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285" windowWidth="14940" windowHeight="7875"/>
  </bookViews>
  <sheets>
    <sheet name="20180522083621338" sheetId="1" r:id="rId1"/>
    <sheet name="Hoja1" sheetId="2" r:id="rId2"/>
  </sheets>
  <calcPr calcId="125725"/>
</workbook>
</file>

<file path=xl/calcChain.xml><?xml version="1.0" encoding="utf-8"?>
<calcChain xmlns="http://schemas.openxmlformats.org/spreadsheetml/2006/main">
  <c r="I1" i="1"/>
  <c r="H1"/>
  <c r="G1"/>
  <c r="E1"/>
  <c r="D1"/>
  <c r="C1"/>
  <c r="B1"/>
  <c r="A1"/>
  <c r="A13888"/>
  <c r="B13888"/>
  <c r="C13888"/>
  <c r="D13888"/>
  <c r="E13888"/>
  <c r="F13888"/>
  <c r="G13888"/>
  <c r="H13888"/>
  <c r="A13923"/>
  <c r="B13923"/>
  <c r="C13923"/>
  <c r="D13923"/>
  <c r="E13923"/>
  <c r="F13923"/>
  <c r="G13923"/>
  <c r="A13889"/>
  <c r="B13889"/>
  <c r="C13889"/>
  <c r="D13889"/>
  <c r="E13889"/>
  <c r="F13889"/>
  <c r="G13889"/>
  <c r="H13889"/>
  <c r="A13911"/>
  <c r="B13911"/>
  <c r="C13911"/>
  <c r="D13911"/>
  <c r="E13911"/>
  <c r="F13911"/>
  <c r="G13911"/>
  <c r="H13911"/>
  <c r="A13890"/>
  <c r="B13890"/>
  <c r="C13890"/>
  <c r="D13890"/>
  <c r="E13890"/>
  <c r="F13890"/>
  <c r="G13890"/>
  <c r="H13890"/>
  <c r="A13891"/>
  <c r="B13891"/>
  <c r="C13891"/>
  <c r="D13891"/>
  <c r="E13891"/>
  <c r="F13891"/>
  <c r="G13891"/>
  <c r="H13891"/>
  <c r="A13936"/>
  <c r="B13936"/>
  <c r="C13936"/>
  <c r="D13936"/>
  <c r="E13936"/>
  <c r="F13936"/>
  <c r="G13936"/>
  <c r="H13936"/>
  <c r="A13949"/>
  <c r="B13949"/>
  <c r="C13949"/>
  <c r="D13949"/>
  <c r="E13949"/>
  <c r="F13949"/>
  <c r="G13949"/>
  <c r="H13949"/>
  <c r="A13965"/>
  <c r="B13965"/>
  <c r="C13965"/>
  <c r="D13965"/>
  <c r="E13965"/>
  <c r="F13965"/>
  <c r="G13965"/>
  <c r="A13950"/>
  <c r="B13950"/>
  <c r="C13950"/>
  <c r="D13950"/>
  <c r="E13950"/>
  <c r="F13950"/>
  <c r="G13950"/>
  <c r="H13950"/>
  <c r="A13951"/>
  <c r="B13951"/>
  <c r="C13951"/>
  <c r="D13951"/>
  <c r="E13951"/>
  <c r="F13951"/>
  <c r="G13951"/>
  <c r="H13951"/>
  <c r="A13966"/>
  <c r="B13966"/>
  <c r="C13966"/>
  <c r="D13966"/>
  <c r="E13966"/>
  <c r="F13966"/>
  <c r="G13966"/>
  <c r="A13952"/>
  <c r="B13952"/>
  <c r="C13952"/>
  <c r="D13952"/>
  <c r="E13952"/>
  <c r="F13952"/>
  <c r="G13952"/>
  <c r="H13952"/>
  <c r="A13989"/>
  <c r="B13989"/>
  <c r="C13989"/>
  <c r="D13989"/>
  <c r="E13989"/>
  <c r="F13989"/>
  <c r="G13989"/>
  <c r="A13978"/>
  <c r="B13978"/>
  <c r="C13978"/>
  <c r="D13978"/>
  <c r="E13978"/>
  <c r="F13978"/>
  <c r="G13978"/>
  <c r="H13978"/>
  <c r="A13982"/>
  <c r="B13982"/>
  <c r="C13982"/>
  <c r="D13982"/>
  <c r="E13982"/>
  <c r="F13982"/>
  <c r="G13982"/>
  <c r="A14009"/>
  <c r="B14009"/>
  <c r="C14009"/>
  <c r="D14009"/>
  <c r="E14009"/>
  <c r="F14009"/>
  <c r="G14009"/>
  <c r="H14009"/>
  <c r="A13998"/>
  <c r="B13998"/>
  <c r="C13998"/>
  <c r="D13998"/>
  <c r="E13998"/>
  <c r="F13998"/>
  <c r="G13998"/>
  <c r="H13998"/>
  <c r="A13999"/>
  <c r="B13999"/>
  <c r="C13999"/>
  <c r="D13999"/>
  <c r="E13999"/>
  <c r="F13999"/>
  <c r="G13999"/>
  <c r="H13999"/>
  <c r="A14069"/>
  <c r="B14069"/>
  <c r="C14069"/>
  <c r="D14069"/>
  <c r="E14069"/>
  <c r="F14069"/>
  <c r="G14069"/>
  <c r="H14069"/>
  <c r="A14030"/>
  <c r="B14030"/>
  <c r="C14030"/>
  <c r="D14030"/>
  <c r="E14030"/>
  <c r="F14030"/>
  <c r="G14030"/>
  <c r="H14030"/>
  <c r="A14070"/>
  <c r="B14070"/>
  <c r="C14070"/>
  <c r="D14070"/>
  <c r="E14070"/>
  <c r="F14070"/>
  <c r="G14070"/>
  <c r="H14070"/>
  <c r="A14101"/>
  <c r="B14101"/>
  <c r="C14101"/>
  <c r="D14101"/>
  <c r="E14101"/>
  <c r="F14101"/>
  <c r="G14101"/>
  <c r="A14031"/>
  <c r="B14031"/>
  <c r="C14031"/>
  <c r="D14031"/>
  <c r="E14031"/>
  <c r="F14031"/>
  <c r="G14031"/>
  <c r="H14031"/>
  <c r="A14071"/>
  <c r="B14071"/>
  <c r="C14071"/>
  <c r="D14071"/>
  <c r="E14071"/>
  <c r="F14071"/>
  <c r="G14071"/>
  <c r="H14071"/>
  <c r="A14102"/>
  <c r="B14102"/>
  <c r="C14102"/>
  <c r="D14102"/>
  <c r="E14102"/>
  <c r="F14102"/>
  <c r="G14102"/>
  <c r="A14032"/>
  <c r="B14032"/>
  <c r="C14032"/>
  <c r="D14032"/>
  <c r="E14032"/>
  <c r="F14032"/>
  <c r="G14032"/>
  <c r="H14032"/>
  <c r="A14072"/>
  <c r="B14072"/>
  <c r="C14072"/>
  <c r="D14072"/>
  <c r="E14072"/>
  <c r="F14072"/>
  <c r="G14072"/>
  <c r="H14072"/>
  <c r="A14103"/>
  <c r="B14103"/>
  <c r="C14103"/>
  <c r="D14103"/>
  <c r="E14103"/>
  <c r="F14103"/>
  <c r="G14103"/>
  <c r="A14033"/>
  <c r="B14033"/>
  <c r="C14033"/>
  <c r="D14033"/>
  <c r="E14033"/>
  <c r="F14033"/>
  <c r="G14033"/>
  <c r="H14033"/>
  <c r="A14073"/>
  <c r="B14073"/>
  <c r="C14073"/>
  <c r="D14073"/>
  <c r="E14073"/>
  <c r="F14073"/>
  <c r="G14073"/>
  <c r="H14073"/>
  <c r="A14104"/>
  <c r="B14104"/>
  <c r="C14104"/>
  <c r="D14104"/>
  <c r="E14104"/>
  <c r="F14104"/>
  <c r="G14104"/>
  <c r="A2277"/>
  <c r="B2277"/>
  <c r="C2277"/>
  <c r="D2277"/>
  <c r="E2277"/>
  <c r="F2277"/>
  <c r="G2277"/>
  <c r="H2277"/>
  <c r="A2346"/>
  <c r="B2346"/>
  <c r="C2346"/>
  <c r="D2346"/>
  <c r="E2346"/>
  <c r="F2346"/>
  <c r="G2346"/>
  <c r="H2346"/>
  <c r="A2278"/>
  <c r="B2278"/>
  <c r="C2278"/>
  <c r="D2278"/>
  <c r="E2278"/>
  <c r="F2278"/>
  <c r="G2278"/>
  <c r="H2278"/>
  <c r="A2376"/>
  <c r="B2376"/>
  <c r="C2376"/>
  <c r="D2376"/>
  <c r="E2376"/>
  <c r="F2376"/>
  <c r="G2376"/>
  <c r="A2433"/>
  <c r="B2433"/>
  <c r="C2433"/>
  <c r="D2433"/>
  <c r="E2433"/>
  <c r="F2433"/>
  <c r="G2433"/>
  <c r="H2433"/>
  <c r="A2451"/>
  <c r="B2451"/>
  <c r="C2451"/>
  <c r="D2451"/>
  <c r="E2451"/>
  <c r="F2451"/>
  <c r="G2451"/>
  <c r="A2472"/>
  <c r="B2472"/>
  <c r="C2472"/>
  <c r="D2472"/>
  <c r="E2472"/>
  <c r="F2472"/>
  <c r="G2472"/>
  <c r="H2472"/>
  <c r="A2473"/>
  <c r="B2473"/>
  <c r="C2473"/>
  <c r="D2473"/>
  <c r="E2473"/>
  <c r="F2473"/>
  <c r="G2473"/>
  <c r="H2473"/>
  <c r="A2474"/>
  <c r="B2474"/>
  <c r="C2474"/>
  <c r="D2474"/>
  <c r="E2474"/>
  <c r="F2474"/>
  <c r="G2474"/>
  <c r="H2474"/>
  <c r="A2475"/>
  <c r="B2475"/>
  <c r="C2475"/>
  <c r="D2475"/>
  <c r="E2475"/>
  <c r="F2475"/>
  <c r="G2475"/>
  <c r="H2475"/>
  <c r="A2696"/>
  <c r="B2696"/>
  <c r="C2696"/>
  <c r="D2696"/>
  <c r="E2696"/>
  <c r="F2696"/>
  <c r="G2696"/>
  <c r="H2696"/>
  <c r="A2863"/>
  <c r="B2863"/>
  <c r="C2863"/>
  <c r="D2863"/>
  <c r="E2863"/>
  <c r="F2863"/>
  <c r="G2863"/>
  <c r="H2863"/>
  <c r="A2742"/>
  <c r="B2742"/>
  <c r="C2742"/>
  <c r="D2742"/>
  <c r="E2742"/>
  <c r="F2742"/>
  <c r="G2742"/>
  <c r="H2742"/>
  <c r="A2864"/>
  <c r="B2864"/>
  <c r="C2864"/>
  <c r="D2864"/>
  <c r="E2864"/>
  <c r="F2864"/>
  <c r="G2864"/>
  <c r="H2864"/>
  <c r="A3008"/>
  <c r="B3008"/>
  <c r="C3008"/>
  <c r="D3008"/>
  <c r="E3008"/>
  <c r="F3008"/>
  <c r="G3008"/>
  <c r="A2743"/>
  <c r="B2743"/>
  <c r="C2743"/>
  <c r="D2743"/>
  <c r="E2743"/>
  <c r="F2743"/>
  <c r="G2743"/>
  <c r="H2743"/>
  <c r="A2865"/>
  <c r="B2865"/>
  <c r="C2865"/>
  <c r="D2865"/>
  <c r="E2865"/>
  <c r="F2865"/>
  <c r="G2865"/>
  <c r="H2865"/>
  <c r="A3009"/>
  <c r="B3009"/>
  <c r="C3009"/>
  <c r="D3009"/>
  <c r="E3009"/>
  <c r="F3009"/>
  <c r="G3009"/>
  <c r="A2744"/>
  <c r="B2744"/>
  <c r="C2744"/>
  <c r="D2744"/>
  <c r="E2744"/>
  <c r="F2744"/>
  <c r="G2744"/>
  <c r="H2744"/>
  <c r="A2866"/>
  <c r="B2866"/>
  <c r="C2866"/>
  <c r="D2866"/>
  <c r="E2866"/>
  <c r="F2866"/>
  <c r="G2866"/>
  <c r="H2866"/>
  <c r="A3010"/>
  <c r="B3010"/>
  <c r="C3010"/>
  <c r="D3010"/>
  <c r="E3010"/>
  <c r="F3010"/>
  <c r="G3010"/>
  <c r="A2867"/>
  <c r="B2867"/>
  <c r="C2867"/>
  <c r="D2867"/>
  <c r="E2867"/>
  <c r="F2867"/>
  <c r="G2867"/>
  <c r="H2867"/>
  <c r="A2279"/>
  <c r="B2279"/>
  <c r="C2279"/>
  <c r="D2279"/>
  <c r="E2279"/>
  <c r="F2279"/>
  <c r="G2279"/>
  <c r="H2279"/>
  <c r="A2347"/>
  <c r="B2347"/>
  <c r="C2347"/>
  <c r="D2347"/>
  <c r="E2347"/>
  <c r="F2347"/>
  <c r="G2347"/>
  <c r="H2347"/>
  <c r="A2377"/>
  <c r="B2377"/>
  <c r="C2377"/>
  <c r="D2377"/>
  <c r="E2377"/>
  <c r="F2377"/>
  <c r="G2377"/>
  <c r="A2280"/>
  <c r="B2280"/>
  <c r="C2280"/>
  <c r="D2280"/>
  <c r="E2280"/>
  <c r="F2280"/>
  <c r="G2280"/>
  <c r="H2280"/>
  <c r="A2348"/>
  <c r="B2348"/>
  <c r="C2348"/>
  <c r="D2348"/>
  <c r="E2348"/>
  <c r="F2348"/>
  <c r="G2348"/>
  <c r="H2348"/>
  <c r="A2378"/>
  <c r="B2378"/>
  <c r="C2378"/>
  <c r="D2378"/>
  <c r="E2378"/>
  <c r="F2378"/>
  <c r="G2378"/>
  <c r="A2281"/>
  <c r="B2281"/>
  <c r="C2281"/>
  <c r="D2281"/>
  <c r="E2281"/>
  <c r="F2281"/>
  <c r="G2281"/>
  <c r="H2281"/>
  <c r="A2434"/>
  <c r="B2434"/>
  <c r="C2434"/>
  <c r="D2434"/>
  <c r="E2434"/>
  <c r="F2434"/>
  <c r="G2434"/>
  <c r="H2434"/>
  <c r="A2476"/>
  <c r="B2476"/>
  <c r="C2476"/>
  <c r="D2476"/>
  <c r="E2476"/>
  <c r="F2476"/>
  <c r="G2476"/>
  <c r="H2476"/>
  <c r="A2554"/>
  <c r="B2554"/>
  <c r="C2554"/>
  <c r="D2554"/>
  <c r="E2554"/>
  <c r="F2554"/>
  <c r="G2554"/>
  <c r="A2477"/>
  <c r="B2477"/>
  <c r="C2477"/>
  <c r="D2477"/>
  <c r="E2477"/>
  <c r="F2477"/>
  <c r="G2477"/>
  <c r="H2477"/>
  <c r="A2478"/>
  <c r="B2478"/>
  <c r="C2478"/>
  <c r="D2478"/>
  <c r="E2478"/>
  <c r="F2478"/>
  <c r="G2478"/>
  <c r="H2478"/>
  <c r="A2555"/>
  <c r="B2555"/>
  <c r="C2555"/>
  <c r="D2555"/>
  <c r="E2555"/>
  <c r="F2555"/>
  <c r="G2555"/>
  <c r="A2479"/>
  <c r="B2479"/>
  <c r="C2479"/>
  <c r="D2479"/>
  <c r="E2479"/>
  <c r="F2479"/>
  <c r="G2479"/>
  <c r="H2479"/>
  <c r="A2745"/>
  <c r="B2745"/>
  <c r="C2745"/>
  <c r="D2745"/>
  <c r="E2745"/>
  <c r="F2745"/>
  <c r="G2745"/>
  <c r="H2745"/>
  <c r="A2868"/>
  <c r="B2868"/>
  <c r="C2868"/>
  <c r="D2868"/>
  <c r="E2868"/>
  <c r="F2868"/>
  <c r="G2868"/>
  <c r="H2868"/>
  <c r="A3011"/>
  <c r="B3011"/>
  <c r="C3011"/>
  <c r="D3011"/>
  <c r="E3011"/>
  <c r="F3011"/>
  <c r="G3011"/>
  <c r="A2869"/>
  <c r="B2869"/>
  <c r="C2869"/>
  <c r="D2869"/>
  <c r="E2869"/>
  <c r="F2869"/>
  <c r="G2869"/>
  <c r="H2869"/>
  <c r="A3012"/>
  <c r="B3012"/>
  <c r="C3012"/>
  <c r="D3012"/>
  <c r="E3012"/>
  <c r="F3012"/>
  <c r="G3012"/>
  <c r="A2746"/>
  <c r="B2746"/>
  <c r="C2746"/>
  <c r="D2746"/>
  <c r="E2746"/>
  <c r="F2746"/>
  <c r="G2746"/>
  <c r="H2746"/>
  <c r="A2870"/>
  <c r="B2870"/>
  <c r="C2870"/>
  <c r="D2870"/>
  <c r="E2870"/>
  <c r="F2870"/>
  <c r="G2870"/>
  <c r="H2870"/>
  <c r="A3013"/>
  <c r="B3013"/>
  <c r="C3013"/>
  <c r="D3013"/>
  <c r="E3013"/>
  <c r="F3013"/>
  <c r="G3013"/>
  <c r="A2747"/>
  <c r="B2747"/>
  <c r="C2747"/>
  <c r="D2747"/>
  <c r="E2747"/>
  <c r="F2747"/>
  <c r="G2747"/>
  <c r="H2747"/>
  <c r="A2871"/>
  <c r="B2871"/>
  <c r="C2871"/>
  <c r="D2871"/>
  <c r="E2871"/>
  <c r="F2871"/>
  <c r="G2871"/>
  <c r="H2871"/>
  <c r="A2282"/>
  <c r="B2282"/>
  <c r="C2282"/>
  <c r="D2282"/>
  <c r="E2282"/>
  <c r="F2282"/>
  <c r="G2282"/>
  <c r="H2282"/>
  <c r="A2349"/>
  <c r="B2349"/>
  <c r="C2349"/>
  <c r="D2349"/>
  <c r="E2349"/>
  <c r="F2349"/>
  <c r="G2349"/>
  <c r="H2349"/>
  <c r="A2283"/>
  <c r="B2283"/>
  <c r="C2283"/>
  <c r="D2283"/>
  <c r="E2283"/>
  <c r="F2283"/>
  <c r="G2283"/>
  <c r="H2283"/>
  <c r="A2435"/>
  <c r="B2435"/>
  <c r="C2435"/>
  <c r="D2435"/>
  <c r="E2435"/>
  <c r="F2435"/>
  <c r="G2435"/>
  <c r="H2435"/>
  <c r="A2452"/>
  <c r="B2452"/>
  <c r="C2452"/>
  <c r="D2452"/>
  <c r="E2452"/>
  <c r="F2452"/>
  <c r="G2452"/>
  <c r="A2480"/>
  <c r="B2480"/>
  <c r="C2480"/>
  <c r="D2480"/>
  <c r="E2480"/>
  <c r="F2480"/>
  <c r="G2480"/>
  <c r="H2480"/>
  <c r="A2481"/>
  <c r="B2481"/>
  <c r="C2481"/>
  <c r="D2481"/>
  <c r="E2481"/>
  <c r="F2481"/>
  <c r="G2481"/>
  <c r="H2481"/>
  <c r="A2482"/>
  <c r="B2482"/>
  <c r="C2482"/>
  <c r="D2482"/>
  <c r="E2482"/>
  <c r="F2482"/>
  <c r="G2482"/>
  <c r="H2482"/>
  <c r="A2872"/>
  <c r="B2872"/>
  <c r="C2872"/>
  <c r="D2872"/>
  <c r="E2872"/>
  <c r="F2872"/>
  <c r="G2872"/>
  <c r="H2872"/>
  <c r="A3014"/>
  <c r="B3014"/>
  <c r="C3014"/>
  <c r="D3014"/>
  <c r="E3014"/>
  <c r="F3014"/>
  <c r="G3014"/>
  <c r="A2873"/>
  <c r="B2873"/>
  <c r="C2873"/>
  <c r="D2873"/>
  <c r="E2873"/>
  <c r="F2873"/>
  <c r="G2873"/>
  <c r="H2873"/>
  <c r="A3015"/>
  <c r="B3015"/>
  <c r="C3015"/>
  <c r="D3015"/>
  <c r="E3015"/>
  <c r="F3015"/>
  <c r="G3015"/>
  <c r="A2748"/>
  <c r="B2748"/>
  <c r="C2748"/>
  <c r="D2748"/>
  <c r="E2748"/>
  <c r="F2748"/>
  <c r="G2748"/>
  <c r="H2748"/>
  <c r="A2874"/>
  <c r="B2874"/>
  <c r="C2874"/>
  <c r="D2874"/>
  <c r="E2874"/>
  <c r="F2874"/>
  <c r="G2874"/>
  <c r="H2874"/>
  <c r="A2749"/>
  <c r="B2749"/>
  <c r="C2749"/>
  <c r="D2749"/>
  <c r="E2749"/>
  <c r="F2749"/>
  <c r="G2749"/>
  <c r="H2749"/>
  <c r="A2875"/>
  <c r="B2875"/>
  <c r="C2875"/>
  <c r="D2875"/>
  <c r="E2875"/>
  <c r="F2875"/>
  <c r="G2875"/>
  <c r="H2875"/>
  <c r="A3016"/>
  <c r="B3016"/>
  <c r="C3016"/>
  <c r="D3016"/>
  <c r="E3016"/>
  <c r="F3016"/>
  <c r="G3016"/>
  <c r="A2876"/>
  <c r="B2876"/>
  <c r="C2876"/>
  <c r="D2876"/>
  <c r="E2876"/>
  <c r="F2876"/>
  <c r="G2876"/>
  <c r="H2876"/>
  <c r="A2284"/>
  <c r="B2284"/>
  <c r="C2284"/>
  <c r="D2284"/>
  <c r="E2284"/>
  <c r="F2284"/>
  <c r="G2284"/>
  <c r="H2284"/>
  <c r="A2379"/>
  <c r="B2379"/>
  <c r="C2379"/>
  <c r="D2379"/>
  <c r="E2379"/>
  <c r="F2379"/>
  <c r="G2379"/>
  <c r="A2285"/>
  <c r="B2285"/>
  <c r="C2285"/>
  <c r="D2285"/>
  <c r="E2285"/>
  <c r="F2285"/>
  <c r="G2285"/>
  <c r="H2285"/>
  <c r="A2436"/>
  <c r="B2436"/>
  <c r="C2436"/>
  <c r="D2436"/>
  <c r="E2436"/>
  <c r="F2436"/>
  <c r="G2436"/>
  <c r="H2436"/>
  <c r="A2453"/>
  <c r="B2453"/>
  <c r="C2453"/>
  <c r="D2453"/>
  <c r="E2453"/>
  <c r="F2453"/>
  <c r="G2453"/>
  <c r="A2483"/>
  <c r="B2483"/>
  <c r="C2483"/>
  <c r="D2483"/>
  <c r="E2483"/>
  <c r="F2483"/>
  <c r="G2483"/>
  <c r="H2483"/>
  <c r="A2556"/>
  <c r="B2556"/>
  <c r="C2556"/>
  <c r="D2556"/>
  <c r="E2556"/>
  <c r="F2556"/>
  <c r="G2556"/>
  <c r="A2484"/>
  <c r="B2484"/>
  <c r="C2484"/>
  <c r="D2484"/>
  <c r="E2484"/>
  <c r="F2484"/>
  <c r="G2484"/>
  <c r="H2484"/>
  <c r="A2485"/>
  <c r="B2485"/>
  <c r="C2485"/>
  <c r="D2485"/>
  <c r="E2485"/>
  <c r="F2485"/>
  <c r="G2485"/>
  <c r="H2485"/>
  <c r="A2619"/>
  <c r="B2619"/>
  <c r="C2619"/>
  <c r="D2619"/>
  <c r="E2619"/>
  <c r="F2619"/>
  <c r="G2619"/>
  <c r="A2657"/>
  <c r="B2657"/>
  <c r="C2657"/>
  <c r="D2657"/>
  <c r="E2657"/>
  <c r="F2657"/>
  <c r="G2657"/>
  <c r="H2657"/>
  <c r="A2877"/>
  <c r="B2877"/>
  <c r="C2877"/>
  <c r="D2877"/>
  <c r="E2877"/>
  <c r="F2877"/>
  <c r="G2877"/>
  <c r="H2877"/>
  <c r="A3017"/>
  <c r="B3017"/>
  <c r="C3017"/>
  <c r="D3017"/>
  <c r="E3017"/>
  <c r="F3017"/>
  <c r="G3017"/>
  <c r="A2878"/>
  <c r="B2878"/>
  <c r="C2878"/>
  <c r="D2878"/>
  <c r="E2878"/>
  <c r="F2878"/>
  <c r="G2878"/>
  <c r="H2878"/>
  <c r="A3018"/>
  <c r="B3018"/>
  <c r="C3018"/>
  <c r="D3018"/>
  <c r="E3018"/>
  <c r="F3018"/>
  <c r="G3018"/>
  <c r="A2750"/>
  <c r="B2750"/>
  <c r="C2750"/>
  <c r="D2750"/>
  <c r="E2750"/>
  <c r="F2750"/>
  <c r="G2750"/>
  <c r="H2750"/>
  <c r="A2879"/>
  <c r="B2879"/>
  <c r="C2879"/>
  <c r="D2879"/>
  <c r="E2879"/>
  <c r="F2879"/>
  <c r="G2879"/>
  <c r="H2879"/>
  <c r="A3019"/>
  <c r="B3019"/>
  <c r="C3019"/>
  <c r="D3019"/>
  <c r="E3019"/>
  <c r="F3019"/>
  <c r="G3019"/>
  <c r="A2880"/>
  <c r="B2880"/>
  <c r="C2880"/>
  <c r="D2880"/>
  <c r="E2880"/>
  <c r="F2880"/>
  <c r="G2880"/>
  <c r="H2880"/>
  <c r="A2881"/>
  <c r="B2881"/>
  <c r="C2881"/>
  <c r="D2881"/>
  <c r="E2881"/>
  <c r="F2881"/>
  <c r="G2881"/>
  <c r="H2881"/>
  <c r="A3020"/>
  <c r="B3020"/>
  <c r="C3020"/>
  <c r="D3020"/>
  <c r="E3020"/>
  <c r="F3020"/>
  <c r="G3020"/>
  <c r="A2286"/>
  <c r="B2286"/>
  <c r="C2286"/>
  <c r="D2286"/>
  <c r="E2286"/>
  <c r="F2286"/>
  <c r="G2286"/>
  <c r="H2286"/>
  <c r="A2350"/>
  <c r="B2350"/>
  <c r="C2350"/>
  <c r="D2350"/>
  <c r="E2350"/>
  <c r="F2350"/>
  <c r="G2350"/>
  <c r="H2350"/>
  <c r="A2380"/>
  <c r="B2380"/>
  <c r="C2380"/>
  <c r="D2380"/>
  <c r="E2380"/>
  <c r="F2380"/>
  <c r="G2380"/>
  <c r="A2287"/>
  <c r="B2287"/>
  <c r="C2287"/>
  <c r="D2287"/>
  <c r="E2287"/>
  <c r="F2287"/>
  <c r="G2287"/>
  <c r="H2287"/>
  <c r="A2381"/>
  <c r="B2381"/>
  <c r="C2381"/>
  <c r="D2381"/>
  <c r="E2381"/>
  <c r="F2381"/>
  <c r="G2381"/>
  <c r="A2437"/>
  <c r="B2437"/>
  <c r="C2437"/>
  <c r="D2437"/>
  <c r="E2437"/>
  <c r="F2437"/>
  <c r="G2437"/>
  <c r="H2437"/>
  <c r="A2454"/>
  <c r="B2454"/>
  <c r="C2454"/>
  <c r="D2454"/>
  <c r="E2454"/>
  <c r="F2454"/>
  <c r="G2454"/>
  <c r="A2486"/>
  <c r="B2486"/>
  <c r="C2486"/>
  <c r="D2486"/>
  <c r="E2486"/>
  <c r="F2486"/>
  <c r="G2486"/>
  <c r="H2486"/>
  <c r="A2557"/>
  <c r="B2557"/>
  <c r="C2557"/>
  <c r="D2557"/>
  <c r="E2557"/>
  <c r="F2557"/>
  <c r="G2557"/>
  <c r="A2487"/>
  <c r="B2487"/>
  <c r="C2487"/>
  <c r="D2487"/>
  <c r="E2487"/>
  <c r="F2487"/>
  <c r="G2487"/>
  <c r="H2487"/>
  <c r="A2488"/>
  <c r="B2488"/>
  <c r="C2488"/>
  <c r="D2488"/>
  <c r="E2488"/>
  <c r="F2488"/>
  <c r="G2488"/>
  <c r="H2488"/>
  <c r="A2489"/>
  <c r="B2489"/>
  <c r="C2489"/>
  <c r="D2489"/>
  <c r="E2489"/>
  <c r="F2489"/>
  <c r="G2489"/>
  <c r="H2489"/>
  <c r="A2558"/>
  <c r="B2558"/>
  <c r="C2558"/>
  <c r="D2558"/>
  <c r="E2558"/>
  <c r="F2558"/>
  <c r="G2558"/>
  <c r="A2490"/>
  <c r="B2490"/>
  <c r="C2490"/>
  <c r="D2490"/>
  <c r="E2490"/>
  <c r="F2490"/>
  <c r="G2490"/>
  <c r="H2490"/>
  <c r="A2620"/>
  <c r="B2620"/>
  <c r="C2620"/>
  <c r="D2620"/>
  <c r="E2620"/>
  <c r="F2620"/>
  <c r="G2620"/>
  <c r="A2621"/>
  <c r="B2621"/>
  <c r="C2621"/>
  <c r="D2621"/>
  <c r="E2621"/>
  <c r="F2621"/>
  <c r="G2621"/>
  <c r="A2882"/>
  <c r="B2882"/>
  <c r="C2882"/>
  <c r="D2882"/>
  <c r="E2882"/>
  <c r="F2882"/>
  <c r="G2882"/>
  <c r="H2882"/>
  <c r="A3021"/>
  <c r="B3021"/>
  <c r="C3021"/>
  <c r="D3021"/>
  <c r="E3021"/>
  <c r="F3021"/>
  <c r="G3021"/>
  <c r="A2751"/>
  <c r="B2751"/>
  <c r="C2751"/>
  <c r="D2751"/>
  <c r="E2751"/>
  <c r="F2751"/>
  <c r="G2751"/>
  <c r="H2751"/>
  <c r="A2883"/>
  <c r="B2883"/>
  <c r="C2883"/>
  <c r="D2883"/>
  <c r="E2883"/>
  <c r="F2883"/>
  <c r="G2883"/>
  <c r="H2883"/>
  <c r="A3022"/>
  <c r="B3022"/>
  <c r="C3022"/>
  <c r="D3022"/>
  <c r="E3022"/>
  <c r="F3022"/>
  <c r="G3022"/>
  <c r="A2752"/>
  <c r="B2752"/>
  <c r="C2752"/>
  <c r="D2752"/>
  <c r="E2752"/>
  <c r="F2752"/>
  <c r="G2752"/>
  <c r="H2752"/>
  <c r="A2884"/>
  <c r="B2884"/>
  <c r="C2884"/>
  <c r="D2884"/>
  <c r="E2884"/>
  <c r="F2884"/>
  <c r="G2884"/>
  <c r="H2884"/>
  <c r="A3023"/>
  <c r="B3023"/>
  <c r="C3023"/>
  <c r="D3023"/>
  <c r="E3023"/>
  <c r="F3023"/>
  <c r="G3023"/>
  <c r="A2885"/>
  <c r="B2885"/>
  <c r="C2885"/>
  <c r="D2885"/>
  <c r="E2885"/>
  <c r="F2885"/>
  <c r="G2885"/>
  <c r="H2885"/>
  <c r="A3024"/>
  <c r="B3024"/>
  <c r="C3024"/>
  <c r="D3024"/>
  <c r="E3024"/>
  <c r="F3024"/>
  <c r="G3024"/>
  <c r="A2753"/>
  <c r="B2753"/>
  <c r="C2753"/>
  <c r="D2753"/>
  <c r="E2753"/>
  <c r="F2753"/>
  <c r="G2753"/>
  <c r="H2753"/>
  <c r="A2886"/>
  <c r="B2886"/>
  <c r="C2886"/>
  <c r="D2886"/>
  <c r="E2886"/>
  <c r="F2886"/>
  <c r="G2886"/>
  <c r="H2886"/>
  <c r="A3025"/>
  <c r="B3025"/>
  <c r="C3025"/>
  <c r="D3025"/>
  <c r="E3025"/>
  <c r="F3025"/>
  <c r="G3025"/>
  <c r="A2288"/>
  <c r="B2288"/>
  <c r="C2288"/>
  <c r="D2288"/>
  <c r="E2288"/>
  <c r="F2288"/>
  <c r="G2288"/>
  <c r="H2288"/>
  <c r="A2351"/>
  <c r="B2351"/>
  <c r="C2351"/>
  <c r="D2351"/>
  <c r="E2351"/>
  <c r="F2351"/>
  <c r="G2351"/>
  <c r="H2351"/>
  <c r="A2289"/>
  <c r="B2289"/>
  <c r="C2289"/>
  <c r="D2289"/>
  <c r="E2289"/>
  <c r="F2289"/>
  <c r="G2289"/>
  <c r="H2289"/>
  <c r="A2382"/>
  <c r="B2382"/>
  <c r="C2382"/>
  <c r="D2382"/>
  <c r="E2382"/>
  <c r="F2382"/>
  <c r="G2382"/>
  <c r="A2438"/>
  <c r="B2438"/>
  <c r="C2438"/>
  <c r="D2438"/>
  <c r="E2438"/>
  <c r="F2438"/>
  <c r="G2438"/>
  <c r="H2438"/>
  <c r="A2491"/>
  <c r="B2491"/>
  <c r="C2491"/>
  <c r="D2491"/>
  <c r="E2491"/>
  <c r="F2491"/>
  <c r="G2491"/>
  <c r="H2491"/>
  <c r="A2887"/>
  <c r="B2887"/>
  <c r="C2887"/>
  <c r="D2887"/>
  <c r="E2887"/>
  <c r="F2887"/>
  <c r="G2887"/>
  <c r="H2887"/>
  <c r="A2754"/>
  <c r="B2754"/>
  <c r="C2754"/>
  <c r="D2754"/>
  <c r="E2754"/>
  <c r="F2754"/>
  <c r="G2754"/>
  <c r="H2754"/>
  <c r="A2888"/>
  <c r="B2888"/>
  <c r="C2888"/>
  <c r="D2888"/>
  <c r="E2888"/>
  <c r="F2888"/>
  <c r="G2888"/>
  <c r="H2888"/>
  <c r="A2755"/>
  <c r="B2755"/>
  <c r="C2755"/>
  <c r="D2755"/>
  <c r="E2755"/>
  <c r="F2755"/>
  <c r="G2755"/>
  <c r="H2755"/>
  <c r="A2889"/>
  <c r="B2889"/>
  <c r="C2889"/>
  <c r="D2889"/>
  <c r="E2889"/>
  <c r="F2889"/>
  <c r="G2889"/>
  <c r="H2889"/>
  <c r="A2756"/>
  <c r="B2756"/>
  <c r="C2756"/>
  <c r="D2756"/>
  <c r="E2756"/>
  <c r="F2756"/>
  <c r="G2756"/>
  <c r="H2756"/>
  <c r="A2890"/>
  <c r="B2890"/>
  <c r="C2890"/>
  <c r="D2890"/>
  <c r="E2890"/>
  <c r="F2890"/>
  <c r="G2890"/>
  <c r="H2890"/>
  <c r="A602"/>
  <c r="B602"/>
  <c r="C602"/>
  <c r="D602"/>
  <c r="E602"/>
  <c r="F602"/>
  <c r="G602"/>
  <c r="H602"/>
  <c r="A764"/>
  <c r="B764"/>
  <c r="C764"/>
  <c r="D764"/>
  <c r="E764"/>
  <c r="F764"/>
  <c r="G764"/>
  <c r="A467"/>
  <c r="B467"/>
  <c r="C467"/>
  <c r="D467"/>
  <c r="E467"/>
  <c r="F467"/>
  <c r="G467"/>
  <c r="H467"/>
  <c r="A24"/>
  <c r="B24"/>
  <c r="C24"/>
  <c r="D24"/>
  <c r="E24"/>
  <c r="F24"/>
  <c r="G24"/>
  <c r="H24"/>
  <c r="A25"/>
  <c r="B25"/>
  <c r="C25"/>
  <c r="D25"/>
  <c r="E25"/>
  <c r="F25"/>
  <c r="G25"/>
  <c r="H25"/>
  <c r="A168"/>
  <c r="B168"/>
  <c r="C168"/>
  <c r="D168"/>
  <c r="E168"/>
  <c r="F168"/>
  <c r="G168"/>
  <c r="H168"/>
  <c r="A203"/>
  <c r="B203"/>
  <c r="C203"/>
  <c r="D203"/>
  <c r="E203"/>
  <c r="F203"/>
  <c r="G203"/>
  <c r="H203"/>
  <c r="A291"/>
  <c r="B291"/>
  <c r="C291"/>
  <c r="D291"/>
  <c r="E291"/>
  <c r="F291"/>
  <c r="G291"/>
  <c r="A431"/>
  <c r="B431"/>
  <c r="C431"/>
  <c r="D431"/>
  <c r="E431"/>
  <c r="F431"/>
  <c r="G431"/>
  <c r="H431"/>
  <c r="A468"/>
  <c r="B468"/>
  <c r="C468"/>
  <c r="D468"/>
  <c r="E468"/>
  <c r="F468"/>
  <c r="G468"/>
  <c r="H468"/>
  <c r="A603"/>
  <c r="B603"/>
  <c r="C603"/>
  <c r="D603"/>
  <c r="E603"/>
  <c r="F603"/>
  <c r="G603"/>
  <c r="H603"/>
  <c r="A765"/>
  <c r="B765"/>
  <c r="C765"/>
  <c r="D765"/>
  <c r="E765"/>
  <c r="F765"/>
  <c r="G765"/>
  <c r="A469"/>
  <c r="B469"/>
  <c r="C469"/>
  <c r="D469"/>
  <c r="E469"/>
  <c r="F469"/>
  <c r="G469"/>
  <c r="H469"/>
  <c r="A604"/>
  <c r="B604"/>
  <c r="C604"/>
  <c r="D604"/>
  <c r="E604"/>
  <c r="F604"/>
  <c r="G604"/>
  <c r="H604"/>
  <c r="A766"/>
  <c r="B766"/>
  <c r="C766"/>
  <c r="D766"/>
  <c r="E766"/>
  <c r="F766"/>
  <c r="G766"/>
  <c r="A605"/>
  <c r="B605"/>
  <c r="C605"/>
  <c r="D605"/>
  <c r="E605"/>
  <c r="F605"/>
  <c r="G605"/>
  <c r="H605"/>
  <c r="A470"/>
  <c r="B470"/>
  <c r="C470"/>
  <c r="D470"/>
  <c r="E470"/>
  <c r="F470"/>
  <c r="G470"/>
  <c r="H470"/>
  <c r="A606"/>
  <c r="B606"/>
  <c r="C606"/>
  <c r="D606"/>
  <c r="E606"/>
  <c r="F606"/>
  <c r="G606"/>
  <c r="H606"/>
  <c r="A26"/>
  <c r="B26"/>
  <c r="C26"/>
  <c r="D26"/>
  <c r="E26"/>
  <c r="F26"/>
  <c r="G26"/>
  <c r="H26"/>
  <c r="A100"/>
  <c r="B100"/>
  <c r="C100"/>
  <c r="D100"/>
  <c r="E100"/>
  <c r="F100"/>
  <c r="G100"/>
  <c r="H100"/>
  <c r="A123"/>
  <c r="B123"/>
  <c r="C123"/>
  <c r="D123"/>
  <c r="E123"/>
  <c r="F123"/>
  <c r="G123"/>
  <c r="A27"/>
  <c r="B27"/>
  <c r="C27"/>
  <c r="D27"/>
  <c r="E27"/>
  <c r="F27"/>
  <c r="G27"/>
  <c r="H27"/>
  <c r="A169"/>
  <c r="B169"/>
  <c r="C169"/>
  <c r="D169"/>
  <c r="E169"/>
  <c r="F169"/>
  <c r="G169"/>
  <c r="H169"/>
  <c r="A204"/>
  <c r="B204"/>
  <c r="C204"/>
  <c r="D204"/>
  <c r="E204"/>
  <c r="F204"/>
  <c r="G204"/>
  <c r="H204"/>
  <c r="A205"/>
  <c r="B205"/>
  <c r="C205"/>
  <c r="D205"/>
  <c r="E205"/>
  <c r="F205"/>
  <c r="G205"/>
  <c r="H205"/>
  <c r="A292"/>
  <c r="B292"/>
  <c r="C292"/>
  <c r="D292"/>
  <c r="E292"/>
  <c r="F292"/>
  <c r="G292"/>
  <c r="A432"/>
  <c r="B432"/>
  <c r="C432"/>
  <c r="D432"/>
  <c r="E432"/>
  <c r="F432"/>
  <c r="G432"/>
  <c r="H432"/>
  <c r="A607"/>
  <c r="B607"/>
  <c r="C607"/>
  <c r="D607"/>
  <c r="E607"/>
  <c r="F607"/>
  <c r="G607"/>
  <c r="H607"/>
  <c r="A471"/>
  <c r="B471"/>
  <c r="C471"/>
  <c r="D471"/>
  <c r="E471"/>
  <c r="F471"/>
  <c r="G471"/>
  <c r="H471"/>
  <c r="A608"/>
  <c r="B608"/>
  <c r="C608"/>
  <c r="D608"/>
  <c r="E608"/>
  <c r="F608"/>
  <c r="G608"/>
  <c r="H608"/>
  <c r="A767"/>
  <c r="B767"/>
  <c r="C767"/>
  <c r="D767"/>
  <c r="E767"/>
  <c r="F767"/>
  <c r="G767"/>
  <c r="A472"/>
  <c r="B472"/>
  <c r="C472"/>
  <c r="D472"/>
  <c r="E472"/>
  <c r="F472"/>
  <c r="G472"/>
  <c r="H472"/>
  <c r="A609"/>
  <c r="B609"/>
  <c r="C609"/>
  <c r="D609"/>
  <c r="E609"/>
  <c r="F609"/>
  <c r="G609"/>
  <c r="H609"/>
  <c r="A768"/>
  <c r="B768"/>
  <c r="C768"/>
  <c r="D768"/>
  <c r="E768"/>
  <c r="F768"/>
  <c r="G768"/>
  <c r="A610"/>
  <c r="B610"/>
  <c r="C610"/>
  <c r="D610"/>
  <c r="E610"/>
  <c r="F610"/>
  <c r="G610"/>
  <c r="H610"/>
  <c r="A28"/>
  <c r="B28"/>
  <c r="C28"/>
  <c r="D28"/>
  <c r="E28"/>
  <c r="F28"/>
  <c r="G28"/>
  <c r="H28"/>
  <c r="A124"/>
  <c r="B124"/>
  <c r="C124"/>
  <c r="D124"/>
  <c r="E124"/>
  <c r="F124"/>
  <c r="G124"/>
  <c r="A170"/>
  <c r="B170"/>
  <c r="C170"/>
  <c r="D170"/>
  <c r="E170"/>
  <c r="F170"/>
  <c r="G170"/>
  <c r="H170"/>
  <c r="A206"/>
  <c r="B206"/>
  <c r="C206"/>
  <c r="D206"/>
  <c r="E206"/>
  <c r="F206"/>
  <c r="G206"/>
  <c r="H206"/>
  <c r="A207"/>
  <c r="B207"/>
  <c r="C207"/>
  <c r="D207"/>
  <c r="E207"/>
  <c r="F207"/>
  <c r="G207"/>
  <c r="H207"/>
  <c r="A293"/>
  <c r="B293"/>
  <c r="C293"/>
  <c r="D293"/>
  <c r="E293"/>
  <c r="F293"/>
  <c r="G293"/>
  <c r="A611"/>
  <c r="B611"/>
  <c r="C611"/>
  <c r="D611"/>
  <c r="E611"/>
  <c r="F611"/>
  <c r="G611"/>
  <c r="H611"/>
  <c r="A473"/>
  <c r="B473"/>
  <c r="C473"/>
  <c r="D473"/>
  <c r="E473"/>
  <c r="F473"/>
  <c r="G473"/>
  <c r="H473"/>
  <c r="A612"/>
  <c r="B612"/>
  <c r="C612"/>
  <c r="D612"/>
  <c r="E612"/>
  <c r="F612"/>
  <c r="G612"/>
  <c r="H612"/>
  <c r="A769"/>
  <c r="B769"/>
  <c r="C769"/>
  <c r="D769"/>
  <c r="E769"/>
  <c r="F769"/>
  <c r="G769"/>
  <c r="A474"/>
  <c r="B474"/>
  <c r="C474"/>
  <c r="D474"/>
  <c r="E474"/>
  <c r="F474"/>
  <c r="G474"/>
  <c r="H474"/>
  <c r="A613"/>
  <c r="B613"/>
  <c r="C613"/>
  <c r="D613"/>
  <c r="E613"/>
  <c r="F613"/>
  <c r="G613"/>
  <c r="H613"/>
  <c r="A770"/>
  <c r="B770"/>
  <c r="C770"/>
  <c r="D770"/>
  <c r="E770"/>
  <c r="F770"/>
  <c r="G770"/>
  <c r="A475"/>
  <c r="B475"/>
  <c r="C475"/>
  <c r="D475"/>
  <c r="E475"/>
  <c r="F475"/>
  <c r="G475"/>
  <c r="H475"/>
  <c r="A614"/>
  <c r="B614"/>
  <c r="C614"/>
  <c r="D614"/>
  <c r="E614"/>
  <c r="F614"/>
  <c r="G614"/>
  <c r="H614"/>
  <c r="A29"/>
  <c r="B29"/>
  <c r="C29"/>
  <c r="D29"/>
  <c r="E29"/>
  <c r="F29"/>
  <c r="G29"/>
  <c r="H29"/>
  <c r="A125"/>
  <c r="B125"/>
  <c r="C125"/>
  <c r="D125"/>
  <c r="E125"/>
  <c r="F125"/>
  <c r="G125"/>
  <c r="A208"/>
  <c r="B208"/>
  <c r="C208"/>
  <c r="D208"/>
  <c r="E208"/>
  <c r="F208"/>
  <c r="G208"/>
  <c r="H208"/>
  <c r="A209"/>
  <c r="B209"/>
  <c r="C209"/>
  <c r="D209"/>
  <c r="E209"/>
  <c r="F209"/>
  <c r="G209"/>
  <c r="H209"/>
  <c r="A210"/>
  <c r="B210"/>
  <c r="C210"/>
  <c r="D210"/>
  <c r="E210"/>
  <c r="F210"/>
  <c r="G210"/>
  <c r="H210"/>
  <c r="A476"/>
  <c r="B476"/>
  <c r="C476"/>
  <c r="D476"/>
  <c r="E476"/>
  <c r="F476"/>
  <c r="G476"/>
  <c r="H476"/>
  <c r="A615"/>
  <c r="B615"/>
  <c r="C615"/>
  <c r="D615"/>
  <c r="E615"/>
  <c r="F615"/>
  <c r="G615"/>
  <c r="H615"/>
  <c r="A569"/>
  <c r="B569"/>
  <c r="C569"/>
  <c r="D569"/>
  <c r="E569"/>
  <c r="F569"/>
  <c r="G569"/>
  <c r="H569"/>
  <c r="A771"/>
  <c r="B771"/>
  <c r="C771"/>
  <c r="D771"/>
  <c r="E771"/>
  <c r="F771"/>
  <c r="G771"/>
  <c r="A477"/>
  <c r="B477"/>
  <c r="C477"/>
  <c r="D477"/>
  <c r="E477"/>
  <c r="F477"/>
  <c r="G477"/>
  <c r="H477"/>
  <c r="A616"/>
  <c r="B616"/>
  <c r="C616"/>
  <c r="D616"/>
  <c r="E616"/>
  <c r="F616"/>
  <c r="G616"/>
  <c r="H616"/>
  <c r="A772"/>
  <c r="B772"/>
  <c r="C772"/>
  <c r="D772"/>
  <c r="E772"/>
  <c r="F772"/>
  <c r="G772"/>
  <c r="A30"/>
  <c r="B30"/>
  <c r="C30"/>
  <c r="D30"/>
  <c r="E30"/>
  <c r="F30"/>
  <c r="G30"/>
  <c r="H30"/>
  <c r="A211"/>
  <c r="B211"/>
  <c r="C211"/>
  <c r="D211"/>
  <c r="E211"/>
  <c r="F211"/>
  <c r="G211"/>
  <c r="H211"/>
  <c r="A294"/>
  <c r="B294"/>
  <c r="C294"/>
  <c r="D294"/>
  <c r="E294"/>
  <c r="F294"/>
  <c r="G294"/>
  <c r="A212"/>
  <c r="B212"/>
  <c r="C212"/>
  <c r="D212"/>
  <c r="E212"/>
  <c r="F212"/>
  <c r="G212"/>
  <c r="H212"/>
  <c r="A213"/>
  <c r="B213"/>
  <c r="C213"/>
  <c r="D213"/>
  <c r="E213"/>
  <c r="F213"/>
  <c r="G213"/>
  <c r="H213"/>
  <c r="A617"/>
  <c r="B617"/>
  <c r="C617"/>
  <c r="D617"/>
  <c r="E617"/>
  <c r="F617"/>
  <c r="G617"/>
  <c r="H617"/>
  <c r="A478"/>
  <c r="B478"/>
  <c r="C478"/>
  <c r="D478"/>
  <c r="E478"/>
  <c r="F478"/>
  <c r="G478"/>
  <c r="H478"/>
  <c r="A618"/>
  <c r="B618"/>
  <c r="C618"/>
  <c r="D618"/>
  <c r="E618"/>
  <c r="F618"/>
  <c r="G618"/>
  <c r="H618"/>
  <c r="A773"/>
  <c r="B773"/>
  <c r="C773"/>
  <c r="D773"/>
  <c r="E773"/>
  <c r="F773"/>
  <c r="G773"/>
  <c r="A479"/>
  <c r="B479"/>
  <c r="C479"/>
  <c r="D479"/>
  <c r="E479"/>
  <c r="F479"/>
  <c r="G479"/>
  <c r="H479"/>
  <c r="A619"/>
  <c r="B619"/>
  <c r="C619"/>
  <c r="D619"/>
  <c r="E619"/>
  <c r="F619"/>
  <c r="G619"/>
  <c r="H619"/>
  <c r="A774"/>
  <c r="B774"/>
  <c r="C774"/>
  <c r="D774"/>
  <c r="E774"/>
  <c r="F774"/>
  <c r="G774"/>
  <c r="A480"/>
  <c r="B480"/>
  <c r="C480"/>
  <c r="D480"/>
  <c r="E480"/>
  <c r="F480"/>
  <c r="G480"/>
  <c r="H480"/>
  <c r="A620"/>
  <c r="B620"/>
  <c r="C620"/>
  <c r="D620"/>
  <c r="E620"/>
  <c r="F620"/>
  <c r="G620"/>
  <c r="H620"/>
  <c r="A31"/>
  <c r="B31"/>
  <c r="C31"/>
  <c r="D31"/>
  <c r="E31"/>
  <c r="F31"/>
  <c r="G31"/>
  <c r="H31"/>
  <c r="A32"/>
  <c r="B32"/>
  <c r="C32"/>
  <c r="D32"/>
  <c r="E32"/>
  <c r="F32"/>
  <c r="G32"/>
  <c r="H32"/>
  <c r="A126"/>
  <c r="B126"/>
  <c r="C126"/>
  <c r="D126"/>
  <c r="E126"/>
  <c r="F126"/>
  <c r="G126"/>
  <c r="A171"/>
  <c r="B171"/>
  <c r="C171"/>
  <c r="D171"/>
  <c r="E171"/>
  <c r="F171"/>
  <c r="G171"/>
  <c r="H171"/>
  <c r="A214"/>
  <c r="B214"/>
  <c r="C214"/>
  <c r="D214"/>
  <c r="E214"/>
  <c r="F214"/>
  <c r="G214"/>
  <c r="H214"/>
  <c r="A621"/>
  <c r="B621"/>
  <c r="C621"/>
  <c r="D621"/>
  <c r="E621"/>
  <c r="F621"/>
  <c r="G621"/>
  <c r="H621"/>
  <c r="A481"/>
  <c r="B481"/>
  <c r="C481"/>
  <c r="D481"/>
  <c r="E481"/>
  <c r="F481"/>
  <c r="G481"/>
  <c r="H481"/>
  <c r="A622"/>
  <c r="B622"/>
  <c r="C622"/>
  <c r="D622"/>
  <c r="E622"/>
  <c r="F622"/>
  <c r="G622"/>
  <c r="H622"/>
  <c r="A775"/>
  <c r="B775"/>
  <c r="C775"/>
  <c r="D775"/>
  <c r="E775"/>
  <c r="F775"/>
  <c r="G775"/>
  <c r="A482"/>
  <c r="B482"/>
  <c r="C482"/>
  <c r="D482"/>
  <c r="E482"/>
  <c r="F482"/>
  <c r="G482"/>
  <c r="H482"/>
  <c r="A623"/>
  <c r="B623"/>
  <c r="C623"/>
  <c r="D623"/>
  <c r="E623"/>
  <c r="F623"/>
  <c r="G623"/>
  <c r="H623"/>
  <c r="A776"/>
  <c r="B776"/>
  <c r="C776"/>
  <c r="D776"/>
  <c r="E776"/>
  <c r="F776"/>
  <c r="G776"/>
  <c r="A624"/>
  <c r="B624"/>
  <c r="C624"/>
  <c r="D624"/>
  <c r="E624"/>
  <c r="F624"/>
  <c r="G624"/>
  <c r="H624"/>
  <c r="A625"/>
  <c r="B625"/>
  <c r="C625"/>
  <c r="D625"/>
  <c r="E625"/>
  <c r="F625"/>
  <c r="G625"/>
  <c r="H625"/>
  <c r="A11742"/>
  <c r="B11742"/>
  <c r="C11742"/>
  <c r="D11742"/>
  <c r="E11742"/>
  <c r="F11742"/>
  <c r="G11742"/>
  <c r="H11742"/>
  <c r="A11160"/>
  <c r="B11160"/>
  <c r="C11160"/>
  <c r="D11160"/>
  <c r="E11160"/>
  <c r="F11160"/>
  <c r="G11160"/>
  <c r="H11160"/>
  <c r="A11231"/>
  <c r="B11231"/>
  <c r="C11231"/>
  <c r="D11231"/>
  <c r="E11231"/>
  <c r="F11231"/>
  <c r="G11231"/>
  <c r="H11231"/>
  <c r="A11261"/>
  <c r="B11261"/>
  <c r="C11261"/>
  <c r="D11261"/>
  <c r="E11261"/>
  <c r="F11261"/>
  <c r="G11261"/>
  <c r="A11161"/>
  <c r="B11161"/>
  <c r="C11161"/>
  <c r="D11161"/>
  <c r="E11161"/>
  <c r="F11161"/>
  <c r="G11161"/>
  <c r="H11161"/>
  <c r="A11304"/>
  <c r="B11304"/>
  <c r="C11304"/>
  <c r="D11304"/>
  <c r="E11304"/>
  <c r="F11304"/>
  <c r="G11304"/>
  <c r="H11304"/>
  <c r="A11319"/>
  <c r="B11319"/>
  <c r="C11319"/>
  <c r="D11319"/>
  <c r="E11319"/>
  <c r="F11319"/>
  <c r="G11319"/>
  <c r="A11328"/>
  <c r="B11328"/>
  <c r="C11328"/>
  <c r="D11328"/>
  <c r="E11328"/>
  <c r="F11328"/>
  <c r="G11328"/>
  <c r="H11328"/>
  <c r="A11342"/>
  <c r="B11342"/>
  <c r="C11342"/>
  <c r="D11342"/>
  <c r="E11342"/>
  <c r="F11342"/>
  <c r="G11342"/>
  <c r="H11342"/>
  <c r="A11343"/>
  <c r="B11343"/>
  <c r="C11343"/>
  <c r="D11343"/>
  <c r="E11343"/>
  <c r="F11343"/>
  <c r="G11343"/>
  <c r="H11343"/>
  <c r="A11432"/>
  <c r="B11432"/>
  <c r="C11432"/>
  <c r="D11432"/>
  <c r="E11432"/>
  <c r="F11432"/>
  <c r="G11432"/>
  <c r="A11344"/>
  <c r="B11344"/>
  <c r="C11344"/>
  <c r="D11344"/>
  <c r="E11344"/>
  <c r="F11344"/>
  <c r="G11344"/>
  <c r="H11344"/>
  <c r="A11345"/>
  <c r="B11345"/>
  <c r="C11345"/>
  <c r="D11345"/>
  <c r="E11345"/>
  <c r="F11345"/>
  <c r="G11345"/>
  <c r="H11345"/>
  <c r="A11471"/>
  <c r="B11471"/>
  <c r="C11471"/>
  <c r="D11471"/>
  <c r="E11471"/>
  <c r="F11471"/>
  <c r="G11471"/>
  <c r="H11471"/>
  <c r="A11569"/>
  <c r="B11569"/>
  <c r="C11569"/>
  <c r="D11569"/>
  <c r="E11569"/>
  <c r="F11569"/>
  <c r="G11569"/>
  <c r="H11569"/>
  <c r="A11588"/>
  <c r="B11588"/>
  <c r="C11588"/>
  <c r="D11588"/>
  <c r="E11588"/>
  <c r="F11588"/>
  <c r="G11588"/>
  <c r="H11588"/>
  <c r="A11743"/>
  <c r="B11743"/>
  <c r="C11743"/>
  <c r="D11743"/>
  <c r="E11743"/>
  <c r="F11743"/>
  <c r="G11743"/>
  <c r="H11743"/>
  <c r="A11614"/>
  <c r="B11614"/>
  <c r="C11614"/>
  <c r="D11614"/>
  <c r="E11614"/>
  <c r="F11614"/>
  <c r="G11614"/>
  <c r="H11614"/>
  <c r="A11744"/>
  <c r="B11744"/>
  <c r="C11744"/>
  <c r="D11744"/>
  <c r="E11744"/>
  <c r="F11744"/>
  <c r="G11744"/>
  <c r="H11744"/>
  <c r="A11902"/>
  <c r="B11902"/>
  <c r="C11902"/>
  <c r="D11902"/>
  <c r="E11902"/>
  <c r="F11902"/>
  <c r="G11902"/>
  <c r="A11615"/>
  <c r="B11615"/>
  <c r="C11615"/>
  <c r="D11615"/>
  <c r="E11615"/>
  <c r="F11615"/>
  <c r="G11615"/>
  <c r="H11615"/>
  <c r="A11745"/>
  <c r="B11745"/>
  <c r="C11745"/>
  <c r="D11745"/>
  <c r="E11745"/>
  <c r="F11745"/>
  <c r="G11745"/>
  <c r="H11745"/>
  <c r="A11616"/>
  <c r="B11616"/>
  <c r="C11616"/>
  <c r="D11616"/>
  <c r="E11616"/>
  <c r="F11616"/>
  <c r="G11616"/>
  <c r="H11616"/>
  <c r="A11746"/>
  <c r="B11746"/>
  <c r="C11746"/>
  <c r="D11746"/>
  <c r="E11746"/>
  <c r="F11746"/>
  <c r="G11746"/>
  <c r="H11746"/>
  <c r="A11903"/>
  <c r="B11903"/>
  <c r="C11903"/>
  <c r="D11903"/>
  <c r="E11903"/>
  <c r="F11903"/>
  <c r="G11903"/>
  <c r="A11747"/>
  <c r="B11747"/>
  <c r="C11747"/>
  <c r="D11747"/>
  <c r="E11747"/>
  <c r="F11747"/>
  <c r="G11747"/>
  <c r="H11747"/>
  <c r="A11904"/>
  <c r="B11904"/>
  <c r="C11904"/>
  <c r="D11904"/>
  <c r="E11904"/>
  <c r="F11904"/>
  <c r="G11904"/>
  <c r="A11162"/>
  <c r="B11162"/>
  <c r="C11162"/>
  <c r="D11162"/>
  <c r="E11162"/>
  <c r="F11162"/>
  <c r="G11162"/>
  <c r="H11162"/>
  <c r="A11232"/>
  <c r="B11232"/>
  <c r="C11232"/>
  <c r="D11232"/>
  <c r="E11232"/>
  <c r="F11232"/>
  <c r="G11232"/>
  <c r="H11232"/>
  <c r="A11305"/>
  <c r="B11305"/>
  <c r="C11305"/>
  <c r="D11305"/>
  <c r="E11305"/>
  <c r="F11305"/>
  <c r="G11305"/>
  <c r="H11305"/>
  <c r="A11346"/>
  <c r="B11346"/>
  <c r="C11346"/>
  <c r="D11346"/>
  <c r="E11346"/>
  <c r="F11346"/>
  <c r="G11346"/>
  <c r="H11346"/>
  <c r="A11347"/>
  <c r="B11347"/>
  <c r="C11347"/>
  <c r="D11347"/>
  <c r="E11347"/>
  <c r="F11347"/>
  <c r="G11347"/>
  <c r="H11347"/>
  <c r="A11348"/>
  <c r="B11348"/>
  <c r="C11348"/>
  <c r="D11348"/>
  <c r="E11348"/>
  <c r="F11348"/>
  <c r="G11348"/>
  <c r="H11348"/>
  <c r="A11349"/>
  <c r="B11349"/>
  <c r="C11349"/>
  <c r="D11349"/>
  <c r="E11349"/>
  <c r="F11349"/>
  <c r="G11349"/>
  <c r="H11349"/>
  <c r="A11433"/>
  <c r="B11433"/>
  <c r="C11433"/>
  <c r="D11433"/>
  <c r="E11433"/>
  <c r="F11433"/>
  <c r="G11433"/>
  <c r="A11748"/>
  <c r="B11748"/>
  <c r="C11748"/>
  <c r="D11748"/>
  <c r="E11748"/>
  <c r="F11748"/>
  <c r="G11748"/>
  <c r="H11748"/>
  <c r="A11617"/>
  <c r="B11617"/>
  <c r="C11617"/>
  <c r="D11617"/>
  <c r="E11617"/>
  <c r="F11617"/>
  <c r="G11617"/>
  <c r="H11617"/>
  <c r="A11749"/>
  <c r="B11749"/>
  <c r="C11749"/>
  <c r="D11749"/>
  <c r="E11749"/>
  <c r="F11749"/>
  <c r="G11749"/>
  <c r="H11749"/>
  <c r="A11716"/>
  <c r="B11716"/>
  <c r="C11716"/>
  <c r="D11716"/>
  <c r="E11716"/>
  <c r="F11716"/>
  <c r="G11716"/>
  <c r="H11716"/>
  <c r="A11905"/>
  <c r="B11905"/>
  <c r="C11905"/>
  <c r="D11905"/>
  <c r="E11905"/>
  <c r="F11905"/>
  <c r="G11905"/>
  <c r="A11618"/>
  <c r="B11618"/>
  <c r="C11618"/>
  <c r="D11618"/>
  <c r="E11618"/>
  <c r="F11618"/>
  <c r="G11618"/>
  <c r="H11618"/>
  <c r="A11750"/>
  <c r="B11750"/>
  <c r="C11750"/>
  <c r="D11750"/>
  <c r="E11750"/>
  <c r="F11750"/>
  <c r="G11750"/>
  <c r="H11750"/>
  <c r="A11906"/>
  <c r="B11906"/>
  <c r="C11906"/>
  <c r="D11906"/>
  <c r="E11906"/>
  <c r="F11906"/>
  <c r="G11906"/>
  <c r="A11619"/>
  <c r="B11619"/>
  <c r="C11619"/>
  <c r="D11619"/>
  <c r="E11619"/>
  <c r="F11619"/>
  <c r="G11619"/>
  <c r="H11619"/>
  <c r="A11751"/>
  <c r="B11751"/>
  <c r="C11751"/>
  <c r="D11751"/>
  <c r="E11751"/>
  <c r="F11751"/>
  <c r="G11751"/>
  <c r="H11751"/>
  <c r="A11907"/>
  <c r="B11907"/>
  <c r="C11907"/>
  <c r="D11907"/>
  <c r="E11907"/>
  <c r="F11907"/>
  <c r="G11907"/>
  <c r="A11752"/>
  <c r="B11752"/>
  <c r="C11752"/>
  <c r="D11752"/>
  <c r="E11752"/>
  <c r="F11752"/>
  <c r="G11752"/>
  <c r="H11752"/>
  <c r="A11908"/>
  <c r="B11908"/>
  <c r="C11908"/>
  <c r="D11908"/>
  <c r="E11908"/>
  <c r="F11908"/>
  <c r="G11908"/>
  <c r="A11163"/>
  <c r="B11163"/>
  <c r="C11163"/>
  <c r="D11163"/>
  <c r="E11163"/>
  <c r="F11163"/>
  <c r="G11163"/>
  <c r="H11163"/>
  <c r="A11350"/>
  <c r="B11350"/>
  <c r="C11350"/>
  <c r="D11350"/>
  <c r="E11350"/>
  <c r="F11350"/>
  <c r="G11350"/>
  <c r="H11350"/>
  <c r="A11351"/>
  <c r="B11351"/>
  <c r="C11351"/>
  <c r="D11351"/>
  <c r="E11351"/>
  <c r="F11351"/>
  <c r="G11351"/>
  <c r="H11351"/>
  <c r="A11352"/>
  <c r="B11352"/>
  <c r="C11352"/>
  <c r="D11352"/>
  <c r="E11352"/>
  <c r="F11352"/>
  <c r="G11352"/>
  <c r="H11352"/>
  <c r="A11753"/>
  <c r="B11753"/>
  <c r="C11753"/>
  <c r="D11753"/>
  <c r="E11753"/>
  <c r="F11753"/>
  <c r="G11753"/>
  <c r="H11753"/>
  <c r="A11909"/>
  <c r="B11909"/>
  <c r="C11909"/>
  <c r="D11909"/>
  <c r="E11909"/>
  <c r="F11909"/>
  <c r="G11909"/>
  <c r="A11620"/>
  <c r="B11620"/>
  <c r="C11620"/>
  <c r="D11620"/>
  <c r="E11620"/>
  <c r="F11620"/>
  <c r="G11620"/>
  <c r="H11620"/>
  <c r="A11754"/>
  <c r="B11754"/>
  <c r="C11754"/>
  <c r="D11754"/>
  <c r="E11754"/>
  <c r="F11754"/>
  <c r="G11754"/>
  <c r="H11754"/>
  <c r="A11910"/>
  <c r="B11910"/>
  <c r="C11910"/>
  <c r="D11910"/>
  <c r="E11910"/>
  <c r="F11910"/>
  <c r="G11910"/>
  <c r="A11621"/>
  <c r="B11621"/>
  <c r="C11621"/>
  <c r="D11621"/>
  <c r="E11621"/>
  <c r="F11621"/>
  <c r="G11621"/>
  <c r="H11621"/>
  <c r="A11755"/>
  <c r="B11755"/>
  <c r="C11755"/>
  <c r="D11755"/>
  <c r="E11755"/>
  <c r="F11755"/>
  <c r="G11755"/>
  <c r="H11755"/>
  <c r="A11911"/>
  <c r="B11911"/>
  <c r="C11911"/>
  <c r="D11911"/>
  <c r="E11911"/>
  <c r="F11911"/>
  <c r="G11911"/>
  <c r="A11622"/>
  <c r="B11622"/>
  <c r="C11622"/>
  <c r="D11622"/>
  <c r="E11622"/>
  <c r="F11622"/>
  <c r="G11622"/>
  <c r="H11622"/>
  <c r="A11756"/>
  <c r="B11756"/>
  <c r="C11756"/>
  <c r="D11756"/>
  <c r="E11756"/>
  <c r="F11756"/>
  <c r="G11756"/>
  <c r="H11756"/>
  <c r="A11912"/>
  <c r="B11912"/>
  <c r="C11912"/>
  <c r="D11912"/>
  <c r="E11912"/>
  <c r="F11912"/>
  <c r="G11912"/>
  <c r="A11757"/>
  <c r="B11757"/>
  <c r="C11757"/>
  <c r="D11757"/>
  <c r="E11757"/>
  <c r="F11757"/>
  <c r="G11757"/>
  <c r="H11757"/>
  <c r="A11913"/>
  <c r="B11913"/>
  <c r="C11913"/>
  <c r="D11913"/>
  <c r="E11913"/>
  <c r="F11913"/>
  <c r="G11913"/>
  <c r="A11164"/>
  <c r="B11164"/>
  <c r="C11164"/>
  <c r="D11164"/>
  <c r="E11164"/>
  <c r="F11164"/>
  <c r="G11164"/>
  <c r="H11164"/>
  <c r="A11233"/>
  <c r="B11233"/>
  <c r="C11233"/>
  <c r="D11233"/>
  <c r="E11233"/>
  <c r="F11233"/>
  <c r="G11233"/>
  <c r="H11233"/>
  <c r="A11165"/>
  <c r="B11165"/>
  <c r="C11165"/>
  <c r="D11165"/>
  <c r="E11165"/>
  <c r="F11165"/>
  <c r="G11165"/>
  <c r="H11165"/>
  <c r="A11166"/>
  <c r="B11166"/>
  <c r="C11166"/>
  <c r="D11166"/>
  <c r="E11166"/>
  <c r="F11166"/>
  <c r="G11166"/>
  <c r="H11166"/>
  <c r="A11306"/>
  <c r="B11306"/>
  <c r="C11306"/>
  <c r="D11306"/>
  <c r="E11306"/>
  <c r="F11306"/>
  <c r="G11306"/>
  <c r="H11306"/>
  <c r="A11353"/>
  <c r="B11353"/>
  <c r="C11353"/>
  <c r="D11353"/>
  <c r="E11353"/>
  <c r="F11353"/>
  <c r="G11353"/>
  <c r="H11353"/>
  <c r="A11354"/>
  <c r="B11354"/>
  <c r="C11354"/>
  <c r="D11354"/>
  <c r="E11354"/>
  <c r="F11354"/>
  <c r="G11354"/>
  <c r="H11354"/>
  <c r="A11355"/>
  <c r="B11355"/>
  <c r="C11355"/>
  <c r="D11355"/>
  <c r="E11355"/>
  <c r="F11355"/>
  <c r="G11355"/>
  <c r="H11355"/>
  <c r="A11356"/>
  <c r="B11356"/>
  <c r="C11356"/>
  <c r="D11356"/>
  <c r="E11356"/>
  <c r="F11356"/>
  <c r="G11356"/>
  <c r="H11356"/>
  <c r="A11758"/>
  <c r="B11758"/>
  <c r="C11758"/>
  <c r="D11758"/>
  <c r="E11758"/>
  <c r="F11758"/>
  <c r="G11758"/>
  <c r="H11758"/>
  <c r="A11914"/>
  <c r="B11914"/>
  <c r="C11914"/>
  <c r="D11914"/>
  <c r="E11914"/>
  <c r="F11914"/>
  <c r="G11914"/>
  <c r="A11759"/>
  <c r="B11759"/>
  <c r="C11759"/>
  <c r="D11759"/>
  <c r="E11759"/>
  <c r="F11759"/>
  <c r="G11759"/>
  <c r="H11759"/>
  <c r="A11915"/>
  <c r="B11915"/>
  <c r="C11915"/>
  <c r="D11915"/>
  <c r="E11915"/>
  <c r="F11915"/>
  <c r="G11915"/>
  <c r="A11623"/>
  <c r="B11623"/>
  <c r="C11623"/>
  <c r="D11623"/>
  <c r="E11623"/>
  <c r="F11623"/>
  <c r="G11623"/>
  <c r="H11623"/>
  <c r="A11760"/>
  <c r="B11760"/>
  <c r="C11760"/>
  <c r="D11760"/>
  <c r="E11760"/>
  <c r="F11760"/>
  <c r="G11760"/>
  <c r="H11760"/>
  <c r="A11916"/>
  <c r="B11916"/>
  <c r="C11916"/>
  <c r="D11916"/>
  <c r="E11916"/>
  <c r="F11916"/>
  <c r="G11916"/>
  <c r="A11624"/>
  <c r="B11624"/>
  <c r="C11624"/>
  <c r="D11624"/>
  <c r="E11624"/>
  <c r="F11624"/>
  <c r="G11624"/>
  <c r="H11624"/>
  <c r="A11761"/>
  <c r="B11761"/>
  <c r="C11761"/>
  <c r="D11761"/>
  <c r="E11761"/>
  <c r="F11761"/>
  <c r="G11761"/>
  <c r="H11761"/>
  <c r="A11625"/>
  <c r="B11625"/>
  <c r="C11625"/>
  <c r="D11625"/>
  <c r="E11625"/>
  <c r="F11625"/>
  <c r="G11625"/>
  <c r="H11625"/>
  <c r="A11762"/>
  <c r="B11762"/>
  <c r="C11762"/>
  <c r="D11762"/>
  <c r="E11762"/>
  <c r="F11762"/>
  <c r="G11762"/>
  <c r="H11762"/>
  <c r="A11167"/>
  <c r="B11167"/>
  <c r="C11167"/>
  <c r="D11167"/>
  <c r="E11167"/>
  <c r="F11167"/>
  <c r="G11167"/>
  <c r="H11167"/>
  <c r="A11262"/>
  <c r="B11262"/>
  <c r="C11262"/>
  <c r="D11262"/>
  <c r="E11262"/>
  <c r="F11262"/>
  <c r="G11262"/>
  <c r="A11168"/>
  <c r="B11168"/>
  <c r="C11168"/>
  <c r="D11168"/>
  <c r="E11168"/>
  <c r="F11168"/>
  <c r="G11168"/>
  <c r="H11168"/>
  <c r="A11357"/>
  <c r="B11357"/>
  <c r="C11357"/>
  <c r="D11357"/>
  <c r="E11357"/>
  <c r="F11357"/>
  <c r="G11357"/>
  <c r="H11357"/>
  <c r="A11358"/>
  <c r="B11358"/>
  <c r="C11358"/>
  <c r="D11358"/>
  <c r="E11358"/>
  <c r="F11358"/>
  <c r="G11358"/>
  <c r="H11358"/>
  <c r="A11434"/>
  <c r="B11434"/>
  <c r="C11434"/>
  <c r="D11434"/>
  <c r="E11434"/>
  <c r="F11434"/>
  <c r="G11434"/>
  <c r="A11359"/>
  <c r="B11359"/>
  <c r="C11359"/>
  <c r="D11359"/>
  <c r="E11359"/>
  <c r="F11359"/>
  <c r="G11359"/>
  <c r="H11359"/>
  <c r="A11360"/>
  <c r="B11360"/>
  <c r="C11360"/>
  <c r="D11360"/>
  <c r="E11360"/>
  <c r="F11360"/>
  <c r="G11360"/>
  <c r="H11360"/>
  <c r="A11472"/>
  <c r="B11472"/>
  <c r="C11472"/>
  <c r="D11472"/>
  <c r="E11472"/>
  <c r="F11472"/>
  <c r="G11472"/>
  <c r="H11472"/>
  <c r="A11763"/>
  <c r="B11763"/>
  <c r="C11763"/>
  <c r="D11763"/>
  <c r="E11763"/>
  <c r="F11763"/>
  <c r="G11763"/>
  <c r="H11763"/>
  <c r="A11917"/>
  <c r="B11917"/>
  <c r="C11917"/>
  <c r="D11917"/>
  <c r="E11917"/>
  <c r="F11917"/>
  <c r="G11917"/>
  <c r="A11626"/>
  <c r="B11626"/>
  <c r="C11626"/>
  <c r="D11626"/>
  <c r="E11626"/>
  <c r="F11626"/>
  <c r="G11626"/>
  <c r="H11626"/>
  <c r="A11764"/>
  <c r="B11764"/>
  <c r="C11764"/>
  <c r="D11764"/>
  <c r="E11764"/>
  <c r="F11764"/>
  <c r="G11764"/>
  <c r="H11764"/>
  <c r="A11918"/>
  <c r="B11918"/>
  <c r="C11918"/>
  <c r="D11918"/>
  <c r="E11918"/>
  <c r="F11918"/>
  <c r="G11918"/>
  <c r="A11627"/>
  <c r="B11627"/>
  <c r="C11627"/>
  <c r="D11627"/>
  <c r="E11627"/>
  <c r="F11627"/>
  <c r="G11627"/>
  <c r="H11627"/>
  <c r="A11765"/>
  <c r="B11765"/>
  <c r="C11765"/>
  <c r="D11765"/>
  <c r="E11765"/>
  <c r="F11765"/>
  <c r="G11765"/>
  <c r="H11765"/>
  <c r="A11628"/>
  <c r="B11628"/>
  <c r="C11628"/>
  <c r="D11628"/>
  <c r="E11628"/>
  <c r="F11628"/>
  <c r="G11628"/>
  <c r="H11628"/>
  <c r="A11766"/>
  <c r="B11766"/>
  <c r="C11766"/>
  <c r="D11766"/>
  <c r="E11766"/>
  <c r="F11766"/>
  <c r="G11766"/>
  <c r="H11766"/>
  <c r="A11919"/>
  <c r="B11919"/>
  <c r="C11919"/>
  <c r="D11919"/>
  <c r="E11919"/>
  <c r="F11919"/>
  <c r="G11919"/>
  <c r="A11767"/>
  <c r="B11767"/>
  <c r="C11767"/>
  <c r="D11767"/>
  <c r="E11767"/>
  <c r="F11767"/>
  <c r="G11767"/>
  <c r="H11767"/>
  <c r="A11169"/>
  <c r="B11169"/>
  <c r="C11169"/>
  <c r="D11169"/>
  <c r="E11169"/>
  <c r="F11169"/>
  <c r="G11169"/>
  <c r="H11169"/>
  <c r="A11170"/>
  <c r="B11170"/>
  <c r="C11170"/>
  <c r="D11170"/>
  <c r="E11170"/>
  <c r="F11170"/>
  <c r="G11170"/>
  <c r="H11170"/>
  <c r="A11361"/>
  <c r="B11361"/>
  <c r="C11361"/>
  <c r="D11361"/>
  <c r="E11361"/>
  <c r="F11361"/>
  <c r="G11361"/>
  <c r="H11361"/>
  <c r="A11435"/>
  <c r="B11435"/>
  <c r="C11435"/>
  <c r="D11435"/>
  <c r="E11435"/>
  <c r="F11435"/>
  <c r="G11435"/>
  <c r="A11362"/>
  <c r="B11362"/>
  <c r="C11362"/>
  <c r="D11362"/>
  <c r="E11362"/>
  <c r="F11362"/>
  <c r="G11362"/>
  <c r="H11362"/>
  <c r="A11363"/>
  <c r="B11363"/>
  <c r="C11363"/>
  <c r="D11363"/>
  <c r="E11363"/>
  <c r="F11363"/>
  <c r="G11363"/>
  <c r="H11363"/>
  <c r="A11364"/>
  <c r="B11364"/>
  <c r="C11364"/>
  <c r="D11364"/>
  <c r="E11364"/>
  <c r="F11364"/>
  <c r="G11364"/>
  <c r="H11364"/>
  <c r="A11493"/>
  <c r="B11493"/>
  <c r="C11493"/>
  <c r="D11493"/>
  <c r="E11493"/>
  <c r="F11493"/>
  <c r="G11493"/>
  <c r="A11768"/>
  <c r="B11768"/>
  <c r="C11768"/>
  <c r="D11768"/>
  <c r="E11768"/>
  <c r="F11768"/>
  <c r="G11768"/>
  <c r="H11768"/>
  <c r="A11920"/>
  <c r="B11920"/>
  <c r="C11920"/>
  <c r="D11920"/>
  <c r="E11920"/>
  <c r="F11920"/>
  <c r="G11920"/>
  <c r="A11629"/>
  <c r="B11629"/>
  <c r="C11629"/>
  <c r="D11629"/>
  <c r="E11629"/>
  <c r="F11629"/>
  <c r="G11629"/>
  <c r="H11629"/>
  <c r="A11769"/>
  <c r="B11769"/>
  <c r="C11769"/>
  <c r="D11769"/>
  <c r="E11769"/>
  <c r="F11769"/>
  <c r="G11769"/>
  <c r="H11769"/>
  <c r="A11921"/>
  <c r="B11921"/>
  <c r="C11921"/>
  <c r="D11921"/>
  <c r="E11921"/>
  <c r="F11921"/>
  <c r="G11921"/>
  <c r="A11630"/>
  <c r="B11630"/>
  <c r="C11630"/>
  <c r="D11630"/>
  <c r="E11630"/>
  <c r="F11630"/>
  <c r="G11630"/>
  <c r="H11630"/>
  <c r="A11770"/>
  <c r="B11770"/>
  <c r="C11770"/>
  <c r="D11770"/>
  <c r="E11770"/>
  <c r="F11770"/>
  <c r="G11770"/>
  <c r="H11770"/>
  <c r="A11922"/>
  <c r="B11922"/>
  <c r="C11922"/>
  <c r="D11922"/>
  <c r="E11922"/>
  <c r="F11922"/>
  <c r="G11922"/>
  <c r="A11631"/>
  <c r="B11631"/>
  <c r="C11631"/>
  <c r="D11631"/>
  <c r="E11631"/>
  <c r="F11631"/>
  <c r="G11631"/>
  <c r="H11631"/>
  <c r="A11771"/>
  <c r="B11771"/>
  <c r="C11771"/>
  <c r="D11771"/>
  <c r="E11771"/>
  <c r="F11771"/>
  <c r="G11771"/>
  <c r="H11771"/>
  <c r="A11772"/>
  <c r="B11772"/>
  <c r="C11772"/>
  <c r="D11772"/>
  <c r="E11772"/>
  <c r="F11772"/>
  <c r="G11772"/>
  <c r="H11772"/>
  <c r="A12006"/>
  <c r="B12006"/>
  <c r="C12006"/>
  <c r="D12006"/>
  <c r="E12006"/>
  <c r="F12006"/>
  <c r="G12006"/>
  <c r="H12006"/>
  <c r="A12076"/>
  <c r="B12076"/>
  <c r="C12076"/>
  <c r="D12076"/>
  <c r="E12076"/>
  <c r="F12076"/>
  <c r="G12076"/>
  <c r="H12076"/>
  <c r="A12007"/>
  <c r="B12007"/>
  <c r="C12007"/>
  <c r="D12007"/>
  <c r="E12007"/>
  <c r="F12007"/>
  <c r="G12007"/>
  <c r="H12007"/>
  <c r="A12163"/>
  <c r="B12163"/>
  <c r="C12163"/>
  <c r="D12163"/>
  <c r="E12163"/>
  <c r="F12163"/>
  <c r="G12163"/>
  <c r="H12163"/>
  <c r="A12209"/>
  <c r="B12209"/>
  <c r="C12209"/>
  <c r="D12209"/>
  <c r="E12209"/>
  <c r="F12209"/>
  <c r="G12209"/>
  <c r="H12209"/>
  <c r="A12297"/>
  <c r="B12297"/>
  <c r="C12297"/>
  <c r="D12297"/>
  <c r="E12297"/>
  <c r="F12297"/>
  <c r="G12297"/>
  <c r="A12210"/>
  <c r="B12210"/>
  <c r="C12210"/>
  <c r="D12210"/>
  <c r="E12210"/>
  <c r="F12210"/>
  <c r="G12210"/>
  <c r="H12210"/>
  <c r="A12211"/>
  <c r="B12211"/>
  <c r="C12211"/>
  <c r="D12211"/>
  <c r="E12211"/>
  <c r="F12211"/>
  <c r="G12211"/>
  <c r="H12211"/>
  <c r="A12212"/>
  <c r="B12212"/>
  <c r="C12212"/>
  <c r="D12212"/>
  <c r="E12212"/>
  <c r="F12212"/>
  <c r="G12212"/>
  <c r="H12212"/>
  <c r="A12471"/>
  <c r="B12471"/>
  <c r="C12471"/>
  <c r="D12471"/>
  <c r="E12471"/>
  <c r="F12471"/>
  <c r="G12471"/>
  <c r="H12471"/>
  <c r="A12423"/>
  <c r="B12423"/>
  <c r="C12423"/>
  <c r="D12423"/>
  <c r="E12423"/>
  <c r="F12423"/>
  <c r="G12423"/>
  <c r="H12423"/>
  <c r="A12681"/>
  <c r="B12681"/>
  <c r="C12681"/>
  <c r="D12681"/>
  <c r="E12681"/>
  <c r="F12681"/>
  <c r="G12681"/>
  <c r="H12681"/>
  <c r="A12854"/>
  <c r="B12854"/>
  <c r="C12854"/>
  <c r="D12854"/>
  <c r="E12854"/>
  <c r="F12854"/>
  <c r="G12854"/>
  <c r="A12531"/>
  <c r="B12531"/>
  <c r="C12531"/>
  <c r="D12531"/>
  <c r="E12531"/>
  <c r="F12531"/>
  <c r="G12531"/>
  <c r="H12531"/>
  <c r="A12682"/>
  <c r="B12682"/>
  <c r="C12682"/>
  <c r="D12682"/>
  <c r="E12682"/>
  <c r="F12682"/>
  <c r="G12682"/>
  <c r="H12682"/>
  <c r="A12855"/>
  <c r="B12855"/>
  <c r="C12855"/>
  <c r="D12855"/>
  <c r="E12855"/>
  <c r="F12855"/>
  <c r="G12855"/>
  <c r="A12778"/>
  <c r="B12778"/>
  <c r="C12778"/>
  <c r="D12778"/>
  <c r="E12778"/>
  <c r="F12778"/>
  <c r="G12778"/>
  <c r="H12778"/>
  <c r="A12532"/>
  <c r="B12532"/>
  <c r="C12532"/>
  <c r="D12532"/>
  <c r="E12532"/>
  <c r="F12532"/>
  <c r="G12532"/>
  <c r="H12532"/>
  <c r="A12683"/>
  <c r="B12683"/>
  <c r="C12683"/>
  <c r="D12683"/>
  <c r="E12683"/>
  <c r="F12683"/>
  <c r="G12683"/>
  <c r="H12683"/>
  <c r="A12856"/>
  <c r="B12856"/>
  <c r="C12856"/>
  <c r="D12856"/>
  <c r="E12856"/>
  <c r="F12856"/>
  <c r="G12856"/>
  <c r="A12533"/>
  <c r="B12533"/>
  <c r="C12533"/>
  <c r="D12533"/>
  <c r="E12533"/>
  <c r="F12533"/>
  <c r="G12533"/>
  <c r="H12533"/>
  <c r="A12684"/>
  <c r="B12684"/>
  <c r="C12684"/>
  <c r="D12684"/>
  <c r="E12684"/>
  <c r="F12684"/>
  <c r="G12684"/>
  <c r="H12684"/>
  <c r="A12857"/>
  <c r="B12857"/>
  <c r="C12857"/>
  <c r="D12857"/>
  <c r="E12857"/>
  <c r="F12857"/>
  <c r="G12857"/>
  <c r="A12534"/>
  <c r="B12534"/>
  <c r="C12534"/>
  <c r="D12534"/>
  <c r="E12534"/>
  <c r="F12534"/>
  <c r="G12534"/>
  <c r="H12534"/>
  <c r="A12685"/>
  <c r="B12685"/>
  <c r="C12685"/>
  <c r="D12685"/>
  <c r="E12685"/>
  <c r="F12685"/>
  <c r="G12685"/>
  <c r="H12685"/>
  <c r="A12008"/>
  <c r="B12008"/>
  <c r="C12008"/>
  <c r="D12008"/>
  <c r="E12008"/>
  <c r="F12008"/>
  <c r="G12008"/>
  <c r="H12008"/>
  <c r="A12077"/>
  <c r="B12077"/>
  <c r="C12077"/>
  <c r="D12077"/>
  <c r="E12077"/>
  <c r="F12077"/>
  <c r="G12077"/>
  <c r="H12077"/>
  <c r="A12106"/>
  <c r="B12106"/>
  <c r="C12106"/>
  <c r="D12106"/>
  <c r="E12106"/>
  <c r="F12106"/>
  <c r="G12106"/>
  <c r="A12009"/>
  <c r="B12009"/>
  <c r="C12009"/>
  <c r="D12009"/>
  <c r="E12009"/>
  <c r="F12009"/>
  <c r="G12009"/>
  <c r="H12009"/>
  <c r="A12164"/>
  <c r="B12164"/>
  <c r="C12164"/>
  <c r="D12164"/>
  <c r="E12164"/>
  <c r="F12164"/>
  <c r="G12164"/>
  <c r="H12164"/>
  <c r="A12182"/>
  <c r="B12182"/>
  <c r="C12182"/>
  <c r="D12182"/>
  <c r="E12182"/>
  <c r="F12182"/>
  <c r="G12182"/>
  <c r="A12213"/>
  <c r="B12213"/>
  <c r="C12213"/>
  <c r="D12213"/>
  <c r="E12213"/>
  <c r="F12213"/>
  <c r="G12213"/>
  <c r="H12213"/>
  <c r="A12214"/>
  <c r="B12214"/>
  <c r="C12214"/>
  <c r="D12214"/>
  <c r="E12214"/>
  <c r="F12214"/>
  <c r="G12214"/>
  <c r="H12214"/>
  <c r="A12215"/>
  <c r="B12215"/>
  <c r="C12215"/>
  <c r="D12215"/>
  <c r="E12215"/>
  <c r="F12215"/>
  <c r="G12215"/>
  <c r="H12215"/>
  <c r="A12298"/>
  <c r="B12298"/>
  <c r="C12298"/>
  <c r="D12298"/>
  <c r="E12298"/>
  <c r="F12298"/>
  <c r="G12298"/>
  <c r="A12216"/>
  <c r="B12216"/>
  <c r="C12216"/>
  <c r="D12216"/>
  <c r="E12216"/>
  <c r="F12216"/>
  <c r="G12216"/>
  <c r="H12216"/>
  <c r="A12387"/>
  <c r="B12387"/>
  <c r="C12387"/>
  <c r="D12387"/>
  <c r="E12387"/>
  <c r="F12387"/>
  <c r="G12387"/>
  <c r="A12424"/>
  <c r="B12424"/>
  <c r="C12424"/>
  <c r="D12424"/>
  <c r="E12424"/>
  <c r="F12424"/>
  <c r="G12424"/>
  <c r="H12424"/>
  <c r="A12686"/>
  <c r="B12686"/>
  <c r="C12686"/>
  <c r="D12686"/>
  <c r="E12686"/>
  <c r="F12686"/>
  <c r="G12686"/>
  <c r="H12686"/>
  <c r="A12858"/>
  <c r="B12858"/>
  <c r="C12858"/>
  <c r="D12858"/>
  <c r="E12858"/>
  <c r="F12858"/>
  <c r="G12858"/>
  <c r="A12535"/>
  <c r="B12535"/>
  <c r="C12535"/>
  <c r="D12535"/>
  <c r="E12535"/>
  <c r="F12535"/>
  <c r="G12535"/>
  <c r="H12535"/>
  <c r="A12687"/>
  <c r="B12687"/>
  <c r="C12687"/>
  <c r="D12687"/>
  <c r="E12687"/>
  <c r="F12687"/>
  <c r="G12687"/>
  <c r="H12687"/>
  <c r="A12859"/>
  <c r="B12859"/>
  <c r="C12859"/>
  <c r="D12859"/>
  <c r="E12859"/>
  <c r="F12859"/>
  <c r="G12859"/>
  <c r="A12536"/>
  <c r="B12536"/>
  <c r="C12536"/>
  <c r="D12536"/>
  <c r="E12536"/>
  <c r="F12536"/>
  <c r="G12536"/>
  <c r="H12536"/>
  <c r="A12688"/>
  <c r="B12688"/>
  <c r="C12688"/>
  <c r="D12688"/>
  <c r="E12688"/>
  <c r="F12688"/>
  <c r="G12688"/>
  <c r="H12688"/>
  <c r="A12537"/>
  <c r="B12537"/>
  <c r="C12537"/>
  <c r="D12537"/>
  <c r="E12537"/>
  <c r="F12537"/>
  <c r="G12537"/>
  <c r="H12537"/>
  <c r="A12689"/>
  <c r="B12689"/>
  <c r="C12689"/>
  <c r="D12689"/>
  <c r="E12689"/>
  <c r="F12689"/>
  <c r="G12689"/>
  <c r="H12689"/>
  <c r="A12860"/>
  <c r="B12860"/>
  <c r="C12860"/>
  <c r="D12860"/>
  <c r="E12860"/>
  <c r="F12860"/>
  <c r="G12860"/>
  <c r="A12538"/>
  <c r="B12538"/>
  <c r="C12538"/>
  <c r="D12538"/>
  <c r="E12538"/>
  <c r="F12538"/>
  <c r="G12538"/>
  <c r="H12538"/>
  <c r="A12690"/>
  <c r="B12690"/>
  <c r="C12690"/>
  <c r="D12690"/>
  <c r="E12690"/>
  <c r="F12690"/>
  <c r="G12690"/>
  <c r="H12690"/>
  <c r="A12861"/>
  <c r="B12861"/>
  <c r="C12861"/>
  <c r="D12861"/>
  <c r="E12861"/>
  <c r="F12861"/>
  <c r="G12861"/>
  <c r="A12010"/>
  <c r="B12010"/>
  <c r="C12010"/>
  <c r="D12010"/>
  <c r="E12010"/>
  <c r="F12010"/>
  <c r="G12010"/>
  <c r="H12010"/>
  <c r="A12107"/>
  <c r="B12107"/>
  <c r="C12107"/>
  <c r="D12107"/>
  <c r="E12107"/>
  <c r="F12107"/>
  <c r="G12107"/>
  <c r="A12011"/>
  <c r="B12011"/>
  <c r="C12011"/>
  <c r="D12011"/>
  <c r="E12011"/>
  <c r="F12011"/>
  <c r="G12011"/>
  <c r="H12011"/>
  <c r="A12145"/>
  <c r="B12145"/>
  <c r="C12145"/>
  <c r="D12145"/>
  <c r="E12145"/>
  <c r="F12145"/>
  <c r="G12145"/>
  <c r="H12145"/>
  <c r="A12165"/>
  <c r="B12165"/>
  <c r="C12165"/>
  <c r="D12165"/>
  <c r="E12165"/>
  <c r="F12165"/>
  <c r="G12165"/>
  <c r="H12165"/>
  <c r="A12217"/>
  <c r="B12217"/>
  <c r="C12217"/>
  <c r="D12217"/>
  <c r="E12217"/>
  <c r="F12217"/>
  <c r="G12217"/>
  <c r="H12217"/>
  <c r="A12299"/>
  <c r="B12299"/>
  <c r="C12299"/>
  <c r="D12299"/>
  <c r="E12299"/>
  <c r="F12299"/>
  <c r="G12299"/>
  <c r="A12218"/>
  <c r="B12218"/>
  <c r="C12218"/>
  <c r="D12218"/>
  <c r="E12218"/>
  <c r="F12218"/>
  <c r="G12218"/>
  <c r="H12218"/>
  <c r="A12219"/>
  <c r="B12219"/>
  <c r="C12219"/>
  <c r="D12219"/>
  <c r="E12219"/>
  <c r="F12219"/>
  <c r="G12219"/>
  <c r="H12219"/>
  <c r="A12220"/>
  <c r="B12220"/>
  <c r="C12220"/>
  <c r="D12220"/>
  <c r="E12220"/>
  <c r="F12220"/>
  <c r="G12220"/>
  <c r="H12220"/>
  <c r="A12300"/>
  <c r="B12300"/>
  <c r="C12300"/>
  <c r="D12300"/>
  <c r="E12300"/>
  <c r="F12300"/>
  <c r="G12300"/>
  <c r="A12425"/>
  <c r="B12425"/>
  <c r="C12425"/>
  <c r="D12425"/>
  <c r="E12425"/>
  <c r="F12425"/>
  <c r="G12425"/>
  <c r="H12425"/>
  <c r="A12691"/>
  <c r="B12691"/>
  <c r="C12691"/>
  <c r="D12691"/>
  <c r="E12691"/>
  <c r="F12691"/>
  <c r="G12691"/>
  <c r="H12691"/>
  <c r="A12539"/>
  <c r="B12539"/>
  <c r="C12539"/>
  <c r="D12539"/>
  <c r="E12539"/>
  <c r="F12539"/>
  <c r="G12539"/>
  <c r="H12539"/>
  <c r="A12692"/>
  <c r="B12692"/>
  <c r="C12692"/>
  <c r="D12692"/>
  <c r="E12692"/>
  <c r="F12692"/>
  <c r="G12692"/>
  <c r="H12692"/>
  <c r="A12862"/>
  <c r="B12862"/>
  <c r="C12862"/>
  <c r="D12862"/>
  <c r="E12862"/>
  <c r="F12862"/>
  <c r="G12862"/>
  <c r="A12540"/>
  <c r="B12540"/>
  <c r="C12540"/>
  <c r="D12540"/>
  <c r="E12540"/>
  <c r="F12540"/>
  <c r="G12540"/>
  <c r="H12540"/>
  <c r="A12693"/>
  <c r="B12693"/>
  <c r="C12693"/>
  <c r="D12693"/>
  <c r="E12693"/>
  <c r="F12693"/>
  <c r="G12693"/>
  <c r="H12693"/>
  <c r="A12863"/>
  <c r="B12863"/>
  <c r="C12863"/>
  <c r="D12863"/>
  <c r="E12863"/>
  <c r="F12863"/>
  <c r="G12863"/>
  <c r="A12541"/>
  <c r="B12541"/>
  <c r="C12541"/>
  <c r="D12541"/>
  <c r="E12541"/>
  <c r="F12541"/>
  <c r="G12541"/>
  <c r="H12541"/>
  <c r="A12694"/>
  <c r="B12694"/>
  <c r="C12694"/>
  <c r="D12694"/>
  <c r="E12694"/>
  <c r="F12694"/>
  <c r="G12694"/>
  <c r="H12694"/>
  <c r="A12864"/>
  <c r="B12864"/>
  <c r="C12864"/>
  <c r="D12864"/>
  <c r="E12864"/>
  <c r="F12864"/>
  <c r="G12864"/>
  <c r="A12695"/>
  <c r="B12695"/>
  <c r="C12695"/>
  <c r="D12695"/>
  <c r="E12695"/>
  <c r="F12695"/>
  <c r="G12695"/>
  <c r="H12695"/>
  <c r="A12012"/>
  <c r="B12012"/>
  <c r="C12012"/>
  <c r="D12012"/>
  <c r="E12012"/>
  <c r="F12012"/>
  <c r="G12012"/>
  <c r="H12012"/>
  <c r="A12013"/>
  <c r="B12013"/>
  <c r="C12013"/>
  <c r="D12013"/>
  <c r="E12013"/>
  <c r="F12013"/>
  <c r="G12013"/>
  <c r="H12013"/>
  <c r="A12166"/>
  <c r="B12166"/>
  <c r="C12166"/>
  <c r="D12166"/>
  <c r="E12166"/>
  <c r="F12166"/>
  <c r="G12166"/>
  <c r="H12166"/>
  <c r="A12221"/>
  <c r="B12221"/>
  <c r="C12221"/>
  <c r="D12221"/>
  <c r="E12221"/>
  <c r="F12221"/>
  <c r="G12221"/>
  <c r="H12221"/>
  <c r="A12301"/>
  <c r="B12301"/>
  <c r="C12301"/>
  <c r="D12301"/>
  <c r="E12301"/>
  <c r="F12301"/>
  <c r="G12301"/>
  <c r="A12222"/>
  <c r="B12222"/>
  <c r="C12222"/>
  <c r="D12222"/>
  <c r="E12222"/>
  <c r="F12222"/>
  <c r="G12222"/>
  <c r="H12222"/>
  <c r="A12302"/>
  <c r="B12302"/>
  <c r="C12302"/>
  <c r="D12302"/>
  <c r="E12302"/>
  <c r="F12302"/>
  <c r="G12302"/>
  <c r="A12223"/>
  <c r="B12223"/>
  <c r="C12223"/>
  <c r="D12223"/>
  <c r="E12223"/>
  <c r="F12223"/>
  <c r="G12223"/>
  <c r="H12223"/>
  <c r="A12224"/>
  <c r="B12224"/>
  <c r="C12224"/>
  <c r="D12224"/>
  <c r="E12224"/>
  <c r="F12224"/>
  <c r="G12224"/>
  <c r="H12224"/>
  <c r="A12225"/>
  <c r="B12225"/>
  <c r="C12225"/>
  <c r="D12225"/>
  <c r="E12225"/>
  <c r="F12225"/>
  <c r="G12225"/>
  <c r="H12225"/>
  <c r="A12426"/>
  <c r="B12426"/>
  <c r="C12426"/>
  <c r="D12426"/>
  <c r="E12426"/>
  <c r="F12426"/>
  <c r="G12426"/>
  <c r="H12426"/>
  <c r="A12696"/>
  <c r="B12696"/>
  <c r="C12696"/>
  <c r="D12696"/>
  <c r="E12696"/>
  <c r="F12696"/>
  <c r="G12696"/>
  <c r="H12696"/>
  <c r="A12542"/>
  <c r="B12542"/>
  <c r="C12542"/>
  <c r="D12542"/>
  <c r="E12542"/>
  <c r="F12542"/>
  <c r="G12542"/>
  <c r="H12542"/>
  <c r="A12697"/>
  <c r="B12697"/>
  <c r="C12697"/>
  <c r="D12697"/>
  <c r="E12697"/>
  <c r="F12697"/>
  <c r="G12697"/>
  <c r="H12697"/>
  <c r="A12865"/>
  <c r="B12865"/>
  <c r="C12865"/>
  <c r="D12865"/>
  <c r="E12865"/>
  <c r="F12865"/>
  <c r="G12865"/>
  <c r="A12779"/>
  <c r="B12779"/>
  <c r="C12779"/>
  <c r="D12779"/>
  <c r="E12779"/>
  <c r="F12779"/>
  <c r="G12779"/>
  <c r="H12779"/>
  <c r="A12543"/>
  <c r="B12543"/>
  <c r="C12543"/>
  <c r="D12543"/>
  <c r="E12543"/>
  <c r="F12543"/>
  <c r="G12543"/>
  <c r="H12543"/>
  <c r="A12698"/>
  <c r="B12698"/>
  <c r="C12698"/>
  <c r="D12698"/>
  <c r="E12698"/>
  <c r="F12698"/>
  <c r="G12698"/>
  <c r="H12698"/>
  <c r="A12866"/>
  <c r="B12866"/>
  <c r="C12866"/>
  <c r="D12866"/>
  <c r="E12866"/>
  <c r="F12866"/>
  <c r="G12866"/>
  <c r="A12544"/>
  <c r="B12544"/>
  <c r="C12544"/>
  <c r="D12544"/>
  <c r="E12544"/>
  <c r="F12544"/>
  <c r="G12544"/>
  <c r="H12544"/>
  <c r="A12699"/>
  <c r="B12699"/>
  <c r="C12699"/>
  <c r="D12699"/>
  <c r="E12699"/>
  <c r="F12699"/>
  <c r="G12699"/>
  <c r="H12699"/>
  <c r="A12867"/>
  <c r="B12867"/>
  <c r="C12867"/>
  <c r="D12867"/>
  <c r="E12867"/>
  <c r="F12867"/>
  <c r="G12867"/>
  <c r="A12700"/>
  <c r="B12700"/>
  <c r="C12700"/>
  <c r="D12700"/>
  <c r="E12700"/>
  <c r="F12700"/>
  <c r="G12700"/>
  <c r="H12700"/>
  <c r="A12868"/>
  <c r="B12868"/>
  <c r="C12868"/>
  <c r="D12868"/>
  <c r="E12868"/>
  <c r="F12868"/>
  <c r="G12868"/>
  <c r="A12014"/>
  <c r="B12014"/>
  <c r="C12014"/>
  <c r="D12014"/>
  <c r="E12014"/>
  <c r="F12014"/>
  <c r="G12014"/>
  <c r="H12014"/>
  <c r="A12078"/>
  <c r="B12078"/>
  <c r="C12078"/>
  <c r="D12078"/>
  <c r="E12078"/>
  <c r="F12078"/>
  <c r="G12078"/>
  <c r="H12078"/>
  <c r="A12015"/>
  <c r="B12015"/>
  <c r="C12015"/>
  <c r="D12015"/>
  <c r="E12015"/>
  <c r="F12015"/>
  <c r="G12015"/>
  <c r="H12015"/>
  <c r="A12108"/>
  <c r="B12108"/>
  <c r="C12108"/>
  <c r="D12108"/>
  <c r="E12108"/>
  <c r="F12108"/>
  <c r="G12108"/>
  <c r="A12016"/>
  <c r="B12016"/>
  <c r="C12016"/>
  <c r="D12016"/>
  <c r="E12016"/>
  <c r="F12016"/>
  <c r="G12016"/>
  <c r="H12016"/>
  <c r="A12167"/>
  <c r="B12167"/>
  <c r="C12167"/>
  <c r="D12167"/>
  <c r="E12167"/>
  <c r="F12167"/>
  <c r="G12167"/>
  <c r="H12167"/>
  <c r="A12183"/>
  <c r="B12183"/>
  <c r="C12183"/>
  <c r="D12183"/>
  <c r="E12183"/>
  <c r="F12183"/>
  <c r="G12183"/>
  <c r="A12226"/>
  <c r="B12226"/>
  <c r="C12226"/>
  <c r="D12226"/>
  <c r="E12226"/>
  <c r="F12226"/>
  <c r="G12226"/>
  <c r="H12226"/>
  <c r="A12303"/>
  <c r="B12303"/>
  <c r="C12303"/>
  <c r="D12303"/>
  <c r="E12303"/>
  <c r="F12303"/>
  <c r="G12303"/>
  <c r="A12227"/>
  <c r="B12227"/>
  <c r="C12227"/>
  <c r="D12227"/>
  <c r="E12227"/>
  <c r="F12227"/>
  <c r="G12227"/>
  <c r="H12227"/>
  <c r="A12304"/>
  <c r="B12304"/>
  <c r="C12304"/>
  <c r="D12304"/>
  <c r="E12304"/>
  <c r="F12304"/>
  <c r="G12304"/>
  <c r="A12228"/>
  <c r="B12228"/>
  <c r="C12228"/>
  <c r="D12228"/>
  <c r="E12228"/>
  <c r="F12228"/>
  <c r="G12228"/>
  <c r="H12228"/>
  <c r="A12229"/>
  <c r="B12229"/>
  <c r="C12229"/>
  <c r="D12229"/>
  <c r="E12229"/>
  <c r="F12229"/>
  <c r="G12229"/>
  <c r="H12229"/>
  <c r="A12472"/>
  <c r="B12472"/>
  <c r="C12472"/>
  <c r="D12472"/>
  <c r="E12472"/>
  <c r="F12472"/>
  <c r="G12472"/>
  <c r="H12472"/>
  <c r="A12427"/>
  <c r="B12427"/>
  <c r="C12427"/>
  <c r="D12427"/>
  <c r="E12427"/>
  <c r="F12427"/>
  <c r="G12427"/>
  <c r="H12427"/>
  <c r="A12428"/>
  <c r="B12428"/>
  <c r="C12428"/>
  <c r="D12428"/>
  <c r="E12428"/>
  <c r="F12428"/>
  <c r="G12428"/>
  <c r="H12428"/>
  <c r="A12701"/>
  <c r="B12701"/>
  <c r="C12701"/>
  <c r="D12701"/>
  <c r="E12701"/>
  <c r="F12701"/>
  <c r="G12701"/>
  <c r="H12701"/>
  <c r="A12869"/>
  <c r="B12869"/>
  <c r="C12869"/>
  <c r="D12869"/>
  <c r="E12869"/>
  <c r="F12869"/>
  <c r="G12869"/>
  <c r="A12545"/>
  <c r="B12545"/>
  <c r="C12545"/>
  <c r="D12545"/>
  <c r="E12545"/>
  <c r="F12545"/>
  <c r="G12545"/>
  <c r="H12545"/>
  <c r="A12702"/>
  <c r="B12702"/>
  <c r="C12702"/>
  <c r="D12702"/>
  <c r="E12702"/>
  <c r="F12702"/>
  <c r="G12702"/>
  <c r="H12702"/>
  <c r="A12823"/>
  <c r="B12823"/>
  <c r="C12823"/>
  <c r="D12823"/>
  <c r="E12823"/>
  <c r="F12823"/>
  <c r="G12823"/>
  <c r="H12823"/>
  <c r="A12870"/>
  <c r="B12870"/>
  <c r="C12870"/>
  <c r="D12870"/>
  <c r="E12870"/>
  <c r="F12870"/>
  <c r="G12870"/>
  <c r="A12546"/>
  <c r="B12546"/>
  <c r="C12546"/>
  <c r="D12546"/>
  <c r="E12546"/>
  <c r="F12546"/>
  <c r="G12546"/>
  <c r="H12546"/>
  <c r="A12703"/>
  <c r="B12703"/>
  <c r="C12703"/>
  <c r="D12703"/>
  <c r="E12703"/>
  <c r="F12703"/>
  <c r="G12703"/>
  <c r="H12703"/>
  <c r="A12871"/>
  <c r="B12871"/>
  <c r="C12871"/>
  <c r="D12871"/>
  <c r="E12871"/>
  <c r="F12871"/>
  <c r="G12871"/>
  <c r="A12547"/>
  <c r="B12547"/>
  <c r="C12547"/>
  <c r="D12547"/>
  <c r="E12547"/>
  <c r="F12547"/>
  <c r="G12547"/>
  <c r="H12547"/>
  <c r="A12704"/>
  <c r="B12704"/>
  <c r="C12704"/>
  <c r="D12704"/>
  <c r="E12704"/>
  <c r="F12704"/>
  <c r="G12704"/>
  <c r="H12704"/>
  <c r="A12872"/>
  <c r="B12872"/>
  <c r="C12872"/>
  <c r="D12872"/>
  <c r="E12872"/>
  <c r="F12872"/>
  <c r="G12872"/>
  <c r="A12705"/>
  <c r="B12705"/>
  <c r="C12705"/>
  <c r="D12705"/>
  <c r="E12705"/>
  <c r="F12705"/>
  <c r="G12705"/>
  <c r="H12705"/>
  <c r="A12873"/>
  <c r="B12873"/>
  <c r="C12873"/>
  <c r="D12873"/>
  <c r="E12873"/>
  <c r="F12873"/>
  <c r="G12873"/>
  <c r="A12017"/>
  <c r="B12017"/>
  <c r="C12017"/>
  <c r="D12017"/>
  <c r="E12017"/>
  <c r="F12017"/>
  <c r="G12017"/>
  <c r="H12017"/>
  <c r="A12079"/>
  <c r="B12079"/>
  <c r="C12079"/>
  <c r="D12079"/>
  <c r="E12079"/>
  <c r="F12079"/>
  <c r="G12079"/>
  <c r="H12079"/>
  <c r="A12018"/>
  <c r="B12018"/>
  <c r="C12018"/>
  <c r="D12018"/>
  <c r="E12018"/>
  <c r="F12018"/>
  <c r="G12018"/>
  <c r="H12018"/>
  <c r="A12168"/>
  <c r="B12168"/>
  <c r="C12168"/>
  <c r="D12168"/>
  <c r="E12168"/>
  <c r="F12168"/>
  <c r="G12168"/>
  <c r="H12168"/>
  <c r="A12230"/>
  <c r="B12230"/>
  <c r="C12230"/>
  <c r="D12230"/>
  <c r="E12230"/>
  <c r="F12230"/>
  <c r="G12230"/>
  <c r="H12230"/>
  <c r="A12305"/>
  <c r="B12305"/>
  <c r="C12305"/>
  <c r="D12305"/>
  <c r="E12305"/>
  <c r="F12305"/>
  <c r="G12305"/>
  <c r="A12231"/>
  <c r="B12231"/>
  <c r="C12231"/>
  <c r="D12231"/>
  <c r="E12231"/>
  <c r="F12231"/>
  <c r="G12231"/>
  <c r="H12231"/>
  <c r="A12232"/>
  <c r="B12232"/>
  <c r="C12232"/>
  <c r="D12232"/>
  <c r="E12232"/>
  <c r="F12232"/>
  <c r="G12232"/>
  <c r="H12232"/>
  <c r="A12306"/>
  <c r="B12306"/>
  <c r="C12306"/>
  <c r="D12306"/>
  <c r="E12306"/>
  <c r="F12306"/>
  <c r="G12306"/>
  <c r="A12361"/>
  <c r="B12361"/>
  <c r="C12361"/>
  <c r="D12361"/>
  <c r="E12361"/>
  <c r="F12361"/>
  <c r="G12361"/>
  <c r="A12429"/>
  <c r="B12429"/>
  <c r="C12429"/>
  <c r="D12429"/>
  <c r="E12429"/>
  <c r="F12429"/>
  <c r="G12429"/>
  <c r="H12429"/>
  <c r="A12473"/>
  <c r="B12473"/>
  <c r="C12473"/>
  <c r="D12473"/>
  <c r="E12473"/>
  <c r="F12473"/>
  <c r="G12473"/>
  <c r="H12473"/>
  <c r="A12430"/>
  <c r="B12430"/>
  <c r="C12430"/>
  <c r="D12430"/>
  <c r="E12430"/>
  <c r="F12430"/>
  <c r="G12430"/>
  <c r="H12430"/>
  <c r="A12706"/>
  <c r="B12706"/>
  <c r="C12706"/>
  <c r="D12706"/>
  <c r="E12706"/>
  <c r="F12706"/>
  <c r="G12706"/>
  <c r="H12706"/>
  <c r="A12874"/>
  <c r="B12874"/>
  <c r="C12874"/>
  <c r="D12874"/>
  <c r="E12874"/>
  <c r="F12874"/>
  <c r="G12874"/>
  <c r="A12548"/>
  <c r="B12548"/>
  <c r="C12548"/>
  <c r="D12548"/>
  <c r="E12548"/>
  <c r="F12548"/>
  <c r="G12548"/>
  <c r="H12548"/>
  <c r="A12707"/>
  <c r="B12707"/>
  <c r="C12707"/>
  <c r="D12707"/>
  <c r="E12707"/>
  <c r="F12707"/>
  <c r="G12707"/>
  <c r="H12707"/>
  <c r="A12875"/>
  <c r="B12875"/>
  <c r="C12875"/>
  <c r="D12875"/>
  <c r="E12875"/>
  <c r="F12875"/>
  <c r="G12875"/>
  <c r="A12549"/>
  <c r="B12549"/>
  <c r="C12549"/>
  <c r="D12549"/>
  <c r="E12549"/>
  <c r="F12549"/>
  <c r="G12549"/>
  <c r="H12549"/>
  <c r="A12708"/>
  <c r="B12708"/>
  <c r="C12708"/>
  <c r="D12708"/>
  <c r="E12708"/>
  <c r="F12708"/>
  <c r="G12708"/>
  <c r="H12708"/>
  <c r="A12876"/>
  <c r="B12876"/>
  <c r="C12876"/>
  <c r="D12876"/>
  <c r="E12876"/>
  <c r="F12876"/>
  <c r="G12876"/>
  <c r="A12550"/>
  <c r="B12550"/>
  <c r="C12550"/>
  <c r="D12550"/>
  <c r="E12550"/>
  <c r="F12550"/>
  <c r="G12550"/>
  <c r="H12550"/>
  <c r="A12709"/>
  <c r="B12709"/>
  <c r="C12709"/>
  <c r="D12709"/>
  <c r="E12709"/>
  <c r="F12709"/>
  <c r="G12709"/>
  <c r="H12709"/>
  <c r="A12710"/>
  <c r="B12710"/>
  <c r="C12710"/>
  <c r="D12710"/>
  <c r="E12710"/>
  <c r="F12710"/>
  <c r="G12710"/>
  <c r="H12710"/>
  <c r="A12877"/>
  <c r="B12877"/>
  <c r="C12877"/>
  <c r="D12877"/>
  <c r="E12877"/>
  <c r="F12877"/>
  <c r="G12877"/>
  <c r="A3185"/>
  <c r="B3185"/>
  <c r="C3185"/>
  <c r="D3185"/>
  <c r="E3185"/>
  <c r="F3185"/>
  <c r="G3185"/>
  <c r="H3185"/>
  <c r="A3807"/>
  <c r="B3807"/>
  <c r="C3807"/>
  <c r="D3807"/>
  <c r="E3807"/>
  <c r="F3807"/>
  <c r="G3807"/>
  <c r="H3807"/>
  <c r="A3112"/>
  <c r="B3112"/>
  <c r="C3112"/>
  <c r="D3112"/>
  <c r="E3112"/>
  <c r="F3112"/>
  <c r="G3112"/>
  <c r="H3112"/>
  <c r="A3186"/>
  <c r="B3186"/>
  <c r="C3186"/>
  <c r="D3186"/>
  <c r="E3186"/>
  <c r="F3186"/>
  <c r="G3186"/>
  <c r="H3186"/>
  <c r="A3113"/>
  <c r="B3113"/>
  <c r="C3113"/>
  <c r="D3113"/>
  <c r="E3113"/>
  <c r="F3113"/>
  <c r="G3113"/>
  <c r="H3113"/>
  <c r="A3114"/>
  <c r="B3114"/>
  <c r="C3114"/>
  <c r="D3114"/>
  <c r="E3114"/>
  <c r="F3114"/>
  <c r="G3114"/>
  <c r="H3114"/>
  <c r="A3274"/>
  <c r="B3274"/>
  <c r="C3274"/>
  <c r="D3274"/>
  <c r="E3274"/>
  <c r="F3274"/>
  <c r="G3274"/>
  <c r="H3274"/>
  <c r="A3321"/>
  <c r="B3321"/>
  <c r="C3321"/>
  <c r="D3321"/>
  <c r="E3321"/>
  <c r="F3321"/>
  <c r="G3321"/>
  <c r="H3321"/>
  <c r="A3413"/>
  <c r="B3413"/>
  <c r="C3413"/>
  <c r="D3413"/>
  <c r="E3413"/>
  <c r="F3413"/>
  <c r="G3413"/>
  <c r="A3322"/>
  <c r="B3322"/>
  <c r="C3322"/>
  <c r="D3322"/>
  <c r="E3322"/>
  <c r="F3322"/>
  <c r="G3322"/>
  <c r="H3322"/>
  <c r="A3414"/>
  <c r="B3414"/>
  <c r="C3414"/>
  <c r="D3414"/>
  <c r="E3414"/>
  <c r="F3414"/>
  <c r="G3414"/>
  <c r="A3323"/>
  <c r="B3323"/>
  <c r="C3323"/>
  <c r="D3323"/>
  <c r="E3323"/>
  <c r="F3323"/>
  <c r="G3323"/>
  <c r="H3323"/>
  <c r="A3324"/>
  <c r="B3324"/>
  <c r="C3324"/>
  <c r="D3324"/>
  <c r="E3324"/>
  <c r="F3324"/>
  <c r="G3324"/>
  <c r="H3324"/>
  <c r="A3415"/>
  <c r="B3415"/>
  <c r="C3415"/>
  <c r="D3415"/>
  <c r="E3415"/>
  <c r="F3415"/>
  <c r="G3415"/>
  <c r="A3503"/>
  <c r="B3503"/>
  <c r="C3503"/>
  <c r="D3503"/>
  <c r="E3503"/>
  <c r="F3503"/>
  <c r="G3503"/>
  <c r="A3504"/>
  <c r="B3504"/>
  <c r="C3504"/>
  <c r="D3504"/>
  <c r="E3504"/>
  <c r="F3504"/>
  <c r="G3504"/>
  <c r="A3467"/>
  <c r="B3467"/>
  <c r="C3467"/>
  <c r="D3467"/>
  <c r="E3467"/>
  <c r="F3467"/>
  <c r="G3467"/>
  <c r="H3467"/>
  <c r="A3542"/>
  <c r="B3542"/>
  <c r="C3542"/>
  <c r="D3542"/>
  <c r="E3542"/>
  <c r="F3542"/>
  <c r="G3542"/>
  <c r="H3542"/>
  <c r="A3543"/>
  <c r="B3543"/>
  <c r="C3543"/>
  <c r="D3543"/>
  <c r="E3543"/>
  <c r="F3543"/>
  <c r="G3543"/>
  <c r="H3543"/>
  <c r="A3605"/>
  <c r="B3605"/>
  <c r="C3605"/>
  <c r="D3605"/>
  <c r="E3605"/>
  <c r="F3605"/>
  <c r="G3605"/>
  <c r="H3605"/>
  <c r="A3808"/>
  <c r="B3808"/>
  <c r="C3808"/>
  <c r="D3808"/>
  <c r="E3808"/>
  <c r="F3808"/>
  <c r="G3808"/>
  <c r="H3808"/>
  <c r="A3637"/>
  <c r="B3637"/>
  <c r="C3637"/>
  <c r="D3637"/>
  <c r="E3637"/>
  <c r="F3637"/>
  <c r="G3637"/>
  <c r="H3637"/>
  <c r="A3809"/>
  <c r="B3809"/>
  <c r="C3809"/>
  <c r="D3809"/>
  <c r="E3809"/>
  <c r="F3809"/>
  <c r="G3809"/>
  <c r="H3809"/>
  <c r="A3980"/>
  <c r="B3980"/>
  <c r="C3980"/>
  <c r="D3980"/>
  <c r="E3980"/>
  <c r="F3980"/>
  <c r="G3980"/>
  <c r="A3638"/>
  <c r="B3638"/>
  <c r="C3638"/>
  <c r="D3638"/>
  <c r="E3638"/>
  <c r="F3638"/>
  <c r="G3638"/>
  <c r="H3638"/>
  <c r="A3810"/>
  <c r="B3810"/>
  <c r="C3810"/>
  <c r="D3810"/>
  <c r="E3810"/>
  <c r="F3810"/>
  <c r="G3810"/>
  <c r="H3810"/>
  <c r="A3981"/>
  <c r="B3981"/>
  <c r="C3981"/>
  <c r="D3981"/>
  <c r="E3981"/>
  <c r="F3981"/>
  <c r="G3981"/>
  <c r="A3639"/>
  <c r="B3639"/>
  <c r="C3639"/>
  <c r="D3639"/>
  <c r="E3639"/>
  <c r="F3639"/>
  <c r="G3639"/>
  <c r="H3639"/>
  <c r="A3811"/>
  <c r="B3811"/>
  <c r="C3811"/>
  <c r="D3811"/>
  <c r="E3811"/>
  <c r="F3811"/>
  <c r="G3811"/>
  <c r="H3811"/>
  <c r="A3982"/>
  <c r="B3982"/>
  <c r="C3982"/>
  <c r="D3982"/>
  <c r="E3982"/>
  <c r="F3982"/>
  <c r="G3982"/>
  <c r="A3812"/>
  <c r="B3812"/>
  <c r="C3812"/>
  <c r="D3812"/>
  <c r="E3812"/>
  <c r="F3812"/>
  <c r="G3812"/>
  <c r="H3812"/>
  <c r="A3115"/>
  <c r="B3115"/>
  <c r="C3115"/>
  <c r="D3115"/>
  <c r="E3115"/>
  <c r="F3115"/>
  <c r="G3115"/>
  <c r="H3115"/>
  <c r="A3187"/>
  <c r="B3187"/>
  <c r="C3187"/>
  <c r="D3187"/>
  <c r="E3187"/>
  <c r="F3187"/>
  <c r="G3187"/>
  <c r="H3187"/>
  <c r="A3116"/>
  <c r="B3116"/>
  <c r="C3116"/>
  <c r="D3116"/>
  <c r="E3116"/>
  <c r="F3116"/>
  <c r="G3116"/>
  <c r="H3116"/>
  <c r="A3222"/>
  <c r="B3222"/>
  <c r="C3222"/>
  <c r="D3222"/>
  <c r="E3222"/>
  <c r="F3222"/>
  <c r="G3222"/>
  <c r="A3117"/>
  <c r="B3117"/>
  <c r="C3117"/>
  <c r="D3117"/>
  <c r="E3117"/>
  <c r="F3117"/>
  <c r="G3117"/>
  <c r="H3117"/>
  <c r="A3275"/>
  <c r="B3275"/>
  <c r="C3275"/>
  <c r="D3275"/>
  <c r="E3275"/>
  <c r="F3275"/>
  <c r="G3275"/>
  <c r="H3275"/>
  <c r="A3293"/>
  <c r="B3293"/>
  <c r="C3293"/>
  <c r="D3293"/>
  <c r="E3293"/>
  <c r="F3293"/>
  <c r="G3293"/>
  <c r="A3325"/>
  <c r="B3325"/>
  <c r="C3325"/>
  <c r="D3325"/>
  <c r="E3325"/>
  <c r="F3325"/>
  <c r="G3325"/>
  <c r="H3325"/>
  <c r="A3326"/>
  <c r="B3326"/>
  <c r="C3326"/>
  <c r="D3326"/>
  <c r="E3326"/>
  <c r="F3326"/>
  <c r="G3326"/>
  <c r="H3326"/>
  <c r="A3327"/>
  <c r="B3327"/>
  <c r="C3327"/>
  <c r="D3327"/>
  <c r="E3327"/>
  <c r="F3327"/>
  <c r="G3327"/>
  <c r="H3327"/>
  <c r="A3416"/>
  <c r="B3416"/>
  <c r="C3416"/>
  <c r="D3416"/>
  <c r="E3416"/>
  <c r="F3416"/>
  <c r="G3416"/>
  <c r="A3328"/>
  <c r="B3328"/>
  <c r="C3328"/>
  <c r="D3328"/>
  <c r="E3328"/>
  <c r="F3328"/>
  <c r="G3328"/>
  <c r="H3328"/>
  <c r="A3505"/>
  <c r="B3505"/>
  <c r="C3505"/>
  <c r="D3505"/>
  <c r="E3505"/>
  <c r="F3505"/>
  <c r="G3505"/>
  <c r="A3813"/>
  <c r="B3813"/>
  <c r="C3813"/>
  <c r="D3813"/>
  <c r="E3813"/>
  <c r="F3813"/>
  <c r="G3813"/>
  <c r="H3813"/>
  <c r="A3983"/>
  <c r="B3983"/>
  <c r="C3983"/>
  <c r="D3983"/>
  <c r="E3983"/>
  <c r="F3983"/>
  <c r="G3983"/>
  <c r="A3640"/>
  <c r="B3640"/>
  <c r="C3640"/>
  <c r="D3640"/>
  <c r="E3640"/>
  <c r="F3640"/>
  <c r="G3640"/>
  <c r="H3640"/>
  <c r="A3814"/>
  <c r="B3814"/>
  <c r="C3814"/>
  <c r="D3814"/>
  <c r="E3814"/>
  <c r="F3814"/>
  <c r="G3814"/>
  <c r="H3814"/>
  <c r="A3984"/>
  <c r="B3984"/>
  <c r="C3984"/>
  <c r="D3984"/>
  <c r="E3984"/>
  <c r="F3984"/>
  <c r="G3984"/>
  <c r="A3641"/>
  <c r="B3641"/>
  <c r="C3641"/>
  <c r="D3641"/>
  <c r="E3641"/>
  <c r="F3641"/>
  <c r="G3641"/>
  <c r="H3641"/>
  <c r="A3815"/>
  <c r="B3815"/>
  <c r="C3815"/>
  <c r="D3815"/>
  <c r="E3815"/>
  <c r="F3815"/>
  <c r="G3815"/>
  <c r="H3815"/>
  <c r="A3985"/>
  <c r="B3985"/>
  <c r="C3985"/>
  <c r="D3985"/>
  <c r="E3985"/>
  <c r="F3985"/>
  <c r="G3985"/>
  <c r="A3642"/>
  <c r="B3642"/>
  <c r="C3642"/>
  <c r="D3642"/>
  <c r="E3642"/>
  <c r="F3642"/>
  <c r="G3642"/>
  <c r="H3642"/>
  <c r="A3816"/>
  <c r="B3816"/>
  <c r="C3816"/>
  <c r="D3816"/>
  <c r="E3816"/>
  <c r="F3816"/>
  <c r="G3816"/>
  <c r="H3816"/>
  <c r="A3643"/>
  <c r="B3643"/>
  <c r="C3643"/>
  <c r="D3643"/>
  <c r="E3643"/>
  <c r="F3643"/>
  <c r="G3643"/>
  <c r="H3643"/>
  <c r="A3817"/>
  <c r="B3817"/>
  <c r="C3817"/>
  <c r="D3817"/>
  <c r="E3817"/>
  <c r="F3817"/>
  <c r="G3817"/>
  <c r="H3817"/>
  <c r="A3118"/>
  <c r="B3118"/>
  <c r="C3118"/>
  <c r="D3118"/>
  <c r="E3118"/>
  <c r="F3118"/>
  <c r="G3118"/>
  <c r="H3118"/>
  <c r="A3188"/>
  <c r="B3188"/>
  <c r="C3188"/>
  <c r="D3188"/>
  <c r="E3188"/>
  <c r="F3188"/>
  <c r="G3188"/>
  <c r="H3188"/>
  <c r="A3276"/>
  <c r="B3276"/>
  <c r="C3276"/>
  <c r="D3276"/>
  <c r="E3276"/>
  <c r="F3276"/>
  <c r="G3276"/>
  <c r="H3276"/>
  <c r="A3329"/>
  <c r="B3329"/>
  <c r="C3329"/>
  <c r="D3329"/>
  <c r="E3329"/>
  <c r="F3329"/>
  <c r="G3329"/>
  <c r="H3329"/>
  <c r="A3330"/>
  <c r="B3330"/>
  <c r="C3330"/>
  <c r="D3330"/>
  <c r="E3330"/>
  <c r="F3330"/>
  <c r="G3330"/>
  <c r="H3330"/>
  <c r="A3331"/>
  <c r="B3331"/>
  <c r="C3331"/>
  <c r="D3331"/>
  <c r="E3331"/>
  <c r="F3331"/>
  <c r="G3331"/>
  <c r="H3331"/>
  <c r="A3587"/>
  <c r="B3587"/>
  <c r="C3587"/>
  <c r="D3587"/>
  <c r="E3587"/>
  <c r="F3587"/>
  <c r="G3587"/>
  <c r="H3587"/>
  <c r="A3818"/>
  <c r="B3818"/>
  <c r="C3818"/>
  <c r="D3818"/>
  <c r="E3818"/>
  <c r="F3818"/>
  <c r="G3818"/>
  <c r="H3818"/>
  <c r="A3644"/>
  <c r="B3644"/>
  <c r="C3644"/>
  <c r="D3644"/>
  <c r="E3644"/>
  <c r="F3644"/>
  <c r="G3644"/>
  <c r="H3644"/>
  <c r="A3819"/>
  <c r="B3819"/>
  <c r="C3819"/>
  <c r="D3819"/>
  <c r="E3819"/>
  <c r="F3819"/>
  <c r="G3819"/>
  <c r="H3819"/>
  <c r="A3986"/>
  <c r="B3986"/>
  <c r="C3986"/>
  <c r="D3986"/>
  <c r="E3986"/>
  <c r="F3986"/>
  <c r="G3986"/>
  <c r="A3645"/>
  <c r="B3645"/>
  <c r="C3645"/>
  <c r="D3645"/>
  <c r="E3645"/>
  <c r="F3645"/>
  <c r="G3645"/>
  <c r="H3645"/>
  <c r="A3820"/>
  <c r="B3820"/>
  <c r="C3820"/>
  <c r="D3820"/>
  <c r="E3820"/>
  <c r="F3820"/>
  <c r="G3820"/>
  <c r="H3820"/>
  <c r="A3987"/>
  <c r="B3987"/>
  <c r="C3987"/>
  <c r="D3987"/>
  <c r="E3987"/>
  <c r="F3987"/>
  <c r="G3987"/>
  <c r="A3646"/>
  <c r="B3646"/>
  <c r="C3646"/>
  <c r="D3646"/>
  <c r="E3646"/>
  <c r="F3646"/>
  <c r="G3646"/>
  <c r="H3646"/>
  <c r="A3821"/>
  <c r="B3821"/>
  <c r="C3821"/>
  <c r="D3821"/>
  <c r="E3821"/>
  <c r="F3821"/>
  <c r="G3821"/>
  <c r="H3821"/>
  <c r="A3988"/>
  <c r="B3988"/>
  <c r="C3988"/>
  <c r="D3988"/>
  <c r="E3988"/>
  <c r="F3988"/>
  <c r="G3988"/>
  <c r="A3119"/>
  <c r="B3119"/>
  <c r="C3119"/>
  <c r="D3119"/>
  <c r="E3119"/>
  <c r="F3119"/>
  <c r="G3119"/>
  <c r="H3119"/>
  <c r="A3120"/>
  <c r="B3120"/>
  <c r="C3120"/>
  <c r="D3120"/>
  <c r="E3120"/>
  <c r="F3120"/>
  <c r="G3120"/>
  <c r="H3120"/>
  <c r="A3189"/>
  <c r="B3189"/>
  <c r="C3189"/>
  <c r="D3189"/>
  <c r="E3189"/>
  <c r="F3189"/>
  <c r="G3189"/>
  <c r="H3189"/>
  <c r="A3223"/>
  <c r="B3223"/>
  <c r="C3223"/>
  <c r="D3223"/>
  <c r="E3223"/>
  <c r="F3223"/>
  <c r="G3223"/>
  <c r="A3277"/>
  <c r="B3277"/>
  <c r="C3277"/>
  <c r="D3277"/>
  <c r="E3277"/>
  <c r="F3277"/>
  <c r="G3277"/>
  <c r="H3277"/>
  <c r="A3294"/>
  <c r="B3294"/>
  <c r="C3294"/>
  <c r="D3294"/>
  <c r="E3294"/>
  <c r="F3294"/>
  <c r="G3294"/>
  <c r="A3332"/>
  <c r="B3332"/>
  <c r="C3332"/>
  <c r="D3332"/>
  <c r="E3332"/>
  <c r="F3332"/>
  <c r="G3332"/>
  <c r="H3332"/>
  <c r="A3417"/>
  <c r="B3417"/>
  <c r="C3417"/>
  <c r="D3417"/>
  <c r="E3417"/>
  <c r="F3417"/>
  <c r="G3417"/>
  <c r="A3333"/>
  <c r="B3333"/>
  <c r="C3333"/>
  <c r="D3333"/>
  <c r="E3333"/>
  <c r="F3333"/>
  <c r="G3333"/>
  <c r="H3333"/>
  <c r="A3468"/>
  <c r="B3468"/>
  <c r="C3468"/>
  <c r="D3468"/>
  <c r="E3468"/>
  <c r="F3468"/>
  <c r="G3468"/>
  <c r="H3468"/>
  <c r="A3588"/>
  <c r="B3588"/>
  <c r="C3588"/>
  <c r="D3588"/>
  <c r="E3588"/>
  <c r="F3588"/>
  <c r="G3588"/>
  <c r="H3588"/>
  <c r="A3544"/>
  <c r="B3544"/>
  <c r="C3544"/>
  <c r="D3544"/>
  <c r="E3544"/>
  <c r="F3544"/>
  <c r="G3544"/>
  <c r="H3544"/>
  <c r="A3822"/>
  <c r="B3822"/>
  <c r="C3822"/>
  <c r="D3822"/>
  <c r="E3822"/>
  <c r="F3822"/>
  <c r="G3822"/>
  <c r="H3822"/>
  <c r="A3647"/>
  <c r="B3647"/>
  <c r="C3647"/>
  <c r="D3647"/>
  <c r="E3647"/>
  <c r="F3647"/>
  <c r="G3647"/>
  <c r="H3647"/>
  <c r="A3823"/>
  <c r="B3823"/>
  <c r="C3823"/>
  <c r="D3823"/>
  <c r="E3823"/>
  <c r="F3823"/>
  <c r="G3823"/>
  <c r="H3823"/>
  <c r="A3989"/>
  <c r="B3989"/>
  <c r="C3989"/>
  <c r="D3989"/>
  <c r="E3989"/>
  <c r="F3989"/>
  <c r="G3989"/>
  <c r="A3906"/>
  <c r="B3906"/>
  <c r="C3906"/>
  <c r="D3906"/>
  <c r="E3906"/>
  <c r="F3906"/>
  <c r="G3906"/>
  <c r="H3906"/>
  <c r="A3648"/>
  <c r="B3648"/>
  <c r="C3648"/>
  <c r="D3648"/>
  <c r="E3648"/>
  <c r="F3648"/>
  <c r="G3648"/>
  <c r="H3648"/>
  <c r="A3824"/>
  <c r="B3824"/>
  <c r="C3824"/>
  <c r="D3824"/>
  <c r="E3824"/>
  <c r="F3824"/>
  <c r="G3824"/>
  <c r="H3824"/>
  <c r="A3949"/>
  <c r="B3949"/>
  <c r="C3949"/>
  <c r="D3949"/>
  <c r="E3949"/>
  <c r="F3949"/>
  <c r="G3949"/>
  <c r="H3949"/>
  <c r="A3990"/>
  <c r="B3990"/>
  <c r="C3990"/>
  <c r="D3990"/>
  <c r="E3990"/>
  <c r="F3990"/>
  <c r="G3990"/>
  <c r="A3649"/>
  <c r="B3649"/>
  <c r="C3649"/>
  <c r="D3649"/>
  <c r="E3649"/>
  <c r="F3649"/>
  <c r="G3649"/>
  <c r="H3649"/>
  <c r="A3825"/>
  <c r="B3825"/>
  <c r="C3825"/>
  <c r="D3825"/>
  <c r="E3825"/>
  <c r="F3825"/>
  <c r="G3825"/>
  <c r="H3825"/>
  <c r="A3991"/>
  <c r="B3991"/>
  <c r="C3991"/>
  <c r="D3991"/>
  <c r="E3991"/>
  <c r="F3991"/>
  <c r="G3991"/>
  <c r="A3826"/>
  <c r="B3826"/>
  <c r="C3826"/>
  <c r="D3826"/>
  <c r="E3826"/>
  <c r="F3826"/>
  <c r="G3826"/>
  <c r="H3826"/>
  <c r="A3992"/>
  <c r="B3992"/>
  <c r="C3992"/>
  <c r="D3992"/>
  <c r="E3992"/>
  <c r="F3992"/>
  <c r="G3992"/>
  <c r="A3121"/>
  <c r="B3121"/>
  <c r="C3121"/>
  <c r="D3121"/>
  <c r="E3121"/>
  <c r="F3121"/>
  <c r="G3121"/>
  <c r="H3121"/>
  <c r="A3122"/>
  <c r="B3122"/>
  <c r="C3122"/>
  <c r="D3122"/>
  <c r="E3122"/>
  <c r="F3122"/>
  <c r="G3122"/>
  <c r="H3122"/>
  <c r="A3190"/>
  <c r="B3190"/>
  <c r="C3190"/>
  <c r="D3190"/>
  <c r="E3190"/>
  <c r="F3190"/>
  <c r="G3190"/>
  <c r="H3190"/>
  <c r="A3123"/>
  <c r="B3123"/>
  <c r="C3123"/>
  <c r="D3123"/>
  <c r="E3123"/>
  <c r="F3123"/>
  <c r="G3123"/>
  <c r="H3123"/>
  <c r="A3256"/>
  <c r="B3256"/>
  <c r="C3256"/>
  <c r="D3256"/>
  <c r="E3256"/>
  <c r="F3256"/>
  <c r="G3256"/>
  <c r="H3256"/>
  <c r="A3278"/>
  <c r="B3278"/>
  <c r="C3278"/>
  <c r="D3278"/>
  <c r="E3278"/>
  <c r="F3278"/>
  <c r="G3278"/>
  <c r="H3278"/>
  <c r="A3334"/>
  <c r="B3334"/>
  <c r="C3334"/>
  <c r="D3334"/>
  <c r="E3334"/>
  <c r="F3334"/>
  <c r="G3334"/>
  <c r="H3334"/>
  <c r="A3335"/>
  <c r="B3335"/>
  <c r="C3335"/>
  <c r="D3335"/>
  <c r="E3335"/>
  <c r="F3335"/>
  <c r="G3335"/>
  <c r="H3335"/>
  <c r="A3418"/>
  <c r="B3418"/>
  <c r="C3418"/>
  <c r="D3418"/>
  <c r="E3418"/>
  <c r="F3418"/>
  <c r="G3418"/>
  <c r="A3336"/>
  <c r="B3336"/>
  <c r="C3336"/>
  <c r="D3336"/>
  <c r="E3336"/>
  <c r="F3336"/>
  <c r="G3336"/>
  <c r="H3336"/>
  <c r="A3419"/>
  <c r="B3419"/>
  <c r="C3419"/>
  <c r="D3419"/>
  <c r="E3419"/>
  <c r="F3419"/>
  <c r="G3419"/>
  <c r="A3337"/>
  <c r="B3337"/>
  <c r="C3337"/>
  <c r="D3337"/>
  <c r="E3337"/>
  <c r="F3337"/>
  <c r="G3337"/>
  <c r="H3337"/>
  <c r="A3338"/>
  <c r="B3338"/>
  <c r="C3338"/>
  <c r="D3338"/>
  <c r="E3338"/>
  <c r="F3338"/>
  <c r="G3338"/>
  <c r="H3338"/>
  <c r="A3506"/>
  <c r="B3506"/>
  <c r="C3506"/>
  <c r="D3506"/>
  <c r="E3506"/>
  <c r="F3506"/>
  <c r="G3506"/>
  <c r="A3611"/>
  <c r="B3611"/>
  <c r="C3611"/>
  <c r="D3611"/>
  <c r="E3611"/>
  <c r="F3611"/>
  <c r="G3611"/>
  <c r="A3545"/>
  <c r="B3545"/>
  <c r="C3545"/>
  <c r="D3545"/>
  <c r="E3545"/>
  <c r="F3545"/>
  <c r="G3545"/>
  <c r="H3545"/>
  <c r="A3612"/>
  <c r="B3612"/>
  <c r="C3612"/>
  <c r="D3612"/>
  <c r="E3612"/>
  <c r="F3612"/>
  <c r="G3612"/>
  <c r="A3827"/>
  <c r="B3827"/>
  <c r="C3827"/>
  <c r="D3827"/>
  <c r="E3827"/>
  <c r="F3827"/>
  <c r="G3827"/>
  <c r="H3827"/>
  <c r="A3993"/>
  <c r="B3993"/>
  <c r="C3993"/>
  <c r="D3993"/>
  <c r="E3993"/>
  <c r="F3993"/>
  <c r="G3993"/>
  <c r="A3650"/>
  <c r="B3650"/>
  <c r="C3650"/>
  <c r="D3650"/>
  <c r="E3650"/>
  <c r="F3650"/>
  <c r="G3650"/>
  <c r="H3650"/>
  <c r="A3828"/>
  <c r="B3828"/>
  <c r="C3828"/>
  <c r="D3828"/>
  <c r="E3828"/>
  <c r="F3828"/>
  <c r="G3828"/>
  <c r="H3828"/>
  <c r="A3994"/>
  <c r="B3994"/>
  <c r="C3994"/>
  <c r="D3994"/>
  <c r="E3994"/>
  <c r="F3994"/>
  <c r="G3994"/>
  <c r="A3651"/>
  <c r="B3651"/>
  <c r="C3651"/>
  <c r="D3651"/>
  <c r="E3651"/>
  <c r="F3651"/>
  <c r="G3651"/>
  <c r="H3651"/>
  <c r="A3829"/>
  <c r="B3829"/>
  <c r="C3829"/>
  <c r="D3829"/>
  <c r="E3829"/>
  <c r="F3829"/>
  <c r="G3829"/>
  <c r="H3829"/>
  <c r="A3995"/>
  <c r="B3995"/>
  <c r="C3995"/>
  <c r="D3995"/>
  <c r="E3995"/>
  <c r="F3995"/>
  <c r="G3995"/>
  <c r="A3652"/>
  <c r="B3652"/>
  <c r="C3652"/>
  <c r="D3652"/>
  <c r="E3652"/>
  <c r="F3652"/>
  <c r="G3652"/>
  <c r="H3652"/>
  <c r="A3830"/>
  <c r="B3830"/>
  <c r="C3830"/>
  <c r="D3830"/>
  <c r="E3830"/>
  <c r="F3830"/>
  <c r="G3830"/>
  <c r="H3830"/>
  <c r="A3653"/>
  <c r="B3653"/>
  <c r="C3653"/>
  <c r="D3653"/>
  <c r="E3653"/>
  <c r="F3653"/>
  <c r="G3653"/>
  <c r="H3653"/>
  <c r="A3831"/>
  <c r="B3831"/>
  <c r="C3831"/>
  <c r="D3831"/>
  <c r="E3831"/>
  <c r="F3831"/>
  <c r="G3831"/>
  <c r="H3831"/>
  <c r="A3124"/>
  <c r="B3124"/>
  <c r="C3124"/>
  <c r="D3124"/>
  <c r="E3124"/>
  <c r="F3124"/>
  <c r="G3124"/>
  <c r="H3124"/>
  <c r="A3125"/>
  <c r="B3125"/>
  <c r="C3125"/>
  <c r="D3125"/>
  <c r="E3125"/>
  <c r="F3125"/>
  <c r="G3125"/>
  <c r="H3125"/>
  <c r="A3339"/>
  <c r="B3339"/>
  <c r="C3339"/>
  <c r="D3339"/>
  <c r="E3339"/>
  <c r="F3339"/>
  <c r="G3339"/>
  <c r="H3339"/>
  <c r="A3340"/>
  <c r="B3340"/>
  <c r="C3340"/>
  <c r="D3340"/>
  <c r="E3340"/>
  <c r="F3340"/>
  <c r="G3340"/>
  <c r="H3340"/>
  <c r="A3341"/>
  <c r="B3341"/>
  <c r="C3341"/>
  <c r="D3341"/>
  <c r="E3341"/>
  <c r="F3341"/>
  <c r="G3341"/>
  <c r="H3341"/>
  <c r="A3613"/>
  <c r="B3613"/>
  <c r="C3613"/>
  <c r="D3613"/>
  <c r="E3613"/>
  <c r="F3613"/>
  <c r="G3613"/>
  <c r="A3832"/>
  <c r="B3832"/>
  <c r="C3832"/>
  <c r="D3832"/>
  <c r="E3832"/>
  <c r="F3832"/>
  <c r="G3832"/>
  <c r="H3832"/>
  <c r="A3654"/>
  <c r="B3654"/>
  <c r="C3654"/>
  <c r="D3654"/>
  <c r="E3654"/>
  <c r="F3654"/>
  <c r="G3654"/>
  <c r="H3654"/>
  <c r="A3833"/>
  <c r="B3833"/>
  <c r="C3833"/>
  <c r="D3833"/>
  <c r="E3833"/>
  <c r="F3833"/>
  <c r="G3833"/>
  <c r="H3833"/>
  <c r="A3996"/>
  <c r="B3996"/>
  <c r="C3996"/>
  <c r="D3996"/>
  <c r="E3996"/>
  <c r="F3996"/>
  <c r="G3996"/>
  <c r="A3655"/>
  <c r="B3655"/>
  <c r="C3655"/>
  <c r="D3655"/>
  <c r="E3655"/>
  <c r="F3655"/>
  <c r="G3655"/>
  <c r="H3655"/>
  <c r="A3834"/>
  <c r="B3834"/>
  <c r="C3834"/>
  <c r="D3834"/>
  <c r="E3834"/>
  <c r="F3834"/>
  <c r="G3834"/>
  <c r="H3834"/>
  <c r="A3997"/>
  <c r="B3997"/>
  <c r="C3997"/>
  <c r="D3997"/>
  <c r="E3997"/>
  <c r="F3997"/>
  <c r="G3997"/>
  <c r="A3656"/>
  <c r="B3656"/>
  <c r="C3656"/>
  <c r="D3656"/>
  <c r="E3656"/>
  <c r="F3656"/>
  <c r="G3656"/>
  <c r="H3656"/>
  <c r="A3835"/>
  <c r="B3835"/>
  <c r="C3835"/>
  <c r="D3835"/>
  <c r="E3835"/>
  <c r="F3835"/>
  <c r="G3835"/>
  <c r="H3835"/>
  <c r="A3998"/>
  <c r="B3998"/>
  <c r="C3998"/>
  <c r="D3998"/>
  <c r="E3998"/>
  <c r="F3998"/>
  <c r="G3998"/>
  <c r="A14130"/>
  <c r="B14130"/>
  <c r="C14130"/>
  <c r="D14130"/>
  <c r="E14130"/>
  <c r="F14130"/>
  <c r="G14130"/>
  <c r="H14130"/>
  <c r="A14131"/>
  <c r="B14131"/>
  <c r="C14131"/>
  <c r="D14131"/>
  <c r="E14131"/>
  <c r="F14131"/>
  <c r="G14131"/>
  <c r="H14131"/>
  <c r="A14132"/>
  <c r="B14132"/>
  <c r="C14132"/>
  <c r="D14132"/>
  <c r="E14132"/>
  <c r="F14132"/>
  <c r="G14132"/>
  <c r="H14132"/>
  <c r="A14272"/>
  <c r="B14272"/>
  <c r="C14272"/>
  <c r="D14272"/>
  <c r="E14272"/>
  <c r="F14272"/>
  <c r="G14272"/>
  <c r="H14272"/>
  <c r="A14320"/>
  <c r="B14320"/>
  <c r="C14320"/>
  <c r="D14320"/>
  <c r="E14320"/>
  <c r="F14320"/>
  <c r="G14320"/>
  <c r="H14320"/>
  <c r="A14321"/>
  <c r="B14321"/>
  <c r="C14321"/>
  <c r="D14321"/>
  <c r="E14321"/>
  <c r="F14321"/>
  <c r="G14321"/>
  <c r="H14321"/>
  <c r="A14322"/>
  <c r="B14322"/>
  <c r="C14322"/>
  <c r="D14322"/>
  <c r="E14322"/>
  <c r="F14322"/>
  <c r="G14322"/>
  <c r="H14322"/>
  <c r="A14744"/>
  <c r="B14744"/>
  <c r="C14744"/>
  <c r="D14744"/>
  <c r="E14744"/>
  <c r="F14744"/>
  <c r="G14744"/>
  <c r="H14744"/>
  <c r="A14606"/>
  <c r="B14606"/>
  <c r="C14606"/>
  <c r="D14606"/>
  <c r="E14606"/>
  <c r="F14606"/>
  <c r="G14606"/>
  <c r="H14606"/>
  <c r="A14745"/>
  <c r="B14745"/>
  <c r="C14745"/>
  <c r="D14745"/>
  <c r="E14745"/>
  <c r="F14745"/>
  <c r="G14745"/>
  <c r="H14745"/>
  <c r="A14893"/>
  <c r="B14893"/>
  <c r="C14893"/>
  <c r="D14893"/>
  <c r="E14893"/>
  <c r="F14893"/>
  <c r="G14893"/>
  <c r="A14607"/>
  <c r="B14607"/>
  <c r="C14607"/>
  <c r="D14607"/>
  <c r="E14607"/>
  <c r="F14607"/>
  <c r="G14607"/>
  <c r="H14607"/>
  <c r="A14746"/>
  <c r="B14746"/>
  <c r="C14746"/>
  <c r="D14746"/>
  <c r="E14746"/>
  <c r="F14746"/>
  <c r="G14746"/>
  <c r="H14746"/>
  <c r="A14608"/>
  <c r="B14608"/>
  <c r="C14608"/>
  <c r="D14608"/>
  <c r="E14608"/>
  <c r="F14608"/>
  <c r="G14608"/>
  <c r="H14608"/>
  <c r="A14747"/>
  <c r="B14747"/>
  <c r="C14747"/>
  <c r="D14747"/>
  <c r="E14747"/>
  <c r="F14747"/>
  <c r="G14747"/>
  <c r="H14747"/>
  <c r="A14748"/>
  <c r="B14748"/>
  <c r="C14748"/>
  <c r="D14748"/>
  <c r="E14748"/>
  <c r="F14748"/>
  <c r="G14748"/>
  <c r="H14748"/>
  <c r="A14133"/>
  <c r="B14133"/>
  <c r="C14133"/>
  <c r="D14133"/>
  <c r="E14133"/>
  <c r="F14133"/>
  <c r="G14133"/>
  <c r="H14133"/>
  <c r="A14198"/>
  <c r="B14198"/>
  <c r="C14198"/>
  <c r="D14198"/>
  <c r="E14198"/>
  <c r="F14198"/>
  <c r="G14198"/>
  <c r="H14198"/>
  <c r="A14134"/>
  <c r="B14134"/>
  <c r="C14134"/>
  <c r="D14134"/>
  <c r="E14134"/>
  <c r="F14134"/>
  <c r="G14134"/>
  <c r="H14134"/>
  <c r="A14273"/>
  <c r="B14273"/>
  <c r="C14273"/>
  <c r="D14273"/>
  <c r="E14273"/>
  <c r="F14273"/>
  <c r="G14273"/>
  <c r="H14273"/>
  <c r="A14323"/>
  <c r="B14323"/>
  <c r="C14323"/>
  <c r="D14323"/>
  <c r="E14323"/>
  <c r="F14323"/>
  <c r="G14323"/>
  <c r="H14323"/>
  <c r="A14324"/>
  <c r="B14324"/>
  <c r="C14324"/>
  <c r="D14324"/>
  <c r="E14324"/>
  <c r="F14324"/>
  <c r="G14324"/>
  <c r="H14324"/>
  <c r="A14404"/>
  <c r="B14404"/>
  <c r="C14404"/>
  <c r="D14404"/>
  <c r="E14404"/>
  <c r="F14404"/>
  <c r="G14404"/>
  <c r="A14325"/>
  <c r="B14325"/>
  <c r="C14325"/>
  <c r="D14325"/>
  <c r="E14325"/>
  <c r="F14325"/>
  <c r="G14325"/>
  <c r="H14325"/>
  <c r="A14326"/>
  <c r="B14326"/>
  <c r="C14326"/>
  <c r="D14326"/>
  <c r="E14326"/>
  <c r="F14326"/>
  <c r="G14326"/>
  <c r="H14326"/>
  <c r="A14405"/>
  <c r="B14405"/>
  <c r="C14405"/>
  <c r="D14405"/>
  <c r="E14405"/>
  <c r="F14405"/>
  <c r="G14405"/>
  <c r="A14484"/>
  <c r="B14484"/>
  <c r="C14484"/>
  <c r="D14484"/>
  <c r="E14484"/>
  <c r="F14484"/>
  <c r="G14484"/>
  <c r="A14558"/>
  <c r="B14558"/>
  <c r="C14558"/>
  <c r="D14558"/>
  <c r="E14558"/>
  <c r="F14558"/>
  <c r="G14558"/>
  <c r="H14558"/>
  <c r="A14749"/>
  <c r="B14749"/>
  <c r="C14749"/>
  <c r="D14749"/>
  <c r="E14749"/>
  <c r="F14749"/>
  <c r="G14749"/>
  <c r="H14749"/>
  <c r="A14894"/>
  <c r="B14894"/>
  <c r="C14894"/>
  <c r="D14894"/>
  <c r="E14894"/>
  <c r="F14894"/>
  <c r="G14894"/>
  <c r="A14609"/>
  <c r="B14609"/>
  <c r="C14609"/>
  <c r="D14609"/>
  <c r="E14609"/>
  <c r="F14609"/>
  <c r="G14609"/>
  <c r="H14609"/>
  <c r="A14750"/>
  <c r="B14750"/>
  <c r="C14750"/>
  <c r="D14750"/>
  <c r="E14750"/>
  <c r="F14750"/>
  <c r="G14750"/>
  <c r="H14750"/>
  <c r="A14895"/>
  <c r="B14895"/>
  <c r="C14895"/>
  <c r="D14895"/>
  <c r="E14895"/>
  <c r="F14895"/>
  <c r="G14895"/>
  <c r="A14610"/>
  <c r="B14610"/>
  <c r="C14610"/>
  <c r="D14610"/>
  <c r="E14610"/>
  <c r="F14610"/>
  <c r="G14610"/>
  <c r="H14610"/>
  <c r="A14751"/>
  <c r="B14751"/>
  <c r="C14751"/>
  <c r="D14751"/>
  <c r="E14751"/>
  <c r="F14751"/>
  <c r="G14751"/>
  <c r="H14751"/>
  <c r="A14896"/>
  <c r="B14896"/>
  <c r="C14896"/>
  <c r="D14896"/>
  <c r="E14896"/>
  <c r="F14896"/>
  <c r="G14896"/>
  <c r="A14611"/>
  <c r="B14611"/>
  <c r="C14611"/>
  <c r="D14611"/>
  <c r="E14611"/>
  <c r="F14611"/>
  <c r="G14611"/>
  <c r="H14611"/>
  <c r="A14752"/>
  <c r="B14752"/>
  <c r="C14752"/>
  <c r="D14752"/>
  <c r="E14752"/>
  <c r="F14752"/>
  <c r="G14752"/>
  <c r="H14752"/>
  <c r="A14897"/>
  <c r="B14897"/>
  <c r="C14897"/>
  <c r="D14897"/>
  <c r="E14897"/>
  <c r="F14897"/>
  <c r="G14897"/>
  <c r="A14612"/>
  <c r="B14612"/>
  <c r="C14612"/>
  <c r="D14612"/>
  <c r="E14612"/>
  <c r="F14612"/>
  <c r="G14612"/>
  <c r="H14612"/>
  <c r="A14753"/>
  <c r="B14753"/>
  <c r="C14753"/>
  <c r="D14753"/>
  <c r="E14753"/>
  <c r="F14753"/>
  <c r="G14753"/>
  <c r="H14753"/>
  <c r="A14898"/>
  <c r="B14898"/>
  <c r="C14898"/>
  <c r="D14898"/>
  <c r="E14898"/>
  <c r="F14898"/>
  <c r="G14898"/>
  <c r="A14135"/>
  <c r="B14135"/>
  <c r="C14135"/>
  <c r="D14135"/>
  <c r="E14135"/>
  <c r="F14135"/>
  <c r="G14135"/>
  <c r="H14135"/>
  <c r="A14199"/>
  <c r="B14199"/>
  <c r="C14199"/>
  <c r="D14199"/>
  <c r="E14199"/>
  <c r="F14199"/>
  <c r="G14199"/>
  <c r="H14199"/>
  <c r="A14136"/>
  <c r="B14136"/>
  <c r="C14136"/>
  <c r="D14136"/>
  <c r="E14136"/>
  <c r="F14136"/>
  <c r="G14136"/>
  <c r="H14136"/>
  <c r="A14274"/>
  <c r="B14274"/>
  <c r="C14274"/>
  <c r="D14274"/>
  <c r="E14274"/>
  <c r="F14274"/>
  <c r="G14274"/>
  <c r="H14274"/>
  <c r="A14291"/>
  <c r="B14291"/>
  <c r="C14291"/>
  <c r="D14291"/>
  <c r="E14291"/>
  <c r="F14291"/>
  <c r="G14291"/>
  <c r="A14327"/>
  <c r="B14327"/>
  <c r="C14327"/>
  <c r="D14327"/>
  <c r="E14327"/>
  <c r="F14327"/>
  <c r="G14327"/>
  <c r="H14327"/>
  <c r="A14406"/>
  <c r="B14406"/>
  <c r="C14406"/>
  <c r="D14406"/>
  <c r="E14406"/>
  <c r="F14406"/>
  <c r="G14406"/>
  <c r="A14328"/>
  <c r="B14328"/>
  <c r="C14328"/>
  <c r="D14328"/>
  <c r="E14328"/>
  <c r="F14328"/>
  <c r="G14328"/>
  <c r="H14328"/>
  <c r="A14407"/>
  <c r="B14407"/>
  <c r="C14407"/>
  <c r="D14407"/>
  <c r="E14407"/>
  <c r="F14407"/>
  <c r="G14407"/>
  <c r="A14329"/>
  <c r="B14329"/>
  <c r="C14329"/>
  <c r="D14329"/>
  <c r="E14329"/>
  <c r="F14329"/>
  <c r="G14329"/>
  <c r="H14329"/>
  <c r="A14408"/>
  <c r="B14408"/>
  <c r="C14408"/>
  <c r="D14408"/>
  <c r="E14408"/>
  <c r="F14408"/>
  <c r="G14408"/>
  <c r="A14330"/>
  <c r="B14330"/>
  <c r="C14330"/>
  <c r="D14330"/>
  <c r="E14330"/>
  <c r="F14330"/>
  <c r="G14330"/>
  <c r="H14330"/>
  <c r="A14331"/>
  <c r="B14331"/>
  <c r="C14331"/>
  <c r="D14331"/>
  <c r="E14331"/>
  <c r="F14331"/>
  <c r="G14331"/>
  <c r="H14331"/>
  <c r="A14485"/>
  <c r="B14485"/>
  <c r="C14485"/>
  <c r="D14485"/>
  <c r="E14485"/>
  <c r="F14485"/>
  <c r="G14485"/>
  <c r="A14486"/>
  <c r="B14486"/>
  <c r="C14486"/>
  <c r="D14486"/>
  <c r="E14486"/>
  <c r="F14486"/>
  <c r="G14486"/>
  <c r="A14456"/>
  <c r="B14456"/>
  <c r="C14456"/>
  <c r="D14456"/>
  <c r="E14456"/>
  <c r="F14456"/>
  <c r="G14456"/>
  <c r="H14456"/>
  <c r="A14463"/>
  <c r="B14463"/>
  <c r="C14463"/>
  <c r="D14463"/>
  <c r="E14463"/>
  <c r="F14463"/>
  <c r="G14463"/>
  <c r="A14518"/>
  <c r="B14518"/>
  <c r="C14518"/>
  <c r="D14518"/>
  <c r="E14518"/>
  <c r="F14518"/>
  <c r="G14518"/>
  <c r="H14518"/>
  <c r="A14754"/>
  <c r="B14754"/>
  <c r="C14754"/>
  <c r="D14754"/>
  <c r="E14754"/>
  <c r="F14754"/>
  <c r="G14754"/>
  <c r="H14754"/>
  <c r="A14613"/>
  <c r="B14613"/>
  <c r="C14613"/>
  <c r="D14613"/>
  <c r="E14613"/>
  <c r="F14613"/>
  <c r="G14613"/>
  <c r="H14613"/>
  <c r="A14755"/>
  <c r="B14755"/>
  <c r="C14755"/>
  <c r="D14755"/>
  <c r="E14755"/>
  <c r="F14755"/>
  <c r="G14755"/>
  <c r="H14755"/>
  <c r="A14899"/>
  <c r="B14899"/>
  <c r="C14899"/>
  <c r="D14899"/>
  <c r="E14899"/>
  <c r="F14899"/>
  <c r="G14899"/>
  <c r="A14614"/>
  <c r="B14614"/>
  <c r="C14614"/>
  <c r="D14614"/>
  <c r="E14614"/>
  <c r="F14614"/>
  <c r="G14614"/>
  <c r="H14614"/>
  <c r="A14756"/>
  <c r="B14756"/>
  <c r="C14756"/>
  <c r="D14756"/>
  <c r="E14756"/>
  <c r="F14756"/>
  <c r="G14756"/>
  <c r="H14756"/>
  <c r="A14900"/>
  <c r="B14900"/>
  <c r="C14900"/>
  <c r="D14900"/>
  <c r="E14900"/>
  <c r="F14900"/>
  <c r="G14900"/>
  <c r="A14615"/>
  <c r="B14615"/>
  <c r="C14615"/>
  <c r="D14615"/>
  <c r="E14615"/>
  <c r="F14615"/>
  <c r="G14615"/>
  <c r="H14615"/>
  <c r="A14757"/>
  <c r="B14757"/>
  <c r="C14757"/>
  <c r="D14757"/>
  <c r="E14757"/>
  <c r="F14757"/>
  <c r="G14757"/>
  <c r="H14757"/>
  <c r="A14901"/>
  <c r="B14901"/>
  <c r="C14901"/>
  <c r="D14901"/>
  <c r="E14901"/>
  <c r="F14901"/>
  <c r="G14901"/>
  <c r="A14758"/>
  <c r="B14758"/>
  <c r="C14758"/>
  <c r="D14758"/>
  <c r="E14758"/>
  <c r="F14758"/>
  <c r="G14758"/>
  <c r="H14758"/>
  <c r="A14902"/>
  <c r="B14902"/>
  <c r="C14902"/>
  <c r="D14902"/>
  <c r="E14902"/>
  <c r="F14902"/>
  <c r="G14902"/>
  <c r="A14137"/>
  <c r="B14137"/>
  <c r="C14137"/>
  <c r="D14137"/>
  <c r="E14137"/>
  <c r="F14137"/>
  <c r="G14137"/>
  <c r="H14137"/>
  <c r="A14200"/>
  <c r="B14200"/>
  <c r="C14200"/>
  <c r="D14200"/>
  <c r="E14200"/>
  <c r="F14200"/>
  <c r="G14200"/>
  <c r="H14200"/>
  <c r="A14138"/>
  <c r="B14138"/>
  <c r="C14138"/>
  <c r="D14138"/>
  <c r="E14138"/>
  <c r="F14138"/>
  <c r="G14138"/>
  <c r="H14138"/>
  <c r="A14275"/>
  <c r="B14275"/>
  <c r="C14275"/>
  <c r="D14275"/>
  <c r="E14275"/>
  <c r="F14275"/>
  <c r="G14275"/>
  <c r="H14275"/>
  <c r="A14292"/>
  <c r="B14292"/>
  <c r="C14292"/>
  <c r="D14292"/>
  <c r="E14292"/>
  <c r="F14292"/>
  <c r="G14292"/>
  <c r="A14332"/>
  <c r="B14332"/>
  <c r="C14332"/>
  <c r="D14332"/>
  <c r="E14332"/>
  <c r="F14332"/>
  <c r="G14332"/>
  <c r="H14332"/>
  <c r="A14409"/>
  <c r="B14409"/>
  <c r="C14409"/>
  <c r="D14409"/>
  <c r="E14409"/>
  <c r="F14409"/>
  <c r="G14409"/>
  <c r="A14333"/>
  <c r="B14333"/>
  <c r="C14333"/>
  <c r="D14333"/>
  <c r="E14333"/>
  <c r="F14333"/>
  <c r="G14333"/>
  <c r="H14333"/>
  <c r="A14334"/>
  <c r="B14334"/>
  <c r="C14334"/>
  <c r="D14334"/>
  <c r="E14334"/>
  <c r="F14334"/>
  <c r="G14334"/>
  <c r="H14334"/>
  <c r="A14759"/>
  <c r="B14759"/>
  <c r="C14759"/>
  <c r="D14759"/>
  <c r="E14759"/>
  <c r="F14759"/>
  <c r="G14759"/>
  <c r="H14759"/>
  <c r="A14903"/>
  <c r="B14903"/>
  <c r="C14903"/>
  <c r="D14903"/>
  <c r="E14903"/>
  <c r="F14903"/>
  <c r="G14903"/>
  <c r="A14616"/>
  <c r="B14616"/>
  <c r="C14616"/>
  <c r="D14616"/>
  <c r="E14616"/>
  <c r="F14616"/>
  <c r="G14616"/>
  <c r="H14616"/>
  <c r="A14760"/>
  <c r="B14760"/>
  <c r="C14760"/>
  <c r="D14760"/>
  <c r="E14760"/>
  <c r="F14760"/>
  <c r="G14760"/>
  <c r="H14760"/>
  <c r="A14904"/>
  <c r="B14904"/>
  <c r="C14904"/>
  <c r="D14904"/>
  <c r="E14904"/>
  <c r="F14904"/>
  <c r="G14904"/>
  <c r="A14617"/>
  <c r="B14617"/>
  <c r="C14617"/>
  <c r="D14617"/>
  <c r="E14617"/>
  <c r="F14617"/>
  <c r="G14617"/>
  <c r="H14617"/>
  <c r="A14761"/>
  <c r="B14761"/>
  <c r="C14761"/>
  <c r="D14761"/>
  <c r="E14761"/>
  <c r="F14761"/>
  <c r="G14761"/>
  <c r="H14761"/>
  <c r="A14905"/>
  <c r="B14905"/>
  <c r="C14905"/>
  <c r="D14905"/>
  <c r="E14905"/>
  <c r="F14905"/>
  <c r="G14905"/>
  <c r="A14762"/>
  <c r="B14762"/>
  <c r="C14762"/>
  <c r="D14762"/>
  <c r="E14762"/>
  <c r="F14762"/>
  <c r="G14762"/>
  <c r="H14762"/>
  <c r="A14139"/>
  <c r="B14139"/>
  <c r="C14139"/>
  <c r="D14139"/>
  <c r="E14139"/>
  <c r="F14139"/>
  <c r="G14139"/>
  <c r="H14139"/>
  <c r="A14201"/>
  <c r="B14201"/>
  <c r="C14201"/>
  <c r="D14201"/>
  <c r="E14201"/>
  <c r="F14201"/>
  <c r="G14201"/>
  <c r="H14201"/>
  <c r="A14140"/>
  <c r="B14140"/>
  <c r="C14140"/>
  <c r="D14140"/>
  <c r="E14140"/>
  <c r="F14140"/>
  <c r="G14140"/>
  <c r="H14140"/>
  <c r="A14202"/>
  <c r="B14202"/>
  <c r="C14202"/>
  <c r="D14202"/>
  <c r="E14202"/>
  <c r="F14202"/>
  <c r="G14202"/>
  <c r="H14202"/>
  <c r="A14276"/>
  <c r="B14276"/>
  <c r="C14276"/>
  <c r="D14276"/>
  <c r="E14276"/>
  <c r="F14276"/>
  <c r="G14276"/>
  <c r="H14276"/>
  <c r="A14293"/>
  <c r="B14293"/>
  <c r="C14293"/>
  <c r="D14293"/>
  <c r="E14293"/>
  <c r="F14293"/>
  <c r="G14293"/>
  <c r="A14335"/>
  <c r="B14335"/>
  <c r="C14335"/>
  <c r="D14335"/>
  <c r="E14335"/>
  <c r="F14335"/>
  <c r="G14335"/>
  <c r="H14335"/>
  <c r="A14336"/>
  <c r="B14336"/>
  <c r="C14336"/>
  <c r="D14336"/>
  <c r="E14336"/>
  <c r="F14336"/>
  <c r="G14336"/>
  <c r="H14336"/>
  <c r="A14519"/>
  <c r="B14519"/>
  <c r="C14519"/>
  <c r="D14519"/>
  <c r="E14519"/>
  <c r="F14519"/>
  <c r="G14519"/>
  <c r="H14519"/>
  <c r="A14763"/>
  <c r="B14763"/>
  <c r="C14763"/>
  <c r="D14763"/>
  <c r="E14763"/>
  <c r="F14763"/>
  <c r="G14763"/>
  <c r="H14763"/>
  <c r="A14618"/>
  <c r="B14618"/>
  <c r="C14618"/>
  <c r="D14618"/>
  <c r="E14618"/>
  <c r="F14618"/>
  <c r="G14618"/>
  <c r="H14618"/>
  <c r="A14764"/>
  <c r="B14764"/>
  <c r="C14764"/>
  <c r="D14764"/>
  <c r="E14764"/>
  <c r="F14764"/>
  <c r="G14764"/>
  <c r="H14764"/>
  <c r="A14906"/>
  <c r="B14906"/>
  <c r="C14906"/>
  <c r="D14906"/>
  <c r="E14906"/>
  <c r="F14906"/>
  <c r="G14906"/>
  <c r="A14619"/>
  <c r="B14619"/>
  <c r="C14619"/>
  <c r="D14619"/>
  <c r="E14619"/>
  <c r="F14619"/>
  <c r="G14619"/>
  <c r="H14619"/>
  <c r="A14765"/>
  <c r="B14765"/>
  <c r="C14765"/>
  <c r="D14765"/>
  <c r="E14765"/>
  <c r="F14765"/>
  <c r="G14765"/>
  <c r="H14765"/>
  <c r="A14907"/>
  <c r="B14907"/>
  <c r="C14907"/>
  <c r="D14907"/>
  <c r="E14907"/>
  <c r="F14907"/>
  <c r="G14907"/>
  <c r="A14620"/>
  <c r="B14620"/>
  <c r="C14620"/>
  <c r="D14620"/>
  <c r="E14620"/>
  <c r="F14620"/>
  <c r="G14620"/>
  <c r="H14620"/>
  <c r="A14621"/>
  <c r="B14621"/>
  <c r="C14621"/>
  <c r="D14621"/>
  <c r="E14621"/>
  <c r="F14621"/>
  <c r="G14621"/>
  <c r="H14621"/>
  <c r="A14766"/>
  <c r="B14766"/>
  <c r="C14766"/>
  <c r="D14766"/>
  <c r="E14766"/>
  <c r="F14766"/>
  <c r="G14766"/>
  <c r="H14766"/>
  <c r="A14141"/>
  <c r="B14141"/>
  <c r="C14141"/>
  <c r="D14141"/>
  <c r="E14141"/>
  <c r="F14141"/>
  <c r="G14141"/>
  <c r="H14141"/>
  <c r="A14203"/>
  <c r="B14203"/>
  <c r="C14203"/>
  <c r="D14203"/>
  <c r="E14203"/>
  <c r="F14203"/>
  <c r="G14203"/>
  <c r="H14203"/>
  <c r="A14142"/>
  <c r="B14142"/>
  <c r="C14142"/>
  <c r="D14142"/>
  <c r="E14142"/>
  <c r="F14142"/>
  <c r="G14142"/>
  <c r="H14142"/>
  <c r="A14204"/>
  <c r="B14204"/>
  <c r="C14204"/>
  <c r="D14204"/>
  <c r="E14204"/>
  <c r="F14204"/>
  <c r="G14204"/>
  <c r="H14204"/>
  <c r="A14277"/>
  <c r="B14277"/>
  <c r="C14277"/>
  <c r="D14277"/>
  <c r="E14277"/>
  <c r="F14277"/>
  <c r="G14277"/>
  <c r="H14277"/>
  <c r="A14294"/>
  <c r="B14294"/>
  <c r="C14294"/>
  <c r="D14294"/>
  <c r="E14294"/>
  <c r="F14294"/>
  <c r="G14294"/>
  <c r="A14337"/>
  <c r="B14337"/>
  <c r="C14337"/>
  <c r="D14337"/>
  <c r="E14337"/>
  <c r="F14337"/>
  <c r="G14337"/>
  <c r="H14337"/>
  <c r="A14338"/>
  <c r="B14338"/>
  <c r="C14338"/>
  <c r="D14338"/>
  <c r="E14338"/>
  <c r="F14338"/>
  <c r="G14338"/>
  <c r="H14338"/>
  <c r="A14339"/>
  <c r="B14339"/>
  <c r="C14339"/>
  <c r="D14339"/>
  <c r="E14339"/>
  <c r="F14339"/>
  <c r="G14339"/>
  <c r="H14339"/>
  <c r="A14340"/>
  <c r="B14340"/>
  <c r="C14340"/>
  <c r="D14340"/>
  <c r="E14340"/>
  <c r="F14340"/>
  <c r="G14340"/>
  <c r="H14340"/>
  <c r="A14487"/>
  <c r="B14487"/>
  <c r="C14487"/>
  <c r="D14487"/>
  <c r="E14487"/>
  <c r="F14487"/>
  <c r="G14487"/>
  <c r="A14767"/>
  <c r="B14767"/>
  <c r="C14767"/>
  <c r="D14767"/>
  <c r="E14767"/>
  <c r="F14767"/>
  <c r="G14767"/>
  <c r="H14767"/>
  <c r="A14622"/>
  <c r="B14622"/>
  <c r="C14622"/>
  <c r="D14622"/>
  <c r="E14622"/>
  <c r="F14622"/>
  <c r="G14622"/>
  <c r="H14622"/>
  <c r="A14768"/>
  <c r="B14768"/>
  <c r="C14768"/>
  <c r="D14768"/>
  <c r="E14768"/>
  <c r="F14768"/>
  <c r="G14768"/>
  <c r="H14768"/>
  <c r="A14908"/>
  <c r="B14908"/>
  <c r="C14908"/>
  <c r="D14908"/>
  <c r="E14908"/>
  <c r="F14908"/>
  <c r="G14908"/>
  <c r="A14623"/>
  <c r="B14623"/>
  <c r="C14623"/>
  <c r="D14623"/>
  <c r="E14623"/>
  <c r="F14623"/>
  <c r="G14623"/>
  <c r="H14623"/>
  <c r="A14769"/>
  <c r="B14769"/>
  <c r="C14769"/>
  <c r="D14769"/>
  <c r="E14769"/>
  <c r="F14769"/>
  <c r="G14769"/>
  <c r="H14769"/>
  <c r="A14909"/>
  <c r="B14909"/>
  <c r="C14909"/>
  <c r="D14909"/>
  <c r="E14909"/>
  <c r="F14909"/>
  <c r="G14909"/>
  <c r="A14624"/>
  <c r="B14624"/>
  <c r="C14624"/>
  <c r="D14624"/>
  <c r="E14624"/>
  <c r="F14624"/>
  <c r="G14624"/>
  <c r="H14624"/>
  <c r="A14770"/>
  <c r="B14770"/>
  <c r="C14770"/>
  <c r="D14770"/>
  <c r="E14770"/>
  <c r="F14770"/>
  <c r="G14770"/>
  <c r="H14770"/>
  <c r="A4891"/>
  <c r="B4891"/>
  <c r="C4891"/>
  <c r="D4891"/>
  <c r="E4891"/>
  <c r="F4891"/>
  <c r="G4891"/>
  <c r="A4718"/>
  <c r="B4718"/>
  <c r="C4718"/>
  <c r="D4718"/>
  <c r="E4718"/>
  <c r="F4718"/>
  <c r="G4718"/>
  <c r="H4718"/>
  <c r="A4080"/>
  <c r="B4080"/>
  <c r="C4080"/>
  <c r="D4080"/>
  <c r="E4080"/>
  <c r="F4080"/>
  <c r="G4080"/>
  <c r="H4080"/>
  <c r="A4143"/>
  <c r="B4143"/>
  <c r="C4143"/>
  <c r="D4143"/>
  <c r="E4143"/>
  <c r="F4143"/>
  <c r="G4143"/>
  <c r="H4143"/>
  <c r="A4169"/>
  <c r="B4169"/>
  <c r="C4169"/>
  <c r="D4169"/>
  <c r="E4169"/>
  <c r="F4169"/>
  <c r="G4169"/>
  <c r="A4219"/>
  <c r="B4219"/>
  <c r="C4219"/>
  <c r="D4219"/>
  <c r="E4219"/>
  <c r="F4219"/>
  <c r="G4219"/>
  <c r="H4219"/>
  <c r="A4265"/>
  <c r="B4265"/>
  <c r="C4265"/>
  <c r="D4265"/>
  <c r="E4265"/>
  <c r="F4265"/>
  <c r="G4265"/>
  <c r="H4265"/>
  <c r="A4266"/>
  <c r="B4266"/>
  <c r="C4266"/>
  <c r="D4266"/>
  <c r="E4266"/>
  <c r="F4266"/>
  <c r="G4266"/>
  <c r="H4266"/>
  <c r="A4267"/>
  <c r="B4267"/>
  <c r="C4267"/>
  <c r="D4267"/>
  <c r="E4267"/>
  <c r="F4267"/>
  <c r="G4267"/>
  <c r="H4267"/>
  <c r="A4268"/>
  <c r="B4268"/>
  <c r="C4268"/>
  <c r="D4268"/>
  <c r="E4268"/>
  <c r="F4268"/>
  <c r="G4268"/>
  <c r="H4268"/>
  <c r="A4424"/>
  <c r="B4424"/>
  <c r="C4424"/>
  <c r="D4424"/>
  <c r="E4424"/>
  <c r="F4424"/>
  <c r="G4424"/>
  <c r="A4528"/>
  <c r="B4528"/>
  <c r="C4528"/>
  <c r="D4528"/>
  <c r="E4528"/>
  <c r="F4528"/>
  <c r="G4528"/>
  <c r="H4528"/>
  <c r="A4551"/>
  <c r="B4551"/>
  <c r="C4551"/>
  <c r="D4551"/>
  <c r="E4551"/>
  <c r="F4551"/>
  <c r="G4551"/>
  <c r="A4482"/>
  <c r="B4482"/>
  <c r="C4482"/>
  <c r="D4482"/>
  <c r="E4482"/>
  <c r="F4482"/>
  <c r="G4482"/>
  <c r="H4482"/>
  <c r="A4529"/>
  <c r="B4529"/>
  <c r="C4529"/>
  <c r="D4529"/>
  <c r="E4529"/>
  <c r="F4529"/>
  <c r="G4529"/>
  <c r="H4529"/>
  <c r="A4719"/>
  <c r="B4719"/>
  <c r="C4719"/>
  <c r="D4719"/>
  <c r="E4719"/>
  <c r="F4719"/>
  <c r="G4719"/>
  <c r="H4719"/>
  <c r="A4582"/>
  <c r="B4582"/>
  <c r="C4582"/>
  <c r="D4582"/>
  <c r="E4582"/>
  <c r="F4582"/>
  <c r="G4582"/>
  <c r="H4582"/>
  <c r="A4720"/>
  <c r="B4720"/>
  <c r="C4720"/>
  <c r="D4720"/>
  <c r="E4720"/>
  <c r="F4720"/>
  <c r="G4720"/>
  <c r="H4720"/>
  <c r="A4892"/>
  <c r="B4892"/>
  <c r="C4892"/>
  <c r="D4892"/>
  <c r="E4892"/>
  <c r="F4892"/>
  <c r="G4892"/>
  <c r="A4583"/>
  <c r="B4583"/>
  <c r="C4583"/>
  <c r="D4583"/>
  <c r="E4583"/>
  <c r="F4583"/>
  <c r="G4583"/>
  <c r="H4583"/>
  <c r="A4721"/>
  <c r="B4721"/>
  <c r="C4721"/>
  <c r="D4721"/>
  <c r="E4721"/>
  <c r="F4721"/>
  <c r="G4721"/>
  <c r="H4721"/>
  <c r="A4893"/>
  <c r="B4893"/>
  <c r="C4893"/>
  <c r="D4893"/>
  <c r="E4893"/>
  <c r="F4893"/>
  <c r="G4893"/>
  <c r="A4722"/>
  <c r="B4722"/>
  <c r="C4722"/>
  <c r="D4722"/>
  <c r="E4722"/>
  <c r="F4722"/>
  <c r="G4722"/>
  <c r="H4722"/>
  <c r="A4894"/>
  <c r="B4894"/>
  <c r="C4894"/>
  <c r="D4894"/>
  <c r="E4894"/>
  <c r="F4894"/>
  <c r="G4894"/>
  <c r="A4723"/>
  <c r="B4723"/>
  <c r="C4723"/>
  <c r="D4723"/>
  <c r="E4723"/>
  <c r="F4723"/>
  <c r="G4723"/>
  <c r="H4723"/>
  <c r="A4081"/>
  <c r="B4081"/>
  <c r="C4081"/>
  <c r="D4081"/>
  <c r="E4081"/>
  <c r="F4081"/>
  <c r="G4081"/>
  <c r="H4081"/>
  <c r="A4144"/>
  <c r="B4144"/>
  <c r="C4144"/>
  <c r="D4144"/>
  <c r="E4144"/>
  <c r="F4144"/>
  <c r="G4144"/>
  <c r="H4144"/>
  <c r="A4082"/>
  <c r="B4082"/>
  <c r="C4082"/>
  <c r="D4082"/>
  <c r="E4082"/>
  <c r="F4082"/>
  <c r="G4082"/>
  <c r="H4082"/>
  <c r="A4220"/>
  <c r="B4220"/>
  <c r="C4220"/>
  <c r="D4220"/>
  <c r="E4220"/>
  <c r="F4220"/>
  <c r="G4220"/>
  <c r="H4220"/>
  <c r="A4237"/>
  <c r="B4237"/>
  <c r="C4237"/>
  <c r="D4237"/>
  <c r="E4237"/>
  <c r="F4237"/>
  <c r="G4237"/>
  <c r="A4269"/>
  <c r="B4269"/>
  <c r="C4269"/>
  <c r="D4269"/>
  <c r="E4269"/>
  <c r="F4269"/>
  <c r="G4269"/>
  <c r="H4269"/>
  <c r="A4270"/>
  <c r="B4270"/>
  <c r="C4270"/>
  <c r="D4270"/>
  <c r="E4270"/>
  <c r="F4270"/>
  <c r="G4270"/>
  <c r="H4270"/>
  <c r="A4271"/>
  <c r="B4271"/>
  <c r="C4271"/>
  <c r="D4271"/>
  <c r="E4271"/>
  <c r="F4271"/>
  <c r="G4271"/>
  <c r="H4271"/>
  <c r="A4272"/>
  <c r="B4272"/>
  <c r="C4272"/>
  <c r="D4272"/>
  <c r="E4272"/>
  <c r="F4272"/>
  <c r="G4272"/>
  <c r="H4272"/>
  <c r="A4446"/>
  <c r="B4446"/>
  <c r="C4446"/>
  <c r="D4446"/>
  <c r="E4446"/>
  <c r="F4446"/>
  <c r="G4446"/>
  <c r="A4483"/>
  <c r="B4483"/>
  <c r="C4483"/>
  <c r="D4483"/>
  <c r="E4483"/>
  <c r="F4483"/>
  <c r="G4483"/>
  <c r="H4483"/>
  <c r="A4484"/>
  <c r="B4484"/>
  <c r="C4484"/>
  <c r="D4484"/>
  <c r="E4484"/>
  <c r="F4484"/>
  <c r="G4484"/>
  <c r="H4484"/>
  <c r="A4724"/>
  <c r="B4724"/>
  <c r="C4724"/>
  <c r="D4724"/>
  <c r="E4724"/>
  <c r="F4724"/>
  <c r="G4724"/>
  <c r="H4724"/>
  <c r="A4895"/>
  <c r="B4895"/>
  <c r="C4895"/>
  <c r="D4895"/>
  <c r="E4895"/>
  <c r="F4895"/>
  <c r="G4895"/>
  <c r="A4817"/>
  <c r="B4817"/>
  <c r="C4817"/>
  <c r="D4817"/>
  <c r="E4817"/>
  <c r="F4817"/>
  <c r="G4817"/>
  <c r="H4817"/>
  <c r="A4584"/>
  <c r="B4584"/>
  <c r="C4584"/>
  <c r="D4584"/>
  <c r="E4584"/>
  <c r="F4584"/>
  <c r="G4584"/>
  <c r="H4584"/>
  <c r="A4725"/>
  <c r="B4725"/>
  <c r="C4725"/>
  <c r="D4725"/>
  <c r="E4725"/>
  <c r="F4725"/>
  <c r="G4725"/>
  <c r="H4725"/>
  <c r="A4896"/>
  <c r="B4896"/>
  <c r="C4896"/>
  <c r="D4896"/>
  <c r="E4896"/>
  <c r="F4896"/>
  <c r="G4896"/>
  <c r="A4585"/>
  <c r="B4585"/>
  <c r="C4585"/>
  <c r="D4585"/>
  <c r="E4585"/>
  <c r="F4585"/>
  <c r="G4585"/>
  <c r="H4585"/>
  <c r="A4726"/>
  <c r="B4726"/>
  <c r="C4726"/>
  <c r="D4726"/>
  <c r="E4726"/>
  <c r="F4726"/>
  <c r="G4726"/>
  <c r="H4726"/>
  <c r="A4897"/>
  <c r="B4897"/>
  <c r="C4897"/>
  <c r="D4897"/>
  <c r="E4897"/>
  <c r="F4897"/>
  <c r="G4897"/>
  <c r="A4586"/>
  <c r="B4586"/>
  <c r="C4586"/>
  <c r="D4586"/>
  <c r="E4586"/>
  <c r="F4586"/>
  <c r="G4586"/>
  <c r="H4586"/>
  <c r="A4727"/>
  <c r="B4727"/>
  <c r="C4727"/>
  <c r="D4727"/>
  <c r="E4727"/>
  <c r="F4727"/>
  <c r="G4727"/>
  <c r="H4727"/>
  <c r="A4728"/>
  <c r="B4728"/>
  <c r="C4728"/>
  <c r="D4728"/>
  <c r="E4728"/>
  <c r="F4728"/>
  <c r="G4728"/>
  <c r="H4728"/>
  <c r="A4898"/>
  <c r="B4898"/>
  <c r="C4898"/>
  <c r="D4898"/>
  <c r="E4898"/>
  <c r="F4898"/>
  <c r="G4898"/>
  <c r="A4083"/>
  <c r="B4083"/>
  <c r="C4083"/>
  <c r="D4083"/>
  <c r="E4083"/>
  <c r="F4083"/>
  <c r="G4083"/>
  <c r="H4083"/>
  <c r="A4170"/>
  <c r="B4170"/>
  <c r="C4170"/>
  <c r="D4170"/>
  <c r="E4170"/>
  <c r="F4170"/>
  <c r="G4170"/>
  <c r="A4084"/>
  <c r="B4084"/>
  <c r="C4084"/>
  <c r="D4084"/>
  <c r="E4084"/>
  <c r="F4084"/>
  <c r="G4084"/>
  <c r="H4084"/>
  <c r="A4221"/>
  <c r="B4221"/>
  <c r="C4221"/>
  <c r="D4221"/>
  <c r="E4221"/>
  <c r="F4221"/>
  <c r="G4221"/>
  <c r="H4221"/>
  <c r="A4273"/>
  <c r="B4273"/>
  <c r="C4273"/>
  <c r="D4273"/>
  <c r="E4273"/>
  <c r="F4273"/>
  <c r="G4273"/>
  <c r="H4273"/>
  <c r="A4274"/>
  <c r="B4274"/>
  <c r="C4274"/>
  <c r="D4274"/>
  <c r="E4274"/>
  <c r="F4274"/>
  <c r="G4274"/>
  <c r="H4274"/>
  <c r="A4355"/>
  <c r="B4355"/>
  <c r="C4355"/>
  <c r="D4355"/>
  <c r="E4355"/>
  <c r="F4355"/>
  <c r="G4355"/>
  <c r="A4275"/>
  <c r="B4275"/>
  <c r="C4275"/>
  <c r="D4275"/>
  <c r="E4275"/>
  <c r="F4275"/>
  <c r="G4275"/>
  <c r="H4275"/>
  <c r="A4276"/>
  <c r="B4276"/>
  <c r="C4276"/>
  <c r="D4276"/>
  <c r="E4276"/>
  <c r="F4276"/>
  <c r="G4276"/>
  <c r="H4276"/>
  <c r="A4447"/>
  <c r="B4447"/>
  <c r="C4447"/>
  <c r="D4447"/>
  <c r="E4447"/>
  <c r="F4447"/>
  <c r="G4447"/>
  <c r="A4448"/>
  <c r="B4448"/>
  <c r="C4448"/>
  <c r="D4448"/>
  <c r="E4448"/>
  <c r="F4448"/>
  <c r="G4448"/>
  <c r="A4410"/>
  <c r="B4410"/>
  <c r="C4410"/>
  <c r="D4410"/>
  <c r="E4410"/>
  <c r="F4410"/>
  <c r="G4410"/>
  <c r="H4410"/>
  <c r="A4729"/>
  <c r="B4729"/>
  <c r="C4729"/>
  <c r="D4729"/>
  <c r="E4729"/>
  <c r="F4729"/>
  <c r="G4729"/>
  <c r="H4729"/>
  <c r="A4899"/>
  <c r="B4899"/>
  <c r="C4899"/>
  <c r="D4899"/>
  <c r="E4899"/>
  <c r="F4899"/>
  <c r="G4899"/>
  <c r="A4587"/>
  <c r="B4587"/>
  <c r="C4587"/>
  <c r="D4587"/>
  <c r="E4587"/>
  <c r="F4587"/>
  <c r="G4587"/>
  <c r="H4587"/>
  <c r="A4730"/>
  <c r="B4730"/>
  <c r="C4730"/>
  <c r="D4730"/>
  <c r="E4730"/>
  <c r="F4730"/>
  <c r="G4730"/>
  <c r="H4730"/>
  <c r="A4900"/>
  <c r="B4900"/>
  <c r="C4900"/>
  <c r="D4900"/>
  <c r="E4900"/>
  <c r="F4900"/>
  <c r="G4900"/>
  <c r="A4588"/>
  <c r="B4588"/>
  <c r="C4588"/>
  <c r="D4588"/>
  <c r="E4588"/>
  <c r="F4588"/>
  <c r="G4588"/>
  <c r="H4588"/>
  <c r="A4731"/>
  <c r="B4731"/>
  <c r="C4731"/>
  <c r="D4731"/>
  <c r="E4731"/>
  <c r="F4731"/>
  <c r="G4731"/>
  <c r="H4731"/>
  <c r="A4901"/>
  <c r="B4901"/>
  <c r="C4901"/>
  <c r="D4901"/>
  <c r="E4901"/>
  <c r="F4901"/>
  <c r="G4901"/>
  <c r="A4589"/>
  <c r="B4589"/>
  <c r="C4589"/>
  <c r="D4589"/>
  <c r="E4589"/>
  <c r="F4589"/>
  <c r="G4589"/>
  <c r="H4589"/>
  <c r="A4732"/>
  <c r="B4732"/>
  <c r="C4732"/>
  <c r="D4732"/>
  <c r="E4732"/>
  <c r="F4732"/>
  <c r="G4732"/>
  <c r="H4732"/>
  <c r="A4902"/>
  <c r="B4902"/>
  <c r="C4902"/>
  <c r="D4902"/>
  <c r="E4902"/>
  <c r="F4902"/>
  <c r="G4902"/>
  <c r="A4733"/>
  <c r="B4733"/>
  <c r="C4733"/>
  <c r="D4733"/>
  <c r="E4733"/>
  <c r="F4733"/>
  <c r="G4733"/>
  <c r="H4733"/>
  <c r="A4085"/>
  <c r="B4085"/>
  <c r="C4085"/>
  <c r="D4085"/>
  <c r="E4085"/>
  <c r="F4085"/>
  <c r="G4085"/>
  <c r="H4085"/>
  <c r="A4145"/>
  <c r="B4145"/>
  <c r="C4145"/>
  <c r="D4145"/>
  <c r="E4145"/>
  <c r="F4145"/>
  <c r="G4145"/>
  <c r="H4145"/>
  <c r="A4171"/>
  <c r="B4171"/>
  <c r="C4171"/>
  <c r="D4171"/>
  <c r="E4171"/>
  <c r="F4171"/>
  <c r="G4171"/>
  <c r="A4086"/>
  <c r="B4086"/>
  <c r="C4086"/>
  <c r="D4086"/>
  <c r="E4086"/>
  <c r="F4086"/>
  <c r="G4086"/>
  <c r="H4086"/>
  <c r="A4222"/>
  <c r="B4222"/>
  <c r="C4222"/>
  <c r="D4222"/>
  <c r="E4222"/>
  <c r="F4222"/>
  <c r="G4222"/>
  <c r="H4222"/>
  <c r="A4277"/>
  <c r="B4277"/>
  <c r="C4277"/>
  <c r="D4277"/>
  <c r="E4277"/>
  <c r="F4277"/>
  <c r="G4277"/>
  <c r="H4277"/>
  <c r="A4356"/>
  <c r="B4356"/>
  <c r="C4356"/>
  <c r="D4356"/>
  <c r="E4356"/>
  <c r="F4356"/>
  <c r="G4356"/>
  <c r="A4278"/>
  <c r="B4278"/>
  <c r="C4278"/>
  <c r="D4278"/>
  <c r="E4278"/>
  <c r="F4278"/>
  <c r="G4278"/>
  <c r="H4278"/>
  <c r="A4357"/>
  <c r="B4357"/>
  <c r="C4357"/>
  <c r="D4357"/>
  <c r="E4357"/>
  <c r="F4357"/>
  <c r="G4357"/>
  <c r="A4279"/>
  <c r="B4279"/>
  <c r="C4279"/>
  <c r="D4279"/>
  <c r="E4279"/>
  <c r="F4279"/>
  <c r="G4279"/>
  <c r="H4279"/>
  <c r="A4280"/>
  <c r="B4280"/>
  <c r="C4280"/>
  <c r="D4280"/>
  <c r="E4280"/>
  <c r="F4280"/>
  <c r="G4280"/>
  <c r="H4280"/>
  <c r="A4281"/>
  <c r="B4281"/>
  <c r="C4281"/>
  <c r="D4281"/>
  <c r="E4281"/>
  <c r="F4281"/>
  <c r="G4281"/>
  <c r="H4281"/>
  <c r="A4449"/>
  <c r="B4449"/>
  <c r="C4449"/>
  <c r="D4449"/>
  <c r="E4449"/>
  <c r="F4449"/>
  <c r="G4449"/>
  <c r="A4485"/>
  <c r="B4485"/>
  <c r="C4485"/>
  <c r="D4485"/>
  <c r="E4485"/>
  <c r="F4485"/>
  <c r="G4485"/>
  <c r="H4485"/>
  <c r="A4530"/>
  <c r="B4530"/>
  <c r="C4530"/>
  <c r="D4530"/>
  <c r="E4530"/>
  <c r="F4530"/>
  <c r="G4530"/>
  <c r="H4530"/>
  <c r="A4486"/>
  <c r="B4486"/>
  <c r="C4486"/>
  <c r="D4486"/>
  <c r="E4486"/>
  <c r="F4486"/>
  <c r="G4486"/>
  <c r="H4486"/>
  <c r="A4552"/>
  <c r="B4552"/>
  <c r="C4552"/>
  <c r="D4552"/>
  <c r="E4552"/>
  <c r="F4552"/>
  <c r="G4552"/>
  <c r="A4734"/>
  <c r="B4734"/>
  <c r="C4734"/>
  <c r="D4734"/>
  <c r="E4734"/>
  <c r="F4734"/>
  <c r="G4734"/>
  <c r="H4734"/>
  <c r="A4590"/>
  <c r="B4590"/>
  <c r="C4590"/>
  <c r="D4590"/>
  <c r="E4590"/>
  <c r="F4590"/>
  <c r="G4590"/>
  <c r="H4590"/>
  <c r="A4735"/>
  <c r="B4735"/>
  <c r="C4735"/>
  <c r="D4735"/>
  <c r="E4735"/>
  <c r="F4735"/>
  <c r="G4735"/>
  <c r="H4735"/>
  <c r="A4903"/>
  <c r="B4903"/>
  <c r="C4903"/>
  <c r="D4903"/>
  <c r="E4903"/>
  <c r="F4903"/>
  <c r="G4903"/>
  <c r="A4591"/>
  <c r="B4591"/>
  <c r="C4591"/>
  <c r="D4591"/>
  <c r="E4591"/>
  <c r="F4591"/>
  <c r="G4591"/>
  <c r="H4591"/>
  <c r="A4736"/>
  <c r="B4736"/>
  <c r="C4736"/>
  <c r="D4736"/>
  <c r="E4736"/>
  <c r="F4736"/>
  <c r="G4736"/>
  <c r="H4736"/>
  <c r="A4904"/>
  <c r="B4904"/>
  <c r="C4904"/>
  <c r="D4904"/>
  <c r="E4904"/>
  <c r="F4904"/>
  <c r="G4904"/>
  <c r="A4592"/>
  <c r="B4592"/>
  <c r="C4592"/>
  <c r="D4592"/>
  <c r="E4592"/>
  <c r="F4592"/>
  <c r="G4592"/>
  <c r="H4592"/>
  <c r="A4737"/>
  <c r="B4737"/>
  <c r="C4737"/>
  <c r="D4737"/>
  <c r="E4737"/>
  <c r="F4737"/>
  <c r="G4737"/>
  <c r="H4737"/>
  <c r="A4905"/>
  <c r="B4905"/>
  <c r="C4905"/>
  <c r="D4905"/>
  <c r="E4905"/>
  <c r="F4905"/>
  <c r="G4905"/>
  <c r="A4593"/>
  <c r="B4593"/>
  <c r="C4593"/>
  <c r="D4593"/>
  <c r="E4593"/>
  <c r="F4593"/>
  <c r="G4593"/>
  <c r="H4593"/>
  <c r="A4738"/>
  <c r="B4738"/>
  <c r="C4738"/>
  <c r="D4738"/>
  <c r="E4738"/>
  <c r="F4738"/>
  <c r="G4738"/>
  <c r="H4738"/>
  <c r="A4087"/>
  <c r="B4087"/>
  <c r="C4087"/>
  <c r="D4087"/>
  <c r="E4087"/>
  <c r="F4087"/>
  <c r="G4087"/>
  <c r="H4087"/>
  <c r="A4088"/>
  <c r="B4088"/>
  <c r="C4088"/>
  <c r="D4088"/>
  <c r="E4088"/>
  <c r="F4088"/>
  <c r="G4088"/>
  <c r="H4088"/>
  <c r="A4223"/>
  <c r="B4223"/>
  <c r="C4223"/>
  <c r="D4223"/>
  <c r="E4223"/>
  <c r="F4223"/>
  <c r="G4223"/>
  <c r="H4223"/>
  <c r="A4282"/>
  <c r="B4282"/>
  <c r="C4282"/>
  <c r="D4282"/>
  <c r="E4282"/>
  <c r="F4282"/>
  <c r="G4282"/>
  <c r="H4282"/>
  <c r="A4358"/>
  <c r="B4358"/>
  <c r="C4358"/>
  <c r="D4358"/>
  <c r="E4358"/>
  <c r="F4358"/>
  <c r="G4358"/>
  <c r="A4283"/>
  <c r="B4283"/>
  <c r="C4283"/>
  <c r="D4283"/>
  <c r="E4283"/>
  <c r="F4283"/>
  <c r="G4283"/>
  <c r="H4283"/>
  <c r="A4284"/>
  <c r="B4284"/>
  <c r="C4284"/>
  <c r="D4284"/>
  <c r="E4284"/>
  <c r="F4284"/>
  <c r="G4284"/>
  <c r="H4284"/>
  <c r="A4285"/>
  <c r="B4285"/>
  <c r="C4285"/>
  <c r="D4285"/>
  <c r="E4285"/>
  <c r="F4285"/>
  <c r="G4285"/>
  <c r="H4285"/>
  <c r="A4359"/>
  <c r="B4359"/>
  <c r="C4359"/>
  <c r="D4359"/>
  <c r="E4359"/>
  <c r="F4359"/>
  <c r="G4359"/>
  <c r="A4487"/>
  <c r="B4487"/>
  <c r="C4487"/>
  <c r="D4487"/>
  <c r="E4487"/>
  <c r="F4487"/>
  <c r="G4487"/>
  <c r="H4487"/>
  <c r="A4739"/>
  <c r="B4739"/>
  <c r="C4739"/>
  <c r="D4739"/>
  <c r="E4739"/>
  <c r="F4739"/>
  <c r="G4739"/>
  <c r="H4739"/>
  <c r="A4594"/>
  <c r="B4594"/>
  <c r="C4594"/>
  <c r="D4594"/>
  <c r="E4594"/>
  <c r="F4594"/>
  <c r="G4594"/>
  <c r="H4594"/>
  <c r="A4740"/>
  <c r="B4740"/>
  <c r="C4740"/>
  <c r="D4740"/>
  <c r="E4740"/>
  <c r="F4740"/>
  <c r="G4740"/>
  <c r="H4740"/>
  <c r="A4906"/>
  <c r="B4906"/>
  <c r="C4906"/>
  <c r="D4906"/>
  <c r="E4906"/>
  <c r="F4906"/>
  <c r="G4906"/>
  <c r="A4595"/>
  <c r="B4595"/>
  <c r="C4595"/>
  <c r="D4595"/>
  <c r="E4595"/>
  <c r="F4595"/>
  <c r="G4595"/>
  <c r="H4595"/>
  <c r="A4741"/>
  <c r="B4741"/>
  <c r="C4741"/>
  <c r="D4741"/>
  <c r="E4741"/>
  <c r="F4741"/>
  <c r="G4741"/>
  <c r="H4741"/>
  <c r="A4907"/>
  <c r="B4907"/>
  <c r="C4907"/>
  <c r="D4907"/>
  <c r="E4907"/>
  <c r="F4907"/>
  <c r="G4907"/>
  <c r="A4596"/>
  <c r="B4596"/>
  <c r="C4596"/>
  <c r="D4596"/>
  <c r="E4596"/>
  <c r="F4596"/>
  <c r="G4596"/>
  <c r="H4596"/>
  <c r="A4742"/>
  <c r="B4742"/>
  <c r="C4742"/>
  <c r="D4742"/>
  <c r="E4742"/>
  <c r="F4742"/>
  <c r="G4742"/>
  <c r="H4742"/>
  <c r="A4743"/>
  <c r="B4743"/>
  <c r="C4743"/>
  <c r="D4743"/>
  <c r="E4743"/>
  <c r="F4743"/>
  <c r="G4743"/>
  <c r="H4743"/>
  <c r="A4908"/>
  <c r="B4908"/>
  <c r="C4908"/>
  <c r="D4908"/>
  <c r="E4908"/>
  <c r="F4908"/>
  <c r="G4908"/>
  <c r="A4089"/>
  <c r="B4089"/>
  <c r="C4089"/>
  <c r="D4089"/>
  <c r="E4089"/>
  <c r="F4089"/>
  <c r="G4089"/>
  <c r="H4089"/>
  <c r="A4146"/>
  <c r="B4146"/>
  <c r="C4146"/>
  <c r="D4146"/>
  <c r="E4146"/>
  <c r="F4146"/>
  <c r="G4146"/>
  <c r="H4146"/>
  <c r="A4090"/>
  <c r="B4090"/>
  <c r="C4090"/>
  <c r="D4090"/>
  <c r="E4090"/>
  <c r="F4090"/>
  <c r="G4090"/>
  <c r="H4090"/>
  <c r="A4172"/>
  <c r="B4172"/>
  <c r="C4172"/>
  <c r="D4172"/>
  <c r="E4172"/>
  <c r="F4172"/>
  <c r="G4172"/>
  <c r="A4091"/>
  <c r="B4091"/>
  <c r="C4091"/>
  <c r="D4091"/>
  <c r="E4091"/>
  <c r="F4091"/>
  <c r="G4091"/>
  <c r="H4091"/>
  <c r="A4224"/>
  <c r="B4224"/>
  <c r="C4224"/>
  <c r="D4224"/>
  <c r="E4224"/>
  <c r="F4224"/>
  <c r="G4224"/>
  <c r="H4224"/>
  <c r="A4286"/>
  <c r="B4286"/>
  <c r="C4286"/>
  <c r="D4286"/>
  <c r="E4286"/>
  <c r="F4286"/>
  <c r="G4286"/>
  <c r="H4286"/>
  <c r="A4360"/>
  <c r="B4360"/>
  <c r="C4360"/>
  <c r="D4360"/>
  <c r="E4360"/>
  <c r="F4360"/>
  <c r="G4360"/>
  <c r="A4287"/>
  <c r="B4287"/>
  <c r="C4287"/>
  <c r="D4287"/>
  <c r="E4287"/>
  <c r="F4287"/>
  <c r="G4287"/>
  <c r="H4287"/>
  <c r="A4288"/>
  <c r="B4288"/>
  <c r="C4288"/>
  <c r="D4288"/>
  <c r="E4288"/>
  <c r="F4288"/>
  <c r="G4288"/>
  <c r="H4288"/>
  <c r="A4289"/>
  <c r="B4289"/>
  <c r="C4289"/>
  <c r="D4289"/>
  <c r="E4289"/>
  <c r="F4289"/>
  <c r="G4289"/>
  <c r="H4289"/>
  <c r="A4488"/>
  <c r="B4488"/>
  <c r="C4488"/>
  <c r="D4488"/>
  <c r="E4488"/>
  <c r="F4488"/>
  <c r="G4488"/>
  <c r="H4488"/>
  <c r="A4489"/>
  <c r="B4489"/>
  <c r="C4489"/>
  <c r="D4489"/>
  <c r="E4489"/>
  <c r="F4489"/>
  <c r="G4489"/>
  <c r="H4489"/>
  <c r="A4744"/>
  <c r="B4744"/>
  <c r="C4744"/>
  <c r="D4744"/>
  <c r="E4744"/>
  <c r="F4744"/>
  <c r="G4744"/>
  <c r="H4744"/>
  <c r="A4909"/>
  <c r="B4909"/>
  <c r="C4909"/>
  <c r="D4909"/>
  <c r="E4909"/>
  <c r="F4909"/>
  <c r="G4909"/>
  <c r="A4597"/>
  <c r="B4597"/>
  <c r="C4597"/>
  <c r="D4597"/>
  <c r="E4597"/>
  <c r="F4597"/>
  <c r="G4597"/>
  <c r="H4597"/>
  <c r="A4745"/>
  <c r="B4745"/>
  <c r="C4745"/>
  <c r="D4745"/>
  <c r="E4745"/>
  <c r="F4745"/>
  <c r="G4745"/>
  <c r="H4745"/>
  <c r="A4910"/>
  <c r="B4910"/>
  <c r="C4910"/>
  <c r="D4910"/>
  <c r="E4910"/>
  <c r="F4910"/>
  <c r="G4910"/>
  <c r="A4598"/>
  <c r="B4598"/>
  <c r="C4598"/>
  <c r="D4598"/>
  <c r="E4598"/>
  <c r="F4598"/>
  <c r="G4598"/>
  <c r="H4598"/>
  <c r="A4746"/>
  <c r="B4746"/>
  <c r="C4746"/>
  <c r="D4746"/>
  <c r="E4746"/>
  <c r="F4746"/>
  <c r="G4746"/>
  <c r="H4746"/>
  <c r="A4911"/>
  <c r="B4911"/>
  <c r="C4911"/>
  <c r="D4911"/>
  <c r="E4911"/>
  <c r="F4911"/>
  <c r="G4911"/>
  <c r="A4599"/>
  <c r="B4599"/>
  <c r="C4599"/>
  <c r="D4599"/>
  <c r="E4599"/>
  <c r="F4599"/>
  <c r="G4599"/>
  <c r="H4599"/>
  <c r="A4747"/>
  <c r="B4747"/>
  <c r="C4747"/>
  <c r="D4747"/>
  <c r="E4747"/>
  <c r="F4747"/>
  <c r="G4747"/>
  <c r="H4747"/>
  <c r="A4912"/>
  <c r="B4912"/>
  <c r="C4912"/>
  <c r="D4912"/>
  <c r="E4912"/>
  <c r="F4912"/>
  <c r="G4912"/>
  <c r="A4748"/>
  <c r="B4748"/>
  <c r="C4748"/>
  <c r="D4748"/>
  <c r="E4748"/>
  <c r="F4748"/>
  <c r="G4748"/>
  <c r="H4748"/>
  <c r="A6124"/>
  <c r="B6124"/>
  <c r="C6124"/>
  <c r="D6124"/>
  <c r="E6124"/>
  <c r="F6124"/>
  <c r="G6124"/>
  <c r="H6124"/>
  <c r="A6837"/>
  <c r="B6837"/>
  <c r="C6837"/>
  <c r="D6837"/>
  <c r="E6837"/>
  <c r="F6837"/>
  <c r="G6837"/>
  <c r="H6837"/>
  <c r="A6838"/>
  <c r="B6838"/>
  <c r="C6838"/>
  <c r="D6838"/>
  <c r="E6838"/>
  <c r="F6838"/>
  <c r="G6838"/>
  <c r="H6838"/>
  <c r="A6238"/>
  <c r="B6238"/>
  <c r="C6238"/>
  <c r="D6238"/>
  <c r="E6238"/>
  <c r="F6238"/>
  <c r="G6238"/>
  <c r="A6125"/>
  <c r="B6125"/>
  <c r="C6125"/>
  <c r="D6125"/>
  <c r="E6125"/>
  <c r="F6125"/>
  <c r="G6125"/>
  <c r="H6125"/>
  <c r="A6334"/>
  <c r="B6334"/>
  <c r="C6334"/>
  <c r="D6334"/>
  <c r="E6334"/>
  <c r="F6334"/>
  <c r="G6334"/>
  <c r="H6334"/>
  <c r="A6335"/>
  <c r="B6335"/>
  <c r="C6335"/>
  <c r="D6335"/>
  <c r="E6335"/>
  <c r="F6335"/>
  <c r="G6335"/>
  <c r="H6335"/>
  <c r="A6839"/>
  <c r="B6839"/>
  <c r="C6839"/>
  <c r="D6839"/>
  <c r="E6839"/>
  <c r="F6839"/>
  <c r="G6839"/>
  <c r="H6839"/>
  <c r="A6654"/>
  <c r="B6654"/>
  <c r="C6654"/>
  <c r="D6654"/>
  <c r="E6654"/>
  <c r="F6654"/>
  <c r="G6654"/>
  <c r="H6654"/>
  <c r="A6840"/>
  <c r="B6840"/>
  <c r="C6840"/>
  <c r="D6840"/>
  <c r="E6840"/>
  <c r="F6840"/>
  <c r="G6840"/>
  <c r="H6840"/>
  <c r="A7038"/>
  <c r="B7038"/>
  <c r="C7038"/>
  <c r="D7038"/>
  <c r="E7038"/>
  <c r="F7038"/>
  <c r="G7038"/>
  <c r="A6655"/>
  <c r="B6655"/>
  <c r="C6655"/>
  <c r="D6655"/>
  <c r="E6655"/>
  <c r="F6655"/>
  <c r="G6655"/>
  <c r="H6655"/>
  <c r="A6841"/>
  <c r="B6841"/>
  <c r="C6841"/>
  <c r="D6841"/>
  <c r="E6841"/>
  <c r="F6841"/>
  <c r="G6841"/>
  <c r="H6841"/>
  <c r="A6336"/>
  <c r="B6336"/>
  <c r="C6336"/>
  <c r="D6336"/>
  <c r="E6336"/>
  <c r="F6336"/>
  <c r="G6336"/>
  <c r="H6336"/>
  <c r="A6563"/>
  <c r="B6563"/>
  <c r="C6563"/>
  <c r="D6563"/>
  <c r="E6563"/>
  <c r="F6563"/>
  <c r="G6563"/>
  <c r="H6563"/>
  <c r="A6656"/>
  <c r="B6656"/>
  <c r="C6656"/>
  <c r="D6656"/>
  <c r="E6656"/>
  <c r="F6656"/>
  <c r="G6656"/>
  <c r="H6656"/>
  <c r="A6842"/>
  <c r="B6842"/>
  <c r="C6842"/>
  <c r="D6842"/>
  <c r="E6842"/>
  <c r="F6842"/>
  <c r="G6842"/>
  <c r="H6842"/>
  <c r="A7039"/>
  <c r="B7039"/>
  <c r="C7039"/>
  <c r="D7039"/>
  <c r="E7039"/>
  <c r="F7039"/>
  <c r="G7039"/>
  <c r="A6657"/>
  <c r="B6657"/>
  <c r="C6657"/>
  <c r="D6657"/>
  <c r="E6657"/>
  <c r="F6657"/>
  <c r="G6657"/>
  <c r="H6657"/>
  <c r="A6843"/>
  <c r="B6843"/>
  <c r="C6843"/>
  <c r="D6843"/>
  <c r="E6843"/>
  <c r="F6843"/>
  <c r="G6843"/>
  <c r="H6843"/>
  <c r="A6844"/>
  <c r="B6844"/>
  <c r="C6844"/>
  <c r="D6844"/>
  <c r="E6844"/>
  <c r="F6844"/>
  <c r="G6844"/>
  <c r="H6844"/>
  <c r="A6845"/>
  <c r="B6845"/>
  <c r="C6845"/>
  <c r="D6845"/>
  <c r="E6845"/>
  <c r="F6845"/>
  <c r="G6845"/>
  <c r="H6845"/>
  <c r="A6126"/>
  <c r="B6126"/>
  <c r="C6126"/>
  <c r="D6126"/>
  <c r="E6126"/>
  <c r="F6126"/>
  <c r="G6126"/>
  <c r="H6126"/>
  <c r="A6208"/>
  <c r="B6208"/>
  <c r="C6208"/>
  <c r="D6208"/>
  <c r="E6208"/>
  <c r="F6208"/>
  <c r="G6208"/>
  <c r="H6208"/>
  <c r="A6127"/>
  <c r="B6127"/>
  <c r="C6127"/>
  <c r="D6127"/>
  <c r="E6127"/>
  <c r="F6127"/>
  <c r="G6127"/>
  <c r="H6127"/>
  <c r="A6288"/>
  <c r="B6288"/>
  <c r="C6288"/>
  <c r="D6288"/>
  <c r="E6288"/>
  <c r="F6288"/>
  <c r="G6288"/>
  <c r="H6288"/>
  <c r="A6337"/>
  <c r="B6337"/>
  <c r="C6337"/>
  <c r="D6337"/>
  <c r="E6337"/>
  <c r="F6337"/>
  <c r="G6337"/>
  <c r="H6337"/>
  <c r="A6338"/>
  <c r="B6338"/>
  <c r="C6338"/>
  <c r="D6338"/>
  <c r="E6338"/>
  <c r="F6338"/>
  <c r="G6338"/>
  <c r="H6338"/>
  <c r="A6339"/>
  <c r="B6339"/>
  <c r="C6339"/>
  <c r="D6339"/>
  <c r="E6339"/>
  <c r="F6339"/>
  <c r="G6339"/>
  <c r="H6339"/>
  <c r="A6340"/>
  <c r="B6340"/>
  <c r="C6340"/>
  <c r="D6340"/>
  <c r="E6340"/>
  <c r="F6340"/>
  <c r="G6340"/>
  <c r="H6340"/>
  <c r="A6446"/>
  <c r="B6446"/>
  <c r="C6446"/>
  <c r="D6446"/>
  <c r="E6446"/>
  <c r="F6446"/>
  <c r="G6446"/>
  <c r="A6564"/>
  <c r="B6564"/>
  <c r="C6564"/>
  <c r="D6564"/>
  <c r="E6564"/>
  <c r="F6564"/>
  <c r="G6564"/>
  <c r="H6564"/>
  <c r="A6846"/>
  <c r="B6846"/>
  <c r="C6846"/>
  <c r="D6846"/>
  <c r="E6846"/>
  <c r="F6846"/>
  <c r="G6846"/>
  <c r="H6846"/>
  <c r="A7040"/>
  <c r="B7040"/>
  <c r="C7040"/>
  <c r="D7040"/>
  <c r="E7040"/>
  <c r="F7040"/>
  <c r="G7040"/>
  <c r="A6658"/>
  <c r="B6658"/>
  <c r="C6658"/>
  <c r="D6658"/>
  <c r="E6658"/>
  <c r="F6658"/>
  <c r="G6658"/>
  <c r="H6658"/>
  <c r="A6847"/>
  <c r="B6847"/>
  <c r="C6847"/>
  <c r="D6847"/>
  <c r="E6847"/>
  <c r="F6847"/>
  <c r="G6847"/>
  <c r="H6847"/>
  <c r="A6791"/>
  <c r="B6791"/>
  <c r="C6791"/>
  <c r="D6791"/>
  <c r="E6791"/>
  <c r="F6791"/>
  <c r="G6791"/>
  <c r="H6791"/>
  <c r="A7041"/>
  <c r="B7041"/>
  <c r="C7041"/>
  <c r="D7041"/>
  <c r="E7041"/>
  <c r="F7041"/>
  <c r="G7041"/>
  <c r="A6659"/>
  <c r="B6659"/>
  <c r="C6659"/>
  <c r="D6659"/>
  <c r="E6659"/>
  <c r="F6659"/>
  <c r="G6659"/>
  <c r="H6659"/>
  <c r="A6848"/>
  <c r="B6848"/>
  <c r="C6848"/>
  <c r="D6848"/>
  <c r="E6848"/>
  <c r="F6848"/>
  <c r="G6848"/>
  <c r="H6848"/>
  <c r="A6660"/>
  <c r="B6660"/>
  <c r="C6660"/>
  <c r="D6660"/>
  <c r="E6660"/>
  <c r="F6660"/>
  <c r="G6660"/>
  <c r="H6660"/>
  <c r="A6849"/>
  <c r="B6849"/>
  <c r="C6849"/>
  <c r="D6849"/>
  <c r="E6849"/>
  <c r="F6849"/>
  <c r="G6849"/>
  <c r="H6849"/>
  <c r="A6850"/>
  <c r="B6850"/>
  <c r="C6850"/>
  <c r="D6850"/>
  <c r="E6850"/>
  <c r="F6850"/>
  <c r="G6850"/>
  <c r="H6850"/>
  <c r="A6128"/>
  <c r="B6128"/>
  <c r="C6128"/>
  <c r="D6128"/>
  <c r="E6128"/>
  <c r="F6128"/>
  <c r="G6128"/>
  <c r="H6128"/>
  <c r="A6209"/>
  <c r="B6209"/>
  <c r="C6209"/>
  <c r="D6209"/>
  <c r="E6209"/>
  <c r="F6209"/>
  <c r="G6209"/>
  <c r="H6209"/>
  <c r="A6129"/>
  <c r="B6129"/>
  <c r="C6129"/>
  <c r="D6129"/>
  <c r="E6129"/>
  <c r="F6129"/>
  <c r="G6129"/>
  <c r="H6129"/>
  <c r="A6289"/>
  <c r="B6289"/>
  <c r="C6289"/>
  <c r="D6289"/>
  <c r="E6289"/>
  <c r="F6289"/>
  <c r="G6289"/>
  <c r="H6289"/>
  <c r="A6309"/>
  <c r="B6309"/>
  <c r="C6309"/>
  <c r="D6309"/>
  <c r="E6309"/>
  <c r="F6309"/>
  <c r="G6309"/>
  <c r="A6341"/>
  <c r="B6341"/>
  <c r="C6341"/>
  <c r="D6341"/>
  <c r="E6341"/>
  <c r="F6341"/>
  <c r="G6341"/>
  <c r="H6341"/>
  <c r="A6342"/>
  <c r="B6342"/>
  <c r="C6342"/>
  <c r="D6342"/>
  <c r="E6342"/>
  <c r="F6342"/>
  <c r="G6342"/>
  <c r="H6342"/>
  <c r="A6343"/>
  <c r="B6343"/>
  <c r="C6343"/>
  <c r="D6343"/>
  <c r="E6343"/>
  <c r="F6343"/>
  <c r="G6343"/>
  <c r="H6343"/>
  <c r="A6447"/>
  <c r="B6447"/>
  <c r="C6447"/>
  <c r="D6447"/>
  <c r="E6447"/>
  <c r="F6447"/>
  <c r="G6447"/>
  <c r="A6344"/>
  <c r="B6344"/>
  <c r="C6344"/>
  <c r="D6344"/>
  <c r="E6344"/>
  <c r="F6344"/>
  <c r="G6344"/>
  <c r="H6344"/>
  <c r="A6851"/>
  <c r="B6851"/>
  <c r="C6851"/>
  <c r="D6851"/>
  <c r="E6851"/>
  <c r="F6851"/>
  <c r="G6851"/>
  <c r="H6851"/>
  <c r="A6661"/>
  <c r="B6661"/>
  <c r="C6661"/>
  <c r="D6661"/>
  <c r="E6661"/>
  <c r="F6661"/>
  <c r="G6661"/>
  <c r="H6661"/>
  <c r="A6852"/>
  <c r="B6852"/>
  <c r="C6852"/>
  <c r="D6852"/>
  <c r="E6852"/>
  <c r="F6852"/>
  <c r="G6852"/>
  <c r="H6852"/>
  <c r="A7042"/>
  <c r="B7042"/>
  <c r="C7042"/>
  <c r="D7042"/>
  <c r="E7042"/>
  <c r="F7042"/>
  <c r="G7042"/>
  <c r="A6662"/>
  <c r="B6662"/>
  <c r="C6662"/>
  <c r="D6662"/>
  <c r="E6662"/>
  <c r="F6662"/>
  <c r="G6662"/>
  <c r="H6662"/>
  <c r="A6853"/>
  <c r="B6853"/>
  <c r="C6853"/>
  <c r="D6853"/>
  <c r="E6853"/>
  <c r="F6853"/>
  <c r="G6853"/>
  <c r="H6853"/>
  <c r="A7043"/>
  <c r="B7043"/>
  <c r="C7043"/>
  <c r="D7043"/>
  <c r="E7043"/>
  <c r="F7043"/>
  <c r="G7043"/>
  <c r="A6663"/>
  <c r="B6663"/>
  <c r="C6663"/>
  <c r="D6663"/>
  <c r="E6663"/>
  <c r="F6663"/>
  <c r="G6663"/>
  <c r="H6663"/>
  <c r="A6854"/>
  <c r="B6854"/>
  <c r="C6854"/>
  <c r="D6854"/>
  <c r="E6854"/>
  <c r="F6854"/>
  <c r="G6854"/>
  <c r="H6854"/>
  <c r="A7044"/>
  <c r="B7044"/>
  <c r="C7044"/>
  <c r="D7044"/>
  <c r="E7044"/>
  <c r="F7044"/>
  <c r="G7044"/>
  <c r="A6855"/>
  <c r="B6855"/>
  <c r="C6855"/>
  <c r="D6855"/>
  <c r="E6855"/>
  <c r="F6855"/>
  <c r="G6855"/>
  <c r="H6855"/>
  <c r="A6130"/>
  <c r="B6130"/>
  <c r="C6130"/>
  <c r="D6130"/>
  <c r="E6130"/>
  <c r="F6130"/>
  <c r="G6130"/>
  <c r="H6130"/>
  <c r="A6131"/>
  <c r="B6131"/>
  <c r="C6131"/>
  <c r="D6131"/>
  <c r="E6131"/>
  <c r="F6131"/>
  <c r="G6131"/>
  <c r="H6131"/>
  <c r="A6290"/>
  <c r="B6290"/>
  <c r="C6290"/>
  <c r="D6290"/>
  <c r="E6290"/>
  <c r="F6290"/>
  <c r="G6290"/>
  <c r="H6290"/>
  <c r="A6345"/>
  <c r="B6345"/>
  <c r="C6345"/>
  <c r="D6345"/>
  <c r="E6345"/>
  <c r="F6345"/>
  <c r="G6345"/>
  <c r="H6345"/>
  <c r="A6346"/>
  <c r="B6346"/>
  <c r="C6346"/>
  <c r="D6346"/>
  <c r="E6346"/>
  <c r="F6346"/>
  <c r="G6346"/>
  <c r="H6346"/>
  <c r="A6347"/>
  <c r="B6347"/>
  <c r="C6347"/>
  <c r="D6347"/>
  <c r="E6347"/>
  <c r="F6347"/>
  <c r="G6347"/>
  <c r="H6347"/>
  <c r="A6348"/>
  <c r="B6348"/>
  <c r="C6348"/>
  <c r="D6348"/>
  <c r="E6348"/>
  <c r="F6348"/>
  <c r="G6348"/>
  <c r="H6348"/>
  <c r="A6448"/>
  <c r="B6448"/>
  <c r="C6448"/>
  <c r="D6448"/>
  <c r="E6448"/>
  <c r="F6448"/>
  <c r="G6448"/>
  <c r="A6522"/>
  <c r="B6522"/>
  <c r="C6522"/>
  <c r="D6522"/>
  <c r="E6522"/>
  <c r="F6522"/>
  <c r="G6522"/>
  <c r="A6611"/>
  <c r="B6611"/>
  <c r="C6611"/>
  <c r="D6611"/>
  <c r="E6611"/>
  <c r="F6611"/>
  <c r="G6611"/>
  <c r="H6611"/>
  <c r="A6565"/>
  <c r="B6565"/>
  <c r="C6565"/>
  <c r="D6565"/>
  <c r="E6565"/>
  <c r="F6565"/>
  <c r="G6565"/>
  <c r="H6565"/>
  <c r="A6856"/>
  <c r="B6856"/>
  <c r="C6856"/>
  <c r="D6856"/>
  <c r="E6856"/>
  <c r="F6856"/>
  <c r="G6856"/>
  <c r="H6856"/>
  <c r="A7045"/>
  <c r="B7045"/>
  <c r="C7045"/>
  <c r="D7045"/>
  <c r="E7045"/>
  <c r="F7045"/>
  <c r="G7045"/>
  <c r="A6664"/>
  <c r="B6664"/>
  <c r="C6664"/>
  <c r="D6664"/>
  <c r="E6664"/>
  <c r="F6664"/>
  <c r="G6664"/>
  <c r="H6664"/>
  <c r="A6857"/>
  <c r="B6857"/>
  <c r="C6857"/>
  <c r="D6857"/>
  <c r="E6857"/>
  <c r="F6857"/>
  <c r="G6857"/>
  <c r="H6857"/>
  <c r="A7046"/>
  <c r="B7046"/>
  <c r="C7046"/>
  <c r="D7046"/>
  <c r="E7046"/>
  <c r="F7046"/>
  <c r="G7046"/>
  <c r="A6665"/>
  <c r="B6665"/>
  <c r="C6665"/>
  <c r="D6665"/>
  <c r="E6665"/>
  <c r="F6665"/>
  <c r="G6665"/>
  <c r="H6665"/>
  <c r="A6858"/>
  <c r="B6858"/>
  <c r="C6858"/>
  <c r="D6858"/>
  <c r="E6858"/>
  <c r="F6858"/>
  <c r="G6858"/>
  <c r="H6858"/>
  <c r="A7047"/>
  <c r="B7047"/>
  <c r="C7047"/>
  <c r="D7047"/>
  <c r="E7047"/>
  <c r="F7047"/>
  <c r="G7047"/>
  <c r="A6666"/>
  <c r="B6666"/>
  <c r="C6666"/>
  <c r="D6666"/>
  <c r="E6666"/>
  <c r="F6666"/>
  <c r="G6666"/>
  <c r="H6666"/>
  <c r="A6859"/>
  <c r="B6859"/>
  <c r="C6859"/>
  <c r="D6859"/>
  <c r="E6859"/>
  <c r="F6859"/>
  <c r="G6859"/>
  <c r="H6859"/>
  <c r="A6860"/>
  <c r="B6860"/>
  <c r="C6860"/>
  <c r="D6860"/>
  <c r="E6860"/>
  <c r="F6860"/>
  <c r="G6860"/>
  <c r="H6860"/>
  <c r="A6132"/>
  <c r="B6132"/>
  <c r="C6132"/>
  <c r="D6132"/>
  <c r="E6132"/>
  <c r="F6132"/>
  <c r="G6132"/>
  <c r="H6132"/>
  <c r="A6210"/>
  <c r="B6210"/>
  <c r="C6210"/>
  <c r="D6210"/>
  <c r="E6210"/>
  <c r="F6210"/>
  <c r="G6210"/>
  <c r="H6210"/>
  <c r="A6239"/>
  <c r="B6239"/>
  <c r="C6239"/>
  <c r="D6239"/>
  <c r="E6239"/>
  <c r="F6239"/>
  <c r="G6239"/>
  <c r="A6133"/>
  <c r="B6133"/>
  <c r="C6133"/>
  <c r="D6133"/>
  <c r="E6133"/>
  <c r="F6133"/>
  <c r="G6133"/>
  <c r="H6133"/>
  <c r="A6291"/>
  <c r="B6291"/>
  <c r="C6291"/>
  <c r="D6291"/>
  <c r="E6291"/>
  <c r="F6291"/>
  <c r="G6291"/>
  <c r="H6291"/>
  <c r="A6349"/>
  <c r="B6349"/>
  <c r="C6349"/>
  <c r="D6349"/>
  <c r="E6349"/>
  <c r="F6349"/>
  <c r="G6349"/>
  <c r="H6349"/>
  <c r="A6350"/>
  <c r="B6350"/>
  <c r="C6350"/>
  <c r="D6350"/>
  <c r="E6350"/>
  <c r="F6350"/>
  <c r="G6350"/>
  <c r="H6350"/>
  <c r="A6449"/>
  <c r="B6449"/>
  <c r="C6449"/>
  <c r="D6449"/>
  <c r="E6449"/>
  <c r="F6449"/>
  <c r="G6449"/>
  <c r="A6351"/>
  <c r="B6351"/>
  <c r="C6351"/>
  <c r="D6351"/>
  <c r="E6351"/>
  <c r="F6351"/>
  <c r="G6351"/>
  <c r="H6351"/>
  <c r="A6352"/>
  <c r="B6352"/>
  <c r="C6352"/>
  <c r="D6352"/>
  <c r="E6352"/>
  <c r="F6352"/>
  <c r="G6352"/>
  <c r="H6352"/>
  <c r="A6612"/>
  <c r="B6612"/>
  <c r="C6612"/>
  <c r="D6612"/>
  <c r="E6612"/>
  <c r="F6612"/>
  <c r="G6612"/>
  <c r="H6612"/>
  <c r="A6861"/>
  <c r="B6861"/>
  <c r="C6861"/>
  <c r="D6861"/>
  <c r="E6861"/>
  <c r="F6861"/>
  <c r="G6861"/>
  <c r="H6861"/>
  <c r="A7048"/>
  <c r="B7048"/>
  <c r="C7048"/>
  <c r="D7048"/>
  <c r="E7048"/>
  <c r="F7048"/>
  <c r="G7048"/>
  <c r="A6667"/>
  <c r="B6667"/>
  <c r="C6667"/>
  <c r="D6667"/>
  <c r="E6667"/>
  <c r="F6667"/>
  <c r="G6667"/>
  <c r="H6667"/>
  <c r="A6862"/>
  <c r="B6862"/>
  <c r="C6862"/>
  <c r="D6862"/>
  <c r="E6862"/>
  <c r="F6862"/>
  <c r="G6862"/>
  <c r="H6862"/>
  <c r="A7049"/>
  <c r="B7049"/>
  <c r="C7049"/>
  <c r="D7049"/>
  <c r="E7049"/>
  <c r="F7049"/>
  <c r="G7049"/>
  <c r="A6668"/>
  <c r="B6668"/>
  <c r="C6668"/>
  <c r="D6668"/>
  <c r="E6668"/>
  <c r="F6668"/>
  <c r="G6668"/>
  <c r="H6668"/>
  <c r="A6863"/>
  <c r="B6863"/>
  <c r="C6863"/>
  <c r="D6863"/>
  <c r="E6863"/>
  <c r="F6863"/>
  <c r="G6863"/>
  <c r="H6863"/>
  <c r="A7050"/>
  <c r="B7050"/>
  <c r="C7050"/>
  <c r="D7050"/>
  <c r="E7050"/>
  <c r="F7050"/>
  <c r="G7050"/>
  <c r="A6669"/>
  <c r="B6669"/>
  <c r="C6669"/>
  <c r="D6669"/>
  <c r="E6669"/>
  <c r="F6669"/>
  <c r="G6669"/>
  <c r="H6669"/>
  <c r="A6864"/>
  <c r="B6864"/>
  <c r="C6864"/>
  <c r="D6864"/>
  <c r="E6864"/>
  <c r="F6864"/>
  <c r="G6864"/>
  <c r="H6864"/>
  <c r="A7051"/>
  <c r="B7051"/>
  <c r="C7051"/>
  <c r="D7051"/>
  <c r="E7051"/>
  <c r="F7051"/>
  <c r="G7051"/>
  <c r="A6865"/>
  <c r="B6865"/>
  <c r="C6865"/>
  <c r="D6865"/>
  <c r="E6865"/>
  <c r="F6865"/>
  <c r="G6865"/>
  <c r="H6865"/>
  <c r="A6134"/>
  <c r="B6134"/>
  <c r="C6134"/>
  <c r="D6134"/>
  <c r="E6134"/>
  <c r="F6134"/>
  <c r="G6134"/>
  <c r="H6134"/>
  <c r="A6270"/>
  <c r="B6270"/>
  <c r="C6270"/>
  <c r="D6270"/>
  <c r="E6270"/>
  <c r="F6270"/>
  <c r="G6270"/>
  <c r="H6270"/>
  <c r="A6292"/>
  <c r="B6292"/>
  <c r="C6292"/>
  <c r="D6292"/>
  <c r="E6292"/>
  <c r="F6292"/>
  <c r="G6292"/>
  <c r="H6292"/>
  <c r="A6353"/>
  <c r="B6353"/>
  <c r="C6353"/>
  <c r="D6353"/>
  <c r="E6353"/>
  <c r="F6353"/>
  <c r="G6353"/>
  <c r="H6353"/>
  <c r="A6354"/>
  <c r="B6354"/>
  <c r="C6354"/>
  <c r="D6354"/>
  <c r="E6354"/>
  <c r="F6354"/>
  <c r="G6354"/>
  <c r="H6354"/>
  <c r="A6450"/>
  <c r="B6450"/>
  <c r="C6450"/>
  <c r="D6450"/>
  <c r="E6450"/>
  <c r="F6450"/>
  <c r="G6450"/>
  <c r="A6355"/>
  <c r="B6355"/>
  <c r="C6355"/>
  <c r="D6355"/>
  <c r="E6355"/>
  <c r="F6355"/>
  <c r="G6355"/>
  <c r="H6355"/>
  <c r="A6356"/>
  <c r="B6356"/>
  <c r="C6356"/>
  <c r="D6356"/>
  <c r="E6356"/>
  <c r="F6356"/>
  <c r="G6356"/>
  <c r="H6356"/>
  <c r="A6866"/>
  <c r="B6866"/>
  <c r="C6866"/>
  <c r="D6866"/>
  <c r="E6866"/>
  <c r="F6866"/>
  <c r="G6866"/>
  <c r="H6866"/>
  <c r="A6867"/>
  <c r="B6867"/>
  <c r="C6867"/>
  <c r="D6867"/>
  <c r="E6867"/>
  <c r="F6867"/>
  <c r="G6867"/>
  <c r="H6867"/>
  <c r="A7052"/>
  <c r="B7052"/>
  <c r="C7052"/>
  <c r="D7052"/>
  <c r="E7052"/>
  <c r="F7052"/>
  <c r="G7052"/>
  <c r="A6670"/>
  <c r="B6670"/>
  <c r="C6670"/>
  <c r="D6670"/>
  <c r="E6670"/>
  <c r="F6670"/>
  <c r="G6670"/>
  <c r="H6670"/>
  <c r="A6868"/>
  <c r="B6868"/>
  <c r="C6868"/>
  <c r="D6868"/>
  <c r="E6868"/>
  <c r="F6868"/>
  <c r="G6868"/>
  <c r="H6868"/>
  <c r="A7053"/>
  <c r="B7053"/>
  <c r="C7053"/>
  <c r="D7053"/>
  <c r="E7053"/>
  <c r="F7053"/>
  <c r="G7053"/>
  <c r="A6671"/>
  <c r="B6671"/>
  <c r="C6671"/>
  <c r="D6671"/>
  <c r="E6671"/>
  <c r="F6671"/>
  <c r="G6671"/>
  <c r="H6671"/>
  <c r="A6869"/>
  <c r="B6869"/>
  <c r="C6869"/>
  <c r="D6869"/>
  <c r="E6869"/>
  <c r="F6869"/>
  <c r="G6869"/>
  <c r="H6869"/>
  <c r="A6870"/>
  <c r="B6870"/>
  <c r="C6870"/>
  <c r="D6870"/>
  <c r="E6870"/>
  <c r="F6870"/>
  <c r="G6870"/>
  <c r="H6870"/>
  <c r="A6357"/>
  <c r="B6357"/>
  <c r="C6357"/>
  <c r="D6357"/>
  <c r="E6357"/>
  <c r="F6357"/>
  <c r="G6357"/>
  <c r="H6357"/>
  <c r="A6523"/>
  <c r="B6523"/>
  <c r="C6523"/>
  <c r="D6523"/>
  <c r="E6523"/>
  <c r="F6523"/>
  <c r="G6523"/>
  <c r="A6524"/>
  <c r="B6524"/>
  <c r="C6524"/>
  <c r="D6524"/>
  <c r="E6524"/>
  <c r="F6524"/>
  <c r="G6524"/>
  <c r="A6566"/>
  <c r="B6566"/>
  <c r="C6566"/>
  <c r="D6566"/>
  <c r="E6566"/>
  <c r="F6566"/>
  <c r="G6566"/>
  <c r="H6566"/>
  <c r="A7054"/>
  <c r="B7054"/>
  <c r="C7054"/>
  <c r="D7054"/>
  <c r="E7054"/>
  <c r="F7054"/>
  <c r="G7054"/>
  <c r="A6871"/>
  <c r="B6871"/>
  <c r="C6871"/>
  <c r="D6871"/>
  <c r="E6871"/>
  <c r="F6871"/>
  <c r="G6871"/>
  <c r="H6871"/>
  <c r="A7055"/>
  <c r="B7055"/>
  <c r="C7055"/>
  <c r="D7055"/>
  <c r="E7055"/>
  <c r="F7055"/>
  <c r="G7055"/>
  <c r="A6672"/>
  <c r="B6672"/>
  <c r="C6672"/>
  <c r="D6672"/>
  <c r="E6672"/>
  <c r="F6672"/>
  <c r="G6672"/>
  <c r="H6672"/>
  <c r="A6872"/>
  <c r="B6872"/>
  <c r="C6872"/>
  <c r="D6872"/>
  <c r="E6872"/>
  <c r="F6872"/>
  <c r="G6872"/>
  <c r="H6872"/>
  <c r="A9467"/>
  <c r="B9467"/>
  <c r="C9467"/>
  <c r="D9467"/>
  <c r="E9467"/>
  <c r="F9467"/>
  <c r="G9467"/>
  <c r="H9467"/>
  <c r="A8822"/>
  <c r="B8822"/>
  <c r="C8822"/>
  <c r="D8822"/>
  <c r="E8822"/>
  <c r="F8822"/>
  <c r="G8822"/>
  <c r="H8822"/>
  <c r="A8924"/>
  <c r="B8924"/>
  <c r="C8924"/>
  <c r="D8924"/>
  <c r="E8924"/>
  <c r="F8924"/>
  <c r="G8924"/>
  <c r="A8823"/>
  <c r="B8823"/>
  <c r="C8823"/>
  <c r="D8823"/>
  <c r="E8823"/>
  <c r="F8823"/>
  <c r="G8823"/>
  <c r="H8823"/>
  <c r="A9021"/>
  <c r="B9021"/>
  <c r="C9021"/>
  <c r="D9021"/>
  <c r="E9021"/>
  <c r="F9021"/>
  <c r="G9021"/>
  <c r="H9021"/>
  <c r="A9022"/>
  <c r="B9022"/>
  <c r="C9022"/>
  <c r="D9022"/>
  <c r="E9022"/>
  <c r="F9022"/>
  <c r="G9022"/>
  <c r="H9022"/>
  <c r="A9023"/>
  <c r="B9023"/>
  <c r="C9023"/>
  <c r="D9023"/>
  <c r="E9023"/>
  <c r="F9023"/>
  <c r="G9023"/>
  <c r="H9023"/>
  <c r="A9468"/>
  <c r="B9468"/>
  <c r="C9468"/>
  <c r="D9468"/>
  <c r="E9468"/>
  <c r="F9468"/>
  <c r="G9468"/>
  <c r="H9468"/>
  <c r="A9639"/>
  <c r="B9639"/>
  <c r="C9639"/>
  <c r="D9639"/>
  <c r="E9639"/>
  <c r="F9639"/>
  <c r="G9639"/>
  <c r="A9316"/>
  <c r="B9316"/>
  <c r="C9316"/>
  <c r="D9316"/>
  <c r="E9316"/>
  <c r="F9316"/>
  <c r="G9316"/>
  <c r="H9316"/>
  <c r="A9469"/>
  <c r="B9469"/>
  <c r="C9469"/>
  <c r="D9469"/>
  <c r="E9469"/>
  <c r="F9469"/>
  <c r="G9469"/>
  <c r="H9469"/>
  <c r="A9640"/>
  <c r="B9640"/>
  <c r="C9640"/>
  <c r="D9640"/>
  <c r="E9640"/>
  <c r="F9640"/>
  <c r="G9640"/>
  <c r="A9317"/>
  <c r="B9317"/>
  <c r="C9317"/>
  <c r="D9317"/>
  <c r="E9317"/>
  <c r="F9317"/>
  <c r="G9317"/>
  <c r="H9317"/>
  <c r="A9470"/>
  <c r="B9470"/>
  <c r="C9470"/>
  <c r="D9470"/>
  <c r="E9470"/>
  <c r="F9470"/>
  <c r="G9470"/>
  <c r="H9470"/>
  <c r="A9641"/>
  <c r="B9641"/>
  <c r="C9641"/>
  <c r="D9641"/>
  <c r="E9641"/>
  <c r="F9641"/>
  <c r="G9641"/>
  <c r="A9318"/>
  <c r="B9318"/>
  <c r="C9318"/>
  <c r="D9318"/>
  <c r="E9318"/>
  <c r="F9318"/>
  <c r="G9318"/>
  <c r="H9318"/>
  <c r="A9471"/>
  <c r="B9471"/>
  <c r="C9471"/>
  <c r="D9471"/>
  <c r="E9471"/>
  <c r="F9471"/>
  <c r="G9471"/>
  <c r="H9471"/>
  <c r="A9472"/>
  <c r="B9472"/>
  <c r="C9472"/>
  <c r="D9472"/>
  <c r="E9472"/>
  <c r="F9472"/>
  <c r="G9472"/>
  <c r="H9472"/>
  <c r="A9642"/>
  <c r="B9642"/>
  <c r="C9642"/>
  <c r="D9642"/>
  <c r="E9642"/>
  <c r="F9642"/>
  <c r="G9642"/>
  <c r="A8824"/>
  <c r="B8824"/>
  <c r="C8824"/>
  <c r="D8824"/>
  <c r="E8824"/>
  <c r="F8824"/>
  <c r="G8824"/>
  <c r="H8824"/>
  <c r="A8925"/>
  <c r="B8925"/>
  <c r="C8925"/>
  <c r="D8925"/>
  <c r="E8925"/>
  <c r="F8925"/>
  <c r="G8925"/>
  <c r="A8825"/>
  <c r="B8825"/>
  <c r="C8825"/>
  <c r="D8825"/>
  <c r="E8825"/>
  <c r="F8825"/>
  <c r="G8825"/>
  <c r="H8825"/>
  <c r="A8826"/>
  <c r="B8826"/>
  <c r="C8826"/>
  <c r="D8826"/>
  <c r="E8826"/>
  <c r="F8826"/>
  <c r="G8826"/>
  <c r="H8826"/>
  <c r="A8827"/>
  <c r="B8827"/>
  <c r="C8827"/>
  <c r="D8827"/>
  <c r="E8827"/>
  <c r="F8827"/>
  <c r="G8827"/>
  <c r="H8827"/>
  <c r="A8973"/>
  <c r="B8973"/>
  <c r="C8973"/>
  <c r="D8973"/>
  <c r="E8973"/>
  <c r="F8973"/>
  <c r="G8973"/>
  <c r="H8973"/>
  <c r="A8993"/>
  <c r="B8993"/>
  <c r="C8993"/>
  <c r="D8993"/>
  <c r="E8993"/>
  <c r="F8993"/>
  <c r="G8993"/>
  <c r="A9024"/>
  <c r="B9024"/>
  <c r="C9024"/>
  <c r="D9024"/>
  <c r="E9024"/>
  <c r="F9024"/>
  <c r="G9024"/>
  <c r="H9024"/>
  <c r="A9117"/>
  <c r="B9117"/>
  <c r="C9117"/>
  <c r="D9117"/>
  <c r="E9117"/>
  <c r="F9117"/>
  <c r="G9117"/>
  <c r="A9025"/>
  <c r="B9025"/>
  <c r="C9025"/>
  <c r="D9025"/>
  <c r="E9025"/>
  <c r="F9025"/>
  <c r="G9025"/>
  <c r="H9025"/>
  <c r="A9118"/>
  <c r="B9118"/>
  <c r="C9118"/>
  <c r="D9118"/>
  <c r="E9118"/>
  <c r="F9118"/>
  <c r="G9118"/>
  <c r="A9026"/>
  <c r="B9026"/>
  <c r="C9026"/>
  <c r="D9026"/>
  <c r="E9026"/>
  <c r="F9026"/>
  <c r="G9026"/>
  <c r="H9026"/>
  <c r="A9027"/>
  <c r="B9027"/>
  <c r="C9027"/>
  <c r="D9027"/>
  <c r="E9027"/>
  <c r="F9027"/>
  <c r="G9027"/>
  <c r="H9027"/>
  <c r="A9192"/>
  <c r="B9192"/>
  <c r="C9192"/>
  <c r="D9192"/>
  <c r="E9192"/>
  <c r="F9192"/>
  <c r="G9192"/>
  <c r="A9193"/>
  <c r="B9193"/>
  <c r="C9193"/>
  <c r="D9193"/>
  <c r="E9193"/>
  <c r="F9193"/>
  <c r="G9193"/>
  <c r="A9171"/>
  <c r="B9171"/>
  <c r="C9171"/>
  <c r="D9171"/>
  <c r="E9171"/>
  <c r="F9171"/>
  <c r="G9171"/>
  <c r="A9225"/>
  <c r="B9225"/>
  <c r="C9225"/>
  <c r="D9225"/>
  <c r="E9225"/>
  <c r="F9225"/>
  <c r="G9225"/>
  <c r="H9225"/>
  <c r="A9226"/>
  <c r="B9226"/>
  <c r="C9226"/>
  <c r="D9226"/>
  <c r="E9226"/>
  <c r="F9226"/>
  <c r="G9226"/>
  <c r="H9226"/>
  <c r="A9473"/>
  <c r="B9473"/>
  <c r="C9473"/>
  <c r="D9473"/>
  <c r="E9473"/>
  <c r="F9473"/>
  <c r="G9473"/>
  <c r="H9473"/>
  <c r="A9643"/>
  <c r="B9643"/>
  <c r="C9643"/>
  <c r="D9643"/>
  <c r="E9643"/>
  <c r="F9643"/>
  <c r="G9643"/>
  <c r="A9319"/>
  <c r="B9319"/>
  <c r="C9319"/>
  <c r="D9319"/>
  <c r="E9319"/>
  <c r="F9319"/>
  <c r="G9319"/>
  <c r="H9319"/>
  <c r="A9474"/>
  <c r="B9474"/>
  <c r="C9474"/>
  <c r="D9474"/>
  <c r="E9474"/>
  <c r="F9474"/>
  <c r="G9474"/>
  <c r="H9474"/>
  <c r="A9644"/>
  <c r="B9644"/>
  <c r="C9644"/>
  <c r="D9644"/>
  <c r="E9644"/>
  <c r="F9644"/>
  <c r="G9644"/>
  <c r="A9320"/>
  <c r="B9320"/>
  <c r="C9320"/>
  <c r="D9320"/>
  <c r="E9320"/>
  <c r="F9320"/>
  <c r="G9320"/>
  <c r="H9320"/>
  <c r="A9475"/>
  <c r="B9475"/>
  <c r="C9475"/>
  <c r="D9475"/>
  <c r="E9475"/>
  <c r="F9475"/>
  <c r="G9475"/>
  <c r="H9475"/>
  <c r="A9645"/>
  <c r="B9645"/>
  <c r="C9645"/>
  <c r="D9645"/>
  <c r="E9645"/>
  <c r="F9645"/>
  <c r="G9645"/>
  <c r="A9321"/>
  <c r="B9321"/>
  <c r="C9321"/>
  <c r="D9321"/>
  <c r="E9321"/>
  <c r="F9321"/>
  <c r="G9321"/>
  <c r="H9321"/>
  <c r="A9476"/>
  <c r="B9476"/>
  <c r="C9476"/>
  <c r="D9476"/>
  <c r="E9476"/>
  <c r="F9476"/>
  <c r="G9476"/>
  <c r="H9476"/>
  <c r="A9646"/>
  <c r="B9646"/>
  <c r="C9646"/>
  <c r="D9646"/>
  <c r="E9646"/>
  <c r="F9646"/>
  <c r="G9646"/>
  <c r="A9477"/>
  <c r="B9477"/>
  <c r="C9477"/>
  <c r="D9477"/>
  <c r="E9477"/>
  <c r="F9477"/>
  <c r="G9477"/>
  <c r="H9477"/>
  <c r="A9647"/>
  <c r="B9647"/>
  <c r="C9647"/>
  <c r="D9647"/>
  <c r="E9647"/>
  <c r="F9647"/>
  <c r="G9647"/>
  <c r="A8897"/>
  <c r="B8897"/>
  <c r="C8897"/>
  <c r="D8897"/>
  <c r="E8897"/>
  <c r="F8897"/>
  <c r="G8897"/>
  <c r="H8897"/>
  <c r="A8828"/>
  <c r="B8828"/>
  <c r="C8828"/>
  <c r="D8828"/>
  <c r="E8828"/>
  <c r="F8828"/>
  <c r="G8828"/>
  <c r="H8828"/>
  <c r="A8829"/>
  <c r="B8829"/>
  <c r="C8829"/>
  <c r="D8829"/>
  <c r="E8829"/>
  <c r="F8829"/>
  <c r="G8829"/>
  <c r="H8829"/>
  <c r="A8926"/>
  <c r="B8926"/>
  <c r="C8926"/>
  <c r="D8926"/>
  <c r="E8926"/>
  <c r="F8926"/>
  <c r="G8926"/>
  <c r="A8974"/>
  <c r="B8974"/>
  <c r="C8974"/>
  <c r="D8974"/>
  <c r="E8974"/>
  <c r="F8974"/>
  <c r="G8974"/>
  <c r="H8974"/>
  <c r="A9028"/>
  <c r="B9028"/>
  <c r="C9028"/>
  <c r="D9028"/>
  <c r="E9028"/>
  <c r="F9028"/>
  <c r="G9028"/>
  <c r="H9028"/>
  <c r="A9119"/>
  <c r="B9119"/>
  <c r="C9119"/>
  <c r="D9119"/>
  <c r="E9119"/>
  <c r="F9119"/>
  <c r="G9119"/>
  <c r="A9029"/>
  <c r="B9029"/>
  <c r="C9029"/>
  <c r="D9029"/>
  <c r="E9029"/>
  <c r="F9029"/>
  <c r="G9029"/>
  <c r="H9029"/>
  <c r="A9120"/>
  <c r="B9120"/>
  <c r="C9120"/>
  <c r="D9120"/>
  <c r="E9120"/>
  <c r="F9120"/>
  <c r="G9120"/>
  <c r="A9030"/>
  <c r="B9030"/>
  <c r="C9030"/>
  <c r="D9030"/>
  <c r="E9030"/>
  <c r="F9030"/>
  <c r="G9030"/>
  <c r="H9030"/>
  <c r="A9031"/>
  <c r="B9031"/>
  <c r="C9031"/>
  <c r="D9031"/>
  <c r="E9031"/>
  <c r="F9031"/>
  <c r="G9031"/>
  <c r="H9031"/>
  <c r="A9194"/>
  <c r="B9194"/>
  <c r="C9194"/>
  <c r="D9194"/>
  <c r="E9194"/>
  <c r="F9194"/>
  <c r="G9194"/>
  <c r="A9478"/>
  <c r="B9478"/>
  <c r="C9478"/>
  <c r="D9478"/>
  <c r="E9478"/>
  <c r="F9478"/>
  <c r="G9478"/>
  <c r="H9478"/>
  <c r="A9322"/>
  <c r="B9322"/>
  <c r="C9322"/>
  <c r="D9322"/>
  <c r="E9322"/>
  <c r="F9322"/>
  <c r="G9322"/>
  <c r="H9322"/>
  <c r="A9479"/>
  <c r="B9479"/>
  <c r="C9479"/>
  <c r="D9479"/>
  <c r="E9479"/>
  <c r="F9479"/>
  <c r="G9479"/>
  <c r="H9479"/>
  <c r="A9323"/>
  <c r="B9323"/>
  <c r="C9323"/>
  <c r="D9323"/>
  <c r="E9323"/>
  <c r="F9323"/>
  <c r="G9323"/>
  <c r="H9323"/>
  <c r="A9480"/>
  <c r="B9480"/>
  <c r="C9480"/>
  <c r="D9480"/>
  <c r="E9480"/>
  <c r="F9480"/>
  <c r="G9480"/>
  <c r="H9480"/>
  <c r="A9324"/>
  <c r="B9324"/>
  <c r="C9324"/>
  <c r="D9324"/>
  <c r="E9324"/>
  <c r="F9324"/>
  <c r="G9324"/>
  <c r="H9324"/>
  <c r="A9481"/>
  <c r="B9481"/>
  <c r="C9481"/>
  <c r="D9481"/>
  <c r="E9481"/>
  <c r="F9481"/>
  <c r="G9481"/>
  <c r="H9481"/>
  <c r="A9325"/>
  <c r="B9325"/>
  <c r="C9325"/>
  <c r="D9325"/>
  <c r="E9325"/>
  <c r="F9325"/>
  <c r="G9325"/>
  <c r="H9325"/>
  <c r="A9482"/>
  <c r="B9482"/>
  <c r="C9482"/>
  <c r="D9482"/>
  <c r="E9482"/>
  <c r="F9482"/>
  <c r="G9482"/>
  <c r="H9482"/>
  <c r="A8830"/>
  <c r="B8830"/>
  <c r="C8830"/>
  <c r="D8830"/>
  <c r="E8830"/>
  <c r="F8830"/>
  <c r="G8830"/>
  <c r="H8830"/>
  <c r="A8898"/>
  <c r="B8898"/>
  <c r="C8898"/>
  <c r="D8898"/>
  <c r="E8898"/>
  <c r="F8898"/>
  <c r="G8898"/>
  <c r="H8898"/>
  <c r="A8831"/>
  <c r="B8831"/>
  <c r="C8831"/>
  <c r="D8831"/>
  <c r="E8831"/>
  <c r="F8831"/>
  <c r="G8831"/>
  <c r="H8831"/>
  <c r="A8975"/>
  <c r="B8975"/>
  <c r="C8975"/>
  <c r="D8975"/>
  <c r="E8975"/>
  <c r="F8975"/>
  <c r="G8975"/>
  <c r="H8975"/>
  <c r="A8994"/>
  <c r="B8994"/>
  <c r="C8994"/>
  <c r="D8994"/>
  <c r="E8994"/>
  <c r="F8994"/>
  <c r="G8994"/>
  <c r="A9032"/>
  <c r="B9032"/>
  <c r="C9032"/>
  <c r="D9032"/>
  <c r="E9032"/>
  <c r="F9032"/>
  <c r="G9032"/>
  <c r="H9032"/>
  <c r="A9033"/>
  <c r="B9033"/>
  <c r="C9033"/>
  <c r="D9033"/>
  <c r="E9033"/>
  <c r="F9033"/>
  <c r="G9033"/>
  <c r="H9033"/>
  <c r="A9034"/>
  <c r="B9034"/>
  <c r="C9034"/>
  <c r="D9034"/>
  <c r="E9034"/>
  <c r="F9034"/>
  <c r="G9034"/>
  <c r="H9034"/>
  <c r="A9483"/>
  <c r="B9483"/>
  <c r="C9483"/>
  <c r="D9483"/>
  <c r="E9483"/>
  <c r="F9483"/>
  <c r="G9483"/>
  <c r="H9483"/>
  <c r="A9326"/>
  <c r="B9326"/>
  <c r="C9326"/>
  <c r="D9326"/>
  <c r="E9326"/>
  <c r="F9326"/>
  <c r="G9326"/>
  <c r="H9326"/>
  <c r="A9484"/>
  <c r="B9484"/>
  <c r="C9484"/>
  <c r="D9484"/>
  <c r="E9484"/>
  <c r="F9484"/>
  <c r="G9484"/>
  <c r="H9484"/>
  <c r="A9648"/>
  <c r="B9648"/>
  <c r="C9648"/>
  <c r="D9648"/>
  <c r="E9648"/>
  <c r="F9648"/>
  <c r="G9648"/>
  <c r="A9327"/>
  <c r="B9327"/>
  <c r="C9327"/>
  <c r="D9327"/>
  <c r="E9327"/>
  <c r="F9327"/>
  <c r="G9327"/>
  <c r="H9327"/>
  <c r="A9485"/>
  <c r="B9485"/>
  <c r="C9485"/>
  <c r="D9485"/>
  <c r="E9485"/>
  <c r="F9485"/>
  <c r="G9485"/>
  <c r="H9485"/>
  <c r="A9649"/>
  <c r="B9649"/>
  <c r="C9649"/>
  <c r="D9649"/>
  <c r="E9649"/>
  <c r="F9649"/>
  <c r="G9649"/>
  <c r="A9486"/>
  <c r="B9486"/>
  <c r="C9486"/>
  <c r="D9486"/>
  <c r="E9486"/>
  <c r="F9486"/>
  <c r="G9486"/>
  <c r="H9486"/>
  <c r="A9487"/>
  <c r="B9487"/>
  <c r="C9487"/>
  <c r="D9487"/>
  <c r="E9487"/>
  <c r="F9487"/>
  <c r="G9487"/>
  <c r="H9487"/>
  <c r="A9488"/>
  <c r="B9488"/>
  <c r="C9488"/>
  <c r="D9488"/>
  <c r="E9488"/>
  <c r="F9488"/>
  <c r="G9488"/>
  <c r="H9488"/>
  <c r="A9489"/>
  <c r="B9489"/>
  <c r="C9489"/>
  <c r="D9489"/>
  <c r="E9489"/>
  <c r="F9489"/>
  <c r="G9489"/>
  <c r="H9489"/>
  <c r="A9650"/>
  <c r="B9650"/>
  <c r="C9650"/>
  <c r="D9650"/>
  <c r="E9650"/>
  <c r="F9650"/>
  <c r="G9650"/>
  <c r="A9490"/>
  <c r="B9490"/>
  <c r="C9490"/>
  <c r="D9490"/>
  <c r="E9490"/>
  <c r="F9490"/>
  <c r="G9490"/>
  <c r="H9490"/>
  <c r="A8976"/>
  <c r="B8976"/>
  <c r="C8976"/>
  <c r="D8976"/>
  <c r="E8976"/>
  <c r="F8976"/>
  <c r="G8976"/>
  <c r="H8976"/>
  <c r="A9035"/>
  <c r="B9035"/>
  <c r="C9035"/>
  <c r="D9035"/>
  <c r="E9035"/>
  <c r="F9035"/>
  <c r="G9035"/>
  <c r="H9035"/>
  <c r="A9036"/>
  <c r="B9036"/>
  <c r="C9036"/>
  <c r="D9036"/>
  <c r="E9036"/>
  <c r="F9036"/>
  <c r="G9036"/>
  <c r="H9036"/>
  <c r="A9037"/>
  <c r="B9037"/>
  <c r="C9037"/>
  <c r="D9037"/>
  <c r="E9037"/>
  <c r="F9037"/>
  <c r="G9037"/>
  <c r="H9037"/>
  <c r="A9038"/>
  <c r="B9038"/>
  <c r="C9038"/>
  <c r="D9038"/>
  <c r="E9038"/>
  <c r="F9038"/>
  <c r="G9038"/>
  <c r="H9038"/>
  <c r="A9227"/>
  <c r="B9227"/>
  <c r="C9227"/>
  <c r="D9227"/>
  <c r="E9227"/>
  <c r="F9227"/>
  <c r="G9227"/>
  <c r="H9227"/>
  <c r="A9491"/>
  <c r="B9491"/>
  <c r="C9491"/>
  <c r="D9491"/>
  <c r="E9491"/>
  <c r="F9491"/>
  <c r="G9491"/>
  <c r="H9491"/>
  <c r="A9328"/>
  <c r="B9328"/>
  <c r="C9328"/>
  <c r="D9328"/>
  <c r="E9328"/>
  <c r="F9328"/>
  <c r="G9328"/>
  <c r="H9328"/>
  <c r="A9492"/>
  <c r="B9492"/>
  <c r="C9492"/>
  <c r="D9492"/>
  <c r="E9492"/>
  <c r="F9492"/>
  <c r="G9492"/>
  <c r="H9492"/>
  <c r="A9329"/>
  <c r="B9329"/>
  <c r="C9329"/>
  <c r="D9329"/>
  <c r="E9329"/>
  <c r="F9329"/>
  <c r="G9329"/>
  <c r="H9329"/>
  <c r="A9493"/>
  <c r="B9493"/>
  <c r="C9493"/>
  <c r="D9493"/>
  <c r="E9493"/>
  <c r="F9493"/>
  <c r="G9493"/>
  <c r="H9493"/>
  <c r="A9494"/>
  <c r="B9494"/>
  <c r="C9494"/>
  <c r="D9494"/>
  <c r="E9494"/>
  <c r="F9494"/>
  <c r="G9494"/>
  <c r="H9494"/>
  <c r="A8832"/>
  <c r="B8832"/>
  <c r="C8832"/>
  <c r="D8832"/>
  <c r="E8832"/>
  <c r="F8832"/>
  <c r="G8832"/>
  <c r="H8832"/>
  <c r="A8833"/>
  <c r="B8833"/>
  <c r="C8833"/>
  <c r="D8833"/>
  <c r="E8833"/>
  <c r="F8833"/>
  <c r="G8833"/>
  <c r="H8833"/>
  <c r="A8899"/>
  <c r="B8899"/>
  <c r="C8899"/>
  <c r="D8899"/>
  <c r="E8899"/>
  <c r="F8899"/>
  <c r="G8899"/>
  <c r="H8899"/>
  <c r="A8977"/>
  <c r="B8977"/>
  <c r="C8977"/>
  <c r="D8977"/>
  <c r="E8977"/>
  <c r="F8977"/>
  <c r="G8977"/>
  <c r="H8977"/>
  <c r="A9039"/>
  <c r="B9039"/>
  <c r="C9039"/>
  <c r="D9039"/>
  <c r="E9039"/>
  <c r="F9039"/>
  <c r="G9039"/>
  <c r="H9039"/>
  <c r="A9040"/>
  <c r="B9040"/>
  <c r="C9040"/>
  <c r="D9040"/>
  <c r="E9040"/>
  <c r="F9040"/>
  <c r="G9040"/>
  <c r="H9040"/>
  <c r="A9041"/>
  <c r="B9041"/>
  <c r="C9041"/>
  <c r="D9041"/>
  <c r="E9041"/>
  <c r="F9041"/>
  <c r="G9041"/>
  <c r="H9041"/>
  <c r="A9228"/>
  <c r="B9228"/>
  <c r="C9228"/>
  <c r="D9228"/>
  <c r="E9228"/>
  <c r="F9228"/>
  <c r="G9228"/>
  <c r="H9228"/>
  <c r="A9229"/>
  <c r="B9229"/>
  <c r="C9229"/>
  <c r="D9229"/>
  <c r="E9229"/>
  <c r="F9229"/>
  <c r="G9229"/>
  <c r="H9229"/>
  <c r="A9495"/>
  <c r="B9495"/>
  <c r="C9495"/>
  <c r="D9495"/>
  <c r="E9495"/>
  <c r="F9495"/>
  <c r="G9495"/>
  <c r="H9495"/>
  <c r="A9330"/>
  <c r="B9330"/>
  <c r="C9330"/>
  <c r="D9330"/>
  <c r="E9330"/>
  <c r="F9330"/>
  <c r="G9330"/>
  <c r="H9330"/>
  <c r="A9496"/>
  <c r="B9496"/>
  <c r="C9496"/>
  <c r="D9496"/>
  <c r="E9496"/>
  <c r="F9496"/>
  <c r="G9496"/>
  <c r="H9496"/>
  <c r="A9651"/>
  <c r="B9651"/>
  <c r="C9651"/>
  <c r="D9651"/>
  <c r="E9651"/>
  <c r="F9651"/>
  <c r="G9651"/>
  <c r="A9331"/>
  <c r="B9331"/>
  <c r="C9331"/>
  <c r="D9331"/>
  <c r="E9331"/>
  <c r="F9331"/>
  <c r="G9331"/>
  <c r="H9331"/>
  <c r="A9497"/>
  <c r="B9497"/>
  <c r="C9497"/>
  <c r="D9497"/>
  <c r="E9497"/>
  <c r="F9497"/>
  <c r="G9497"/>
  <c r="H9497"/>
  <c r="A9652"/>
  <c r="B9652"/>
  <c r="C9652"/>
  <c r="D9652"/>
  <c r="E9652"/>
  <c r="F9652"/>
  <c r="G9652"/>
  <c r="A9332"/>
  <c r="B9332"/>
  <c r="C9332"/>
  <c r="D9332"/>
  <c r="E9332"/>
  <c r="F9332"/>
  <c r="G9332"/>
  <c r="H9332"/>
  <c r="A9498"/>
  <c r="B9498"/>
  <c r="C9498"/>
  <c r="D9498"/>
  <c r="E9498"/>
  <c r="F9498"/>
  <c r="G9498"/>
  <c r="H9498"/>
  <c r="A9653"/>
  <c r="B9653"/>
  <c r="C9653"/>
  <c r="D9653"/>
  <c r="E9653"/>
  <c r="F9653"/>
  <c r="G9653"/>
  <c r="A9333"/>
  <c r="B9333"/>
  <c r="C9333"/>
  <c r="D9333"/>
  <c r="E9333"/>
  <c r="F9333"/>
  <c r="G9333"/>
  <c r="H9333"/>
  <c r="A9499"/>
  <c r="B9499"/>
  <c r="C9499"/>
  <c r="D9499"/>
  <c r="E9499"/>
  <c r="F9499"/>
  <c r="G9499"/>
  <c r="H9499"/>
  <c r="A9654"/>
  <c r="B9654"/>
  <c r="C9654"/>
  <c r="D9654"/>
  <c r="E9654"/>
  <c r="F9654"/>
  <c r="G9654"/>
  <c r="A8580"/>
  <c r="B8580"/>
  <c r="C8580"/>
  <c r="D8580"/>
  <c r="E8580"/>
  <c r="F8580"/>
  <c r="G8580"/>
  <c r="H8580"/>
  <c r="A8001"/>
  <c r="B8001"/>
  <c r="C8001"/>
  <c r="D8001"/>
  <c r="E8001"/>
  <c r="F8001"/>
  <c r="G8001"/>
  <c r="H8001"/>
  <c r="A8077"/>
  <c r="B8077"/>
  <c r="C8077"/>
  <c r="D8077"/>
  <c r="E8077"/>
  <c r="F8077"/>
  <c r="G8077"/>
  <c r="H8077"/>
  <c r="A8106"/>
  <c r="B8106"/>
  <c r="C8106"/>
  <c r="D8106"/>
  <c r="E8106"/>
  <c r="F8106"/>
  <c r="G8106"/>
  <c r="A8002"/>
  <c r="B8002"/>
  <c r="C8002"/>
  <c r="D8002"/>
  <c r="E8002"/>
  <c r="F8002"/>
  <c r="G8002"/>
  <c r="H8002"/>
  <c r="A8107"/>
  <c r="B8107"/>
  <c r="C8107"/>
  <c r="D8107"/>
  <c r="E8107"/>
  <c r="F8107"/>
  <c r="G8107"/>
  <c r="A8160"/>
  <c r="B8160"/>
  <c r="C8160"/>
  <c r="D8160"/>
  <c r="E8160"/>
  <c r="F8160"/>
  <c r="G8160"/>
  <c r="H8160"/>
  <c r="A8198"/>
  <c r="B8198"/>
  <c r="C8198"/>
  <c r="D8198"/>
  <c r="E8198"/>
  <c r="F8198"/>
  <c r="G8198"/>
  <c r="H8198"/>
  <c r="A8199"/>
  <c r="B8199"/>
  <c r="C8199"/>
  <c r="D8199"/>
  <c r="E8199"/>
  <c r="F8199"/>
  <c r="G8199"/>
  <c r="H8199"/>
  <c r="A8200"/>
  <c r="B8200"/>
  <c r="C8200"/>
  <c r="D8200"/>
  <c r="E8200"/>
  <c r="F8200"/>
  <c r="G8200"/>
  <c r="H8200"/>
  <c r="A8414"/>
  <c r="B8414"/>
  <c r="C8414"/>
  <c r="D8414"/>
  <c r="E8414"/>
  <c r="F8414"/>
  <c r="G8414"/>
  <c r="H8414"/>
  <c r="A8448"/>
  <c r="B8448"/>
  <c r="C8448"/>
  <c r="D8448"/>
  <c r="E8448"/>
  <c r="F8448"/>
  <c r="G8448"/>
  <c r="H8448"/>
  <c r="A8581"/>
  <c r="B8581"/>
  <c r="C8581"/>
  <c r="D8581"/>
  <c r="E8581"/>
  <c r="F8581"/>
  <c r="G8581"/>
  <c r="H8581"/>
  <c r="A8728"/>
  <c r="B8728"/>
  <c r="C8728"/>
  <c r="D8728"/>
  <c r="E8728"/>
  <c r="F8728"/>
  <c r="G8728"/>
  <c r="A8449"/>
  <c r="B8449"/>
  <c r="C8449"/>
  <c r="D8449"/>
  <c r="E8449"/>
  <c r="F8449"/>
  <c r="G8449"/>
  <c r="H8449"/>
  <c r="A8582"/>
  <c r="B8582"/>
  <c r="C8582"/>
  <c r="D8582"/>
  <c r="E8582"/>
  <c r="F8582"/>
  <c r="G8582"/>
  <c r="H8582"/>
  <c r="A8729"/>
  <c r="B8729"/>
  <c r="C8729"/>
  <c r="D8729"/>
  <c r="E8729"/>
  <c r="F8729"/>
  <c r="G8729"/>
  <c r="A8003"/>
  <c r="B8003"/>
  <c r="C8003"/>
  <c r="D8003"/>
  <c r="E8003"/>
  <c r="F8003"/>
  <c r="G8003"/>
  <c r="H8003"/>
  <c r="A8078"/>
  <c r="B8078"/>
  <c r="C8078"/>
  <c r="D8078"/>
  <c r="E8078"/>
  <c r="F8078"/>
  <c r="G8078"/>
  <c r="H8078"/>
  <c r="A8004"/>
  <c r="B8004"/>
  <c r="C8004"/>
  <c r="D8004"/>
  <c r="E8004"/>
  <c r="F8004"/>
  <c r="G8004"/>
  <c r="H8004"/>
  <c r="A8108"/>
  <c r="B8108"/>
  <c r="C8108"/>
  <c r="D8108"/>
  <c r="E8108"/>
  <c r="F8108"/>
  <c r="G8108"/>
  <c r="A8109"/>
  <c r="B8109"/>
  <c r="C8109"/>
  <c r="D8109"/>
  <c r="E8109"/>
  <c r="F8109"/>
  <c r="G8109"/>
  <c r="A8161"/>
  <c r="B8161"/>
  <c r="C8161"/>
  <c r="D8161"/>
  <c r="E8161"/>
  <c r="F8161"/>
  <c r="G8161"/>
  <c r="H8161"/>
  <c r="A8201"/>
  <c r="B8201"/>
  <c r="C8201"/>
  <c r="D8201"/>
  <c r="E8201"/>
  <c r="F8201"/>
  <c r="G8201"/>
  <c r="H8201"/>
  <c r="A8202"/>
  <c r="B8202"/>
  <c r="C8202"/>
  <c r="D8202"/>
  <c r="E8202"/>
  <c r="F8202"/>
  <c r="G8202"/>
  <c r="H8202"/>
  <c r="A8203"/>
  <c r="B8203"/>
  <c r="C8203"/>
  <c r="D8203"/>
  <c r="E8203"/>
  <c r="F8203"/>
  <c r="G8203"/>
  <c r="H8203"/>
  <c r="A8290"/>
  <c r="B8290"/>
  <c r="C8290"/>
  <c r="D8290"/>
  <c r="E8290"/>
  <c r="F8290"/>
  <c r="G8290"/>
  <c r="A8204"/>
  <c r="B8204"/>
  <c r="C8204"/>
  <c r="D8204"/>
  <c r="E8204"/>
  <c r="F8204"/>
  <c r="G8204"/>
  <c r="H8204"/>
  <c r="A8583"/>
  <c r="B8583"/>
  <c r="C8583"/>
  <c r="D8583"/>
  <c r="E8583"/>
  <c r="F8583"/>
  <c r="G8583"/>
  <c r="H8583"/>
  <c r="A8450"/>
  <c r="B8450"/>
  <c r="C8450"/>
  <c r="D8450"/>
  <c r="E8450"/>
  <c r="F8450"/>
  <c r="G8450"/>
  <c r="H8450"/>
  <c r="A8584"/>
  <c r="B8584"/>
  <c r="C8584"/>
  <c r="D8584"/>
  <c r="E8584"/>
  <c r="F8584"/>
  <c r="G8584"/>
  <c r="H8584"/>
  <c r="A8730"/>
  <c r="B8730"/>
  <c r="C8730"/>
  <c r="D8730"/>
  <c r="E8730"/>
  <c r="F8730"/>
  <c r="G8730"/>
  <c r="A8451"/>
  <c r="B8451"/>
  <c r="C8451"/>
  <c r="D8451"/>
  <c r="E8451"/>
  <c r="F8451"/>
  <c r="G8451"/>
  <c r="H8451"/>
  <c r="A8585"/>
  <c r="B8585"/>
  <c r="C8585"/>
  <c r="D8585"/>
  <c r="E8585"/>
  <c r="F8585"/>
  <c r="G8585"/>
  <c r="H8585"/>
  <c r="A8731"/>
  <c r="B8731"/>
  <c r="C8731"/>
  <c r="D8731"/>
  <c r="E8731"/>
  <c r="F8731"/>
  <c r="G8731"/>
  <c r="A8452"/>
  <c r="B8452"/>
  <c r="C8452"/>
  <c r="D8452"/>
  <c r="E8452"/>
  <c r="F8452"/>
  <c r="G8452"/>
  <c r="H8452"/>
  <c r="A8586"/>
  <c r="B8586"/>
  <c r="C8586"/>
  <c r="D8586"/>
  <c r="E8586"/>
  <c r="F8586"/>
  <c r="G8586"/>
  <c r="H8586"/>
  <c r="A8453"/>
  <c r="B8453"/>
  <c r="C8453"/>
  <c r="D8453"/>
  <c r="E8453"/>
  <c r="F8453"/>
  <c r="G8453"/>
  <c r="H8453"/>
  <c r="A8587"/>
  <c r="B8587"/>
  <c r="C8587"/>
  <c r="D8587"/>
  <c r="E8587"/>
  <c r="F8587"/>
  <c r="G8587"/>
  <c r="H8587"/>
  <c r="A8005"/>
  <c r="B8005"/>
  <c r="C8005"/>
  <c r="D8005"/>
  <c r="E8005"/>
  <c r="F8005"/>
  <c r="G8005"/>
  <c r="H8005"/>
  <c r="A8006"/>
  <c r="B8006"/>
  <c r="C8006"/>
  <c r="D8006"/>
  <c r="E8006"/>
  <c r="F8006"/>
  <c r="G8006"/>
  <c r="H8006"/>
  <c r="A8079"/>
  <c r="B8079"/>
  <c r="C8079"/>
  <c r="D8079"/>
  <c r="E8079"/>
  <c r="F8079"/>
  <c r="G8079"/>
  <c r="H8079"/>
  <c r="A8007"/>
  <c r="B8007"/>
  <c r="C8007"/>
  <c r="D8007"/>
  <c r="E8007"/>
  <c r="F8007"/>
  <c r="G8007"/>
  <c r="H8007"/>
  <c r="A8080"/>
  <c r="B8080"/>
  <c r="C8080"/>
  <c r="D8080"/>
  <c r="E8080"/>
  <c r="F8080"/>
  <c r="G8080"/>
  <c r="H8080"/>
  <c r="A8162"/>
  <c r="B8162"/>
  <c r="C8162"/>
  <c r="D8162"/>
  <c r="E8162"/>
  <c r="F8162"/>
  <c r="G8162"/>
  <c r="H8162"/>
  <c r="A8181"/>
  <c r="B8181"/>
  <c r="C8181"/>
  <c r="D8181"/>
  <c r="E8181"/>
  <c r="F8181"/>
  <c r="G8181"/>
  <c r="A8205"/>
  <c r="B8205"/>
  <c r="C8205"/>
  <c r="D8205"/>
  <c r="E8205"/>
  <c r="F8205"/>
  <c r="G8205"/>
  <c r="H8205"/>
  <c r="A8206"/>
  <c r="B8206"/>
  <c r="C8206"/>
  <c r="D8206"/>
  <c r="E8206"/>
  <c r="F8206"/>
  <c r="G8206"/>
  <c r="H8206"/>
  <c r="A8588"/>
  <c r="B8588"/>
  <c r="C8588"/>
  <c r="D8588"/>
  <c r="E8588"/>
  <c r="F8588"/>
  <c r="G8588"/>
  <c r="H8588"/>
  <c r="A8454"/>
  <c r="B8454"/>
  <c r="C8454"/>
  <c r="D8454"/>
  <c r="E8454"/>
  <c r="F8454"/>
  <c r="G8454"/>
  <c r="H8454"/>
  <c r="A8589"/>
  <c r="B8589"/>
  <c r="C8589"/>
  <c r="D8589"/>
  <c r="E8589"/>
  <c r="F8589"/>
  <c r="G8589"/>
  <c r="H8589"/>
  <c r="A8732"/>
  <c r="B8732"/>
  <c r="C8732"/>
  <c r="D8732"/>
  <c r="E8732"/>
  <c r="F8732"/>
  <c r="G8732"/>
  <c r="A8455"/>
  <c r="B8455"/>
  <c r="C8455"/>
  <c r="D8455"/>
  <c r="E8455"/>
  <c r="F8455"/>
  <c r="G8455"/>
  <c r="H8455"/>
  <c r="A8590"/>
  <c r="B8590"/>
  <c r="C8590"/>
  <c r="D8590"/>
  <c r="E8590"/>
  <c r="F8590"/>
  <c r="G8590"/>
  <c r="H8590"/>
  <c r="A8733"/>
  <c r="B8733"/>
  <c r="C8733"/>
  <c r="D8733"/>
  <c r="E8733"/>
  <c r="F8733"/>
  <c r="G8733"/>
  <c r="A8456"/>
  <c r="B8456"/>
  <c r="C8456"/>
  <c r="D8456"/>
  <c r="E8456"/>
  <c r="F8456"/>
  <c r="G8456"/>
  <c r="H8456"/>
  <c r="A8591"/>
  <c r="B8591"/>
  <c r="C8591"/>
  <c r="D8591"/>
  <c r="E8591"/>
  <c r="F8591"/>
  <c r="G8591"/>
  <c r="H8591"/>
  <c r="A7985"/>
  <c r="B7985"/>
  <c r="C7985"/>
  <c r="D7985"/>
  <c r="E7985"/>
  <c r="F7985"/>
  <c r="G7985"/>
  <c r="H7985"/>
  <c r="A8008"/>
  <c r="B8008"/>
  <c r="C8008"/>
  <c r="D8008"/>
  <c r="E8008"/>
  <c r="F8008"/>
  <c r="G8008"/>
  <c r="H8008"/>
  <c r="A8081"/>
  <c r="B8081"/>
  <c r="C8081"/>
  <c r="D8081"/>
  <c r="E8081"/>
  <c r="F8081"/>
  <c r="G8081"/>
  <c r="H8081"/>
  <c r="A8110"/>
  <c r="B8110"/>
  <c r="C8110"/>
  <c r="D8110"/>
  <c r="E8110"/>
  <c r="F8110"/>
  <c r="G8110"/>
  <c r="A8009"/>
  <c r="B8009"/>
  <c r="C8009"/>
  <c r="D8009"/>
  <c r="E8009"/>
  <c r="F8009"/>
  <c r="G8009"/>
  <c r="H8009"/>
  <c r="A8163"/>
  <c r="B8163"/>
  <c r="C8163"/>
  <c r="D8163"/>
  <c r="E8163"/>
  <c r="F8163"/>
  <c r="G8163"/>
  <c r="H8163"/>
  <c r="A8182"/>
  <c r="B8182"/>
  <c r="C8182"/>
  <c r="D8182"/>
  <c r="E8182"/>
  <c r="F8182"/>
  <c r="G8182"/>
  <c r="A8207"/>
  <c r="B8207"/>
  <c r="C8207"/>
  <c r="D8207"/>
  <c r="E8207"/>
  <c r="F8207"/>
  <c r="G8207"/>
  <c r="H8207"/>
  <c r="A8208"/>
  <c r="B8208"/>
  <c r="C8208"/>
  <c r="D8208"/>
  <c r="E8208"/>
  <c r="F8208"/>
  <c r="G8208"/>
  <c r="H8208"/>
  <c r="A8209"/>
  <c r="B8209"/>
  <c r="C8209"/>
  <c r="D8209"/>
  <c r="E8209"/>
  <c r="F8209"/>
  <c r="G8209"/>
  <c r="H8209"/>
  <c r="A8592"/>
  <c r="B8592"/>
  <c r="C8592"/>
  <c r="D8592"/>
  <c r="E8592"/>
  <c r="F8592"/>
  <c r="G8592"/>
  <c r="H8592"/>
  <c r="A8734"/>
  <c r="B8734"/>
  <c r="C8734"/>
  <c r="D8734"/>
  <c r="E8734"/>
  <c r="F8734"/>
  <c r="G8734"/>
  <c r="A8688"/>
  <c r="B8688"/>
  <c r="C8688"/>
  <c r="D8688"/>
  <c r="E8688"/>
  <c r="F8688"/>
  <c r="G8688"/>
  <c r="H8688"/>
  <c r="A8457"/>
  <c r="B8457"/>
  <c r="C8457"/>
  <c r="D8457"/>
  <c r="E8457"/>
  <c r="F8457"/>
  <c r="G8457"/>
  <c r="H8457"/>
  <c r="A8593"/>
  <c r="B8593"/>
  <c r="C8593"/>
  <c r="D8593"/>
  <c r="E8593"/>
  <c r="F8593"/>
  <c r="G8593"/>
  <c r="H8593"/>
  <c r="A8735"/>
  <c r="B8735"/>
  <c r="C8735"/>
  <c r="D8735"/>
  <c r="E8735"/>
  <c r="F8735"/>
  <c r="G8735"/>
  <c r="A8458"/>
  <c r="B8458"/>
  <c r="C8458"/>
  <c r="D8458"/>
  <c r="E8458"/>
  <c r="F8458"/>
  <c r="G8458"/>
  <c r="H8458"/>
  <c r="A8594"/>
  <c r="B8594"/>
  <c r="C8594"/>
  <c r="D8594"/>
  <c r="E8594"/>
  <c r="F8594"/>
  <c r="G8594"/>
  <c r="H8594"/>
  <c r="A8736"/>
  <c r="B8736"/>
  <c r="C8736"/>
  <c r="D8736"/>
  <c r="E8736"/>
  <c r="F8736"/>
  <c r="G8736"/>
  <c r="A8459"/>
  <c r="B8459"/>
  <c r="C8459"/>
  <c r="D8459"/>
  <c r="E8459"/>
  <c r="F8459"/>
  <c r="G8459"/>
  <c r="H8459"/>
  <c r="A8595"/>
  <c r="B8595"/>
  <c r="C8595"/>
  <c r="D8595"/>
  <c r="E8595"/>
  <c r="F8595"/>
  <c r="G8595"/>
  <c r="H8595"/>
  <c r="A8596"/>
  <c r="B8596"/>
  <c r="C8596"/>
  <c r="D8596"/>
  <c r="E8596"/>
  <c r="F8596"/>
  <c r="G8596"/>
  <c r="H8596"/>
  <c r="A8010"/>
  <c r="B8010"/>
  <c r="C8010"/>
  <c r="D8010"/>
  <c r="E8010"/>
  <c r="F8010"/>
  <c r="G8010"/>
  <c r="H8010"/>
  <c r="A8111"/>
  <c r="B8111"/>
  <c r="C8111"/>
  <c r="D8111"/>
  <c r="E8111"/>
  <c r="F8111"/>
  <c r="G8111"/>
  <c r="A8011"/>
  <c r="B8011"/>
  <c r="C8011"/>
  <c r="D8011"/>
  <c r="E8011"/>
  <c r="F8011"/>
  <c r="G8011"/>
  <c r="H8011"/>
  <c r="A8012"/>
  <c r="B8012"/>
  <c r="C8012"/>
  <c r="D8012"/>
  <c r="E8012"/>
  <c r="F8012"/>
  <c r="G8012"/>
  <c r="H8012"/>
  <c r="A8013"/>
  <c r="B8013"/>
  <c r="C8013"/>
  <c r="D8013"/>
  <c r="E8013"/>
  <c r="F8013"/>
  <c r="G8013"/>
  <c r="H8013"/>
  <c r="A8210"/>
  <c r="B8210"/>
  <c r="C8210"/>
  <c r="D8210"/>
  <c r="E8210"/>
  <c r="F8210"/>
  <c r="G8210"/>
  <c r="H8210"/>
  <c r="A8211"/>
  <c r="B8211"/>
  <c r="C8211"/>
  <c r="D8211"/>
  <c r="E8211"/>
  <c r="F8211"/>
  <c r="G8211"/>
  <c r="H8211"/>
  <c r="A8597"/>
  <c r="B8597"/>
  <c r="C8597"/>
  <c r="D8597"/>
  <c r="E8597"/>
  <c r="F8597"/>
  <c r="G8597"/>
  <c r="H8597"/>
  <c r="A8460"/>
  <c r="B8460"/>
  <c r="C8460"/>
  <c r="D8460"/>
  <c r="E8460"/>
  <c r="F8460"/>
  <c r="G8460"/>
  <c r="H8460"/>
  <c r="A8598"/>
  <c r="B8598"/>
  <c r="C8598"/>
  <c r="D8598"/>
  <c r="E8598"/>
  <c r="F8598"/>
  <c r="G8598"/>
  <c r="H8598"/>
  <c r="A8737"/>
  <c r="B8737"/>
  <c r="C8737"/>
  <c r="D8737"/>
  <c r="E8737"/>
  <c r="F8737"/>
  <c r="G8737"/>
  <c r="A8461"/>
  <c r="B8461"/>
  <c r="C8461"/>
  <c r="D8461"/>
  <c r="E8461"/>
  <c r="F8461"/>
  <c r="G8461"/>
  <c r="H8461"/>
  <c r="A8599"/>
  <c r="B8599"/>
  <c r="C8599"/>
  <c r="D8599"/>
  <c r="E8599"/>
  <c r="F8599"/>
  <c r="G8599"/>
  <c r="H8599"/>
  <c r="A8738"/>
  <c r="B8738"/>
  <c r="C8738"/>
  <c r="D8738"/>
  <c r="E8738"/>
  <c r="F8738"/>
  <c r="G8738"/>
  <c r="A8082"/>
  <c r="B8082"/>
  <c r="C8082"/>
  <c r="D8082"/>
  <c r="E8082"/>
  <c r="F8082"/>
  <c r="G8082"/>
  <c r="H8082"/>
  <c r="A8014"/>
  <c r="B8014"/>
  <c r="C8014"/>
  <c r="D8014"/>
  <c r="E8014"/>
  <c r="F8014"/>
  <c r="G8014"/>
  <c r="H8014"/>
  <c r="A8600"/>
  <c r="B8600"/>
  <c r="C8600"/>
  <c r="D8600"/>
  <c r="E8600"/>
  <c r="F8600"/>
  <c r="G8600"/>
  <c r="H8600"/>
  <c r="A8462"/>
  <c r="B8462"/>
  <c r="C8462"/>
  <c r="D8462"/>
  <c r="E8462"/>
  <c r="F8462"/>
  <c r="G8462"/>
  <c r="H8462"/>
  <c r="A8601"/>
  <c r="B8601"/>
  <c r="C8601"/>
  <c r="D8601"/>
  <c r="E8601"/>
  <c r="F8601"/>
  <c r="G8601"/>
  <c r="H8601"/>
  <c r="A8602"/>
  <c r="B8602"/>
  <c r="C8602"/>
  <c r="D8602"/>
  <c r="E8602"/>
  <c r="F8602"/>
  <c r="G8602"/>
  <c r="H8602"/>
  <c r="A8603"/>
  <c r="B8603"/>
  <c r="C8603"/>
  <c r="D8603"/>
  <c r="E8603"/>
  <c r="F8603"/>
  <c r="G8603"/>
  <c r="H8603"/>
  <c r="A8015"/>
  <c r="B8015"/>
  <c r="C8015"/>
  <c r="D8015"/>
  <c r="E8015"/>
  <c r="F8015"/>
  <c r="G8015"/>
  <c r="H8015"/>
  <c r="A8016"/>
  <c r="B8016"/>
  <c r="C8016"/>
  <c r="D8016"/>
  <c r="E8016"/>
  <c r="F8016"/>
  <c r="G8016"/>
  <c r="H8016"/>
  <c r="A8164"/>
  <c r="B8164"/>
  <c r="C8164"/>
  <c r="D8164"/>
  <c r="E8164"/>
  <c r="F8164"/>
  <c r="G8164"/>
  <c r="H8164"/>
  <c r="A8212"/>
  <c r="B8212"/>
  <c r="C8212"/>
  <c r="D8212"/>
  <c r="E8212"/>
  <c r="F8212"/>
  <c r="G8212"/>
  <c r="H8212"/>
  <c r="A8213"/>
  <c r="B8213"/>
  <c r="C8213"/>
  <c r="D8213"/>
  <c r="E8213"/>
  <c r="F8213"/>
  <c r="G8213"/>
  <c r="H8213"/>
  <c r="A8214"/>
  <c r="B8214"/>
  <c r="C8214"/>
  <c r="D8214"/>
  <c r="E8214"/>
  <c r="F8214"/>
  <c r="G8214"/>
  <c r="H8214"/>
  <c r="A8215"/>
  <c r="B8215"/>
  <c r="C8215"/>
  <c r="D8215"/>
  <c r="E8215"/>
  <c r="F8215"/>
  <c r="G8215"/>
  <c r="H8215"/>
  <c r="A8344"/>
  <c r="B8344"/>
  <c r="C8344"/>
  <c r="D8344"/>
  <c r="E8344"/>
  <c r="F8344"/>
  <c r="G8344"/>
  <c r="A8431"/>
  <c r="B8431"/>
  <c r="C8431"/>
  <c r="D8431"/>
  <c r="E8431"/>
  <c r="F8431"/>
  <c r="G8431"/>
  <c r="A8432"/>
  <c r="B8432"/>
  <c r="C8432"/>
  <c r="D8432"/>
  <c r="E8432"/>
  <c r="F8432"/>
  <c r="G8432"/>
  <c r="A8604"/>
  <c r="B8604"/>
  <c r="C8604"/>
  <c r="D8604"/>
  <c r="E8604"/>
  <c r="F8604"/>
  <c r="G8604"/>
  <c r="H8604"/>
  <c r="A8739"/>
  <c r="B8739"/>
  <c r="C8739"/>
  <c r="D8739"/>
  <c r="E8739"/>
  <c r="F8739"/>
  <c r="G8739"/>
  <c r="A8463"/>
  <c r="B8463"/>
  <c r="C8463"/>
  <c r="D8463"/>
  <c r="E8463"/>
  <c r="F8463"/>
  <c r="G8463"/>
  <c r="H8463"/>
  <c r="A8605"/>
  <c r="B8605"/>
  <c r="C8605"/>
  <c r="D8605"/>
  <c r="E8605"/>
  <c r="F8605"/>
  <c r="G8605"/>
  <c r="H8605"/>
  <c r="A8740"/>
  <c r="B8740"/>
  <c r="C8740"/>
  <c r="D8740"/>
  <c r="E8740"/>
  <c r="F8740"/>
  <c r="G8740"/>
  <c r="A8464"/>
  <c r="B8464"/>
  <c r="C8464"/>
  <c r="D8464"/>
  <c r="E8464"/>
  <c r="F8464"/>
  <c r="G8464"/>
  <c r="H8464"/>
  <c r="A8606"/>
  <c r="B8606"/>
  <c r="C8606"/>
  <c r="D8606"/>
  <c r="E8606"/>
  <c r="F8606"/>
  <c r="G8606"/>
  <c r="H8606"/>
  <c r="A8741"/>
  <c r="B8741"/>
  <c r="C8741"/>
  <c r="D8741"/>
  <c r="E8741"/>
  <c r="F8741"/>
  <c r="G8741"/>
  <c r="A8465"/>
  <c r="B8465"/>
  <c r="C8465"/>
  <c r="D8465"/>
  <c r="E8465"/>
  <c r="F8465"/>
  <c r="G8465"/>
  <c r="H8465"/>
  <c r="A8607"/>
  <c r="B8607"/>
  <c r="C8607"/>
  <c r="D8607"/>
  <c r="E8607"/>
  <c r="F8607"/>
  <c r="G8607"/>
  <c r="H8607"/>
  <c r="A8742"/>
  <c r="B8742"/>
  <c r="C8742"/>
  <c r="D8742"/>
  <c r="E8742"/>
  <c r="F8742"/>
  <c r="G8742"/>
  <c r="A8608"/>
  <c r="B8608"/>
  <c r="C8608"/>
  <c r="D8608"/>
  <c r="E8608"/>
  <c r="F8608"/>
  <c r="G8608"/>
  <c r="H8608"/>
  <c r="A1684"/>
  <c r="B1684"/>
  <c r="C1684"/>
  <c r="D1684"/>
  <c r="E1684"/>
  <c r="F1684"/>
  <c r="G1684"/>
  <c r="A2012"/>
  <c r="B2012"/>
  <c r="C2012"/>
  <c r="D2012"/>
  <c r="E2012"/>
  <c r="F2012"/>
  <c r="G2012"/>
  <c r="H2012"/>
  <c r="A2013"/>
  <c r="B2013"/>
  <c r="C2013"/>
  <c r="D2013"/>
  <c r="E2013"/>
  <c r="F2013"/>
  <c r="G2013"/>
  <c r="H2013"/>
  <c r="A1366"/>
  <c r="B1366"/>
  <c r="C1366"/>
  <c r="D1366"/>
  <c r="E1366"/>
  <c r="F1366"/>
  <c r="G1366"/>
  <c r="H1366"/>
  <c r="A1486"/>
  <c r="B1486"/>
  <c r="C1486"/>
  <c r="D1486"/>
  <c r="E1486"/>
  <c r="F1486"/>
  <c r="G1486"/>
  <c r="A1367"/>
  <c r="B1367"/>
  <c r="C1367"/>
  <c r="D1367"/>
  <c r="E1367"/>
  <c r="F1367"/>
  <c r="G1367"/>
  <c r="H1367"/>
  <c r="A1487"/>
  <c r="B1487"/>
  <c r="C1487"/>
  <c r="D1487"/>
  <c r="E1487"/>
  <c r="F1487"/>
  <c r="G1487"/>
  <c r="A1368"/>
  <c r="B1368"/>
  <c r="C1368"/>
  <c r="D1368"/>
  <c r="E1368"/>
  <c r="F1368"/>
  <c r="G1368"/>
  <c r="H1368"/>
  <c r="A1545"/>
  <c r="B1545"/>
  <c r="C1545"/>
  <c r="D1545"/>
  <c r="E1545"/>
  <c r="F1545"/>
  <c r="G1545"/>
  <c r="H1545"/>
  <c r="A1587"/>
  <c r="B1587"/>
  <c r="C1587"/>
  <c r="D1587"/>
  <c r="E1587"/>
  <c r="F1587"/>
  <c r="G1587"/>
  <c r="H1587"/>
  <c r="A1685"/>
  <c r="B1685"/>
  <c r="C1685"/>
  <c r="D1685"/>
  <c r="E1685"/>
  <c r="F1685"/>
  <c r="G1685"/>
  <c r="A1588"/>
  <c r="B1588"/>
  <c r="C1588"/>
  <c r="D1588"/>
  <c r="E1588"/>
  <c r="F1588"/>
  <c r="G1588"/>
  <c r="H1588"/>
  <c r="A1589"/>
  <c r="B1589"/>
  <c r="C1589"/>
  <c r="D1589"/>
  <c r="E1589"/>
  <c r="F1589"/>
  <c r="G1589"/>
  <c r="H1589"/>
  <c r="A1590"/>
  <c r="B1590"/>
  <c r="C1590"/>
  <c r="D1590"/>
  <c r="E1590"/>
  <c r="F1590"/>
  <c r="G1590"/>
  <c r="H1590"/>
  <c r="A2014"/>
  <c r="B2014"/>
  <c r="C2014"/>
  <c r="D2014"/>
  <c r="E2014"/>
  <c r="F2014"/>
  <c r="G2014"/>
  <c r="H2014"/>
  <c r="A1861"/>
  <c r="B1861"/>
  <c r="C1861"/>
  <c r="D1861"/>
  <c r="E1861"/>
  <c r="F1861"/>
  <c r="G1861"/>
  <c r="H1861"/>
  <c r="A2015"/>
  <c r="B2015"/>
  <c r="C2015"/>
  <c r="D2015"/>
  <c r="E2015"/>
  <c r="F2015"/>
  <c r="G2015"/>
  <c r="H2015"/>
  <c r="A2163"/>
  <c r="B2163"/>
  <c r="C2163"/>
  <c r="D2163"/>
  <c r="E2163"/>
  <c r="F2163"/>
  <c r="G2163"/>
  <c r="A1862"/>
  <c r="B1862"/>
  <c r="C1862"/>
  <c r="D1862"/>
  <c r="E1862"/>
  <c r="F1862"/>
  <c r="G1862"/>
  <c r="H1862"/>
  <c r="A2016"/>
  <c r="B2016"/>
  <c r="C2016"/>
  <c r="D2016"/>
  <c r="E2016"/>
  <c r="F2016"/>
  <c r="G2016"/>
  <c r="H2016"/>
  <c r="A2164"/>
  <c r="B2164"/>
  <c r="C2164"/>
  <c r="D2164"/>
  <c r="E2164"/>
  <c r="F2164"/>
  <c r="G2164"/>
  <c r="A1863"/>
  <c r="B1863"/>
  <c r="C1863"/>
  <c r="D1863"/>
  <c r="E1863"/>
  <c r="F1863"/>
  <c r="G1863"/>
  <c r="H1863"/>
  <c r="A2017"/>
  <c r="B2017"/>
  <c r="C2017"/>
  <c r="D2017"/>
  <c r="E2017"/>
  <c r="F2017"/>
  <c r="G2017"/>
  <c r="H2017"/>
  <c r="A2165"/>
  <c r="B2165"/>
  <c r="C2165"/>
  <c r="D2165"/>
  <c r="E2165"/>
  <c r="F2165"/>
  <c r="G2165"/>
  <c r="A2018"/>
  <c r="B2018"/>
  <c r="C2018"/>
  <c r="D2018"/>
  <c r="E2018"/>
  <c r="F2018"/>
  <c r="G2018"/>
  <c r="H2018"/>
  <c r="A1369"/>
  <c r="B1369"/>
  <c r="C1369"/>
  <c r="D1369"/>
  <c r="E1369"/>
  <c r="F1369"/>
  <c r="G1369"/>
  <c r="H1369"/>
  <c r="A1451"/>
  <c r="B1451"/>
  <c r="C1451"/>
  <c r="D1451"/>
  <c r="E1451"/>
  <c r="F1451"/>
  <c r="G1451"/>
  <c r="H1451"/>
  <c r="A1370"/>
  <c r="B1370"/>
  <c r="C1370"/>
  <c r="D1370"/>
  <c r="E1370"/>
  <c r="F1370"/>
  <c r="G1370"/>
  <c r="H1370"/>
  <c r="A1452"/>
  <c r="B1452"/>
  <c r="C1452"/>
  <c r="D1452"/>
  <c r="E1452"/>
  <c r="F1452"/>
  <c r="G1452"/>
  <c r="H1452"/>
  <c r="A1371"/>
  <c r="B1371"/>
  <c r="C1371"/>
  <c r="D1371"/>
  <c r="E1371"/>
  <c r="F1371"/>
  <c r="G1371"/>
  <c r="H1371"/>
  <c r="A1546"/>
  <c r="B1546"/>
  <c r="C1546"/>
  <c r="D1546"/>
  <c r="E1546"/>
  <c r="F1546"/>
  <c r="G1546"/>
  <c r="H1546"/>
  <c r="A1567"/>
  <c r="B1567"/>
  <c r="C1567"/>
  <c r="D1567"/>
  <c r="E1567"/>
  <c r="F1567"/>
  <c r="G1567"/>
  <c r="A1591"/>
  <c r="B1591"/>
  <c r="C1591"/>
  <c r="D1591"/>
  <c r="E1591"/>
  <c r="F1591"/>
  <c r="G1591"/>
  <c r="H1591"/>
  <c r="A1592"/>
  <c r="B1592"/>
  <c r="C1592"/>
  <c r="D1592"/>
  <c r="E1592"/>
  <c r="F1592"/>
  <c r="G1592"/>
  <c r="H1592"/>
  <c r="A1593"/>
  <c r="B1593"/>
  <c r="C1593"/>
  <c r="D1593"/>
  <c r="E1593"/>
  <c r="F1593"/>
  <c r="G1593"/>
  <c r="H1593"/>
  <c r="A1594"/>
  <c r="B1594"/>
  <c r="C1594"/>
  <c r="D1594"/>
  <c r="E1594"/>
  <c r="F1594"/>
  <c r="G1594"/>
  <c r="H1594"/>
  <c r="A2019"/>
  <c r="B2019"/>
  <c r="C2019"/>
  <c r="D2019"/>
  <c r="E2019"/>
  <c r="F2019"/>
  <c r="G2019"/>
  <c r="H2019"/>
  <c r="A2166"/>
  <c r="B2166"/>
  <c r="C2166"/>
  <c r="D2166"/>
  <c r="E2166"/>
  <c r="F2166"/>
  <c r="G2166"/>
  <c r="A1864"/>
  <c r="B1864"/>
  <c r="C1864"/>
  <c r="D1864"/>
  <c r="E1864"/>
  <c r="F1864"/>
  <c r="G1864"/>
  <c r="H1864"/>
  <c r="A2020"/>
  <c r="B2020"/>
  <c r="C2020"/>
  <c r="D2020"/>
  <c r="E2020"/>
  <c r="F2020"/>
  <c r="G2020"/>
  <c r="H2020"/>
  <c r="A2167"/>
  <c r="B2167"/>
  <c r="C2167"/>
  <c r="D2167"/>
  <c r="E2167"/>
  <c r="F2167"/>
  <c r="G2167"/>
  <c r="A1865"/>
  <c r="B1865"/>
  <c r="C1865"/>
  <c r="D1865"/>
  <c r="E1865"/>
  <c r="F1865"/>
  <c r="G1865"/>
  <c r="H1865"/>
  <c r="A2021"/>
  <c r="B2021"/>
  <c r="C2021"/>
  <c r="D2021"/>
  <c r="E2021"/>
  <c r="F2021"/>
  <c r="G2021"/>
  <c r="H2021"/>
  <c r="A2168"/>
  <c r="B2168"/>
  <c r="C2168"/>
  <c r="D2168"/>
  <c r="E2168"/>
  <c r="F2168"/>
  <c r="G2168"/>
  <c r="A1866"/>
  <c r="B1866"/>
  <c r="C1866"/>
  <c r="D1866"/>
  <c r="E1866"/>
  <c r="F1866"/>
  <c r="G1866"/>
  <c r="H1866"/>
  <c r="A2022"/>
  <c r="B2022"/>
  <c r="C2022"/>
  <c r="D2022"/>
  <c r="E2022"/>
  <c r="F2022"/>
  <c r="G2022"/>
  <c r="H2022"/>
  <c r="A1372"/>
  <c r="B1372"/>
  <c r="C1372"/>
  <c r="D1372"/>
  <c r="E1372"/>
  <c r="F1372"/>
  <c r="G1372"/>
  <c r="H1372"/>
  <c r="A1453"/>
  <c r="B1453"/>
  <c r="C1453"/>
  <c r="D1453"/>
  <c r="E1453"/>
  <c r="F1453"/>
  <c r="G1453"/>
  <c r="H1453"/>
  <c r="A1488"/>
  <c r="B1488"/>
  <c r="C1488"/>
  <c r="D1488"/>
  <c r="E1488"/>
  <c r="F1488"/>
  <c r="G1488"/>
  <c r="A1373"/>
  <c r="B1373"/>
  <c r="C1373"/>
  <c r="D1373"/>
  <c r="E1373"/>
  <c r="F1373"/>
  <c r="G1373"/>
  <c r="H1373"/>
  <c r="A1374"/>
  <c r="B1374"/>
  <c r="C1374"/>
  <c r="D1374"/>
  <c r="E1374"/>
  <c r="F1374"/>
  <c r="G1374"/>
  <c r="H1374"/>
  <c r="A1547"/>
  <c r="B1547"/>
  <c r="C1547"/>
  <c r="D1547"/>
  <c r="E1547"/>
  <c r="F1547"/>
  <c r="G1547"/>
  <c r="H1547"/>
  <c r="A1568"/>
  <c r="B1568"/>
  <c r="C1568"/>
  <c r="D1568"/>
  <c r="E1568"/>
  <c r="F1568"/>
  <c r="G1568"/>
  <c r="A1595"/>
  <c r="B1595"/>
  <c r="C1595"/>
  <c r="D1595"/>
  <c r="E1595"/>
  <c r="F1595"/>
  <c r="G1595"/>
  <c r="H1595"/>
  <c r="A1686"/>
  <c r="B1686"/>
  <c r="C1686"/>
  <c r="D1686"/>
  <c r="E1686"/>
  <c r="F1686"/>
  <c r="G1686"/>
  <c r="A1596"/>
  <c r="B1596"/>
  <c r="C1596"/>
  <c r="D1596"/>
  <c r="E1596"/>
  <c r="F1596"/>
  <c r="G1596"/>
  <c r="H1596"/>
  <c r="A1597"/>
  <c r="B1597"/>
  <c r="C1597"/>
  <c r="D1597"/>
  <c r="E1597"/>
  <c r="F1597"/>
  <c r="G1597"/>
  <c r="H1597"/>
  <c r="A1598"/>
  <c r="B1598"/>
  <c r="C1598"/>
  <c r="D1598"/>
  <c r="E1598"/>
  <c r="F1598"/>
  <c r="G1598"/>
  <c r="H1598"/>
  <c r="A2023"/>
  <c r="B2023"/>
  <c r="C2023"/>
  <c r="D2023"/>
  <c r="E2023"/>
  <c r="F2023"/>
  <c r="G2023"/>
  <c r="H2023"/>
  <c r="A1867"/>
  <c r="B1867"/>
  <c r="C1867"/>
  <c r="D1867"/>
  <c r="E1867"/>
  <c r="F1867"/>
  <c r="G1867"/>
  <c r="H1867"/>
  <c r="A2024"/>
  <c r="B2024"/>
  <c r="C2024"/>
  <c r="D2024"/>
  <c r="E2024"/>
  <c r="F2024"/>
  <c r="G2024"/>
  <c r="H2024"/>
  <c r="A2169"/>
  <c r="B2169"/>
  <c r="C2169"/>
  <c r="D2169"/>
  <c r="E2169"/>
  <c r="F2169"/>
  <c r="G2169"/>
  <c r="A1868"/>
  <c r="B1868"/>
  <c r="C1868"/>
  <c r="D1868"/>
  <c r="E1868"/>
  <c r="F1868"/>
  <c r="G1868"/>
  <c r="H1868"/>
  <c r="A2025"/>
  <c r="B2025"/>
  <c r="C2025"/>
  <c r="D2025"/>
  <c r="E2025"/>
  <c r="F2025"/>
  <c r="G2025"/>
  <c r="H2025"/>
  <c r="A2170"/>
  <c r="B2170"/>
  <c r="C2170"/>
  <c r="D2170"/>
  <c r="E2170"/>
  <c r="F2170"/>
  <c r="G2170"/>
  <c r="A1869"/>
  <c r="B1869"/>
  <c r="C1869"/>
  <c r="D1869"/>
  <c r="E1869"/>
  <c r="F1869"/>
  <c r="G1869"/>
  <c r="H1869"/>
  <c r="A2026"/>
  <c r="B2026"/>
  <c r="C2026"/>
  <c r="D2026"/>
  <c r="E2026"/>
  <c r="F2026"/>
  <c r="G2026"/>
  <c r="H2026"/>
  <c r="A2171"/>
  <c r="B2171"/>
  <c r="C2171"/>
  <c r="D2171"/>
  <c r="E2171"/>
  <c r="F2171"/>
  <c r="G2171"/>
  <c r="A2027"/>
  <c r="B2027"/>
  <c r="C2027"/>
  <c r="D2027"/>
  <c r="E2027"/>
  <c r="F2027"/>
  <c r="G2027"/>
  <c r="H2027"/>
  <c r="A2172"/>
  <c r="B2172"/>
  <c r="C2172"/>
  <c r="D2172"/>
  <c r="E2172"/>
  <c r="F2172"/>
  <c r="G2172"/>
  <c r="A1375"/>
  <c r="B1375"/>
  <c r="C1375"/>
  <c r="D1375"/>
  <c r="E1375"/>
  <c r="F1375"/>
  <c r="G1375"/>
  <c r="H1375"/>
  <c r="A1454"/>
  <c r="B1454"/>
  <c r="C1454"/>
  <c r="D1454"/>
  <c r="E1454"/>
  <c r="F1454"/>
  <c r="G1454"/>
  <c r="H1454"/>
  <c r="A1376"/>
  <c r="B1376"/>
  <c r="C1376"/>
  <c r="D1376"/>
  <c r="E1376"/>
  <c r="F1376"/>
  <c r="G1376"/>
  <c r="H1376"/>
  <c r="A1455"/>
  <c r="B1455"/>
  <c r="C1455"/>
  <c r="D1455"/>
  <c r="E1455"/>
  <c r="F1455"/>
  <c r="G1455"/>
  <c r="H1455"/>
  <c r="A1377"/>
  <c r="B1377"/>
  <c r="C1377"/>
  <c r="D1377"/>
  <c r="E1377"/>
  <c r="F1377"/>
  <c r="G1377"/>
  <c r="H1377"/>
  <c r="A1378"/>
  <c r="B1378"/>
  <c r="C1378"/>
  <c r="D1378"/>
  <c r="E1378"/>
  <c r="F1378"/>
  <c r="G1378"/>
  <c r="H1378"/>
  <c r="A1548"/>
  <c r="B1548"/>
  <c r="C1548"/>
  <c r="D1548"/>
  <c r="E1548"/>
  <c r="F1548"/>
  <c r="G1548"/>
  <c r="H1548"/>
  <c r="A1569"/>
  <c r="B1569"/>
  <c r="C1569"/>
  <c r="D1569"/>
  <c r="E1569"/>
  <c r="F1569"/>
  <c r="G1569"/>
  <c r="A1599"/>
  <c r="B1599"/>
  <c r="C1599"/>
  <c r="D1599"/>
  <c r="E1599"/>
  <c r="F1599"/>
  <c r="G1599"/>
  <c r="H1599"/>
  <c r="A1687"/>
  <c r="B1687"/>
  <c r="C1687"/>
  <c r="D1687"/>
  <c r="E1687"/>
  <c r="F1687"/>
  <c r="G1687"/>
  <c r="A1600"/>
  <c r="B1600"/>
  <c r="C1600"/>
  <c r="D1600"/>
  <c r="E1600"/>
  <c r="F1600"/>
  <c r="G1600"/>
  <c r="H1600"/>
  <c r="A1601"/>
  <c r="B1601"/>
  <c r="C1601"/>
  <c r="D1601"/>
  <c r="E1601"/>
  <c r="F1601"/>
  <c r="G1601"/>
  <c r="H1601"/>
  <c r="A1688"/>
  <c r="B1688"/>
  <c r="C1688"/>
  <c r="D1688"/>
  <c r="E1688"/>
  <c r="F1688"/>
  <c r="G1688"/>
  <c r="A1779"/>
  <c r="B1779"/>
  <c r="C1779"/>
  <c r="D1779"/>
  <c r="E1779"/>
  <c r="F1779"/>
  <c r="G1779"/>
  <c r="H1779"/>
  <c r="A2028"/>
  <c r="B2028"/>
  <c r="C2028"/>
  <c r="D2028"/>
  <c r="E2028"/>
  <c r="F2028"/>
  <c r="G2028"/>
  <c r="H2028"/>
  <c r="A2173"/>
  <c r="B2173"/>
  <c r="C2173"/>
  <c r="D2173"/>
  <c r="E2173"/>
  <c r="F2173"/>
  <c r="G2173"/>
  <c r="A1870"/>
  <c r="B1870"/>
  <c r="C1870"/>
  <c r="D1870"/>
  <c r="E1870"/>
  <c r="F1870"/>
  <c r="G1870"/>
  <c r="H1870"/>
  <c r="A2029"/>
  <c r="B2029"/>
  <c r="C2029"/>
  <c r="D2029"/>
  <c r="E2029"/>
  <c r="F2029"/>
  <c r="G2029"/>
  <c r="H2029"/>
  <c r="A2174"/>
  <c r="B2174"/>
  <c r="C2174"/>
  <c r="D2174"/>
  <c r="E2174"/>
  <c r="F2174"/>
  <c r="G2174"/>
  <c r="A1871"/>
  <c r="B1871"/>
  <c r="C1871"/>
  <c r="D1871"/>
  <c r="E1871"/>
  <c r="F1871"/>
  <c r="G1871"/>
  <c r="H1871"/>
  <c r="A2030"/>
  <c r="B2030"/>
  <c r="C2030"/>
  <c r="D2030"/>
  <c r="E2030"/>
  <c r="F2030"/>
  <c r="G2030"/>
  <c r="H2030"/>
  <c r="A2175"/>
  <c r="B2175"/>
  <c r="C2175"/>
  <c r="D2175"/>
  <c r="E2175"/>
  <c r="F2175"/>
  <c r="G2175"/>
  <c r="A2031"/>
  <c r="B2031"/>
  <c r="C2031"/>
  <c r="D2031"/>
  <c r="E2031"/>
  <c r="F2031"/>
  <c r="G2031"/>
  <c r="H2031"/>
  <c r="A2176"/>
  <c r="B2176"/>
  <c r="C2176"/>
  <c r="D2176"/>
  <c r="E2176"/>
  <c r="F2176"/>
  <c r="G2176"/>
  <c r="A1379"/>
  <c r="B1379"/>
  <c r="C1379"/>
  <c r="D1379"/>
  <c r="E1379"/>
  <c r="F1379"/>
  <c r="G1379"/>
  <c r="H1379"/>
  <c r="A1456"/>
  <c r="B1456"/>
  <c r="C1456"/>
  <c r="D1456"/>
  <c r="E1456"/>
  <c r="F1456"/>
  <c r="G1456"/>
  <c r="H1456"/>
  <c r="A1380"/>
  <c r="B1380"/>
  <c r="C1380"/>
  <c r="D1380"/>
  <c r="E1380"/>
  <c r="F1380"/>
  <c r="G1380"/>
  <c r="H1380"/>
  <c r="A1457"/>
  <c r="B1457"/>
  <c r="C1457"/>
  <c r="D1457"/>
  <c r="E1457"/>
  <c r="F1457"/>
  <c r="G1457"/>
  <c r="H1457"/>
  <c r="A1381"/>
  <c r="B1381"/>
  <c r="C1381"/>
  <c r="D1381"/>
  <c r="E1381"/>
  <c r="F1381"/>
  <c r="G1381"/>
  <c r="H1381"/>
  <c r="A1549"/>
  <c r="B1549"/>
  <c r="C1549"/>
  <c r="D1549"/>
  <c r="E1549"/>
  <c r="F1549"/>
  <c r="G1549"/>
  <c r="H1549"/>
  <c r="A1602"/>
  <c r="B1602"/>
  <c r="C1602"/>
  <c r="D1602"/>
  <c r="E1602"/>
  <c r="F1602"/>
  <c r="G1602"/>
  <c r="H1602"/>
  <c r="A1689"/>
  <c r="B1689"/>
  <c r="C1689"/>
  <c r="D1689"/>
  <c r="E1689"/>
  <c r="F1689"/>
  <c r="G1689"/>
  <c r="A1603"/>
  <c r="B1603"/>
  <c r="C1603"/>
  <c r="D1603"/>
  <c r="E1603"/>
  <c r="F1603"/>
  <c r="G1603"/>
  <c r="H1603"/>
  <c r="A1690"/>
  <c r="B1690"/>
  <c r="C1690"/>
  <c r="D1690"/>
  <c r="E1690"/>
  <c r="F1690"/>
  <c r="G1690"/>
  <c r="A2032"/>
  <c r="B2032"/>
  <c r="C2032"/>
  <c r="D2032"/>
  <c r="E2032"/>
  <c r="F2032"/>
  <c r="G2032"/>
  <c r="H2032"/>
  <c r="A1872"/>
  <c r="B1872"/>
  <c r="C1872"/>
  <c r="D1872"/>
  <c r="E1872"/>
  <c r="F1872"/>
  <c r="G1872"/>
  <c r="H1872"/>
  <c r="A2033"/>
  <c r="B2033"/>
  <c r="C2033"/>
  <c r="D2033"/>
  <c r="E2033"/>
  <c r="F2033"/>
  <c r="G2033"/>
  <c r="H2033"/>
  <c r="A2177"/>
  <c r="B2177"/>
  <c r="C2177"/>
  <c r="D2177"/>
  <c r="E2177"/>
  <c r="F2177"/>
  <c r="G2177"/>
  <c r="A1873"/>
  <c r="B1873"/>
  <c r="C1873"/>
  <c r="D1873"/>
  <c r="E1873"/>
  <c r="F1873"/>
  <c r="G1873"/>
  <c r="H1873"/>
  <c r="A2034"/>
  <c r="B2034"/>
  <c r="C2034"/>
  <c r="D2034"/>
  <c r="E2034"/>
  <c r="F2034"/>
  <c r="G2034"/>
  <c r="H2034"/>
  <c r="A2178"/>
  <c r="B2178"/>
  <c r="C2178"/>
  <c r="D2178"/>
  <c r="E2178"/>
  <c r="F2178"/>
  <c r="G2178"/>
  <c r="A1874"/>
  <c r="B1874"/>
  <c r="C1874"/>
  <c r="D1874"/>
  <c r="E1874"/>
  <c r="F1874"/>
  <c r="G1874"/>
  <c r="H1874"/>
  <c r="A2035"/>
  <c r="B2035"/>
  <c r="C2035"/>
  <c r="D2035"/>
  <c r="E2035"/>
  <c r="F2035"/>
  <c r="G2035"/>
  <c r="H2035"/>
  <c r="A1382"/>
  <c r="B1382"/>
  <c r="C1382"/>
  <c r="D1382"/>
  <c r="E1382"/>
  <c r="F1382"/>
  <c r="G1382"/>
  <c r="H1382"/>
  <c r="A1383"/>
  <c r="B1383"/>
  <c r="C1383"/>
  <c r="D1383"/>
  <c r="E1383"/>
  <c r="F1383"/>
  <c r="G1383"/>
  <c r="H1383"/>
  <c r="A1489"/>
  <c r="B1489"/>
  <c r="C1489"/>
  <c r="D1489"/>
  <c r="E1489"/>
  <c r="F1489"/>
  <c r="G1489"/>
  <c r="A1550"/>
  <c r="B1550"/>
  <c r="C1550"/>
  <c r="D1550"/>
  <c r="E1550"/>
  <c r="F1550"/>
  <c r="G1550"/>
  <c r="H1550"/>
  <c r="A1604"/>
  <c r="B1604"/>
  <c r="C1604"/>
  <c r="D1604"/>
  <c r="E1604"/>
  <c r="F1604"/>
  <c r="G1604"/>
  <c r="H1604"/>
  <c r="A1691"/>
  <c r="B1691"/>
  <c r="C1691"/>
  <c r="D1691"/>
  <c r="E1691"/>
  <c r="F1691"/>
  <c r="G1691"/>
  <c r="A2036"/>
  <c r="B2036"/>
  <c r="C2036"/>
  <c r="D2036"/>
  <c r="E2036"/>
  <c r="F2036"/>
  <c r="G2036"/>
  <c r="H2036"/>
  <c r="A1875"/>
  <c r="B1875"/>
  <c r="C1875"/>
  <c r="D1875"/>
  <c r="E1875"/>
  <c r="F1875"/>
  <c r="G1875"/>
  <c r="H1875"/>
  <c r="A2037"/>
  <c r="B2037"/>
  <c r="C2037"/>
  <c r="D2037"/>
  <c r="E2037"/>
  <c r="F2037"/>
  <c r="G2037"/>
  <c r="H2037"/>
  <c r="A2179"/>
  <c r="B2179"/>
  <c r="C2179"/>
  <c r="D2179"/>
  <c r="E2179"/>
  <c r="F2179"/>
  <c r="G2179"/>
  <c r="A1876"/>
  <c r="B1876"/>
  <c r="C1876"/>
  <c r="D1876"/>
  <c r="E1876"/>
  <c r="F1876"/>
  <c r="G1876"/>
  <c r="H1876"/>
  <c r="A2038"/>
  <c r="B2038"/>
  <c r="C2038"/>
  <c r="D2038"/>
  <c r="E2038"/>
  <c r="F2038"/>
  <c r="G2038"/>
  <c r="H2038"/>
  <c r="A2180"/>
  <c r="B2180"/>
  <c r="C2180"/>
  <c r="D2180"/>
  <c r="E2180"/>
  <c r="F2180"/>
  <c r="G2180"/>
  <c r="A1877"/>
  <c r="B1877"/>
  <c r="C1877"/>
  <c r="D1877"/>
  <c r="E1877"/>
  <c r="F1877"/>
  <c r="G1877"/>
  <c r="H1877"/>
  <c r="A2039"/>
  <c r="B2039"/>
  <c r="C2039"/>
  <c r="D2039"/>
  <c r="E2039"/>
  <c r="F2039"/>
  <c r="G2039"/>
  <c r="H2039"/>
  <c r="A1384"/>
  <c r="B1384"/>
  <c r="C1384"/>
  <c r="D1384"/>
  <c r="E1384"/>
  <c r="F1384"/>
  <c r="G1384"/>
  <c r="H1384"/>
  <c r="A1490"/>
  <c r="B1490"/>
  <c r="C1490"/>
  <c r="D1490"/>
  <c r="E1490"/>
  <c r="F1490"/>
  <c r="G1490"/>
  <c r="A1385"/>
  <c r="B1385"/>
  <c r="C1385"/>
  <c r="D1385"/>
  <c r="E1385"/>
  <c r="F1385"/>
  <c r="G1385"/>
  <c r="H1385"/>
  <c r="A1551"/>
  <c r="B1551"/>
  <c r="C1551"/>
  <c r="D1551"/>
  <c r="E1551"/>
  <c r="F1551"/>
  <c r="G1551"/>
  <c r="H1551"/>
  <c r="A1605"/>
  <c r="B1605"/>
  <c r="C1605"/>
  <c r="D1605"/>
  <c r="E1605"/>
  <c r="F1605"/>
  <c r="G1605"/>
  <c r="H1605"/>
  <c r="A1606"/>
  <c r="B1606"/>
  <c r="C1606"/>
  <c r="D1606"/>
  <c r="E1606"/>
  <c r="F1606"/>
  <c r="G1606"/>
  <c r="H1606"/>
  <c r="A1607"/>
  <c r="B1607"/>
  <c r="C1607"/>
  <c r="D1607"/>
  <c r="E1607"/>
  <c r="F1607"/>
  <c r="G1607"/>
  <c r="H1607"/>
  <c r="A1780"/>
  <c r="B1780"/>
  <c r="C1780"/>
  <c r="D1780"/>
  <c r="E1780"/>
  <c r="F1780"/>
  <c r="G1780"/>
  <c r="H1780"/>
  <c r="A1827"/>
  <c r="B1827"/>
  <c r="C1827"/>
  <c r="D1827"/>
  <c r="E1827"/>
  <c r="F1827"/>
  <c r="G1827"/>
  <c r="H1827"/>
  <c r="A2040"/>
  <c r="B2040"/>
  <c r="C2040"/>
  <c r="D2040"/>
  <c r="E2040"/>
  <c r="F2040"/>
  <c r="G2040"/>
  <c r="H2040"/>
  <c r="A2181"/>
  <c r="B2181"/>
  <c r="C2181"/>
  <c r="D2181"/>
  <c r="E2181"/>
  <c r="F2181"/>
  <c r="G2181"/>
  <c r="A1878"/>
  <c r="B1878"/>
  <c r="C1878"/>
  <c r="D1878"/>
  <c r="E1878"/>
  <c r="F1878"/>
  <c r="G1878"/>
  <c r="H1878"/>
  <c r="A2041"/>
  <c r="B2041"/>
  <c r="C2041"/>
  <c r="D2041"/>
  <c r="E2041"/>
  <c r="F2041"/>
  <c r="G2041"/>
  <c r="H2041"/>
  <c r="A2182"/>
  <c r="B2182"/>
  <c r="C2182"/>
  <c r="D2182"/>
  <c r="E2182"/>
  <c r="F2182"/>
  <c r="G2182"/>
  <c r="A1879"/>
  <c r="B1879"/>
  <c r="C1879"/>
  <c r="D1879"/>
  <c r="E1879"/>
  <c r="F1879"/>
  <c r="G1879"/>
  <c r="H1879"/>
  <c r="A2042"/>
  <c r="B2042"/>
  <c r="C2042"/>
  <c r="D2042"/>
  <c r="E2042"/>
  <c r="F2042"/>
  <c r="G2042"/>
  <c r="H2042"/>
  <c r="A2183"/>
  <c r="B2183"/>
  <c r="C2183"/>
  <c r="D2183"/>
  <c r="E2183"/>
  <c r="F2183"/>
  <c r="G2183"/>
  <c r="A1880"/>
  <c r="B1880"/>
  <c r="C1880"/>
  <c r="D1880"/>
  <c r="E1880"/>
  <c r="F1880"/>
  <c r="G1880"/>
  <c r="H1880"/>
  <c r="A2043"/>
  <c r="B2043"/>
  <c r="C2043"/>
  <c r="D2043"/>
  <c r="E2043"/>
  <c r="F2043"/>
  <c r="G2043"/>
  <c r="H2043"/>
  <c r="A2184"/>
  <c r="B2184"/>
  <c r="C2184"/>
  <c r="D2184"/>
  <c r="E2184"/>
  <c r="F2184"/>
  <c r="G2184"/>
  <c r="A15518"/>
  <c r="B15518"/>
  <c r="C15518"/>
  <c r="D15518"/>
  <c r="E15518"/>
  <c r="F15518"/>
  <c r="G15518"/>
  <c r="H15518"/>
  <c r="A14981"/>
  <c r="B14981"/>
  <c r="C14981"/>
  <c r="D14981"/>
  <c r="E14981"/>
  <c r="F14981"/>
  <c r="G14981"/>
  <c r="H14981"/>
  <c r="A15054"/>
  <c r="B15054"/>
  <c r="C15054"/>
  <c r="D15054"/>
  <c r="E15054"/>
  <c r="F15054"/>
  <c r="G15054"/>
  <c r="H15054"/>
  <c r="A14982"/>
  <c r="B14982"/>
  <c r="C14982"/>
  <c r="D14982"/>
  <c r="E14982"/>
  <c r="F14982"/>
  <c r="G14982"/>
  <c r="H14982"/>
  <c r="A15133"/>
  <c r="B15133"/>
  <c r="C15133"/>
  <c r="D15133"/>
  <c r="E15133"/>
  <c r="F15133"/>
  <c r="G15133"/>
  <c r="H15133"/>
  <c r="A15152"/>
  <c r="B15152"/>
  <c r="C15152"/>
  <c r="D15152"/>
  <c r="E15152"/>
  <c r="F15152"/>
  <c r="G15152"/>
  <c r="A15166"/>
  <c r="B15166"/>
  <c r="C15166"/>
  <c r="D15166"/>
  <c r="E15166"/>
  <c r="F15166"/>
  <c r="G15166"/>
  <c r="H15166"/>
  <c r="A15255"/>
  <c r="B15255"/>
  <c r="C15255"/>
  <c r="D15255"/>
  <c r="E15255"/>
  <c r="F15255"/>
  <c r="G15255"/>
  <c r="A15167"/>
  <c r="B15167"/>
  <c r="C15167"/>
  <c r="D15167"/>
  <c r="E15167"/>
  <c r="F15167"/>
  <c r="G15167"/>
  <c r="H15167"/>
  <c r="A15168"/>
  <c r="B15168"/>
  <c r="C15168"/>
  <c r="D15168"/>
  <c r="E15168"/>
  <c r="F15168"/>
  <c r="G15168"/>
  <c r="H15168"/>
  <c r="A15169"/>
  <c r="B15169"/>
  <c r="C15169"/>
  <c r="D15169"/>
  <c r="E15169"/>
  <c r="F15169"/>
  <c r="G15169"/>
  <c r="H15169"/>
  <c r="A15519"/>
  <c r="B15519"/>
  <c r="C15519"/>
  <c r="D15519"/>
  <c r="E15519"/>
  <c r="F15519"/>
  <c r="G15519"/>
  <c r="H15519"/>
  <c r="A15650"/>
  <c r="B15650"/>
  <c r="C15650"/>
  <c r="D15650"/>
  <c r="E15650"/>
  <c r="F15650"/>
  <c r="G15650"/>
  <c r="A15396"/>
  <c r="B15396"/>
  <c r="C15396"/>
  <c r="D15396"/>
  <c r="E15396"/>
  <c r="F15396"/>
  <c r="G15396"/>
  <c r="H15396"/>
  <c r="A15520"/>
  <c r="B15520"/>
  <c r="C15520"/>
  <c r="D15520"/>
  <c r="E15520"/>
  <c r="F15520"/>
  <c r="G15520"/>
  <c r="H15520"/>
  <c r="A15651"/>
  <c r="B15651"/>
  <c r="C15651"/>
  <c r="D15651"/>
  <c r="E15651"/>
  <c r="F15651"/>
  <c r="G15651"/>
  <c r="A15397"/>
  <c r="B15397"/>
  <c r="C15397"/>
  <c r="D15397"/>
  <c r="E15397"/>
  <c r="F15397"/>
  <c r="G15397"/>
  <c r="H15397"/>
  <c r="A15521"/>
  <c r="B15521"/>
  <c r="C15521"/>
  <c r="D15521"/>
  <c r="E15521"/>
  <c r="F15521"/>
  <c r="G15521"/>
  <c r="H15521"/>
  <c r="A15652"/>
  <c r="B15652"/>
  <c r="C15652"/>
  <c r="D15652"/>
  <c r="E15652"/>
  <c r="F15652"/>
  <c r="G15652"/>
  <c r="A15522"/>
  <c r="B15522"/>
  <c r="C15522"/>
  <c r="D15522"/>
  <c r="E15522"/>
  <c r="F15522"/>
  <c r="G15522"/>
  <c r="H15522"/>
  <c r="A15653"/>
  <c r="B15653"/>
  <c r="C15653"/>
  <c r="D15653"/>
  <c r="E15653"/>
  <c r="F15653"/>
  <c r="G15653"/>
  <c r="A14983"/>
  <c r="B14983"/>
  <c r="C14983"/>
  <c r="D14983"/>
  <c r="E14983"/>
  <c r="F14983"/>
  <c r="G14983"/>
  <c r="H14983"/>
  <c r="A15055"/>
  <c r="B15055"/>
  <c r="C15055"/>
  <c r="D15055"/>
  <c r="E15055"/>
  <c r="F15055"/>
  <c r="G15055"/>
  <c r="H15055"/>
  <c r="A15085"/>
  <c r="B15085"/>
  <c r="C15085"/>
  <c r="D15085"/>
  <c r="E15085"/>
  <c r="F15085"/>
  <c r="G15085"/>
  <c r="A14984"/>
  <c r="B14984"/>
  <c r="C14984"/>
  <c r="D14984"/>
  <c r="E14984"/>
  <c r="F14984"/>
  <c r="G14984"/>
  <c r="H14984"/>
  <c r="A15086"/>
  <c r="B15086"/>
  <c r="C15086"/>
  <c r="D15086"/>
  <c r="E15086"/>
  <c r="F15086"/>
  <c r="G15086"/>
  <c r="A15134"/>
  <c r="B15134"/>
  <c r="C15134"/>
  <c r="D15134"/>
  <c r="E15134"/>
  <c r="F15134"/>
  <c r="G15134"/>
  <c r="H15134"/>
  <c r="A15153"/>
  <c r="B15153"/>
  <c r="C15153"/>
  <c r="D15153"/>
  <c r="E15153"/>
  <c r="F15153"/>
  <c r="G15153"/>
  <c r="A15170"/>
  <c r="B15170"/>
  <c r="C15170"/>
  <c r="D15170"/>
  <c r="E15170"/>
  <c r="F15170"/>
  <c r="G15170"/>
  <c r="H15170"/>
  <c r="A15171"/>
  <c r="B15171"/>
  <c r="C15171"/>
  <c r="D15171"/>
  <c r="E15171"/>
  <c r="F15171"/>
  <c r="G15171"/>
  <c r="H15171"/>
  <c r="A15523"/>
  <c r="B15523"/>
  <c r="C15523"/>
  <c r="D15523"/>
  <c r="E15523"/>
  <c r="F15523"/>
  <c r="G15523"/>
  <c r="H15523"/>
  <c r="A15654"/>
  <c r="B15654"/>
  <c r="C15654"/>
  <c r="D15654"/>
  <c r="E15654"/>
  <c r="F15654"/>
  <c r="G15654"/>
  <c r="A15524"/>
  <c r="B15524"/>
  <c r="C15524"/>
  <c r="D15524"/>
  <c r="E15524"/>
  <c r="F15524"/>
  <c r="G15524"/>
  <c r="H15524"/>
  <c r="A15655"/>
  <c r="B15655"/>
  <c r="C15655"/>
  <c r="D15655"/>
  <c r="E15655"/>
  <c r="F15655"/>
  <c r="G15655"/>
  <c r="A15398"/>
  <c r="B15398"/>
  <c r="C15398"/>
  <c r="D15398"/>
  <c r="E15398"/>
  <c r="F15398"/>
  <c r="G15398"/>
  <c r="H15398"/>
  <c r="A15525"/>
  <c r="B15525"/>
  <c r="C15525"/>
  <c r="D15525"/>
  <c r="E15525"/>
  <c r="F15525"/>
  <c r="G15525"/>
  <c r="H15525"/>
  <c r="A15656"/>
  <c r="B15656"/>
  <c r="C15656"/>
  <c r="D15656"/>
  <c r="E15656"/>
  <c r="F15656"/>
  <c r="G15656"/>
  <c r="A15526"/>
  <c r="B15526"/>
  <c r="C15526"/>
  <c r="D15526"/>
  <c r="E15526"/>
  <c r="F15526"/>
  <c r="G15526"/>
  <c r="H15526"/>
  <c r="A14985"/>
  <c r="B14985"/>
  <c r="C14985"/>
  <c r="D14985"/>
  <c r="E14985"/>
  <c r="F14985"/>
  <c r="G14985"/>
  <c r="H14985"/>
  <c r="A15056"/>
  <c r="B15056"/>
  <c r="C15056"/>
  <c r="D15056"/>
  <c r="E15056"/>
  <c r="F15056"/>
  <c r="G15056"/>
  <c r="H15056"/>
  <c r="A15172"/>
  <c r="B15172"/>
  <c r="C15172"/>
  <c r="D15172"/>
  <c r="E15172"/>
  <c r="F15172"/>
  <c r="G15172"/>
  <c r="H15172"/>
  <c r="A15173"/>
  <c r="B15173"/>
  <c r="C15173"/>
  <c r="D15173"/>
  <c r="E15173"/>
  <c r="F15173"/>
  <c r="G15173"/>
  <c r="H15173"/>
  <c r="A15174"/>
  <c r="B15174"/>
  <c r="C15174"/>
  <c r="D15174"/>
  <c r="E15174"/>
  <c r="F15174"/>
  <c r="G15174"/>
  <c r="H15174"/>
  <c r="A15175"/>
  <c r="B15175"/>
  <c r="C15175"/>
  <c r="D15175"/>
  <c r="E15175"/>
  <c r="F15175"/>
  <c r="G15175"/>
  <c r="H15175"/>
  <c r="A15256"/>
  <c r="B15256"/>
  <c r="C15256"/>
  <c r="D15256"/>
  <c r="E15256"/>
  <c r="F15256"/>
  <c r="G15256"/>
  <c r="A15333"/>
  <c r="B15333"/>
  <c r="C15333"/>
  <c r="D15333"/>
  <c r="E15333"/>
  <c r="F15333"/>
  <c r="G15333"/>
  <c r="H15333"/>
  <c r="A15527"/>
  <c r="B15527"/>
  <c r="C15527"/>
  <c r="D15527"/>
  <c r="E15527"/>
  <c r="F15527"/>
  <c r="G15527"/>
  <c r="H15527"/>
  <c r="A15399"/>
  <c r="B15399"/>
  <c r="C15399"/>
  <c r="D15399"/>
  <c r="E15399"/>
  <c r="F15399"/>
  <c r="G15399"/>
  <c r="H15399"/>
  <c r="A15528"/>
  <c r="B15528"/>
  <c r="C15528"/>
  <c r="D15528"/>
  <c r="E15528"/>
  <c r="F15528"/>
  <c r="G15528"/>
  <c r="H15528"/>
  <c r="A15657"/>
  <c r="B15657"/>
  <c r="C15657"/>
  <c r="D15657"/>
  <c r="E15657"/>
  <c r="F15657"/>
  <c r="G15657"/>
  <c r="A15400"/>
  <c r="B15400"/>
  <c r="C15400"/>
  <c r="D15400"/>
  <c r="E15400"/>
  <c r="F15400"/>
  <c r="G15400"/>
  <c r="H15400"/>
  <c r="A15529"/>
  <c r="B15529"/>
  <c r="C15529"/>
  <c r="D15529"/>
  <c r="E15529"/>
  <c r="F15529"/>
  <c r="G15529"/>
  <c r="H15529"/>
  <c r="A15658"/>
  <c r="B15658"/>
  <c r="C15658"/>
  <c r="D15658"/>
  <c r="E15658"/>
  <c r="F15658"/>
  <c r="G15658"/>
  <c r="A15401"/>
  <c r="B15401"/>
  <c r="C15401"/>
  <c r="D15401"/>
  <c r="E15401"/>
  <c r="F15401"/>
  <c r="G15401"/>
  <c r="H15401"/>
  <c r="A15530"/>
  <c r="B15530"/>
  <c r="C15530"/>
  <c r="D15530"/>
  <c r="E15530"/>
  <c r="F15530"/>
  <c r="G15530"/>
  <c r="H15530"/>
  <c r="A15531"/>
  <c r="B15531"/>
  <c r="C15531"/>
  <c r="D15531"/>
  <c r="E15531"/>
  <c r="F15531"/>
  <c r="G15531"/>
  <c r="H15531"/>
  <c r="A14986"/>
  <c r="B14986"/>
  <c r="C14986"/>
  <c r="D14986"/>
  <c r="E14986"/>
  <c r="F14986"/>
  <c r="G14986"/>
  <c r="H14986"/>
  <c r="A15057"/>
  <c r="B15057"/>
  <c r="C15057"/>
  <c r="D15057"/>
  <c r="E15057"/>
  <c r="F15057"/>
  <c r="G15057"/>
  <c r="H15057"/>
  <c r="A15087"/>
  <c r="B15087"/>
  <c r="C15087"/>
  <c r="D15087"/>
  <c r="E15087"/>
  <c r="F15087"/>
  <c r="G15087"/>
  <c r="A14987"/>
  <c r="B14987"/>
  <c r="C14987"/>
  <c r="D14987"/>
  <c r="E14987"/>
  <c r="F14987"/>
  <c r="G14987"/>
  <c r="H14987"/>
  <c r="A15135"/>
  <c r="B15135"/>
  <c r="C15135"/>
  <c r="D15135"/>
  <c r="E15135"/>
  <c r="F15135"/>
  <c r="G15135"/>
  <c r="H15135"/>
  <c r="A15176"/>
  <c r="B15176"/>
  <c r="C15176"/>
  <c r="D15176"/>
  <c r="E15176"/>
  <c r="F15176"/>
  <c r="G15176"/>
  <c r="H15176"/>
  <c r="A15177"/>
  <c r="B15177"/>
  <c r="C15177"/>
  <c r="D15177"/>
  <c r="E15177"/>
  <c r="F15177"/>
  <c r="G15177"/>
  <c r="H15177"/>
  <c r="A15532"/>
  <c r="B15532"/>
  <c r="C15532"/>
  <c r="D15532"/>
  <c r="E15532"/>
  <c r="F15532"/>
  <c r="G15532"/>
  <c r="H15532"/>
  <c r="A15659"/>
  <c r="B15659"/>
  <c r="C15659"/>
  <c r="D15659"/>
  <c r="E15659"/>
  <c r="F15659"/>
  <c r="G15659"/>
  <c r="A15402"/>
  <c r="B15402"/>
  <c r="C15402"/>
  <c r="D15402"/>
  <c r="E15402"/>
  <c r="F15402"/>
  <c r="G15402"/>
  <c r="H15402"/>
  <c r="A15533"/>
  <c r="B15533"/>
  <c r="C15533"/>
  <c r="D15533"/>
  <c r="E15533"/>
  <c r="F15533"/>
  <c r="G15533"/>
  <c r="H15533"/>
  <c r="A15660"/>
  <c r="B15660"/>
  <c r="C15660"/>
  <c r="D15660"/>
  <c r="E15660"/>
  <c r="F15660"/>
  <c r="G15660"/>
  <c r="A15403"/>
  <c r="B15403"/>
  <c r="C15403"/>
  <c r="D15403"/>
  <c r="E15403"/>
  <c r="F15403"/>
  <c r="G15403"/>
  <c r="H15403"/>
  <c r="A15534"/>
  <c r="B15534"/>
  <c r="C15534"/>
  <c r="D15534"/>
  <c r="E15534"/>
  <c r="F15534"/>
  <c r="G15534"/>
  <c r="H15534"/>
  <c r="A15661"/>
  <c r="B15661"/>
  <c r="C15661"/>
  <c r="D15661"/>
  <c r="E15661"/>
  <c r="F15661"/>
  <c r="G15661"/>
  <c r="A15404"/>
  <c r="B15404"/>
  <c r="C15404"/>
  <c r="D15404"/>
  <c r="E15404"/>
  <c r="F15404"/>
  <c r="G15404"/>
  <c r="H15404"/>
  <c r="A15535"/>
  <c r="B15535"/>
  <c r="C15535"/>
  <c r="D15535"/>
  <c r="E15535"/>
  <c r="F15535"/>
  <c r="G15535"/>
  <c r="H15535"/>
  <c r="A15536"/>
  <c r="B15536"/>
  <c r="C15536"/>
  <c r="D15536"/>
  <c r="E15536"/>
  <c r="F15536"/>
  <c r="G15536"/>
  <c r="H15536"/>
  <c r="A14988"/>
  <c r="B14988"/>
  <c r="C14988"/>
  <c r="D14988"/>
  <c r="E14988"/>
  <c r="F14988"/>
  <c r="G14988"/>
  <c r="H14988"/>
  <c r="A15058"/>
  <c r="B15058"/>
  <c r="C15058"/>
  <c r="D15058"/>
  <c r="E15058"/>
  <c r="F15058"/>
  <c r="G15058"/>
  <c r="H15058"/>
  <c r="A14989"/>
  <c r="B14989"/>
  <c r="C14989"/>
  <c r="D14989"/>
  <c r="E14989"/>
  <c r="F14989"/>
  <c r="G14989"/>
  <c r="H14989"/>
  <c r="A15136"/>
  <c r="B15136"/>
  <c r="C15136"/>
  <c r="D15136"/>
  <c r="E15136"/>
  <c r="F15136"/>
  <c r="G15136"/>
  <c r="H15136"/>
  <c r="A15178"/>
  <c r="B15178"/>
  <c r="C15178"/>
  <c r="D15178"/>
  <c r="E15178"/>
  <c r="F15178"/>
  <c r="G15178"/>
  <c r="H15178"/>
  <c r="A15257"/>
  <c r="B15257"/>
  <c r="C15257"/>
  <c r="D15257"/>
  <c r="E15257"/>
  <c r="F15257"/>
  <c r="G15257"/>
  <c r="A15258"/>
  <c r="B15258"/>
  <c r="C15258"/>
  <c r="D15258"/>
  <c r="E15258"/>
  <c r="F15258"/>
  <c r="G15258"/>
  <c r="A15179"/>
  <c r="B15179"/>
  <c r="C15179"/>
  <c r="D15179"/>
  <c r="E15179"/>
  <c r="F15179"/>
  <c r="G15179"/>
  <c r="H15179"/>
  <c r="A15537"/>
  <c r="B15537"/>
  <c r="C15537"/>
  <c r="D15537"/>
  <c r="E15537"/>
  <c r="F15537"/>
  <c r="G15537"/>
  <c r="H15537"/>
  <c r="A15405"/>
  <c r="B15405"/>
  <c r="C15405"/>
  <c r="D15405"/>
  <c r="E15405"/>
  <c r="F15405"/>
  <c r="G15405"/>
  <c r="H15405"/>
  <c r="A15538"/>
  <c r="B15538"/>
  <c r="C15538"/>
  <c r="D15538"/>
  <c r="E15538"/>
  <c r="F15538"/>
  <c r="G15538"/>
  <c r="H15538"/>
  <c r="A15662"/>
  <c r="B15662"/>
  <c r="C15662"/>
  <c r="D15662"/>
  <c r="E15662"/>
  <c r="F15662"/>
  <c r="G15662"/>
  <c r="A15406"/>
  <c r="B15406"/>
  <c r="C15406"/>
  <c r="D15406"/>
  <c r="E15406"/>
  <c r="F15406"/>
  <c r="G15406"/>
  <c r="H15406"/>
  <c r="A15539"/>
  <c r="B15539"/>
  <c r="C15539"/>
  <c r="D15539"/>
  <c r="E15539"/>
  <c r="F15539"/>
  <c r="G15539"/>
  <c r="H15539"/>
  <c r="A15663"/>
  <c r="B15663"/>
  <c r="C15663"/>
  <c r="D15663"/>
  <c r="E15663"/>
  <c r="F15663"/>
  <c r="G15663"/>
  <c r="A15407"/>
  <c r="B15407"/>
  <c r="C15407"/>
  <c r="D15407"/>
  <c r="E15407"/>
  <c r="F15407"/>
  <c r="G15407"/>
  <c r="H15407"/>
  <c r="A15540"/>
  <c r="B15540"/>
  <c r="C15540"/>
  <c r="D15540"/>
  <c r="E15540"/>
  <c r="F15540"/>
  <c r="G15540"/>
  <c r="H15540"/>
  <c r="A15664"/>
  <c r="B15664"/>
  <c r="C15664"/>
  <c r="D15664"/>
  <c r="E15664"/>
  <c r="F15664"/>
  <c r="G15664"/>
  <c r="A14990"/>
  <c r="B14990"/>
  <c r="C14990"/>
  <c r="D14990"/>
  <c r="E14990"/>
  <c r="F14990"/>
  <c r="G14990"/>
  <c r="H14990"/>
  <c r="A14991"/>
  <c r="B14991"/>
  <c r="C14991"/>
  <c r="D14991"/>
  <c r="E14991"/>
  <c r="F14991"/>
  <c r="G14991"/>
  <c r="H14991"/>
  <c r="A15180"/>
  <c r="B15180"/>
  <c r="C15180"/>
  <c r="D15180"/>
  <c r="E15180"/>
  <c r="F15180"/>
  <c r="G15180"/>
  <c r="H15180"/>
  <c r="A15181"/>
  <c r="B15181"/>
  <c r="C15181"/>
  <c r="D15181"/>
  <c r="E15181"/>
  <c r="F15181"/>
  <c r="G15181"/>
  <c r="H15181"/>
  <c r="A15541"/>
  <c r="B15541"/>
  <c r="C15541"/>
  <c r="D15541"/>
  <c r="E15541"/>
  <c r="F15541"/>
  <c r="G15541"/>
  <c r="H15541"/>
  <c r="A15408"/>
  <c r="B15408"/>
  <c r="C15408"/>
  <c r="D15408"/>
  <c r="E15408"/>
  <c r="F15408"/>
  <c r="G15408"/>
  <c r="H15408"/>
  <c r="A15542"/>
  <c r="B15542"/>
  <c r="C15542"/>
  <c r="D15542"/>
  <c r="E15542"/>
  <c r="F15542"/>
  <c r="G15542"/>
  <c r="H15542"/>
  <c r="A15665"/>
  <c r="B15665"/>
  <c r="C15665"/>
  <c r="D15665"/>
  <c r="E15665"/>
  <c r="F15665"/>
  <c r="G15665"/>
  <c r="A15409"/>
  <c r="B15409"/>
  <c r="C15409"/>
  <c r="D15409"/>
  <c r="E15409"/>
  <c r="F15409"/>
  <c r="G15409"/>
  <c r="H15409"/>
  <c r="A15543"/>
  <c r="B15543"/>
  <c r="C15543"/>
  <c r="D15543"/>
  <c r="E15543"/>
  <c r="F15543"/>
  <c r="G15543"/>
  <c r="H15543"/>
  <c r="A15544"/>
  <c r="B15544"/>
  <c r="C15544"/>
  <c r="D15544"/>
  <c r="E15544"/>
  <c r="F15544"/>
  <c r="G15544"/>
  <c r="H15544"/>
  <c r="A14992"/>
  <c r="B14992"/>
  <c r="C14992"/>
  <c r="D14992"/>
  <c r="E14992"/>
  <c r="F14992"/>
  <c r="G14992"/>
  <c r="H14992"/>
  <c r="A15059"/>
  <c r="B15059"/>
  <c r="C15059"/>
  <c r="D15059"/>
  <c r="E15059"/>
  <c r="F15059"/>
  <c r="G15059"/>
  <c r="H15059"/>
  <c r="A15088"/>
  <c r="B15088"/>
  <c r="C15088"/>
  <c r="D15088"/>
  <c r="E15088"/>
  <c r="F15088"/>
  <c r="G15088"/>
  <c r="A15089"/>
  <c r="B15089"/>
  <c r="C15089"/>
  <c r="D15089"/>
  <c r="E15089"/>
  <c r="F15089"/>
  <c r="G15089"/>
  <c r="A15137"/>
  <c r="B15137"/>
  <c r="C15137"/>
  <c r="D15137"/>
  <c r="E15137"/>
  <c r="F15137"/>
  <c r="G15137"/>
  <c r="H15137"/>
  <c r="A15154"/>
  <c r="B15154"/>
  <c r="C15154"/>
  <c r="D15154"/>
  <c r="E15154"/>
  <c r="F15154"/>
  <c r="G15154"/>
  <c r="A15182"/>
  <c r="B15182"/>
  <c r="C15182"/>
  <c r="D15182"/>
  <c r="E15182"/>
  <c r="F15182"/>
  <c r="G15182"/>
  <c r="H15182"/>
  <c r="A15183"/>
  <c r="B15183"/>
  <c r="C15183"/>
  <c r="D15183"/>
  <c r="E15183"/>
  <c r="F15183"/>
  <c r="G15183"/>
  <c r="H15183"/>
  <c r="A15184"/>
  <c r="B15184"/>
  <c r="C15184"/>
  <c r="D15184"/>
  <c r="E15184"/>
  <c r="F15184"/>
  <c r="G15184"/>
  <c r="H15184"/>
  <c r="A15259"/>
  <c r="B15259"/>
  <c r="C15259"/>
  <c r="D15259"/>
  <c r="E15259"/>
  <c r="F15259"/>
  <c r="G15259"/>
  <c r="A15545"/>
  <c r="B15545"/>
  <c r="C15545"/>
  <c r="D15545"/>
  <c r="E15545"/>
  <c r="F15545"/>
  <c r="G15545"/>
  <c r="H15545"/>
  <c r="A15410"/>
  <c r="B15410"/>
  <c r="C15410"/>
  <c r="D15410"/>
  <c r="E15410"/>
  <c r="F15410"/>
  <c r="G15410"/>
  <c r="H15410"/>
  <c r="A15546"/>
  <c r="B15546"/>
  <c r="C15546"/>
  <c r="D15546"/>
  <c r="E15546"/>
  <c r="F15546"/>
  <c r="G15546"/>
  <c r="H15546"/>
  <c r="A15666"/>
  <c r="B15666"/>
  <c r="C15666"/>
  <c r="D15666"/>
  <c r="E15666"/>
  <c r="F15666"/>
  <c r="G15666"/>
  <c r="A15411"/>
  <c r="B15411"/>
  <c r="C15411"/>
  <c r="D15411"/>
  <c r="E15411"/>
  <c r="F15411"/>
  <c r="G15411"/>
  <c r="H15411"/>
  <c r="A15547"/>
  <c r="B15547"/>
  <c r="C15547"/>
  <c r="D15547"/>
  <c r="E15547"/>
  <c r="F15547"/>
  <c r="G15547"/>
  <c r="H15547"/>
  <c r="A15412"/>
  <c r="B15412"/>
  <c r="C15412"/>
  <c r="D15412"/>
  <c r="E15412"/>
  <c r="F15412"/>
  <c r="G15412"/>
  <c r="H15412"/>
  <c r="A10504"/>
  <c r="B10504"/>
  <c r="C10504"/>
  <c r="D10504"/>
  <c r="E10504"/>
  <c r="F10504"/>
  <c r="G10504"/>
  <c r="H10504"/>
  <c r="A10524"/>
  <c r="B10524"/>
  <c r="C10524"/>
  <c r="D10524"/>
  <c r="E10524"/>
  <c r="F10524"/>
  <c r="G10524"/>
  <c r="A10548"/>
  <c r="B10548"/>
  <c r="C10548"/>
  <c r="D10548"/>
  <c r="E10548"/>
  <c r="F10548"/>
  <c r="G10548"/>
  <c r="H10548"/>
  <c r="A10925"/>
  <c r="B10925"/>
  <c r="C10925"/>
  <c r="D10925"/>
  <c r="E10925"/>
  <c r="F10925"/>
  <c r="G10925"/>
  <c r="H10925"/>
  <c r="A11065"/>
  <c r="B11065"/>
  <c r="C11065"/>
  <c r="D11065"/>
  <c r="E11065"/>
  <c r="F11065"/>
  <c r="G11065"/>
  <c r="A10799"/>
  <c r="B10799"/>
  <c r="C10799"/>
  <c r="D10799"/>
  <c r="E10799"/>
  <c r="F10799"/>
  <c r="G10799"/>
  <c r="H10799"/>
  <c r="A10926"/>
  <c r="B10926"/>
  <c r="C10926"/>
  <c r="D10926"/>
  <c r="E10926"/>
  <c r="F10926"/>
  <c r="G10926"/>
  <c r="H10926"/>
  <c r="A10927"/>
  <c r="B10927"/>
  <c r="C10927"/>
  <c r="D10927"/>
  <c r="E10927"/>
  <c r="F10927"/>
  <c r="G10927"/>
  <c r="H10927"/>
  <c r="A10325"/>
  <c r="B10325"/>
  <c r="C10325"/>
  <c r="D10325"/>
  <c r="E10325"/>
  <c r="F10325"/>
  <c r="G10325"/>
  <c r="H10325"/>
  <c r="A10346"/>
  <c r="B10346"/>
  <c r="C10346"/>
  <c r="D10346"/>
  <c r="E10346"/>
  <c r="F10346"/>
  <c r="G10346"/>
  <c r="H10346"/>
  <c r="A10423"/>
  <c r="B10423"/>
  <c r="C10423"/>
  <c r="D10423"/>
  <c r="E10423"/>
  <c r="F10423"/>
  <c r="G10423"/>
  <c r="H10423"/>
  <c r="A10454"/>
  <c r="B10454"/>
  <c r="C10454"/>
  <c r="D10454"/>
  <c r="E10454"/>
  <c r="F10454"/>
  <c r="G10454"/>
  <c r="A10347"/>
  <c r="B10347"/>
  <c r="C10347"/>
  <c r="D10347"/>
  <c r="E10347"/>
  <c r="F10347"/>
  <c r="G10347"/>
  <c r="H10347"/>
  <c r="A10455"/>
  <c r="B10455"/>
  <c r="C10455"/>
  <c r="D10455"/>
  <c r="E10455"/>
  <c r="F10455"/>
  <c r="G10455"/>
  <c r="A10348"/>
  <c r="B10348"/>
  <c r="C10348"/>
  <c r="D10348"/>
  <c r="E10348"/>
  <c r="F10348"/>
  <c r="G10348"/>
  <c r="H10348"/>
  <c r="A10505"/>
  <c r="B10505"/>
  <c r="C10505"/>
  <c r="D10505"/>
  <c r="E10505"/>
  <c r="F10505"/>
  <c r="G10505"/>
  <c r="H10505"/>
  <c r="A10525"/>
  <c r="B10525"/>
  <c r="C10525"/>
  <c r="D10525"/>
  <c r="E10525"/>
  <c r="F10525"/>
  <c r="G10525"/>
  <c r="A10549"/>
  <c r="B10549"/>
  <c r="C10549"/>
  <c r="D10549"/>
  <c r="E10549"/>
  <c r="F10549"/>
  <c r="G10549"/>
  <c r="H10549"/>
  <c r="A10631"/>
  <c r="B10631"/>
  <c r="C10631"/>
  <c r="D10631"/>
  <c r="E10631"/>
  <c r="F10631"/>
  <c r="G10631"/>
  <c r="A10550"/>
  <c r="B10550"/>
  <c r="C10550"/>
  <c r="D10550"/>
  <c r="E10550"/>
  <c r="F10550"/>
  <c r="G10550"/>
  <c r="H10550"/>
  <c r="A10551"/>
  <c r="B10551"/>
  <c r="C10551"/>
  <c r="D10551"/>
  <c r="E10551"/>
  <c r="F10551"/>
  <c r="G10551"/>
  <c r="H10551"/>
  <c r="A10725"/>
  <c r="B10725"/>
  <c r="C10725"/>
  <c r="D10725"/>
  <c r="E10725"/>
  <c r="F10725"/>
  <c r="G10725"/>
  <c r="H10725"/>
  <c r="A10928"/>
  <c r="B10928"/>
  <c r="C10928"/>
  <c r="D10928"/>
  <c r="E10928"/>
  <c r="F10928"/>
  <c r="G10928"/>
  <c r="H10928"/>
  <c r="A10800"/>
  <c r="B10800"/>
  <c r="C10800"/>
  <c r="D10800"/>
  <c r="E10800"/>
  <c r="F10800"/>
  <c r="G10800"/>
  <c r="H10800"/>
  <c r="A10929"/>
  <c r="B10929"/>
  <c r="C10929"/>
  <c r="D10929"/>
  <c r="E10929"/>
  <c r="F10929"/>
  <c r="G10929"/>
  <c r="H10929"/>
  <c r="A11066"/>
  <c r="B11066"/>
  <c r="C11066"/>
  <c r="D11066"/>
  <c r="E11066"/>
  <c r="F11066"/>
  <c r="G11066"/>
  <c r="A10801"/>
  <c r="B10801"/>
  <c r="C10801"/>
  <c r="D10801"/>
  <c r="E10801"/>
  <c r="F10801"/>
  <c r="G10801"/>
  <c r="H10801"/>
  <c r="A10930"/>
  <c r="B10930"/>
  <c r="C10930"/>
  <c r="D10930"/>
  <c r="E10930"/>
  <c r="F10930"/>
  <c r="G10930"/>
  <c r="H10930"/>
  <c r="A11067"/>
  <c r="B11067"/>
  <c r="C11067"/>
  <c r="D11067"/>
  <c r="E11067"/>
  <c r="F11067"/>
  <c r="G11067"/>
  <c r="A10802"/>
  <c r="B10802"/>
  <c r="C10802"/>
  <c r="D10802"/>
  <c r="E10802"/>
  <c r="F10802"/>
  <c r="G10802"/>
  <c r="H10802"/>
  <c r="A10931"/>
  <c r="B10931"/>
  <c r="C10931"/>
  <c r="D10931"/>
  <c r="E10931"/>
  <c r="F10931"/>
  <c r="G10931"/>
  <c r="H10931"/>
  <c r="A11068"/>
  <c r="B11068"/>
  <c r="C11068"/>
  <c r="D11068"/>
  <c r="E11068"/>
  <c r="F11068"/>
  <c r="G11068"/>
  <c r="A10349"/>
  <c r="B10349"/>
  <c r="C10349"/>
  <c r="D10349"/>
  <c r="E10349"/>
  <c r="F10349"/>
  <c r="G10349"/>
  <c r="H10349"/>
  <c r="A10424"/>
  <c r="B10424"/>
  <c r="C10424"/>
  <c r="D10424"/>
  <c r="E10424"/>
  <c r="F10424"/>
  <c r="G10424"/>
  <c r="H10424"/>
  <c r="A10456"/>
  <c r="B10456"/>
  <c r="C10456"/>
  <c r="D10456"/>
  <c r="E10456"/>
  <c r="F10456"/>
  <c r="G10456"/>
  <c r="A10350"/>
  <c r="B10350"/>
  <c r="C10350"/>
  <c r="D10350"/>
  <c r="E10350"/>
  <c r="F10350"/>
  <c r="G10350"/>
  <c r="H10350"/>
  <c r="A10457"/>
  <c r="B10457"/>
  <c r="C10457"/>
  <c r="D10457"/>
  <c r="E10457"/>
  <c r="F10457"/>
  <c r="G10457"/>
  <c r="A10351"/>
  <c r="B10351"/>
  <c r="C10351"/>
  <c r="D10351"/>
  <c r="E10351"/>
  <c r="F10351"/>
  <c r="G10351"/>
  <c r="H10351"/>
  <c r="A10506"/>
  <c r="B10506"/>
  <c r="C10506"/>
  <c r="D10506"/>
  <c r="E10506"/>
  <c r="F10506"/>
  <c r="G10506"/>
  <c r="H10506"/>
  <c r="A10526"/>
  <c r="B10526"/>
  <c r="C10526"/>
  <c r="D10526"/>
  <c r="E10526"/>
  <c r="F10526"/>
  <c r="G10526"/>
  <c r="A10552"/>
  <c r="B10552"/>
  <c r="C10552"/>
  <c r="D10552"/>
  <c r="E10552"/>
  <c r="F10552"/>
  <c r="G10552"/>
  <c r="H10552"/>
  <c r="A10553"/>
  <c r="B10553"/>
  <c r="C10553"/>
  <c r="D10553"/>
  <c r="E10553"/>
  <c r="F10553"/>
  <c r="G10553"/>
  <c r="H10553"/>
  <c r="A10554"/>
  <c r="B10554"/>
  <c r="C10554"/>
  <c r="D10554"/>
  <c r="E10554"/>
  <c r="F10554"/>
  <c r="G10554"/>
  <c r="H10554"/>
  <c r="A10555"/>
  <c r="B10555"/>
  <c r="C10555"/>
  <c r="D10555"/>
  <c r="E10555"/>
  <c r="F10555"/>
  <c r="G10555"/>
  <c r="H10555"/>
  <c r="A10692"/>
  <c r="B10692"/>
  <c r="C10692"/>
  <c r="D10692"/>
  <c r="E10692"/>
  <c r="F10692"/>
  <c r="G10692"/>
  <c r="A10932"/>
  <c r="B10932"/>
  <c r="C10932"/>
  <c r="D10932"/>
  <c r="E10932"/>
  <c r="F10932"/>
  <c r="G10932"/>
  <c r="H10932"/>
  <c r="A10803"/>
  <c r="B10803"/>
  <c r="C10803"/>
  <c r="D10803"/>
  <c r="E10803"/>
  <c r="F10803"/>
  <c r="G10803"/>
  <c r="H10803"/>
  <c r="A10933"/>
  <c r="B10933"/>
  <c r="C10933"/>
  <c r="D10933"/>
  <c r="E10933"/>
  <c r="F10933"/>
  <c r="G10933"/>
  <c r="H10933"/>
  <c r="A11069"/>
  <c r="B11069"/>
  <c r="C11069"/>
  <c r="D11069"/>
  <c r="E11069"/>
  <c r="F11069"/>
  <c r="G11069"/>
  <c r="A10804"/>
  <c r="B10804"/>
  <c r="C10804"/>
  <c r="D10804"/>
  <c r="E10804"/>
  <c r="F10804"/>
  <c r="G10804"/>
  <c r="H10804"/>
  <c r="A10934"/>
  <c r="B10934"/>
  <c r="C10934"/>
  <c r="D10934"/>
  <c r="E10934"/>
  <c r="F10934"/>
  <c r="G10934"/>
  <c r="H10934"/>
  <c r="A11070"/>
  <c r="B11070"/>
  <c r="C11070"/>
  <c r="D11070"/>
  <c r="E11070"/>
  <c r="F11070"/>
  <c r="G11070"/>
  <c r="A10805"/>
  <c r="B10805"/>
  <c r="C10805"/>
  <c r="D10805"/>
  <c r="E10805"/>
  <c r="F10805"/>
  <c r="G10805"/>
  <c r="H10805"/>
  <c r="A10935"/>
  <c r="B10935"/>
  <c r="C10935"/>
  <c r="D10935"/>
  <c r="E10935"/>
  <c r="F10935"/>
  <c r="G10935"/>
  <c r="H10935"/>
  <c r="A10352"/>
  <c r="B10352"/>
  <c r="C10352"/>
  <c r="D10352"/>
  <c r="E10352"/>
  <c r="F10352"/>
  <c r="G10352"/>
  <c r="H10352"/>
  <c r="A10425"/>
  <c r="B10425"/>
  <c r="C10425"/>
  <c r="D10425"/>
  <c r="E10425"/>
  <c r="F10425"/>
  <c r="G10425"/>
  <c r="H10425"/>
  <c r="A10458"/>
  <c r="B10458"/>
  <c r="C10458"/>
  <c r="D10458"/>
  <c r="E10458"/>
  <c r="F10458"/>
  <c r="G10458"/>
  <c r="A10353"/>
  <c r="B10353"/>
  <c r="C10353"/>
  <c r="D10353"/>
  <c r="E10353"/>
  <c r="F10353"/>
  <c r="G10353"/>
  <c r="H10353"/>
  <c r="A10459"/>
  <c r="B10459"/>
  <c r="C10459"/>
  <c r="D10459"/>
  <c r="E10459"/>
  <c r="F10459"/>
  <c r="G10459"/>
  <c r="A10507"/>
  <c r="B10507"/>
  <c r="C10507"/>
  <c r="D10507"/>
  <c r="E10507"/>
  <c r="F10507"/>
  <c r="G10507"/>
  <c r="H10507"/>
  <c r="A10527"/>
  <c r="B10527"/>
  <c r="C10527"/>
  <c r="D10527"/>
  <c r="E10527"/>
  <c r="F10527"/>
  <c r="G10527"/>
  <c r="A10556"/>
  <c r="B10556"/>
  <c r="C10556"/>
  <c r="D10556"/>
  <c r="E10556"/>
  <c r="F10556"/>
  <c r="G10556"/>
  <c r="H10556"/>
  <c r="A10557"/>
  <c r="B10557"/>
  <c r="C10557"/>
  <c r="D10557"/>
  <c r="E10557"/>
  <c r="F10557"/>
  <c r="G10557"/>
  <c r="H10557"/>
  <c r="A10632"/>
  <c r="B10632"/>
  <c r="C10632"/>
  <c r="D10632"/>
  <c r="E10632"/>
  <c r="F10632"/>
  <c r="G10632"/>
  <c r="A10936"/>
  <c r="B10936"/>
  <c r="C10936"/>
  <c r="D10936"/>
  <c r="E10936"/>
  <c r="F10936"/>
  <c r="G10936"/>
  <c r="H10936"/>
  <c r="A11071"/>
  <c r="B11071"/>
  <c r="C11071"/>
  <c r="D11071"/>
  <c r="E11071"/>
  <c r="F11071"/>
  <c r="G11071"/>
  <c r="A10806"/>
  <c r="B10806"/>
  <c r="C10806"/>
  <c r="D10806"/>
  <c r="E10806"/>
  <c r="F10806"/>
  <c r="G10806"/>
  <c r="H10806"/>
  <c r="A10937"/>
  <c r="B10937"/>
  <c r="C10937"/>
  <c r="D10937"/>
  <c r="E10937"/>
  <c r="F10937"/>
  <c r="G10937"/>
  <c r="H10937"/>
  <c r="A11072"/>
  <c r="B11072"/>
  <c r="C11072"/>
  <c r="D11072"/>
  <c r="E11072"/>
  <c r="F11072"/>
  <c r="G11072"/>
  <c r="A10807"/>
  <c r="B10807"/>
  <c r="C10807"/>
  <c r="D10807"/>
  <c r="E10807"/>
  <c r="F10807"/>
  <c r="G10807"/>
  <c r="H10807"/>
  <c r="A10938"/>
  <c r="B10938"/>
  <c r="C10938"/>
  <c r="D10938"/>
  <c r="E10938"/>
  <c r="F10938"/>
  <c r="G10938"/>
  <c r="H10938"/>
  <c r="A11073"/>
  <c r="B11073"/>
  <c r="C11073"/>
  <c r="D11073"/>
  <c r="E11073"/>
  <c r="F11073"/>
  <c r="G11073"/>
  <c r="A10939"/>
  <c r="B10939"/>
  <c r="C10939"/>
  <c r="D10939"/>
  <c r="E10939"/>
  <c r="F10939"/>
  <c r="G10939"/>
  <c r="H10939"/>
  <c r="A10326"/>
  <c r="B10326"/>
  <c r="C10326"/>
  <c r="D10326"/>
  <c r="E10326"/>
  <c r="F10326"/>
  <c r="G10326"/>
  <c r="H10326"/>
  <c r="A10354"/>
  <c r="B10354"/>
  <c r="C10354"/>
  <c r="D10354"/>
  <c r="E10354"/>
  <c r="F10354"/>
  <c r="G10354"/>
  <c r="H10354"/>
  <c r="A10426"/>
  <c r="B10426"/>
  <c r="C10426"/>
  <c r="D10426"/>
  <c r="E10426"/>
  <c r="F10426"/>
  <c r="G10426"/>
  <c r="H10426"/>
  <c r="A10460"/>
  <c r="B10460"/>
  <c r="C10460"/>
  <c r="D10460"/>
  <c r="E10460"/>
  <c r="F10460"/>
  <c r="G10460"/>
  <c r="A10355"/>
  <c r="B10355"/>
  <c r="C10355"/>
  <c r="D10355"/>
  <c r="E10355"/>
  <c r="F10355"/>
  <c r="G10355"/>
  <c r="H10355"/>
  <c r="A10356"/>
  <c r="B10356"/>
  <c r="C10356"/>
  <c r="D10356"/>
  <c r="E10356"/>
  <c r="F10356"/>
  <c r="G10356"/>
  <c r="H10356"/>
  <c r="A10508"/>
  <c r="B10508"/>
  <c r="C10508"/>
  <c r="D10508"/>
  <c r="E10508"/>
  <c r="F10508"/>
  <c r="G10508"/>
  <c r="H10508"/>
  <c r="A10528"/>
  <c r="B10528"/>
  <c r="C10528"/>
  <c r="D10528"/>
  <c r="E10528"/>
  <c r="F10528"/>
  <c r="G10528"/>
  <c r="A10558"/>
  <c r="B10558"/>
  <c r="C10558"/>
  <c r="D10558"/>
  <c r="E10558"/>
  <c r="F10558"/>
  <c r="G10558"/>
  <c r="H10558"/>
  <c r="A10559"/>
  <c r="B10559"/>
  <c r="C10559"/>
  <c r="D10559"/>
  <c r="E10559"/>
  <c r="F10559"/>
  <c r="G10559"/>
  <c r="H10559"/>
  <c r="A10560"/>
  <c r="B10560"/>
  <c r="C10560"/>
  <c r="D10560"/>
  <c r="E10560"/>
  <c r="F10560"/>
  <c r="G10560"/>
  <c r="H10560"/>
  <c r="A10633"/>
  <c r="B10633"/>
  <c r="C10633"/>
  <c r="D10633"/>
  <c r="E10633"/>
  <c r="F10633"/>
  <c r="G10633"/>
  <c r="A10693"/>
  <c r="B10693"/>
  <c r="C10693"/>
  <c r="D10693"/>
  <c r="E10693"/>
  <c r="F10693"/>
  <c r="G10693"/>
  <c r="A10671"/>
  <c r="B10671"/>
  <c r="C10671"/>
  <c r="D10671"/>
  <c r="E10671"/>
  <c r="F10671"/>
  <c r="G10671"/>
  <c r="H10671"/>
  <c r="A10781"/>
  <c r="B10781"/>
  <c r="C10781"/>
  <c r="D10781"/>
  <c r="E10781"/>
  <c r="F10781"/>
  <c r="G10781"/>
  <c r="A10940"/>
  <c r="B10940"/>
  <c r="C10940"/>
  <c r="D10940"/>
  <c r="E10940"/>
  <c r="F10940"/>
  <c r="G10940"/>
  <c r="H10940"/>
  <c r="A11074"/>
  <c r="B11074"/>
  <c r="C11074"/>
  <c r="D11074"/>
  <c r="E11074"/>
  <c r="F11074"/>
  <c r="G11074"/>
  <c r="A10808"/>
  <c r="B10808"/>
  <c r="C10808"/>
  <c r="D10808"/>
  <c r="E10808"/>
  <c r="F10808"/>
  <c r="G10808"/>
  <c r="H10808"/>
  <c r="A10941"/>
  <c r="B10941"/>
  <c r="C10941"/>
  <c r="D10941"/>
  <c r="E10941"/>
  <c r="F10941"/>
  <c r="G10941"/>
  <c r="H10941"/>
  <c r="A11075"/>
  <c r="B11075"/>
  <c r="C11075"/>
  <c r="D11075"/>
  <c r="E11075"/>
  <c r="F11075"/>
  <c r="G11075"/>
  <c r="A10809"/>
  <c r="B10809"/>
  <c r="C10809"/>
  <c r="D10809"/>
  <c r="E10809"/>
  <c r="F10809"/>
  <c r="G10809"/>
  <c r="H10809"/>
  <c r="A10942"/>
  <c r="B10942"/>
  <c r="C10942"/>
  <c r="D10942"/>
  <c r="E10942"/>
  <c r="F10942"/>
  <c r="G10942"/>
  <c r="H10942"/>
  <c r="A11076"/>
  <c r="B11076"/>
  <c r="C11076"/>
  <c r="D11076"/>
  <c r="E11076"/>
  <c r="F11076"/>
  <c r="G11076"/>
  <c r="A10810"/>
  <c r="B10810"/>
  <c r="C10810"/>
  <c r="D10810"/>
  <c r="E10810"/>
  <c r="F10810"/>
  <c r="G10810"/>
  <c r="H10810"/>
  <c r="A10943"/>
  <c r="B10943"/>
  <c r="C10943"/>
  <c r="D10943"/>
  <c r="E10943"/>
  <c r="F10943"/>
  <c r="G10943"/>
  <c r="H10943"/>
  <c r="A11077"/>
  <c r="B11077"/>
  <c r="C11077"/>
  <c r="D11077"/>
  <c r="E11077"/>
  <c r="F11077"/>
  <c r="G11077"/>
  <c r="A10944"/>
  <c r="B10944"/>
  <c r="C10944"/>
  <c r="D10944"/>
  <c r="E10944"/>
  <c r="F10944"/>
  <c r="G10944"/>
  <c r="H10944"/>
  <c r="A11078"/>
  <c r="B11078"/>
  <c r="C11078"/>
  <c r="D11078"/>
  <c r="E11078"/>
  <c r="F11078"/>
  <c r="G11078"/>
  <c r="A10357"/>
  <c r="B10357"/>
  <c r="C10357"/>
  <c r="D10357"/>
  <c r="E10357"/>
  <c r="F10357"/>
  <c r="G10357"/>
  <c r="H10357"/>
  <c r="A10358"/>
  <c r="B10358"/>
  <c r="C10358"/>
  <c r="D10358"/>
  <c r="E10358"/>
  <c r="F10358"/>
  <c r="G10358"/>
  <c r="H10358"/>
  <c r="A10359"/>
  <c r="B10359"/>
  <c r="C10359"/>
  <c r="D10359"/>
  <c r="E10359"/>
  <c r="F10359"/>
  <c r="G10359"/>
  <c r="H10359"/>
  <c r="A10509"/>
  <c r="B10509"/>
  <c r="C10509"/>
  <c r="D10509"/>
  <c r="E10509"/>
  <c r="F10509"/>
  <c r="G10509"/>
  <c r="H10509"/>
  <c r="A10529"/>
  <c r="B10529"/>
  <c r="C10529"/>
  <c r="D10529"/>
  <c r="E10529"/>
  <c r="F10529"/>
  <c r="G10529"/>
  <c r="A10561"/>
  <c r="B10561"/>
  <c r="C10561"/>
  <c r="D10561"/>
  <c r="E10561"/>
  <c r="F10561"/>
  <c r="G10561"/>
  <c r="H10561"/>
  <c r="A10562"/>
  <c r="B10562"/>
  <c r="C10562"/>
  <c r="D10562"/>
  <c r="E10562"/>
  <c r="F10562"/>
  <c r="G10562"/>
  <c r="H10562"/>
  <c r="A10634"/>
  <c r="B10634"/>
  <c r="C10634"/>
  <c r="D10634"/>
  <c r="E10634"/>
  <c r="F10634"/>
  <c r="G10634"/>
  <c r="A10563"/>
  <c r="B10563"/>
  <c r="C10563"/>
  <c r="D10563"/>
  <c r="E10563"/>
  <c r="F10563"/>
  <c r="G10563"/>
  <c r="H10563"/>
  <c r="A10564"/>
  <c r="B10564"/>
  <c r="C10564"/>
  <c r="D10564"/>
  <c r="E10564"/>
  <c r="F10564"/>
  <c r="G10564"/>
  <c r="H10564"/>
  <c r="A10945"/>
  <c r="B10945"/>
  <c r="C10945"/>
  <c r="D10945"/>
  <c r="E10945"/>
  <c r="F10945"/>
  <c r="G10945"/>
  <c r="H10945"/>
  <c r="A10811"/>
  <c r="B10811"/>
  <c r="C10811"/>
  <c r="D10811"/>
  <c r="E10811"/>
  <c r="F10811"/>
  <c r="G10811"/>
  <c r="H10811"/>
  <c r="A10946"/>
  <c r="B10946"/>
  <c r="C10946"/>
  <c r="D10946"/>
  <c r="E10946"/>
  <c r="F10946"/>
  <c r="G10946"/>
  <c r="H10946"/>
  <c r="A11079"/>
  <c r="B11079"/>
  <c r="C11079"/>
  <c r="D11079"/>
  <c r="E11079"/>
  <c r="F11079"/>
  <c r="G11079"/>
  <c r="A10812"/>
  <c r="B10812"/>
  <c r="C10812"/>
  <c r="D10812"/>
  <c r="E10812"/>
  <c r="F10812"/>
  <c r="G10812"/>
  <c r="H10812"/>
  <c r="A10947"/>
  <c r="B10947"/>
  <c r="C10947"/>
  <c r="D10947"/>
  <c r="E10947"/>
  <c r="F10947"/>
  <c r="G10947"/>
  <c r="H10947"/>
  <c r="A11080"/>
  <c r="B11080"/>
  <c r="C11080"/>
  <c r="D11080"/>
  <c r="E11080"/>
  <c r="F11080"/>
  <c r="G11080"/>
  <c r="A10813"/>
  <c r="B10813"/>
  <c r="C10813"/>
  <c r="D10813"/>
  <c r="E10813"/>
  <c r="F10813"/>
  <c r="G10813"/>
  <c r="H10813"/>
  <c r="A10948"/>
  <c r="B10948"/>
  <c r="C10948"/>
  <c r="D10948"/>
  <c r="E10948"/>
  <c r="F10948"/>
  <c r="G10948"/>
  <c r="H10948"/>
  <c r="A11081"/>
  <c r="B11081"/>
  <c r="C11081"/>
  <c r="D11081"/>
  <c r="E11081"/>
  <c r="F11081"/>
  <c r="G11081"/>
  <c r="A10360"/>
  <c r="B10360"/>
  <c r="C10360"/>
  <c r="D10360"/>
  <c r="E10360"/>
  <c r="F10360"/>
  <c r="G10360"/>
  <c r="H10360"/>
  <c r="A10427"/>
  <c r="B10427"/>
  <c r="C10427"/>
  <c r="D10427"/>
  <c r="E10427"/>
  <c r="F10427"/>
  <c r="G10427"/>
  <c r="H10427"/>
  <c r="A10461"/>
  <c r="B10461"/>
  <c r="C10461"/>
  <c r="D10461"/>
  <c r="E10461"/>
  <c r="F10461"/>
  <c r="G10461"/>
  <c r="A10361"/>
  <c r="B10361"/>
  <c r="C10361"/>
  <c r="D10361"/>
  <c r="E10361"/>
  <c r="F10361"/>
  <c r="G10361"/>
  <c r="H10361"/>
  <c r="A10428"/>
  <c r="B10428"/>
  <c r="C10428"/>
  <c r="D10428"/>
  <c r="E10428"/>
  <c r="F10428"/>
  <c r="G10428"/>
  <c r="H10428"/>
  <c r="A10462"/>
  <c r="B10462"/>
  <c r="C10462"/>
  <c r="D10462"/>
  <c r="E10462"/>
  <c r="F10462"/>
  <c r="G10462"/>
  <c r="A10362"/>
  <c r="B10362"/>
  <c r="C10362"/>
  <c r="D10362"/>
  <c r="E10362"/>
  <c r="F10362"/>
  <c r="G10362"/>
  <c r="H10362"/>
  <c r="A10510"/>
  <c r="B10510"/>
  <c r="C10510"/>
  <c r="D10510"/>
  <c r="E10510"/>
  <c r="F10510"/>
  <c r="G10510"/>
  <c r="H10510"/>
  <c r="A10565"/>
  <c r="B10565"/>
  <c r="C10565"/>
  <c r="D10565"/>
  <c r="E10565"/>
  <c r="F10565"/>
  <c r="G10565"/>
  <c r="H10565"/>
  <c r="A10566"/>
  <c r="B10566"/>
  <c r="C10566"/>
  <c r="D10566"/>
  <c r="E10566"/>
  <c r="F10566"/>
  <c r="G10566"/>
  <c r="H10566"/>
  <c r="A10635"/>
  <c r="B10635"/>
  <c r="C10635"/>
  <c r="D10635"/>
  <c r="E10635"/>
  <c r="F10635"/>
  <c r="G10635"/>
  <c r="A10567"/>
  <c r="B10567"/>
  <c r="C10567"/>
  <c r="D10567"/>
  <c r="E10567"/>
  <c r="F10567"/>
  <c r="G10567"/>
  <c r="H10567"/>
  <c r="A10636"/>
  <c r="B10636"/>
  <c r="C10636"/>
  <c r="D10636"/>
  <c r="E10636"/>
  <c r="F10636"/>
  <c r="G10636"/>
  <c r="A10568"/>
  <c r="B10568"/>
  <c r="C10568"/>
  <c r="D10568"/>
  <c r="E10568"/>
  <c r="F10568"/>
  <c r="G10568"/>
  <c r="H10568"/>
  <c r="A10694"/>
  <c r="B10694"/>
  <c r="C10694"/>
  <c r="D10694"/>
  <c r="E10694"/>
  <c r="F10694"/>
  <c r="G10694"/>
  <c r="A10949"/>
  <c r="B10949"/>
  <c r="C10949"/>
  <c r="D10949"/>
  <c r="E10949"/>
  <c r="F10949"/>
  <c r="G10949"/>
  <c r="H10949"/>
  <c r="A10814"/>
  <c r="B10814"/>
  <c r="C10814"/>
  <c r="D10814"/>
  <c r="E10814"/>
  <c r="F10814"/>
  <c r="G10814"/>
  <c r="H10814"/>
  <c r="A10950"/>
  <c r="B10950"/>
  <c r="C10950"/>
  <c r="D10950"/>
  <c r="E10950"/>
  <c r="F10950"/>
  <c r="G10950"/>
  <c r="H10950"/>
  <c r="A11082"/>
  <c r="B11082"/>
  <c r="C11082"/>
  <c r="D11082"/>
  <c r="E11082"/>
  <c r="F11082"/>
  <c r="G11082"/>
  <c r="A10815"/>
  <c r="B10815"/>
  <c r="C10815"/>
  <c r="D10815"/>
  <c r="E10815"/>
  <c r="F10815"/>
  <c r="G10815"/>
  <c r="H10815"/>
  <c r="A10951"/>
  <c r="B10951"/>
  <c r="C10951"/>
  <c r="D10951"/>
  <c r="E10951"/>
  <c r="F10951"/>
  <c r="G10951"/>
  <c r="H10951"/>
  <c r="A11083"/>
  <c r="B11083"/>
  <c r="C11083"/>
  <c r="D11083"/>
  <c r="E11083"/>
  <c r="F11083"/>
  <c r="G11083"/>
  <c r="A10816"/>
  <c r="B10816"/>
  <c r="C10816"/>
  <c r="D10816"/>
  <c r="E10816"/>
  <c r="F10816"/>
  <c r="G10816"/>
  <c r="H10816"/>
  <c r="A10952"/>
  <c r="B10952"/>
  <c r="C10952"/>
  <c r="D10952"/>
  <c r="E10952"/>
  <c r="F10952"/>
  <c r="G10952"/>
  <c r="H10952"/>
  <c r="A10953"/>
  <c r="B10953"/>
  <c r="C10953"/>
  <c r="D10953"/>
  <c r="E10953"/>
  <c r="F10953"/>
  <c r="G10953"/>
  <c r="H10953"/>
  <c r="A11084"/>
  <c r="B11084"/>
  <c r="C11084"/>
  <c r="D11084"/>
  <c r="E11084"/>
  <c r="F11084"/>
  <c r="G11084"/>
  <c r="A10153"/>
  <c r="B10153"/>
  <c r="C10153"/>
  <c r="D10153"/>
  <c r="E10153"/>
  <c r="F10153"/>
  <c r="G10153"/>
  <c r="H10153"/>
  <c r="A9794"/>
  <c r="B9794"/>
  <c r="C9794"/>
  <c r="D9794"/>
  <c r="E9794"/>
  <c r="F9794"/>
  <c r="G9794"/>
  <c r="H9794"/>
  <c r="A9734"/>
  <c r="B9734"/>
  <c r="C9734"/>
  <c r="D9734"/>
  <c r="E9734"/>
  <c r="F9734"/>
  <c r="G9734"/>
  <c r="H9734"/>
  <c r="A9846"/>
  <c r="B9846"/>
  <c r="C9846"/>
  <c r="D9846"/>
  <c r="E9846"/>
  <c r="F9846"/>
  <c r="G9846"/>
  <c r="H9846"/>
  <c r="A9873"/>
  <c r="B9873"/>
  <c r="C9873"/>
  <c r="D9873"/>
  <c r="E9873"/>
  <c r="F9873"/>
  <c r="G9873"/>
  <c r="H9873"/>
  <c r="A9874"/>
  <c r="B9874"/>
  <c r="C9874"/>
  <c r="D9874"/>
  <c r="E9874"/>
  <c r="F9874"/>
  <c r="G9874"/>
  <c r="H9874"/>
  <c r="A9950"/>
  <c r="B9950"/>
  <c r="C9950"/>
  <c r="D9950"/>
  <c r="E9950"/>
  <c r="F9950"/>
  <c r="G9950"/>
  <c r="A10272"/>
  <c r="B10272"/>
  <c r="C10272"/>
  <c r="D10272"/>
  <c r="E10272"/>
  <c r="F10272"/>
  <c r="G10272"/>
  <c r="A10059"/>
  <c r="B10059"/>
  <c r="C10059"/>
  <c r="D10059"/>
  <c r="E10059"/>
  <c r="F10059"/>
  <c r="G10059"/>
  <c r="H10059"/>
  <c r="A10154"/>
  <c r="B10154"/>
  <c r="C10154"/>
  <c r="D10154"/>
  <c r="E10154"/>
  <c r="F10154"/>
  <c r="G10154"/>
  <c r="H10154"/>
  <c r="A10273"/>
  <c r="B10273"/>
  <c r="C10273"/>
  <c r="D10273"/>
  <c r="E10273"/>
  <c r="F10273"/>
  <c r="G10273"/>
  <c r="A10060"/>
  <c r="B10060"/>
  <c r="C10060"/>
  <c r="D10060"/>
  <c r="E10060"/>
  <c r="F10060"/>
  <c r="G10060"/>
  <c r="H10060"/>
  <c r="A10155"/>
  <c r="B10155"/>
  <c r="C10155"/>
  <c r="D10155"/>
  <c r="E10155"/>
  <c r="F10155"/>
  <c r="G10155"/>
  <c r="H10155"/>
  <c r="A9735"/>
  <c r="B9735"/>
  <c r="C9735"/>
  <c r="D9735"/>
  <c r="E9735"/>
  <c r="F9735"/>
  <c r="G9735"/>
  <c r="H9735"/>
  <c r="A9847"/>
  <c r="B9847"/>
  <c r="C9847"/>
  <c r="D9847"/>
  <c r="E9847"/>
  <c r="F9847"/>
  <c r="G9847"/>
  <c r="H9847"/>
  <c r="A10156"/>
  <c r="B10156"/>
  <c r="C10156"/>
  <c r="D10156"/>
  <c r="E10156"/>
  <c r="F10156"/>
  <c r="G10156"/>
  <c r="H10156"/>
  <c r="A10274"/>
  <c r="B10274"/>
  <c r="C10274"/>
  <c r="D10274"/>
  <c r="E10274"/>
  <c r="F10274"/>
  <c r="G10274"/>
  <c r="A10061"/>
  <c r="B10061"/>
  <c r="C10061"/>
  <c r="D10061"/>
  <c r="E10061"/>
  <c r="F10061"/>
  <c r="G10061"/>
  <c r="H10061"/>
  <c r="A10157"/>
  <c r="B10157"/>
  <c r="C10157"/>
  <c r="D10157"/>
  <c r="E10157"/>
  <c r="F10157"/>
  <c r="G10157"/>
  <c r="H10157"/>
  <c r="A9736"/>
  <c r="B9736"/>
  <c r="C9736"/>
  <c r="D9736"/>
  <c r="E9736"/>
  <c r="F9736"/>
  <c r="G9736"/>
  <c r="H9736"/>
  <c r="A9737"/>
  <c r="B9737"/>
  <c r="C9737"/>
  <c r="D9737"/>
  <c r="E9737"/>
  <c r="F9737"/>
  <c r="G9737"/>
  <c r="H9737"/>
  <c r="A9848"/>
  <c r="B9848"/>
  <c r="C9848"/>
  <c r="D9848"/>
  <c r="E9848"/>
  <c r="F9848"/>
  <c r="G9848"/>
  <c r="H9848"/>
  <c r="A9863"/>
  <c r="B9863"/>
  <c r="C9863"/>
  <c r="D9863"/>
  <c r="E9863"/>
  <c r="F9863"/>
  <c r="G9863"/>
  <c r="A9875"/>
  <c r="B9875"/>
  <c r="C9875"/>
  <c r="D9875"/>
  <c r="E9875"/>
  <c r="F9875"/>
  <c r="G9875"/>
  <c r="H9875"/>
  <c r="A9876"/>
  <c r="B9876"/>
  <c r="C9876"/>
  <c r="D9876"/>
  <c r="E9876"/>
  <c r="F9876"/>
  <c r="G9876"/>
  <c r="H9876"/>
  <c r="A9877"/>
  <c r="B9877"/>
  <c r="C9877"/>
  <c r="D9877"/>
  <c r="E9877"/>
  <c r="F9877"/>
  <c r="G9877"/>
  <c r="H9877"/>
  <c r="A10062"/>
  <c r="B10062"/>
  <c r="C10062"/>
  <c r="D10062"/>
  <c r="E10062"/>
  <c r="F10062"/>
  <c r="G10062"/>
  <c r="H10062"/>
  <c r="A10158"/>
  <c r="B10158"/>
  <c r="C10158"/>
  <c r="D10158"/>
  <c r="E10158"/>
  <c r="F10158"/>
  <c r="G10158"/>
  <c r="H10158"/>
  <c r="A10275"/>
  <c r="B10275"/>
  <c r="C10275"/>
  <c r="D10275"/>
  <c r="E10275"/>
  <c r="F10275"/>
  <c r="G10275"/>
  <c r="A10063"/>
  <c r="B10063"/>
  <c r="C10063"/>
  <c r="D10063"/>
  <c r="E10063"/>
  <c r="F10063"/>
  <c r="G10063"/>
  <c r="H10063"/>
  <c r="A10159"/>
  <c r="B10159"/>
  <c r="C10159"/>
  <c r="D10159"/>
  <c r="E10159"/>
  <c r="F10159"/>
  <c r="G10159"/>
  <c r="H10159"/>
  <c r="A10276"/>
  <c r="B10276"/>
  <c r="C10276"/>
  <c r="D10276"/>
  <c r="E10276"/>
  <c r="F10276"/>
  <c r="G10276"/>
  <c r="A10160"/>
  <c r="B10160"/>
  <c r="C10160"/>
  <c r="D10160"/>
  <c r="E10160"/>
  <c r="F10160"/>
  <c r="G10160"/>
  <c r="H10160"/>
  <c r="A10161"/>
  <c r="B10161"/>
  <c r="C10161"/>
  <c r="D10161"/>
  <c r="E10161"/>
  <c r="F10161"/>
  <c r="G10161"/>
  <c r="H10161"/>
  <c r="A9738"/>
  <c r="B9738"/>
  <c r="C9738"/>
  <c r="D9738"/>
  <c r="E9738"/>
  <c r="F9738"/>
  <c r="G9738"/>
  <c r="H9738"/>
  <c r="A9795"/>
  <c r="B9795"/>
  <c r="C9795"/>
  <c r="D9795"/>
  <c r="E9795"/>
  <c r="F9795"/>
  <c r="G9795"/>
  <c r="H9795"/>
  <c r="A9739"/>
  <c r="B9739"/>
  <c r="C9739"/>
  <c r="D9739"/>
  <c r="E9739"/>
  <c r="F9739"/>
  <c r="G9739"/>
  <c r="H9739"/>
  <c r="A9816"/>
  <c r="B9816"/>
  <c r="C9816"/>
  <c r="D9816"/>
  <c r="E9816"/>
  <c r="F9816"/>
  <c r="G9816"/>
  <c r="A9849"/>
  <c r="B9849"/>
  <c r="C9849"/>
  <c r="D9849"/>
  <c r="E9849"/>
  <c r="F9849"/>
  <c r="G9849"/>
  <c r="H9849"/>
  <c r="A9878"/>
  <c r="B9878"/>
  <c r="C9878"/>
  <c r="D9878"/>
  <c r="E9878"/>
  <c r="F9878"/>
  <c r="G9878"/>
  <c r="H9878"/>
  <c r="A9951"/>
  <c r="B9951"/>
  <c r="C9951"/>
  <c r="D9951"/>
  <c r="E9951"/>
  <c r="F9951"/>
  <c r="G9951"/>
  <c r="A9879"/>
  <c r="B9879"/>
  <c r="C9879"/>
  <c r="D9879"/>
  <c r="E9879"/>
  <c r="F9879"/>
  <c r="G9879"/>
  <c r="H9879"/>
  <c r="A9880"/>
  <c r="B9880"/>
  <c r="C9880"/>
  <c r="D9880"/>
  <c r="E9880"/>
  <c r="F9880"/>
  <c r="G9880"/>
  <c r="H9880"/>
  <c r="A9992"/>
  <c r="B9992"/>
  <c r="C9992"/>
  <c r="D9992"/>
  <c r="E9992"/>
  <c r="F9992"/>
  <c r="G9992"/>
  <c r="A10162"/>
  <c r="B10162"/>
  <c r="C10162"/>
  <c r="D10162"/>
  <c r="E10162"/>
  <c r="F10162"/>
  <c r="G10162"/>
  <c r="H10162"/>
  <c r="A10277"/>
  <c r="B10277"/>
  <c r="C10277"/>
  <c r="D10277"/>
  <c r="E10277"/>
  <c r="F10277"/>
  <c r="G10277"/>
  <c r="A10163"/>
  <c r="B10163"/>
  <c r="C10163"/>
  <c r="D10163"/>
  <c r="E10163"/>
  <c r="F10163"/>
  <c r="G10163"/>
  <c r="H10163"/>
  <c r="A10278"/>
  <c r="B10278"/>
  <c r="C10278"/>
  <c r="D10278"/>
  <c r="E10278"/>
  <c r="F10278"/>
  <c r="G10278"/>
  <c r="A10064"/>
  <c r="B10064"/>
  <c r="C10064"/>
  <c r="D10064"/>
  <c r="E10064"/>
  <c r="F10064"/>
  <c r="G10064"/>
  <c r="H10064"/>
  <c r="A10164"/>
  <c r="B10164"/>
  <c r="C10164"/>
  <c r="D10164"/>
  <c r="E10164"/>
  <c r="F10164"/>
  <c r="G10164"/>
  <c r="H10164"/>
  <c r="A10279"/>
  <c r="B10279"/>
  <c r="C10279"/>
  <c r="D10279"/>
  <c r="E10279"/>
  <c r="F10279"/>
  <c r="G10279"/>
  <c r="A10065"/>
  <c r="B10065"/>
  <c r="C10065"/>
  <c r="D10065"/>
  <c r="E10065"/>
  <c r="F10065"/>
  <c r="G10065"/>
  <c r="H10065"/>
  <c r="A10165"/>
  <c r="B10165"/>
  <c r="C10165"/>
  <c r="D10165"/>
  <c r="E10165"/>
  <c r="F10165"/>
  <c r="G10165"/>
  <c r="H10165"/>
  <c r="A9740"/>
  <c r="B9740"/>
  <c r="C9740"/>
  <c r="D9740"/>
  <c r="E9740"/>
  <c r="F9740"/>
  <c r="G9740"/>
  <c r="H9740"/>
  <c r="A9817"/>
  <c r="B9817"/>
  <c r="C9817"/>
  <c r="D9817"/>
  <c r="E9817"/>
  <c r="F9817"/>
  <c r="G9817"/>
  <c r="A9741"/>
  <c r="B9741"/>
  <c r="C9741"/>
  <c r="D9741"/>
  <c r="E9741"/>
  <c r="F9741"/>
  <c r="G9741"/>
  <c r="H9741"/>
  <c r="A9850"/>
  <c r="B9850"/>
  <c r="C9850"/>
  <c r="D9850"/>
  <c r="E9850"/>
  <c r="F9850"/>
  <c r="G9850"/>
  <c r="H9850"/>
  <c r="A9881"/>
  <c r="B9881"/>
  <c r="C9881"/>
  <c r="D9881"/>
  <c r="E9881"/>
  <c r="F9881"/>
  <c r="G9881"/>
  <c r="H9881"/>
  <c r="A9882"/>
  <c r="B9882"/>
  <c r="C9882"/>
  <c r="D9882"/>
  <c r="E9882"/>
  <c r="F9882"/>
  <c r="G9882"/>
  <c r="H9882"/>
  <c r="A10280"/>
  <c r="B10280"/>
  <c r="C10280"/>
  <c r="D10280"/>
  <c r="E10280"/>
  <c r="F10280"/>
  <c r="G10280"/>
  <c r="A10066"/>
  <c r="B10066"/>
  <c r="C10066"/>
  <c r="D10066"/>
  <c r="E10066"/>
  <c r="F10066"/>
  <c r="G10066"/>
  <c r="H10066"/>
  <c r="A10166"/>
  <c r="B10166"/>
  <c r="C10166"/>
  <c r="D10166"/>
  <c r="E10166"/>
  <c r="F10166"/>
  <c r="G10166"/>
  <c r="H10166"/>
  <c r="A10281"/>
  <c r="B10281"/>
  <c r="C10281"/>
  <c r="D10281"/>
  <c r="E10281"/>
  <c r="F10281"/>
  <c r="G10281"/>
  <c r="A10067"/>
  <c r="B10067"/>
  <c r="C10067"/>
  <c r="D10067"/>
  <c r="E10067"/>
  <c r="F10067"/>
  <c r="G10067"/>
  <c r="H10067"/>
  <c r="A10167"/>
  <c r="B10167"/>
  <c r="C10167"/>
  <c r="D10167"/>
  <c r="E10167"/>
  <c r="F10167"/>
  <c r="G10167"/>
  <c r="H10167"/>
  <c r="A10282"/>
  <c r="B10282"/>
  <c r="C10282"/>
  <c r="D10282"/>
  <c r="E10282"/>
  <c r="F10282"/>
  <c r="G10282"/>
  <c r="A10068"/>
  <c r="B10068"/>
  <c r="C10068"/>
  <c r="D10068"/>
  <c r="E10068"/>
  <c r="F10068"/>
  <c r="G10068"/>
  <c r="H10068"/>
  <c r="A10168"/>
  <c r="B10168"/>
  <c r="C10168"/>
  <c r="D10168"/>
  <c r="E10168"/>
  <c r="F10168"/>
  <c r="G10168"/>
  <c r="H10168"/>
  <c r="A10283"/>
  <c r="B10283"/>
  <c r="C10283"/>
  <c r="D10283"/>
  <c r="E10283"/>
  <c r="F10283"/>
  <c r="G10283"/>
  <c r="A9742"/>
  <c r="B9742"/>
  <c r="C9742"/>
  <c r="D9742"/>
  <c r="E9742"/>
  <c r="F9742"/>
  <c r="G9742"/>
  <c r="H9742"/>
  <c r="A9851"/>
  <c r="B9851"/>
  <c r="C9851"/>
  <c r="D9851"/>
  <c r="E9851"/>
  <c r="F9851"/>
  <c r="G9851"/>
  <c r="H9851"/>
  <c r="A9883"/>
  <c r="B9883"/>
  <c r="C9883"/>
  <c r="D9883"/>
  <c r="E9883"/>
  <c r="F9883"/>
  <c r="G9883"/>
  <c r="H9883"/>
  <c r="A9884"/>
  <c r="B9884"/>
  <c r="C9884"/>
  <c r="D9884"/>
  <c r="E9884"/>
  <c r="F9884"/>
  <c r="G9884"/>
  <c r="H9884"/>
  <c r="A9885"/>
  <c r="B9885"/>
  <c r="C9885"/>
  <c r="D9885"/>
  <c r="E9885"/>
  <c r="F9885"/>
  <c r="G9885"/>
  <c r="H9885"/>
  <c r="A10169"/>
  <c r="B10169"/>
  <c r="C10169"/>
  <c r="D10169"/>
  <c r="E10169"/>
  <c r="F10169"/>
  <c r="G10169"/>
  <c r="H10169"/>
  <c r="A10170"/>
  <c r="B10170"/>
  <c r="C10170"/>
  <c r="D10170"/>
  <c r="E10170"/>
  <c r="F10170"/>
  <c r="G10170"/>
  <c r="H10170"/>
  <c r="A10284"/>
  <c r="B10284"/>
  <c r="C10284"/>
  <c r="D10284"/>
  <c r="E10284"/>
  <c r="F10284"/>
  <c r="G10284"/>
  <c r="A10069"/>
  <c r="B10069"/>
  <c r="C10069"/>
  <c r="D10069"/>
  <c r="E10069"/>
  <c r="F10069"/>
  <c r="G10069"/>
  <c r="H10069"/>
  <c r="A10171"/>
  <c r="B10171"/>
  <c r="C10171"/>
  <c r="D10171"/>
  <c r="E10171"/>
  <c r="F10171"/>
  <c r="G10171"/>
  <c r="H10171"/>
  <c r="A10285"/>
  <c r="B10285"/>
  <c r="C10285"/>
  <c r="D10285"/>
  <c r="E10285"/>
  <c r="F10285"/>
  <c r="G10285"/>
  <c r="A10172"/>
  <c r="B10172"/>
  <c r="C10172"/>
  <c r="D10172"/>
  <c r="E10172"/>
  <c r="F10172"/>
  <c r="G10172"/>
  <c r="H10172"/>
  <c r="A10173"/>
  <c r="B10173"/>
  <c r="C10173"/>
  <c r="D10173"/>
  <c r="E10173"/>
  <c r="F10173"/>
  <c r="G10173"/>
  <c r="H10173"/>
  <c r="A5781"/>
  <c r="B5781"/>
  <c r="C5781"/>
  <c r="D5781"/>
  <c r="E5781"/>
  <c r="F5781"/>
  <c r="G5781"/>
  <c r="H5781"/>
  <c r="A5001"/>
  <c r="B5001"/>
  <c r="C5001"/>
  <c r="D5001"/>
  <c r="E5001"/>
  <c r="F5001"/>
  <c r="G5001"/>
  <c r="H5001"/>
  <c r="A5098"/>
  <c r="B5098"/>
  <c r="C5098"/>
  <c r="D5098"/>
  <c r="E5098"/>
  <c r="F5098"/>
  <c r="G5098"/>
  <c r="H5098"/>
  <c r="A5135"/>
  <c r="B5135"/>
  <c r="C5135"/>
  <c r="D5135"/>
  <c r="E5135"/>
  <c r="F5135"/>
  <c r="G5135"/>
  <c r="A5002"/>
  <c r="B5002"/>
  <c r="C5002"/>
  <c r="D5002"/>
  <c r="E5002"/>
  <c r="F5002"/>
  <c r="G5002"/>
  <c r="H5002"/>
  <c r="A5195"/>
  <c r="B5195"/>
  <c r="C5195"/>
  <c r="D5195"/>
  <c r="E5195"/>
  <c r="F5195"/>
  <c r="G5195"/>
  <c r="H5195"/>
  <c r="A5250"/>
  <c r="B5250"/>
  <c r="C5250"/>
  <c r="D5250"/>
  <c r="E5250"/>
  <c r="F5250"/>
  <c r="G5250"/>
  <c r="H5250"/>
  <c r="A5251"/>
  <c r="B5251"/>
  <c r="C5251"/>
  <c r="D5251"/>
  <c r="E5251"/>
  <c r="F5251"/>
  <c r="G5251"/>
  <c r="H5251"/>
  <c r="A5252"/>
  <c r="B5252"/>
  <c r="C5252"/>
  <c r="D5252"/>
  <c r="E5252"/>
  <c r="F5252"/>
  <c r="G5252"/>
  <c r="H5252"/>
  <c r="A5253"/>
  <c r="B5253"/>
  <c r="C5253"/>
  <c r="D5253"/>
  <c r="E5253"/>
  <c r="F5253"/>
  <c r="G5253"/>
  <c r="H5253"/>
  <c r="A5372"/>
  <c r="B5372"/>
  <c r="C5372"/>
  <c r="D5372"/>
  <c r="E5372"/>
  <c r="F5372"/>
  <c r="G5372"/>
  <c r="A5450"/>
  <c r="B5450"/>
  <c r="C5450"/>
  <c r="D5450"/>
  <c r="E5450"/>
  <c r="F5450"/>
  <c r="G5450"/>
  <c r="A5451"/>
  <c r="B5451"/>
  <c r="C5451"/>
  <c r="D5451"/>
  <c r="E5451"/>
  <c r="F5451"/>
  <c r="G5451"/>
  <c r="A5452"/>
  <c r="B5452"/>
  <c r="C5452"/>
  <c r="D5452"/>
  <c r="E5452"/>
  <c r="F5452"/>
  <c r="G5452"/>
  <c r="A5782"/>
  <c r="B5782"/>
  <c r="C5782"/>
  <c r="D5782"/>
  <c r="E5782"/>
  <c r="F5782"/>
  <c r="G5782"/>
  <c r="H5782"/>
  <c r="A5994"/>
  <c r="B5994"/>
  <c r="C5994"/>
  <c r="D5994"/>
  <c r="E5994"/>
  <c r="F5994"/>
  <c r="G5994"/>
  <c r="A5592"/>
  <c r="B5592"/>
  <c r="C5592"/>
  <c r="D5592"/>
  <c r="E5592"/>
  <c r="F5592"/>
  <c r="G5592"/>
  <c r="H5592"/>
  <c r="A5783"/>
  <c r="B5783"/>
  <c r="C5783"/>
  <c r="D5783"/>
  <c r="E5783"/>
  <c r="F5783"/>
  <c r="G5783"/>
  <c r="H5783"/>
  <c r="A5995"/>
  <c r="B5995"/>
  <c r="C5995"/>
  <c r="D5995"/>
  <c r="E5995"/>
  <c r="F5995"/>
  <c r="G5995"/>
  <c r="A5593"/>
  <c r="B5593"/>
  <c r="C5593"/>
  <c r="D5593"/>
  <c r="E5593"/>
  <c r="F5593"/>
  <c r="G5593"/>
  <c r="H5593"/>
  <c r="A5784"/>
  <c r="B5784"/>
  <c r="C5784"/>
  <c r="D5784"/>
  <c r="E5784"/>
  <c r="F5784"/>
  <c r="G5784"/>
  <c r="H5784"/>
  <c r="A5996"/>
  <c r="B5996"/>
  <c r="C5996"/>
  <c r="D5996"/>
  <c r="E5996"/>
  <c r="F5996"/>
  <c r="G5996"/>
  <c r="A5594"/>
  <c r="B5594"/>
  <c r="C5594"/>
  <c r="D5594"/>
  <c r="E5594"/>
  <c r="F5594"/>
  <c r="G5594"/>
  <c r="H5594"/>
  <c r="A5785"/>
  <c r="B5785"/>
  <c r="C5785"/>
  <c r="D5785"/>
  <c r="E5785"/>
  <c r="F5785"/>
  <c r="G5785"/>
  <c r="H5785"/>
  <c r="A5786"/>
  <c r="B5786"/>
  <c r="C5786"/>
  <c r="D5786"/>
  <c r="E5786"/>
  <c r="F5786"/>
  <c r="G5786"/>
  <c r="H5786"/>
  <c r="A5003"/>
  <c r="B5003"/>
  <c r="C5003"/>
  <c r="D5003"/>
  <c r="E5003"/>
  <c r="F5003"/>
  <c r="G5003"/>
  <c r="H5003"/>
  <c r="A5099"/>
  <c r="B5099"/>
  <c r="C5099"/>
  <c r="D5099"/>
  <c r="E5099"/>
  <c r="F5099"/>
  <c r="G5099"/>
  <c r="H5099"/>
  <c r="A5136"/>
  <c r="B5136"/>
  <c r="C5136"/>
  <c r="D5136"/>
  <c r="E5136"/>
  <c r="F5136"/>
  <c r="G5136"/>
  <c r="A5004"/>
  <c r="B5004"/>
  <c r="C5004"/>
  <c r="D5004"/>
  <c r="E5004"/>
  <c r="F5004"/>
  <c r="G5004"/>
  <c r="H5004"/>
  <c r="A5005"/>
  <c r="B5005"/>
  <c r="C5005"/>
  <c r="D5005"/>
  <c r="E5005"/>
  <c r="F5005"/>
  <c r="G5005"/>
  <c r="H5005"/>
  <c r="A5006"/>
  <c r="B5006"/>
  <c r="C5006"/>
  <c r="D5006"/>
  <c r="E5006"/>
  <c r="F5006"/>
  <c r="G5006"/>
  <c r="H5006"/>
  <c r="A5196"/>
  <c r="B5196"/>
  <c r="C5196"/>
  <c r="D5196"/>
  <c r="E5196"/>
  <c r="F5196"/>
  <c r="G5196"/>
  <c r="H5196"/>
  <c r="A5219"/>
  <c r="B5219"/>
  <c r="C5219"/>
  <c r="D5219"/>
  <c r="E5219"/>
  <c r="F5219"/>
  <c r="G5219"/>
  <c r="A5254"/>
  <c r="B5254"/>
  <c r="C5254"/>
  <c r="D5254"/>
  <c r="E5254"/>
  <c r="F5254"/>
  <c r="G5254"/>
  <c r="H5254"/>
  <c r="A5255"/>
  <c r="B5255"/>
  <c r="C5255"/>
  <c r="D5255"/>
  <c r="E5255"/>
  <c r="F5255"/>
  <c r="G5255"/>
  <c r="H5255"/>
  <c r="A5256"/>
  <c r="B5256"/>
  <c r="C5256"/>
  <c r="D5256"/>
  <c r="E5256"/>
  <c r="F5256"/>
  <c r="G5256"/>
  <c r="H5256"/>
  <c r="A5373"/>
  <c r="B5373"/>
  <c r="C5373"/>
  <c r="D5373"/>
  <c r="E5373"/>
  <c r="F5373"/>
  <c r="G5373"/>
  <c r="A5257"/>
  <c r="B5257"/>
  <c r="C5257"/>
  <c r="D5257"/>
  <c r="E5257"/>
  <c r="F5257"/>
  <c r="G5257"/>
  <c r="H5257"/>
  <c r="A5489"/>
  <c r="B5489"/>
  <c r="C5489"/>
  <c r="D5489"/>
  <c r="E5489"/>
  <c r="F5489"/>
  <c r="G5489"/>
  <c r="H5489"/>
  <c r="A5490"/>
  <c r="B5490"/>
  <c r="C5490"/>
  <c r="D5490"/>
  <c r="E5490"/>
  <c r="F5490"/>
  <c r="G5490"/>
  <c r="H5490"/>
  <c r="A5787"/>
  <c r="B5787"/>
  <c r="C5787"/>
  <c r="D5787"/>
  <c r="E5787"/>
  <c r="F5787"/>
  <c r="G5787"/>
  <c r="H5787"/>
  <c r="A5595"/>
  <c r="B5595"/>
  <c r="C5595"/>
  <c r="D5595"/>
  <c r="E5595"/>
  <c r="F5595"/>
  <c r="G5595"/>
  <c r="H5595"/>
  <c r="A5788"/>
  <c r="B5788"/>
  <c r="C5788"/>
  <c r="D5788"/>
  <c r="E5788"/>
  <c r="F5788"/>
  <c r="G5788"/>
  <c r="H5788"/>
  <c r="A5997"/>
  <c r="B5997"/>
  <c r="C5997"/>
  <c r="D5997"/>
  <c r="E5997"/>
  <c r="F5997"/>
  <c r="G5997"/>
  <c r="A5596"/>
  <c r="B5596"/>
  <c r="C5596"/>
  <c r="D5596"/>
  <c r="E5596"/>
  <c r="F5596"/>
  <c r="G5596"/>
  <c r="H5596"/>
  <c r="A5789"/>
  <c r="B5789"/>
  <c r="C5789"/>
  <c r="D5789"/>
  <c r="E5789"/>
  <c r="F5789"/>
  <c r="G5789"/>
  <c r="H5789"/>
  <c r="A5998"/>
  <c r="B5998"/>
  <c r="C5998"/>
  <c r="D5998"/>
  <c r="E5998"/>
  <c r="F5998"/>
  <c r="G5998"/>
  <c r="A5597"/>
  <c r="B5597"/>
  <c r="C5597"/>
  <c r="D5597"/>
  <c r="E5597"/>
  <c r="F5597"/>
  <c r="G5597"/>
  <c r="H5597"/>
  <c r="A5790"/>
  <c r="B5790"/>
  <c r="C5790"/>
  <c r="D5790"/>
  <c r="E5790"/>
  <c r="F5790"/>
  <c r="G5790"/>
  <c r="H5790"/>
  <c r="A5999"/>
  <c r="B5999"/>
  <c r="C5999"/>
  <c r="D5999"/>
  <c r="E5999"/>
  <c r="F5999"/>
  <c r="G5999"/>
  <c r="A5598"/>
  <c r="B5598"/>
  <c r="C5598"/>
  <c r="D5598"/>
  <c r="E5598"/>
  <c r="F5598"/>
  <c r="G5598"/>
  <c r="H5598"/>
  <c r="A5791"/>
  <c r="B5791"/>
  <c r="C5791"/>
  <c r="D5791"/>
  <c r="E5791"/>
  <c r="F5791"/>
  <c r="G5791"/>
  <c r="H5791"/>
  <c r="A5007"/>
  <c r="B5007"/>
  <c r="C5007"/>
  <c r="D5007"/>
  <c r="E5007"/>
  <c r="F5007"/>
  <c r="G5007"/>
  <c r="H5007"/>
  <c r="A5100"/>
  <c r="B5100"/>
  <c r="C5100"/>
  <c r="D5100"/>
  <c r="E5100"/>
  <c r="F5100"/>
  <c r="G5100"/>
  <c r="H5100"/>
  <c r="A5137"/>
  <c r="B5137"/>
  <c r="C5137"/>
  <c r="D5137"/>
  <c r="E5137"/>
  <c r="F5137"/>
  <c r="G5137"/>
  <c r="A5008"/>
  <c r="B5008"/>
  <c r="C5008"/>
  <c r="D5008"/>
  <c r="E5008"/>
  <c r="F5008"/>
  <c r="G5008"/>
  <c r="H5008"/>
  <c r="A5138"/>
  <c r="B5138"/>
  <c r="C5138"/>
  <c r="D5138"/>
  <c r="E5138"/>
  <c r="F5138"/>
  <c r="G5138"/>
  <c r="A5009"/>
  <c r="B5009"/>
  <c r="C5009"/>
  <c r="D5009"/>
  <c r="E5009"/>
  <c r="F5009"/>
  <c r="G5009"/>
  <c r="H5009"/>
  <c r="A5139"/>
  <c r="B5139"/>
  <c r="C5139"/>
  <c r="D5139"/>
  <c r="E5139"/>
  <c r="F5139"/>
  <c r="G5139"/>
  <c r="A5197"/>
  <c r="B5197"/>
  <c r="C5197"/>
  <c r="D5197"/>
  <c r="E5197"/>
  <c r="F5197"/>
  <c r="G5197"/>
  <c r="H5197"/>
  <c r="A5220"/>
  <c r="B5220"/>
  <c r="C5220"/>
  <c r="D5220"/>
  <c r="E5220"/>
  <c r="F5220"/>
  <c r="G5220"/>
  <c r="A5258"/>
  <c r="B5258"/>
  <c r="C5258"/>
  <c r="D5258"/>
  <c r="E5258"/>
  <c r="F5258"/>
  <c r="G5258"/>
  <c r="H5258"/>
  <c r="A5259"/>
  <c r="B5259"/>
  <c r="C5259"/>
  <c r="D5259"/>
  <c r="E5259"/>
  <c r="F5259"/>
  <c r="G5259"/>
  <c r="H5259"/>
  <c r="A5260"/>
  <c r="B5260"/>
  <c r="C5260"/>
  <c r="D5260"/>
  <c r="E5260"/>
  <c r="F5260"/>
  <c r="G5260"/>
  <c r="H5260"/>
  <c r="A5792"/>
  <c r="B5792"/>
  <c r="C5792"/>
  <c r="D5792"/>
  <c r="E5792"/>
  <c r="F5792"/>
  <c r="G5792"/>
  <c r="H5792"/>
  <c r="A6000"/>
  <c r="B6000"/>
  <c r="C6000"/>
  <c r="D6000"/>
  <c r="E6000"/>
  <c r="F6000"/>
  <c r="G6000"/>
  <c r="A5599"/>
  <c r="B5599"/>
  <c r="C5599"/>
  <c r="D5599"/>
  <c r="E5599"/>
  <c r="F5599"/>
  <c r="G5599"/>
  <c r="H5599"/>
  <c r="A5793"/>
  <c r="B5793"/>
  <c r="C5793"/>
  <c r="D5793"/>
  <c r="E5793"/>
  <c r="F5793"/>
  <c r="G5793"/>
  <c r="H5793"/>
  <c r="A6001"/>
  <c r="B6001"/>
  <c r="C6001"/>
  <c r="D6001"/>
  <c r="E6001"/>
  <c r="F6001"/>
  <c r="G6001"/>
  <c r="A5600"/>
  <c r="B5600"/>
  <c r="C5600"/>
  <c r="D5600"/>
  <c r="E5600"/>
  <c r="F5600"/>
  <c r="G5600"/>
  <c r="H5600"/>
  <c r="A5794"/>
  <c r="B5794"/>
  <c r="C5794"/>
  <c r="D5794"/>
  <c r="E5794"/>
  <c r="F5794"/>
  <c r="G5794"/>
  <c r="H5794"/>
  <c r="A6002"/>
  <c r="B6002"/>
  <c r="C6002"/>
  <c r="D6002"/>
  <c r="E6002"/>
  <c r="F6002"/>
  <c r="G6002"/>
  <c r="A5601"/>
  <c r="B5601"/>
  <c r="C5601"/>
  <c r="D5601"/>
  <c r="E5601"/>
  <c r="F5601"/>
  <c r="G5601"/>
  <c r="H5601"/>
  <c r="A5795"/>
  <c r="B5795"/>
  <c r="C5795"/>
  <c r="D5795"/>
  <c r="E5795"/>
  <c r="F5795"/>
  <c r="G5795"/>
  <c r="H5795"/>
  <c r="A5010"/>
  <c r="B5010"/>
  <c r="C5010"/>
  <c r="D5010"/>
  <c r="E5010"/>
  <c r="F5010"/>
  <c r="G5010"/>
  <c r="H5010"/>
  <c r="A5090"/>
  <c r="B5090"/>
  <c r="C5090"/>
  <c r="D5090"/>
  <c r="E5090"/>
  <c r="F5090"/>
  <c r="G5090"/>
  <c r="H5090"/>
  <c r="A5011"/>
  <c r="B5011"/>
  <c r="C5011"/>
  <c r="D5011"/>
  <c r="E5011"/>
  <c r="F5011"/>
  <c r="G5011"/>
  <c r="H5011"/>
  <c r="A5198"/>
  <c r="B5198"/>
  <c r="C5198"/>
  <c r="D5198"/>
  <c r="E5198"/>
  <c r="F5198"/>
  <c r="G5198"/>
  <c r="H5198"/>
  <c r="A5221"/>
  <c r="B5221"/>
  <c r="C5221"/>
  <c r="D5221"/>
  <c r="E5221"/>
  <c r="F5221"/>
  <c r="G5221"/>
  <c r="A5261"/>
  <c r="B5261"/>
  <c r="C5261"/>
  <c r="D5261"/>
  <c r="E5261"/>
  <c r="F5261"/>
  <c r="G5261"/>
  <c r="H5261"/>
  <c r="A5262"/>
  <c r="B5262"/>
  <c r="C5262"/>
  <c r="D5262"/>
  <c r="E5262"/>
  <c r="F5262"/>
  <c r="G5262"/>
  <c r="H5262"/>
  <c r="A5263"/>
  <c r="B5263"/>
  <c r="C5263"/>
  <c r="D5263"/>
  <c r="E5263"/>
  <c r="F5263"/>
  <c r="G5263"/>
  <c r="H5263"/>
  <c r="A5264"/>
  <c r="B5264"/>
  <c r="C5264"/>
  <c r="D5264"/>
  <c r="E5264"/>
  <c r="F5264"/>
  <c r="G5264"/>
  <c r="H5264"/>
  <c r="A5796"/>
  <c r="B5796"/>
  <c r="C5796"/>
  <c r="D5796"/>
  <c r="E5796"/>
  <c r="F5796"/>
  <c r="G5796"/>
  <c r="H5796"/>
  <c r="A5602"/>
  <c r="B5602"/>
  <c r="C5602"/>
  <c r="D5602"/>
  <c r="E5602"/>
  <c r="F5602"/>
  <c r="G5602"/>
  <c r="H5602"/>
  <c r="A5797"/>
  <c r="B5797"/>
  <c r="C5797"/>
  <c r="D5797"/>
  <c r="E5797"/>
  <c r="F5797"/>
  <c r="G5797"/>
  <c r="H5797"/>
  <c r="A6003"/>
  <c r="B6003"/>
  <c r="C6003"/>
  <c r="D6003"/>
  <c r="E6003"/>
  <c r="F6003"/>
  <c r="G6003"/>
  <c r="A5603"/>
  <c r="B5603"/>
  <c r="C5603"/>
  <c r="D5603"/>
  <c r="E5603"/>
  <c r="F5603"/>
  <c r="G5603"/>
  <c r="H5603"/>
  <c r="A5798"/>
  <c r="B5798"/>
  <c r="C5798"/>
  <c r="D5798"/>
  <c r="E5798"/>
  <c r="F5798"/>
  <c r="G5798"/>
  <c r="H5798"/>
  <c r="A6004"/>
  <c r="B6004"/>
  <c r="C6004"/>
  <c r="D6004"/>
  <c r="E6004"/>
  <c r="F6004"/>
  <c r="G6004"/>
  <c r="A5604"/>
  <c r="B5604"/>
  <c r="C5604"/>
  <c r="D5604"/>
  <c r="E5604"/>
  <c r="F5604"/>
  <c r="G5604"/>
  <c r="H5604"/>
  <c r="A5799"/>
  <c r="B5799"/>
  <c r="C5799"/>
  <c r="D5799"/>
  <c r="E5799"/>
  <c r="F5799"/>
  <c r="G5799"/>
  <c r="H5799"/>
  <c r="A5800"/>
  <c r="B5800"/>
  <c r="C5800"/>
  <c r="D5800"/>
  <c r="E5800"/>
  <c r="F5800"/>
  <c r="G5800"/>
  <c r="H5800"/>
  <c r="A5012"/>
  <c r="B5012"/>
  <c r="C5012"/>
  <c r="D5012"/>
  <c r="E5012"/>
  <c r="F5012"/>
  <c r="G5012"/>
  <c r="H5012"/>
  <c r="A5101"/>
  <c r="B5101"/>
  <c r="C5101"/>
  <c r="D5101"/>
  <c r="E5101"/>
  <c r="F5101"/>
  <c r="G5101"/>
  <c r="H5101"/>
  <c r="A5140"/>
  <c r="B5140"/>
  <c r="C5140"/>
  <c r="D5140"/>
  <c r="E5140"/>
  <c r="F5140"/>
  <c r="G5140"/>
  <c r="A5013"/>
  <c r="B5013"/>
  <c r="C5013"/>
  <c r="D5013"/>
  <c r="E5013"/>
  <c r="F5013"/>
  <c r="G5013"/>
  <c r="H5013"/>
  <c r="A5199"/>
  <c r="B5199"/>
  <c r="C5199"/>
  <c r="D5199"/>
  <c r="E5199"/>
  <c r="F5199"/>
  <c r="G5199"/>
  <c r="H5199"/>
  <c r="A5265"/>
  <c r="B5265"/>
  <c r="C5265"/>
  <c r="D5265"/>
  <c r="E5265"/>
  <c r="F5265"/>
  <c r="G5265"/>
  <c r="H5265"/>
  <c r="A5266"/>
  <c r="B5266"/>
  <c r="C5266"/>
  <c r="D5266"/>
  <c r="E5266"/>
  <c r="F5266"/>
  <c r="G5266"/>
  <c r="H5266"/>
  <c r="A5374"/>
  <c r="B5374"/>
  <c r="C5374"/>
  <c r="D5374"/>
  <c r="E5374"/>
  <c r="F5374"/>
  <c r="G5374"/>
  <c r="A5267"/>
  <c r="B5267"/>
  <c r="C5267"/>
  <c r="D5267"/>
  <c r="E5267"/>
  <c r="F5267"/>
  <c r="G5267"/>
  <c r="H5267"/>
  <c r="A5375"/>
  <c r="B5375"/>
  <c r="C5375"/>
  <c r="D5375"/>
  <c r="E5375"/>
  <c r="F5375"/>
  <c r="G5375"/>
  <c r="A5453"/>
  <c r="B5453"/>
  <c r="C5453"/>
  <c r="D5453"/>
  <c r="E5453"/>
  <c r="F5453"/>
  <c r="G5453"/>
  <c r="A5546"/>
  <c r="B5546"/>
  <c r="C5546"/>
  <c r="D5546"/>
  <c r="E5546"/>
  <c r="F5546"/>
  <c r="G5546"/>
  <c r="H5546"/>
  <c r="A5491"/>
  <c r="B5491"/>
  <c r="C5491"/>
  <c r="D5491"/>
  <c r="E5491"/>
  <c r="F5491"/>
  <c r="G5491"/>
  <c r="H5491"/>
  <c r="A5801"/>
  <c r="B5801"/>
  <c r="C5801"/>
  <c r="D5801"/>
  <c r="E5801"/>
  <c r="F5801"/>
  <c r="G5801"/>
  <c r="H5801"/>
  <c r="A5605"/>
  <c r="B5605"/>
  <c r="C5605"/>
  <c r="D5605"/>
  <c r="E5605"/>
  <c r="F5605"/>
  <c r="G5605"/>
  <c r="H5605"/>
  <c r="A5802"/>
  <c r="B5802"/>
  <c r="C5802"/>
  <c r="D5802"/>
  <c r="E5802"/>
  <c r="F5802"/>
  <c r="G5802"/>
  <c r="H5802"/>
  <c r="A6005"/>
  <c r="B6005"/>
  <c r="C6005"/>
  <c r="D6005"/>
  <c r="E6005"/>
  <c r="F6005"/>
  <c r="G6005"/>
  <c r="A5922"/>
  <c r="B5922"/>
  <c r="C5922"/>
  <c r="D5922"/>
  <c r="E5922"/>
  <c r="F5922"/>
  <c r="G5922"/>
  <c r="H5922"/>
  <c r="A5606"/>
  <c r="B5606"/>
  <c r="C5606"/>
  <c r="D5606"/>
  <c r="E5606"/>
  <c r="F5606"/>
  <c r="G5606"/>
  <c r="H5606"/>
  <c r="A5803"/>
  <c r="B5803"/>
  <c r="C5803"/>
  <c r="D5803"/>
  <c r="E5803"/>
  <c r="F5803"/>
  <c r="G5803"/>
  <c r="H5803"/>
  <c r="A6006"/>
  <c r="B6006"/>
  <c r="C6006"/>
  <c r="D6006"/>
  <c r="E6006"/>
  <c r="F6006"/>
  <c r="G6006"/>
  <c r="A5607"/>
  <c r="B5607"/>
  <c r="C5607"/>
  <c r="D5607"/>
  <c r="E5607"/>
  <c r="F5607"/>
  <c r="G5607"/>
  <c r="H5607"/>
  <c r="A5804"/>
  <c r="B5804"/>
  <c r="C5804"/>
  <c r="D5804"/>
  <c r="E5804"/>
  <c r="F5804"/>
  <c r="G5804"/>
  <c r="H5804"/>
  <c r="A6007"/>
  <c r="B6007"/>
  <c r="C6007"/>
  <c r="D6007"/>
  <c r="E6007"/>
  <c r="F6007"/>
  <c r="G6007"/>
  <c r="A5805"/>
  <c r="B5805"/>
  <c r="C5805"/>
  <c r="D5805"/>
  <c r="E5805"/>
  <c r="F5805"/>
  <c r="G5805"/>
  <c r="H5805"/>
  <c r="A5014"/>
  <c r="B5014"/>
  <c r="C5014"/>
  <c r="D5014"/>
  <c r="E5014"/>
  <c r="F5014"/>
  <c r="G5014"/>
  <c r="H5014"/>
  <c r="A5222"/>
  <c r="B5222"/>
  <c r="C5222"/>
  <c r="D5222"/>
  <c r="E5222"/>
  <c r="F5222"/>
  <c r="G5222"/>
  <c r="A5268"/>
  <c r="B5268"/>
  <c r="C5268"/>
  <c r="D5268"/>
  <c r="E5268"/>
  <c r="F5268"/>
  <c r="G5268"/>
  <c r="H5268"/>
  <c r="A5269"/>
  <c r="B5269"/>
  <c r="C5269"/>
  <c r="D5269"/>
  <c r="E5269"/>
  <c r="F5269"/>
  <c r="G5269"/>
  <c r="H5269"/>
  <c r="A5806"/>
  <c r="B5806"/>
  <c r="C5806"/>
  <c r="D5806"/>
  <c r="E5806"/>
  <c r="F5806"/>
  <c r="G5806"/>
  <c r="H5806"/>
  <c r="A5608"/>
  <c r="B5608"/>
  <c r="C5608"/>
  <c r="D5608"/>
  <c r="E5608"/>
  <c r="F5608"/>
  <c r="G5608"/>
  <c r="H5608"/>
  <c r="A5807"/>
  <c r="B5807"/>
  <c r="C5807"/>
  <c r="D5807"/>
  <c r="E5807"/>
  <c r="F5807"/>
  <c r="G5807"/>
  <c r="H5807"/>
  <c r="A6008"/>
  <c r="B6008"/>
  <c r="C6008"/>
  <c r="D6008"/>
  <c r="E6008"/>
  <c r="F6008"/>
  <c r="G6008"/>
  <c r="A5609"/>
  <c r="B5609"/>
  <c r="C5609"/>
  <c r="D5609"/>
  <c r="E5609"/>
  <c r="F5609"/>
  <c r="G5609"/>
  <c r="H5609"/>
  <c r="A5808"/>
  <c r="B5808"/>
  <c r="C5808"/>
  <c r="D5808"/>
  <c r="E5808"/>
  <c r="F5808"/>
  <c r="G5808"/>
  <c r="H5808"/>
  <c r="A5610"/>
  <c r="B5610"/>
  <c r="C5610"/>
  <c r="D5610"/>
  <c r="E5610"/>
  <c r="F5610"/>
  <c r="G5610"/>
  <c r="H5610"/>
  <c r="A5809"/>
  <c r="B5809"/>
  <c r="C5809"/>
  <c r="D5809"/>
  <c r="E5809"/>
  <c r="F5809"/>
  <c r="G5809"/>
  <c r="H5809"/>
  <c r="A5015"/>
  <c r="B5015"/>
  <c r="C5015"/>
  <c r="D5015"/>
  <c r="E5015"/>
  <c r="F5015"/>
  <c r="G5015"/>
  <c r="H5015"/>
  <c r="A5102"/>
  <c r="B5102"/>
  <c r="C5102"/>
  <c r="D5102"/>
  <c r="E5102"/>
  <c r="F5102"/>
  <c r="G5102"/>
  <c r="H5102"/>
  <c r="A5016"/>
  <c r="B5016"/>
  <c r="C5016"/>
  <c r="D5016"/>
  <c r="E5016"/>
  <c r="F5016"/>
  <c r="G5016"/>
  <c r="H5016"/>
  <c r="A5017"/>
  <c r="B5017"/>
  <c r="C5017"/>
  <c r="D5017"/>
  <c r="E5017"/>
  <c r="F5017"/>
  <c r="G5017"/>
  <c r="H5017"/>
  <c r="A5270"/>
  <c r="B5270"/>
  <c r="C5270"/>
  <c r="D5270"/>
  <c r="E5270"/>
  <c r="F5270"/>
  <c r="G5270"/>
  <c r="H5270"/>
  <c r="A5810"/>
  <c r="B5810"/>
  <c r="C5810"/>
  <c r="D5810"/>
  <c r="E5810"/>
  <c r="F5810"/>
  <c r="G5810"/>
  <c r="H5810"/>
  <c r="A5611"/>
  <c r="B5611"/>
  <c r="C5611"/>
  <c r="D5611"/>
  <c r="E5611"/>
  <c r="F5611"/>
  <c r="G5611"/>
  <c r="H5611"/>
  <c r="A5811"/>
  <c r="B5811"/>
  <c r="C5811"/>
  <c r="D5811"/>
  <c r="E5811"/>
  <c r="F5811"/>
  <c r="G5811"/>
  <c r="H5811"/>
  <c r="A6009"/>
  <c r="B6009"/>
  <c r="C6009"/>
  <c r="D6009"/>
  <c r="E6009"/>
  <c r="F6009"/>
  <c r="G6009"/>
  <c r="A5612"/>
  <c r="B5612"/>
  <c r="C5612"/>
  <c r="D5612"/>
  <c r="E5612"/>
  <c r="F5612"/>
  <c r="G5612"/>
  <c r="H5612"/>
  <c r="A5812"/>
  <c r="B5812"/>
  <c r="C5812"/>
  <c r="D5812"/>
  <c r="E5812"/>
  <c r="F5812"/>
  <c r="G5812"/>
  <c r="H5812"/>
  <c r="A5613"/>
  <c r="B5613"/>
  <c r="C5613"/>
  <c r="D5613"/>
  <c r="E5613"/>
  <c r="F5613"/>
  <c r="G5613"/>
  <c r="H5613"/>
  <c r="A5813"/>
  <c r="B5813"/>
  <c r="C5813"/>
  <c r="D5813"/>
  <c r="E5813"/>
  <c r="F5813"/>
  <c r="G5813"/>
  <c r="H5813"/>
  <c r="A5223"/>
  <c r="B5223"/>
  <c r="C5223"/>
  <c r="D5223"/>
  <c r="E5223"/>
  <c r="F5223"/>
  <c r="G5223"/>
  <c r="A5271"/>
  <c r="B5271"/>
  <c r="C5271"/>
  <c r="D5271"/>
  <c r="E5271"/>
  <c r="F5271"/>
  <c r="G5271"/>
  <c r="H5271"/>
  <c r="A5814"/>
  <c r="B5814"/>
  <c r="C5814"/>
  <c r="D5814"/>
  <c r="E5814"/>
  <c r="F5814"/>
  <c r="G5814"/>
  <c r="H5814"/>
  <c r="A5614"/>
  <c r="B5614"/>
  <c r="C5614"/>
  <c r="D5614"/>
  <c r="E5614"/>
  <c r="F5614"/>
  <c r="G5614"/>
  <c r="H5614"/>
  <c r="A5815"/>
  <c r="B5815"/>
  <c r="C5815"/>
  <c r="D5815"/>
  <c r="E5815"/>
  <c r="F5815"/>
  <c r="G5815"/>
  <c r="H5815"/>
  <c r="A5816"/>
  <c r="B5816"/>
  <c r="C5816"/>
  <c r="D5816"/>
  <c r="E5816"/>
  <c r="F5816"/>
  <c r="G5816"/>
  <c r="H5816"/>
  <c r="A5018"/>
  <c r="B5018"/>
  <c r="C5018"/>
  <c r="D5018"/>
  <c r="E5018"/>
  <c r="F5018"/>
  <c r="G5018"/>
  <c r="H5018"/>
  <c r="A5103"/>
  <c r="B5103"/>
  <c r="C5103"/>
  <c r="D5103"/>
  <c r="E5103"/>
  <c r="F5103"/>
  <c r="G5103"/>
  <c r="H5103"/>
  <c r="A5200"/>
  <c r="B5200"/>
  <c r="C5200"/>
  <c r="D5200"/>
  <c r="E5200"/>
  <c r="F5200"/>
  <c r="G5200"/>
  <c r="H5200"/>
  <c r="A5224"/>
  <c r="B5224"/>
  <c r="C5224"/>
  <c r="D5224"/>
  <c r="E5224"/>
  <c r="F5224"/>
  <c r="G5224"/>
  <c r="A5272"/>
  <c r="B5272"/>
  <c r="C5272"/>
  <c r="D5272"/>
  <c r="E5272"/>
  <c r="F5272"/>
  <c r="G5272"/>
  <c r="H5272"/>
  <c r="A5273"/>
  <c r="B5273"/>
  <c r="C5273"/>
  <c r="D5273"/>
  <c r="E5273"/>
  <c r="F5273"/>
  <c r="G5273"/>
  <c r="H5273"/>
  <c r="A5274"/>
  <c r="B5274"/>
  <c r="C5274"/>
  <c r="D5274"/>
  <c r="E5274"/>
  <c r="F5274"/>
  <c r="G5274"/>
  <c r="H5274"/>
  <c r="A5429"/>
  <c r="B5429"/>
  <c r="C5429"/>
  <c r="D5429"/>
  <c r="E5429"/>
  <c r="F5429"/>
  <c r="G5429"/>
  <c r="A5428"/>
  <c r="B5428"/>
  <c r="C5428"/>
  <c r="D5428"/>
  <c r="E5428"/>
  <c r="F5428"/>
  <c r="G5428"/>
  <c r="H5428"/>
  <c r="A5430"/>
  <c r="B5430"/>
  <c r="C5430"/>
  <c r="D5430"/>
  <c r="E5430"/>
  <c r="F5430"/>
  <c r="G5430"/>
  <c r="A5492"/>
  <c r="B5492"/>
  <c r="C5492"/>
  <c r="D5492"/>
  <c r="E5492"/>
  <c r="F5492"/>
  <c r="G5492"/>
  <c r="H5492"/>
  <c r="A5817"/>
  <c r="B5817"/>
  <c r="C5817"/>
  <c r="D5817"/>
  <c r="E5817"/>
  <c r="F5817"/>
  <c r="G5817"/>
  <c r="H5817"/>
  <c r="A5615"/>
  <c r="B5615"/>
  <c r="C5615"/>
  <c r="D5615"/>
  <c r="E5615"/>
  <c r="F5615"/>
  <c r="G5615"/>
  <c r="H5615"/>
  <c r="A5818"/>
  <c r="B5818"/>
  <c r="C5818"/>
  <c r="D5818"/>
  <c r="E5818"/>
  <c r="F5818"/>
  <c r="G5818"/>
  <c r="H5818"/>
  <c r="A6010"/>
  <c r="B6010"/>
  <c r="C6010"/>
  <c r="D6010"/>
  <c r="E6010"/>
  <c r="F6010"/>
  <c r="G6010"/>
  <c r="A5923"/>
  <c r="B5923"/>
  <c r="C5923"/>
  <c r="D5923"/>
  <c r="E5923"/>
  <c r="F5923"/>
  <c r="G5923"/>
  <c r="H5923"/>
  <c r="A5616"/>
  <c r="B5616"/>
  <c r="C5616"/>
  <c r="D5616"/>
  <c r="E5616"/>
  <c r="F5616"/>
  <c r="G5616"/>
  <c r="H5616"/>
  <c r="A5819"/>
  <c r="B5819"/>
  <c r="C5819"/>
  <c r="D5819"/>
  <c r="E5819"/>
  <c r="F5819"/>
  <c r="G5819"/>
  <c r="H5819"/>
  <c r="A5617"/>
  <c r="B5617"/>
  <c r="C5617"/>
  <c r="D5617"/>
  <c r="E5617"/>
  <c r="F5617"/>
  <c r="G5617"/>
  <c r="H5617"/>
  <c r="A5820"/>
  <c r="B5820"/>
  <c r="C5820"/>
  <c r="D5820"/>
  <c r="E5820"/>
  <c r="F5820"/>
  <c r="G5820"/>
  <c r="H5820"/>
  <c r="A6011"/>
  <c r="B6011"/>
  <c r="C6011"/>
  <c r="D6011"/>
  <c r="E6011"/>
  <c r="F6011"/>
  <c r="G6011"/>
  <c r="A5618"/>
  <c r="B5618"/>
  <c r="C5618"/>
  <c r="D5618"/>
  <c r="E5618"/>
  <c r="F5618"/>
  <c r="G5618"/>
  <c r="H5618"/>
  <c r="A5821"/>
  <c r="B5821"/>
  <c r="C5821"/>
  <c r="D5821"/>
  <c r="E5821"/>
  <c r="F5821"/>
  <c r="G5821"/>
  <c r="H5821"/>
  <c r="A6012"/>
  <c r="B6012"/>
  <c r="C6012"/>
  <c r="D6012"/>
  <c r="E6012"/>
  <c r="F6012"/>
  <c r="G6012"/>
  <c r="A7221"/>
  <c r="B7221"/>
  <c r="C7221"/>
  <c r="D7221"/>
  <c r="E7221"/>
  <c r="F7221"/>
  <c r="G7221"/>
  <c r="H7221"/>
  <c r="A7303"/>
  <c r="B7303"/>
  <c r="C7303"/>
  <c r="D7303"/>
  <c r="E7303"/>
  <c r="F7303"/>
  <c r="G7303"/>
  <c r="H7303"/>
  <c r="A7343"/>
  <c r="B7343"/>
  <c r="C7343"/>
  <c r="D7343"/>
  <c r="E7343"/>
  <c r="F7343"/>
  <c r="G7343"/>
  <c r="H7343"/>
  <c r="A7344"/>
  <c r="B7344"/>
  <c r="C7344"/>
  <c r="D7344"/>
  <c r="E7344"/>
  <c r="F7344"/>
  <c r="G7344"/>
  <c r="H7344"/>
  <c r="A7490"/>
  <c r="B7490"/>
  <c r="C7490"/>
  <c r="D7490"/>
  <c r="E7490"/>
  <c r="F7490"/>
  <c r="G7490"/>
  <c r="A7756"/>
  <c r="B7756"/>
  <c r="C7756"/>
  <c r="D7756"/>
  <c r="E7756"/>
  <c r="F7756"/>
  <c r="G7756"/>
  <c r="H7756"/>
  <c r="A7613"/>
  <c r="B7613"/>
  <c r="C7613"/>
  <c r="D7613"/>
  <c r="E7613"/>
  <c r="F7613"/>
  <c r="G7613"/>
  <c r="H7613"/>
  <c r="A7757"/>
  <c r="B7757"/>
  <c r="C7757"/>
  <c r="D7757"/>
  <c r="E7757"/>
  <c r="F7757"/>
  <c r="G7757"/>
  <c r="H7757"/>
  <c r="A7614"/>
  <c r="B7614"/>
  <c r="C7614"/>
  <c r="D7614"/>
  <c r="E7614"/>
  <c r="F7614"/>
  <c r="G7614"/>
  <c r="H7614"/>
  <c r="A7758"/>
  <c r="B7758"/>
  <c r="C7758"/>
  <c r="D7758"/>
  <c r="E7758"/>
  <c r="F7758"/>
  <c r="G7758"/>
  <c r="H7758"/>
  <c r="A7759"/>
  <c r="B7759"/>
  <c r="C7759"/>
  <c r="D7759"/>
  <c r="E7759"/>
  <c r="F7759"/>
  <c r="G7759"/>
  <c r="H7759"/>
  <c r="A7150"/>
  <c r="B7150"/>
  <c r="C7150"/>
  <c r="D7150"/>
  <c r="E7150"/>
  <c r="F7150"/>
  <c r="G7150"/>
  <c r="H7150"/>
  <c r="A7293"/>
  <c r="B7293"/>
  <c r="C7293"/>
  <c r="D7293"/>
  <c r="E7293"/>
  <c r="F7293"/>
  <c r="G7293"/>
  <c r="H7293"/>
  <c r="A7304"/>
  <c r="B7304"/>
  <c r="C7304"/>
  <c r="D7304"/>
  <c r="E7304"/>
  <c r="F7304"/>
  <c r="G7304"/>
  <c r="H7304"/>
  <c r="A7345"/>
  <c r="B7345"/>
  <c r="C7345"/>
  <c r="D7345"/>
  <c r="E7345"/>
  <c r="F7345"/>
  <c r="G7345"/>
  <c r="H7345"/>
  <c r="A7346"/>
  <c r="B7346"/>
  <c r="C7346"/>
  <c r="D7346"/>
  <c r="E7346"/>
  <c r="F7346"/>
  <c r="G7346"/>
  <c r="H7346"/>
  <c r="A7430"/>
  <c r="B7430"/>
  <c r="C7430"/>
  <c r="D7430"/>
  <c r="E7430"/>
  <c r="F7430"/>
  <c r="G7430"/>
  <c r="A7347"/>
  <c r="B7347"/>
  <c r="C7347"/>
  <c r="D7347"/>
  <c r="E7347"/>
  <c r="F7347"/>
  <c r="G7347"/>
  <c r="H7347"/>
  <c r="A7568"/>
  <c r="B7568"/>
  <c r="C7568"/>
  <c r="D7568"/>
  <c r="E7568"/>
  <c r="F7568"/>
  <c r="G7568"/>
  <c r="H7568"/>
  <c r="A7615"/>
  <c r="B7615"/>
  <c r="C7615"/>
  <c r="D7615"/>
  <c r="E7615"/>
  <c r="F7615"/>
  <c r="G7615"/>
  <c r="H7615"/>
  <c r="A7760"/>
  <c r="B7760"/>
  <c r="C7760"/>
  <c r="D7760"/>
  <c r="E7760"/>
  <c r="F7760"/>
  <c r="G7760"/>
  <c r="H7760"/>
  <c r="A7616"/>
  <c r="B7616"/>
  <c r="C7616"/>
  <c r="D7616"/>
  <c r="E7616"/>
  <c r="F7616"/>
  <c r="G7616"/>
  <c r="H7616"/>
  <c r="A7761"/>
  <c r="B7761"/>
  <c r="C7761"/>
  <c r="D7761"/>
  <c r="E7761"/>
  <c r="F7761"/>
  <c r="G7761"/>
  <c r="H7761"/>
  <c r="A7915"/>
  <c r="B7915"/>
  <c r="C7915"/>
  <c r="D7915"/>
  <c r="E7915"/>
  <c r="F7915"/>
  <c r="G7915"/>
  <c r="A7617"/>
  <c r="B7617"/>
  <c r="C7617"/>
  <c r="D7617"/>
  <c r="E7617"/>
  <c r="F7617"/>
  <c r="G7617"/>
  <c r="H7617"/>
  <c r="A7762"/>
  <c r="B7762"/>
  <c r="C7762"/>
  <c r="D7762"/>
  <c r="E7762"/>
  <c r="F7762"/>
  <c r="G7762"/>
  <c r="H7762"/>
  <c r="A7763"/>
  <c r="B7763"/>
  <c r="C7763"/>
  <c r="D7763"/>
  <c r="E7763"/>
  <c r="F7763"/>
  <c r="G7763"/>
  <c r="H7763"/>
  <c r="A7151"/>
  <c r="B7151"/>
  <c r="C7151"/>
  <c r="D7151"/>
  <c r="E7151"/>
  <c r="F7151"/>
  <c r="G7151"/>
  <c r="H7151"/>
  <c r="A7222"/>
  <c r="B7222"/>
  <c r="C7222"/>
  <c r="D7222"/>
  <c r="E7222"/>
  <c r="F7222"/>
  <c r="G7222"/>
  <c r="H7222"/>
  <c r="A7152"/>
  <c r="B7152"/>
  <c r="C7152"/>
  <c r="D7152"/>
  <c r="E7152"/>
  <c r="F7152"/>
  <c r="G7152"/>
  <c r="H7152"/>
  <c r="A7250"/>
  <c r="B7250"/>
  <c r="C7250"/>
  <c r="D7250"/>
  <c r="E7250"/>
  <c r="F7250"/>
  <c r="G7250"/>
  <c r="A7305"/>
  <c r="B7305"/>
  <c r="C7305"/>
  <c r="D7305"/>
  <c r="E7305"/>
  <c r="F7305"/>
  <c r="G7305"/>
  <c r="H7305"/>
  <c r="A7348"/>
  <c r="B7348"/>
  <c r="C7348"/>
  <c r="D7348"/>
  <c r="E7348"/>
  <c r="F7348"/>
  <c r="G7348"/>
  <c r="H7348"/>
  <c r="A7349"/>
  <c r="B7349"/>
  <c r="C7349"/>
  <c r="D7349"/>
  <c r="E7349"/>
  <c r="F7349"/>
  <c r="G7349"/>
  <c r="H7349"/>
  <c r="A7431"/>
  <c r="B7431"/>
  <c r="C7431"/>
  <c r="D7431"/>
  <c r="E7431"/>
  <c r="F7431"/>
  <c r="G7431"/>
  <c r="A7350"/>
  <c r="B7350"/>
  <c r="C7350"/>
  <c r="D7350"/>
  <c r="E7350"/>
  <c r="F7350"/>
  <c r="G7350"/>
  <c r="H7350"/>
  <c r="A7525"/>
  <c r="B7525"/>
  <c r="C7525"/>
  <c r="D7525"/>
  <c r="E7525"/>
  <c r="F7525"/>
  <c r="G7525"/>
  <c r="H7525"/>
  <c r="A7764"/>
  <c r="B7764"/>
  <c r="C7764"/>
  <c r="D7764"/>
  <c r="E7764"/>
  <c r="F7764"/>
  <c r="G7764"/>
  <c r="H7764"/>
  <c r="A7618"/>
  <c r="B7618"/>
  <c r="C7618"/>
  <c r="D7618"/>
  <c r="E7618"/>
  <c r="F7618"/>
  <c r="G7618"/>
  <c r="H7618"/>
  <c r="A7765"/>
  <c r="B7765"/>
  <c r="C7765"/>
  <c r="D7765"/>
  <c r="E7765"/>
  <c r="F7765"/>
  <c r="G7765"/>
  <c r="H7765"/>
  <c r="A7916"/>
  <c r="B7916"/>
  <c r="C7916"/>
  <c r="D7916"/>
  <c r="E7916"/>
  <c r="F7916"/>
  <c r="G7916"/>
  <c r="A7619"/>
  <c r="B7619"/>
  <c r="C7619"/>
  <c r="D7619"/>
  <c r="E7619"/>
  <c r="F7619"/>
  <c r="G7619"/>
  <c r="H7619"/>
  <c r="A7766"/>
  <c r="B7766"/>
  <c r="C7766"/>
  <c r="D7766"/>
  <c r="E7766"/>
  <c r="F7766"/>
  <c r="G7766"/>
  <c r="H7766"/>
  <c r="A7917"/>
  <c r="B7917"/>
  <c r="C7917"/>
  <c r="D7917"/>
  <c r="E7917"/>
  <c r="F7917"/>
  <c r="G7917"/>
  <c r="A7620"/>
  <c r="B7620"/>
  <c r="C7620"/>
  <c r="D7620"/>
  <c r="E7620"/>
  <c r="F7620"/>
  <c r="G7620"/>
  <c r="H7620"/>
  <c r="A7767"/>
  <c r="B7767"/>
  <c r="C7767"/>
  <c r="D7767"/>
  <c r="E7767"/>
  <c r="F7767"/>
  <c r="G7767"/>
  <c r="H7767"/>
  <c r="A7768"/>
  <c r="B7768"/>
  <c r="C7768"/>
  <c r="D7768"/>
  <c r="E7768"/>
  <c r="F7768"/>
  <c r="G7768"/>
  <c r="H7768"/>
  <c r="A7153"/>
  <c r="B7153"/>
  <c r="C7153"/>
  <c r="D7153"/>
  <c r="E7153"/>
  <c r="F7153"/>
  <c r="G7153"/>
  <c r="H7153"/>
  <c r="A7223"/>
  <c r="B7223"/>
  <c r="C7223"/>
  <c r="D7223"/>
  <c r="E7223"/>
  <c r="F7223"/>
  <c r="G7223"/>
  <c r="H7223"/>
  <c r="A7251"/>
  <c r="B7251"/>
  <c r="C7251"/>
  <c r="D7251"/>
  <c r="E7251"/>
  <c r="F7251"/>
  <c r="G7251"/>
  <c r="A7154"/>
  <c r="B7154"/>
  <c r="C7154"/>
  <c r="D7154"/>
  <c r="E7154"/>
  <c r="F7154"/>
  <c r="G7154"/>
  <c r="H7154"/>
  <c r="A7155"/>
  <c r="B7155"/>
  <c r="C7155"/>
  <c r="D7155"/>
  <c r="E7155"/>
  <c r="F7155"/>
  <c r="G7155"/>
  <c r="H7155"/>
  <c r="A7306"/>
  <c r="B7306"/>
  <c r="C7306"/>
  <c r="D7306"/>
  <c r="E7306"/>
  <c r="F7306"/>
  <c r="G7306"/>
  <c r="H7306"/>
  <c r="A7351"/>
  <c r="B7351"/>
  <c r="C7351"/>
  <c r="D7351"/>
  <c r="E7351"/>
  <c r="F7351"/>
  <c r="G7351"/>
  <c r="H7351"/>
  <c r="A7352"/>
  <c r="B7352"/>
  <c r="C7352"/>
  <c r="D7352"/>
  <c r="E7352"/>
  <c r="F7352"/>
  <c r="G7352"/>
  <c r="H7352"/>
  <c r="A7353"/>
  <c r="B7353"/>
  <c r="C7353"/>
  <c r="D7353"/>
  <c r="E7353"/>
  <c r="F7353"/>
  <c r="G7353"/>
  <c r="H7353"/>
  <c r="A7354"/>
  <c r="B7354"/>
  <c r="C7354"/>
  <c r="D7354"/>
  <c r="E7354"/>
  <c r="F7354"/>
  <c r="G7354"/>
  <c r="H7354"/>
  <c r="A7491"/>
  <c r="B7491"/>
  <c r="C7491"/>
  <c r="D7491"/>
  <c r="E7491"/>
  <c r="F7491"/>
  <c r="G7491"/>
  <c r="A7526"/>
  <c r="B7526"/>
  <c r="C7526"/>
  <c r="D7526"/>
  <c r="E7526"/>
  <c r="F7526"/>
  <c r="G7526"/>
  <c r="H7526"/>
  <c r="A7527"/>
  <c r="B7527"/>
  <c r="C7527"/>
  <c r="D7527"/>
  <c r="E7527"/>
  <c r="F7527"/>
  <c r="G7527"/>
  <c r="H7527"/>
  <c r="A7769"/>
  <c r="B7769"/>
  <c r="C7769"/>
  <c r="D7769"/>
  <c r="E7769"/>
  <c r="F7769"/>
  <c r="G7769"/>
  <c r="H7769"/>
  <c r="A7621"/>
  <c r="B7621"/>
  <c r="C7621"/>
  <c r="D7621"/>
  <c r="E7621"/>
  <c r="F7621"/>
  <c r="G7621"/>
  <c r="H7621"/>
  <c r="A7770"/>
  <c r="B7770"/>
  <c r="C7770"/>
  <c r="D7770"/>
  <c r="E7770"/>
  <c r="F7770"/>
  <c r="G7770"/>
  <c r="H7770"/>
  <c r="A7918"/>
  <c r="B7918"/>
  <c r="C7918"/>
  <c r="D7918"/>
  <c r="E7918"/>
  <c r="F7918"/>
  <c r="G7918"/>
  <c r="A7622"/>
  <c r="B7622"/>
  <c r="C7622"/>
  <c r="D7622"/>
  <c r="E7622"/>
  <c r="F7622"/>
  <c r="G7622"/>
  <c r="H7622"/>
  <c r="A7771"/>
  <c r="B7771"/>
  <c r="C7771"/>
  <c r="D7771"/>
  <c r="E7771"/>
  <c r="F7771"/>
  <c r="G7771"/>
  <c r="H7771"/>
  <c r="A7919"/>
  <c r="B7919"/>
  <c r="C7919"/>
  <c r="D7919"/>
  <c r="E7919"/>
  <c r="F7919"/>
  <c r="G7919"/>
  <c r="A7623"/>
  <c r="B7623"/>
  <c r="C7623"/>
  <c r="D7623"/>
  <c r="E7623"/>
  <c r="F7623"/>
  <c r="G7623"/>
  <c r="H7623"/>
  <c r="A7772"/>
  <c r="B7772"/>
  <c r="C7772"/>
  <c r="D7772"/>
  <c r="E7772"/>
  <c r="F7772"/>
  <c r="G7772"/>
  <c r="H7772"/>
  <c r="A7920"/>
  <c r="B7920"/>
  <c r="C7920"/>
  <c r="D7920"/>
  <c r="E7920"/>
  <c r="F7920"/>
  <c r="G7920"/>
  <c r="A7624"/>
  <c r="B7624"/>
  <c r="C7624"/>
  <c r="D7624"/>
  <c r="E7624"/>
  <c r="F7624"/>
  <c r="G7624"/>
  <c r="H7624"/>
  <c r="A7773"/>
  <c r="B7773"/>
  <c r="C7773"/>
  <c r="D7773"/>
  <c r="E7773"/>
  <c r="F7773"/>
  <c r="G7773"/>
  <c r="H7773"/>
  <c r="A7156"/>
  <c r="B7156"/>
  <c r="C7156"/>
  <c r="D7156"/>
  <c r="E7156"/>
  <c r="F7156"/>
  <c r="G7156"/>
  <c r="H7156"/>
  <c r="A7224"/>
  <c r="B7224"/>
  <c r="C7224"/>
  <c r="D7224"/>
  <c r="E7224"/>
  <c r="F7224"/>
  <c r="G7224"/>
  <c r="H7224"/>
  <c r="A7157"/>
  <c r="B7157"/>
  <c r="C7157"/>
  <c r="D7157"/>
  <c r="E7157"/>
  <c r="F7157"/>
  <c r="G7157"/>
  <c r="H7157"/>
  <c r="A7307"/>
  <c r="B7307"/>
  <c r="C7307"/>
  <c r="D7307"/>
  <c r="E7307"/>
  <c r="F7307"/>
  <c r="G7307"/>
  <c r="H7307"/>
  <c r="A7355"/>
  <c r="B7355"/>
  <c r="C7355"/>
  <c r="D7355"/>
  <c r="E7355"/>
  <c r="F7355"/>
  <c r="G7355"/>
  <c r="H7355"/>
  <c r="A7356"/>
  <c r="B7356"/>
  <c r="C7356"/>
  <c r="D7356"/>
  <c r="E7356"/>
  <c r="F7356"/>
  <c r="G7356"/>
  <c r="H7356"/>
  <c r="A7357"/>
  <c r="B7357"/>
  <c r="C7357"/>
  <c r="D7357"/>
  <c r="E7357"/>
  <c r="F7357"/>
  <c r="G7357"/>
  <c r="H7357"/>
  <c r="A7492"/>
  <c r="B7492"/>
  <c r="C7492"/>
  <c r="D7492"/>
  <c r="E7492"/>
  <c r="F7492"/>
  <c r="G7492"/>
  <c r="A7528"/>
  <c r="B7528"/>
  <c r="C7528"/>
  <c r="D7528"/>
  <c r="E7528"/>
  <c r="F7528"/>
  <c r="G7528"/>
  <c r="H7528"/>
  <c r="A7774"/>
  <c r="B7774"/>
  <c r="C7774"/>
  <c r="D7774"/>
  <c r="E7774"/>
  <c r="F7774"/>
  <c r="G7774"/>
  <c r="H7774"/>
  <c r="A7625"/>
  <c r="B7625"/>
  <c r="C7625"/>
  <c r="D7625"/>
  <c r="E7625"/>
  <c r="F7625"/>
  <c r="G7625"/>
  <c r="H7625"/>
  <c r="A7775"/>
  <c r="B7775"/>
  <c r="C7775"/>
  <c r="D7775"/>
  <c r="E7775"/>
  <c r="F7775"/>
  <c r="G7775"/>
  <c r="H7775"/>
  <c r="A7921"/>
  <c r="B7921"/>
  <c r="C7921"/>
  <c r="D7921"/>
  <c r="E7921"/>
  <c r="F7921"/>
  <c r="G7921"/>
  <c r="A7626"/>
  <c r="B7626"/>
  <c r="C7626"/>
  <c r="D7626"/>
  <c r="E7626"/>
  <c r="F7626"/>
  <c r="G7626"/>
  <c r="H7626"/>
  <c r="A7776"/>
  <c r="B7776"/>
  <c r="C7776"/>
  <c r="D7776"/>
  <c r="E7776"/>
  <c r="F7776"/>
  <c r="G7776"/>
  <c r="H7776"/>
  <c r="A7627"/>
  <c r="B7627"/>
  <c r="C7627"/>
  <c r="D7627"/>
  <c r="E7627"/>
  <c r="F7627"/>
  <c r="G7627"/>
  <c r="H7627"/>
  <c r="A7777"/>
  <c r="B7777"/>
  <c r="C7777"/>
  <c r="D7777"/>
  <c r="E7777"/>
  <c r="F7777"/>
  <c r="G7777"/>
  <c r="H7777"/>
  <c r="A7158"/>
  <c r="B7158"/>
  <c r="C7158"/>
  <c r="D7158"/>
  <c r="E7158"/>
  <c r="F7158"/>
  <c r="G7158"/>
  <c r="H7158"/>
  <c r="A7252"/>
  <c r="B7252"/>
  <c r="C7252"/>
  <c r="D7252"/>
  <c r="E7252"/>
  <c r="F7252"/>
  <c r="G7252"/>
  <c r="A7159"/>
  <c r="B7159"/>
  <c r="C7159"/>
  <c r="D7159"/>
  <c r="E7159"/>
  <c r="F7159"/>
  <c r="G7159"/>
  <c r="H7159"/>
  <c r="A7253"/>
  <c r="B7253"/>
  <c r="C7253"/>
  <c r="D7253"/>
  <c r="E7253"/>
  <c r="F7253"/>
  <c r="G7253"/>
  <c r="A7160"/>
  <c r="B7160"/>
  <c r="C7160"/>
  <c r="D7160"/>
  <c r="E7160"/>
  <c r="F7160"/>
  <c r="G7160"/>
  <c r="H7160"/>
  <c r="A7308"/>
  <c r="B7308"/>
  <c r="C7308"/>
  <c r="D7308"/>
  <c r="E7308"/>
  <c r="F7308"/>
  <c r="G7308"/>
  <c r="H7308"/>
  <c r="A7358"/>
  <c r="B7358"/>
  <c r="C7358"/>
  <c r="D7358"/>
  <c r="E7358"/>
  <c r="F7358"/>
  <c r="G7358"/>
  <c r="H7358"/>
  <c r="A7359"/>
  <c r="B7359"/>
  <c r="C7359"/>
  <c r="D7359"/>
  <c r="E7359"/>
  <c r="F7359"/>
  <c r="G7359"/>
  <c r="H7359"/>
  <c r="A7360"/>
  <c r="B7360"/>
  <c r="C7360"/>
  <c r="D7360"/>
  <c r="E7360"/>
  <c r="F7360"/>
  <c r="G7360"/>
  <c r="H7360"/>
  <c r="A7778"/>
  <c r="B7778"/>
  <c r="C7778"/>
  <c r="D7778"/>
  <c r="E7778"/>
  <c r="F7778"/>
  <c r="G7778"/>
  <c r="H7778"/>
  <c r="A7628"/>
  <c r="B7628"/>
  <c r="C7628"/>
  <c r="D7628"/>
  <c r="E7628"/>
  <c r="F7628"/>
  <c r="G7628"/>
  <c r="H7628"/>
  <c r="A7779"/>
  <c r="B7779"/>
  <c r="C7779"/>
  <c r="D7779"/>
  <c r="E7779"/>
  <c r="F7779"/>
  <c r="G7779"/>
  <c r="H7779"/>
  <c r="A7629"/>
  <c r="B7629"/>
  <c r="C7629"/>
  <c r="D7629"/>
  <c r="E7629"/>
  <c r="F7629"/>
  <c r="G7629"/>
  <c r="H7629"/>
  <c r="A7780"/>
  <c r="B7780"/>
  <c r="C7780"/>
  <c r="D7780"/>
  <c r="E7780"/>
  <c r="F7780"/>
  <c r="G7780"/>
  <c r="H7780"/>
  <c r="A7630"/>
  <c r="B7630"/>
  <c r="C7630"/>
  <c r="D7630"/>
  <c r="E7630"/>
  <c r="F7630"/>
  <c r="G7630"/>
  <c r="H7630"/>
  <c r="A7781"/>
  <c r="B7781"/>
  <c r="C7781"/>
  <c r="D7781"/>
  <c r="E7781"/>
  <c r="F7781"/>
  <c r="G7781"/>
  <c r="H7781"/>
  <c r="A7782"/>
  <c r="B7782"/>
  <c r="C7782"/>
  <c r="D7782"/>
  <c r="E7782"/>
  <c r="F7782"/>
  <c r="G7782"/>
  <c r="H7782"/>
  <c r="A16807"/>
  <c r="B16807"/>
  <c r="C16807"/>
  <c r="D16807"/>
  <c r="E16807"/>
  <c r="F16807"/>
  <c r="G16807"/>
  <c r="H16807"/>
  <c r="A16468"/>
  <c r="B16468"/>
  <c r="C16468"/>
  <c r="D16468"/>
  <c r="E16468"/>
  <c r="F16468"/>
  <c r="G16468"/>
  <c r="H16468"/>
  <c r="A16528"/>
  <c r="B16528"/>
  <c r="C16528"/>
  <c r="D16528"/>
  <c r="E16528"/>
  <c r="F16528"/>
  <c r="G16528"/>
  <c r="H16528"/>
  <c r="A16469"/>
  <c r="B16469"/>
  <c r="C16469"/>
  <c r="D16469"/>
  <c r="E16469"/>
  <c r="F16469"/>
  <c r="G16469"/>
  <c r="H16469"/>
  <c r="A16552"/>
  <c r="B16552"/>
  <c r="C16552"/>
  <c r="D16552"/>
  <c r="E16552"/>
  <c r="F16552"/>
  <c r="G16552"/>
  <c r="A16470"/>
  <c r="B16470"/>
  <c r="C16470"/>
  <c r="D16470"/>
  <c r="E16470"/>
  <c r="F16470"/>
  <c r="G16470"/>
  <c r="H16470"/>
  <c r="A16471"/>
  <c r="B16471"/>
  <c r="C16471"/>
  <c r="D16471"/>
  <c r="E16471"/>
  <c r="F16471"/>
  <c r="G16471"/>
  <c r="H16471"/>
  <c r="A16595"/>
  <c r="B16595"/>
  <c r="C16595"/>
  <c r="D16595"/>
  <c r="E16595"/>
  <c r="F16595"/>
  <c r="G16595"/>
  <c r="H16595"/>
  <c r="A16610"/>
  <c r="B16610"/>
  <c r="C16610"/>
  <c r="D16610"/>
  <c r="E16610"/>
  <c r="F16610"/>
  <c r="G16610"/>
  <c r="A16622"/>
  <c r="B16622"/>
  <c r="C16622"/>
  <c r="D16622"/>
  <c r="E16622"/>
  <c r="F16622"/>
  <c r="G16622"/>
  <c r="H16622"/>
  <c r="A16623"/>
  <c r="B16623"/>
  <c r="C16623"/>
  <c r="D16623"/>
  <c r="E16623"/>
  <c r="F16623"/>
  <c r="G16623"/>
  <c r="H16623"/>
  <c r="A16624"/>
  <c r="B16624"/>
  <c r="C16624"/>
  <c r="D16624"/>
  <c r="E16624"/>
  <c r="F16624"/>
  <c r="G16624"/>
  <c r="H16624"/>
  <c r="A16625"/>
  <c r="B16625"/>
  <c r="C16625"/>
  <c r="D16625"/>
  <c r="E16625"/>
  <c r="F16625"/>
  <c r="G16625"/>
  <c r="H16625"/>
  <c r="A16909"/>
  <c r="B16909"/>
  <c r="C16909"/>
  <c r="D16909"/>
  <c r="E16909"/>
  <c r="F16909"/>
  <c r="G16909"/>
  <c r="H16909"/>
  <c r="A16808"/>
  <c r="B16808"/>
  <c r="C16808"/>
  <c r="D16808"/>
  <c r="E16808"/>
  <c r="F16808"/>
  <c r="G16808"/>
  <c r="H16808"/>
  <c r="A16910"/>
  <c r="B16910"/>
  <c r="C16910"/>
  <c r="D16910"/>
  <c r="E16910"/>
  <c r="F16910"/>
  <c r="G16910"/>
  <c r="H16910"/>
  <c r="A17004"/>
  <c r="B17004"/>
  <c r="C17004"/>
  <c r="D17004"/>
  <c r="E17004"/>
  <c r="F17004"/>
  <c r="G17004"/>
  <c r="A16809"/>
  <c r="B16809"/>
  <c r="C16809"/>
  <c r="D16809"/>
  <c r="E16809"/>
  <c r="F16809"/>
  <c r="G16809"/>
  <c r="H16809"/>
  <c r="A16911"/>
  <c r="B16911"/>
  <c r="C16911"/>
  <c r="D16911"/>
  <c r="E16911"/>
  <c r="F16911"/>
  <c r="G16911"/>
  <c r="H16911"/>
  <c r="A17005"/>
  <c r="B17005"/>
  <c r="C17005"/>
  <c r="D17005"/>
  <c r="E17005"/>
  <c r="F17005"/>
  <c r="G17005"/>
  <c r="A16810"/>
  <c r="B16810"/>
  <c r="C16810"/>
  <c r="D16810"/>
  <c r="E16810"/>
  <c r="F16810"/>
  <c r="G16810"/>
  <c r="H16810"/>
  <c r="A16912"/>
  <c r="B16912"/>
  <c r="C16912"/>
  <c r="D16912"/>
  <c r="E16912"/>
  <c r="F16912"/>
  <c r="G16912"/>
  <c r="H16912"/>
  <c r="A17006"/>
  <c r="B17006"/>
  <c r="C17006"/>
  <c r="D17006"/>
  <c r="E17006"/>
  <c r="F17006"/>
  <c r="G17006"/>
  <c r="A16472"/>
  <c r="B16472"/>
  <c r="C16472"/>
  <c r="D16472"/>
  <c r="E16472"/>
  <c r="F16472"/>
  <c r="G16472"/>
  <c r="H16472"/>
  <c r="A16553"/>
  <c r="B16553"/>
  <c r="C16553"/>
  <c r="D16553"/>
  <c r="E16553"/>
  <c r="F16553"/>
  <c r="G16553"/>
  <c r="A16473"/>
  <c r="B16473"/>
  <c r="C16473"/>
  <c r="D16473"/>
  <c r="E16473"/>
  <c r="F16473"/>
  <c r="G16473"/>
  <c r="H16473"/>
  <c r="A16596"/>
  <c r="B16596"/>
  <c r="C16596"/>
  <c r="D16596"/>
  <c r="E16596"/>
  <c r="F16596"/>
  <c r="G16596"/>
  <c r="H16596"/>
  <c r="A16626"/>
  <c r="B16626"/>
  <c r="C16626"/>
  <c r="D16626"/>
  <c r="E16626"/>
  <c r="F16626"/>
  <c r="G16626"/>
  <c r="H16626"/>
  <c r="A16627"/>
  <c r="B16627"/>
  <c r="C16627"/>
  <c r="D16627"/>
  <c r="E16627"/>
  <c r="F16627"/>
  <c r="G16627"/>
  <c r="H16627"/>
  <c r="A16811"/>
  <c r="B16811"/>
  <c r="C16811"/>
  <c r="D16811"/>
  <c r="E16811"/>
  <c r="F16811"/>
  <c r="G16811"/>
  <c r="H16811"/>
  <c r="A16913"/>
  <c r="B16913"/>
  <c r="C16913"/>
  <c r="D16913"/>
  <c r="E16913"/>
  <c r="F16913"/>
  <c r="G16913"/>
  <c r="H16913"/>
  <c r="A16812"/>
  <c r="B16812"/>
  <c r="C16812"/>
  <c r="D16812"/>
  <c r="E16812"/>
  <c r="F16812"/>
  <c r="G16812"/>
  <c r="H16812"/>
  <c r="A16914"/>
  <c r="B16914"/>
  <c r="C16914"/>
  <c r="D16914"/>
  <c r="E16914"/>
  <c r="F16914"/>
  <c r="G16914"/>
  <c r="H16914"/>
  <c r="A17007"/>
  <c r="B17007"/>
  <c r="C17007"/>
  <c r="D17007"/>
  <c r="E17007"/>
  <c r="F17007"/>
  <c r="G17007"/>
  <c r="A16813"/>
  <c r="B16813"/>
  <c r="C16813"/>
  <c r="D16813"/>
  <c r="E16813"/>
  <c r="F16813"/>
  <c r="G16813"/>
  <c r="H16813"/>
  <c r="A16915"/>
  <c r="B16915"/>
  <c r="C16915"/>
  <c r="D16915"/>
  <c r="E16915"/>
  <c r="F16915"/>
  <c r="G16915"/>
  <c r="H16915"/>
  <c r="A17008"/>
  <c r="B17008"/>
  <c r="C17008"/>
  <c r="D17008"/>
  <c r="E17008"/>
  <c r="F17008"/>
  <c r="G17008"/>
  <c r="A16474"/>
  <c r="B16474"/>
  <c r="C16474"/>
  <c r="D16474"/>
  <c r="E16474"/>
  <c r="F16474"/>
  <c r="G16474"/>
  <c r="H16474"/>
  <c r="A16529"/>
  <c r="B16529"/>
  <c r="C16529"/>
  <c r="D16529"/>
  <c r="E16529"/>
  <c r="F16529"/>
  <c r="G16529"/>
  <c r="H16529"/>
  <c r="A16597"/>
  <c r="B16597"/>
  <c r="C16597"/>
  <c r="D16597"/>
  <c r="E16597"/>
  <c r="F16597"/>
  <c r="G16597"/>
  <c r="H16597"/>
  <c r="A16814"/>
  <c r="B16814"/>
  <c r="C16814"/>
  <c r="D16814"/>
  <c r="E16814"/>
  <c r="F16814"/>
  <c r="G16814"/>
  <c r="H16814"/>
  <c r="A16916"/>
  <c r="B16916"/>
  <c r="C16916"/>
  <c r="D16916"/>
  <c r="E16916"/>
  <c r="F16916"/>
  <c r="G16916"/>
  <c r="H16916"/>
  <c r="A16815"/>
  <c r="B16815"/>
  <c r="C16815"/>
  <c r="D16815"/>
  <c r="E16815"/>
  <c r="F16815"/>
  <c r="G16815"/>
  <c r="H16815"/>
  <c r="A16917"/>
  <c r="B16917"/>
  <c r="C16917"/>
  <c r="D16917"/>
  <c r="E16917"/>
  <c r="F16917"/>
  <c r="G16917"/>
  <c r="H16917"/>
  <c r="A16475"/>
  <c r="B16475"/>
  <c r="C16475"/>
  <c r="D16475"/>
  <c r="E16475"/>
  <c r="F16475"/>
  <c r="G16475"/>
  <c r="H16475"/>
  <c r="A16530"/>
  <c r="B16530"/>
  <c r="C16530"/>
  <c r="D16530"/>
  <c r="E16530"/>
  <c r="F16530"/>
  <c r="G16530"/>
  <c r="H16530"/>
  <c r="A16476"/>
  <c r="B16476"/>
  <c r="C16476"/>
  <c r="D16476"/>
  <c r="E16476"/>
  <c r="F16476"/>
  <c r="G16476"/>
  <c r="H16476"/>
  <c r="A16554"/>
  <c r="B16554"/>
  <c r="C16554"/>
  <c r="D16554"/>
  <c r="E16554"/>
  <c r="F16554"/>
  <c r="G16554"/>
  <c r="A16555"/>
  <c r="B16555"/>
  <c r="C16555"/>
  <c r="D16555"/>
  <c r="E16555"/>
  <c r="F16555"/>
  <c r="G16555"/>
  <c r="A16598"/>
  <c r="B16598"/>
  <c r="C16598"/>
  <c r="D16598"/>
  <c r="E16598"/>
  <c r="F16598"/>
  <c r="G16598"/>
  <c r="H16598"/>
  <c r="A16611"/>
  <c r="B16611"/>
  <c r="C16611"/>
  <c r="D16611"/>
  <c r="E16611"/>
  <c r="F16611"/>
  <c r="G16611"/>
  <c r="A16628"/>
  <c r="B16628"/>
  <c r="C16628"/>
  <c r="D16628"/>
  <c r="E16628"/>
  <c r="F16628"/>
  <c r="G16628"/>
  <c r="H16628"/>
  <c r="A16629"/>
  <c r="B16629"/>
  <c r="C16629"/>
  <c r="D16629"/>
  <c r="E16629"/>
  <c r="F16629"/>
  <c r="G16629"/>
  <c r="H16629"/>
  <c r="A16816"/>
  <c r="B16816"/>
  <c r="C16816"/>
  <c r="D16816"/>
  <c r="E16816"/>
  <c r="F16816"/>
  <c r="G16816"/>
  <c r="H16816"/>
  <c r="A16918"/>
  <c r="B16918"/>
  <c r="C16918"/>
  <c r="D16918"/>
  <c r="E16918"/>
  <c r="F16918"/>
  <c r="G16918"/>
  <c r="H16918"/>
  <c r="A17009"/>
  <c r="B17009"/>
  <c r="C17009"/>
  <c r="D17009"/>
  <c r="E17009"/>
  <c r="F17009"/>
  <c r="G17009"/>
  <c r="A16817"/>
  <c r="B16817"/>
  <c r="C16817"/>
  <c r="D16817"/>
  <c r="E16817"/>
  <c r="F16817"/>
  <c r="G16817"/>
  <c r="H16817"/>
  <c r="A16919"/>
  <c r="B16919"/>
  <c r="C16919"/>
  <c r="D16919"/>
  <c r="E16919"/>
  <c r="F16919"/>
  <c r="G16919"/>
  <c r="H16919"/>
  <c r="A17010"/>
  <c r="B17010"/>
  <c r="C17010"/>
  <c r="D17010"/>
  <c r="E17010"/>
  <c r="F17010"/>
  <c r="G17010"/>
  <c r="A16818"/>
  <c r="B16818"/>
  <c r="C16818"/>
  <c r="D16818"/>
  <c r="E16818"/>
  <c r="F16818"/>
  <c r="G16818"/>
  <c r="H16818"/>
  <c r="A16920"/>
  <c r="B16920"/>
  <c r="C16920"/>
  <c r="D16920"/>
  <c r="E16920"/>
  <c r="F16920"/>
  <c r="G16920"/>
  <c r="H16920"/>
  <c r="A16477"/>
  <c r="B16477"/>
  <c r="C16477"/>
  <c r="D16477"/>
  <c r="E16477"/>
  <c r="F16477"/>
  <c r="G16477"/>
  <c r="H16477"/>
  <c r="A16531"/>
  <c r="B16531"/>
  <c r="C16531"/>
  <c r="D16531"/>
  <c r="E16531"/>
  <c r="F16531"/>
  <c r="G16531"/>
  <c r="H16531"/>
  <c r="A16556"/>
  <c r="B16556"/>
  <c r="C16556"/>
  <c r="D16556"/>
  <c r="E16556"/>
  <c r="F16556"/>
  <c r="G16556"/>
  <c r="A16478"/>
  <c r="B16478"/>
  <c r="C16478"/>
  <c r="D16478"/>
  <c r="E16478"/>
  <c r="F16478"/>
  <c r="G16478"/>
  <c r="H16478"/>
  <c r="A16630"/>
  <c r="B16630"/>
  <c r="C16630"/>
  <c r="D16630"/>
  <c r="E16630"/>
  <c r="F16630"/>
  <c r="G16630"/>
  <c r="H16630"/>
  <c r="A16631"/>
  <c r="B16631"/>
  <c r="C16631"/>
  <c r="D16631"/>
  <c r="E16631"/>
  <c r="F16631"/>
  <c r="G16631"/>
  <c r="H16631"/>
  <c r="A16686"/>
  <c r="B16686"/>
  <c r="C16686"/>
  <c r="D16686"/>
  <c r="E16686"/>
  <c r="F16686"/>
  <c r="G16686"/>
  <c r="A16632"/>
  <c r="B16632"/>
  <c r="C16632"/>
  <c r="D16632"/>
  <c r="E16632"/>
  <c r="F16632"/>
  <c r="G16632"/>
  <c r="H16632"/>
  <c r="A16921"/>
  <c r="B16921"/>
  <c r="C16921"/>
  <c r="D16921"/>
  <c r="E16921"/>
  <c r="F16921"/>
  <c r="G16921"/>
  <c r="H16921"/>
  <c r="A17011"/>
  <c r="B17011"/>
  <c r="C17011"/>
  <c r="D17011"/>
  <c r="E17011"/>
  <c r="F17011"/>
  <c r="G17011"/>
  <c r="A16819"/>
  <c r="B16819"/>
  <c r="C16819"/>
  <c r="D16819"/>
  <c r="E16819"/>
  <c r="F16819"/>
  <c r="G16819"/>
  <c r="H16819"/>
  <c r="A16922"/>
  <c r="B16922"/>
  <c r="C16922"/>
  <c r="D16922"/>
  <c r="E16922"/>
  <c r="F16922"/>
  <c r="G16922"/>
  <c r="H16922"/>
  <c r="A17012"/>
  <c r="B17012"/>
  <c r="C17012"/>
  <c r="D17012"/>
  <c r="E17012"/>
  <c r="F17012"/>
  <c r="G17012"/>
  <c r="A16820"/>
  <c r="B16820"/>
  <c r="C16820"/>
  <c r="D16820"/>
  <c r="E16820"/>
  <c r="F16820"/>
  <c r="G16820"/>
  <c r="H16820"/>
  <c r="A16923"/>
  <c r="B16923"/>
  <c r="C16923"/>
  <c r="D16923"/>
  <c r="E16923"/>
  <c r="F16923"/>
  <c r="G16923"/>
  <c r="H16923"/>
  <c r="A17013"/>
  <c r="B17013"/>
  <c r="C17013"/>
  <c r="D17013"/>
  <c r="E17013"/>
  <c r="F17013"/>
  <c r="G17013"/>
  <c r="A16821"/>
  <c r="B16821"/>
  <c r="C16821"/>
  <c r="D16821"/>
  <c r="E16821"/>
  <c r="F16821"/>
  <c r="G16821"/>
  <c r="H16821"/>
  <c r="A17014"/>
  <c r="B17014"/>
  <c r="C17014"/>
  <c r="D17014"/>
  <c r="E17014"/>
  <c r="F17014"/>
  <c r="G17014"/>
  <c r="A16077"/>
  <c r="B16077"/>
  <c r="C16077"/>
  <c r="D16077"/>
  <c r="E16077"/>
  <c r="F16077"/>
  <c r="G16077"/>
  <c r="H16077"/>
  <c r="A16122"/>
  <c r="B16122"/>
  <c r="C16122"/>
  <c r="D16122"/>
  <c r="E16122"/>
  <c r="F16122"/>
  <c r="G16122"/>
  <c r="H16122"/>
  <c r="A16137"/>
  <c r="B16137"/>
  <c r="C16137"/>
  <c r="D16137"/>
  <c r="E16137"/>
  <c r="F16137"/>
  <c r="G16137"/>
  <c r="A16078"/>
  <c r="B16078"/>
  <c r="C16078"/>
  <c r="D16078"/>
  <c r="E16078"/>
  <c r="F16078"/>
  <c r="G16078"/>
  <c r="H16078"/>
  <c r="A16079"/>
  <c r="B16079"/>
  <c r="C16079"/>
  <c r="D16079"/>
  <c r="E16079"/>
  <c r="F16079"/>
  <c r="G16079"/>
  <c r="H16079"/>
  <c r="A16159"/>
  <c r="B16159"/>
  <c r="C16159"/>
  <c r="D16159"/>
  <c r="E16159"/>
  <c r="F16159"/>
  <c r="G16159"/>
  <c r="H16159"/>
  <c r="A16175"/>
  <c r="B16175"/>
  <c r="C16175"/>
  <c r="D16175"/>
  <c r="E16175"/>
  <c r="F16175"/>
  <c r="G16175"/>
  <c r="H16175"/>
  <c r="A16216"/>
  <c r="B16216"/>
  <c r="C16216"/>
  <c r="D16216"/>
  <c r="E16216"/>
  <c r="F16216"/>
  <c r="G16216"/>
  <c r="A16176"/>
  <c r="B16176"/>
  <c r="C16176"/>
  <c r="D16176"/>
  <c r="E16176"/>
  <c r="F16176"/>
  <c r="G16176"/>
  <c r="H16176"/>
  <c r="A16177"/>
  <c r="B16177"/>
  <c r="C16177"/>
  <c r="D16177"/>
  <c r="E16177"/>
  <c r="F16177"/>
  <c r="G16177"/>
  <c r="H16177"/>
  <c r="A16178"/>
  <c r="B16178"/>
  <c r="C16178"/>
  <c r="D16178"/>
  <c r="E16178"/>
  <c r="F16178"/>
  <c r="G16178"/>
  <c r="H16178"/>
  <c r="A16179"/>
  <c r="B16179"/>
  <c r="C16179"/>
  <c r="D16179"/>
  <c r="E16179"/>
  <c r="F16179"/>
  <c r="G16179"/>
  <c r="H16179"/>
  <c r="A16364"/>
  <c r="B16364"/>
  <c r="C16364"/>
  <c r="D16364"/>
  <c r="E16364"/>
  <c r="F16364"/>
  <c r="G16364"/>
  <c r="H16364"/>
  <c r="A16409"/>
  <c r="B16409"/>
  <c r="C16409"/>
  <c r="D16409"/>
  <c r="E16409"/>
  <c r="F16409"/>
  <c r="G16409"/>
  <c r="H16409"/>
  <c r="A16302"/>
  <c r="B16302"/>
  <c r="C16302"/>
  <c r="D16302"/>
  <c r="E16302"/>
  <c r="F16302"/>
  <c r="G16302"/>
  <c r="H16302"/>
  <c r="A16365"/>
  <c r="B16365"/>
  <c r="C16365"/>
  <c r="D16365"/>
  <c r="E16365"/>
  <c r="F16365"/>
  <c r="G16365"/>
  <c r="H16365"/>
  <c r="A16430"/>
  <c r="B16430"/>
  <c r="C16430"/>
  <c r="D16430"/>
  <c r="E16430"/>
  <c r="F16430"/>
  <c r="G16430"/>
  <c r="A16303"/>
  <c r="B16303"/>
  <c r="C16303"/>
  <c r="D16303"/>
  <c r="E16303"/>
  <c r="F16303"/>
  <c r="G16303"/>
  <c r="H16303"/>
  <c r="A16366"/>
  <c r="B16366"/>
  <c r="C16366"/>
  <c r="D16366"/>
  <c r="E16366"/>
  <c r="F16366"/>
  <c r="G16366"/>
  <c r="H16366"/>
  <c r="A16425"/>
  <c r="B16425"/>
  <c r="C16425"/>
  <c r="D16425"/>
  <c r="E16425"/>
  <c r="F16425"/>
  <c r="G16425"/>
  <c r="H16425"/>
  <c r="A16431"/>
  <c r="B16431"/>
  <c r="C16431"/>
  <c r="D16431"/>
  <c r="E16431"/>
  <c r="F16431"/>
  <c r="G16431"/>
  <c r="A16367"/>
  <c r="B16367"/>
  <c r="C16367"/>
  <c r="D16367"/>
  <c r="E16367"/>
  <c r="F16367"/>
  <c r="G16367"/>
  <c r="H16367"/>
  <c r="A16080"/>
  <c r="B16080"/>
  <c r="C16080"/>
  <c r="D16080"/>
  <c r="E16080"/>
  <c r="F16080"/>
  <c r="G16080"/>
  <c r="H16080"/>
  <c r="A16123"/>
  <c r="B16123"/>
  <c r="C16123"/>
  <c r="D16123"/>
  <c r="E16123"/>
  <c r="F16123"/>
  <c r="G16123"/>
  <c r="H16123"/>
  <c r="A16081"/>
  <c r="B16081"/>
  <c r="C16081"/>
  <c r="D16081"/>
  <c r="E16081"/>
  <c r="F16081"/>
  <c r="G16081"/>
  <c r="H16081"/>
  <c r="A16082"/>
  <c r="B16082"/>
  <c r="C16082"/>
  <c r="D16082"/>
  <c r="E16082"/>
  <c r="F16082"/>
  <c r="G16082"/>
  <c r="H16082"/>
  <c r="A16160"/>
  <c r="B16160"/>
  <c r="C16160"/>
  <c r="D16160"/>
  <c r="E16160"/>
  <c r="F16160"/>
  <c r="G16160"/>
  <c r="H16160"/>
  <c r="A16180"/>
  <c r="B16180"/>
  <c r="C16180"/>
  <c r="D16180"/>
  <c r="E16180"/>
  <c r="F16180"/>
  <c r="G16180"/>
  <c r="H16180"/>
  <c r="A16181"/>
  <c r="B16181"/>
  <c r="C16181"/>
  <c r="D16181"/>
  <c r="E16181"/>
  <c r="F16181"/>
  <c r="G16181"/>
  <c r="H16181"/>
  <c r="A16182"/>
  <c r="B16182"/>
  <c r="C16182"/>
  <c r="D16182"/>
  <c r="E16182"/>
  <c r="F16182"/>
  <c r="G16182"/>
  <c r="H16182"/>
  <c r="A16183"/>
  <c r="B16183"/>
  <c r="C16183"/>
  <c r="D16183"/>
  <c r="E16183"/>
  <c r="F16183"/>
  <c r="G16183"/>
  <c r="H16183"/>
  <c r="A16246"/>
  <c r="B16246"/>
  <c r="C16246"/>
  <c r="D16246"/>
  <c r="E16246"/>
  <c r="F16246"/>
  <c r="G16246"/>
  <c r="A16263"/>
  <c r="B16263"/>
  <c r="C16263"/>
  <c r="D16263"/>
  <c r="E16263"/>
  <c r="F16263"/>
  <c r="G16263"/>
  <c r="H16263"/>
  <c r="A16368"/>
  <c r="B16368"/>
  <c r="C16368"/>
  <c r="D16368"/>
  <c r="E16368"/>
  <c r="F16368"/>
  <c r="G16368"/>
  <c r="H16368"/>
  <c r="A16304"/>
  <c r="B16304"/>
  <c r="C16304"/>
  <c r="D16304"/>
  <c r="E16304"/>
  <c r="F16304"/>
  <c r="G16304"/>
  <c r="H16304"/>
  <c r="A16369"/>
  <c r="B16369"/>
  <c r="C16369"/>
  <c r="D16369"/>
  <c r="E16369"/>
  <c r="F16369"/>
  <c r="G16369"/>
  <c r="H16369"/>
  <c r="A16432"/>
  <c r="B16432"/>
  <c r="C16432"/>
  <c r="D16432"/>
  <c r="E16432"/>
  <c r="F16432"/>
  <c r="G16432"/>
  <c r="A16305"/>
  <c r="B16305"/>
  <c r="C16305"/>
  <c r="D16305"/>
  <c r="E16305"/>
  <c r="F16305"/>
  <c r="G16305"/>
  <c r="H16305"/>
  <c r="A16370"/>
  <c r="B16370"/>
  <c r="C16370"/>
  <c r="D16370"/>
  <c r="E16370"/>
  <c r="F16370"/>
  <c r="G16370"/>
  <c r="H16370"/>
  <c r="A16433"/>
  <c r="B16433"/>
  <c r="C16433"/>
  <c r="D16433"/>
  <c r="E16433"/>
  <c r="F16433"/>
  <c r="G16433"/>
  <c r="A16306"/>
  <c r="B16306"/>
  <c r="C16306"/>
  <c r="D16306"/>
  <c r="E16306"/>
  <c r="F16306"/>
  <c r="G16306"/>
  <c r="H16306"/>
  <c r="A16371"/>
  <c r="B16371"/>
  <c r="C16371"/>
  <c r="D16371"/>
  <c r="E16371"/>
  <c r="F16371"/>
  <c r="G16371"/>
  <c r="H16371"/>
  <c r="A16372"/>
  <c r="B16372"/>
  <c r="C16372"/>
  <c r="D16372"/>
  <c r="E16372"/>
  <c r="F16372"/>
  <c r="G16372"/>
  <c r="H16372"/>
  <c r="A16373"/>
  <c r="B16373"/>
  <c r="C16373"/>
  <c r="D16373"/>
  <c r="E16373"/>
  <c r="F16373"/>
  <c r="G16373"/>
  <c r="H16373"/>
  <c r="A16307"/>
  <c r="B16307"/>
  <c r="C16307"/>
  <c r="D16307"/>
  <c r="E16307"/>
  <c r="F16307"/>
  <c r="G16307"/>
  <c r="H16307"/>
  <c r="A16374"/>
  <c r="B16374"/>
  <c r="C16374"/>
  <c r="D16374"/>
  <c r="E16374"/>
  <c r="F16374"/>
  <c r="G16374"/>
  <c r="H16374"/>
  <c r="A15726"/>
  <c r="B15726"/>
  <c r="C15726"/>
  <c r="D15726"/>
  <c r="E15726"/>
  <c r="F15726"/>
  <c r="G15726"/>
  <c r="H15726"/>
  <c r="A15727"/>
  <c r="B15727"/>
  <c r="C15727"/>
  <c r="D15727"/>
  <c r="E15727"/>
  <c r="F15727"/>
  <c r="G15727"/>
  <c r="H15727"/>
  <c r="A15775"/>
  <c r="B15775"/>
  <c r="C15775"/>
  <c r="D15775"/>
  <c r="E15775"/>
  <c r="F15775"/>
  <c r="G15775"/>
  <c r="A15728"/>
  <c r="B15728"/>
  <c r="C15728"/>
  <c r="D15728"/>
  <c r="E15728"/>
  <c r="F15728"/>
  <c r="G15728"/>
  <c r="H15728"/>
  <c r="A15791"/>
  <c r="B15791"/>
  <c r="C15791"/>
  <c r="D15791"/>
  <c r="E15791"/>
  <c r="F15791"/>
  <c r="G15791"/>
  <c r="H15791"/>
  <c r="A15806"/>
  <c r="B15806"/>
  <c r="C15806"/>
  <c r="D15806"/>
  <c r="E15806"/>
  <c r="F15806"/>
  <c r="G15806"/>
  <c r="H15806"/>
  <c r="A15849"/>
  <c r="B15849"/>
  <c r="C15849"/>
  <c r="D15849"/>
  <c r="E15849"/>
  <c r="F15849"/>
  <c r="G15849"/>
  <c r="A15807"/>
  <c r="B15807"/>
  <c r="C15807"/>
  <c r="D15807"/>
  <c r="E15807"/>
  <c r="F15807"/>
  <c r="G15807"/>
  <c r="H15807"/>
  <c r="A15808"/>
  <c r="B15808"/>
  <c r="C15808"/>
  <c r="D15808"/>
  <c r="E15808"/>
  <c r="F15808"/>
  <c r="G15808"/>
  <c r="H15808"/>
  <c r="A15809"/>
  <c r="B15809"/>
  <c r="C15809"/>
  <c r="D15809"/>
  <c r="E15809"/>
  <c r="F15809"/>
  <c r="G15809"/>
  <c r="H15809"/>
  <c r="A15881"/>
  <c r="B15881"/>
  <c r="C15881"/>
  <c r="D15881"/>
  <c r="E15881"/>
  <c r="F15881"/>
  <c r="G15881"/>
  <c r="H15881"/>
  <c r="A15978"/>
  <c r="B15978"/>
  <c r="C15978"/>
  <c r="D15978"/>
  <c r="E15978"/>
  <c r="F15978"/>
  <c r="G15978"/>
  <c r="H15978"/>
  <c r="A16037"/>
  <c r="B16037"/>
  <c r="C16037"/>
  <c r="D16037"/>
  <c r="E16037"/>
  <c r="F16037"/>
  <c r="G16037"/>
  <c r="A15914"/>
  <c r="B15914"/>
  <c r="C15914"/>
  <c r="D15914"/>
  <c r="E15914"/>
  <c r="F15914"/>
  <c r="G15914"/>
  <c r="H15914"/>
  <c r="A15979"/>
  <c r="B15979"/>
  <c r="C15979"/>
  <c r="D15979"/>
  <c r="E15979"/>
  <c r="F15979"/>
  <c r="G15979"/>
  <c r="H15979"/>
  <c r="A16038"/>
  <c r="B16038"/>
  <c r="C16038"/>
  <c r="D16038"/>
  <c r="E16038"/>
  <c r="F16038"/>
  <c r="G16038"/>
  <c r="A15915"/>
  <c r="B15915"/>
  <c r="C15915"/>
  <c r="D15915"/>
  <c r="E15915"/>
  <c r="F15915"/>
  <c r="G15915"/>
  <c r="H15915"/>
  <c r="A15980"/>
  <c r="B15980"/>
  <c r="C15980"/>
  <c r="D15980"/>
  <c r="E15980"/>
  <c r="F15980"/>
  <c r="G15980"/>
  <c r="H15980"/>
  <c r="A16039"/>
  <c r="B16039"/>
  <c r="C16039"/>
  <c r="D16039"/>
  <c r="E16039"/>
  <c r="F16039"/>
  <c r="G16039"/>
  <c r="A15916"/>
  <c r="B15916"/>
  <c r="C15916"/>
  <c r="D15916"/>
  <c r="E15916"/>
  <c r="F15916"/>
  <c r="G15916"/>
  <c r="H15916"/>
  <c r="A15729"/>
  <c r="B15729"/>
  <c r="C15729"/>
  <c r="D15729"/>
  <c r="E15729"/>
  <c r="F15729"/>
  <c r="G15729"/>
  <c r="H15729"/>
  <c r="A15730"/>
  <c r="B15730"/>
  <c r="C15730"/>
  <c r="D15730"/>
  <c r="E15730"/>
  <c r="F15730"/>
  <c r="G15730"/>
  <c r="H15730"/>
  <c r="A15917"/>
  <c r="B15917"/>
  <c r="C15917"/>
  <c r="D15917"/>
  <c r="E15917"/>
  <c r="F15917"/>
  <c r="G15917"/>
  <c r="H15917"/>
  <c r="A15981"/>
  <c r="B15981"/>
  <c r="C15981"/>
  <c r="D15981"/>
  <c r="E15981"/>
  <c r="F15981"/>
  <c r="G15981"/>
  <c r="H15981"/>
  <c r="A16040"/>
  <c r="B16040"/>
  <c r="C16040"/>
  <c r="D16040"/>
  <c r="E16040"/>
  <c r="F16040"/>
  <c r="G16040"/>
  <c r="A15918"/>
  <c r="B15918"/>
  <c r="C15918"/>
  <c r="D15918"/>
  <c r="E15918"/>
  <c r="F15918"/>
  <c r="G15918"/>
  <c r="H15918"/>
  <c r="A15982"/>
  <c r="B15982"/>
  <c r="C15982"/>
  <c r="D15982"/>
  <c r="E15982"/>
  <c r="F15982"/>
  <c r="G15982"/>
  <c r="H15982"/>
  <c r="A16041"/>
  <c r="B16041"/>
  <c r="C16041"/>
  <c r="D16041"/>
  <c r="E16041"/>
  <c r="F16041"/>
  <c r="G16041"/>
  <c r="A15810"/>
  <c r="B15810"/>
  <c r="C15810"/>
  <c r="D15810"/>
  <c r="E15810"/>
  <c r="F15810"/>
  <c r="G15810"/>
  <c r="H15810"/>
  <c r="A15983"/>
  <c r="B15983"/>
  <c r="C15983"/>
  <c r="D15983"/>
  <c r="E15983"/>
  <c r="F15983"/>
  <c r="G15983"/>
  <c r="H15983"/>
  <c r="A15919"/>
  <c r="B15919"/>
  <c r="C15919"/>
  <c r="D15919"/>
  <c r="E15919"/>
  <c r="F15919"/>
  <c r="G15919"/>
  <c r="H15919"/>
  <c r="A13617"/>
  <c r="B13617"/>
  <c r="C13617"/>
  <c r="D13617"/>
  <c r="E13617"/>
  <c r="F13617"/>
  <c r="G13617"/>
  <c r="H13617"/>
  <c r="A12971"/>
  <c r="B12971"/>
  <c r="C12971"/>
  <c r="D12971"/>
  <c r="E12971"/>
  <c r="F12971"/>
  <c r="G12971"/>
  <c r="H12971"/>
  <c r="A13090"/>
  <c r="B13090"/>
  <c r="C13090"/>
  <c r="D13090"/>
  <c r="E13090"/>
  <c r="F13090"/>
  <c r="G13090"/>
  <c r="A12972"/>
  <c r="B12972"/>
  <c r="C12972"/>
  <c r="D12972"/>
  <c r="E12972"/>
  <c r="F12972"/>
  <c r="G12972"/>
  <c r="H12972"/>
  <c r="A13146"/>
  <c r="B13146"/>
  <c r="C13146"/>
  <c r="D13146"/>
  <c r="E13146"/>
  <c r="F13146"/>
  <c r="G13146"/>
  <c r="H13146"/>
  <c r="A13167"/>
  <c r="B13167"/>
  <c r="C13167"/>
  <c r="D13167"/>
  <c r="E13167"/>
  <c r="F13167"/>
  <c r="G13167"/>
  <c r="A13188"/>
  <c r="B13188"/>
  <c r="C13188"/>
  <c r="D13188"/>
  <c r="E13188"/>
  <c r="F13188"/>
  <c r="G13188"/>
  <c r="H13188"/>
  <c r="A13189"/>
  <c r="B13189"/>
  <c r="C13189"/>
  <c r="D13189"/>
  <c r="E13189"/>
  <c r="F13189"/>
  <c r="G13189"/>
  <c r="H13189"/>
  <c r="A13376"/>
  <c r="B13376"/>
  <c r="C13376"/>
  <c r="D13376"/>
  <c r="E13376"/>
  <c r="F13376"/>
  <c r="G13376"/>
  <c r="H13376"/>
  <c r="A13618"/>
  <c r="B13618"/>
  <c r="C13618"/>
  <c r="D13618"/>
  <c r="E13618"/>
  <c r="F13618"/>
  <c r="G13618"/>
  <c r="H13618"/>
  <c r="A13792"/>
  <c r="B13792"/>
  <c r="C13792"/>
  <c r="D13792"/>
  <c r="E13792"/>
  <c r="F13792"/>
  <c r="G13792"/>
  <c r="A13452"/>
  <c r="B13452"/>
  <c r="C13452"/>
  <c r="D13452"/>
  <c r="E13452"/>
  <c r="F13452"/>
  <c r="G13452"/>
  <c r="H13452"/>
  <c r="A13619"/>
  <c r="B13619"/>
  <c r="C13619"/>
  <c r="D13619"/>
  <c r="E13619"/>
  <c r="F13619"/>
  <c r="G13619"/>
  <c r="H13619"/>
  <c r="A13793"/>
  <c r="B13793"/>
  <c r="C13793"/>
  <c r="D13793"/>
  <c r="E13793"/>
  <c r="F13793"/>
  <c r="G13793"/>
  <c r="A13453"/>
  <c r="B13453"/>
  <c r="C13453"/>
  <c r="D13453"/>
  <c r="E13453"/>
  <c r="F13453"/>
  <c r="G13453"/>
  <c r="H13453"/>
  <c r="A13620"/>
  <c r="B13620"/>
  <c r="C13620"/>
  <c r="D13620"/>
  <c r="E13620"/>
  <c r="F13620"/>
  <c r="G13620"/>
  <c r="H13620"/>
  <c r="A13794"/>
  <c r="B13794"/>
  <c r="C13794"/>
  <c r="D13794"/>
  <c r="E13794"/>
  <c r="F13794"/>
  <c r="G13794"/>
  <c r="A13454"/>
  <c r="B13454"/>
  <c r="C13454"/>
  <c r="D13454"/>
  <c r="E13454"/>
  <c r="F13454"/>
  <c r="G13454"/>
  <c r="H13454"/>
  <c r="A13621"/>
  <c r="B13621"/>
  <c r="C13621"/>
  <c r="D13621"/>
  <c r="E13621"/>
  <c r="F13621"/>
  <c r="G13621"/>
  <c r="H13621"/>
  <c r="A13795"/>
  <c r="B13795"/>
  <c r="C13795"/>
  <c r="D13795"/>
  <c r="E13795"/>
  <c r="F13795"/>
  <c r="G13795"/>
  <c r="A12973"/>
  <c r="B12973"/>
  <c r="C12973"/>
  <c r="D12973"/>
  <c r="E12973"/>
  <c r="F12973"/>
  <c r="G12973"/>
  <c r="H12973"/>
  <c r="A13060"/>
  <c r="B13060"/>
  <c r="C13060"/>
  <c r="D13060"/>
  <c r="E13060"/>
  <c r="F13060"/>
  <c r="G13060"/>
  <c r="H13060"/>
  <c r="A12974"/>
  <c r="B12974"/>
  <c r="C12974"/>
  <c r="D12974"/>
  <c r="E12974"/>
  <c r="F12974"/>
  <c r="G12974"/>
  <c r="H12974"/>
  <c r="A13091"/>
  <c r="B13091"/>
  <c r="C13091"/>
  <c r="D13091"/>
  <c r="E13091"/>
  <c r="F13091"/>
  <c r="G13091"/>
  <c r="A13190"/>
  <c r="B13190"/>
  <c r="C13190"/>
  <c r="D13190"/>
  <c r="E13190"/>
  <c r="F13190"/>
  <c r="G13190"/>
  <c r="H13190"/>
  <c r="A13191"/>
  <c r="B13191"/>
  <c r="C13191"/>
  <c r="D13191"/>
  <c r="E13191"/>
  <c r="F13191"/>
  <c r="G13191"/>
  <c r="H13191"/>
  <c r="A13192"/>
  <c r="B13192"/>
  <c r="C13192"/>
  <c r="D13192"/>
  <c r="E13192"/>
  <c r="F13192"/>
  <c r="G13192"/>
  <c r="H13192"/>
  <c r="A13341"/>
  <c r="B13341"/>
  <c r="C13341"/>
  <c r="D13341"/>
  <c r="E13341"/>
  <c r="F13341"/>
  <c r="G13341"/>
  <c r="A13622"/>
  <c r="B13622"/>
  <c r="C13622"/>
  <c r="D13622"/>
  <c r="E13622"/>
  <c r="F13622"/>
  <c r="G13622"/>
  <c r="H13622"/>
  <c r="A13455"/>
  <c r="B13455"/>
  <c r="C13455"/>
  <c r="D13455"/>
  <c r="E13455"/>
  <c r="F13455"/>
  <c r="G13455"/>
  <c r="H13455"/>
  <c r="A13623"/>
  <c r="B13623"/>
  <c r="C13623"/>
  <c r="D13623"/>
  <c r="E13623"/>
  <c r="F13623"/>
  <c r="G13623"/>
  <c r="H13623"/>
  <c r="A13796"/>
  <c r="B13796"/>
  <c r="C13796"/>
  <c r="D13796"/>
  <c r="E13796"/>
  <c r="F13796"/>
  <c r="G13796"/>
  <c r="A13456"/>
  <c r="B13456"/>
  <c r="C13456"/>
  <c r="D13456"/>
  <c r="E13456"/>
  <c r="F13456"/>
  <c r="G13456"/>
  <c r="H13456"/>
  <c r="A13624"/>
  <c r="B13624"/>
  <c r="C13624"/>
  <c r="D13624"/>
  <c r="E13624"/>
  <c r="F13624"/>
  <c r="G13624"/>
  <c r="H13624"/>
  <c r="A13797"/>
  <c r="B13797"/>
  <c r="C13797"/>
  <c r="D13797"/>
  <c r="E13797"/>
  <c r="F13797"/>
  <c r="G13797"/>
  <c r="A13457"/>
  <c r="B13457"/>
  <c r="C13457"/>
  <c r="D13457"/>
  <c r="E13457"/>
  <c r="F13457"/>
  <c r="G13457"/>
  <c r="H13457"/>
  <c r="A13625"/>
  <c r="B13625"/>
  <c r="C13625"/>
  <c r="D13625"/>
  <c r="E13625"/>
  <c r="F13625"/>
  <c r="G13625"/>
  <c r="H13625"/>
  <c r="A13193"/>
  <c r="B13193"/>
  <c r="C13193"/>
  <c r="D13193"/>
  <c r="E13193"/>
  <c r="F13193"/>
  <c r="G13193"/>
  <c r="H13193"/>
  <c r="A13194"/>
  <c r="B13194"/>
  <c r="C13194"/>
  <c r="D13194"/>
  <c r="E13194"/>
  <c r="F13194"/>
  <c r="G13194"/>
  <c r="H13194"/>
  <c r="A13195"/>
  <c r="B13195"/>
  <c r="C13195"/>
  <c r="D13195"/>
  <c r="E13195"/>
  <c r="F13195"/>
  <c r="G13195"/>
  <c r="H13195"/>
  <c r="A13196"/>
  <c r="B13196"/>
  <c r="C13196"/>
  <c r="D13196"/>
  <c r="E13196"/>
  <c r="F13196"/>
  <c r="G13196"/>
  <c r="H13196"/>
  <c r="A13626"/>
  <c r="B13626"/>
  <c r="C13626"/>
  <c r="D13626"/>
  <c r="E13626"/>
  <c r="F13626"/>
  <c r="G13626"/>
  <c r="H13626"/>
  <c r="A13798"/>
  <c r="B13798"/>
  <c r="C13798"/>
  <c r="D13798"/>
  <c r="E13798"/>
  <c r="F13798"/>
  <c r="G13798"/>
  <c r="A13458"/>
  <c r="B13458"/>
  <c r="C13458"/>
  <c r="D13458"/>
  <c r="E13458"/>
  <c r="F13458"/>
  <c r="G13458"/>
  <c r="H13458"/>
  <c r="A13627"/>
  <c r="B13627"/>
  <c r="C13627"/>
  <c r="D13627"/>
  <c r="E13627"/>
  <c r="F13627"/>
  <c r="G13627"/>
  <c r="H13627"/>
  <c r="A13799"/>
  <c r="B13799"/>
  <c r="C13799"/>
  <c r="D13799"/>
  <c r="E13799"/>
  <c r="F13799"/>
  <c r="G13799"/>
  <c r="A13459"/>
  <c r="B13459"/>
  <c r="C13459"/>
  <c r="D13459"/>
  <c r="E13459"/>
  <c r="F13459"/>
  <c r="G13459"/>
  <c r="H13459"/>
  <c r="A13628"/>
  <c r="B13628"/>
  <c r="C13628"/>
  <c r="D13628"/>
  <c r="E13628"/>
  <c r="F13628"/>
  <c r="G13628"/>
  <c r="H13628"/>
  <c r="A13800"/>
  <c r="B13800"/>
  <c r="C13800"/>
  <c r="D13800"/>
  <c r="E13800"/>
  <c r="F13800"/>
  <c r="G13800"/>
  <c r="A12975"/>
  <c r="B12975"/>
  <c r="C12975"/>
  <c r="D12975"/>
  <c r="E12975"/>
  <c r="F12975"/>
  <c r="G12975"/>
  <c r="H12975"/>
  <c r="A13061"/>
  <c r="B13061"/>
  <c r="C13061"/>
  <c r="D13061"/>
  <c r="E13061"/>
  <c r="F13061"/>
  <c r="G13061"/>
  <c r="H13061"/>
  <c r="A13092"/>
  <c r="B13092"/>
  <c r="C13092"/>
  <c r="D13092"/>
  <c r="E13092"/>
  <c r="F13092"/>
  <c r="G13092"/>
  <c r="A12976"/>
  <c r="B12976"/>
  <c r="C12976"/>
  <c r="D12976"/>
  <c r="E12976"/>
  <c r="F12976"/>
  <c r="G12976"/>
  <c r="H12976"/>
  <c r="A13133"/>
  <c r="B13133"/>
  <c r="C13133"/>
  <c r="D13133"/>
  <c r="E13133"/>
  <c r="F13133"/>
  <c r="G13133"/>
  <c r="H13133"/>
  <c r="A13147"/>
  <c r="B13147"/>
  <c r="C13147"/>
  <c r="D13147"/>
  <c r="E13147"/>
  <c r="F13147"/>
  <c r="G13147"/>
  <c r="H13147"/>
  <c r="A13168"/>
  <c r="B13168"/>
  <c r="C13168"/>
  <c r="D13168"/>
  <c r="E13168"/>
  <c r="F13168"/>
  <c r="G13168"/>
  <c r="A13197"/>
  <c r="B13197"/>
  <c r="C13197"/>
  <c r="D13197"/>
  <c r="E13197"/>
  <c r="F13197"/>
  <c r="G13197"/>
  <c r="H13197"/>
  <c r="A13198"/>
  <c r="B13198"/>
  <c r="C13198"/>
  <c r="D13198"/>
  <c r="E13198"/>
  <c r="F13198"/>
  <c r="G13198"/>
  <c r="H13198"/>
  <c r="A13199"/>
  <c r="B13199"/>
  <c r="C13199"/>
  <c r="D13199"/>
  <c r="E13199"/>
  <c r="F13199"/>
  <c r="G13199"/>
  <c r="H13199"/>
  <c r="A13424"/>
  <c r="B13424"/>
  <c r="C13424"/>
  <c r="D13424"/>
  <c r="E13424"/>
  <c r="F13424"/>
  <c r="G13424"/>
  <c r="H13424"/>
  <c r="A13629"/>
  <c r="B13629"/>
  <c r="C13629"/>
  <c r="D13629"/>
  <c r="E13629"/>
  <c r="F13629"/>
  <c r="G13629"/>
  <c r="H13629"/>
  <c r="A13801"/>
  <c r="B13801"/>
  <c r="C13801"/>
  <c r="D13801"/>
  <c r="E13801"/>
  <c r="F13801"/>
  <c r="G13801"/>
  <c r="A13460"/>
  <c r="B13460"/>
  <c r="C13460"/>
  <c r="D13460"/>
  <c r="E13460"/>
  <c r="F13460"/>
  <c r="G13460"/>
  <c r="H13460"/>
  <c r="A13630"/>
  <c r="B13630"/>
  <c r="C13630"/>
  <c r="D13630"/>
  <c r="E13630"/>
  <c r="F13630"/>
  <c r="G13630"/>
  <c r="H13630"/>
  <c r="A13802"/>
  <c r="B13802"/>
  <c r="C13802"/>
  <c r="D13802"/>
  <c r="E13802"/>
  <c r="F13802"/>
  <c r="G13802"/>
  <c r="A13461"/>
  <c r="B13461"/>
  <c r="C13461"/>
  <c r="D13461"/>
  <c r="E13461"/>
  <c r="F13461"/>
  <c r="G13461"/>
  <c r="H13461"/>
  <c r="A13631"/>
  <c r="B13631"/>
  <c r="C13631"/>
  <c r="D13631"/>
  <c r="E13631"/>
  <c r="F13631"/>
  <c r="G13631"/>
  <c r="H13631"/>
  <c r="A13803"/>
  <c r="B13803"/>
  <c r="C13803"/>
  <c r="D13803"/>
  <c r="E13803"/>
  <c r="F13803"/>
  <c r="G13803"/>
  <c r="A13632"/>
  <c r="B13632"/>
  <c r="C13632"/>
  <c r="D13632"/>
  <c r="E13632"/>
  <c r="F13632"/>
  <c r="G13632"/>
  <c r="H13632"/>
  <c r="A13804"/>
  <c r="B13804"/>
  <c r="C13804"/>
  <c r="D13804"/>
  <c r="E13804"/>
  <c r="F13804"/>
  <c r="G13804"/>
  <c r="A13633"/>
  <c r="B13633"/>
  <c r="C13633"/>
  <c r="D13633"/>
  <c r="E13633"/>
  <c r="F13633"/>
  <c r="G13633"/>
  <c r="H13633"/>
  <c r="A13062"/>
  <c r="B13062"/>
  <c r="C13062"/>
  <c r="D13062"/>
  <c r="E13062"/>
  <c r="F13062"/>
  <c r="G13062"/>
  <c r="H13062"/>
  <c r="A13148"/>
  <c r="B13148"/>
  <c r="C13148"/>
  <c r="D13148"/>
  <c r="E13148"/>
  <c r="F13148"/>
  <c r="G13148"/>
  <c r="H13148"/>
  <c r="A13462"/>
  <c r="B13462"/>
  <c r="C13462"/>
  <c r="D13462"/>
  <c r="E13462"/>
  <c r="F13462"/>
  <c r="G13462"/>
  <c r="H13462"/>
  <c r="A13552"/>
  <c r="B13552"/>
  <c r="C13552"/>
  <c r="D13552"/>
  <c r="E13552"/>
  <c r="F13552"/>
  <c r="G13552"/>
  <c r="H13552"/>
  <c r="A13634"/>
  <c r="B13634"/>
  <c r="C13634"/>
  <c r="D13634"/>
  <c r="E13634"/>
  <c r="F13634"/>
  <c r="G13634"/>
  <c r="H13634"/>
  <c r="A13805"/>
  <c r="B13805"/>
  <c r="C13805"/>
  <c r="D13805"/>
  <c r="E13805"/>
  <c r="F13805"/>
  <c r="G13805"/>
  <c r="A13463"/>
  <c r="B13463"/>
  <c r="C13463"/>
  <c r="D13463"/>
  <c r="E13463"/>
  <c r="F13463"/>
  <c r="G13463"/>
  <c r="H13463"/>
  <c r="A13635"/>
  <c r="B13635"/>
  <c r="C13635"/>
  <c r="D13635"/>
  <c r="E13635"/>
  <c r="F13635"/>
  <c r="G13635"/>
  <c r="H13635"/>
  <c r="A13806"/>
  <c r="B13806"/>
  <c r="C13806"/>
  <c r="D13806"/>
  <c r="E13806"/>
  <c r="F13806"/>
  <c r="G13806"/>
  <c r="A13636"/>
  <c r="B13636"/>
  <c r="C13636"/>
  <c r="D13636"/>
  <c r="E13636"/>
  <c r="F13636"/>
  <c r="G13636"/>
  <c r="H13636"/>
  <c r="A13637"/>
  <c r="B13637"/>
  <c r="C13637"/>
  <c r="D13637"/>
  <c r="E13637"/>
  <c r="F13637"/>
  <c r="G13637"/>
  <c r="H13637"/>
  <c r="A12977"/>
  <c r="B12977"/>
  <c r="C12977"/>
  <c r="D12977"/>
  <c r="E12977"/>
  <c r="F12977"/>
  <c r="G12977"/>
  <c r="H12977"/>
  <c r="A13093"/>
  <c r="B13093"/>
  <c r="C13093"/>
  <c r="D13093"/>
  <c r="E13093"/>
  <c r="F13093"/>
  <c r="G13093"/>
  <c r="A12978"/>
  <c r="B12978"/>
  <c r="C12978"/>
  <c r="D12978"/>
  <c r="E12978"/>
  <c r="F12978"/>
  <c r="G12978"/>
  <c r="H12978"/>
  <c r="A13094"/>
  <c r="B13094"/>
  <c r="C13094"/>
  <c r="D13094"/>
  <c r="E13094"/>
  <c r="F13094"/>
  <c r="G13094"/>
  <c r="A12979"/>
  <c r="B12979"/>
  <c r="C12979"/>
  <c r="D12979"/>
  <c r="E12979"/>
  <c r="F12979"/>
  <c r="G12979"/>
  <c r="H12979"/>
  <c r="A13149"/>
  <c r="B13149"/>
  <c r="C13149"/>
  <c r="D13149"/>
  <c r="E13149"/>
  <c r="F13149"/>
  <c r="G13149"/>
  <c r="H13149"/>
  <c r="A13464"/>
  <c r="B13464"/>
  <c r="C13464"/>
  <c r="D13464"/>
  <c r="E13464"/>
  <c r="F13464"/>
  <c r="G13464"/>
  <c r="H13464"/>
  <c r="A13638"/>
  <c r="B13638"/>
  <c r="C13638"/>
  <c r="D13638"/>
  <c r="E13638"/>
  <c r="F13638"/>
  <c r="G13638"/>
  <c r="H13638"/>
  <c r="A13465"/>
  <c r="B13465"/>
  <c r="C13465"/>
  <c r="D13465"/>
  <c r="E13465"/>
  <c r="F13465"/>
  <c r="G13465"/>
  <c r="H13465"/>
  <c r="A13639"/>
  <c r="B13639"/>
  <c r="C13639"/>
  <c r="D13639"/>
  <c r="E13639"/>
  <c r="F13639"/>
  <c r="G13639"/>
  <c r="H13639"/>
  <c r="A13807"/>
  <c r="B13807"/>
  <c r="C13807"/>
  <c r="D13807"/>
  <c r="E13807"/>
  <c r="F13807"/>
  <c r="G13807"/>
  <c r="A13466"/>
  <c r="B13466"/>
  <c r="C13466"/>
  <c r="D13466"/>
  <c r="E13466"/>
  <c r="F13466"/>
  <c r="G13466"/>
  <c r="H13466"/>
  <c r="A12980"/>
  <c r="B12980"/>
  <c r="C12980"/>
  <c r="D12980"/>
  <c r="E12980"/>
  <c r="F12980"/>
  <c r="G12980"/>
  <c r="H12980"/>
  <c r="A13063"/>
  <c r="B13063"/>
  <c r="C13063"/>
  <c r="D13063"/>
  <c r="E13063"/>
  <c r="F13063"/>
  <c r="G13063"/>
  <c r="H13063"/>
  <c r="A12981"/>
  <c r="B12981"/>
  <c r="C12981"/>
  <c r="D12981"/>
  <c r="E12981"/>
  <c r="F12981"/>
  <c r="G12981"/>
  <c r="H12981"/>
  <c r="A13150"/>
  <c r="B13150"/>
  <c r="C13150"/>
  <c r="D13150"/>
  <c r="E13150"/>
  <c r="F13150"/>
  <c r="G13150"/>
  <c r="H13150"/>
  <c r="A13200"/>
  <c r="B13200"/>
  <c r="C13200"/>
  <c r="D13200"/>
  <c r="E13200"/>
  <c r="F13200"/>
  <c r="G13200"/>
  <c r="H13200"/>
  <c r="A13284"/>
  <c r="B13284"/>
  <c r="C13284"/>
  <c r="D13284"/>
  <c r="E13284"/>
  <c r="F13284"/>
  <c r="G13284"/>
  <c r="A13201"/>
  <c r="B13201"/>
  <c r="C13201"/>
  <c r="D13201"/>
  <c r="E13201"/>
  <c r="F13201"/>
  <c r="G13201"/>
  <c r="H13201"/>
  <c r="A13202"/>
  <c r="B13202"/>
  <c r="C13202"/>
  <c r="D13202"/>
  <c r="E13202"/>
  <c r="F13202"/>
  <c r="G13202"/>
  <c r="H13202"/>
  <c r="A13640"/>
  <c r="B13640"/>
  <c r="C13640"/>
  <c r="D13640"/>
  <c r="E13640"/>
  <c r="F13640"/>
  <c r="G13640"/>
  <c r="H13640"/>
  <c r="A13467"/>
  <c r="B13467"/>
  <c r="C13467"/>
  <c r="D13467"/>
  <c r="E13467"/>
  <c r="F13467"/>
  <c r="G13467"/>
  <c r="H13467"/>
  <c r="A13641"/>
  <c r="B13641"/>
  <c r="C13641"/>
  <c r="D13641"/>
  <c r="E13641"/>
  <c r="F13641"/>
  <c r="G13641"/>
  <c r="H13641"/>
  <c r="A13808"/>
  <c r="B13808"/>
  <c r="C13808"/>
  <c r="D13808"/>
  <c r="E13808"/>
  <c r="F13808"/>
  <c r="G13808"/>
  <c r="A13468"/>
  <c r="B13468"/>
  <c r="C13468"/>
  <c r="D13468"/>
  <c r="E13468"/>
  <c r="F13468"/>
  <c r="G13468"/>
  <c r="H13468"/>
  <c r="A13642"/>
  <c r="B13642"/>
  <c r="C13642"/>
  <c r="D13642"/>
  <c r="E13642"/>
  <c r="F13642"/>
  <c r="G13642"/>
  <c r="H13642"/>
  <c r="A13809"/>
  <c r="B13809"/>
  <c r="C13809"/>
  <c r="D13809"/>
  <c r="E13809"/>
  <c r="F13809"/>
  <c r="G13809"/>
  <c r="A13469"/>
  <c r="B13469"/>
  <c r="C13469"/>
  <c r="D13469"/>
  <c r="E13469"/>
  <c r="F13469"/>
  <c r="G13469"/>
  <c r="H13469"/>
  <c r="A13643"/>
  <c r="B13643"/>
  <c r="C13643"/>
  <c r="D13643"/>
  <c r="E13643"/>
  <c r="F13643"/>
  <c r="G13643"/>
  <c r="H13643"/>
  <c r="A13644"/>
  <c r="B13644"/>
  <c r="C13644"/>
  <c r="D13644"/>
  <c r="E13644"/>
  <c r="F13644"/>
  <c r="G13644"/>
  <c r="H13644"/>
  <c r="A12982"/>
  <c r="B12982"/>
  <c r="C12982"/>
  <c r="D12982"/>
  <c r="E12982"/>
  <c r="F12982"/>
  <c r="G12982"/>
  <c r="H12982"/>
  <c r="A13064"/>
  <c r="B13064"/>
  <c r="C13064"/>
  <c r="D13064"/>
  <c r="E13064"/>
  <c r="F13064"/>
  <c r="G13064"/>
  <c r="H13064"/>
  <c r="A13095"/>
  <c r="B13095"/>
  <c r="C13095"/>
  <c r="D13095"/>
  <c r="E13095"/>
  <c r="F13095"/>
  <c r="G13095"/>
  <c r="A13203"/>
  <c r="B13203"/>
  <c r="C13203"/>
  <c r="D13203"/>
  <c r="E13203"/>
  <c r="F13203"/>
  <c r="G13203"/>
  <c r="H13203"/>
  <c r="A13204"/>
  <c r="B13204"/>
  <c r="C13204"/>
  <c r="D13204"/>
  <c r="E13204"/>
  <c r="F13204"/>
  <c r="G13204"/>
  <c r="H13204"/>
  <c r="A13205"/>
  <c r="B13205"/>
  <c r="C13205"/>
  <c r="D13205"/>
  <c r="E13205"/>
  <c r="F13205"/>
  <c r="G13205"/>
  <c r="H13205"/>
  <c r="A13645"/>
  <c r="B13645"/>
  <c r="C13645"/>
  <c r="D13645"/>
  <c r="E13645"/>
  <c r="F13645"/>
  <c r="G13645"/>
  <c r="H13645"/>
  <c r="A13646"/>
  <c r="B13646"/>
  <c r="C13646"/>
  <c r="D13646"/>
  <c r="E13646"/>
  <c r="F13646"/>
  <c r="G13646"/>
  <c r="H13646"/>
  <c r="A13810"/>
  <c r="B13810"/>
  <c r="C13810"/>
  <c r="D13810"/>
  <c r="E13810"/>
  <c r="F13810"/>
  <c r="G13810"/>
  <c r="A13470"/>
  <c r="B13470"/>
  <c r="C13470"/>
  <c r="D13470"/>
  <c r="E13470"/>
  <c r="F13470"/>
  <c r="G13470"/>
  <c r="H13470"/>
  <c r="A13647"/>
  <c r="B13647"/>
  <c r="C13647"/>
  <c r="D13647"/>
  <c r="E13647"/>
  <c r="F13647"/>
  <c r="G13647"/>
  <c r="H13647"/>
  <c r="A13811"/>
  <c r="B13811"/>
  <c r="C13811"/>
  <c r="D13811"/>
  <c r="E13811"/>
  <c r="F13811"/>
  <c r="G13811"/>
  <c r="A13471"/>
  <c r="B13471"/>
  <c r="C13471"/>
  <c r="D13471"/>
  <c r="E13471"/>
  <c r="F13471"/>
  <c r="G13471"/>
  <c r="H13471"/>
  <c r="A13648"/>
  <c r="B13648"/>
  <c r="C13648"/>
  <c r="D13648"/>
  <c r="E13648"/>
  <c r="F13648"/>
  <c r="G13648"/>
  <c r="H13648"/>
  <c r="A903"/>
  <c r="B903"/>
  <c r="C903"/>
  <c r="D903"/>
  <c r="E903"/>
  <c r="F903"/>
  <c r="G903"/>
  <c r="A844"/>
  <c r="B844"/>
  <c r="C844"/>
  <c r="D844"/>
  <c r="E844"/>
  <c r="F844"/>
  <c r="G844"/>
  <c r="H844"/>
  <c r="A845"/>
  <c r="B845"/>
  <c r="C845"/>
  <c r="D845"/>
  <c r="E845"/>
  <c r="F845"/>
  <c r="G845"/>
  <c r="H845"/>
  <c r="A846"/>
  <c r="B846"/>
  <c r="C846"/>
  <c r="D846"/>
  <c r="E846"/>
  <c r="F846"/>
  <c r="G846"/>
  <c r="H846"/>
  <c r="A932"/>
  <c r="B932"/>
  <c r="C932"/>
  <c r="D932"/>
  <c r="E932"/>
  <c r="F932"/>
  <c r="G932"/>
  <c r="H932"/>
  <c r="A954"/>
  <c r="B954"/>
  <c r="C954"/>
  <c r="D954"/>
  <c r="E954"/>
  <c r="F954"/>
  <c r="G954"/>
  <c r="H954"/>
  <c r="A1012"/>
  <c r="B1012"/>
  <c r="C1012"/>
  <c r="D1012"/>
  <c r="E1012"/>
  <c r="F1012"/>
  <c r="G1012"/>
  <c r="A955"/>
  <c r="B955"/>
  <c r="C955"/>
  <c r="D955"/>
  <c r="E955"/>
  <c r="F955"/>
  <c r="G955"/>
  <c r="H955"/>
  <c r="A956"/>
  <c r="B956"/>
  <c r="C956"/>
  <c r="D956"/>
  <c r="E956"/>
  <c r="F956"/>
  <c r="G956"/>
  <c r="H956"/>
  <c r="A1013"/>
  <c r="B1013"/>
  <c r="C1013"/>
  <c r="D1013"/>
  <c r="E1013"/>
  <c r="F1013"/>
  <c r="G1013"/>
  <c r="A1198"/>
  <c r="B1198"/>
  <c r="C1198"/>
  <c r="D1198"/>
  <c r="E1198"/>
  <c r="F1198"/>
  <c r="G1198"/>
  <c r="H1198"/>
  <c r="A1113"/>
  <c r="B1113"/>
  <c r="C1113"/>
  <c r="D1113"/>
  <c r="E1113"/>
  <c r="F1113"/>
  <c r="G1113"/>
  <c r="H1113"/>
  <c r="A1199"/>
  <c r="B1199"/>
  <c r="C1199"/>
  <c r="D1199"/>
  <c r="E1199"/>
  <c r="F1199"/>
  <c r="G1199"/>
  <c r="H1199"/>
  <c r="A1294"/>
  <c r="B1294"/>
  <c r="C1294"/>
  <c r="D1294"/>
  <c r="E1294"/>
  <c r="F1294"/>
  <c r="G1294"/>
  <c r="A1114"/>
  <c r="B1114"/>
  <c r="C1114"/>
  <c r="D1114"/>
  <c r="E1114"/>
  <c r="F1114"/>
  <c r="G1114"/>
  <c r="H1114"/>
  <c r="A1200"/>
  <c r="B1200"/>
  <c r="C1200"/>
  <c r="D1200"/>
  <c r="E1200"/>
  <c r="F1200"/>
  <c r="G1200"/>
  <c r="H1200"/>
  <c r="A1115"/>
  <c r="B1115"/>
  <c r="C1115"/>
  <c r="D1115"/>
  <c r="E1115"/>
  <c r="F1115"/>
  <c r="G1115"/>
  <c r="H1115"/>
  <c r="A1201"/>
  <c r="B1201"/>
  <c r="C1201"/>
  <c r="D1201"/>
  <c r="E1201"/>
  <c r="F1201"/>
  <c r="G1201"/>
  <c r="H1201"/>
  <c r="A847"/>
  <c r="B847"/>
  <c r="C847"/>
  <c r="D847"/>
  <c r="E847"/>
  <c r="F847"/>
  <c r="G847"/>
  <c r="H847"/>
  <c r="A904"/>
  <c r="B904"/>
  <c r="C904"/>
  <c r="D904"/>
  <c r="E904"/>
  <c r="F904"/>
  <c r="G904"/>
  <c r="A1116"/>
  <c r="B1116"/>
  <c r="C1116"/>
  <c r="D1116"/>
  <c r="E1116"/>
  <c r="F1116"/>
  <c r="G1116"/>
  <c r="H1116"/>
  <c r="A1202"/>
  <c r="B1202"/>
  <c r="C1202"/>
  <c r="D1202"/>
  <c r="E1202"/>
  <c r="F1202"/>
  <c r="G1202"/>
  <c r="H1202"/>
  <c r="A1203"/>
  <c r="B1203"/>
  <c r="C1203"/>
  <c r="D1203"/>
  <c r="E1203"/>
  <c r="F1203"/>
  <c r="G1203"/>
  <c r="H1203"/>
  <c r="A1204"/>
  <c r="B1204"/>
  <c r="C1204"/>
  <c r="D1204"/>
  <c r="E1204"/>
  <c r="F1204"/>
  <c r="G1204"/>
  <c r="H1204"/>
  <c r="A848"/>
  <c r="B848"/>
  <c r="C848"/>
  <c r="D848"/>
  <c r="E848"/>
  <c r="F848"/>
  <c r="G848"/>
  <c r="H848"/>
  <c r="A905"/>
  <c r="B905"/>
  <c r="C905"/>
  <c r="D905"/>
  <c r="E905"/>
  <c r="F905"/>
  <c r="G905"/>
  <c r="A957"/>
  <c r="B957"/>
  <c r="C957"/>
  <c r="D957"/>
  <c r="E957"/>
  <c r="F957"/>
  <c r="G957"/>
  <c r="H957"/>
  <c r="A958"/>
  <c r="B958"/>
  <c r="C958"/>
  <c r="D958"/>
  <c r="E958"/>
  <c r="F958"/>
  <c r="G958"/>
  <c r="H958"/>
  <c r="A959"/>
  <c r="B959"/>
  <c r="C959"/>
  <c r="D959"/>
  <c r="E959"/>
  <c r="F959"/>
  <c r="G959"/>
  <c r="H959"/>
  <c r="A960"/>
  <c r="B960"/>
  <c r="C960"/>
  <c r="D960"/>
  <c r="E960"/>
  <c r="F960"/>
  <c r="G960"/>
  <c r="H960"/>
  <c r="A1047"/>
  <c r="B1047"/>
  <c r="C1047"/>
  <c r="D1047"/>
  <c r="E1047"/>
  <c r="F1047"/>
  <c r="G1047"/>
  <c r="A1073"/>
  <c r="B1073"/>
  <c r="C1073"/>
  <c r="D1073"/>
  <c r="E1073"/>
  <c r="F1073"/>
  <c r="G1073"/>
  <c r="H1073"/>
  <c r="A1074"/>
  <c r="B1074"/>
  <c r="C1074"/>
  <c r="D1074"/>
  <c r="E1074"/>
  <c r="F1074"/>
  <c r="G1074"/>
  <c r="H1074"/>
  <c r="A1205"/>
  <c r="B1205"/>
  <c r="C1205"/>
  <c r="D1205"/>
  <c r="E1205"/>
  <c r="F1205"/>
  <c r="G1205"/>
  <c r="H1205"/>
  <c r="A1206"/>
  <c r="B1206"/>
  <c r="C1206"/>
  <c r="D1206"/>
  <c r="E1206"/>
  <c r="F1206"/>
  <c r="G1206"/>
  <c r="H1206"/>
  <c r="A1295"/>
  <c r="B1295"/>
  <c r="C1295"/>
  <c r="D1295"/>
  <c r="E1295"/>
  <c r="F1295"/>
  <c r="G1295"/>
  <c r="A1117"/>
  <c r="B1117"/>
  <c r="C1117"/>
  <c r="D1117"/>
  <c r="E1117"/>
  <c r="F1117"/>
  <c r="G1117"/>
  <c r="H1117"/>
  <c r="A1207"/>
  <c r="B1207"/>
  <c r="C1207"/>
  <c r="D1207"/>
  <c r="E1207"/>
  <c r="F1207"/>
  <c r="G1207"/>
  <c r="H1207"/>
  <c r="A1296"/>
  <c r="B1296"/>
  <c r="C1296"/>
  <c r="D1296"/>
  <c r="E1296"/>
  <c r="F1296"/>
  <c r="G1296"/>
  <c r="A1118"/>
  <c r="B1118"/>
  <c r="C1118"/>
  <c r="D1118"/>
  <c r="E1118"/>
  <c r="F1118"/>
  <c r="G1118"/>
  <c r="H1118"/>
  <c r="A849"/>
  <c r="B849"/>
  <c r="C849"/>
  <c r="D849"/>
  <c r="E849"/>
  <c r="F849"/>
  <c r="G849"/>
  <c r="H849"/>
  <c r="A961"/>
  <c r="B961"/>
  <c r="C961"/>
  <c r="D961"/>
  <c r="E961"/>
  <c r="F961"/>
  <c r="G961"/>
  <c r="H961"/>
  <c r="A1208"/>
  <c r="B1208"/>
  <c r="C1208"/>
  <c r="D1208"/>
  <c r="E1208"/>
  <c r="F1208"/>
  <c r="G1208"/>
  <c r="H1208"/>
  <c r="A1119"/>
  <c r="B1119"/>
  <c r="C1119"/>
  <c r="D1119"/>
  <c r="E1119"/>
  <c r="F1119"/>
  <c r="G1119"/>
  <c r="H1119"/>
  <c r="A1209"/>
  <c r="B1209"/>
  <c r="C1209"/>
  <c r="D1209"/>
  <c r="E1209"/>
  <c r="F1209"/>
  <c r="G1209"/>
  <c r="H1209"/>
  <c r="A1120"/>
  <c r="B1120"/>
  <c r="C1120"/>
  <c r="D1120"/>
  <c r="E1120"/>
  <c r="F1120"/>
  <c r="G1120"/>
  <c r="H1120"/>
  <c r="A1210"/>
  <c r="B1210"/>
  <c r="C1210"/>
  <c r="D1210"/>
  <c r="E1210"/>
  <c r="F1210"/>
  <c r="G1210"/>
  <c r="H1210"/>
  <c r="A1121"/>
  <c r="B1121"/>
  <c r="C1121"/>
  <c r="D1121"/>
  <c r="E1121"/>
  <c r="F1121"/>
  <c r="G1121"/>
  <c r="H1121"/>
  <c r="A1211"/>
  <c r="B1211"/>
  <c r="C1211"/>
  <c r="D1211"/>
  <c r="E1211"/>
  <c r="F1211"/>
  <c r="G1211"/>
  <c r="H1211"/>
  <c r="A850"/>
  <c r="B850"/>
  <c r="C850"/>
  <c r="D850"/>
  <c r="E850"/>
  <c r="F850"/>
  <c r="G850"/>
  <c r="H850"/>
  <c r="A1212"/>
  <c r="B1212"/>
  <c r="C1212"/>
  <c r="D1212"/>
  <c r="E1212"/>
  <c r="F1212"/>
  <c r="G1212"/>
  <c r="H1212"/>
  <c r="A1297"/>
  <c r="B1297"/>
  <c r="C1297"/>
  <c r="D1297"/>
  <c r="E1297"/>
  <c r="F1297"/>
  <c r="G1297"/>
  <c r="A13873"/>
  <c r="B13873"/>
  <c r="C13873"/>
  <c r="D13873"/>
  <c r="E13873"/>
  <c r="F13873"/>
  <c r="G13873"/>
  <c r="H13873"/>
  <c r="A13886"/>
  <c r="B13886"/>
  <c r="C13886"/>
  <c r="D13886"/>
  <c r="E13886"/>
  <c r="F13886"/>
  <c r="G13886"/>
  <c r="A13874"/>
  <c r="B13874"/>
  <c r="C13874"/>
  <c r="D13874"/>
  <c r="E13874"/>
  <c r="F13874"/>
  <c r="G13874"/>
  <c r="H13874"/>
  <c r="A13892"/>
  <c r="B13892"/>
  <c r="C13892"/>
  <c r="D13892"/>
  <c r="E13892"/>
  <c r="F13892"/>
  <c r="G13892"/>
  <c r="H13892"/>
  <c r="A13900"/>
  <c r="B13900"/>
  <c r="C13900"/>
  <c r="D13900"/>
  <c r="E13900"/>
  <c r="F13900"/>
  <c r="G13900"/>
  <c r="H13900"/>
  <c r="A13912"/>
  <c r="B13912"/>
  <c r="C13912"/>
  <c r="D13912"/>
  <c r="E13912"/>
  <c r="F13912"/>
  <c r="G13912"/>
  <c r="H13912"/>
  <c r="A13903"/>
  <c r="B13903"/>
  <c r="C13903"/>
  <c r="D13903"/>
  <c r="E13903"/>
  <c r="F13903"/>
  <c r="G13903"/>
  <c r="H13903"/>
  <c r="A13905"/>
  <c r="B13905"/>
  <c r="C13905"/>
  <c r="D13905"/>
  <c r="E13905"/>
  <c r="F13905"/>
  <c r="G13905"/>
  <c r="H13905"/>
  <c r="A13924"/>
  <c r="B13924"/>
  <c r="C13924"/>
  <c r="D13924"/>
  <c r="E13924"/>
  <c r="F13924"/>
  <c r="G13924"/>
  <c r="A13893"/>
  <c r="B13893"/>
  <c r="C13893"/>
  <c r="D13893"/>
  <c r="E13893"/>
  <c r="F13893"/>
  <c r="G13893"/>
  <c r="H13893"/>
  <c r="A13913"/>
  <c r="B13913"/>
  <c r="C13913"/>
  <c r="D13913"/>
  <c r="E13913"/>
  <c r="F13913"/>
  <c r="G13913"/>
  <c r="H13913"/>
  <c r="A13925"/>
  <c r="B13925"/>
  <c r="C13925"/>
  <c r="D13925"/>
  <c r="E13925"/>
  <c r="F13925"/>
  <c r="G13925"/>
  <c r="A13894"/>
  <c r="B13894"/>
  <c r="C13894"/>
  <c r="D13894"/>
  <c r="E13894"/>
  <c r="F13894"/>
  <c r="G13894"/>
  <c r="H13894"/>
  <c r="A13926"/>
  <c r="B13926"/>
  <c r="C13926"/>
  <c r="D13926"/>
  <c r="E13926"/>
  <c r="F13926"/>
  <c r="G13926"/>
  <c r="A13895"/>
  <c r="B13895"/>
  <c r="C13895"/>
  <c r="D13895"/>
  <c r="E13895"/>
  <c r="F13895"/>
  <c r="G13895"/>
  <c r="H13895"/>
  <c r="A13932"/>
  <c r="B13932"/>
  <c r="C13932"/>
  <c r="D13932"/>
  <c r="E13932"/>
  <c r="F13932"/>
  <c r="G13932"/>
  <c r="H13932"/>
  <c r="A13934"/>
  <c r="B13934"/>
  <c r="C13934"/>
  <c r="D13934"/>
  <c r="E13934"/>
  <c r="F13934"/>
  <c r="G13934"/>
  <c r="H13934"/>
  <c r="A13937"/>
  <c r="B13937"/>
  <c r="C13937"/>
  <c r="D13937"/>
  <c r="E13937"/>
  <c r="F13937"/>
  <c r="G13937"/>
  <c r="H13937"/>
  <c r="A13940"/>
  <c r="B13940"/>
  <c r="C13940"/>
  <c r="D13940"/>
  <c r="E13940"/>
  <c r="F13940"/>
  <c r="G13940"/>
  <c r="A13942"/>
  <c r="B13942"/>
  <c r="C13942"/>
  <c r="D13942"/>
  <c r="E13942"/>
  <c r="F13942"/>
  <c r="G13942"/>
  <c r="H13942"/>
  <c r="A13947"/>
  <c r="B13947"/>
  <c r="C13947"/>
  <c r="D13947"/>
  <c r="E13947"/>
  <c r="F13947"/>
  <c r="G13947"/>
  <c r="H13947"/>
  <c r="A13953"/>
  <c r="B13953"/>
  <c r="C13953"/>
  <c r="D13953"/>
  <c r="E13953"/>
  <c r="F13953"/>
  <c r="G13953"/>
  <c r="H13953"/>
  <c r="A13964"/>
  <c r="B13964"/>
  <c r="C13964"/>
  <c r="D13964"/>
  <c r="E13964"/>
  <c r="F13964"/>
  <c r="G13964"/>
  <c r="H13964"/>
  <c r="A13967"/>
  <c r="B13967"/>
  <c r="C13967"/>
  <c r="D13967"/>
  <c r="E13967"/>
  <c r="F13967"/>
  <c r="G13967"/>
  <c r="A13954"/>
  <c r="B13954"/>
  <c r="C13954"/>
  <c r="D13954"/>
  <c r="E13954"/>
  <c r="F13954"/>
  <c r="G13954"/>
  <c r="H13954"/>
  <c r="A13968"/>
  <c r="B13968"/>
  <c r="C13968"/>
  <c r="D13968"/>
  <c r="E13968"/>
  <c r="F13968"/>
  <c r="G13968"/>
  <c r="A13943"/>
  <c r="B13943"/>
  <c r="C13943"/>
  <c r="D13943"/>
  <c r="E13943"/>
  <c r="F13943"/>
  <c r="G13943"/>
  <c r="H13943"/>
  <c r="A13955"/>
  <c r="B13955"/>
  <c r="C13955"/>
  <c r="D13955"/>
  <c r="E13955"/>
  <c r="F13955"/>
  <c r="G13955"/>
  <c r="H13955"/>
  <c r="A13969"/>
  <c r="B13969"/>
  <c r="C13969"/>
  <c r="D13969"/>
  <c r="E13969"/>
  <c r="F13969"/>
  <c r="G13969"/>
  <c r="A13956"/>
  <c r="B13956"/>
  <c r="C13956"/>
  <c r="D13956"/>
  <c r="E13956"/>
  <c r="F13956"/>
  <c r="G13956"/>
  <c r="H13956"/>
  <c r="A13970"/>
  <c r="B13970"/>
  <c r="C13970"/>
  <c r="D13970"/>
  <c r="E13970"/>
  <c r="F13970"/>
  <c r="G13970"/>
  <c r="A13957"/>
  <c r="B13957"/>
  <c r="C13957"/>
  <c r="D13957"/>
  <c r="E13957"/>
  <c r="F13957"/>
  <c r="G13957"/>
  <c r="H13957"/>
  <c r="A13971"/>
  <c r="B13971"/>
  <c r="C13971"/>
  <c r="D13971"/>
  <c r="E13971"/>
  <c r="F13971"/>
  <c r="G13971"/>
  <c r="A13990"/>
  <c r="B13990"/>
  <c r="C13990"/>
  <c r="D13990"/>
  <c r="E13990"/>
  <c r="F13990"/>
  <c r="G13990"/>
  <c r="A13977"/>
  <c r="B13977"/>
  <c r="C13977"/>
  <c r="D13977"/>
  <c r="E13977"/>
  <c r="F13977"/>
  <c r="G13977"/>
  <c r="H13977"/>
  <c r="A13983"/>
  <c r="B13983"/>
  <c r="C13983"/>
  <c r="D13983"/>
  <c r="E13983"/>
  <c r="F13983"/>
  <c r="G13983"/>
  <c r="A13991"/>
  <c r="B13991"/>
  <c r="C13991"/>
  <c r="D13991"/>
  <c r="E13991"/>
  <c r="F13991"/>
  <c r="G13991"/>
  <c r="A13984"/>
  <c r="B13984"/>
  <c r="C13984"/>
  <c r="D13984"/>
  <c r="E13984"/>
  <c r="F13984"/>
  <c r="G13984"/>
  <c r="A13992"/>
  <c r="B13992"/>
  <c r="C13992"/>
  <c r="D13992"/>
  <c r="E13992"/>
  <c r="F13992"/>
  <c r="G13992"/>
  <c r="A13979"/>
  <c r="B13979"/>
  <c r="C13979"/>
  <c r="D13979"/>
  <c r="E13979"/>
  <c r="F13979"/>
  <c r="G13979"/>
  <c r="H13979"/>
  <c r="A13985"/>
  <c r="B13985"/>
  <c r="C13985"/>
  <c r="D13985"/>
  <c r="E13985"/>
  <c r="F13985"/>
  <c r="G13985"/>
  <c r="A14027"/>
  <c r="B14027"/>
  <c r="C14027"/>
  <c r="D14027"/>
  <c r="E14027"/>
  <c r="F14027"/>
  <c r="G14027"/>
  <c r="A14000"/>
  <c r="B14000"/>
  <c r="C14000"/>
  <c r="D14000"/>
  <c r="E14000"/>
  <c r="F14000"/>
  <c r="G14000"/>
  <c r="H14000"/>
  <c r="A14006"/>
  <c r="B14006"/>
  <c r="C14006"/>
  <c r="D14006"/>
  <c r="E14006"/>
  <c r="F14006"/>
  <c r="G14006"/>
  <c r="H14006"/>
  <c r="A14010"/>
  <c r="B14010"/>
  <c r="C14010"/>
  <c r="D14010"/>
  <c r="E14010"/>
  <c r="F14010"/>
  <c r="G14010"/>
  <c r="H14010"/>
  <c r="A14015"/>
  <c r="B14015"/>
  <c r="C14015"/>
  <c r="D14015"/>
  <c r="E14015"/>
  <c r="F14015"/>
  <c r="G14015"/>
  <c r="H14015"/>
  <c r="A14021"/>
  <c r="B14021"/>
  <c r="C14021"/>
  <c r="D14021"/>
  <c r="E14021"/>
  <c r="F14021"/>
  <c r="G14021"/>
  <c r="A14001"/>
  <c r="B14001"/>
  <c r="C14001"/>
  <c r="D14001"/>
  <c r="E14001"/>
  <c r="F14001"/>
  <c r="G14001"/>
  <c r="H14001"/>
  <c r="A14011"/>
  <c r="B14011"/>
  <c r="C14011"/>
  <c r="D14011"/>
  <c r="E14011"/>
  <c r="F14011"/>
  <c r="G14011"/>
  <c r="H14011"/>
  <c r="A14016"/>
  <c r="B14016"/>
  <c r="C14016"/>
  <c r="D14016"/>
  <c r="E14016"/>
  <c r="F14016"/>
  <c r="G14016"/>
  <c r="H14016"/>
  <c r="A14022"/>
  <c r="B14022"/>
  <c r="C14022"/>
  <c r="D14022"/>
  <c r="E14022"/>
  <c r="F14022"/>
  <c r="G14022"/>
  <c r="A14002"/>
  <c r="B14002"/>
  <c r="C14002"/>
  <c r="D14002"/>
  <c r="E14002"/>
  <c r="F14002"/>
  <c r="G14002"/>
  <c r="H14002"/>
  <c r="A14012"/>
  <c r="B14012"/>
  <c r="C14012"/>
  <c r="D14012"/>
  <c r="E14012"/>
  <c r="F14012"/>
  <c r="G14012"/>
  <c r="H14012"/>
  <c r="A14017"/>
  <c r="B14017"/>
  <c r="C14017"/>
  <c r="D14017"/>
  <c r="E14017"/>
  <c r="F14017"/>
  <c r="G14017"/>
  <c r="H14017"/>
  <c r="A14023"/>
  <c r="B14023"/>
  <c r="C14023"/>
  <c r="D14023"/>
  <c r="E14023"/>
  <c r="F14023"/>
  <c r="G14023"/>
  <c r="A14115"/>
  <c r="B14115"/>
  <c r="C14115"/>
  <c r="D14115"/>
  <c r="E14115"/>
  <c r="F14115"/>
  <c r="G14115"/>
  <c r="A14034"/>
  <c r="B14034"/>
  <c r="C14034"/>
  <c r="D14034"/>
  <c r="E14034"/>
  <c r="F14034"/>
  <c r="G14034"/>
  <c r="H14034"/>
  <c r="A14044"/>
  <c r="B14044"/>
  <c r="C14044"/>
  <c r="D14044"/>
  <c r="E14044"/>
  <c r="F14044"/>
  <c r="G14044"/>
  <c r="H14044"/>
  <c r="A14074"/>
  <c r="B14074"/>
  <c r="C14074"/>
  <c r="D14074"/>
  <c r="E14074"/>
  <c r="F14074"/>
  <c r="G14074"/>
  <c r="H14074"/>
  <c r="A14056"/>
  <c r="B14056"/>
  <c r="C14056"/>
  <c r="D14056"/>
  <c r="E14056"/>
  <c r="F14056"/>
  <c r="G14056"/>
  <c r="H14056"/>
  <c r="A14065"/>
  <c r="B14065"/>
  <c r="C14065"/>
  <c r="D14065"/>
  <c r="E14065"/>
  <c r="F14065"/>
  <c r="G14065"/>
  <c r="H14065"/>
  <c r="A14105"/>
  <c r="B14105"/>
  <c r="C14105"/>
  <c r="D14105"/>
  <c r="E14105"/>
  <c r="F14105"/>
  <c r="G14105"/>
  <c r="A14116"/>
  <c r="B14116"/>
  <c r="C14116"/>
  <c r="D14116"/>
  <c r="E14116"/>
  <c r="F14116"/>
  <c r="G14116"/>
  <c r="A14084"/>
  <c r="B14084"/>
  <c r="C14084"/>
  <c r="D14084"/>
  <c r="E14084"/>
  <c r="F14084"/>
  <c r="G14084"/>
  <c r="H14084"/>
  <c r="A14035"/>
  <c r="B14035"/>
  <c r="C14035"/>
  <c r="D14035"/>
  <c r="E14035"/>
  <c r="F14035"/>
  <c r="G14035"/>
  <c r="H14035"/>
  <c r="A14045"/>
  <c r="B14045"/>
  <c r="C14045"/>
  <c r="D14045"/>
  <c r="E14045"/>
  <c r="F14045"/>
  <c r="G14045"/>
  <c r="H14045"/>
  <c r="A14075"/>
  <c r="B14075"/>
  <c r="C14075"/>
  <c r="D14075"/>
  <c r="E14075"/>
  <c r="F14075"/>
  <c r="G14075"/>
  <c r="H14075"/>
  <c r="A14057"/>
  <c r="B14057"/>
  <c r="C14057"/>
  <c r="D14057"/>
  <c r="E14057"/>
  <c r="F14057"/>
  <c r="G14057"/>
  <c r="H14057"/>
  <c r="A14066"/>
  <c r="B14066"/>
  <c r="C14066"/>
  <c r="D14066"/>
  <c r="E14066"/>
  <c r="F14066"/>
  <c r="G14066"/>
  <c r="H14066"/>
  <c r="A14098"/>
  <c r="B14098"/>
  <c r="C14098"/>
  <c r="D14098"/>
  <c r="E14098"/>
  <c r="F14098"/>
  <c r="G14098"/>
  <c r="H14098"/>
  <c r="A14092"/>
  <c r="B14092"/>
  <c r="C14092"/>
  <c r="D14092"/>
  <c r="E14092"/>
  <c r="F14092"/>
  <c r="G14092"/>
  <c r="H14092"/>
  <c r="A14106"/>
  <c r="B14106"/>
  <c r="C14106"/>
  <c r="D14106"/>
  <c r="E14106"/>
  <c r="F14106"/>
  <c r="G14106"/>
  <c r="A14117"/>
  <c r="B14117"/>
  <c r="C14117"/>
  <c r="D14117"/>
  <c r="E14117"/>
  <c r="F14117"/>
  <c r="G14117"/>
  <c r="A14085"/>
  <c r="B14085"/>
  <c r="C14085"/>
  <c r="D14085"/>
  <c r="E14085"/>
  <c r="F14085"/>
  <c r="G14085"/>
  <c r="H14085"/>
  <c r="A14029"/>
  <c r="B14029"/>
  <c r="C14029"/>
  <c r="D14029"/>
  <c r="E14029"/>
  <c r="F14029"/>
  <c r="G14029"/>
  <c r="A14036"/>
  <c r="B14036"/>
  <c r="C14036"/>
  <c r="D14036"/>
  <c r="E14036"/>
  <c r="F14036"/>
  <c r="G14036"/>
  <c r="H14036"/>
  <c r="A14046"/>
  <c r="B14046"/>
  <c r="C14046"/>
  <c r="D14046"/>
  <c r="E14046"/>
  <c r="F14046"/>
  <c r="G14046"/>
  <c r="H14046"/>
  <c r="A14054"/>
  <c r="B14054"/>
  <c r="C14054"/>
  <c r="D14054"/>
  <c r="E14054"/>
  <c r="F14054"/>
  <c r="G14054"/>
  <c r="H14054"/>
  <c r="A14076"/>
  <c r="B14076"/>
  <c r="C14076"/>
  <c r="D14076"/>
  <c r="E14076"/>
  <c r="F14076"/>
  <c r="G14076"/>
  <c r="H14076"/>
  <c r="A14058"/>
  <c r="B14058"/>
  <c r="C14058"/>
  <c r="D14058"/>
  <c r="E14058"/>
  <c r="F14058"/>
  <c r="G14058"/>
  <c r="H14058"/>
  <c r="A14067"/>
  <c r="B14067"/>
  <c r="C14067"/>
  <c r="D14067"/>
  <c r="E14067"/>
  <c r="F14067"/>
  <c r="G14067"/>
  <c r="H14067"/>
  <c r="A14099"/>
  <c r="B14099"/>
  <c r="C14099"/>
  <c r="D14099"/>
  <c r="E14099"/>
  <c r="F14099"/>
  <c r="G14099"/>
  <c r="H14099"/>
  <c r="A14093"/>
  <c r="B14093"/>
  <c r="C14093"/>
  <c r="D14093"/>
  <c r="E14093"/>
  <c r="F14093"/>
  <c r="G14093"/>
  <c r="H14093"/>
  <c r="A14107"/>
  <c r="B14107"/>
  <c r="C14107"/>
  <c r="D14107"/>
  <c r="E14107"/>
  <c r="F14107"/>
  <c r="G14107"/>
  <c r="A14086"/>
  <c r="B14086"/>
  <c r="C14086"/>
  <c r="D14086"/>
  <c r="E14086"/>
  <c r="F14086"/>
  <c r="G14086"/>
  <c r="H14086"/>
  <c r="A14037"/>
  <c r="B14037"/>
  <c r="C14037"/>
  <c r="D14037"/>
  <c r="E14037"/>
  <c r="F14037"/>
  <c r="G14037"/>
  <c r="H14037"/>
  <c r="A14047"/>
  <c r="B14047"/>
  <c r="C14047"/>
  <c r="D14047"/>
  <c r="E14047"/>
  <c r="F14047"/>
  <c r="G14047"/>
  <c r="H14047"/>
  <c r="A14077"/>
  <c r="B14077"/>
  <c r="C14077"/>
  <c r="D14077"/>
  <c r="E14077"/>
  <c r="F14077"/>
  <c r="G14077"/>
  <c r="H14077"/>
  <c r="A14059"/>
  <c r="B14059"/>
  <c r="C14059"/>
  <c r="D14059"/>
  <c r="E14059"/>
  <c r="F14059"/>
  <c r="G14059"/>
  <c r="H14059"/>
  <c r="A14100"/>
  <c r="B14100"/>
  <c r="C14100"/>
  <c r="D14100"/>
  <c r="E14100"/>
  <c r="F14100"/>
  <c r="G14100"/>
  <c r="H14100"/>
  <c r="A14094"/>
  <c r="B14094"/>
  <c r="C14094"/>
  <c r="D14094"/>
  <c r="E14094"/>
  <c r="F14094"/>
  <c r="G14094"/>
  <c r="H14094"/>
  <c r="A14108"/>
  <c r="B14108"/>
  <c r="C14108"/>
  <c r="D14108"/>
  <c r="E14108"/>
  <c r="F14108"/>
  <c r="G14108"/>
  <c r="A14087"/>
  <c r="B14087"/>
  <c r="C14087"/>
  <c r="D14087"/>
  <c r="E14087"/>
  <c r="F14087"/>
  <c r="G14087"/>
  <c r="H14087"/>
  <c r="A14038"/>
  <c r="B14038"/>
  <c r="C14038"/>
  <c r="D14038"/>
  <c r="E14038"/>
  <c r="F14038"/>
  <c r="G14038"/>
  <c r="H14038"/>
  <c r="A14048"/>
  <c r="B14048"/>
  <c r="C14048"/>
  <c r="D14048"/>
  <c r="E14048"/>
  <c r="F14048"/>
  <c r="G14048"/>
  <c r="H14048"/>
  <c r="A14055"/>
  <c r="B14055"/>
  <c r="C14055"/>
  <c r="D14055"/>
  <c r="E14055"/>
  <c r="F14055"/>
  <c r="G14055"/>
  <c r="H14055"/>
  <c r="A14078"/>
  <c r="B14078"/>
  <c r="C14078"/>
  <c r="D14078"/>
  <c r="E14078"/>
  <c r="F14078"/>
  <c r="G14078"/>
  <c r="H14078"/>
  <c r="A14060"/>
  <c r="B14060"/>
  <c r="C14060"/>
  <c r="D14060"/>
  <c r="E14060"/>
  <c r="F14060"/>
  <c r="G14060"/>
  <c r="H14060"/>
  <c r="A14109"/>
  <c r="B14109"/>
  <c r="C14109"/>
  <c r="D14109"/>
  <c r="E14109"/>
  <c r="F14109"/>
  <c r="G14109"/>
  <c r="A2290"/>
  <c r="B2290"/>
  <c r="C2290"/>
  <c r="D2290"/>
  <c r="E2290"/>
  <c r="F2290"/>
  <c r="G2290"/>
  <c r="H2290"/>
  <c r="A2383"/>
  <c r="B2383"/>
  <c r="C2383"/>
  <c r="D2383"/>
  <c r="E2383"/>
  <c r="F2383"/>
  <c r="G2383"/>
  <c r="A2291"/>
  <c r="B2291"/>
  <c r="C2291"/>
  <c r="D2291"/>
  <c r="E2291"/>
  <c r="F2291"/>
  <c r="G2291"/>
  <c r="H2291"/>
  <c r="A2492"/>
  <c r="B2492"/>
  <c r="C2492"/>
  <c r="D2492"/>
  <c r="E2492"/>
  <c r="F2492"/>
  <c r="G2492"/>
  <c r="H2492"/>
  <c r="A2757"/>
  <c r="B2757"/>
  <c r="C2757"/>
  <c r="D2757"/>
  <c r="E2757"/>
  <c r="F2757"/>
  <c r="G2757"/>
  <c r="H2757"/>
  <c r="A2891"/>
  <c r="B2891"/>
  <c r="C2891"/>
  <c r="D2891"/>
  <c r="E2891"/>
  <c r="F2891"/>
  <c r="G2891"/>
  <c r="H2891"/>
  <c r="A3026"/>
  <c r="B3026"/>
  <c r="C3026"/>
  <c r="D3026"/>
  <c r="E3026"/>
  <c r="F3026"/>
  <c r="G3026"/>
  <c r="A2758"/>
  <c r="B2758"/>
  <c r="C2758"/>
  <c r="D2758"/>
  <c r="E2758"/>
  <c r="F2758"/>
  <c r="G2758"/>
  <c r="H2758"/>
  <c r="A2892"/>
  <c r="B2892"/>
  <c r="C2892"/>
  <c r="D2892"/>
  <c r="E2892"/>
  <c r="F2892"/>
  <c r="G2892"/>
  <c r="H2892"/>
  <c r="A3027"/>
  <c r="B3027"/>
  <c r="C3027"/>
  <c r="D3027"/>
  <c r="E3027"/>
  <c r="F3027"/>
  <c r="G3027"/>
  <c r="A2893"/>
  <c r="B2893"/>
  <c r="C2893"/>
  <c r="D2893"/>
  <c r="E2893"/>
  <c r="F2893"/>
  <c r="G2893"/>
  <c r="H2893"/>
  <c r="A3028"/>
  <c r="B3028"/>
  <c r="C3028"/>
  <c r="D3028"/>
  <c r="E3028"/>
  <c r="F3028"/>
  <c r="G3028"/>
  <c r="A2894"/>
  <c r="B2894"/>
  <c r="C2894"/>
  <c r="D2894"/>
  <c r="E2894"/>
  <c r="F2894"/>
  <c r="G2894"/>
  <c r="H2894"/>
  <c r="A2251"/>
  <c r="B2251"/>
  <c r="C2251"/>
  <c r="D2251"/>
  <c r="E2251"/>
  <c r="F2251"/>
  <c r="G2251"/>
  <c r="H2251"/>
  <c r="A2252"/>
  <c r="B2252"/>
  <c r="C2252"/>
  <c r="D2252"/>
  <c r="E2252"/>
  <c r="F2252"/>
  <c r="G2252"/>
  <c r="H2252"/>
  <c r="A2275"/>
  <c r="B2275"/>
  <c r="C2275"/>
  <c r="D2275"/>
  <c r="E2275"/>
  <c r="F2275"/>
  <c r="G2275"/>
  <c r="A2253"/>
  <c r="B2253"/>
  <c r="C2253"/>
  <c r="D2253"/>
  <c r="E2253"/>
  <c r="F2253"/>
  <c r="G2253"/>
  <c r="H2253"/>
  <c r="A2292"/>
  <c r="B2292"/>
  <c r="C2292"/>
  <c r="D2292"/>
  <c r="E2292"/>
  <c r="F2292"/>
  <c r="G2292"/>
  <c r="H2292"/>
  <c r="A2352"/>
  <c r="B2352"/>
  <c r="C2352"/>
  <c r="D2352"/>
  <c r="E2352"/>
  <c r="F2352"/>
  <c r="G2352"/>
  <c r="H2352"/>
  <c r="A2342"/>
  <c r="B2342"/>
  <c r="C2342"/>
  <c r="D2342"/>
  <c r="E2342"/>
  <c r="F2342"/>
  <c r="G2342"/>
  <c r="H2342"/>
  <c r="A2384"/>
  <c r="B2384"/>
  <c r="C2384"/>
  <c r="D2384"/>
  <c r="E2384"/>
  <c r="F2384"/>
  <c r="G2384"/>
  <c r="A2293"/>
  <c r="B2293"/>
  <c r="C2293"/>
  <c r="D2293"/>
  <c r="E2293"/>
  <c r="F2293"/>
  <c r="G2293"/>
  <c r="H2293"/>
  <c r="A2353"/>
  <c r="B2353"/>
  <c r="C2353"/>
  <c r="D2353"/>
  <c r="E2353"/>
  <c r="F2353"/>
  <c r="G2353"/>
  <c r="H2353"/>
  <c r="A2385"/>
  <c r="B2385"/>
  <c r="C2385"/>
  <c r="D2385"/>
  <c r="E2385"/>
  <c r="F2385"/>
  <c r="G2385"/>
  <c r="A2294"/>
  <c r="B2294"/>
  <c r="C2294"/>
  <c r="D2294"/>
  <c r="E2294"/>
  <c r="F2294"/>
  <c r="G2294"/>
  <c r="H2294"/>
  <c r="A2354"/>
  <c r="B2354"/>
  <c r="C2354"/>
  <c r="D2354"/>
  <c r="E2354"/>
  <c r="F2354"/>
  <c r="G2354"/>
  <c r="H2354"/>
  <c r="A2421"/>
  <c r="B2421"/>
  <c r="C2421"/>
  <c r="D2421"/>
  <c r="E2421"/>
  <c r="F2421"/>
  <c r="G2421"/>
  <c r="H2421"/>
  <c r="A2439"/>
  <c r="B2439"/>
  <c r="C2439"/>
  <c r="D2439"/>
  <c r="E2439"/>
  <c r="F2439"/>
  <c r="G2439"/>
  <c r="H2439"/>
  <c r="A2455"/>
  <c r="B2455"/>
  <c r="C2455"/>
  <c r="D2455"/>
  <c r="E2455"/>
  <c r="F2455"/>
  <c r="G2455"/>
  <c r="A2493"/>
  <c r="B2493"/>
  <c r="C2493"/>
  <c r="D2493"/>
  <c r="E2493"/>
  <c r="F2493"/>
  <c r="G2493"/>
  <c r="H2493"/>
  <c r="A2559"/>
  <c r="B2559"/>
  <c r="C2559"/>
  <c r="D2559"/>
  <c r="E2559"/>
  <c r="F2559"/>
  <c r="G2559"/>
  <c r="A2494"/>
  <c r="B2494"/>
  <c r="C2494"/>
  <c r="D2494"/>
  <c r="E2494"/>
  <c r="F2494"/>
  <c r="G2494"/>
  <c r="H2494"/>
  <c r="A2560"/>
  <c r="B2560"/>
  <c r="C2560"/>
  <c r="D2560"/>
  <c r="E2560"/>
  <c r="F2560"/>
  <c r="G2560"/>
  <c r="A2495"/>
  <c r="B2495"/>
  <c r="C2495"/>
  <c r="D2495"/>
  <c r="E2495"/>
  <c r="F2495"/>
  <c r="G2495"/>
  <c r="H2495"/>
  <c r="A2561"/>
  <c r="B2561"/>
  <c r="C2561"/>
  <c r="D2561"/>
  <c r="E2561"/>
  <c r="F2561"/>
  <c r="G2561"/>
  <c r="A2496"/>
  <c r="B2496"/>
  <c r="C2496"/>
  <c r="D2496"/>
  <c r="E2496"/>
  <c r="F2496"/>
  <c r="G2496"/>
  <c r="H2496"/>
  <c r="A2562"/>
  <c r="B2562"/>
  <c r="C2562"/>
  <c r="D2562"/>
  <c r="E2562"/>
  <c r="F2562"/>
  <c r="G2562"/>
  <c r="A2497"/>
  <c r="B2497"/>
  <c r="C2497"/>
  <c r="D2497"/>
  <c r="E2497"/>
  <c r="F2497"/>
  <c r="G2497"/>
  <c r="H2497"/>
  <c r="A2563"/>
  <c r="B2563"/>
  <c r="C2563"/>
  <c r="D2563"/>
  <c r="E2563"/>
  <c r="F2563"/>
  <c r="G2563"/>
  <c r="A2622"/>
  <c r="B2622"/>
  <c r="C2622"/>
  <c r="D2622"/>
  <c r="E2622"/>
  <c r="F2622"/>
  <c r="G2622"/>
  <c r="A2623"/>
  <c r="B2623"/>
  <c r="C2623"/>
  <c r="D2623"/>
  <c r="E2623"/>
  <c r="F2623"/>
  <c r="G2623"/>
  <c r="A2603"/>
  <c r="B2603"/>
  <c r="C2603"/>
  <c r="D2603"/>
  <c r="E2603"/>
  <c r="F2603"/>
  <c r="G2603"/>
  <c r="A2624"/>
  <c r="B2624"/>
  <c r="C2624"/>
  <c r="D2624"/>
  <c r="E2624"/>
  <c r="F2624"/>
  <c r="G2624"/>
  <c r="A2598"/>
  <c r="B2598"/>
  <c r="C2598"/>
  <c r="D2598"/>
  <c r="E2598"/>
  <c r="F2598"/>
  <c r="G2598"/>
  <c r="H2598"/>
  <c r="A2658"/>
  <c r="B2658"/>
  <c r="C2658"/>
  <c r="D2658"/>
  <c r="E2658"/>
  <c r="F2658"/>
  <c r="G2658"/>
  <c r="H2658"/>
  <c r="A2697"/>
  <c r="B2697"/>
  <c r="C2697"/>
  <c r="D2697"/>
  <c r="E2697"/>
  <c r="F2697"/>
  <c r="G2697"/>
  <c r="H2697"/>
  <c r="A2717"/>
  <c r="B2717"/>
  <c r="C2717"/>
  <c r="D2717"/>
  <c r="E2717"/>
  <c r="F2717"/>
  <c r="G2717"/>
  <c r="A2659"/>
  <c r="B2659"/>
  <c r="C2659"/>
  <c r="D2659"/>
  <c r="E2659"/>
  <c r="F2659"/>
  <c r="G2659"/>
  <c r="H2659"/>
  <c r="A2698"/>
  <c r="B2698"/>
  <c r="C2698"/>
  <c r="D2698"/>
  <c r="E2698"/>
  <c r="F2698"/>
  <c r="G2698"/>
  <c r="H2698"/>
  <c r="A2660"/>
  <c r="B2660"/>
  <c r="C2660"/>
  <c r="D2660"/>
  <c r="E2660"/>
  <c r="F2660"/>
  <c r="G2660"/>
  <c r="H2660"/>
  <c r="A2960"/>
  <c r="B2960"/>
  <c r="C2960"/>
  <c r="D2960"/>
  <c r="E2960"/>
  <c r="F2960"/>
  <c r="G2960"/>
  <c r="H2960"/>
  <c r="A2759"/>
  <c r="B2759"/>
  <c r="C2759"/>
  <c r="D2759"/>
  <c r="E2759"/>
  <c r="F2759"/>
  <c r="G2759"/>
  <c r="H2759"/>
  <c r="A2817"/>
  <c r="B2817"/>
  <c r="C2817"/>
  <c r="D2817"/>
  <c r="E2817"/>
  <c r="F2817"/>
  <c r="G2817"/>
  <c r="H2817"/>
  <c r="A2895"/>
  <c r="B2895"/>
  <c r="C2895"/>
  <c r="D2895"/>
  <c r="E2895"/>
  <c r="F2895"/>
  <c r="G2895"/>
  <c r="H2895"/>
  <c r="A2842"/>
  <c r="B2842"/>
  <c r="C2842"/>
  <c r="D2842"/>
  <c r="E2842"/>
  <c r="F2842"/>
  <c r="G2842"/>
  <c r="H2842"/>
  <c r="A3029"/>
  <c r="B3029"/>
  <c r="C3029"/>
  <c r="D3029"/>
  <c r="E3029"/>
  <c r="F3029"/>
  <c r="G3029"/>
  <c r="A2961"/>
  <c r="B2961"/>
  <c r="C2961"/>
  <c r="D2961"/>
  <c r="E2961"/>
  <c r="F2961"/>
  <c r="G2961"/>
  <c r="H2961"/>
  <c r="A2760"/>
  <c r="B2760"/>
  <c r="C2760"/>
  <c r="D2760"/>
  <c r="E2760"/>
  <c r="F2760"/>
  <c r="G2760"/>
  <c r="H2760"/>
  <c r="A2896"/>
  <c r="B2896"/>
  <c r="C2896"/>
  <c r="D2896"/>
  <c r="E2896"/>
  <c r="F2896"/>
  <c r="G2896"/>
  <c r="H2896"/>
  <c r="A2843"/>
  <c r="B2843"/>
  <c r="C2843"/>
  <c r="D2843"/>
  <c r="E2843"/>
  <c r="F2843"/>
  <c r="G2843"/>
  <c r="H2843"/>
  <c r="A2860"/>
  <c r="B2860"/>
  <c r="C2860"/>
  <c r="D2860"/>
  <c r="E2860"/>
  <c r="F2860"/>
  <c r="G2860"/>
  <c r="H2860"/>
  <c r="A3030"/>
  <c r="B3030"/>
  <c r="C3030"/>
  <c r="D3030"/>
  <c r="E3030"/>
  <c r="F3030"/>
  <c r="G3030"/>
  <c r="A2962"/>
  <c r="B2962"/>
  <c r="C2962"/>
  <c r="D2962"/>
  <c r="E2962"/>
  <c r="F2962"/>
  <c r="G2962"/>
  <c r="H2962"/>
  <c r="A2761"/>
  <c r="B2761"/>
  <c r="C2761"/>
  <c r="D2761"/>
  <c r="E2761"/>
  <c r="F2761"/>
  <c r="G2761"/>
  <c r="H2761"/>
  <c r="A2818"/>
  <c r="B2818"/>
  <c r="C2818"/>
  <c r="D2818"/>
  <c r="E2818"/>
  <c r="F2818"/>
  <c r="G2818"/>
  <c r="H2818"/>
  <c r="A2897"/>
  <c r="B2897"/>
  <c r="C2897"/>
  <c r="D2897"/>
  <c r="E2897"/>
  <c r="F2897"/>
  <c r="G2897"/>
  <c r="H2897"/>
  <c r="A3031"/>
  <c r="B3031"/>
  <c r="C3031"/>
  <c r="D3031"/>
  <c r="E3031"/>
  <c r="F3031"/>
  <c r="G3031"/>
  <c r="A2762"/>
  <c r="B2762"/>
  <c r="C2762"/>
  <c r="D2762"/>
  <c r="E2762"/>
  <c r="F2762"/>
  <c r="G2762"/>
  <c r="H2762"/>
  <c r="A2898"/>
  <c r="B2898"/>
  <c r="C2898"/>
  <c r="D2898"/>
  <c r="E2898"/>
  <c r="F2898"/>
  <c r="G2898"/>
  <c r="H2898"/>
  <c r="A2844"/>
  <c r="B2844"/>
  <c r="C2844"/>
  <c r="D2844"/>
  <c r="E2844"/>
  <c r="F2844"/>
  <c r="G2844"/>
  <c r="H2844"/>
  <c r="A2993"/>
  <c r="B2993"/>
  <c r="C2993"/>
  <c r="D2993"/>
  <c r="E2993"/>
  <c r="F2993"/>
  <c r="G2993"/>
  <c r="H2993"/>
  <c r="A3032"/>
  <c r="B3032"/>
  <c r="C3032"/>
  <c r="D3032"/>
  <c r="E3032"/>
  <c r="F3032"/>
  <c r="G3032"/>
  <c r="A2763"/>
  <c r="B2763"/>
  <c r="C2763"/>
  <c r="D2763"/>
  <c r="E2763"/>
  <c r="F2763"/>
  <c r="G2763"/>
  <c r="H2763"/>
  <c r="A2899"/>
  <c r="B2899"/>
  <c r="C2899"/>
  <c r="D2899"/>
  <c r="E2899"/>
  <c r="F2899"/>
  <c r="G2899"/>
  <c r="H2899"/>
  <c r="A2845"/>
  <c r="B2845"/>
  <c r="C2845"/>
  <c r="D2845"/>
  <c r="E2845"/>
  <c r="F2845"/>
  <c r="G2845"/>
  <c r="H2845"/>
  <c r="A3033"/>
  <c r="B3033"/>
  <c r="C3033"/>
  <c r="D3033"/>
  <c r="E3033"/>
  <c r="F3033"/>
  <c r="G3033"/>
  <c r="A2271"/>
  <c r="B2271"/>
  <c r="C2271"/>
  <c r="D2271"/>
  <c r="E2271"/>
  <c r="F2271"/>
  <c r="G2271"/>
  <c r="H2271"/>
  <c r="A2295"/>
  <c r="B2295"/>
  <c r="C2295"/>
  <c r="D2295"/>
  <c r="E2295"/>
  <c r="F2295"/>
  <c r="G2295"/>
  <c r="H2295"/>
  <c r="A2339"/>
  <c r="B2339"/>
  <c r="C2339"/>
  <c r="D2339"/>
  <c r="E2339"/>
  <c r="F2339"/>
  <c r="G2339"/>
  <c r="H2339"/>
  <c r="A2355"/>
  <c r="B2355"/>
  <c r="C2355"/>
  <c r="D2355"/>
  <c r="E2355"/>
  <c r="F2355"/>
  <c r="G2355"/>
  <c r="H2355"/>
  <c r="A2386"/>
  <c r="B2386"/>
  <c r="C2386"/>
  <c r="D2386"/>
  <c r="E2386"/>
  <c r="F2386"/>
  <c r="G2386"/>
  <c r="A2296"/>
  <c r="B2296"/>
  <c r="C2296"/>
  <c r="D2296"/>
  <c r="E2296"/>
  <c r="F2296"/>
  <c r="G2296"/>
  <c r="H2296"/>
  <c r="A2356"/>
  <c r="B2356"/>
  <c r="C2356"/>
  <c r="D2356"/>
  <c r="E2356"/>
  <c r="F2356"/>
  <c r="G2356"/>
  <c r="H2356"/>
  <c r="A2387"/>
  <c r="B2387"/>
  <c r="C2387"/>
  <c r="D2387"/>
  <c r="E2387"/>
  <c r="F2387"/>
  <c r="G2387"/>
  <c r="A2297"/>
  <c r="B2297"/>
  <c r="C2297"/>
  <c r="D2297"/>
  <c r="E2297"/>
  <c r="F2297"/>
  <c r="G2297"/>
  <c r="H2297"/>
  <c r="A2388"/>
  <c r="B2388"/>
  <c r="C2388"/>
  <c r="D2388"/>
  <c r="E2388"/>
  <c r="F2388"/>
  <c r="G2388"/>
  <c r="A2298"/>
  <c r="B2298"/>
  <c r="C2298"/>
  <c r="D2298"/>
  <c r="E2298"/>
  <c r="F2298"/>
  <c r="G2298"/>
  <c r="H2298"/>
  <c r="A2422"/>
  <c r="B2422"/>
  <c r="C2422"/>
  <c r="D2422"/>
  <c r="E2422"/>
  <c r="F2422"/>
  <c r="G2422"/>
  <c r="H2422"/>
  <c r="A2440"/>
  <c r="B2440"/>
  <c r="C2440"/>
  <c r="D2440"/>
  <c r="E2440"/>
  <c r="F2440"/>
  <c r="G2440"/>
  <c r="H2440"/>
  <c r="A2456"/>
  <c r="B2456"/>
  <c r="C2456"/>
  <c r="D2456"/>
  <c r="E2456"/>
  <c r="F2456"/>
  <c r="G2456"/>
  <c r="A2465"/>
  <c r="B2465"/>
  <c r="C2465"/>
  <c r="D2465"/>
  <c r="E2465"/>
  <c r="F2465"/>
  <c r="G2465"/>
  <c r="H2465"/>
  <c r="A2498"/>
  <c r="B2498"/>
  <c r="C2498"/>
  <c r="D2498"/>
  <c r="E2498"/>
  <c r="F2498"/>
  <c r="G2498"/>
  <c r="H2498"/>
  <c r="A2564"/>
  <c r="B2564"/>
  <c r="C2564"/>
  <c r="D2564"/>
  <c r="E2564"/>
  <c r="F2564"/>
  <c r="G2564"/>
  <c r="A2499"/>
  <c r="B2499"/>
  <c r="C2499"/>
  <c r="D2499"/>
  <c r="E2499"/>
  <c r="F2499"/>
  <c r="G2499"/>
  <c r="H2499"/>
  <c r="A2565"/>
  <c r="B2565"/>
  <c r="C2565"/>
  <c r="D2565"/>
  <c r="E2565"/>
  <c r="F2565"/>
  <c r="G2565"/>
  <c r="A2500"/>
  <c r="B2500"/>
  <c r="C2500"/>
  <c r="D2500"/>
  <c r="E2500"/>
  <c r="F2500"/>
  <c r="G2500"/>
  <c r="H2500"/>
  <c r="A2566"/>
  <c r="B2566"/>
  <c r="C2566"/>
  <c r="D2566"/>
  <c r="E2566"/>
  <c r="F2566"/>
  <c r="G2566"/>
  <c r="A2501"/>
  <c r="B2501"/>
  <c r="C2501"/>
  <c r="D2501"/>
  <c r="E2501"/>
  <c r="F2501"/>
  <c r="G2501"/>
  <c r="H2501"/>
  <c r="A2567"/>
  <c r="B2567"/>
  <c r="C2567"/>
  <c r="D2567"/>
  <c r="E2567"/>
  <c r="F2567"/>
  <c r="G2567"/>
  <c r="A2502"/>
  <c r="B2502"/>
  <c r="C2502"/>
  <c r="D2502"/>
  <c r="E2502"/>
  <c r="F2502"/>
  <c r="G2502"/>
  <c r="H2502"/>
  <c r="A2568"/>
  <c r="B2568"/>
  <c r="C2568"/>
  <c r="D2568"/>
  <c r="E2568"/>
  <c r="F2568"/>
  <c r="G2568"/>
  <c r="A2625"/>
  <c r="B2625"/>
  <c r="C2625"/>
  <c r="D2625"/>
  <c r="E2625"/>
  <c r="F2625"/>
  <c r="G2625"/>
  <c r="A2626"/>
  <c r="B2626"/>
  <c r="C2626"/>
  <c r="D2626"/>
  <c r="E2626"/>
  <c r="F2626"/>
  <c r="G2626"/>
  <c r="A2604"/>
  <c r="B2604"/>
  <c r="C2604"/>
  <c r="D2604"/>
  <c r="E2604"/>
  <c r="F2604"/>
  <c r="G2604"/>
  <c r="A2605"/>
  <c r="B2605"/>
  <c r="C2605"/>
  <c r="D2605"/>
  <c r="E2605"/>
  <c r="F2605"/>
  <c r="G2605"/>
  <c r="A2661"/>
  <c r="B2661"/>
  <c r="C2661"/>
  <c r="D2661"/>
  <c r="E2661"/>
  <c r="F2661"/>
  <c r="G2661"/>
  <c r="H2661"/>
  <c r="A2699"/>
  <c r="B2699"/>
  <c r="C2699"/>
  <c r="D2699"/>
  <c r="E2699"/>
  <c r="F2699"/>
  <c r="G2699"/>
  <c r="H2699"/>
  <c r="A2718"/>
  <c r="B2718"/>
  <c r="C2718"/>
  <c r="D2718"/>
  <c r="E2718"/>
  <c r="F2718"/>
  <c r="G2718"/>
  <c r="A2662"/>
  <c r="B2662"/>
  <c r="C2662"/>
  <c r="D2662"/>
  <c r="E2662"/>
  <c r="F2662"/>
  <c r="G2662"/>
  <c r="H2662"/>
  <c r="A2663"/>
  <c r="B2663"/>
  <c r="C2663"/>
  <c r="D2663"/>
  <c r="E2663"/>
  <c r="F2663"/>
  <c r="G2663"/>
  <c r="H2663"/>
  <c r="A2719"/>
  <c r="B2719"/>
  <c r="C2719"/>
  <c r="D2719"/>
  <c r="E2719"/>
  <c r="F2719"/>
  <c r="G2719"/>
  <c r="A2764"/>
  <c r="B2764"/>
  <c r="C2764"/>
  <c r="D2764"/>
  <c r="E2764"/>
  <c r="F2764"/>
  <c r="G2764"/>
  <c r="H2764"/>
  <c r="A2819"/>
  <c r="B2819"/>
  <c r="C2819"/>
  <c r="D2819"/>
  <c r="E2819"/>
  <c r="F2819"/>
  <c r="G2819"/>
  <c r="H2819"/>
  <c r="A2900"/>
  <c r="B2900"/>
  <c r="C2900"/>
  <c r="D2900"/>
  <c r="E2900"/>
  <c r="F2900"/>
  <c r="G2900"/>
  <c r="H2900"/>
  <c r="A3034"/>
  <c r="B3034"/>
  <c r="C3034"/>
  <c r="D3034"/>
  <c r="E3034"/>
  <c r="F3034"/>
  <c r="G3034"/>
  <c r="A2963"/>
  <c r="B2963"/>
  <c r="C2963"/>
  <c r="D2963"/>
  <c r="E2963"/>
  <c r="F2963"/>
  <c r="G2963"/>
  <c r="H2963"/>
  <c r="A2765"/>
  <c r="B2765"/>
  <c r="C2765"/>
  <c r="D2765"/>
  <c r="E2765"/>
  <c r="F2765"/>
  <c r="G2765"/>
  <c r="H2765"/>
  <c r="A2901"/>
  <c r="B2901"/>
  <c r="C2901"/>
  <c r="D2901"/>
  <c r="E2901"/>
  <c r="F2901"/>
  <c r="G2901"/>
  <c r="H2901"/>
  <c r="A2846"/>
  <c r="B2846"/>
  <c r="C2846"/>
  <c r="D2846"/>
  <c r="E2846"/>
  <c r="F2846"/>
  <c r="G2846"/>
  <c r="H2846"/>
  <c r="A3035"/>
  <c r="B3035"/>
  <c r="C3035"/>
  <c r="D3035"/>
  <c r="E3035"/>
  <c r="F3035"/>
  <c r="G3035"/>
  <c r="A2964"/>
  <c r="B2964"/>
  <c r="C2964"/>
  <c r="D2964"/>
  <c r="E2964"/>
  <c r="F2964"/>
  <c r="G2964"/>
  <c r="H2964"/>
  <c r="A2766"/>
  <c r="B2766"/>
  <c r="C2766"/>
  <c r="D2766"/>
  <c r="E2766"/>
  <c r="F2766"/>
  <c r="G2766"/>
  <c r="H2766"/>
  <c r="A2902"/>
  <c r="B2902"/>
  <c r="C2902"/>
  <c r="D2902"/>
  <c r="E2902"/>
  <c r="F2902"/>
  <c r="G2902"/>
  <c r="H2902"/>
  <c r="A2847"/>
  <c r="B2847"/>
  <c r="C2847"/>
  <c r="D2847"/>
  <c r="E2847"/>
  <c r="F2847"/>
  <c r="G2847"/>
  <c r="H2847"/>
  <c r="A2994"/>
  <c r="B2994"/>
  <c r="C2994"/>
  <c r="D2994"/>
  <c r="E2994"/>
  <c r="F2994"/>
  <c r="G2994"/>
  <c r="H2994"/>
  <c r="A3036"/>
  <c r="B3036"/>
  <c r="C3036"/>
  <c r="D3036"/>
  <c r="E3036"/>
  <c r="F3036"/>
  <c r="G3036"/>
  <c r="A2767"/>
  <c r="B2767"/>
  <c r="C2767"/>
  <c r="D2767"/>
  <c r="E2767"/>
  <c r="F2767"/>
  <c r="G2767"/>
  <c r="H2767"/>
  <c r="A2903"/>
  <c r="B2903"/>
  <c r="C2903"/>
  <c r="D2903"/>
  <c r="E2903"/>
  <c r="F2903"/>
  <c r="G2903"/>
  <c r="H2903"/>
  <c r="A3037"/>
  <c r="B3037"/>
  <c r="C3037"/>
  <c r="D3037"/>
  <c r="E3037"/>
  <c r="F3037"/>
  <c r="G3037"/>
  <c r="A2965"/>
  <c r="B2965"/>
  <c r="C2965"/>
  <c r="D2965"/>
  <c r="E2965"/>
  <c r="F2965"/>
  <c r="G2965"/>
  <c r="H2965"/>
  <c r="A2768"/>
  <c r="B2768"/>
  <c r="C2768"/>
  <c r="D2768"/>
  <c r="E2768"/>
  <c r="F2768"/>
  <c r="G2768"/>
  <c r="H2768"/>
  <c r="A2820"/>
  <c r="B2820"/>
  <c r="C2820"/>
  <c r="D2820"/>
  <c r="E2820"/>
  <c r="F2820"/>
  <c r="G2820"/>
  <c r="H2820"/>
  <c r="A2904"/>
  <c r="B2904"/>
  <c r="C2904"/>
  <c r="D2904"/>
  <c r="E2904"/>
  <c r="F2904"/>
  <c r="G2904"/>
  <c r="H2904"/>
  <c r="A2848"/>
  <c r="B2848"/>
  <c r="C2848"/>
  <c r="D2848"/>
  <c r="E2848"/>
  <c r="F2848"/>
  <c r="G2848"/>
  <c r="H2848"/>
  <c r="A3038"/>
  <c r="B3038"/>
  <c r="C3038"/>
  <c r="D3038"/>
  <c r="E3038"/>
  <c r="F3038"/>
  <c r="G3038"/>
  <c r="A2299"/>
  <c r="B2299"/>
  <c r="C2299"/>
  <c r="D2299"/>
  <c r="E2299"/>
  <c r="F2299"/>
  <c r="G2299"/>
  <c r="H2299"/>
  <c r="A2357"/>
  <c r="B2357"/>
  <c r="C2357"/>
  <c r="D2357"/>
  <c r="E2357"/>
  <c r="F2357"/>
  <c r="G2357"/>
  <c r="H2357"/>
  <c r="A2389"/>
  <c r="B2389"/>
  <c r="C2389"/>
  <c r="D2389"/>
  <c r="E2389"/>
  <c r="F2389"/>
  <c r="G2389"/>
  <c r="A2300"/>
  <c r="B2300"/>
  <c r="C2300"/>
  <c r="D2300"/>
  <c r="E2300"/>
  <c r="F2300"/>
  <c r="G2300"/>
  <c r="H2300"/>
  <c r="A2358"/>
  <c r="B2358"/>
  <c r="C2358"/>
  <c r="D2358"/>
  <c r="E2358"/>
  <c r="F2358"/>
  <c r="G2358"/>
  <c r="H2358"/>
  <c r="A2390"/>
  <c r="B2390"/>
  <c r="C2390"/>
  <c r="D2390"/>
  <c r="E2390"/>
  <c r="F2390"/>
  <c r="G2390"/>
  <c r="A2301"/>
  <c r="B2301"/>
  <c r="C2301"/>
  <c r="D2301"/>
  <c r="E2301"/>
  <c r="F2301"/>
  <c r="G2301"/>
  <c r="H2301"/>
  <c r="A2423"/>
  <c r="B2423"/>
  <c r="C2423"/>
  <c r="D2423"/>
  <c r="E2423"/>
  <c r="F2423"/>
  <c r="G2423"/>
  <c r="H2423"/>
  <c r="A2441"/>
  <c r="B2441"/>
  <c r="C2441"/>
  <c r="D2441"/>
  <c r="E2441"/>
  <c r="F2441"/>
  <c r="G2441"/>
  <c r="H2441"/>
  <c r="A2457"/>
  <c r="B2457"/>
  <c r="C2457"/>
  <c r="D2457"/>
  <c r="E2457"/>
  <c r="F2457"/>
  <c r="G2457"/>
  <c r="A2503"/>
  <c r="B2503"/>
  <c r="C2503"/>
  <c r="D2503"/>
  <c r="E2503"/>
  <c r="F2503"/>
  <c r="G2503"/>
  <c r="H2503"/>
  <c r="A2569"/>
  <c r="B2569"/>
  <c r="C2569"/>
  <c r="D2569"/>
  <c r="E2569"/>
  <c r="F2569"/>
  <c r="G2569"/>
  <c r="A2504"/>
  <c r="B2504"/>
  <c r="C2504"/>
  <c r="D2504"/>
  <c r="E2504"/>
  <c r="F2504"/>
  <c r="G2504"/>
  <c r="H2504"/>
  <c r="A2570"/>
  <c r="B2570"/>
  <c r="C2570"/>
  <c r="D2570"/>
  <c r="E2570"/>
  <c r="F2570"/>
  <c r="G2570"/>
  <c r="A2505"/>
  <c r="B2505"/>
  <c r="C2505"/>
  <c r="D2505"/>
  <c r="E2505"/>
  <c r="F2505"/>
  <c r="G2505"/>
  <c r="H2505"/>
  <c r="A2571"/>
  <c r="B2571"/>
  <c r="C2571"/>
  <c r="D2571"/>
  <c r="E2571"/>
  <c r="F2571"/>
  <c r="G2571"/>
  <c r="A2506"/>
  <c r="B2506"/>
  <c r="C2506"/>
  <c r="D2506"/>
  <c r="E2506"/>
  <c r="F2506"/>
  <c r="G2506"/>
  <c r="H2506"/>
  <c r="A2572"/>
  <c r="B2572"/>
  <c r="C2572"/>
  <c r="D2572"/>
  <c r="E2572"/>
  <c r="F2572"/>
  <c r="G2572"/>
  <c r="A2507"/>
  <c r="B2507"/>
  <c r="C2507"/>
  <c r="D2507"/>
  <c r="E2507"/>
  <c r="F2507"/>
  <c r="G2507"/>
  <c r="H2507"/>
  <c r="A2573"/>
  <c r="B2573"/>
  <c r="C2573"/>
  <c r="D2573"/>
  <c r="E2573"/>
  <c r="F2573"/>
  <c r="G2573"/>
  <c r="A2627"/>
  <c r="B2627"/>
  <c r="C2627"/>
  <c r="D2627"/>
  <c r="E2627"/>
  <c r="F2627"/>
  <c r="G2627"/>
  <c r="A2606"/>
  <c r="B2606"/>
  <c r="C2606"/>
  <c r="D2606"/>
  <c r="E2606"/>
  <c r="F2606"/>
  <c r="G2606"/>
  <c r="A2628"/>
  <c r="B2628"/>
  <c r="C2628"/>
  <c r="D2628"/>
  <c r="E2628"/>
  <c r="F2628"/>
  <c r="G2628"/>
  <c r="A2629"/>
  <c r="B2629"/>
  <c r="C2629"/>
  <c r="D2629"/>
  <c r="E2629"/>
  <c r="F2629"/>
  <c r="G2629"/>
  <c r="A2607"/>
  <c r="B2607"/>
  <c r="C2607"/>
  <c r="D2607"/>
  <c r="E2607"/>
  <c r="F2607"/>
  <c r="G2607"/>
  <c r="A2664"/>
  <c r="B2664"/>
  <c r="C2664"/>
  <c r="D2664"/>
  <c r="E2664"/>
  <c r="F2664"/>
  <c r="G2664"/>
  <c r="H2664"/>
  <c r="A2700"/>
  <c r="B2700"/>
  <c r="C2700"/>
  <c r="D2700"/>
  <c r="E2700"/>
  <c r="F2700"/>
  <c r="G2700"/>
  <c r="H2700"/>
  <c r="A2720"/>
  <c r="B2720"/>
  <c r="C2720"/>
  <c r="D2720"/>
  <c r="E2720"/>
  <c r="F2720"/>
  <c r="G2720"/>
  <c r="A2665"/>
  <c r="B2665"/>
  <c r="C2665"/>
  <c r="D2665"/>
  <c r="E2665"/>
  <c r="F2665"/>
  <c r="G2665"/>
  <c r="H2665"/>
  <c r="A2666"/>
  <c r="B2666"/>
  <c r="C2666"/>
  <c r="D2666"/>
  <c r="E2666"/>
  <c r="F2666"/>
  <c r="G2666"/>
  <c r="H2666"/>
  <c r="A2905"/>
  <c r="B2905"/>
  <c r="C2905"/>
  <c r="D2905"/>
  <c r="E2905"/>
  <c r="F2905"/>
  <c r="G2905"/>
  <c r="H2905"/>
  <c r="A2849"/>
  <c r="B2849"/>
  <c r="C2849"/>
  <c r="D2849"/>
  <c r="E2849"/>
  <c r="F2849"/>
  <c r="G2849"/>
  <c r="H2849"/>
  <c r="A3039"/>
  <c r="B3039"/>
  <c r="C3039"/>
  <c r="D3039"/>
  <c r="E3039"/>
  <c r="F3039"/>
  <c r="G3039"/>
  <c r="A2966"/>
  <c r="B2966"/>
  <c r="C2966"/>
  <c r="D2966"/>
  <c r="E2966"/>
  <c r="F2966"/>
  <c r="G2966"/>
  <c r="H2966"/>
  <c r="A2738"/>
  <c r="B2738"/>
  <c r="C2738"/>
  <c r="D2738"/>
  <c r="E2738"/>
  <c r="F2738"/>
  <c r="G2738"/>
  <c r="A2769"/>
  <c r="B2769"/>
  <c r="C2769"/>
  <c r="D2769"/>
  <c r="E2769"/>
  <c r="F2769"/>
  <c r="G2769"/>
  <c r="H2769"/>
  <c r="A2821"/>
  <c r="B2821"/>
  <c r="C2821"/>
  <c r="D2821"/>
  <c r="E2821"/>
  <c r="F2821"/>
  <c r="G2821"/>
  <c r="H2821"/>
  <c r="A2906"/>
  <c r="B2906"/>
  <c r="C2906"/>
  <c r="D2906"/>
  <c r="E2906"/>
  <c r="F2906"/>
  <c r="G2906"/>
  <c r="H2906"/>
  <c r="A2850"/>
  <c r="B2850"/>
  <c r="C2850"/>
  <c r="D2850"/>
  <c r="E2850"/>
  <c r="F2850"/>
  <c r="G2850"/>
  <c r="H2850"/>
  <c r="A3040"/>
  <c r="B3040"/>
  <c r="C3040"/>
  <c r="D3040"/>
  <c r="E3040"/>
  <c r="F3040"/>
  <c r="G3040"/>
  <c r="A2967"/>
  <c r="B2967"/>
  <c r="C2967"/>
  <c r="D2967"/>
  <c r="E2967"/>
  <c r="F2967"/>
  <c r="G2967"/>
  <c r="H2967"/>
  <c r="A2739"/>
  <c r="B2739"/>
  <c r="C2739"/>
  <c r="D2739"/>
  <c r="E2739"/>
  <c r="F2739"/>
  <c r="G2739"/>
  <c r="A2770"/>
  <c r="B2770"/>
  <c r="C2770"/>
  <c r="D2770"/>
  <c r="E2770"/>
  <c r="F2770"/>
  <c r="G2770"/>
  <c r="H2770"/>
  <c r="A2907"/>
  <c r="B2907"/>
  <c r="C2907"/>
  <c r="D2907"/>
  <c r="E2907"/>
  <c r="F2907"/>
  <c r="G2907"/>
  <c r="H2907"/>
  <c r="A3041"/>
  <c r="B3041"/>
  <c r="C3041"/>
  <c r="D3041"/>
  <c r="E3041"/>
  <c r="F3041"/>
  <c r="G3041"/>
  <c r="A2771"/>
  <c r="B2771"/>
  <c r="C2771"/>
  <c r="D2771"/>
  <c r="E2771"/>
  <c r="F2771"/>
  <c r="G2771"/>
  <c r="H2771"/>
  <c r="A2908"/>
  <c r="B2908"/>
  <c r="C2908"/>
  <c r="D2908"/>
  <c r="E2908"/>
  <c r="F2908"/>
  <c r="G2908"/>
  <c r="H2908"/>
  <c r="A3042"/>
  <c r="B3042"/>
  <c r="C3042"/>
  <c r="D3042"/>
  <c r="E3042"/>
  <c r="F3042"/>
  <c r="G3042"/>
  <c r="A2968"/>
  <c r="B2968"/>
  <c r="C2968"/>
  <c r="D2968"/>
  <c r="E2968"/>
  <c r="F2968"/>
  <c r="G2968"/>
  <c r="H2968"/>
  <c r="A2772"/>
  <c r="B2772"/>
  <c r="C2772"/>
  <c r="D2772"/>
  <c r="E2772"/>
  <c r="F2772"/>
  <c r="G2772"/>
  <c r="H2772"/>
  <c r="A2909"/>
  <c r="B2909"/>
  <c r="C2909"/>
  <c r="D2909"/>
  <c r="E2909"/>
  <c r="F2909"/>
  <c r="G2909"/>
  <c r="H2909"/>
  <c r="A2851"/>
  <c r="B2851"/>
  <c r="C2851"/>
  <c r="D2851"/>
  <c r="E2851"/>
  <c r="F2851"/>
  <c r="G2851"/>
  <c r="H2851"/>
  <c r="A3043"/>
  <c r="B3043"/>
  <c r="C3043"/>
  <c r="D3043"/>
  <c r="E3043"/>
  <c r="F3043"/>
  <c r="G3043"/>
  <c r="A2302"/>
  <c r="B2302"/>
  <c r="C2302"/>
  <c r="D2302"/>
  <c r="E2302"/>
  <c r="F2302"/>
  <c r="G2302"/>
  <c r="H2302"/>
  <c r="A2359"/>
  <c r="B2359"/>
  <c r="C2359"/>
  <c r="D2359"/>
  <c r="E2359"/>
  <c r="F2359"/>
  <c r="G2359"/>
  <c r="H2359"/>
  <c r="A2391"/>
  <c r="B2391"/>
  <c r="C2391"/>
  <c r="D2391"/>
  <c r="E2391"/>
  <c r="F2391"/>
  <c r="G2391"/>
  <c r="A2303"/>
  <c r="B2303"/>
  <c r="C2303"/>
  <c r="D2303"/>
  <c r="E2303"/>
  <c r="F2303"/>
  <c r="G2303"/>
  <c r="H2303"/>
  <c r="A2392"/>
  <c r="B2392"/>
  <c r="C2392"/>
  <c r="D2392"/>
  <c r="E2392"/>
  <c r="F2392"/>
  <c r="G2392"/>
  <c r="A2304"/>
  <c r="B2304"/>
  <c r="C2304"/>
  <c r="D2304"/>
  <c r="E2304"/>
  <c r="F2304"/>
  <c r="G2304"/>
  <c r="H2304"/>
  <c r="A2360"/>
  <c r="B2360"/>
  <c r="C2360"/>
  <c r="D2360"/>
  <c r="E2360"/>
  <c r="F2360"/>
  <c r="G2360"/>
  <c r="H2360"/>
  <c r="A2424"/>
  <c r="B2424"/>
  <c r="C2424"/>
  <c r="D2424"/>
  <c r="E2424"/>
  <c r="F2424"/>
  <c r="G2424"/>
  <c r="H2424"/>
  <c r="A2442"/>
  <c r="B2442"/>
  <c r="C2442"/>
  <c r="D2442"/>
  <c r="E2442"/>
  <c r="F2442"/>
  <c r="G2442"/>
  <c r="H2442"/>
  <c r="A2458"/>
  <c r="B2458"/>
  <c r="C2458"/>
  <c r="D2458"/>
  <c r="E2458"/>
  <c r="F2458"/>
  <c r="G2458"/>
  <c r="A2508"/>
  <c r="B2508"/>
  <c r="C2508"/>
  <c r="D2508"/>
  <c r="E2508"/>
  <c r="F2508"/>
  <c r="G2508"/>
  <c r="H2508"/>
  <c r="A2574"/>
  <c r="B2574"/>
  <c r="C2574"/>
  <c r="D2574"/>
  <c r="E2574"/>
  <c r="F2574"/>
  <c r="G2574"/>
  <c r="A2509"/>
  <c r="B2509"/>
  <c r="C2509"/>
  <c r="D2509"/>
  <c r="E2509"/>
  <c r="F2509"/>
  <c r="G2509"/>
  <c r="H2509"/>
  <c r="A2575"/>
  <c r="B2575"/>
  <c r="C2575"/>
  <c r="D2575"/>
  <c r="E2575"/>
  <c r="F2575"/>
  <c r="G2575"/>
  <c r="A2510"/>
  <c r="B2510"/>
  <c r="C2510"/>
  <c r="D2510"/>
  <c r="E2510"/>
  <c r="F2510"/>
  <c r="G2510"/>
  <c r="H2510"/>
  <c r="A2576"/>
  <c r="B2576"/>
  <c r="C2576"/>
  <c r="D2576"/>
  <c r="E2576"/>
  <c r="F2576"/>
  <c r="G2576"/>
  <c r="A2511"/>
  <c r="B2511"/>
  <c r="C2511"/>
  <c r="D2511"/>
  <c r="E2511"/>
  <c r="F2511"/>
  <c r="G2511"/>
  <c r="H2511"/>
  <c r="A2577"/>
  <c r="B2577"/>
  <c r="C2577"/>
  <c r="D2577"/>
  <c r="E2577"/>
  <c r="F2577"/>
  <c r="G2577"/>
  <c r="A2512"/>
  <c r="B2512"/>
  <c r="C2512"/>
  <c r="D2512"/>
  <c r="E2512"/>
  <c r="F2512"/>
  <c r="G2512"/>
  <c r="H2512"/>
  <c r="A2578"/>
  <c r="B2578"/>
  <c r="C2578"/>
  <c r="D2578"/>
  <c r="E2578"/>
  <c r="F2578"/>
  <c r="G2578"/>
  <c r="A2630"/>
  <c r="B2630"/>
  <c r="C2630"/>
  <c r="D2630"/>
  <c r="E2630"/>
  <c r="F2630"/>
  <c r="G2630"/>
  <c r="A2599"/>
  <c r="B2599"/>
  <c r="C2599"/>
  <c r="D2599"/>
  <c r="E2599"/>
  <c r="F2599"/>
  <c r="G2599"/>
  <c r="H2599"/>
  <c r="A2631"/>
  <c r="B2631"/>
  <c r="C2631"/>
  <c r="D2631"/>
  <c r="E2631"/>
  <c r="F2631"/>
  <c r="G2631"/>
  <c r="A2667"/>
  <c r="B2667"/>
  <c r="C2667"/>
  <c r="D2667"/>
  <c r="E2667"/>
  <c r="F2667"/>
  <c r="G2667"/>
  <c r="H2667"/>
  <c r="A2701"/>
  <c r="B2701"/>
  <c r="C2701"/>
  <c r="D2701"/>
  <c r="E2701"/>
  <c r="F2701"/>
  <c r="G2701"/>
  <c r="H2701"/>
  <c r="A2668"/>
  <c r="B2668"/>
  <c r="C2668"/>
  <c r="D2668"/>
  <c r="E2668"/>
  <c r="F2668"/>
  <c r="G2668"/>
  <c r="H2668"/>
  <c r="A2710"/>
  <c r="B2710"/>
  <c r="C2710"/>
  <c r="D2710"/>
  <c r="E2710"/>
  <c r="F2710"/>
  <c r="G2710"/>
  <c r="H2710"/>
  <c r="A2669"/>
  <c r="B2669"/>
  <c r="C2669"/>
  <c r="D2669"/>
  <c r="E2669"/>
  <c r="F2669"/>
  <c r="G2669"/>
  <c r="H2669"/>
  <c r="A2702"/>
  <c r="B2702"/>
  <c r="C2702"/>
  <c r="D2702"/>
  <c r="E2702"/>
  <c r="F2702"/>
  <c r="G2702"/>
  <c r="H2702"/>
  <c r="A2711"/>
  <c r="B2711"/>
  <c r="C2711"/>
  <c r="D2711"/>
  <c r="E2711"/>
  <c r="F2711"/>
  <c r="G2711"/>
  <c r="H2711"/>
  <c r="A2721"/>
  <c r="B2721"/>
  <c r="C2721"/>
  <c r="D2721"/>
  <c r="E2721"/>
  <c r="F2721"/>
  <c r="G2721"/>
  <c r="A2822"/>
  <c r="B2822"/>
  <c r="C2822"/>
  <c r="D2822"/>
  <c r="E2822"/>
  <c r="F2822"/>
  <c r="G2822"/>
  <c r="H2822"/>
  <c r="A2910"/>
  <c r="B2910"/>
  <c r="C2910"/>
  <c r="D2910"/>
  <c r="E2910"/>
  <c r="F2910"/>
  <c r="G2910"/>
  <c r="H2910"/>
  <c r="A3044"/>
  <c r="B3044"/>
  <c r="C3044"/>
  <c r="D3044"/>
  <c r="E3044"/>
  <c r="F3044"/>
  <c r="G3044"/>
  <c r="A2969"/>
  <c r="B2969"/>
  <c r="C2969"/>
  <c r="D2969"/>
  <c r="E2969"/>
  <c r="F2969"/>
  <c r="G2969"/>
  <c r="H2969"/>
  <c r="A2773"/>
  <c r="B2773"/>
  <c r="C2773"/>
  <c r="D2773"/>
  <c r="E2773"/>
  <c r="F2773"/>
  <c r="G2773"/>
  <c r="H2773"/>
  <c r="A2911"/>
  <c r="B2911"/>
  <c r="C2911"/>
  <c r="D2911"/>
  <c r="E2911"/>
  <c r="F2911"/>
  <c r="G2911"/>
  <c r="H2911"/>
  <c r="A2852"/>
  <c r="B2852"/>
  <c r="C2852"/>
  <c r="D2852"/>
  <c r="E2852"/>
  <c r="F2852"/>
  <c r="G2852"/>
  <c r="H2852"/>
  <c r="A2995"/>
  <c r="B2995"/>
  <c r="C2995"/>
  <c r="D2995"/>
  <c r="E2995"/>
  <c r="F2995"/>
  <c r="G2995"/>
  <c r="H2995"/>
  <c r="A3045"/>
  <c r="B3045"/>
  <c r="C3045"/>
  <c r="D3045"/>
  <c r="E3045"/>
  <c r="F3045"/>
  <c r="G3045"/>
  <c r="A2970"/>
  <c r="B2970"/>
  <c r="C2970"/>
  <c r="D2970"/>
  <c r="E2970"/>
  <c r="F2970"/>
  <c r="G2970"/>
  <c r="H2970"/>
  <c r="A2774"/>
  <c r="B2774"/>
  <c r="C2774"/>
  <c r="D2774"/>
  <c r="E2774"/>
  <c r="F2774"/>
  <c r="G2774"/>
  <c r="H2774"/>
  <c r="A2823"/>
  <c r="B2823"/>
  <c r="C2823"/>
  <c r="D2823"/>
  <c r="E2823"/>
  <c r="F2823"/>
  <c r="G2823"/>
  <c r="H2823"/>
  <c r="A2912"/>
  <c r="B2912"/>
  <c r="C2912"/>
  <c r="D2912"/>
  <c r="E2912"/>
  <c r="F2912"/>
  <c r="G2912"/>
  <c r="H2912"/>
  <c r="A2996"/>
  <c r="B2996"/>
  <c r="C2996"/>
  <c r="D2996"/>
  <c r="E2996"/>
  <c r="F2996"/>
  <c r="G2996"/>
  <c r="H2996"/>
  <c r="A3046"/>
  <c r="B3046"/>
  <c r="C3046"/>
  <c r="D3046"/>
  <c r="E3046"/>
  <c r="F3046"/>
  <c r="G3046"/>
  <c r="A2971"/>
  <c r="B2971"/>
  <c r="C2971"/>
  <c r="D2971"/>
  <c r="E2971"/>
  <c r="F2971"/>
  <c r="G2971"/>
  <c r="H2971"/>
  <c r="A2775"/>
  <c r="B2775"/>
  <c r="C2775"/>
  <c r="D2775"/>
  <c r="E2775"/>
  <c r="F2775"/>
  <c r="G2775"/>
  <c r="H2775"/>
  <c r="A2913"/>
  <c r="B2913"/>
  <c r="C2913"/>
  <c r="D2913"/>
  <c r="E2913"/>
  <c r="F2913"/>
  <c r="G2913"/>
  <c r="H2913"/>
  <c r="A2853"/>
  <c r="B2853"/>
  <c r="C2853"/>
  <c r="D2853"/>
  <c r="E2853"/>
  <c r="F2853"/>
  <c r="G2853"/>
  <c r="H2853"/>
  <c r="A3047"/>
  <c r="B3047"/>
  <c r="C3047"/>
  <c r="D3047"/>
  <c r="E3047"/>
  <c r="F3047"/>
  <c r="G3047"/>
  <c r="A2776"/>
  <c r="B2776"/>
  <c r="C2776"/>
  <c r="D2776"/>
  <c r="E2776"/>
  <c r="F2776"/>
  <c r="G2776"/>
  <c r="H2776"/>
  <c r="A2914"/>
  <c r="B2914"/>
  <c r="C2914"/>
  <c r="D2914"/>
  <c r="E2914"/>
  <c r="F2914"/>
  <c r="G2914"/>
  <c r="H2914"/>
  <c r="A3048"/>
  <c r="B3048"/>
  <c r="C3048"/>
  <c r="D3048"/>
  <c r="E3048"/>
  <c r="F3048"/>
  <c r="G3048"/>
  <c r="A2254"/>
  <c r="B2254"/>
  <c r="C2254"/>
  <c r="D2254"/>
  <c r="E2254"/>
  <c r="F2254"/>
  <c r="G2254"/>
  <c r="H2254"/>
  <c r="A2305"/>
  <c r="B2305"/>
  <c r="C2305"/>
  <c r="D2305"/>
  <c r="E2305"/>
  <c r="F2305"/>
  <c r="G2305"/>
  <c r="H2305"/>
  <c r="A2361"/>
  <c r="B2361"/>
  <c r="C2361"/>
  <c r="D2361"/>
  <c r="E2361"/>
  <c r="F2361"/>
  <c r="G2361"/>
  <c r="H2361"/>
  <c r="A2393"/>
  <c r="B2393"/>
  <c r="C2393"/>
  <c r="D2393"/>
  <c r="E2393"/>
  <c r="F2393"/>
  <c r="G2393"/>
  <c r="A2306"/>
  <c r="B2306"/>
  <c r="C2306"/>
  <c r="D2306"/>
  <c r="E2306"/>
  <c r="F2306"/>
  <c r="G2306"/>
  <c r="H2306"/>
  <c r="A2362"/>
  <c r="B2362"/>
  <c r="C2362"/>
  <c r="D2362"/>
  <c r="E2362"/>
  <c r="F2362"/>
  <c r="G2362"/>
  <c r="H2362"/>
  <c r="A2394"/>
  <c r="B2394"/>
  <c r="C2394"/>
  <c r="D2394"/>
  <c r="E2394"/>
  <c r="F2394"/>
  <c r="G2394"/>
  <c r="A2307"/>
  <c r="B2307"/>
  <c r="C2307"/>
  <c r="D2307"/>
  <c r="E2307"/>
  <c r="F2307"/>
  <c r="G2307"/>
  <c r="H2307"/>
  <c r="A2395"/>
  <c r="B2395"/>
  <c r="C2395"/>
  <c r="D2395"/>
  <c r="E2395"/>
  <c r="F2395"/>
  <c r="G2395"/>
  <c r="A2308"/>
  <c r="B2308"/>
  <c r="C2308"/>
  <c r="D2308"/>
  <c r="E2308"/>
  <c r="F2308"/>
  <c r="G2308"/>
  <c r="H2308"/>
  <c r="A2396"/>
  <c r="B2396"/>
  <c r="C2396"/>
  <c r="D2396"/>
  <c r="E2396"/>
  <c r="F2396"/>
  <c r="G2396"/>
  <c r="A2425"/>
  <c r="B2425"/>
  <c r="C2425"/>
  <c r="D2425"/>
  <c r="E2425"/>
  <c r="F2425"/>
  <c r="G2425"/>
  <c r="H2425"/>
  <c r="A2443"/>
  <c r="B2443"/>
  <c r="C2443"/>
  <c r="D2443"/>
  <c r="E2443"/>
  <c r="F2443"/>
  <c r="G2443"/>
  <c r="H2443"/>
  <c r="A2459"/>
  <c r="B2459"/>
  <c r="C2459"/>
  <c r="D2459"/>
  <c r="E2459"/>
  <c r="F2459"/>
  <c r="G2459"/>
  <c r="A2466"/>
  <c r="B2466"/>
  <c r="C2466"/>
  <c r="D2466"/>
  <c r="E2466"/>
  <c r="F2466"/>
  <c r="G2466"/>
  <c r="H2466"/>
  <c r="A2513"/>
  <c r="B2513"/>
  <c r="C2513"/>
  <c r="D2513"/>
  <c r="E2513"/>
  <c r="F2513"/>
  <c r="G2513"/>
  <c r="H2513"/>
  <c r="A2579"/>
  <c r="B2579"/>
  <c r="C2579"/>
  <c r="D2579"/>
  <c r="E2579"/>
  <c r="F2579"/>
  <c r="G2579"/>
  <c r="A2514"/>
  <c r="B2514"/>
  <c r="C2514"/>
  <c r="D2514"/>
  <c r="E2514"/>
  <c r="F2514"/>
  <c r="G2514"/>
  <c r="H2514"/>
  <c r="A2580"/>
  <c r="B2580"/>
  <c r="C2580"/>
  <c r="D2580"/>
  <c r="E2580"/>
  <c r="F2580"/>
  <c r="G2580"/>
  <c r="A2515"/>
  <c r="B2515"/>
  <c r="C2515"/>
  <c r="D2515"/>
  <c r="E2515"/>
  <c r="F2515"/>
  <c r="G2515"/>
  <c r="H2515"/>
  <c r="A2581"/>
  <c r="B2581"/>
  <c r="C2581"/>
  <c r="D2581"/>
  <c r="E2581"/>
  <c r="F2581"/>
  <c r="G2581"/>
  <c r="A2516"/>
  <c r="B2516"/>
  <c r="C2516"/>
  <c r="D2516"/>
  <c r="E2516"/>
  <c r="F2516"/>
  <c r="G2516"/>
  <c r="H2516"/>
  <c r="A2582"/>
  <c r="B2582"/>
  <c r="C2582"/>
  <c r="D2582"/>
  <c r="E2582"/>
  <c r="F2582"/>
  <c r="G2582"/>
  <c r="A2517"/>
  <c r="B2517"/>
  <c r="C2517"/>
  <c r="D2517"/>
  <c r="E2517"/>
  <c r="F2517"/>
  <c r="G2517"/>
  <c r="H2517"/>
  <c r="A2583"/>
  <c r="B2583"/>
  <c r="C2583"/>
  <c r="D2583"/>
  <c r="E2583"/>
  <c r="F2583"/>
  <c r="G2583"/>
  <c r="A2632"/>
  <c r="B2632"/>
  <c r="C2632"/>
  <c r="D2632"/>
  <c r="E2632"/>
  <c r="F2632"/>
  <c r="G2632"/>
  <c r="A2633"/>
  <c r="B2633"/>
  <c r="C2633"/>
  <c r="D2633"/>
  <c r="E2633"/>
  <c r="F2633"/>
  <c r="G2633"/>
  <c r="A2608"/>
  <c r="B2608"/>
  <c r="C2608"/>
  <c r="D2608"/>
  <c r="E2608"/>
  <c r="F2608"/>
  <c r="G2608"/>
  <c r="A2634"/>
  <c r="B2634"/>
  <c r="C2634"/>
  <c r="D2634"/>
  <c r="E2634"/>
  <c r="F2634"/>
  <c r="G2634"/>
  <c r="A2609"/>
  <c r="B2609"/>
  <c r="C2609"/>
  <c r="D2609"/>
  <c r="E2609"/>
  <c r="F2609"/>
  <c r="G2609"/>
  <c r="A2670"/>
  <c r="B2670"/>
  <c r="C2670"/>
  <c r="D2670"/>
  <c r="E2670"/>
  <c r="F2670"/>
  <c r="G2670"/>
  <c r="H2670"/>
  <c r="A2703"/>
  <c r="B2703"/>
  <c r="C2703"/>
  <c r="D2703"/>
  <c r="E2703"/>
  <c r="F2703"/>
  <c r="G2703"/>
  <c r="H2703"/>
  <c r="A2722"/>
  <c r="B2722"/>
  <c r="C2722"/>
  <c r="D2722"/>
  <c r="E2722"/>
  <c r="F2722"/>
  <c r="G2722"/>
  <c r="A2671"/>
  <c r="B2671"/>
  <c r="C2671"/>
  <c r="D2671"/>
  <c r="E2671"/>
  <c r="F2671"/>
  <c r="G2671"/>
  <c r="H2671"/>
  <c r="A2723"/>
  <c r="B2723"/>
  <c r="C2723"/>
  <c r="D2723"/>
  <c r="E2723"/>
  <c r="F2723"/>
  <c r="G2723"/>
  <c r="A2672"/>
  <c r="B2672"/>
  <c r="C2672"/>
  <c r="D2672"/>
  <c r="E2672"/>
  <c r="F2672"/>
  <c r="G2672"/>
  <c r="H2672"/>
  <c r="A2724"/>
  <c r="B2724"/>
  <c r="C2724"/>
  <c r="D2724"/>
  <c r="E2724"/>
  <c r="F2724"/>
  <c r="G2724"/>
  <c r="A2777"/>
  <c r="B2777"/>
  <c r="C2777"/>
  <c r="D2777"/>
  <c r="E2777"/>
  <c r="F2777"/>
  <c r="G2777"/>
  <c r="H2777"/>
  <c r="A2824"/>
  <c r="B2824"/>
  <c r="C2824"/>
  <c r="D2824"/>
  <c r="E2824"/>
  <c r="F2824"/>
  <c r="G2824"/>
  <c r="H2824"/>
  <c r="A2915"/>
  <c r="B2915"/>
  <c r="C2915"/>
  <c r="D2915"/>
  <c r="E2915"/>
  <c r="F2915"/>
  <c r="G2915"/>
  <c r="H2915"/>
  <c r="A2854"/>
  <c r="B2854"/>
  <c r="C2854"/>
  <c r="D2854"/>
  <c r="E2854"/>
  <c r="F2854"/>
  <c r="G2854"/>
  <c r="H2854"/>
  <c r="A3049"/>
  <c r="B3049"/>
  <c r="C3049"/>
  <c r="D3049"/>
  <c r="E3049"/>
  <c r="F3049"/>
  <c r="G3049"/>
  <c r="A3089"/>
  <c r="B3089"/>
  <c r="C3089"/>
  <c r="D3089"/>
  <c r="E3089"/>
  <c r="F3089"/>
  <c r="G3089"/>
  <c r="A2972"/>
  <c r="B2972"/>
  <c r="C2972"/>
  <c r="D2972"/>
  <c r="E2972"/>
  <c r="F2972"/>
  <c r="G2972"/>
  <c r="H2972"/>
  <c r="A2778"/>
  <c r="B2778"/>
  <c r="C2778"/>
  <c r="D2778"/>
  <c r="E2778"/>
  <c r="F2778"/>
  <c r="G2778"/>
  <c r="H2778"/>
  <c r="A2916"/>
  <c r="B2916"/>
  <c r="C2916"/>
  <c r="D2916"/>
  <c r="E2916"/>
  <c r="F2916"/>
  <c r="G2916"/>
  <c r="H2916"/>
  <c r="A2855"/>
  <c r="B2855"/>
  <c r="C2855"/>
  <c r="D2855"/>
  <c r="E2855"/>
  <c r="F2855"/>
  <c r="G2855"/>
  <c r="H2855"/>
  <c r="A3007"/>
  <c r="B3007"/>
  <c r="C3007"/>
  <c r="D3007"/>
  <c r="E3007"/>
  <c r="F3007"/>
  <c r="G3007"/>
  <c r="H3007"/>
  <c r="A3050"/>
  <c r="B3050"/>
  <c r="C3050"/>
  <c r="D3050"/>
  <c r="E3050"/>
  <c r="F3050"/>
  <c r="G3050"/>
  <c r="A3090"/>
  <c r="B3090"/>
  <c r="C3090"/>
  <c r="D3090"/>
  <c r="E3090"/>
  <c r="F3090"/>
  <c r="G3090"/>
  <c r="A2973"/>
  <c r="B2973"/>
  <c r="C2973"/>
  <c r="D2973"/>
  <c r="E2973"/>
  <c r="F2973"/>
  <c r="G2973"/>
  <c r="H2973"/>
  <c r="A2779"/>
  <c r="B2779"/>
  <c r="C2779"/>
  <c r="D2779"/>
  <c r="E2779"/>
  <c r="F2779"/>
  <c r="G2779"/>
  <c r="H2779"/>
  <c r="A2917"/>
  <c r="B2917"/>
  <c r="C2917"/>
  <c r="D2917"/>
  <c r="E2917"/>
  <c r="F2917"/>
  <c r="G2917"/>
  <c r="H2917"/>
  <c r="A2997"/>
  <c r="B2997"/>
  <c r="C2997"/>
  <c r="D2997"/>
  <c r="E2997"/>
  <c r="F2997"/>
  <c r="G2997"/>
  <c r="H2997"/>
  <c r="A3051"/>
  <c r="B3051"/>
  <c r="C3051"/>
  <c r="D3051"/>
  <c r="E3051"/>
  <c r="F3051"/>
  <c r="G3051"/>
  <c r="A2780"/>
  <c r="B2780"/>
  <c r="C2780"/>
  <c r="D2780"/>
  <c r="E2780"/>
  <c r="F2780"/>
  <c r="G2780"/>
  <c r="H2780"/>
  <c r="A2918"/>
  <c r="B2918"/>
  <c r="C2918"/>
  <c r="D2918"/>
  <c r="E2918"/>
  <c r="F2918"/>
  <c r="G2918"/>
  <c r="H2918"/>
  <c r="A3052"/>
  <c r="B3052"/>
  <c r="C3052"/>
  <c r="D3052"/>
  <c r="E3052"/>
  <c r="F3052"/>
  <c r="G3052"/>
  <c r="A2974"/>
  <c r="B2974"/>
  <c r="C2974"/>
  <c r="D2974"/>
  <c r="E2974"/>
  <c r="F2974"/>
  <c r="G2974"/>
  <c r="H2974"/>
  <c r="A2781"/>
  <c r="B2781"/>
  <c r="C2781"/>
  <c r="D2781"/>
  <c r="E2781"/>
  <c r="F2781"/>
  <c r="G2781"/>
  <c r="H2781"/>
  <c r="A2919"/>
  <c r="B2919"/>
  <c r="C2919"/>
  <c r="D2919"/>
  <c r="E2919"/>
  <c r="F2919"/>
  <c r="G2919"/>
  <c r="H2919"/>
  <c r="A3053"/>
  <c r="B3053"/>
  <c r="C3053"/>
  <c r="D3053"/>
  <c r="E3053"/>
  <c r="F3053"/>
  <c r="G3053"/>
  <c r="A2255"/>
  <c r="B2255"/>
  <c r="C2255"/>
  <c r="D2255"/>
  <c r="E2255"/>
  <c r="F2255"/>
  <c r="G2255"/>
  <c r="H2255"/>
  <c r="A2309"/>
  <c r="B2309"/>
  <c r="C2309"/>
  <c r="D2309"/>
  <c r="E2309"/>
  <c r="F2309"/>
  <c r="G2309"/>
  <c r="H2309"/>
  <c r="A2363"/>
  <c r="B2363"/>
  <c r="C2363"/>
  <c r="D2363"/>
  <c r="E2363"/>
  <c r="F2363"/>
  <c r="G2363"/>
  <c r="H2363"/>
  <c r="A2343"/>
  <c r="B2343"/>
  <c r="C2343"/>
  <c r="D2343"/>
  <c r="E2343"/>
  <c r="F2343"/>
  <c r="G2343"/>
  <c r="H2343"/>
  <c r="A2397"/>
  <c r="B2397"/>
  <c r="C2397"/>
  <c r="D2397"/>
  <c r="E2397"/>
  <c r="F2397"/>
  <c r="G2397"/>
  <c r="A2310"/>
  <c r="B2310"/>
  <c r="C2310"/>
  <c r="D2310"/>
  <c r="E2310"/>
  <c r="F2310"/>
  <c r="G2310"/>
  <c r="H2310"/>
  <c r="A2364"/>
  <c r="B2364"/>
  <c r="C2364"/>
  <c r="D2364"/>
  <c r="E2364"/>
  <c r="F2364"/>
  <c r="G2364"/>
  <c r="H2364"/>
  <c r="A2398"/>
  <c r="B2398"/>
  <c r="C2398"/>
  <c r="D2398"/>
  <c r="E2398"/>
  <c r="F2398"/>
  <c r="G2398"/>
  <c r="A2311"/>
  <c r="B2311"/>
  <c r="C2311"/>
  <c r="D2311"/>
  <c r="E2311"/>
  <c r="F2311"/>
  <c r="G2311"/>
  <c r="H2311"/>
  <c r="A2426"/>
  <c r="B2426"/>
  <c r="C2426"/>
  <c r="D2426"/>
  <c r="E2426"/>
  <c r="F2426"/>
  <c r="G2426"/>
  <c r="H2426"/>
  <c r="A2444"/>
  <c r="B2444"/>
  <c r="C2444"/>
  <c r="D2444"/>
  <c r="E2444"/>
  <c r="F2444"/>
  <c r="G2444"/>
  <c r="H2444"/>
  <c r="A2460"/>
  <c r="B2460"/>
  <c r="C2460"/>
  <c r="D2460"/>
  <c r="E2460"/>
  <c r="F2460"/>
  <c r="G2460"/>
  <c r="A2518"/>
  <c r="B2518"/>
  <c r="C2518"/>
  <c r="D2518"/>
  <c r="E2518"/>
  <c r="F2518"/>
  <c r="G2518"/>
  <c r="H2518"/>
  <c r="A2584"/>
  <c r="B2584"/>
  <c r="C2584"/>
  <c r="D2584"/>
  <c r="E2584"/>
  <c r="F2584"/>
  <c r="G2584"/>
  <c r="A2519"/>
  <c r="B2519"/>
  <c r="C2519"/>
  <c r="D2519"/>
  <c r="E2519"/>
  <c r="F2519"/>
  <c r="G2519"/>
  <c r="H2519"/>
  <c r="A2585"/>
  <c r="B2585"/>
  <c r="C2585"/>
  <c r="D2585"/>
  <c r="E2585"/>
  <c r="F2585"/>
  <c r="G2585"/>
  <c r="A2520"/>
  <c r="B2520"/>
  <c r="C2520"/>
  <c r="D2520"/>
  <c r="E2520"/>
  <c r="F2520"/>
  <c r="G2520"/>
  <c r="H2520"/>
  <c r="A2521"/>
  <c r="B2521"/>
  <c r="C2521"/>
  <c r="D2521"/>
  <c r="E2521"/>
  <c r="F2521"/>
  <c r="G2521"/>
  <c r="H2521"/>
  <c r="A2586"/>
  <c r="B2586"/>
  <c r="C2586"/>
  <c r="D2586"/>
  <c r="E2586"/>
  <c r="F2586"/>
  <c r="G2586"/>
  <c r="A2522"/>
  <c r="B2522"/>
  <c r="C2522"/>
  <c r="D2522"/>
  <c r="E2522"/>
  <c r="F2522"/>
  <c r="G2522"/>
  <c r="H2522"/>
  <c r="A2635"/>
  <c r="B2635"/>
  <c r="C2635"/>
  <c r="D2635"/>
  <c r="E2635"/>
  <c r="F2635"/>
  <c r="G2635"/>
  <c r="A2636"/>
  <c r="B2636"/>
  <c r="C2636"/>
  <c r="D2636"/>
  <c r="E2636"/>
  <c r="F2636"/>
  <c r="G2636"/>
  <c r="A2704"/>
  <c r="B2704"/>
  <c r="C2704"/>
  <c r="D2704"/>
  <c r="E2704"/>
  <c r="F2704"/>
  <c r="G2704"/>
  <c r="H2704"/>
  <c r="A2673"/>
  <c r="B2673"/>
  <c r="C2673"/>
  <c r="D2673"/>
  <c r="E2673"/>
  <c r="F2673"/>
  <c r="G2673"/>
  <c r="H2673"/>
  <c r="A2782"/>
  <c r="B2782"/>
  <c r="C2782"/>
  <c r="D2782"/>
  <c r="E2782"/>
  <c r="F2782"/>
  <c r="G2782"/>
  <c r="H2782"/>
  <c r="A2920"/>
  <c r="B2920"/>
  <c r="C2920"/>
  <c r="D2920"/>
  <c r="E2920"/>
  <c r="F2920"/>
  <c r="G2920"/>
  <c r="H2920"/>
  <c r="A3054"/>
  <c r="B3054"/>
  <c r="C3054"/>
  <c r="D3054"/>
  <c r="E3054"/>
  <c r="F3054"/>
  <c r="G3054"/>
  <c r="A2975"/>
  <c r="B2975"/>
  <c r="C2975"/>
  <c r="D2975"/>
  <c r="E2975"/>
  <c r="F2975"/>
  <c r="G2975"/>
  <c r="H2975"/>
  <c r="A2783"/>
  <c r="B2783"/>
  <c r="C2783"/>
  <c r="D2783"/>
  <c r="E2783"/>
  <c r="F2783"/>
  <c r="G2783"/>
  <c r="H2783"/>
  <c r="A2921"/>
  <c r="B2921"/>
  <c r="C2921"/>
  <c r="D2921"/>
  <c r="E2921"/>
  <c r="F2921"/>
  <c r="G2921"/>
  <c r="H2921"/>
  <c r="A2856"/>
  <c r="B2856"/>
  <c r="C2856"/>
  <c r="D2856"/>
  <c r="E2856"/>
  <c r="F2856"/>
  <c r="G2856"/>
  <c r="H2856"/>
  <c r="A2998"/>
  <c r="B2998"/>
  <c r="C2998"/>
  <c r="D2998"/>
  <c r="E2998"/>
  <c r="F2998"/>
  <c r="G2998"/>
  <c r="H2998"/>
  <c r="A3055"/>
  <c r="B3055"/>
  <c r="C3055"/>
  <c r="D3055"/>
  <c r="E3055"/>
  <c r="F3055"/>
  <c r="G3055"/>
  <c r="A2976"/>
  <c r="B2976"/>
  <c r="C2976"/>
  <c r="D2976"/>
  <c r="E2976"/>
  <c r="F2976"/>
  <c r="G2976"/>
  <c r="H2976"/>
  <c r="A2784"/>
  <c r="B2784"/>
  <c r="C2784"/>
  <c r="D2784"/>
  <c r="E2784"/>
  <c r="F2784"/>
  <c r="G2784"/>
  <c r="H2784"/>
  <c r="A2922"/>
  <c r="B2922"/>
  <c r="C2922"/>
  <c r="D2922"/>
  <c r="E2922"/>
  <c r="F2922"/>
  <c r="G2922"/>
  <c r="H2922"/>
  <c r="A3056"/>
  <c r="B3056"/>
  <c r="C3056"/>
  <c r="D3056"/>
  <c r="E3056"/>
  <c r="F3056"/>
  <c r="G3056"/>
  <c r="A2785"/>
  <c r="B2785"/>
  <c r="C2785"/>
  <c r="D2785"/>
  <c r="E2785"/>
  <c r="F2785"/>
  <c r="G2785"/>
  <c r="H2785"/>
  <c r="A2923"/>
  <c r="B2923"/>
  <c r="C2923"/>
  <c r="D2923"/>
  <c r="E2923"/>
  <c r="F2923"/>
  <c r="G2923"/>
  <c r="H2923"/>
  <c r="A3057"/>
  <c r="B3057"/>
  <c r="C3057"/>
  <c r="D3057"/>
  <c r="E3057"/>
  <c r="F3057"/>
  <c r="G3057"/>
  <c r="A2786"/>
  <c r="B2786"/>
  <c r="C2786"/>
  <c r="D2786"/>
  <c r="E2786"/>
  <c r="F2786"/>
  <c r="G2786"/>
  <c r="H2786"/>
  <c r="A2924"/>
  <c r="B2924"/>
  <c r="C2924"/>
  <c r="D2924"/>
  <c r="E2924"/>
  <c r="F2924"/>
  <c r="G2924"/>
  <c r="H2924"/>
  <c r="A2862"/>
  <c r="B2862"/>
  <c r="C2862"/>
  <c r="D2862"/>
  <c r="E2862"/>
  <c r="F2862"/>
  <c r="G2862"/>
  <c r="H2862"/>
  <c r="A3058"/>
  <c r="B3058"/>
  <c r="C3058"/>
  <c r="D3058"/>
  <c r="E3058"/>
  <c r="F3058"/>
  <c r="G3058"/>
  <c r="A33"/>
  <c r="B33"/>
  <c r="C33"/>
  <c r="D33"/>
  <c r="E33"/>
  <c r="F33"/>
  <c r="G33"/>
  <c r="H33"/>
  <c r="A101"/>
  <c r="B101"/>
  <c r="C101"/>
  <c r="D101"/>
  <c r="E101"/>
  <c r="F101"/>
  <c r="G101"/>
  <c r="H101"/>
  <c r="A34"/>
  <c r="B34"/>
  <c r="C34"/>
  <c r="D34"/>
  <c r="E34"/>
  <c r="F34"/>
  <c r="G34"/>
  <c r="H34"/>
  <c r="A172"/>
  <c r="B172"/>
  <c r="C172"/>
  <c r="D172"/>
  <c r="E172"/>
  <c r="F172"/>
  <c r="G172"/>
  <c r="H172"/>
  <c r="A215"/>
  <c r="B215"/>
  <c r="C215"/>
  <c r="D215"/>
  <c r="E215"/>
  <c r="F215"/>
  <c r="G215"/>
  <c r="H215"/>
  <c r="A295"/>
  <c r="B295"/>
  <c r="C295"/>
  <c r="D295"/>
  <c r="E295"/>
  <c r="F295"/>
  <c r="G295"/>
  <c r="A216"/>
  <c r="B216"/>
  <c r="C216"/>
  <c r="D216"/>
  <c r="E216"/>
  <c r="F216"/>
  <c r="G216"/>
  <c r="H216"/>
  <c r="A217"/>
  <c r="B217"/>
  <c r="C217"/>
  <c r="D217"/>
  <c r="E217"/>
  <c r="F217"/>
  <c r="G217"/>
  <c r="H217"/>
  <c r="A218"/>
  <c r="B218"/>
  <c r="C218"/>
  <c r="D218"/>
  <c r="E218"/>
  <c r="F218"/>
  <c r="G218"/>
  <c r="H218"/>
  <c r="A219"/>
  <c r="B219"/>
  <c r="C219"/>
  <c r="D219"/>
  <c r="E219"/>
  <c r="F219"/>
  <c r="G219"/>
  <c r="H219"/>
  <c r="A354"/>
  <c r="B354"/>
  <c r="C354"/>
  <c r="D354"/>
  <c r="E354"/>
  <c r="F354"/>
  <c r="G354"/>
  <c r="A433"/>
  <c r="B433"/>
  <c r="C433"/>
  <c r="D433"/>
  <c r="E433"/>
  <c r="F433"/>
  <c r="G433"/>
  <c r="H433"/>
  <c r="A386"/>
  <c r="B386"/>
  <c r="C386"/>
  <c r="D386"/>
  <c r="E386"/>
  <c r="F386"/>
  <c r="G386"/>
  <c r="H386"/>
  <c r="A626"/>
  <c r="B626"/>
  <c r="C626"/>
  <c r="D626"/>
  <c r="E626"/>
  <c r="F626"/>
  <c r="G626"/>
  <c r="H626"/>
  <c r="A705"/>
  <c r="B705"/>
  <c r="C705"/>
  <c r="D705"/>
  <c r="E705"/>
  <c r="F705"/>
  <c r="G705"/>
  <c r="H705"/>
  <c r="A483"/>
  <c r="B483"/>
  <c r="C483"/>
  <c r="D483"/>
  <c r="E483"/>
  <c r="F483"/>
  <c r="G483"/>
  <c r="H483"/>
  <c r="A627"/>
  <c r="B627"/>
  <c r="C627"/>
  <c r="D627"/>
  <c r="E627"/>
  <c r="F627"/>
  <c r="G627"/>
  <c r="H627"/>
  <c r="A570"/>
  <c r="B570"/>
  <c r="C570"/>
  <c r="D570"/>
  <c r="E570"/>
  <c r="F570"/>
  <c r="G570"/>
  <c r="H570"/>
  <c r="A595"/>
  <c r="B595"/>
  <c r="C595"/>
  <c r="D595"/>
  <c r="E595"/>
  <c r="F595"/>
  <c r="G595"/>
  <c r="H595"/>
  <c r="A777"/>
  <c r="B777"/>
  <c r="C777"/>
  <c r="D777"/>
  <c r="E777"/>
  <c r="F777"/>
  <c r="G777"/>
  <c r="A706"/>
  <c r="B706"/>
  <c r="C706"/>
  <c r="D706"/>
  <c r="E706"/>
  <c r="F706"/>
  <c r="G706"/>
  <c r="H706"/>
  <c r="A484"/>
  <c r="B484"/>
  <c r="C484"/>
  <c r="D484"/>
  <c r="E484"/>
  <c r="F484"/>
  <c r="G484"/>
  <c r="H484"/>
  <c r="A628"/>
  <c r="B628"/>
  <c r="C628"/>
  <c r="D628"/>
  <c r="E628"/>
  <c r="F628"/>
  <c r="G628"/>
  <c r="H628"/>
  <c r="A744"/>
  <c r="B744"/>
  <c r="C744"/>
  <c r="D744"/>
  <c r="E744"/>
  <c r="F744"/>
  <c r="G744"/>
  <c r="H744"/>
  <c r="A778"/>
  <c r="B778"/>
  <c r="C778"/>
  <c r="D778"/>
  <c r="E778"/>
  <c r="F778"/>
  <c r="G778"/>
  <c r="A485"/>
  <c r="B485"/>
  <c r="C485"/>
  <c r="D485"/>
  <c r="E485"/>
  <c r="F485"/>
  <c r="G485"/>
  <c r="H485"/>
  <c r="A629"/>
  <c r="B629"/>
  <c r="C629"/>
  <c r="D629"/>
  <c r="E629"/>
  <c r="F629"/>
  <c r="G629"/>
  <c r="H629"/>
  <c r="A630"/>
  <c r="B630"/>
  <c r="C630"/>
  <c r="D630"/>
  <c r="E630"/>
  <c r="F630"/>
  <c r="G630"/>
  <c r="H630"/>
  <c r="A2"/>
  <c r="B2"/>
  <c r="C2"/>
  <c r="D2"/>
  <c r="E2"/>
  <c r="F2"/>
  <c r="G2"/>
  <c r="H2"/>
  <c r="A3"/>
  <c r="B3"/>
  <c r="C3"/>
  <c r="D3"/>
  <c r="E3"/>
  <c r="F3"/>
  <c r="G3"/>
  <c r="H3"/>
  <c r="A4"/>
  <c r="B4"/>
  <c r="C4"/>
  <c r="D4"/>
  <c r="E4"/>
  <c r="F4"/>
  <c r="G4"/>
  <c r="H4"/>
  <c r="A35"/>
  <c r="B35"/>
  <c r="C35"/>
  <c r="D35"/>
  <c r="E35"/>
  <c r="F35"/>
  <c r="G35"/>
  <c r="H35"/>
  <c r="A102"/>
  <c r="B102"/>
  <c r="C102"/>
  <c r="D102"/>
  <c r="E102"/>
  <c r="F102"/>
  <c r="G102"/>
  <c r="H102"/>
  <c r="A127"/>
  <c r="B127"/>
  <c r="C127"/>
  <c r="D127"/>
  <c r="E127"/>
  <c r="F127"/>
  <c r="G127"/>
  <c r="A36"/>
  <c r="B36"/>
  <c r="C36"/>
  <c r="D36"/>
  <c r="E36"/>
  <c r="F36"/>
  <c r="G36"/>
  <c r="H36"/>
  <c r="A128"/>
  <c r="B128"/>
  <c r="C128"/>
  <c r="D128"/>
  <c r="E128"/>
  <c r="F128"/>
  <c r="G128"/>
  <c r="A37"/>
  <c r="B37"/>
  <c r="C37"/>
  <c r="D37"/>
  <c r="E37"/>
  <c r="F37"/>
  <c r="G37"/>
  <c r="H37"/>
  <c r="A159"/>
  <c r="B159"/>
  <c r="C159"/>
  <c r="D159"/>
  <c r="E159"/>
  <c r="F159"/>
  <c r="G159"/>
  <c r="H159"/>
  <c r="A173"/>
  <c r="B173"/>
  <c r="C173"/>
  <c r="D173"/>
  <c r="E173"/>
  <c r="F173"/>
  <c r="G173"/>
  <c r="H173"/>
  <c r="A186"/>
  <c r="B186"/>
  <c r="C186"/>
  <c r="D186"/>
  <c r="E186"/>
  <c r="F186"/>
  <c r="G186"/>
  <c r="A197"/>
  <c r="B197"/>
  <c r="C197"/>
  <c r="D197"/>
  <c r="E197"/>
  <c r="F197"/>
  <c r="G197"/>
  <c r="H197"/>
  <c r="A220"/>
  <c r="B220"/>
  <c r="C220"/>
  <c r="D220"/>
  <c r="E220"/>
  <c r="F220"/>
  <c r="G220"/>
  <c r="H220"/>
  <c r="A296"/>
  <c r="B296"/>
  <c r="C296"/>
  <c r="D296"/>
  <c r="E296"/>
  <c r="F296"/>
  <c r="G296"/>
  <c r="A221"/>
  <c r="B221"/>
  <c r="C221"/>
  <c r="D221"/>
  <c r="E221"/>
  <c r="F221"/>
  <c r="G221"/>
  <c r="H221"/>
  <c r="A297"/>
  <c r="B297"/>
  <c r="C297"/>
  <c r="D297"/>
  <c r="E297"/>
  <c r="F297"/>
  <c r="G297"/>
  <c r="A222"/>
  <c r="B222"/>
  <c r="C222"/>
  <c r="D222"/>
  <c r="E222"/>
  <c r="F222"/>
  <c r="G222"/>
  <c r="H222"/>
  <c r="A298"/>
  <c r="B298"/>
  <c r="C298"/>
  <c r="D298"/>
  <c r="E298"/>
  <c r="F298"/>
  <c r="G298"/>
  <c r="A223"/>
  <c r="B223"/>
  <c r="C223"/>
  <c r="D223"/>
  <c r="E223"/>
  <c r="F223"/>
  <c r="G223"/>
  <c r="H223"/>
  <c r="A299"/>
  <c r="B299"/>
  <c r="C299"/>
  <c r="D299"/>
  <c r="E299"/>
  <c r="F299"/>
  <c r="G299"/>
  <c r="A224"/>
  <c r="B224"/>
  <c r="C224"/>
  <c r="D224"/>
  <c r="E224"/>
  <c r="F224"/>
  <c r="G224"/>
  <c r="H224"/>
  <c r="A300"/>
  <c r="B300"/>
  <c r="C300"/>
  <c r="D300"/>
  <c r="E300"/>
  <c r="F300"/>
  <c r="G300"/>
  <c r="A355"/>
  <c r="B355"/>
  <c r="C355"/>
  <c r="D355"/>
  <c r="E355"/>
  <c r="F355"/>
  <c r="G355"/>
  <c r="A356"/>
  <c r="B356"/>
  <c r="C356"/>
  <c r="D356"/>
  <c r="E356"/>
  <c r="F356"/>
  <c r="G356"/>
  <c r="A357"/>
  <c r="B357"/>
  <c r="C357"/>
  <c r="D357"/>
  <c r="E357"/>
  <c r="F357"/>
  <c r="G357"/>
  <c r="A336"/>
  <c r="B336"/>
  <c r="C336"/>
  <c r="D336"/>
  <c r="E336"/>
  <c r="F336"/>
  <c r="G336"/>
  <c r="H336"/>
  <c r="A387"/>
  <c r="B387"/>
  <c r="C387"/>
  <c r="D387"/>
  <c r="E387"/>
  <c r="F387"/>
  <c r="G387"/>
  <c r="H387"/>
  <c r="A434"/>
  <c r="B434"/>
  <c r="C434"/>
  <c r="D434"/>
  <c r="E434"/>
  <c r="F434"/>
  <c r="G434"/>
  <c r="H434"/>
  <c r="A388"/>
  <c r="B388"/>
  <c r="C388"/>
  <c r="D388"/>
  <c r="E388"/>
  <c r="F388"/>
  <c r="G388"/>
  <c r="H388"/>
  <c r="A450"/>
  <c r="B450"/>
  <c r="C450"/>
  <c r="D450"/>
  <c r="E450"/>
  <c r="F450"/>
  <c r="G450"/>
  <c r="A389"/>
  <c r="B389"/>
  <c r="C389"/>
  <c r="D389"/>
  <c r="E389"/>
  <c r="F389"/>
  <c r="G389"/>
  <c r="H389"/>
  <c r="A486"/>
  <c r="B486"/>
  <c r="C486"/>
  <c r="D486"/>
  <c r="E486"/>
  <c r="F486"/>
  <c r="G486"/>
  <c r="H486"/>
  <c r="A554"/>
  <c r="B554"/>
  <c r="C554"/>
  <c r="D554"/>
  <c r="E554"/>
  <c r="F554"/>
  <c r="G554"/>
  <c r="H554"/>
  <c r="A631"/>
  <c r="B631"/>
  <c r="C631"/>
  <c r="D631"/>
  <c r="E631"/>
  <c r="F631"/>
  <c r="G631"/>
  <c r="H631"/>
  <c r="A779"/>
  <c r="B779"/>
  <c r="C779"/>
  <c r="D779"/>
  <c r="E779"/>
  <c r="F779"/>
  <c r="G779"/>
  <c r="A707"/>
  <c r="B707"/>
  <c r="C707"/>
  <c r="D707"/>
  <c r="E707"/>
  <c r="F707"/>
  <c r="G707"/>
  <c r="H707"/>
  <c r="A487"/>
  <c r="B487"/>
  <c r="C487"/>
  <c r="D487"/>
  <c r="E487"/>
  <c r="F487"/>
  <c r="G487"/>
  <c r="H487"/>
  <c r="A632"/>
  <c r="B632"/>
  <c r="C632"/>
  <c r="D632"/>
  <c r="E632"/>
  <c r="F632"/>
  <c r="G632"/>
  <c r="H632"/>
  <c r="A571"/>
  <c r="B571"/>
  <c r="C571"/>
  <c r="D571"/>
  <c r="E571"/>
  <c r="F571"/>
  <c r="G571"/>
  <c r="H571"/>
  <c r="A596"/>
  <c r="B596"/>
  <c r="C596"/>
  <c r="D596"/>
  <c r="E596"/>
  <c r="F596"/>
  <c r="G596"/>
  <c r="H596"/>
  <c r="A745"/>
  <c r="B745"/>
  <c r="C745"/>
  <c r="D745"/>
  <c r="E745"/>
  <c r="F745"/>
  <c r="G745"/>
  <c r="H745"/>
  <c r="A780"/>
  <c r="B780"/>
  <c r="C780"/>
  <c r="D780"/>
  <c r="E780"/>
  <c r="F780"/>
  <c r="G780"/>
  <c r="A708"/>
  <c r="B708"/>
  <c r="C708"/>
  <c r="D708"/>
  <c r="E708"/>
  <c r="F708"/>
  <c r="G708"/>
  <c r="H708"/>
  <c r="A488"/>
  <c r="B488"/>
  <c r="C488"/>
  <c r="D488"/>
  <c r="E488"/>
  <c r="F488"/>
  <c r="G488"/>
  <c r="H488"/>
  <c r="A633"/>
  <c r="B633"/>
  <c r="C633"/>
  <c r="D633"/>
  <c r="E633"/>
  <c r="F633"/>
  <c r="G633"/>
  <c r="H633"/>
  <c r="A572"/>
  <c r="B572"/>
  <c r="C572"/>
  <c r="D572"/>
  <c r="E572"/>
  <c r="F572"/>
  <c r="G572"/>
  <c r="H572"/>
  <c r="A746"/>
  <c r="B746"/>
  <c r="C746"/>
  <c r="D746"/>
  <c r="E746"/>
  <c r="F746"/>
  <c r="G746"/>
  <c r="H746"/>
  <c r="A781"/>
  <c r="B781"/>
  <c r="C781"/>
  <c r="D781"/>
  <c r="E781"/>
  <c r="F781"/>
  <c r="G781"/>
  <c r="A489"/>
  <c r="B489"/>
  <c r="C489"/>
  <c r="D489"/>
  <c r="E489"/>
  <c r="F489"/>
  <c r="G489"/>
  <c r="H489"/>
  <c r="A634"/>
  <c r="B634"/>
  <c r="C634"/>
  <c r="D634"/>
  <c r="E634"/>
  <c r="F634"/>
  <c r="G634"/>
  <c r="H634"/>
  <c r="A573"/>
  <c r="B573"/>
  <c r="C573"/>
  <c r="D573"/>
  <c r="E573"/>
  <c r="F573"/>
  <c r="G573"/>
  <c r="H573"/>
  <c r="A782"/>
  <c r="B782"/>
  <c r="C782"/>
  <c r="D782"/>
  <c r="E782"/>
  <c r="F782"/>
  <c r="G782"/>
  <c r="A709"/>
  <c r="B709"/>
  <c r="C709"/>
  <c r="D709"/>
  <c r="E709"/>
  <c r="F709"/>
  <c r="G709"/>
  <c r="H709"/>
  <c r="A490"/>
  <c r="B490"/>
  <c r="C490"/>
  <c r="D490"/>
  <c r="E490"/>
  <c r="F490"/>
  <c r="G490"/>
  <c r="H490"/>
  <c r="A635"/>
  <c r="B635"/>
  <c r="C635"/>
  <c r="D635"/>
  <c r="E635"/>
  <c r="F635"/>
  <c r="G635"/>
  <c r="H635"/>
  <c r="A783"/>
  <c r="B783"/>
  <c r="C783"/>
  <c r="D783"/>
  <c r="E783"/>
  <c r="F783"/>
  <c r="G783"/>
  <c r="A38"/>
  <c r="B38"/>
  <c r="C38"/>
  <c r="D38"/>
  <c r="E38"/>
  <c r="F38"/>
  <c r="G38"/>
  <c r="H38"/>
  <c r="A103"/>
  <c r="B103"/>
  <c r="C103"/>
  <c r="D103"/>
  <c r="E103"/>
  <c r="F103"/>
  <c r="G103"/>
  <c r="H103"/>
  <c r="A129"/>
  <c r="B129"/>
  <c r="C129"/>
  <c r="D129"/>
  <c r="E129"/>
  <c r="F129"/>
  <c r="G129"/>
  <c r="A39"/>
  <c r="B39"/>
  <c r="C39"/>
  <c r="D39"/>
  <c r="E39"/>
  <c r="F39"/>
  <c r="G39"/>
  <c r="H39"/>
  <c r="A130"/>
  <c r="B130"/>
  <c r="C130"/>
  <c r="D130"/>
  <c r="E130"/>
  <c r="F130"/>
  <c r="G130"/>
  <c r="A40"/>
  <c r="B40"/>
  <c r="C40"/>
  <c r="D40"/>
  <c r="E40"/>
  <c r="F40"/>
  <c r="G40"/>
  <c r="H40"/>
  <c r="A160"/>
  <c r="B160"/>
  <c r="C160"/>
  <c r="D160"/>
  <c r="E160"/>
  <c r="F160"/>
  <c r="G160"/>
  <c r="H160"/>
  <c r="A174"/>
  <c r="B174"/>
  <c r="C174"/>
  <c r="D174"/>
  <c r="E174"/>
  <c r="F174"/>
  <c r="G174"/>
  <c r="H174"/>
  <c r="A187"/>
  <c r="B187"/>
  <c r="C187"/>
  <c r="D187"/>
  <c r="E187"/>
  <c r="F187"/>
  <c r="G187"/>
  <c r="A198"/>
  <c r="B198"/>
  <c r="C198"/>
  <c r="D198"/>
  <c r="E198"/>
  <c r="F198"/>
  <c r="G198"/>
  <c r="H198"/>
  <c r="A225"/>
  <c r="B225"/>
  <c r="C225"/>
  <c r="D225"/>
  <c r="E225"/>
  <c r="F225"/>
  <c r="G225"/>
  <c r="H225"/>
  <c r="A301"/>
  <c r="B301"/>
  <c r="C301"/>
  <c r="D301"/>
  <c r="E301"/>
  <c r="F301"/>
  <c r="G301"/>
  <c r="A226"/>
  <c r="B226"/>
  <c r="C226"/>
  <c r="D226"/>
  <c r="E226"/>
  <c r="F226"/>
  <c r="G226"/>
  <c r="H226"/>
  <c r="A302"/>
  <c r="B302"/>
  <c r="C302"/>
  <c r="D302"/>
  <c r="E302"/>
  <c r="F302"/>
  <c r="G302"/>
  <c r="A227"/>
  <c r="B227"/>
  <c r="C227"/>
  <c r="D227"/>
  <c r="E227"/>
  <c r="F227"/>
  <c r="G227"/>
  <c r="H227"/>
  <c r="A303"/>
  <c r="B303"/>
  <c r="C303"/>
  <c r="D303"/>
  <c r="E303"/>
  <c r="F303"/>
  <c r="G303"/>
  <c r="A228"/>
  <c r="B228"/>
  <c r="C228"/>
  <c r="D228"/>
  <c r="E228"/>
  <c r="F228"/>
  <c r="G228"/>
  <c r="H228"/>
  <c r="A304"/>
  <c r="B304"/>
  <c r="C304"/>
  <c r="D304"/>
  <c r="E304"/>
  <c r="F304"/>
  <c r="G304"/>
  <c r="A229"/>
  <c r="B229"/>
  <c r="C229"/>
  <c r="D229"/>
  <c r="E229"/>
  <c r="F229"/>
  <c r="G229"/>
  <c r="H229"/>
  <c r="A305"/>
  <c r="B305"/>
  <c r="C305"/>
  <c r="D305"/>
  <c r="E305"/>
  <c r="F305"/>
  <c r="G305"/>
  <c r="A358"/>
  <c r="B358"/>
  <c r="C358"/>
  <c r="D358"/>
  <c r="E358"/>
  <c r="F358"/>
  <c r="G358"/>
  <c r="A359"/>
  <c r="B359"/>
  <c r="C359"/>
  <c r="D359"/>
  <c r="E359"/>
  <c r="F359"/>
  <c r="G359"/>
  <c r="A341"/>
  <c r="B341"/>
  <c r="C341"/>
  <c r="D341"/>
  <c r="E341"/>
  <c r="F341"/>
  <c r="G341"/>
  <c r="A360"/>
  <c r="B360"/>
  <c r="C360"/>
  <c r="D360"/>
  <c r="E360"/>
  <c r="F360"/>
  <c r="G360"/>
  <c r="A342"/>
  <c r="B342"/>
  <c r="C342"/>
  <c r="D342"/>
  <c r="E342"/>
  <c r="F342"/>
  <c r="G342"/>
  <c r="A390"/>
  <c r="B390"/>
  <c r="C390"/>
  <c r="D390"/>
  <c r="E390"/>
  <c r="F390"/>
  <c r="G390"/>
  <c r="H390"/>
  <c r="A435"/>
  <c r="B435"/>
  <c r="C435"/>
  <c r="D435"/>
  <c r="E435"/>
  <c r="F435"/>
  <c r="G435"/>
  <c r="H435"/>
  <c r="A451"/>
  <c r="B451"/>
  <c r="C451"/>
  <c r="D451"/>
  <c r="E451"/>
  <c r="F451"/>
  <c r="G451"/>
  <c r="A391"/>
  <c r="B391"/>
  <c r="C391"/>
  <c r="D391"/>
  <c r="E391"/>
  <c r="F391"/>
  <c r="G391"/>
  <c r="H391"/>
  <c r="A452"/>
  <c r="B452"/>
  <c r="C452"/>
  <c r="D452"/>
  <c r="E452"/>
  <c r="F452"/>
  <c r="G452"/>
  <c r="A392"/>
  <c r="B392"/>
  <c r="C392"/>
  <c r="D392"/>
  <c r="E392"/>
  <c r="F392"/>
  <c r="G392"/>
  <c r="H392"/>
  <c r="A491"/>
  <c r="B491"/>
  <c r="C491"/>
  <c r="D491"/>
  <c r="E491"/>
  <c r="F491"/>
  <c r="G491"/>
  <c r="H491"/>
  <c r="A636"/>
  <c r="B636"/>
  <c r="C636"/>
  <c r="D636"/>
  <c r="E636"/>
  <c r="F636"/>
  <c r="G636"/>
  <c r="H636"/>
  <c r="A574"/>
  <c r="B574"/>
  <c r="C574"/>
  <c r="D574"/>
  <c r="E574"/>
  <c r="F574"/>
  <c r="G574"/>
  <c r="H574"/>
  <c r="A597"/>
  <c r="B597"/>
  <c r="C597"/>
  <c r="D597"/>
  <c r="E597"/>
  <c r="F597"/>
  <c r="G597"/>
  <c r="H597"/>
  <c r="A784"/>
  <c r="B784"/>
  <c r="C784"/>
  <c r="D784"/>
  <c r="E784"/>
  <c r="F784"/>
  <c r="G784"/>
  <c r="A837"/>
  <c r="B837"/>
  <c r="C837"/>
  <c r="D837"/>
  <c r="E837"/>
  <c r="F837"/>
  <c r="G837"/>
  <c r="A710"/>
  <c r="B710"/>
  <c r="C710"/>
  <c r="D710"/>
  <c r="E710"/>
  <c r="F710"/>
  <c r="G710"/>
  <c r="H710"/>
  <c r="A492"/>
  <c r="B492"/>
  <c r="C492"/>
  <c r="D492"/>
  <c r="E492"/>
  <c r="F492"/>
  <c r="G492"/>
  <c r="H492"/>
  <c r="A555"/>
  <c r="B555"/>
  <c r="C555"/>
  <c r="D555"/>
  <c r="E555"/>
  <c r="F555"/>
  <c r="G555"/>
  <c r="H555"/>
  <c r="A637"/>
  <c r="B637"/>
  <c r="C637"/>
  <c r="D637"/>
  <c r="E637"/>
  <c r="F637"/>
  <c r="G637"/>
  <c r="H637"/>
  <c r="A575"/>
  <c r="B575"/>
  <c r="C575"/>
  <c r="D575"/>
  <c r="E575"/>
  <c r="F575"/>
  <c r="G575"/>
  <c r="H575"/>
  <c r="A598"/>
  <c r="B598"/>
  <c r="C598"/>
  <c r="D598"/>
  <c r="E598"/>
  <c r="F598"/>
  <c r="G598"/>
  <c r="H598"/>
  <c r="A747"/>
  <c r="B747"/>
  <c r="C747"/>
  <c r="D747"/>
  <c r="E747"/>
  <c r="F747"/>
  <c r="G747"/>
  <c r="H747"/>
  <c r="A785"/>
  <c r="B785"/>
  <c r="C785"/>
  <c r="D785"/>
  <c r="E785"/>
  <c r="F785"/>
  <c r="G785"/>
  <c r="A711"/>
  <c r="B711"/>
  <c r="C711"/>
  <c r="D711"/>
  <c r="E711"/>
  <c r="F711"/>
  <c r="G711"/>
  <c r="H711"/>
  <c r="A493"/>
  <c r="B493"/>
  <c r="C493"/>
  <c r="D493"/>
  <c r="E493"/>
  <c r="F493"/>
  <c r="G493"/>
  <c r="H493"/>
  <c r="A568"/>
  <c r="B568"/>
  <c r="C568"/>
  <c r="D568"/>
  <c r="E568"/>
  <c r="F568"/>
  <c r="G568"/>
  <c r="H568"/>
  <c r="A638"/>
  <c r="B638"/>
  <c r="C638"/>
  <c r="D638"/>
  <c r="E638"/>
  <c r="F638"/>
  <c r="G638"/>
  <c r="H638"/>
  <c r="A576"/>
  <c r="B576"/>
  <c r="C576"/>
  <c r="D576"/>
  <c r="E576"/>
  <c r="F576"/>
  <c r="G576"/>
  <c r="H576"/>
  <c r="A748"/>
  <c r="B748"/>
  <c r="C748"/>
  <c r="D748"/>
  <c r="E748"/>
  <c r="F748"/>
  <c r="G748"/>
  <c r="H748"/>
  <c r="A786"/>
  <c r="B786"/>
  <c r="C786"/>
  <c r="D786"/>
  <c r="E786"/>
  <c r="F786"/>
  <c r="G786"/>
  <c r="A494"/>
  <c r="B494"/>
  <c r="C494"/>
  <c r="D494"/>
  <c r="E494"/>
  <c r="F494"/>
  <c r="G494"/>
  <c r="H494"/>
  <c r="A639"/>
  <c r="B639"/>
  <c r="C639"/>
  <c r="D639"/>
  <c r="E639"/>
  <c r="F639"/>
  <c r="G639"/>
  <c r="H639"/>
  <c r="A577"/>
  <c r="B577"/>
  <c r="C577"/>
  <c r="D577"/>
  <c r="E577"/>
  <c r="F577"/>
  <c r="G577"/>
  <c r="H577"/>
  <c r="A787"/>
  <c r="B787"/>
  <c r="C787"/>
  <c r="D787"/>
  <c r="E787"/>
  <c r="F787"/>
  <c r="G787"/>
  <c r="A712"/>
  <c r="B712"/>
  <c r="C712"/>
  <c r="D712"/>
  <c r="E712"/>
  <c r="F712"/>
  <c r="G712"/>
  <c r="H712"/>
  <c r="A495"/>
  <c r="B495"/>
  <c r="C495"/>
  <c r="D495"/>
  <c r="E495"/>
  <c r="F495"/>
  <c r="G495"/>
  <c r="H495"/>
  <c r="A640"/>
  <c r="B640"/>
  <c r="C640"/>
  <c r="D640"/>
  <c r="E640"/>
  <c r="F640"/>
  <c r="G640"/>
  <c r="H640"/>
  <c r="A578"/>
  <c r="B578"/>
  <c r="C578"/>
  <c r="D578"/>
  <c r="E578"/>
  <c r="F578"/>
  <c r="G578"/>
  <c r="H578"/>
  <c r="A788"/>
  <c r="B788"/>
  <c r="C788"/>
  <c r="D788"/>
  <c r="E788"/>
  <c r="F788"/>
  <c r="G788"/>
  <c r="A41"/>
  <c r="B41"/>
  <c r="C41"/>
  <c r="D41"/>
  <c r="E41"/>
  <c r="F41"/>
  <c r="G41"/>
  <c r="H41"/>
  <c r="A104"/>
  <c r="B104"/>
  <c r="C104"/>
  <c r="D104"/>
  <c r="E104"/>
  <c r="F104"/>
  <c r="G104"/>
  <c r="H104"/>
  <c r="A131"/>
  <c r="B131"/>
  <c r="C131"/>
  <c r="D131"/>
  <c r="E131"/>
  <c r="F131"/>
  <c r="G131"/>
  <c r="A42"/>
  <c r="B42"/>
  <c r="C42"/>
  <c r="D42"/>
  <c r="E42"/>
  <c r="F42"/>
  <c r="G42"/>
  <c r="H42"/>
  <c r="A105"/>
  <c r="B105"/>
  <c r="C105"/>
  <c r="D105"/>
  <c r="E105"/>
  <c r="F105"/>
  <c r="G105"/>
  <c r="H105"/>
  <c r="A43"/>
  <c r="B43"/>
  <c r="C43"/>
  <c r="D43"/>
  <c r="E43"/>
  <c r="F43"/>
  <c r="G43"/>
  <c r="H43"/>
  <c r="A132"/>
  <c r="B132"/>
  <c r="C132"/>
  <c r="D132"/>
  <c r="E132"/>
  <c r="F132"/>
  <c r="G132"/>
  <c r="A175"/>
  <c r="B175"/>
  <c r="C175"/>
  <c r="D175"/>
  <c r="E175"/>
  <c r="F175"/>
  <c r="G175"/>
  <c r="H175"/>
  <c r="A188"/>
  <c r="B188"/>
  <c r="C188"/>
  <c r="D188"/>
  <c r="E188"/>
  <c r="F188"/>
  <c r="G188"/>
  <c r="A230"/>
  <c r="B230"/>
  <c r="C230"/>
  <c r="D230"/>
  <c r="E230"/>
  <c r="F230"/>
  <c r="G230"/>
  <c r="H230"/>
  <c r="A306"/>
  <c r="B306"/>
  <c r="C306"/>
  <c r="D306"/>
  <c r="E306"/>
  <c r="F306"/>
  <c r="G306"/>
  <c r="A231"/>
  <c r="B231"/>
  <c r="C231"/>
  <c r="D231"/>
  <c r="E231"/>
  <c r="F231"/>
  <c r="G231"/>
  <c r="H231"/>
  <c r="A307"/>
  <c r="B307"/>
  <c r="C307"/>
  <c r="D307"/>
  <c r="E307"/>
  <c r="F307"/>
  <c r="G307"/>
  <c r="A232"/>
  <c r="B232"/>
  <c r="C232"/>
  <c r="D232"/>
  <c r="E232"/>
  <c r="F232"/>
  <c r="G232"/>
  <c r="H232"/>
  <c r="A308"/>
  <c r="B308"/>
  <c r="C308"/>
  <c r="D308"/>
  <c r="E308"/>
  <c r="F308"/>
  <c r="G308"/>
  <c r="A233"/>
  <c r="B233"/>
  <c r="C233"/>
  <c r="D233"/>
  <c r="E233"/>
  <c r="F233"/>
  <c r="G233"/>
  <c r="H233"/>
  <c r="A309"/>
  <c r="B309"/>
  <c r="C309"/>
  <c r="D309"/>
  <c r="E309"/>
  <c r="F309"/>
  <c r="G309"/>
  <c r="A234"/>
  <c r="B234"/>
  <c r="C234"/>
  <c r="D234"/>
  <c r="E234"/>
  <c r="F234"/>
  <c r="G234"/>
  <c r="H234"/>
  <c r="A361"/>
  <c r="B361"/>
  <c r="C361"/>
  <c r="D361"/>
  <c r="E361"/>
  <c r="F361"/>
  <c r="G361"/>
  <c r="A362"/>
  <c r="B362"/>
  <c r="C362"/>
  <c r="D362"/>
  <c r="E362"/>
  <c r="F362"/>
  <c r="G362"/>
  <c r="A334"/>
  <c r="B334"/>
  <c r="C334"/>
  <c r="D334"/>
  <c r="E334"/>
  <c r="F334"/>
  <c r="G334"/>
  <c r="H334"/>
  <c r="A343"/>
  <c r="B343"/>
  <c r="C343"/>
  <c r="D343"/>
  <c r="E343"/>
  <c r="F343"/>
  <c r="G343"/>
  <c r="A363"/>
  <c r="B363"/>
  <c r="C363"/>
  <c r="D363"/>
  <c r="E363"/>
  <c r="F363"/>
  <c r="G363"/>
  <c r="A337"/>
  <c r="B337"/>
  <c r="C337"/>
  <c r="D337"/>
  <c r="E337"/>
  <c r="F337"/>
  <c r="G337"/>
  <c r="H337"/>
  <c r="A393"/>
  <c r="B393"/>
  <c r="C393"/>
  <c r="D393"/>
  <c r="E393"/>
  <c r="F393"/>
  <c r="G393"/>
  <c r="H393"/>
  <c r="A436"/>
  <c r="B436"/>
  <c r="C436"/>
  <c r="D436"/>
  <c r="E436"/>
  <c r="F436"/>
  <c r="G436"/>
  <c r="H436"/>
  <c r="A394"/>
  <c r="B394"/>
  <c r="C394"/>
  <c r="D394"/>
  <c r="E394"/>
  <c r="F394"/>
  <c r="G394"/>
  <c r="H394"/>
  <c r="A448"/>
  <c r="B448"/>
  <c r="C448"/>
  <c r="D448"/>
  <c r="E448"/>
  <c r="F448"/>
  <c r="G448"/>
  <c r="H448"/>
  <c r="A395"/>
  <c r="B395"/>
  <c r="C395"/>
  <c r="D395"/>
  <c r="E395"/>
  <c r="F395"/>
  <c r="G395"/>
  <c r="H395"/>
  <c r="A713"/>
  <c r="B713"/>
  <c r="C713"/>
  <c r="D713"/>
  <c r="E713"/>
  <c r="F713"/>
  <c r="G713"/>
  <c r="H713"/>
  <c r="A496"/>
  <c r="B496"/>
  <c r="C496"/>
  <c r="D496"/>
  <c r="E496"/>
  <c r="F496"/>
  <c r="G496"/>
  <c r="H496"/>
  <c r="A641"/>
  <c r="B641"/>
  <c r="C641"/>
  <c r="D641"/>
  <c r="E641"/>
  <c r="F641"/>
  <c r="G641"/>
  <c r="H641"/>
  <c r="A579"/>
  <c r="B579"/>
  <c r="C579"/>
  <c r="D579"/>
  <c r="E579"/>
  <c r="F579"/>
  <c r="G579"/>
  <c r="H579"/>
  <c r="A789"/>
  <c r="B789"/>
  <c r="C789"/>
  <c r="D789"/>
  <c r="E789"/>
  <c r="F789"/>
  <c r="G789"/>
  <c r="A714"/>
  <c r="B714"/>
  <c r="C714"/>
  <c r="D714"/>
  <c r="E714"/>
  <c r="F714"/>
  <c r="G714"/>
  <c r="H714"/>
  <c r="A497"/>
  <c r="B497"/>
  <c r="C497"/>
  <c r="D497"/>
  <c r="E497"/>
  <c r="F497"/>
  <c r="G497"/>
  <c r="H497"/>
  <c r="A642"/>
  <c r="B642"/>
  <c r="C642"/>
  <c r="D642"/>
  <c r="E642"/>
  <c r="F642"/>
  <c r="G642"/>
  <c r="H642"/>
  <c r="A580"/>
  <c r="B580"/>
  <c r="C580"/>
  <c r="D580"/>
  <c r="E580"/>
  <c r="F580"/>
  <c r="G580"/>
  <c r="H580"/>
  <c r="A790"/>
  <c r="B790"/>
  <c r="C790"/>
  <c r="D790"/>
  <c r="E790"/>
  <c r="F790"/>
  <c r="G790"/>
  <c r="A715"/>
  <c r="B715"/>
  <c r="C715"/>
  <c r="D715"/>
  <c r="E715"/>
  <c r="F715"/>
  <c r="G715"/>
  <c r="H715"/>
  <c r="A498"/>
  <c r="B498"/>
  <c r="C498"/>
  <c r="D498"/>
  <c r="E498"/>
  <c r="F498"/>
  <c r="G498"/>
  <c r="H498"/>
  <c r="A643"/>
  <c r="B643"/>
  <c r="C643"/>
  <c r="D643"/>
  <c r="E643"/>
  <c r="F643"/>
  <c r="G643"/>
  <c r="H643"/>
  <c r="A791"/>
  <c r="B791"/>
  <c r="C791"/>
  <c r="D791"/>
  <c r="E791"/>
  <c r="F791"/>
  <c r="G791"/>
  <c r="A499"/>
  <c r="B499"/>
  <c r="C499"/>
  <c r="D499"/>
  <c r="E499"/>
  <c r="F499"/>
  <c r="G499"/>
  <c r="H499"/>
  <c r="A644"/>
  <c r="B644"/>
  <c r="C644"/>
  <c r="D644"/>
  <c r="E644"/>
  <c r="F644"/>
  <c r="G644"/>
  <c r="H644"/>
  <c r="A792"/>
  <c r="B792"/>
  <c r="C792"/>
  <c r="D792"/>
  <c r="E792"/>
  <c r="F792"/>
  <c r="G792"/>
  <c r="A500"/>
  <c r="B500"/>
  <c r="C500"/>
  <c r="D500"/>
  <c r="E500"/>
  <c r="F500"/>
  <c r="G500"/>
  <c r="H500"/>
  <c r="A645"/>
  <c r="B645"/>
  <c r="C645"/>
  <c r="D645"/>
  <c r="E645"/>
  <c r="F645"/>
  <c r="G645"/>
  <c r="H645"/>
  <c r="A44"/>
  <c r="B44"/>
  <c r="C44"/>
  <c r="D44"/>
  <c r="E44"/>
  <c r="F44"/>
  <c r="G44"/>
  <c r="H44"/>
  <c r="A106"/>
  <c r="B106"/>
  <c r="C106"/>
  <c r="D106"/>
  <c r="E106"/>
  <c r="F106"/>
  <c r="G106"/>
  <c r="H106"/>
  <c r="A93"/>
  <c r="B93"/>
  <c r="C93"/>
  <c r="D93"/>
  <c r="E93"/>
  <c r="F93"/>
  <c r="G93"/>
  <c r="H93"/>
  <c r="A133"/>
  <c r="B133"/>
  <c r="C133"/>
  <c r="D133"/>
  <c r="E133"/>
  <c r="F133"/>
  <c r="G133"/>
  <c r="A45"/>
  <c r="B45"/>
  <c r="C45"/>
  <c r="D45"/>
  <c r="E45"/>
  <c r="F45"/>
  <c r="G45"/>
  <c r="H45"/>
  <c r="A46"/>
  <c r="B46"/>
  <c r="C46"/>
  <c r="D46"/>
  <c r="E46"/>
  <c r="F46"/>
  <c r="G46"/>
  <c r="H46"/>
  <c r="A47"/>
  <c r="B47"/>
  <c r="C47"/>
  <c r="D47"/>
  <c r="E47"/>
  <c r="F47"/>
  <c r="G47"/>
  <c r="H47"/>
  <c r="A161"/>
  <c r="B161"/>
  <c r="C161"/>
  <c r="D161"/>
  <c r="E161"/>
  <c r="F161"/>
  <c r="G161"/>
  <c r="H161"/>
  <c r="A176"/>
  <c r="B176"/>
  <c r="C176"/>
  <c r="D176"/>
  <c r="E176"/>
  <c r="F176"/>
  <c r="G176"/>
  <c r="H176"/>
  <c r="A189"/>
  <c r="B189"/>
  <c r="C189"/>
  <c r="D189"/>
  <c r="E189"/>
  <c r="F189"/>
  <c r="G189"/>
  <c r="A235"/>
  <c r="B235"/>
  <c r="C235"/>
  <c r="D235"/>
  <c r="E235"/>
  <c r="F235"/>
  <c r="G235"/>
  <c r="H235"/>
  <c r="A310"/>
  <c r="B310"/>
  <c r="C310"/>
  <c r="D310"/>
  <c r="E310"/>
  <c r="F310"/>
  <c r="G310"/>
  <c r="A236"/>
  <c r="B236"/>
  <c r="C236"/>
  <c r="D236"/>
  <c r="E236"/>
  <c r="F236"/>
  <c r="G236"/>
  <c r="H236"/>
  <c r="A311"/>
  <c r="B311"/>
  <c r="C311"/>
  <c r="D311"/>
  <c r="E311"/>
  <c r="F311"/>
  <c r="G311"/>
  <c r="A237"/>
  <c r="B237"/>
  <c r="C237"/>
  <c r="D237"/>
  <c r="E237"/>
  <c r="F237"/>
  <c r="G237"/>
  <c r="H237"/>
  <c r="A312"/>
  <c r="B312"/>
  <c r="C312"/>
  <c r="D312"/>
  <c r="E312"/>
  <c r="F312"/>
  <c r="G312"/>
  <c r="A238"/>
  <c r="B238"/>
  <c r="C238"/>
  <c r="D238"/>
  <c r="E238"/>
  <c r="F238"/>
  <c r="G238"/>
  <c r="H238"/>
  <c r="A313"/>
  <c r="B313"/>
  <c r="C313"/>
  <c r="D313"/>
  <c r="E313"/>
  <c r="F313"/>
  <c r="G313"/>
  <c r="A239"/>
  <c r="B239"/>
  <c r="C239"/>
  <c r="D239"/>
  <c r="E239"/>
  <c r="F239"/>
  <c r="G239"/>
  <c r="H239"/>
  <c r="A314"/>
  <c r="B314"/>
  <c r="C314"/>
  <c r="D314"/>
  <c r="E314"/>
  <c r="F314"/>
  <c r="G314"/>
  <c r="A364"/>
  <c r="B364"/>
  <c r="C364"/>
  <c r="D364"/>
  <c r="E364"/>
  <c r="F364"/>
  <c r="G364"/>
  <c r="A344"/>
  <c r="B344"/>
  <c r="C344"/>
  <c r="D344"/>
  <c r="E344"/>
  <c r="F344"/>
  <c r="G344"/>
  <c r="A365"/>
  <c r="B365"/>
  <c r="C365"/>
  <c r="D365"/>
  <c r="E365"/>
  <c r="F365"/>
  <c r="G365"/>
  <c r="A396"/>
  <c r="B396"/>
  <c r="C396"/>
  <c r="D396"/>
  <c r="E396"/>
  <c r="F396"/>
  <c r="G396"/>
  <c r="H396"/>
  <c r="A437"/>
  <c r="B437"/>
  <c r="C437"/>
  <c r="D437"/>
  <c r="E437"/>
  <c r="F437"/>
  <c r="G437"/>
  <c r="H437"/>
  <c r="A397"/>
  <c r="B397"/>
  <c r="C397"/>
  <c r="D397"/>
  <c r="E397"/>
  <c r="F397"/>
  <c r="G397"/>
  <c r="H397"/>
  <c r="A501"/>
  <c r="B501"/>
  <c r="C501"/>
  <c r="D501"/>
  <c r="E501"/>
  <c r="F501"/>
  <c r="G501"/>
  <c r="H501"/>
  <c r="A556"/>
  <c r="B556"/>
  <c r="C556"/>
  <c r="D556"/>
  <c r="E556"/>
  <c r="F556"/>
  <c r="G556"/>
  <c r="H556"/>
  <c r="A646"/>
  <c r="B646"/>
  <c r="C646"/>
  <c r="D646"/>
  <c r="E646"/>
  <c r="F646"/>
  <c r="G646"/>
  <c r="H646"/>
  <c r="A793"/>
  <c r="B793"/>
  <c r="C793"/>
  <c r="D793"/>
  <c r="E793"/>
  <c r="F793"/>
  <c r="G793"/>
  <c r="A716"/>
  <c r="B716"/>
  <c r="C716"/>
  <c r="D716"/>
  <c r="E716"/>
  <c r="F716"/>
  <c r="G716"/>
  <c r="H716"/>
  <c r="A465"/>
  <c r="B465"/>
  <c r="C465"/>
  <c r="D465"/>
  <c r="E465"/>
  <c r="F465"/>
  <c r="G465"/>
  <c r="A502"/>
  <c r="B502"/>
  <c r="C502"/>
  <c r="D502"/>
  <c r="E502"/>
  <c r="F502"/>
  <c r="G502"/>
  <c r="H502"/>
  <c r="A557"/>
  <c r="B557"/>
  <c r="C557"/>
  <c r="D557"/>
  <c r="E557"/>
  <c r="F557"/>
  <c r="G557"/>
  <c r="H557"/>
  <c r="A647"/>
  <c r="B647"/>
  <c r="C647"/>
  <c r="D647"/>
  <c r="E647"/>
  <c r="F647"/>
  <c r="G647"/>
  <c r="H647"/>
  <c r="A581"/>
  <c r="B581"/>
  <c r="C581"/>
  <c r="D581"/>
  <c r="E581"/>
  <c r="F581"/>
  <c r="G581"/>
  <c r="H581"/>
  <c r="A599"/>
  <c r="B599"/>
  <c r="C599"/>
  <c r="D599"/>
  <c r="E599"/>
  <c r="F599"/>
  <c r="G599"/>
  <c r="H599"/>
  <c r="A749"/>
  <c r="B749"/>
  <c r="C749"/>
  <c r="D749"/>
  <c r="E749"/>
  <c r="F749"/>
  <c r="G749"/>
  <c r="H749"/>
  <c r="A794"/>
  <c r="B794"/>
  <c r="C794"/>
  <c r="D794"/>
  <c r="E794"/>
  <c r="F794"/>
  <c r="G794"/>
  <c r="A717"/>
  <c r="B717"/>
  <c r="C717"/>
  <c r="D717"/>
  <c r="E717"/>
  <c r="F717"/>
  <c r="G717"/>
  <c r="H717"/>
  <c r="A503"/>
  <c r="B503"/>
  <c r="C503"/>
  <c r="D503"/>
  <c r="E503"/>
  <c r="F503"/>
  <c r="G503"/>
  <c r="H503"/>
  <c r="A558"/>
  <c r="B558"/>
  <c r="C558"/>
  <c r="D558"/>
  <c r="E558"/>
  <c r="F558"/>
  <c r="G558"/>
  <c r="H558"/>
  <c r="A648"/>
  <c r="B648"/>
  <c r="C648"/>
  <c r="D648"/>
  <c r="E648"/>
  <c r="F648"/>
  <c r="G648"/>
  <c r="H648"/>
  <c r="A582"/>
  <c r="B582"/>
  <c r="C582"/>
  <c r="D582"/>
  <c r="E582"/>
  <c r="F582"/>
  <c r="G582"/>
  <c r="H582"/>
  <c r="A750"/>
  <c r="B750"/>
  <c r="C750"/>
  <c r="D750"/>
  <c r="E750"/>
  <c r="F750"/>
  <c r="G750"/>
  <c r="H750"/>
  <c r="A795"/>
  <c r="B795"/>
  <c r="C795"/>
  <c r="D795"/>
  <c r="E795"/>
  <c r="F795"/>
  <c r="G795"/>
  <c r="A504"/>
  <c r="B504"/>
  <c r="C504"/>
  <c r="D504"/>
  <c r="E504"/>
  <c r="F504"/>
  <c r="G504"/>
  <c r="H504"/>
  <c r="A559"/>
  <c r="B559"/>
  <c r="C559"/>
  <c r="D559"/>
  <c r="E559"/>
  <c r="F559"/>
  <c r="G559"/>
  <c r="H559"/>
  <c r="A649"/>
  <c r="B649"/>
  <c r="C649"/>
  <c r="D649"/>
  <c r="E649"/>
  <c r="F649"/>
  <c r="G649"/>
  <c r="H649"/>
  <c r="A583"/>
  <c r="B583"/>
  <c r="C583"/>
  <c r="D583"/>
  <c r="E583"/>
  <c r="F583"/>
  <c r="G583"/>
  <c r="H583"/>
  <c r="A796"/>
  <c r="B796"/>
  <c r="C796"/>
  <c r="D796"/>
  <c r="E796"/>
  <c r="F796"/>
  <c r="G796"/>
  <c r="A718"/>
  <c r="B718"/>
  <c r="C718"/>
  <c r="D718"/>
  <c r="E718"/>
  <c r="F718"/>
  <c r="G718"/>
  <c r="H718"/>
  <c r="A505"/>
  <c r="B505"/>
  <c r="C505"/>
  <c r="D505"/>
  <c r="E505"/>
  <c r="F505"/>
  <c r="G505"/>
  <c r="H505"/>
  <c r="A650"/>
  <c r="B650"/>
  <c r="C650"/>
  <c r="D650"/>
  <c r="E650"/>
  <c r="F650"/>
  <c r="G650"/>
  <c r="H650"/>
  <c r="A584"/>
  <c r="B584"/>
  <c r="C584"/>
  <c r="D584"/>
  <c r="E584"/>
  <c r="F584"/>
  <c r="G584"/>
  <c r="H584"/>
  <c r="A797"/>
  <c r="B797"/>
  <c r="C797"/>
  <c r="D797"/>
  <c r="E797"/>
  <c r="F797"/>
  <c r="G797"/>
  <c r="A48"/>
  <c r="B48"/>
  <c r="C48"/>
  <c r="D48"/>
  <c r="E48"/>
  <c r="F48"/>
  <c r="G48"/>
  <c r="H48"/>
  <c r="A89"/>
  <c r="B89"/>
  <c r="C89"/>
  <c r="D89"/>
  <c r="E89"/>
  <c r="F89"/>
  <c r="G89"/>
  <c r="H89"/>
  <c r="A107"/>
  <c r="B107"/>
  <c r="C107"/>
  <c r="D107"/>
  <c r="E107"/>
  <c r="F107"/>
  <c r="G107"/>
  <c r="H107"/>
  <c r="A134"/>
  <c r="B134"/>
  <c r="C134"/>
  <c r="D134"/>
  <c r="E134"/>
  <c r="F134"/>
  <c r="G134"/>
  <c r="A49"/>
  <c r="B49"/>
  <c r="C49"/>
  <c r="D49"/>
  <c r="E49"/>
  <c r="F49"/>
  <c r="G49"/>
  <c r="H49"/>
  <c r="A135"/>
  <c r="B135"/>
  <c r="C135"/>
  <c r="D135"/>
  <c r="E135"/>
  <c r="F135"/>
  <c r="G135"/>
  <c r="A50"/>
  <c r="B50"/>
  <c r="C50"/>
  <c r="D50"/>
  <c r="E50"/>
  <c r="F50"/>
  <c r="G50"/>
  <c r="H50"/>
  <c r="A51"/>
  <c r="B51"/>
  <c r="C51"/>
  <c r="D51"/>
  <c r="E51"/>
  <c r="F51"/>
  <c r="G51"/>
  <c r="H51"/>
  <c r="A108"/>
  <c r="B108"/>
  <c r="C108"/>
  <c r="D108"/>
  <c r="E108"/>
  <c r="F108"/>
  <c r="G108"/>
  <c r="H108"/>
  <c r="A162"/>
  <c r="B162"/>
  <c r="C162"/>
  <c r="D162"/>
  <c r="E162"/>
  <c r="F162"/>
  <c r="G162"/>
  <c r="H162"/>
  <c r="A165"/>
  <c r="B165"/>
  <c r="C165"/>
  <c r="D165"/>
  <c r="E165"/>
  <c r="F165"/>
  <c r="G165"/>
  <c r="H165"/>
  <c r="A177"/>
  <c r="B177"/>
  <c r="C177"/>
  <c r="D177"/>
  <c r="E177"/>
  <c r="F177"/>
  <c r="G177"/>
  <c r="H177"/>
  <c r="A190"/>
  <c r="B190"/>
  <c r="C190"/>
  <c r="D190"/>
  <c r="E190"/>
  <c r="F190"/>
  <c r="G190"/>
  <c r="A195"/>
  <c r="B195"/>
  <c r="C195"/>
  <c r="D195"/>
  <c r="E195"/>
  <c r="F195"/>
  <c r="G195"/>
  <c r="H195"/>
  <c r="A199"/>
  <c r="B199"/>
  <c r="C199"/>
  <c r="D199"/>
  <c r="E199"/>
  <c r="F199"/>
  <c r="G199"/>
  <c r="H199"/>
  <c r="A240"/>
  <c r="B240"/>
  <c r="C240"/>
  <c r="D240"/>
  <c r="E240"/>
  <c r="F240"/>
  <c r="G240"/>
  <c r="H240"/>
  <c r="A315"/>
  <c r="B315"/>
  <c r="C315"/>
  <c r="D315"/>
  <c r="E315"/>
  <c r="F315"/>
  <c r="G315"/>
  <c r="A241"/>
  <c r="B241"/>
  <c r="C241"/>
  <c r="D241"/>
  <c r="E241"/>
  <c r="F241"/>
  <c r="G241"/>
  <c r="H241"/>
  <c r="A316"/>
  <c r="B316"/>
  <c r="C316"/>
  <c r="D316"/>
  <c r="E316"/>
  <c r="F316"/>
  <c r="G316"/>
  <c r="A242"/>
  <c r="B242"/>
  <c r="C242"/>
  <c r="D242"/>
  <c r="E242"/>
  <c r="F242"/>
  <c r="G242"/>
  <c r="H242"/>
  <c r="A317"/>
  <c r="B317"/>
  <c r="C317"/>
  <c r="D317"/>
  <c r="E317"/>
  <c r="F317"/>
  <c r="G317"/>
  <c r="A243"/>
  <c r="B243"/>
  <c r="C243"/>
  <c r="D243"/>
  <c r="E243"/>
  <c r="F243"/>
  <c r="G243"/>
  <c r="H243"/>
  <c r="A318"/>
  <c r="B318"/>
  <c r="C318"/>
  <c r="D318"/>
  <c r="E318"/>
  <c r="F318"/>
  <c r="G318"/>
  <c r="A244"/>
  <c r="B244"/>
  <c r="C244"/>
  <c r="D244"/>
  <c r="E244"/>
  <c r="F244"/>
  <c r="G244"/>
  <c r="H244"/>
  <c r="A319"/>
  <c r="B319"/>
  <c r="C319"/>
  <c r="D319"/>
  <c r="E319"/>
  <c r="F319"/>
  <c r="G319"/>
  <c r="A366"/>
  <c r="B366"/>
  <c r="C366"/>
  <c r="D366"/>
  <c r="E366"/>
  <c r="F366"/>
  <c r="G366"/>
  <c r="A338"/>
  <c r="B338"/>
  <c r="C338"/>
  <c r="D338"/>
  <c r="E338"/>
  <c r="F338"/>
  <c r="G338"/>
  <c r="H338"/>
  <c r="A398"/>
  <c r="B398"/>
  <c r="C398"/>
  <c r="D398"/>
  <c r="E398"/>
  <c r="F398"/>
  <c r="G398"/>
  <c r="H398"/>
  <c r="A438"/>
  <c r="B438"/>
  <c r="C438"/>
  <c r="D438"/>
  <c r="E438"/>
  <c r="F438"/>
  <c r="G438"/>
  <c r="H438"/>
  <c r="A453"/>
  <c r="B453"/>
  <c r="C453"/>
  <c r="D453"/>
  <c r="E453"/>
  <c r="F453"/>
  <c r="G453"/>
  <c r="A399"/>
  <c r="B399"/>
  <c r="C399"/>
  <c r="D399"/>
  <c r="E399"/>
  <c r="F399"/>
  <c r="G399"/>
  <c r="H399"/>
  <c r="A454"/>
  <c r="B454"/>
  <c r="C454"/>
  <c r="D454"/>
  <c r="E454"/>
  <c r="F454"/>
  <c r="G454"/>
  <c r="A400"/>
  <c r="B400"/>
  <c r="C400"/>
  <c r="D400"/>
  <c r="E400"/>
  <c r="F400"/>
  <c r="G400"/>
  <c r="H400"/>
  <c r="A455"/>
  <c r="B455"/>
  <c r="C455"/>
  <c r="D455"/>
  <c r="E455"/>
  <c r="F455"/>
  <c r="G455"/>
  <c r="A506"/>
  <c r="B506"/>
  <c r="C506"/>
  <c r="D506"/>
  <c r="E506"/>
  <c r="F506"/>
  <c r="G506"/>
  <c r="H506"/>
  <c r="A651"/>
  <c r="B651"/>
  <c r="C651"/>
  <c r="D651"/>
  <c r="E651"/>
  <c r="F651"/>
  <c r="G651"/>
  <c r="H651"/>
  <c r="A585"/>
  <c r="B585"/>
  <c r="C585"/>
  <c r="D585"/>
  <c r="E585"/>
  <c r="F585"/>
  <c r="G585"/>
  <c r="H585"/>
  <c r="A798"/>
  <c r="B798"/>
  <c r="C798"/>
  <c r="D798"/>
  <c r="E798"/>
  <c r="F798"/>
  <c r="G798"/>
  <c r="A719"/>
  <c r="B719"/>
  <c r="C719"/>
  <c r="D719"/>
  <c r="E719"/>
  <c r="F719"/>
  <c r="G719"/>
  <c r="H719"/>
  <c r="A507"/>
  <c r="B507"/>
  <c r="C507"/>
  <c r="D507"/>
  <c r="E507"/>
  <c r="F507"/>
  <c r="G507"/>
  <c r="H507"/>
  <c r="A560"/>
  <c r="B560"/>
  <c r="C560"/>
  <c r="D560"/>
  <c r="E560"/>
  <c r="F560"/>
  <c r="G560"/>
  <c r="H560"/>
  <c r="A652"/>
  <c r="B652"/>
  <c r="C652"/>
  <c r="D652"/>
  <c r="E652"/>
  <c r="F652"/>
  <c r="G652"/>
  <c r="H652"/>
  <c r="A586"/>
  <c r="B586"/>
  <c r="C586"/>
  <c r="D586"/>
  <c r="E586"/>
  <c r="F586"/>
  <c r="G586"/>
  <c r="H586"/>
  <c r="A600"/>
  <c r="B600"/>
  <c r="C600"/>
  <c r="D600"/>
  <c r="E600"/>
  <c r="F600"/>
  <c r="G600"/>
  <c r="H600"/>
  <c r="A751"/>
  <c r="B751"/>
  <c r="C751"/>
  <c r="D751"/>
  <c r="E751"/>
  <c r="F751"/>
  <c r="G751"/>
  <c r="H751"/>
  <c r="A799"/>
  <c r="B799"/>
  <c r="C799"/>
  <c r="D799"/>
  <c r="E799"/>
  <c r="F799"/>
  <c r="G799"/>
  <c r="A720"/>
  <c r="B720"/>
  <c r="C720"/>
  <c r="D720"/>
  <c r="E720"/>
  <c r="F720"/>
  <c r="G720"/>
  <c r="H720"/>
  <c r="A508"/>
  <c r="B508"/>
  <c r="C508"/>
  <c r="D508"/>
  <c r="E508"/>
  <c r="F508"/>
  <c r="G508"/>
  <c r="H508"/>
  <c r="A653"/>
  <c r="B653"/>
  <c r="C653"/>
  <c r="D653"/>
  <c r="E653"/>
  <c r="F653"/>
  <c r="G653"/>
  <c r="H653"/>
  <c r="A587"/>
  <c r="B587"/>
  <c r="C587"/>
  <c r="D587"/>
  <c r="E587"/>
  <c r="F587"/>
  <c r="G587"/>
  <c r="H587"/>
  <c r="A752"/>
  <c r="B752"/>
  <c r="C752"/>
  <c r="D752"/>
  <c r="E752"/>
  <c r="F752"/>
  <c r="G752"/>
  <c r="H752"/>
  <c r="A800"/>
  <c r="B800"/>
  <c r="C800"/>
  <c r="D800"/>
  <c r="E800"/>
  <c r="F800"/>
  <c r="G800"/>
  <c r="A509"/>
  <c r="B509"/>
  <c r="C509"/>
  <c r="D509"/>
  <c r="E509"/>
  <c r="F509"/>
  <c r="G509"/>
  <c r="H509"/>
  <c r="A654"/>
  <c r="B654"/>
  <c r="C654"/>
  <c r="D654"/>
  <c r="E654"/>
  <c r="F654"/>
  <c r="G654"/>
  <c r="H654"/>
  <c r="A801"/>
  <c r="B801"/>
  <c r="C801"/>
  <c r="D801"/>
  <c r="E801"/>
  <c r="F801"/>
  <c r="G801"/>
  <c r="A721"/>
  <c r="B721"/>
  <c r="C721"/>
  <c r="D721"/>
  <c r="E721"/>
  <c r="F721"/>
  <c r="G721"/>
  <c r="H721"/>
  <c r="A510"/>
  <c r="B510"/>
  <c r="C510"/>
  <c r="D510"/>
  <c r="E510"/>
  <c r="F510"/>
  <c r="G510"/>
  <c r="H510"/>
  <c r="A655"/>
  <c r="B655"/>
  <c r="C655"/>
  <c r="D655"/>
  <c r="E655"/>
  <c r="F655"/>
  <c r="G655"/>
  <c r="H655"/>
  <c r="A802"/>
  <c r="B802"/>
  <c r="C802"/>
  <c r="D802"/>
  <c r="E802"/>
  <c r="F802"/>
  <c r="G802"/>
  <c r="A52"/>
  <c r="B52"/>
  <c r="C52"/>
  <c r="D52"/>
  <c r="E52"/>
  <c r="F52"/>
  <c r="G52"/>
  <c r="H52"/>
  <c r="A109"/>
  <c r="B109"/>
  <c r="C109"/>
  <c r="D109"/>
  <c r="E109"/>
  <c r="F109"/>
  <c r="G109"/>
  <c r="H109"/>
  <c r="A94"/>
  <c r="B94"/>
  <c r="C94"/>
  <c r="D94"/>
  <c r="E94"/>
  <c r="F94"/>
  <c r="G94"/>
  <c r="H94"/>
  <c r="A136"/>
  <c r="B136"/>
  <c r="C136"/>
  <c r="D136"/>
  <c r="E136"/>
  <c r="F136"/>
  <c r="G136"/>
  <c r="A53"/>
  <c r="B53"/>
  <c r="C53"/>
  <c r="D53"/>
  <c r="E53"/>
  <c r="F53"/>
  <c r="G53"/>
  <c r="H53"/>
  <c r="A137"/>
  <c r="B137"/>
  <c r="C137"/>
  <c r="D137"/>
  <c r="E137"/>
  <c r="F137"/>
  <c r="G137"/>
  <c r="A54"/>
  <c r="B54"/>
  <c r="C54"/>
  <c r="D54"/>
  <c r="E54"/>
  <c r="F54"/>
  <c r="G54"/>
  <c r="H54"/>
  <c r="A163"/>
  <c r="B163"/>
  <c r="C163"/>
  <c r="D163"/>
  <c r="E163"/>
  <c r="F163"/>
  <c r="G163"/>
  <c r="H163"/>
  <c r="A166"/>
  <c r="B166"/>
  <c r="C166"/>
  <c r="D166"/>
  <c r="E166"/>
  <c r="F166"/>
  <c r="G166"/>
  <c r="H166"/>
  <c r="A178"/>
  <c r="B178"/>
  <c r="C178"/>
  <c r="D178"/>
  <c r="E178"/>
  <c r="F178"/>
  <c r="G178"/>
  <c r="H178"/>
  <c r="A191"/>
  <c r="B191"/>
  <c r="C191"/>
  <c r="D191"/>
  <c r="E191"/>
  <c r="F191"/>
  <c r="G191"/>
  <c r="A196"/>
  <c r="B196"/>
  <c r="C196"/>
  <c r="D196"/>
  <c r="E196"/>
  <c r="F196"/>
  <c r="G196"/>
  <c r="H196"/>
  <c r="A245"/>
  <c r="B245"/>
  <c r="C245"/>
  <c r="D245"/>
  <c r="E245"/>
  <c r="F245"/>
  <c r="G245"/>
  <c r="H245"/>
  <c r="A320"/>
  <c r="B320"/>
  <c r="C320"/>
  <c r="D320"/>
  <c r="E320"/>
  <c r="F320"/>
  <c r="G320"/>
  <c r="A246"/>
  <c r="B246"/>
  <c r="C246"/>
  <c r="D246"/>
  <c r="E246"/>
  <c r="F246"/>
  <c r="G246"/>
  <c r="H246"/>
  <c r="A321"/>
  <c r="B321"/>
  <c r="C321"/>
  <c r="D321"/>
  <c r="E321"/>
  <c r="F321"/>
  <c r="G321"/>
  <c r="A247"/>
  <c r="B247"/>
  <c r="C247"/>
  <c r="D247"/>
  <c r="E247"/>
  <c r="F247"/>
  <c r="G247"/>
  <c r="H247"/>
  <c r="A322"/>
  <c r="B322"/>
  <c r="C322"/>
  <c r="D322"/>
  <c r="E322"/>
  <c r="F322"/>
  <c r="G322"/>
  <c r="A248"/>
  <c r="B248"/>
  <c r="C248"/>
  <c r="D248"/>
  <c r="E248"/>
  <c r="F248"/>
  <c r="G248"/>
  <c r="H248"/>
  <c r="A323"/>
  <c r="B323"/>
  <c r="C323"/>
  <c r="D323"/>
  <c r="E323"/>
  <c r="F323"/>
  <c r="G323"/>
  <c r="A249"/>
  <c r="B249"/>
  <c r="C249"/>
  <c r="D249"/>
  <c r="E249"/>
  <c r="F249"/>
  <c r="G249"/>
  <c r="H249"/>
  <c r="A324"/>
  <c r="B324"/>
  <c r="C324"/>
  <c r="D324"/>
  <c r="E324"/>
  <c r="F324"/>
  <c r="G324"/>
  <c r="A345"/>
  <c r="B345"/>
  <c r="C345"/>
  <c r="D345"/>
  <c r="E345"/>
  <c r="F345"/>
  <c r="G345"/>
  <c r="A367"/>
  <c r="B367"/>
  <c r="C367"/>
  <c r="D367"/>
  <c r="E367"/>
  <c r="F367"/>
  <c r="G367"/>
  <c r="A368"/>
  <c r="B368"/>
  <c r="C368"/>
  <c r="D368"/>
  <c r="E368"/>
  <c r="F368"/>
  <c r="G368"/>
  <c r="A346"/>
  <c r="B346"/>
  <c r="C346"/>
  <c r="D346"/>
  <c r="E346"/>
  <c r="F346"/>
  <c r="G346"/>
  <c r="A401"/>
  <c r="B401"/>
  <c r="C401"/>
  <c r="D401"/>
  <c r="E401"/>
  <c r="F401"/>
  <c r="G401"/>
  <c r="H401"/>
  <c r="A439"/>
  <c r="B439"/>
  <c r="C439"/>
  <c r="D439"/>
  <c r="E439"/>
  <c r="F439"/>
  <c r="G439"/>
  <c r="H439"/>
  <c r="A456"/>
  <c r="B456"/>
  <c r="C456"/>
  <c r="D456"/>
  <c r="E456"/>
  <c r="F456"/>
  <c r="G456"/>
  <c r="A402"/>
  <c r="B402"/>
  <c r="C402"/>
  <c r="D402"/>
  <c r="E402"/>
  <c r="F402"/>
  <c r="G402"/>
  <c r="H402"/>
  <c r="A403"/>
  <c r="B403"/>
  <c r="C403"/>
  <c r="D403"/>
  <c r="E403"/>
  <c r="F403"/>
  <c r="G403"/>
  <c r="H403"/>
  <c r="A511"/>
  <c r="B511"/>
  <c r="C511"/>
  <c r="D511"/>
  <c r="E511"/>
  <c r="F511"/>
  <c r="G511"/>
  <c r="H511"/>
  <c r="A656"/>
  <c r="B656"/>
  <c r="C656"/>
  <c r="D656"/>
  <c r="E656"/>
  <c r="F656"/>
  <c r="G656"/>
  <c r="H656"/>
  <c r="A803"/>
  <c r="B803"/>
  <c r="C803"/>
  <c r="D803"/>
  <c r="E803"/>
  <c r="F803"/>
  <c r="G803"/>
  <c r="A722"/>
  <c r="B722"/>
  <c r="C722"/>
  <c r="D722"/>
  <c r="E722"/>
  <c r="F722"/>
  <c r="G722"/>
  <c r="H722"/>
  <c r="A466"/>
  <c r="B466"/>
  <c r="C466"/>
  <c r="D466"/>
  <c r="E466"/>
  <c r="F466"/>
  <c r="G466"/>
  <c r="A512"/>
  <c r="B512"/>
  <c r="C512"/>
  <c r="D512"/>
  <c r="E512"/>
  <c r="F512"/>
  <c r="G512"/>
  <c r="H512"/>
  <c r="A657"/>
  <c r="B657"/>
  <c r="C657"/>
  <c r="D657"/>
  <c r="E657"/>
  <c r="F657"/>
  <c r="G657"/>
  <c r="H657"/>
  <c r="A588"/>
  <c r="B588"/>
  <c r="C588"/>
  <c r="D588"/>
  <c r="E588"/>
  <c r="F588"/>
  <c r="G588"/>
  <c r="H588"/>
  <c r="A601"/>
  <c r="B601"/>
  <c r="C601"/>
  <c r="D601"/>
  <c r="E601"/>
  <c r="F601"/>
  <c r="G601"/>
  <c r="H601"/>
  <c r="A753"/>
  <c r="B753"/>
  <c r="C753"/>
  <c r="D753"/>
  <c r="E753"/>
  <c r="F753"/>
  <c r="G753"/>
  <c r="H753"/>
  <c r="A804"/>
  <c r="B804"/>
  <c r="C804"/>
  <c r="D804"/>
  <c r="E804"/>
  <c r="F804"/>
  <c r="G804"/>
  <c r="A723"/>
  <c r="B723"/>
  <c r="C723"/>
  <c r="D723"/>
  <c r="E723"/>
  <c r="F723"/>
  <c r="G723"/>
  <c r="H723"/>
  <c r="A513"/>
  <c r="B513"/>
  <c r="C513"/>
  <c r="D513"/>
  <c r="E513"/>
  <c r="F513"/>
  <c r="G513"/>
  <c r="H513"/>
  <c r="A561"/>
  <c r="B561"/>
  <c r="C561"/>
  <c r="D561"/>
  <c r="E561"/>
  <c r="F561"/>
  <c r="G561"/>
  <c r="H561"/>
  <c r="A658"/>
  <c r="B658"/>
  <c r="C658"/>
  <c r="D658"/>
  <c r="E658"/>
  <c r="F658"/>
  <c r="G658"/>
  <c r="H658"/>
  <c r="A589"/>
  <c r="B589"/>
  <c r="C589"/>
  <c r="D589"/>
  <c r="E589"/>
  <c r="F589"/>
  <c r="G589"/>
  <c r="H589"/>
  <c r="A754"/>
  <c r="B754"/>
  <c r="C754"/>
  <c r="D754"/>
  <c r="E754"/>
  <c r="F754"/>
  <c r="G754"/>
  <c r="H754"/>
  <c r="A805"/>
  <c r="B805"/>
  <c r="C805"/>
  <c r="D805"/>
  <c r="E805"/>
  <c r="F805"/>
  <c r="G805"/>
  <c r="A514"/>
  <c r="B514"/>
  <c r="C514"/>
  <c r="D514"/>
  <c r="E514"/>
  <c r="F514"/>
  <c r="G514"/>
  <c r="H514"/>
  <c r="A659"/>
  <c r="B659"/>
  <c r="C659"/>
  <c r="D659"/>
  <c r="E659"/>
  <c r="F659"/>
  <c r="G659"/>
  <c r="H659"/>
  <c r="A806"/>
  <c r="B806"/>
  <c r="C806"/>
  <c r="D806"/>
  <c r="E806"/>
  <c r="F806"/>
  <c r="G806"/>
  <c r="A724"/>
  <c r="B724"/>
  <c r="C724"/>
  <c r="D724"/>
  <c r="E724"/>
  <c r="F724"/>
  <c r="G724"/>
  <c r="H724"/>
  <c r="A515"/>
  <c r="B515"/>
  <c r="C515"/>
  <c r="D515"/>
  <c r="E515"/>
  <c r="F515"/>
  <c r="G515"/>
  <c r="H515"/>
  <c r="A660"/>
  <c r="B660"/>
  <c r="C660"/>
  <c r="D660"/>
  <c r="E660"/>
  <c r="F660"/>
  <c r="G660"/>
  <c r="H660"/>
  <c r="A590"/>
  <c r="B590"/>
  <c r="C590"/>
  <c r="D590"/>
  <c r="E590"/>
  <c r="F590"/>
  <c r="G590"/>
  <c r="H590"/>
  <c r="A807"/>
  <c r="B807"/>
  <c r="C807"/>
  <c r="D807"/>
  <c r="E807"/>
  <c r="F807"/>
  <c r="G807"/>
  <c r="A55"/>
  <c r="B55"/>
  <c r="C55"/>
  <c r="D55"/>
  <c r="E55"/>
  <c r="F55"/>
  <c r="G55"/>
  <c r="H55"/>
  <c r="A110"/>
  <c r="B110"/>
  <c r="C110"/>
  <c r="D110"/>
  <c r="E110"/>
  <c r="F110"/>
  <c r="G110"/>
  <c r="H110"/>
  <c r="A56"/>
  <c r="B56"/>
  <c r="C56"/>
  <c r="D56"/>
  <c r="E56"/>
  <c r="F56"/>
  <c r="G56"/>
  <c r="H56"/>
  <c r="A57"/>
  <c r="B57"/>
  <c r="C57"/>
  <c r="D57"/>
  <c r="E57"/>
  <c r="F57"/>
  <c r="G57"/>
  <c r="H57"/>
  <c r="A179"/>
  <c r="B179"/>
  <c r="C179"/>
  <c r="D179"/>
  <c r="E179"/>
  <c r="F179"/>
  <c r="G179"/>
  <c r="H179"/>
  <c r="A192"/>
  <c r="B192"/>
  <c r="C192"/>
  <c r="D192"/>
  <c r="E192"/>
  <c r="F192"/>
  <c r="G192"/>
  <c r="A250"/>
  <c r="B250"/>
  <c r="C250"/>
  <c r="D250"/>
  <c r="E250"/>
  <c r="F250"/>
  <c r="G250"/>
  <c r="H250"/>
  <c r="A251"/>
  <c r="B251"/>
  <c r="C251"/>
  <c r="D251"/>
  <c r="E251"/>
  <c r="F251"/>
  <c r="G251"/>
  <c r="H251"/>
  <c r="A325"/>
  <c r="B325"/>
  <c r="C325"/>
  <c r="D325"/>
  <c r="E325"/>
  <c r="F325"/>
  <c r="G325"/>
  <c r="A252"/>
  <c r="B252"/>
  <c r="C252"/>
  <c r="D252"/>
  <c r="E252"/>
  <c r="F252"/>
  <c r="G252"/>
  <c r="H252"/>
  <c r="A253"/>
  <c r="B253"/>
  <c r="C253"/>
  <c r="D253"/>
  <c r="E253"/>
  <c r="F253"/>
  <c r="G253"/>
  <c r="H253"/>
  <c r="A254"/>
  <c r="B254"/>
  <c r="C254"/>
  <c r="D254"/>
  <c r="E254"/>
  <c r="F254"/>
  <c r="G254"/>
  <c r="H254"/>
  <c r="A457"/>
  <c r="B457"/>
  <c r="C457"/>
  <c r="D457"/>
  <c r="E457"/>
  <c r="F457"/>
  <c r="G457"/>
  <c r="A661"/>
  <c r="B661"/>
  <c r="C661"/>
  <c r="D661"/>
  <c r="E661"/>
  <c r="F661"/>
  <c r="G661"/>
  <c r="H661"/>
  <c r="A725"/>
  <c r="B725"/>
  <c r="C725"/>
  <c r="D725"/>
  <c r="E725"/>
  <c r="F725"/>
  <c r="G725"/>
  <c r="H725"/>
  <c r="A516"/>
  <c r="B516"/>
  <c r="C516"/>
  <c r="D516"/>
  <c r="E516"/>
  <c r="F516"/>
  <c r="G516"/>
  <c r="H516"/>
  <c r="A662"/>
  <c r="B662"/>
  <c r="C662"/>
  <c r="D662"/>
  <c r="E662"/>
  <c r="F662"/>
  <c r="G662"/>
  <c r="H662"/>
  <c r="A808"/>
  <c r="B808"/>
  <c r="C808"/>
  <c r="D808"/>
  <c r="E808"/>
  <c r="F808"/>
  <c r="G808"/>
  <c r="A726"/>
  <c r="B726"/>
  <c r="C726"/>
  <c r="D726"/>
  <c r="E726"/>
  <c r="F726"/>
  <c r="G726"/>
  <c r="H726"/>
  <c r="A517"/>
  <c r="B517"/>
  <c r="C517"/>
  <c r="D517"/>
  <c r="E517"/>
  <c r="F517"/>
  <c r="G517"/>
  <c r="H517"/>
  <c r="A663"/>
  <c r="B663"/>
  <c r="C663"/>
  <c r="D663"/>
  <c r="E663"/>
  <c r="F663"/>
  <c r="G663"/>
  <c r="H663"/>
  <c r="A809"/>
  <c r="B809"/>
  <c r="C809"/>
  <c r="D809"/>
  <c r="E809"/>
  <c r="F809"/>
  <c r="G809"/>
  <c r="A518"/>
  <c r="B518"/>
  <c r="C518"/>
  <c r="D518"/>
  <c r="E518"/>
  <c r="F518"/>
  <c r="G518"/>
  <c r="H518"/>
  <c r="A664"/>
  <c r="B664"/>
  <c r="C664"/>
  <c r="D664"/>
  <c r="E664"/>
  <c r="F664"/>
  <c r="G664"/>
  <c r="H664"/>
  <c r="A665"/>
  <c r="B665"/>
  <c r="C665"/>
  <c r="D665"/>
  <c r="E665"/>
  <c r="F665"/>
  <c r="G665"/>
  <c r="H665"/>
  <c r="A11365"/>
  <c r="B11365"/>
  <c r="C11365"/>
  <c r="D11365"/>
  <c r="E11365"/>
  <c r="F11365"/>
  <c r="G11365"/>
  <c r="H11365"/>
  <c r="A11366"/>
  <c r="B11366"/>
  <c r="C11366"/>
  <c r="D11366"/>
  <c r="E11366"/>
  <c r="F11366"/>
  <c r="G11366"/>
  <c r="H11366"/>
  <c r="A11367"/>
  <c r="B11367"/>
  <c r="C11367"/>
  <c r="D11367"/>
  <c r="E11367"/>
  <c r="F11367"/>
  <c r="G11367"/>
  <c r="H11367"/>
  <c r="A11368"/>
  <c r="B11368"/>
  <c r="C11368"/>
  <c r="D11368"/>
  <c r="E11368"/>
  <c r="F11368"/>
  <c r="G11368"/>
  <c r="H11368"/>
  <c r="A11369"/>
  <c r="B11369"/>
  <c r="C11369"/>
  <c r="D11369"/>
  <c r="E11369"/>
  <c r="F11369"/>
  <c r="G11369"/>
  <c r="H11369"/>
  <c r="A11773"/>
  <c r="B11773"/>
  <c r="C11773"/>
  <c r="D11773"/>
  <c r="E11773"/>
  <c r="F11773"/>
  <c r="G11773"/>
  <c r="H11773"/>
  <c r="A11632"/>
  <c r="B11632"/>
  <c r="C11632"/>
  <c r="D11632"/>
  <c r="E11632"/>
  <c r="F11632"/>
  <c r="G11632"/>
  <c r="H11632"/>
  <c r="A11774"/>
  <c r="B11774"/>
  <c r="C11774"/>
  <c r="D11774"/>
  <c r="E11774"/>
  <c r="F11774"/>
  <c r="G11774"/>
  <c r="H11774"/>
  <c r="A11923"/>
  <c r="B11923"/>
  <c r="C11923"/>
  <c r="D11923"/>
  <c r="E11923"/>
  <c r="F11923"/>
  <c r="G11923"/>
  <c r="A11837"/>
  <c r="B11837"/>
  <c r="C11837"/>
  <c r="D11837"/>
  <c r="E11837"/>
  <c r="F11837"/>
  <c r="G11837"/>
  <c r="H11837"/>
  <c r="A11633"/>
  <c r="B11633"/>
  <c r="C11633"/>
  <c r="D11633"/>
  <c r="E11633"/>
  <c r="F11633"/>
  <c r="G11633"/>
  <c r="H11633"/>
  <c r="A11775"/>
  <c r="B11775"/>
  <c r="C11775"/>
  <c r="D11775"/>
  <c r="E11775"/>
  <c r="F11775"/>
  <c r="G11775"/>
  <c r="H11775"/>
  <c r="A11924"/>
  <c r="B11924"/>
  <c r="C11924"/>
  <c r="D11924"/>
  <c r="E11924"/>
  <c r="F11924"/>
  <c r="G11924"/>
  <c r="A11171"/>
  <c r="B11171"/>
  <c r="C11171"/>
  <c r="D11171"/>
  <c r="E11171"/>
  <c r="F11171"/>
  <c r="G11171"/>
  <c r="H11171"/>
  <c r="A11216"/>
  <c r="B11216"/>
  <c r="C11216"/>
  <c r="D11216"/>
  <c r="E11216"/>
  <c r="F11216"/>
  <c r="G11216"/>
  <c r="H11216"/>
  <c r="A11234"/>
  <c r="B11234"/>
  <c r="C11234"/>
  <c r="D11234"/>
  <c r="E11234"/>
  <c r="F11234"/>
  <c r="G11234"/>
  <c r="H11234"/>
  <c r="A11219"/>
  <c r="B11219"/>
  <c r="C11219"/>
  <c r="D11219"/>
  <c r="E11219"/>
  <c r="F11219"/>
  <c r="G11219"/>
  <c r="H11219"/>
  <c r="A11263"/>
  <c r="B11263"/>
  <c r="C11263"/>
  <c r="D11263"/>
  <c r="E11263"/>
  <c r="F11263"/>
  <c r="G11263"/>
  <c r="A11172"/>
  <c r="B11172"/>
  <c r="C11172"/>
  <c r="D11172"/>
  <c r="E11172"/>
  <c r="F11172"/>
  <c r="G11172"/>
  <c r="H11172"/>
  <c r="A11235"/>
  <c r="B11235"/>
  <c r="C11235"/>
  <c r="D11235"/>
  <c r="E11235"/>
  <c r="F11235"/>
  <c r="G11235"/>
  <c r="H11235"/>
  <c r="A11264"/>
  <c r="B11264"/>
  <c r="C11264"/>
  <c r="D11264"/>
  <c r="E11264"/>
  <c r="F11264"/>
  <c r="G11264"/>
  <c r="A11173"/>
  <c r="B11173"/>
  <c r="C11173"/>
  <c r="D11173"/>
  <c r="E11173"/>
  <c r="F11173"/>
  <c r="G11173"/>
  <c r="H11173"/>
  <c r="A11174"/>
  <c r="B11174"/>
  <c r="C11174"/>
  <c r="D11174"/>
  <c r="E11174"/>
  <c r="F11174"/>
  <c r="G11174"/>
  <c r="H11174"/>
  <c r="A11293"/>
  <c r="B11293"/>
  <c r="C11293"/>
  <c r="D11293"/>
  <c r="E11293"/>
  <c r="F11293"/>
  <c r="G11293"/>
  <c r="H11293"/>
  <c r="A11307"/>
  <c r="B11307"/>
  <c r="C11307"/>
  <c r="D11307"/>
  <c r="E11307"/>
  <c r="F11307"/>
  <c r="G11307"/>
  <c r="H11307"/>
  <c r="A11320"/>
  <c r="B11320"/>
  <c r="C11320"/>
  <c r="D11320"/>
  <c r="E11320"/>
  <c r="F11320"/>
  <c r="G11320"/>
  <c r="A11370"/>
  <c r="B11370"/>
  <c r="C11370"/>
  <c r="D11370"/>
  <c r="E11370"/>
  <c r="F11370"/>
  <c r="G11370"/>
  <c r="H11370"/>
  <c r="A11436"/>
  <c r="B11436"/>
  <c r="C11436"/>
  <c r="D11436"/>
  <c r="E11436"/>
  <c r="F11436"/>
  <c r="G11436"/>
  <c r="A11371"/>
  <c r="B11371"/>
  <c r="C11371"/>
  <c r="D11371"/>
  <c r="E11371"/>
  <c r="F11371"/>
  <c r="G11371"/>
  <c r="H11371"/>
  <c r="A11437"/>
  <c r="B11437"/>
  <c r="C11437"/>
  <c r="D11437"/>
  <c r="E11437"/>
  <c r="F11437"/>
  <c r="G11437"/>
  <c r="A11372"/>
  <c r="B11372"/>
  <c r="C11372"/>
  <c r="D11372"/>
  <c r="E11372"/>
  <c r="F11372"/>
  <c r="G11372"/>
  <c r="H11372"/>
  <c r="A11438"/>
  <c r="B11438"/>
  <c r="C11438"/>
  <c r="D11438"/>
  <c r="E11438"/>
  <c r="F11438"/>
  <c r="G11438"/>
  <c r="A11373"/>
  <c r="B11373"/>
  <c r="C11373"/>
  <c r="D11373"/>
  <c r="E11373"/>
  <c r="F11373"/>
  <c r="G11373"/>
  <c r="H11373"/>
  <c r="A11439"/>
  <c r="B11439"/>
  <c r="C11439"/>
  <c r="D11439"/>
  <c r="E11439"/>
  <c r="F11439"/>
  <c r="G11439"/>
  <c r="A11374"/>
  <c r="B11374"/>
  <c r="C11374"/>
  <c r="D11374"/>
  <c r="E11374"/>
  <c r="F11374"/>
  <c r="G11374"/>
  <c r="H11374"/>
  <c r="A11440"/>
  <c r="B11440"/>
  <c r="C11440"/>
  <c r="D11440"/>
  <c r="E11440"/>
  <c r="F11440"/>
  <c r="G11440"/>
  <c r="A11494"/>
  <c r="B11494"/>
  <c r="C11494"/>
  <c r="D11494"/>
  <c r="E11494"/>
  <c r="F11494"/>
  <c r="G11494"/>
  <c r="A11476"/>
  <c r="B11476"/>
  <c r="C11476"/>
  <c r="D11476"/>
  <c r="E11476"/>
  <c r="F11476"/>
  <c r="G11476"/>
  <c r="A11495"/>
  <c r="B11495"/>
  <c r="C11495"/>
  <c r="D11495"/>
  <c r="E11495"/>
  <c r="F11495"/>
  <c r="G11495"/>
  <c r="A11473"/>
  <c r="B11473"/>
  <c r="C11473"/>
  <c r="D11473"/>
  <c r="E11473"/>
  <c r="F11473"/>
  <c r="G11473"/>
  <c r="H11473"/>
  <c r="A11477"/>
  <c r="B11477"/>
  <c r="C11477"/>
  <c r="D11477"/>
  <c r="E11477"/>
  <c r="F11477"/>
  <c r="G11477"/>
  <c r="A11527"/>
  <c r="B11527"/>
  <c r="C11527"/>
  <c r="D11527"/>
  <c r="E11527"/>
  <c r="F11527"/>
  <c r="G11527"/>
  <c r="H11527"/>
  <c r="A11570"/>
  <c r="B11570"/>
  <c r="C11570"/>
  <c r="D11570"/>
  <c r="E11570"/>
  <c r="F11570"/>
  <c r="G11570"/>
  <c r="H11570"/>
  <c r="A11593"/>
  <c r="B11593"/>
  <c r="C11593"/>
  <c r="D11593"/>
  <c r="E11593"/>
  <c r="F11593"/>
  <c r="G11593"/>
  <c r="A11528"/>
  <c r="B11528"/>
  <c r="C11528"/>
  <c r="D11528"/>
  <c r="E11528"/>
  <c r="F11528"/>
  <c r="G11528"/>
  <c r="H11528"/>
  <c r="A11529"/>
  <c r="B11529"/>
  <c r="C11529"/>
  <c r="D11529"/>
  <c r="E11529"/>
  <c r="F11529"/>
  <c r="G11529"/>
  <c r="H11529"/>
  <c r="A11594"/>
  <c r="B11594"/>
  <c r="C11594"/>
  <c r="D11594"/>
  <c r="E11594"/>
  <c r="F11594"/>
  <c r="G11594"/>
  <c r="A11634"/>
  <c r="B11634"/>
  <c r="C11634"/>
  <c r="D11634"/>
  <c r="E11634"/>
  <c r="F11634"/>
  <c r="G11634"/>
  <c r="H11634"/>
  <c r="A11776"/>
  <c r="B11776"/>
  <c r="C11776"/>
  <c r="D11776"/>
  <c r="E11776"/>
  <c r="F11776"/>
  <c r="G11776"/>
  <c r="H11776"/>
  <c r="A11925"/>
  <c r="B11925"/>
  <c r="C11925"/>
  <c r="D11925"/>
  <c r="E11925"/>
  <c r="F11925"/>
  <c r="G11925"/>
  <c r="A11838"/>
  <c r="B11838"/>
  <c r="C11838"/>
  <c r="D11838"/>
  <c r="E11838"/>
  <c r="F11838"/>
  <c r="G11838"/>
  <c r="H11838"/>
  <c r="A11635"/>
  <c r="B11635"/>
  <c r="C11635"/>
  <c r="D11635"/>
  <c r="E11635"/>
  <c r="F11635"/>
  <c r="G11635"/>
  <c r="H11635"/>
  <c r="A11693"/>
  <c r="B11693"/>
  <c r="C11693"/>
  <c r="D11693"/>
  <c r="E11693"/>
  <c r="F11693"/>
  <c r="G11693"/>
  <c r="H11693"/>
  <c r="A11777"/>
  <c r="B11777"/>
  <c r="C11777"/>
  <c r="D11777"/>
  <c r="E11777"/>
  <c r="F11777"/>
  <c r="G11777"/>
  <c r="H11777"/>
  <c r="A11717"/>
  <c r="B11717"/>
  <c r="C11717"/>
  <c r="D11717"/>
  <c r="E11717"/>
  <c r="F11717"/>
  <c r="G11717"/>
  <c r="H11717"/>
  <c r="A11737"/>
  <c r="B11737"/>
  <c r="C11737"/>
  <c r="D11737"/>
  <c r="E11737"/>
  <c r="F11737"/>
  <c r="G11737"/>
  <c r="H11737"/>
  <c r="A11876"/>
  <c r="B11876"/>
  <c r="C11876"/>
  <c r="D11876"/>
  <c r="E11876"/>
  <c r="F11876"/>
  <c r="G11876"/>
  <c r="H11876"/>
  <c r="A11926"/>
  <c r="B11926"/>
  <c r="C11926"/>
  <c r="D11926"/>
  <c r="E11926"/>
  <c r="F11926"/>
  <c r="G11926"/>
  <c r="A11839"/>
  <c r="B11839"/>
  <c r="C11839"/>
  <c r="D11839"/>
  <c r="E11839"/>
  <c r="F11839"/>
  <c r="G11839"/>
  <c r="H11839"/>
  <c r="A11611"/>
  <c r="B11611"/>
  <c r="C11611"/>
  <c r="D11611"/>
  <c r="E11611"/>
  <c r="F11611"/>
  <c r="G11611"/>
  <c r="A11636"/>
  <c r="B11636"/>
  <c r="C11636"/>
  <c r="D11636"/>
  <c r="E11636"/>
  <c r="F11636"/>
  <c r="G11636"/>
  <c r="H11636"/>
  <c r="A11694"/>
  <c r="B11694"/>
  <c r="C11694"/>
  <c r="D11694"/>
  <c r="E11694"/>
  <c r="F11694"/>
  <c r="G11694"/>
  <c r="H11694"/>
  <c r="A11778"/>
  <c r="B11778"/>
  <c r="C11778"/>
  <c r="D11778"/>
  <c r="E11778"/>
  <c r="F11778"/>
  <c r="G11778"/>
  <c r="H11778"/>
  <c r="A11877"/>
  <c r="B11877"/>
  <c r="C11877"/>
  <c r="D11877"/>
  <c r="E11877"/>
  <c r="F11877"/>
  <c r="G11877"/>
  <c r="H11877"/>
  <c r="A11927"/>
  <c r="B11927"/>
  <c r="C11927"/>
  <c r="D11927"/>
  <c r="E11927"/>
  <c r="F11927"/>
  <c r="G11927"/>
  <c r="A11637"/>
  <c r="B11637"/>
  <c r="C11637"/>
  <c r="D11637"/>
  <c r="E11637"/>
  <c r="F11637"/>
  <c r="G11637"/>
  <c r="H11637"/>
  <c r="A11779"/>
  <c r="B11779"/>
  <c r="C11779"/>
  <c r="D11779"/>
  <c r="E11779"/>
  <c r="F11779"/>
  <c r="G11779"/>
  <c r="H11779"/>
  <c r="A11928"/>
  <c r="B11928"/>
  <c r="C11928"/>
  <c r="D11928"/>
  <c r="E11928"/>
  <c r="F11928"/>
  <c r="G11928"/>
  <c r="A11840"/>
  <c r="B11840"/>
  <c r="C11840"/>
  <c r="D11840"/>
  <c r="E11840"/>
  <c r="F11840"/>
  <c r="G11840"/>
  <c r="H11840"/>
  <c r="A11638"/>
  <c r="B11638"/>
  <c r="C11638"/>
  <c r="D11638"/>
  <c r="E11638"/>
  <c r="F11638"/>
  <c r="G11638"/>
  <c r="H11638"/>
  <c r="A11780"/>
  <c r="B11780"/>
  <c r="C11780"/>
  <c r="D11780"/>
  <c r="E11780"/>
  <c r="F11780"/>
  <c r="G11780"/>
  <c r="H11780"/>
  <c r="A11718"/>
  <c r="B11718"/>
  <c r="C11718"/>
  <c r="D11718"/>
  <c r="E11718"/>
  <c r="F11718"/>
  <c r="G11718"/>
  <c r="H11718"/>
  <c r="A11929"/>
  <c r="B11929"/>
  <c r="C11929"/>
  <c r="D11929"/>
  <c r="E11929"/>
  <c r="F11929"/>
  <c r="G11929"/>
  <c r="A11175"/>
  <c r="B11175"/>
  <c r="C11175"/>
  <c r="D11175"/>
  <c r="E11175"/>
  <c r="F11175"/>
  <c r="G11175"/>
  <c r="H11175"/>
  <c r="A11236"/>
  <c r="B11236"/>
  <c r="C11236"/>
  <c r="D11236"/>
  <c r="E11236"/>
  <c r="F11236"/>
  <c r="G11236"/>
  <c r="H11236"/>
  <c r="A11220"/>
  <c r="B11220"/>
  <c r="C11220"/>
  <c r="D11220"/>
  <c r="E11220"/>
  <c r="F11220"/>
  <c r="G11220"/>
  <c r="H11220"/>
  <c r="A11265"/>
  <c r="B11265"/>
  <c r="C11265"/>
  <c r="D11265"/>
  <c r="E11265"/>
  <c r="F11265"/>
  <c r="G11265"/>
  <c r="A11176"/>
  <c r="B11176"/>
  <c r="C11176"/>
  <c r="D11176"/>
  <c r="E11176"/>
  <c r="F11176"/>
  <c r="G11176"/>
  <c r="H11176"/>
  <c r="A11237"/>
  <c r="B11237"/>
  <c r="C11237"/>
  <c r="D11237"/>
  <c r="E11237"/>
  <c r="F11237"/>
  <c r="G11237"/>
  <c r="H11237"/>
  <c r="A11266"/>
  <c r="B11266"/>
  <c r="C11266"/>
  <c r="D11266"/>
  <c r="E11266"/>
  <c r="F11266"/>
  <c r="G11266"/>
  <c r="A11177"/>
  <c r="B11177"/>
  <c r="C11177"/>
  <c r="D11177"/>
  <c r="E11177"/>
  <c r="F11177"/>
  <c r="G11177"/>
  <c r="H11177"/>
  <c r="A11294"/>
  <c r="B11294"/>
  <c r="C11294"/>
  <c r="D11294"/>
  <c r="E11294"/>
  <c r="F11294"/>
  <c r="G11294"/>
  <c r="H11294"/>
  <c r="A11308"/>
  <c r="B11308"/>
  <c r="C11308"/>
  <c r="D11308"/>
  <c r="E11308"/>
  <c r="F11308"/>
  <c r="G11308"/>
  <c r="H11308"/>
  <c r="A11321"/>
  <c r="B11321"/>
  <c r="C11321"/>
  <c r="D11321"/>
  <c r="E11321"/>
  <c r="F11321"/>
  <c r="G11321"/>
  <c r="A11375"/>
  <c r="B11375"/>
  <c r="C11375"/>
  <c r="D11375"/>
  <c r="E11375"/>
  <c r="F11375"/>
  <c r="G11375"/>
  <c r="H11375"/>
  <c r="A11441"/>
  <c r="B11441"/>
  <c r="C11441"/>
  <c r="D11441"/>
  <c r="E11441"/>
  <c r="F11441"/>
  <c r="G11441"/>
  <c r="A11329"/>
  <c r="B11329"/>
  <c r="C11329"/>
  <c r="D11329"/>
  <c r="E11329"/>
  <c r="F11329"/>
  <c r="G11329"/>
  <c r="H11329"/>
  <c r="A11376"/>
  <c r="B11376"/>
  <c r="C11376"/>
  <c r="D11376"/>
  <c r="E11376"/>
  <c r="F11376"/>
  <c r="G11376"/>
  <c r="H11376"/>
  <c r="A11442"/>
  <c r="B11442"/>
  <c r="C11442"/>
  <c r="D11442"/>
  <c r="E11442"/>
  <c r="F11442"/>
  <c r="G11442"/>
  <c r="A11377"/>
  <c r="B11377"/>
  <c r="C11377"/>
  <c r="D11377"/>
  <c r="E11377"/>
  <c r="F11377"/>
  <c r="G11377"/>
  <c r="H11377"/>
  <c r="A11443"/>
  <c r="B11443"/>
  <c r="C11443"/>
  <c r="D11443"/>
  <c r="E11443"/>
  <c r="F11443"/>
  <c r="G11443"/>
  <c r="A11378"/>
  <c r="B11378"/>
  <c r="C11378"/>
  <c r="D11378"/>
  <c r="E11378"/>
  <c r="F11378"/>
  <c r="G11378"/>
  <c r="H11378"/>
  <c r="A11444"/>
  <c r="B11444"/>
  <c r="C11444"/>
  <c r="D11444"/>
  <c r="E11444"/>
  <c r="F11444"/>
  <c r="G11444"/>
  <c r="A11379"/>
  <c r="B11379"/>
  <c r="C11379"/>
  <c r="D11379"/>
  <c r="E11379"/>
  <c r="F11379"/>
  <c r="G11379"/>
  <c r="H11379"/>
  <c r="A11445"/>
  <c r="B11445"/>
  <c r="C11445"/>
  <c r="D11445"/>
  <c r="E11445"/>
  <c r="F11445"/>
  <c r="G11445"/>
  <c r="A11496"/>
  <c r="B11496"/>
  <c r="C11496"/>
  <c r="D11496"/>
  <c r="E11496"/>
  <c r="F11496"/>
  <c r="G11496"/>
  <c r="A11497"/>
  <c r="B11497"/>
  <c r="C11497"/>
  <c r="D11497"/>
  <c r="E11497"/>
  <c r="F11497"/>
  <c r="G11497"/>
  <c r="A11478"/>
  <c r="B11478"/>
  <c r="C11478"/>
  <c r="D11478"/>
  <c r="E11478"/>
  <c r="F11478"/>
  <c r="G11478"/>
  <c r="A11530"/>
  <c r="B11530"/>
  <c r="C11530"/>
  <c r="D11530"/>
  <c r="E11530"/>
  <c r="F11530"/>
  <c r="G11530"/>
  <c r="H11530"/>
  <c r="A11571"/>
  <c r="B11571"/>
  <c r="C11571"/>
  <c r="D11571"/>
  <c r="E11571"/>
  <c r="F11571"/>
  <c r="G11571"/>
  <c r="H11571"/>
  <c r="A11595"/>
  <c r="B11595"/>
  <c r="C11595"/>
  <c r="D11595"/>
  <c r="E11595"/>
  <c r="F11595"/>
  <c r="G11595"/>
  <c r="A11531"/>
  <c r="B11531"/>
  <c r="C11531"/>
  <c r="D11531"/>
  <c r="E11531"/>
  <c r="F11531"/>
  <c r="G11531"/>
  <c r="H11531"/>
  <c r="A11532"/>
  <c r="B11532"/>
  <c r="C11532"/>
  <c r="D11532"/>
  <c r="E11532"/>
  <c r="F11532"/>
  <c r="G11532"/>
  <c r="H11532"/>
  <c r="A11639"/>
  <c r="B11639"/>
  <c r="C11639"/>
  <c r="D11639"/>
  <c r="E11639"/>
  <c r="F11639"/>
  <c r="G11639"/>
  <c r="H11639"/>
  <c r="A11695"/>
  <c r="B11695"/>
  <c r="C11695"/>
  <c r="D11695"/>
  <c r="E11695"/>
  <c r="F11695"/>
  <c r="G11695"/>
  <c r="H11695"/>
  <c r="A11781"/>
  <c r="B11781"/>
  <c r="C11781"/>
  <c r="D11781"/>
  <c r="E11781"/>
  <c r="F11781"/>
  <c r="G11781"/>
  <c r="H11781"/>
  <c r="A11897"/>
  <c r="B11897"/>
  <c r="C11897"/>
  <c r="D11897"/>
  <c r="E11897"/>
  <c r="F11897"/>
  <c r="G11897"/>
  <c r="H11897"/>
  <c r="A11930"/>
  <c r="B11930"/>
  <c r="C11930"/>
  <c r="D11930"/>
  <c r="E11930"/>
  <c r="F11930"/>
  <c r="G11930"/>
  <c r="A11841"/>
  <c r="B11841"/>
  <c r="C11841"/>
  <c r="D11841"/>
  <c r="E11841"/>
  <c r="F11841"/>
  <c r="G11841"/>
  <c r="H11841"/>
  <c r="A11640"/>
  <c r="B11640"/>
  <c r="C11640"/>
  <c r="D11640"/>
  <c r="E11640"/>
  <c r="F11640"/>
  <c r="G11640"/>
  <c r="H11640"/>
  <c r="A11782"/>
  <c r="B11782"/>
  <c r="C11782"/>
  <c r="D11782"/>
  <c r="E11782"/>
  <c r="F11782"/>
  <c r="G11782"/>
  <c r="H11782"/>
  <c r="A11719"/>
  <c r="B11719"/>
  <c r="C11719"/>
  <c r="D11719"/>
  <c r="E11719"/>
  <c r="F11719"/>
  <c r="G11719"/>
  <c r="H11719"/>
  <c r="A11738"/>
  <c r="B11738"/>
  <c r="C11738"/>
  <c r="D11738"/>
  <c r="E11738"/>
  <c r="F11738"/>
  <c r="G11738"/>
  <c r="H11738"/>
  <c r="A11878"/>
  <c r="B11878"/>
  <c r="C11878"/>
  <c r="D11878"/>
  <c r="E11878"/>
  <c r="F11878"/>
  <c r="G11878"/>
  <c r="H11878"/>
  <c r="A11931"/>
  <c r="B11931"/>
  <c r="C11931"/>
  <c r="D11931"/>
  <c r="E11931"/>
  <c r="F11931"/>
  <c r="G11931"/>
  <c r="A11842"/>
  <c r="B11842"/>
  <c r="C11842"/>
  <c r="D11842"/>
  <c r="E11842"/>
  <c r="F11842"/>
  <c r="G11842"/>
  <c r="H11842"/>
  <c r="A11641"/>
  <c r="B11641"/>
  <c r="C11641"/>
  <c r="D11641"/>
  <c r="E11641"/>
  <c r="F11641"/>
  <c r="G11641"/>
  <c r="H11641"/>
  <c r="A11783"/>
  <c r="B11783"/>
  <c r="C11783"/>
  <c r="D11783"/>
  <c r="E11783"/>
  <c r="F11783"/>
  <c r="G11783"/>
  <c r="H11783"/>
  <c r="A11720"/>
  <c r="B11720"/>
  <c r="C11720"/>
  <c r="D11720"/>
  <c r="E11720"/>
  <c r="F11720"/>
  <c r="G11720"/>
  <c r="H11720"/>
  <c r="A11879"/>
  <c r="B11879"/>
  <c r="C11879"/>
  <c r="D11879"/>
  <c r="E11879"/>
  <c r="F11879"/>
  <c r="G11879"/>
  <c r="H11879"/>
  <c r="A11932"/>
  <c r="B11932"/>
  <c r="C11932"/>
  <c r="D11932"/>
  <c r="E11932"/>
  <c r="F11932"/>
  <c r="G11932"/>
  <c r="A11843"/>
  <c r="B11843"/>
  <c r="C11843"/>
  <c r="D11843"/>
  <c r="E11843"/>
  <c r="F11843"/>
  <c r="G11843"/>
  <c r="H11843"/>
  <c r="A11642"/>
  <c r="B11642"/>
  <c r="C11642"/>
  <c r="D11642"/>
  <c r="E11642"/>
  <c r="F11642"/>
  <c r="G11642"/>
  <c r="H11642"/>
  <c r="A11784"/>
  <c r="B11784"/>
  <c r="C11784"/>
  <c r="D11784"/>
  <c r="E11784"/>
  <c r="F11784"/>
  <c r="G11784"/>
  <c r="H11784"/>
  <c r="A11933"/>
  <c r="B11933"/>
  <c r="C11933"/>
  <c r="D11933"/>
  <c r="E11933"/>
  <c r="F11933"/>
  <c r="G11933"/>
  <c r="A11844"/>
  <c r="B11844"/>
  <c r="C11844"/>
  <c r="D11844"/>
  <c r="E11844"/>
  <c r="F11844"/>
  <c r="G11844"/>
  <c r="H11844"/>
  <c r="A11643"/>
  <c r="B11643"/>
  <c r="C11643"/>
  <c r="D11643"/>
  <c r="E11643"/>
  <c r="F11643"/>
  <c r="G11643"/>
  <c r="H11643"/>
  <c r="A11696"/>
  <c r="B11696"/>
  <c r="C11696"/>
  <c r="D11696"/>
  <c r="E11696"/>
  <c r="F11696"/>
  <c r="G11696"/>
  <c r="H11696"/>
  <c r="A11785"/>
  <c r="B11785"/>
  <c r="C11785"/>
  <c r="D11785"/>
  <c r="E11785"/>
  <c r="F11785"/>
  <c r="G11785"/>
  <c r="H11785"/>
  <c r="A11934"/>
  <c r="B11934"/>
  <c r="C11934"/>
  <c r="D11934"/>
  <c r="E11934"/>
  <c r="F11934"/>
  <c r="G11934"/>
  <c r="A11178"/>
  <c r="B11178"/>
  <c r="C11178"/>
  <c r="D11178"/>
  <c r="E11178"/>
  <c r="F11178"/>
  <c r="G11178"/>
  <c r="H11178"/>
  <c r="A11238"/>
  <c r="B11238"/>
  <c r="C11238"/>
  <c r="D11238"/>
  <c r="E11238"/>
  <c r="F11238"/>
  <c r="G11238"/>
  <c r="H11238"/>
  <c r="A11223"/>
  <c r="B11223"/>
  <c r="C11223"/>
  <c r="D11223"/>
  <c r="E11223"/>
  <c r="F11223"/>
  <c r="G11223"/>
  <c r="H11223"/>
  <c r="A11267"/>
  <c r="B11267"/>
  <c r="C11267"/>
  <c r="D11267"/>
  <c r="E11267"/>
  <c r="F11267"/>
  <c r="G11267"/>
  <c r="A11179"/>
  <c r="B11179"/>
  <c r="C11179"/>
  <c r="D11179"/>
  <c r="E11179"/>
  <c r="F11179"/>
  <c r="G11179"/>
  <c r="H11179"/>
  <c r="A11239"/>
  <c r="B11239"/>
  <c r="C11239"/>
  <c r="D11239"/>
  <c r="E11239"/>
  <c r="F11239"/>
  <c r="G11239"/>
  <c r="H11239"/>
  <c r="A11268"/>
  <c r="B11268"/>
  <c r="C11268"/>
  <c r="D11268"/>
  <c r="E11268"/>
  <c r="F11268"/>
  <c r="G11268"/>
  <c r="A11180"/>
  <c r="B11180"/>
  <c r="C11180"/>
  <c r="D11180"/>
  <c r="E11180"/>
  <c r="F11180"/>
  <c r="G11180"/>
  <c r="H11180"/>
  <c r="A11181"/>
  <c r="B11181"/>
  <c r="C11181"/>
  <c r="D11181"/>
  <c r="E11181"/>
  <c r="F11181"/>
  <c r="G11181"/>
  <c r="H11181"/>
  <c r="A11295"/>
  <c r="B11295"/>
  <c r="C11295"/>
  <c r="D11295"/>
  <c r="E11295"/>
  <c r="F11295"/>
  <c r="G11295"/>
  <c r="H11295"/>
  <c r="A11309"/>
  <c r="B11309"/>
  <c r="C11309"/>
  <c r="D11309"/>
  <c r="E11309"/>
  <c r="F11309"/>
  <c r="G11309"/>
  <c r="H11309"/>
  <c r="A11322"/>
  <c r="B11322"/>
  <c r="C11322"/>
  <c r="D11322"/>
  <c r="E11322"/>
  <c r="F11322"/>
  <c r="G11322"/>
  <c r="A11380"/>
  <c r="B11380"/>
  <c r="C11380"/>
  <c r="D11380"/>
  <c r="E11380"/>
  <c r="F11380"/>
  <c r="G11380"/>
  <c r="H11380"/>
  <c r="A11446"/>
  <c r="B11446"/>
  <c r="C11446"/>
  <c r="D11446"/>
  <c r="E11446"/>
  <c r="F11446"/>
  <c r="G11446"/>
  <c r="A11381"/>
  <c r="B11381"/>
  <c r="C11381"/>
  <c r="D11381"/>
  <c r="E11381"/>
  <c r="F11381"/>
  <c r="G11381"/>
  <c r="H11381"/>
  <c r="A11447"/>
  <c r="B11447"/>
  <c r="C11447"/>
  <c r="D11447"/>
  <c r="E11447"/>
  <c r="F11447"/>
  <c r="G11447"/>
  <c r="A11382"/>
  <c r="B11382"/>
  <c r="C11382"/>
  <c r="D11382"/>
  <c r="E11382"/>
  <c r="F11382"/>
  <c r="G11382"/>
  <c r="H11382"/>
  <c r="A11448"/>
  <c r="B11448"/>
  <c r="C11448"/>
  <c r="D11448"/>
  <c r="E11448"/>
  <c r="F11448"/>
  <c r="G11448"/>
  <c r="A11333"/>
  <c r="B11333"/>
  <c r="C11333"/>
  <c r="D11333"/>
  <c r="E11333"/>
  <c r="F11333"/>
  <c r="G11333"/>
  <c r="H11333"/>
  <c r="A11383"/>
  <c r="B11383"/>
  <c r="C11383"/>
  <c r="D11383"/>
  <c r="E11383"/>
  <c r="F11383"/>
  <c r="G11383"/>
  <c r="H11383"/>
  <c r="A11449"/>
  <c r="B11449"/>
  <c r="C11449"/>
  <c r="D11449"/>
  <c r="E11449"/>
  <c r="F11449"/>
  <c r="G11449"/>
  <c r="A11384"/>
  <c r="B11384"/>
  <c r="C11384"/>
  <c r="D11384"/>
  <c r="E11384"/>
  <c r="F11384"/>
  <c r="G11384"/>
  <c r="H11384"/>
  <c r="A11450"/>
  <c r="B11450"/>
  <c r="C11450"/>
  <c r="D11450"/>
  <c r="E11450"/>
  <c r="F11450"/>
  <c r="G11450"/>
  <c r="A11498"/>
  <c r="B11498"/>
  <c r="C11498"/>
  <c r="D11498"/>
  <c r="E11498"/>
  <c r="F11498"/>
  <c r="G11498"/>
  <c r="A11499"/>
  <c r="B11499"/>
  <c r="C11499"/>
  <c r="D11499"/>
  <c r="E11499"/>
  <c r="F11499"/>
  <c r="G11499"/>
  <c r="A11479"/>
  <c r="B11479"/>
  <c r="C11479"/>
  <c r="D11479"/>
  <c r="E11479"/>
  <c r="F11479"/>
  <c r="G11479"/>
  <c r="A11474"/>
  <c r="B11474"/>
  <c r="C11474"/>
  <c r="D11474"/>
  <c r="E11474"/>
  <c r="F11474"/>
  <c r="G11474"/>
  <c r="H11474"/>
  <c r="A11610"/>
  <c r="B11610"/>
  <c r="C11610"/>
  <c r="D11610"/>
  <c r="E11610"/>
  <c r="F11610"/>
  <c r="G11610"/>
  <c r="A11533"/>
  <c r="B11533"/>
  <c r="C11533"/>
  <c r="D11533"/>
  <c r="E11533"/>
  <c r="F11533"/>
  <c r="G11533"/>
  <c r="H11533"/>
  <c r="A11572"/>
  <c r="B11572"/>
  <c r="C11572"/>
  <c r="D11572"/>
  <c r="E11572"/>
  <c r="F11572"/>
  <c r="G11572"/>
  <c r="H11572"/>
  <c r="A11589"/>
  <c r="B11589"/>
  <c r="C11589"/>
  <c r="D11589"/>
  <c r="E11589"/>
  <c r="F11589"/>
  <c r="G11589"/>
  <c r="H11589"/>
  <c r="A11596"/>
  <c r="B11596"/>
  <c r="C11596"/>
  <c r="D11596"/>
  <c r="E11596"/>
  <c r="F11596"/>
  <c r="G11596"/>
  <c r="A11534"/>
  <c r="B11534"/>
  <c r="C11534"/>
  <c r="D11534"/>
  <c r="E11534"/>
  <c r="F11534"/>
  <c r="G11534"/>
  <c r="H11534"/>
  <c r="A11573"/>
  <c r="B11573"/>
  <c r="C11573"/>
  <c r="D11573"/>
  <c r="E11573"/>
  <c r="F11573"/>
  <c r="G11573"/>
  <c r="H11573"/>
  <c r="A11535"/>
  <c r="B11535"/>
  <c r="C11535"/>
  <c r="D11535"/>
  <c r="E11535"/>
  <c r="F11535"/>
  <c r="G11535"/>
  <c r="H11535"/>
  <c r="A11574"/>
  <c r="B11574"/>
  <c r="C11574"/>
  <c r="D11574"/>
  <c r="E11574"/>
  <c r="F11574"/>
  <c r="G11574"/>
  <c r="H11574"/>
  <c r="A11644"/>
  <c r="B11644"/>
  <c r="C11644"/>
  <c r="D11644"/>
  <c r="E11644"/>
  <c r="F11644"/>
  <c r="G11644"/>
  <c r="H11644"/>
  <c r="A11786"/>
  <c r="B11786"/>
  <c r="C11786"/>
  <c r="D11786"/>
  <c r="E11786"/>
  <c r="F11786"/>
  <c r="G11786"/>
  <c r="H11786"/>
  <c r="A11739"/>
  <c r="B11739"/>
  <c r="C11739"/>
  <c r="D11739"/>
  <c r="E11739"/>
  <c r="F11739"/>
  <c r="G11739"/>
  <c r="H11739"/>
  <c r="A11935"/>
  <c r="B11935"/>
  <c r="C11935"/>
  <c r="D11935"/>
  <c r="E11935"/>
  <c r="F11935"/>
  <c r="G11935"/>
  <c r="A11845"/>
  <c r="B11845"/>
  <c r="C11845"/>
  <c r="D11845"/>
  <c r="E11845"/>
  <c r="F11845"/>
  <c r="G11845"/>
  <c r="H11845"/>
  <c r="A11645"/>
  <c r="B11645"/>
  <c r="C11645"/>
  <c r="D11645"/>
  <c r="E11645"/>
  <c r="F11645"/>
  <c r="G11645"/>
  <c r="H11645"/>
  <c r="A11697"/>
  <c r="B11697"/>
  <c r="C11697"/>
  <c r="D11697"/>
  <c r="E11697"/>
  <c r="F11697"/>
  <c r="G11697"/>
  <c r="H11697"/>
  <c r="A11787"/>
  <c r="B11787"/>
  <c r="C11787"/>
  <c r="D11787"/>
  <c r="E11787"/>
  <c r="F11787"/>
  <c r="G11787"/>
  <c r="H11787"/>
  <c r="A11721"/>
  <c r="B11721"/>
  <c r="C11721"/>
  <c r="D11721"/>
  <c r="E11721"/>
  <c r="F11721"/>
  <c r="G11721"/>
  <c r="H11721"/>
  <c r="A11740"/>
  <c r="B11740"/>
  <c r="C11740"/>
  <c r="D11740"/>
  <c r="E11740"/>
  <c r="F11740"/>
  <c r="G11740"/>
  <c r="H11740"/>
  <c r="A11936"/>
  <c r="B11936"/>
  <c r="C11936"/>
  <c r="D11936"/>
  <c r="E11936"/>
  <c r="F11936"/>
  <c r="G11936"/>
  <c r="A11846"/>
  <c r="B11846"/>
  <c r="C11846"/>
  <c r="D11846"/>
  <c r="E11846"/>
  <c r="F11846"/>
  <c r="G11846"/>
  <c r="H11846"/>
  <c r="A11646"/>
  <c r="B11646"/>
  <c r="C11646"/>
  <c r="D11646"/>
  <c r="E11646"/>
  <c r="F11646"/>
  <c r="G11646"/>
  <c r="H11646"/>
  <c r="A11788"/>
  <c r="B11788"/>
  <c r="C11788"/>
  <c r="D11788"/>
  <c r="E11788"/>
  <c r="F11788"/>
  <c r="G11788"/>
  <c r="H11788"/>
  <c r="A11722"/>
  <c r="B11722"/>
  <c r="C11722"/>
  <c r="D11722"/>
  <c r="E11722"/>
  <c r="F11722"/>
  <c r="G11722"/>
  <c r="H11722"/>
  <c r="A11741"/>
  <c r="B11741"/>
  <c r="C11741"/>
  <c r="D11741"/>
  <c r="E11741"/>
  <c r="F11741"/>
  <c r="G11741"/>
  <c r="H11741"/>
  <c r="A11898"/>
  <c r="B11898"/>
  <c r="C11898"/>
  <c r="D11898"/>
  <c r="E11898"/>
  <c r="F11898"/>
  <c r="G11898"/>
  <c r="H11898"/>
  <c r="A11880"/>
  <c r="B11880"/>
  <c r="C11880"/>
  <c r="D11880"/>
  <c r="E11880"/>
  <c r="F11880"/>
  <c r="G11880"/>
  <c r="H11880"/>
  <c r="A11937"/>
  <c r="B11937"/>
  <c r="C11937"/>
  <c r="D11937"/>
  <c r="E11937"/>
  <c r="F11937"/>
  <c r="G11937"/>
  <c r="A11647"/>
  <c r="B11647"/>
  <c r="C11647"/>
  <c r="D11647"/>
  <c r="E11647"/>
  <c r="F11647"/>
  <c r="G11647"/>
  <c r="H11647"/>
  <c r="A11789"/>
  <c r="B11789"/>
  <c r="C11789"/>
  <c r="D11789"/>
  <c r="E11789"/>
  <c r="F11789"/>
  <c r="G11789"/>
  <c r="H11789"/>
  <c r="A11723"/>
  <c r="B11723"/>
  <c r="C11723"/>
  <c r="D11723"/>
  <c r="E11723"/>
  <c r="F11723"/>
  <c r="G11723"/>
  <c r="H11723"/>
  <c r="A11938"/>
  <c r="B11938"/>
  <c r="C11938"/>
  <c r="D11938"/>
  <c r="E11938"/>
  <c r="F11938"/>
  <c r="G11938"/>
  <c r="A11847"/>
  <c r="B11847"/>
  <c r="C11847"/>
  <c r="D11847"/>
  <c r="E11847"/>
  <c r="F11847"/>
  <c r="G11847"/>
  <c r="H11847"/>
  <c r="A11648"/>
  <c r="B11648"/>
  <c r="C11648"/>
  <c r="D11648"/>
  <c r="E11648"/>
  <c r="F11648"/>
  <c r="G11648"/>
  <c r="H11648"/>
  <c r="A11790"/>
  <c r="B11790"/>
  <c r="C11790"/>
  <c r="D11790"/>
  <c r="E11790"/>
  <c r="F11790"/>
  <c r="G11790"/>
  <c r="H11790"/>
  <c r="A11724"/>
  <c r="B11724"/>
  <c r="C11724"/>
  <c r="D11724"/>
  <c r="E11724"/>
  <c r="F11724"/>
  <c r="G11724"/>
  <c r="H11724"/>
  <c r="A11939"/>
  <c r="B11939"/>
  <c r="C11939"/>
  <c r="D11939"/>
  <c r="E11939"/>
  <c r="F11939"/>
  <c r="G11939"/>
  <c r="A11182"/>
  <c r="B11182"/>
  <c r="C11182"/>
  <c r="D11182"/>
  <c r="E11182"/>
  <c r="F11182"/>
  <c r="G11182"/>
  <c r="H11182"/>
  <c r="A11240"/>
  <c r="B11240"/>
  <c r="C11240"/>
  <c r="D11240"/>
  <c r="E11240"/>
  <c r="F11240"/>
  <c r="G11240"/>
  <c r="H11240"/>
  <c r="A11269"/>
  <c r="B11269"/>
  <c r="C11269"/>
  <c r="D11269"/>
  <c r="E11269"/>
  <c r="F11269"/>
  <c r="G11269"/>
  <c r="A11183"/>
  <c r="B11183"/>
  <c r="C11183"/>
  <c r="D11183"/>
  <c r="E11183"/>
  <c r="F11183"/>
  <c r="G11183"/>
  <c r="H11183"/>
  <c r="A11241"/>
  <c r="B11241"/>
  <c r="C11241"/>
  <c r="D11241"/>
  <c r="E11241"/>
  <c r="F11241"/>
  <c r="G11241"/>
  <c r="H11241"/>
  <c r="A11270"/>
  <c r="B11270"/>
  <c r="C11270"/>
  <c r="D11270"/>
  <c r="E11270"/>
  <c r="F11270"/>
  <c r="G11270"/>
  <c r="A11184"/>
  <c r="B11184"/>
  <c r="C11184"/>
  <c r="D11184"/>
  <c r="E11184"/>
  <c r="F11184"/>
  <c r="G11184"/>
  <c r="H11184"/>
  <c r="A11296"/>
  <c r="B11296"/>
  <c r="C11296"/>
  <c r="D11296"/>
  <c r="E11296"/>
  <c r="F11296"/>
  <c r="G11296"/>
  <c r="H11296"/>
  <c r="A11300"/>
  <c r="B11300"/>
  <c r="C11300"/>
  <c r="D11300"/>
  <c r="E11300"/>
  <c r="F11300"/>
  <c r="G11300"/>
  <c r="H11300"/>
  <c r="A11310"/>
  <c r="B11310"/>
  <c r="C11310"/>
  <c r="D11310"/>
  <c r="E11310"/>
  <c r="F11310"/>
  <c r="G11310"/>
  <c r="H11310"/>
  <c r="A11323"/>
  <c r="B11323"/>
  <c r="C11323"/>
  <c r="D11323"/>
  <c r="E11323"/>
  <c r="F11323"/>
  <c r="G11323"/>
  <c r="A11385"/>
  <c r="B11385"/>
  <c r="C11385"/>
  <c r="D11385"/>
  <c r="E11385"/>
  <c r="F11385"/>
  <c r="G11385"/>
  <c r="H11385"/>
  <c r="A11451"/>
  <c r="B11451"/>
  <c r="C11451"/>
  <c r="D11451"/>
  <c r="E11451"/>
  <c r="F11451"/>
  <c r="G11451"/>
  <c r="A11386"/>
  <c r="B11386"/>
  <c r="C11386"/>
  <c r="D11386"/>
  <c r="E11386"/>
  <c r="F11386"/>
  <c r="G11386"/>
  <c r="H11386"/>
  <c r="A11452"/>
  <c r="B11452"/>
  <c r="C11452"/>
  <c r="D11452"/>
  <c r="E11452"/>
  <c r="F11452"/>
  <c r="G11452"/>
  <c r="A11387"/>
  <c r="B11387"/>
  <c r="C11387"/>
  <c r="D11387"/>
  <c r="E11387"/>
  <c r="F11387"/>
  <c r="G11387"/>
  <c r="H11387"/>
  <c r="A11453"/>
  <c r="B11453"/>
  <c r="C11453"/>
  <c r="D11453"/>
  <c r="E11453"/>
  <c r="F11453"/>
  <c r="G11453"/>
  <c r="A11388"/>
  <c r="B11388"/>
  <c r="C11388"/>
  <c r="D11388"/>
  <c r="E11388"/>
  <c r="F11388"/>
  <c r="G11388"/>
  <c r="H11388"/>
  <c r="A11454"/>
  <c r="B11454"/>
  <c r="C11454"/>
  <c r="D11454"/>
  <c r="E11454"/>
  <c r="F11454"/>
  <c r="G11454"/>
  <c r="A11389"/>
  <c r="B11389"/>
  <c r="C11389"/>
  <c r="D11389"/>
  <c r="E11389"/>
  <c r="F11389"/>
  <c r="G11389"/>
  <c r="H11389"/>
  <c r="A11455"/>
  <c r="B11455"/>
  <c r="C11455"/>
  <c r="D11455"/>
  <c r="E11455"/>
  <c r="F11455"/>
  <c r="G11455"/>
  <c r="A11500"/>
  <c r="B11500"/>
  <c r="C11500"/>
  <c r="D11500"/>
  <c r="E11500"/>
  <c r="F11500"/>
  <c r="G11500"/>
  <c r="A11501"/>
  <c r="B11501"/>
  <c r="C11501"/>
  <c r="D11501"/>
  <c r="E11501"/>
  <c r="F11501"/>
  <c r="G11501"/>
  <c r="A11480"/>
  <c r="B11480"/>
  <c r="C11480"/>
  <c r="D11480"/>
  <c r="E11480"/>
  <c r="F11480"/>
  <c r="G11480"/>
  <c r="A11502"/>
  <c r="B11502"/>
  <c r="C11502"/>
  <c r="D11502"/>
  <c r="E11502"/>
  <c r="F11502"/>
  <c r="G11502"/>
  <c r="A11481"/>
  <c r="B11481"/>
  <c r="C11481"/>
  <c r="D11481"/>
  <c r="E11481"/>
  <c r="F11481"/>
  <c r="G11481"/>
  <c r="A11536"/>
  <c r="B11536"/>
  <c r="C11536"/>
  <c r="D11536"/>
  <c r="E11536"/>
  <c r="F11536"/>
  <c r="G11536"/>
  <c r="H11536"/>
  <c r="A11575"/>
  <c r="B11575"/>
  <c r="C11575"/>
  <c r="D11575"/>
  <c r="E11575"/>
  <c r="F11575"/>
  <c r="G11575"/>
  <c r="H11575"/>
  <c r="A11597"/>
  <c r="B11597"/>
  <c r="C11597"/>
  <c r="D11597"/>
  <c r="E11597"/>
  <c r="F11597"/>
  <c r="G11597"/>
  <c r="A11537"/>
  <c r="B11537"/>
  <c r="C11537"/>
  <c r="D11537"/>
  <c r="E11537"/>
  <c r="F11537"/>
  <c r="G11537"/>
  <c r="H11537"/>
  <c r="A11538"/>
  <c r="B11538"/>
  <c r="C11538"/>
  <c r="D11538"/>
  <c r="E11538"/>
  <c r="F11538"/>
  <c r="G11538"/>
  <c r="H11538"/>
  <c r="A11598"/>
  <c r="B11598"/>
  <c r="C11598"/>
  <c r="D11598"/>
  <c r="E11598"/>
  <c r="F11598"/>
  <c r="G11598"/>
  <c r="A11649"/>
  <c r="B11649"/>
  <c r="C11649"/>
  <c r="D11649"/>
  <c r="E11649"/>
  <c r="F11649"/>
  <c r="G11649"/>
  <c r="H11649"/>
  <c r="A11791"/>
  <c r="B11791"/>
  <c r="C11791"/>
  <c r="D11791"/>
  <c r="E11791"/>
  <c r="F11791"/>
  <c r="G11791"/>
  <c r="H11791"/>
  <c r="A11940"/>
  <c r="B11940"/>
  <c r="C11940"/>
  <c r="D11940"/>
  <c r="E11940"/>
  <c r="F11940"/>
  <c r="G11940"/>
  <c r="A11982"/>
  <c r="B11982"/>
  <c r="C11982"/>
  <c r="D11982"/>
  <c r="E11982"/>
  <c r="F11982"/>
  <c r="G11982"/>
  <c r="A11848"/>
  <c r="B11848"/>
  <c r="C11848"/>
  <c r="D11848"/>
  <c r="E11848"/>
  <c r="F11848"/>
  <c r="G11848"/>
  <c r="H11848"/>
  <c r="A11650"/>
  <c r="B11650"/>
  <c r="C11650"/>
  <c r="D11650"/>
  <c r="E11650"/>
  <c r="F11650"/>
  <c r="G11650"/>
  <c r="H11650"/>
  <c r="A11792"/>
  <c r="B11792"/>
  <c r="C11792"/>
  <c r="D11792"/>
  <c r="E11792"/>
  <c r="F11792"/>
  <c r="G11792"/>
  <c r="H11792"/>
  <c r="A11725"/>
  <c r="B11725"/>
  <c r="C11725"/>
  <c r="D11725"/>
  <c r="E11725"/>
  <c r="F11725"/>
  <c r="G11725"/>
  <c r="H11725"/>
  <c r="A11899"/>
  <c r="B11899"/>
  <c r="C11899"/>
  <c r="D11899"/>
  <c r="E11899"/>
  <c r="F11899"/>
  <c r="G11899"/>
  <c r="H11899"/>
  <c r="A11881"/>
  <c r="B11881"/>
  <c r="C11881"/>
  <c r="D11881"/>
  <c r="E11881"/>
  <c r="F11881"/>
  <c r="G11881"/>
  <c r="H11881"/>
  <c r="A11941"/>
  <c r="B11941"/>
  <c r="C11941"/>
  <c r="D11941"/>
  <c r="E11941"/>
  <c r="F11941"/>
  <c r="G11941"/>
  <c r="A11849"/>
  <c r="B11849"/>
  <c r="C11849"/>
  <c r="D11849"/>
  <c r="E11849"/>
  <c r="F11849"/>
  <c r="G11849"/>
  <c r="H11849"/>
  <c r="A11651"/>
  <c r="B11651"/>
  <c r="C11651"/>
  <c r="D11651"/>
  <c r="E11651"/>
  <c r="F11651"/>
  <c r="G11651"/>
  <c r="H11651"/>
  <c r="A11698"/>
  <c r="B11698"/>
  <c r="C11698"/>
  <c r="D11698"/>
  <c r="E11698"/>
  <c r="F11698"/>
  <c r="G11698"/>
  <c r="H11698"/>
  <c r="A11793"/>
  <c r="B11793"/>
  <c r="C11793"/>
  <c r="D11793"/>
  <c r="E11793"/>
  <c r="F11793"/>
  <c r="G11793"/>
  <c r="H11793"/>
  <c r="A11726"/>
  <c r="B11726"/>
  <c r="C11726"/>
  <c r="D11726"/>
  <c r="E11726"/>
  <c r="F11726"/>
  <c r="G11726"/>
  <c r="H11726"/>
  <c r="A11900"/>
  <c r="B11900"/>
  <c r="C11900"/>
  <c r="D11900"/>
  <c r="E11900"/>
  <c r="F11900"/>
  <c r="G11900"/>
  <c r="H11900"/>
  <c r="A11882"/>
  <c r="B11882"/>
  <c r="C11882"/>
  <c r="D11882"/>
  <c r="E11882"/>
  <c r="F11882"/>
  <c r="G11882"/>
  <c r="H11882"/>
  <c r="A11942"/>
  <c r="B11942"/>
  <c r="C11942"/>
  <c r="D11942"/>
  <c r="E11942"/>
  <c r="F11942"/>
  <c r="G11942"/>
  <c r="A11652"/>
  <c r="B11652"/>
  <c r="C11652"/>
  <c r="D11652"/>
  <c r="E11652"/>
  <c r="F11652"/>
  <c r="G11652"/>
  <c r="H11652"/>
  <c r="A11794"/>
  <c r="B11794"/>
  <c r="C11794"/>
  <c r="D11794"/>
  <c r="E11794"/>
  <c r="F11794"/>
  <c r="G11794"/>
  <c r="H11794"/>
  <c r="A11943"/>
  <c r="B11943"/>
  <c r="C11943"/>
  <c r="D11943"/>
  <c r="E11943"/>
  <c r="F11943"/>
  <c r="G11943"/>
  <c r="A11850"/>
  <c r="B11850"/>
  <c r="C11850"/>
  <c r="D11850"/>
  <c r="E11850"/>
  <c r="F11850"/>
  <c r="G11850"/>
  <c r="H11850"/>
  <c r="A11653"/>
  <c r="B11653"/>
  <c r="C11653"/>
  <c r="D11653"/>
  <c r="E11653"/>
  <c r="F11653"/>
  <c r="G11653"/>
  <c r="H11653"/>
  <c r="A11795"/>
  <c r="B11795"/>
  <c r="C11795"/>
  <c r="D11795"/>
  <c r="E11795"/>
  <c r="F11795"/>
  <c r="G11795"/>
  <c r="H11795"/>
  <c r="A11727"/>
  <c r="B11727"/>
  <c r="C11727"/>
  <c r="D11727"/>
  <c r="E11727"/>
  <c r="F11727"/>
  <c r="G11727"/>
  <c r="H11727"/>
  <c r="A11944"/>
  <c r="B11944"/>
  <c r="C11944"/>
  <c r="D11944"/>
  <c r="E11944"/>
  <c r="F11944"/>
  <c r="G11944"/>
  <c r="A11140"/>
  <c r="B11140"/>
  <c r="C11140"/>
  <c r="D11140"/>
  <c r="E11140"/>
  <c r="F11140"/>
  <c r="G11140"/>
  <c r="H11140"/>
  <c r="A11185"/>
  <c r="B11185"/>
  <c r="C11185"/>
  <c r="D11185"/>
  <c r="E11185"/>
  <c r="F11185"/>
  <c r="G11185"/>
  <c r="H11185"/>
  <c r="A11242"/>
  <c r="B11242"/>
  <c r="C11242"/>
  <c r="D11242"/>
  <c r="E11242"/>
  <c r="F11242"/>
  <c r="G11242"/>
  <c r="H11242"/>
  <c r="A11271"/>
  <c r="B11271"/>
  <c r="C11271"/>
  <c r="D11271"/>
  <c r="E11271"/>
  <c r="F11271"/>
  <c r="G11271"/>
  <c r="A11186"/>
  <c r="B11186"/>
  <c r="C11186"/>
  <c r="D11186"/>
  <c r="E11186"/>
  <c r="F11186"/>
  <c r="G11186"/>
  <c r="H11186"/>
  <c r="A11243"/>
  <c r="B11243"/>
  <c r="C11243"/>
  <c r="D11243"/>
  <c r="E11243"/>
  <c r="F11243"/>
  <c r="G11243"/>
  <c r="H11243"/>
  <c r="A11272"/>
  <c r="B11272"/>
  <c r="C11272"/>
  <c r="D11272"/>
  <c r="E11272"/>
  <c r="F11272"/>
  <c r="G11272"/>
  <c r="A11187"/>
  <c r="B11187"/>
  <c r="C11187"/>
  <c r="D11187"/>
  <c r="E11187"/>
  <c r="F11187"/>
  <c r="G11187"/>
  <c r="H11187"/>
  <c r="A11188"/>
  <c r="B11188"/>
  <c r="C11188"/>
  <c r="D11188"/>
  <c r="E11188"/>
  <c r="F11188"/>
  <c r="G11188"/>
  <c r="H11188"/>
  <c r="A11311"/>
  <c r="B11311"/>
  <c r="C11311"/>
  <c r="D11311"/>
  <c r="E11311"/>
  <c r="F11311"/>
  <c r="G11311"/>
  <c r="H11311"/>
  <c r="A11324"/>
  <c r="B11324"/>
  <c r="C11324"/>
  <c r="D11324"/>
  <c r="E11324"/>
  <c r="F11324"/>
  <c r="G11324"/>
  <c r="A11334"/>
  <c r="B11334"/>
  <c r="C11334"/>
  <c r="D11334"/>
  <c r="E11334"/>
  <c r="F11334"/>
  <c r="G11334"/>
  <c r="H11334"/>
  <c r="A11390"/>
  <c r="B11390"/>
  <c r="C11390"/>
  <c r="D11390"/>
  <c r="E11390"/>
  <c r="F11390"/>
  <c r="G11390"/>
  <c r="H11390"/>
  <c r="A11456"/>
  <c r="B11456"/>
  <c r="C11456"/>
  <c r="D11456"/>
  <c r="E11456"/>
  <c r="F11456"/>
  <c r="G11456"/>
  <c r="A11330"/>
  <c r="B11330"/>
  <c r="C11330"/>
  <c r="D11330"/>
  <c r="E11330"/>
  <c r="F11330"/>
  <c r="G11330"/>
  <c r="H11330"/>
  <c r="A11391"/>
  <c r="B11391"/>
  <c r="C11391"/>
  <c r="D11391"/>
  <c r="E11391"/>
  <c r="F11391"/>
  <c r="G11391"/>
  <c r="H11391"/>
  <c r="A11457"/>
  <c r="B11457"/>
  <c r="C11457"/>
  <c r="D11457"/>
  <c r="E11457"/>
  <c r="F11457"/>
  <c r="G11457"/>
  <c r="A11392"/>
  <c r="B11392"/>
  <c r="C11392"/>
  <c r="D11392"/>
  <c r="E11392"/>
  <c r="F11392"/>
  <c r="G11392"/>
  <c r="H11392"/>
  <c r="A11458"/>
  <c r="B11458"/>
  <c r="C11458"/>
  <c r="D11458"/>
  <c r="E11458"/>
  <c r="F11458"/>
  <c r="G11458"/>
  <c r="A11393"/>
  <c r="B11393"/>
  <c r="C11393"/>
  <c r="D11393"/>
  <c r="E11393"/>
  <c r="F11393"/>
  <c r="G11393"/>
  <c r="H11393"/>
  <c r="A11459"/>
  <c r="B11459"/>
  <c r="C11459"/>
  <c r="D11459"/>
  <c r="E11459"/>
  <c r="F11459"/>
  <c r="G11459"/>
  <c r="A11394"/>
  <c r="B11394"/>
  <c r="C11394"/>
  <c r="D11394"/>
  <c r="E11394"/>
  <c r="F11394"/>
  <c r="G11394"/>
  <c r="H11394"/>
  <c r="A11503"/>
  <c r="B11503"/>
  <c r="C11503"/>
  <c r="D11503"/>
  <c r="E11503"/>
  <c r="F11503"/>
  <c r="G11503"/>
  <c r="A11504"/>
  <c r="B11504"/>
  <c r="C11504"/>
  <c r="D11504"/>
  <c r="E11504"/>
  <c r="F11504"/>
  <c r="G11504"/>
  <c r="A11505"/>
  <c r="B11505"/>
  <c r="C11505"/>
  <c r="D11505"/>
  <c r="E11505"/>
  <c r="F11505"/>
  <c r="G11505"/>
  <c r="A11526"/>
  <c r="B11526"/>
  <c r="C11526"/>
  <c r="D11526"/>
  <c r="E11526"/>
  <c r="F11526"/>
  <c r="G11526"/>
  <c r="A11539"/>
  <c r="B11539"/>
  <c r="C11539"/>
  <c r="D11539"/>
  <c r="E11539"/>
  <c r="F11539"/>
  <c r="G11539"/>
  <c r="H11539"/>
  <c r="A11576"/>
  <c r="B11576"/>
  <c r="C11576"/>
  <c r="D11576"/>
  <c r="E11576"/>
  <c r="F11576"/>
  <c r="G11576"/>
  <c r="H11576"/>
  <c r="A11599"/>
  <c r="B11599"/>
  <c r="C11599"/>
  <c r="D11599"/>
  <c r="E11599"/>
  <c r="F11599"/>
  <c r="G11599"/>
  <c r="A11540"/>
  <c r="B11540"/>
  <c r="C11540"/>
  <c r="D11540"/>
  <c r="E11540"/>
  <c r="F11540"/>
  <c r="G11540"/>
  <c r="H11540"/>
  <c r="A11541"/>
  <c r="B11541"/>
  <c r="C11541"/>
  <c r="D11541"/>
  <c r="E11541"/>
  <c r="F11541"/>
  <c r="G11541"/>
  <c r="H11541"/>
  <c r="A11612"/>
  <c r="B11612"/>
  <c r="C11612"/>
  <c r="D11612"/>
  <c r="E11612"/>
  <c r="F11612"/>
  <c r="G11612"/>
  <c r="A11654"/>
  <c r="B11654"/>
  <c r="C11654"/>
  <c r="D11654"/>
  <c r="E11654"/>
  <c r="F11654"/>
  <c r="G11654"/>
  <c r="H11654"/>
  <c r="A11699"/>
  <c r="B11699"/>
  <c r="C11699"/>
  <c r="D11699"/>
  <c r="E11699"/>
  <c r="F11699"/>
  <c r="G11699"/>
  <c r="H11699"/>
  <c r="A11796"/>
  <c r="B11796"/>
  <c r="C11796"/>
  <c r="D11796"/>
  <c r="E11796"/>
  <c r="F11796"/>
  <c r="G11796"/>
  <c r="H11796"/>
  <c r="A11945"/>
  <c r="B11945"/>
  <c r="C11945"/>
  <c r="D11945"/>
  <c r="E11945"/>
  <c r="F11945"/>
  <c r="G11945"/>
  <c r="A11851"/>
  <c r="B11851"/>
  <c r="C11851"/>
  <c r="D11851"/>
  <c r="E11851"/>
  <c r="F11851"/>
  <c r="G11851"/>
  <c r="H11851"/>
  <c r="A11655"/>
  <c r="B11655"/>
  <c r="C11655"/>
  <c r="D11655"/>
  <c r="E11655"/>
  <c r="F11655"/>
  <c r="G11655"/>
  <c r="H11655"/>
  <c r="A11797"/>
  <c r="B11797"/>
  <c r="C11797"/>
  <c r="D11797"/>
  <c r="E11797"/>
  <c r="F11797"/>
  <c r="G11797"/>
  <c r="H11797"/>
  <c r="A11728"/>
  <c r="B11728"/>
  <c r="C11728"/>
  <c r="D11728"/>
  <c r="E11728"/>
  <c r="F11728"/>
  <c r="G11728"/>
  <c r="H11728"/>
  <c r="A11883"/>
  <c r="B11883"/>
  <c r="C11883"/>
  <c r="D11883"/>
  <c r="E11883"/>
  <c r="F11883"/>
  <c r="G11883"/>
  <c r="H11883"/>
  <c r="A11946"/>
  <c r="B11946"/>
  <c r="C11946"/>
  <c r="D11946"/>
  <c r="E11946"/>
  <c r="F11946"/>
  <c r="G11946"/>
  <c r="A11852"/>
  <c r="B11852"/>
  <c r="C11852"/>
  <c r="D11852"/>
  <c r="E11852"/>
  <c r="F11852"/>
  <c r="G11852"/>
  <c r="H11852"/>
  <c r="A11656"/>
  <c r="B11656"/>
  <c r="C11656"/>
  <c r="D11656"/>
  <c r="E11656"/>
  <c r="F11656"/>
  <c r="G11656"/>
  <c r="H11656"/>
  <c r="A11714"/>
  <c r="B11714"/>
  <c r="C11714"/>
  <c r="D11714"/>
  <c r="E11714"/>
  <c r="F11714"/>
  <c r="G11714"/>
  <c r="H11714"/>
  <c r="A11798"/>
  <c r="B11798"/>
  <c r="C11798"/>
  <c r="D11798"/>
  <c r="E11798"/>
  <c r="F11798"/>
  <c r="G11798"/>
  <c r="H11798"/>
  <c r="A11884"/>
  <c r="B11884"/>
  <c r="C11884"/>
  <c r="D11884"/>
  <c r="E11884"/>
  <c r="F11884"/>
  <c r="G11884"/>
  <c r="H11884"/>
  <c r="A11947"/>
  <c r="B11947"/>
  <c r="C11947"/>
  <c r="D11947"/>
  <c r="E11947"/>
  <c r="F11947"/>
  <c r="G11947"/>
  <c r="A11853"/>
  <c r="B11853"/>
  <c r="C11853"/>
  <c r="D11853"/>
  <c r="E11853"/>
  <c r="F11853"/>
  <c r="G11853"/>
  <c r="H11853"/>
  <c r="A11657"/>
  <c r="B11657"/>
  <c r="C11657"/>
  <c r="D11657"/>
  <c r="E11657"/>
  <c r="F11657"/>
  <c r="G11657"/>
  <c r="H11657"/>
  <c r="A11799"/>
  <c r="B11799"/>
  <c r="C11799"/>
  <c r="D11799"/>
  <c r="E11799"/>
  <c r="F11799"/>
  <c r="G11799"/>
  <c r="H11799"/>
  <c r="A11948"/>
  <c r="B11948"/>
  <c r="C11948"/>
  <c r="D11948"/>
  <c r="E11948"/>
  <c r="F11948"/>
  <c r="G11948"/>
  <c r="A11854"/>
  <c r="B11854"/>
  <c r="C11854"/>
  <c r="D11854"/>
  <c r="E11854"/>
  <c r="F11854"/>
  <c r="G11854"/>
  <c r="H11854"/>
  <c r="A11658"/>
  <c r="B11658"/>
  <c r="C11658"/>
  <c r="D11658"/>
  <c r="E11658"/>
  <c r="F11658"/>
  <c r="G11658"/>
  <c r="H11658"/>
  <c r="A11800"/>
  <c r="B11800"/>
  <c r="C11800"/>
  <c r="D11800"/>
  <c r="E11800"/>
  <c r="F11800"/>
  <c r="G11800"/>
  <c r="H11800"/>
  <c r="A11949"/>
  <c r="B11949"/>
  <c r="C11949"/>
  <c r="D11949"/>
  <c r="E11949"/>
  <c r="F11949"/>
  <c r="G11949"/>
  <c r="A11189"/>
  <c r="B11189"/>
  <c r="C11189"/>
  <c r="D11189"/>
  <c r="E11189"/>
  <c r="F11189"/>
  <c r="G11189"/>
  <c r="H11189"/>
  <c r="A11244"/>
  <c r="B11244"/>
  <c r="C11244"/>
  <c r="D11244"/>
  <c r="E11244"/>
  <c r="F11244"/>
  <c r="G11244"/>
  <c r="H11244"/>
  <c r="A11273"/>
  <c r="B11273"/>
  <c r="C11273"/>
  <c r="D11273"/>
  <c r="E11273"/>
  <c r="F11273"/>
  <c r="G11273"/>
  <c r="A11190"/>
  <c r="B11190"/>
  <c r="C11190"/>
  <c r="D11190"/>
  <c r="E11190"/>
  <c r="F11190"/>
  <c r="G11190"/>
  <c r="H11190"/>
  <c r="A11245"/>
  <c r="B11245"/>
  <c r="C11245"/>
  <c r="D11245"/>
  <c r="E11245"/>
  <c r="F11245"/>
  <c r="G11245"/>
  <c r="H11245"/>
  <c r="A11274"/>
  <c r="B11274"/>
  <c r="C11274"/>
  <c r="D11274"/>
  <c r="E11274"/>
  <c r="F11274"/>
  <c r="G11274"/>
  <c r="A11297"/>
  <c r="B11297"/>
  <c r="C11297"/>
  <c r="D11297"/>
  <c r="E11297"/>
  <c r="F11297"/>
  <c r="G11297"/>
  <c r="H11297"/>
  <c r="A11301"/>
  <c r="B11301"/>
  <c r="C11301"/>
  <c r="D11301"/>
  <c r="E11301"/>
  <c r="F11301"/>
  <c r="G11301"/>
  <c r="H11301"/>
  <c r="A11312"/>
  <c r="B11312"/>
  <c r="C11312"/>
  <c r="D11312"/>
  <c r="E11312"/>
  <c r="F11312"/>
  <c r="G11312"/>
  <c r="H11312"/>
  <c r="A11325"/>
  <c r="B11325"/>
  <c r="C11325"/>
  <c r="D11325"/>
  <c r="E11325"/>
  <c r="F11325"/>
  <c r="G11325"/>
  <c r="A11335"/>
  <c r="B11335"/>
  <c r="C11335"/>
  <c r="D11335"/>
  <c r="E11335"/>
  <c r="F11335"/>
  <c r="G11335"/>
  <c r="H11335"/>
  <c r="A11395"/>
  <c r="B11395"/>
  <c r="C11395"/>
  <c r="D11395"/>
  <c r="E11395"/>
  <c r="F11395"/>
  <c r="G11395"/>
  <c r="H11395"/>
  <c r="A11460"/>
  <c r="B11460"/>
  <c r="C11460"/>
  <c r="D11460"/>
  <c r="E11460"/>
  <c r="F11460"/>
  <c r="G11460"/>
  <c r="A11396"/>
  <c r="B11396"/>
  <c r="C11396"/>
  <c r="D11396"/>
  <c r="E11396"/>
  <c r="F11396"/>
  <c r="G11396"/>
  <c r="H11396"/>
  <c r="A11461"/>
  <c r="B11461"/>
  <c r="C11461"/>
  <c r="D11461"/>
  <c r="E11461"/>
  <c r="F11461"/>
  <c r="G11461"/>
  <c r="A11397"/>
  <c r="B11397"/>
  <c r="C11397"/>
  <c r="D11397"/>
  <c r="E11397"/>
  <c r="F11397"/>
  <c r="G11397"/>
  <c r="H11397"/>
  <c r="A11462"/>
  <c r="B11462"/>
  <c r="C11462"/>
  <c r="D11462"/>
  <c r="E11462"/>
  <c r="F11462"/>
  <c r="G11462"/>
  <c r="A11398"/>
  <c r="B11398"/>
  <c r="C11398"/>
  <c r="D11398"/>
  <c r="E11398"/>
  <c r="F11398"/>
  <c r="G11398"/>
  <c r="H11398"/>
  <c r="A11463"/>
  <c r="B11463"/>
  <c r="C11463"/>
  <c r="D11463"/>
  <c r="E11463"/>
  <c r="F11463"/>
  <c r="G11463"/>
  <c r="A11399"/>
  <c r="B11399"/>
  <c r="C11399"/>
  <c r="D11399"/>
  <c r="E11399"/>
  <c r="F11399"/>
  <c r="G11399"/>
  <c r="H11399"/>
  <c r="A11464"/>
  <c r="B11464"/>
  <c r="C11464"/>
  <c r="D11464"/>
  <c r="E11464"/>
  <c r="F11464"/>
  <c r="G11464"/>
  <c r="A11506"/>
  <c r="B11506"/>
  <c r="C11506"/>
  <c r="D11506"/>
  <c r="E11506"/>
  <c r="F11506"/>
  <c r="G11506"/>
  <c r="A11482"/>
  <c r="B11482"/>
  <c r="C11482"/>
  <c r="D11482"/>
  <c r="E11482"/>
  <c r="F11482"/>
  <c r="G11482"/>
  <c r="A11507"/>
  <c r="B11507"/>
  <c r="C11507"/>
  <c r="D11507"/>
  <c r="E11507"/>
  <c r="F11507"/>
  <c r="G11507"/>
  <c r="A11483"/>
  <c r="B11483"/>
  <c r="C11483"/>
  <c r="D11483"/>
  <c r="E11483"/>
  <c r="F11483"/>
  <c r="G11483"/>
  <c r="A11542"/>
  <c r="B11542"/>
  <c r="C11542"/>
  <c r="D11542"/>
  <c r="E11542"/>
  <c r="F11542"/>
  <c r="G11542"/>
  <c r="H11542"/>
  <c r="A11577"/>
  <c r="B11577"/>
  <c r="C11577"/>
  <c r="D11577"/>
  <c r="E11577"/>
  <c r="F11577"/>
  <c r="G11577"/>
  <c r="H11577"/>
  <c r="A11600"/>
  <c r="B11600"/>
  <c r="C11600"/>
  <c r="D11600"/>
  <c r="E11600"/>
  <c r="F11600"/>
  <c r="G11600"/>
  <c r="A11543"/>
  <c r="B11543"/>
  <c r="C11543"/>
  <c r="D11543"/>
  <c r="E11543"/>
  <c r="F11543"/>
  <c r="G11543"/>
  <c r="H11543"/>
  <c r="A11544"/>
  <c r="B11544"/>
  <c r="C11544"/>
  <c r="D11544"/>
  <c r="E11544"/>
  <c r="F11544"/>
  <c r="G11544"/>
  <c r="H11544"/>
  <c r="A11659"/>
  <c r="B11659"/>
  <c r="C11659"/>
  <c r="D11659"/>
  <c r="E11659"/>
  <c r="F11659"/>
  <c r="G11659"/>
  <c r="H11659"/>
  <c r="A11700"/>
  <c r="B11700"/>
  <c r="C11700"/>
  <c r="D11700"/>
  <c r="E11700"/>
  <c r="F11700"/>
  <c r="G11700"/>
  <c r="H11700"/>
  <c r="A11801"/>
  <c r="B11801"/>
  <c r="C11801"/>
  <c r="D11801"/>
  <c r="E11801"/>
  <c r="F11801"/>
  <c r="G11801"/>
  <c r="H11801"/>
  <c r="A11729"/>
  <c r="B11729"/>
  <c r="C11729"/>
  <c r="D11729"/>
  <c r="E11729"/>
  <c r="F11729"/>
  <c r="G11729"/>
  <c r="H11729"/>
  <c r="A11950"/>
  <c r="B11950"/>
  <c r="C11950"/>
  <c r="D11950"/>
  <c r="E11950"/>
  <c r="F11950"/>
  <c r="G11950"/>
  <c r="A11855"/>
  <c r="B11855"/>
  <c r="C11855"/>
  <c r="D11855"/>
  <c r="E11855"/>
  <c r="F11855"/>
  <c r="G11855"/>
  <c r="H11855"/>
  <c r="A11660"/>
  <c r="B11660"/>
  <c r="C11660"/>
  <c r="D11660"/>
  <c r="E11660"/>
  <c r="F11660"/>
  <c r="G11660"/>
  <c r="H11660"/>
  <c r="A11802"/>
  <c r="B11802"/>
  <c r="C11802"/>
  <c r="D11802"/>
  <c r="E11802"/>
  <c r="F11802"/>
  <c r="G11802"/>
  <c r="H11802"/>
  <c r="A11730"/>
  <c r="B11730"/>
  <c r="C11730"/>
  <c r="D11730"/>
  <c r="E11730"/>
  <c r="F11730"/>
  <c r="G11730"/>
  <c r="H11730"/>
  <c r="A11885"/>
  <c r="B11885"/>
  <c r="C11885"/>
  <c r="D11885"/>
  <c r="E11885"/>
  <c r="F11885"/>
  <c r="G11885"/>
  <c r="H11885"/>
  <c r="A11951"/>
  <c r="B11951"/>
  <c r="C11951"/>
  <c r="D11951"/>
  <c r="E11951"/>
  <c r="F11951"/>
  <c r="G11951"/>
  <c r="A11856"/>
  <c r="B11856"/>
  <c r="C11856"/>
  <c r="D11856"/>
  <c r="E11856"/>
  <c r="F11856"/>
  <c r="G11856"/>
  <c r="H11856"/>
  <c r="A11661"/>
  <c r="B11661"/>
  <c r="C11661"/>
  <c r="D11661"/>
  <c r="E11661"/>
  <c r="F11661"/>
  <c r="G11661"/>
  <c r="H11661"/>
  <c r="A11701"/>
  <c r="B11701"/>
  <c r="C11701"/>
  <c r="D11701"/>
  <c r="E11701"/>
  <c r="F11701"/>
  <c r="G11701"/>
  <c r="H11701"/>
  <c r="A11715"/>
  <c r="B11715"/>
  <c r="C11715"/>
  <c r="D11715"/>
  <c r="E11715"/>
  <c r="F11715"/>
  <c r="G11715"/>
  <c r="H11715"/>
  <c r="A11803"/>
  <c r="B11803"/>
  <c r="C11803"/>
  <c r="D11803"/>
  <c r="E11803"/>
  <c r="F11803"/>
  <c r="G11803"/>
  <c r="H11803"/>
  <c r="A11886"/>
  <c r="B11886"/>
  <c r="C11886"/>
  <c r="D11886"/>
  <c r="E11886"/>
  <c r="F11886"/>
  <c r="G11886"/>
  <c r="H11886"/>
  <c r="A11952"/>
  <c r="B11952"/>
  <c r="C11952"/>
  <c r="D11952"/>
  <c r="E11952"/>
  <c r="F11952"/>
  <c r="G11952"/>
  <c r="A11613"/>
  <c r="B11613"/>
  <c r="C11613"/>
  <c r="D11613"/>
  <c r="E11613"/>
  <c r="F11613"/>
  <c r="G11613"/>
  <c r="A11662"/>
  <c r="B11662"/>
  <c r="C11662"/>
  <c r="D11662"/>
  <c r="E11662"/>
  <c r="F11662"/>
  <c r="G11662"/>
  <c r="H11662"/>
  <c r="A11804"/>
  <c r="B11804"/>
  <c r="C11804"/>
  <c r="D11804"/>
  <c r="E11804"/>
  <c r="F11804"/>
  <c r="G11804"/>
  <c r="H11804"/>
  <c r="A11901"/>
  <c r="B11901"/>
  <c r="C11901"/>
  <c r="D11901"/>
  <c r="E11901"/>
  <c r="F11901"/>
  <c r="G11901"/>
  <c r="H11901"/>
  <c r="A11953"/>
  <c r="B11953"/>
  <c r="C11953"/>
  <c r="D11953"/>
  <c r="E11953"/>
  <c r="F11953"/>
  <c r="G11953"/>
  <c r="A11857"/>
  <c r="B11857"/>
  <c r="C11857"/>
  <c r="D11857"/>
  <c r="E11857"/>
  <c r="F11857"/>
  <c r="G11857"/>
  <c r="H11857"/>
  <c r="A11663"/>
  <c r="B11663"/>
  <c r="C11663"/>
  <c r="D11663"/>
  <c r="E11663"/>
  <c r="F11663"/>
  <c r="G11663"/>
  <c r="H11663"/>
  <c r="A11805"/>
  <c r="B11805"/>
  <c r="C11805"/>
  <c r="D11805"/>
  <c r="E11805"/>
  <c r="F11805"/>
  <c r="G11805"/>
  <c r="H11805"/>
  <c r="A11731"/>
  <c r="B11731"/>
  <c r="C11731"/>
  <c r="D11731"/>
  <c r="E11731"/>
  <c r="F11731"/>
  <c r="G11731"/>
  <c r="H11731"/>
  <c r="A11954"/>
  <c r="B11954"/>
  <c r="C11954"/>
  <c r="D11954"/>
  <c r="E11954"/>
  <c r="F11954"/>
  <c r="G11954"/>
  <c r="A12019"/>
  <c r="B12019"/>
  <c r="C12019"/>
  <c r="D12019"/>
  <c r="E12019"/>
  <c r="F12019"/>
  <c r="G12019"/>
  <c r="H12019"/>
  <c r="A12169"/>
  <c r="B12169"/>
  <c r="C12169"/>
  <c r="D12169"/>
  <c r="E12169"/>
  <c r="F12169"/>
  <c r="G12169"/>
  <c r="H12169"/>
  <c r="A12233"/>
  <c r="B12233"/>
  <c r="C12233"/>
  <c r="D12233"/>
  <c r="E12233"/>
  <c r="F12233"/>
  <c r="G12233"/>
  <c r="H12233"/>
  <c r="A12234"/>
  <c r="B12234"/>
  <c r="C12234"/>
  <c r="D12234"/>
  <c r="E12234"/>
  <c r="F12234"/>
  <c r="G12234"/>
  <c r="H12234"/>
  <c r="A12235"/>
  <c r="B12235"/>
  <c r="C12235"/>
  <c r="D12235"/>
  <c r="E12235"/>
  <c r="F12235"/>
  <c r="G12235"/>
  <c r="H12235"/>
  <c r="A12551"/>
  <c r="B12551"/>
  <c r="C12551"/>
  <c r="D12551"/>
  <c r="E12551"/>
  <c r="F12551"/>
  <c r="G12551"/>
  <c r="H12551"/>
  <c r="A12711"/>
  <c r="B12711"/>
  <c r="C12711"/>
  <c r="D12711"/>
  <c r="E12711"/>
  <c r="F12711"/>
  <c r="G12711"/>
  <c r="H12711"/>
  <c r="A12780"/>
  <c r="B12780"/>
  <c r="C12780"/>
  <c r="D12780"/>
  <c r="E12780"/>
  <c r="F12780"/>
  <c r="G12780"/>
  <c r="H12780"/>
  <c r="A12552"/>
  <c r="B12552"/>
  <c r="C12552"/>
  <c r="D12552"/>
  <c r="E12552"/>
  <c r="F12552"/>
  <c r="G12552"/>
  <c r="H12552"/>
  <c r="A12712"/>
  <c r="B12712"/>
  <c r="C12712"/>
  <c r="D12712"/>
  <c r="E12712"/>
  <c r="F12712"/>
  <c r="G12712"/>
  <c r="H12712"/>
  <c r="A12553"/>
  <c r="B12553"/>
  <c r="C12553"/>
  <c r="D12553"/>
  <c r="E12553"/>
  <c r="F12553"/>
  <c r="G12553"/>
  <c r="H12553"/>
  <c r="A12713"/>
  <c r="B12713"/>
  <c r="C12713"/>
  <c r="D12713"/>
  <c r="E12713"/>
  <c r="F12713"/>
  <c r="G12713"/>
  <c r="H12713"/>
  <c r="A12878"/>
  <c r="B12878"/>
  <c r="C12878"/>
  <c r="D12878"/>
  <c r="E12878"/>
  <c r="F12878"/>
  <c r="G12878"/>
  <c r="A12714"/>
  <c r="B12714"/>
  <c r="C12714"/>
  <c r="D12714"/>
  <c r="E12714"/>
  <c r="F12714"/>
  <c r="G12714"/>
  <c r="H12714"/>
  <c r="A12020"/>
  <c r="B12020"/>
  <c r="C12020"/>
  <c r="D12020"/>
  <c r="E12020"/>
  <c r="F12020"/>
  <c r="G12020"/>
  <c r="H12020"/>
  <c r="A12080"/>
  <c r="B12080"/>
  <c r="C12080"/>
  <c r="D12080"/>
  <c r="E12080"/>
  <c r="F12080"/>
  <c r="G12080"/>
  <c r="H12080"/>
  <c r="A12072"/>
  <c r="B12072"/>
  <c r="C12072"/>
  <c r="D12072"/>
  <c r="E12072"/>
  <c r="F12072"/>
  <c r="G12072"/>
  <c r="H12072"/>
  <c r="A12109"/>
  <c r="B12109"/>
  <c r="C12109"/>
  <c r="D12109"/>
  <c r="E12109"/>
  <c r="F12109"/>
  <c r="G12109"/>
  <c r="A12021"/>
  <c r="B12021"/>
  <c r="C12021"/>
  <c r="D12021"/>
  <c r="E12021"/>
  <c r="F12021"/>
  <c r="G12021"/>
  <c r="H12021"/>
  <c r="A12081"/>
  <c r="B12081"/>
  <c r="C12081"/>
  <c r="D12081"/>
  <c r="E12081"/>
  <c r="F12081"/>
  <c r="G12081"/>
  <c r="H12081"/>
  <c r="A12110"/>
  <c r="B12110"/>
  <c r="C12110"/>
  <c r="D12110"/>
  <c r="E12110"/>
  <c r="F12110"/>
  <c r="G12110"/>
  <c r="A12022"/>
  <c r="B12022"/>
  <c r="C12022"/>
  <c r="D12022"/>
  <c r="E12022"/>
  <c r="F12022"/>
  <c r="G12022"/>
  <c r="H12022"/>
  <c r="A12023"/>
  <c r="B12023"/>
  <c r="C12023"/>
  <c r="D12023"/>
  <c r="E12023"/>
  <c r="F12023"/>
  <c r="G12023"/>
  <c r="H12023"/>
  <c r="A12146"/>
  <c r="B12146"/>
  <c r="C12146"/>
  <c r="D12146"/>
  <c r="E12146"/>
  <c r="F12146"/>
  <c r="G12146"/>
  <c r="H12146"/>
  <c r="A12157"/>
  <c r="B12157"/>
  <c r="C12157"/>
  <c r="D12157"/>
  <c r="E12157"/>
  <c r="F12157"/>
  <c r="G12157"/>
  <c r="H12157"/>
  <c r="A12170"/>
  <c r="B12170"/>
  <c r="C12170"/>
  <c r="D12170"/>
  <c r="E12170"/>
  <c r="F12170"/>
  <c r="G12170"/>
  <c r="H12170"/>
  <c r="A12184"/>
  <c r="B12184"/>
  <c r="C12184"/>
  <c r="D12184"/>
  <c r="E12184"/>
  <c r="F12184"/>
  <c r="G12184"/>
  <c r="A12201"/>
  <c r="B12201"/>
  <c r="C12201"/>
  <c r="D12201"/>
  <c r="E12201"/>
  <c r="F12201"/>
  <c r="G12201"/>
  <c r="H12201"/>
  <c r="A12236"/>
  <c r="B12236"/>
  <c r="C12236"/>
  <c r="D12236"/>
  <c r="E12236"/>
  <c r="F12236"/>
  <c r="G12236"/>
  <c r="H12236"/>
  <c r="A12307"/>
  <c r="B12307"/>
  <c r="C12307"/>
  <c r="D12307"/>
  <c r="E12307"/>
  <c r="F12307"/>
  <c r="G12307"/>
  <c r="A12237"/>
  <c r="B12237"/>
  <c r="C12237"/>
  <c r="D12237"/>
  <c r="E12237"/>
  <c r="F12237"/>
  <c r="G12237"/>
  <c r="H12237"/>
  <c r="A12308"/>
  <c r="B12308"/>
  <c r="C12308"/>
  <c r="D12308"/>
  <c r="E12308"/>
  <c r="F12308"/>
  <c r="G12308"/>
  <c r="A12238"/>
  <c r="B12238"/>
  <c r="C12238"/>
  <c r="D12238"/>
  <c r="E12238"/>
  <c r="F12238"/>
  <c r="G12238"/>
  <c r="H12238"/>
  <c r="A12309"/>
  <c r="B12309"/>
  <c r="C12309"/>
  <c r="D12309"/>
  <c r="E12309"/>
  <c r="F12309"/>
  <c r="G12309"/>
  <c r="A12239"/>
  <c r="B12239"/>
  <c r="C12239"/>
  <c r="D12239"/>
  <c r="E12239"/>
  <c r="F12239"/>
  <c r="G12239"/>
  <c r="H12239"/>
  <c r="A12310"/>
  <c r="B12310"/>
  <c r="C12310"/>
  <c r="D12310"/>
  <c r="E12310"/>
  <c r="F12310"/>
  <c r="G12310"/>
  <c r="A12240"/>
  <c r="B12240"/>
  <c r="C12240"/>
  <c r="D12240"/>
  <c r="E12240"/>
  <c r="F12240"/>
  <c r="G12240"/>
  <c r="H12240"/>
  <c r="A12311"/>
  <c r="B12311"/>
  <c r="C12311"/>
  <c r="D12311"/>
  <c r="E12311"/>
  <c r="F12311"/>
  <c r="G12311"/>
  <c r="A12388"/>
  <c r="B12388"/>
  <c r="C12388"/>
  <c r="D12388"/>
  <c r="E12388"/>
  <c r="F12388"/>
  <c r="G12388"/>
  <c r="A12389"/>
  <c r="B12389"/>
  <c r="C12389"/>
  <c r="D12389"/>
  <c r="E12389"/>
  <c r="F12389"/>
  <c r="G12389"/>
  <c r="A12362"/>
  <c r="B12362"/>
  <c r="C12362"/>
  <c r="D12362"/>
  <c r="E12362"/>
  <c r="F12362"/>
  <c r="G12362"/>
  <c r="A12390"/>
  <c r="B12390"/>
  <c r="C12390"/>
  <c r="D12390"/>
  <c r="E12390"/>
  <c r="F12390"/>
  <c r="G12390"/>
  <c r="A12354"/>
  <c r="B12354"/>
  <c r="C12354"/>
  <c r="D12354"/>
  <c r="E12354"/>
  <c r="F12354"/>
  <c r="G12354"/>
  <c r="H12354"/>
  <c r="A12363"/>
  <c r="B12363"/>
  <c r="C12363"/>
  <c r="D12363"/>
  <c r="E12363"/>
  <c r="F12363"/>
  <c r="G12363"/>
  <c r="A12431"/>
  <c r="B12431"/>
  <c r="C12431"/>
  <c r="D12431"/>
  <c r="E12431"/>
  <c r="F12431"/>
  <c r="G12431"/>
  <c r="H12431"/>
  <c r="A12474"/>
  <c r="B12474"/>
  <c r="C12474"/>
  <c r="D12474"/>
  <c r="E12474"/>
  <c r="F12474"/>
  <c r="G12474"/>
  <c r="H12474"/>
  <c r="A12490"/>
  <c r="B12490"/>
  <c r="C12490"/>
  <c r="D12490"/>
  <c r="E12490"/>
  <c r="F12490"/>
  <c r="G12490"/>
  <c r="H12490"/>
  <c r="A12498"/>
  <c r="B12498"/>
  <c r="C12498"/>
  <c r="D12498"/>
  <c r="E12498"/>
  <c r="F12498"/>
  <c r="G12498"/>
  <c r="A12432"/>
  <c r="B12432"/>
  <c r="C12432"/>
  <c r="D12432"/>
  <c r="E12432"/>
  <c r="F12432"/>
  <c r="G12432"/>
  <c r="H12432"/>
  <c r="A12433"/>
  <c r="B12433"/>
  <c r="C12433"/>
  <c r="D12433"/>
  <c r="E12433"/>
  <c r="F12433"/>
  <c r="G12433"/>
  <c r="H12433"/>
  <c r="A12491"/>
  <c r="B12491"/>
  <c r="C12491"/>
  <c r="D12491"/>
  <c r="E12491"/>
  <c r="F12491"/>
  <c r="G12491"/>
  <c r="H12491"/>
  <c r="A12554"/>
  <c r="B12554"/>
  <c r="C12554"/>
  <c r="D12554"/>
  <c r="E12554"/>
  <c r="F12554"/>
  <c r="G12554"/>
  <c r="H12554"/>
  <c r="A12616"/>
  <c r="B12616"/>
  <c r="C12616"/>
  <c r="D12616"/>
  <c r="E12616"/>
  <c r="F12616"/>
  <c r="G12616"/>
  <c r="H12616"/>
  <c r="A12715"/>
  <c r="B12715"/>
  <c r="C12715"/>
  <c r="D12715"/>
  <c r="E12715"/>
  <c r="F12715"/>
  <c r="G12715"/>
  <c r="H12715"/>
  <c r="A12879"/>
  <c r="B12879"/>
  <c r="C12879"/>
  <c r="D12879"/>
  <c r="E12879"/>
  <c r="F12879"/>
  <c r="G12879"/>
  <c r="A12781"/>
  <c r="B12781"/>
  <c r="C12781"/>
  <c r="D12781"/>
  <c r="E12781"/>
  <c r="F12781"/>
  <c r="G12781"/>
  <c r="H12781"/>
  <c r="A12555"/>
  <c r="B12555"/>
  <c r="C12555"/>
  <c r="D12555"/>
  <c r="E12555"/>
  <c r="F12555"/>
  <c r="G12555"/>
  <c r="H12555"/>
  <c r="A12617"/>
  <c r="B12617"/>
  <c r="C12617"/>
  <c r="D12617"/>
  <c r="E12617"/>
  <c r="F12617"/>
  <c r="G12617"/>
  <c r="H12617"/>
  <c r="A12716"/>
  <c r="B12716"/>
  <c r="C12716"/>
  <c r="D12716"/>
  <c r="E12716"/>
  <c r="F12716"/>
  <c r="G12716"/>
  <c r="H12716"/>
  <c r="A12651"/>
  <c r="B12651"/>
  <c r="C12651"/>
  <c r="D12651"/>
  <c r="E12651"/>
  <c r="F12651"/>
  <c r="G12651"/>
  <c r="H12651"/>
  <c r="A12824"/>
  <c r="B12824"/>
  <c r="C12824"/>
  <c r="D12824"/>
  <c r="E12824"/>
  <c r="F12824"/>
  <c r="G12824"/>
  <c r="H12824"/>
  <c r="A12880"/>
  <c r="B12880"/>
  <c r="C12880"/>
  <c r="D12880"/>
  <c r="E12880"/>
  <c r="F12880"/>
  <c r="G12880"/>
  <c r="A12938"/>
  <c r="B12938"/>
  <c r="C12938"/>
  <c r="D12938"/>
  <c r="E12938"/>
  <c r="F12938"/>
  <c r="G12938"/>
  <c r="A12782"/>
  <c r="B12782"/>
  <c r="C12782"/>
  <c r="D12782"/>
  <c r="E12782"/>
  <c r="F12782"/>
  <c r="G12782"/>
  <c r="H12782"/>
  <c r="A12556"/>
  <c r="B12556"/>
  <c r="C12556"/>
  <c r="D12556"/>
  <c r="E12556"/>
  <c r="F12556"/>
  <c r="G12556"/>
  <c r="H12556"/>
  <c r="A12618"/>
  <c r="B12618"/>
  <c r="C12618"/>
  <c r="D12618"/>
  <c r="E12618"/>
  <c r="F12618"/>
  <c r="G12618"/>
  <c r="H12618"/>
  <c r="A12717"/>
  <c r="B12717"/>
  <c r="C12717"/>
  <c r="D12717"/>
  <c r="E12717"/>
  <c r="F12717"/>
  <c r="G12717"/>
  <c r="H12717"/>
  <c r="A12825"/>
  <c r="B12825"/>
  <c r="C12825"/>
  <c r="D12825"/>
  <c r="E12825"/>
  <c r="F12825"/>
  <c r="G12825"/>
  <c r="H12825"/>
  <c r="A12881"/>
  <c r="B12881"/>
  <c r="C12881"/>
  <c r="D12881"/>
  <c r="E12881"/>
  <c r="F12881"/>
  <c r="G12881"/>
  <c r="A12557"/>
  <c r="B12557"/>
  <c r="C12557"/>
  <c r="D12557"/>
  <c r="E12557"/>
  <c r="F12557"/>
  <c r="G12557"/>
  <c r="H12557"/>
  <c r="A12718"/>
  <c r="B12718"/>
  <c r="C12718"/>
  <c r="D12718"/>
  <c r="E12718"/>
  <c r="F12718"/>
  <c r="G12718"/>
  <c r="H12718"/>
  <c r="A12652"/>
  <c r="B12652"/>
  <c r="C12652"/>
  <c r="D12652"/>
  <c r="E12652"/>
  <c r="F12652"/>
  <c r="G12652"/>
  <c r="H12652"/>
  <c r="A12826"/>
  <c r="B12826"/>
  <c r="C12826"/>
  <c r="D12826"/>
  <c r="E12826"/>
  <c r="F12826"/>
  <c r="G12826"/>
  <c r="H12826"/>
  <c r="A12882"/>
  <c r="B12882"/>
  <c r="C12882"/>
  <c r="D12882"/>
  <c r="E12882"/>
  <c r="F12882"/>
  <c r="G12882"/>
  <c r="A12783"/>
  <c r="B12783"/>
  <c r="C12783"/>
  <c r="D12783"/>
  <c r="E12783"/>
  <c r="F12783"/>
  <c r="G12783"/>
  <c r="H12783"/>
  <c r="A12558"/>
  <c r="B12558"/>
  <c r="C12558"/>
  <c r="D12558"/>
  <c r="E12558"/>
  <c r="F12558"/>
  <c r="G12558"/>
  <c r="H12558"/>
  <c r="A12719"/>
  <c r="B12719"/>
  <c r="C12719"/>
  <c r="D12719"/>
  <c r="E12719"/>
  <c r="F12719"/>
  <c r="G12719"/>
  <c r="H12719"/>
  <c r="A12883"/>
  <c r="B12883"/>
  <c r="C12883"/>
  <c r="D12883"/>
  <c r="E12883"/>
  <c r="F12883"/>
  <c r="G12883"/>
  <c r="A11983"/>
  <c r="B11983"/>
  <c r="C11983"/>
  <c r="D11983"/>
  <c r="E11983"/>
  <c r="F11983"/>
  <c r="G11983"/>
  <c r="H11983"/>
  <c r="A12024"/>
  <c r="B12024"/>
  <c r="C12024"/>
  <c r="D12024"/>
  <c r="E12024"/>
  <c r="F12024"/>
  <c r="G12024"/>
  <c r="H12024"/>
  <c r="A12082"/>
  <c r="B12082"/>
  <c r="C12082"/>
  <c r="D12082"/>
  <c r="E12082"/>
  <c r="F12082"/>
  <c r="G12082"/>
  <c r="H12082"/>
  <c r="A12073"/>
  <c r="B12073"/>
  <c r="C12073"/>
  <c r="D12073"/>
  <c r="E12073"/>
  <c r="F12073"/>
  <c r="G12073"/>
  <c r="H12073"/>
  <c r="A12111"/>
  <c r="B12111"/>
  <c r="C12111"/>
  <c r="D12111"/>
  <c r="E12111"/>
  <c r="F12111"/>
  <c r="G12111"/>
  <c r="A12025"/>
  <c r="B12025"/>
  <c r="C12025"/>
  <c r="D12025"/>
  <c r="E12025"/>
  <c r="F12025"/>
  <c r="G12025"/>
  <c r="H12025"/>
  <c r="A12083"/>
  <c r="B12083"/>
  <c r="C12083"/>
  <c r="D12083"/>
  <c r="E12083"/>
  <c r="F12083"/>
  <c r="G12083"/>
  <c r="H12083"/>
  <c r="A12112"/>
  <c r="B12112"/>
  <c r="C12112"/>
  <c r="D12112"/>
  <c r="E12112"/>
  <c r="F12112"/>
  <c r="G12112"/>
  <c r="A12026"/>
  <c r="B12026"/>
  <c r="C12026"/>
  <c r="D12026"/>
  <c r="E12026"/>
  <c r="F12026"/>
  <c r="G12026"/>
  <c r="H12026"/>
  <c r="A12113"/>
  <c r="B12113"/>
  <c r="C12113"/>
  <c r="D12113"/>
  <c r="E12113"/>
  <c r="F12113"/>
  <c r="G12113"/>
  <c r="A12147"/>
  <c r="B12147"/>
  <c r="C12147"/>
  <c r="D12147"/>
  <c r="E12147"/>
  <c r="F12147"/>
  <c r="G12147"/>
  <c r="H12147"/>
  <c r="A12171"/>
  <c r="B12171"/>
  <c r="C12171"/>
  <c r="D12171"/>
  <c r="E12171"/>
  <c r="F12171"/>
  <c r="G12171"/>
  <c r="H12171"/>
  <c r="A12185"/>
  <c r="B12185"/>
  <c r="C12185"/>
  <c r="D12185"/>
  <c r="E12185"/>
  <c r="F12185"/>
  <c r="G12185"/>
  <c r="A12241"/>
  <c r="B12241"/>
  <c r="C12241"/>
  <c r="D12241"/>
  <c r="E12241"/>
  <c r="F12241"/>
  <c r="G12241"/>
  <c r="H12241"/>
  <c r="A12312"/>
  <c r="B12312"/>
  <c r="C12312"/>
  <c r="D12312"/>
  <c r="E12312"/>
  <c r="F12312"/>
  <c r="G12312"/>
  <c r="A12194"/>
  <c r="B12194"/>
  <c r="C12194"/>
  <c r="D12194"/>
  <c r="E12194"/>
  <c r="F12194"/>
  <c r="G12194"/>
  <c r="H12194"/>
  <c r="A12242"/>
  <c r="B12242"/>
  <c r="C12242"/>
  <c r="D12242"/>
  <c r="E12242"/>
  <c r="F12242"/>
  <c r="G12242"/>
  <c r="H12242"/>
  <c r="A12313"/>
  <c r="B12313"/>
  <c r="C12313"/>
  <c r="D12313"/>
  <c r="E12313"/>
  <c r="F12313"/>
  <c r="G12313"/>
  <c r="A12243"/>
  <c r="B12243"/>
  <c r="C12243"/>
  <c r="D12243"/>
  <c r="E12243"/>
  <c r="F12243"/>
  <c r="G12243"/>
  <c r="H12243"/>
  <c r="A12314"/>
  <c r="B12314"/>
  <c r="C12314"/>
  <c r="D12314"/>
  <c r="E12314"/>
  <c r="F12314"/>
  <c r="G12314"/>
  <c r="A12244"/>
  <c r="B12244"/>
  <c r="C12244"/>
  <c r="D12244"/>
  <c r="E12244"/>
  <c r="F12244"/>
  <c r="G12244"/>
  <c r="H12244"/>
  <c r="A12315"/>
  <c r="B12315"/>
  <c r="C12315"/>
  <c r="D12315"/>
  <c r="E12315"/>
  <c r="F12315"/>
  <c r="G12315"/>
  <c r="A12245"/>
  <c r="B12245"/>
  <c r="C12245"/>
  <c r="D12245"/>
  <c r="E12245"/>
  <c r="F12245"/>
  <c r="G12245"/>
  <c r="H12245"/>
  <c r="A12316"/>
  <c r="B12316"/>
  <c r="C12316"/>
  <c r="D12316"/>
  <c r="E12316"/>
  <c r="F12316"/>
  <c r="G12316"/>
  <c r="A12391"/>
  <c r="B12391"/>
  <c r="C12391"/>
  <c r="D12391"/>
  <c r="E12391"/>
  <c r="F12391"/>
  <c r="G12391"/>
  <c r="A12392"/>
  <c r="B12392"/>
  <c r="C12392"/>
  <c r="D12392"/>
  <c r="E12392"/>
  <c r="F12392"/>
  <c r="G12392"/>
  <c r="A12355"/>
  <c r="B12355"/>
  <c r="C12355"/>
  <c r="D12355"/>
  <c r="E12355"/>
  <c r="F12355"/>
  <c r="G12355"/>
  <c r="H12355"/>
  <c r="A12364"/>
  <c r="B12364"/>
  <c r="C12364"/>
  <c r="D12364"/>
  <c r="E12364"/>
  <c r="F12364"/>
  <c r="G12364"/>
  <c r="A12393"/>
  <c r="B12393"/>
  <c r="C12393"/>
  <c r="D12393"/>
  <c r="E12393"/>
  <c r="F12393"/>
  <c r="G12393"/>
  <c r="A12365"/>
  <c r="B12365"/>
  <c r="C12365"/>
  <c r="D12365"/>
  <c r="E12365"/>
  <c r="F12365"/>
  <c r="G12365"/>
  <c r="A12434"/>
  <c r="B12434"/>
  <c r="C12434"/>
  <c r="D12434"/>
  <c r="E12434"/>
  <c r="F12434"/>
  <c r="G12434"/>
  <c r="H12434"/>
  <c r="A12475"/>
  <c r="B12475"/>
  <c r="C12475"/>
  <c r="D12475"/>
  <c r="E12475"/>
  <c r="F12475"/>
  <c r="G12475"/>
  <c r="H12475"/>
  <c r="A12499"/>
  <c r="B12499"/>
  <c r="C12499"/>
  <c r="D12499"/>
  <c r="E12499"/>
  <c r="F12499"/>
  <c r="G12499"/>
  <c r="A12435"/>
  <c r="B12435"/>
  <c r="C12435"/>
  <c r="D12435"/>
  <c r="E12435"/>
  <c r="F12435"/>
  <c r="G12435"/>
  <c r="H12435"/>
  <c r="A12500"/>
  <c r="B12500"/>
  <c r="C12500"/>
  <c r="D12500"/>
  <c r="E12500"/>
  <c r="F12500"/>
  <c r="G12500"/>
  <c r="A12436"/>
  <c r="B12436"/>
  <c r="C12436"/>
  <c r="D12436"/>
  <c r="E12436"/>
  <c r="F12436"/>
  <c r="G12436"/>
  <c r="H12436"/>
  <c r="A12476"/>
  <c r="B12476"/>
  <c r="C12476"/>
  <c r="D12476"/>
  <c r="E12476"/>
  <c r="F12476"/>
  <c r="G12476"/>
  <c r="H12476"/>
  <c r="A12501"/>
  <c r="B12501"/>
  <c r="C12501"/>
  <c r="D12501"/>
  <c r="E12501"/>
  <c r="F12501"/>
  <c r="G12501"/>
  <c r="A12559"/>
  <c r="B12559"/>
  <c r="C12559"/>
  <c r="D12559"/>
  <c r="E12559"/>
  <c r="F12559"/>
  <c r="G12559"/>
  <c r="H12559"/>
  <c r="A12720"/>
  <c r="B12720"/>
  <c r="C12720"/>
  <c r="D12720"/>
  <c r="E12720"/>
  <c r="F12720"/>
  <c r="G12720"/>
  <c r="H12720"/>
  <c r="A12653"/>
  <c r="B12653"/>
  <c r="C12653"/>
  <c r="D12653"/>
  <c r="E12653"/>
  <c r="F12653"/>
  <c r="G12653"/>
  <c r="H12653"/>
  <c r="A12884"/>
  <c r="B12884"/>
  <c r="C12884"/>
  <c r="D12884"/>
  <c r="E12884"/>
  <c r="F12884"/>
  <c r="G12884"/>
  <c r="A12784"/>
  <c r="B12784"/>
  <c r="C12784"/>
  <c r="D12784"/>
  <c r="E12784"/>
  <c r="F12784"/>
  <c r="G12784"/>
  <c r="H12784"/>
  <c r="A12560"/>
  <c r="B12560"/>
  <c r="C12560"/>
  <c r="D12560"/>
  <c r="E12560"/>
  <c r="F12560"/>
  <c r="G12560"/>
  <c r="H12560"/>
  <c r="A12721"/>
  <c r="B12721"/>
  <c r="C12721"/>
  <c r="D12721"/>
  <c r="E12721"/>
  <c r="F12721"/>
  <c r="G12721"/>
  <c r="H12721"/>
  <c r="A12654"/>
  <c r="B12654"/>
  <c r="C12654"/>
  <c r="D12654"/>
  <c r="E12654"/>
  <c r="F12654"/>
  <c r="G12654"/>
  <c r="H12654"/>
  <c r="A12677"/>
  <c r="B12677"/>
  <c r="C12677"/>
  <c r="D12677"/>
  <c r="E12677"/>
  <c r="F12677"/>
  <c r="G12677"/>
  <c r="H12677"/>
  <c r="A12827"/>
  <c r="B12827"/>
  <c r="C12827"/>
  <c r="D12827"/>
  <c r="E12827"/>
  <c r="F12827"/>
  <c r="G12827"/>
  <c r="H12827"/>
  <c r="A12885"/>
  <c r="B12885"/>
  <c r="C12885"/>
  <c r="D12885"/>
  <c r="E12885"/>
  <c r="F12885"/>
  <c r="G12885"/>
  <c r="A12785"/>
  <c r="B12785"/>
  <c r="C12785"/>
  <c r="D12785"/>
  <c r="E12785"/>
  <c r="F12785"/>
  <c r="G12785"/>
  <c r="H12785"/>
  <c r="A12525"/>
  <c r="B12525"/>
  <c r="C12525"/>
  <c r="D12525"/>
  <c r="E12525"/>
  <c r="F12525"/>
  <c r="G12525"/>
  <c r="A12561"/>
  <c r="B12561"/>
  <c r="C12561"/>
  <c r="D12561"/>
  <c r="E12561"/>
  <c r="F12561"/>
  <c r="G12561"/>
  <c r="H12561"/>
  <c r="A12619"/>
  <c r="B12619"/>
  <c r="C12619"/>
  <c r="D12619"/>
  <c r="E12619"/>
  <c r="F12619"/>
  <c r="G12619"/>
  <c r="H12619"/>
  <c r="A12722"/>
  <c r="B12722"/>
  <c r="C12722"/>
  <c r="D12722"/>
  <c r="E12722"/>
  <c r="F12722"/>
  <c r="G12722"/>
  <c r="H12722"/>
  <c r="A12828"/>
  <c r="B12828"/>
  <c r="C12828"/>
  <c r="D12828"/>
  <c r="E12828"/>
  <c r="F12828"/>
  <c r="G12828"/>
  <c r="H12828"/>
  <c r="A12886"/>
  <c r="B12886"/>
  <c r="C12886"/>
  <c r="D12886"/>
  <c r="E12886"/>
  <c r="F12886"/>
  <c r="G12886"/>
  <c r="A12786"/>
  <c r="B12786"/>
  <c r="C12786"/>
  <c r="D12786"/>
  <c r="E12786"/>
  <c r="F12786"/>
  <c r="G12786"/>
  <c r="H12786"/>
  <c r="A12562"/>
  <c r="B12562"/>
  <c r="C12562"/>
  <c r="D12562"/>
  <c r="E12562"/>
  <c r="F12562"/>
  <c r="G12562"/>
  <c r="H12562"/>
  <c r="A12723"/>
  <c r="B12723"/>
  <c r="C12723"/>
  <c r="D12723"/>
  <c r="E12723"/>
  <c r="F12723"/>
  <c r="G12723"/>
  <c r="H12723"/>
  <c r="A12655"/>
  <c r="B12655"/>
  <c r="C12655"/>
  <c r="D12655"/>
  <c r="E12655"/>
  <c r="F12655"/>
  <c r="G12655"/>
  <c r="H12655"/>
  <c r="A12847"/>
  <c r="B12847"/>
  <c r="C12847"/>
  <c r="D12847"/>
  <c r="E12847"/>
  <c r="F12847"/>
  <c r="G12847"/>
  <c r="H12847"/>
  <c r="A12887"/>
  <c r="B12887"/>
  <c r="C12887"/>
  <c r="D12887"/>
  <c r="E12887"/>
  <c r="F12887"/>
  <c r="G12887"/>
  <c r="A12787"/>
  <c r="B12787"/>
  <c r="C12787"/>
  <c r="D12787"/>
  <c r="E12787"/>
  <c r="F12787"/>
  <c r="G12787"/>
  <c r="H12787"/>
  <c r="A12563"/>
  <c r="B12563"/>
  <c r="C12563"/>
  <c r="D12563"/>
  <c r="E12563"/>
  <c r="F12563"/>
  <c r="G12563"/>
  <c r="H12563"/>
  <c r="A12620"/>
  <c r="B12620"/>
  <c r="C12620"/>
  <c r="D12620"/>
  <c r="E12620"/>
  <c r="F12620"/>
  <c r="G12620"/>
  <c r="H12620"/>
  <c r="A12724"/>
  <c r="B12724"/>
  <c r="C12724"/>
  <c r="D12724"/>
  <c r="E12724"/>
  <c r="F12724"/>
  <c r="G12724"/>
  <c r="H12724"/>
  <c r="A12656"/>
  <c r="B12656"/>
  <c r="C12656"/>
  <c r="D12656"/>
  <c r="E12656"/>
  <c r="F12656"/>
  <c r="G12656"/>
  <c r="H12656"/>
  <c r="A12888"/>
  <c r="B12888"/>
  <c r="C12888"/>
  <c r="D12888"/>
  <c r="E12888"/>
  <c r="F12888"/>
  <c r="G12888"/>
  <c r="A12027"/>
  <c r="B12027"/>
  <c r="C12027"/>
  <c r="D12027"/>
  <c r="E12027"/>
  <c r="F12027"/>
  <c r="G12027"/>
  <c r="H12027"/>
  <c r="A12084"/>
  <c r="B12084"/>
  <c r="C12084"/>
  <c r="D12084"/>
  <c r="E12084"/>
  <c r="F12084"/>
  <c r="G12084"/>
  <c r="H12084"/>
  <c r="A12114"/>
  <c r="B12114"/>
  <c r="C12114"/>
  <c r="D12114"/>
  <c r="E12114"/>
  <c r="F12114"/>
  <c r="G12114"/>
  <c r="A12028"/>
  <c r="B12028"/>
  <c r="C12028"/>
  <c r="D12028"/>
  <c r="E12028"/>
  <c r="F12028"/>
  <c r="G12028"/>
  <c r="H12028"/>
  <c r="A12115"/>
  <c r="B12115"/>
  <c r="C12115"/>
  <c r="D12115"/>
  <c r="E12115"/>
  <c r="F12115"/>
  <c r="G12115"/>
  <c r="A12029"/>
  <c r="B12029"/>
  <c r="C12029"/>
  <c r="D12029"/>
  <c r="E12029"/>
  <c r="F12029"/>
  <c r="G12029"/>
  <c r="H12029"/>
  <c r="A12085"/>
  <c r="B12085"/>
  <c r="C12085"/>
  <c r="D12085"/>
  <c r="E12085"/>
  <c r="F12085"/>
  <c r="G12085"/>
  <c r="H12085"/>
  <c r="A12148"/>
  <c r="B12148"/>
  <c r="C12148"/>
  <c r="D12148"/>
  <c r="E12148"/>
  <c r="F12148"/>
  <c r="G12148"/>
  <c r="H12148"/>
  <c r="A12172"/>
  <c r="B12172"/>
  <c r="C12172"/>
  <c r="D12172"/>
  <c r="E12172"/>
  <c r="F12172"/>
  <c r="G12172"/>
  <c r="H12172"/>
  <c r="A12186"/>
  <c r="B12186"/>
  <c r="C12186"/>
  <c r="D12186"/>
  <c r="E12186"/>
  <c r="F12186"/>
  <c r="G12186"/>
  <c r="A12246"/>
  <c r="B12246"/>
  <c r="C12246"/>
  <c r="D12246"/>
  <c r="E12246"/>
  <c r="F12246"/>
  <c r="G12246"/>
  <c r="H12246"/>
  <c r="A12317"/>
  <c r="B12317"/>
  <c r="C12317"/>
  <c r="D12317"/>
  <c r="E12317"/>
  <c r="F12317"/>
  <c r="G12317"/>
  <c r="A12247"/>
  <c r="B12247"/>
  <c r="C12247"/>
  <c r="D12247"/>
  <c r="E12247"/>
  <c r="F12247"/>
  <c r="G12247"/>
  <c r="H12247"/>
  <c r="A12318"/>
  <c r="B12318"/>
  <c r="C12318"/>
  <c r="D12318"/>
  <c r="E12318"/>
  <c r="F12318"/>
  <c r="G12318"/>
  <c r="A12248"/>
  <c r="B12248"/>
  <c r="C12248"/>
  <c r="D12248"/>
  <c r="E12248"/>
  <c r="F12248"/>
  <c r="G12248"/>
  <c r="H12248"/>
  <c r="A12319"/>
  <c r="B12319"/>
  <c r="C12319"/>
  <c r="D12319"/>
  <c r="E12319"/>
  <c r="F12319"/>
  <c r="G12319"/>
  <c r="A12249"/>
  <c r="B12249"/>
  <c r="C12249"/>
  <c r="D12249"/>
  <c r="E12249"/>
  <c r="F12249"/>
  <c r="G12249"/>
  <c r="H12249"/>
  <c r="A12320"/>
  <c r="B12320"/>
  <c r="C12320"/>
  <c r="D12320"/>
  <c r="E12320"/>
  <c r="F12320"/>
  <c r="G12320"/>
  <c r="A12250"/>
  <c r="B12250"/>
  <c r="C12250"/>
  <c r="D12250"/>
  <c r="E12250"/>
  <c r="F12250"/>
  <c r="G12250"/>
  <c r="H12250"/>
  <c r="A12321"/>
  <c r="B12321"/>
  <c r="C12321"/>
  <c r="D12321"/>
  <c r="E12321"/>
  <c r="F12321"/>
  <c r="G12321"/>
  <c r="A12394"/>
  <c r="B12394"/>
  <c r="C12394"/>
  <c r="D12394"/>
  <c r="E12394"/>
  <c r="F12394"/>
  <c r="G12394"/>
  <c r="A12437"/>
  <c r="B12437"/>
  <c r="C12437"/>
  <c r="D12437"/>
  <c r="E12437"/>
  <c r="F12437"/>
  <c r="G12437"/>
  <c r="H12437"/>
  <c r="A12477"/>
  <c r="B12477"/>
  <c r="C12477"/>
  <c r="D12477"/>
  <c r="E12477"/>
  <c r="F12477"/>
  <c r="G12477"/>
  <c r="H12477"/>
  <c r="A12502"/>
  <c r="B12502"/>
  <c r="C12502"/>
  <c r="D12502"/>
  <c r="E12502"/>
  <c r="F12502"/>
  <c r="G12502"/>
  <c r="A12438"/>
  <c r="B12438"/>
  <c r="C12438"/>
  <c r="D12438"/>
  <c r="E12438"/>
  <c r="F12438"/>
  <c r="G12438"/>
  <c r="H12438"/>
  <c r="A12439"/>
  <c r="B12439"/>
  <c r="C12439"/>
  <c r="D12439"/>
  <c r="E12439"/>
  <c r="F12439"/>
  <c r="G12439"/>
  <c r="H12439"/>
  <c r="A12564"/>
  <c r="B12564"/>
  <c r="C12564"/>
  <c r="D12564"/>
  <c r="E12564"/>
  <c r="F12564"/>
  <c r="G12564"/>
  <c r="H12564"/>
  <c r="A12725"/>
  <c r="B12725"/>
  <c r="C12725"/>
  <c r="D12725"/>
  <c r="E12725"/>
  <c r="F12725"/>
  <c r="G12725"/>
  <c r="H12725"/>
  <c r="A12889"/>
  <c r="B12889"/>
  <c r="C12889"/>
  <c r="D12889"/>
  <c r="E12889"/>
  <c r="F12889"/>
  <c r="G12889"/>
  <c r="A12788"/>
  <c r="B12788"/>
  <c r="C12788"/>
  <c r="D12788"/>
  <c r="E12788"/>
  <c r="F12788"/>
  <c r="G12788"/>
  <c r="H12788"/>
  <c r="A12565"/>
  <c r="B12565"/>
  <c r="C12565"/>
  <c r="D12565"/>
  <c r="E12565"/>
  <c r="F12565"/>
  <c r="G12565"/>
  <c r="H12565"/>
  <c r="A12726"/>
  <c r="B12726"/>
  <c r="C12726"/>
  <c r="D12726"/>
  <c r="E12726"/>
  <c r="F12726"/>
  <c r="G12726"/>
  <c r="H12726"/>
  <c r="A12657"/>
  <c r="B12657"/>
  <c r="C12657"/>
  <c r="D12657"/>
  <c r="E12657"/>
  <c r="F12657"/>
  <c r="G12657"/>
  <c r="H12657"/>
  <c r="A12848"/>
  <c r="B12848"/>
  <c r="C12848"/>
  <c r="D12848"/>
  <c r="E12848"/>
  <c r="F12848"/>
  <c r="G12848"/>
  <c r="H12848"/>
  <c r="A12829"/>
  <c r="B12829"/>
  <c r="C12829"/>
  <c r="D12829"/>
  <c r="E12829"/>
  <c r="F12829"/>
  <c r="G12829"/>
  <c r="H12829"/>
  <c r="A12890"/>
  <c r="B12890"/>
  <c r="C12890"/>
  <c r="D12890"/>
  <c r="E12890"/>
  <c r="F12890"/>
  <c r="G12890"/>
  <c r="A12789"/>
  <c r="B12789"/>
  <c r="C12789"/>
  <c r="D12789"/>
  <c r="E12789"/>
  <c r="F12789"/>
  <c r="G12789"/>
  <c r="H12789"/>
  <c r="A12566"/>
  <c r="B12566"/>
  <c r="C12566"/>
  <c r="D12566"/>
  <c r="E12566"/>
  <c r="F12566"/>
  <c r="G12566"/>
  <c r="H12566"/>
  <c r="A12621"/>
  <c r="B12621"/>
  <c r="C12621"/>
  <c r="D12621"/>
  <c r="E12621"/>
  <c r="F12621"/>
  <c r="G12621"/>
  <c r="H12621"/>
  <c r="A12727"/>
  <c r="B12727"/>
  <c r="C12727"/>
  <c r="D12727"/>
  <c r="E12727"/>
  <c r="F12727"/>
  <c r="G12727"/>
  <c r="H12727"/>
  <c r="A12658"/>
  <c r="B12658"/>
  <c r="C12658"/>
  <c r="D12658"/>
  <c r="E12658"/>
  <c r="F12658"/>
  <c r="G12658"/>
  <c r="H12658"/>
  <c r="A12830"/>
  <c r="B12830"/>
  <c r="C12830"/>
  <c r="D12830"/>
  <c r="E12830"/>
  <c r="F12830"/>
  <c r="G12830"/>
  <c r="H12830"/>
  <c r="A12891"/>
  <c r="B12891"/>
  <c r="C12891"/>
  <c r="D12891"/>
  <c r="E12891"/>
  <c r="F12891"/>
  <c r="G12891"/>
  <c r="A12567"/>
  <c r="B12567"/>
  <c r="C12567"/>
  <c r="D12567"/>
  <c r="E12567"/>
  <c r="F12567"/>
  <c r="G12567"/>
  <c r="H12567"/>
  <c r="A12728"/>
  <c r="B12728"/>
  <c r="C12728"/>
  <c r="D12728"/>
  <c r="E12728"/>
  <c r="F12728"/>
  <c r="G12728"/>
  <c r="H12728"/>
  <c r="A12892"/>
  <c r="B12892"/>
  <c r="C12892"/>
  <c r="D12892"/>
  <c r="E12892"/>
  <c r="F12892"/>
  <c r="G12892"/>
  <c r="A12790"/>
  <c r="B12790"/>
  <c r="C12790"/>
  <c r="D12790"/>
  <c r="E12790"/>
  <c r="F12790"/>
  <c r="G12790"/>
  <c r="H12790"/>
  <c r="A12568"/>
  <c r="B12568"/>
  <c r="C12568"/>
  <c r="D12568"/>
  <c r="E12568"/>
  <c r="F12568"/>
  <c r="G12568"/>
  <c r="H12568"/>
  <c r="A12729"/>
  <c r="B12729"/>
  <c r="C12729"/>
  <c r="D12729"/>
  <c r="E12729"/>
  <c r="F12729"/>
  <c r="G12729"/>
  <c r="H12729"/>
  <c r="A12893"/>
  <c r="B12893"/>
  <c r="C12893"/>
  <c r="D12893"/>
  <c r="E12893"/>
  <c r="F12893"/>
  <c r="G12893"/>
  <c r="A12030"/>
  <c r="B12030"/>
  <c r="C12030"/>
  <c r="D12030"/>
  <c r="E12030"/>
  <c r="F12030"/>
  <c r="G12030"/>
  <c r="H12030"/>
  <c r="A12086"/>
  <c r="B12086"/>
  <c r="C12086"/>
  <c r="D12086"/>
  <c r="E12086"/>
  <c r="F12086"/>
  <c r="G12086"/>
  <c r="H12086"/>
  <c r="A12116"/>
  <c r="B12116"/>
  <c r="C12116"/>
  <c r="D12116"/>
  <c r="E12116"/>
  <c r="F12116"/>
  <c r="G12116"/>
  <c r="A12031"/>
  <c r="B12031"/>
  <c r="C12031"/>
  <c r="D12031"/>
  <c r="E12031"/>
  <c r="F12031"/>
  <c r="G12031"/>
  <c r="H12031"/>
  <c r="A12087"/>
  <c r="B12087"/>
  <c r="C12087"/>
  <c r="D12087"/>
  <c r="E12087"/>
  <c r="F12087"/>
  <c r="G12087"/>
  <c r="H12087"/>
  <c r="A12117"/>
  <c r="B12117"/>
  <c r="C12117"/>
  <c r="D12117"/>
  <c r="E12117"/>
  <c r="F12117"/>
  <c r="G12117"/>
  <c r="A12032"/>
  <c r="B12032"/>
  <c r="C12032"/>
  <c r="D12032"/>
  <c r="E12032"/>
  <c r="F12032"/>
  <c r="G12032"/>
  <c r="H12032"/>
  <c r="A12088"/>
  <c r="B12088"/>
  <c r="C12088"/>
  <c r="D12088"/>
  <c r="E12088"/>
  <c r="F12088"/>
  <c r="G12088"/>
  <c r="H12088"/>
  <c r="A12118"/>
  <c r="B12118"/>
  <c r="C12118"/>
  <c r="D12118"/>
  <c r="E12118"/>
  <c r="F12118"/>
  <c r="G12118"/>
  <c r="A12149"/>
  <c r="B12149"/>
  <c r="C12149"/>
  <c r="D12149"/>
  <c r="E12149"/>
  <c r="F12149"/>
  <c r="G12149"/>
  <c r="H12149"/>
  <c r="A12173"/>
  <c r="B12173"/>
  <c r="C12173"/>
  <c r="D12173"/>
  <c r="E12173"/>
  <c r="F12173"/>
  <c r="G12173"/>
  <c r="H12173"/>
  <c r="A12187"/>
  <c r="B12187"/>
  <c r="C12187"/>
  <c r="D12187"/>
  <c r="E12187"/>
  <c r="F12187"/>
  <c r="G12187"/>
  <c r="A12251"/>
  <c r="B12251"/>
  <c r="C12251"/>
  <c r="D12251"/>
  <c r="E12251"/>
  <c r="F12251"/>
  <c r="G12251"/>
  <c r="H12251"/>
  <c r="A12322"/>
  <c r="B12322"/>
  <c r="C12322"/>
  <c r="D12322"/>
  <c r="E12322"/>
  <c r="F12322"/>
  <c r="G12322"/>
  <c r="A12252"/>
  <c r="B12252"/>
  <c r="C12252"/>
  <c r="D12252"/>
  <c r="E12252"/>
  <c r="F12252"/>
  <c r="G12252"/>
  <c r="H12252"/>
  <c r="A12323"/>
  <c r="B12323"/>
  <c r="C12323"/>
  <c r="D12323"/>
  <c r="E12323"/>
  <c r="F12323"/>
  <c r="G12323"/>
  <c r="A12253"/>
  <c r="B12253"/>
  <c r="C12253"/>
  <c r="D12253"/>
  <c r="E12253"/>
  <c r="F12253"/>
  <c r="G12253"/>
  <c r="H12253"/>
  <c r="A12324"/>
  <c r="B12324"/>
  <c r="C12324"/>
  <c r="D12324"/>
  <c r="E12324"/>
  <c r="F12324"/>
  <c r="G12324"/>
  <c r="A12254"/>
  <c r="B12254"/>
  <c r="C12254"/>
  <c r="D12254"/>
  <c r="E12254"/>
  <c r="F12254"/>
  <c r="G12254"/>
  <c r="H12254"/>
  <c r="A12325"/>
  <c r="B12325"/>
  <c r="C12325"/>
  <c r="D12325"/>
  <c r="E12325"/>
  <c r="F12325"/>
  <c r="G12325"/>
  <c r="A12255"/>
  <c r="B12255"/>
  <c r="C12255"/>
  <c r="D12255"/>
  <c r="E12255"/>
  <c r="F12255"/>
  <c r="G12255"/>
  <c r="H12255"/>
  <c r="A12326"/>
  <c r="B12326"/>
  <c r="C12326"/>
  <c r="D12326"/>
  <c r="E12326"/>
  <c r="F12326"/>
  <c r="G12326"/>
  <c r="A12395"/>
  <c r="B12395"/>
  <c r="C12395"/>
  <c r="D12395"/>
  <c r="E12395"/>
  <c r="F12395"/>
  <c r="G12395"/>
  <c r="A12366"/>
  <c r="B12366"/>
  <c r="C12366"/>
  <c r="D12366"/>
  <c r="E12366"/>
  <c r="F12366"/>
  <c r="G12366"/>
  <c r="A12396"/>
  <c r="B12396"/>
  <c r="C12396"/>
  <c r="D12396"/>
  <c r="E12396"/>
  <c r="F12396"/>
  <c r="G12396"/>
  <c r="A12356"/>
  <c r="B12356"/>
  <c r="C12356"/>
  <c r="D12356"/>
  <c r="E12356"/>
  <c r="F12356"/>
  <c r="G12356"/>
  <c r="H12356"/>
  <c r="A12367"/>
  <c r="B12367"/>
  <c r="C12367"/>
  <c r="D12367"/>
  <c r="E12367"/>
  <c r="F12367"/>
  <c r="G12367"/>
  <c r="A12440"/>
  <c r="B12440"/>
  <c r="C12440"/>
  <c r="D12440"/>
  <c r="E12440"/>
  <c r="F12440"/>
  <c r="G12440"/>
  <c r="H12440"/>
  <c r="A12478"/>
  <c r="B12478"/>
  <c r="C12478"/>
  <c r="D12478"/>
  <c r="E12478"/>
  <c r="F12478"/>
  <c r="G12478"/>
  <c r="H12478"/>
  <c r="A12503"/>
  <c r="B12503"/>
  <c r="C12503"/>
  <c r="D12503"/>
  <c r="E12503"/>
  <c r="F12503"/>
  <c r="G12503"/>
  <c r="A12441"/>
  <c r="B12441"/>
  <c r="C12441"/>
  <c r="D12441"/>
  <c r="E12441"/>
  <c r="F12441"/>
  <c r="G12441"/>
  <c r="H12441"/>
  <c r="A12492"/>
  <c r="B12492"/>
  <c r="C12492"/>
  <c r="D12492"/>
  <c r="E12492"/>
  <c r="F12492"/>
  <c r="G12492"/>
  <c r="H12492"/>
  <c r="A12442"/>
  <c r="B12442"/>
  <c r="C12442"/>
  <c r="D12442"/>
  <c r="E12442"/>
  <c r="F12442"/>
  <c r="G12442"/>
  <c r="H12442"/>
  <c r="A12939"/>
  <c r="B12939"/>
  <c r="C12939"/>
  <c r="D12939"/>
  <c r="E12939"/>
  <c r="F12939"/>
  <c r="G12939"/>
  <c r="A12569"/>
  <c r="B12569"/>
  <c r="C12569"/>
  <c r="D12569"/>
  <c r="E12569"/>
  <c r="F12569"/>
  <c r="G12569"/>
  <c r="H12569"/>
  <c r="A12622"/>
  <c r="B12622"/>
  <c r="C12622"/>
  <c r="D12622"/>
  <c r="E12622"/>
  <c r="F12622"/>
  <c r="G12622"/>
  <c r="H12622"/>
  <c r="A12730"/>
  <c r="B12730"/>
  <c r="C12730"/>
  <c r="D12730"/>
  <c r="E12730"/>
  <c r="F12730"/>
  <c r="G12730"/>
  <c r="H12730"/>
  <c r="A12894"/>
  <c r="B12894"/>
  <c r="C12894"/>
  <c r="D12894"/>
  <c r="E12894"/>
  <c r="F12894"/>
  <c r="G12894"/>
  <c r="A12940"/>
  <c r="B12940"/>
  <c r="C12940"/>
  <c r="D12940"/>
  <c r="E12940"/>
  <c r="F12940"/>
  <c r="G12940"/>
  <c r="A12791"/>
  <c r="B12791"/>
  <c r="C12791"/>
  <c r="D12791"/>
  <c r="E12791"/>
  <c r="F12791"/>
  <c r="G12791"/>
  <c r="H12791"/>
  <c r="A12570"/>
  <c r="B12570"/>
  <c r="C12570"/>
  <c r="D12570"/>
  <c r="E12570"/>
  <c r="F12570"/>
  <c r="G12570"/>
  <c r="H12570"/>
  <c r="A12623"/>
  <c r="B12623"/>
  <c r="C12623"/>
  <c r="D12623"/>
  <c r="E12623"/>
  <c r="F12623"/>
  <c r="G12623"/>
  <c r="H12623"/>
  <c r="A12731"/>
  <c r="B12731"/>
  <c r="C12731"/>
  <c r="D12731"/>
  <c r="E12731"/>
  <c r="F12731"/>
  <c r="G12731"/>
  <c r="H12731"/>
  <c r="A12659"/>
  <c r="B12659"/>
  <c r="C12659"/>
  <c r="D12659"/>
  <c r="E12659"/>
  <c r="F12659"/>
  <c r="G12659"/>
  <c r="H12659"/>
  <c r="A12678"/>
  <c r="B12678"/>
  <c r="C12678"/>
  <c r="D12678"/>
  <c r="E12678"/>
  <c r="F12678"/>
  <c r="G12678"/>
  <c r="H12678"/>
  <c r="A12849"/>
  <c r="B12849"/>
  <c r="C12849"/>
  <c r="D12849"/>
  <c r="E12849"/>
  <c r="F12849"/>
  <c r="G12849"/>
  <c r="H12849"/>
  <c r="A12895"/>
  <c r="B12895"/>
  <c r="C12895"/>
  <c r="D12895"/>
  <c r="E12895"/>
  <c r="F12895"/>
  <c r="G12895"/>
  <c r="A12792"/>
  <c r="B12792"/>
  <c r="C12792"/>
  <c r="D12792"/>
  <c r="E12792"/>
  <c r="F12792"/>
  <c r="G12792"/>
  <c r="H12792"/>
  <c r="A12524"/>
  <c r="B12524"/>
  <c r="C12524"/>
  <c r="D12524"/>
  <c r="E12524"/>
  <c r="F12524"/>
  <c r="G12524"/>
  <c r="H12524"/>
  <c r="A12571"/>
  <c r="B12571"/>
  <c r="C12571"/>
  <c r="D12571"/>
  <c r="E12571"/>
  <c r="F12571"/>
  <c r="G12571"/>
  <c r="H12571"/>
  <c r="A12624"/>
  <c r="B12624"/>
  <c r="C12624"/>
  <c r="D12624"/>
  <c r="E12624"/>
  <c r="F12624"/>
  <c r="G12624"/>
  <c r="H12624"/>
  <c r="A12732"/>
  <c r="B12732"/>
  <c r="C12732"/>
  <c r="D12732"/>
  <c r="E12732"/>
  <c r="F12732"/>
  <c r="G12732"/>
  <c r="H12732"/>
  <c r="A12660"/>
  <c r="B12660"/>
  <c r="C12660"/>
  <c r="D12660"/>
  <c r="E12660"/>
  <c r="F12660"/>
  <c r="G12660"/>
  <c r="H12660"/>
  <c r="A12831"/>
  <c r="B12831"/>
  <c r="C12831"/>
  <c r="D12831"/>
  <c r="E12831"/>
  <c r="F12831"/>
  <c r="G12831"/>
  <c r="H12831"/>
  <c r="A12896"/>
  <c r="B12896"/>
  <c r="C12896"/>
  <c r="D12896"/>
  <c r="E12896"/>
  <c r="F12896"/>
  <c r="G12896"/>
  <c r="A12526"/>
  <c r="B12526"/>
  <c r="C12526"/>
  <c r="D12526"/>
  <c r="E12526"/>
  <c r="F12526"/>
  <c r="G12526"/>
  <c r="A12572"/>
  <c r="B12572"/>
  <c r="C12572"/>
  <c r="D12572"/>
  <c r="E12572"/>
  <c r="F12572"/>
  <c r="G12572"/>
  <c r="H12572"/>
  <c r="A12733"/>
  <c r="B12733"/>
  <c r="C12733"/>
  <c r="D12733"/>
  <c r="E12733"/>
  <c r="F12733"/>
  <c r="G12733"/>
  <c r="H12733"/>
  <c r="A12661"/>
  <c r="B12661"/>
  <c r="C12661"/>
  <c r="D12661"/>
  <c r="E12661"/>
  <c r="F12661"/>
  <c r="G12661"/>
  <c r="H12661"/>
  <c r="A12850"/>
  <c r="B12850"/>
  <c r="C12850"/>
  <c r="D12850"/>
  <c r="E12850"/>
  <c r="F12850"/>
  <c r="G12850"/>
  <c r="H12850"/>
  <c r="A12897"/>
  <c r="B12897"/>
  <c r="C12897"/>
  <c r="D12897"/>
  <c r="E12897"/>
  <c r="F12897"/>
  <c r="G12897"/>
  <c r="A12793"/>
  <c r="B12793"/>
  <c r="C12793"/>
  <c r="D12793"/>
  <c r="E12793"/>
  <c r="F12793"/>
  <c r="G12793"/>
  <c r="H12793"/>
  <c r="A12573"/>
  <c r="B12573"/>
  <c r="C12573"/>
  <c r="D12573"/>
  <c r="E12573"/>
  <c r="F12573"/>
  <c r="G12573"/>
  <c r="H12573"/>
  <c r="A12734"/>
  <c r="B12734"/>
  <c r="C12734"/>
  <c r="D12734"/>
  <c r="E12734"/>
  <c r="F12734"/>
  <c r="G12734"/>
  <c r="H12734"/>
  <c r="A12662"/>
  <c r="B12662"/>
  <c r="C12662"/>
  <c r="D12662"/>
  <c r="E12662"/>
  <c r="F12662"/>
  <c r="G12662"/>
  <c r="H12662"/>
  <c r="A12898"/>
  <c r="B12898"/>
  <c r="C12898"/>
  <c r="D12898"/>
  <c r="E12898"/>
  <c r="F12898"/>
  <c r="G12898"/>
  <c r="A12033"/>
  <c r="B12033"/>
  <c r="C12033"/>
  <c r="D12033"/>
  <c r="E12033"/>
  <c r="F12033"/>
  <c r="G12033"/>
  <c r="H12033"/>
  <c r="A12089"/>
  <c r="B12089"/>
  <c r="C12089"/>
  <c r="D12089"/>
  <c r="E12089"/>
  <c r="F12089"/>
  <c r="G12089"/>
  <c r="H12089"/>
  <c r="A12119"/>
  <c r="B12119"/>
  <c r="C12119"/>
  <c r="D12119"/>
  <c r="E12119"/>
  <c r="F12119"/>
  <c r="G12119"/>
  <c r="A12034"/>
  <c r="B12034"/>
  <c r="C12034"/>
  <c r="D12034"/>
  <c r="E12034"/>
  <c r="F12034"/>
  <c r="G12034"/>
  <c r="H12034"/>
  <c r="A12120"/>
  <c r="B12120"/>
  <c r="C12120"/>
  <c r="D12120"/>
  <c r="E12120"/>
  <c r="F12120"/>
  <c r="G12120"/>
  <c r="A12150"/>
  <c r="B12150"/>
  <c r="C12150"/>
  <c r="D12150"/>
  <c r="E12150"/>
  <c r="F12150"/>
  <c r="G12150"/>
  <c r="H12150"/>
  <c r="A12158"/>
  <c r="B12158"/>
  <c r="C12158"/>
  <c r="D12158"/>
  <c r="E12158"/>
  <c r="F12158"/>
  <c r="G12158"/>
  <c r="H12158"/>
  <c r="A12174"/>
  <c r="B12174"/>
  <c r="C12174"/>
  <c r="D12174"/>
  <c r="E12174"/>
  <c r="F12174"/>
  <c r="G12174"/>
  <c r="H12174"/>
  <c r="A12188"/>
  <c r="B12188"/>
  <c r="C12188"/>
  <c r="D12188"/>
  <c r="E12188"/>
  <c r="F12188"/>
  <c r="G12188"/>
  <c r="A12195"/>
  <c r="B12195"/>
  <c r="C12195"/>
  <c r="D12195"/>
  <c r="E12195"/>
  <c r="F12195"/>
  <c r="G12195"/>
  <c r="H12195"/>
  <c r="A12202"/>
  <c r="B12202"/>
  <c r="C12202"/>
  <c r="D12202"/>
  <c r="E12202"/>
  <c r="F12202"/>
  <c r="G12202"/>
  <c r="H12202"/>
  <c r="A12256"/>
  <c r="B12256"/>
  <c r="C12256"/>
  <c r="D12256"/>
  <c r="E12256"/>
  <c r="F12256"/>
  <c r="G12256"/>
  <c r="H12256"/>
  <c r="A12327"/>
  <c r="B12327"/>
  <c r="C12327"/>
  <c r="D12327"/>
  <c r="E12327"/>
  <c r="F12327"/>
  <c r="G12327"/>
  <c r="A12257"/>
  <c r="B12257"/>
  <c r="C12257"/>
  <c r="D12257"/>
  <c r="E12257"/>
  <c r="F12257"/>
  <c r="G12257"/>
  <c r="H12257"/>
  <c r="A12328"/>
  <c r="B12328"/>
  <c r="C12328"/>
  <c r="D12328"/>
  <c r="E12328"/>
  <c r="F12328"/>
  <c r="G12328"/>
  <c r="A12196"/>
  <c r="B12196"/>
  <c r="C12196"/>
  <c r="D12196"/>
  <c r="E12196"/>
  <c r="F12196"/>
  <c r="G12196"/>
  <c r="H12196"/>
  <c r="A12258"/>
  <c r="B12258"/>
  <c r="C12258"/>
  <c r="D12258"/>
  <c r="E12258"/>
  <c r="F12258"/>
  <c r="G12258"/>
  <c r="H12258"/>
  <c r="A12329"/>
  <c r="B12329"/>
  <c r="C12329"/>
  <c r="D12329"/>
  <c r="E12329"/>
  <c r="F12329"/>
  <c r="G12329"/>
  <c r="A12259"/>
  <c r="B12259"/>
  <c r="C12259"/>
  <c r="D12259"/>
  <c r="E12259"/>
  <c r="F12259"/>
  <c r="G12259"/>
  <c r="H12259"/>
  <c r="A12330"/>
  <c r="B12330"/>
  <c r="C12330"/>
  <c r="D12330"/>
  <c r="E12330"/>
  <c r="F12330"/>
  <c r="G12330"/>
  <c r="A12260"/>
  <c r="B12260"/>
  <c r="C12260"/>
  <c r="D12260"/>
  <c r="E12260"/>
  <c r="F12260"/>
  <c r="G12260"/>
  <c r="H12260"/>
  <c r="A12331"/>
  <c r="B12331"/>
  <c r="C12331"/>
  <c r="D12331"/>
  <c r="E12331"/>
  <c r="F12331"/>
  <c r="G12331"/>
  <c r="A12397"/>
  <c r="B12397"/>
  <c r="C12397"/>
  <c r="D12397"/>
  <c r="E12397"/>
  <c r="F12397"/>
  <c r="G12397"/>
  <c r="A12368"/>
  <c r="B12368"/>
  <c r="C12368"/>
  <c r="D12368"/>
  <c r="E12368"/>
  <c r="F12368"/>
  <c r="G12368"/>
  <c r="A12398"/>
  <c r="B12398"/>
  <c r="C12398"/>
  <c r="D12398"/>
  <c r="E12398"/>
  <c r="F12398"/>
  <c r="G12398"/>
  <c r="A12369"/>
  <c r="B12369"/>
  <c r="C12369"/>
  <c r="D12369"/>
  <c r="E12369"/>
  <c r="F12369"/>
  <c r="G12369"/>
  <c r="A12443"/>
  <c r="B12443"/>
  <c r="C12443"/>
  <c r="D12443"/>
  <c r="E12443"/>
  <c r="F12443"/>
  <c r="G12443"/>
  <c r="H12443"/>
  <c r="A12479"/>
  <c r="B12479"/>
  <c r="C12479"/>
  <c r="D12479"/>
  <c r="E12479"/>
  <c r="F12479"/>
  <c r="G12479"/>
  <c r="H12479"/>
  <c r="A12504"/>
  <c r="B12504"/>
  <c r="C12504"/>
  <c r="D12504"/>
  <c r="E12504"/>
  <c r="F12504"/>
  <c r="G12504"/>
  <c r="A12444"/>
  <c r="B12444"/>
  <c r="C12444"/>
  <c r="D12444"/>
  <c r="E12444"/>
  <c r="F12444"/>
  <c r="G12444"/>
  <c r="H12444"/>
  <c r="A12445"/>
  <c r="B12445"/>
  <c r="C12445"/>
  <c r="D12445"/>
  <c r="E12445"/>
  <c r="F12445"/>
  <c r="G12445"/>
  <c r="H12445"/>
  <c r="A12505"/>
  <c r="B12505"/>
  <c r="C12505"/>
  <c r="D12505"/>
  <c r="E12505"/>
  <c r="F12505"/>
  <c r="G12505"/>
  <c r="A12574"/>
  <c r="B12574"/>
  <c r="C12574"/>
  <c r="D12574"/>
  <c r="E12574"/>
  <c r="F12574"/>
  <c r="G12574"/>
  <c r="H12574"/>
  <c r="A12625"/>
  <c r="B12625"/>
  <c r="C12625"/>
  <c r="D12625"/>
  <c r="E12625"/>
  <c r="F12625"/>
  <c r="G12625"/>
  <c r="H12625"/>
  <c r="A12646"/>
  <c r="B12646"/>
  <c r="C12646"/>
  <c r="D12646"/>
  <c r="E12646"/>
  <c r="F12646"/>
  <c r="G12646"/>
  <c r="H12646"/>
  <c r="A12735"/>
  <c r="B12735"/>
  <c r="C12735"/>
  <c r="D12735"/>
  <c r="E12735"/>
  <c r="F12735"/>
  <c r="G12735"/>
  <c r="H12735"/>
  <c r="A12899"/>
  <c r="B12899"/>
  <c r="C12899"/>
  <c r="D12899"/>
  <c r="E12899"/>
  <c r="F12899"/>
  <c r="G12899"/>
  <c r="A12794"/>
  <c r="B12794"/>
  <c r="C12794"/>
  <c r="D12794"/>
  <c r="E12794"/>
  <c r="F12794"/>
  <c r="G12794"/>
  <c r="H12794"/>
  <c r="A12527"/>
  <c r="B12527"/>
  <c r="C12527"/>
  <c r="D12527"/>
  <c r="E12527"/>
  <c r="F12527"/>
  <c r="G12527"/>
  <c r="A12575"/>
  <c r="B12575"/>
  <c r="C12575"/>
  <c r="D12575"/>
  <c r="E12575"/>
  <c r="F12575"/>
  <c r="G12575"/>
  <c r="H12575"/>
  <c r="A12736"/>
  <c r="B12736"/>
  <c r="C12736"/>
  <c r="D12736"/>
  <c r="E12736"/>
  <c r="F12736"/>
  <c r="G12736"/>
  <c r="H12736"/>
  <c r="A12663"/>
  <c r="B12663"/>
  <c r="C12663"/>
  <c r="D12663"/>
  <c r="E12663"/>
  <c r="F12663"/>
  <c r="G12663"/>
  <c r="H12663"/>
  <c r="A12900"/>
  <c r="B12900"/>
  <c r="C12900"/>
  <c r="D12900"/>
  <c r="E12900"/>
  <c r="F12900"/>
  <c r="G12900"/>
  <c r="A12941"/>
  <c r="B12941"/>
  <c r="C12941"/>
  <c r="D12941"/>
  <c r="E12941"/>
  <c r="F12941"/>
  <c r="G12941"/>
  <c r="A12795"/>
  <c r="B12795"/>
  <c r="C12795"/>
  <c r="D12795"/>
  <c r="E12795"/>
  <c r="F12795"/>
  <c r="G12795"/>
  <c r="H12795"/>
  <c r="A12576"/>
  <c r="B12576"/>
  <c r="C12576"/>
  <c r="D12576"/>
  <c r="E12576"/>
  <c r="F12576"/>
  <c r="G12576"/>
  <c r="H12576"/>
  <c r="A12650"/>
  <c r="B12650"/>
  <c r="C12650"/>
  <c r="D12650"/>
  <c r="E12650"/>
  <c r="F12650"/>
  <c r="G12650"/>
  <c r="H12650"/>
  <c r="A12737"/>
  <c r="B12737"/>
  <c r="C12737"/>
  <c r="D12737"/>
  <c r="E12737"/>
  <c r="F12737"/>
  <c r="G12737"/>
  <c r="H12737"/>
  <c r="A12664"/>
  <c r="B12664"/>
  <c r="C12664"/>
  <c r="D12664"/>
  <c r="E12664"/>
  <c r="F12664"/>
  <c r="G12664"/>
  <c r="H12664"/>
  <c r="A12832"/>
  <c r="B12832"/>
  <c r="C12832"/>
  <c r="D12832"/>
  <c r="E12832"/>
  <c r="F12832"/>
  <c r="G12832"/>
  <c r="H12832"/>
  <c r="A12901"/>
  <c r="B12901"/>
  <c r="C12901"/>
  <c r="D12901"/>
  <c r="E12901"/>
  <c r="F12901"/>
  <c r="G12901"/>
  <c r="A12796"/>
  <c r="B12796"/>
  <c r="C12796"/>
  <c r="D12796"/>
  <c r="E12796"/>
  <c r="F12796"/>
  <c r="G12796"/>
  <c r="H12796"/>
  <c r="A12528"/>
  <c r="B12528"/>
  <c r="C12528"/>
  <c r="D12528"/>
  <c r="E12528"/>
  <c r="F12528"/>
  <c r="G12528"/>
  <c r="A12577"/>
  <c r="B12577"/>
  <c r="C12577"/>
  <c r="D12577"/>
  <c r="E12577"/>
  <c r="F12577"/>
  <c r="G12577"/>
  <c r="H12577"/>
  <c r="A12738"/>
  <c r="B12738"/>
  <c r="C12738"/>
  <c r="D12738"/>
  <c r="E12738"/>
  <c r="F12738"/>
  <c r="G12738"/>
  <c r="H12738"/>
  <c r="A12902"/>
  <c r="B12902"/>
  <c r="C12902"/>
  <c r="D12902"/>
  <c r="E12902"/>
  <c r="F12902"/>
  <c r="G12902"/>
  <c r="A12797"/>
  <c r="B12797"/>
  <c r="C12797"/>
  <c r="D12797"/>
  <c r="E12797"/>
  <c r="F12797"/>
  <c r="G12797"/>
  <c r="H12797"/>
  <c r="A12578"/>
  <c r="B12578"/>
  <c r="C12578"/>
  <c r="D12578"/>
  <c r="E12578"/>
  <c r="F12578"/>
  <c r="G12578"/>
  <c r="H12578"/>
  <c r="A12739"/>
  <c r="B12739"/>
  <c r="C12739"/>
  <c r="D12739"/>
  <c r="E12739"/>
  <c r="F12739"/>
  <c r="G12739"/>
  <c r="H12739"/>
  <c r="A12665"/>
  <c r="B12665"/>
  <c r="C12665"/>
  <c r="D12665"/>
  <c r="E12665"/>
  <c r="F12665"/>
  <c r="G12665"/>
  <c r="H12665"/>
  <c r="A12903"/>
  <c r="B12903"/>
  <c r="C12903"/>
  <c r="D12903"/>
  <c r="E12903"/>
  <c r="F12903"/>
  <c r="G12903"/>
  <c r="A12035"/>
  <c r="B12035"/>
  <c r="C12035"/>
  <c r="D12035"/>
  <c r="E12035"/>
  <c r="F12035"/>
  <c r="G12035"/>
  <c r="H12035"/>
  <c r="A12065"/>
  <c r="B12065"/>
  <c r="C12065"/>
  <c r="D12065"/>
  <c r="E12065"/>
  <c r="F12065"/>
  <c r="G12065"/>
  <c r="H12065"/>
  <c r="A12090"/>
  <c r="B12090"/>
  <c r="C12090"/>
  <c r="D12090"/>
  <c r="E12090"/>
  <c r="F12090"/>
  <c r="G12090"/>
  <c r="H12090"/>
  <c r="A12121"/>
  <c r="B12121"/>
  <c r="C12121"/>
  <c r="D12121"/>
  <c r="E12121"/>
  <c r="F12121"/>
  <c r="G12121"/>
  <c r="A12036"/>
  <c r="B12036"/>
  <c r="C12036"/>
  <c r="D12036"/>
  <c r="E12036"/>
  <c r="F12036"/>
  <c r="G12036"/>
  <c r="H12036"/>
  <c r="A12091"/>
  <c r="B12091"/>
  <c r="C12091"/>
  <c r="D12091"/>
  <c r="E12091"/>
  <c r="F12091"/>
  <c r="G12091"/>
  <c r="H12091"/>
  <c r="A12122"/>
  <c r="B12122"/>
  <c r="C12122"/>
  <c r="D12122"/>
  <c r="E12122"/>
  <c r="F12122"/>
  <c r="G12122"/>
  <c r="A12037"/>
  <c r="B12037"/>
  <c r="C12037"/>
  <c r="D12037"/>
  <c r="E12037"/>
  <c r="F12037"/>
  <c r="G12037"/>
  <c r="H12037"/>
  <c r="A12151"/>
  <c r="B12151"/>
  <c r="C12151"/>
  <c r="D12151"/>
  <c r="E12151"/>
  <c r="F12151"/>
  <c r="G12151"/>
  <c r="H12151"/>
  <c r="A12175"/>
  <c r="B12175"/>
  <c r="C12175"/>
  <c r="D12175"/>
  <c r="E12175"/>
  <c r="F12175"/>
  <c r="G12175"/>
  <c r="H12175"/>
  <c r="A12189"/>
  <c r="B12189"/>
  <c r="C12189"/>
  <c r="D12189"/>
  <c r="E12189"/>
  <c r="F12189"/>
  <c r="G12189"/>
  <c r="A12197"/>
  <c r="B12197"/>
  <c r="C12197"/>
  <c r="D12197"/>
  <c r="E12197"/>
  <c r="F12197"/>
  <c r="G12197"/>
  <c r="H12197"/>
  <c r="A12203"/>
  <c r="B12203"/>
  <c r="C12203"/>
  <c r="D12203"/>
  <c r="E12203"/>
  <c r="F12203"/>
  <c r="G12203"/>
  <c r="H12203"/>
  <c r="A12261"/>
  <c r="B12261"/>
  <c r="C12261"/>
  <c r="D12261"/>
  <c r="E12261"/>
  <c r="F12261"/>
  <c r="G12261"/>
  <c r="H12261"/>
  <c r="A12332"/>
  <c r="B12332"/>
  <c r="C12332"/>
  <c r="D12332"/>
  <c r="E12332"/>
  <c r="F12332"/>
  <c r="G12332"/>
  <c r="A12262"/>
  <c r="B12262"/>
  <c r="C12262"/>
  <c r="D12262"/>
  <c r="E12262"/>
  <c r="F12262"/>
  <c r="G12262"/>
  <c r="H12262"/>
  <c r="A12333"/>
  <c r="B12333"/>
  <c r="C12333"/>
  <c r="D12333"/>
  <c r="E12333"/>
  <c r="F12333"/>
  <c r="G12333"/>
  <c r="A12263"/>
  <c r="B12263"/>
  <c r="C12263"/>
  <c r="D12263"/>
  <c r="E12263"/>
  <c r="F12263"/>
  <c r="G12263"/>
  <c r="H12263"/>
  <c r="A12334"/>
  <c r="B12334"/>
  <c r="C12334"/>
  <c r="D12334"/>
  <c r="E12334"/>
  <c r="F12334"/>
  <c r="G12334"/>
  <c r="A12198"/>
  <c r="B12198"/>
  <c r="C12198"/>
  <c r="D12198"/>
  <c r="E12198"/>
  <c r="F12198"/>
  <c r="G12198"/>
  <c r="H12198"/>
  <c r="A12264"/>
  <c r="B12264"/>
  <c r="C12264"/>
  <c r="D12264"/>
  <c r="E12264"/>
  <c r="F12264"/>
  <c r="G12264"/>
  <c r="H12264"/>
  <c r="A12335"/>
  <c r="B12335"/>
  <c r="C12335"/>
  <c r="D12335"/>
  <c r="E12335"/>
  <c r="F12335"/>
  <c r="G12335"/>
  <c r="A12265"/>
  <c r="B12265"/>
  <c r="C12265"/>
  <c r="D12265"/>
  <c r="E12265"/>
  <c r="F12265"/>
  <c r="G12265"/>
  <c r="H12265"/>
  <c r="A12336"/>
  <c r="B12336"/>
  <c r="C12336"/>
  <c r="D12336"/>
  <c r="E12336"/>
  <c r="F12336"/>
  <c r="G12336"/>
  <c r="A12399"/>
  <c r="B12399"/>
  <c r="C12399"/>
  <c r="D12399"/>
  <c r="E12399"/>
  <c r="F12399"/>
  <c r="G12399"/>
  <c r="A12370"/>
  <c r="B12370"/>
  <c r="C12370"/>
  <c r="D12370"/>
  <c r="E12370"/>
  <c r="F12370"/>
  <c r="G12370"/>
  <c r="A12400"/>
  <c r="B12400"/>
  <c r="C12400"/>
  <c r="D12400"/>
  <c r="E12400"/>
  <c r="F12400"/>
  <c r="G12400"/>
  <c r="A12371"/>
  <c r="B12371"/>
  <c r="C12371"/>
  <c r="D12371"/>
  <c r="E12371"/>
  <c r="F12371"/>
  <c r="G12371"/>
  <c r="A12401"/>
  <c r="B12401"/>
  <c r="C12401"/>
  <c r="D12401"/>
  <c r="E12401"/>
  <c r="F12401"/>
  <c r="G12401"/>
  <c r="A12357"/>
  <c r="B12357"/>
  <c r="C12357"/>
  <c r="D12357"/>
  <c r="E12357"/>
  <c r="F12357"/>
  <c r="G12357"/>
  <c r="H12357"/>
  <c r="A12372"/>
  <c r="B12372"/>
  <c r="C12372"/>
  <c r="D12372"/>
  <c r="E12372"/>
  <c r="F12372"/>
  <c r="G12372"/>
  <c r="A12446"/>
  <c r="B12446"/>
  <c r="C12446"/>
  <c r="D12446"/>
  <c r="E12446"/>
  <c r="F12446"/>
  <c r="G12446"/>
  <c r="H12446"/>
  <c r="A12480"/>
  <c r="B12480"/>
  <c r="C12480"/>
  <c r="D12480"/>
  <c r="E12480"/>
  <c r="F12480"/>
  <c r="G12480"/>
  <c r="H12480"/>
  <c r="A12506"/>
  <c r="B12506"/>
  <c r="C12506"/>
  <c r="D12506"/>
  <c r="E12506"/>
  <c r="F12506"/>
  <c r="G12506"/>
  <c r="A12447"/>
  <c r="B12447"/>
  <c r="C12447"/>
  <c r="D12447"/>
  <c r="E12447"/>
  <c r="F12447"/>
  <c r="G12447"/>
  <c r="H12447"/>
  <c r="A12481"/>
  <c r="B12481"/>
  <c r="C12481"/>
  <c r="D12481"/>
  <c r="E12481"/>
  <c r="F12481"/>
  <c r="G12481"/>
  <c r="H12481"/>
  <c r="A12493"/>
  <c r="B12493"/>
  <c r="C12493"/>
  <c r="D12493"/>
  <c r="E12493"/>
  <c r="F12493"/>
  <c r="G12493"/>
  <c r="H12493"/>
  <c r="A12507"/>
  <c r="B12507"/>
  <c r="C12507"/>
  <c r="D12507"/>
  <c r="E12507"/>
  <c r="F12507"/>
  <c r="G12507"/>
  <c r="A12448"/>
  <c r="B12448"/>
  <c r="C12448"/>
  <c r="D12448"/>
  <c r="E12448"/>
  <c r="F12448"/>
  <c r="G12448"/>
  <c r="H12448"/>
  <c r="A12508"/>
  <c r="B12508"/>
  <c r="C12508"/>
  <c r="D12508"/>
  <c r="E12508"/>
  <c r="F12508"/>
  <c r="G12508"/>
  <c r="A12579"/>
  <c r="B12579"/>
  <c r="C12579"/>
  <c r="D12579"/>
  <c r="E12579"/>
  <c r="F12579"/>
  <c r="G12579"/>
  <c r="H12579"/>
  <c r="A12626"/>
  <c r="B12626"/>
  <c r="C12626"/>
  <c r="D12626"/>
  <c r="E12626"/>
  <c r="F12626"/>
  <c r="G12626"/>
  <c r="H12626"/>
  <c r="A12740"/>
  <c r="B12740"/>
  <c r="C12740"/>
  <c r="D12740"/>
  <c r="E12740"/>
  <c r="F12740"/>
  <c r="G12740"/>
  <c r="H12740"/>
  <c r="A12904"/>
  <c r="B12904"/>
  <c r="C12904"/>
  <c r="D12904"/>
  <c r="E12904"/>
  <c r="F12904"/>
  <c r="G12904"/>
  <c r="A12798"/>
  <c r="B12798"/>
  <c r="C12798"/>
  <c r="D12798"/>
  <c r="E12798"/>
  <c r="F12798"/>
  <c r="G12798"/>
  <c r="H12798"/>
  <c r="A12580"/>
  <c r="B12580"/>
  <c r="C12580"/>
  <c r="D12580"/>
  <c r="E12580"/>
  <c r="F12580"/>
  <c r="G12580"/>
  <c r="H12580"/>
  <c r="A12741"/>
  <c r="B12741"/>
  <c r="C12741"/>
  <c r="D12741"/>
  <c r="E12741"/>
  <c r="F12741"/>
  <c r="G12741"/>
  <c r="H12741"/>
  <c r="A12666"/>
  <c r="B12666"/>
  <c r="C12666"/>
  <c r="D12666"/>
  <c r="E12666"/>
  <c r="F12666"/>
  <c r="G12666"/>
  <c r="H12666"/>
  <c r="A12833"/>
  <c r="B12833"/>
  <c r="C12833"/>
  <c r="D12833"/>
  <c r="E12833"/>
  <c r="F12833"/>
  <c r="G12833"/>
  <c r="H12833"/>
  <c r="A12905"/>
  <c r="B12905"/>
  <c r="C12905"/>
  <c r="D12905"/>
  <c r="E12905"/>
  <c r="F12905"/>
  <c r="G12905"/>
  <c r="A12799"/>
  <c r="B12799"/>
  <c r="C12799"/>
  <c r="D12799"/>
  <c r="E12799"/>
  <c r="F12799"/>
  <c r="G12799"/>
  <c r="H12799"/>
  <c r="A12581"/>
  <c r="B12581"/>
  <c r="C12581"/>
  <c r="D12581"/>
  <c r="E12581"/>
  <c r="F12581"/>
  <c r="G12581"/>
  <c r="H12581"/>
  <c r="A12742"/>
  <c r="B12742"/>
  <c r="C12742"/>
  <c r="D12742"/>
  <c r="E12742"/>
  <c r="F12742"/>
  <c r="G12742"/>
  <c r="H12742"/>
  <c r="A12667"/>
  <c r="B12667"/>
  <c r="C12667"/>
  <c r="D12667"/>
  <c r="E12667"/>
  <c r="F12667"/>
  <c r="G12667"/>
  <c r="H12667"/>
  <c r="A12834"/>
  <c r="B12834"/>
  <c r="C12834"/>
  <c r="D12834"/>
  <c r="E12834"/>
  <c r="F12834"/>
  <c r="G12834"/>
  <c r="H12834"/>
  <c r="A12906"/>
  <c r="B12906"/>
  <c r="C12906"/>
  <c r="D12906"/>
  <c r="E12906"/>
  <c r="F12906"/>
  <c r="G12906"/>
  <c r="A12800"/>
  <c r="B12800"/>
  <c r="C12800"/>
  <c r="D12800"/>
  <c r="E12800"/>
  <c r="F12800"/>
  <c r="G12800"/>
  <c r="H12800"/>
  <c r="A12529"/>
  <c r="B12529"/>
  <c r="C12529"/>
  <c r="D12529"/>
  <c r="E12529"/>
  <c r="F12529"/>
  <c r="G12529"/>
  <c r="A12582"/>
  <c r="B12582"/>
  <c r="C12582"/>
  <c r="D12582"/>
  <c r="E12582"/>
  <c r="F12582"/>
  <c r="G12582"/>
  <c r="H12582"/>
  <c r="A12743"/>
  <c r="B12743"/>
  <c r="C12743"/>
  <c r="D12743"/>
  <c r="E12743"/>
  <c r="F12743"/>
  <c r="G12743"/>
  <c r="H12743"/>
  <c r="A12851"/>
  <c r="B12851"/>
  <c r="C12851"/>
  <c r="D12851"/>
  <c r="E12851"/>
  <c r="F12851"/>
  <c r="G12851"/>
  <c r="H12851"/>
  <c r="A12907"/>
  <c r="B12907"/>
  <c r="C12907"/>
  <c r="D12907"/>
  <c r="E12907"/>
  <c r="F12907"/>
  <c r="G12907"/>
  <c r="A12801"/>
  <c r="B12801"/>
  <c r="C12801"/>
  <c r="D12801"/>
  <c r="E12801"/>
  <c r="F12801"/>
  <c r="G12801"/>
  <c r="H12801"/>
  <c r="A12583"/>
  <c r="B12583"/>
  <c r="C12583"/>
  <c r="D12583"/>
  <c r="E12583"/>
  <c r="F12583"/>
  <c r="G12583"/>
  <c r="H12583"/>
  <c r="A12744"/>
  <c r="B12744"/>
  <c r="C12744"/>
  <c r="D12744"/>
  <c r="E12744"/>
  <c r="F12744"/>
  <c r="G12744"/>
  <c r="H12744"/>
  <c r="A12668"/>
  <c r="B12668"/>
  <c r="C12668"/>
  <c r="D12668"/>
  <c r="E12668"/>
  <c r="F12668"/>
  <c r="G12668"/>
  <c r="H12668"/>
  <c r="A12908"/>
  <c r="B12908"/>
  <c r="C12908"/>
  <c r="D12908"/>
  <c r="E12908"/>
  <c r="F12908"/>
  <c r="G12908"/>
  <c r="A3126"/>
  <c r="B3126"/>
  <c r="C3126"/>
  <c r="D3126"/>
  <c r="E3126"/>
  <c r="F3126"/>
  <c r="G3126"/>
  <c r="H3126"/>
  <c r="A3127"/>
  <c r="B3127"/>
  <c r="C3127"/>
  <c r="D3127"/>
  <c r="E3127"/>
  <c r="F3127"/>
  <c r="G3127"/>
  <c r="H3127"/>
  <c r="A3279"/>
  <c r="B3279"/>
  <c r="C3279"/>
  <c r="D3279"/>
  <c r="E3279"/>
  <c r="F3279"/>
  <c r="G3279"/>
  <c r="H3279"/>
  <c r="A3342"/>
  <c r="B3342"/>
  <c r="C3342"/>
  <c r="D3342"/>
  <c r="E3342"/>
  <c r="F3342"/>
  <c r="G3342"/>
  <c r="H3342"/>
  <c r="A3343"/>
  <c r="B3343"/>
  <c r="C3343"/>
  <c r="D3343"/>
  <c r="E3343"/>
  <c r="F3343"/>
  <c r="G3343"/>
  <c r="H3343"/>
  <c r="A3344"/>
  <c r="B3344"/>
  <c r="C3344"/>
  <c r="D3344"/>
  <c r="E3344"/>
  <c r="F3344"/>
  <c r="G3344"/>
  <c r="H3344"/>
  <c r="A3345"/>
  <c r="B3345"/>
  <c r="C3345"/>
  <c r="D3345"/>
  <c r="E3345"/>
  <c r="F3345"/>
  <c r="G3345"/>
  <c r="H3345"/>
  <c r="A3346"/>
  <c r="B3346"/>
  <c r="C3346"/>
  <c r="D3346"/>
  <c r="E3346"/>
  <c r="F3346"/>
  <c r="G3346"/>
  <c r="H3346"/>
  <c r="A3723"/>
  <c r="B3723"/>
  <c r="C3723"/>
  <c r="D3723"/>
  <c r="E3723"/>
  <c r="F3723"/>
  <c r="G3723"/>
  <c r="H3723"/>
  <c r="A3836"/>
  <c r="B3836"/>
  <c r="C3836"/>
  <c r="D3836"/>
  <c r="E3836"/>
  <c r="F3836"/>
  <c r="G3836"/>
  <c r="H3836"/>
  <c r="A3907"/>
  <c r="B3907"/>
  <c r="C3907"/>
  <c r="D3907"/>
  <c r="E3907"/>
  <c r="F3907"/>
  <c r="G3907"/>
  <c r="H3907"/>
  <c r="A3657"/>
  <c r="B3657"/>
  <c r="C3657"/>
  <c r="D3657"/>
  <c r="E3657"/>
  <c r="F3657"/>
  <c r="G3657"/>
  <c r="H3657"/>
  <c r="A3837"/>
  <c r="B3837"/>
  <c r="C3837"/>
  <c r="D3837"/>
  <c r="E3837"/>
  <c r="F3837"/>
  <c r="G3837"/>
  <c r="H3837"/>
  <c r="A3773"/>
  <c r="B3773"/>
  <c r="C3773"/>
  <c r="D3773"/>
  <c r="E3773"/>
  <c r="F3773"/>
  <c r="G3773"/>
  <c r="H3773"/>
  <c r="A3950"/>
  <c r="B3950"/>
  <c r="C3950"/>
  <c r="D3950"/>
  <c r="E3950"/>
  <c r="F3950"/>
  <c r="G3950"/>
  <c r="H3950"/>
  <c r="A3999"/>
  <c r="B3999"/>
  <c r="C3999"/>
  <c r="D3999"/>
  <c r="E3999"/>
  <c r="F3999"/>
  <c r="G3999"/>
  <c r="A3908"/>
  <c r="B3908"/>
  <c r="C3908"/>
  <c r="D3908"/>
  <c r="E3908"/>
  <c r="F3908"/>
  <c r="G3908"/>
  <c r="H3908"/>
  <c r="A3658"/>
  <c r="B3658"/>
  <c r="C3658"/>
  <c r="D3658"/>
  <c r="E3658"/>
  <c r="F3658"/>
  <c r="G3658"/>
  <c r="H3658"/>
  <c r="A3838"/>
  <c r="B3838"/>
  <c r="C3838"/>
  <c r="D3838"/>
  <c r="E3838"/>
  <c r="F3838"/>
  <c r="G3838"/>
  <c r="H3838"/>
  <c r="A4000"/>
  <c r="B4000"/>
  <c r="C4000"/>
  <c r="D4000"/>
  <c r="E4000"/>
  <c r="F4000"/>
  <c r="G4000"/>
  <c r="A3659"/>
  <c r="B3659"/>
  <c r="C3659"/>
  <c r="D3659"/>
  <c r="E3659"/>
  <c r="F3659"/>
  <c r="G3659"/>
  <c r="H3659"/>
  <c r="A3839"/>
  <c r="B3839"/>
  <c r="C3839"/>
  <c r="D3839"/>
  <c r="E3839"/>
  <c r="F3839"/>
  <c r="G3839"/>
  <c r="H3839"/>
  <c r="A4001"/>
  <c r="B4001"/>
  <c r="C4001"/>
  <c r="D4001"/>
  <c r="E4001"/>
  <c r="F4001"/>
  <c r="G4001"/>
  <c r="A3909"/>
  <c r="B3909"/>
  <c r="C3909"/>
  <c r="D3909"/>
  <c r="E3909"/>
  <c r="F3909"/>
  <c r="G3909"/>
  <c r="H3909"/>
  <c r="A3840"/>
  <c r="B3840"/>
  <c r="C3840"/>
  <c r="D3840"/>
  <c r="E3840"/>
  <c r="F3840"/>
  <c r="G3840"/>
  <c r="H3840"/>
  <c r="A3128"/>
  <c r="B3128"/>
  <c r="C3128"/>
  <c r="D3128"/>
  <c r="E3128"/>
  <c r="F3128"/>
  <c r="G3128"/>
  <c r="H3128"/>
  <c r="A3191"/>
  <c r="B3191"/>
  <c r="C3191"/>
  <c r="D3191"/>
  <c r="E3191"/>
  <c r="F3191"/>
  <c r="G3191"/>
  <c r="H3191"/>
  <c r="A3224"/>
  <c r="B3224"/>
  <c r="C3224"/>
  <c r="D3224"/>
  <c r="E3224"/>
  <c r="F3224"/>
  <c r="G3224"/>
  <c r="A3129"/>
  <c r="B3129"/>
  <c r="C3129"/>
  <c r="D3129"/>
  <c r="E3129"/>
  <c r="F3129"/>
  <c r="G3129"/>
  <c r="H3129"/>
  <c r="A3192"/>
  <c r="B3192"/>
  <c r="C3192"/>
  <c r="D3192"/>
  <c r="E3192"/>
  <c r="F3192"/>
  <c r="G3192"/>
  <c r="H3192"/>
  <c r="A3225"/>
  <c r="B3225"/>
  <c r="C3225"/>
  <c r="D3225"/>
  <c r="E3225"/>
  <c r="F3225"/>
  <c r="G3225"/>
  <c r="A3257"/>
  <c r="B3257"/>
  <c r="C3257"/>
  <c r="D3257"/>
  <c r="E3257"/>
  <c r="F3257"/>
  <c r="G3257"/>
  <c r="H3257"/>
  <c r="A3265"/>
  <c r="B3265"/>
  <c r="C3265"/>
  <c r="D3265"/>
  <c r="E3265"/>
  <c r="F3265"/>
  <c r="G3265"/>
  <c r="H3265"/>
  <c r="A3280"/>
  <c r="B3280"/>
  <c r="C3280"/>
  <c r="D3280"/>
  <c r="E3280"/>
  <c r="F3280"/>
  <c r="G3280"/>
  <c r="H3280"/>
  <c r="A3295"/>
  <c r="B3295"/>
  <c r="C3295"/>
  <c r="D3295"/>
  <c r="E3295"/>
  <c r="F3295"/>
  <c r="G3295"/>
  <c r="A3303"/>
  <c r="B3303"/>
  <c r="C3303"/>
  <c r="D3303"/>
  <c r="E3303"/>
  <c r="F3303"/>
  <c r="G3303"/>
  <c r="H3303"/>
  <c r="A3310"/>
  <c r="B3310"/>
  <c r="C3310"/>
  <c r="D3310"/>
  <c r="E3310"/>
  <c r="F3310"/>
  <c r="G3310"/>
  <c r="H3310"/>
  <c r="A3347"/>
  <c r="B3347"/>
  <c r="C3347"/>
  <c r="D3347"/>
  <c r="E3347"/>
  <c r="F3347"/>
  <c r="G3347"/>
  <c r="H3347"/>
  <c r="A3420"/>
  <c r="B3420"/>
  <c r="C3420"/>
  <c r="D3420"/>
  <c r="E3420"/>
  <c r="F3420"/>
  <c r="G3420"/>
  <c r="A3348"/>
  <c r="B3348"/>
  <c r="C3348"/>
  <c r="D3348"/>
  <c r="E3348"/>
  <c r="F3348"/>
  <c r="G3348"/>
  <c r="H3348"/>
  <c r="A3421"/>
  <c r="B3421"/>
  <c r="C3421"/>
  <c r="D3421"/>
  <c r="E3421"/>
  <c r="F3421"/>
  <c r="G3421"/>
  <c r="A3349"/>
  <c r="B3349"/>
  <c r="C3349"/>
  <c r="D3349"/>
  <c r="E3349"/>
  <c r="F3349"/>
  <c r="G3349"/>
  <c r="H3349"/>
  <c r="A3422"/>
  <c r="B3422"/>
  <c r="C3422"/>
  <c r="D3422"/>
  <c r="E3422"/>
  <c r="F3422"/>
  <c r="G3422"/>
  <c r="A3304"/>
  <c r="B3304"/>
  <c r="C3304"/>
  <c r="D3304"/>
  <c r="E3304"/>
  <c r="F3304"/>
  <c r="G3304"/>
  <c r="H3304"/>
  <c r="A3350"/>
  <c r="B3350"/>
  <c r="C3350"/>
  <c r="D3350"/>
  <c r="E3350"/>
  <c r="F3350"/>
  <c r="G3350"/>
  <c r="H3350"/>
  <c r="A3423"/>
  <c r="B3423"/>
  <c r="C3423"/>
  <c r="D3423"/>
  <c r="E3423"/>
  <c r="F3423"/>
  <c r="G3423"/>
  <c r="A3351"/>
  <c r="B3351"/>
  <c r="C3351"/>
  <c r="D3351"/>
  <c r="E3351"/>
  <c r="F3351"/>
  <c r="G3351"/>
  <c r="H3351"/>
  <c r="A3424"/>
  <c r="B3424"/>
  <c r="C3424"/>
  <c r="D3424"/>
  <c r="E3424"/>
  <c r="F3424"/>
  <c r="G3424"/>
  <c r="A3507"/>
  <c r="B3507"/>
  <c r="C3507"/>
  <c r="D3507"/>
  <c r="E3507"/>
  <c r="F3507"/>
  <c r="G3507"/>
  <c r="A3478"/>
  <c r="B3478"/>
  <c r="C3478"/>
  <c r="D3478"/>
  <c r="E3478"/>
  <c r="F3478"/>
  <c r="G3478"/>
  <c r="A3508"/>
  <c r="B3508"/>
  <c r="C3508"/>
  <c r="D3508"/>
  <c r="E3508"/>
  <c r="F3508"/>
  <c r="G3508"/>
  <c r="A3479"/>
  <c r="B3479"/>
  <c r="C3479"/>
  <c r="D3479"/>
  <c r="E3479"/>
  <c r="F3479"/>
  <c r="G3479"/>
  <c r="A3509"/>
  <c r="B3509"/>
  <c r="C3509"/>
  <c r="D3509"/>
  <c r="E3509"/>
  <c r="F3509"/>
  <c r="G3509"/>
  <c r="A3469"/>
  <c r="B3469"/>
  <c r="C3469"/>
  <c r="D3469"/>
  <c r="E3469"/>
  <c r="F3469"/>
  <c r="G3469"/>
  <c r="H3469"/>
  <c r="A3480"/>
  <c r="B3480"/>
  <c r="C3480"/>
  <c r="D3480"/>
  <c r="E3480"/>
  <c r="F3480"/>
  <c r="G3480"/>
  <c r="A3546"/>
  <c r="B3546"/>
  <c r="C3546"/>
  <c r="D3546"/>
  <c r="E3546"/>
  <c r="F3546"/>
  <c r="G3546"/>
  <c r="H3546"/>
  <c r="A3589"/>
  <c r="B3589"/>
  <c r="C3589"/>
  <c r="D3589"/>
  <c r="E3589"/>
  <c r="F3589"/>
  <c r="G3589"/>
  <c r="H3589"/>
  <c r="A3614"/>
  <c r="B3614"/>
  <c r="C3614"/>
  <c r="D3614"/>
  <c r="E3614"/>
  <c r="F3614"/>
  <c r="G3614"/>
  <c r="A3547"/>
  <c r="B3547"/>
  <c r="C3547"/>
  <c r="D3547"/>
  <c r="E3547"/>
  <c r="F3547"/>
  <c r="G3547"/>
  <c r="H3547"/>
  <c r="A3630"/>
  <c r="B3630"/>
  <c r="C3630"/>
  <c r="D3630"/>
  <c r="E3630"/>
  <c r="F3630"/>
  <c r="G3630"/>
  <c r="A3548"/>
  <c r="B3548"/>
  <c r="C3548"/>
  <c r="D3548"/>
  <c r="E3548"/>
  <c r="F3548"/>
  <c r="G3548"/>
  <c r="H3548"/>
  <c r="A3615"/>
  <c r="B3615"/>
  <c r="C3615"/>
  <c r="D3615"/>
  <c r="E3615"/>
  <c r="F3615"/>
  <c r="G3615"/>
  <c r="A3660"/>
  <c r="B3660"/>
  <c r="C3660"/>
  <c r="D3660"/>
  <c r="E3660"/>
  <c r="F3660"/>
  <c r="G3660"/>
  <c r="H3660"/>
  <c r="A3724"/>
  <c r="B3724"/>
  <c r="C3724"/>
  <c r="D3724"/>
  <c r="E3724"/>
  <c r="F3724"/>
  <c r="G3724"/>
  <c r="H3724"/>
  <c r="A3841"/>
  <c r="B3841"/>
  <c r="C3841"/>
  <c r="D3841"/>
  <c r="E3841"/>
  <c r="F3841"/>
  <c r="G3841"/>
  <c r="H3841"/>
  <c r="A4002"/>
  <c r="B4002"/>
  <c r="C4002"/>
  <c r="D4002"/>
  <c r="E4002"/>
  <c r="F4002"/>
  <c r="G4002"/>
  <c r="A3910"/>
  <c r="B3910"/>
  <c r="C3910"/>
  <c r="D3910"/>
  <c r="E3910"/>
  <c r="F3910"/>
  <c r="G3910"/>
  <c r="H3910"/>
  <c r="A3661"/>
  <c r="B3661"/>
  <c r="C3661"/>
  <c r="D3661"/>
  <c r="E3661"/>
  <c r="F3661"/>
  <c r="G3661"/>
  <c r="H3661"/>
  <c r="A3842"/>
  <c r="B3842"/>
  <c r="C3842"/>
  <c r="D3842"/>
  <c r="E3842"/>
  <c r="F3842"/>
  <c r="G3842"/>
  <c r="H3842"/>
  <c r="A3774"/>
  <c r="B3774"/>
  <c r="C3774"/>
  <c r="D3774"/>
  <c r="E3774"/>
  <c r="F3774"/>
  <c r="G3774"/>
  <c r="H3774"/>
  <c r="A3951"/>
  <c r="B3951"/>
  <c r="C3951"/>
  <c r="D3951"/>
  <c r="E3951"/>
  <c r="F3951"/>
  <c r="G3951"/>
  <c r="H3951"/>
  <c r="A4003"/>
  <c r="B4003"/>
  <c r="C4003"/>
  <c r="D4003"/>
  <c r="E4003"/>
  <c r="F4003"/>
  <c r="G4003"/>
  <c r="A3911"/>
  <c r="B3911"/>
  <c r="C3911"/>
  <c r="D3911"/>
  <c r="E3911"/>
  <c r="F3911"/>
  <c r="G3911"/>
  <c r="H3911"/>
  <c r="A3631"/>
  <c r="B3631"/>
  <c r="C3631"/>
  <c r="D3631"/>
  <c r="E3631"/>
  <c r="F3631"/>
  <c r="G3631"/>
  <c r="A3662"/>
  <c r="B3662"/>
  <c r="C3662"/>
  <c r="D3662"/>
  <c r="E3662"/>
  <c r="F3662"/>
  <c r="G3662"/>
  <c r="H3662"/>
  <c r="A3725"/>
  <c r="B3725"/>
  <c r="C3725"/>
  <c r="D3725"/>
  <c r="E3725"/>
  <c r="F3725"/>
  <c r="G3725"/>
  <c r="H3725"/>
  <c r="A3763"/>
  <c r="B3763"/>
  <c r="C3763"/>
  <c r="D3763"/>
  <c r="E3763"/>
  <c r="F3763"/>
  <c r="G3763"/>
  <c r="H3763"/>
  <c r="A3843"/>
  <c r="B3843"/>
  <c r="C3843"/>
  <c r="D3843"/>
  <c r="E3843"/>
  <c r="F3843"/>
  <c r="G3843"/>
  <c r="H3843"/>
  <c r="A3952"/>
  <c r="B3952"/>
  <c r="C3952"/>
  <c r="D3952"/>
  <c r="E3952"/>
  <c r="F3952"/>
  <c r="G3952"/>
  <c r="H3952"/>
  <c r="A4004"/>
  <c r="B4004"/>
  <c r="C4004"/>
  <c r="D4004"/>
  <c r="E4004"/>
  <c r="F4004"/>
  <c r="G4004"/>
  <c r="A3663"/>
  <c r="B3663"/>
  <c r="C3663"/>
  <c r="D3663"/>
  <c r="E3663"/>
  <c r="F3663"/>
  <c r="G3663"/>
  <c r="H3663"/>
  <c r="A3844"/>
  <c r="B3844"/>
  <c r="C3844"/>
  <c r="D3844"/>
  <c r="E3844"/>
  <c r="F3844"/>
  <c r="G3844"/>
  <c r="H3844"/>
  <c r="A4005"/>
  <c r="B4005"/>
  <c r="C4005"/>
  <c r="D4005"/>
  <c r="E4005"/>
  <c r="F4005"/>
  <c r="G4005"/>
  <c r="A3912"/>
  <c r="B3912"/>
  <c r="C3912"/>
  <c r="D3912"/>
  <c r="E3912"/>
  <c r="F3912"/>
  <c r="G3912"/>
  <c r="H3912"/>
  <c r="A3664"/>
  <c r="B3664"/>
  <c r="C3664"/>
  <c r="D3664"/>
  <c r="E3664"/>
  <c r="F3664"/>
  <c r="G3664"/>
  <c r="H3664"/>
  <c r="A3726"/>
  <c r="B3726"/>
  <c r="C3726"/>
  <c r="D3726"/>
  <c r="E3726"/>
  <c r="F3726"/>
  <c r="G3726"/>
  <c r="H3726"/>
  <c r="A3845"/>
  <c r="B3845"/>
  <c r="C3845"/>
  <c r="D3845"/>
  <c r="E3845"/>
  <c r="F3845"/>
  <c r="G3845"/>
  <c r="H3845"/>
  <c r="A4006"/>
  <c r="B4006"/>
  <c r="C4006"/>
  <c r="D4006"/>
  <c r="E4006"/>
  <c r="F4006"/>
  <c r="G4006"/>
  <c r="A3130"/>
  <c r="B3130"/>
  <c r="C3130"/>
  <c r="D3130"/>
  <c r="E3130"/>
  <c r="F3130"/>
  <c r="G3130"/>
  <c r="H3130"/>
  <c r="A3193"/>
  <c r="B3193"/>
  <c r="C3193"/>
  <c r="D3193"/>
  <c r="E3193"/>
  <c r="F3193"/>
  <c r="G3193"/>
  <c r="H3193"/>
  <c r="A3226"/>
  <c r="B3226"/>
  <c r="C3226"/>
  <c r="D3226"/>
  <c r="E3226"/>
  <c r="F3226"/>
  <c r="G3226"/>
  <c r="A3131"/>
  <c r="B3131"/>
  <c r="C3131"/>
  <c r="D3131"/>
  <c r="E3131"/>
  <c r="F3131"/>
  <c r="G3131"/>
  <c r="H3131"/>
  <c r="A3194"/>
  <c r="B3194"/>
  <c r="C3194"/>
  <c r="D3194"/>
  <c r="E3194"/>
  <c r="F3194"/>
  <c r="G3194"/>
  <c r="H3194"/>
  <c r="A3227"/>
  <c r="B3227"/>
  <c r="C3227"/>
  <c r="D3227"/>
  <c r="E3227"/>
  <c r="F3227"/>
  <c r="G3227"/>
  <c r="A3132"/>
  <c r="B3132"/>
  <c r="C3132"/>
  <c r="D3132"/>
  <c r="E3132"/>
  <c r="F3132"/>
  <c r="G3132"/>
  <c r="H3132"/>
  <c r="A3228"/>
  <c r="B3228"/>
  <c r="C3228"/>
  <c r="D3228"/>
  <c r="E3228"/>
  <c r="F3228"/>
  <c r="G3228"/>
  <c r="A3133"/>
  <c r="B3133"/>
  <c r="C3133"/>
  <c r="D3133"/>
  <c r="E3133"/>
  <c r="F3133"/>
  <c r="G3133"/>
  <c r="H3133"/>
  <c r="A3258"/>
  <c r="B3258"/>
  <c r="C3258"/>
  <c r="D3258"/>
  <c r="E3258"/>
  <c r="F3258"/>
  <c r="G3258"/>
  <c r="H3258"/>
  <c r="A3281"/>
  <c r="B3281"/>
  <c r="C3281"/>
  <c r="D3281"/>
  <c r="E3281"/>
  <c r="F3281"/>
  <c r="G3281"/>
  <c r="H3281"/>
  <c r="A3296"/>
  <c r="B3296"/>
  <c r="C3296"/>
  <c r="D3296"/>
  <c r="E3296"/>
  <c r="F3296"/>
  <c r="G3296"/>
  <c r="A3305"/>
  <c r="B3305"/>
  <c r="C3305"/>
  <c r="D3305"/>
  <c r="E3305"/>
  <c r="F3305"/>
  <c r="G3305"/>
  <c r="H3305"/>
  <c r="A3352"/>
  <c r="B3352"/>
  <c r="C3352"/>
  <c r="D3352"/>
  <c r="E3352"/>
  <c r="F3352"/>
  <c r="G3352"/>
  <c r="H3352"/>
  <c r="A3425"/>
  <c r="B3425"/>
  <c r="C3425"/>
  <c r="D3425"/>
  <c r="E3425"/>
  <c r="F3425"/>
  <c r="G3425"/>
  <c r="A3353"/>
  <c r="B3353"/>
  <c r="C3353"/>
  <c r="D3353"/>
  <c r="E3353"/>
  <c r="F3353"/>
  <c r="G3353"/>
  <c r="H3353"/>
  <c r="A3426"/>
  <c r="B3426"/>
  <c r="C3426"/>
  <c r="D3426"/>
  <c r="E3426"/>
  <c r="F3426"/>
  <c r="G3426"/>
  <c r="A3354"/>
  <c r="B3354"/>
  <c r="C3354"/>
  <c r="D3354"/>
  <c r="E3354"/>
  <c r="F3354"/>
  <c r="G3354"/>
  <c r="H3354"/>
  <c r="A3427"/>
  <c r="B3427"/>
  <c r="C3427"/>
  <c r="D3427"/>
  <c r="E3427"/>
  <c r="F3427"/>
  <c r="G3427"/>
  <c r="A3355"/>
  <c r="B3355"/>
  <c r="C3355"/>
  <c r="D3355"/>
  <c r="E3355"/>
  <c r="F3355"/>
  <c r="G3355"/>
  <c r="H3355"/>
  <c r="A3428"/>
  <c r="B3428"/>
  <c r="C3428"/>
  <c r="D3428"/>
  <c r="E3428"/>
  <c r="F3428"/>
  <c r="G3428"/>
  <c r="A3356"/>
  <c r="B3356"/>
  <c r="C3356"/>
  <c r="D3356"/>
  <c r="E3356"/>
  <c r="F3356"/>
  <c r="G3356"/>
  <c r="H3356"/>
  <c r="A3429"/>
  <c r="B3429"/>
  <c r="C3429"/>
  <c r="D3429"/>
  <c r="E3429"/>
  <c r="F3429"/>
  <c r="G3429"/>
  <c r="A3510"/>
  <c r="B3510"/>
  <c r="C3510"/>
  <c r="D3510"/>
  <c r="E3510"/>
  <c r="F3510"/>
  <c r="G3510"/>
  <c r="A3481"/>
  <c r="B3481"/>
  <c r="C3481"/>
  <c r="D3481"/>
  <c r="E3481"/>
  <c r="F3481"/>
  <c r="G3481"/>
  <c r="A3511"/>
  <c r="B3511"/>
  <c r="C3511"/>
  <c r="D3511"/>
  <c r="E3511"/>
  <c r="F3511"/>
  <c r="G3511"/>
  <c r="A3512"/>
  <c r="B3512"/>
  <c r="C3512"/>
  <c r="D3512"/>
  <c r="E3512"/>
  <c r="F3512"/>
  <c r="G3512"/>
  <c r="A3470"/>
  <c r="B3470"/>
  <c r="C3470"/>
  <c r="D3470"/>
  <c r="E3470"/>
  <c r="F3470"/>
  <c r="G3470"/>
  <c r="H3470"/>
  <c r="A3482"/>
  <c r="B3482"/>
  <c r="C3482"/>
  <c r="D3482"/>
  <c r="E3482"/>
  <c r="F3482"/>
  <c r="G3482"/>
  <c r="A3549"/>
  <c r="B3549"/>
  <c r="C3549"/>
  <c r="D3549"/>
  <c r="E3549"/>
  <c r="F3549"/>
  <c r="G3549"/>
  <c r="H3549"/>
  <c r="A3590"/>
  <c r="B3590"/>
  <c r="C3590"/>
  <c r="D3590"/>
  <c r="E3590"/>
  <c r="F3590"/>
  <c r="G3590"/>
  <c r="H3590"/>
  <c r="A3606"/>
  <c r="B3606"/>
  <c r="C3606"/>
  <c r="D3606"/>
  <c r="E3606"/>
  <c r="F3606"/>
  <c r="G3606"/>
  <c r="H3606"/>
  <c r="A3616"/>
  <c r="B3616"/>
  <c r="C3616"/>
  <c r="D3616"/>
  <c r="E3616"/>
  <c r="F3616"/>
  <c r="G3616"/>
  <c r="A3550"/>
  <c r="B3550"/>
  <c r="C3550"/>
  <c r="D3550"/>
  <c r="E3550"/>
  <c r="F3550"/>
  <c r="G3550"/>
  <c r="H3550"/>
  <c r="A3607"/>
  <c r="B3607"/>
  <c r="C3607"/>
  <c r="D3607"/>
  <c r="E3607"/>
  <c r="F3607"/>
  <c r="G3607"/>
  <c r="H3607"/>
  <c r="A3551"/>
  <c r="B3551"/>
  <c r="C3551"/>
  <c r="D3551"/>
  <c r="E3551"/>
  <c r="F3551"/>
  <c r="G3551"/>
  <c r="H3551"/>
  <c r="A4060"/>
  <c r="B4060"/>
  <c r="C4060"/>
  <c r="D4060"/>
  <c r="E4060"/>
  <c r="F4060"/>
  <c r="G4060"/>
  <c r="A3665"/>
  <c r="B3665"/>
  <c r="C3665"/>
  <c r="D3665"/>
  <c r="E3665"/>
  <c r="F3665"/>
  <c r="G3665"/>
  <c r="H3665"/>
  <c r="A3764"/>
  <c r="B3764"/>
  <c r="C3764"/>
  <c r="D3764"/>
  <c r="E3764"/>
  <c r="F3764"/>
  <c r="G3764"/>
  <c r="H3764"/>
  <c r="A3846"/>
  <c r="B3846"/>
  <c r="C3846"/>
  <c r="D3846"/>
  <c r="E3846"/>
  <c r="F3846"/>
  <c r="G3846"/>
  <c r="H3846"/>
  <c r="A4007"/>
  <c r="B4007"/>
  <c r="C4007"/>
  <c r="D4007"/>
  <c r="E4007"/>
  <c r="F4007"/>
  <c r="G4007"/>
  <c r="A4061"/>
  <c r="B4061"/>
  <c r="C4061"/>
  <c r="D4061"/>
  <c r="E4061"/>
  <c r="F4061"/>
  <c r="G4061"/>
  <c r="A3913"/>
  <c r="B3913"/>
  <c r="C3913"/>
  <c r="D3913"/>
  <c r="E3913"/>
  <c r="F3913"/>
  <c r="G3913"/>
  <c r="H3913"/>
  <c r="A3632"/>
  <c r="B3632"/>
  <c r="C3632"/>
  <c r="D3632"/>
  <c r="E3632"/>
  <c r="F3632"/>
  <c r="G3632"/>
  <c r="A3666"/>
  <c r="B3666"/>
  <c r="C3666"/>
  <c r="D3666"/>
  <c r="E3666"/>
  <c r="F3666"/>
  <c r="G3666"/>
  <c r="H3666"/>
  <c r="A3727"/>
  <c r="B3727"/>
  <c r="C3727"/>
  <c r="D3727"/>
  <c r="E3727"/>
  <c r="F3727"/>
  <c r="G3727"/>
  <c r="H3727"/>
  <c r="A3847"/>
  <c r="B3847"/>
  <c r="C3847"/>
  <c r="D3847"/>
  <c r="E3847"/>
  <c r="F3847"/>
  <c r="G3847"/>
  <c r="H3847"/>
  <c r="A3775"/>
  <c r="B3775"/>
  <c r="C3775"/>
  <c r="D3775"/>
  <c r="E3775"/>
  <c r="F3775"/>
  <c r="G3775"/>
  <c r="H3775"/>
  <c r="A3800"/>
  <c r="B3800"/>
  <c r="C3800"/>
  <c r="D3800"/>
  <c r="E3800"/>
  <c r="F3800"/>
  <c r="G3800"/>
  <c r="H3800"/>
  <c r="A4008"/>
  <c r="B4008"/>
  <c r="C4008"/>
  <c r="D4008"/>
  <c r="E4008"/>
  <c r="F4008"/>
  <c r="G4008"/>
  <c r="A3914"/>
  <c r="B3914"/>
  <c r="C3914"/>
  <c r="D3914"/>
  <c r="E3914"/>
  <c r="F3914"/>
  <c r="G3914"/>
  <c r="H3914"/>
  <c r="A3633"/>
  <c r="B3633"/>
  <c r="C3633"/>
  <c r="D3633"/>
  <c r="E3633"/>
  <c r="F3633"/>
  <c r="G3633"/>
  <c r="A3667"/>
  <c r="B3667"/>
  <c r="C3667"/>
  <c r="D3667"/>
  <c r="E3667"/>
  <c r="F3667"/>
  <c r="G3667"/>
  <c r="H3667"/>
  <c r="A3728"/>
  <c r="B3728"/>
  <c r="C3728"/>
  <c r="D3728"/>
  <c r="E3728"/>
  <c r="F3728"/>
  <c r="G3728"/>
  <c r="H3728"/>
  <c r="A3765"/>
  <c r="B3765"/>
  <c r="C3765"/>
  <c r="D3765"/>
  <c r="E3765"/>
  <c r="F3765"/>
  <c r="G3765"/>
  <c r="H3765"/>
  <c r="A3848"/>
  <c r="B3848"/>
  <c r="C3848"/>
  <c r="D3848"/>
  <c r="E3848"/>
  <c r="F3848"/>
  <c r="G3848"/>
  <c r="H3848"/>
  <c r="A3776"/>
  <c r="B3776"/>
  <c r="C3776"/>
  <c r="D3776"/>
  <c r="E3776"/>
  <c r="F3776"/>
  <c r="G3776"/>
  <c r="H3776"/>
  <c r="A3806"/>
  <c r="B3806"/>
  <c r="C3806"/>
  <c r="D3806"/>
  <c r="E3806"/>
  <c r="F3806"/>
  <c r="G3806"/>
  <c r="H3806"/>
  <c r="A3953"/>
  <c r="B3953"/>
  <c r="C3953"/>
  <c r="D3953"/>
  <c r="E3953"/>
  <c r="F3953"/>
  <c r="G3953"/>
  <c r="H3953"/>
  <c r="A4009"/>
  <c r="B4009"/>
  <c r="C4009"/>
  <c r="D4009"/>
  <c r="E4009"/>
  <c r="F4009"/>
  <c r="G4009"/>
  <c r="A3668"/>
  <c r="B3668"/>
  <c r="C3668"/>
  <c r="D3668"/>
  <c r="E3668"/>
  <c r="F3668"/>
  <c r="G3668"/>
  <c r="H3668"/>
  <c r="A3849"/>
  <c r="B3849"/>
  <c r="C3849"/>
  <c r="D3849"/>
  <c r="E3849"/>
  <c r="F3849"/>
  <c r="G3849"/>
  <c r="H3849"/>
  <c r="A4010"/>
  <c r="B4010"/>
  <c r="C4010"/>
  <c r="D4010"/>
  <c r="E4010"/>
  <c r="F4010"/>
  <c r="G4010"/>
  <c r="A3915"/>
  <c r="B3915"/>
  <c r="C3915"/>
  <c r="D3915"/>
  <c r="E3915"/>
  <c r="F3915"/>
  <c r="G3915"/>
  <c r="H3915"/>
  <c r="A3669"/>
  <c r="B3669"/>
  <c r="C3669"/>
  <c r="D3669"/>
  <c r="E3669"/>
  <c r="F3669"/>
  <c r="G3669"/>
  <c r="H3669"/>
  <c r="A3850"/>
  <c r="B3850"/>
  <c r="C3850"/>
  <c r="D3850"/>
  <c r="E3850"/>
  <c r="F3850"/>
  <c r="G3850"/>
  <c r="H3850"/>
  <c r="A3777"/>
  <c r="B3777"/>
  <c r="C3777"/>
  <c r="D3777"/>
  <c r="E3777"/>
  <c r="F3777"/>
  <c r="G3777"/>
  <c r="H3777"/>
  <c r="A4011"/>
  <c r="B4011"/>
  <c r="C4011"/>
  <c r="D4011"/>
  <c r="E4011"/>
  <c r="F4011"/>
  <c r="G4011"/>
  <c r="A3134"/>
  <c r="B3134"/>
  <c r="C3134"/>
  <c r="D3134"/>
  <c r="E3134"/>
  <c r="F3134"/>
  <c r="G3134"/>
  <c r="H3134"/>
  <c r="A3195"/>
  <c r="B3195"/>
  <c r="C3195"/>
  <c r="D3195"/>
  <c r="E3195"/>
  <c r="F3195"/>
  <c r="G3195"/>
  <c r="H3195"/>
  <c r="A3229"/>
  <c r="B3229"/>
  <c r="C3229"/>
  <c r="D3229"/>
  <c r="E3229"/>
  <c r="F3229"/>
  <c r="G3229"/>
  <c r="A3135"/>
  <c r="B3135"/>
  <c r="C3135"/>
  <c r="D3135"/>
  <c r="E3135"/>
  <c r="F3135"/>
  <c r="G3135"/>
  <c r="H3135"/>
  <c r="A3196"/>
  <c r="B3196"/>
  <c r="C3196"/>
  <c r="D3196"/>
  <c r="E3196"/>
  <c r="F3196"/>
  <c r="G3196"/>
  <c r="H3196"/>
  <c r="A3230"/>
  <c r="B3230"/>
  <c r="C3230"/>
  <c r="D3230"/>
  <c r="E3230"/>
  <c r="F3230"/>
  <c r="G3230"/>
  <c r="A3136"/>
  <c r="B3136"/>
  <c r="C3136"/>
  <c r="D3136"/>
  <c r="E3136"/>
  <c r="F3136"/>
  <c r="G3136"/>
  <c r="H3136"/>
  <c r="A3259"/>
  <c r="B3259"/>
  <c r="C3259"/>
  <c r="D3259"/>
  <c r="E3259"/>
  <c r="F3259"/>
  <c r="G3259"/>
  <c r="H3259"/>
  <c r="A3282"/>
  <c r="B3282"/>
  <c r="C3282"/>
  <c r="D3282"/>
  <c r="E3282"/>
  <c r="F3282"/>
  <c r="G3282"/>
  <c r="H3282"/>
  <c r="A3297"/>
  <c r="B3297"/>
  <c r="C3297"/>
  <c r="D3297"/>
  <c r="E3297"/>
  <c r="F3297"/>
  <c r="G3297"/>
  <c r="A3306"/>
  <c r="B3306"/>
  <c r="C3306"/>
  <c r="D3306"/>
  <c r="E3306"/>
  <c r="F3306"/>
  <c r="G3306"/>
  <c r="H3306"/>
  <c r="A3311"/>
  <c r="B3311"/>
  <c r="C3311"/>
  <c r="D3311"/>
  <c r="E3311"/>
  <c r="F3311"/>
  <c r="G3311"/>
  <c r="H3311"/>
  <c r="A3357"/>
  <c r="B3357"/>
  <c r="C3357"/>
  <c r="D3357"/>
  <c r="E3357"/>
  <c r="F3357"/>
  <c r="G3357"/>
  <c r="H3357"/>
  <c r="A3430"/>
  <c r="B3430"/>
  <c r="C3430"/>
  <c r="D3430"/>
  <c r="E3430"/>
  <c r="F3430"/>
  <c r="G3430"/>
  <c r="A3307"/>
  <c r="B3307"/>
  <c r="C3307"/>
  <c r="D3307"/>
  <c r="E3307"/>
  <c r="F3307"/>
  <c r="G3307"/>
  <c r="H3307"/>
  <c r="A3358"/>
  <c r="B3358"/>
  <c r="C3358"/>
  <c r="D3358"/>
  <c r="E3358"/>
  <c r="F3358"/>
  <c r="G3358"/>
  <c r="H3358"/>
  <c r="A3431"/>
  <c r="B3431"/>
  <c r="C3431"/>
  <c r="D3431"/>
  <c r="E3431"/>
  <c r="F3431"/>
  <c r="G3431"/>
  <c r="A3359"/>
  <c r="B3359"/>
  <c r="C3359"/>
  <c r="D3359"/>
  <c r="E3359"/>
  <c r="F3359"/>
  <c r="G3359"/>
  <c r="H3359"/>
  <c r="A3432"/>
  <c r="B3432"/>
  <c r="C3432"/>
  <c r="D3432"/>
  <c r="E3432"/>
  <c r="F3432"/>
  <c r="G3432"/>
  <c r="A3360"/>
  <c r="B3360"/>
  <c r="C3360"/>
  <c r="D3360"/>
  <c r="E3360"/>
  <c r="F3360"/>
  <c r="G3360"/>
  <c r="H3360"/>
  <c r="A3433"/>
  <c r="B3433"/>
  <c r="C3433"/>
  <c r="D3433"/>
  <c r="E3433"/>
  <c r="F3433"/>
  <c r="G3433"/>
  <c r="A3361"/>
  <c r="B3361"/>
  <c r="C3361"/>
  <c r="D3361"/>
  <c r="E3361"/>
  <c r="F3361"/>
  <c r="G3361"/>
  <c r="H3361"/>
  <c r="A3434"/>
  <c r="B3434"/>
  <c r="C3434"/>
  <c r="D3434"/>
  <c r="E3434"/>
  <c r="F3434"/>
  <c r="G3434"/>
  <c r="A3513"/>
  <c r="B3513"/>
  <c r="C3513"/>
  <c r="D3513"/>
  <c r="E3513"/>
  <c r="F3513"/>
  <c r="G3513"/>
  <c r="A3483"/>
  <c r="B3483"/>
  <c r="C3483"/>
  <c r="D3483"/>
  <c r="E3483"/>
  <c r="F3483"/>
  <c r="G3483"/>
  <c r="A3514"/>
  <c r="B3514"/>
  <c r="C3514"/>
  <c r="D3514"/>
  <c r="E3514"/>
  <c r="F3514"/>
  <c r="G3514"/>
  <c r="A3484"/>
  <c r="B3484"/>
  <c r="C3484"/>
  <c r="D3484"/>
  <c r="E3484"/>
  <c r="F3484"/>
  <c r="G3484"/>
  <c r="A3515"/>
  <c r="B3515"/>
  <c r="C3515"/>
  <c r="D3515"/>
  <c r="E3515"/>
  <c r="F3515"/>
  <c r="G3515"/>
  <c r="A3552"/>
  <c r="B3552"/>
  <c r="C3552"/>
  <c r="D3552"/>
  <c r="E3552"/>
  <c r="F3552"/>
  <c r="G3552"/>
  <c r="H3552"/>
  <c r="A3591"/>
  <c r="B3591"/>
  <c r="C3591"/>
  <c r="D3591"/>
  <c r="E3591"/>
  <c r="F3591"/>
  <c r="G3591"/>
  <c r="H3591"/>
  <c r="A3617"/>
  <c r="B3617"/>
  <c r="C3617"/>
  <c r="D3617"/>
  <c r="E3617"/>
  <c r="F3617"/>
  <c r="G3617"/>
  <c r="A3553"/>
  <c r="B3553"/>
  <c r="C3553"/>
  <c r="D3553"/>
  <c r="E3553"/>
  <c r="F3553"/>
  <c r="G3553"/>
  <c r="H3553"/>
  <c r="A3554"/>
  <c r="B3554"/>
  <c r="C3554"/>
  <c r="D3554"/>
  <c r="E3554"/>
  <c r="F3554"/>
  <c r="G3554"/>
  <c r="H3554"/>
  <c r="A3618"/>
  <c r="B3618"/>
  <c r="C3618"/>
  <c r="D3618"/>
  <c r="E3618"/>
  <c r="F3618"/>
  <c r="G3618"/>
  <c r="A3670"/>
  <c r="B3670"/>
  <c r="C3670"/>
  <c r="D3670"/>
  <c r="E3670"/>
  <c r="F3670"/>
  <c r="G3670"/>
  <c r="H3670"/>
  <c r="A3851"/>
  <c r="B3851"/>
  <c r="C3851"/>
  <c r="D3851"/>
  <c r="E3851"/>
  <c r="F3851"/>
  <c r="G3851"/>
  <c r="H3851"/>
  <c r="A4012"/>
  <c r="B4012"/>
  <c r="C4012"/>
  <c r="D4012"/>
  <c r="E4012"/>
  <c r="F4012"/>
  <c r="G4012"/>
  <c r="A4062"/>
  <c r="B4062"/>
  <c r="C4062"/>
  <c r="D4062"/>
  <c r="E4062"/>
  <c r="F4062"/>
  <c r="G4062"/>
  <c r="A3916"/>
  <c r="B3916"/>
  <c r="C3916"/>
  <c r="D3916"/>
  <c r="E3916"/>
  <c r="F3916"/>
  <c r="G3916"/>
  <c r="H3916"/>
  <c r="A3671"/>
  <c r="B3671"/>
  <c r="C3671"/>
  <c r="D3671"/>
  <c r="E3671"/>
  <c r="F3671"/>
  <c r="G3671"/>
  <c r="H3671"/>
  <c r="A3729"/>
  <c r="B3729"/>
  <c r="C3729"/>
  <c r="D3729"/>
  <c r="E3729"/>
  <c r="F3729"/>
  <c r="G3729"/>
  <c r="H3729"/>
  <c r="A3852"/>
  <c r="B3852"/>
  <c r="C3852"/>
  <c r="D3852"/>
  <c r="E3852"/>
  <c r="F3852"/>
  <c r="G3852"/>
  <c r="H3852"/>
  <c r="A3778"/>
  <c r="B3778"/>
  <c r="C3778"/>
  <c r="D3778"/>
  <c r="E3778"/>
  <c r="F3778"/>
  <c r="G3778"/>
  <c r="H3778"/>
  <c r="A3954"/>
  <c r="B3954"/>
  <c r="C3954"/>
  <c r="D3954"/>
  <c r="E3954"/>
  <c r="F3954"/>
  <c r="G3954"/>
  <c r="H3954"/>
  <c r="A4013"/>
  <c r="B4013"/>
  <c r="C4013"/>
  <c r="D4013"/>
  <c r="E4013"/>
  <c r="F4013"/>
  <c r="G4013"/>
  <c r="A3917"/>
  <c r="B3917"/>
  <c r="C3917"/>
  <c r="D3917"/>
  <c r="E3917"/>
  <c r="F3917"/>
  <c r="G3917"/>
  <c r="H3917"/>
  <c r="A3634"/>
  <c r="B3634"/>
  <c r="C3634"/>
  <c r="D3634"/>
  <c r="E3634"/>
  <c r="F3634"/>
  <c r="G3634"/>
  <c r="A3672"/>
  <c r="B3672"/>
  <c r="C3672"/>
  <c r="D3672"/>
  <c r="E3672"/>
  <c r="F3672"/>
  <c r="G3672"/>
  <c r="H3672"/>
  <c r="A3853"/>
  <c r="B3853"/>
  <c r="C3853"/>
  <c r="D3853"/>
  <c r="E3853"/>
  <c r="F3853"/>
  <c r="G3853"/>
  <c r="H3853"/>
  <c r="A3779"/>
  <c r="B3779"/>
  <c r="C3779"/>
  <c r="D3779"/>
  <c r="E3779"/>
  <c r="F3779"/>
  <c r="G3779"/>
  <c r="H3779"/>
  <c r="A3955"/>
  <c r="B3955"/>
  <c r="C3955"/>
  <c r="D3955"/>
  <c r="E3955"/>
  <c r="F3955"/>
  <c r="G3955"/>
  <c r="H3955"/>
  <c r="A4014"/>
  <c r="B4014"/>
  <c r="C4014"/>
  <c r="D4014"/>
  <c r="E4014"/>
  <c r="F4014"/>
  <c r="G4014"/>
  <c r="A3635"/>
  <c r="B3635"/>
  <c r="C3635"/>
  <c r="D3635"/>
  <c r="E3635"/>
  <c r="F3635"/>
  <c r="G3635"/>
  <c r="A3673"/>
  <c r="B3673"/>
  <c r="C3673"/>
  <c r="D3673"/>
  <c r="E3673"/>
  <c r="F3673"/>
  <c r="G3673"/>
  <c r="H3673"/>
  <c r="A3854"/>
  <c r="B3854"/>
  <c r="C3854"/>
  <c r="D3854"/>
  <c r="E3854"/>
  <c r="F3854"/>
  <c r="G3854"/>
  <c r="H3854"/>
  <c r="A3780"/>
  <c r="B3780"/>
  <c r="C3780"/>
  <c r="D3780"/>
  <c r="E3780"/>
  <c r="F3780"/>
  <c r="G3780"/>
  <c r="H3780"/>
  <c r="A4015"/>
  <c r="B4015"/>
  <c r="C4015"/>
  <c r="D4015"/>
  <c r="E4015"/>
  <c r="F4015"/>
  <c r="G4015"/>
  <c r="A3918"/>
  <c r="B3918"/>
  <c r="C3918"/>
  <c r="D3918"/>
  <c r="E3918"/>
  <c r="F3918"/>
  <c r="G3918"/>
  <c r="H3918"/>
  <c r="A3674"/>
  <c r="B3674"/>
  <c r="C3674"/>
  <c r="D3674"/>
  <c r="E3674"/>
  <c r="F3674"/>
  <c r="G3674"/>
  <c r="H3674"/>
  <c r="A3855"/>
  <c r="B3855"/>
  <c r="C3855"/>
  <c r="D3855"/>
  <c r="E3855"/>
  <c r="F3855"/>
  <c r="G3855"/>
  <c r="H3855"/>
  <c r="A4016"/>
  <c r="B4016"/>
  <c r="C4016"/>
  <c r="D4016"/>
  <c r="E4016"/>
  <c r="F4016"/>
  <c r="G4016"/>
  <c r="A3137"/>
  <c r="B3137"/>
  <c r="C3137"/>
  <c r="D3137"/>
  <c r="E3137"/>
  <c r="F3137"/>
  <c r="G3137"/>
  <c r="H3137"/>
  <c r="A3197"/>
  <c r="B3197"/>
  <c r="C3197"/>
  <c r="D3197"/>
  <c r="E3197"/>
  <c r="F3197"/>
  <c r="G3197"/>
  <c r="H3197"/>
  <c r="A3231"/>
  <c r="B3231"/>
  <c r="C3231"/>
  <c r="D3231"/>
  <c r="E3231"/>
  <c r="F3231"/>
  <c r="G3231"/>
  <c r="A3138"/>
  <c r="B3138"/>
  <c r="C3138"/>
  <c r="D3138"/>
  <c r="E3138"/>
  <c r="F3138"/>
  <c r="G3138"/>
  <c r="H3138"/>
  <c r="A3198"/>
  <c r="B3198"/>
  <c r="C3198"/>
  <c r="D3198"/>
  <c r="E3198"/>
  <c r="F3198"/>
  <c r="G3198"/>
  <c r="H3198"/>
  <c r="A3232"/>
  <c r="B3232"/>
  <c r="C3232"/>
  <c r="D3232"/>
  <c r="E3232"/>
  <c r="F3232"/>
  <c r="G3232"/>
  <c r="A3139"/>
  <c r="B3139"/>
  <c r="C3139"/>
  <c r="D3139"/>
  <c r="E3139"/>
  <c r="F3139"/>
  <c r="G3139"/>
  <c r="H3139"/>
  <c r="A3199"/>
  <c r="B3199"/>
  <c r="C3199"/>
  <c r="D3199"/>
  <c r="E3199"/>
  <c r="F3199"/>
  <c r="G3199"/>
  <c r="H3199"/>
  <c r="A3233"/>
  <c r="B3233"/>
  <c r="C3233"/>
  <c r="D3233"/>
  <c r="E3233"/>
  <c r="F3233"/>
  <c r="G3233"/>
  <c r="A3260"/>
  <c r="B3260"/>
  <c r="C3260"/>
  <c r="D3260"/>
  <c r="E3260"/>
  <c r="F3260"/>
  <c r="G3260"/>
  <c r="H3260"/>
  <c r="A3266"/>
  <c r="B3266"/>
  <c r="C3266"/>
  <c r="D3266"/>
  <c r="E3266"/>
  <c r="F3266"/>
  <c r="G3266"/>
  <c r="H3266"/>
  <c r="A3283"/>
  <c r="B3283"/>
  <c r="C3283"/>
  <c r="D3283"/>
  <c r="E3283"/>
  <c r="F3283"/>
  <c r="G3283"/>
  <c r="H3283"/>
  <c r="A3298"/>
  <c r="B3298"/>
  <c r="C3298"/>
  <c r="D3298"/>
  <c r="E3298"/>
  <c r="F3298"/>
  <c r="G3298"/>
  <c r="A3312"/>
  <c r="B3312"/>
  <c r="C3312"/>
  <c r="D3312"/>
  <c r="E3312"/>
  <c r="F3312"/>
  <c r="G3312"/>
  <c r="H3312"/>
  <c r="A3362"/>
  <c r="B3362"/>
  <c r="C3362"/>
  <c r="D3362"/>
  <c r="E3362"/>
  <c r="F3362"/>
  <c r="G3362"/>
  <c r="H3362"/>
  <c r="A3435"/>
  <c r="B3435"/>
  <c r="C3435"/>
  <c r="D3435"/>
  <c r="E3435"/>
  <c r="F3435"/>
  <c r="G3435"/>
  <c r="A3363"/>
  <c r="B3363"/>
  <c r="C3363"/>
  <c r="D3363"/>
  <c r="E3363"/>
  <c r="F3363"/>
  <c r="G3363"/>
  <c r="H3363"/>
  <c r="A3436"/>
  <c r="B3436"/>
  <c r="C3436"/>
  <c r="D3436"/>
  <c r="E3436"/>
  <c r="F3436"/>
  <c r="G3436"/>
  <c r="A3364"/>
  <c r="B3364"/>
  <c r="C3364"/>
  <c r="D3364"/>
  <c r="E3364"/>
  <c r="F3364"/>
  <c r="G3364"/>
  <c r="H3364"/>
  <c r="A3437"/>
  <c r="B3437"/>
  <c r="C3437"/>
  <c r="D3437"/>
  <c r="E3437"/>
  <c r="F3437"/>
  <c r="G3437"/>
  <c r="A3365"/>
  <c r="B3365"/>
  <c r="C3365"/>
  <c r="D3365"/>
  <c r="E3365"/>
  <c r="F3365"/>
  <c r="G3365"/>
  <c r="H3365"/>
  <c r="A3438"/>
  <c r="B3438"/>
  <c r="C3438"/>
  <c r="D3438"/>
  <c r="E3438"/>
  <c r="F3438"/>
  <c r="G3438"/>
  <c r="A3366"/>
  <c r="B3366"/>
  <c r="C3366"/>
  <c r="D3366"/>
  <c r="E3366"/>
  <c r="F3366"/>
  <c r="G3366"/>
  <c r="H3366"/>
  <c r="A3439"/>
  <c r="B3439"/>
  <c r="C3439"/>
  <c r="D3439"/>
  <c r="E3439"/>
  <c r="F3439"/>
  <c r="G3439"/>
  <c r="A3516"/>
  <c r="B3516"/>
  <c r="C3516"/>
  <c r="D3516"/>
  <c r="E3516"/>
  <c r="F3516"/>
  <c r="G3516"/>
  <c r="A3485"/>
  <c r="B3485"/>
  <c r="C3485"/>
  <c r="D3485"/>
  <c r="E3485"/>
  <c r="F3485"/>
  <c r="G3485"/>
  <c r="A3517"/>
  <c r="B3517"/>
  <c r="C3517"/>
  <c r="D3517"/>
  <c r="E3517"/>
  <c r="F3517"/>
  <c r="G3517"/>
  <c r="A3486"/>
  <c r="B3486"/>
  <c r="C3486"/>
  <c r="D3486"/>
  <c r="E3486"/>
  <c r="F3486"/>
  <c r="G3486"/>
  <c r="A3518"/>
  <c r="B3518"/>
  <c r="C3518"/>
  <c r="D3518"/>
  <c r="E3518"/>
  <c r="F3518"/>
  <c r="G3518"/>
  <c r="A3471"/>
  <c r="B3471"/>
  <c r="C3471"/>
  <c r="D3471"/>
  <c r="E3471"/>
  <c r="F3471"/>
  <c r="G3471"/>
  <c r="H3471"/>
  <c r="A3487"/>
  <c r="B3487"/>
  <c r="C3487"/>
  <c r="D3487"/>
  <c r="E3487"/>
  <c r="F3487"/>
  <c r="G3487"/>
  <c r="A3555"/>
  <c r="B3555"/>
  <c r="C3555"/>
  <c r="D3555"/>
  <c r="E3555"/>
  <c r="F3555"/>
  <c r="G3555"/>
  <c r="H3555"/>
  <c r="A3592"/>
  <c r="B3592"/>
  <c r="C3592"/>
  <c r="D3592"/>
  <c r="E3592"/>
  <c r="F3592"/>
  <c r="G3592"/>
  <c r="H3592"/>
  <c r="A3619"/>
  <c r="B3619"/>
  <c r="C3619"/>
  <c r="D3619"/>
  <c r="E3619"/>
  <c r="F3619"/>
  <c r="G3619"/>
  <c r="A3556"/>
  <c r="B3556"/>
  <c r="C3556"/>
  <c r="D3556"/>
  <c r="E3556"/>
  <c r="F3556"/>
  <c r="G3556"/>
  <c r="H3556"/>
  <c r="A3557"/>
  <c r="B3557"/>
  <c r="C3557"/>
  <c r="D3557"/>
  <c r="E3557"/>
  <c r="F3557"/>
  <c r="G3557"/>
  <c r="H3557"/>
  <c r="A3675"/>
  <c r="B3675"/>
  <c r="C3675"/>
  <c r="D3675"/>
  <c r="E3675"/>
  <c r="F3675"/>
  <c r="G3675"/>
  <c r="H3675"/>
  <c r="A3730"/>
  <c r="B3730"/>
  <c r="C3730"/>
  <c r="D3730"/>
  <c r="E3730"/>
  <c r="F3730"/>
  <c r="G3730"/>
  <c r="H3730"/>
  <c r="A3856"/>
  <c r="B3856"/>
  <c r="C3856"/>
  <c r="D3856"/>
  <c r="E3856"/>
  <c r="F3856"/>
  <c r="G3856"/>
  <c r="H3856"/>
  <c r="A3781"/>
  <c r="B3781"/>
  <c r="C3781"/>
  <c r="D3781"/>
  <c r="E3781"/>
  <c r="F3781"/>
  <c r="G3781"/>
  <c r="H3781"/>
  <c r="A4017"/>
  <c r="B4017"/>
  <c r="C4017"/>
  <c r="D4017"/>
  <c r="E4017"/>
  <c r="F4017"/>
  <c r="G4017"/>
  <c r="A3919"/>
  <c r="B3919"/>
  <c r="C3919"/>
  <c r="D3919"/>
  <c r="E3919"/>
  <c r="F3919"/>
  <c r="G3919"/>
  <c r="H3919"/>
  <c r="A3676"/>
  <c r="B3676"/>
  <c r="C3676"/>
  <c r="D3676"/>
  <c r="E3676"/>
  <c r="F3676"/>
  <c r="G3676"/>
  <c r="H3676"/>
  <c r="A3731"/>
  <c r="B3731"/>
  <c r="C3731"/>
  <c r="D3731"/>
  <c r="E3731"/>
  <c r="F3731"/>
  <c r="G3731"/>
  <c r="H3731"/>
  <c r="A3857"/>
  <c r="B3857"/>
  <c r="C3857"/>
  <c r="D3857"/>
  <c r="E3857"/>
  <c r="F3857"/>
  <c r="G3857"/>
  <c r="H3857"/>
  <c r="A3782"/>
  <c r="B3782"/>
  <c r="C3782"/>
  <c r="D3782"/>
  <c r="E3782"/>
  <c r="F3782"/>
  <c r="G3782"/>
  <c r="H3782"/>
  <c r="A3801"/>
  <c r="B3801"/>
  <c r="C3801"/>
  <c r="D3801"/>
  <c r="E3801"/>
  <c r="F3801"/>
  <c r="G3801"/>
  <c r="H3801"/>
  <c r="A3956"/>
  <c r="B3956"/>
  <c r="C3956"/>
  <c r="D3956"/>
  <c r="E3956"/>
  <c r="F3956"/>
  <c r="G3956"/>
  <c r="H3956"/>
  <c r="A4018"/>
  <c r="B4018"/>
  <c r="C4018"/>
  <c r="D4018"/>
  <c r="E4018"/>
  <c r="F4018"/>
  <c r="G4018"/>
  <c r="A3920"/>
  <c r="B3920"/>
  <c r="C3920"/>
  <c r="D3920"/>
  <c r="E3920"/>
  <c r="F3920"/>
  <c r="G3920"/>
  <c r="H3920"/>
  <c r="A3677"/>
  <c r="B3677"/>
  <c r="C3677"/>
  <c r="D3677"/>
  <c r="E3677"/>
  <c r="F3677"/>
  <c r="G3677"/>
  <c r="H3677"/>
  <c r="A3732"/>
  <c r="B3732"/>
  <c r="C3732"/>
  <c r="D3732"/>
  <c r="E3732"/>
  <c r="F3732"/>
  <c r="G3732"/>
  <c r="H3732"/>
  <c r="A3766"/>
  <c r="B3766"/>
  <c r="C3766"/>
  <c r="D3766"/>
  <c r="E3766"/>
  <c r="F3766"/>
  <c r="G3766"/>
  <c r="H3766"/>
  <c r="A3858"/>
  <c r="B3858"/>
  <c r="C3858"/>
  <c r="D3858"/>
  <c r="E3858"/>
  <c r="F3858"/>
  <c r="G3858"/>
  <c r="H3858"/>
  <c r="A3783"/>
  <c r="B3783"/>
  <c r="C3783"/>
  <c r="D3783"/>
  <c r="E3783"/>
  <c r="F3783"/>
  <c r="G3783"/>
  <c r="H3783"/>
  <c r="A3977"/>
  <c r="B3977"/>
  <c r="C3977"/>
  <c r="D3977"/>
  <c r="E3977"/>
  <c r="F3977"/>
  <c r="G3977"/>
  <c r="H3977"/>
  <c r="A3957"/>
  <c r="B3957"/>
  <c r="C3957"/>
  <c r="D3957"/>
  <c r="E3957"/>
  <c r="F3957"/>
  <c r="G3957"/>
  <c r="H3957"/>
  <c r="A4019"/>
  <c r="B4019"/>
  <c r="C4019"/>
  <c r="D4019"/>
  <c r="E4019"/>
  <c r="F4019"/>
  <c r="G4019"/>
  <c r="A3678"/>
  <c r="B3678"/>
  <c r="C3678"/>
  <c r="D3678"/>
  <c r="E3678"/>
  <c r="F3678"/>
  <c r="G3678"/>
  <c r="H3678"/>
  <c r="A3859"/>
  <c r="B3859"/>
  <c r="C3859"/>
  <c r="D3859"/>
  <c r="E3859"/>
  <c r="F3859"/>
  <c r="G3859"/>
  <c r="H3859"/>
  <c r="A3784"/>
  <c r="B3784"/>
  <c r="C3784"/>
  <c r="D3784"/>
  <c r="E3784"/>
  <c r="F3784"/>
  <c r="G3784"/>
  <c r="H3784"/>
  <c r="A3978"/>
  <c r="B3978"/>
  <c r="C3978"/>
  <c r="D3978"/>
  <c r="E3978"/>
  <c r="F3978"/>
  <c r="G3978"/>
  <c r="H3978"/>
  <c r="A3958"/>
  <c r="B3958"/>
  <c r="C3958"/>
  <c r="D3958"/>
  <c r="E3958"/>
  <c r="F3958"/>
  <c r="G3958"/>
  <c r="H3958"/>
  <c r="A4020"/>
  <c r="B4020"/>
  <c r="C4020"/>
  <c r="D4020"/>
  <c r="E4020"/>
  <c r="F4020"/>
  <c r="G4020"/>
  <c r="A3921"/>
  <c r="B3921"/>
  <c r="C3921"/>
  <c r="D3921"/>
  <c r="E3921"/>
  <c r="F3921"/>
  <c r="G3921"/>
  <c r="H3921"/>
  <c r="A3679"/>
  <c r="B3679"/>
  <c r="C3679"/>
  <c r="D3679"/>
  <c r="E3679"/>
  <c r="F3679"/>
  <c r="G3679"/>
  <c r="H3679"/>
  <c r="A3860"/>
  <c r="B3860"/>
  <c r="C3860"/>
  <c r="D3860"/>
  <c r="E3860"/>
  <c r="F3860"/>
  <c r="G3860"/>
  <c r="H3860"/>
  <c r="A3785"/>
  <c r="B3785"/>
  <c r="C3785"/>
  <c r="D3785"/>
  <c r="E3785"/>
  <c r="F3785"/>
  <c r="G3785"/>
  <c r="H3785"/>
  <c r="A4021"/>
  <c r="B4021"/>
  <c r="C4021"/>
  <c r="D4021"/>
  <c r="E4021"/>
  <c r="F4021"/>
  <c r="G4021"/>
  <c r="A3216"/>
  <c r="B3216"/>
  <c r="C3216"/>
  <c r="D3216"/>
  <c r="E3216"/>
  <c r="F3216"/>
  <c r="G3216"/>
  <c r="H3216"/>
  <c r="A3140"/>
  <c r="B3140"/>
  <c r="C3140"/>
  <c r="D3140"/>
  <c r="E3140"/>
  <c r="F3140"/>
  <c r="G3140"/>
  <c r="H3140"/>
  <c r="A3200"/>
  <c r="B3200"/>
  <c r="C3200"/>
  <c r="D3200"/>
  <c r="E3200"/>
  <c r="F3200"/>
  <c r="G3200"/>
  <c r="H3200"/>
  <c r="A3234"/>
  <c r="B3234"/>
  <c r="C3234"/>
  <c r="D3234"/>
  <c r="E3234"/>
  <c r="F3234"/>
  <c r="G3234"/>
  <c r="A3141"/>
  <c r="B3141"/>
  <c r="C3141"/>
  <c r="D3141"/>
  <c r="E3141"/>
  <c r="F3141"/>
  <c r="G3141"/>
  <c r="H3141"/>
  <c r="A3201"/>
  <c r="B3201"/>
  <c r="C3201"/>
  <c r="D3201"/>
  <c r="E3201"/>
  <c r="F3201"/>
  <c r="G3201"/>
  <c r="H3201"/>
  <c r="A3235"/>
  <c r="B3235"/>
  <c r="C3235"/>
  <c r="D3235"/>
  <c r="E3235"/>
  <c r="F3235"/>
  <c r="G3235"/>
  <c r="A3142"/>
  <c r="B3142"/>
  <c r="C3142"/>
  <c r="D3142"/>
  <c r="E3142"/>
  <c r="F3142"/>
  <c r="G3142"/>
  <c r="H3142"/>
  <c r="A3261"/>
  <c r="B3261"/>
  <c r="C3261"/>
  <c r="D3261"/>
  <c r="E3261"/>
  <c r="F3261"/>
  <c r="G3261"/>
  <c r="H3261"/>
  <c r="A3267"/>
  <c r="B3267"/>
  <c r="C3267"/>
  <c r="D3267"/>
  <c r="E3267"/>
  <c r="F3267"/>
  <c r="G3267"/>
  <c r="H3267"/>
  <c r="A3284"/>
  <c r="B3284"/>
  <c r="C3284"/>
  <c r="D3284"/>
  <c r="E3284"/>
  <c r="F3284"/>
  <c r="G3284"/>
  <c r="H3284"/>
  <c r="A3299"/>
  <c r="B3299"/>
  <c r="C3299"/>
  <c r="D3299"/>
  <c r="E3299"/>
  <c r="F3299"/>
  <c r="G3299"/>
  <c r="A3313"/>
  <c r="B3313"/>
  <c r="C3313"/>
  <c r="D3313"/>
  <c r="E3313"/>
  <c r="F3313"/>
  <c r="G3313"/>
  <c r="H3313"/>
  <c r="A3367"/>
  <c r="B3367"/>
  <c r="C3367"/>
  <c r="D3367"/>
  <c r="E3367"/>
  <c r="F3367"/>
  <c r="G3367"/>
  <c r="H3367"/>
  <c r="A3440"/>
  <c r="B3440"/>
  <c r="C3440"/>
  <c r="D3440"/>
  <c r="E3440"/>
  <c r="F3440"/>
  <c r="G3440"/>
  <c r="A3368"/>
  <c r="B3368"/>
  <c r="C3368"/>
  <c r="D3368"/>
  <c r="E3368"/>
  <c r="F3368"/>
  <c r="G3368"/>
  <c r="H3368"/>
  <c r="A3412"/>
  <c r="B3412"/>
  <c r="C3412"/>
  <c r="D3412"/>
  <c r="E3412"/>
  <c r="F3412"/>
  <c r="G3412"/>
  <c r="H3412"/>
  <c r="A3441"/>
  <c r="B3441"/>
  <c r="C3441"/>
  <c r="D3441"/>
  <c r="E3441"/>
  <c r="F3441"/>
  <c r="G3441"/>
  <c r="A3369"/>
  <c r="B3369"/>
  <c r="C3369"/>
  <c r="D3369"/>
  <c r="E3369"/>
  <c r="F3369"/>
  <c r="G3369"/>
  <c r="H3369"/>
  <c r="A3442"/>
  <c r="B3442"/>
  <c r="C3442"/>
  <c r="D3442"/>
  <c r="E3442"/>
  <c r="F3442"/>
  <c r="G3442"/>
  <c r="A3370"/>
  <c r="B3370"/>
  <c r="C3370"/>
  <c r="D3370"/>
  <c r="E3370"/>
  <c r="F3370"/>
  <c r="G3370"/>
  <c r="H3370"/>
  <c r="A3443"/>
  <c r="B3443"/>
  <c r="C3443"/>
  <c r="D3443"/>
  <c r="E3443"/>
  <c r="F3443"/>
  <c r="G3443"/>
  <c r="A3371"/>
  <c r="B3371"/>
  <c r="C3371"/>
  <c r="D3371"/>
  <c r="E3371"/>
  <c r="F3371"/>
  <c r="G3371"/>
  <c r="H3371"/>
  <c r="A3444"/>
  <c r="B3444"/>
  <c r="C3444"/>
  <c r="D3444"/>
  <c r="E3444"/>
  <c r="F3444"/>
  <c r="G3444"/>
  <c r="A3519"/>
  <c r="B3519"/>
  <c r="C3519"/>
  <c r="D3519"/>
  <c r="E3519"/>
  <c r="F3519"/>
  <c r="G3519"/>
  <c r="A3520"/>
  <c r="B3520"/>
  <c r="C3520"/>
  <c r="D3520"/>
  <c r="E3520"/>
  <c r="F3520"/>
  <c r="G3520"/>
  <c r="A3488"/>
  <c r="B3488"/>
  <c r="C3488"/>
  <c r="D3488"/>
  <c r="E3488"/>
  <c r="F3488"/>
  <c r="G3488"/>
  <c r="A3521"/>
  <c r="B3521"/>
  <c r="C3521"/>
  <c r="D3521"/>
  <c r="E3521"/>
  <c r="F3521"/>
  <c r="G3521"/>
  <c r="A3472"/>
  <c r="B3472"/>
  <c r="C3472"/>
  <c r="D3472"/>
  <c r="E3472"/>
  <c r="F3472"/>
  <c r="G3472"/>
  <c r="H3472"/>
  <c r="A3489"/>
  <c r="B3489"/>
  <c r="C3489"/>
  <c r="D3489"/>
  <c r="E3489"/>
  <c r="F3489"/>
  <c r="G3489"/>
  <c r="A3558"/>
  <c r="B3558"/>
  <c r="C3558"/>
  <c r="D3558"/>
  <c r="E3558"/>
  <c r="F3558"/>
  <c r="G3558"/>
  <c r="H3558"/>
  <c r="A3593"/>
  <c r="B3593"/>
  <c r="C3593"/>
  <c r="D3593"/>
  <c r="E3593"/>
  <c r="F3593"/>
  <c r="G3593"/>
  <c r="H3593"/>
  <c r="A3620"/>
  <c r="B3620"/>
  <c r="C3620"/>
  <c r="D3620"/>
  <c r="E3620"/>
  <c r="F3620"/>
  <c r="G3620"/>
  <c r="A3559"/>
  <c r="B3559"/>
  <c r="C3559"/>
  <c r="D3559"/>
  <c r="E3559"/>
  <c r="F3559"/>
  <c r="G3559"/>
  <c r="H3559"/>
  <c r="A3560"/>
  <c r="B3560"/>
  <c r="C3560"/>
  <c r="D3560"/>
  <c r="E3560"/>
  <c r="F3560"/>
  <c r="G3560"/>
  <c r="H3560"/>
  <c r="A3621"/>
  <c r="B3621"/>
  <c r="C3621"/>
  <c r="D3621"/>
  <c r="E3621"/>
  <c r="F3621"/>
  <c r="G3621"/>
  <c r="A3680"/>
  <c r="B3680"/>
  <c r="C3680"/>
  <c r="D3680"/>
  <c r="E3680"/>
  <c r="F3680"/>
  <c r="G3680"/>
  <c r="H3680"/>
  <c r="A3733"/>
  <c r="B3733"/>
  <c r="C3733"/>
  <c r="D3733"/>
  <c r="E3733"/>
  <c r="F3733"/>
  <c r="G3733"/>
  <c r="H3733"/>
  <c r="A3861"/>
  <c r="B3861"/>
  <c r="C3861"/>
  <c r="D3861"/>
  <c r="E3861"/>
  <c r="F3861"/>
  <c r="G3861"/>
  <c r="H3861"/>
  <c r="A4022"/>
  <c r="B4022"/>
  <c r="C4022"/>
  <c r="D4022"/>
  <c r="E4022"/>
  <c r="F4022"/>
  <c r="G4022"/>
  <c r="A4063"/>
  <c r="B4063"/>
  <c r="C4063"/>
  <c r="D4063"/>
  <c r="E4063"/>
  <c r="F4063"/>
  <c r="G4063"/>
  <c r="A3922"/>
  <c r="B3922"/>
  <c r="C3922"/>
  <c r="D3922"/>
  <c r="E3922"/>
  <c r="F3922"/>
  <c r="G3922"/>
  <c r="H3922"/>
  <c r="A3681"/>
  <c r="B3681"/>
  <c r="C3681"/>
  <c r="D3681"/>
  <c r="E3681"/>
  <c r="F3681"/>
  <c r="G3681"/>
  <c r="H3681"/>
  <c r="A3734"/>
  <c r="B3734"/>
  <c r="C3734"/>
  <c r="D3734"/>
  <c r="E3734"/>
  <c r="F3734"/>
  <c r="G3734"/>
  <c r="H3734"/>
  <c r="A3862"/>
  <c r="B3862"/>
  <c r="C3862"/>
  <c r="D3862"/>
  <c r="E3862"/>
  <c r="F3862"/>
  <c r="G3862"/>
  <c r="H3862"/>
  <c r="A3786"/>
  <c r="B3786"/>
  <c r="C3786"/>
  <c r="D3786"/>
  <c r="E3786"/>
  <c r="F3786"/>
  <c r="G3786"/>
  <c r="H3786"/>
  <c r="A3959"/>
  <c r="B3959"/>
  <c r="C3959"/>
  <c r="D3959"/>
  <c r="E3959"/>
  <c r="F3959"/>
  <c r="G3959"/>
  <c r="H3959"/>
  <c r="A4023"/>
  <c r="B4023"/>
  <c r="C4023"/>
  <c r="D4023"/>
  <c r="E4023"/>
  <c r="F4023"/>
  <c r="G4023"/>
  <c r="A3923"/>
  <c r="B3923"/>
  <c r="C3923"/>
  <c r="D3923"/>
  <c r="E3923"/>
  <c r="F3923"/>
  <c r="G3923"/>
  <c r="H3923"/>
  <c r="A3682"/>
  <c r="B3682"/>
  <c r="C3682"/>
  <c r="D3682"/>
  <c r="E3682"/>
  <c r="F3682"/>
  <c r="G3682"/>
  <c r="H3682"/>
  <c r="A3735"/>
  <c r="B3735"/>
  <c r="C3735"/>
  <c r="D3735"/>
  <c r="E3735"/>
  <c r="F3735"/>
  <c r="G3735"/>
  <c r="H3735"/>
  <c r="A3767"/>
  <c r="B3767"/>
  <c r="C3767"/>
  <c r="D3767"/>
  <c r="E3767"/>
  <c r="F3767"/>
  <c r="G3767"/>
  <c r="H3767"/>
  <c r="A3863"/>
  <c r="B3863"/>
  <c r="C3863"/>
  <c r="D3863"/>
  <c r="E3863"/>
  <c r="F3863"/>
  <c r="G3863"/>
  <c r="H3863"/>
  <c r="A3960"/>
  <c r="B3960"/>
  <c r="C3960"/>
  <c r="D3960"/>
  <c r="E3960"/>
  <c r="F3960"/>
  <c r="G3960"/>
  <c r="H3960"/>
  <c r="A4024"/>
  <c r="B4024"/>
  <c r="C4024"/>
  <c r="D4024"/>
  <c r="E4024"/>
  <c r="F4024"/>
  <c r="G4024"/>
  <c r="A3924"/>
  <c r="B3924"/>
  <c r="C3924"/>
  <c r="D3924"/>
  <c r="E3924"/>
  <c r="F3924"/>
  <c r="G3924"/>
  <c r="H3924"/>
  <c r="A3683"/>
  <c r="B3683"/>
  <c r="C3683"/>
  <c r="D3683"/>
  <c r="E3683"/>
  <c r="F3683"/>
  <c r="G3683"/>
  <c r="H3683"/>
  <c r="A3864"/>
  <c r="B3864"/>
  <c r="C3864"/>
  <c r="D3864"/>
  <c r="E3864"/>
  <c r="F3864"/>
  <c r="G3864"/>
  <c r="H3864"/>
  <c r="A3787"/>
  <c r="B3787"/>
  <c r="C3787"/>
  <c r="D3787"/>
  <c r="E3787"/>
  <c r="F3787"/>
  <c r="G3787"/>
  <c r="H3787"/>
  <c r="A3961"/>
  <c r="B3961"/>
  <c r="C3961"/>
  <c r="D3961"/>
  <c r="E3961"/>
  <c r="F3961"/>
  <c r="G3961"/>
  <c r="H3961"/>
  <c r="A4025"/>
  <c r="B4025"/>
  <c r="C4025"/>
  <c r="D4025"/>
  <c r="E4025"/>
  <c r="F4025"/>
  <c r="G4025"/>
  <c r="A3925"/>
  <c r="B3925"/>
  <c r="C3925"/>
  <c r="D3925"/>
  <c r="E3925"/>
  <c r="F3925"/>
  <c r="G3925"/>
  <c r="H3925"/>
  <c r="A3684"/>
  <c r="B3684"/>
  <c r="C3684"/>
  <c r="D3684"/>
  <c r="E3684"/>
  <c r="F3684"/>
  <c r="G3684"/>
  <c r="H3684"/>
  <c r="A3736"/>
  <c r="B3736"/>
  <c r="C3736"/>
  <c r="D3736"/>
  <c r="E3736"/>
  <c r="F3736"/>
  <c r="G3736"/>
  <c r="H3736"/>
  <c r="A3865"/>
  <c r="B3865"/>
  <c r="C3865"/>
  <c r="D3865"/>
  <c r="E3865"/>
  <c r="F3865"/>
  <c r="G3865"/>
  <c r="H3865"/>
  <c r="A3788"/>
  <c r="B3788"/>
  <c r="C3788"/>
  <c r="D3788"/>
  <c r="E3788"/>
  <c r="F3788"/>
  <c r="G3788"/>
  <c r="H3788"/>
  <c r="A4026"/>
  <c r="B4026"/>
  <c r="C4026"/>
  <c r="D4026"/>
  <c r="E4026"/>
  <c r="F4026"/>
  <c r="G4026"/>
  <c r="A3143"/>
  <c r="B3143"/>
  <c r="C3143"/>
  <c r="D3143"/>
  <c r="E3143"/>
  <c r="F3143"/>
  <c r="G3143"/>
  <c r="H3143"/>
  <c r="A3202"/>
  <c r="B3202"/>
  <c r="C3202"/>
  <c r="D3202"/>
  <c r="E3202"/>
  <c r="F3202"/>
  <c r="G3202"/>
  <c r="H3202"/>
  <c r="A3236"/>
  <c r="B3236"/>
  <c r="C3236"/>
  <c r="D3236"/>
  <c r="E3236"/>
  <c r="F3236"/>
  <c r="G3236"/>
  <c r="A3144"/>
  <c r="B3144"/>
  <c r="C3144"/>
  <c r="D3144"/>
  <c r="E3144"/>
  <c r="F3144"/>
  <c r="G3144"/>
  <c r="H3144"/>
  <c r="A3237"/>
  <c r="B3237"/>
  <c r="C3237"/>
  <c r="D3237"/>
  <c r="E3237"/>
  <c r="F3237"/>
  <c r="G3237"/>
  <c r="A3145"/>
  <c r="B3145"/>
  <c r="C3145"/>
  <c r="D3145"/>
  <c r="E3145"/>
  <c r="F3145"/>
  <c r="G3145"/>
  <c r="H3145"/>
  <c r="A3262"/>
  <c r="B3262"/>
  <c r="C3262"/>
  <c r="D3262"/>
  <c r="E3262"/>
  <c r="F3262"/>
  <c r="G3262"/>
  <c r="H3262"/>
  <c r="A3268"/>
  <c r="B3268"/>
  <c r="C3268"/>
  <c r="D3268"/>
  <c r="E3268"/>
  <c r="F3268"/>
  <c r="G3268"/>
  <c r="H3268"/>
  <c r="A3285"/>
  <c r="B3285"/>
  <c r="C3285"/>
  <c r="D3285"/>
  <c r="E3285"/>
  <c r="F3285"/>
  <c r="G3285"/>
  <c r="H3285"/>
  <c r="A3300"/>
  <c r="B3300"/>
  <c r="C3300"/>
  <c r="D3300"/>
  <c r="E3300"/>
  <c r="F3300"/>
  <c r="G3300"/>
  <c r="A3314"/>
  <c r="B3314"/>
  <c r="C3314"/>
  <c r="D3314"/>
  <c r="E3314"/>
  <c r="F3314"/>
  <c r="G3314"/>
  <c r="H3314"/>
  <c r="A3372"/>
  <c r="B3372"/>
  <c r="C3372"/>
  <c r="D3372"/>
  <c r="E3372"/>
  <c r="F3372"/>
  <c r="G3372"/>
  <c r="H3372"/>
  <c r="A3445"/>
  <c r="B3445"/>
  <c r="C3445"/>
  <c r="D3445"/>
  <c r="E3445"/>
  <c r="F3445"/>
  <c r="G3445"/>
  <c r="A3308"/>
  <c r="B3308"/>
  <c r="C3308"/>
  <c r="D3308"/>
  <c r="E3308"/>
  <c r="F3308"/>
  <c r="G3308"/>
  <c r="H3308"/>
  <c r="A3373"/>
  <c r="B3373"/>
  <c r="C3373"/>
  <c r="D3373"/>
  <c r="E3373"/>
  <c r="F3373"/>
  <c r="G3373"/>
  <c r="H3373"/>
  <c r="A3446"/>
  <c r="B3446"/>
  <c r="C3446"/>
  <c r="D3446"/>
  <c r="E3446"/>
  <c r="F3446"/>
  <c r="G3446"/>
  <c r="A3374"/>
  <c r="B3374"/>
  <c r="C3374"/>
  <c r="D3374"/>
  <c r="E3374"/>
  <c r="F3374"/>
  <c r="G3374"/>
  <c r="H3374"/>
  <c r="A3447"/>
  <c r="B3447"/>
  <c r="C3447"/>
  <c r="D3447"/>
  <c r="E3447"/>
  <c r="F3447"/>
  <c r="G3447"/>
  <c r="A3375"/>
  <c r="B3375"/>
  <c r="C3375"/>
  <c r="D3375"/>
  <c r="E3375"/>
  <c r="F3375"/>
  <c r="G3375"/>
  <c r="H3375"/>
  <c r="A3448"/>
  <c r="B3448"/>
  <c r="C3448"/>
  <c r="D3448"/>
  <c r="E3448"/>
  <c r="F3448"/>
  <c r="G3448"/>
  <c r="A3376"/>
  <c r="B3376"/>
  <c r="C3376"/>
  <c r="D3376"/>
  <c r="E3376"/>
  <c r="F3376"/>
  <c r="G3376"/>
  <c r="H3376"/>
  <c r="A3449"/>
  <c r="B3449"/>
  <c r="C3449"/>
  <c r="D3449"/>
  <c r="E3449"/>
  <c r="F3449"/>
  <c r="G3449"/>
  <c r="A3522"/>
  <c r="B3522"/>
  <c r="C3522"/>
  <c r="D3522"/>
  <c r="E3522"/>
  <c r="F3522"/>
  <c r="G3522"/>
  <c r="A3490"/>
  <c r="B3490"/>
  <c r="C3490"/>
  <c r="D3490"/>
  <c r="E3490"/>
  <c r="F3490"/>
  <c r="G3490"/>
  <c r="A3523"/>
  <c r="B3523"/>
  <c r="C3523"/>
  <c r="D3523"/>
  <c r="E3523"/>
  <c r="F3523"/>
  <c r="G3523"/>
  <c r="A3473"/>
  <c r="B3473"/>
  <c r="C3473"/>
  <c r="D3473"/>
  <c r="E3473"/>
  <c r="F3473"/>
  <c r="G3473"/>
  <c r="H3473"/>
  <c r="A3561"/>
  <c r="B3561"/>
  <c r="C3561"/>
  <c r="D3561"/>
  <c r="E3561"/>
  <c r="F3561"/>
  <c r="G3561"/>
  <c r="H3561"/>
  <c r="A3594"/>
  <c r="B3594"/>
  <c r="C3594"/>
  <c r="D3594"/>
  <c r="E3594"/>
  <c r="F3594"/>
  <c r="G3594"/>
  <c r="H3594"/>
  <c r="A3622"/>
  <c r="B3622"/>
  <c r="C3622"/>
  <c r="D3622"/>
  <c r="E3622"/>
  <c r="F3622"/>
  <c r="G3622"/>
  <c r="A3562"/>
  <c r="B3562"/>
  <c r="C3562"/>
  <c r="D3562"/>
  <c r="E3562"/>
  <c r="F3562"/>
  <c r="G3562"/>
  <c r="H3562"/>
  <c r="A3563"/>
  <c r="B3563"/>
  <c r="C3563"/>
  <c r="D3563"/>
  <c r="E3563"/>
  <c r="F3563"/>
  <c r="G3563"/>
  <c r="H3563"/>
  <c r="A3685"/>
  <c r="B3685"/>
  <c r="C3685"/>
  <c r="D3685"/>
  <c r="E3685"/>
  <c r="F3685"/>
  <c r="G3685"/>
  <c r="H3685"/>
  <c r="A3737"/>
  <c r="B3737"/>
  <c r="C3737"/>
  <c r="D3737"/>
  <c r="E3737"/>
  <c r="F3737"/>
  <c r="G3737"/>
  <c r="H3737"/>
  <c r="A3866"/>
  <c r="B3866"/>
  <c r="C3866"/>
  <c r="D3866"/>
  <c r="E3866"/>
  <c r="F3866"/>
  <c r="G3866"/>
  <c r="H3866"/>
  <c r="A3802"/>
  <c r="B3802"/>
  <c r="C3802"/>
  <c r="D3802"/>
  <c r="E3802"/>
  <c r="F3802"/>
  <c r="G3802"/>
  <c r="H3802"/>
  <c r="A4027"/>
  <c r="B4027"/>
  <c r="C4027"/>
  <c r="D4027"/>
  <c r="E4027"/>
  <c r="F4027"/>
  <c r="G4027"/>
  <c r="A3926"/>
  <c r="B3926"/>
  <c r="C3926"/>
  <c r="D3926"/>
  <c r="E3926"/>
  <c r="F3926"/>
  <c r="G3926"/>
  <c r="H3926"/>
  <c r="A3686"/>
  <c r="B3686"/>
  <c r="C3686"/>
  <c r="D3686"/>
  <c r="E3686"/>
  <c r="F3686"/>
  <c r="G3686"/>
  <c r="H3686"/>
  <c r="A3738"/>
  <c r="B3738"/>
  <c r="C3738"/>
  <c r="D3738"/>
  <c r="E3738"/>
  <c r="F3738"/>
  <c r="G3738"/>
  <c r="H3738"/>
  <c r="A3867"/>
  <c r="B3867"/>
  <c r="C3867"/>
  <c r="D3867"/>
  <c r="E3867"/>
  <c r="F3867"/>
  <c r="G3867"/>
  <c r="H3867"/>
  <c r="A3789"/>
  <c r="B3789"/>
  <c r="C3789"/>
  <c r="D3789"/>
  <c r="E3789"/>
  <c r="F3789"/>
  <c r="G3789"/>
  <c r="H3789"/>
  <c r="A3803"/>
  <c r="B3803"/>
  <c r="C3803"/>
  <c r="D3803"/>
  <c r="E3803"/>
  <c r="F3803"/>
  <c r="G3803"/>
  <c r="H3803"/>
  <c r="A4028"/>
  <c r="B4028"/>
  <c r="C4028"/>
  <c r="D4028"/>
  <c r="E4028"/>
  <c r="F4028"/>
  <c r="G4028"/>
  <c r="A3927"/>
  <c r="B3927"/>
  <c r="C3927"/>
  <c r="D3927"/>
  <c r="E3927"/>
  <c r="F3927"/>
  <c r="G3927"/>
  <c r="H3927"/>
  <c r="A3687"/>
  <c r="B3687"/>
  <c r="C3687"/>
  <c r="D3687"/>
  <c r="E3687"/>
  <c r="F3687"/>
  <c r="G3687"/>
  <c r="H3687"/>
  <c r="A3739"/>
  <c r="B3739"/>
  <c r="C3739"/>
  <c r="D3739"/>
  <c r="E3739"/>
  <c r="F3739"/>
  <c r="G3739"/>
  <c r="H3739"/>
  <c r="A3768"/>
  <c r="B3768"/>
  <c r="C3768"/>
  <c r="D3768"/>
  <c r="E3768"/>
  <c r="F3768"/>
  <c r="G3768"/>
  <c r="H3768"/>
  <c r="A3868"/>
  <c r="B3868"/>
  <c r="C3868"/>
  <c r="D3868"/>
  <c r="E3868"/>
  <c r="F3868"/>
  <c r="G3868"/>
  <c r="H3868"/>
  <c r="A3790"/>
  <c r="B3790"/>
  <c r="C3790"/>
  <c r="D3790"/>
  <c r="E3790"/>
  <c r="F3790"/>
  <c r="G3790"/>
  <c r="H3790"/>
  <c r="A3979"/>
  <c r="B3979"/>
  <c r="C3979"/>
  <c r="D3979"/>
  <c r="E3979"/>
  <c r="F3979"/>
  <c r="G3979"/>
  <c r="H3979"/>
  <c r="A3962"/>
  <c r="B3962"/>
  <c r="C3962"/>
  <c r="D3962"/>
  <c r="E3962"/>
  <c r="F3962"/>
  <c r="G3962"/>
  <c r="H3962"/>
  <c r="A4029"/>
  <c r="B4029"/>
  <c r="C4029"/>
  <c r="D4029"/>
  <c r="E4029"/>
  <c r="F4029"/>
  <c r="G4029"/>
  <c r="A3688"/>
  <c r="B3688"/>
  <c r="C3688"/>
  <c r="D3688"/>
  <c r="E3688"/>
  <c r="F3688"/>
  <c r="G3688"/>
  <c r="H3688"/>
  <c r="A3869"/>
  <c r="B3869"/>
  <c r="C3869"/>
  <c r="D3869"/>
  <c r="E3869"/>
  <c r="F3869"/>
  <c r="G3869"/>
  <c r="H3869"/>
  <c r="A4030"/>
  <c r="B4030"/>
  <c r="C4030"/>
  <c r="D4030"/>
  <c r="E4030"/>
  <c r="F4030"/>
  <c r="G4030"/>
  <c r="A3928"/>
  <c r="B3928"/>
  <c r="C3928"/>
  <c r="D3928"/>
  <c r="E3928"/>
  <c r="F3928"/>
  <c r="G3928"/>
  <c r="H3928"/>
  <c r="A3689"/>
  <c r="B3689"/>
  <c r="C3689"/>
  <c r="D3689"/>
  <c r="E3689"/>
  <c r="F3689"/>
  <c r="G3689"/>
  <c r="H3689"/>
  <c r="A3740"/>
  <c r="B3740"/>
  <c r="C3740"/>
  <c r="D3740"/>
  <c r="E3740"/>
  <c r="F3740"/>
  <c r="G3740"/>
  <c r="H3740"/>
  <c r="A3870"/>
  <c r="B3870"/>
  <c r="C3870"/>
  <c r="D3870"/>
  <c r="E3870"/>
  <c r="F3870"/>
  <c r="G3870"/>
  <c r="H3870"/>
  <c r="A4031"/>
  <c r="B4031"/>
  <c r="C4031"/>
  <c r="D4031"/>
  <c r="E4031"/>
  <c r="F4031"/>
  <c r="G4031"/>
  <c r="A14143"/>
  <c r="B14143"/>
  <c r="C14143"/>
  <c r="D14143"/>
  <c r="E14143"/>
  <c r="F14143"/>
  <c r="G14143"/>
  <c r="H14143"/>
  <c r="A14278"/>
  <c r="B14278"/>
  <c r="C14278"/>
  <c r="D14278"/>
  <c r="E14278"/>
  <c r="F14278"/>
  <c r="G14278"/>
  <c r="H14278"/>
  <c r="A14295"/>
  <c r="B14295"/>
  <c r="C14295"/>
  <c r="D14295"/>
  <c r="E14295"/>
  <c r="F14295"/>
  <c r="G14295"/>
  <c r="A14341"/>
  <c r="B14341"/>
  <c r="C14341"/>
  <c r="D14341"/>
  <c r="E14341"/>
  <c r="F14341"/>
  <c r="G14341"/>
  <c r="H14341"/>
  <c r="A14342"/>
  <c r="B14342"/>
  <c r="C14342"/>
  <c r="D14342"/>
  <c r="E14342"/>
  <c r="F14342"/>
  <c r="G14342"/>
  <c r="H14342"/>
  <c r="A14343"/>
  <c r="B14343"/>
  <c r="C14343"/>
  <c r="D14343"/>
  <c r="E14343"/>
  <c r="F14343"/>
  <c r="G14343"/>
  <c r="H14343"/>
  <c r="A14771"/>
  <c r="B14771"/>
  <c r="C14771"/>
  <c r="D14771"/>
  <c r="E14771"/>
  <c r="F14771"/>
  <c r="G14771"/>
  <c r="H14771"/>
  <c r="A14625"/>
  <c r="B14625"/>
  <c r="C14625"/>
  <c r="D14625"/>
  <c r="E14625"/>
  <c r="F14625"/>
  <c r="G14625"/>
  <c r="H14625"/>
  <c r="A14772"/>
  <c r="B14772"/>
  <c r="C14772"/>
  <c r="D14772"/>
  <c r="E14772"/>
  <c r="F14772"/>
  <c r="G14772"/>
  <c r="H14772"/>
  <c r="A14838"/>
  <c r="B14838"/>
  <c r="C14838"/>
  <c r="D14838"/>
  <c r="E14838"/>
  <c r="F14838"/>
  <c r="G14838"/>
  <c r="H14838"/>
  <c r="A14626"/>
  <c r="B14626"/>
  <c r="C14626"/>
  <c r="D14626"/>
  <c r="E14626"/>
  <c r="F14626"/>
  <c r="G14626"/>
  <c r="H14626"/>
  <c r="A14773"/>
  <c r="B14773"/>
  <c r="C14773"/>
  <c r="D14773"/>
  <c r="E14773"/>
  <c r="F14773"/>
  <c r="G14773"/>
  <c r="H14773"/>
  <c r="A14714"/>
  <c r="B14714"/>
  <c r="C14714"/>
  <c r="D14714"/>
  <c r="E14714"/>
  <c r="F14714"/>
  <c r="G14714"/>
  <c r="H14714"/>
  <c r="A14627"/>
  <c r="B14627"/>
  <c r="C14627"/>
  <c r="D14627"/>
  <c r="E14627"/>
  <c r="F14627"/>
  <c r="G14627"/>
  <c r="H14627"/>
  <c r="A14774"/>
  <c r="B14774"/>
  <c r="C14774"/>
  <c r="D14774"/>
  <c r="E14774"/>
  <c r="F14774"/>
  <c r="G14774"/>
  <c r="H14774"/>
  <c r="A14628"/>
  <c r="B14628"/>
  <c r="C14628"/>
  <c r="D14628"/>
  <c r="E14628"/>
  <c r="F14628"/>
  <c r="G14628"/>
  <c r="H14628"/>
  <c r="A14144"/>
  <c r="B14144"/>
  <c r="C14144"/>
  <c r="D14144"/>
  <c r="E14144"/>
  <c r="F14144"/>
  <c r="G14144"/>
  <c r="H14144"/>
  <c r="A14205"/>
  <c r="B14205"/>
  <c r="C14205"/>
  <c r="D14205"/>
  <c r="E14205"/>
  <c r="F14205"/>
  <c r="G14205"/>
  <c r="H14205"/>
  <c r="A14227"/>
  <c r="B14227"/>
  <c r="C14227"/>
  <c r="D14227"/>
  <c r="E14227"/>
  <c r="F14227"/>
  <c r="G14227"/>
  <c r="A14145"/>
  <c r="B14145"/>
  <c r="C14145"/>
  <c r="D14145"/>
  <c r="E14145"/>
  <c r="F14145"/>
  <c r="G14145"/>
  <c r="H14145"/>
  <c r="A14228"/>
  <c r="B14228"/>
  <c r="C14228"/>
  <c r="D14228"/>
  <c r="E14228"/>
  <c r="F14228"/>
  <c r="G14228"/>
  <c r="A14146"/>
  <c r="B14146"/>
  <c r="C14146"/>
  <c r="D14146"/>
  <c r="E14146"/>
  <c r="F14146"/>
  <c r="G14146"/>
  <c r="H14146"/>
  <c r="A14258"/>
  <c r="B14258"/>
  <c r="C14258"/>
  <c r="D14258"/>
  <c r="E14258"/>
  <c r="F14258"/>
  <c r="G14258"/>
  <c r="H14258"/>
  <c r="A14279"/>
  <c r="B14279"/>
  <c r="C14279"/>
  <c r="D14279"/>
  <c r="E14279"/>
  <c r="F14279"/>
  <c r="G14279"/>
  <c r="H14279"/>
  <c r="A14296"/>
  <c r="B14296"/>
  <c r="C14296"/>
  <c r="D14296"/>
  <c r="E14296"/>
  <c r="F14296"/>
  <c r="G14296"/>
  <c r="A14306"/>
  <c r="B14306"/>
  <c r="C14306"/>
  <c r="D14306"/>
  <c r="E14306"/>
  <c r="F14306"/>
  <c r="G14306"/>
  <c r="H14306"/>
  <c r="A14310"/>
  <c r="B14310"/>
  <c r="C14310"/>
  <c r="D14310"/>
  <c r="E14310"/>
  <c r="F14310"/>
  <c r="G14310"/>
  <c r="H14310"/>
  <c r="A14344"/>
  <c r="B14344"/>
  <c r="C14344"/>
  <c r="D14344"/>
  <c r="E14344"/>
  <c r="F14344"/>
  <c r="G14344"/>
  <c r="H14344"/>
  <c r="A14410"/>
  <c r="B14410"/>
  <c r="C14410"/>
  <c r="D14410"/>
  <c r="E14410"/>
  <c r="F14410"/>
  <c r="G14410"/>
  <c r="A14345"/>
  <c r="B14345"/>
  <c r="C14345"/>
  <c r="D14345"/>
  <c r="E14345"/>
  <c r="F14345"/>
  <c r="G14345"/>
  <c r="H14345"/>
  <c r="A14411"/>
  <c r="B14411"/>
  <c r="C14411"/>
  <c r="D14411"/>
  <c r="E14411"/>
  <c r="F14411"/>
  <c r="G14411"/>
  <c r="A14307"/>
  <c r="B14307"/>
  <c r="C14307"/>
  <c r="D14307"/>
  <c r="E14307"/>
  <c r="F14307"/>
  <c r="G14307"/>
  <c r="H14307"/>
  <c r="A14346"/>
  <c r="B14346"/>
  <c r="C14346"/>
  <c r="D14346"/>
  <c r="E14346"/>
  <c r="F14346"/>
  <c r="G14346"/>
  <c r="H14346"/>
  <c r="A14412"/>
  <c r="B14412"/>
  <c r="C14412"/>
  <c r="D14412"/>
  <c r="E14412"/>
  <c r="F14412"/>
  <c r="G14412"/>
  <c r="A14347"/>
  <c r="B14347"/>
  <c r="C14347"/>
  <c r="D14347"/>
  <c r="E14347"/>
  <c r="F14347"/>
  <c r="G14347"/>
  <c r="H14347"/>
  <c r="A14413"/>
  <c r="B14413"/>
  <c r="C14413"/>
  <c r="D14413"/>
  <c r="E14413"/>
  <c r="F14413"/>
  <c r="G14413"/>
  <c r="A14348"/>
  <c r="B14348"/>
  <c r="C14348"/>
  <c r="D14348"/>
  <c r="E14348"/>
  <c r="F14348"/>
  <c r="G14348"/>
  <c r="H14348"/>
  <c r="A14414"/>
  <c r="B14414"/>
  <c r="C14414"/>
  <c r="D14414"/>
  <c r="E14414"/>
  <c r="F14414"/>
  <c r="G14414"/>
  <c r="A14488"/>
  <c r="B14488"/>
  <c r="C14488"/>
  <c r="D14488"/>
  <c r="E14488"/>
  <c r="F14488"/>
  <c r="G14488"/>
  <c r="A14489"/>
  <c r="B14489"/>
  <c r="C14489"/>
  <c r="D14489"/>
  <c r="E14489"/>
  <c r="F14489"/>
  <c r="G14489"/>
  <c r="A14457"/>
  <c r="B14457"/>
  <c r="C14457"/>
  <c r="D14457"/>
  <c r="E14457"/>
  <c r="F14457"/>
  <c r="G14457"/>
  <c r="H14457"/>
  <c r="A14464"/>
  <c r="B14464"/>
  <c r="C14464"/>
  <c r="D14464"/>
  <c r="E14464"/>
  <c r="F14464"/>
  <c r="G14464"/>
  <c r="A14520"/>
  <c r="B14520"/>
  <c r="C14520"/>
  <c r="D14520"/>
  <c r="E14520"/>
  <c r="F14520"/>
  <c r="G14520"/>
  <c r="H14520"/>
  <c r="A14559"/>
  <c r="B14559"/>
  <c r="C14559"/>
  <c r="D14559"/>
  <c r="E14559"/>
  <c r="F14559"/>
  <c r="G14559"/>
  <c r="H14559"/>
  <c r="A14581"/>
  <c r="B14581"/>
  <c r="C14581"/>
  <c r="D14581"/>
  <c r="E14581"/>
  <c r="F14581"/>
  <c r="G14581"/>
  <c r="A14560"/>
  <c r="B14560"/>
  <c r="C14560"/>
  <c r="D14560"/>
  <c r="E14560"/>
  <c r="F14560"/>
  <c r="G14560"/>
  <c r="H14560"/>
  <c r="A14521"/>
  <c r="B14521"/>
  <c r="C14521"/>
  <c r="D14521"/>
  <c r="E14521"/>
  <c r="F14521"/>
  <c r="G14521"/>
  <c r="H14521"/>
  <c r="A14775"/>
  <c r="B14775"/>
  <c r="C14775"/>
  <c r="D14775"/>
  <c r="E14775"/>
  <c r="F14775"/>
  <c r="G14775"/>
  <c r="H14775"/>
  <c r="A14910"/>
  <c r="B14910"/>
  <c r="C14910"/>
  <c r="D14910"/>
  <c r="E14910"/>
  <c r="F14910"/>
  <c r="G14910"/>
  <c r="A14967"/>
  <c r="B14967"/>
  <c r="C14967"/>
  <c r="D14967"/>
  <c r="E14967"/>
  <c r="F14967"/>
  <c r="G14967"/>
  <c r="A14839"/>
  <c r="B14839"/>
  <c r="C14839"/>
  <c r="D14839"/>
  <c r="E14839"/>
  <c r="F14839"/>
  <c r="G14839"/>
  <c r="H14839"/>
  <c r="A14629"/>
  <c r="B14629"/>
  <c r="C14629"/>
  <c r="D14629"/>
  <c r="E14629"/>
  <c r="F14629"/>
  <c r="G14629"/>
  <c r="H14629"/>
  <c r="A14776"/>
  <c r="B14776"/>
  <c r="C14776"/>
  <c r="D14776"/>
  <c r="E14776"/>
  <c r="F14776"/>
  <c r="G14776"/>
  <c r="H14776"/>
  <c r="A14715"/>
  <c r="B14715"/>
  <c r="C14715"/>
  <c r="D14715"/>
  <c r="E14715"/>
  <c r="F14715"/>
  <c r="G14715"/>
  <c r="H14715"/>
  <c r="A14737"/>
  <c r="B14737"/>
  <c r="C14737"/>
  <c r="D14737"/>
  <c r="E14737"/>
  <c r="F14737"/>
  <c r="G14737"/>
  <c r="H14737"/>
  <c r="A14890"/>
  <c r="B14890"/>
  <c r="C14890"/>
  <c r="D14890"/>
  <c r="E14890"/>
  <c r="F14890"/>
  <c r="G14890"/>
  <c r="H14890"/>
  <c r="A14911"/>
  <c r="B14911"/>
  <c r="C14911"/>
  <c r="D14911"/>
  <c r="E14911"/>
  <c r="F14911"/>
  <c r="G14911"/>
  <c r="A14840"/>
  <c r="B14840"/>
  <c r="C14840"/>
  <c r="D14840"/>
  <c r="E14840"/>
  <c r="F14840"/>
  <c r="G14840"/>
  <c r="H14840"/>
  <c r="A14630"/>
  <c r="B14630"/>
  <c r="C14630"/>
  <c r="D14630"/>
  <c r="E14630"/>
  <c r="F14630"/>
  <c r="G14630"/>
  <c r="H14630"/>
  <c r="A14687"/>
  <c r="B14687"/>
  <c r="C14687"/>
  <c r="D14687"/>
  <c r="E14687"/>
  <c r="F14687"/>
  <c r="G14687"/>
  <c r="H14687"/>
  <c r="A14777"/>
  <c r="B14777"/>
  <c r="C14777"/>
  <c r="D14777"/>
  <c r="E14777"/>
  <c r="F14777"/>
  <c r="G14777"/>
  <c r="H14777"/>
  <c r="A14716"/>
  <c r="B14716"/>
  <c r="C14716"/>
  <c r="D14716"/>
  <c r="E14716"/>
  <c r="F14716"/>
  <c r="G14716"/>
  <c r="H14716"/>
  <c r="A14874"/>
  <c r="B14874"/>
  <c r="C14874"/>
  <c r="D14874"/>
  <c r="E14874"/>
  <c r="F14874"/>
  <c r="G14874"/>
  <c r="H14874"/>
  <c r="A14912"/>
  <c r="B14912"/>
  <c r="C14912"/>
  <c r="D14912"/>
  <c r="E14912"/>
  <c r="F14912"/>
  <c r="G14912"/>
  <c r="A14631"/>
  <c r="B14631"/>
  <c r="C14631"/>
  <c r="D14631"/>
  <c r="E14631"/>
  <c r="F14631"/>
  <c r="G14631"/>
  <c r="H14631"/>
  <c r="A14778"/>
  <c r="B14778"/>
  <c r="C14778"/>
  <c r="D14778"/>
  <c r="E14778"/>
  <c r="F14778"/>
  <c r="G14778"/>
  <c r="H14778"/>
  <c r="A14913"/>
  <c r="B14913"/>
  <c r="C14913"/>
  <c r="D14913"/>
  <c r="E14913"/>
  <c r="F14913"/>
  <c r="G14913"/>
  <c r="A14841"/>
  <c r="B14841"/>
  <c r="C14841"/>
  <c r="D14841"/>
  <c r="E14841"/>
  <c r="F14841"/>
  <c r="G14841"/>
  <c r="H14841"/>
  <c r="A14632"/>
  <c r="B14632"/>
  <c r="C14632"/>
  <c r="D14632"/>
  <c r="E14632"/>
  <c r="F14632"/>
  <c r="G14632"/>
  <c r="H14632"/>
  <c r="A14708"/>
  <c r="B14708"/>
  <c r="C14708"/>
  <c r="D14708"/>
  <c r="E14708"/>
  <c r="F14708"/>
  <c r="G14708"/>
  <c r="H14708"/>
  <c r="A14779"/>
  <c r="B14779"/>
  <c r="C14779"/>
  <c r="D14779"/>
  <c r="E14779"/>
  <c r="F14779"/>
  <c r="G14779"/>
  <c r="H14779"/>
  <c r="A14717"/>
  <c r="B14717"/>
  <c r="C14717"/>
  <c r="D14717"/>
  <c r="E14717"/>
  <c r="F14717"/>
  <c r="G14717"/>
  <c r="H14717"/>
  <c r="A14914"/>
  <c r="B14914"/>
  <c r="C14914"/>
  <c r="D14914"/>
  <c r="E14914"/>
  <c r="F14914"/>
  <c r="G14914"/>
  <c r="A14147"/>
  <c r="B14147"/>
  <c r="C14147"/>
  <c r="D14147"/>
  <c r="E14147"/>
  <c r="F14147"/>
  <c r="G14147"/>
  <c r="H14147"/>
  <c r="A14206"/>
  <c r="B14206"/>
  <c r="C14206"/>
  <c r="D14206"/>
  <c r="E14206"/>
  <c r="F14206"/>
  <c r="G14206"/>
  <c r="H14206"/>
  <c r="A14229"/>
  <c r="B14229"/>
  <c r="C14229"/>
  <c r="D14229"/>
  <c r="E14229"/>
  <c r="F14229"/>
  <c r="G14229"/>
  <c r="A14148"/>
  <c r="B14148"/>
  <c r="C14148"/>
  <c r="D14148"/>
  <c r="E14148"/>
  <c r="F14148"/>
  <c r="G14148"/>
  <c r="H14148"/>
  <c r="A14230"/>
  <c r="B14230"/>
  <c r="C14230"/>
  <c r="D14230"/>
  <c r="E14230"/>
  <c r="F14230"/>
  <c r="G14230"/>
  <c r="A14149"/>
  <c r="B14149"/>
  <c r="C14149"/>
  <c r="D14149"/>
  <c r="E14149"/>
  <c r="F14149"/>
  <c r="G14149"/>
  <c r="H14149"/>
  <c r="A14150"/>
  <c r="B14150"/>
  <c r="C14150"/>
  <c r="D14150"/>
  <c r="E14150"/>
  <c r="F14150"/>
  <c r="G14150"/>
  <c r="H14150"/>
  <c r="A14259"/>
  <c r="B14259"/>
  <c r="C14259"/>
  <c r="D14259"/>
  <c r="E14259"/>
  <c r="F14259"/>
  <c r="G14259"/>
  <c r="H14259"/>
  <c r="A14267"/>
  <c r="B14267"/>
  <c r="C14267"/>
  <c r="D14267"/>
  <c r="E14267"/>
  <c r="F14267"/>
  <c r="G14267"/>
  <c r="H14267"/>
  <c r="A14280"/>
  <c r="B14280"/>
  <c r="C14280"/>
  <c r="D14280"/>
  <c r="E14280"/>
  <c r="F14280"/>
  <c r="G14280"/>
  <c r="H14280"/>
  <c r="A14297"/>
  <c r="B14297"/>
  <c r="C14297"/>
  <c r="D14297"/>
  <c r="E14297"/>
  <c r="F14297"/>
  <c r="G14297"/>
  <c r="A14311"/>
  <c r="B14311"/>
  <c r="C14311"/>
  <c r="D14311"/>
  <c r="E14311"/>
  <c r="F14311"/>
  <c r="G14311"/>
  <c r="H14311"/>
  <c r="A14349"/>
  <c r="B14349"/>
  <c r="C14349"/>
  <c r="D14349"/>
  <c r="E14349"/>
  <c r="F14349"/>
  <c r="G14349"/>
  <c r="H14349"/>
  <c r="A14415"/>
  <c r="B14415"/>
  <c r="C14415"/>
  <c r="D14415"/>
  <c r="E14415"/>
  <c r="F14415"/>
  <c r="G14415"/>
  <c r="A14350"/>
  <c r="B14350"/>
  <c r="C14350"/>
  <c r="D14350"/>
  <c r="E14350"/>
  <c r="F14350"/>
  <c r="G14350"/>
  <c r="H14350"/>
  <c r="A14416"/>
  <c r="B14416"/>
  <c r="C14416"/>
  <c r="D14416"/>
  <c r="E14416"/>
  <c r="F14416"/>
  <c r="G14416"/>
  <c r="A14351"/>
  <c r="B14351"/>
  <c r="C14351"/>
  <c r="D14351"/>
  <c r="E14351"/>
  <c r="F14351"/>
  <c r="G14351"/>
  <c r="H14351"/>
  <c r="A14417"/>
  <c r="B14417"/>
  <c r="C14417"/>
  <c r="D14417"/>
  <c r="E14417"/>
  <c r="F14417"/>
  <c r="G14417"/>
  <c r="A14352"/>
  <c r="B14352"/>
  <c r="C14352"/>
  <c r="D14352"/>
  <c r="E14352"/>
  <c r="F14352"/>
  <c r="G14352"/>
  <c r="H14352"/>
  <c r="A14418"/>
  <c r="B14418"/>
  <c r="C14418"/>
  <c r="D14418"/>
  <c r="E14418"/>
  <c r="F14418"/>
  <c r="G14418"/>
  <c r="A14353"/>
  <c r="B14353"/>
  <c r="C14353"/>
  <c r="D14353"/>
  <c r="E14353"/>
  <c r="F14353"/>
  <c r="G14353"/>
  <c r="H14353"/>
  <c r="A14419"/>
  <c r="B14419"/>
  <c r="C14419"/>
  <c r="D14419"/>
  <c r="E14419"/>
  <c r="F14419"/>
  <c r="G14419"/>
  <c r="A14490"/>
  <c r="B14490"/>
  <c r="C14490"/>
  <c r="D14490"/>
  <c r="E14490"/>
  <c r="F14490"/>
  <c r="G14490"/>
  <c r="A14491"/>
  <c r="B14491"/>
  <c r="C14491"/>
  <c r="D14491"/>
  <c r="E14491"/>
  <c r="F14491"/>
  <c r="G14491"/>
  <c r="A14465"/>
  <c r="B14465"/>
  <c r="C14465"/>
  <c r="D14465"/>
  <c r="E14465"/>
  <c r="F14465"/>
  <c r="G14465"/>
  <c r="A14492"/>
  <c r="B14492"/>
  <c r="C14492"/>
  <c r="D14492"/>
  <c r="E14492"/>
  <c r="F14492"/>
  <c r="G14492"/>
  <c r="A14466"/>
  <c r="B14466"/>
  <c r="C14466"/>
  <c r="D14466"/>
  <c r="E14466"/>
  <c r="F14466"/>
  <c r="G14466"/>
  <c r="A14522"/>
  <c r="B14522"/>
  <c r="C14522"/>
  <c r="D14522"/>
  <c r="E14522"/>
  <c r="F14522"/>
  <c r="G14522"/>
  <c r="H14522"/>
  <c r="A14554"/>
  <c r="B14554"/>
  <c r="C14554"/>
  <c r="D14554"/>
  <c r="E14554"/>
  <c r="F14554"/>
  <c r="G14554"/>
  <c r="H14554"/>
  <c r="A14561"/>
  <c r="B14561"/>
  <c r="C14561"/>
  <c r="D14561"/>
  <c r="E14561"/>
  <c r="F14561"/>
  <c r="G14561"/>
  <c r="H14561"/>
  <c r="A14582"/>
  <c r="B14582"/>
  <c r="C14582"/>
  <c r="D14582"/>
  <c r="E14582"/>
  <c r="F14582"/>
  <c r="G14582"/>
  <c r="A14523"/>
  <c r="B14523"/>
  <c r="C14523"/>
  <c r="D14523"/>
  <c r="E14523"/>
  <c r="F14523"/>
  <c r="G14523"/>
  <c r="H14523"/>
  <c r="A14583"/>
  <c r="B14583"/>
  <c r="C14583"/>
  <c r="D14583"/>
  <c r="E14583"/>
  <c r="F14583"/>
  <c r="G14583"/>
  <c r="A14524"/>
  <c r="B14524"/>
  <c r="C14524"/>
  <c r="D14524"/>
  <c r="E14524"/>
  <c r="F14524"/>
  <c r="G14524"/>
  <c r="H14524"/>
  <c r="A14633"/>
  <c r="B14633"/>
  <c r="C14633"/>
  <c r="D14633"/>
  <c r="E14633"/>
  <c r="F14633"/>
  <c r="G14633"/>
  <c r="H14633"/>
  <c r="A14688"/>
  <c r="B14688"/>
  <c r="C14688"/>
  <c r="D14688"/>
  <c r="E14688"/>
  <c r="F14688"/>
  <c r="G14688"/>
  <c r="H14688"/>
  <c r="A14780"/>
  <c r="B14780"/>
  <c r="C14780"/>
  <c r="D14780"/>
  <c r="E14780"/>
  <c r="F14780"/>
  <c r="G14780"/>
  <c r="H14780"/>
  <c r="A14718"/>
  <c r="B14718"/>
  <c r="C14718"/>
  <c r="D14718"/>
  <c r="E14718"/>
  <c r="F14718"/>
  <c r="G14718"/>
  <c r="H14718"/>
  <c r="A14915"/>
  <c r="B14915"/>
  <c r="C14915"/>
  <c r="D14915"/>
  <c r="E14915"/>
  <c r="F14915"/>
  <c r="G14915"/>
  <c r="A14842"/>
  <c r="B14842"/>
  <c r="C14842"/>
  <c r="D14842"/>
  <c r="E14842"/>
  <c r="F14842"/>
  <c r="G14842"/>
  <c r="H14842"/>
  <c r="A14634"/>
  <c r="B14634"/>
  <c r="C14634"/>
  <c r="D14634"/>
  <c r="E14634"/>
  <c r="F14634"/>
  <c r="G14634"/>
  <c r="H14634"/>
  <c r="A14781"/>
  <c r="B14781"/>
  <c r="C14781"/>
  <c r="D14781"/>
  <c r="E14781"/>
  <c r="F14781"/>
  <c r="G14781"/>
  <c r="H14781"/>
  <c r="A14719"/>
  <c r="B14719"/>
  <c r="C14719"/>
  <c r="D14719"/>
  <c r="E14719"/>
  <c r="F14719"/>
  <c r="G14719"/>
  <c r="H14719"/>
  <c r="A14738"/>
  <c r="B14738"/>
  <c r="C14738"/>
  <c r="D14738"/>
  <c r="E14738"/>
  <c r="F14738"/>
  <c r="G14738"/>
  <c r="H14738"/>
  <c r="A14875"/>
  <c r="B14875"/>
  <c r="C14875"/>
  <c r="D14875"/>
  <c r="E14875"/>
  <c r="F14875"/>
  <c r="G14875"/>
  <c r="H14875"/>
  <c r="A14916"/>
  <c r="B14916"/>
  <c r="C14916"/>
  <c r="D14916"/>
  <c r="E14916"/>
  <c r="F14916"/>
  <c r="G14916"/>
  <c r="A14843"/>
  <c r="B14843"/>
  <c r="C14843"/>
  <c r="D14843"/>
  <c r="E14843"/>
  <c r="F14843"/>
  <c r="G14843"/>
  <c r="H14843"/>
  <c r="A14605"/>
  <c r="B14605"/>
  <c r="C14605"/>
  <c r="D14605"/>
  <c r="E14605"/>
  <c r="F14605"/>
  <c r="G14605"/>
  <c r="A14635"/>
  <c r="B14635"/>
  <c r="C14635"/>
  <c r="D14635"/>
  <c r="E14635"/>
  <c r="F14635"/>
  <c r="G14635"/>
  <c r="H14635"/>
  <c r="A14689"/>
  <c r="B14689"/>
  <c r="C14689"/>
  <c r="D14689"/>
  <c r="E14689"/>
  <c r="F14689"/>
  <c r="G14689"/>
  <c r="H14689"/>
  <c r="A14782"/>
  <c r="B14782"/>
  <c r="C14782"/>
  <c r="D14782"/>
  <c r="E14782"/>
  <c r="F14782"/>
  <c r="G14782"/>
  <c r="H14782"/>
  <c r="A14720"/>
  <c r="B14720"/>
  <c r="C14720"/>
  <c r="D14720"/>
  <c r="E14720"/>
  <c r="F14720"/>
  <c r="G14720"/>
  <c r="H14720"/>
  <c r="A14876"/>
  <c r="B14876"/>
  <c r="C14876"/>
  <c r="D14876"/>
  <c r="E14876"/>
  <c r="F14876"/>
  <c r="G14876"/>
  <c r="H14876"/>
  <c r="A14917"/>
  <c r="B14917"/>
  <c r="C14917"/>
  <c r="D14917"/>
  <c r="E14917"/>
  <c r="F14917"/>
  <c r="G14917"/>
  <c r="A14636"/>
  <c r="B14636"/>
  <c r="C14636"/>
  <c r="D14636"/>
  <c r="E14636"/>
  <c r="F14636"/>
  <c r="G14636"/>
  <c r="H14636"/>
  <c r="A14783"/>
  <c r="B14783"/>
  <c r="C14783"/>
  <c r="D14783"/>
  <c r="E14783"/>
  <c r="F14783"/>
  <c r="G14783"/>
  <c r="H14783"/>
  <c r="A14721"/>
  <c r="B14721"/>
  <c r="C14721"/>
  <c r="D14721"/>
  <c r="E14721"/>
  <c r="F14721"/>
  <c r="G14721"/>
  <c r="H14721"/>
  <c r="A14918"/>
  <c r="B14918"/>
  <c r="C14918"/>
  <c r="D14918"/>
  <c r="E14918"/>
  <c r="F14918"/>
  <c r="G14918"/>
  <c r="A14844"/>
  <c r="B14844"/>
  <c r="C14844"/>
  <c r="D14844"/>
  <c r="E14844"/>
  <c r="F14844"/>
  <c r="G14844"/>
  <c r="H14844"/>
  <c r="A14637"/>
  <c r="B14637"/>
  <c r="C14637"/>
  <c r="D14637"/>
  <c r="E14637"/>
  <c r="F14637"/>
  <c r="G14637"/>
  <c r="H14637"/>
  <c r="A14784"/>
  <c r="B14784"/>
  <c r="C14784"/>
  <c r="D14784"/>
  <c r="E14784"/>
  <c r="F14784"/>
  <c r="G14784"/>
  <c r="H14784"/>
  <c r="A14722"/>
  <c r="B14722"/>
  <c r="C14722"/>
  <c r="D14722"/>
  <c r="E14722"/>
  <c r="F14722"/>
  <c r="G14722"/>
  <c r="H14722"/>
  <c r="A14919"/>
  <c r="B14919"/>
  <c r="C14919"/>
  <c r="D14919"/>
  <c r="E14919"/>
  <c r="F14919"/>
  <c r="G14919"/>
  <c r="A14119"/>
  <c r="B14119"/>
  <c r="C14119"/>
  <c r="D14119"/>
  <c r="E14119"/>
  <c r="F14119"/>
  <c r="G14119"/>
  <c r="H14119"/>
  <c r="A14151"/>
  <c r="B14151"/>
  <c r="C14151"/>
  <c r="D14151"/>
  <c r="E14151"/>
  <c r="F14151"/>
  <c r="G14151"/>
  <c r="H14151"/>
  <c r="A14207"/>
  <c r="B14207"/>
  <c r="C14207"/>
  <c r="D14207"/>
  <c r="E14207"/>
  <c r="F14207"/>
  <c r="G14207"/>
  <c r="H14207"/>
  <c r="A14231"/>
  <c r="B14231"/>
  <c r="C14231"/>
  <c r="D14231"/>
  <c r="E14231"/>
  <c r="F14231"/>
  <c r="G14231"/>
  <c r="A14152"/>
  <c r="B14152"/>
  <c r="C14152"/>
  <c r="D14152"/>
  <c r="E14152"/>
  <c r="F14152"/>
  <c r="G14152"/>
  <c r="H14152"/>
  <c r="A14232"/>
  <c r="B14232"/>
  <c r="C14232"/>
  <c r="D14232"/>
  <c r="E14232"/>
  <c r="F14232"/>
  <c r="G14232"/>
  <c r="A14153"/>
  <c r="B14153"/>
  <c r="C14153"/>
  <c r="D14153"/>
  <c r="E14153"/>
  <c r="F14153"/>
  <c r="G14153"/>
  <c r="H14153"/>
  <c r="A14260"/>
  <c r="B14260"/>
  <c r="C14260"/>
  <c r="D14260"/>
  <c r="E14260"/>
  <c r="F14260"/>
  <c r="G14260"/>
  <c r="H14260"/>
  <c r="A14268"/>
  <c r="B14268"/>
  <c r="C14268"/>
  <c r="D14268"/>
  <c r="E14268"/>
  <c r="F14268"/>
  <c r="G14268"/>
  <c r="H14268"/>
  <c r="A14281"/>
  <c r="B14281"/>
  <c r="C14281"/>
  <c r="D14281"/>
  <c r="E14281"/>
  <c r="F14281"/>
  <c r="G14281"/>
  <c r="H14281"/>
  <c r="A14298"/>
  <c r="B14298"/>
  <c r="C14298"/>
  <c r="D14298"/>
  <c r="E14298"/>
  <c r="F14298"/>
  <c r="G14298"/>
  <c r="A14451"/>
  <c r="B14451"/>
  <c r="C14451"/>
  <c r="D14451"/>
  <c r="E14451"/>
  <c r="F14451"/>
  <c r="G14451"/>
  <c r="A14305"/>
  <c r="B14305"/>
  <c r="C14305"/>
  <c r="D14305"/>
  <c r="E14305"/>
  <c r="F14305"/>
  <c r="G14305"/>
  <c r="A14312"/>
  <c r="B14312"/>
  <c r="C14312"/>
  <c r="D14312"/>
  <c r="E14312"/>
  <c r="F14312"/>
  <c r="G14312"/>
  <c r="H14312"/>
  <c r="A14354"/>
  <c r="B14354"/>
  <c r="C14354"/>
  <c r="D14354"/>
  <c r="E14354"/>
  <c r="F14354"/>
  <c r="G14354"/>
  <c r="H14354"/>
  <c r="A14420"/>
  <c r="B14420"/>
  <c r="C14420"/>
  <c r="D14420"/>
  <c r="E14420"/>
  <c r="F14420"/>
  <c r="G14420"/>
  <c r="A14355"/>
  <c r="B14355"/>
  <c r="C14355"/>
  <c r="D14355"/>
  <c r="E14355"/>
  <c r="F14355"/>
  <c r="G14355"/>
  <c r="H14355"/>
  <c r="A14421"/>
  <c r="B14421"/>
  <c r="C14421"/>
  <c r="D14421"/>
  <c r="E14421"/>
  <c r="F14421"/>
  <c r="G14421"/>
  <c r="A14356"/>
  <c r="B14356"/>
  <c r="C14356"/>
  <c r="D14356"/>
  <c r="E14356"/>
  <c r="F14356"/>
  <c r="G14356"/>
  <c r="H14356"/>
  <c r="A14422"/>
  <c r="B14422"/>
  <c r="C14422"/>
  <c r="D14422"/>
  <c r="E14422"/>
  <c r="F14422"/>
  <c r="G14422"/>
  <c r="A14357"/>
  <c r="B14357"/>
  <c r="C14357"/>
  <c r="D14357"/>
  <c r="E14357"/>
  <c r="F14357"/>
  <c r="G14357"/>
  <c r="H14357"/>
  <c r="A14423"/>
  <c r="B14423"/>
  <c r="C14423"/>
  <c r="D14423"/>
  <c r="E14423"/>
  <c r="F14423"/>
  <c r="G14423"/>
  <c r="A14358"/>
  <c r="B14358"/>
  <c r="C14358"/>
  <c r="D14358"/>
  <c r="E14358"/>
  <c r="F14358"/>
  <c r="G14358"/>
  <c r="H14358"/>
  <c r="A14424"/>
  <c r="B14424"/>
  <c r="C14424"/>
  <c r="D14424"/>
  <c r="E14424"/>
  <c r="F14424"/>
  <c r="G14424"/>
  <c r="A14493"/>
  <c r="B14493"/>
  <c r="C14493"/>
  <c r="D14493"/>
  <c r="E14493"/>
  <c r="F14493"/>
  <c r="G14493"/>
  <c r="A14494"/>
  <c r="B14494"/>
  <c r="C14494"/>
  <c r="D14494"/>
  <c r="E14494"/>
  <c r="F14494"/>
  <c r="G14494"/>
  <c r="A14467"/>
  <c r="B14467"/>
  <c r="C14467"/>
  <c r="D14467"/>
  <c r="E14467"/>
  <c r="F14467"/>
  <c r="G14467"/>
  <c r="A14601"/>
  <c r="B14601"/>
  <c r="C14601"/>
  <c r="D14601"/>
  <c r="E14601"/>
  <c r="F14601"/>
  <c r="G14601"/>
  <c r="A14525"/>
  <c r="B14525"/>
  <c r="C14525"/>
  <c r="D14525"/>
  <c r="E14525"/>
  <c r="F14525"/>
  <c r="G14525"/>
  <c r="H14525"/>
  <c r="A14562"/>
  <c r="B14562"/>
  <c r="C14562"/>
  <c r="D14562"/>
  <c r="E14562"/>
  <c r="F14562"/>
  <c r="G14562"/>
  <c r="H14562"/>
  <c r="A14584"/>
  <c r="B14584"/>
  <c r="C14584"/>
  <c r="D14584"/>
  <c r="E14584"/>
  <c r="F14584"/>
  <c r="G14584"/>
  <c r="A14526"/>
  <c r="B14526"/>
  <c r="C14526"/>
  <c r="D14526"/>
  <c r="E14526"/>
  <c r="F14526"/>
  <c r="G14526"/>
  <c r="H14526"/>
  <c r="A14585"/>
  <c r="B14585"/>
  <c r="C14585"/>
  <c r="D14585"/>
  <c r="E14585"/>
  <c r="F14585"/>
  <c r="G14585"/>
  <c r="A14527"/>
  <c r="B14527"/>
  <c r="C14527"/>
  <c r="D14527"/>
  <c r="E14527"/>
  <c r="F14527"/>
  <c r="G14527"/>
  <c r="H14527"/>
  <c r="A14586"/>
  <c r="B14586"/>
  <c r="C14586"/>
  <c r="D14586"/>
  <c r="E14586"/>
  <c r="F14586"/>
  <c r="G14586"/>
  <c r="A14845"/>
  <c r="B14845"/>
  <c r="C14845"/>
  <c r="D14845"/>
  <c r="E14845"/>
  <c r="F14845"/>
  <c r="G14845"/>
  <c r="H14845"/>
  <c r="A14638"/>
  <c r="B14638"/>
  <c r="C14638"/>
  <c r="D14638"/>
  <c r="E14638"/>
  <c r="F14638"/>
  <c r="G14638"/>
  <c r="H14638"/>
  <c r="A14690"/>
  <c r="B14690"/>
  <c r="C14690"/>
  <c r="D14690"/>
  <c r="E14690"/>
  <c r="F14690"/>
  <c r="G14690"/>
  <c r="H14690"/>
  <c r="A14785"/>
  <c r="B14785"/>
  <c r="C14785"/>
  <c r="D14785"/>
  <c r="E14785"/>
  <c r="F14785"/>
  <c r="G14785"/>
  <c r="H14785"/>
  <c r="A14920"/>
  <c r="B14920"/>
  <c r="C14920"/>
  <c r="D14920"/>
  <c r="E14920"/>
  <c r="F14920"/>
  <c r="G14920"/>
  <c r="A14846"/>
  <c r="B14846"/>
  <c r="C14846"/>
  <c r="D14846"/>
  <c r="E14846"/>
  <c r="F14846"/>
  <c r="G14846"/>
  <c r="H14846"/>
  <c r="A14639"/>
  <c r="B14639"/>
  <c r="C14639"/>
  <c r="D14639"/>
  <c r="E14639"/>
  <c r="F14639"/>
  <c r="G14639"/>
  <c r="H14639"/>
  <c r="A14786"/>
  <c r="B14786"/>
  <c r="C14786"/>
  <c r="D14786"/>
  <c r="E14786"/>
  <c r="F14786"/>
  <c r="G14786"/>
  <c r="H14786"/>
  <c r="A14723"/>
  <c r="B14723"/>
  <c r="C14723"/>
  <c r="D14723"/>
  <c r="E14723"/>
  <c r="F14723"/>
  <c r="G14723"/>
  <c r="H14723"/>
  <c r="A14739"/>
  <c r="B14739"/>
  <c r="C14739"/>
  <c r="D14739"/>
  <c r="E14739"/>
  <c r="F14739"/>
  <c r="G14739"/>
  <c r="H14739"/>
  <c r="A14921"/>
  <c r="B14921"/>
  <c r="C14921"/>
  <c r="D14921"/>
  <c r="E14921"/>
  <c r="F14921"/>
  <c r="G14921"/>
  <c r="A14847"/>
  <c r="B14847"/>
  <c r="C14847"/>
  <c r="D14847"/>
  <c r="E14847"/>
  <c r="F14847"/>
  <c r="G14847"/>
  <c r="H14847"/>
  <c r="A14640"/>
  <c r="B14640"/>
  <c r="C14640"/>
  <c r="D14640"/>
  <c r="E14640"/>
  <c r="F14640"/>
  <c r="G14640"/>
  <c r="H14640"/>
  <c r="A14691"/>
  <c r="B14691"/>
  <c r="C14691"/>
  <c r="D14691"/>
  <c r="E14691"/>
  <c r="F14691"/>
  <c r="G14691"/>
  <c r="H14691"/>
  <c r="A14787"/>
  <c r="B14787"/>
  <c r="C14787"/>
  <c r="D14787"/>
  <c r="E14787"/>
  <c r="F14787"/>
  <c r="G14787"/>
  <c r="H14787"/>
  <c r="A14877"/>
  <c r="B14877"/>
  <c r="C14877"/>
  <c r="D14877"/>
  <c r="E14877"/>
  <c r="F14877"/>
  <c r="G14877"/>
  <c r="H14877"/>
  <c r="A14922"/>
  <c r="B14922"/>
  <c r="C14922"/>
  <c r="D14922"/>
  <c r="E14922"/>
  <c r="F14922"/>
  <c r="G14922"/>
  <c r="A14641"/>
  <c r="B14641"/>
  <c r="C14641"/>
  <c r="D14641"/>
  <c r="E14641"/>
  <c r="F14641"/>
  <c r="G14641"/>
  <c r="H14641"/>
  <c r="A14788"/>
  <c r="B14788"/>
  <c r="C14788"/>
  <c r="D14788"/>
  <c r="E14788"/>
  <c r="F14788"/>
  <c r="G14788"/>
  <c r="H14788"/>
  <c r="A14878"/>
  <c r="B14878"/>
  <c r="C14878"/>
  <c r="D14878"/>
  <c r="E14878"/>
  <c r="F14878"/>
  <c r="G14878"/>
  <c r="H14878"/>
  <c r="A14923"/>
  <c r="B14923"/>
  <c r="C14923"/>
  <c r="D14923"/>
  <c r="E14923"/>
  <c r="F14923"/>
  <c r="G14923"/>
  <c r="A14848"/>
  <c r="B14848"/>
  <c r="C14848"/>
  <c r="D14848"/>
  <c r="E14848"/>
  <c r="F14848"/>
  <c r="G14848"/>
  <c r="H14848"/>
  <c r="A14642"/>
  <c r="B14642"/>
  <c r="C14642"/>
  <c r="D14642"/>
  <c r="E14642"/>
  <c r="F14642"/>
  <c r="G14642"/>
  <c r="H14642"/>
  <c r="A14692"/>
  <c r="B14692"/>
  <c r="C14692"/>
  <c r="D14692"/>
  <c r="E14692"/>
  <c r="F14692"/>
  <c r="G14692"/>
  <c r="H14692"/>
  <c r="A14709"/>
  <c r="B14709"/>
  <c r="C14709"/>
  <c r="D14709"/>
  <c r="E14709"/>
  <c r="F14709"/>
  <c r="G14709"/>
  <c r="H14709"/>
  <c r="A14789"/>
  <c r="B14789"/>
  <c r="C14789"/>
  <c r="D14789"/>
  <c r="E14789"/>
  <c r="F14789"/>
  <c r="G14789"/>
  <c r="H14789"/>
  <c r="A14924"/>
  <c r="B14924"/>
  <c r="C14924"/>
  <c r="D14924"/>
  <c r="E14924"/>
  <c r="F14924"/>
  <c r="G14924"/>
  <c r="A14120"/>
  <c r="B14120"/>
  <c r="C14120"/>
  <c r="D14120"/>
  <c r="E14120"/>
  <c r="F14120"/>
  <c r="G14120"/>
  <c r="H14120"/>
  <c r="A14154"/>
  <c r="B14154"/>
  <c r="C14154"/>
  <c r="D14154"/>
  <c r="E14154"/>
  <c r="F14154"/>
  <c r="G14154"/>
  <c r="H14154"/>
  <c r="A14208"/>
  <c r="B14208"/>
  <c r="C14208"/>
  <c r="D14208"/>
  <c r="E14208"/>
  <c r="F14208"/>
  <c r="G14208"/>
  <c r="H14208"/>
  <c r="A14233"/>
  <c r="B14233"/>
  <c r="C14233"/>
  <c r="D14233"/>
  <c r="E14233"/>
  <c r="F14233"/>
  <c r="G14233"/>
  <c r="A14155"/>
  <c r="B14155"/>
  <c r="C14155"/>
  <c r="D14155"/>
  <c r="E14155"/>
  <c r="F14155"/>
  <c r="G14155"/>
  <c r="H14155"/>
  <c r="A14209"/>
  <c r="B14209"/>
  <c r="C14209"/>
  <c r="D14209"/>
  <c r="E14209"/>
  <c r="F14209"/>
  <c r="G14209"/>
  <c r="H14209"/>
  <c r="A14234"/>
  <c r="B14234"/>
  <c r="C14234"/>
  <c r="D14234"/>
  <c r="E14234"/>
  <c r="F14234"/>
  <c r="G14234"/>
  <c r="A14156"/>
  <c r="B14156"/>
  <c r="C14156"/>
  <c r="D14156"/>
  <c r="E14156"/>
  <c r="F14156"/>
  <c r="G14156"/>
  <c r="H14156"/>
  <c r="A14157"/>
  <c r="B14157"/>
  <c r="C14157"/>
  <c r="D14157"/>
  <c r="E14157"/>
  <c r="F14157"/>
  <c r="G14157"/>
  <c r="H14157"/>
  <c r="A14235"/>
  <c r="B14235"/>
  <c r="C14235"/>
  <c r="D14235"/>
  <c r="E14235"/>
  <c r="F14235"/>
  <c r="G14235"/>
  <c r="A14261"/>
  <c r="B14261"/>
  <c r="C14261"/>
  <c r="D14261"/>
  <c r="E14261"/>
  <c r="F14261"/>
  <c r="G14261"/>
  <c r="H14261"/>
  <c r="A14282"/>
  <c r="B14282"/>
  <c r="C14282"/>
  <c r="D14282"/>
  <c r="E14282"/>
  <c r="F14282"/>
  <c r="G14282"/>
  <c r="H14282"/>
  <c r="A14299"/>
  <c r="B14299"/>
  <c r="C14299"/>
  <c r="D14299"/>
  <c r="E14299"/>
  <c r="F14299"/>
  <c r="G14299"/>
  <c r="A14313"/>
  <c r="B14313"/>
  <c r="C14313"/>
  <c r="D14313"/>
  <c r="E14313"/>
  <c r="F14313"/>
  <c r="G14313"/>
  <c r="H14313"/>
  <c r="A14359"/>
  <c r="B14359"/>
  <c r="C14359"/>
  <c r="D14359"/>
  <c r="E14359"/>
  <c r="F14359"/>
  <c r="G14359"/>
  <c r="H14359"/>
  <c r="A14425"/>
  <c r="B14425"/>
  <c r="C14425"/>
  <c r="D14425"/>
  <c r="E14425"/>
  <c r="F14425"/>
  <c r="G14425"/>
  <c r="A14360"/>
  <c r="B14360"/>
  <c r="C14360"/>
  <c r="D14360"/>
  <c r="E14360"/>
  <c r="F14360"/>
  <c r="G14360"/>
  <c r="H14360"/>
  <c r="A14426"/>
  <c r="B14426"/>
  <c r="C14426"/>
  <c r="D14426"/>
  <c r="E14426"/>
  <c r="F14426"/>
  <c r="G14426"/>
  <c r="A14361"/>
  <c r="B14361"/>
  <c r="C14361"/>
  <c r="D14361"/>
  <c r="E14361"/>
  <c r="F14361"/>
  <c r="G14361"/>
  <c r="H14361"/>
  <c r="A14427"/>
  <c r="B14427"/>
  <c r="C14427"/>
  <c r="D14427"/>
  <c r="E14427"/>
  <c r="F14427"/>
  <c r="G14427"/>
  <c r="A14362"/>
  <c r="B14362"/>
  <c r="C14362"/>
  <c r="D14362"/>
  <c r="E14362"/>
  <c r="F14362"/>
  <c r="G14362"/>
  <c r="H14362"/>
  <c r="A14428"/>
  <c r="B14428"/>
  <c r="C14428"/>
  <c r="D14428"/>
  <c r="E14428"/>
  <c r="F14428"/>
  <c r="G14428"/>
  <c r="A14363"/>
  <c r="B14363"/>
  <c r="C14363"/>
  <c r="D14363"/>
  <c r="E14363"/>
  <c r="F14363"/>
  <c r="G14363"/>
  <c r="H14363"/>
  <c r="A14429"/>
  <c r="B14429"/>
  <c r="C14429"/>
  <c r="D14429"/>
  <c r="E14429"/>
  <c r="F14429"/>
  <c r="G14429"/>
  <c r="A14495"/>
  <c r="B14495"/>
  <c r="C14495"/>
  <c r="D14495"/>
  <c r="E14495"/>
  <c r="F14495"/>
  <c r="G14495"/>
  <c r="A14468"/>
  <c r="B14468"/>
  <c r="C14468"/>
  <c r="D14468"/>
  <c r="E14468"/>
  <c r="F14468"/>
  <c r="G14468"/>
  <c r="A14602"/>
  <c r="B14602"/>
  <c r="C14602"/>
  <c r="D14602"/>
  <c r="E14602"/>
  <c r="F14602"/>
  <c r="G14602"/>
  <c r="A14528"/>
  <c r="B14528"/>
  <c r="C14528"/>
  <c r="D14528"/>
  <c r="E14528"/>
  <c r="F14528"/>
  <c r="G14528"/>
  <c r="H14528"/>
  <c r="A14563"/>
  <c r="B14563"/>
  <c r="C14563"/>
  <c r="D14563"/>
  <c r="E14563"/>
  <c r="F14563"/>
  <c r="G14563"/>
  <c r="H14563"/>
  <c r="A14587"/>
  <c r="B14587"/>
  <c r="C14587"/>
  <c r="D14587"/>
  <c r="E14587"/>
  <c r="F14587"/>
  <c r="G14587"/>
  <c r="A14529"/>
  <c r="B14529"/>
  <c r="C14529"/>
  <c r="D14529"/>
  <c r="E14529"/>
  <c r="F14529"/>
  <c r="G14529"/>
  <c r="H14529"/>
  <c r="A14643"/>
  <c r="B14643"/>
  <c r="C14643"/>
  <c r="D14643"/>
  <c r="E14643"/>
  <c r="F14643"/>
  <c r="G14643"/>
  <c r="H14643"/>
  <c r="A14790"/>
  <c r="B14790"/>
  <c r="C14790"/>
  <c r="D14790"/>
  <c r="E14790"/>
  <c r="F14790"/>
  <c r="G14790"/>
  <c r="H14790"/>
  <c r="A14724"/>
  <c r="B14724"/>
  <c r="C14724"/>
  <c r="D14724"/>
  <c r="E14724"/>
  <c r="F14724"/>
  <c r="G14724"/>
  <c r="H14724"/>
  <c r="A14925"/>
  <c r="B14925"/>
  <c r="C14925"/>
  <c r="D14925"/>
  <c r="E14925"/>
  <c r="F14925"/>
  <c r="G14925"/>
  <c r="A14849"/>
  <c r="B14849"/>
  <c r="C14849"/>
  <c r="D14849"/>
  <c r="E14849"/>
  <c r="F14849"/>
  <c r="G14849"/>
  <c r="H14849"/>
  <c r="A14644"/>
  <c r="B14644"/>
  <c r="C14644"/>
  <c r="D14644"/>
  <c r="E14644"/>
  <c r="F14644"/>
  <c r="G14644"/>
  <c r="H14644"/>
  <c r="A14693"/>
  <c r="B14693"/>
  <c r="C14693"/>
  <c r="D14693"/>
  <c r="E14693"/>
  <c r="F14693"/>
  <c r="G14693"/>
  <c r="H14693"/>
  <c r="A14713"/>
  <c r="B14713"/>
  <c r="C14713"/>
  <c r="D14713"/>
  <c r="E14713"/>
  <c r="F14713"/>
  <c r="G14713"/>
  <c r="H14713"/>
  <c r="A14791"/>
  <c r="B14791"/>
  <c r="C14791"/>
  <c r="D14791"/>
  <c r="E14791"/>
  <c r="F14791"/>
  <c r="G14791"/>
  <c r="H14791"/>
  <c r="A14725"/>
  <c r="B14725"/>
  <c r="C14725"/>
  <c r="D14725"/>
  <c r="E14725"/>
  <c r="F14725"/>
  <c r="G14725"/>
  <c r="H14725"/>
  <c r="A14742"/>
  <c r="B14742"/>
  <c r="C14742"/>
  <c r="D14742"/>
  <c r="E14742"/>
  <c r="F14742"/>
  <c r="G14742"/>
  <c r="H14742"/>
  <c r="A14879"/>
  <c r="B14879"/>
  <c r="C14879"/>
  <c r="D14879"/>
  <c r="E14879"/>
  <c r="F14879"/>
  <c r="G14879"/>
  <c r="H14879"/>
  <c r="A14926"/>
  <c r="B14926"/>
  <c r="C14926"/>
  <c r="D14926"/>
  <c r="E14926"/>
  <c r="F14926"/>
  <c r="G14926"/>
  <c r="A14850"/>
  <c r="B14850"/>
  <c r="C14850"/>
  <c r="D14850"/>
  <c r="E14850"/>
  <c r="F14850"/>
  <c r="G14850"/>
  <c r="H14850"/>
  <c r="A14645"/>
  <c r="B14645"/>
  <c r="C14645"/>
  <c r="D14645"/>
  <c r="E14645"/>
  <c r="F14645"/>
  <c r="G14645"/>
  <c r="H14645"/>
  <c r="A14694"/>
  <c r="B14694"/>
  <c r="C14694"/>
  <c r="D14694"/>
  <c r="E14694"/>
  <c r="F14694"/>
  <c r="G14694"/>
  <c r="H14694"/>
  <c r="A14792"/>
  <c r="B14792"/>
  <c r="C14792"/>
  <c r="D14792"/>
  <c r="E14792"/>
  <c r="F14792"/>
  <c r="G14792"/>
  <c r="H14792"/>
  <c r="A14726"/>
  <c r="B14726"/>
  <c r="C14726"/>
  <c r="D14726"/>
  <c r="E14726"/>
  <c r="F14726"/>
  <c r="G14726"/>
  <c r="H14726"/>
  <c r="A14891"/>
  <c r="B14891"/>
  <c r="C14891"/>
  <c r="D14891"/>
  <c r="E14891"/>
  <c r="F14891"/>
  <c r="G14891"/>
  <c r="H14891"/>
  <c r="A14927"/>
  <c r="B14927"/>
  <c r="C14927"/>
  <c r="D14927"/>
  <c r="E14927"/>
  <c r="F14927"/>
  <c r="G14927"/>
  <c r="A14646"/>
  <c r="B14646"/>
  <c r="C14646"/>
  <c r="D14646"/>
  <c r="E14646"/>
  <c r="F14646"/>
  <c r="G14646"/>
  <c r="H14646"/>
  <c r="A14793"/>
  <c r="B14793"/>
  <c r="C14793"/>
  <c r="D14793"/>
  <c r="E14793"/>
  <c r="F14793"/>
  <c r="G14793"/>
  <c r="H14793"/>
  <c r="A14928"/>
  <c r="B14928"/>
  <c r="C14928"/>
  <c r="D14928"/>
  <c r="E14928"/>
  <c r="F14928"/>
  <c r="G14928"/>
  <c r="A14851"/>
  <c r="B14851"/>
  <c r="C14851"/>
  <c r="D14851"/>
  <c r="E14851"/>
  <c r="F14851"/>
  <c r="G14851"/>
  <c r="H14851"/>
  <c r="A14647"/>
  <c r="B14647"/>
  <c r="C14647"/>
  <c r="D14647"/>
  <c r="E14647"/>
  <c r="F14647"/>
  <c r="G14647"/>
  <c r="H14647"/>
  <c r="A14794"/>
  <c r="B14794"/>
  <c r="C14794"/>
  <c r="D14794"/>
  <c r="E14794"/>
  <c r="F14794"/>
  <c r="G14794"/>
  <c r="H14794"/>
  <c r="A14727"/>
  <c r="B14727"/>
  <c r="C14727"/>
  <c r="D14727"/>
  <c r="E14727"/>
  <c r="F14727"/>
  <c r="G14727"/>
  <c r="H14727"/>
  <c r="A14929"/>
  <c r="B14929"/>
  <c r="C14929"/>
  <c r="D14929"/>
  <c r="E14929"/>
  <c r="F14929"/>
  <c r="G14929"/>
  <c r="A14121"/>
  <c r="B14121"/>
  <c r="C14121"/>
  <c r="D14121"/>
  <c r="E14121"/>
  <c r="F14121"/>
  <c r="G14121"/>
  <c r="H14121"/>
  <c r="A14158"/>
  <c r="B14158"/>
  <c r="C14158"/>
  <c r="D14158"/>
  <c r="E14158"/>
  <c r="F14158"/>
  <c r="G14158"/>
  <c r="H14158"/>
  <c r="A14210"/>
  <c r="B14210"/>
  <c r="C14210"/>
  <c r="D14210"/>
  <c r="E14210"/>
  <c r="F14210"/>
  <c r="G14210"/>
  <c r="H14210"/>
  <c r="A14236"/>
  <c r="B14236"/>
  <c r="C14236"/>
  <c r="D14236"/>
  <c r="E14236"/>
  <c r="F14236"/>
  <c r="G14236"/>
  <c r="A14159"/>
  <c r="B14159"/>
  <c r="C14159"/>
  <c r="D14159"/>
  <c r="E14159"/>
  <c r="F14159"/>
  <c r="G14159"/>
  <c r="H14159"/>
  <c r="A14211"/>
  <c r="B14211"/>
  <c r="C14211"/>
  <c r="D14211"/>
  <c r="E14211"/>
  <c r="F14211"/>
  <c r="G14211"/>
  <c r="H14211"/>
  <c r="A14237"/>
  <c r="B14237"/>
  <c r="C14237"/>
  <c r="D14237"/>
  <c r="E14237"/>
  <c r="F14237"/>
  <c r="G14237"/>
  <c r="A14160"/>
  <c r="B14160"/>
  <c r="C14160"/>
  <c r="D14160"/>
  <c r="E14160"/>
  <c r="F14160"/>
  <c r="G14160"/>
  <c r="H14160"/>
  <c r="A14161"/>
  <c r="B14161"/>
  <c r="C14161"/>
  <c r="D14161"/>
  <c r="E14161"/>
  <c r="F14161"/>
  <c r="G14161"/>
  <c r="H14161"/>
  <c r="A14262"/>
  <c r="B14262"/>
  <c r="C14262"/>
  <c r="D14262"/>
  <c r="E14262"/>
  <c r="F14262"/>
  <c r="G14262"/>
  <c r="H14262"/>
  <c r="A14283"/>
  <c r="B14283"/>
  <c r="C14283"/>
  <c r="D14283"/>
  <c r="E14283"/>
  <c r="F14283"/>
  <c r="G14283"/>
  <c r="H14283"/>
  <c r="A14300"/>
  <c r="B14300"/>
  <c r="C14300"/>
  <c r="D14300"/>
  <c r="E14300"/>
  <c r="F14300"/>
  <c r="G14300"/>
  <c r="A14308"/>
  <c r="B14308"/>
  <c r="C14308"/>
  <c r="D14308"/>
  <c r="E14308"/>
  <c r="F14308"/>
  <c r="G14308"/>
  <c r="H14308"/>
  <c r="A14314"/>
  <c r="B14314"/>
  <c r="C14314"/>
  <c r="D14314"/>
  <c r="E14314"/>
  <c r="F14314"/>
  <c r="G14314"/>
  <c r="H14314"/>
  <c r="A14364"/>
  <c r="B14364"/>
  <c r="C14364"/>
  <c r="D14364"/>
  <c r="E14364"/>
  <c r="F14364"/>
  <c r="G14364"/>
  <c r="H14364"/>
  <c r="A14430"/>
  <c r="B14430"/>
  <c r="C14430"/>
  <c r="D14430"/>
  <c r="E14430"/>
  <c r="F14430"/>
  <c r="G14430"/>
  <c r="A14365"/>
  <c r="B14365"/>
  <c r="C14365"/>
  <c r="D14365"/>
  <c r="E14365"/>
  <c r="F14365"/>
  <c r="G14365"/>
  <c r="H14365"/>
  <c r="A14431"/>
  <c r="B14431"/>
  <c r="C14431"/>
  <c r="D14431"/>
  <c r="E14431"/>
  <c r="F14431"/>
  <c r="G14431"/>
  <c r="A14366"/>
  <c r="B14366"/>
  <c r="C14366"/>
  <c r="D14366"/>
  <c r="E14366"/>
  <c r="F14366"/>
  <c r="G14366"/>
  <c r="H14366"/>
  <c r="A14432"/>
  <c r="B14432"/>
  <c r="C14432"/>
  <c r="D14432"/>
  <c r="E14432"/>
  <c r="F14432"/>
  <c r="G14432"/>
  <c r="A14367"/>
  <c r="B14367"/>
  <c r="C14367"/>
  <c r="D14367"/>
  <c r="E14367"/>
  <c r="F14367"/>
  <c r="G14367"/>
  <c r="H14367"/>
  <c r="A14433"/>
  <c r="B14433"/>
  <c r="C14433"/>
  <c r="D14433"/>
  <c r="E14433"/>
  <c r="F14433"/>
  <c r="G14433"/>
  <c r="A14368"/>
  <c r="B14368"/>
  <c r="C14368"/>
  <c r="D14368"/>
  <c r="E14368"/>
  <c r="F14368"/>
  <c r="G14368"/>
  <c r="H14368"/>
  <c r="A14434"/>
  <c r="B14434"/>
  <c r="C14434"/>
  <c r="D14434"/>
  <c r="E14434"/>
  <c r="F14434"/>
  <c r="G14434"/>
  <c r="A14496"/>
  <c r="B14496"/>
  <c r="C14496"/>
  <c r="D14496"/>
  <c r="E14496"/>
  <c r="F14496"/>
  <c r="G14496"/>
  <c r="A14469"/>
  <c r="B14469"/>
  <c r="C14469"/>
  <c r="D14469"/>
  <c r="E14469"/>
  <c r="F14469"/>
  <c r="G14469"/>
  <c r="A14497"/>
  <c r="B14497"/>
  <c r="C14497"/>
  <c r="D14497"/>
  <c r="E14497"/>
  <c r="F14497"/>
  <c r="G14497"/>
  <c r="A14470"/>
  <c r="B14470"/>
  <c r="C14470"/>
  <c r="D14470"/>
  <c r="E14470"/>
  <c r="F14470"/>
  <c r="G14470"/>
  <c r="A14530"/>
  <c r="B14530"/>
  <c r="C14530"/>
  <c r="D14530"/>
  <c r="E14530"/>
  <c r="F14530"/>
  <c r="G14530"/>
  <c r="H14530"/>
  <c r="A14564"/>
  <c r="B14564"/>
  <c r="C14564"/>
  <c r="D14564"/>
  <c r="E14564"/>
  <c r="F14564"/>
  <c r="G14564"/>
  <c r="H14564"/>
  <c r="A14588"/>
  <c r="B14588"/>
  <c r="C14588"/>
  <c r="D14588"/>
  <c r="E14588"/>
  <c r="F14588"/>
  <c r="G14588"/>
  <c r="A14531"/>
  <c r="B14531"/>
  <c r="C14531"/>
  <c r="D14531"/>
  <c r="E14531"/>
  <c r="F14531"/>
  <c r="G14531"/>
  <c r="H14531"/>
  <c r="A14589"/>
  <c r="B14589"/>
  <c r="C14589"/>
  <c r="D14589"/>
  <c r="E14589"/>
  <c r="F14589"/>
  <c r="G14589"/>
  <c r="A14532"/>
  <c r="B14532"/>
  <c r="C14532"/>
  <c r="D14532"/>
  <c r="E14532"/>
  <c r="F14532"/>
  <c r="G14532"/>
  <c r="H14532"/>
  <c r="A14968"/>
  <c r="B14968"/>
  <c r="C14968"/>
  <c r="D14968"/>
  <c r="E14968"/>
  <c r="F14968"/>
  <c r="G14968"/>
  <c r="A14648"/>
  <c r="B14648"/>
  <c r="C14648"/>
  <c r="D14648"/>
  <c r="E14648"/>
  <c r="F14648"/>
  <c r="G14648"/>
  <c r="H14648"/>
  <c r="A14795"/>
  <c r="B14795"/>
  <c r="C14795"/>
  <c r="D14795"/>
  <c r="E14795"/>
  <c r="F14795"/>
  <c r="G14795"/>
  <c r="H14795"/>
  <c r="A14930"/>
  <c r="B14930"/>
  <c r="C14930"/>
  <c r="D14930"/>
  <c r="E14930"/>
  <c r="F14930"/>
  <c r="G14930"/>
  <c r="A14852"/>
  <c r="B14852"/>
  <c r="C14852"/>
  <c r="D14852"/>
  <c r="E14852"/>
  <c r="F14852"/>
  <c r="G14852"/>
  <c r="H14852"/>
  <c r="A14649"/>
  <c r="B14649"/>
  <c r="C14649"/>
  <c r="D14649"/>
  <c r="E14649"/>
  <c r="F14649"/>
  <c r="G14649"/>
  <c r="H14649"/>
  <c r="A14695"/>
  <c r="B14695"/>
  <c r="C14695"/>
  <c r="D14695"/>
  <c r="E14695"/>
  <c r="F14695"/>
  <c r="G14695"/>
  <c r="H14695"/>
  <c r="A14796"/>
  <c r="B14796"/>
  <c r="C14796"/>
  <c r="D14796"/>
  <c r="E14796"/>
  <c r="F14796"/>
  <c r="G14796"/>
  <c r="H14796"/>
  <c r="A14728"/>
  <c r="B14728"/>
  <c r="C14728"/>
  <c r="D14728"/>
  <c r="E14728"/>
  <c r="F14728"/>
  <c r="G14728"/>
  <c r="H14728"/>
  <c r="A14740"/>
  <c r="B14740"/>
  <c r="C14740"/>
  <c r="D14740"/>
  <c r="E14740"/>
  <c r="F14740"/>
  <c r="G14740"/>
  <c r="H14740"/>
  <c r="A14880"/>
  <c r="B14880"/>
  <c r="C14880"/>
  <c r="D14880"/>
  <c r="E14880"/>
  <c r="F14880"/>
  <c r="G14880"/>
  <c r="H14880"/>
  <c r="A14931"/>
  <c r="B14931"/>
  <c r="C14931"/>
  <c r="D14931"/>
  <c r="E14931"/>
  <c r="F14931"/>
  <c r="G14931"/>
  <c r="A14853"/>
  <c r="B14853"/>
  <c r="C14853"/>
  <c r="D14853"/>
  <c r="E14853"/>
  <c r="F14853"/>
  <c r="G14853"/>
  <c r="H14853"/>
  <c r="A14650"/>
  <c r="B14650"/>
  <c r="C14650"/>
  <c r="D14650"/>
  <c r="E14650"/>
  <c r="F14650"/>
  <c r="G14650"/>
  <c r="H14650"/>
  <c r="A14797"/>
  <c r="B14797"/>
  <c r="C14797"/>
  <c r="D14797"/>
  <c r="E14797"/>
  <c r="F14797"/>
  <c r="G14797"/>
  <c r="H14797"/>
  <c r="A14932"/>
  <c r="B14932"/>
  <c r="C14932"/>
  <c r="D14932"/>
  <c r="E14932"/>
  <c r="F14932"/>
  <c r="G14932"/>
  <c r="A14854"/>
  <c r="B14854"/>
  <c r="C14854"/>
  <c r="D14854"/>
  <c r="E14854"/>
  <c r="F14854"/>
  <c r="G14854"/>
  <c r="H14854"/>
  <c r="A14651"/>
  <c r="B14651"/>
  <c r="C14651"/>
  <c r="D14651"/>
  <c r="E14651"/>
  <c r="F14651"/>
  <c r="G14651"/>
  <c r="H14651"/>
  <c r="A14798"/>
  <c r="B14798"/>
  <c r="C14798"/>
  <c r="D14798"/>
  <c r="E14798"/>
  <c r="F14798"/>
  <c r="G14798"/>
  <c r="H14798"/>
  <c r="A14933"/>
  <c r="B14933"/>
  <c r="C14933"/>
  <c r="D14933"/>
  <c r="E14933"/>
  <c r="F14933"/>
  <c r="G14933"/>
  <c r="A14855"/>
  <c r="B14855"/>
  <c r="C14855"/>
  <c r="D14855"/>
  <c r="E14855"/>
  <c r="F14855"/>
  <c r="G14855"/>
  <c r="H14855"/>
  <c r="A14652"/>
  <c r="B14652"/>
  <c r="C14652"/>
  <c r="D14652"/>
  <c r="E14652"/>
  <c r="F14652"/>
  <c r="G14652"/>
  <c r="H14652"/>
  <c r="A14710"/>
  <c r="B14710"/>
  <c r="C14710"/>
  <c r="D14710"/>
  <c r="E14710"/>
  <c r="F14710"/>
  <c r="G14710"/>
  <c r="H14710"/>
  <c r="A14799"/>
  <c r="B14799"/>
  <c r="C14799"/>
  <c r="D14799"/>
  <c r="E14799"/>
  <c r="F14799"/>
  <c r="G14799"/>
  <c r="H14799"/>
  <c r="A14934"/>
  <c r="B14934"/>
  <c r="C14934"/>
  <c r="D14934"/>
  <c r="E14934"/>
  <c r="F14934"/>
  <c r="G14934"/>
  <c r="A14162"/>
  <c r="B14162"/>
  <c r="C14162"/>
  <c r="D14162"/>
  <c r="E14162"/>
  <c r="F14162"/>
  <c r="G14162"/>
  <c r="H14162"/>
  <c r="A14212"/>
  <c r="B14212"/>
  <c r="C14212"/>
  <c r="D14212"/>
  <c r="E14212"/>
  <c r="F14212"/>
  <c r="G14212"/>
  <c r="H14212"/>
  <c r="A14238"/>
  <c r="B14238"/>
  <c r="C14238"/>
  <c r="D14238"/>
  <c r="E14238"/>
  <c r="F14238"/>
  <c r="G14238"/>
  <c r="A14163"/>
  <c r="B14163"/>
  <c r="C14163"/>
  <c r="D14163"/>
  <c r="E14163"/>
  <c r="F14163"/>
  <c r="G14163"/>
  <c r="H14163"/>
  <c r="A14213"/>
  <c r="B14213"/>
  <c r="C14213"/>
  <c r="D14213"/>
  <c r="E14213"/>
  <c r="F14213"/>
  <c r="G14213"/>
  <c r="H14213"/>
  <c r="A14239"/>
  <c r="B14239"/>
  <c r="C14239"/>
  <c r="D14239"/>
  <c r="E14239"/>
  <c r="F14239"/>
  <c r="G14239"/>
  <c r="A14164"/>
  <c r="B14164"/>
  <c r="C14164"/>
  <c r="D14164"/>
  <c r="E14164"/>
  <c r="F14164"/>
  <c r="G14164"/>
  <c r="H14164"/>
  <c r="A14263"/>
  <c r="B14263"/>
  <c r="C14263"/>
  <c r="D14263"/>
  <c r="E14263"/>
  <c r="F14263"/>
  <c r="G14263"/>
  <c r="H14263"/>
  <c r="A14269"/>
  <c r="B14269"/>
  <c r="C14269"/>
  <c r="D14269"/>
  <c r="E14269"/>
  <c r="F14269"/>
  <c r="G14269"/>
  <c r="H14269"/>
  <c r="A14284"/>
  <c r="B14284"/>
  <c r="C14284"/>
  <c r="D14284"/>
  <c r="E14284"/>
  <c r="F14284"/>
  <c r="G14284"/>
  <c r="H14284"/>
  <c r="A14301"/>
  <c r="B14301"/>
  <c r="C14301"/>
  <c r="D14301"/>
  <c r="E14301"/>
  <c r="F14301"/>
  <c r="G14301"/>
  <c r="A14315"/>
  <c r="B14315"/>
  <c r="C14315"/>
  <c r="D14315"/>
  <c r="E14315"/>
  <c r="F14315"/>
  <c r="G14315"/>
  <c r="H14315"/>
  <c r="A14369"/>
  <c r="B14369"/>
  <c r="C14369"/>
  <c r="D14369"/>
  <c r="E14369"/>
  <c r="F14369"/>
  <c r="G14369"/>
  <c r="H14369"/>
  <c r="A14435"/>
  <c r="B14435"/>
  <c r="C14435"/>
  <c r="D14435"/>
  <c r="E14435"/>
  <c r="F14435"/>
  <c r="G14435"/>
  <c r="A14370"/>
  <c r="B14370"/>
  <c r="C14370"/>
  <c r="D14370"/>
  <c r="E14370"/>
  <c r="F14370"/>
  <c r="G14370"/>
  <c r="H14370"/>
  <c r="A14436"/>
  <c r="B14436"/>
  <c r="C14436"/>
  <c r="D14436"/>
  <c r="E14436"/>
  <c r="F14436"/>
  <c r="G14436"/>
  <c r="A14371"/>
  <c r="B14371"/>
  <c r="C14371"/>
  <c r="D14371"/>
  <c r="E14371"/>
  <c r="F14371"/>
  <c r="G14371"/>
  <c r="H14371"/>
  <c r="A14437"/>
  <c r="B14437"/>
  <c r="C14437"/>
  <c r="D14437"/>
  <c r="E14437"/>
  <c r="F14437"/>
  <c r="G14437"/>
  <c r="A14372"/>
  <c r="B14372"/>
  <c r="C14372"/>
  <c r="D14372"/>
  <c r="E14372"/>
  <c r="F14372"/>
  <c r="G14372"/>
  <c r="H14372"/>
  <c r="A14438"/>
  <c r="B14438"/>
  <c r="C14438"/>
  <c r="D14438"/>
  <c r="E14438"/>
  <c r="F14438"/>
  <c r="G14438"/>
  <c r="A14373"/>
  <c r="B14373"/>
  <c r="C14373"/>
  <c r="D14373"/>
  <c r="E14373"/>
  <c r="F14373"/>
  <c r="G14373"/>
  <c r="H14373"/>
  <c r="A14439"/>
  <c r="B14439"/>
  <c r="C14439"/>
  <c r="D14439"/>
  <c r="E14439"/>
  <c r="F14439"/>
  <c r="G14439"/>
  <c r="A14498"/>
  <c r="B14498"/>
  <c r="C14498"/>
  <c r="D14498"/>
  <c r="E14498"/>
  <c r="F14498"/>
  <c r="G14498"/>
  <c r="A14499"/>
  <c r="B14499"/>
  <c r="C14499"/>
  <c r="D14499"/>
  <c r="E14499"/>
  <c r="F14499"/>
  <c r="G14499"/>
  <c r="A14471"/>
  <c r="B14471"/>
  <c r="C14471"/>
  <c r="D14471"/>
  <c r="E14471"/>
  <c r="F14471"/>
  <c r="G14471"/>
  <c r="A14500"/>
  <c r="B14500"/>
  <c r="C14500"/>
  <c r="D14500"/>
  <c r="E14500"/>
  <c r="F14500"/>
  <c r="G14500"/>
  <c r="A14533"/>
  <c r="B14533"/>
  <c r="C14533"/>
  <c r="D14533"/>
  <c r="E14533"/>
  <c r="F14533"/>
  <c r="G14533"/>
  <c r="H14533"/>
  <c r="A14565"/>
  <c r="B14565"/>
  <c r="C14565"/>
  <c r="D14565"/>
  <c r="E14565"/>
  <c r="F14565"/>
  <c r="G14565"/>
  <c r="H14565"/>
  <c r="A14534"/>
  <c r="B14534"/>
  <c r="C14534"/>
  <c r="D14534"/>
  <c r="E14534"/>
  <c r="F14534"/>
  <c r="G14534"/>
  <c r="H14534"/>
  <c r="A14566"/>
  <c r="B14566"/>
  <c r="C14566"/>
  <c r="D14566"/>
  <c r="E14566"/>
  <c r="F14566"/>
  <c r="G14566"/>
  <c r="H14566"/>
  <c r="A14535"/>
  <c r="B14535"/>
  <c r="C14535"/>
  <c r="D14535"/>
  <c r="E14535"/>
  <c r="F14535"/>
  <c r="G14535"/>
  <c r="H14535"/>
  <c r="A14653"/>
  <c r="B14653"/>
  <c r="C14653"/>
  <c r="D14653"/>
  <c r="E14653"/>
  <c r="F14653"/>
  <c r="G14653"/>
  <c r="H14653"/>
  <c r="A14800"/>
  <c r="B14800"/>
  <c r="C14800"/>
  <c r="D14800"/>
  <c r="E14800"/>
  <c r="F14800"/>
  <c r="G14800"/>
  <c r="H14800"/>
  <c r="A14935"/>
  <c r="B14935"/>
  <c r="C14935"/>
  <c r="D14935"/>
  <c r="E14935"/>
  <c r="F14935"/>
  <c r="G14935"/>
  <c r="A14856"/>
  <c r="B14856"/>
  <c r="C14856"/>
  <c r="D14856"/>
  <c r="E14856"/>
  <c r="F14856"/>
  <c r="G14856"/>
  <c r="H14856"/>
  <c r="A14604"/>
  <c r="B14604"/>
  <c r="C14604"/>
  <c r="D14604"/>
  <c r="E14604"/>
  <c r="F14604"/>
  <c r="G14604"/>
  <c r="H14604"/>
  <c r="A14654"/>
  <c r="B14654"/>
  <c r="C14654"/>
  <c r="D14654"/>
  <c r="E14654"/>
  <c r="F14654"/>
  <c r="G14654"/>
  <c r="H14654"/>
  <c r="A14801"/>
  <c r="B14801"/>
  <c r="C14801"/>
  <c r="D14801"/>
  <c r="E14801"/>
  <c r="F14801"/>
  <c r="G14801"/>
  <c r="H14801"/>
  <c r="A14729"/>
  <c r="B14729"/>
  <c r="C14729"/>
  <c r="D14729"/>
  <c r="E14729"/>
  <c r="F14729"/>
  <c r="G14729"/>
  <c r="H14729"/>
  <c r="A14741"/>
  <c r="B14741"/>
  <c r="C14741"/>
  <c r="D14741"/>
  <c r="E14741"/>
  <c r="F14741"/>
  <c r="G14741"/>
  <c r="H14741"/>
  <c r="A14743"/>
  <c r="B14743"/>
  <c r="C14743"/>
  <c r="D14743"/>
  <c r="E14743"/>
  <c r="F14743"/>
  <c r="G14743"/>
  <c r="H14743"/>
  <c r="A14936"/>
  <c r="B14936"/>
  <c r="C14936"/>
  <c r="D14936"/>
  <c r="E14936"/>
  <c r="F14936"/>
  <c r="G14936"/>
  <c r="A14857"/>
  <c r="B14857"/>
  <c r="C14857"/>
  <c r="D14857"/>
  <c r="E14857"/>
  <c r="F14857"/>
  <c r="G14857"/>
  <c r="H14857"/>
  <c r="A14655"/>
  <c r="B14655"/>
  <c r="C14655"/>
  <c r="D14655"/>
  <c r="E14655"/>
  <c r="F14655"/>
  <c r="G14655"/>
  <c r="H14655"/>
  <c r="A14696"/>
  <c r="B14696"/>
  <c r="C14696"/>
  <c r="D14696"/>
  <c r="E14696"/>
  <c r="F14696"/>
  <c r="G14696"/>
  <c r="H14696"/>
  <c r="A14802"/>
  <c r="B14802"/>
  <c r="C14802"/>
  <c r="D14802"/>
  <c r="E14802"/>
  <c r="F14802"/>
  <c r="G14802"/>
  <c r="H14802"/>
  <c r="A14730"/>
  <c r="B14730"/>
  <c r="C14730"/>
  <c r="D14730"/>
  <c r="E14730"/>
  <c r="F14730"/>
  <c r="G14730"/>
  <c r="H14730"/>
  <c r="A14892"/>
  <c r="B14892"/>
  <c r="C14892"/>
  <c r="D14892"/>
  <c r="E14892"/>
  <c r="F14892"/>
  <c r="G14892"/>
  <c r="H14892"/>
  <c r="A14937"/>
  <c r="B14937"/>
  <c r="C14937"/>
  <c r="D14937"/>
  <c r="E14937"/>
  <c r="F14937"/>
  <c r="G14937"/>
  <c r="A14656"/>
  <c r="B14656"/>
  <c r="C14656"/>
  <c r="D14656"/>
  <c r="E14656"/>
  <c r="F14656"/>
  <c r="G14656"/>
  <c r="H14656"/>
  <c r="A14803"/>
  <c r="B14803"/>
  <c r="C14803"/>
  <c r="D14803"/>
  <c r="E14803"/>
  <c r="F14803"/>
  <c r="G14803"/>
  <c r="H14803"/>
  <c r="A14938"/>
  <c r="B14938"/>
  <c r="C14938"/>
  <c r="D14938"/>
  <c r="E14938"/>
  <c r="F14938"/>
  <c r="G14938"/>
  <c r="A14858"/>
  <c r="B14858"/>
  <c r="C14858"/>
  <c r="D14858"/>
  <c r="E14858"/>
  <c r="F14858"/>
  <c r="G14858"/>
  <c r="H14858"/>
  <c r="A14657"/>
  <c r="B14657"/>
  <c r="C14657"/>
  <c r="D14657"/>
  <c r="E14657"/>
  <c r="F14657"/>
  <c r="G14657"/>
  <c r="H14657"/>
  <c r="A14804"/>
  <c r="B14804"/>
  <c r="C14804"/>
  <c r="D14804"/>
  <c r="E14804"/>
  <c r="F14804"/>
  <c r="G14804"/>
  <c r="H14804"/>
  <c r="A14939"/>
  <c r="B14939"/>
  <c r="C14939"/>
  <c r="D14939"/>
  <c r="E14939"/>
  <c r="F14939"/>
  <c r="G14939"/>
  <c r="A4092"/>
  <c r="B4092"/>
  <c r="C4092"/>
  <c r="D4092"/>
  <c r="E4092"/>
  <c r="F4092"/>
  <c r="G4092"/>
  <c r="H4092"/>
  <c r="A4290"/>
  <c r="B4290"/>
  <c r="C4290"/>
  <c r="D4290"/>
  <c r="E4290"/>
  <c r="F4290"/>
  <c r="G4290"/>
  <c r="H4290"/>
  <c r="A4291"/>
  <c r="B4291"/>
  <c r="C4291"/>
  <c r="D4291"/>
  <c r="E4291"/>
  <c r="F4291"/>
  <c r="G4291"/>
  <c r="H4291"/>
  <c r="A4292"/>
  <c r="B4292"/>
  <c r="C4292"/>
  <c r="D4292"/>
  <c r="E4292"/>
  <c r="F4292"/>
  <c r="G4292"/>
  <c r="H4292"/>
  <c r="A4293"/>
  <c r="B4293"/>
  <c r="C4293"/>
  <c r="D4293"/>
  <c r="E4293"/>
  <c r="F4293"/>
  <c r="G4293"/>
  <c r="H4293"/>
  <c r="A4749"/>
  <c r="B4749"/>
  <c r="C4749"/>
  <c r="D4749"/>
  <c r="E4749"/>
  <c r="F4749"/>
  <c r="G4749"/>
  <c r="H4749"/>
  <c r="A4600"/>
  <c r="B4600"/>
  <c r="C4600"/>
  <c r="D4600"/>
  <c r="E4600"/>
  <c r="F4600"/>
  <c r="G4600"/>
  <c r="H4600"/>
  <c r="A4750"/>
  <c r="B4750"/>
  <c r="C4750"/>
  <c r="D4750"/>
  <c r="E4750"/>
  <c r="F4750"/>
  <c r="G4750"/>
  <c r="H4750"/>
  <c r="A4913"/>
  <c r="B4913"/>
  <c r="C4913"/>
  <c r="D4913"/>
  <c r="E4913"/>
  <c r="F4913"/>
  <c r="G4913"/>
  <c r="A4601"/>
  <c r="B4601"/>
  <c r="C4601"/>
  <c r="D4601"/>
  <c r="E4601"/>
  <c r="F4601"/>
  <c r="G4601"/>
  <c r="H4601"/>
  <c r="A4751"/>
  <c r="B4751"/>
  <c r="C4751"/>
  <c r="D4751"/>
  <c r="E4751"/>
  <c r="F4751"/>
  <c r="G4751"/>
  <c r="H4751"/>
  <c r="A4914"/>
  <c r="B4914"/>
  <c r="C4914"/>
  <c r="D4914"/>
  <c r="E4914"/>
  <c r="F4914"/>
  <c r="G4914"/>
  <c r="A4602"/>
  <c r="B4602"/>
  <c r="C4602"/>
  <c r="D4602"/>
  <c r="E4602"/>
  <c r="F4602"/>
  <c r="G4602"/>
  <c r="H4602"/>
  <c r="A4752"/>
  <c r="B4752"/>
  <c r="C4752"/>
  <c r="D4752"/>
  <c r="E4752"/>
  <c r="F4752"/>
  <c r="G4752"/>
  <c r="H4752"/>
  <c r="A4753"/>
  <c r="B4753"/>
  <c r="C4753"/>
  <c r="D4753"/>
  <c r="E4753"/>
  <c r="F4753"/>
  <c r="G4753"/>
  <c r="H4753"/>
  <c r="A4093"/>
  <c r="B4093"/>
  <c r="C4093"/>
  <c r="D4093"/>
  <c r="E4093"/>
  <c r="F4093"/>
  <c r="G4093"/>
  <c r="H4093"/>
  <c r="A4147"/>
  <c r="B4147"/>
  <c r="C4147"/>
  <c r="D4147"/>
  <c r="E4147"/>
  <c r="F4147"/>
  <c r="G4147"/>
  <c r="H4147"/>
  <c r="A4173"/>
  <c r="B4173"/>
  <c r="C4173"/>
  <c r="D4173"/>
  <c r="E4173"/>
  <c r="F4173"/>
  <c r="G4173"/>
  <c r="A4094"/>
  <c r="B4094"/>
  <c r="C4094"/>
  <c r="D4094"/>
  <c r="E4094"/>
  <c r="F4094"/>
  <c r="G4094"/>
  <c r="H4094"/>
  <c r="A4174"/>
  <c r="B4174"/>
  <c r="C4174"/>
  <c r="D4174"/>
  <c r="E4174"/>
  <c r="F4174"/>
  <c r="G4174"/>
  <c r="A4095"/>
  <c r="B4095"/>
  <c r="C4095"/>
  <c r="D4095"/>
  <c r="E4095"/>
  <c r="F4095"/>
  <c r="G4095"/>
  <c r="H4095"/>
  <c r="A4201"/>
  <c r="B4201"/>
  <c r="C4201"/>
  <c r="D4201"/>
  <c r="E4201"/>
  <c r="F4201"/>
  <c r="G4201"/>
  <c r="H4201"/>
  <c r="A4225"/>
  <c r="B4225"/>
  <c r="C4225"/>
  <c r="D4225"/>
  <c r="E4225"/>
  <c r="F4225"/>
  <c r="G4225"/>
  <c r="H4225"/>
  <c r="A4238"/>
  <c r="B4238"/>
  <c r="C4238"/>
  <c r="D4238"/>
  <c r="E4238"/>
  <c r="F4238"/>
  <c r="G4238"/>
  <c r="A4406"/>
  <c r="B4406"/>
  <c r="C4406"/>
  <c r="D4406"/>
  <c r="E4406"/>
  <c r="F4406"/>
  <c r="G4406"/>
  <c r="A4255"/>
  <c r="B4255"/>
  <c r="C4255"/>
  <c r="D4255"/>
  <c r="E4255"/>
  <c r="F4255"/>
  <c r="G4255"/>
  <c r="H4255"/>
  <c r="A4294"/>
  <c r="B4294"/>
  <c r="C4294"/>
  <c r="D4294"/>
  <c r="E4294"/>
  <c r="F4294"/>
  <c r="G4294"/>
  <c r="H4294"/>
  <c r="A4361"/>
  <c r="B4361"/>
  <c r="C4361"/>
  <c r="D4361"/>
  <c r="E4361"/>
  <c r="F4361"/>
  <c r="G4361"/>
  <c r="A4295"/>
  <c r="B4295"/>
  <c r="C4295"/>
  <c r="D4295"/>
  <c r="E4295"/>
  <c r="F4295"/>
  <c r="G4295"/>
  <c r="H4295"/>
  <c r="A4362"/>
  <c r="B4362"/>
  <c r="C4362"/>
  <c r="D4362"/>
  <c r="E4362"/>
  <c r="F4362"/>
  <c r="G4362"/>
  <c r="A4296"/>
  <c r="B4296"/>
  <c r="C4296"/>
  <c r="D4296"/>
  <c r="E4296"/>
  <c r="F4296"/>
  <c r="G4296"/>
  <c r="H4296"/>
  <c r="A4363"/>
  <c r="B4363"/>
  <c r="C4363"/>
  <c r="D4363"/>
  <c r="E4363"/>
  <c r="F4363"/>
  <c r="G4363"/>
  <c r="A4297"/>
  <c r="B4297"/>
  <c r="C4297"/>
  <c r="D4297"/>
  <c r="E4297"/>
  <c r="F4297"/>
  <c r="G4297"/>
  <c r="H4297"/>
  <c r="A4354"/>
  <c r="B4354"/>
  <c r="C4354"/>
  <c r="D4354"/>
  <c r="E4354"/>
  <c r="F4354"/>
  <c r="G4354"/>
  <c r="H4354"/>
  <c r="A4364"/>
  <c r="B4364"/>
  <c r="C4364"/>
  <c r="D4364"/>
  <c r="E4364"/>
  <c r="F4364"/>
  <c r="G4364"/>
  <c r="A4298"/>
  <c r="B4298"/>
  <c r="C4298"/>
  <c r="D4298"/>
  <c r="E4298"/>
  <c r="F4298"/>
  <c r="G4298"/>
  <c r="H4298"/>
  <c r="A4365"/>
  <c r="B4365"/>
  <c r="C4365"/>
  <c r="D4365"/>
  <c r="E4365"/>
  <c r="F4365"/>
  <c r="G4365"/>
  <c r="A4450"/>
  <c r="B4450"/>
  <c r="C4450"/>
  <c r="D4450"/>
  <c r="E4450"/>
  <c r="F4450"/>
  <c r="G4450"/>
  <c r="A4411"/>
  <c r="B4411"/>
  <c r="C4411"/>
  <c r="D4411"/>
  <c r="E4411"/>
  <c r="F4411"/>
  <c r="G4411"/>
  <c r="H4411"/>
  <c r="A4451"/>
  <c r="B4451"/>
  <c r="C4451"/>
  <c r="D4451"/>
  <c r="E4451"/>
  <c r="F4451"/>
  <c r="G4451"/>
  <c r="A4425"/>
  <c r="B4425"/>
  <c r="C4425"/>
  <c r="D4425"/>
  <c r="E4425"/>
  <c r="F4425"/>
  <c r="G4425"/>
  <c r="A4452"/>
  <c r="B4452"/>
  <c r="C4452"/>
  <c r="D4452"/>
  <c r="E4452"/>
  <c r="F4452"/>
  <c r="G4452"/>
  <c r="A4412"/>
  <c r="B4412"/>
  <c r="C4412"/>
  <c r="D4412"/>
  <c r="E4412"/>
  <c r="F4412"/>
  <c r="G4412"/>
  <c r="H4412"/>
  <c r="A4490"/>
  <c r="B4490"/>
  <c r="C4490"/>
  <c r="D4490"/>
  <c r="E4490"/>
  <c r="F4490"/>
  <c r="G4490"/>
  <c r="H4490"/>
  <c r="A4531"/>
  <c r="B4531"/>
  <c r="C4531"/>
  <c r="D4531"/>
  <c r="E4531"/>
  <c r="F4531"/>
  <c r="G4531"/>
  <c r="H4531"/>
  <c r="A4553"/>
  <c r="B4553"/>
  <c r="C4553"/>
  <c r="D4553"/>
  <c r="E4553"/>
  <c r="F4553"/>
  <c r="G4553"/>
  <c r="A4491"/>
  <c r="B4491"/>
  <c r="C4491"/>
  <c r="D4491"/>
  <c r="E4491"/>
  <c r="F4491"/>
  <c r="G4491"/>
  <c r="H4491"/>
  <c r="A4492"/>
  <c r="B4492"/>
  <c r="C4492"/>
  <c r="D4492"/>
  <c r="E4492"/>
  <c r="F4492"/>
  <c r="G4492"/>
  <c r="H4492"/>
  <c r="A4603"/>
  <c r="B4603"/>
  <c r="C4603"/>
  <c r="D4603"/>
  <c r="E4603"/>
  <c r="F4603"/>
  <c r="G4603"/>
  <c r="H4603"/>
  <c r="A4754"/>
  <c r="B4754"/>
  <c r="C4754"/>
  <c r="D4754"/>
  <c r="E4754"/>
  <c r="F4754"/>
  <c r="G4754"/>
  <c r="H4754"/>
  <c r="A4915"/>
  <c r="B4915"/>
  <c r="C4915"/>
  <c r="D4915"/>
  <c r="E4915"/>
  <c r="F4915"/>
  <c r="G4915"/>
  <c r="A4818"/>
  <c r="B4818"/>
  <c r="C4818"/>
  <c r="D4818"/>
  <c r="E4818"/>
  <c r="F4818"/>
  <c r="G4818"/>
  <c r="H4818"/>
  <c r="A4575"/>
  <c r="B4575"/>
  <c r="C4575"/>
  <c r="D4575"/>
  <c r="E4575"/>
  <c r="F4575"/>
  <c r="G4575"/>
  <c r="A4604"/>
  <c r="B4604"/>
  <c r="C4604"/>
  <c r="D4604"/>
  <c r="E4604"/>
  <c r="F4604"/>
  <c r="G4604"/>
  <c r="H4604"/>
  <c r="A4665"/>
  <c r="B4665"/>
  <c r="C4665"/>
  <c r="D4665"/>
  <c r="E4665"/>
  <c r="F4665"/>
  <c r="G4665"/>
  <c r="H4665"/>
  <c r="A4755"/>
  <c r="B4755"/>
  <c r="C4755"/>
  <c r="D4755"/>
  <c r="E4755"/>
  <c r="F4755"/>
  <c r="G4755"/>
  <c r="H4755"/>
  <c r="A4693"/>
  <c r="B4693"/>
  <c r="C4693"/>
  <c r="D4693"/>
  <c r="E4693"/>
  <c r="F4693"/>
  <c r="G4693"/>
  <c r="H4693"/>
  <c r="A4861"/>
  <c r="B4861"/>
  <c r="C4861"/>
  <c r="D4861"/>
  <c r="E4861"/>
  <c r="F4861"/>
  <c r="G4861"/>
  <c r="H4861"/>
  <c r="A4916"/>
  <c r="B4916"/>
  <c r="C4916"/>
  <c r="D4916"/>
  <c r="E4916"/>
  <c r="F4916"/>
  <c r="G4916"/>
  <c r="A4819"/>
  <c r="B4819"/>
  <c r="C4819"/>
  <c r="D4819"/>
  <c r="E4819"/>
  <c r="F4819"/>
  <c r="G4819"/>
  <c r="H4819"/>
  <c r="A4605"/>
  <c r="B4605"/>
  <c r="C4605"/>
  <c r="D4605"/>
  <c r="E4605"/>
  <c r="F4605"/>
  <c r="G4605"/>
  <c r="H4605"/>
  <c r="A4756"/>
  <c r="B4756"/>
  <c r="C4756"/>
  <c r="D4756"/>
  <c r="E4756"/>
  <c r="F4756"/>
  <c r="G4756"/>
  <c r="H4756"/>
  <c r="A4886"/>
  <c r="B4886"/>
  <c r="C4886"/>
  <c r="D4886"/>
  <c r="E4886"/>
  <c r="F4886"/>
  <c r="G4886"/>
  <c r="H4886"/>
  <c r="A4917"/>
  <c r="B4917"/>
  <c r="C4917"/>
  <c r="D4917"/>
  <c r="E4917"/>
  <c r="F4917"/>
  <c r="G4917"/>
  <c r="A4820"/>
  <c r="B4820"/>
  <c r="C4820"/>
  <c r="D4820"/>
  <c r="E4820"/>
  <c r="F4820"/>
  <c r="G4820"/>
  <c r="H4820"/>
  <c r="A4606"/>
  <c r="B4606"/>
  <c r="C4606"/>
  <c r="D4606"/>
  <c r="E4606"/>
  <c r="F4606"/>
  <c r="G4606"/>
  <c r="H4606"/>
  <c r="A4757"/>
  <c r="B4757"/>
  <c r="C4757"/>
  <c r="D4757"/>
  <c r="E4757"/>
  <c r="F4757"/>
  <c r="G4757"/>
  <c r="H4757"/>
  <c r="A4862"/>
  <c r="B4862"/>
  <c r="C4862"/>
  <c r="D4862"/>
  <c r="E4862"/>
  <c r="F4862"/>
  <c r="G4862"/>
  <c r="H4862"/>
  <c r="A4918"/>
  <c r="B4918"/>
  <c r="C4918"/>
  <c r="D4918"/>
  <c r="E4918"/>
  <c r="F4918"/>
  <c r="G4918"/>
  <c r="A4821"/>
  <c r="B4821"/>
  <c r="C4821"/>
  <c r="D4821"/>
  <c r="E4821"/>
  <c r="F4821"/>
  <c r="G4821"/>
  <c r="H4821"/>
  <c r="A4607"/>
  <c r="B4607"/>
  <c r="C4607"/>
  <c r="D4607"/>
  <c r="E4607"/>
  <c r="F4607"/>
  <c r="G4607"/>
  <c r="H4607"/>
  <c r="A4666"/>
  <c r="B4666"/>
  <c r="C4666"/>
  <c r="D4666"/>
  <c r="E4666"/>
  <c r="F4666"/>
  <c r="G4666"/>
  <c r="H4666"/>
  <c r="A4758"/>
  <c r="B4758"/>
  <c r="C4758"/>
  <c r="D4758"/>
  <c r="E4758"/>
  <c r="F4758"/>
  <c r="G4758"/>
  <c r="H4758"/>
  <c r="A4694"/>
  <c r="B4694"/>
  <c r="C4694"/>
  <c r="D4694"/>
  <c r="E4694"/>
  <c r="F4694"/>
  <c r="G4694"/>
  <c r="H4694"/>
  <c r="A4919"/>
  <c r="B4919"/>
  <c r="C4919"/>
  <c r="D4919"/>
  <c r="E4919"/>
  <c r="F4919"/>
  <c r="G4919"/>
  <c r="A4096"/>
  <c r="B4096"/>
  <c r="C4096"/>
  <c r="D4096"/>
  <c r="E4096"/>
  <c r="F4096"/>
  <c r="G4096"/>
  <c r="H4096"/>
  <c r="A4148"/>
  <c r="B4148"/>
  <c r="C4148"/>
  <c r="D4148"/>
  <c r="E4148"/>
  <c r="F4148"/>
  <c r="G4148"/>
  <c r="H4148"/>
  <c r="A4175"/>
  <c r="B4175"/>
  <c r="C4175"/>
  <c r="D4175"/>
  <c r="E4175"/>
  <c r="F4175"/>
  <c r="G4175"/>
  <c r="A4097"/>
  <c r="B4097"/>
  <c r="C4097"/>
  <c r="D4097"/>
  <c r="E4097"/>
  <c r="F4097"/>
  <c r="G4097"/>
  <c r="H4097"/>
  <c r="A4149"/>
  <c r="B4149"/>
  <c r="C4149"/>
  <c r="D4149"/>
  <c r="E4149"/>
  <c r="F4149"/>
  <c r="G4149"/>
  <c r="H4149"/>
  <c r="A4176"/>
  <c r="B4176"/>
  <c r="C4176"/>
  <c r="D4176"/>
  <c r="E4176"/>
  <c r="F4176"/>
  <c r="G4176"/>
  <c r="A4098"/>
  <c r="B4098"/>
  <c r="C4098"/>
  <c r="D4098"/>
  <c r="E4098"/>
  <c r="F4098"/>
  <c r="G4098"/>
  <c r="H4098"/>
  <c r="A4202"/>
  <c r="B4202"/>
  <c r="C4202"/>
  <c r="D4202"/>
  <c r="E4202"/>
  <c r="F4202"/>
  <c r="G4202"/>
  <c r="H4202"/>
  <c r="A4212"/>
  <c r="B4212"/>
  <c r="C4212"/>
  <c r="D4212"/>
  <c r="E4212"/>
  <c r="F4212"/>
  <c r="G4212"/>
  <c r="H4212"/>
  <c r="A4226"/>
  <c r="B4226"/>
  <c r="C4226"/>
  <c r="D4226"/>
  <c r="E4226"/>
  <c r="F4226"/>
  <c r="G4226"/>
  <c r="H4226"/>
  <c r="A4239"/>
  <c r="B4239"/>
  <c r="C4239"/>
  <c r="D4239"/>
  <c r="E4239"/>
  <c r="F4239"/>
  <c r="G4239"/>
  <c r="A4250"/>
  <c r="B4250"/>
  <c r="C4250"/>
  <c r="D4250"/>
  <c r="E4250"/>
  <c r="F4250"/>
  <c r="G4250"/>
  <c r="H4250"/>
  <c r="A4299"/>
  <c r="B4299"/>
  <c r="C4299"/>
  <c r="D4299"/>
  <c r="E4299"/>
  <c r="F4299"/>
  <c r="G4299"/>
  <c r="H4299"/>
  <c r="A4366"/>
  <c r="B4366"/>
  <c r="C4366"/>
  <c r="D4366"/>
  <c r="E4366"/>
  <c r="F4366"/>
  <c r="G4366"/>
  <c r="A4300"/>
  <c r="B4300"/>
  <c r="C4300"/>
  <c r="D4300"/>
  <c r="E4300"/>
  <c r="F4300"/>
  <c r="G4300"/>
  <c r="H4300"/>
  <c r="A4367"/>
  <c r="B4367"/>
  <c r="C4367"/>
  <c r="D4367"/>
  <c r="E4367"/>
  <c r="F4367"/>
  <c r="G4367"/>
  <c r="A4301"/>
  <c r="B4301"/>
  <c r="C4301"/>
  <c r="D4301"/>
  <c r="E4301"/>
  <c r="F4301"/>
  <c r="G4301"/>
  <c r="H4301"/>
  <c r="A4368"/>
  <c r="B4368"/>
  <c r="C4368"/>
  <c r="D4368"/>
  <c r="E4368"/>
  <c r="F4368"/>
  <c r="G4368"/>
  <c r="A4302"/>
  <c r="B4302"/>
  <c r="C4302"/>
  <c r="D4302"/>
  <c r="E4302"/>
  <c r="F4302"/>
  <c r="G4302"/>
  <c r="H4302"/>
  <c r="A4369"/>
  <c r="B4369"/>
  <c r="C4369"/>
  <c r="D4369"/>
  <c r="E4369"/>
  <c r="F4369"/>
  <c r="G4369"/>
  <c r="A4303"/>
  <c r="B4303"/>
  <c r="C4303"/>
  <c r="D4303"/>
  <c r="E4303"/>
  <c r="F4303"/>
  <c r="G4303"/>
  <c r="H4303"/>
  <c r="A4370"/>
  <c r="B4370"/>
  <c r="C4370"/>
  <c r="D4370"/>
  <c r="E4370"/>
  <c r="F4370"/>
  <c r="G4370"/>
  <c r="A4453"/>
  <c r="B4453"/>
  <c r="C4453"/>
  <c r="D4453"/>
  <c r="E4453"/>
  <c r="F4453"/>
  <c r="G4453"/>
  <c r="A4454"/>
  <c r="B4454"/>
  <c r="C4454"/>
  <c r="D4454"/>
  <c r="E4454"/>
  <c r="F4454"/>
  <c r="G4454"/>
  <c r="A4426"/>
  <c r="B4426"/>
  <c r="C4426"/>
  <c r="D4426"/>
  <c r="E4426"/>
  <c r="F4426"/>
  <c r="G4426"/>
  <c r="A4493"/>
  <c r="B4493"/>
  <c r="C4493"/>
  <c r="D4493"/>
  <c r="E4493"/>
  <c r="F4493"/>
  <c r="G4493"/>
  <c r="H4493"/>
  <c r="A4532"/>
  <c r="B4532"/>
  <c r="C4532"/>
  <c r="D4532"/>
  <c r="E4532"/>
  <c r="F4532"/>
  <c r="G4532"/>
  <c r="H4532"/>
  <c r="A4494"/>
  <c r="B4494"/>
  <c r="C4494"/>
  <c r="D4494"/>
  <c r="E4494"/>
  <c r="F4494"/>
  <c r="G4494"/>
  <c r="H4494"/>
  <c r="A4554"/>
  <c r="B4554"/>
  <c r="C4554"/>
  <c r="D4554"/>
  <c r="E4554"/>
  <c r="F4554"/>
  <c r="G4554"/>
  <c r="A4555"/>
  <c r="B4555"/>
  <c r="C4555"/>
  <c r="D4555"/>
  <c r="E4555"/>
  <c r="F4555"/>
  <c r="G4555"/>
  <c r="A4608"/>
  <c r="B4608"/>
  <c r="C4608"/>
  <c r="D4608"/>
  <c r="E4608"/>
  <c r="F4608"/>
  <c r="G4608"/>
  <c r="H4608"/>
  <c r="A4759"/>
  <c r="B4759"/>
  <c r="C4759"/>
  <c r="D4759"/>
  <c r="E4759"/>
  <c r="F4759"/>
  <c r="G4759"/>
  <c r="H4759"/>
  <c r="A4920"/>
  <c r="B4920"/>
  <c r="C4920"/>
  <c r="D4920"/>
  <c r="E4920"/>
  <c r="F4920"/>
  <c r="G4920"/>
  <c r="A4822"/>
  <c r="B4822"/>
  <c r="C4822"/>
  <c r="D4822"/>
  <c r="E4822"/>
  <c r="F4822"/>
  <c r="G4822"/>
  <c r="H4822"/>
  <c r="A4609"/>
  <c r="B4609"/>
  <c r="C4609"/>
  <c r="D4609"/>
  <c r="E4609"/>
  <c r="F4609"/>
  <c r="G4609"/>
  <c r="H4609"/>
  <c r="A4667"/>
  <c r="B4667"/>
  <c r="C4667"/>
  <c r="D4667"/>
  <c r="E4667"/>
  <c r="F4667"/>
  <c r="G4667"/>
  <c r="H4667"/>
  <c r="A4760"/>
  <c r="B4760"/>
  <c r="C4760"/>
  <c r="D4760"/>
  <c r="E4760"/>
  <c r="F4760"/>
  <c r="G4760"/>
  <c r="H4760"/>
  <c r="A4695"/>
  <c r="B4695"/>
  <c r="C4695"/>
  <c r="D4695"/>
  <c r="E4695"/>
  <c r="F4695"/>
  <c r="G4695"/>
  <c r="H4695"/>
  <c r="A4714"/>
  <c r="B4714"/>
  <c r="C4714"/>
  <c r="D4714"/>
  <c r="E4714"/>
  <c r="F4714"/>
  <c r="G4714"/>
  <c r="H4714"/>
  <c r="A4863"/>
  <c r="B4863"/>
  <c r="C4863"/>
  <c r="D4863"/>
  <c r="E4863"/>
  <c r="F4863"/>
  <c r="G4863"/>
  <c r="H4863"/>
  <c r="A4921"/>
  <c r="B4921"/>
  <c r="C4921"/>
  <c r="D4921"/>
  <c r="E4921"/>
  <c r="F4921"/>
  <c r="G4921"/>
  <c r="A4823"/>
  <c r="B4823"/>
  <c r="C4823"/>
  <c r="D4823"/>
  <c r="E4823"/>
  <c r="F4823"/>
  <c r="G4823"/>
  <c r="H4823"/>
  <c r="A4610"/>
  <c r="B4610"/>
  <c r="C4610"/>
  <c r="D4610"/>
  <c r="E4610"/>
  <c r="F4610"/>
  <c r="G4610"/>
  <c r="H4610"/>
  <c r="A4761"/>
  <c r="B4761"/>
  <c r="C4761"/>
  <c r="D4761"/>
  <c r="E4761"/>
  <c r="F4761"/>
  <c r="G4761"/>
  <c r="H4761"/>
  <c r="A4696"/>
  <c r="B4696"/>
  <c r="C4696"/>
  <c r="D4696"/>
  <c r="E4696"/>
  <c r="F4696"/>
  <c r="G4696"/>
  <c r="H4696"/>
  <c r="A4864"/>
  <c r="B4864"/>
  <c r="C4864"/>
  <c r="D4864"/>
  <c r="E4864"/>
  <c r="F4864"/>
  <c r="G4864"/>
  <c r="H4864"/>
  <c r="A4922"/>
  <c r="B4922"/>
  <c r="C4922"/>
  <c r="D4922"/>
  <c r="E4922"/>
  <c r="F4922"/>
  <c r="G4922"/>
  <c r="A4611"/>
  <c r="B4611"/>
  <c r="C4611"/>
  <c r="D4611"/>
  <c r="E4611"/>
  <c r="F4611"/>
  <c r="G4611"/>
  <c r="H4611"/>
  <c r="A4762"/>
  <c r="B4762"/>
  <c r="C4762"/>
  <c r="D4762"/>
  <c r="E4762"/>
  <c r="F4762"/>
  <c r="G4762"/>
  <c r="H4762"/>
  <c r="A4865"/>
  <c r="B4865"/>
  <c r="C4865"/>
  <c r="D4865"/>
  <c r="E4865"/>
  <c r="F4865"/>
  <c r="G4865"/>
  <c r="H4865"/>
  <c r="A4923"/>
  <c r="B4923"/>
  <c r="C4923"/>
  <c r="D4923"/>
  <c r="E4923"/>
  <c r="F4923"/>
  <c r="G4923"/>
  <c r="A4824"/>
  <c r="B4824"/>
  <c r="C4824"/>
  <c r="D4824"/>
  <c r="E4824"/>
  <c r="F4824"/>
  <c r="G4824"/>
  <c r="H4824"/>
  <c r="A4612"/>
  <c r="B4612"/>
  <c r="C4612"/>
  <c r="D4612"/>
  <c r="E4612"/>
  <c r="F4612"/>
  <c r="G4612"/>
  <c r="H4612"/>
  <c r="A4763"/>
  <c r="B4763"/>
  <c r="C4763"/>
  <c r="D4763"/>
  <c r="E4763"/>
  <c r="F4763"/>
  <c r="G4763"/>
  <c r="H4763"/>
  <c r="A4924"/>
  <c r="B4924"/>
  <c r="C4924"/>
  <c r="D4924"/>
  <c r="E4924"/>
  <c r="F4924"/>
  <c r="G4924"/>
  <c r="A4064"/>
  <c r="B4064"/>
  <c r="C4064"/>
  <c r="D4064"/>
  <c r="E4064"/>
  <c r="F4064"/>
  <c r="G4064"/>
  <c r="H4064"/>
  <c r="A4065"/>
  <c r="B4065"/>
  <c r="C4065"/>
  <c r="D4065"/>
  <c r="E4065"/>
  <c r="F4065"/>
  <c r="G4065"/>
  <c r="H4065"/>
  <c r="A4099"/>
  <c r="B4099"/>
  <c r="C4099"/>
  <c r="D4099"/>
  <c r="E4099"/>
  <c r="F4099"/>
  <c r="G4099"/>
  <c r="H4099"/>
  <c r="A4150"/>
  <c r="B4150"/>
  <c r="C4150"/>
  <c r="D4150"/>
  <c r="E4150"/>
  <c r="F4150"/>
  <c r="G4150"/>
  <c r="H4150"/>
  <c r="A4177"/>
  <c r="B4177"/>
  <c r="C4177"/>
  <c r="D4177"/>
  <c r="E4177"/>
  <c r="F4177"/>
  <c r="G4177"/>
  <c r="A4100"/>
  <c r="B4100"/>
  <c r="C4100"/>
  <c r="D4100"/>
  <c r="E4100"/>
  <c r="F4100"/>
  <c r="G4100"/>
  <c r="H4100"/>
  <c r="A4151"/>
  <c r="B4151"/>
  <c r="C4151"/>
  <c r="D4151"/>
  <c r="E4151"/>
  <c r="F4151"/>
  <c r="G4151"/>
  <c r="H4151"/>
  <c r="A4178"/>
  <c r="B4178"/>
  <c r="C4178"/>
  <c r="D4178"/>
  <c r="E4178"/>
  <c r="F4178"/>
  <c r="G4178"/>
  <c r="A4101"/>
  <c r="B4101"/>
  <c r="C4101"/>
  <c r="D4101"/>
  <c r="E4101"/>
  <c r="F4101"/>
  <c r="G4101"/>
  <c r="H4101"/>
  <c r="A4203"/>
  <c r="B4203"/>
  <c r="C4203"/>
  <c r="D4203"/>
  <c r="E4203"/>
  <c r="F4203"/>
  <c r="G4203"/>
  <c r="H4203"/>
  <c r="A4227"/>
  <c r="B4227"/>
  <c r="C4227"/>
  <c r="D4227"/>
  <c r="E4227"/>
  <c r="F4227"/>
  <c r="G4227"/>
  <c r="H4227"/>
  <c r="A4240"/>
  <c r="B4240"/>
  <c r="C4240"/>
  <c r="D4240"/>
  <c r="E4240"/>
  <c r="F4240"/>
  <c r="G4240"/>
  <c r="A4249"/>
  <c r="B4249"/>
  <c r="C4249"/>
  <c r="D4249"/>
  <c r="E4249"/>
  <c r="F4249"/>
  <c r="G4249"/>
  <c r="A4251"/>
  <c r="B4251"/>
  <c r="C4251"/>
  <c r="D4251"/>
  <c r="E4251"/>
  <c r="F4251"/>
  <c r="G4251"/>
  <c r="H4251"/>
  <c r="A4256"/>
  <c r="B4256"/>
  <c r="C4256"/>
  <c r="D4256"/>
  <c r="E4256"/>
  <c r="F4256"/>
  <c r="G4256"/>
  <c r="H4256"/>
  <c r="A4304"/>
  <c r="B4304"/>
  <c r="C4304"/>
  <c r="D4304"/>
  <c r="E4304"/>
  <c r="F4304"/>
  <c r="G4304"/>
  <c r="H4304"/>
  <c r="A4371"/>
  <c r="B4371"/>
  <c r="C4371"/>
  <c r="D4371"/>
  <c r="E4371"/>
  <c r="F4371"/>
  <c r="G4371"/>
  <c r="A4305"/>
  <c r="B4305"/>
  <c r="C4305"/>
  <c r="D4305"/>
  <c r="E4305"/>
  <c r="F4305"/>
  <c r="G4305"/>
  <c r="H4305"/>
  <c r="A4372"/>
  <c r="B4372"/>
  <c r="C4372"/>
  <c r="D4372"/>
  <c r="E4372"/>
  <c r="F4372"/>
  <c r="G4372"/>
  <c r="A4306"/>
  <c r="B4306"/>
  <c r="C4306"/>
  <c r="D4306"/>
  <c r="E4306"/>
  <c r="F4306"/>
  <c r="G4306"/>
  <c r="H4306"/>
  <c r="A4373"/>
  <c r="B4373"/>
  <c r="C4373"/>
  <c r="D4373"/>
  <c r="E4373"/>
  <c r="F4373"/>
  <c r="G4373"/>
  <c r="A4252"/>
  <c r="B4252"/>
  <c r="C4252"/>
  <c r="D4252"/>
  <c r="E4252"/>
  <c r="F4252"/>
  <c r="G4252"/>
  <c r="H4252"/>
  <c r="A4307"/>
  <c r="B4307"/>
  <c r="C4307"/>
  <c r="D4307"/>
  <c r="E4307"/>
  <c r="F4307"/>
  <c r="G4307"/>
  <c r="H4307"/>
  <c r="A4374"/>
  <c r="B4374"/>
  <c r="C4374"/>
  <c r="D4374"/>
  <c r="E4374"/>
  <c r="F4374"/>
  <c r="G4374"/>
  <c r="A4308"/>
  <c r="B4308"/>
  <c r="C4308"/>
  <c r="D4308"/>
  <c r="E4308"/>
  <c r="F4308"/>
  <c r="G4308"/>
  <c r="H4308"/>
  <c r="A4375"/>
  <c r="B4375"/>
  <c r="C4375"/>
  <c r="D4375"/>
  <c r="E4375"/>
  <c r="F4375"/>
  <c r="G4375"/>
  <c r="A4455"/>
  <c r="B4455"/>
  <c r="C4455"/>
  <c r="D4455"/>
  <c r="E4455"/>
  <c r="F4455"/>
  <c r="G4455"/>
  <c r="A4427"/>
  <c r="B4427"/>
  <c r="C4427"/>
  <c r="D4427"/>
  <c r="E4427"/>
  <c r="F4427"/>
  <c r="G4427"/>
  <c r="A4456"/>
  <c r="B4456"/>
  <c r="C4456"/>
  <c r="D4456"/>
  <c r="E4456"/>
  <c r="F4456"/>
  <c r="G4456"/>
  <c r="A4495"/>
  <c r="B4495"/>
  <c r="C4495"/>
  <c r="D4495"/>
  <c r="E4495"/>
  <c r="F4495"/>
  <c r="G4495"/>
  <c r="H4495"/>
  <c r="A4533"/>
  <c r="B4533"/>
  <c r="C4533"/>
  <c r="D4533"/>
  <c r="E4533"/>
  <c r="F4533"/>
  <c r="G4533"/>
  <c r="H4533"/>
  <c r="A4556"/>
  <c r="B4556"/>
  <c r="C4556"/>
  <c r="D4556"/>
  <c r="E4556"/>
  <c r="F4556"/>
  <c r="G4556"/>
  <c r="A4496"/>
  <c r="B4496"/>
  <c r="C4496"/>
  <c r="D4496"/>
  <c r="E4496"/>
  <c r="F4496"/>
  <c r="G4496"/>
  <c r="H4496"/>
  <c r="A4557"/>
  <c r="B4557"/>
  <c r="C4557"/>
  <c r="D4557"/>
  <c r="E4557"/>
  <c r="F4557"/>
  <c r="G4557"/>
  <c r="A4497"/>
  <c r="B4497"/>
  <c r="C4497"/>
  <c r="D4497"/>
  <c r="E4497"/>
  <c r="F4497"/>
  <c r="G4497"/>
  <c r="H4497"/>
  <c r="A4558"/>
  <c r="B4558"/>
  <c r="C4558"/>
  <c r="D4558"/>
  <c r="E4558"/>
  <c r="F4558"/>
  <c r="G4558"/>
  <c r="A4613"/>
  <c r="B4613"/>
  <c r="C4613"/>
  <c r="D4613"/>
  <c r="E4613"/>
  <c r="F4613"/>
  <c r="G4613"/>
  <c r="H4613"/>
  <c r="A4764"/>
  <c r="B4764"/>
  <c r="C4764"/>
  <c r="D4764"/>
  <c r="E4764"/>
  <c r="F4764"/>
  <c r="G4764"/>
  <c r="H4764"/>
  <c r="A4925"/>
  <c r="B4925"/>
  <c r="C4925"/>
  <c r="D4925"/>
  <c r="E4925"/>
  <c r="F4925"/>
  <c r="G4925"/>
  <c r="A4825"/>
  <c r="B4825"/>
  <c r="C4825"/>
  <c r="D4825"/>
  <c r="E4825"/>
  <c r="F4825"/>
  <c r="G4825"/>
  <c r="H4825"/>
  <c r="A4614"/>
  <c r="B4614"/>
  <c r="C4614"/>
  <c r="D4614"/>
  <c r="E4614"/>
  <c r="F4614"/>
  <c r="G4614"/>
  <c r="H4614"/>
  <c r="A4668"/>
  <c r="B4668"/>
  <c r="C4668"/>
  <c r="D4668"/>
  <c r="E4668"/>
  <c r="F4668"/>
  <c r="G4668"/>
  <c r="H4668"/>
  <c r="A4765"/>
  <c r="B4765"/>
  <c r="C4765"/>
  <c r="D4765"/>
  <c r="E4765"/>
  <c r="F4765"/>
  <c r="G4765"/>
  <c r="H4765"/>
  <c r="A4866"/>
  <c r="B4866"/>
  <c r="C4866"/>
  <c r="D4866"/>
  <c r="E4866"/>
  <c r="F4866"/>
  <c r="G4866"/>
  <c r="H4866"/>
  <c r="A4926"/>
  <c r="B4926"/>
  <c r="C4926"/>
  <c r="D4926"/>
  <c r="E4926"/>
  <c r="F4926"/>
  <c r="G4926"/>
  <c r="A4826"/>
  <c r="B4826"/>
  <c r="C4826"/>
  <c r="D4826"/>
  <c r="E4826"/>
  <c r="F4826"/>
  <c r="G4826"/>
  <c r="H4826"/>
  <c r="A4615"/>
  <c r="B4615"/>
  <c r="C4615"/>
  <c r="D4615"/>
  <c r="E4615"/>
  <c r="F4615"/>
  <c r="G4615"/>
  <c r="H4615"/>
  <c r="A4766"/>
  <c r="B4766"/>
  <c r="C4766"/>
  <c r="D4766"/>
  <c r="E4766"/>
  <c r="F4766"/>
  <c r="G4766"/>
  <c r="H4766"/>
  <c r="A4697"/>
  <c r="B4697"/>
  <c r="C4697"/>
  <c r="D4697"/>
  <c r="E4697"/>
  <c r="F4697"/>
  <c r="G4697"/>
  <c r="H4697"/>
  <c r="A4867"/>
  <c r="B4867"/>
  <c r="C4867"/>
  <c r="D4867"/>
  <c r="E4867"/>
  <c r="F4867"/>
  <c r="G4867"/>
  <c r="H4867"/>
  <c r="A4927"/>
  <c r="B4927"/>
  <c r="C4927"/>
  <c r="D4927"/>
  <c r="E4927"/>
  <c r="F4927"/>
  <c r="G4927"/>
  <c r="A4576"/>
  <c r="B4576"/>
  <c r="C4576"/>
  <c r="D4576"/>
  <c r="E4576"/>
  <c r="F4576"/>
  <c r="G4576"/>
  <c r="A4616"/>
  <c r="B4616"/>
  <c r="C4616"/>
  <c r="D4616"/>
  <c r="E4616"/>
  <c r="F4616"/>
  <c r="G4616"/>
  <c r="H4616"/>
  <c r="A4767"/>
  <c r="B4767"/>
  <c r="C4767"/>
  <c r="D4767"/>
  <c r="E4767"/>
  <c r="F4767"/>
  <c r="G4767"/>
  <c r="H4767"/>
  <c r="A4698"/>
  <c r="B4698"/>
  <c r="C4698"/>
  <c r="D4698"/>
  <c r="E4698"/>
  <c r="F4698"/>
  <c r="G4698"/>
  <c r="H4698"/>
  <c r="A4868"/>
  <c r="B4868"/>
  <c r="C4868"/>
  <c r="D4868"/>
  <c r="E4868"/>
  <c r="F4868"/>
  <c r="G4868"/>
  <c r="H4868"/>
  <c r="A4928"/>
  <c r="B4928"/>
  <c r="C4928"/>
  <c r="D4928"/>
  <c r="E4928"/>
  <c r="F4928"/>
  <c r="G4928"/>
  <c r="A4827"/>
  <c r="B4827"/>
  <c r="C4827"/>
  <c r="D4827"/>
  <c r="E4827"/>
  <c r="F4827"/>
  <c r="G4827"/>
  <c r="H4827"/>
  <c r="A4617"/>
  <c r="B4617"/>
  <c r="C4617"/>
  <c r="D4617"/>
  <c r="E4617"/>
  <c r="F4617"/>
  <c r="G4617"/>
  <c r="H4617"/>
  <c r="A4768"/>
  <c r="B4768"/>
  <c r="C4768"/>
  <c r="D4768"/>
  <c r="E4768"/>
  <c r="F4768"/>
  <c r="G4768"/>
  <c r="H4768"/>
  <c r="A4699"/>
  <c r="B4699"/>
  <c r="C4699"/>
  <c r="D4699"/>
  <c r="E4699"/>
  <c r="F4699"/>
  <c r="G4699"/>
  <c r="H4699"/>
  <c r="A4929"/>
  <c r="B4929"/>
  <c r="C4929"/>
  <c r="D4929"/>
  <c r="E4929"/>
  <c r="F4929"/>
  <c r="G4929"/>
  <c r="A4102"/>
  <c r="B4102"/>
  <c r="C4102"/>
  <c r="D4102"/>
  <c r="E4102"/>
  <c r="F4102"/>
  <c r="G4102"/>
  <c r="H4102"/>
  <c r="A4152"/>
  <c r="B4152"/>
  <c r="C4152"/>
  <c r="D4152"/>
  <c r="E4152"/>
  <c r="F4152"/>
  <c r="G4152"/>
  <c r="H4152"/>
  <c r="A4179"/>
  <c r="B4179"/>
  <c r="C4179"/>
  <c r="D4179"/>
  <c r="E4179"/>
  <c r="F4179"/>
  <c r="G4179"/>
  <c r="A4103"/>
  <c r="B4103"/>
  <c r="C4103"/>
  <c r="D4103"/>
  <c r="E4103"/>
  <c r="F4103"/>
  <c r="G4103"/>
  <c r="H4103"/>
  <c r="A4180"/>
  <c r="B4180"/>
  <c r="C4180"/>
  <c r="D4180"/>
  <c r="E4180"/>
  <c r="F4180"/>
  <c r="G4180"/>
  <c r="A4104"/>
  <c r="B4104"/>
  <c r="C4104"/>
  <c r="D4104"/>
  <c r="E4104"/>
  <c r="F4104"/>
  <c r="G4104"/>
  <c r="H4104"/>
  <c r="A4204"/>
  <c r="B4204"/>
  <c r="C4204"/>
  <c r="D4204"/>
  <c r="E4204"/>
  <c r="F4204"/>
  <c r="G4204"/>
  <c r="H4204"/>
  <c r="A4213"/>
  <c r="B4213"/>
  <c r="C4213"/>
  <c r="D4213"/>
  <c r="E4213"/>
  <c r="F4213"/>
  <c r="G4213"/>
  <c r="H4213"/>
  <c r="A4228"/>
  <c r="B4228"/>
  <c r="C4228"/>
  <c r="D4228"/>
  <c r="E4228"/>
  <c r="F4228"/>
  <c r="G4228"/>
  <c r="H4228"/>
  <c r="A4241"/>
  <c r="B4241"/>
  <c r="C4241"/>
  <c r="D4241"/>
  <c r="E4241"/>
  <c r="F4241"/>
  <c r="G4241"/>
  <c r="A4257"/>
  <c r="B4257"/>
  <c r="C4257"/>
  <c r="D4257"/>
  <c r="E4257"/>
  <c r="F4257"/>
  <c r="G4257"/>
  <c r="H4257"/>
  <c r="A4309"/>
  <c r="B4309"/>
  <c r="C4309"/>
  <c r="D4309"/>
  <c r="E4309"/>
  <c r="F4309"/>
  <c r="G4309"/>
  <c r="H4309"/>
  <c r="A4376"/>
  <c r="B4376"/>
  <c r="C4376"/>
  <c r="D4376"/>
  <c r="E4376"/>
  <c r="F4376"/>
  <c r="G4376"/>
  <c r="A4310"/>
  <c r="B4310"/>
  <c r="C4310"/>
  <c r="D4310"/>
  <c r="E4310"/>
  <c r="F4310"/>
  <c r="G4310"/>
  <c r="H4310"/>
  <c r="A4377"/>
  <c r="B4377"/>
  <c r="C4377"/>
  <c r="D4377"/>
  <c r="E4377"/>
  <c r="F4377"/>
  <c r="G4377"/>
  <c r="A4311"/>
  <c r="B4311"/>
  <c r="C4311"/>
  <c r="D4311"/>
  <c r="E4311"/>
  <c r="F4311"/>
  <c r="G4311"/>
  <c r="H4311"/>
  <c r="A4378"/>
  <c r="B4378"/>
  <c r="C4378"/>
  <c r="D4378"/>
  <c r="E4378"/>
  <c r="F4378"/>
  <c r="G4378"/>
  <c r="A4312"/>
  <c r="B4312"/>
  <c r="C4312"/>
  <c r="D4312"/>
  <c r="E4312"/>
  <c r="F4312"/>
  <c r="G4312"/>
  <c r="H4312"/>
  <c r="A4379"/>
  <c r="B4379"/>
  <c r="C4379"/>
  <c r="D4379"/>
  <c r="E4379"/>
  <c r="F4379"/>
  <c r="G4379"/>
  <c r="A4313"/>
  <c r="B4313"/>
  <c r="C4313"/>
  <c r="D4313"/>
  <c r="E4313"/>
  <c r="F4313"/>
  <c r="G4313"/>
  <c r="H4313"/>
  <c r="A4380"/>
  <c r="B4380"/>
  <c r="C4380"/>
  <c r="D4380"/>
  <c r="E4380"/>
  <c r="F4380"/>
  <c r="G4380"/>
  <c r="A4457"/>
  <c r="B4457"/>
  <c r="C4457"/>
  <c r="D4457"/>
  <c r="E4457"/>
  <c r="F4457"/>
  <c r="G4457"/>
  <c r="A4458"/>
  <c r="B4458"/>
  <c r="C4458"/>
  <c r="D4458"/>
  <c r="E4458"/>
  <c r="F4458"/>
  <c r="G4458"/>
  <c r="A4413"/>
  <c r="B4413"/>
  <c r="C4413"/>
  <c r="D4413"/>
  <c r="E4413"/>
  <c r="F4413"/>
  <c r="G4413"/>
  <c r="H4413"/>
  <c r="A4428"/>
  <c r="B4428"/>
  <c r="C4428"/>
  <c r="D4428"/>
  <c r="E4428"/>
  <c r="F4428"/>
  <c r="G4428"/>
  <c r="A4459"/>
  <c r="B4459"/>
  <c r="C4459"/>
  <c r="D4459"/>
  <c r="E4459"/>
  <c r="F4459"/>
  <c r="G4459"/>
  <c r="A4414"/>
  <c r="B4414"/>
  <c r="C4414"/>
  <c r="D4414"/>
  <c r="E4414"/>
  <c r="F4414"/>
  <c r="G4414"/>
  <c r="H4414"/>
  <c r="A4498"/>
  <c r="B4498"/>
  <c r="C4498"/>
  <c r="D4498"/>
  <c r="E4498"/>
  <c r="F4498"/>
  <c r="G4498"/>
  <c r="H4498"/>
  <c r="A4534"/>
  <c r="B4534"/>
  <c r="C4534"/>
  <c r="D4534"/>
  <c r="E4534"/>
  <c r="F4534"/>
  <c r="G4534"/>
  <c r="H4534"/>
  <c r="A4559"/>
  <c r="B4559"/>
  <c r="C4559"/>
  <c r="D4559"/>
  <c r="E4559"/>
  <c r="F4559"/>
  <c r="G4559"/>
  <c r="A4499"/>
  <c r="B4499"/>
  <c r="C4499"/>
  <c r="D4499"/>
  <c r="E4499"/>
  <c r="F4499"/>
  <c r="G4499"/>
  <c r="H4499"/>
  <c r="A4560"/>
  <c r="B4560"/>
  <c r="C4560"/>
  <c r="D4560"/>
  <c r="E4560"/>
  <c r="F4560"/>
  <c r="G4560"/>
  <c r="A4500"/>
  <c r="B4500"/>
  <c r="C4500"/>
  <c r="D4500"/>
  <c r="E4500"/>
  <c r="F4500"/>
  <c r="G4500"/>
  <c r="H4500"/>
  <c r="A4618"/>
  <c r="B4618"/>
  <c r="C4618"/>
  <c r="D4618"/>
  <c r="E4618"/>
  <c r="F4618"/>
  <c r="G4618"/>
  <c r="H4618"/>
  <c r="A4669"/>
  <c r="B4669"/>
  <c r="C4669"/>
  <c r="D4669"/>
  <c r="E4669"/>
  <c r="F4669"/>
  <c r="G4669"/>
  <c r="H4669"/>
  <c r="A4769"/>
  <c r="B4769"/>
  <c r="C4769"/>
  <c r="D4769"/>
  <c r="E4769"/>
  <c r="F4769"/>
  <c r="G4769"/>
  <c r="H4769"/>
  <c r="A4930"/>
  <c r="B4930"/>
  <c r="C4930"/>
  <c r="D4930"/>
  <c r="E4930"/>
  <c r="F4930"/>
  <c r="G4930"/>
  <c r="A4973"/>
  <c r="B4973"/>
  <c r="C4973"/>
  <c r="D4973"/>
  <c r="E4973"/>
  <c r="F4973"/>
  <c r="G4973"/>
  <c r="A4828"/>
  <c r="B4828"/>
  <c r="C4828"/>
  <c r="D4828"/>
  <c r="E4828"/>
  <c r="F4828"/>
  <c r="G4828"/>
  <c r="H4828"/>
  <c r="A4619"/>
  <c r="B4619"/>
  <c r="C4619"/>
  <c r="D4619"/>
  <c r="E4619"/>
  <c r="F4619"/>
  <c r="G4619"/>
  <c r="H4619"/>
  <c r="A4770"/>
  <c r="B4770"/>
  <c r="C4770"/>
  <c r="D4770"/>
  <c r="E4770"/>
  <c r="F4770"/>
  <c r="G4770"/>
  <c r="H4770"/>
  <c r="A4700"/>
  <c r="B4700"/>
  <c r="C4700"/>
  <c r="D4700"/>
  <c r="E4700"/>
  <c r="F4700"/>
  <c r="G4700"/>
  <c r="H4700"/>
  <c r="A4887"/>
  <c r="B4887"/>
  <c r="C4887"/>
  <c r="D4887"/>
  <c r="E4887"/>
  <c r="F4887"/>
  <c r="G4887"/>
  <c r="H4887"/>
  <c r="A4869"/>
  <c r="B4869"/>
  <c r="C4869"/>
  <c r="D4869"/>
  <c r="E4869"/>
  <c r="F4869"/>
  <c r="G4869"/>
  <c r="H4869"/>
  <c r="A4931"/>
  <c r="B4931"/>
  <c r="C4931"/>
  <c r="D4931"/>
  <c r="E4931"/>
  <c r="F4931"/>
  <c r="G4931"/>
  <c r="A4829"/>
  <c r="B4829"/>
  <c r="C4829"/>
  <c r="D4829"/>
  <c r="E4829"/>
  <c r="F4829"/>
  <c r="G4829"/>
  <c r="H4829"/>
  <c r="A4620"/>
  <c r="B4620"/>
  <c r="C4620"/>
  <c r="D4620"/>
  <c r="E4620"/>
  <c r="F4620"/>
  <c r="G4620"/>
  <c r="H4620"/>
  <c r="A4670"/>
  <c r="B4670"/>
  <c r="C4670"/>
  <c r="D4670"/>
  <c r="E4670"/>
  <c r="F4670"/>
  <c r="G4670"/>
  <c r="H4670"/>
  <c r="A4771"/>
  <c r="B4771"/>
  <c r="C4771"/>
  <c r="D4771"/>
  <c r="E4771"/>
  <c r="F4771"/>
  <c r="G4771"/>
  <c r="H4771"/>
  <c r="A4701"/>
  <c r="B4701"/>
  <c r="C4701"/>
  <c r="D4701"/>
  <c r="E4701"/>
  <c r="F4701"/>
  <c r="G4701"/>
  <c r="H4701"/>
  <c r="A4870"/>
  <c r="B4870"/>
  <c r="C4870"/>
  <c r="D4870"/>
  <c r="E4870"/>
  <c r="F4870"/>
  <c r="G4870"/>
  <c r="H4870"/>
  <c r="A4932"/>
  <c r="B4932"/>
  <c r="C4932"/>
  <c r="D4932"/>
  <c r="E4932"/>
  <c r="F4932"/>
  <c r="G4932"/>
  <c r="A4830"/>
  <c r="B4830"/>
  <c r="C4830"/>
  <c r="D4830"/>
  <c r="E4830"/>
  <c r="F4830"/>
  <c r="G4830"/>
  <c r="H4830"/>
  <c r="A4577"/>
  <c r="B4577"/>
  <c r="C4577"/>
  <c r="D4577"/>
  <c r="E4577"/>
  <c r="F4577"/>
  <c r="G4577"/>
  <c r="A4621"/>
  <c r="B4621"/>
  <c r="C4621"/>
  <c r="D4621"/>
  <c r="E4621"/>
  <c r="F4621"/>
  <c r="G4621"/>
  <c r="H4621"/>
  <c r="A4772"/>
  <c r="B4772"/>
  <c r="C4772"/>
  <c r="D4772"/>
  <c r="E4772"/>
  <c r="F4772"/>
  <c r="G4772"/>
  <c r="H4772"/>
  <c r="A4702"/>
  <c r="B4702"/>
  <c r="C4702"/>
  <c r="D4702"/>
  <c r="E4702"/>
  <c r="F4702"/>
  <c r="G4702"/>
  <c r="H4702"/>
  <c r="A4871"/>
  <c r="B4871"/>
  <c r="C4871"/>
  <c r="D4871"/>
  <c r="E4871"/>
  <c r="F4871"/>
  <c r="G4871"/>
  <c r="H4871"/>
  <c r="A4933"/>
  <c r="B4933"/>
  <c r="C4933"/>
  <c r="D4933"/>
  <c r="E4933"/>
  <c r="F4933"/>
  <c r="G4933"/>
  <c r="A4831"/>
  <c r="B4831"/>
  <c r="C4831"/>
  <c r="D4831"/>
  <c r="E4831"/>
  <c r="F4831"/>
  <c r="G4831"/>
  <c r="H4831"/>
  <c r="A4622"/>
  <c r="B4622"/>
  <c r="C4622"/>
  <c r="D4622"/>
  <c r="E4622"/>
  <c r="F4622"/>
  <c r="G4622"/>
  <c r="H4622"/>
  <c r="A4671"/>
  <c r="B4671"/>
  <c r="C4671"/>
  <c r="D4671"/>
  <c r="E4671"/>
  <c r="F4671"/>
  <c r="G4671"/>
  <c r="H4671"/>
  <c r="A4773"/>
  <c r="B4773"/>
  <c r="C4773"/>
  <c r="D4773"/>
  <c r="E4773"/>
  <c r="F4773"/>
  <c r="G4773"/>
  <c r="H4773"/>
  <c r="A4703"/>
  <c r="B4703"/>
  <c r="C4703"/>
  <c r="D4703"/>
  <c r="E4703"/>
  <c r="F4703"/>
  <c r="G4703"/>
  <c r="H4703"/>
  <c r="A4934"/>
  <c r="B4934"/>
  <c r="C4934"/>
  <c r="D4934"/>
  <c r="E4934"/>
  <c r="F4934"/>
  <c r="G4934"/>
  <c r="A4105"/>
  <c r="B4105"/>
  <c r="C4105"/>
  <c r="D4105"/>
  <c r="E4105"/>
  <c r="F4105"/>
  <c r="G4105"/>
  <c r="H4105"/>
  <c r="A4153"/>
  <c r="B4153"/>
  <c r="C4153"/>
  <c r="D4153"/>
  <c r="E4153"/>
  <c r="F4153"/>
  <c r="G4153"/>
  <c r="H4153"/>
  <c r="A4181"/>
  <c r="B4181"/>
  <c r="C4181"/>
  <c r="D4181"/>
  <c r="E4181"/>
  <c r="F4181"/>
  <c r="G4181"/>
  <c r="A4106"/>
  <c r="B4106"/>
  <c r="C4106"/>
  <c r="D4106"/>
  <c r="E4106"/>
  <c r="F4106"/>
  <c r="G4106"/>
  <c r="H4106"/>
  <c r="A4154"/>
  <c r="B4154"/>
  <c r="C4154"/>
  <c r="D4154"/>
  <c r="E4154"/>
  <c r="F4154"/>
  <c r="G4154"/>
  <c r="H4154"/>
  <c r="A4107"/>
  <c r="B4107"/>
  <c r="C4107"/>
  <c r="D4107"/>
  <c r="E4107"/>
  <c r="F4107"/>
  <c r="G4107"/>
  <c r="H4107"/>
  <c r="A4182"/>
  <c r="B4182"/>
  <c r="C4182"/>
  <c r="D4182"/>
  <c r="E4182"/>
  <c r="F4182"/>
  <c r="G4182"/>
  <c r="A4205"/>
  <c r="B4205"/>
  <c r="C4205"/>
  <c r="D4205"/>
  <c r="E4205"/>
  <c r="F4205"/>
  <c r="G4205"/>
  <c r="H4205"/>
  <c r="A4229"/>
  <c r="B4229"/>
  <c r="C4229"/>
  <c r="D4229"/>
  <c r="E4229"/>
  <c r="F4229"/>
  <c r="G4229"/>
  <c r="H4229"/>
  <c r="A4242"/>
  <c r="B4242"/>
  <c r="C4242"/>
  <c r="D4242"/>
  <c r="E4242"/>
  <c r="F4242"/>
  <c r="G4242"/>
  <c r="A4407"/>
  <c r="B4407"/>
  <c r="C4407"/>
  <c r="D4407"/>
  <c r="E4407"/>
  <c r="F4407"/>
  <c r="G4407"/>
  <c r="A4253"/>
  <c r="B4253"/>
  <c r="C4253"/>
  <c r="D4253"/>
  <c r="E4253"/>
  <c r="F4253"/>
  <c r="G4253"/>
  <c r="H4253"/>
  <c r="A4314"/>
  <c r="B4314"/>
  <c r="C4314"/>
  <c r="D4314"/>
  <c r="E4314"/>
  <c r="F4314"/>
  <c r="G4314"/>
  <c r="H4314"/>
  <c r="A4381"/>
  <c r="B4381"/>
  <c r="C4381"/>
  <c r="D4381"/>
  <c r="E4381"/>
  <c r="F4381"/>
  <c r="G4381"/>
  <c r="A4315"/>
  <c r="B4315"/>
  <c r="C4315"/>
  <c r="D4315"/>
  <c r="E4315"/>
  <c r="F4315"/>
  <c r="G4315"/>
  <c r="H4315"/>
  <c r="A4382"/>
  <c r="B4382"/>
  <c r="C4382"/>
  <c r="D4382"/>
  <c r="E4382"/>
  <c r="F4382"/>
  <c r="G4382"/>
  <c r="A4316"/>
  <c r="B4316"/>
  <c r="C4316"/>
  <c r="D4316"/>
  <c r="E4316"/>
  <c r="F4316"/>
  <c r="G4316"/>
  <c r="H4316"/>
  <c r="A4383"/>
  <c r="B4383"/>
  <c r="C4383"/>
  <c r="D4383"/>
  <c r="E4383"/>
  <c r="F4383"/>
  <c r="G4383"/>
  <c r="A4317"/>
  <c r="B4317"/>
  <c r="C4317"/>
  <c r="D4317"/>
  <c r="E4317"/>
  <c r="F4317"/>
  <c r="G4317"/>
  <c r="H4317"/>
  <c r="A4384"/>
  <c r="B4384"/>
  <c r="C4384"/>
  <c r="D4384"/>
  <c r="E4384"/>
  <c r="F4384"/>
  <c r="G4384"/>
  <c r="A4318"/>
  <c r="B4318"/>
  <c r="C4318"/>
  <c r="D4318"/>
  <c r="E4318"/>
  <c r="F4318"/>
  <c r="G4318"/>
  <c r="H4318"/>
  <c r="A4385"/>
  <c r="B4385"/>
  <c r="C4385"/>
  <c r="D4385"/>
  <c r="E4385"/>
  <c r="F4385"/>
  <c r="G4385"/>
  <c r="A4460"/>
  <c r="B4460"/>
  <c r="C4460"/>
  <c r="D4460"/>
  <c r="E4460"/>
  <c r="F4460"/>
  <c r="G4460"/>
  <c r="A4429"/>
  <c r="B4429"/>
  <c r="C4429"/>
  <c r="D4429"/>
  <c r="E4429"/>
  <c r="F4429"/>
  <c r="G4429"/>
  <c r="A4461"/>
  <c r="B4461"/>
  <c r="C4461"/>
  <c r="D4461"/>
  <c r="E4461"/>
  <c r="F4461"/>
  <c r="G4461"/>
  <c r="A4415"/>
  <c r="B4415"/>
  <c r="C4415"/>
  <c r="D4415"/>
  <c r="E4415"/>
  <c r="F4415"/>
  <c r="G4415"/>
  <c r="H4415"/>
  <c r="A4430"/>
  <c r="B4430"/>
  <c r="C4430"/>
  <c r="D4430"/>
  <c r="E4430"/>
  <c r="F4430"/>
  <c r="G4430"/>
  <c r="A4462"/>
  <c r="B4462"/>
  <c r="C4462"/>
  <c r="D4462"/>
  <c r="E4462"/>
  <c r="F4462"/>
  <c r="G4462"/>
  <c r="A4416"/>
  <c r="B4416"/>
  <c r="C4416"/>
  <c r="D4416"/>
  <c r="E4416"/>
  <c r="F4416"/>
  <c r="G4416"/>
  <c r="H4416"/>
  <c r="A4501"/>
  <c r="B4501"/>
  <c r="C4501"/>
  <c r="D4501"/>
  <c r="E4501"/>
  <c r="F4501"/>
  <c r="G4501"/>
  <c r="H4501"/>
  <c r="A4535"/>
  <c r="B4535"/>
  <c r="C4535"/>
  <c r="D4535"/>
  <c r="E4535"/>
  <c r="F4535"/>
  <c r="G4535"/>
  <c r="H4535"/>
  <c r="A4561"/>
  <c r="B4561"/>
  <c r="C4561"/>
  <c r="D4561"/>
  <c r="E4561"/>
  <c r="F4561"/>
  <c r="G4561"/>
  <c r="A4502"/>
  <c r="B4502"/>
  <c r="C4502"/>
  <c r="D4502"/>
  <c r="E4502"/>
  <c r="F4502"/>
  <c r="G4502"/>
  <c r="H4502"/>
  <c r="A4503"/>
  <c r="B4503"/>
  <c r="C4503"/>
  <c r="D4503"/>
  <c r="E4503"/>
  <c r="F4503"/>
  <c r="G4503"/>
  <c r="H4503"/>
  <c r="A4623"/>
  <c r="B4623"/>
  <c r="C4623"/>
  <c r="D4623"/>
  <c r="E4623"/>
  <c r="F4623"/>
  <c r="G4623"/>
  <c r="H4623"/>
  <c r="A4672"/>
  <c r="B4672"/>
  <c r="C4672"/>
  <c r="D4672"/>
  <c r="E4672"/>
  <c r="F4672"/>
  <c r="G4672"/>
  <c r="H4672"/>
  <c r="A4774"/>
  <c r="B4774"/>
  <c r="C4774"/>
  <c r="D4774"/>
  <c r="E4774"/>
  <c r="F4774"/>
  <c r="G4774"/>
  <c r="H4774"/>
  <c r="A4935"/>
  <c r="B4935"/>
  <c r="C4935"/>
  <c r="D4935"/>
  <c r="E4935"/>
  <c r="F4935"/>
  <c r="G4935"/>
  <c r="A4974"/>
  <c r="B4974"/>
  <c r="C4974"/>
  <c r="D4974"/>
  <c r="E4974"/>
  <c r="F4974"/>
  <c r="G4974"/>
  <c r="A4832"/>
  <c r="B4832"/>
  <c r="C4832"/>
  <c r="D4832"/>
  <c r="E4832"/>
  <c r="F4832"/>
  <c r="G4832"/>
  <c r="H4832"/>
  <c r="A4578"/>
  <c r="B4578"/>
  <c r="C4578"/>
  <c r="D4578"/>
  <c r="E4578"/>
  <c r="F4578"/>
  <c r="G4578"/>
  <c r="A4624"/>
  <c r="B4624"/>
  <c r="C4624"/>
  <c r="D4624"/>
  <c r="E4624"/>
  <c r="F4624"/>
  <c r="G4624"/>
  <c r="H4624"/>
  <c r="A4775"/>
  <c r="B4775"/>
  <c r="C4775"/>
  <c r="D4775"/>
  <c r="E4775"/>
  <c r="F4775"/>
  <c r="G4775"/>
  <c r="H4775"/>
  <c r="A4704"/>
  <c r="B4704"/>
  <c r="C4704"/>
  <c r="D4704"/>
  <c r="E4704"/>
  <c r="F4704"/>
  <c r="G4704"/>
  <c r="H4704"/>
  <c r="A4715"/>
  <c r="B4715"/>
  <c r="C4715"/>
  <c r="D4715"/>
  <c r="E4715"/>
  <c r="F4715"/>
  <c r="G4715"/>
  <c r="H4715"/>
  <c r="A4888"/>
  <c r="B4888"/>
  <c r="C4888"/>
  <c r="D4888"/>
  <c r="E4888"/>
  <c r="F4888"/>
  <c r="G4888"/>
  <c r="H4888"/>
  <c r="A4872"/>
  <c r="B4872"/>
  <c r="C4872"/>
  <c r="D4872"/>
  <c r="E4872"/>
  <c r="F4872"/>
  <c r="G4872"/>
  <c r="H4872"/>
  <c r="A4936"/>
  <c r="B4936"/>
  <c r="C4936"/>
  <c r="D4936"/>
  <c r="E4936"/>
  <c r="F4936"/>
  <c r="G4936"/>
  <c r="A4975"/>
  <c r="B4975"/>
  <c r="C4975"/>
  <c r="D4975"/>
  <c r="E4975"/>
  <c r="F4975"/>
  <c r="G4975"/>
  <c r="A4833"/>
  <c r="B4833"/>
  <c r="C4833"/>
  <c r="D4833"/>
  <c r="E4833"/>
  <c r="F4833"/>
  <c r="G4833"/>
  <c r="H4833"/>
  <c r="A4625"/>
  <c r="B4625"/>
  <c r="C4625"/>
  <c r="D4625"/>
  <c r="E4625"/>
  <c r="F4625"/>
  <c r="G4625"/>
  <c r="H4625"/>
  <c r="A4776"/>
  <c r="B4776"/>
  <c r="C4776"/>
  <c r="D4776"/>
  <c r="E4776"/>
  <c r="F4776"/>
  <c r="G4776"/>
  <c r="H4776"/>
  <c r="A4716"/>
  <c r="B4716"/>
  <c r="C4716"/>
  <c r="D4716"/>
  <c r="E4716"/>
  <c r="F4716"/>
  <c r="G4716"/>
  <c r="H4716"/>
  <c r="A4873"/>
  <c r="B4873"/>
  <c r="C4873"/>
  <c r="D4873"/>
  <c r="E4873"/>
  <c r="F4873"/>
  <c r="G4873"/>
  <c r="H4873"/>
  <c r="A4937"/>
  <c r="B4937"/>
  <c r="C4937"/>
  <c r="D4937"/>
  <c r="E4937"/>
  <c r="F4937"/>
  <c r="G4937"/>
  <c r="A4834"/>
  <c r="B4834"/>
  <c r="C4834"/>
  <c r="D4834"/>
  <c r="E4834"/>
  <c r="F4834"/>
  <c r="G4834"/>
  <c r="H4834"/>
  <c r="A4579"/>
  <c r="B4579"/>
  <c r="C4579"/>
  <c r="D4579"/>
  <c r="E4579"/>
  <c r="F4579"/>
  <c r="G4579"/>
  <c r="A4626"/>
  <c r="B4626"/>
  <c r="C4626"/>
  <c r="D4626"/>
  <c r="E4626"/>
  <c r="F4626"/>
  <c r="G4626"/>
  <c r="H4626"/>
  <c r="A4777"/>
  <c r="B4777"/>
  <c r="C4777"/>
  <c r="D4777"/>
  <c r="E4777"/>
  <c r="F4777"/>
  <c r="G4777"/>
  <c r="H4777"/>
  <c r="A4705"/>
  <c r="B4705"/>
  <c r="C4705"/>
  <c r="D4705"/>
  <c r="E4705"/>
  <c r="F4705"/>
  <c r="G4705"/>
  <c r="H4705"/>
  <c r="A4889"/>
  <c r="B4889"/>
  <c r="C4889"/>
  <c r="D4889"/>
  <c r="E4889"/>
  <c r="F4889"/>
  <c r="G4889"/>
  <c r="H4889"/>
  <c r="A4938"/>
  <c r="B4938"/>
  <c r="C4938"/>
  <c r="D4938"/>
  <c r="E4938"/>
  <c r="F4938"/>
  <c r="G4938"/>
  <c r="A4835"/>
  <c r="B4835"/>
  <c r="C4835"/>
  <c r="D4835"/>
  <c r="E4835"/>
  <c r="F4835"/>
  <c r="G4835"/>
  <c r="H4835"/>
  <c r="A4627"/>
  <c r="B4627"/>
  <c r="C4627"/>
  <c r="D4627"/>
  <c r="E4627"/>
  <c r="F4627"/>
  <c r="G4627"/>
  <c r="H4627"/>
  <c r="A4778"/>
  <c r="B4778"/>
  <c r="C4778"/>
  <c r="D4778"/>
  <c r="E4778"/>
  <c r="F4778"/>
  <c r="G4778"/>
  <c r="H4778"/>
  <c r="A4939"/>
  <c r="B4939"/>
  <c r="C4939"/>
  <c r="D4939"/>
  <c r="E4939"/>
  <c r="F4939"/>
  <c r="G4939"/>
  <c r="A4108"/>
  <c r="B4108"/>
  <c r="C4108"/>
  <c r="D4108"/>
  <c r="E4108"/>
  <c r="F4108"/>
  <c r="G4108"/>
  <c r="H4108"/>
  <c r="A4136"/>
  <c r="B4136"/>
  <c r="C4136"/>
  <c r="D4136"/>
  <c r="E4136"/>
  <c r="F4136"/>
  <c r="G4136"/>
  <c r="H4136"/>
  <c r="A4155"/>
  <c r="B4155"/>
  <c r="C4155"/>
  <c r="D4155"/>
  <c r="E4155"/>
  <c r="F4155"/>
  <c r="G4155"/>
  <c r="H4155"/>
  <c r="A4183"/>
  <c r="B4183"/>
  <c r="C4183"/>
  <c r="D4183"/>
  <c r="E4183"/>
  <c r="F4183"/>
  <c r="G4183"/>
  <c r="A4109"/>
  <c r="B4109"/>
  <c r="C4109"/>
  <c r="D4109"/>
  <c r="E4109"/>
  <c r="F4109"/>
  <c r="G4109"/>
  <c r="H4109"/>
  <c r="A4156"/>
  <c r="B4156"/>
  <c r="C4156"/>
  <c r="D4156"/>
  <c r="E4156"/>
  <c r="F4156"/>
  <c r="G4156"/>
  <c r="H4156"/>
  <c r="A4184"/>
  <c r="B4184"/>
  <c r="C4184"/>
  <c r="D4184"/>
  <c r="E4184"/>
  <c r="F4184"/>
  <c r="G4184"/>
  <c r="A4185"/>
  <c r="B4185"/>
  <c r="C4185"/>
  <c r="D4185"/>
  <c r="E4185"/>
  <c r="F4185"/>
  <c r="G4185"/>
  <c r="A4206"/>
  <c r="B4206"/>
  <c r="C4206"/>
  <c r="D4206"/>
  <c r="E4206"/>
  <c r="F4206"/>
  <c r="G4206"/>
  <c r="H4206"/>
  <c r="A4214"/>
  <c r="B4214"/>
  <c r="C4214"/>
  <c r="D4214"/>
  <c r="E4214"/>
  <c r="F4214"/>
  <c r="G4214"/>
  <c r="H4214"/>
  <c r="A4230"/>
  <c r="B4230"/>
  <c r="C4230"/>
  <c r="D4230"/>
  <c r="E4230"/>
  <c r="F4230"/>
  <c r="G4230"/>
  <c r="H4230"/>
  <c r="A4243"/>
  <c r="B4243"/>
  <c r="C4243"/>
  <c r="D4243"/>
  <c r="E4243"/>
  <c r="F4243"/>
  <c r="G4243"/>
  <c r="A4319"/>
  <c r="B4319"/>
  <c r="C4319"/>
  <c r="D4319"/>
  <c r="E4319"/>
  <c r="F4319"/>
  <c r="G4319"/>
  <c r="H4319"/>
  <c r="A4386"/>
  <c r="B4386"/>
  <c r="C4386"/>
  <c r="D4386"/>
  <c r="E4386"/>
  <c r="F4386"/>
  <c r="G4386"/>
  <c r="A4320"/>
  <c r="B4320"/>
  <c r="C4320"/>
  <c r="D4320"/>
  <c r="E4320"/>
  <c r="F4320"/>
  <c r="G4320"/>
  <c r="H4320"/>
  <c r="A4387"/>
  <c r="B4387"/>
  <c r="C4387"/>
  <c r="D4387"/>
  <c r="E4387"/>
  <c r="F4387"/>
  <c r="G4387"/>
  <c r="A4321"/>
  <c r="B4321"/>
  <c r="C4321"/>
  <c r="D4321"/>
  <c r="E4321"/>
  <c r="F4321"/>
  <c r="G4321"/>
  <c r="H4321"/>
  <c r="A4388"/>
  <c r="B4388"/>
  <c r="C4388"/>
  <c r="D4388"/>
  <c r="E4388"/>
  <c r="F4388"/>
  <c r="G4388"/>
  <c r="A4322"/>
  <c r="B4322"/>
  <c r="C4322"/>
  <c r="D4322"/>
  <c r="E4322"/>
  <c r="F4322"/>
  <c r="G4322"/>
  <c r="H4322"/>
  <c r="A4389"/>
  <c r="B4389"/>
  <c r="C4389"/>
  <c r="D4389"/>
  <c r="E4389"/>
  <c r="F4389"/>
  <c r="G4389"/>
  <c r="A4323"/>
  <c r="B4323"/>
  <c r="C4323"/>
  <c r="D4323"/>
  <c r="E4323"/>
  <c r="F4323"/>
  <c r="G4323"/>
  <c r="H4323"/>
  <c r="A4390"/>
  <c r="B4390"/>
  <c r="C4390"/>
  <c r="D4390"/>
  <c r="E4390"/>
  <c r="F4390"/>
  <c r="G4390"/>
  <c r="A4463"/>
  <c r="B4463"/>
  <c r="C4463"/>
  <c r="D4463"/>
  <c r="E4463"/>
  <c r="F4463"/>
  <c r="G4463"/>
  <c r="A4431"/>
  <c r="B4431"/>
  <c r="C4431"/>
  <c r="D4431"/>
  <c r="E4431"/>
  <c r="F4431"/>
  <c r="G4431"/>
  <c r="A4464"/>
  <c r="B4464"/>
  <c r="C4464"/>
  <c r="D4464"/>
  <c r="E4464"/>
  <c r="F4464"/>
  <c r="G4464"/>
  <c r="A4417"/>
  <c r="B4417"/>
  <c r="C4417"/>
  <c r="D4417"/>
  <c r="E4417"/>
  <c r="F4417"/>
  <c r="G4417"/>
  <c r="H4417"/>
  <c r="A4432"/>
  <c r="B4432"/>
  <c r="C4432"/>
  <c r="D4432"/>
  <c r="E4432"/>
  <c r="F4432"/>
  <c r="G4432"/>
  <c r="A4504"/>
  <c r="B4504"/>
  <c r="C4504"/>
  <c r="D4504"/>
  <c r="E4504"/>
  <c r="F4504"/>
  <c r="G4504"/>
  <c r="H4504"/>
  <c r="A4536"/>
  <c r="B4536"/>
  <c r="C4536"/>
  <c r="D4536"/>
  <c r="E4536"/>
  <c r="F4536"/>
  <c r="G4536"/>
  <c r="H4536"/>
  <c r="A4548"/>
  <c r="B4548"/>
  <c r="C4548"/>
  <c r="D4548"/>
  <c r="E4548"/>
  <c r="F4548"/>
  <c r="G4548"/>
  <c r="H4548"/>
  <c r="A4562"/>
  <c r="B4562"/>
  <c r="C4562"/>
  <c r="D4562"/>
  <c r="E4562"/>
  <c r="F4562"/>
  <c r="G4562"/>
  <c r="A4505"/>
  <c r="B4505"/>
  <c r="C4505"/>
  <c r="D4505"/>
  <c r="E4505"/>
  <c r="F4505"/>
  <c r="G4505"/>
  <c r="H4505"/>
  <c r="A4506"/>
  <c r="B4506"/>
  <c r="C4506"/>
  <c r="D4506"/>
  <c r="E4506"/>
  <c r="F4506"/>
  <c r="G4506"/>
  <c r="H4506"/>
  <c r="A4836"/>
  <c r="B4836"/>
  <c r="C4836"/>
  <c r="D4836"/>
  <c r="E4836"/>
  <c r="F4836"/>
  <c r="G4836"/>
  <c r="H4836"/>
  <c r="A4628"/>
  <c r="B4628"/>
  <c r="C4628"/>
  <c r="D4628"/>
  <c r="E4628"/>
  <c r="F4628"/>
  <c r="G4628"/>
  <c r="H4628"/>
  <c r="A4673"/>
  <c r="B4673"/>
  <c r="C4673"/>
  <c r="D4673"/>
  <c r="E4673"/>
  <c r="F4673"/>
  <c r="G4673"/>
  <c r="H4673"/>
  <c r="A4779"/>
  <c r="B4779"/>
  <c r="C4779"/>
  <c r="D4779"/>
  <c r="E4779"/>
  <c r="F4779"/>
  <c r="G4779"/>
  <c r="H4779"/>
  <c r="A4940"/>
  <c r="B4940"/>
  <c r="C4940"/>
  <c r="D4940"/>
  <c r="E4940"/>
  <c r="F4940"/>
  <c r="G4940"/>
  <c r="A4976"/>
  <c r="B4976"/>
  <c r="C4976"/>
  <c r="D4976"/>
  <c r="E4976"/>
  <c r="F4976"/>
  <c r="G4976"/>
  <c r="A4837"/>
  <c r="B4837"/>
  <c r="C4837"/>
  <c r="D4837"/>
  <c r="E4837"/>
  <c r="F4837"/>
  <c r="G4837"/>
  <c r="H4837"/>
  <c r="A4629"/>
  <c r="B4629"/>
  <c r="C4629"/>
  <c r="D4629"/>
  <c r="E4629"/>
  <c r="F4629"/>
  <c r="G4629"/>
  <c r="H4629"/>
  <c r="A4674"/>
  <c r="B4674"/>
  <c r="C4674"/>
  <c r="D4674"/>
  <c r="E4674"/>
  <c r="F4674"/>
  <c r="G4674"/>
  <c r="H4674"/>
  <c r="A4780"/>
  <c r="B4780"/>
  <c r="C4780"/>
  <c r="D4780"/>
  <c r="E4780"/>
  <c r="F4780"/>
  <c r="G4780"/>
  <c r="H4780"/>
  <c r="A4706"/>
  <c r="B4706"/>
  <c r="C4706"/>
  <c r="D4706"/>
  <c r="E4706"/>
  <c r="F4706"/>
  <c r="G4706"/>
  <c r="H4706"/>
  <c r="A4717"/>
  <c r="B4717"/>
  <c r="C4717"/>
  <c r="D4717"/>
  <c r="E4717"/>
  <c r="F4717"/>
  <c r="G4717"/>
  <c r="H4717"/>
  <c r="A4874"/>
  <c r="B4874"/>
  <c r="C4874"/>
  <c r="D4874"/>
  <c r="E4874"/>
  <c r="F4874"/>
  <c r="G4874"/>
  <c r="H4874"/>
  <c r="A4941"/>
  <c r="B4941"/>
  <c r="C4941"/>
  <c r="D4941"/>
  <c r="E4941"/>
  <c r="F4941"/>
  <c r="G4941"/>
  <c r="A4838"/>
  <c r="B4838"/>
  <c r="C4838"/>
  <c r="D4838"/>
  <c r="E4838"/>
  <c r="F4838"/>
  <c r="G4838"/>
  <c r="H4838"/>
  <c r="A4630"/>
  <c r="B4630"/>
  <c r="C4630"/>
  <c r="D4630"/>
  <c r="E4630"/>
  <c r="F4630"/>
  <c r="G4630"/>
  <c r="H4630"/>
  <c r="A4675"/>
  <c r="B4675"/>
  <c r="C4675"/>
  <c r="D4675"/>
  <c r="E4675"/>
  <c r="F4675"/>
  <c r="G4675"/>
  <c r="H4675"/>
  <c r="A4690"/>
  <c r="B4690"/>
  <c r="C4690"/>
  <c r="D4690"/>
  <c r="E4690"/>
  <c r="F4690"/>
  <c r="G4690"/>
  <c r="H4690"/>
  <c r="A4781"/>
  <c r="B4781"/>
  <c r="C4781"/>
  <c r="D4781"/>
  <c r="E4781"/>
  <c r="F4781"/>
  <c r="G4781"/>
  <c r="H4781"/>
  <c r="A4707"/>
  <c r="B4707"/>
  <c r="C4707"/>
  <c r="D4707"/>
  <c r="E4707"/>
  <c r="F4707"/>
  <c r="G4707"/>
  <c r="H4707"/>
  <c r="A4890"/>
  <c r="B4890"/>
  <c r="C4890"/>
  <c r="D4890"/>
  <c r="E4890"/>
  <c r="F4890"/>
  <c r="G4890"/>
  <c r="H4890"/>
  <c r="A4875"/>
  <c r="B4875"/>
  <c r="C4875"/>
  <c r="D4875"/>
  <c r="E4875"/>
  <c r="F4875"/>
  <c r="G4875"/>
  <c r="H4875"/>
  <c r="A4942"/>
  <c r="B4942"/>
  <c r="C4942"/>
  <c r="D4942"/>
  <c r="E4942"/>
  <c r="F4942"/>
  <c r="G4942"/>
  <c r="A4839"/>
  <c r="B4839"/>
  <c r="C4839"/>
  <c r="D4839"/>
  <c r="E4839"/>
  <c r="F4839"/>
  <c r="G4839"/>
  <c r="H4839"/>
  <c r="A4631"/>
  <c r="B4631"/>
  <c r="C4631"/>
  <c r="D4631"/>
  <c r="E4631"/>
  <c r="F4631"/>
  <c r="G4631"/>
  <c r="H4631"/>
  <c r="A4782"/>
  <c r="B4782"/>
  <c r="C4782"/>
  <c r="D4782"/>
  <c r="E4782"/>
  <c r="F4782"/>
  <c r="G4782"/>
  <c r="H4782"/>
  <c r="A4708"/>
  <c r="B4708"/>
  <c r="C4708"/>
  <c r="D4708"/>
  <c r="E4708"/>
  <c r="F4708"/>
  <c r="G4708"/>
  <c r="H4708"/>
  <c r="A4943"/>
  <c r="B4943"/>
  <c r="C4943"/>
  <c r="D4943"/>
  <c r="E4943"/>
  <c r="F4943"/>
  <c r="G4943"/>
  <c r="A4840"/>
  <c r="B4840"/>
  <c r="C4840"/>
  <c r="D4840"/>
  <c r="E4840"/>
  <c r="F4840"/>
  <c r="G4840"/>
  <c r="H4840"/>
  <c r="A4632"/>
  <c r="B4632"/>
  <c r="C4632"/>
  <c r="D4632"/>
  <c r="E4632"/>
  <c r="F4632"/>
  <c r="G4632"/>
  <c r="H4632"/>
  <c r="A4783"/>
  <c r="B4783"/>
  <c r="C4783"/>
  <c r="D4783"/>
  <c r="E4783"/>
  <c r="F4783"/>
  <c r="G4783"/>
  <c r="H4783"/>
  <c r="A4944"/>
  <c r="B4944"/>
  <c r="C4944"/>
  <c r="D4944"/>
  <c r="E4944"/>
  <c r="F4944"/>
  <c r="G4944"/>
  <c r="A6135"/>
  <c r="B6135"/>
  <c r="C6135"/>
  <c r="D6135"/>
  <c r="E6135"/>
  <c r="F6135"/>
  <c r="G6135"/>
  <c r="H6135"/>
  <c r="A6211"/>
  <c r="B6211"/>
  <c r="C6211"/>
  <c r="D6211"/>
  <c r="E6211"/>
  <c r="F6211"/>
  <c r="G6211"/>
  <c r="H6211"/>
  <c r="A6240"/>
  <c r="B6240"/>
  <c r="C6240"/>
  <c r="D6240"/>
  <c r="E6240"/>
  <c r="F6240"/>
  <c r="G6240"/>
  <c r="A6136"/>
  <c r="B6136"/>
  <c r="C6136"/>
  <c r="D6136"/>
  <c r="E6136"/>
  <c r="F6136"/>
  <c r="G6136"/>
  <c r="H6136"/>
  <c r="A6212"/>
  <c r="B6212"/>
  <c r="C6212"/>
  <c r="D6212"/>
  <c r="E6212"/>
  <c r="F6212"/>
  <c r="G6212"/>
  <c r="H6212"/>
  <c r="A6241"/>
  <c r="B6241"/>
  <c r="C6241"/>
  <c r="D6241"/>
  <c r="E6241"/>
  <c r="F6241"/>
  <c r="G6241"/>
  <c r="A6137"/>
  <c r="B6137"/>
  <c r="C6137"/>
  <c r="D6137"/>
  <c r="E6137"/>
  <c r="F6137"/>
  <c r="G6137"/>
  <c r="H6137"/>
  <c r="A6138"/>
  <c r="B6138"/>
  <c r="C6138"/>
  <c r="D6138"/>
  <c r="E6138"/>
  <c r="F6138"/>
  <c r="G6138"/>
  <c r="H6138"/>
  <c r="A6271"/>
  <c r="B6271"/>
  <c r="C6271"/>
  <c r="D6271"/>
  <c r="E6271"/>
  <c r="F6271"/>
  <c r="G6271"/>
  <c r="H6271"/>
  <c r="A6293"/>
  <c r="B6293"/>
  <c r="C6293"/>
  <c r="D6293"/>
  <c r="E6293"/>
  <c r="F6293"/>
  <c r="G6293"/>
  <c r="H6293"/>
  <c r="A6358"/>
  <c r="B6358"/>
  <c r="C6358"/>
  <c r="D6358"/>
  <c r="E6358"/>
  <c r="F6358"/>
  <c r="G6358"/>
  <c r="H6358"/>
  <c r="A6359"/>
  <c r="B6359"/>
  <c r="C6359"/>
  <c r="D6359"/>
  <c r="E6359"/>
  <c r="F6359"/>
  <c r="G6359"/>
  <c r="H6359"/>
  <c r="A6451"/>
  <c r="B6451"/>
  <c r="C6451"/>
  <c r="D6451"/>
  <c r="E6451"/>
  <c r="F6451"/>
  <c r="G6451"/>
  <c r="A6360"/>
  <c r="B6360"/>
  <c r="C6360"/>
  <c r="D6360"/>
  <c r="E6360"/>
  <c r="F6360"/>
  <c r="G6360"/>
  <c r="H6360"/>
  <c r="A6361"/>
  <c r="B6361"/>
  <c r="C6361"/>
  <c r="D6361"/>
  <c r="E6361"/>
  <c r="F6361"/>
  <c r="G6361"/>
  <c r="H6361"/>
  <c r="A6452"/>
  <c r="B6452"/>
  <c r="C6452"/>
  <c r="D6452"/>
  <c r="E6452"/>
  <c r="F6452"/>
  <c r="G6452"/>
  <c r="A6362"/>
  <c r="B6362"/>
  <c r="C6362"/>
  <c r="D6362"/>
  <c r="E6362"/>
  <c r="F6362"/>
  <c r="G6362"/>
  <c r="H6362"/>
  <c r="A6525"/>
  <c r="B6525"/>
  <c r="C6525"/>
  <c r="D6525"/>
  <c r="E6525"/>
  <c r="F6525"/>
  <c r="G6525"/>
  <c r="A6567"/>
  <c r="B6567"/>
  <c r="C6567"/>
  <c r="D6567"/>
  <c r="E6567"/>
  <c r="F6567"/>
  <c r="G6567"/>
  <c r="H6567"/>
  <c r="A6613"/>
  <c r="B6613"/>
  <c r="C6613"/>
  <c r="D6613"/>
  <c r="E6613"/>
  <c r="F6613"/>
  <c r="G6613"/>
  <c r="H6613"/>
  <c r="A6568"/>
  <c r="B6568"/>
  <c r="C6568"/>
  <c r="D6568"/>
  <c r="E6568"/>
  <c r="F6568"/>
  <c r="G6568"/>
  <c r="H6568"/>
  <c r="A6636"/>
  <c r="B6636"/>
  <c r="C6636"/>
  <c r="D6636"/>
  <c r="E6636"/>
  <c r="F6636"/>
  <c r="G6636"/>
  <c r="A6873"/>
  <c r="B6873"/>
  <c r="C6873"/>
  <c r="D6873"/>
  <c r="E6873"/>
  <c r="F6873"/>
  <c r="G6873"/>
  <c r="H6873"/>
  <c r="A7056"/>
  <c r="B7056"/>
  <c r="C7056"/>
  <c r="D7056"/>
  <c r="E7056"/>
  <c r="F7056"/>
  <c r="G7056"/>
  <c r="A6963"/>
  <c r="B6963"/>
  <c r="C6963"/>
  <c r="D6963"/>
  <c r="E6963"/>
  <c r="F6963"/>
  <c r="G6963"/>
  <c r="H6963"/>
  <c r="A6673"/>
  <c r="B6673"/>
  <c r="C6673"/>
  <c r="D6673"/>
  <c r="E6673"/>
  <c r="F6673"/>
  <c r="G6673"/>
  <c r="H6673"/>
  <c r="A6755"/>
  <c r="B6755"/>
  <c r="C6755"/>
  <c r="D6755"/>
  <c r="E6755"/>
  <c r="F6755"/>
  <c r="G6755"/>
  <c r="H6755"/>
  <c r="A6874"/>
  <c r="B6874"/>
  <c r="C6874"/>
  <c r="D6874"/>
  <c r="E6874"/>
  <c r="F6874"/>
  <c r="G6874"/>
  <c r="H6874"/>
  <c r="A6792"/>
  <c r="B6792"/>
  <c r="C6792"/>
  <c r="D6792"/>
  <c r="E6792"/>
  <c r="F6792"/>
  <c r="G6792"/>
  <c r="H6792"/>
  <c r="A7057"/>
  <c r="B7057"/>
  <c r="C7057"/>
  <c r="D7057"/>
  <c r="E7057"/>
  <c r="F7057"/>
  <c r="G7057"/>
  <c r="A6964"/>
  <c r="B6964"/>
  <c r="C6964"/>
  <c r="D6964"/>
  <c r="E6964"/>
  <c r="F6964"/>
  <c r="G6964"/>
  <c r="H6964"/>
  <c r="A6674"/>
  <c r="B6674"/>
  <c r="C6674"/>
  <c r="D6674"/>
  <c r="E6674"/>
  <c r="F6674"/>
  <c r="G6674"/>
  <c r="H6674"/>
  <c r="A6875"/>
  <c r="B6875"/>
  <c r="C6875"/>
  <c r="D6875"/>
  <c r="E6875"/>
  <c r="F6875"/>
  <c r="G6875"/>
  <c r="H6875"/>
  <c r="A6793"/>
  <c r="B6793"/>
  <c r="C6793"/>
  <c r="D6793"/>
  <c r="E6793"/>
  <c r="F6793"/>
  <c r="G6793"/>
  <c r="H6793"/>
  <c r="A7058"/>
  <c r="B7058"/>
  <c r="C7058"/>
  <c r="D7058"/>
  <c r="E7058"/>
  <c r="F7058"/>
  <c r="G7058"/>
  <c r="A6675"/>
  <c r="B6675"/>
  <c r="C6675"/>
  <c r="D6675"/>
  <c r="E6675"/>
  <c r="F6675"/>
  <c r="G6675"/>
  <c r="H6675"/>
  <c r="A6876"/>
  <c r="B6876"/>
  <c r="C6876"/>
  <c r="D6876"/>
  <c r="E6876"/>
  <c r="F6876"/>
  <c r="G6876"/>
  <c r="H6876"/>
  <c r="A7059"/>
  <c r="B7059"/>
  <c r="C7059"/>
  <c r="D7059"/>
  <c r="E7059"/>
  <c r="F7059"/>
  <c r="G7059"/>
  <c r="A6965"/>
  <c r="B6965"/>
  <c r="C6965"/>
  <c r="D6965"/>
  <c r="E6965"/>
  <c r="F6965"/>
  <c r="G6965"/>
  <c r="H6965"/>
  <c r="A6676"/>
  <c r="B6676"/>
  <c r="C6676"/>
  <c r="D6676"/>
  <c r="E6676"/>
  <c r="F6676"/>
  <c r="G6676"/>
  <c r="H6676"/>
  <c r="A6877"/>
  <c r="B6877"/>
  <c r="C6877"/>
  <c r="D6877"/>
  <c r="E6877"/>
  <c r="F6877"/>
  <c r="G6877"/>
  <c r="H6877"/>
  <c r="A6139"/>
  <c r="B6139"/>
  <c r="C6139"/>
  <c r="D6139"/>
  <c r="E6139"/>
  <c r="F6139"/>
  <c r="G6139"/>
  <c r="H6139"/>
  <c r="A6213"/>
  <c r="B6213"/>
  <c r="C6213"/>
  <c r="D6213"/>
  <c r="E6213"/>
  <c r="F6213"/>
  <c r="G6213"/>
  <c r="H6213"/>
  <c r="A6203"/>
  <c r="B6203"/>
  <c r="C6203"/>
  <c r="D6203"/>
  <c r="E6203"/>
  <c r="F6203"/>
  <c r="G6203"/>
  <c r="H6203"/>
  <c r="A6242"/>
  <c r="B6242"/>
  <c r="C6242"/>
  <c r="D6242"/>
  <c r="E6242"/>
  <c r="F6242"/>
  <c r="G6242"/>
  <c r="A6140"/>
  <c r="B6140"/>
  <c r="C6140"/>
  <c r="D6140"/>
  <c r="E6140"/>
  <c r="F6140"/>
  <c r="G6140"/>
  <c r="H6140"/>
  <c r="A6214"/>
  <c r="B6214"/>
  <c r="C6214"/>
  <c r="D6214"/>
  <c r="E6214"/>
  <c r="F6214"/>
  <c r="G6214"/>
  <c r="H6214"/>
  <c r="A6141"/>
  <c r="B6141"/>
  <c r="C6141"/>
  <c r="D6141"/>
  <c r="E6141"/>
  <c r="F6141"/>
  <c r="G6141"/>
  <c r="H6141"/>
  <c r="A6294"/>
  <c r="B6294"/>
  <c r="C6294"/>
  <c r="D6294"/>
  <c r="E6294"/>
  <c r="F6294"/>
  <c r="G6294"/>
  <c r="H6294"/>
  <c r="A6310"/>
  <c r="B6310"/>
  <c r="C6310"/>
  <c r="D6310"/>
  <c r="E6310"/>
  <c r="F6310"/>
  <c r="G6310"/>
  <c r="A6363"/>
  <c r="B6363"/>
  <c r="C6363"/>
  <c r="D6363"/>
  <c r="E6363"/>
  <c r="F6363"/>
  <c r="G6363"/>
  <c r="H6363"/>
  <c r="A6453"/>
  <c r="B6453"/>
  <c r="C6453"/>
  <c r="D6453"/>
  <c r="E6453"/>
  <c r="F6453"/>
  <c r="G6453"/>
  <c r="A6364"/>
  <c r="B6364"/>
  <c r="C6364"/>
  <c r="D6364"/>
  <c r="E6364"/>
  <c r="F6364"/>
  <c r="G6364"/>
  <c r="H6364"/>
  <c r="A6454"/>
  <c r="B6454"/>
  <c r="C6454"/>
  <c r="D6454"/>
  <c r="E6454"/>
  <c r="F6454"/>
  <c r="G6454"/>
  <c r="A6365"/>
  <c r="B6365"/>
  <c r="C6365"/>
  <c r="D6365"/>
  <c r="E6365"/>
  <c r="F6365"/>
  <c r="G6365"/>
  <c r="H6365"/>
  <c r="A6455"/>
  <c r="B6455"/>
  <c r="C6455"/>
  <c r="D6455"/>
  <c r="E6455"/>
  <c r="F6455"/>
  <c r="G6455"/>
  <c r="A6366"/>
  <c r="B6366"/>
  <c r="C6366"/>
  <c r="D6366"/>
  <c r="E6366"/>
  <c r="F6366"/>
  <c r="G6366"/>
  <c r="H6366"/>
  <c r="A6456"/>
  <c r="B6456"/>
  <c r="C6456"/>
  <c r="D6456"/>
  <c r="E6456"/>
  <c r="F6456"/>
  <c r="G6456"/>
  <c r="A6367"/>
  <c r="B6367"/>
  <c r="C6367"/>
  <c r="D6367"/>
  <c r="E6367"/>
  <c r="F6367"/>
  <c r="G6367"/>
  <c r="H6367"/>
  <c r="A6457"/>
  <c r="B6457"/>
  <c r="C6457"/>
  <c r="D6457"/>
  <c r="E6457"/>
  <c r="F6457"/>
  <c r="G6457"/>
  <c r="A6505"/>
  <c r="B6505"/>
  <c r="C6505"/>
  <c r="D6505"/>
  <c r="E6505"/>
  <c r="F6505"/>
  <c r="G6505"/>
  <c r="A6526"/>
  <c r="B6526"/>
  <c r="C6526"/>
  <c r="D6526"/>
  <c r="E6526"/>
  <c r="F6526"/>
  <c r="G6526"/>
  <c r="A6569"/>
  <c r="B6569"/>
  <c r="C6569"/>
  <c r="D6569"/>
  <c r="E6569"/>
  <c r="F6569"/>
  <c r="G6569"/>
  <c r="H6569"/>
  <c r="A6614"/>
  <c r="B6614"/>
  <c r="C6614"/>
  <c r="D6614"/>
  <c r="E6614"/>
  <c r="F6614"/>
  <c r="G6614"/>
  <c r="H6614"/>
  <c r="A6878"/>
  <c r="B6878"/>
  <c r="C6878"/>
  <c r="D6878"/>
  <c r="E6878"/>
  <c r="F6878"/>
  <c r="G6878"/>
  <c r="H6878"/>
  <c r="A7060"/>
  <c r="B7060"/>
  <c r="C7060"/>
  <c r="D7060"/>
  <c r="E7060"/>
  <c r="F7060"/>
  <c r="G7060"/>
  <c r="A6966"/>
  <c r="B6966"/>
  <c r="C6966"/>
  <c r="D6966"/>
  <c r="E6966"/>
  <c r="F6966"/>
  <c r="G6966"/>
  <c r="H6966"/>
  <c r="A6677"/>
  <c r="B6677"/>
  <c r="C6677"/>
  <c r="D6677"/>
  <c r="E6677"/>
  <c r="F6677"/>
  <c r="G6677"/>
  <c r="H6677"/>
  <c r="A6879"/>
  <c r="B6879"/>
  <c r="C6879"/>
  <c r="D6879"/>
  <c r="E6879"/>
  <c r="F6879"/>
  <c r="G6879"/>
  <c r="H6879"/>
  <c r="A7061"/>
  <c r="B7061"/>
  <c r="C7061"/>
  <c r="D7061"/>
  <c r="E7061"/>
  <c r="F7061"/>
  <c r="G7061"/>
  <c r="A6967"/>
  <c r="B6967"/>
  <c r="C6967"/>
  <c r="D6967"/>
  <c r="E6967"/>
  <c r="F6967"/>
  <c r="G6967"/>
  <c r="H6967"/>
  <c r="A6678"/>
  <c r="B6678"/>
  <c r="C6678"/>
  <c r="D6678"/>
  <c r="E6678"/>
  <c r="F6678"/>
  <c r="G6678"/>
  <c r="H6678"/>
  <c r="A6756"/>
  <c r="B6756"/>
  <c r="C6756"/>
  <c r="D6756"/>
  <c r="E6756"/>
  <c r="F6756"/>
  <c r="G6756"/>
  <c r="H6756"/>
  <c r="A6880"/>
  <c r="B6880"/>
  <c r="C6880"/>
  <c r="D6880"/>
  <c r="E6880"/>
  <c r="F6880"/>
  <c r="G6880"/>
  <c r="H6880"/>
  <c r="A7062"/>
  <c r="B7062"/>
  <c r="C7062"/>
  <c r="D7062"/>
  <c r="E7062"/>
  <c r="F7062"/>
  <c r="G7062"/>
  <c r="A6679"/>
  <c r="B6679"/>
  <c r="C6679"/>
  <c r="D6679"/>
  <c r="E6679"/>
  <c r="F6679"/>
  <c r="G6679"/>
  <c r="H6679"/>
  <c r="A6881"/>
  <c r="B6881"/>
  <c r="C6881"/>
  <c r="D6881"/>
  <c r="E6881"/>
  <c r="F6881"/>
  <c r="G6881"/>
  <c r="H6881"/>
  <c r="A7063"/>
  <c r="B7063"/>
  <c r="C7063"/>
  <c r="D7063"/>
  <c r="E7063"/>
  <c r="F7063"/>
  <c r="G7063"/>
  <c r="A6680"/>
  <c r="B6680"/>
  <c r="C6680"/>
  <c r="D6680"/>
  <c r="E6680"/>
  <c r="F6680"/>
  <c r="G6680"/>
  <c r="H6680"/>
  <c r="A6882"/>
  <c r="B6882"/>
  <c r="C6882"/>
  <c r="D6882"/>
  <c r="E6882"/>
  <c r="F6882"/>
  <c r="G6882"/>
  <c r="H6882"/>
  <c r="A6794"/>
  <c r="B6794"/>
  <c r="C6794"/>
  <c r="D6794"/>
  <c r="E6794"/>
  <c r="F6794"/>
  <c r="G6794"/>
  <c r="H6794"/>
  <c r="A6142"/>
  <c r="B6142"/>
  <c r="C6142"/>
  <c r="D6142"/>
  <c r="E6142"/>
  <c r="F6142"/>
  <c r="G6142"/>
  <c r="H6142"/>
  <c r="A6215"/>
  <c r="B6215"/>
  <c r="C6215"/>
  <c r="D6215"/>
  <c r="E6215"/>
  <c r="F6215"/>
  <c r="G6215"/>
  <c r="H6215"/>
  <c r="A6243"/>
  <c r="B6243"/>
  <c r="C6243"/>
  <c r="D6243"/>
  <c r="E6243"/>
  <c r="F6243"/>
  <c r="G6243"/>
  <c r="A6143"/>
  <c r="B6143"/>
  <c r="C6143"/>
  <c r="D6143"/>
  <c r="E6143"/>
  <c r="F6143"/>
  <c r="G6143"/>
  <c r="H6143"/>
  <c r="A6144"/>
  <c r="B6144"/>
  <c r="C6144"/>
  <c r="D6144"/>
  <c r="E6144"/>
  <c r="F6144"/>
  <c r="G6144"/>
  <c r="H6144"/>
  <c r="A6295"/>
  <c r="B6295"/>
  <c r="C6295"/>
  <c r="D6295"/>
  <c r="E6295"/>
  <c r="F6295"/>
  <c r="G6295"/>
  <c r="H6295"/>
  <c r="A6311"/>
  <c r="B6311"/>
  <c r="C6311"/>
  <c r="D6311"/>
  <c r="E6311"/>
  <c r="F6311"/>
  <c r="G6311"/>
  <c r="A6368"/>
  <c r="B6368"/>
  <c r="C6368"/>
  <c r="D6368"/>
  <c r="E6368"/>
  <c r="F6368"/>
  <c r="G6368"/>
  <c r="H6368"/>
  <c r="A6458"/>
  <c r="B6458"/>
  <c r="C6458"/>
  <c r="D6458"/>
  <c r="E6458"/>
  <c r="F6458"/>
  <c r="G6458"/>
  <c r="A6369"/>
  <c r="B6369"/>
  <c r="C6369"/>
  <c r="D6369"/>
  <c r="E6369"/>
  <c r="F6369"/>
  <c r="G6369"/>
  <c r="H6369"/>
  <c r="A6459"/>
  <c r="B6459"/>
  <c r="C6459"/>
  <c r="D6459"/>
  <c r="E6459"/>
  <c r="F6459"/>
  <c r="G6459"/>
  <c r="A6370"/>
  <c r="B6370"/>
  <c r="C6370"/>
  <c r="D6370"/>
  <c r="E6370"/>
  <c r="F6370"/>
  <c r="G6370"/>
  <c r="H6370"/>
  <c r="A6460"/>
  <c r="B6460"/>
  <c r="C6460"/>
  <c r="D6460"/>
  <c r="E6460"/>
  <c r="F6460"/>
  <c r="G6460"/>
  <c r="A6371"/>
  <c r="B6371"/>
  <c r="C6371"/>
  <c r="D6371"/>
  <c r="E6371"/>
  <c r="F6371"/>
  <c r="G6371"/>
  <c r="H6371"/>
  <c r="A6461"/>
  <c r="B6461"/>
  <c r="C6461"/>
  <c r="D6461"/>
  <c r="E6461"/>
  <c r="F6461"/>
  <c r="G6461"/>
  <c r="A6372"/>
  <c r="B6372"/>
  <c r="C6372"/>
  <c r="D6372"/>
  <c r="E6372"/>
  <c r="F6372"/>
  <c r="G6372"/>
  <c r="H6372"/>
  <c r="A6462"/>
  <c r="B6462"/>
  <c r="C6462"/>
  <c r="D6462"/>
  <c r="E6462"/>
  <c r="F6462"/>
  <c r="G6462"/>
  <c r="A6527"/>
  <c r="B6527"/>
  <c r="C6527"/>
  <c r="D6527"/>
  <c r="E6527"/>
  <c r="F6527"/>
  <c r="G6527"/>
  <c r="A6528"/>
  <c r="B6528"/>
  <c r="C6528"/>
  <c r="D6528"/>
  <c r="E6528"/>
  <c r="F6528"/>
  <c r="G6528"/>
  <c r="A6570"/>
  <c r="B6570"/>
  <c r="C6570"/>
  <c r="D6570"/>
  <c r="E6570"/>
  <c r="F6570"/>
  <c r="G6570"/>
  <c r="H6570"/>
  <c r="A6615"/>
  <c r="B6615"/>
  <c r="C6615"/>
  <c r="D6615"/>
  <c r="E6615"/>
  <c r="F6615"/>
  <c r="G6615"/>
  <c r="H6615"/>
  <c r="A6571"/>
  <c r="B6571"/>
  <c r="C6571"/>
  <c r="D6571"/>
  <c r="E6571"/>
  <c r="F6571"/>
  <c r="G6571"/>
  <c r="H6571"/>
  <c r="A6572"/>
  <c r="B6572"/>
  <c r="C6572"/>
  <c r="D6572"/>
  <c r="E6572"/>
  <c r="F6572"/>
  <c r="G6572"/>
  <c r="H6572"/>
  <c r="A6681"/>
  <c r="B6681"/>
  <c r="C6681"/>
  <c r="D6681"/>
  <c r="E6681"/>
  <c r="F6681"/>
  <c r="G6681"/>
  <c r="H6681"/>
  <c r="A6757"/>
  <c r="B6757"/>
  <c r="C6757"/>
  <c r="D6757"/>
  <c r="E6757"/>
  <c r="F6757"/>
  <c r="G6757"/>
  <c r="H6757"/>
  <c r="A6883"/>
  <c r="B6883"/>
  <c r="C6883"/>
  <c r="D6883"/>
  <c r="E6883"/>
  <c r="F6883"/>
  <c r="G6883"/>
  <c r="H6883"/>
  <c r="A7064"/>
  <c r="B7064"/>
  <c r="C7064"/>
  <c r="D7064"/>
  <c r="E7064"/>
  <c r="F7064"/>
  <c r="G7064"/>
  <c r="A6968"/>
  <c r="B6968"/>
  <c r="C6968"/>
  <c r="D6968"/>
  <c r="E6968"/>
  <c r="F6968"/>
  <c r="G6968"/>
  <c r="H6968"/>
  <c r="A6682"/>
  <c r="B6682"/>
  <c r="C6682"/>
  <c r="D6682"/>
  <c r="E6682"/>
  <c r="F6682"/>
  <c r="G6682"/>
  <c r="H6682"/>
  <c r="A6758"/>
  <c r="B6758"/>
  <c r="C6758"/>
  <c r="D6758"/>
  <c r="E6758"/>
  <c r="F6758"/>
  <c r="G6758"/>
  <c r="H6758"/>
  <c r="A6884"/>
  <c r="B6884"/>
  <c r="C6884"/>
  <c r="D6884"/>
  <c r="E6884"/>
  <c r="F6884"/>
  <c r="G6884"/>
  <c r="H6884"/>
  <c r="A6795"/>
  <c r="B6795"/>
  <c r="C6795"/>
  <c r="D6795"/>
  <c r="E6795"/>
  <c r="F6795"/>
  <c r="G6795"/>
  <c r="H6795"/>
  <c r="A7009"/>
  <c r="B7009"/>
  <c r="C7009"/>
  <c r="D7009"/>
  <c r="E7009"/>
  <c r="F7009"/>
  <c r="G7009"/>
  <c r="H7009"/>
  <c r="A7065"/>
  <c r="B7065"/>
  <c r="C7065"/>
  <c r="D7065"/>
  <c r="E7065"/>
  <c r="F7065"/>
  <c r="G7065"/>
  <c r="A7124"/>
  <c r="B7124"/>
  <c r="C7124"/>
  <c r="D7124"/>
  <c r="E7124"/>
  <c r="F7124"/>
  <c r="G7124"/>
  <c r="A6969"/>
  <c r="B6969"/>
  <c r="C6969"/>
  <c r="D6969"/>
  <c r="E6969"/>
  <c r="F6969"/>
  <c r="G6969"/>
  <c r="H6969"/>
  <c r="A6683"/>
  <c r="B6683"/>
  <c r="C6683"/>
  <c r="D6683"/>
  <c r="E6683"/>
  <c r="F6683"/>
  <c r="G6683"/>
  <c r="H6683"/>
  <c r="A6759"/>
  <c r="B6759"/>
  <c r="C6759"/>
  <c r="D6759"/>
  <c r="E6759"/>
  <c r="F6759"/>
  <c r="G6759"/>
  <c r="H6759"/>
  <c r="A6885"/>
  <c r="B6885"/>
  <c r="C6885"/>
  <c r="D6885"/>
  <c r="E6885"/>
  <c r="F6885"/>
  <c r="G6885"/>
  <c r="H6885"/>
  <c r="A7010"/>
  <c r="B7010"/>
  <c r="C7010"/>
  <c r="D7010"/>
  <c r="E7010"/>
  <c r="F7010"/>
  <c r="G7010"/>
  <c r="H7010"/>
  <c r="A7066"/>
  <c r="B7066"/>
  <c r="C7066"/>
  <c r="D7066"/>
  <c r="E7066"/>
  <c r="F7066"/>
  <c r="G7066"/>
  <c r="A6684"/>
  <c r="B6684"/>
  <c r="C6684"/>
  <c r="D6684"/>
  <c r="E6684"/>
  <c r="F6684"/>
  <c r="G6684"/>
  <c r="H6684"/>
  <c r="A6886"/>
  <c r="B6886"/>
  <c r="C6886"/>
  <c r="D6886"/>
  <c r="E6886"/>
  <c r="F6886"/>
  <c r="G6886"/>
  <c r="H6886"/>
  <c r="A7067"/>
  <c r="B7067"/>
  <c r="C7067"/>
  <c r="D7067"/>
  <c r="E7067"/>
  <c r="F7067"/>
  <c r="G7067"/>
  <c r="A6970"/>
  <c r="B6970"/>
  <c r="C6970"/>
  <c r="D6970"/>
  <c r="E6970"/>
  <c r="F6970"/>
  <c r="G6970"/>
  <c r="H6970"/>
  <c r="A6685"/>
  <c r="B6685"/>
  <c r="C6685"/>
  <c r="D6685"/>
  <c r="E6685"/>
  <c r="F6685"/>
  <c r="G6685"/>
  <c r="H6685"/>
  <c r="A6887"/>
  <c r="B6887"/>
  <c r="C6887"/>
  <c r="D6887"/>
  <c r="E6887"/>
  <c r="F6887"/>
  <c r="G6887"/>
  <c r="H6887"/>
  <c r="A7068"/>
  <c r="B7068"/>
  <c r="C7068"/>
  <c r="D7068"/>
  <c r="E7068"/>
  <c r="F7068"/>
  <c r="G7068"/>
  <c r="A6145"/>
  <c r="B6145"/>
  <c r="C6145"/>
  <c r="D6145"/>
  <c r="E6145"/>
  <c r="F6145"/>
  <c r="G6145"/>
  <c r="H6145"/>
  <c r="A6216"/>
  <c r="B6216"/>
  <c r="C6216"/>
  <c r="D6216"/>
  <c r="E6216"/>
  <c r="F6216"/>
  <c r="G6216"/>
  <c r="H6216"/>
  <c r="A6244"/>
  <c r="B6244"/>
  <c r="C6244"/>
  <c r="D6244"/>
  <c r="E6244"/>
  <c r="F6244"/>
  <c r="G6244"/>
  <c r="A6146"/>
  <c r="B6146"/>
  <c r="C6146"/>
  <c r="D6146"/>
  <c r="E6146"/>
  <c r="F6146"/>
  <c r="G6146"/>
  <c r="H6146"/>
  <c r="A6245"/>
  <c r="B6245"/>
  <c r="C6245"/>
  <c r="D6245"/>
  <c r="E6245"/>
  <c r="F6245"/>
  <c r="G6245"/>
  <c r="A6147"/>
  <c r="B6147"/>
  <c r="C6147"/>
  <c r="D6147"/>
  <c r="E6147"/>
  <c r="F6147"/>
  <c r="G6147"/>
  <c r="H6147"/>
  <c r="A6148"/>
  <c r="B6148"/>
  <c r="C6148"/>
  <c r="D6148"/>
  <c r="E6148"/>
  <c r="F6148"/>
  <c r="G6148"/>
  <c r="H6148"/>
  <c r="A6272"/>
  <c r="B6272"/>
  <c r="C6272"/>
  <c r="D6272"/>
  <c r="E6272"/>
  <c r="F6272"/>
  <c r="G6272"/>
  <c r="H6272"/>
  <c r="A6279"/>
  <c r="B6279"/>
  <c r="C6279"/>
  <c r="D6279"/>
  <c r="E6279"/>
  <c r="F6279"/>
  <c r="G6279"/>
  <c r="H6279"/>
  <c r="A6296"/>
  <c r="B6296"/>
  <c r="C6296"/>
  <c r="D6296"/>
  <c r="E6296"/>
  <c r="F6296"/>
  <c r="G6296"/>
  <c r="H6296"/>
  <c r="A6312"/>
  <c r="B6312"/>
  <c r="C6312"/>
  <c r="D6312"/>
  <c r="E6312"/>
  <c r="F6312"/>
  <c r="G6312"/>
  <c r="A6323"/>
  <c r="B6323"/>
  <c r="C6323"/>
  <c r="D6323"/>
  <c r="E6323"/>
  <c r="F6323"/>
  <c r="G6323"/>
  <c r="H6323"/>
  <c r="A6373"/>
  <c r="B6373"/>
  <c r="C6373"/>
  <c r="D6373"/>
  <c r="E6373"/>
  <c r="F6373"/>
  <c r="G6373"/>
  <c r="H6373"/>
  <c r="A6463"/>
  <c r="B6463"/>
  <c r="C6463"/>
  <c r="D6463"/>
  <c r="E6463"/>
  <c r="F6463"/>
  <c r="G6463"/>
  <c r="A6374"/>
  <c r="B6374"/>
  <c r="C6374"/>
  <c r="D6374"/>
  <c r="E6374"/>
  <c r="F6374"/>
  <c r="G6374"/>
  <c r="H6374"/>
  <c r="A6464"/>
  <c r="B6464"/>
  <c r="C6464"/>
  <c r="D6464"/>
  <c r="E6464"/>
  <c r="F6464"/>
  <c r="G6464"/>
  <c r="A6375"/>
  <c r="B6375"/>
  <c r="C6375"/>
  <c r="D6375"/>
  <c r="E6375"/>
  <c r="F6375"/>
  <c r="G6375"/>
  <c r="H6375"/>
  <c r="A6465"/>
  <c r="B6465"/>
  <c r="C6465"/>
  <c r="D6465"/>
  <c r="E6465"/>
  <c r="F6465"/>
  <c r="G6465"/>
  <c r="A6376"/>
  <c r="B6376"/>
  <c r="C6376"/>
  <c r="D6376"/>
  <c r="E6376"/>
  <c r="F6376"/>
  <c r="G6376"/>
  <c r="H6376"/>
  <c r="A6466"/>
  <c r="B6466"/>
  <c r="C6466"/>
  <c r="D6466"/>
  <c r="E6466"/>
  <c r="F6466"/>
  <c r="G6466"/>
  <c r="A6377"/>
  <c r="B6377"/>
  <c r="C6377"/>
  <c r="D6377"/>
  <c r="E6377"/>
  <c r="F6377"/>
  <c r="G6377"/>
  <c r="H6377"/>
  <c r="A6467"/>
  <c r="B6467"/>
  <c r="C6467"/>
  <c r="D6467"/>
  <c r="E6467"/>
  <c r="F6467"/>
  <c r="G6467"/>
  <c r="A6529"/>
  <c r="B6529"/>
  <c r="C6529"/>
  <c r="D6529"/>
  <c r="E6529"/>
  <c r="F6529"/>
  <c r="G6529"/>
  <c r="A6530"/>
  <c r="B6530"/>
  <c r="C6530"/>
  <c r="D6530"/>
  <c r="E6530"/>
  <c r="F6530"/>
  <c r="G6530"/>
  <c r="A6531"/>
  <c r="B6531"/>
  <c r="C6531"/>
  <c r="D6531"/>
  <c r="E6531"/>
  <c r="F6531"/>
  <c r="G6531"/>
  <c r="A6506"/>
  <c r="B6506"/>
  <c r="C6506"/>
  <c r="D6506"/>
  <c r="E6506"/>
  <c r="F6506"/>
  <c r="G6506"/>
  <c r="A6573"/>
  <c r="B6573"/>
  <c r="C6573"/>
  <c r="D6573"/>
  <c r="E6573"/>
  <c r="F6573"/>
  <c r="G6573"/>
  <c r="H6573"/>
  <c r="A6616"/>
  <c r="B6616"/>
  <c r="C6616"/>
  <c r="D6616"/>
  <c r="E6616"/>
  <c r="F6616"/>
  <c r="G6616"/>
  <c r="H6616"/>
  <c r="A6631"/>
  <c r="B6631"/>
  <c r="C6631"/>
  <c r="D6631"/>
  <c r="E6631"/>
  <c r="F6631"/>
  <c r="G6631"/>
  <c r="H6631"/>
  <c r="A6637"/>
  <c r="B6637"/>
  <c r="C6637"/>
  <c r="D6637"/>
  <c r="E6637"/>
  <c r="F6637"/>
  <c r="G6637"/>
  <c r="A6574"/>
  <c r="B6574"/>
  <c r="C6574"/>
  <c r="D6574"/>
  <c r="E6574"/>
  <c r="F6574"/>
  <c r="G6574"/>
  <c r="H6574"/>
  <c r="A6632"/>
  <c r="B6632"/>
  <c r="C6632"/>
  <c r="D6632"/>
  <c r="E6632"/>
  <c r="F6632"/>
  <c r="G6632"/>
  <c r="H6632"/>
  <c r="A6638"/>
  <c r="B6638"/>
  <c r="C6638"/>
  <c r="D6638"/>
  <c r="E6638"/>
  <c r="F6638"/>
  <c r="G6638"/>
  <c r="A6575"/>
  <c r="B6575"/>
  <c r="C6575"/>
  <c r="D6575"/>
  <c r="E6575"/>
  <c r="F6575"/>
  <c r="G6575"/>
  <c r="H6575"/>
  <c r="A6686"/>
  <c r="B6686"/>
  <c r="C6686"/>
  <c r="D6686"/>
  <c r="E6686"/>
  <c r="F6686"/>
  <c r="G6686"/>
  <c r="H6686"/>
  <c r="A6760"/>
  <c r="B6760"/>
  <c r="C6760"/>
  <c r="D6760"/>
  <c r="E6760"/>
  <c r="F6760"/>
  <c r="G6760"/>
  <c r="H6760"/>
  <c r="A6888"/>
  <c r="B6888"/>
  <c r="C6888"/>
  <c r="D6888"/>
  <c r="E6888"/>
  <c r="F6888"/>
  <c r="G6888"/>
  <c r="H6888"/>
  <c r="A6796"/>
  <c r="B6796"/>
  <c r="C6796"/>
  <c r="D6796"/>
  <c r="E6796"/>
  <c r="F6796"/>
  <c r="G6796"/>
  <c r="H6796"/>
  <c r="A7069"/>
  <c r="B7069"/>
  <c r="C7069"/>
  <c r="D7069"/>
  <c r="E7069"/>
  <c r="F7069"/>
  <c r="G7069"/>
  <c r="A7125"/>
  <c r="B7125"/>
  <c r="C7125"/>
  <c r="D7125"/>
  <c r="E7125"/>
  <c r="F7125"/>
  <c r="G7125"/>
  <c r="A6971"/>
  <c r="B6971"/>
  <c r="C6971"/>
  <c r="D6971"/>
  <c r="E6971"/>
  <c r="F6971"/>
  <c r="G6971"/>
  <c r="H6971"/>
  <c r="A6687"/>
  <c r="B6687"/>
  <c r="C6687"/>
  <c r="D6687"/>
  <c r="E6687"/>
  <c r="F6687"/>
  <c r="G6687"/>
  <c r="H6687"/>
  <c r="A6761"/>
  <c r="B6761"/>
  <c r="C6761"/>
  <c r="D6761"/>
  <c r="E6761"/>
  <c r="F6761"/>
  <c r="G6761"/>
  <c r="H6761"/>
  <c r="A6889"/>
  <c r="B6889"/>
  <c r="C6889"/>
  <c r="D6889"/>
  <c r="E6889"/>
  <c r="F6889"/>
  <c r="G6889"/>
  <c r="H6889"/>
  <c r="A6797"/>
  <c r="B6797"/>
  <c r="C6797"/>
  <c r="D6797"/>
  <c r="E6797"/>
  <c r="F6797"/>
  <c r="G6797"/>
  <c r="H6797"/>
  <c r="A6825"/>
  <c r="B6825"/>
  <c r="C6825"/>
  <c r="D6825"/>
  <c r="E6825"/>
  <c r="F6825"/>
  <c r="G6825"/>
  <c r="H6825"/>
  <c r="A7011"/>
  <c r="B7011"/>
  <c r="C7011"/>
  <c r="D7011"/>
  <c r="E7011"/>
  <c r="F7011"/>
  <c r="G7011"/>
  <c r="H7011"/>
  <c r="A7070"/>
  <c r="B7070"/>
  <c r="C7070"/>
  <c r="D7070"/>
  <c r="E7070"/>
  <c r="F7070"/>
  <c r="G7070"/>
  <c r="A6972"/>
  <c r="B6972"/>
  <c r="C6972"/>
  <c r="D6972"/>
  <c r="E6972"/>
  <c r="F6972"/>
  <c r="G6972"/>
  <c r="H6972"/>
  <c r="A6688"/>
  <c r="B6688"/>
  <c r="C6688"/>
  <c r="D6688"/>
  <c r="E6688"/>
  <c r="F6688"/>
  <c r="G6688"/>
  <c r="H6688"/>
  <c r="A6762"/>
  <c r="B6762"/>
  <c r="C6762"/>
  <c r="D6762"/>
  <c r="E6762"/>
  <c r="F6762"/>
  <c r="G6762"/>
  <c r="H6762"/>
  <c r="A6790"/>
  <c r="B6790"/>
  <c r="C6790"/>
  <c r="D6790"/>
  <c r="E6790"/>
  <c r="F6790"/>
  <c r="G6790"/>
  <c r="H6790"/>
  <c r="A6890"/>
  <c r="B6890"/>
  <c r="C6890"/>
  <c r="D6890"/>
  <c r="E6890"/>
  <c r="F6890"/>
  <c r="G6890"/>
  <c r="H6890"/>
  <c r="A6798"/>
  <c r="B6798"/>
  <c r="C6798"/>
  <c r="D6798"/>
  <c r="E6798"/>
  <c r="F6798"/>
  <c r="G6798"/>
  <c r="H6798"/>
  <c r="A6826"/>
  <c r="B6826"/>
  <c r="C6826"/>
  <c r="D6826"/>
  <c r="E6826"/>
  <c r="F6826"/>
  <c r="G6826"/>
  <c r="H6826"/>
  <c r="A7033"/>
  <c r="B7033"/>
  <c r="C7033"/>
  <c r="D7033"/>
  <c r="E7033"/>
  <c r="F7033"/>
  <c r="G7033"/>
  <c r="H7033"/>
  <c r="A7012"/>
  <c r="B7012"/>
  <c r="C7012"/>
  <c r="D7012"/>
  <c r="E7012"/>
  <c r="F7012"/>
  <c r="G7012"/>
  <c r="H7012"/>
  <c r="A7071"/>
  <c r="B7071"/>
  <c r="C7071"/>
  <c r="D7071"/>
  <c r="E7071"/>
  <c r="F7071"/>
  <c r="G7071"/>
  <c r="A6689"/>
  <c r="B6689"/>
  <c r="C6689"/>
  <c r="D6689"/>
  <c r="E6689"/>
  <c r="F6689"/>
  <c r="G6689"/>
  <c r="H6689"/>
  <c r="A6891"/>
  <c r="B6891"/>
  <c r="C6891"/>
  <c r="D6891"/>
  <c r="E6891"/>
  <c r="F6891"/>
  <c r="G6891"/>
  <c r="H6891"/>
  <c r="A6799"/>
  <c r="B6799"/>
  <c r="C6799"/>
  <c r="D6799"/>
  <c r="E6799"/>
  <c r="F6799"/>
  <c r="G6799"/>
  <c r="H6799"/>
  <c r="A7072"/>
  <c r="B7072"/>
  <c r="C7072"/>
  <c r="D7072"/>
  <c r="E7072"/>
  <c r="F7072"/>
  <c r="G7072"/>
  <c r="A6973"/>
  <c r="B6973"/>
  <c r="C6973"/>
  <c r="D6973"/>
  <c r="E6973"/>
  <c r="F6973"/>
  <c r="G6973"/>
  <c r="H6973"/>
  <c r="A6690"/>
  <c r="B6690"/>
  <c r="C6690"/>
  <c r="D6690"/>
  <c r="E6690"/>
  <c r="F6690"/>
  <c r="G6690"/>
  <c r="H6690"/>
  <c r="A6892"/>
  <c r="B6892"/>
  <c r="C6892"/>
  <c r="D6892"/>
  <c r="E6892"/>
  <c r="F6892"/>
  <c r="G6892"/>
  <c r="H6892"/>
  <c r="A6800"/>
  <c r="B6800"/>
  <c r="C6800"/>
  <c r="D6800"/>
  <c r="E6800"/>
  <c r="F6800"/>
  <c r="G6800"/>
  <c r="H6800"/>
  <c r="A7073"/>
  <c r="B7073"/>
  <c r="C7073"/>
  <c r="D7073"/>
  <c r="E7073"/>
  <c r="F7073"/>
  <c r="G7073"/>
  <c r="A6102"/>
  <c r="B6102"/>
  <c r="C6102"/>
  <c r="D6102"/>
  <c r="E6102"/>
  <c r="F6102"/>
  <c r="G6102"/>
  <c r="H6102"/>
  <c r="A6269"/>
  <c r="B6269"/>
  <c r="C6269"/>
  <c r="D6269"/>
  <c r="E6269"/>
  <c r="F6269"/>
  <c r="G6269"/>
  <c r="A6149"/>
  <c r="B6149"/>
  <c r="C6149"/>
  <c r="D6149"/>
  <c r="E6149"/>
  <c r="F6149"/>
  <c r="G6149"/>
  <c r="H6149"/>
  <c r="A6217"/>
  <c r="B6217"/>
  <c r="C6217"/>
  <c r="D6217"/>
  <c r="E6217"/>
  <c r="F6217"/>
  <c r="G6217"/>
  <c r="H6217"/>
  <c r="A6246"/>
  <c r="B6246"/>
  <c r="C6246"/>
  <c r="D6246"/>
  <c r="E6246"/>
  <c r="F6246"/>
  <c r="G6246"/>
  <c r="A6150"/>
  <c r="B6150"/>
  <c r="C6150"/>
  <c r="D6150"/>
  <c r="E6150"/>
  <c r="F6150"/>
  <c r="G6150"/>
  <c r="H6150"/>
  <c r="A6218"/>
  <c r="B6218"/>
  <c r="C6218"/>
  <c r="D6218"/>
  <c r="E6218"/>
  <c r="F6218"/>
  <c r="G6218"/>
  <c r="H6218"/>
  <c r="A6247"/>
  <c r="B6247"/>
  <c r="C6247"/>
  <c r="D6247"/>
  <c r="E6247"/>
  <c r="F6247"/>
  <c r="G6247"/>
  <c r="A6151"/>
  <c r="B6151"/>
  <c r="C6151"/>
  <c r="D6151"/>
  <c r="E6151"/>
  <c r="F6151"/>
  <c r="G6151"/>
  <c r="H6151"/>
  <c r="A6152"/>
  <c r="B6152"/>
  <c r="C6152"/>
  <c r="D6152"/>
  <c r="E6152"/>
  <c r="F6152"/>
  <c r="G6152"/>
  <c r="H6152"/>
  <c r="A6273"/>
  <c r="B6273"/>
  <c r="C6273"/>
  <c r="D6273"/>
  <c r="E6273"/>
  <c r="F6273"/>
  <c r="G6273"/>
  <c r="H6273"/>
  <c r="A6297"/>
  <c r="B6297"/>
  <c r="C6297"/>
  <c r="D6297"/>
  <c r="E6297"/>
  <c r="F6297"/>
  <c r="G6297"/>
  <c r="H6297"/>
  <c r="A6313"/>
  <c r="B6313"/>
  <c r="C6313"/>
  <c r="D6313"/>
  <c r="E6313"/>
  <c r="F6313"/>
  <c r="G6313"/>
  <c r="A6378"/>
  <c r="B6378"/>
  <c r="C6378"/>
  <c r="D6378"/>
  <c r="E6378"/>
  <c r="F6378"/>
  <c r="G6378"/>
  <c r="H6378"/>
  <c r="A6468"/>
  <c r="B6468"/>
  <c r="C6468"/>
  <c r="D6468"/>
  <c r="E6468"/>
  <c r="F6468"/>
  <c r="G6468"/>
  <c r="A6379"/>
  <c r="B6379"/>
  <c r="C6379"/>
  <c r="D6379"/>
  <c r="E6379"/>
  <c r="F6379"/>
  <c r="G6379"/>
  <c r="H6379"/>
  <c r="A6469"/>
  <c r="B6469"/>
  <c r="C6469"/>
  <c r="D6469"/>
  <c r="E6469"/>
  <c r="F6469"/>
  <c r="G6469"/>
  <c r="A6380"/>
  <c r="B6380"/>
  <c r="C6380"/>
  <c r="D6380"/>
  <c r="E6380"/>
  <c r="F6380"/>
  <c r="G6380"/>
  <c r="H6380"/>
  <c r="A6470"/>
  <c r="B6470"/>
  <c r="C6470"/>
  <c r="D6470"/>
  <c r="E6470"/>
  <c r="F6470"/>
  <c r="G6470"/>
  <c r="A6381"/>
  <c r="B6381"/>
  <c r="C6381"/>
  <c r="D6381"/>
  <c r="E6381"/>
  <c r="F6381"/>
  <c r="G6381"/>
  <c r="H6381"/>
  <c r="A6471"/>
  <c r="B6471"/>
  <c r="C6471"/>
  <c r="D6471"/>
  <c r="E6471"/>
  <c r="F6471"/>
  <c r="G6471"/>
  <c r="A6382"/>
  <c r="B6382"/>
  <c r="C6382"/>
  <c r="D6382"/>
  <c r="E6382"/>
  <c r="F6382"/>
  <c r="G6382"/>
  <c r="H6382"/>
  <c r="A6472"/>
  <c r="B6472"/>
  <c r="C6472"/>
  <c r="D6472"/>
  <c r="E6472"/>
  <c r="F6472"/>
  <c r="G6472"/>
  <c r="A6532"/>
  <c r="B6532"/>
  <c r="C6532"/>
  <c r="D6532"/>
  <c r="E6532"/>
  <c r="F6532"/>
  <c r="G6532"/>
  <c r="A6507"/>
  <c r="B6507"/>
  <c r="C6507"/>
  <c r="D6507"/>
  <c r="E6507"/>
  <c r="F6507"/>
  <c r="G6507"/>
  <c r="A6533"/>
  <c r="B6533"/>
  <c r="C6533"/>
  <c r="D6533"/>
  <c r="E6533"/>
  <c r="F6533"/>
  <c r="G6533"/>
  <c r="A6534"/>
  <c r="B6534"/>
  <c r="C6534"/>
  <c r="D6534"/>
  <c r="E6534"/>
  <c r="F6534"/>
  <c r="G6534"/>
  <c r="A6501"/>
  <c r="B6501"/>
  <c r="C6501"/>
  <c r="D6501"/>
  <c r="E6501"/>
  <c r="F6501"/>
  <c r="G6501"/>
  <c r="H6501"/>
  <c r="A6576"/>
  <c r="B6576"/>
  <c r="C6576"/>
  <c r="D6576"/>
  <c r="E6576"/>
  <c r="F6576"/>
  <c r="G6576"/>
  <c r="H6576"/>
  <c r="A6617"/>
  <c r="B6617"/>
  <c r="C6617"/>
  <c r="D6617"/>
  <c r="E6617"/>
  <c r="F6617"/>
  <c r="G6617"/>
  <c r="H6617"/>
  <c r="A6639"/>
  <c r="B6639"/>
  <c r="C6639"/>
  <c r="D6639"/>
  <c r="E6639"/>
  <c r="F6639"/>
  <c r="G6639"/>
  <c r="A6577"/>
  <c r="B6577"/>
  <c r="C6577"/>
  <c r="D6577"/>
  <c r="E6577"/>
  <c r="F6577"/>
  <c r="G6577"/>
  <c r="H6577"/>
  <c r="A6578"/>
  <c r="B6578"/>
  <c r="C6578"/>
  <c r="D6578"/>
  <c r="E6578"/>
  <c r="F6578"/>
  <c r="G6578"/>
  <c r="H6578"/>
  <c r="A6640"/>
  <c r="B6640"/>
  <c r="C6640"/>
  <c r="D6640"/>
  <c r="E6640"/>
  <c r="F6640"/>
  <c r="G6640"/>
  <c r="A6691"/>
  <c r="B6691"/>
  <c r="C6691"/>
  <c r="D6691"/>
  <c r="E6691"/>
  <c r="F6691"/>
  <c r="G6691"/>
  <c r="H6691"/>
  <c r="A6763"/>
  <c r="B6763"/>
  <c r="C6763"/>
  <c r="D6763"/>
  <c r="E6763"/>
  <c r="F6763"/>
  <c r="G6763"/>
  <c r="H6763"/>
  <c r="A6893"/>
  <c r="B6893"/>
  <c r="C6893"/>
  <c r="D6893"/>
  <c r="E6893"/>
  <c r="F6893"/>
  <c r="G6893"/>
  <c r="H6893"/>
  <c r="A6801"/>
  <c r="B6801"/>
  <c r="C6801"/>
  <c r="D6801"/>
  <c r="E6801"/>
  <c r="F6801"/>
  <c r="G6801"/>
  <c r="H6801"/>
  <c r="A7074"/>
  <c r="B7074"/>
  <c r="C7074"/>
  <c r="D7074"/>
  <c r="E7074"/>
  <c r="F7074"/>
  <c r="G7074"/>
  <c r="A6974"/>
  <c r="B6974"/>
  <c r="C6974"/>
  <c r="D6974"/>
  <c r="E6974"/>
  <c r="F6974"/>
  <c r="G6974"/>
  <c r="H6974"/>
  <c r="A6692"/>
  <c r="B6692"/>
  <c r="C6692"/>
  <c r="D6692"/>
  <c r="E6692"/>
  <c r="F6692"/>
  <c r="G6692"/>
  <c r="H6692"/>
  <c r="A6894"/>
  <c r="B6894"/>
  <c r="C6894"/>
  <c r="D6894"/>
  <c r="E6894"/>
  <c r="F6894"/>
  <c r="G6894"/>
  <c r="H6894"/>
  <c r="A6802"/>
  <c r="B6802"/>
  <c r="C6802"/>
  <c r="D6802"/>
  <c r="E6802"/>
  <c r="F6802"/>
  <c r="G6802"/>
  <c r="H6802"/>
  <c r="A6827"/>
  <c r="B6827"/>
  <c r="C6827"/>
  <c r="D6827"/>
  <c r="E6827"/>
  <c r="F6827"/>
  <c r="G6827"/>
  <c r="H6827"/>
  <c r="A7075"/>
  <c r="B7075"/>
  <c r="C7075"/>
  <c r="D7075"/>
  <c r="E7075"/>
  <c r="F7075"/>
  <c r="G7075"/>
  <c r="A6975"/>
  <c r="B6975"/>
  <c r="C6975"/>
  <c r="D6975"/>
  <c r="E6975"/>
  <c r="F6975"/>
  <c r="G6975"/>
  <c r="H6975"/>
  <c r="A6651"/>
  <c r="B6651"/>
  <c r="C6651"/>
  <c r="D6651"/>
  <c r="E6651"/>
  <c r="F6651"/>
  <c r="G6651"/>
  <c r="A6693"/>
  <c r="B6693"/>
  <c r="C6693"/>
  <c r="D6693"/>
  <c r="E6693"/>
  <c r="F6693"/>
  <c r="G6693"/>
  <c r="H6693"/>
  <c r="A6764"/>
  <c r="B6764"/>
  <c r="C6764"/>
  <c r="D6764"/>
  <c r="E6764"/>
  <c r="F6764"/>
  <c r="G6764"/>
  <c r="H6764"/>
  <c r="A6895"/>
  <c r="B6895"/>
  <c r="C6895"/>
  <c r="D6895"/>
  <c r="E6895"/>
  <c r="F6895"/>
  <c r="G6895"/>
  <c r="H6895"/>
  <c r="A6803"/>
  <c r="B6803"/>
  <c r="C6803"/>
  <c r="D6803"/>
  <c r="E6803"/>
  <c r="F6803"/>
  <c r="G6803"/>
  <c r="H6803"/>
  <c r="A7034"/>
  <c r="B7034"/>
  <c r="C7034"/>
  <c r="D7034"/>
  <c r="E7034"/>
  <c r="F7034"/>
  <c r="G7034"/>
  <c r="H7034"/>
  <c r="A7076"/>
  <c r="B7076"/>
  <c r="C7076"/>
  <c r="D7076"/>
  <c r="E7076"/>
  <c r="F7076"/>
  <c r="G7076"/>
  <c r="A6694"/>
  <c r="B6694"/>
  <c r="C6694"/>
  <c r="D6694"/>
  <c r="E6694"/>
  <c r="F6694"/>
  <c r="G6694"/>
  <c r="H6694"/>
  <c r="A6896"/>
  <c r="B6896"/>
  <c r="C6896"/>
  <c r="D6896"/>
  <c r="E6896"/>
  <c r="F6896"/>
  <c r="G6896"/>
  <c r="H6896"/>
  <c r="A7077"/>
  <c r="B7077"/>
  <c r="C7077"/>
  <c r="D7077"/>
  <c r="E7077"/>
  <c r="F7077"/>
  <c r="G7077"/>
  <c r="A6976"/>
  <c r="B6976"/>
  <c r="C6976"/>
  <c r="D6976"/>
  <c r="E6976"/>
  <c r="F6976"/>
  <c r="G6976"/>
  <c r="H6976"/>
  <c r="A6695"/>
  <c r="B6695"/>
  <c r="C6695"/>
  <c r="D6695"/>
  <c r="E6695"/>
  <c r="F6695"/>
  <c r="G6695"/>
  <c r="H6695"/>
  <c r="A6897"/>
  <c r="B6897"/>
  <c r="C6897"/>
  <c r="D6897"/>
  <c r="E6897"/>
  <c r="F6897"/>
  <c r="G6897"/>
  <c r="H6897"/>
  <c r="A6804"/>
  <c r="B6804"/>
  <c r="C6804"/>
  <c r="D6804"/>
  <c r="E6804"/>
  <c r="F6804"/>
  <c r="G6804"/>
  <c r="H6804"/>
  <c r="A7078"/>
  <c r="B7078"/>
  <c r="C7078"/>
  <c r="D7078"/>
  <c r="E7078"/>
  <c r="F7078"/>
  <c r="G7078"/>
  <c r="A6153"/>
  <c r="B6153"/>
  <c r="C6153"/>
  <c r="D6153"/>
  <c r="E6153"/>
  <c r="F6153"/>
  <c r="G6153"/>
  <c r="H6153"/>
  <c r="A6219"/>
  <c r="B6219"/>
  <c r="C6219"/>
  <c r="D6219"/>
  <c r="E6219"/>
  <c r="F6219"/>
  <c r="G6219"/>
  <c r="H6219"/>
  <c r="A6248"/>
  <c r="B6248"/>
  <c r="C6248"/>
  <c r="D6248"/>
  <c r="E6248"/>
  <c r="F6248"/>
  <c r="G6248"/>
  <c r="A6154"/>
  <c r="B6154"/>
  <c r="C6154"/>
  <c r="D6154"/>
  <c r="E6154"/>
  <c r="F6154"/>
  <c r="G6154"/>
  <c r="H6154"/>
  <c r="A6249"/>
  <c r="B6249"/>
  <c r="C6249"/>
  <c r="D6249"/>
  <c r="E6249"/>
  <c r="F6249"/>
  <c r="G6249"/>
  <c r="A6155"/>
  <c r="B6155"/>
  <c r="C6155"/>
  <c r="D6155"/>
  <c r="E6155"/>
  <c r="F6155"/>
  <c r="G6155"/>
  <c r="H6155"/>
  <c r="A6274"/>
  <c r="B6274"/>
  <c r="C6274"/>
  <c r="D6274"/>
  <c r="E6274"/>
  <c r="F6274"/>
  <c r="G6274"/>
  <c r="H6274"/>
  <c r="A6280"/>
  <c r="B6280"/>
  <c r="C6280"/>
  <c r="D6280"/>
  <c r="E6280"/>
  <c r="F6280"/>
  <c r="G6280"/>
  <c r="H6280"/>
  <c r="A6298"/>
  <c r="B6298"/>
  <c r="C6298"/>
  <c r="D6298"/>
  <c r="E6298"/>
  <c r="F6298"/>
  <c r="G6298"/>
  <c r="H6298"/>
  <c r="A6314"/>
  <c r="B6314"/>
  <c r="C6314"/>
  <c r="D6314"/>
  <c r="E6314"/>
  <c r="F6314"/>
  <c r="G6314"/>
  <c r="A6324"/>
  <c r="B6324"/>
  <c r="C6324"/>
  <c r="D6324"/>
  <c r="E6324"/>
  <c r="F6324"/>
  <c r="G6324"/>
  <c r="H6324"/>
  <c r="A6383"/>
  <c r="B6383"/>
  <c r="C6383"/>
  <c r="D6383"/>
  <c r="E6383"/>
  <c r="F6383"/>
  <c r="G6383"/>
  <c r="H6383"/>
  <c r="A6333"/>
  <c r="B6333"/>
  <c r="C6333"/>
  <c r="D6333"/>
  <c r="E6333"/>
  <c r="F6333"/>
  <c r="G6333"/>
  <c r="H6333"/>
  <c r="A6473"/>
  <c r="B6473"/>
  <c r="C6473"/>
  <c r="D6473"/>
  <c r="E6473"/>
  <c r="F6473"/>
  <c r="G6473"/>
  <c r="A6319"/>
  <c r="B6319"/>
  <c r="C6319"/>
  <c r="D6319"/>
  <c r="E6319"/>
  <c r="F6319"/>
  <c r="G6319"/>
  <c r="H6319"/>
  <c r="A6384"/>
  <c r="B6384"/>
  <c r="C6384"/>
  <c r="D6384"/>
  <c r="E6384"/>
  <c r="F6384"/>
  <c r="G6384"/>
  <c r="H6384"/>
  <c r="A6474"/>
  <c r="B6474"/>
  <c r="C6474"/>
  <c r="D6474"/>
  <c r="E6474"/>
  <c r="F6474"/>
  <c r="G6474"/>
  <c r="A6320"/>
  <c r="B6320"/>
  <c r="C6320"/>
  <c r="D6320"/>
  <c r="E6320"/>
  <c r="F6320"/>
  <c r="G6320"/>
  <c r="H6320"/>
  <c r="A6385"/>
  <c r="B6385"/>
  <c r="C6385"/>
  <c r="D6385"/>
  <c r="E6385"/>
  <c r="F6385"/>
  <c r="G6385"/>
  <c r="H6385"/>
  <c r="A6475"/>
  <c r="B6475"/>
  <c r="C6475"/>
  <c r="D6475"/>
  <c r="E6475"/>
  <c r="F6475"/>
  <c r="G6475"/>
  <c r="A6386"/>
  <c r="B6386"/>
  <c r="C6386"/>
  <c r="D6386"/>
  <c r="E6386"/>
  <c r="F6386"/>
  <c r="G6386"/>
  <c r="H6386"/>
  <c r="A6476"/>
  <c r="B6476"/>
  <c r="C6476"/>
  <c r="D6476"/>
  <c r="E6476"/>
  <c r="F6476"/>
  <c r="G6476"/>
  <c r="A6387"/>
  <c r="B6387"/>
  <c r="C6387"/>
  <c r="D6387"/>
  <c r="E6387"/>
  <c r="F6387"/>
  <c r="G6387"/>
  <c r="H6387"/>
  <c r="A6477"/>
  <c r="B6477"/>
  <c r="C6477"/>
  <c r="D6477"/>
  <c r="E6477"/>
  <c r="F6477"/>
  <c r="G6477"/>
  <c r="A6535"/>
  <c r="B6535"/>
  <c r="C6535"/>
  <c r="D6535"/>
  <c r="E6535"/>
  <c r="F6535"/>
  <c r="G6535"/>
  <c r="A6536"/>
  <c r="B6536"/>
  <c r="C6536"/>
  <c r="D6536"/>
  <c r="E6536"/>
  <c r="F6536"/>
  <c r="G6536"/>
  <c r="A6508"/>
  <c r="B6508"/>
  <c r="C6508"/>
  <c r="D6508"/>
  <c r="E6508"/>
  <c r="F6508"/>
  <c r="G6508"/>
  <c r="A6537"/>
  <c r="B6537"/>
  <c r="C6537"/>
  <c r="D6537"/>
  <c r="E6537"/>
  <c r="F6537"/>
  <c r="G6537"/>
  <c r="A6502"/>
  <c r="B6502"/>
  <c r="C6502"/>
  <c r="D6502"/>
  <c r="E6502"/>
  <c r="F6502"/>
  <c r="G6502"/>
  <c r="H6502"/>
  <c r="A6579"/>
  <c r="B6579"/>
  <c r="C6579"/>
  <c r="D6579"/>
  <c r="E6579"/>
  <c r="F6579"/>
  <c r="G6579"/>
  <c r="H6579"/>
  <c r="A6618"/>
  <c r="B6618"/>
  <c r="C6618"/>
  <c r="D6618"/>
  <c r="E6618"/>
  <c r="F6618"/>
  <c r="G6618"/>
  <c r="H6618"/>
  <c r="A6641"/>
  <c r="B6641"/>
  <c r="C6641"/>
  <c r="D6641"/>
  <c r="E6641"/>
  <c r="F6641"/>
  <c r="G6641"/>
  <c r="A6580"/>
  <c r="B6580"/>
  <c r="C6580"/>
  <c r="D6580"/>
  <c r="E6580"/>
  <c r="F6580"/>
  <c r="G6580"/>
  <c r="H6580"/>
  <c r="A6619"/>
  <c r="B6619"/>
  <c r="C6619"/>
  <c r="D6619"/>
  <c r="E6619"/>
  <c r="F6619"/>
  <c r="G6619"/>
  <c r="H6619"/>
  <c r="A6633"/>
  <c r="B6633"/>
  <c r="C6633"/>
  <c r="D6633"/>
  <c r="E6633"/>
  <c r="F6633"/>
  <c r="G6633"/>
  <c r="H6633"/>
  <c r="A6696"/>
  <c r="B6696"/>
  <c r="C6696"/>
  <c r="D6696"/>
  <c r="E6696"/>
  <c r="F6696"/>
  <c r="G6696"/>
  <c r="H6696"/>
  <c r="A6765"/>
  <c r="B6765"/>
  <c r="C6765"/>
  <c r="D6765"/>
  <c r="E6765"/>
  <c r="F6765"/>
  <c r="G6765"/>
  <c r="H6765"/>
  <c r="A6898"/>
  <c r="B6898"/>
  <c r="C6898"/>
  <c r="D6898"/>
  <c r="E6898"/>
  <c r="F6898"/>
  <c r="G6898"/>
  <c r="H6898"/>
  <c r="A6805"/>
  <c r="B6805"/>
  <c r="C6805"/>
  <c r="D6805"/>
  <c r="E6805"/>
  <c r="F6805"/>
  <c r="G6805"/>
  <c r="H6805"/>
  <c r="A6828"/>
  <c r="B6828"/>
  <c r="C6828"/>
  <c r="D6828"/>
  <c r="E6828"/>
  <c r="F6828"/>
  <c r="G6828"/>
  <c r="H6828"/>
  <c r="A7079"/>
  <c r="B7079"/>
  <c r="C7079"/>
  <c r="D7079"/>
  <c r="E7079"/>
  <c r="F7079"/>
  <c r="G7079"/>
  <c r="A7126"/>
  <c r="B7126"/>
  <c r="C7126"/>
  <c r="D7126"/>
  <c r="E7126"/>
  <c r="F7126"/>
  <c r="G7126"/>
  <c r="A6977"/>
  <c r="B6977"/>
  <c r="C6977"/>
  <c r="D6977"/>
  <c r="E6977"/>
  <c r="F6977"/>
  <c r="G6977"/>
  <c r="H6977"/>
  <c r="A6697"/>
  <c r="B6697"/>
  <c r="C6697"/>
  <c r="D6697"/>
  <c r="E6697"/>
  <c r="F6697"/>
  <c r="G6697"/>
  <c r="H6697"/>
  <c r="A6766"/>
  <c r="B6766"/>
  <c r="C6766"/>
  <c r="D6766"/>
  <c r="E6766"/>
  <c r="F6766"/>
  <c r="G6766"/>
  <c r="H6766"/>
  <c r="A6899"/>
  <c r="B6899"/>
  <c r="C6899"/>
  <c r="D6899"/>
  <c r="E6899"/>
  <c r="F6899"/>
  <c r="G6899"/>
  <c r="H6899"/>
  <c r="A6806"/>
  <c r="B6806"/>
  <c r="C6806"/>
  <c r="D6806"/>
  <c r="E6806"/>
  <c r="F6806"/>
  <c r="G6806"/>
  <c r="H6806"/>
  <c r="A6829"/>
  <c r="B6829"/>
  <c r="C6829"/>
  <c r="D6829"/>
  <c r="E6829"/>
  <c r="F6829"/>
  <c r="G6829"/>
  <c r="H6829"/>
  <c r="A7013"/>
  <c r="B7013"/>
  <c r="C7013"/>
  <c r="D7013"/>
  <c r="E7013"/>
  <c r="F7013"/>
  <c r="G7013"/>
  <c r="H7013"/>
  <c r="A7080"/>
  <c r="B7080"/>
  <c r="C7080"/>
  <c r="D7080"/>
  <c r="E7080"/>
  <c r="F7080"/>
  <c r="G7080"/>
  <c r="A6978"/>
  <c r="B6978"/>
  <c r="C6978"/>
  <c r="D6978"/>
  <c r="E6978"/>
  <c r="F6978"/>
  <c r="G6978"/>
  <c r="H6978"/>
  <c r="A6698"/>
  <c r="B6698"/>
  <c r="C6698"/>
  <c r="D6698"/>
  <c r="E6698"/>
  <c r="F6698"/>
  <c r="G6698"/>
  <c r="H6698"/>
  <c r="A6767"/>
  <c r="B6767"/>
  <c r="C6767"/>
  <c r="D6767"/>
  <c r="E6767"/>
  <c r="F6767"/>
  <c r="G6767"/>
  <c r="H6767"/>
  <c r="A6900"/>
  <c r="B6900"/>
  <c r="C6900"/>
  <c r="D6900"/>
  <c r="E6900"/>
  <c r="F6900"/>
  <c r="G6900"/>
  <c r="H6900"/>
  <c r="A6807"/>
  <c r="B6807"/>
  <c r="C6807"/>
  <c r="D6807"/>
  <c r="E6807"/>
  <c r="F6807"/>
  <c r="G6807"/>
  <c r="H6807"/>
  <c r="A7035"/>
  <c r="B7035"/>
  <c r="C7035"/>
  <c r="D7035"/>
  <c r="E7035"/>
  <c r="F7035"/>
  <c r="G7035"/>
  <c r="H7035"/>
  <c r="A7014"/>
  <c r="B7014"/>
  <c r="C7014"/>
  <c r="D7014"/>
  <c r="E7014"/>
  <c r="F7014"/>
  <c r="G7014"/>
  <c r="H7014"/>
  <c r="A7081"/>
  <c r="B7081"/>
  <c r="C7081"/>
  <c r="D7081"/>
  <c r="E7081"/>
  <c r="F7081"/>
  <c r="G7081"/>
  <c r="A6699"/>
  <c r="B6699"/>
  <c r="C6699"/>
  <c r="D6699"/>
  <c r="E6699"/>
  <c r="F6699"/>
  <c r="G6699"/>
  <c r="H6699"/>
  <c r="A6901"/>
  <c r="B6901"/>
  <c r="C6901"/>
  <c r="D6901"/>
  <c r="E6901"/>
  <c r="F6901"/>
  <c r="G6901"/>
  <c r="H6901"/>
  <c r="A6808"/>
  <c r="B6808"/>
  <c r="C6808"/>
  <c r="D6808"/>
  <c r="E6808"/>
  <c r="F6808"/>
  <c r="G6808"/>
  <c r="H6808"/>
  <c r="A7082"/>
  <c r="B7082"/>
  <c r="C7082"/>
  <c r="D7082"/>
  <c r="E7082"/>
  <c r="F7082"/>
  <c r="G7082"/>
  <c r="A6979"/>
  <c r="B6979"/>
  <c r="C6979"/>
  <c r="D6979"/>
  <c r="E6979"/>
  <c r="F6979"/>
  <c r="G6979"/>
  <c r="H6979"/>
  <c r="A6700"/>
  <c r="B6700"/>
  <c r="C6700"/>
  <c r="D6700"/>
  <c r="E6700"/>
  <c r="F6700"/>
  <c r="G6700"/>
  <c r="H6700"/>
  <c r="A6902"/>
  <c r="B6902"/>
  <c r="C6902"/>
  <c r="D6902"/>
  <c r="E6902"/>
  <c r="F6902"/>
  <c r="G6902"/>
  <c r="H6902"/>
  <c r="A7083"/>
  <c r="B7083"/>
  <c r="C7083"/>
  <c r="D7083"/>
  <c r="E7083"/>
  <c r="F7083"/>
  <c r="G7083"/>
  <c r="A6156"/>
  <c r="B6156"/>
  <c r="C6156"/>
  <c r="D6156"/>
  <c r="E6156"/>
  <c r="F6156"/>
  <c r="G6156"/>
  <c r="H6156"/>
  <c r="A6199"/>
  <c r="B6199"/>
  <c r="C6199"/>
  <c r="D6199"/>
  <c r="E6199"/>
  <c r="F6199"/>
  <c r="G6199"/>
  <c r="H6199"/>
  <c r="A6220"/>
  <c r="B6220"/>
  <c r="C6220"/>
  <c r="D6220"/>
  <c r="E6220"/>
  <c r="F6220"/>
  <c r="G6220"/>
  <c r="H6220"/>
  <c r="A6204"/>
  <c r="B6204"/>
  <c r="C6204"/>
  <c r="D6204"/>
  <c r="E6204"/>
  <c r="F6204"/>
  <c r="G6204"/>
  <c r="H6204"/>
  <c r="A6250"/>
  <c r="B6250"/>
  <c r="C6250"/>
  <c r="D6250"/>
  <c r="E6250"/>
  <c r="F6250"/>
  <c r="G6250"/>
  <c r="A6157"/>
  <c r="B6157"/>
  <c r="C6157"/>
  <c r="D6157"/>
  <c r="E6157"/>
  <c r="F6157"/>
  <c r="G6157"/>
  <c r="H6157"/>
  <c r="A6221"/>
  <c r="B6221"/>
  <c r="C6221"/>
  <c r="D6221"/>
  <c r="E6221"/>
  <c r="F6221"/>
  <c r="G6221"/>
  <c r="H6221"/>
  <c r="A6251"/>
  <c r="B6251"/>
  <c r="C6251"/>
  <c r="D6251"/>
  <c r="E6251"/>
  <c r="F6251"/>
  <c r="G6251"/>
  <c r="A6158"/>
  <c r="B6158"/>
  <c r="C6158"/>
  <c r="D6158"/>
  <c r="E6158"/>
  <c r="F6158"/>
  <c r="G6158"/>
  <c r="H6158"/>
  <c r="A6159"/>
  <c r="B6159"/>
  <c r="C6159"/>
  <c r="D6159"/>
  <c r="E6159"/>
  <c r="F6159"/>
  <c r="G6159"/>
  <c r="H6159"/>
  <c r="A6275"/>
  <c r="B6275"/>
  <c r="C6275"/>
  <c r="D6275"/>
  <c r="E6275"/>
  <c r="F6275"/>
  <c r="G6275"/>
  <c r="H6275"/>
  <c r="A6281"/>
  <c r="B6281"/>
  <c r="C6281"/>
  <c r="D6281"/>
  <c r="E6281"/>
  <c r="F6281"/>
  <c r="G6281"/>
  <c r="H6281"/>
  <c r="A6299"/>
  <c r="B6299"/>
  <c r="C6299"/>
  <c r="D6299"/>
  <c r="E6299"/>
  <c r="F6299"/>
  <c r="G6299"/>
  <c r="H6299"/>
  <c r="A6315"/>
  <c r="B6315"/>
  <c r="C6315"/>
  <c r="D6315"/>
  <c r="E6315"/>
  <c r="F6315"/>
  <c r="G6315"/>
  <c r="A6325"/>
  <c r="B6325"/>
  <c r="C6325"/>
  <c r="D6325"/>
  <c r="E6325"/>
  <c r="F6325"/>
  <c r="G6325"/>
  <c r="H6325"/>
  <c r="A6388"/>
  <c r="B6388"/>
  <c r="C6388"/>
  <c r="D6388"/>
  <c r="E6388"/>
  <c r="F6388"/>
  <c r="G6388"/>
  <c r="H6388"/>
  <c r="A6478"/>
  <c r="B6478"/>
  <c r="C6478"/>
  <c r="D6478"/>
  <c r="E6478"/>
  <c r="F6478"/>
  <c r="G6478"/>
  <c r="A6389"/>
  <c r="B6389"/>
  <c r="C6389"/>
  <c r="D6389"/>
  <c r="E6389"/>
  <c r="F6389"/>
  <c r="G6389"/>
  <c r="H6389"/>
  <c r="A6479"/>
  <c r="B6479"/>
  <c r="C6479"/>
  <c r="D6479"/>
  <c r="E6479"/>
  <c r="F6479"/>
  <c r="G6479"/>
  <c r="A6390"/>
  <c r="B6390"/>
  <c r="C6390"/>
  <c r="D6390"/>
  <c r="E6390"/>
  <c r="F6390"/>
  <c r="G6390"/>
  <c r="H6390"/>
  <c r="A6445"/>
  <c r="B6445"/>
  <c r="C6445"/>
  <c r="D6445"/>
  <c r="E6445"/>
  <c r="F6445"/>
  <c r="G6445"/>
  <c r="H6445"/>
  <c r="A6480"/>
  <c r="B6480"/>
  <c r="C6480"/>
  <c r="D6480"/>
  <c r="E6480"/>
  <c r="F6480"/>
  <c r="G6480"/>
  <c r="A6391"/>
  <c r="B6391"/>
  <c r="C6391"/>
  <c r="D6391"/>
  <c r="E6391"/>
  <c r="F6391"/>
  <c r="G6391"/>
  <c r="H6391"/>
  <c r="A6481"/>
  <c r="B6481"/>
  <c r="C6481"/>
  <c r="D6481"/>
  <c r="E6481"/>
  <c r="F6481"/>
  <c r="G6481"/>
  <c r="A6321"/>
  <c r="B6321"/>
  <c r="C6321"/>
  <c r="D6321"/>
  <c r="E6321"/>
  <c r="F6321"/>
  <c r="G6321"/>
  <c r="H6321"/>
  <c r="A6392"/>
  <c r="B6392"/>
  <c r="C6392"/>
  <c r="D6392"/>
  <c r="E6392"/>
  <c r="F6392"/>
  <c r="G6392"/>
  <c r="H6392"/>
  <c r="A6482"/>
  <c r="B6482"/>
  <c r="C6482"/>
  <c r="D6482"/>
  <c r="E6482"/>
  <c r="F6482"/>
  <c r="G6482"/>
  <c r="A6538"/>
  <c r="B6538"/>
  <c r="C6538"/>
  <c r="D6538"/>
  <c r="E6538"/>
  <c r="F6538"/>
  <c r="G6538"/>
  <c r="A6539"/>
  <c r="B6539"/>
  <c r="C6539"/>
  <c r="D6539"/>
  <c r="E6539"/>
  <c r="F6539"/>
  <c r="G6539"/>
  <c r="A6509"/>
  <c r="B6509"/>
  <c r="C6509"/>
  <c r="D6509"/>
  <c r="E6509"/>
  <c r="F6509"/>
  <c r="G6509"/>
  <c r="A6540"/>
  <c r="B6540"/>
  <c r="C6540"/>
  <c r="D6540"/>
  <c r="E6540"/>
  <c r="F6540"/>
  <c r="G6540"/>
  <c r="A6510"/>
  <c r="B6510"/>
  <c r="C6510"/>
  <c r="D6510"/>
  <c r="E6510"/>
  <c r="F6510"/>
  <c r="G6510"/>
  <c r="A6581"/>
  <c r="B6581"/>
  <c r="C6581"/>
  <c r="D6581"/>
  <c r="E6581"/>
  <c r="F6581"/>
  <c r="G6581"/>
  <c r="H6581"/>
  <c r="A6620"/>
  <c r="B6620"/>
  <c r="C6620"/>
  <c r="D6620"/>
  <c r="E6620"/>
  <c r="F6620"/>
  <c r="G6620"/>
  <c r="H6620"/>
  <c r="A6642"/>
  <c r="B6642"/>
  <c r="C6642"/>
  <c r="D6642"/>
  <c r="E6642"/>
  <c r="F6642"/>
  <c r="G6642"/>
  <c r="A6582"/>
  <c r="B6582"/>
  <c r="C6582"/>
  <c r="D6582"/>
  <c r="E6582"/>
  <c r="F6582"/>
  <c r="G6582"/>
  <c r="H6582"/>
  <c r="A6583"/>
  <c r="B6583"/>
  <c r="C6583"/>
  <c r="D6583"/>
  <c r="E6583"/>
  <c r="F6583"/>
  <c r="G6583"/>
  <c r="H6583"/>
  <c r="A6701"/>
  <c r="B6701"/>
  <c r="C6701"/>
  <c r="D6701"/>
  <c r="E6701"/>
  <c r="F6701"/>
  <c r="G6701"/>
  <c r="H6701"/>
  <c r="A6768"/>
  <c r="B6768"/>
  <c r="C6768"/>
  <c r="D6768"/>
  <c r="E6768"/>
  <c r="F6768"/>
  <c r="G6768"/>
  <c r="H6768"/>
  <c r="A6903"/>
  <c r="B6903"/>
  <c r="C6903"/>
  <c r="D6903"/>
  <c r="E6903"/>
  <c r="F6903"/>
  <c r="G6903"/>
  <c r="H6903"/>
  <c r="A6809"/>
  <c r="B6809"/>
  <c r="C6809"/>
  <c r="D6809"/>
  <c r="E6809"/>
  <c r="F6809"/>
  <c r="G6809"/>
  <c r="H6809"/>
  <c r="A6830"/>
  <c r="B6830"/>
  <c r="C6830"/>
  <c r="D6830"/>
  <c r="E6830"/>
  <c r="F6830"/>
  <c r="G6830"/>
  <c r="H6830"/>
  <c r="A7084"/>
  <c r="B7084"/>
  <c r="C7084"/>
  <c r="D7084"/>
  <c r="E7084"/>
  <c r="F7084"/>
  <c r="G7084"/>
  <c r="A6980"/>
  <c r="B6980"/>
  <c r="C6980"/>
  <c r="D6980"/>
  <c r="E6980"/>
  <c r="F6980"/>
  <c r="G6980"/>
  <c r="H6980"/>
  <c r="A6652"/>
  <c r="B6652"/>
  <c r="C6652"/>
  <c r="D6652"/>
  <c r="E6652"/>
  <c r="F6652"/>
  <c r="G6652"/>
  <c r="A6702"/>
  <c r="B6702"/>
  <c r="C6702"/>
  <c r="D6702"/>
  <c r="E6702"/>
  <c r="F6702"/>
  <c r="G6702"/>
  <c r="H6702"/>
  <c r="A6769"/>
  <c r="B6769"/>
  <c r="C6769"/>
  <c r="D6769"/>
  <c r="E6769"/>
  <c r="F6769"/>
  <c r="G6769"/>
  <c r="H6769"/>
  <c r="A6904"/>
  <c r="B6904"/>
  <c r="C6904"/>
  <c r="D6904"/>
  <c r="E6904"/>
  <c r="F6904"/>
  <c r="G6904"/>
  <c r="H6904"/>
  <c r="A6810"/>
  <c r="B6810"/>
  <c r="C6810"/>
  <c r="D6810"/>
  <c r="E6810"/>
  <c r="F6810"/>
  <c r="G6810"/>
  <c r="H6810"/>
  <c r="A6831"/>
  <c r="B6831"/>
  <c r="C6831"/>
  <c r="D6831"/>
  <c r="E6831"/>
  <c r="F6831"/>
  <c r="G6831"/>
  <c r="H6831"/>
  <c r="A7085"/>
  <c r="B7085"/>
  <c r="C7085"/>
  <c r="D7085"/>
  <c r="E7085"/>
  <c r="F7085"/>
  <c r="G7085"/>
  <c r="A7127"/>
  <c r="B7127"/>
  <c r="C7127"/>
  <c r="D7127"/>
  <c r="E7127"/>
  <c r="F7127"/>
  <c r="G7127"/>
  <c r="A6981"/>
  <c r="B6981"/>
  <c r="C6981"/>
  <c r="D6981"/>
  <c r="E6981"/>
  <c r="F6981"/>
  <c r="G6981"/>
  <c r="H6981"/>
  <c r="A6653"/>
  <c r="B6653"/>
  <c r="C6653"/>
  <c r="D6653"/>
  <c r="E6653"/>
  <c r="F6653"/>
  <c r="G6653"/>
  <c r="A6703"/>
  <c r="B6703"/>
  <c r="C6703"/>
  <c r="D6703"/>
  <c r="E6703"/>
  <c r="F6703"/>
  <c r="G6703"/>
  <c r="H6703"/>
  <c r="A6770"/>
  <c r="B6770"/>
  <c r="C6770"/>
  <c r="D6770"/>
  <c r="E6770"/>
  <c r="F6770"/>
  <c r="G6770"/>
  <c r="H6770"/>
  <c r="A6905"/>
  <c r="B6905"/>
  <c r="C6905"/>
  <c r="D6905"/>
  <c r="E6905"/>
  <c r="F6905"/>
  <c r="G6905"/>
  <c r="H6905"/>
  <c r="A6811"/>
  <c r="B6811"/>
  <c r="C6811"/>
  <c r="D6811"/>
  <c r="E6811"/>
  <c r="F6811"/>
  <c r="G6811"/>
  <c r="H6811"/>
  <c r="A6832"/>
  <c r="B6832"/>
  <c r="C6832"/>
  <c r="D6832"/>
  <c r="E6832"/>
  <c r="F6832"/>
  <c r="G6832"/>
  <c r="H6832"/>
  <c r="A7036"/>
  <c r="B7036"/>
  <c r="C7036"/>
  <c r="D7036"/>
  <c r="E7036"/>
  <c r="F7036"/>
  <c r="G7036"/>
  <c r="H7036"/>
  <c r="A7015"/>
  <c r="B7015"/>
  <c r="C7015"/>
  <c r="D7015"/>
  <c r="E7015"/>
  <c r="F7015"/>
  <c r="G7015"/>
  <c r="H7015"/>
  <c r="A7086"/>
  <c r="B7086"/>
  <c r="C7086"/>
  <c r="D7086"/>
  <c r="E7086"/>
  <c r="F7086"/>
  <c r="G7086"/>
  <c r="A6982"/>
  <c r="B6982"/>
  <c r="C6982"/>
  <c r="D6982"/>
  <c r="E6982"/>
  <c r="F6982"/>
  <c r="G6982"/>
  <c r="H6982"/>
  <c r="A6704"/>
  <c r="B6704"/>
  <c r="C6704"/>
  <c r="D6704"/>
  <c r="E6704"/>
  <c r="F6704"/>
  <c r="G6704"/>
  <c r="H6704"/>
  <c r="A6771"/>
  <c r="B6771"/>
  <c r="C6771"/>
  <c r="D6771"/>
  <c r="E6771"/>
  <c r="F6771"/>
  <c r="G6771"/>
  <c r="H6771"/>
  <c r="A6906"/>
  <c r="B6906"/>
  <c r="C6906"/>
  <c r="D6906"/>
  <c r="E6906"/>
  <c r="F6906"/>
  <c r="G6906"/>
  <c r="H6906"/>
  <c r="A6812"/>
  <c r="B6812"/>
  <c r="C6812"/>
  <c r="D6812"/>
  <c r="E6812"/>
  <c r="F6812"/>
  <c r="G6812"/>
  <c r="H6812"/>
  <c r="A7016"/>
  <c r="B7016"/>
  <c r="C7016"/>
  <c r="D7016"/>
  <c r="E7016"/>
  <c r="F7016"/>
  <c r="G7016"/>
  <c r="H7016"/>
  <c r="A7087"/>
  <c r="B7087"/>
  <c r="C7087"/>
  <c r="D7087"/>
  <c r="E7087"/>
  <c r="F7087"/>
  <c r="G7087"/>
  <c r="A6983"/>
  <c r="B6983"/>
  <c r="C6983"/>
  <c r="D6983"/>
  <c r="E6983"/>
  <c r="F6983"/>
  <c r="G6983"/>
  <c r="H6983"/>
  <c r="A6705"/>
  <c r="B6705"/>
  <c r="C6705"/>
  <c r="D6705"/>
  <c r="E6705"/>
  <c r="F6705"/>
  <c r="G6705"/>
  <c r="H6705"/>
  <c r="A6787"/>
  <c r="B6787"/>
  <c r="C6787"/>
  <c r="D6787"/>
  <c r="E6787"/>
  <c r="F6787"/>
  <c r="G6787"/>
  <c r="H6787"/>
  <c r="A6907"/>
  <c r="B6907"/>
  <c r="C6907"/>
  <c r="D6907"/>
  <c r="E6907"/>
  <c r="F6907"/>
  <c r="G6907"/>
  <c r="H6907"/>
  <c r="A6813"/>
  <c r="B6813"/>
  <c r="C6813"/>
  <c r="D6813"/>
  <c r="E6813"/>
  <c r="F6813"/>
  <c r="G6813"/>
  <c r="H6813"/>
  <c r="A7088"/>
  <c r="B7088"/>
  <c r="C7088"/>
  <c r="D7088"/>
  <c r="E7088"/>
  <c r="F7088"/>
  <c r="G7088"/>
  <c r="A6103"/>
  <c r="B6103"/>
  <c r="C6103"/>
  <c r="D6103"/>
  <c r="E6103"/>
  <c r="F6103"/>
  <c r="G6103"/>
  <c r="H6103"/>
  <c r="A6160"/>
  <c r="B6160"/>
  <c r="C6160"/>
  <c r="D6160"/>
  <c r="E6160"/>
  <c r="F6160"/>
  <c r="G6160"/>
  <c r="H6160"/>
  <c r="A6200"/>
  <c r="B6200"/>
  <c r="C6200"/>
  <c r="D6200"/>
  <c r="E6200"/>
  <c r="F6200"/>
  <c r="G6200"/>
  <c r="H6200"/>
  <c r="A6222"/>
  <c r="B6222"/>
  <c r="C6222"/>
  <c r="D6222"/>
  <c r="E6222"/>
  <c r="F6222"/>
  <c r="G6222"/>
  <c r="H6222"/>
  <c r="A6252"/>
  <c r="B6252"/>
  <c r="C6252"/>
  <c r="D6252"/>
  <c r="E6252"/>
  <c r="F6252"/>
  <c r="G6252"/>
  <c r="A6161"/>
  <c r="B6161"/>
  <c r="C6161"/>
  <c r="D6161"/>
  <c r="E6161"/>
  <c r="F6161"/>
  <c r="G6161"/>
  <c r="H6161"/>
  <c r="A6223"/>
  <c r="B6223"/>
  <c r="C6223"/>
  <c r="D6223"/>
  <c r="E6223"/>
  <c r="F6223"/>
  <c r="G6223"/>
  <c r="H6223"/>
  <c r="A6253"/>
  <c r="B6253"/>
  <c r="C6253"/>
  <c r="D6253"/>
  <c r="E6253"/>
  <c r="F6253"/>
  <c r="G6253"/>
  <c r="A6162"/>
  <c r="B6162"/>
  <c r="C6162"/>
  <c r="D6162"/>
  <c r="E6162"/>
  <c r="F6162"/>
  <c r="G6162"/>
  <c r="H6162"/>
  <c r="A6163"/>
  <c r="B6163"/>
  <c r="C6163"/>
  <c r="D6163"/>
  <c r="E6163"/>
  <c r="F6163"/>
  <c r="G6163"/>
  <c r="H6163"/>
  <c r="A6276"/>
  <c r="B6276"/>
  <c r="C6276"/>
  <c r="D6276"/>
  <c r="E6276"/>
  <c r="F6276"/>
  <c r="G6276"/>
  <c r="H6276"/>
  <c r="A6282"/>
  <c r="B6282"/>
  <c r="C6282"/>
  <c r="D6282"/>
  <c r="E6282"/>
  <c r="F6282"/>
  <c r="G6282"/>
  <c r="H6282"/>
  <c r="A6300"/>
  <c r="B6300"/>
  <c r="C6300"/>
  <c r="D6300"/>
  <c r="E6300"/>
  <c r="F6300"/>
  <c r="G6300"/>
  <c r="H6300"/>
  <c r="A6316"/>
  <c r="B6316"/>
  <c r="C6316"/>
  <c r="D6316"/>
  <c r="E6316"/>
  <c r="F6316"/>
  <c r="G6316"/>
  <c r="A6326"/>
  <c r="B6326"/>
  <c r="C6326"/>
  <c r="D6326"/>
  <c r="E6326"/>
  <c r="F6326"/>
  <c r="G6326"/>
  <c r="H6326"/>
  <c r="A6393"/>
  <c r="B6393"/>
  <c r="C6393"/>
  <c r="D6393"/>
  <c r="E6393"/>
  <c r="F6393"/>
  <c r="G6393"/>
  <c r="H6393"/>
  <c r="A6483"/>
  <c r="B6483"/>
  <c r="C6483"/>
  <c r="D6483"/>
  <c r="E6483"/>
  <c r="F6483"/>
  <c r="G6483"/>
  <c r="A6394"/>
  <c r="B6394"/>
  <c r="C6394"/>
  <c r="D6394"/>
  <c r="E6394"/>
  <c r="F6394"/>
  <c r="G6394"/>
  <c r="H6394"/>
  <c r="A6484"/>
  <c r="B6484"/>
  <c r="C6484"/>
  <c r="D6484"/>
  <c r="E6484"/>
  <c r="F6484"/>
  <c r="G6484"/>
  <c r="A6395"/>
  <c r="B6395"/>
  <c r="C6395"/>
  <c r="D6395"/>
  <c r="E6395"/>
  <c r="F6395"/>
  <c r="G6395"/>
  <c r="H6395"/>
  <c r="A6485"/>
  <c r="B6485"/>
  <c r="C6485"/>
  <c r="D6485"/>
  <c r="E6485"/>
  <c r="F6485"/>
  <c r="G6485"/>
  <c r="A6396"/>
  <c r="B6396"/>
  <c r="C6396"/>
  <c r="D6396"/>
  <c r="E6396"/>
  <c r="F6396"/>
  <c r="G6396"/>
  <c r="H6396"/>
  <c r="A6486"/>
  <c r="B6486"/>
  <c r="C6486"/>
  <c r="D6486"/>
  <c r="E6486"/>
  <c r="F6486"/>
  <c r="G6486"/>
  <c r="A6397"/>
  <c r="B6397"/>
  <c r="C6397"/>
  <c r="D6397"/>
  <c r="E6397"/>
  <c r="F6397"/>
  <c r="G6397"/>
  <c r="H6397"/>
  <c r="A6487"/>
  <c r="B6487"/>
  <c r="C6487"/>
  <c r="D6487"/>
  <c r="E6487"/>
  <c r="F6487"/>
  <c r="G6487"/>
  <c r="A6541"/>
  <c r="B6541"/>
  <c r="C6541"/>
  <c r="D6541"/>
  <c r="E6541"/>
  <c r="F6541"/>
  <c r="G6541"/>
  <c r="A6511"/>
  <c r="B6511"/>
  <c r="C6511"/>
  <c r="D6511"/>
  <c r="E6511"/>
  <c r="F6511"/>
  <c r="G6511"/>
  <c r="A6542"/>
  <c r="B6542"/>
  <c r="C6542"/>
  <c r="D6542"/>
  <c r="E6542"/>
  <c r="F6542"/>
  <c r="G6542"/>
  <c r="A6512"/>
  <c r="B6512"/>
  <c r="C6512"/>
  <c r="D6512"/>
  <c r="E6512"/>
  <c r="F6512"/>
  <c r="G6512"/>
  <c r="A6543"/>
  <c r="B6543"/>
  <c r="C6543"/>
  <c r="D6543"/>
  <c r="E6543"/>
  <c r="F6543"/>
  <c r="G6543"/>
  <c r="A6503"/>
  <c r="B6503"/>
  <c r="C6503"/>
  <c r="D6503"/>
  <c r="E6503"/>
  <c r="F6503"/>
  <c r="G6503"/>
  <c r="H6503"/>
  <c r="A6513"/>
  <c r="B6513"/>
  <c r="C6513"/>
  <c r="D6513"/>
  <c r="E6513"/>
  <c r="F6513"/>
  <c r="G6513"/>
  <c r="A6584"/>
  <c r="B6584"/>
  <c r="C6584"/>
  <c r="D6584"/>
  <c r="E6584"/>
  <c r="F6584"/>
  <c r="G6584"/>
  <c r="H6584"/>
  <c r="A6621"/>
  <c r="B6621"/>
  <c r="C6621"/>
  <c r="D6621"/>
  <c r="E6621"/>
  <c r="F6621"/>
  <c r="G6621"/>
  <c r="H6621"/>
  <c r="A6643"/>
  <c r="B6643"/>
  <c r="C6643"/>
  <c r="D6643"/>
  <c r="E6643"/>
  <c r="F6643"/>
  <c r="G6643"/>
  <c r="A6585"/>
  <c r="B6585"/>
  <c r="C6585"/>
  <c r="D6585"/>
  <c r="E6585"/>
  <c r="F6585"/>
  <c r="G6585"/>
  <c r="H6585"/>
  <c r="A6586"/>
  <c r="B6586"/>
  <c r="C6586"/>
  <c r="D6586"/>
  <c r="E6586"/>
  <c r="F6586"/>
  <c r="G6586"/>
  <c r="H6586"/>
  <c r="A6622"/>
  <c r="B6622"/>
  <c r="C6622"/>
  <c r="D6622"/>
  <c r="E6622"/>
  <c r="F6622"/>
  <c r="G6622"/>
  <c r="H6622"/>
  <c r="A6706"/>
  <c r="B6706"/>
  <c r="C6706"/>
  <c r="D6706"/>
  <c r="E6706"/>
  <c r="F6706"/>
  <c r="G6706"/>
  <c r="H6706"/>
  <c r="A6772"/>
  <c r="B6772"/>
  <c r="C6772"/>
  <c r="D6772"/>
  <c r="E6772"/>
  <c r="F6772"/>
  <c r="G6772"/>
  <c r="H6772"/>
  <c r="A6908"/>
  <c r="B6908"/>
  <c r="C6908"/>
  <c r="D6908"/>
  <c r="E6908"/>
  <c r="F6908"/>
  <c r="G6908"/>
  <c r="H6908"/>
  <c r="A6814"/>
  <c r="B6814"/>
  <c r="C6814"/>
  <c r="D6814"/>
  <c r="E6814"/>
  <c r="F6814"/>
  <c r="G6814"/>
  <c r="H6814"/>
  <c r="A7089"/>
  <c r="B7089"/>
  <c r="C7089"/>
  <c r="D7089"/>
  <c r="E7089"/>
  <c r="F7089"/>
  <c r="G7089"/>
  <c r="A7128"/>
  <c r="B7128"/>
  <c r="C7128"/>
  <c r="D7128"/>
  <c r="E7128"/>
  <c r="F7128"/>
  <c r="G7128"/>
  <c r="A6984"/>
  <c r="B6984"/>
  <c r="C6984"/>
  <c r="D6984"/>
  <c r="E6984"/>
  <c r="F6984"/>
  <c r="G6984"/>
  <c r="H6984"/>
  <c r="A6707"/>
  <c r="B6707"/>
  <c r="C6707"/>
  <c r="D6707"/>
  <c r="E6707"/>
  <c r="F6707"/>
  <c r="G6707"/>
  <c r="H6707"/>
  <c r="A6773"/>
  <c r="B6773"/>
  <c r="C6773"/>
  <c r="D6773"/>
  <c r="E6773"/>
  <c r="F6773"/>
  <c r="G6773"/>
  <c r="H6773"/>
  <c r="A6909"/>
  <c r="B6909"/>
  <c r="C6909"/>
  <c r="D6909"/>
  <c r="E6909"/>
  <c r="F6909"/>
  <c r="G6909"/>
  <c r="H6909"/>
  <c r="A6815"/>
  <c r="B6815"/>
  <c r="C6815"/>
  <c r="D6815"/>
  <c r="E6815"/>
  <c r="F6815"/>
  <c r="G6815"/>
  <c r="H6815"/>
  <c r="A6833"/>
  <c r="B6833"/>
  <c r="C6833"/>
  <c r="D6833"/>
  <c r="E6833"/>
  <c r="F6833"/>
  <c r="G6833"/>
  <c r="H6833"/>
  <c r="A6836"/>
  <c r="B6836"/>
  <c r="C6836"/>
  <c r="D6836"/>
  <c r="E6836"/>
  <c r="F6836"/>
  <c r="G6836"/>
  <c r="H6836"/>
  <c r="A7017"/>
  <c r="B7017"/>
  <c r="C7017"/>
  <c r="D7017"/>
  <c r="E7017"/>
  <c r="F7017"/>
  <c r="G7017"/>
  <c r="H7017"/>
  <c r="A7090"/>
  <c r="B7090"/>
  <c r="C7090"/>
  <c r="D7090"/>
  <c r="E7090"/>
  <c r="F7090"/>
  <c r="G7090"/>
  <c r="A6985"/>
  <c r="B6985"/>
  <c r="C6985"/>
  <c r="D6985"/>
  <c r="E6985"/>
  <c r="F6985"/>
  <c r="G6985"/>
  <c r="H6985"/>
  <c r="A6708"/>
  <c r="B6708"/>
  <c r="C6708"/>
  <c r="D6708"/>
  <c r="E6708"/>
  <c r="F6708"/>
  <c r="G6708"/>
  <c r="H6708"/>
  <c r="A6774"/>
  <c r="B6774"/>
  <c r="C6774"/>
  <c r="D6774"/>
  <c r="E6774"/>
  <c r="F6774"/>
  <c r="G6774"/>
  <c r="H6774"/>
  <c r="A6910"/>
  <c r="B6910"/>
  <c r="C6910"/>
  <c r="D6910"/>
  <c r="E6910"/>
  <c r="F6910"/>
  <c r="G6910"/>
  <c r="H6910"/>
  <c r="A6816"/>
  <c r="B6816"/>
  <c r="C6816"/>
  <c r="D6816"/>
  <c r="E6816"/>
  <c r="F6816"/>
  <c r="G6816"/>
  <c r="H6816"/>
  <c r="A7018"/>
  <c r="B7018"/>
  <c r="C7018"/>
  <c r="D7018"/>
  <c r="E7018"/>
  <c r="F7018"/>
  <c r="G7018"/>
  <c r="H7018"/>
  <c r="A7091"/>
  <c r="B7091"/>
  <c r="C7091"/>
  <c r="D7091"/>
  <c r="E7091"/>
  <c r="F7091"/>
  <c r="G7091"/>
  <c r="A6986"/>
  <c r="B6986"/>
  <c r="C6986"/>
  <c r="D6986"/>
  <c r="E6986"/>
  <c r="F6986"/>
  <c r="G6986"/>
  <c r="H6986"/>
  <c r="A6709"/>
  <c r="B6709"/>
  <c r="C6709"/>
  <c r="D6709"/>
  <c r="E6709"/>
  <c r="F6709"/>
  <c r="G6709"/>
  <c r="H6709"/>
  <c r="A6775"/>
  <c r="B6775"/>
  <c r="C6775"/>
  <c r="D6775"/>
  <c r="E6775"/>
  <c r="F6775"/>
  <c r="G6775"/>
  <c r="H6775"/>
  <c r="A6911"/>
  <c r="B6911"/>
  <c r="C6911"/>
  <c r="D6911"/>
  <c r="E6911"/>
  <c r="F6911"/>
  <c r="G6911"/>
  <c r="H6911"/>
  <c r="A6817"/>
  <c r="B6817"/>
  <c r="C6817"/>
  <c r="D6817"/>
  <c r="E6817"/>
  <c r="F6817"/>
  <c r="G6817"/>
  <c r="H6817"/>
  <c r="A7019"/>
  <c r="B7019"/>
  <c r="C7019"/>
  <c r="D7019"/>
  <c r="E7019"/>
  <c r="F7019"/>
  <c r="G7019"/>
  <c r="H7019"/>
  <c r="A7092"/>
  <c r="B7092"/>
  <c r="C7092"/>
  <c r="D7092"/>
  <c r="E7092"/>
  <c r="F7092"/>
  <c r="G7092"/>
  <c r="A6987"/>
  <c r="B6987"/>
  <c r="C6987"/>
  <c r="D6987"/>
  <c r="E6987"/>
  <c r="F6987"/>
  <c r="G6987"/>
  <c r="H6987"/>
  <c r="A6710"/>
  <c r="B6710"/>
  <c r="C6710"/>
  <c r="D6710"/>
  <c r="E6710"/>
  <c r="F6710"/>
  <c r="G6710"/>
  <c r="H6710"/>
  <c r="A6788"/>
  <c r="B6788"/>
  <c r="C6788"/>
  <c r="D6788"/>
  <c r="E6788"/>
  <c r="F6788"/>
  <c r="G6788"/>
  <c r="H6788"/>
  <c r="A6912"/>
  <c r="B6912"/>
  <c r="C6912"/>
  <c r="D6912"/>
  <c r="E6912"/>
  <c r="F6912"/>
  <c r="G6912"/>
  <c r="H6912"/>
  <c r="A7093"/>
  <c r="B7093"/>
  <c r="C7093"/>
  <c r="D7093"/>
  <c r="E7093"/>
  <c r="F7093"/>
  <c r="G7093"/>
  <c r="A6164"/>
  <c r="B6164"/>
  <c r="C6164"/>
  <c r="D6164"/>
  <c r="E6164"/>
  <c r="F6164"/>
  <c r="G6164"/>
  <c r="H6164"/>
  <c r="A6224"/>
  <c r="B6224"/>
  <c r="C6224"/>
  <c r="D6224"/>
  <c r="E6224"/>
  <c r="F6224"/>
  <c r="G6224"/>
  <c r="H6224"/>
  <c r="A6254"/>
  <c r="B6254"/>
  <c r="C6254"/>
  <c r="D6254"/>
  <c r="E6254"/>
  <c r="F6254"/>
  <c r="G6254"/>
  <c r="A6165"/>
  <c r="B6165"/>
  <c r="C6165"/>
  <c r="D6165"/>
  <c r="E6165"/>
  <c r="F6165"/>
  <c r="G6165"/>
  <c r="H6165"/>
  <c r="A6225"/>
  <c r="B6225"/>
  <c r="C6225"/>
  <c r="D6225"/>
  <c r="E6225"/>
  <c r="F6225"/>
  <c r="G6225"/>
  <c r="H6225"/>
  <c r="A6255"/>
  <c r="B6255"/>
  <c r="C6255"/>
  <c r="D6255"/>
  <c r="E6255"/>
  <c r="F6255"/>
  <c r="G6255"/>
  <c r="A6166"/>
  <c r="B6166"/>
  <c r="C6166"/>
  <c r="D6166"/>
  <c r="E6166"/>
  <c r="F6166"/>
  <c r="G6166"/>
  <c r="H6166"/>
  <c r="A6301"/>
  <c r="B6301"/>
  <c r="C6301"/>
  <c r="D6301"/>
  <c r="E6301"/>
  <c r="F6301"/>
  <c r="G6301"/>
  <c r="H6301"/>
  <c r="A6317"/>
  <c r="B6317"/>
  <c r="C6317"/>
  <c r="D6317"/>
  <c r="E6317"/>
  <c r="F6317"/>
  <c r="G6317"/>
  <c r="A6327"/>
  <c r="B6327"/>
  <c r="C6327"/>
  <c r="D6327"/>
  <c r="E6327"/>
  <c r="F6327"/>
  <c r="G6327"/>
  <c r="H6327"/>
  <c r="A6398"/>
  <c r="B6398"/>
  <c r="C6398"/>
  <c r="D6398"/>
  <c r="E6398"/>
  <c r="F6398"/>
  <c r="G6398"/>
  <c r="H6398"/>
  <c r="A6488"/>
  <c r="B6488"/>
  <c r="C6488"/>
  <c r="D6488"/>
  <c r="E6488"/>
  <c r="F6488"/>
  <c r="G6488"/>
  <c r="A6399"/>
  <c r="B6399"/>
  <c r="C6399"/>
  <c r="D6399"/>
  <c r="E6399"/>
  <c r="F6399"/>
  <c r="G6399"/>
  <c r="H6399"/>
  <c r="A6489"/>
  <c r="B6489"/>
  <c r="C6489"/>
  <c r="D6489"/>
  <c r="E6489"/>
  <c r="F6489"/>
  <c r="G6489"/>
  <c r="A6400"/>
  <c r="B6400"/>
  <c r="C6400"/>
  <c r="D6400"/>
  <c r="E6400"/>
  <c r="F6400"/>
  <c r="G6400"/>
  <c r="H6400"/>
  <c r="A6401"/>
  <c r="B6401"/>
  <c r="C6401"/>
  <c r="D6401"/>
  <c r="E6401"/>
  <c r="F6401"/>
  <c r="G6401"/>
  <c r="H6401"/>
  <c r="A6490"/>
  <c r="B6490"/>
  <c r="C6490"/>
  <c r="D6490"/>
  <c r="E6490"/>
  <c r="F6490"/>
  <c r="G6490"/>
  <c r="A6402"/>
  <c r="B6402"/>
  <c r="C6402"/>
  <c r="D6402"/>
  <c r="E6402"/>
  <c r="F6402"/>
  <c r="G6402"/>
  <c r="H6402"/>
  <c r="A6491"/>
  <c r="B6491"/>
  <c r="C6491"/>
  <c r="D6491"/>
  <c r="E6491"/>
  <c r="F6491"/>
  <c r="G6491"/>
  <c r="A6544"/>
  <c r="B6544"/>
  <c r="C6544"/>
  <c r="D6544"/>
  <c r="E6544"/>
  <c r="F6544"/>
  <c r="G6544"/>
  <c r="A6587"/>
  <c r="B6587"/>
  <c r="C6587"/>
  <c r="D6587"/>
  <c r="E6587"/>
  <c r="F6587"/>
  <c r="G6587"/>
  <c r="H6587"/>
  <c r="A6623"/>
  <c r="B6623"/>
  <c r="C6623"/>
  <c r="D6623"/>
  <c r="E6623"/>
  <c r="F6623"/>
  <c r="G6623"/>
  <c r="H6623"/>
  <c r="A6624"/>
  <c r="B6624"/>
  <c r="C6624"/>
  <c r="D6624"/>
  <c r="E6624"/>
  <c r="F6624"/>
  <c r="G6624"/>
  <c r="H6624"/>
  <c r="A6711"/>
  <c r="B6711"/>
  <c r="C6711"/>
  <c r="D6711"/>
  <c r="E6711"/>
  <c r="F6711"/>
  <c r="G6711"/>
  <c r="H6711"/>
  <c r="A6776"/>
  <c r="B6776"/>
  <c r="C6776"/>
  <c r="D6776"/>
  <c r="E6776"/>
  <c r="F6776"/>
  <c r="G6776"/>
  <c r="H6776"/>
  <c r="A6913"/>
  <c r="B6913"/>
  <c r="C6913"/>
  <c r="D6913"/>
  <c r="E6913"/>
  <c r="F6913"/>
  <c r="G6913"/>
  <c r="H6913"/>
  <c r="A6818"/>
  <c r="B6818"/>
  <c r="C6818"/>
  <c r="D6818"/>
  <c r="E6818"/>
  <c r="F6818"/>
  <c r="G6818"/>
  <c r="H6818"/>
  <c r="A7094"/>
  <c r="B7094"/>
  <c r="C7094"/>
  <c r="D7094"/>
  <c r="E7094"/>
  <c r="F7094"/>
  <c r="G7094"/>
  <c r="A7129"/>
  <c r="B7129"/>
  <c r="C7129"/>
  <c r="D7129"/>
  <c r="E7129"/>
  <c r="F7129"/>
  <c r="G7129"/>
  <c r="A6988"/>
  <c r="B6988"/>
  <c r="C6988"/>
  <c r="D6988"/>
  <c r="E6988"/>
  <c r="F6988"/>
  <c r="G6988"/>
  <c r="H6988"/>
  <c r="A6712"/>
  <c r="B6712"/>
  <c r="C6712"/>
  <c r="D6712"/>
  <c r="E6712"/>
  <c r="F6712"/>
  <c r="G6712"/>
  <c r="H6712"/>
  <c r="A6777"/>
  <c r="B6777"/>
  <c r="C6777"/>
  <c r="D6777"/>
  <c r="E6777"/>
  <c r="F6777"/>
  <c r="G6777"/>
  <c r="H6777"/>
  <c r="A6914"/>
  <c r="B6914"/>
  <c r="C6914"/>
  <c r="D6914"/>
  <c r="E6914"/>
  <c r="F6914"/>
  <c r="G6914"/>
  <c r="H6914"/>
  <c r="A6819"/>
  <c r="B6819"/>
  <c r="C6819"/>
  <c r="D6819"/>
  <c r="E6819"/>
  <c r="F6819"/>
  <c r="G6819"/>
  <c r="H6819"/>
  <c r="A7037"/>
  <c r="B7037"/>
  <c r="C7037"/>
  <c r="D7037"/>
  <c r="E7037"/>
  <c r="F7037"/>
  <c r="G7037"/>
  <c r="H7037"/>
  <c r="A7020"/>
  <c r="B7020"/>
  <c r="C7020"/>
  <c r="D7020"/>
  <c r="E7020"/>
  <c r="F7020"/>
  <c r="G7020"/>
  <c r="H7020"/>
  <c r="A7095"/>
  <c r="B7095"/>
  <c r="C7095"/>
  <c r="D7095"/>
  <c r="E7095"/>
  <c r="F7095"/>
  <c r="G7095"/>
  <c r="A6989"/>
  <c r="B6989"/>
  <c r="C6989"/>
  <c r="D6989"/>
  <c r="E6989"/>
  <c r="F6989"/>
  <c r="G6989"/>
  <c r="H6989"/>
  <c r="A6713"/>
  <c r="B6713"/>
  <c r="C6713"/>
  <c r="D6713"/>
  <c r="E6713"/>
  <c r="F6713"/>
  <c r="G6713"/>
  <c r="H6713"/>
  <c r="A6915"/>
  <c r="B6915"/>
  <c r="C6915"/>
  <c r="D6915"/>
  <c r="E6915"/>
  <c r="F6915"/>
  <c r="G6915"/>
  <c r="H6915"/>
  <c r="A6834"/>
  <c r="B6834"/>
  <c r="C6834"/>
  <c r="D6834"/>
  <c r="E6834"/>
  <c r="F6834"/>
  <c r="G6834"/>
  <c r="H6834"/>
  <c r="A7021"/>
  <c r="B7021"/>
  <c r="C7021"/>
  <c r="D7021"/>
  <c r="E7021"/>
  <c r="F7021"/>
  <c r="G7021"/>
  <c r="H7021"/>
  <c r="A7096"/>
  <c r="B7096"/>
  <c r="C7096"/>
  <c r="D7096"/>
  <c r="E7096"/>
  <c r="F7096"/>
  <c r="G7096"/>
  <c r="A6714"/>
  <c r="B6714"/>
  <c r="C6714"/>
  <c r="D6714"/>
  <c r="E6714"/>
  <c r="F6714"/>
  <c r="G6714"/>
  <c r="H6714"/>
  <c r="A6916"/>
  <c r="B6916"/>
  <c r="C6916"/>
  <c r="D6916"/>
  <c r="E6916"/>
  <c r="F6916"/>
  <c r="G6916"/>
  <c r="H6916"/>
  <c r="A7097"/>
  <c r="B7097"/>
  <c r="C7097"/>
  <c r="D7097"/>
  <c r="E7097"/>
  <c r="F7097"/>
  <c r="G7097"/>
  <c r="A6990"/>
  <c r="B6990"/>
  <c r="C6990"/>
  <c r="D6990"/>
  <c r="E6990"/>
  <c r="F6990"/>
  <c r="G6990"/>
  <c r="H6990"/>
  <c r="A6715"/>
  <c r="B6715"/>
  <c r="C6715"/>
  <c r="D6715"/>
  <c r="E6715"/>
  <c r="F6715"/>
  <c r="G6715"/>
  <c r="H6715"/>
  <c r="A6917"/>
  <c r="B6917"/>
  <c r="C6917"/>
  <c r="D6917"/>
  <c r="E6917"/>
  <c r="F6917"/>
  <c r="G6917"/>
  <c r="H6917"/>
  <c r="A6820"/>
  <c r="B6820"/>
  <c r="C6820"/>
  <c r="D6820"/>
  <c r="E6820"/>
  <c r="F6820"/>
  <c r="G6820"/>
  <c r="H6820"/>
  <c r="A7098"/>
  <c r="B7098"/>
  <c r="C7098"/>
  <c r="D7098"/>
  <c r="E7098"/>
  <c r="F7098"/>
  <c r="G7098"/>
  <c r="A8834"/>
  <c r="B8834"/>
  <c r="C8834"/>
  <c r="D8834"/>
  <c r="E8834"/>
  <c r="F8834"/>
  <c r="G8834"/>
  <c r="H8834"/>
  <c r="A8978"/>
  <c r="B8978"/>
  <c r="C8978"/>
  <c r="D8978"/>
  <c r="E8978"/>
  <c r="F8978"/>
  <c r="G8978"/>
  <c r="H8978"/>
  <c r="A9042"/>
  <c r="B9042"/>
  <c r="C9042"/>
  <c r="D9042"/>
  <c r="E9042"/>
  <c r="F9042"/>
  <c r="G9042"/>
  <c r="H9042"/>
  <c r="A9043"/>
  <c r="B9043"/>
  <c r="C9043"/>
  <c r="D9043"/>
  <c r="E9043"/>
  <c r="F9043"/>
  <c r="G9043"/>
  <c r="H9043"/>
  <c r="A9044"/>
  <c r="B9044"/>
  <c r="C9044"/>
  <c r="D9044"/>
  <c r="E9044"/>
  <c r="F9044"/>
  <c r="G9044"/>
  <c r="H9044"/>
  <c r="A9045"/>
  <c r="B9045"/>
  <c r="C9045"/>
  <c r="D9045"/>
  <c r="E9045"/>
  <c r="F9045"/>
  <c r="G9045"/>
  <c r="H9045"/>
  <c r="A9404"/>
  <c r="B9404"/>
  <c r="C9404"/>
  <c r="D9404"/>
  <c r="E9404"/>
  <c r="F9404"/>
  <c r="G9404"/>
  <c r="H9404"/>
  <c r="A9500"/>
  <c r="B9500"/>
  <c r="C9500"/>
  <c r="D9500"/>
  <c r="E9500"/>
  <c r="F9500"/>
  <c r="G9500"/>
  <c r="H9500"/>
  <c r="A9334"/>
  <c r="B9334"/>
  <c r="C9334"/>
  <c r="D9334"/>
  <c r="E9334"/>
  <c r="F9334"/>
  <c r="G9334"/>
  <c r="H9334"/>
  <c r="A9501"/>
  <c r="B9501"/>
  <c r="C9501"/>
  <c r="D9501"/>
  <c r="E9501"/>
  <c r="F9501"/>
  <c r="G9501"/>
  <c r="H9501"/>
  <c r="A9580"/>
  <c r="B9580"/>
  <c r="C9580"/>
  <c r="D9580"/>
  <c r="E9580"/>
  <c r="F9580"/>
  <c r="G9580"/>
  <c r="H9580"/>
  <c r="A9335"/>
  <c r="B9335"/>
  <c r="C9335"/>
  <c r="D9335"/>
  <c r="E9335"/>
  <c r="F9335"/>
  <c r="G9335"/>
  <c r="H9335"/>
  <c r="A9502"/>
  <c r="B9502"/>
  <c r="C9502"/>
  <c r="D9502"/>
  <c r="E9502"/>
  <c r="F9502"/>
  <c r="G9502"/>
  <c r="H9502"/>
  <c r="A9655"/>
  <c r="B9655"/>
  <c r="C9655"/>
  <c r="D9655"/>
  <c r="E9655"/>
  <c r="F9655"/>
  <c r="G9655"/>
  <c r="A9336"/>
  <c r="B9336"/>
  <c r="C9336"/>
  <c r="D9336"/>
  <c r="E9336"/>
  <c r="F9336"/>
  <c r="G9336"/>
  <c r="H9336"/>
  <c r="A9503"/>
  <c r="B9503"/>
  <c r="C9503"/>
  <c r="D9503"/>
  <c r="E9503"/>
  <c r="F9503"/>
  <c r="G9503"/>
  <c r="H9503"/>
  <c r="A9656"/>
  <c r="B9656"/>
  <c r="C9656"/>
  <c r="D9656"/>
  <c r="E9656"/>
  <c r="F9656"/>
  <c r="G9656"/>
  <c r="A9504"/>
  <c r="B9504"/>
  <c r="C9504"/>
  <c r="D9504"/>
  <c r="E9504"/>
  <c r="F9504"/>
  <c r="G9504"/>
  <c r="H9504"/>
  <c r="A8835"/>
  <c r="B8835"/>
  <c r="C8835"/>
  <c r="D8835"/>
  <c r="E8835"/>
  <c r="F8835"/>
  <c r="G8835"/>
  <c r="H8835"/>
  <c r="A8900"/>
  <c r="B8900"/>
  <c r="C8900"/>
  <c r="D8900"/>
  <c r="E8900"/>
  <c r="F8900"/>
  <c r="G8900"/>
  <c r="H8900"/>
  <c r="A8927"/>
  <c r="B8927"/>
  <c r="C8927"/>
  <c r="D8927"/>
  <c r="E8927"/>
  <c r="F8927"/>
  <c r="G8927"/>
  <c r="A8836"/>
  <c r="B8836"/>
  <c r="C8836"/>
  <c r="D8836"/>
  <c r="E8836"/>
  <c r="F8836"/>
  <c r="G8836"/>
  <c r="H8836"/>
  <c r="A8837"/>
  <c r="B8837"/>
  <c r="C8837"/>
  <c r="D8837"/>
  <c r="E8837"/>
  <c r="F8837"/>
  <c r="G8837"/>
  <c r="H8837"/>
  <c r="A8838"/>
  <c r="B8838"/>
  <c r="C8838"/>
  <c r="D8838"/>
  <c r="E8838"/>
  <c r="F8838"/>
  <c r="G8838"/>
  <c r="H8838"/>
  <c r="A8955"/>
  <c r="B8955"/>
  <c r="C8955"/>
  <c r="D8955"/>
  <c r="E8955"/>
  <c r="F8955"/>
  <c r="G8955"/>
  <c r="H8955"/>
  <c r="A8979"/>
  <c r="B8979"/>
  <c r="C8979"/>
  <c r="D8979"/>
  <c r="E8979"/>
  <c r="F8979"/>
  <c r="G8979"/>
  <c r="H8979"/>
  <c r="A8995"/>
  <c r="B8995"/>
  <c r="C8995"/>
  <c r="D8995"/>
  <c r="E8995"/>
  <c r="F8995"/>
  <c r="G8995"/>
  <c r="A9046"/>
  <c r="B9046"/>
  <c r="C9046"/>
  <c r="D9046"/>
  <c r="E9046"/>
  <c r="F9046"/>
  <c r="G9046"/>
  <c r="H9046"/>
  <c r="A9121"/>
  <c r="B9121"/>
  <c r="C9121"/>
  <c r="D9121"/>
  <c r="E9121"/>
  <c r="F9121"/>
  <c r="G9121"/>
  <c r="A9047"/>
  <c r="B9047"/>
  <c r="C9047"/>
  <c r="D9047"/>
  <c r="E9047"/>
  <c r="F9047"/>
  <c r="G9047"/>
  <c r="H9047"/>
  <c r="A9122"/>
  <c r="B9122"/>
  <c r="C9122"/>
  <c r="D9122"/>
  <c r="E9122"/>
  <c r="F9122"/>
  <c r="G9122"/>
  <c r="A9048"/>
  <c r="B9048"/>
  <c r="C9048"/>
  <c r="D9048"/>
  <c r="E9048"/>
  <c r="F9048"/>
  <c r="G9048"/>
  <c r="H9048"/>
  <c r="A9123"/>
  <c r="B9123"/>
  <c r="C9123"/>
  <c r="D9123"/>
  <c r="E9123"/>
  <c r="F9123"/>
  <c r="G9123"/>
  <c r="A9049"/>
  <c r="B9049"/>
  <c r="C9049"/>
  <c r="D9049"/>
  <c r="E9049"/>
  <c r="F9049"/>
  <c r="G9049"/>
  <c r="H9049"/>
  <c r="A9124"/>
  <c r="B9124"/>
  <c r="C9124"/>
  <c r="D9124"/>
  <c r="E9124"/>
  <c r="F9124"/>
  <c r="G9124"/>
  <c r="A9050"/>
  <c r="B9050"/>
  <c r="C9050"/>
  <c r="D9050"/>
  <c r="E9050"/>
  <c r="F9050"/>
  <c r="G9050"/>
  <c r="H9050"/>
  <c r="A9125"/>
  <c r="B9125"/>
  <c r="C9125"/>
  <c r="D9125"/>
  <c r="E9125"/>
  <c r="F9125"/>
  <c r="G9125"/>
  <c r="A9195"/>
  <c r="B9195"/>
  <c r="C9195"/>
  <c r="D9195"/>
  <c r="E9195"/>
  <c r="F9195"/>
  <c r="G9195"/>
  <c r="A9172"/>
  <c r="B9172"/>
  <c r="C9172"/>
  <c r="D9172"/>
  <c r="E9172"/>
  <c r="F9172"/>
  <c r="G9172"/>
  <c r="A9196"/>
  <c r="B9196"/>
  <c r="C9196"/>
  <c r="D9196"/>
  <c r="E9196"/>
  <c r="F9196"/>
  <c r="G9196"/>
  <c r="A9197"/>
  <c r="B9197"/>
  <c r="C9197"/>
  <c r="D9197"/>
  <c r="E9197"/>
  <c r="F9197"/>
  <c r="G9197"/>
  <c r="A9230"/>
  <c r="B9230"/>
  <c r="C9230"/>
  <c r="D9230"/>
  <c r="E9230"/>
  <c r="F9230"/>
  <c r="G9230"/>
  <c r="H9230"/>
  <c r="A9275"/>
  <c r="B9275"/>
  <c r="C9275"/>
  <c r="D9275"/>
  <c r="E9275"/>
  <c r="F9275"/>
  <c r="G9275"/>
  <c r="H9275"/>
  <c r="A9276"/>
  <c r="B9276"/>
  <c r="C9276"/>
  <c r="D9276"/>
  <c r="E9276"/>
  <c r="F9276"/>
  <c r="G9276"/>
  <c r="H9276"/>
  <c r="A9231"/>
  <c r="B9231"/>
  <c r="C9231"/>
  <c r="D9231"/>
  <c r="E9231"/>
  <c r="F9231"/>
  <c r="G9231"/>
  <c r="H9231"/>
  <c r="A9405"/>
  <c r="B9405"/>
  <c r="C9405"/>
  <c r="D9405"/>
  <c r="E9405"/>
  <c r="F9405"/>
  <c r="G9405"/>
  <c r="H9405"/>
  <c r="A9505"/>
  <c r="B9505"/>
  <c r="C9505"/>
  <c r="D9505"/>
  <c r="E9505"/>
  <c r="F9505"/>
  <c r="G9505"/>
  <c r="H9505"/>
  <c r="A9657"/>
  <c r="B9657"/>
  <c r="C9657"/>
  <c r="D9657"/>
  <c r="E9657"/>
  <c r="F9657"/>
  <c r="G9657"/>
  <c r="A9581"/>
  <c r="B9581"/>
  <c r="C9581"/>
  <c r="D9581"/>
  <c r="E9581"/>
  <c r="F9581"/>
  <c r="G9581"/>
  <c r="H9581"/>
  <c r="A9337"/>
  <c r="B9337"/>
  <c r="C9337"/>
  <c r="D9337"/>
  <c r="E9337"/>
  <c r="F9337"/>
  <c r="G9337"/>
  <c r="H9337"/>
  <c r="A9506"/>
  <c r="B9506"/>
  <c r="C9506"/>
  <c r="D9506"/>
  <c r="E9506"/>
  <c r="F9506"/>
  <c r="G9506"/>
  <c r="H9506"/>
  <c r="A9448"/>
  <c r="B9448"/>
  <c r="C9448"/>
  <c r="D9448"/>
  <c r="E9448"/>
  <c r="F9448"/>
  <c r="G9448"/>
  <c r="H9448"/>
  <c r="A9464"/>
  <c r="B9464"/>
  <c r="C9464"/>
  <c r="D9464"/>
  <c r="E9464"/>
  <c r="F9464"/>
  <c r="G9464"/>
  <c r="H9464"/>
  <c r="A9658"/>
  <c r="B9658"/>
  <c r="C9658"/>
  <c r="D9658"/>
  <c r="E9658"/>
  <c r="F9658"/>
  <c r="G9658"/>
  <c r="A9582"/>
  <c r="B9582"/>
  <c r="C9582"/>
  <c r="D9582"/>
  <c r="E9582"/>
  <c r="F9582"/>
  <c r="G9582"/>
  <c r="H9582"/>
  <c r="A9338"/>
  <c r="B9338"/>
  <c r="C9338"/>
  <c r="D9338"/>
  <c r="E9338"/>
  <c r="F9338"/>
  <c r="G9338"/>
  <c r="H9338"/>
  <c r="A9406"/>
  <c r="B9406"/>
  <c r="C9406"/>
  <c r="D9406"/>
  <c r="E9406"/>
  <c r="F9406"/>
  <c r="G9406"/>
  <c r="H9406"/>
  <c r="A9507"/>
  <c r="B9507"/>
  <c r="C9507"/>
  <c r="D9507"/>
  <c r="E9507"/>
  <c r="F9507"/>
  <c r="G9507"/>
  <c r="H9507"/>
  <c r="A9659"/>
  <c r="B9659"/>
  <c r="C9659"/>
  <c r="D9659"/>
  <c r="E9659"/>
  <c r="F9659"/>
  <c r="G9659"/>
  <c r="A9339"/>
  <c r="B9339"/>
  <c r="C9339"/>
  <c r="D9339"/>
  <c r="E9339"/>
  <c r="F9339"/>
  <c r="G9339"/>
  <c r="H9339"/>
  <c r="A9508"/>
  <c r="B9508"/>
  <c r="C9508"/>
  <c r="D9508"/>
  <c r="E9508"/>
  <c r="F9508"/>
  <c r="G9508"/>
  <c r="H9508"/>
  <c r="A9660"/>
  <c r="B9660"/>
  <c r="C9660"/>
  <c r="D9660"/>
  <c r="E9660"/>
  <c r="F9660"/>
  <c r="G9660"/>
  <c r="A9340"/>
  <c r="B9340"/>
  <c r="C9340"/>
  <c r="D9340"/>
  <c r="E9340"/>
  <c r="F9340"/>
  <c r="G9340"/>
  <c r="H9340"/>
  <c r="A9509"/>
  <c r="B9509"/>
  <c r="C9509"/>
  <c r="D9509"/>
  <c r="E9509"/>
  <c r="F9509"/>
  <c r="G9509"/>
  <c r="H9509"/>
  <c r="A9661"/>
  <c r="B9661"/>
  <c r="C9661"/>
  <c r="D9661"/>
  <c r="E9661"/>
  <c r="F9661"/>
  <c r="G9661"/>
  <c r="A8839"/>
  <c r="B8839"/>
  <c r="C8839"/>
  <c r="D8839"/>
  <c r="E8839"/>
  <c r="F8839"/>
  <c r="G8839"/>
  <c r="H8839"/>
  <c r="A8901"/>
  <c r="B8901"/>
  <c r="C8901"/>
  <c r="D8901"/>
  <c r="E8901"/>
  <c r="F8901"/>
  <c r="G8901"/>
  <c r="H8901"/>
  <c r="A8928"/>
  <c r="B8928"/>
  <c r="C8928"/>
  <c r="D8928"/>
  <c r="E8928"/>
  <c r="F8928"/>
  <c r="G8928"/>
  <c r="A8840"/>
  <c r="B8840"/>
  <c r="C8840"/>
  <c r="D8840"/>
  <c r="E8840"/>
  <c r="F8840"/>
  <c r="G8840"/>
  <c r="H8840"/>
  <c r="A8902"/>
  <c r="B8902"/>
  <c r="C8902"/>
  <c r="D8902"/>
  <c r="E8902"/>
  <c r="F8902"/>
  <c r="G8902"/>
  <c r="H8902"/>
  <c r="A8929"/>
  <c r="B8929"/>
  <c r="C8929"/>
  <c r="D8929"/>
  <c r="E8929"/>
  <c r="F8929"/>
  <c r="G8929"/>
  <c r="A8841"/>
  <c r="B8841"/>
  <c r="C8841"/>
  <c r="D8841"/>
  <c r="E8841"/>
  <c r="F8841"/>
  <c r="G8841"/>
  <c r="H8841"/>
  <c r="A8930"/>
  <c r="B8930"/>
  <c r="C8930"/>
  <c r="D8930"/>
  <c r="E8930"/>
  <c r="F8930"/>
  <c r="G8930"/>
  <c r="A8842"/>
  <c r="B8842"/>
  <c r="C8842"/>
  <c r="D8842"/>
  <c r="E8842"/>
  <c r="F8842"/>
  <c r="G8842"/>
  <c r="H8842"/>
  <c r="A8956"/>
  <c r="B8956"/>
  <c r="C8956"/>
  <c r="D8956"/>
  <c r="E8956"/>
  <c r="F8956"/>
  <c r="G8956"/>
  <c r="H8956"/>
  <c r="A8965"/>
  <c r="B8965"/>
  <c r="C8965"/>
  <c r="D8965"/>
  <c r="E8965"/>
  <c r="F8965"/>
  <c r="G8965"/>
  <c r="H8965"/>
  <c r="A8980"/>
  <c r="B8980"/>
  <c r="C8980"/>
  <c r="D8980"/>
  <c r="E8980"/>
  <c r="F8980"/>
  <c r="G8980"/>
  <c r="H8980"/>
  <c r="A8996"/>
  <c r="B8996"/>
  <c r="C8996"/>
  <c r="D8996"/>
  <c r="E8996"/>
  <c r="F8996"/>
  <c r="G8996"/>
  <c r="A9009"/>
  <c r="B9009"/>
  <c r="C9009"/>
  <c r="D9009"/>
  <c r="E9009"/>
  <c r="F9009"/>
  <c r="G9009"/>
  <c r="H9009"/>
  <c r="A9051"/>
  <c r="B9051"/>
  <c r="C9051"/>
  <c r="D9051"/>
  <c r="E9051"/>
  <c r="F9051"/>
  <c r="G9051"/>
  <c r="H9051"/>
  <c r="A9116"/>
  <c r="B9116"/>
  <c r="C9116"/>
  <c r="D9116"/>
  <c r="E9116"/>
  <c r="F9116"/>
  <c r="G9116"/>
  <c r="H9116"/>
  <c r="A9126"/>
  <c r="B9126"/>
  <c r="C9126"/>
  <c r="D9126"/>
  <c r="E9126"/>
  <c r="F9126"/>
  <c r="G9126"/>
  <c r="A9052"/>
  <c r="B9052"/>
  <c r="C9052"/>
  <c r="D9052"/>
  <c r="E9052"/>
  <c r="F9052"/>
  <c r="G9052"/>
  <c r="H9052"/>
  <c r="A9127"/>
  <c r="B9127"/>
  <c r="C9127"/>
  <c r="D9127"/>
  <c r="E9127"/>
  <c r="F9127"/>
  <c r="G9127"/>
  <c r="A9053"/>
  <c r="B9053"/>
  <c r="C9053"/>
  <c r="D9053"/>
  <c r="E9053"/>
  <c r="F9053"/>
  <c r="G9053"/>
  <c r="H9053"/>
  <c r="A9128"/>
  <c r="B9128"/>
  <c r="C9128"/>
  <c r="D9128"/>
  <c r="E9128"/>
  <c r="F9128"/>
  <c r="G9128"/>
  <c r="A9054"/>
  <c r="B9054"/>
  <c r="C9054"/>
  <c r="D9054"/>
  <c r="E9054"/>
  <c r="F9054"/>
  <c r="G9054"/>
  <c r="H9054"/>
  <c r="A9129"/>
  <c r="B9129"/>
  <c r="C9129"/>
  <c r="D9129"/>
  <c r="E9129"/>
  <c r="F9129"/>
  <c r="G9129"/>
  <c r="A9055"/>
  <c r="B9055"/>
  <c r="C9055"/>
  <c r="D9055"/>
  <c r="E9055"/>
  <c r="F9055"/>
  <c r="G9055"/>
  <c r="H9055"/>
  <c r="A9130"/>
  <c r="B9130"/>
  <c r="C9130"/>
  <c r="D9130"/>
  <c r="E9130"/>
  <c r="F9130"/>
  <c r="G9130"/>
  <c r="A9198"/>
  <c r="B9198"/>
  <c r="C9198"/>
  <c r="D9198"/>
  <c r="E9198"/>
  <c r="F9198"/>
  <c r="G9198"/>
  <c r="A9199"/>
  <c r="B9199"/>
  <c r="C9199"/>
  <c r="D9199"/>
  <c r="E9199"/>
  <c r="F9199"/>
  <c r="G9199"/>
  <c r="A9200"/>
  <c r="B9200"/>
  <c r="C9200"/>
  <c r="D9200"/>
  <c r="E9200"/>
  <c r="F9200"/>
  <c r="G9200"/>
  <c r="A9232"/>
  <c r="B9232"/>
  <c r="C9232"/>
  <c r="D9232"/>
  <c r="E9232"/>
  <c r="F9232"/>
  <c r="G9232"/>
  <c r="H9232"/>
  <c r="A9277"/>
  <c r="B9277"/>
  <c r="C9277"/>
  <c r="D9277"/>
  <c r="E9277"/>
  <c r="F9277"/>
  <c r="G9277"/>
  <c r="H9277"/>
  <c r="A9296"/>
  <c r="B9296"/>
  <c r="C9296"/>
  <c r="D9296"/>
  <c r="E9296"/>
  <c r="F9296"/>
  <c r="G9296"/>
  <c r="A9233"/>
  <c r="B9233"/>
  <c r="C9233"/>
  <c r="D9233"/>
  <c r="E9233"/>
  <c r="F9233"/>
  <c r="G9233"/>
  <c r="H9233"/>
  <c r="A9278"/>
  <c r="B9278"/>
  <c r="C9278"/>
  <c r="D9278"/>
  <c r="E9278"/>
  <c r="F9278"/>
  <c r="G9278"/>
  <c r="H9278"/>
  <c r="A9297"/>
  <c r="B9297"/>
  <c r="C9297"/>
  <c r="D9297"/>
  <c r="E9297"/>
  <c r="F9297"/>
  <c r="G9297"/>
  <c r="A9234"/>
  <c r="B9234"/>
  <c r="C9234"/>
  <c r="D9234"/>
  <c r="E9234"/>
  <c r="F9234"/>
  <c r="G9234"/>
  <c r="H9234"/>
  <c r="A9341"/>
  <c r="B9341"/>
  <c r="C9341"/>
  <c r="D9341"/>
  <c r="E9341"/>
  <c r="F9341"/>
  <c r="G9341"/>
  <c r="H9341"/>
  <c r="A9407"/>
  <c r="B9407"/>
  <c r="C9407"/>
  <c r="D9407"/>
  <c r="E9407"/>
  <c r="F9407"/>
  <c r="G9407"/>
  <c r="H9407"/>
  <c r="A9510"/>
  <c r="B9510"/>
  <c r="C9510"/>
  <c r="D9510"/>
  <c r="E9510"/>
  <c r="F9510"/>
  <c r="G9510"/>
  <c r="H9510"/>
  <c r="A9662"/>
  <c r="B9662"/>
  <c r="C9662"/>
  <c r="D9662"/>
  <c r="E9662"/>
  <c r="F9662"/>
  <c r="G9662"/>
  <c r="A9583"/>
  <c r="B9583"/>
  <c r="C9583"/>
  <c r="D9583"/>
  <c r="E9583"/>
  <c r="F9583"/>
  <c r="G9583"/>
  <c r="H9583"/>
  <c r="A9311"/>
  <c r="B9311"/>
  <c r="C9311"/>
  <c r="D9311"/>
  <c r="E9311"/>
  <c r="F9311"/>
  <c r="G9311"/>
  <c r="A9342"/>
  <c r="B9342"/>
  <c r="C9342"/>
  <c r="D9342"/>
  <c r="E9342"/>
  <c r="F9342"/>
  <c r="G9342"/>
  <c r="H9342"/>
  <c r="A9408"/>
  <c r="B9408"/>
  <c r="C9408"/>
  <c r="D9408"/>
  <c r="E9408"/>
  <c r="F9408"/>
  <c r="G9408"/>
  <c r="H9408"/>
  <c r="A9511"/>
  <c r="B9511"/>
  <c r="C9511"/>
  <c r="D9511"/>
  <c r="E9511"/>
  <c r="F9511"/>
  <c r="G9511"/>
  <c r="H9511"/>
  <c r="A9449"/>
  <c r="B9449"/>
  <c r="C9449"/>
  <c r="D9449"/>
  <c r="E9449"/>
  <c r="F9449"/>
  <c r="G9449"/>
  <c r="H9449"/>
  <c r="A9465"/>
  <c r="B9465"/>
  <c r="C9465"/>
  <c r="D9465"/>
  <c r="E9465"/>
  <c r="F9465"/>
  <c r="G9465"/>
  <c r="H9465"/>
  <c r="A9619"/>
  <c r="B9619"/>
  <c r="C9619"/>
  <c r="D9619"/>
  <c r="E9619"/>
  <c r="F9619"/>
  <c r="G9619"/>
  <c r="H9619"/>
  <c r="A9663"/>
  <c r="B9663"/>
  <c r="C9663"/>
  <c r="D9663"/>
  <c r="E9663"/>
  <c r="F9663"/>
  <c r="G9663"/>
  <c r="A9584"/>
  <c r="B9584"/>
  <c r="C9584"/>
  <c r="D9584"/>
  <c r="E9584"/>
  <c r="F9584"/>
  <c r="G9584"/>
  <c r="H9584"/>
  <c r="A9312"/>
  <c r="B9312"/>
  <c r="C9312"/>
  <c r="D9312"/>
  <c r="E9312"/>
  <c r="F9312"/>
  <c r="G9312"/>
  <c r="A9343"/>
  <c r="B9343"/>
  <c r="C9343"/>
  <c r="D9343"/>
  <c r="E9343"/>
  <c r="F9343"/>
  <c r="G9343"/>
  <c r="H9343"/>
  <c r="A9409"/>
  <c r="B9409"/>
  <c r="C9409"/>
  <c r="D9409"/>
  <c r="E9409"/>
  <c r="F9409"/>
  <c r="G9409"/>
  <c r="H9409"/>
  <c r="A9512"/>
  <c r="B9512"/>
  <c r="C9512"/>
  <c r="D9512"/>
  <c r="E9512"/>
  <c r="F9512"/>
  <c r="G9512"/>
  <c r="H9512"/>
  <c r="A9450"/>
  <c r="B9450"/>
  <c r="C9450"/>
  <c r="D9450"/>
  <c r="E9450"/>
  <c r="F9450"/>
  <c r="G9450"/>
  <c r="H9450"/>
  <c r="A9620"/>
  <c r="B9620"/>
  <c r="C9620"/>
  <c r="D9620"/>
  <c r="E9620"/>
  <c r="F9620"/>
  <c r="G9620"/>
  <c r="H9620"/>
  <c r="A9664"/>
  <c r="B9664"/>
  <c r="C9664"/>
  <c r="D9664"/>
  <c r="E9664"/>
  <c r="F9664"/>
  <c r="G9664"/>
  <c r="A9585"/>
  <c r="B9585"/>
  <c r="C9585"/>
  <c r="D9585"/>
  <c r="E9585"/>
  <c r="F9585"/>
  <c r="G9585"/>
  <c r="H9585"/>
  <c r="A9344"/>
  <c r="B9344"/>
  <c r="C9344"/>
  <c r="D9344"/>
  <c r="E9344"/>
  <c r="F9344"/>
  <c r="G9344"/>
  <c r="H9344"/>
  <c r="A9410"/>
  <c r="B9410"/>
  <c r="C9410"/>
  <c r="D9410"/>
  <c r="E9410"/>
  <c r="F9410"/>
  <c r="G9410"/>
  <c r="H9410"/>
  <c r="A9513"/>
  <c r="B9513"/>
  <c r="C9513"/>
  <c r="D9513"/>
  <c r="E9513"/>
  <c r="F9513"/>
  <c r="G9513"/>
  <c r="H9513"/>
  <c r="A9637"/>
  <c r="B9637"/>
  <c r="C9637"/>
  <c r="D9637"/>
  <c r="E9637"/>
  <c r="F9637"/>
  <c r="G9637"/>
  <c r="H9637"/>
  <c r="A9665"/>
  <c r="B9665"/>
  <c r="C9665"/>
  <c r="D9665"/>
  <c r="E9665"/>
  <c r="F9665"/>
  <c r="G9665"/>
  <c r="A9586"/>
  <c r="B9586"/>
  <c r="C9586"/>
  <c r="D9586"/>
  <c r="E9586"/>
  <c r="F9586"/>
  <c r="G9586"/>
  <c r="H9586"/>
  <c r="A9345"/>
  <c r="B9345"/>
  <c r="C9345"/>
  <c r="D9345"/>
  <c r="E9345"/>
  <c r="F9345"/>
  <c r="G9345"/>
  <c r="H9345"/>
  <c r="A9514"/>
  <c r="B9514"/>
  <c r="C9514"/>
  <c r="D9514"/>
  <c r="E9514"/>
  <c r="F9514"/>
  <c r="G9514"/>
  <c r="H9514"/>
  <c r="A9451"/>
  <c r="B9451"/>
  <c r="C9451"/>
  <c r="D9451"/>
  <c r="E9451"/>
  <c r="F9451"/>
  <c r="G9451"/>
  <c r="H9451"/>
  <c r="A9666"/>
  <c r="B9666"/>
  <c r="C9666"/>
  <c r="D9666"/>
  <c r="E9666"/>
  <c r="F9666"/>
  <c r="G9666"/>
  <c r="A8802"/>
  <c r="B8802"/>
  <c r="C8802"/>
  <c r="D8802"/>
  <c r="E8802"/>
  <c r="F8802"/>
  <c r="G8802"/>
  <c r="H8802"/>
  <c r="A8819"/>
  <c r="B8819"/>
  <c r="C8819"/>
  <c r="D8819"/>
  <c r="E8819"/>
  <c r="F8819"/>
  <c r="G8819"/>
  <c r="H8819"/>
  <c r="A8803"/>
  <c r="B8803"/>
  <c r="C8803"/>
  <c r="D8803"/>
  <c r="E8803"/>
  <c r="F8803"/>
  <c r="G8803"/>
  <c r="H8803"/>
  <c r="A8804"/>
  <c r="B8804"/>
  <c r="C8804"/>
  <c r="D8804"/>
  <c r="E8804"/>
  <c r="F8804"/>
  <c r="G8804"/>
  <c r="H8804"/>
  <c r="A8843"/>
  <c r="B8843"/>
  <c r="C8843"/>
  <c r="D8843"/>
  <c r="E8843"/>
  <c r="F8843"/>
  <c r="G8843"/>
  <c r="H8843"/>
  <c r="A8903"/>
  <c r="B8903"/>
  <c r="C8903"/>
  <c r="D8903"/>
  <c r="E8903"/>
  <c r="F8903"/>
  <c r="G8903"/>
  <c r="H8903"/>
  <c r="A8931"/>
  <c r="B8931"/>
  <c r="C8931"/>
  <c r="D8931"/>
  <c r="E8931"/>
  <c r="F8931"/>
  <c r="G8931"/>
  <c r="A8844"/>
  <c r="B8844"/>
  <c r="C8844"/>
  <c r="D8844"/>
  <c r="E8844"/>
  <c r="F8844"/>
  <c r="G8844"/>
  <c r="H8844"/>
  <c r="A8904"/>
  <c r="B8904"/>
  <c r="C8904"/>
  <c r="D8904"/>
  <c r="E8904"/>
  <c r="F8904"/>
  <c r="G8904"/>
  <c r="H8904"/>
  <c r="A8932"/>
  <c r="B8932"/>
  <c r="C8932"/>
  <c r="D8932"/>
  <c r="E8932"/>
  <c r="F8932"/>
  <c r="G8932"/>
  <c r="A8845"/>
  <c r="B8845"/>
  <c r="C8845"/>
  <c r="D8845"/>
  <c r="E8845"/>
  <c r="F8845"/>
  <c r="G8845"/>
  <c r="H8845"/>
  <c r="A8846"/>
  <c r="B8846"/>
  <c r="C8846"/>
  <c r="D8846"/>
  <c r="E8846"/>
  <c r="F8846"/>
  <c r="G8846"/>
  <c r="H8846"/>
  <c r="A8957"/>
  <c r="B8957"/>
  <c r="C8957"/>
  <c r="D8957"/>
  <c r="E8957"/>
  <c r="F8957"/>
  <c r="G8957"/>
  <c r="H8957"/>
  <c r="A8966"/>
  <c r="B8966"/>
  <c r="C8966"/>
  <c r="D8966"/>
  <c r="E8966"/>
  <c r="F8966"/>
  <c r="G8966"/>
  <c r="H8966"/>
  <c r="A8981"/>
  <c r="B8981"/>
  <c r="C8981"/>
  <c r="D8981"/>
  <c r="E8981"/>
  <c r="F8981"/>
  <c r="G8981"/>
  <c r="H8981"/>
  <c r="A8997"/>
  <c r="B8997"/>
  <c r="C8997"/>
  <c r="D8997"/>
  <c r="E8997"/>
  <c r="F8997"/>
  <c r="G8997"/>
  <c r="A9010"/>
  <c r="B9010"/>
  <c r="C9010"/>
  <c r="D9010"/>
  <c r="E9010"/>
  <c r="F9010"/>
  <c r="G9010"/>
  <c r="H9010"/>
  <c r="A9056"/>
  <c r="B9056"/>
  <c r="C9056"/>
  <c r="D9056"/>
  <c r="E9056"/>
  <c r="F9056"/>
  <c r="G9056"/>
  <c r="H9056"/>
  <c r="A9131"/>
  <c r="B9131"/>
  <c r="C9131"/>
  <c r="D9131"/>
  <c r="E9131"/>
  <c r="F9131"/>
  <c r="G9131"/>
  <c r="A9057"/>
  <c r="B9057"/>
  <c r="C9057"/>
  <c r="D9057"/>
  <c r="E9057"/>
  <c r="F9057"/>
  <c r="G9057"/>
  <c r="H9057"/>
  <c r="A9132"/>
  <c r="B9132"/>
  <c r="C9132"/>
  <c r="D9132"/>
  <c r="E9132"/>
  <c r="F9132"/>
  <c r="G9132"/>
  <c r="A9058"/>
  <c r="B9058"/>
  <c r="C9058"/>
  <c r="D9058"/>
  <c r="E9058"/>
  <c r="F9058"/>
  <c r="G9058"/>
  <c r="H9058"/>
  <c r="A9133"/>
  <c r="B9133"/>
  <c r="C9133"/>
  <c r="D9133"/>
  <c r="E9133"/>
  <c r="F9133"/>
  <c r="G9133"/>
  <c r="A9059"/>
  <c r="B9059"/>
  <c r="C9059"/>
  <c r="D9059"/>
  <c r="E9059"/>
  <c r="F9059"/>
  <c r="G9059"/>
  <c r="H9059"/>
  <c r="A9134"/>
  <c r="B9134"/>
  <c r="C9134"/>
  <c r="D9134"/>
  <c r="E9134"/>
  <c r="F9134"/>
  <c r="G9134"/>
  <c r="A9060"/>
  <c r="B9060"/>
  <c r="C9060"/>
  <c r="D9060"/>
  <c r="E9060"/>
  <c r="F9060"/>
  <c r="G9060"/>
  <c r="H9060"/>
  <c r="A9135"/>
  <c r="B9135"/>
  <c r="C9135"/>
  <c r="D9135"/>
  <c r="E9135"/>
  <c r="F9135"/>
  <c r="G9135"/>
  <c r="A9201"/>
  <c r="B9201"/>
  <c r="C9201"/>
  <c r="D9201"/>
  <c r="E9201"/>
  <c r="F9201"/>
  <c r="G9201"/>
  <c r="A9202"/>
  <c r="B9202"/>
  <c r="C9202"/>
  <c r="D9202"/>
  <c r="E9202"/>
  <c r="F9202"/>
  <c r="G9202"/>
  <c r="A9173"/>
  <c r="B9173"/>
  <c r="C9173"/>
  <c r="D9173"/>
  <c r="E9173"/>
  <c r="F9173"/>
  <c r="G9173"/>
  <c r="A9203"/>
  <c r="B9203"/>
  <c r="C9203"/>
  <c r="D9203"/>
  <c r="E9203"/>
  <c r="F9203"/>
  <c r="G9203"/>
  <c r="A9167"/>
  <c r="B9167"/>
  <c r="C9167"/>
  <c r="D9167"/>
  <c r="E9167"/>
  <c r="F9167"/>
  <c r="G9167"/>
  <c r="H9167"/>
  <c r="A9174"/>
  <c r="B9174"/>
  <c r="C9174"/>
  <c r="D9174"/>
  <c r="E9174"/>
  <c r="F9174"/>
  <c r="G9174"/>
  <c r="A9235"/>
  <c r="B9235"/>
  <c r="C9235"/>
  <c r="D9235"/>
  <c r="E9235"/>
  <c r="F9235"/>
  <c r="G9235"/>
  <c r="H9235"/>
  <c r="A9279"/>
  <c r="B9279"/>
  <c r="C9279"/>
  <c r="D9279"/>
  <c r="E9279"/>
  <c r="F9279"/>
  <c r="G9279"/>
  <c r="H9279"/>
  <c r="A9236"/>
  <c r="B9236"/>
  <c r="C9236"/>
  <c r="D9236"/>
  <c r="E9236"/>
  <c r="F9236"/>
  <c r="G9236"/>
  <c r="H9236"/>
  <c r="A9237"/>
  <c r="B9237"/>
  <c r="C9237"/>
  <c r="D9237"/>
  <c r="E9237"/>
  <c r="F9237"/>
  <c r="G9237"/>
  <c r="H9237"/>
  <c r="A9298"/>
  <c r="B9298"/>
  <c r="C9298"/>
  <c r="D9298"/>
  <c r="E9298"/>
  <c r="F9298"/>
  <c r="G9298"/>
  <c r="A9346"/>
  <c r="B9346"/>
  <c r="C9346"/>
  <c r="D9346"/>
  <c r="E9346"/>
  <c r="F9346"/>
  <c r="G9346"/>
  <c r="H9346"/>
  <c r="A9411"/>
  <c r="B9411"/>
  <c r="C9411"/>
  <c r="D9411"/>
  <c r="E9411"/>
  <c r="F9411"/>
  <c r="G9411"/>
  <c r="H9411"/>
  <c r="A9515"/>
  <c r="B9515"/>
  <c r="C9515"/>
  <c r="D9515"/>
  <c r="E9515"/>
  <c r="F9515"/>
  <c r="G9515"/>
  <c r="H9515"/>
  <c r="A9667"/>
  <c r="B9667"/>
  <c r="C9667"/>
  <c r="D9667"/>
  <c r="E9667"/>
  <c r="F9667"/>
  <c r="G9667"/>
  <c r="A9587"/>
  <c r="B9587"/>
  <c r="C9587"/>
  <c r="D9587"/>
  <c r="E9587"/>
  <c r="F9587"/>
  <c r="G9587"/>
  <c r="H9587"/>
  <c r="A9347"/>
  <c r="B9347"/>
  <c r="C9347"/>
  <c r="D9347"/>
  <c r="E9347"/>
  <c r="F9347"/>
  <c r="G9347"/>
  <c r="H9347"/>
  <c r="A9412"/>
  <c r="B9412"/>
  <c r="C9412"/>
  <c r="D9412"/>
  <c r="E9412"/>
  <c r="F9412"/>
  <c r="G9412"/>
  <c r="H9412"/>
  <c r="A9516"/>
  <c r="B9516"/>
  <c r="C9516"/>
  <c r="D9516"/>
  <c r="E9516"/>
  <c r="F9516"/>
  <c r="G9516"/>
  <c r="H9516"/>
  <c r="A9452"/>
  <c r="B9452"/>
  <c r="C9452"/>
  <c r="D9452"/>
  <c r="E9452"/>
  <c r="F9452"/>
  <c r="G9452"/>
  <c r="H9452"/>
  <c r="A9621"/>
  <c r="B9621"/>
  <c r="C9621"/>
  <c r="D9621"/>
  <c r="E9621"/>
  <c r="F9621"/>
  <c r="G9621"/>
  <c r="H9621"/>
  <c r="A9668"/>
  <c r="B9668"/>
  <c r="C9668"/>
  <c r="D9668"/>
  <c r="E9668"/>
  <c r="F9668"/>
  <c r="G9668"/>
  <c r="A9588"/>
  <c r="B9588"/>
  <c r="C9588"/>
  <c r="D9588"/>
  <c r="E9588"/>
  <c r="F9588"/>
  <c r="G9588"/>
  <c r="H9588"/>
  <c r="A9348"/>
  <c r="B9348"/>
  <c r="C9348"/>
  <c r="D9348"/>
  <c r="E9348"/>
  <c r="F9348"/>
  <c r="G9348"/>
  <c r="H9348"/>
  <c r="A9413"/>
  <c r="B9413"/>
  <c r="C9413"/>
  <c r="D9413"/>
  <c r="E9413"/>
  <c r="F9413"/>
  <c r="G9413"/>
  <c r="H9413"/>
  <c r="A9517"/>
  <c r="B9517"/>
  <c r="C9517"/>
  <c r="D9517"/>
  <c r="E9517"/>
  <c r="F9517"/>
  <c r="G9517"/>
  <c r="H9517"/>
  <c r="A9453"/>
  <c r="B9453"/>
  <c r="C9453"/>
  <c r="D9453"/>
  <c r="E9453"/>
  <c r="F9453"/>
  <c r="G9453"/>
  <c r="H9453"/>
  <c r="A9622"/>
  <c r="B9622"/>
  <c r="C9622"/>
  <c r="D9622"/>
  <c r="E9622"/>
  <c r="F9622"/>
  <c r="G9622"/>
  <c r="H9622"/>
  <c r="A9669"/>
  <c r="B9669"/>
  <c r="C9669"/>
  <c r="D9669"/>
  <c r="E9669"/>
  <c r="F9669"/>
  <c r="G9669"/>
  <c r="A9313"/>
  <c r="B9313"/>
  <c r="C9313"/>
  <c r="D9313"/>
  <c r="E9313"/>
  <c r="F9313"/>
  <c r="G9313"/>
  <c r="A9349"/>
  <c r="B9349"/>
  <c r="C9349"/>
  <c r="D9349"/>
  <c r="E9349"/>
  <c r="F9349"/>
  <c r="G9349"/>
  <c r="H9349"/>
  <c r="A9518"/>
  <c r="B9518"/>
  <c r="C9518"/>
  <c r="D9518"/>
  <c r="E9518"/>
  <c r="F9518"/>
  <c r="G9518"/>
  <c r="H9518"/>
  <c r="A9670"/>
  <c r="B9670"/>
  <c r="C9670"/>
  <c r="D9670"/>
  <c r="E9670"/>
  <c r="F9670"/>
  <c r="G9670"/>
  <c r="A9589"/>
  <c r="B9589"/>
  <c r="C9589"/>
  <c r="D9589"/>
  <c r="E9589"/>
  <c r="F9589"/>
  <c r="G9589"/>
  <c r="H9589"/>
  <c r="A9350"/>
  <c r="B9350"/>
  <c r="C9350"/>
  <c r="D9350"/>
  <c r="E9350"/>
  <c r="F9350"/>
  <c r="G9350"/>
  <c r="H9350"/>
  <c r="A9519"/>
  <c r="B9519"/>
  <c r="C9519"/>
  <c r="D9519"/>
  <c r="E9519"/>
  <c r="F9519"/>
  <c r="G9519"/>
  <c r="H9519"/>
  <c r="A9454"/>
  <c r="B9454"/>
  <c r="C9454"/>
  <c r="D9454"/>
  <c r="E9454"/>
  <c r="F9454"/>
  <c r="G9454"/>
  <c r="H9454"/>
  <c r="A9671"/>
  <c r="B9671"/>
  <c r="C9671"/>
  <c r="D9671"/>
  <c r="E9671"/>
  <c r="F9671"/>
  <c r="G9671"/>
  <c r="A8847"/>
  <c r="B8847"/>
  <c r="C8847"/>
  <c r="D8847"/>
  <c r="E8847"/>
  <c r="F8847"/>
  <c r="G8847"/>
  <c r="H8847"/>
  <c r="A8905"/>
  <c r="B8905"/>
  <c r="C8905"/>
  <c r="D8905"/>
  <c r="E8905"/>
  <c r="F8905"/>
  <c r="G8905"/>
  <c r="H8905"/>
  <c r="A8895"/>
  <c r="B8895"/>
  <c r="C8895"/>
  <c r="D8895"/>
  <c r="E8895"/>
  <c r="F8895"/>
  <c r="G8895"/>
  <c r="H8895"/>
  <c r="A8933"/>
  <c r="B8933"/>
  <c r="C8933"/>
  <c r="D8933"/>
  <c r="E8933"/>
  <c r="F8933"/>
  <c r="G8933"/>
  <c r="A8848"/>
  <c r="B8848"/>
  <c r="C8848"/>
  <c r="D8848"/>
  <c r="E8848"/>
  <c r="F8848"/>
  <c r="G8848"/>
  <c r="H8848"/>
  <c r="A8906"/>
  <c r="B8906"/>
  <c r="C8906"/>
  <c r="D8906"/>
  <c r="E8906"/>
  <c r="F8906"/>
  <c r="G8906"/>
  <c r="H8906"/>
  <c r="A8896"/>
  <c r="B8896"/>
  <c r="C8896"/>
  <c r="D8896"/>
  <c r="E8896"/>
  <c r="F8896"/>
  <c r="G8896"/>
  <c r="H8896"/>
  <c r="A8934"/>
  <c r="B8934"/>
  <c r="C8934"/>
  <c r="D8934"/>
  <c r="E8934"/>
  <c r="F8934"/>
  <c r="G8934"/>
  <c r="A8849"/>
  <c r="B8849"/>
  <c r="C8849"/>
  <c r="D8849"/>
  <c r="E8849"/>
  <c r="F8849"/>
  <c r="G8849"/>
  <c r="H8849"/>
  <c r="A8935"/>
  <c r="B8935"/>
  <c r="C8935"/>
  <c r="D8935"/>
  <c r="E8935"/>
  <c r="F8935"/>
  <c r="G8935"/>
  <c r="A8958"/>
  <c r="B8958"/>
  <c r="C8958"/>
  <c r="D8958"/>
  <c r="E8958"/>
  <c r="F8958"/>
  <c r="G8958"/>
  <c r="H8958"/>
  <c r="A8967"/>
  <c r="B8967"/>
  <c r="C8967"/>
  <c r="D8967"/>
  <c r="E8967"/>
  <c r="F8967"/>
  <c r="G8967"/>
  <c r="H8967"/>
  <c r="A8982"/>
  <c r="B8982"/>
  <c r="C8982"/>
  <c r="D8982"/>
  <c r="E8982"/>
  <c r="F8982"/>
  <c r="G8982"/>
  <c r="H8982"/>
  <c r="A8998"/>
  <c r="B8998"/>
  <c r="C8998"/>
  <c r="D8998"/>
  <c r="E8998"/>
  <c r="F8998"/>
  <c r="G8998"/>
  <c r="A9011"/>
  <c r="B9011"/>
  <c r="C9011"/>
  <c r="D9011"/>
  <c r="E9011"/>
  <c r="F9011"/>
  <c r="G9011"/>
  <c r="H9011"/>
  <c r="A9061"/>
  <c r="B9061"/>
  <c r="C9061"/>
  <c r="D9061"/>
  <c r="E9061"/>
  <c r="F9061"/>
  <c r="G9061"/>
  <c r="H9061"/>
  <c r="A9136"/>
  <c r="B9136"/>
  <c r="C9136"/>
  <c r="D9136"/>
  <c r="E9136"/>
  <c r="F9136"/>
  <c r="G9136"/>
  <c r="A9062"/>
  <c r="B9062"/>
  <c r="C9062"/>
  <c r="D9062"/>
  <c r="E9062"/>
  <c r="F9062"/>
  <c r="G9062"/>
  <c r="H9062"/>
  <c r="A9137"/>
  <c r="B9137"/>
  <c r="C9137"/>
  <c r="D9137"/>
  <c r="E9137"/>
  <c r="F9137"/>
  <c r="G9137"/>
  <c r="A9063"/>
  <c r="B9063"/>
  <c r="C9063"/>
  <c r="D9063"/>
  <c r="E9063"/>
  <c r="F9063"/>
  <c r="G9063"/>
  <c r="H9063"/>
  <c r="A9138"/>
  <c r="B9138"/>
  <c r="C9138"/>
  <c r="D9138"/>
  <c r="E9138"/>
  <c r="F9138"/>
  <c r="G9138"/>
  <c r="A9005"/>
  <c r="B9005"/>
  <c r="C9005"/>
  <c r="D9005"/>
  <c r="E9005"/>
  <c r="F9005"/>
  <c r="G9005"/>
  <c r="H9005"/>
  <c r="A9064"/>
  <c r="B9064"/>
  <c r="C9064"/>
  <c r="D9064"/>
  <c r="E9064"/>
  <c r="F9064"/>
  <c r="G9064"/>
  <c r="H9064"/>
  <c r="A9139"/>
  <c r="B9139"/>
  <c r="C9139"/>
  <c r="D9139"/>
  <c r="E9139"/>
  <c r="F9139"/>
  <c r="G9139"/>
  <c r="A9065"/>
  <c r="B9065"/>
  <c r="C9065"/>
  <c r="D9065"/>
  <c r="E9065"/>
  <c r="F9065"/>
  <c r="G9065"/>
  <c r="H9065"/>
  <c r="A9140"/>
  <c r="B9140"/>
  <c r="C9140"/>
  <c r="D9140"/>
  <c r="E9140"/>
  <c r="F9140"/>
  <c r="G9140"/>
  <c r="A9175"/>
  <c r="B9175"/>
  <c r="C9175"/>
  <c r="D9175"/>
  <c r="E9175"/>
  <c r="F9175"/>
  <c r="G9175"/>
  <c r="A9204"/>
  <c r="B9204"/>
  <c r="C9204"/>
  <c r="D9204"/>
  <c r="E9204"/>
  <c r="F9204"/>
  <c r="G9204"/>
  <c r="A9205"/>
  <c r="B9205"/>
  <c r="C9205"/>
  <c r="D9205"/>
  <c r="E9205"/>
  <c r="F9205"/>
  <c r="G9205"/>
  <c r="A9238"/>
  <c r="B9238"/>
  <c r="C9238"/>
  <c r="D9238"/>
  <c r="E9238"/>
  <c r="F9238"/>
  <c r="G9238"/>
  <c r="H9238"/>
  <c r="A9280"/>
  <c r="B9280"/>
  <c r="C9280"/>
  <c r="D9280"/>
  <c r="E9280"/>
  <c r="F9280"/>
  <c r="G9280"/>
  <c r="H9280"/>
  <c r="A9299"/>
  <c r="B9299"/>
  <c r="C9299"/>
  <c r="D9299"/>
  <c r="E9299"/>
  <c r="F9299"/>
  <c r="G9299"/>
  <c r="A9239"/>
  <c r="B9239"/>
  <c r="C9239"/>
  <c r="D9239"/>
  <c r="E9239"/>
  <c r="F9239"/>
  <c r="G9239"/>
  <c r="H9239"/>
  <c r="A9240"/>
  <c r="B9240"/>
  <c r="C9240"/>
  <c r="D9240"/>
  <c r="E9240"/>
  <c r="F9240"/>
  <c r="G9240"/>
  <c r="H9240"/>
  <c r="A9351"/>
  <c r="B9351"/>
  <c r="C9351"/>
  <c r="D9351"/>
  <c r="E9351"/>
  <c r="F9351"/>
  <c r="G9351"/>
  <c r="H9351"/>
  <c r="A9520"/>
  <c r="B9520"/>
  <c r="C9520"/>
  <c r="D9520"/>
  <c r="E9520"/>
  <c r="F9520"/>
  <c r="G9520"/>
  <c r="H9520"/>
  <c r="A9455"/>
  <c r="B9455"/>
  <c r="C9455"/>
  <c r="D9455"/>
  <c r="E9455"/>
  <c r="F9455"/>
  <c r="G9455"/>
  <c r="H9455"/>
  <c r="A9623"/>
  <c r="B9623"/>
  <c r="C9623"/>
  <c r="D9623"/>
  <c r="E9623"/>
  <c r="F9623"/>
  <c r="G9623"/>
  <c r="H9623"/>
  <c r="A9672"/>
  <c r="B9672"/>
  <c r="C9672"/>
  <c r="D9672"/>
  <c r="E9672"/>
  <c r="F9672"/>
  <c r="G9672"/>
  <c r="A9590"/>
  <c r="B9590"/>
  <c r="C9590"/>
  <c r="D9590"/>
  <c r="E9590"/>
  <c r="F9590"/>
  <c r="G9590"/>
  <c r="H9590"/>
  <c r="A9352"/>
  <c r="B9352"/>
  <c r="C9352"/>
  <c r="D9352"/>
  <c r="E9352"/>
  <c r="F9352"/>
  <c r="G9352"/>
  <c r="H9352"/>
  <c r="A9414"/>
  <c r="B9414"/>
  <c r="C9414"/>
  <c r="D9414"/>
  <c r="E9414"/>
  <c r="F9414"/>
  <c r="G9414"/>
  <c r="H9414"/>
  <c r="A9521"/>
  <c r="B9521"/>
  <c r="C9521"/>
  <c r="D9521"/>
  <c r="E9521"/>
  <c r="F9521"/>
  <c r="G9521"/>
  <c r="H9521"/>
  <c r="A9456"/>
  <c r="B9456"/>
  <c r="C9456"/>
  <c r="D9456"/>
  <c r="E9456"/>
  <c r="F9456"/>
  <c r="G9456"/>
  <c r="H9456"/>
  <c r="A9466"/>
  <c r="B9466"/>
  <c r="C9466"/>
  <c r="D9466"/>
  <c r="E9466"/>
  <c r="F9466"/>
  <c r="G9466"/>
  <c r="H9466"/>
  <c r="A9673"/>
  <c r="B9673"/>
  <c r="C9673"/>
  <c r="D9673"/>
  <c r="E9673"/>
  <c r="F9673"/>
  <c r="G9673"/>
  <c r="A9591"/>
  <c r="B9591"/>
  <c r="C9591"/>
  <c r="D9591"/>
  <c r="E9591"/>
  <c r="F9591"/>
  <c r="G9591"/>
  <c r="H9591"/>
  <c r="A9314"/>
  <c r="B9314"/>
  <c r="C9314"/>
  <c r="D9314"/>
  <c r="E9314"/>
  <c r="F9314"/>
  <c r="G9314"/>
  <c r="A9353"/>
  <c r="B9353"/>
  <c r="C9353"/>
  <c r="D9353"/>
  <c r="E9353"/>
  <c r="F9353"/>
  <c r="G9353"/>
  <c r="H9353"/>
  <c r="A9415"/>
  <c r="B9415"/>
  <c r="C9415"/>
  <c r="D9415"/>
  <c r="E9415"/>
  <c r="F9415"/>
  <c r="G9415"/>
  <c r="H9415"/>
  <c r="A9522"/>
  <c r="B9522"/>
  <c r="C9522"/>
  <c r="D9522"/>
  <c r="E9522"/>
  <c r="F9522"/>
  <c r="G9522"/>
  <c r="H9522"/>
  <c r="A9624"/>
  <c r="B9624"/>
  <c r="C9624"/>
  <c r="D9624"/>
  <c r="E9624"/>
  <c r="F9624"/>
  <c r="G9624"/>
  <c r="H9624"/>
  <c r="A9674"/>
  <c r="B9674"/>
  <c r="C9674"/>
  <c r="D9674"/>
  <c r="E9674"/>
  <c r="F9674"/>
  <c r="G9674"/>
  <c r="A9354"/>
  <c r="B9354"/>
  <c r="C9354"/>
  <c r="D9354"/>
  <c r="E9354"/>
  <c r="F9354"/>
  <c r="G9354"/>
  <c r="H9354"/>
  <c r="A9523"/>
  <c r="B9523"/>
  <c r="C9523"/>
  <c r="D9523"/>
  <c r="E9523"/>
  <c r="F9523"/>
  <c r="G9523"/>
  <c r="H9523"/>
  <c r="A9457"/>
  <c r="B9457"/>
  <c r="C9457"/>
  <c r="D9457"/>
  <c r="E9457"/>
  <c r="F9457"/>
  <c r="G9457"/>
  <c r="H9457"/>
  <c r="A9675"/>
  <c r="B9675"/>
  <c r="C9675"/>
  <c r="D9675"/>
  <c r="E9675"/>
  <c r="F9675"/>
  <c r="G9675"/>
  <c r="A9592"/>
  <c r="B9592"/>
  <c r="C9592"/>
  <c r="D9592"/>
  <c r="E9592"/>
  <c r="F9592"/>
  <c r="G9592"/>
  <c r="H9592"/>
  <c r="A9355"/>
  <c r="B9355"/>
  <c r="C9355"/>
  <c r="D9355"/>
  <c r="E9355"/>
  <c r="F9355"/>
  <c r="G9355"/>
  <c r="H9355"/>
  <c r="A9443"/>
  <c r="B9443"/>
  <c r="C9443"/>
  <c r="D9443"/>
  <c r="E9443"/>
  <c r="F9443"/>
  <c r="G9443"/>
  <c r="H9443"/>
  <c r="A9524"/>
  <c r="B9524"/>
  <c r="C9524"/>
  <c r="D9524"/>
  <c r="E9524"/>
  <c r="F9524"/>
  <c r="G9524"/>
  <c r="H9524"/>
  <c r="A9458"/>
  <c r="B9458"/>
  <c r="C9458"/>
  <c r="D9458"/>
  <c r="E9458"/>
  <c r="F9458"/>
  <c r="G9458"/>
  <c r="H9458"/>
  <c r="A9676"/>
  <c r="B9676"/>
  <c r="C9676"/>
  <c r="D9676"/>
  <c r="E9676"/>
  <c r="F9676"/>
  <c r="G9676"/>
  <c r="A8850"/>
  <c r="B8850"/>
  <c r="C8850"/>
  <c r="D8850"/>
  <c r="E8850"/>
  <c r="F8850"/>
  <c r="G8850"/>
  <c r="H8850"/>
  <c r="A8907"/>
  <c r="B8907"/>
  <c r="C8907"/>
  <c r="D8907"/>
  <c r="E8907"/>
  <c r="F8907"/>
  <c r="G8907"/>
  <c r="H8907"/>
  <c r="A8936"/>
  <c r="B8936"/>
  <c r="C8936"/>
  <c r="D8936"/>
  <c r="E8936"/>
  <c r="F8936"/>
  <c r="G8936"/>
  <c r="A8851"/>
  <c r="B8851"/>
  <c r="C8851"/>
  <c r="D8851"/>
  <c r="E8851"/>
  <c r="F8851"/>
  <c r="G8851"/>
  <c r="H8851"/>
  <c r="A8852"/>
  <c r="B8852"/>
  <c r="C8852"/>
  <c r="D8852"/>
  <c r="E8852"/>
  <c r="F8852"/>
  <c r="G8852"/>
  <c r="H8852"/>
  <c r="A8853"/>
  <c r="B8853"/>
  <c r="C8853"/>
  <c r="D8853"/>
  <c r="E8853"/>
  <c r="F8853"/>
  <c r="G8853"/>
  <c r="H8853"/>
  <c r="A8959"/>
  <c r="B8959"/>
  <c r="C8959"/>
  <c r="D8959"/>
  <c r="E8959"/>
  <c r="F8959"/>
  <c r="G8959"/>
  <c r="H8959"/>
  <c r="A8983"/>
  <c r="B8983"/>
  <c r="C8983"/>
  <c r="D8983"/>
  <c r="E8983"/>
  <c r="F8983"/>
  <c r="G8983"/>
  <c r="H8983"/>
  <c r="A8999"/>
  <c r="B8999"/>
  <c r="C8999"/>
  <c r="D8999"/>
  <c r="E8999"/>
  <c r="F8999"/>
  <c r="G8999"/>
  <c r="A9012"/>
  <c r="B9012"/>
  <c r="C9012"/>
  <c r="D9012"/>
  <c r="E9012"/>
  <c r="F9012"/>
  <c r="G9012"/>
  <c r="H9012"/>
  <c r="A9066"/>
  <c r="B9066"/>
  <c r="C9066"/>
  <c r="D9066"/>
  <c r="E9066"/>
  <c r="F9066"/>
  <c r="G9066"/>
  <c r="H9066"/>
  <c r="A9141"/>
  <c r="B9141"/>
  <c r="C9141"/>
  <c r="D9141"/>
  <c r="E9141"/>
  <c r="F9141"/>
  <c r="G9141"/>
  <c r="A9067"/>
  <c r="B9067"/>
  <c r="C9067"/>
  <c r="D9067"/>
  <c r="E9067"/>
  <c r="F9067"/>
  <c r="G9067"/>
  <c r="H9067"/>
  <c r="A9142"/>
  <c r="B9142"/>
  <c r="C9142"/>
  <c r="D9142"/>
  <c r="E9142"/>
  <c r="F9142"/>
  <c r="G9142"/>
  <c r="A9068"/>
  <c r="B9068"/>
  <c r="C9068"/>
  <c r="D9068"/>
  <c r="E9068"/>
  <c r="F9068"/>
  <c r="G9068"/>
  <c r="H9068"/>
  <c r="A9143"/>
  <c r="B9143"/>
  <c r="C9143"/>
  <c r="D9143"/>
  <c r="E9143"/>
  <c r="F9143"/>
  <c r="G9143"/>
  <c r="A9069"/>
  <c r="B9069"/>
  <c r="C9069"/>
  <c r="D9069"/>
  <c r="E9069"/>
  <c r="F9069"/>
  <c r="G9069"/>
  <c r="H9069"/>
  <c r="A9144"/>
  <c r="B9144"/>
  <c r="C9144"/>
  <c r="D9144"/>
  <c r="E9144"/>
  <c r="F9144"/>
  <c r="G9144"/>
  <c r="A9070"/>
  <c r="B9070"/>
  <c r="C9070"/>
  <c r="D9070"/>
  <c r="E9070"/>
  <c r="F9070"/>
  <c r="G9070"/>
  <c r="H9070"/>
  <c r="A9145"/>
  <c r="B9145"/>
  <c r="C9145"/>
  <c r="D9145"/>
  <c r="E9145"/>
  <c r="F9145"/>
  <c r="G9145"/>
  <c r="A9206"/>
  <c r="B9206"/>
  <c r="C9206"/>
  <c r="D9206"/>
  <c r="E9206"/>
  <c r="F9206"/>
  <c r="G9206"/>
  <c r="A9176"/>
  <c r="B9176"/>
  <c r="C9176"/>
  <c r="D9176"/>
  <c r="E9176"/>
  <c r="F9176"/>
  <c r="G9176"/>
  <c r="A9177"/>
  <c r="B9177"/>
  <c r="C9177"/>
  <c r="D9177"/>
  <c r="E9177"/>
  <c r="F9177"/>
  <c r="G9177"/>
  <c r="A9241"/>
  <c r="B9241"/>
  <c r="C9241"/>
  <c r="D9241"/>
  <c r="E9241"/>
  <c r="F9241"/>
  <c r="G9241"/>
  <c r="H9241"/>
  <c r="A9281"/>
  <c r="B9281"/>
  <c r="C9281"/>
  <c r="D9281"/>
  <c r="E9281"/>
  <c r="F9281"/>
  <c r="G9281"/>
  <c r="H9281"/>
  <c r="A9300"/>
  <c r="B9300"/>
  <c r="C9300"/>
  <c r="D9300"/>
  <c r="E9300"/>
  <c r="F9300"/>
  <c r="G9300"/>
  <c r="A9242"/>
  <c r="B9242"/>
  <c r="C9242"/>
  <c r="D9242"/>
  <c r="E9242"/>
  <c r="F9242"/>
  <c r="G9242"/>
  <c r="H9242"/>
  <c r="A9243"/>
  <c r="B9243"/>
  <c r="C9243"/>
  <c r="D9243"/>
  <c r="E9243"/>
  <c r="F9243"/>
  <c r="G9243"/>
  <c r="H9243"/>
  <c r="A9416"/>
  <c r="B9416"/>
  <c r="C9416"/>
  <c r="D9416"/>
  <c r="E9416"/>
  <c r="F9416"/>
  <c r="G9416"/>
  <c r="H9416"/>
  <c r="A9525"/>
  <c r="B9525"/>
  <c r="C9525"/>
  <c r="D9525"/>
  <c r="E9525"/>
  <c r="F9525"/>
  <c r="G9525"/>
  <c r="H9525"/>
  <c r="A9593"/>
  <c r="B9593"/>
  <c r="C9593"/>
  <c r="D9593"/>
  <c r="E9593"/>
  <c r="F9593"/>
  <c r="G9593"/>
  <c r="H9593"/>
  <c r="A9356"/>
  <c r="B9356"/>
  <c r="C9356"/>
  <c r="D9356"/>
  <c r="E9356"/>
  <c r="F9356"/>
  <c r="G9356"/>
  <c r="H9356"/>
  <c r="A9417"/>
  <c r="B9417"/>
  <c r="C9417"/>
  <c r="D9417"/>
  <c r="E9417"/>
  <c r="F9417"/>
  <c r="G9417"/>
  <c r="H9417"/>
  <c r="A9526"/>
  <c r="B9526"/>
  <c r="C9526"/>
  <c r="D9526"/>
  <c r="E9526"/>
  <c r="F9526"/>
  <c r="G9526"/>
  <c r="H9526"/>
  <c r="A9625"/>
  <c r="B9625"/>
  <c r="C9625"/>
  <c r="D9625"/>
  <c r="E9625"/>
  <c r="F9625"/>
  <c r="G9625"/>
  <c r="H9625"/>
  <c r="A9677"/>
  <c r="B9677"/>
  <c r="C9677"/>
  <c r="D9677"/>
  <c r="E9677"/>
  <c r="F9677"/>
  <c r="G9677"/>
  <c r="A9594"/>
  <c r="B9594"/>
  <c r="C9594"/>
  <c r="D9594"/>
  <c r="E9594"/>
  <c r="F9594"/>
  <c r="G9594"/>
  <c r="H9594"/>
  <c r="A9357"/>
  <c r="B9357"/>
  <c r="C9357"/>
  <c r="D9357"/>
  <c r="E9357"/>
  <c r="F9357"/>
  <c r="G9357"/>
  <c r="H9357"/>
  <c r="A9418"/>
  <c r="B9418"/>
  <c r="C9418"/>
  <c r="D9418"/>
  <c r="E9418"/>
  <c r="F9418"/>
  <c r="G9418"/>
  <c r="H9418"/>
  <c r="A9527"/>
  <c r="B9527"/>
  <c r="C9527"/>
  <c r="D9527"/>
  <c r="E9527"/>
  <c r="F9527"/>
  <c r="G9527"/>
  <c r="H9527"/>
  <c r="A9678"/>
  <c r="B9678"/>
  <c r="C9678"/>
  <c r="D9678"/>
  <c r="E9678"/>
  <c r="F9678"/>
  <c r="G9678"/>
  <c r="A9595"/>
  <c r="B9595"/>
  <c r="C9595"/>
  <c r="D9595"/>
  <c r="E9595"/>
  <c r="F9595"/>
  <c r="G9595"/>
  <c r="H9595"/>
  <c r="A9358"/>
  <c r="B9358"/>
  <c r="C9358"/>
  <c r="D9358"/>
  <c r="E9358"/>
  <c r="F9358"/>
  <c r="G9358"/>
  <c r="H9358"/>
  <c r="A9419"/>
  <c r="B9419"/>
  <c r="C9419"/>
  <c r="D9419"/>
  <c r="E9419"/>
  <c r="F9419"/>
  <c r="G9419"/>
  <c r="H9419"/>
  <c r="A9528"/>
  <c r="B9528"/>
  <c r="C9528"/>
  <c r="D9528"/>
  <c r="E9528"/>
  <c r="F9528"/>
  <c r="G9528"/>
  <c r="H9528"/>
  <c r="A9679"/>
  <c r="B9679"/>
  <c r="C9679"/>
  <c r="D9679"/>
  <c r="E9679"/>
  <c r="F9679"/>
  <c r="G9679"/>
  <c r="A9596"/>
  <c r="B9596"/>
  <c r="C9596"/>
  <c r="D9596"/>
  <c r="E9596"/>
  <c r="F9596"/>
  <c r="G9596"/>
  <c r="H9596"/>
  <c r="A9359"/>
  <c r="B9359"/>
  <c r="C9359"/>
  <c r="D9359"/>
  <c r="E9359"/>
  <c r="F9359"/>
  <c r="G9359"/>
  <c r="H9359"/>
  <c r="A9529"/>
  <c r="B9529"/>
  <c r="C9529"/>
  <c r="D9529"/>
  <c r="E9529"/>
  <c r="F9529"/>
  <c r="G9529"/>
  <c r="H9529"/>
  <c r="A9680"/>
  <c r="B9680"/>
  <c r="C9680"/>
  <c r="D9680"/>
  <c r="E9680"/>
  <c r="F9680"/>
  <c r="G9680"/>
  <c r="A8854"/>
  <c r="B8854"/>
  <c r="C8854"/>
  <c r="D8854"/>
  <c r="E8854"/>
  <c r="F8854"/>
  <c r="G8854"/>
  <c r="H8854"/>
  <c r="A8908"/>
  <c r="B8908"/>
  <c r="C8908"/>
  <c r="D8908"/>
  <c r="E8908"/>
  <c r="F8908"/>
  <c r="G8908"/>
  <c r="H8908"/>
  <c r="A8855"/>
  <c r="B8855"/>
  <c r="C8855"/>
  <c r="D8855"/>
  <c r="E8855"/>
  <c r="F8855"/>
  <c r="G8855"/>
  <c r="H8855"/>
  <c r="A8960"/>
  <c r="B8960"/>
  <c r="C8960"/>
  <c r="D8960"/>
  <c r="E8960"/>
  <c r="F8960"/>
  <c r="G8960"/>
  <c r="H8960"/>
  <c r="A8968"/>
  <c r="B8968"/>
  <c r="C8968"/>
  <c r="D8968"/>
  <c r="E8968"/>
  <c r="F8968"/>
  <c r="G8968"/>
  <c r="H8968"/>
  <c r="A8984"/>
  <c r="B8984"/>
  <c r="C8984"/>
  <c r="D8984"/>
  <c r="E8984"/>
  <c r="F8984"/>
  <c r="G8984"/>
  <c r="H8984"/>
  <c r="A9000"/>
  <c r="B9000"/>
  <c r="C9000"/>
  <c r="D9000"/>
  <c r="E9000"/>
  <c r="F9000"/>
  <c r="G9000"/>
  <c r="A9013"/>
  <c r="B9013"/>
  <c r="C9013"/>
  <c r="D9013"/>
  <c r="E9013"/>
  <c r="F9013"/>
  <c r="G9013"/>
  <c r="H9013"/>
  <c r="A9071"/>
  <c r="B9071"/>
  <c r="C9071"/>
  <c r="D9071"/>
  <c r="E9071"/>
  <c r="F9071"/>
  <c r="G9071"/>
  <c r="H9071"/>
  <c r="A9146"/>
  <c r="B9146"/>
  <c r="C9146"/>
  <c r="D9146"/>
  <c r="E9146"/>
  <c r="F9146"/>
  <c r="G9146"/>
  <c r="A9072"/>
  <c r="B9072"/>
  <c r="C9072"/>
  <c r="D9072"/>
  <c r="E9072"/>
  <c r="F9072"/>
  <c r="G9072"/>
  <c r="H9072"/>
  <c r="A9147"/>
  <c r="B9147"/>
  <c r="C9147"/>
  <c r="D9147"/>
  <c r="E9147"/>
  <c r="F9147"/>
  <c r="G9147"/>
  <c r="A9073"/>
  <c r="B9073"/>
  <c r="C9073"/>
  <c r="D9073"/>
  <c r="E9073"/>
  <c r="F9073"/>
  <c r="G9073"/>
  <c r="H9073"/>
  <c r="A9074"/>
  <c r="B9074"/>
  <c r="C9074"/>
  <c r="D9074"/>
  <c r="E9074"/>
  <c r="F9074"/>
  <c r="G9074"/>
  <c r="H9074"/>
  <c r="A9148"/>
  <c r="B9148"/>
  <c r="C9148"/>
  <c r="D9148"/>
  <c r="E9148"/>
  <c r="F9148"/>
  <c r="G9148"/>
  <c r="A9075"/>
  <c r="B9075"/>
  <c r="C9075"/>
  <c r="D9075"/>
  <c r="E9075"/>
  <c r="F9075"/>
  <c r="G9075"/>
  <c r="H9075"/>
  <c r="A9149"/>
  <c r="B9149"/>
  <c r="C9149"/>
  <c r="D9149"/>
  <c r="E9149"/>
  <c r="F9149"/>
  <c r="G9149"/>
  <c r="A9207"/>
  <c r="B9207"/>
  <c r="C9207"/>
  <c r="D9207"/>
  <c r="E9207"/>
  <c r="F9207"/>
  <c r="G9207"/>
  <c r="A9178"/>
  <c r="B9178"/>
  <c r="C9178"/>
  <c r="D9178"/>
  <c r="E9178"/>
  <c r="F9178"/>
  <c r="G9178"/>
  <c r="A9208"/>
  <c r="B9208"/>
  <c r="C9208"/>
  <c r="D9208"/>
  <c r="E9208"/>
  <c r="F9208"/>
  <c r="G9208"/>
  <c r="A9244"/>
  <c r="B9244"/>
  <c r="C9244"/>
  <c r="D9244"/>
  <c r="E9244"/>
  <c r="F9244"/>
  <c r="G9244"/>
  <c r="H9244"/>
  <c r="A9282"/>
  <c r="B9282"/>
  <c r="C9282"/>
  <c r="D9282"/>
  <c r="E9282"/>
  <c r="F9282"/>
  <c r="G9282"/>
  <c r="H9282"/>
  <c r="A9245"/>
  <c r="B9245"/>
  <c r="C9245"/>
  <c r="D9245"/>
  <c r="E9245"/>
  <c r="F9245"/>
  <c r="G9245"/>
  <c r="H9245"/>
  <c r="A9246"/>
  <c r="B9246"/>
  <c r="C9246"/>
  <c r="D9246"/>
  <c r="E9246"/>
  <c r="F9246"/>
  <c r="G9246"/>
  <c r="H9246"/>
  <c r="A9420"/>
  <c r="B9420"/>
  <c r="C9420"/>
  <c r="D9420"/>
  <c r="E9420"/>
  <c r="F9420"/>
  <c r="G9420"/>
  <c r="H9420"/>
  <c r="A9530"/>
  <c r="B9530"/>
  <c r="C9530"/>
  <c r="D9530"/>
  <c r="E9530"/>
  <c r="F9530"/>
  <c r="G9530"/>
  <c r="H9530"/>
  <c r="A9681"/>
  <c r="B9681"/>
  <c r="C9681"/>
  <c r="D9681"/>
  <c r="E9681"/>
  <c r="F9681"/>
  <c r="G9681"/>
  <c r="A9597"/>
  <c r="B9597"/>
  <c r="C9597"/>
  <c r="D9597"/>
  <c r="E9597"/>
  <c r="F9597"/>
  <c r="G9597"/>
  <c r="H9597"/>
  <c r="A9360"/>
  <c r="B9360"/>
  <c r="C9360"/>
  <c r="D9360"/>
  <c r="E9360"/>
  <c r="F9360"/>
  <c r="G9360"/>
  <c r="H9360"/>
  <c r="A9531"/>
  <c r="B9531"/>
  <c r="C9531"/>
  <c r="D9531"/>
  <c r="E9531"/>
  <c r="F9531"/>
  <c r="G9531"/>
  <c r="H9531"/>
  <c r="A9626"/>
  <c r="B9626"/>
  <c r="C9626"/>
  <c r="D9626"/>
  <c r="E9626"/>
  <c r="F9626"/>
  <c r="G9626"/>
  <c r="H9626"/>
  <c r="A9682"/>
  <c r="B9682"/>
  <c r="C9682"/>
  <c r="D9682"/>
  <c r="E9682"/>
  <c r="F9682"/>
  <c r="G9682"/>
  <c r="A9598"/>
  <c r="B9598"/>
  <c r="C9598"/>
  <c r="D9598"/>
  <c r="E9598"/>
  <c r="F9598"/>
  <c r="G9598"/>
  <c r="H9598"/>
  <c r="A9361"/>
  <c r="B9361"/>
  <c r="C9361"/>
  <c r="D9361"/>
  <c r="E9361"/>
  <c r="F9361"/>
  <c r="G9361"/>
  <c r="H9361"/>
  <c r="A9421"/>
  <c r="B9421"/>
  <c r="C9421"/>
  <c r="D9421"/>
  <c r="E9421"/>
  <c r="F9421"/>
  <c r="G9421"/>
  <c r="H9421"/>
  <c r="A9444"/>
  <c r="B9444"/>
  <c r="C9444"/>
  <c r="D9444"/>
  <c r="E9444"/>
  <c r="F9444"/>
  <c r="G9444"/>
  <c r="H9444"/>
  <c r="A9532"/>
  <c r="B9532"/>
  <c r="C9532"/>
  <c r="D9532"/>
  <c r="E9532"/>
  <c r="F9532"/>
  <c r="G9532"/>
  <c r="H9532"/>
  <c r="A9627"/>
  <c r="B9627"/>
  <c r="C9627"/>
  <c r="D9627"/>
  <c r="E9627"/>
  <c r="F9627"/>
  <c r="G9627"/>
  <c r="H9627"/>
  <c r="A9683"/>
  <c r="B9683"/>
  <c r="C9683"/>
  <c r="D9683"/>
  <c r="E9683"/>
  <c r="F9683"/>
  <c r="G9683"/>
  <c r="A9362"/>
  <c r="B9362"/>
  <c r="C9362"/>
  <c r="D9362"/>
  <c r="E9362"/>
  <c r="F9362"/>
  <c r="G9362"/>
  <c r="H9362"/>
  <c r="A9422"/>
  <c r="B9422"/>
  <c r="C9422"/>
  <c r="D9422"/>
  <c r="E9422"/>
  <c r="F9422"/>
  <c r="G9422"/>
  <c r="H9422"/>
  <c r="A9533"/>
  <c r="B9533"/>
  <c r="C9533"/>
  <c r="D9533"/>
  <c r="E9533"/>
  <c r="F9533"/>
  <c r="G9533"/>
  <c r="H9533"/>
  <c r="A9684"/>
  <c r="B9684"/>
  <c r="C9684"/>
  <c r="D9684"/>
  <c r="E9684"/>
  <c r="F9684"/>
  <c r="G9684"/>
  <c r="A9599"/>
  <c r="B9599"/>
  <c r="C9599"/>
  <c r="D9599"/>
  <c r="E9599"/>
  <c r="F9599"/>
  <c r="G9599"/>
  <c r="H9599"/>
  <c r="A9363"/>
  <c r="B9363"/>
  <c r="C9363"/>
  <c r="D9363"/>
  <c r="E9363"/>
  <c r="F9363"/>
  <c r="G9363"/>
  <c r="H9363"/>
  <c r="A9423"/>
  <c r="B9423"/>
  <c r="C9423"/>
  <c r="D9423"/>
  <c r="E9423"/>
  <c r="F9423"/>
  <c r="G9423"/>
  <c r="H9423"/>
  <c r="A9534"/>
  <c r="B9534"/>
  <c r="C9534"/>
  <c r="D9534"/>
  <c r="E9534"/>
  <c r="F9534"/>
  <c r="G9534"/>
  <c r="H9534"/>
  <c r="A9459"/>
  <c r="B9459"/>
  <c r="C9459"/>
  <c r="D9459"/>
  <c r="E9459"/>
  <c r="F9459"/>
  <c r="G9459"/>
  <c r="H9459"/>
  <c r="A9685"/>
  <c r="B9685"/>
  <c r="C9685"/>
  <c r="D9685"/>
  <c r="E9685"/>
  <c r="F9685"/>
  <c r="G9685"/>
  <c r="A8856"/>
  <c r="B8856"/>
  <c r="C8856"/>
  <c r="D8856"/>
  <c r="E8856"/>
  <c r="F8856"/>
  <c r="G8856"/>
  <c r="H8856"/>
  <c r="A8888"/>
  <c r="B8888"/>
  <c r="C8888"/>
  <c r="D8888"/>
  <c r="E8888"/>
  <c r="F8888"/>
  <c r="G8888"/>
  <c r="H8888"/>
  <c r="A8909"/>
  <c r="B8909"/>
  <c r="C8909"/>
  <c r="D8909"/>
  <c r="E8909"/>
  <c r="F8909"/>
  <c r="G8909"/>
  <c r="H8909"/>
  <c r="A8891"/>
  <c r="B8891"/>
  <c r="C8891"/>
  <c r="D8891"/>
  <c r="E8891"/>
  <c r="F8891"/>
  <c r="G8891"/>
  <c r="H8891"/>
  <c r="A8937"/>
  <c r="B8937"/>
  <c r="C8937"/>
  <c r="D8937"/>
  <c r="E8937"/>
  <c r="F8937"/>
  <c r="G8937"/>
  <c r="A8857"/>
  <c r="B8857"/>
  <c r="C8857"/>
  <c r="D8857"/>
  <c r="E8857"/>
  <c r="F8857"/>
  <c r="G8857"/>
  <c r="H8857"/>
  <c r="A8910"/>
  <c r="B8910"/>
  <c r="C8910"/>
  <c r="D8910"/>
  <c r="E8910"/>
  <c r="F8910"/>
  <c r="G8910"/>
  <c r="H8910"/>
  <c r="A8938"/>
  <c r="B8938"/>
  <c r="C8938"/>
  <c r="D8938"/>
  <c r="E8938"/>
  <c r="F8938"/>
  <c r="G8938"/>
  <c r="A8858"/>
  <c r="B8858"/>
  <c r="C8858"/>
  <c r="D8858"/>
  <c r="E8858"/>
  <c r="F8858"/>
  <c r="G8858"/>
  <c r="H8858"/>
  <c r="A8911"/>
  <c r="B8911"/>
  <c r="C8911"/>
  <c r="D8911"/>
  <c r="E8911"/>
  <c r="F8911"/>
  <c r="G8911"/>
  <c r="H8911"/>
  <c r="A8961"/>
  <c r="B8961"/>
  <c r="C8961"/>
  <c r="D8961"/>
  <c r="E8961"/>
  <c r="F8961"/>
  <c r="G8961"/>
  <c r="H8961"/>
  <c r="A8969"/>
  <c r="B8969"/>
  <c r="C8969"/>
  <c r="D8969"/>
  <c r="E8969"/>
  <c r="F8969"/>
  <c r="G8969"/>
  <c r="H8969"/>
  <c r="A8985"/>
  <c r="B8985"/>
  <c r="C8985"/>
  <c r="D8985"/>
  <c r="E8985"/>
  <c r="F8985"/>
  <c r="G8985"/>
  <c r="H8985"/>
  <c r="A9001"/>
  <c r="B9001"/>
  <c r="C9001"/>
  <c r="D9001"/>
  <c r="E9001"/>
  <c r="F9001"/>
  <c r="G9001"/>
  <c r="A9006"/>
  <c r="B9006"/>
  <c r="C9006"/>
  <c r="D9006"/>
  <c r="E9006"/>
  <c r="F9006"/>
  <c r="G9006"/>
  <c r="H9006"/>
  <c r="A9014"/>
  <c r="B9014"/>
  <c r="C9014"/>
  <c r="D9014"/>
  <c r="E9014"/>
  <c r="F9014"/>
  <c r="G9014"/>
  <c r="H9014"/>
  <c r="A9076"/>
  <c r="B9076"/>
  <c r="C9076"/>
  <c r="D9076"/>
  <c r="E9076"/>
  <c r="F9076"/>
  <c r="G9076"/>
  <c r="H9076"/>
  <c r="A9150"/>
  <c r="B9150"/>
  <c r="C9150"/>
  <c r="D9150"/>
  <c r="E9150"/>
  <c r="F9150"/>
  <c r="G9150"/>
  <c r="A9077"/>
  <c r="B9077"/>
  <c r="C9077"/>
  <c r="D9077"/>
  <c r="E9077"/>
  <c r="F9077"/>
  <c r="G9077"/>
  <c r="H9077"/>
  <c r="A9151"/>
  <c r="B9151"/>
  <c r="C9151"/>
  <c r="D9151"/>
  <c r="E9151"/>
  <c r="F9151"/>
  <c r="G9151"/>
  <c r="A9007"/>
  <c r="B9007"/>
  <c r="C9007"/>
  <c r="D9007"/>
  <c r="E9007"/>
  <c r="F9007"/>
  <c r="G9007"/>
  <c r="H9007"/>
  <c r="A9078"/>
  <c r="B9078"/>
  <c r="C9078"/>
  <c r="D9078"/>
  <c r="E9078"/>
  <c r="F9078"/>
  <c r="G9078"/>
  <c r="H9078"/>
  <c r="A9152"/>
  <c r="B9152"/>
  <c r="C9152"/>
  <c r="D9152"/>
  <c r="E9152"/>
  <c r="F9152"/>
  <c r="G9152"/>
  <c r="A9079"/>
  <c r="B9079"/>
  <c r="C9079"/>
  <c r="D9079"/>
  <c r="E9079"/>
  <c r="F9079"/>
  <c r="G9079"/>
  <c r="H9079"/>
  <c r="A9153"/>
  <c r="B9153"/>
  <c r="C9153"/>
  <c r="D9153"/>
  <c r="E9153"/>
  <c r="F9153"/>
  <c r="G9153"/>
  <c r="A9080"/>
  <c r="B9080"/>
  <c r="C9080"/>
  <c r="D9080"/>
  <c r="E9080"/>
  <c r="F9080"/>
  <c r="G9080"/>
  <c r="H9080"/>
  <c r="A9154"/>
  <c r="B9154"/>
  <c r="C9154"/>
  <c r="D9154"/>
  <c r="E9154"/>
  <c r="F9154"/>
  <c r="G9154"/>
  <c r="A9209"/>
  <c r="B9209"/>
  <c r="C9209"/>
  <c r="D9209"/>
  <c r="E9209"/>
  <c r="F9209"/>
  <c r="G9209"/>
  <c r="A9210"/>
  <c r="B9210"/>
  <c r="C9210"/>
  <c r="D9210"/>
  <c r="E9210"/>
  <c r="F9210"/>
  <c r="G9210"/>
  <c r="A9179"/>
  <c r="B9179"/>
  <c r="C9179"/>
  <c r="D9179"/>
  <c r="E9179"/>
  <c r="F9179"/>
  <c r="G9179"/>
  <c r="A9211"/>
  <c r="B9211"/>
  <c r="C9211"/>
  <c r="D9211"/>
  <c r="E9211"/>
  <c r="F9211"/>
  <c r="G9211"/>
  <c r="A9180"/>
  <c r="B9180"/>
  <c r="C9180"/>
  <c r="D9180"/>
  <c r="E9180"/>
  <c r="F9180"/>
  <c r="G9180"/>
  <c r="A9247"/>
  <c r="B9247"/>
  <c r="C9247"/>
  <c r="D9247"/>
  <c r="E9247"/>
  <c r="F9247"/>
  <c r="G9247"/>
  <c r="H9247"/>
  <c r="A9283"/>
  <c r="B9283"/>
  <c r="C9283"/>
  <c r="D9283"/>
  <c r="E9283"/>
  <c r="F9283"/>
  <c r="G9283"/>
  <c r="H9283"/>
  <c r="A9301"/>
  <c r="B9301"/>
  <c r="C9301"/>
  <c r="D9301"/>
  <c r="E9301"/>
  <c r="F9301"/>
  <c r="G9301"/>
  <c r="A9248"/>
  <c r="B9248"/>
  <c r="C9248"/>
  <c r="D9248"/>
  <c r="E9248"/>
  <c r="F9248"/>
  <c r="G9248"/>
  <c r="H9248"/>
  <c r="A9284"/>
  <c r="B9284"/>
  <c r="C9284"/>
  <c r="D9284"/>
  <c r="E9284"/>
  <c r="F9284"/>
  <c r="G9284"/>
  <c r="H9284"/>
  <c r="A9249"/>
  <c r="B9249"/>
  <c r="C9249"/>
  <c r="D9249"/>
  <c r="E9249"/>
  <c r="F9249"/>
  <c r="G9249"/>
  <c r="H9249"/>
  <c r="A9364"/>
  <c r="B9364"/>
  <c r="C9364"/>
  <c r="D9364"/>
  <c r="E9364"/>
  <c r="F9364"/>
  <c r="G9364"/>
  <c r="H9364"/>
  <c r="A9424"/>
  <c r="B9424"/>
  <c r="C9424"/>
  <c r="D9424"/>
  <c r="E9424"/>
  <c r="F9424"/>
  <c r="G9424"/>
  <c r="H9424"/>
  <c r="A9535"/>
  <c r="B9535"/>
  <c r="C9535"/>
  <c r="D9535"/>
  <c r="E9535"/>
  <c r="F9535"/>
  <c r="G9535"/>
  <c r="H9535"/>
  <c r="A9686"/>
  <c r="B9686"/>
  <c r="C9686"/>
  <c r="D9686"/>
  <c r="E9686"/>
  <c r="F9686"/>
  <c r="G9686"/>
  <c r="A9600"/>
  <c r="B9600"/>
  <c r="C9600"/>
  <c r="D9600"/>
  <c r="E9600"/>
  <c r="F9600"/>
  <c r="G9600"/>
  <c r="H9600"/>
  <c r="A9365"/>
  <c r="B9365"/>
  <c r="C9365"/>
  <c r="D9365"/>
  <c r="E9365"/>
  <c r="F9365"/>
  <c r="G9365"/>
  <c r="H9365"/>
  <c r="A9425"/>
  <c r="B9425"/>
  <c r="C9425"/>
  <c r="D9425"/>
  <c r="E9425"/>
  <c r="F9425"/>
  <c r="G9425"/>
  <c r="H9425"/>
  <c r="A9536"/>
  <c r="B9536"/>
  <c r="C9536"/>
  <c r="D9536"/>
  <c r="E9536"/>
  <c r="F9536"/>
  <c r="G9536"/>
  <c r="H9536"/>
  <c r="A9460"/>
  <c r="B9460"/>
  <c r="C9460"/>
  <c r="D9460"/>
  <c r="E9460"/>
  <c r="F9460"/>
  <c r="G9460"/>
  <c r="H9460"/>
  <c r="A9628"/>
  <c r="B9628"/>
  <c r="C9628"/>
  <c r="D9628"/>
  <c r="E9628"/>
  <c r="F9628"/>
  <c r="G9628"/>
  <c r="H9628"/>
  <c r="A9687"/>
  <c r="B9687"/>
  <c r="C9687"/>
  <c r="D9687"/>
  <c r="E9687"/>
  <c r="F9687"/>
  <c r="G9687"/>
  <c r="A9601"/>
  <c r="B9601"/>
  <c r="C9601"/>
  <c r="D9601"/>
  <c r="E9601"/>
  <c r="F9601"/>
  <c r="G9601"/>
  <c r="H9601"/>
  <c r="A9366"/>
  <c r="B9366"/>
  <c r="C9366"/>
  <c r="D9366"/>
  <c r="E9366"/>
  <c r="F9366"/>
  <c r="G9366"/>
  <c r="H9366"/>
  <c r="A9426"/>
  <c r="B9426"/>
  <c r="C9426"/>
  <c r="D9426"/>
  <c r="E9426"/>
  <c r="F9426"/>
  <c r="G9426"/>
  <c r="H9426"/>
  <c r="A9445"/>
  <c r="B9445"/>
  <c r="C9445"/>
  <c r="D9445"/>
  <c r="E9445"/>
  <c r="F9445"/>
  <c r="G9445"/>
  <c r="H9445"/>
  <c r="A9537"/>
  <c r="B9537"/>
  <c r="C9537"/>
  <c r="D9537"/>
  <c r="E9537"/>
  <c r="F9537"/>
  <c r="G9537"/>
  <c r="H9537"/>
  <c r="A9638"/>
  <c r="B9638"/>
  <c r="C9638"/>
  <c r="D9638"/>
  <c r="E9638"/>
  <c r="F9638"/>
  <c r="G9638"/>
  <c r="H9638"/>
  <c r="A9629"/>
  <c r="B9629"/>
  <c r="C9629"/>
  <c r="D9629"/>
  <c r="E9629"/>
  <c r="F9629"/>
  <c r="G9629"/>
  <c r="H9629"/>
  <c r="A9688"/>
  <c r="B9688"/>
  <c r="C9688"/>
  <c r="D9688"/>
  <c r="E9688"/>
  <c r="F9688"/>
  <c r="G9688"/>
  <c r="A9315"/>
  <c r="B9315"/>
  <c r="C9315"/>
  <c r="D9315"/>
  <c r="E9315"/>
  <c r="F9315"/>
  <c r="G9315"/>
  <c r="A9367"/>
  <c r="B9367"/>
  <c r="C9367"/>
  <c r="D9367"/>
  <c r="E9367"/>
  <c r="F9367"/>
  <c r="G9367"/>
  <c r="H9367"/>
  <c r="A9538"/>
  <c r="B9538"/>
  <c r="C9538"/>
  <c r="D9538"/>
  <c r="E9538"/>
  <c r="F9538"/>
  <c r="G9538"/>
  <c r="H9538"/>
  <c r="A9630"/>
  <c r="B9630"/>
  <c r="C9630"/>
  <c r="D9630"/>
  <c r="E9630"/>
  <c r="F9630"/>
  <c r="G9630"/>
  <c r="H9630"/>
  <c r="A9689"/>
  <c r="B9689"/>
  <c r="C9689"/>
  <c r="D9689"/>
  <c r="E9689"/>
  <c r="F9689"/>
  <c r="G9689"/>
  <c r="A9602"/>
  <c r="B9602"/>
  <c r="C9602"/>
  <c r="D9602"/>
  <c r="E9602"/>
  <c r="F9602"/>
  <c r="G9602"/>
  <c r="H9602"/>
  <c r="A9368"/>
  <c r="B9368"/>
  <c r="C9368"/>
  <c r="D9368"/>
  <c r="E9368"/>
  <c r="F9368"/>
  <c r="G9368"/>
  <c r="H9368"/>
  <c r="A9427"/>
  <c r="B9427"/>
  <c r="C9427"/>
  <c r="D9427"/>
  <c r="E9427"/>
  <c r="F9427"/>
  <c r="G9427"/>
  <c r="H9427"/>
  <c r="A9539"/>
  <c r="B9539"/>
  <c r="C9539"/>
  <c r="D9539"/>
  <c r="E9539"/>
  <c r="F9539"/>
  <c r="G9539"/>
  <c r="H9539"/>
  <c r="A9461"/>
  <c r="B9461"/>
  <c r="C9461"/>
  <c r="D9461"/>
  <c r="E9461"/>
  <c r="F9461"/>
  <c r="G9461"/>
  <c r="H9461"/>
  <c r="A9690"/>
  <c r="B9690"/>
  <c r="C9690"/>
  <c r="D9690"/>
  <c r="E9690"/>
  <c r="F9690"/>
  <c r="G9690"/>
  <c r="A8017"/>
  <c r="B8017"/>
  <c r="C8017"/>
  <c r="D8017"/>
  <c r="E8017"/>
  <c r="F8017"/>
  <c r="G8017"/>
  <c r="H8017"/>
  <c r="A8083"/>
  <c r="B8083"/>
  <c r="C8083"/>
  <c r="D8083"/>
  <c r="E8083"/>
  <c r="F8083"/>
  <c r="G8083"/>
  <c r="H8083"/>
  <c r="A8112"/>
  <c r="B8112"/>
  <c r="C8112"/>
  <c r="D8112"/>
  <c r="E8112"/>
  <c r="F8112"/>
  <c r="G8112"/>
  <c r="A8018"/>
  <c r="B8018"/>
  <c r="C8018"/>
  <c r="D8018"/>
  <c r="E8018"/>
  <c r="F8018"/>
  <c r="G8018"/>
  <c r="H8018"/>
  <c r="A8113"/>
  <c r="B8113"/>
  <c r="C8113"/>
  <c r="D8113"/>
  <c r="E8113"/>
  <c r="F8113"/>
  <c r="G8113"/>
  <c r="A8165"/>
  <c r="B8165"/>
  <c r="C8165"/>
  <c r="D8165"/>
  <c r="E8165"/>
  <c r="F8165"/>
  <c r="G8165"/>
  <c r="H8165"/>
  <c r="A8216"/>
  <c r="B8216"/>
  <c r="C8216"/>
  <c r="D8216"/>
  <c r="E8216"/>
  <c r="F8216"/>
  <c r="G8216"/>
  <c r="H8216"/>
  <c r="A8217"/>
  <c r="B8217"/>
  <c r="C8217"/>
  <c r="D8217"/>
  <c r="E8217"/>
  <c r="F8217"/>
  <c r="G8217"/>
  <c r="H8217"/>
  <c r="A8218"/>
  <c r="B8218"/>
  <c r="C8218"/>
  <c r="D8218"/>
  <c r="E8218"/>
  <c r="F8218"/>
  <c r="G8218"/>
  <c r="H8218"/>
  <c r="A8219"/>
  <c r="B8219"/>
  <c r="C8219"/>
  <c r="D8219"/>
  <c r="E8219"/>
  <c r="F8219"/>
  <c r="G8219"/>
  <c r="H8219"/>
  <c r="A8291"/>
  <c r="B8291"/>
  <c r="C8291"/>
  <c r="D8291"/>
  <c r="E8291"/>
  <c r="F8291"/>
  <c r="G8291"/>
  <c r="A8220"/>
  <c r="B8220"/>
  <c r="C8220"/>
  <c r="D8220"/>
  <c r="E8220"/>
  <c r="F8220"/>
  <c r="G8220"/>
  <c r="H8220"/>
  <c r="A8415"/>
  <c r="B8415"/>
  <c r="C8415"/>
  <c r="D8415"/>
  <c r="E8415"/>
  <c r="F8415"/>
  <c r="G8415"/>
  <c r="H8415"/>
  <c r="A8609"/>
  <c r="B8609"/>
  <c r="C8609"/>
  <c r="D8609"/>
  <c r="E8609"/>
  <c r="F8609"/>
  <c r="G8609"/>
  <c r="H8609"/>
  <c r="A8466"/>
  <c r="B8466"/>
  <c r="C8466"/>
  <c r="D8466"/>
  <c r="E8466"/>
  <c r="F8466"/>
  <c r="G8466"/>
  <c r="H8466"/>
  <c r="A8610"/>
  <c r="B8610"/>
  <c r="C8610"/>
  <c r="D8610"/>
  <c r="E8610"/>
  <c r="F8610"/>
  <c r="G8610"/>
  <c r="H8610"/>
  <c r="A8743"/>
  <c r="B8743"/>
  <c r="C8743"/>
  <c r="D8743"/>
  <c r="E8743"/>
  <c r="F8743"/>
  <c r="G8743"/>
  <c r="A8689"/>
  <c r="B8689"/>
  <c r="C8689"/>
  <c r="D8689"/>
  <c r="E8689"/>
  <c r="F8689"/>
  <c r="G8689"/>
  <c r="H8689"/>
  <c r="A8467"/>
  <c r="B8467"/>
  <c r="C8467"/>
  <c r="D8467"/>
  <c r="E8467"/>
  <c r="F8467"/>
  <c r="G8467"/>
  <c r="H8467"/>
  <c r="A8611"/>
  <c r="B8611"/>
  <c r="C8611"/>
  <c r="D8611"/>
  <c r="E8611"/>
  <c r="F8611"/>
  <c r="G8611"/>
  <c r="H8611"/>
  <c r="A8744"/>
  <c r="B8744"/>
  <c r="C8744"/>
  <c r="D8744"/>
  <c r="E8744"/>
  <c r="F8744"/>
  <c r="G8744"/>
  <c r="A8468"/>
  <c r="B8468"/>
  <c r="C8468"/>
  <c r="D8468"/>
  <c r="E8468"/>
  <c r="F8468"/>
  <c r="G8468"/>
  <c r="H8468"/>
  <c r="A8612"/>
  <c r="B8612"/>
  <c r="C8612"/>
  <c r="D8612"/>
  <c r="E8612"/>
  <c r="F8612"/>
  <c r="G8612"/>
  <c r="H8612"/>
  <c r="A8745"/>
  <c r="B8745"/>
  <c r="C8745"/>
  <c r="D8745"/>
  <c r="E8745"/>
  <c r="F8745"/>
  <c r="G8745"/>
  <c r="A8613"/>
  <c r="B8613"/>
  <c r="C8613"/>
  <c r="D8613"/>
  <c r="E8613"/>
  <c r="F8613"/>
  <c r="G8613"/>
  <c r="H8613"/>
  <c r="A8548"/>
  <c r="B8548"/>
  <c r="C8548"/>
  <c r="D8548"/>
  <c r="E8548"/>
  <c r="F8548"/>
  <c r="G8548"/>
  <c r="H8548"/>
  <c r="A8019"/>
  <c r="B8019"/>
  <c r="C8019"/>
  <c r="D8019"/>
  <c r="E8019"/>
  <c r="F8019"/>
  <c r="G8019"/>
  <c r="H8019"/>
  <c r="A8084"/>
  <c r="B8084"/>
  <c r="C8084"/>
  <c r="D8084"/>
  <c r="E8084"/>
  <c r="F8084"/>
  <c r="G8084"/>
  <c r="H8084"/>
  <c r="A8114"/>
  <c r="B8114"/>
  <c r="C8114"/>
  <c r="D8114"/>
  <c r="E8114"/>
  <c r="F8114"/>
  <c r="G8114"/>
  <c r="A8020"/>
  <c r="B8020"/>
  <c r="C8020"/>
  <c r="D8020"/>
  <c r="E8020"/>
  <c r="F8020"/>
  <c r="G8020"/>
  <c r="H8020"/>
  <c r="A8085"/>
  <c r="B8085"/>
  <c r="C8085"/>
  <c r="D8085"/>
  <c r="E8085"/>
  <c r="F8085"/>
  <c r="G8085"/>
  <c r="H8085"/>
  <c r="A8115"/>
  <c r="B8115"/>
  <c r="C8115"/>
  <c r="D8115"/>
  <c r="E8115"/>
  <c r="F8115"/>
  <c r="G8115"/>
  <c r="A8021"/>
  <c r="B8021"/>
  <c r="C8021"/>
  <c r="D8021"/>
  <c r="E8021"/>
  <c r="F8021"/>
  <c r="G8021"/>
  <c r="H8021"/>
  <c r="A8022"/>
  <c r="B8022"/>
  <c r="C8022"/>
  <c r="D8022"/>
  <c r="E8022"/>
  <c r="F8022"/>
  <c r="G8022"/>
  <c r="H8022"/>
  <c r="A8086"/>
  <c r="B8086"/>
  <c r="C8086"/>
  <c r="D8086"/>
  <c r="E8086"/>
  <c r="F8086"/>
  <c r="G8086"/>
  <c r="H8086"/>
  <c r="A8148"/>
  <c r="B8148"/>
  <c r="C8148"/>
  <c r="D8148"/>
  <c r="E8148"/>
  <c r="F8148"/>
  <c r="G8148"/>
  <c r="H8148"/>
  <c r="A8155"/>
  <c r="B8155"/>
  <c r="C8155"/>
  <c r="D8155"/>
  <c r="E8155"/>
  <c r="F8155"/>
  <c r="G8155"/>
  <c r="H8155"/>
  <c r="A8166"/>
  <c r="B8166"/>
  <c r="C8166"/>
  <c r="D8166"/>
  <c r="E8166"/>
  <c r="F8166"/>
  <c r="G8166"/>
  <c r="H8166"/>
  <c r="A8183"/>
  <c r="B8183"/>
  <c r="C8183"/>
  <c r="D8183"/>
  <c r="E8183"/>
  <c r="F8183"/>
  <c r="G8183"/>
  <c r="A8221"/>
  <c r="B8221"/>
  <c r="C8221"/>
  <c r="D8221"/>
  <c r="E8221"/>
  <c r="F8221"/>
  <c r="G8221"/>
  <c r="H8221"/>
  <c r="A8292"/>
  <c r="B8292"/>
  <c r="C8292"/>
  <c r="D8292"/>
  <c r="E8292"/>
  <c r="F8292"/>
  <c r="G8292"/>
  <c r="A8222"/>
  <c r="B8222"/>
  <c r="C8222"/>
  <c r="D8222"/>
  <c r="E8222"/>
  <c r="F8222"/>
  <c r="G8222"/>
  <c r="H8222"/>
  <c r="A8293"/>
  <c r="B8293"/>
  <c r="C8293"/>
  <c r="D8293"/>
  <c r="E8293"/>
  <c r="F8293"/>
  <c r="G8293"/>
  <c r="A8223"/>
  <c r="B8223"/>
  <c r="C8223"/>
  <c r="D8223"/>
  <c r="E8223"/>
  <c r="F8223"/>
  <c r="G8223"/>
  <c r="H8223"/>
  <c r="A8294"/>
  <c r="B8294"/>
  <c r="C8294"/>
  <c r="D8294"/>
  <c r="E8294"/>
  <c r="F8294"/>
  <c r="G8294"/>
  <c r="A8224"/>
  <c r="B8224"/>
  <c r="C8224"/>
  <c r="D8224"/>
  <c r="E8224"/>
  <c r="F8224"/>
  <c r="G8224"/>
  <c r="H8224"/>
  <c r="A8295"/>
  <c r="B8295"/>
  <c r="C8295"/>
  <c r="D8295"/>
  <c r="E8295"/>
  <c r="F8295"/>
  <c r="G8295"/>
  <c r="A8225"/>
  <c r="B8225"/>
  <c r="C8225"/>
  <c r="D8225"/>
  <c r="E8225"/>
  <c r="F8225"/>
  <c r="G8225"/>
  <c r="H8225"/>
  <c r="A8296"/>
  <c r="B8296"/>
  <c r="C8296"/>
  <c r="D8296"/>
  <c r="E8296"/>
  <c r="F8296"/>
  <c r="G8296"/>
  <c r="A8345"/>
  <c r="B8345"/>
  <c r="C8345"/>
  <c r="D8345"/>
  <c r="E8345"/>
  <c r="F8345"/>
  <c r="G8345"/>
  <c r="A8371"/>
  <c r="B8371"/>
  <c r="C8371"/>
  <c r="D8371"/>
  <c r="E8371"/>
  <c r="F8371"/>
  <c r="G8371"/>
  <c r="H8371"/>
  <c r="A8411"/>
  <c r="B8411"/>
  <c r="C8411"/>
  <c r="D8411"/>
  <c r="E8411"/>
  <c r="F8411"/>
  <c r="G8411"/>
  <c r="H8411"/>
  <c r="A8416"/>
  <c r="B8416"/>
  <c r="C8416"/>
  <c r="D8416"/>
  <c r="E8416"/>
  <c r="F8416"/>
  <c r="G8416"/>
  <c r="H8416"/>
  <c r="A8433"/>
  <c r="B8433"/>
  <c r="C8433"/>
  <c r="D8433"/>
  <c r="E8433"/>
  <c r="F8433"/>
  <c r="G8433"/>
  <c r="A8372"/>
  <c r="B8372"/>
  <c r="C8372"/>
  <c r="D8372"/>
  <c r="E8372"/>
  <c r="F8372"/>
  <c r="G8372"/>
  <c r="H8372"/>
  <c r="A8373"/>
  <c r="B8373"/>
  <c r="C8373"/>
  <c r="D8373"/>
  <c r="E8373"/>
  <c r="F8373"/>
  <c r="G8373"/>
  <c r="H8373"/>
  <c r="A8469"/>
  <c r="B8469"/>
  <c r="C8469"/>
  <c r="D8469"/>
  <c r="E8469"/>
  <c r="F8469"/>
  <c r="G8469"/>
  <c r="H8469"/>
  <c r="A8537"/>
  <c r="B8537"/>
  <c r="C8537"/>
  <c r="D8537"/>
  <c r="E8537"/>
  <c r="F8537"/>
  <c r="G8537"/>
  <c r="H8537"/>
  <c r="A8614"/>
  <c r="B8614"/>
  <c r="C8614"/>
  <c r="D8614"/>
  <c r="E8614"/>
  <c r="F8614"/>
  <c r="G8614"/>
  <c r="H8614"/>
  <c r="A8746"/>
  <c r="B8746"/>
  <c r="C8746"/>
  <c r="D8746"/>
  <c r="E8746"/>
  <c r="F8746"/>
  <c r="G8746"/>
  <c r="A8798"/>
  <c r="B8798"/>
  <c r="C8798"/>
  <c r="D8798"/>
  <c r="E8798"/>
  <c r="F8798"/>
  <c r="G8798"/>
  <c r="A8690"/>
  <c r="B8690"/>
  <c r="C8690"/>
  <c r="D8690"/>
  <c r="E8690"/>
  <c r="F8690"/>
  <c r="G8690"/>
  <c r="H8690"/>
  <c r="A8470"/>
  <c r="B8470"/>
  <c r="C8470"/>
  <c r="D8470"/>
  <c r="E8470"/>
  <c r="F8470"/>
  <c r="G8470"/>
  <c r="H8470"/>
  <c r="A8615"/>
  <c r="B8615"/>
  <c r="C8615"/>
  <c r="D8615"/>
  <c r="E8615"/>
  <c r="F8615"/>
  <c r="G8615"/>
  <c r="H8615"/>
  <c r="A8549"/>
  <c r="B8549"/>
  <c r="C8549"/>
  <c r="D8549"/>
  <c r="E8549"/>
  <c r="F8549"/>
  <c r="G8549"/>
  <c r="H8549"/>
  <c r="A8573"/>
  <c r="B8573"/>
  <c r="C8573"/>
  <c r="D8573"/>
  <c r="E8573"/>
  <c r="F8573"/>
  <c r="G8573"/>
  <c r="H8573"/>
  <c r="A8747"/>
  <c r="B8747"/>
  <c r="C8747"/>
  <c r="D8747"/>
  <c r="E8747"/>
  <c r="F8747"/>
  <c r="G8747"/>
  <c r="A8799"/>
  <c r="B8799"/>
  <c r="C8799"/>
  <c r="D8799"/>
  <c r="E8799"/>
  <c r="F8799"/>
  <c r="G8799"/>
  <c r="A8691"/>
  <c r="B8691"/>
  <c r="C8691"/>
  <c r="D8691"/>
  <c r="E8691"/>
  <c r="F8691"/>
  <c r="G8691"/>
  <c r="H8691"/>
  <c r="A8471"/>
  <c r="B8471"/>
  <c r="C8471"/>
  <c r="D8471"/>
  <c r="E8471"/>
  <c r="F8471"/>
  <c r="G8471"/>
  <c r="H8471"/>
  <c r="A8616"/>
  <c r="B8616"/>
  <c r="C8616"/>
  <c r="D8616"/>
  <c r="E8616"/>
  <c r="F8616"/>
  <c r="G8616"/>
  <c r="H8616"/>
  <c r="A8550"/>
  <c r="B8550"/>
  <c r="C8550"/>
  <c r="D8550"/>
  <c r="E8550"/>
  <c r="F8550"/>
  <c r="G8550"/>
  <c r="H8550"/>
  <c r="A8748"/>
  <c r="B8748"/>
  <c r="C8748"/>
  <c r="D8748"/>
  <c r="E8748"/>
  <c r="F8748"/>
  <c r="G8748"/>
  <c r="A8445"/>
  <c r="B8445"/>
  <c r="C8445"/>
  <c r="D8445"/>
  <c r="E8445"/>
  <c r="F8445"/>
  <c r="G8445"/>
  <c r="A8472"/>
  <c r="B8472"/>
  <c r="C8472"/>
  <c r="D8472"/>
  <c r="E8472"/>
  <c r="F8472"/>
  <c r="G8472"/>
  <c r="H8472"/>
  <c r="A8617"/>
  <c r="B8617"/>
  <c r="C8617"/>
  <c r="D8617"/>
  <c r="E8617"/>
  <c r="F8617"/>
  <c r="G8617"/>
  <c r="H8617"/>
  <c r="A8749"/>
  <c r="B8749"/>
  <c r="C8749"/>
  <c r="D8749"/>
  <c r="E8749"/>
  <c r="F8749"/>
  <c r="G8749"/>
  <c r="A8473"/>
  <c r="B8473"/>
  <c r="C8473"/>
  <c r="D8473"/>
  <c r="E8473"/>
  <c r="F8473"/>
  <c r="G8473"/>
  <c r="H8473"/>
  <c r="A8618"/>
  <c r="B8618"/>
  <c r="C8618"/>
  <c r="D8618"/>
  <c r="E8618"/>
  <c r="F8618"/>
  <c r="G8618"/>
  <c r="H8618"/>
  <c r="A8551"/>
  <c r="B8551"/>
  <c r="C8551"/>
  <c r="D8551"/>
  <c r="E8551"/>
  <c r="F8551"/>
  <c r="G8551"/>
  <c r="H8551"/>
  <c r="A8750"/>
  <c r="B8750"/>
  <c r="C8750"/>
  <c r="D8750"/>
  <c r="E8750"/>
  <c r="F8750"/>
  <c r="G8750"/>
  <c r="A8147"/>
  <c r="B8147"/>
  <c r="C8147"/>
  <c r="D8147"/>
  <c r="E8147"/>
  <c r="F8147"/>
  <c r="G8147"/>
  <c r="A8023"/>
  <c r="B8023"/>
  <c r="C8023"/>
  <c r="D8023"/>
  <c r="E8023"/>
  <c r="F8023"/>
  <c r="G8023"/>
  <c r="H8023"/>
  <c r="A8070"/>
  <c r="B8070"/>
  <c r="C8070"/>
  <c r="D8070"/>
  <c r="E8070"/>
  <c r="F8070"/>
  <c r="G8070"/>
  <c r="H8070"/>
  <c r="A8087"/>
  <c r="B8087"/>
  <c r="C8087"/>
  <c r="D8087"/>
  <c r="E8087"/>
  <c r="F8087"/>
  <c r="G8087"/>
  <c r="H8087"/>
  <c r="A8074"/>
  <c r="B8074"/>
  <c r="C8074"/>
  <c r="D8074"/>
  <c r="E8074"/>
  <c r="F8074"/>
  <c r="G8074"/>
  <c r="H8074"/>
  <c r="A8116"/>
  <c r="B8116"/>
  <c r="C8116"/>
  <c r="D8116"/>
  <c r="E8116"/>
  <c r="F8116"/>
  <c r="G8116"/>
  <c r="A8024"/>
  <c r="B8024"/>
  <c r="C8024"/>
  <c r="D8024"/>
  <c r="E8024"/>
  <c r="F8024"/>
  <c r="G8024"/>
  <c r="H8024"/>
  <c r="A8117"/>
  <c r="B8117"/>
  <c r="C8117"/>
  <c r="D8117"/>
  <c r="E8117"/>
  <c r="F8117"/>
  <c r="G8117"/>
  <c r="A8025"/>
  <c r="B8025"/>
  <c r="C8025"/>
  <c r="D8025"/>
  <c r="E8025"/>
  <c r="F8025"/>
  <c r="G8025"/>
  <c r="H8025"/>
  <c r="A8118"/>
  <c r="B8118"/>
  <c r="C8118"/>
  <c r="D8118"/>
  <c r="E8118"/>
  <c r="F8118"/>
  <c r="G8118"/>
  <c r="A8119"/>
  <c r="B8119"/>
  <c r="C8119"/>
  <c r="D8119"/>
  <c r="E8119"/>
  <c r="F8119"/>
  <c r="G8119"/>
  <c r="A8149"/>
  <c r="B8149"/>
  <c r="C8149"/>
  <c r="D8149"/>
  <c r="E8149"/>
  <c r="F8149"/>
  <c r="G8149"/>
  <c r="H8149"/>
  <c r="A8156"/>
  <c r="B8156"/>
  <c r="C8156"/>
  <c r="D8156"/>
  <c r="E8156"/>
  <c r="F8156"/>
  <c r="G8156"/>
  <c r="H8156"/>
  <c r="A8167"/>
  <c r="B8167"/>
  <c r="C8167"/>
  <c r="D8167"/>
  <c r="E8167"/>
  <c r="F8167"/>
  <c r="G8167"/>
  <c r="H8167"/>
  <c r="A8184"/>
  <c r="B8184"/>
  <c r="C8184"/>
  <c r="D8184"/>
  <c r="E8184"/>
  <c r="F8184"/>
  <c r="G8184"/>
  <c r="A8193"/>
  <c r="B8193"/>
  <c r="C8193"/>
  <c r="D8193"/>
  <c r="E8193"/>
  <c r="F8193"/>
  <c r="G8193"/>
  <c r="H8193"/>
  <c r="A8226"/>
  <c r="B8226"/>
  <c r="C8226"/>
  <c r="D8226"/>
  <c r="E8226"/>
  <c r="F8226"/>
  <c r="G8226"/>
  <c r="H8226"/>
  <c r="A8297"/>
  <c r="B8297"/>
  <c r="C8297"/>
  <c r="D8297"/>
  <c r="E8297"/>
  <c r="F8297"/>
  <c r="G8297"/>
  <c r="A8227"/>
  <c r="B8227"/>
  <c r="C8227"/>
  <c r="D8227"/>
  <c r="E8227"/>
  <c r="F8227"/>
  <c r="G8227"/>
  <c r="H8227"/>
  <c r="A8298"/>
  <c r="B8298"/>
  <c r="C8298"/>
  <c r="D8298"/>
  <c r="E8298"/>
  <c r="F8298"/>
  <c r="G8298"/>
  <c r="A8228"/>
  <c r="B8228"/>
  <c r="C8228"/>
  <c r="D8228"/>
  <c r="E8228"/>
  <c r="F8228"/>
  <c r="G8228"/>
  <c r="H8228"/>
  <c r="A8299"/>
  <c r="B8299"/>
  <c r="C8299"/>
  <c r="D8299"/>
  <c r="E8299"/>
  <c r="F8299"/>
  <c r="G8299"/>
  <c r="A8229"/>
  <c r="B8229"/>
  <c r="C8229"/>
  <c r="D8229"/>
  <c r="E8229"/>
  <c r="F8229"/>
  <c r="G8229"/>
  <c r="H8229"/>
  <c r="A8300"/>
  <c r="B8300"/>
  <c r="C8300"/>
  <c r="D8300"/>
  <c r="E8300"/>
  <c r="F8300"/>
  <c r="G8300"/>
  <c r="A8230"/>
  <c r="B8230"/>
  <c r="C8230"/>
  <c r="D8230"/>
  <c r="E8230"/>
  <c r="F8230"/>
  <c r="G8230"/>
  <c r="H8230"/>
  <c r="A8301"/>
  <c r="B8301"/>
  <c r="C8301"/>
  <c r="D8301"/>
  <c r="E8301"/>
  <c r="F8301"/>
  <c r="G8301"/>
  <c r="A8346"/>
  <c r="B8346"/>
  <c r="C8346"/>
  <c r="D8346"/>
  <c r="E8346"/>
  <c r="F8346"/>
  <c r="G8346"/>
  <c r="A8347"/>
  <c r="B8347"/>
  <c r="C8347"/>
  <c r="D8347"/>
  <c r="E8347"/>
  <c r="F8347"/>
  <c r="G8347"/>
  <c r="A8374"/>
  <c r="B8374"/>
  <c r="C8374"/>
  <c r="D8374"/>
  <c r="E8374"/>
  <c r="F8374"/>
  <c r="G8374"/>
  <c r="H8374"/>
  <c r="A8417"/>
  <c r="B8417"/>
  <c r="C8417"/>
  <c r="D8417"/>
  <c r="E8417"/>
  <c r="F8417"/>
  <c r="G8417"/>
  <c r="H8417"/>
  <c r="A8434"/>
  <c r="B8434"/>
  <c r="C8434"/>
  <c r="D8434"/>
  <c r="E8434"/>
  <c r="F8434"/>
  <c r="G8434"/>
  <c r="A8375"/>
  <c r="B8375"/>
  <c r="C8375"/>
  <c r="D8375"/>
  <c r="E8375"/>
  <c r="F8375"/>
  <c r="G8375"/>
  <c r="H8375"/>
  <c r="A8376"/>
  <c r="B8376"/>
  <c r="C8376"/>
  <c r="D8376"/>
  <c r="E8376"/>
  <c r="F8376"/>
  <c r="G8376"/>
  <c r="H8376"/>
  <c r="A8474"/>
  <c r="B8474"/>
  <c r="C8474"/>
  <c r="D8474"/>
  <c r="E8474"/>
  <c r="F8474"/>
  <c r="G8474"/>
  <c r="H8474"/>
  <c r="A8619"/>
  <c r="B8619"/>
  <c r="C8619"/>
  <c r="D8619"/>
  <c r="E8619"/>
  <c r="F8619"/>
  <c r="G8619"/>
  <c r="H8619"/>
  <c r="A8751"/>
  <c r="B8751"/>
  <c r="C8751"/>
  <c r="D8751"/>
  <c r="E8751"/>
  <c r="F8751"/>
  <c r="G8751"/>
  <c r="A8692"/>
  <c r="B8692"/>
  <c r="C8692"/>
  <c r="D8692"/>
  <c r="E8692"/>
  <c r="F8692"/>
  <c r="G8692"/>
  <c r="H8692"/>
  <c r="A8475"/>
  <c r="B8475"/>
  <c r="C8475"/>
  <c r="D8475"/>
  <c r="E8475"/>
  <c r="F8475"/>
  <c r="G8475"/>
  <c r="H8475"/>
  <c r="A8620"/>
  <c r="B8620"/>
  <c r="C8620"/>
  <c r="D8620"/>
  <c r="E8620"/>
  <c r="F8620"/>
  <c r="G8620"/>
  <c r="H8620"/>
  <c r="A8552"/>
  <c r="B8552"/>
  <c r="C8552"/>
  <c r="D8552"/>
  <c r="E8552"/>
  <c r="F8552"/>
  <c r="G8552"/>
  <c r="H8552"/>
  <c r="A8574"/>
  <c r="B8574"/>
  <c r="C8574"/>
  <c r="D8574"/>
  <c r="E8574"/>
  <c r="F8574"/>
  <c r="G8574"/>
  <c r="H8574"/>
  <c r="A8718"/>
  <c r="B8718"/>
  <c r="C8718"/>
  <c r="D8718"/>
  <c r="E8718"/>
  <c r="F8718"/>
  <c r="G8718"/>
  <c r="H8718"/>
  <c r="A8752"/>
  <c r="B8752"/>
  <c r="C8752"/>
  <c r="D8752"/>
  <c r="E8752"/>
  <c r="F8752"/>
  <c r="G8752"/>
  <c r="A8693"/>
  <c r="B8693"/>
  <c r="C8693"/>
  <c r="D8693"/>
  <c r="E8693"/>
  <c r="F8693"/>
  <c r="G8693"/>
  <c r="H8693"/>
  <c r="A8476"/>
  <c r="B8476"/>
  <c r="C8476"/>
  <c r="D8476"/>
  <c r="E8476"/>
  <c r="F8476"/>
  <c r="G8476"/>
  <c r="H8476"/>
  <c r="A8621"/>
  <c r="B8621"/>
  <c r="C8621"/>
  <c r="D8621"/>
  <c r="E8621"/>
  <c r="F8621"/>
  <c r="G8621"/>
  <c r="H8621"/>
  <c r="A8553"/>
  <c r="B8553"/>
  <c r="C8553"/>
  <c r="D8553"/>
  <c r="E8553"/>
  <c r="F8553"/>
  <c r="G8553"/>
  <c r="H8553"/>
  <c r="A8575"/>
  <c r="B8575"/>
  <c r="C8575"/>
  <c r="D8575"/>
  <c r="E8575"/>
  <c r="F8575"/>
  <c r="G8575"/>
  <c r="H8575"/>
  <c r="A8753"/>
  <c r="B8753"/>
  <c r="C8753"/>
  <c r="D8753"/>
  <c r="E8753"/>
  <c r="F8753"/>
  <c r="G8753"/>
  <c r="A8477"/>
  <c r="B8477"/>
  <c r="C8477"/>
  <c r="D8477"/>
  <c r="E8477"/>
  <c r="F8477"/>
  <c r="G8477"/>
  <c r="H8477"/>
  <c r="A8622"/>
  <c r="B8622"/>
  <c r="C8622"/>
  <c r="D8622"/>
  <c r="E8622"/>
  <c r="F8622"/>
  <c r="G8622"/>
  <c r="H8622"/>
  <c r="A8554"/>
  <c r="B8554"/>
  <c r="C8554"/>
  <c r="D8554"/>
  <c r="E8554"/>
  <c r="F8554"/>
  <c r="G8554"/>
  <c r="H8554"/>
  <c r="A8754"/>
  <c r="B8754"/>
  <c r="C8754"/>
  <c r="D8754"/>
  <c r="E8754"/>
  <c r="F8754"/>
  <c r="G8754"/>
  <c r="A8694"/>
  <c r="B8694"/>
  <c r="C8694"/>
  <c r="D8694"/>
  <c r="E8694"/>
  <c r="F8694"/>
  <c r="G8694"/>
  <c r="H8694"/>
  <c r="A8478"/>
  <c r="B8478"/>
  <c r="C8478"/>
  <c r="D8478"/>
  <c r="E8478"/>
  <c r="F8478"/>
  <c r="G8478"/>
  <c r="H8478"/>
  <c r="A8623"/>
  <c r="B8623"/>
  <c r="C8623"/>
  <c r="D8623"/>
  <c r="E8623"/>
  <c r="F8623"/>
  <c r="G8623"/>
  <c r="H8623"/>
  <c r="A7986"/>
  <c r="B7986"/>
  <c r="C7986"/>
  <c r="D7986"/>
  <c r="E7986"/>
  <c r="F7986"/>
  <c r="G7986"/>
  <c r="H7986"/>
  <c r="A8026"/>
  <c r="B8026"/>
  <c r="C8026"/>
  <c r="D8026"/>
  <c r="E8026"/>
  <c r="F8026"/>
  <c r="G8026"/>
  <c r="H8026"/>
  <c r="A8088"/>
  <c r="B8088"/>
  <c r="C8088"/>
  <c r="D8088"/>
  <c r="E8088"/>
  <c r="F8088"/>
  <c r="G8088"/>
  <c r="H8088"/>
  <c r="A8120"/>
  <c r="B8120"/>
  <c r="C8120"/>
  <c r="D8120"/>
  <c r="E8120"/>
  <c r="F8120"/>
  <c r="G8120"/>
  <c r="A8027"/>
  <c r="B8027"/>
  <c r="C8027"/>
  <c r="D8027"/>
  <c r="E8027"/>
  <c r="F8027"/>
  <c r="G8027"/>
  <c r="H8027"/>
  <c r="A8089"/>
  <c r="B8089"/>
  <c r="C8089"/>
  <c r="D8089"/>
  <c r="E8089"/>
  <c r="F8089"/>
  <c r="G8089"/>
  <c r="H8089"/>
  <c r="A8121"/>
  <c r="B8121"/>
  <c r="C8121"/>
  <c r="D8121"/>
  <c r="E8121"/>
  <c r="F8121"/>
  <c r="G8121"/>
  <c r="A8028"/>
  <c r="B8028"/>
  <c r="C8028"/>
  <c r="D8028"/>
  <c r="E8028"/>
  <c r="F8028"/>
  <c r="G8028"/>
  <c r="H8028"/>
  <c r="A8029"/>
  <c r="B8029"/>
  <c r="C8029"/>
  <c r="D8029"/>
  <c r="E8029"/>
  <c r="F8029"/>
  <c r="G8029"/>
  <c r="H8029"/>
  <c r="A8150"/>
  <c r="B8150"/>
  <c r="C8150"/>
  <c r="D8150"/>
  <c r="E8150"/>
  <c r="F8150"/>
  <c r="G8150"/>
  <c r="H8150"/>
  <c r="A8157"/>
  <c r="B8157"/>
  <c r="C8157"/>
  <c r="D8157"/>
  <c r="E8157"/>
  <c r="F8157"/>
  <c r="G8157"/>
  <c r="H8157"/>
  <c r="A8168"/>
  <c r="B8168"/>
  <c r="C8168"/>
  <c r="D8168"/>
  <c r="E8168"/>
  <c r="F8168"/>
  <c r="G8168"/>
  <c r="H8168"/>
  <c r="A8185"/>
  <c r="B8185"/>
  <c r="C8185"/>
  <c r="D8185"/>
  <c r="E8185"/>
  <c r="F8185"/>
  <c r="G8185"/>
  <c r="A8194"/>
  <c r="B8194"/>
  <c r="C8194"/>
  <c r="D8194"/>
  <c r="E8194"/>
  <c r="F8194"/>
  <c r="G8194"/>
  <c r="H8194"/>
  <c r="A8231"/>
  <c r="B8231"/>
  <c r="C8231"/>
  <c r="D8231"/>
  <c r="E8231"/>
  <c r="F8231"/>
  <c r="G8231"/>
  <c r="H8231"/>
  <c r="A8302"/>
  <c r="B8302"/>
  <c r="C8302"/>
  <c r="D8302"/>
  <c r="E8302"/>
  <c r="F8302"/>
  <c r="G8302"/>
  <c r="A8232"/>
  <c r="B8232"/>
  <c r="C8232"/>
  <c r="D8232"/>
  <c r="E8232"/>
  <c r="F8232"/>
  <c r="G8232"/>
  <c r="H8232"/>
  <c r="A8303"/>
  <c r="B8303"/>
  <c r="C8303"/>
  <c r="D8303"/>
  <c r="E8303"/>
  <c r="F8303"/>
  <c r="G8303"/>
  <c r="A8233"/>
  <c r="B8233"/>
  <c r="C8233"/>
  <c r="D8233"/>
  <c r="E8233"/>
  <c r="F8233"/>
  <c r="G8233"/>
  <c r="H8233"/>
  <c r="A8304"/>
  <c r="B8304"/>
  <c r="C8304"/>
  <c r="D8304"/>
  <c r="E8304"/>
  <c r="F8304"/>
  <c r="G8304"/>
  <c r="A8234"/>
  <c r="B8234"/>
  <c r="C8234"/>
  <c r="D8234"/>
  <c r="E8234"/>
  <c r="F8234"/>
  <c r="G8234"/>
  <c r="H8234"/>
  <c r="A8305"/>
  <c r="B8305"/>
  <c r="C8305"/>
  <c r="D8305"/>
  <c r="E8305"/>
  <c r="F8305"/>
  <c r="G8305"/>
  <c r="A8235"/>
  <c r="B8235"/>
  <c r="C8235"/>
  <c r="D8235"/>
  <c r="E8235"/>
  <c r="F8235"/>
  <c r="G8235"/>
  <c r="H8235"/>
  <c r="A8306"/>
  <c r="B8306"/>
  <c r="C8306"/>
  <c r="D8306"/>
  <c r="E8306"/>
  <c r="F8306"/>
  <c r="G8306"/>
  <c r="A8348"/>
  <c r="B8348"/>
  <c r="C8348"/>
  <c r="D8348"/>
  <c r="E8348"/>
  <c r="F8348"/>
  <c r="G8348"/>
  <c r="A8349"/>
  <c r="B8349"/>
  <c r="C8349"/>
  <c r="D8349"/>
  <c r="E8349"/>
  <c r="F8349"/>
  <c r="G8349"/>
  <c r="A8350"/>
  <c r="B8350"/>
  <c r="C8350"/>
  <c r="D8350"/>
  <c r="E8350"/>
  <c r="F8350"/>
  <c r="G8350"/>
  <c r="A8328"/>
  <c r="B8328"/>
  <c r="C8328"/>
  <c r="D8328"/>
  <c r="E8328"/>
  <c r="F8328"/>
  <c r="G8328"/>
  <c r="A8377"/>
  <c r="B8377"/>
  <c r="C8377"/>
  <c r="D8377"/>
  <c r="E8377"/>
  <c r="F8377"/>
  <c r="G8377"/>
  <c r="H8377"/>
  <c r="A8418"/>
  <c r="B8418"/>
  <c r="C8418"/>
  <c r="D8418"/>
  <c r="E8418"/>
  <c r="F8418"/>
  <c r="G8418"/>
  <c r="H8418"/>
  <c r="A8435"/>
  <c r="B8435"/>
  <c r="C8435"/>
  <c r="D8435"/>
  <c r="E8435"/>
  <c r="F8435"/>
  <c r="G8435"/>
  <c r="A8378"/>
  <c r="B8378"/>
  <c r="C8378"/>
  <c r="D8378"/>
  <c r="E8378"/>
  <c r="F8378"/>
  <c r="G8378"/>
  <c r="H8378"/>
  <c r="A8379"/>
  <c r="B8379"/>
  <c r="C8379"/>
  <c r="D8379"/>
  <c r="E8379"/>
  <c r="F8379"/>
  <c r="G8379"/>
  <c r="H8379"/>
  <c r="A8436"/>
  <c r="B8436"/>
  <c r="C8436"/>
  <c r="D8436"/>
  <c r="E8436"/>
  <c r="F8436"/>
  <c r="G8436"/>
  <c r="A8479"/>
  <c r="B8479"/>
  <c r="C8479"/>
  <c r="D8479"/>
  <c r="E8479"/>
  <c r="F8479"/>
  <c r="G8479"/>
  <c r="H8479"/>
  <c r="A8624"/>
  <c r="B8624"/>
  <c r="C8624"/>
  <c r="D8624"/>
  <c r="E8624"/>
  <c r="F8624"/>
  <c r="G8624"/>
  <c r="H8624"/>
  <c r="A8755"/>
  <c r="B8755"/>
  <c r="C8755"/>
  <c r="D8755"/>
  <c r="E8755"/>
  <c r="F8755"/>
  <c r="G8755"/>
  <c r="A8695"/>
  <c r="B8695"/>
  <c r="C8695"/>
  <c r="D8695"/>
  <c r="E8695"/>
  <c r="F8695"/>
  <c r="G8695"/>
  <c r="H8695"/>
  <c r="A8480"/>
  <c r="B8480"/>
  <c r="C8480"/>
  <c r="D8480"/>
  <c r="E8480"/>
  <c r="F8480"/>
  <c r="G8480"/>
  <c r="H8480"/>
  <c r="A8538"/>
  <c r="B8538"/>
  <c r="C8538"/>
  <c r="D8538"/>
  <c r="E8538"/>
  <c r="F8538"/>
  <c r="G8538"/>
  <c r="H8538"/>
  <c r="A8625"/>
  <c r="B8625"/>
  <c r="C8625"/>
  <c r="D8625"/>
  <c r="E8625"/>
  <c r="F8625"/>
  <c r="G8625"/>
  <c r="H8625"/>
  <c r="A8555"/>
  <c r="B8555"/>
  <c r="C8555"/>
  <c r="D8555"/>
  <c r="E8555"/>
  <c r="F8555"/>
  <c r="G8555"/>
  <c r="H8555"/>
  <c r="A8727"/>
  <c r="B8727"/>
  <c r="C8727"/>
  <c r="D8727"/>
  <c r="E8727"/>
  <c r="F8727"/>
  <c r="G8727"/>
  <c r="H8727"/>
  <c r="A8756"/>
  <c r="B8756"/>
  <c r="C8756"/>
  <c r="D8756"/>
  <c r="E8756"/>
  <c r="F8756"/>
  <c r="G8756"/>
  <c r="A8800"/>
  <c r="B8800"/>
  <c r="C8800"/>
  <c r="D8800"/>
  <c r="E8800"/>
  <c r="F8800"/>
  <c r="G8800"/>
  <c r="A8696"/>
  <c r="B8696"/>
  <c r="C8696"/>
  <c r="D8696"/>
  <c r="E8696"/>
  <c r="F8696"/>
  <c r="G8696"/>
  <c r="H8696"/>
  <c r="A8444"/>
  <c r="B8444"/>
  <c r="C8444"/>
  <c r="D8444"/>
  <c r="E8444"/>
  <c r="F8444"/>
  <c r="G8444"/>
  <c r="H8444"/>
  <c r="A8481"/>
  <c r="B8481"/>
  <c r="C8481"/>
  <c r="D8481"/>
  <c r="E8481"/>
  <c r="F8481"/>
  <c r="G8481"/>
  <c r="H8481"/>
  <c r="A8626"/>
  <c r="B8626"/>
  <c r="C8626"/>
  <c r="D8626"/>
  <c r="E8626"/>
  <c r="F8626"/>
  <c r="G8626"/>
  <c r="H8626"/>
  <c r="A8719"/>
  <c r="B8719"/>
  <c r="C8719"/>
  <c r="D8719"/>
  <c r="E8719"/>
  <c r="F8719"/>
  <c r="G8719"/>
  <c r="H8719"/>
  <c r="A8757"/>
  <c r="B8757"/>
  <c r="C8757"/>
  <c r="D8757"/>
  <c r="E8757"/>
  <c r="F8757"/>
  <c r="G8757"/>
  <c r="A8482"/>
  <c r="B8482"/>
  <c r="C8482"/>
  <c r="D8482"/>
  <c r="E8482"/>
  <c r="F8482"/>
  <c r="G8482"/>
  <c r="H8482"/>
  <c r="A8627"/>
  <c r="B8627"/>
  <c r="C8627"/>
  <c r="D8627"/>
  <c r="E8627"/>
  <c r="F8627"/>
  <c r="G8627"/>
  <c r="H8627"/>
  <c r="A8758"/>
  <c r="B8758"/>
  <c r="C8758"/>
  <c r="D8758"/>
  <c r="E8758"/>
  <c r="F8758"/>
  <c r="G8758"/>
  <c r="A8697"/>
  <c r="B8697"/>
  <c r="C8697"/>
  <c r="D8697"/>
  <c r="E8697"/>
  <c r="F8697"/>
  <c r="G8697"/>
  <c r="H8697"/>
  <c r="A8483"/>
  <c r="B8483"/>
  <c r="C8483"/>
  <c r="D8483"/>
  <c r="E8483"/>
  <c r="F8483"/>
  <c r="G8483"/>
  <c r="H8483"/>
  <c r="A8547"/>
  <c r="B8547"/>
  <c r="C8547"/>
  <c r="D8547"/>
  <c r="E8547"/>
  <c r="F8547"/>
  <c r="G8547"/>
  <c r="H8547"/>
  <c r="A8628"/>
  <c r="B8628"/>
  <c r="C8628"/>
  <c r="D8628"/>
  <c r="E8628"/>
  <c r="F8628"/>
  <c r="G8628"/>
  <c r="H8628"/>
  <c r="A8556"/>
  <c r="B8556"/>
  <c r="C8556"/>
  <c r="D8556"/>
  <c r="E8556"/>
  <c r="F8556"/>
  <c r="G8556"/>
  <c r="H8556"/>
  <c r="A8759"/>
  <c r="B8759"/>
  <c r="C8759"/>
  <c r="D8759"/>
  <c r="E8759"/>
  <c r="F8759"/>
  <c r="G8759"/>
  <c r="A8030"/>
  <c r="B8030"/>
  <c r="C8030"/>
  <c r="D8030"/>
  <c r="E8030"/>
  <c r="F8030"/>
  <c r="G8030"/>
  <c r="H8030"/>
  <c r="A8090"/>
  <c r="B8090"/>
  <c r="C8090"/>
  <c r="D8090"/>
  <c r="E8090"/>
  <c r="F8090"/>
  <c r="G8090"/>
  <c r="H8090"/>
  <c r="A8122"/>
  <c r="B8122"/>
  <c r="C8122"/>
  <c r="D8122"/>
  <c r="E8122"/>
  <c r="F8122"/>
  <c r="G8122"/>
  <c r="A8031"/>
  <c r="B8031"/>
  <c r="C8031"/>
  <c r="D8031"/>
  <c r="E8031"/>
  <c r="F8031"/>
  <c r="G8031"/>
  <c r="H8031"/>
  <c r="A8091"/>
  <c r="B8091"/>
  <c r="C8091"/>
  <c r="D8091"/>
  <c r="E8091"/>
  <c r="F8091"/>
  <c r="G8091"/>
  <c r="H8091"/>
  <c r="A8123"/>
  <c r="B8123"/>
  <c r="C8123"/>
  <c r="D8123"/>
  <c r="E8123"/>
  <c r="F8123"/>
  <c r="G8123"/>
  <c r="A8032"/>
  <c r="B8032"/>
  <c r="C8032"/>
  <c r="D8032"/>
  <c r="E8032"/>
  <c r="F8032"/>
  <c r="G8032"/>
  <c r="H8032"/>
  <c r="A8092"/>
  <c r="B8092"/>
  <c r="C8092"/>
  <c r="D8092"/>
  <c r="E8092"/>
  <c r="F8092"/>
  <c r="G8092"/>
  <c r="H8092"/>
  <c r="A8124"/>
  <c r="B8124"/>
  <c r="C8124"/>
  <c r="D8124"/>
  <c r="E8124"/>
  <c r="F8124"/>
  <c r="G8124"/>
  <c r="A8151"/>
  <c r="B8151"/>
  <c r="C8151"/>
  <c r="D8151"/>
  <c r="E8151"/>
  <c r="F8151"/>
  <c r="G8151"/>
  <c r="H8151"/>
  <c r="A8169"/>
  <c r="B8169"/>
  <c r="C8169"/>
  <c r="D8169"/>
  <c r="E8169"/>
  <c r="F8169"/>
  <c r="G8169"/>
  <c r="H8169"/>
  <c r="A8186"/>
  <c r="B8186"/>
  <c r="C8186"/>
  <c r="D8186"/>
  <c r="E8186"/>
  <c r="F8186"/>
  <c r="G8186"/>
  <c r="A8236"/>
  <c r="B8236"/>
  <c r="C8236"/>
  <c r="D8236"/>
  <c r="E8236"/>
  <c r="F8236"/>
  <c r="G8236"/>
  <c r="H8236"/>
  <c r="A8307"/>
  <c r="B8307"/>
  <c r="C8307"/>
  <c r="D8307"/>
  <c r="E8307"/>
  <c r="F8307"/>
  <c r="G8307"/>
  <c r="A8237"/>
  <c r="B8237"/>
  <c r="C8237"/>
  <c r="D8237"/>
  <c r="E8237"/>
  <c r="F8237"/>
  <c r="G8237"/>
  <c r="H8237"/>
  <c r="A8308"/>
  <c r="B8308"/>
  <c r="C8308"/>
  <c r="D8308"/>
  <c r="E8308"/>
  <c r="F8308"/>
  <c r="G8308"/>
  <c r="A8238"/>
  <c r="B8238"/>
  <c r="C8238"/>
  <c r="D8238"/>
  <c r="E8238"/>
  <c r="F8238"/>
  <c r="G8238"/>
  <c r="H8238"/>
  <c r="A8309"/>
  <c r="B8309"/>
  <c r="C8309"/>
  <c r="D8309"/>
  <c r="E8309"/>
  <c r="F8309"/>
  <c r="G8309"/>
  <c r="A8239"/>
  <c r="B8239"/>
  <c r="C8239"/>
  <c r="D8239"/>
  <c r="E8239"/>
  <c r="F8239"/>
  <c r="G8239"/>
  <c r="H8239"/>
  <c r="A8310"/>
  <c r="B8310"/>
  <c r="C8310"/>
  <c r="D8310"/>
  <c r="E8310"/>
  <c r="F8310"/>
  <c r="G8310"/>
  <c r="A8240"/>
  <c r="B8240"/>
  <c r="C8240"/>
  <c r="D8240"/>
  <c r="E8240"/>
  <c r="F8240"/>
  <c r="G8240"/>
  <c r="H8240"/>
  <c r="A8311"/>
  <c r="B8311"/>
  <c r="C8311"/>
  <c r="D8311"/>
  <c r="E8311"/>
  <c r="F8311"/>
  <c r="G8311"/>
  <c r="A8351"/>
  <c r="B8351"/>
  <c r="C8351"/>
  <c r="D8351"/>
  <c r="E8351"/>
  <c r="F8351"/>
  <c r="G8351"/>
  <c r="A8352"/>
  <c r="B8352"/>
  <c r="C8352"/>
  <c r="D8352"/>
  <c r="E8352"/>
  <c r="F8352"/>
  <c r="G8352"/>
  <c r="A8327"/>
  <c r="B8327"/>
  <c r="C8327"/>
  <c r="D8327"/>
  <c r="E8327"/>
  <c r="F8327"/>
  <c r="G8327"/>
  <c r="H8327"/>
  <c r="A8329"/>
  <c r="B8329"/>
  <c r="C8329"/>
  <c r="D8329"/>
  <c r="E8329"/>
  <c r="F8329"/>
  <c r="G8329"/>
  <c r="A8380"/>
  <c r="B8380"/>
  <c r="C8380"/>
  <c r="D8380"/>
  <c r="E8380"/>
  <c r="F8380"/>
  <c r="G8380"/>
  <c r="H8380"/>
  <c r="A8419"/>
  <c r="B8419"/>
  <c r="C8419"/>
  <c r="D8419"/>
  <c r="E8419"/>
  <c r="F8419"/>
  <c r="G8419"/>
  <c r="H8419"/>
  <c r="A8437"/>
  <c r="B8437"/>
  <c r="C8437"/>
  <c r="D8437"/>
  <c r="E8437"/>
  <c r="F8437"/>
  <c r="G8437"/>
  <c r="A8381"/>
  <c r="B8381"/>
  <c r="C8381"/>
  <c r="D8381"/>
  <c r="E8381"/>
  <c r="F8381"/>
  <c r="G8381"/>
  <c r="H8381"/>
  <c r="A8438"/>
  <c r="B8438"/>
  <c r="C8438"/>
  <c r="D8438"/>
  <c r="E8438"/>
  <c r="F8438"/>
  <c r="G8438"/>
  <c r="A8382"/>
  <c r="B8382"/>
  <c r="C8382"/>
  <c r="D8382"/>
  <c r="E8382"/>
  <c r="F8382"/>
  <c r="G8382"/>
  <c r="H8382"/>
  <c r="A8484"/>
  <c r="B8484"/>
  <c r="C8484"/>
  <c r="D8484"/>
  <c r="E8484"/>
  <c r="F8484"/>
  <c r="G8484"/>
  <c r="H8484"/>
  <c r="A8629"/>
  <c r="B8629"/>
  <c r="C8629"/>
  <c r="D8629"/>
  <c r="E8629"/>
  <c r="F8629"/>
  <c r="G8629"/>
  <c r="H8629"/>
  <c r="A8760"/>
  <c r="B8760"/>
  <c r="C8760"/>
  <c r="D8760"/>
  <c r="E8760"/>
  <c r="F8760"/>
  <c r="G8760"/>
  <c r="A8801"/>
  <c r="B8801"/>
  <c r="C8801"/>
  <c r="D8801"/>
  <c r="E8801"/>
  <c r="F8801"/>
  <c r="G8801"/>
  <c r="A8698"/>
  <c r="B8698"/>
  <c r="C8698"/>
  <c r="D8698"/>
  <c r="E8698"/>
  <c r="F8698"/>
  <c r="G8698"/>
  <c r="H8698"/>
  <c r="A8485"/>
  <c r="B8485"/>
  <c r="C8485"/>
  <c r="D8485"/>
  <c r="E8485"/>
  <c r="F8485"/>
  <c r="G8485"/>
  <c r="H8485"/>
  <c r="A8630"/>
  <c r="B8630"/>
  <c r="C8630"/>
  <c r="D8630"/>
  <c r="E8630"/>
  <c r="F8630"/>
  <c r="G8630"/>
  <c r="H8630"/>
  <c r="A8557"/>
  <c r="B8557"/>
  <c r="C8557"/>
  <c r="D8557"/>
  <c r="E8557"/>
  <c r="F8557"/>
  <c r="G8557"/>
  <c r="H8557"/>
  <c r="A8576"/>
  <c r="B8576"/>
  <c r="C8576"/>
  <c r="D8576"/>
  <c r="E8576"/>
  <c r="F8576"/>
  <c r="G8576"/>
  <c r="H8576"/>
  <c r="A8720"/>
  <c r="B8720"/>
  <c r="C8720"/>
  <c r="D8720"/>
  <c r="E8720"/>
  <c r="F8720"/>
  <c r="G8720"/>
  <c r="H8720"/>
  <c r="A8761"/>
  <c r="B8761"/>
  <c r="C8761"/>
  <c r="D8761"/>
  <c r="E8761"/>
  <c r="F8761"/>
  <c r="G8761"/>
  <c r="A8699"/>
  <c r="B8699"/>
  <c r="C8699"/>
  <c r="D8699"/>
  <c r="E8699"/>
  <c r="F8699"/>
  <c r="G8699"/>
  <c r="H8699"/>
  <c r="A8486"/>
  <c r="B8486"/>
  <c r="C8486"/>
  <c r="D8486"/>
  <c r="E8486"/>
  <c r="F8486"/>
  <c r="G8486"/>
  <c r="H8486"/>
  <c r="A8539"/>
  <c r="B8539"/>
  <c r="C8539"/>
  <c r="D8539"/>
  <c r="E8539"/>
  <c r="F8539"/>
  <c r="G8539"/>
  <c r="H8539"/>
  <c r="A8631"/>
  <c r="B8631"/>
  <c r="C8631"/>
  <c r="D8631"/>
  <c r="E8631"/>
  <c r="F8631"/>
  <c r="G8631"/>
  <c r="H8631"/>
  <c r="A8558"/>
  <c r="B8558"/>
  <c r="C8558"/>
  <c r="D8558"/>
  <c r="E8558"/>
  <c r="F8558"/>
  <c r="G8558"/>
  <c r="H8558"/>
  <c r="A8721"/>
  <c r="B8721"/>
  <c r="C8721"/>
  <c r="D8721"/>
  <c r="E8721"/>
  <c r="F8721"/>
  <c r="G8721"/>
  <c r="H8721"/>
  <c r="A8762"/>
  <c r="B8762"/>
  <c r="C8762"/>
  <c r="D8762"/>
  <c r="E8762"/>
  <c r="F8762"/>
  <c r="G8762"/>
  <c r="A8487"/>
  <c r="B8487"/>
  <c r="C8487"/>
  <c r="D8487"/>
  <c r="E8487"/>
  <c r="F8487"/>
  <c r="G8487"/>
  <c r="H8487"/>
  <c r="A8632"/>
  <c r="B8632"/>
  <c r="C8632"/>
  <c r="D8632"/>
  <c r="E8632"/>
  <c r="F8632"/>
  <c r="G8632"/>
  <c r="H8632"/>
  <c r="A8559"/>
  <c r="B8559"/>
  <c r="C8559"/>
  <c r="D8559"/>
  <c r="E8559"/>
  <c r="F8559"/>
  <c r="G8559"/>
  <c r="H8559"/>
  <c r="A8763"/>
  <c r="B8763"/>
  <c r="C8763"/>
  <c r="D8763"/>
  <c r="E8763"/>
  <c r="F8763"/>
  <c r="G8763"/>
  <c r="A8488"/>
  <c r="B8488"/>
  <c r="C8488"/>
  <c r="D8488"/>
  <c r="E8488"/>
  <c r="F8488"/>
  <c r="G8488"/>
  <c r="H8488"/>
  <c r="A8633"/>
  <c r="B8633"/>
  <c r="C8633"/>
  <c r="D8633"/>
  <c r="E8633"/>
  <c r="F8633"/>
  <c r="G8633"/>
  <c r="H8633"/>
  <c r="A8764"/>
  <c r="B8764"/>
  <c r="C8764"/>
  <c r="D8764"/>
  <c r="E8764"/>
  <c r="F8764"/>
  <c r="G8764"/>
  <c r="A7987"/>
  <c r="B7987"/>
  <c r="C7987"/>
  <c r="D7987"/>
  <c r="E7987"/>
  <c r="F7987"/>
  <c r="G7987"/>
  <c r="H7987"/>
  <c r="A8033"/>
  <c r="B8033"/>
  <c r="C8033"/>
  <c r="D8033"/>
  <c r="E8033"/>
  <c r="F8033"/>
  <c r="G8033"/>
  <c r="H8033"/>
  <c r="A8093"/>
  <c r="B8093"/>
  <c r="C8093"/>
  <c r="D8093"/>
  <c r="E8093"/>
  <c r="F8093"/>
  <c r="G8093"/>
  <c r="H8093"/>
  <c r="A8125"/>
  <c r="B8125"/>
  <c r="C8125"/>
  <c r="D8125"/>
  <c r="E8125"/>
  <c r="F8125"/>
  <c r="G8125"/>
  <c r="A8034"/>
  <c r="B8034"/>
  <c r="C8034"/>
  <c r="D8034"/>
  <c r="E8034"/>
  <c r="F8034"/>
  <c r="G8034"/>
  <c r="H8034"/>
  <c r="A8126"/>
  <c r="B8126"/>
  <c r="C8126"/>
  <c r="D8126"/>
  <c r="E8126"/>
  <c r="F8126"/>
  <c r="G8126"/>
  <c r="A8152"/>
  <c r="B8152"/>
  <c r="C8152"/>
  <c r="D8152"/>
  <c r="E8152"/>
  <c r="F8152"/>
  <c r="G8152"/>
  <c r="H8152"/>
  <c r="A8170"/>
  <c r="B8170"/>
  <c r="C8170"/>
  <c r="D8170"/>
  <c r="E8170"/>
  <c r="F8170"/>
  <c r="G8170"/>
  <c r="H8170"/>
  <c r="A8187"/>
  <c r="B8187"/>
  <c r="C8187"/>
  <c r="D8187"/>
  <c r="E8187"/>
  <c r="F8187"/>
  <c r="G8187"/>
  <c r="A8241"/>
  <c r="B8241"/>
  <c r="C8241"/>
  <c r="D8241"/>
  <c r="E8241"/>
  <c r="F8241"/>
  <c r="G8241"/>
  <c r="H8241"/>
  <c r="A8312"/>
  <c r="B8312"/>
  <c r="C8312"/>
  <c r="D8312"/>
  <c r="E8312"/>
  <c r="F8312"/>
  <c r="G8312"/>
  <c r="A8242"/>
  <c r="B8242"/>
  <c r="C8242"/>
  <c r="D8242"/>
  <c r="E8242"/>
  <c r="F8242"/>
  <c r="G8242"/>
  <c r="H8242"/>
  <c r="A8313"/>
  <c r="B8313"/>
  <c r="C8313"/>
  <c r="D8313"/>
  <c r="E8313"/>
  <c r="F8313"/>
  <c r="G8313"/>
  <c r="A8243"/>
  <c r="B8243"/>
  <c r="C8243"/>
  <c r="D8243"/>
  <c r="E8243"/>
  <c r="F8243"/>
  <c r="G8243"/>
  <c r="H8243"/>
  <c r="A8244"/>
  <c r="B8244"/>
  <c r="C8244"/>
  <c r="D8244"/>
  <c r="E8244"/>
  <c r="F8244"/>
  <c r="G8244"/>
  <c r="H8244"/>
  <c r="A8314"/>
  <c r="B8314"/>
  <c r="C8314"/>
  <c r="D8314"/>
  <c r="E8314"/>
  <c r="F8314"/>
  <c r="G8314"/>
  <c r="A8245"/>
  <c r="B8245"/>
  <c r="C8245"/>
  <c r="D8245"/>
  <c r="E8245"/>
  <c r="F8245"/>
  <c r="G8245"/>
  <c r="H8245"/>
  <c r="A8315"/>
  <c r="B8315"/>
  <c r="C8315"/>
  <c r="D8315"/>
  <c r="E8315"/>
  <c r="F8315"/>
  <c r="G8315"/>
  <c r="A8353"/>
  <c r="B8353"/>
  <c r="C8353"/>
  <c r="D8353"/>
  <c r="E8353"/>
  <c r="F8353"/>
  <c r="G8353"/>
  <c r="A8330"/>
  <c r="B8330"/>
  <c r="C8330"/>
  <c r="D8330"/>
  <c r="E8330"/>
  <c r="F8330"/>
  <c r="G8330"/>
  <c r="A8383"/>
  <c r="B8383"/>
  <c r="C8383"/>
  <c r="D8383"/>
  <c r="E8383"/>
  <c r="F8383"/>
  <c r="G8383"/>
  <c r="H8383"/>
  <c r="A8420"/>
  <c r="B8420"/>
  <c r="C8420"/>
  <c r="D8420"/>
  <c r="E8420"/>
  <c r="F8420"/>
  <c r="G8420"/>
  <c r="H8420"/>
  <c r="A8439"/>
  <c r="B8439"/>
  <c r="C8439"/>
  <c r="D8439"/>
  <c r="E8439"/>
  <c r="F8439"/>
  <c r="G8439"/>
  <c r="A8384"/>
  <c r="B8384"/>
  <c r="C8384"/>
  <c r="D8384"/>
  <c r="E8384"/>
  <c r="F8384"/>
  <c r="G8384"/>
  <c r="H8384"/>
  <c r="A8385"/>
  <c r="B8385"/>
  <c r="C8385"/>
  <c r="D8385"/>
  <c r="E8385"/>
  <c r="F8385"/>
  <c r="G8385"/>
  <c r="H8385"/>
  <c r="A8489"/>
  <c r="B8489"/>
  <c r="C8489"/>
  <c r="D8489"/>
  <c r="E8489"/>
  <c r="F8489"/>
  <c r="G8489"/>
  <c r="H8489"/>
  <c r="A8634"/>
  <c r="B8634"/>
  <c r="C8634"/>
  <c r="D8634"/>
  <c r="E8634"/>
  <c r="F8634"/>
  <c r="G8634"/>
  <c r="H8634"/>
  <c r="A8765"/>
  <c r="B8765"/>
  <c r="C8765"/>
  <c r="D8765"/>
  <c r="E8765"/>
  <c r="F8765"/>
  <c r="G8765"/>
  <c r="A8700"/>
  <c r="B8700"/>
  <c r="C8700"/>
  <c r="D8700"/>
  <c r="E8700"/>
  <c r="F8700"/>
  <c r="G8700"/>
  <c r="H8700"/>
  <c r="A8490"/>
  <c r="B8490"/>
  <c r="C8490"/>
  <c r="D8490"/>
  <c r="E8490"/>
  <c r="F8490"/>
  <c r="G8490"/>
  <c r="H8490"/>
  <c r="A8635"/>
  <c r="B8635"/>
  <c r="C8635"/>
  <c r="D8635"/>
  <c r="E8635"/>
  <c r="F8635"/>
  <c r="G8635"/>
  <c r="H8635"/>
  <c r="A8560"/>
  <c r="B8560"/>
  <c r="C8560"/>
  <c r="D8560"/>
  <c r="E8560"/>
  <c r="F8560"/>
  <c r="G8560"/>
  <c r="H8560"/>
  <c r="A8766"/>
  <c r="B8766"/>
  <c r="C8766"/>
  <c r="D8766"/>
  <c r="E8766"/>
  <c r="F8766"/>
  <c r="G8766"/>
  <c r="A8701"/>
  <c r="B8701"/>
  <c r="C8701"/>
  <c r="D8701"/>
  <c r="E8701"/>
  <c r="F8701"/>
  <c r="G8701"/>
  <c r="H8701"/>
  <c r="A8491"/>
  <c r="B8491"/>
  <c r="C8491"/>
  <c r="D8491"/>
  <c r="E8491"/>
  <c r="F8491"/>
  <c r="G8491"/>
  <c r="H8491"/>
  <c r="A8636"/>
  <c r="B8636"/>
  <c r="C8636"/>
  <c r="D8636"/>
  <c r="E8636"/>
  <c r="F8636"/>
  <c r="G8636"/>
  <c r="H8636"/>
  <c r="A8561"/>
  <c r="B8561"/>
  <c r="C8561"/>
  <c r="D8561"/>
  <c r="E8561"/>
  <c r="F8561"/>
  <c r="G8561"/>
  <c r="H8561"/>
  <c r="A8767"/>
  <c r="B8767"/>
  <c r="C8767"/>
  <c r="D8767"/>
  <c r="E8767"/>
  <c r="F8767"/>
  <c r="G8767"/>
  <c r="A8492"/>
  <c r="B8492"/>
  <c r="C8492"/>
  <c r="D8492"/>
  <c r="E8492"/>
  <c r="F8492"/>
  <c r="G8492"/>
  <c r="H8492"/>
  <c r="A8637"/>
  <c r="B8637"/>
  <c r="C8637"/>
  <c r="D8637"/>
  <c r="E8637"/>
  <c r="F8637"/>
  <c r="G8637"/>
  <c r="H8637"/>
  <c r="A8768"/>
  <c r="B8768"/>
  <c r="C8768"/>
  <c r="D8768"/>
  <c r="E8768"/>
  <c r="F8768"/>
  <c r="G8768"/>
  <c r="A8493"/>
  <c r="B8493"/>
  <c r="C8493"/>
  <c r="D8493"/>
  <c r="E8493"/>
  <c r="F8493"/>
  <c r="G8493"/>
  <c r="H8493"/>
  <c r="A8638"/>
  <c r="B8638"/>
  <c r="C8638"/>
  <c r="D8638"/>
  <c r="E8638"/>
  <c r="F8638"/>
  <c r="G8638"/>
  <c r="H8638"/>
  <c r="A8769"/>
  <c r="B8769"/>
  <c r="C8769"/>
  <c r="D8769"/>
  <c r="E8769"/>
  <c r="F8769"/>
  <c r="G8769"/>
  <c r="A8035"/>
  <c r="B8035"/>
  <c r="C8035"/>
  <c r="D8035"/>
  <c r="E8035"/>
  <c r="F8035"/>
  <c r="G8035"/>
  <c r="H8035"/>
  <c r="A8094"/>
  <c r="B8094"/>
  <c r="C8094"/>
  <c r="D8094"/>
  <c r="E8094"/>
  <c r="F8094"/>
  <c r="G8094"/>
  <c r="H8094"/>
  <c r="A8127"/>
  <c r="B8127"/>
  <c r="C8127"/>
  <c r="D8127"/>
  <c r="E8127"/>
  <c r="F8127"/>
  <c r="G8127"/>
  <c r="A8036"/>
  <c r="B8036"/>
  <c r="C8036"/>
  <c r="D8036"/>
  <c r="E8036"/>
  <c r="F8036"/>
  <c r="G8036"/>
  <c r="H8036"/>
  <c r="A8128"/>
  <c r="B8128"/>
  <c r="C8128"/>
  <c r="D8128"/>
  <c r="E8128"/>
  <c r="F8128"/>
  <c r="G8128"/>
  <c r="A8037"/>
  <c r="B8037"/>
  <c r="C8037"/>
  <c r="D8037"/>
  <c r="E8037"/>
  <c r="F8037"/>
  <c r="G8037"/>
  <c r="H8037"/>
  <c r="A8171"/>
  <c r="B8171"/>
  <c r="C8171"/>
  <c r="D8171"/>
  <c r="E8171"/>
  <c r="F8171"/>
  <c r="G8171"/>
  <c r="H8171"/>
  <c r="A8188"/>
  <c r="B8188"/>
  <c r="C8188"/>
  <c r="D8188"/>
  <c r="E8188"/>
  <c r="F8188"/>
  <c r="G8188"/>
  <c r="A8246"/>
  <c r="B8246"/>
  <c r="C8246"/>
  <c r="D8246"/>
  <c r="E8246"/>
  <c r="F8246"/>
  <c r="G8246"/>
  <c r="H8246"/>
  <c r="A8316"/>
  <c r="B8316"/>
  <c r="C8316"/>
  <c r="D8316"/>
  <c r="E8316"/>
  <c r="F8316"/>
  <c r="G8316"/>
  <c r="A8247"/>
  <c r="B8247"/>
  <c r="C8247"/>
  <c r="D8247"/>
  <c r="E8247"/>
  <c r="F8247"/>
  <c r="G8247"/>
  <c r="H8247"/>
  <c r="A8317"/>
  <c r="B8317"/>
  <c r="C8317"/>
  <c r="D8317"/>
  <c r="E8317"/>
  <c r="F8317"/>
  <c r="G8317"/>
  <c r="A8248"/>
  <c r="B8248"/>
  <c r="C8248"/>
  <c r="D8248"/>
  <c r="E8248"/>
  <c r="F8248"/>
  <c r="G8248"/>
  <c r="H8248"/>
  <c r="A8249"/>
  <c r="B8249"/>
  <c r="C8249"/>
  <c r="D8249"/>
  <c r="E8249"/>
  <c r="F8249"/>
  <c r="G8249"/>
  <c r="H8249"/>
  <c r="A8318"/>
  <c r="B8318"/>
  <c r="C8318"/>
  <c r="D8318"/>
  <c r="E8318"/>
  <c r="F8318"/>
  <c r="G8318"/>
  <c r="A8250"/>
  <c r="B8250"/>
  <c r="C8250"/>
  <c r="D8250"/>
  <c r="E8250"/>
  <c r="F8250"/>
  <c r="G8250"/>
  <c r="H8250"/>
  <c r="A8354"/>
  <c r="B8354"/>
  <c r="C8354"/>
  <c r="D8354"/>
  <c r="E8354"/>
  <c r="F8354"/>
  <c r="G8354"/>
  <c r="A8331"/>
  <c r="B8331"/>
  <c r="C8331"/>
  <c r="D8331"/>
  <c r="E8331"/>
  <c r="F8331"/>
  <c r="G8331"/>
  <c r="A8355"/>
  <c r="B8355"/>
  <c r="C8355"/>
  <c r="D8355"/>
  <c r="E8355"/>
  <c r="F8355"/>
  <c r="G8355"/>
  <c r="A8332"/>
  <c r="B8332"/>
  <c r="C8332"/>
  <c r="D8332"/>
  <c r="E8332"/>
  <c r="F8332"/>
  <c r="G8332"/>
  <c r="A8386"/>
  <c r="B8386"/>
  <c r="C8386"/>
  <c r="D8386"/>
  <c r="E8386"/>
  <c r="F8386"/>
  <c r="G8386"/>
  <c r="H8386"/>
  <c r="A8421"/>
  <c r="B8421"/>
  <c r="C8421"/>
  <c r="D8421"/>
  <c r="E8421"/>
  <c r="F8421"/>
  <c r="G8421"/>
  <c r="H8421"/>
  <c r="A8387"/>
  <c r="B8387"/>
  <c r="C8387"/>
  <c r="D8387"/>
  <c r="E8387"/>
  <c r="F8387"/>
  <c r="G8387"/>
  <c r="H8387"/>
  <c r="A8494"/>
  <c r="B8494"/>
  <c r="C8494"/>
  <c r="D8494"/>
  <c r="E8494"/>
  <c r="F8494"/>
  <c r="G8494"/>
  <c r="H8494"/>
  <c r="A8639"/>
  <c r="B8639"/>
  <c r="C8639"/>
  <c r="D8639"/>
  <c r="E8639"/>
  <c r="F8639"/>
  <c r="G8639"/>
  <c r="H8639"/>
  <c r="A8770"/>
  <c r="B8770"/>
  <c r="C8770"/>
  <c r="D8770"/>
  <c r="E8770"/>
  <c r="F8770"/>
  <c r="G8770"/>
  <c r="A8446"/>
  <c r="B8446"/>
  <c r="C8446"/>
  <c r="D8446"/>
  <c r="E8446"/>
  <c r="F8446"/>
  <c r="G8446"/>
  <c r="A8495"/>
  <c r="B8495"/>
  <c r="C8495"/>
  <c r="D8495"/>
  <c r="E8495"/>
  <c r="F8495"/>
  <c r="G8495"/>
  <c r="H8495"/>
  <c r="A8540"/>
  <c r="B8540"/>
  <c r="C8540"/>
  <c r="D8540"/>
  <c r="E8540"/>
  <c r="F8540"/>
  <c r="G8540"/>
  <c r="H8540"/>
  <c r="A8640"/>
  <c r="B8640"/>
  <c r="C8640"/>
  <c r="D8640"/>
  <c r="E8640"/>
  <c r="F8640"/>
  <c r="G8640"/>
  <c r="H8640"/>
  <c r="A8562"/>
  <c r="B8562"/>
  <c r="C8562"/>
  <c r="D8562"/>
  <c r="E8562"/>
  <c r="F8562"/>
  <c r="G8562"/>
  <c r="H8562"/>
  <c r="A8577"/>
  <c r="B8577"/>
  <c r="C8577"/>
  <c r="D8577"/>
  <c r="E8577"/>
  <c r="F8577"/>
  <c r="G8577"/>
  <c r="H8577"/>
  <c r="A8771"/>
  <c r="B8771"/>
  <c r="C8771"/>
  <c r="D8771"/>
  <c r="E8771"/>
  <c r="F8771"/>
  <c r="G8771"/>
  <c r="A8702"/>
  <c r="B8702"/>
  <c r="C8702"/>
  <c r="D8702"/>
  <c r="E8702"/>
  <c r="F8702"/>
  <c r="G8702"/>
  <c r="H8702"/>
  <c r="A8496"/>
  <c r="B8496"/>
  <c r="C8496"/>
  <c r="D8496"/>
  <c r="E8496"/>
  <c r="F8496"/>
  <c r="G8496"/>
  <c r="H8496"/>
  <c r="A8641"/>
  <c r="B8641"/>
  <c r="C8641"/>
  <c r="D8641"/>
  <c r="E8641"/>
  <c r="F8641"/>
  <c r="G8641"/>
  <c r="H8641"/>
  <c r="A8772"/>
  <c r="B8772"/>
  <c r="C8772"/>
  <c r="D8772"/>
  <c r="E8772"/>
  <c r="F8772"/>
  <c r="G8772"/>
  <c r="A8497"/>
  <c r="B8497"/>
  <c r="C8497"/>
  <c r="D8497"/>
  <c r="E8497"/>
  <c r="F8497"/>
  <c r="G8497"/>
  <c r="H8497"/>
  <c r="A8642"/>
  <c r="B8642"/>
  <c r="C8642"/>
  <c r="D8642"/>
  <c r="E8642"/>
  <c r="F8642"/>
  <c r="G8642"/>
  <c r="H8642"/>
  <c r="A8773"/>
  <c r="B8773"/>
  <c r="C8773"/>
  <c r="D8773"/>
  <c r="E8773"/>
  <c r="F8773"/>
  <c r="G8773"/>
  <c r="A8498"/>
  <c r="B8498"/>
  <c r="C8498"/>
  <c r="D8498"/>
  <c r="E8498"/>
  <c r="F8498"/>
  <c r="G8498"/>
  <c r="H8498"/>
  <c r="A8643"/>
  <c r="B8643"/>
  <c r="C8643"/>
  <c r="D8643"/>
  <c r="E8643"/>
  <c r="F8643"/>
  <c r="G8643"/>
  <c r="H8643"/>
  <c r="A8038"/>
  <c r="B8038"/>
  <c r="C8038"/>
  <c r="D8038"/>
  <c r="E8038"/>
  <c r="F8038"/>
  <c r="G8038"/>
  <c r="H8038"/>
  <c r="A8095"/>
  <c r="B8095"/>
  <c r="C8095"/>
  <c r="D8095"/>
  <c r="E8095"/>
  <c r="F8095"/>
  <c r="G8095"/>
  <c r="H8095"/>
  <c r="A8129"/>
  <c r="B8129"/>
  <c r="C8129"/>
  <c r="D8129"/>
  <c r="E8129"/>
  <c r="F8129"/>
  <c r="G8129"/>
  <c r="A8039"/>
  <c r="B8039"/>
  <c r="C8039"/>
  <c r="D8039"/>
  <c r="E8039"/>
  <c r="F8039"/>
  <c r="G8039"/>
  <c r="H8039"/>
  <c r="A8096"/>
  <c r="B8096"/>
  <c r="C8096"/>
  <c r="D8096"/>
  <c r="E8096"/>
  <c r="F8096"/>
  <c r="G8096"/>
  <c r="H8096"/>
  <c r="A8130"/>
  <c r="B8130"/>
  <c r="C8130"/>
  <c r="D8130"/>
  <c r="E8130"/>
  <c r="F8130"/>
  <c r="G8130"/>
  <c r="A8040"/>
  <c r="B8040"/>
  <c r="C8040"/>
  <c r="D8040"/>
  <c r="E8040"/>
  <c r="F8040"/>
  <c r="G8040"/>
  <c r="H8040"/>
  <c r="A8041"/>
  <c r="B8041"/>
  <c r="C8041"/>
  <c r="D8041"/>
  <c r="E8041"/>
  <c r="F8041"/>
  <c r="G8041"/>
  <c r="H8041"/>
  <c r="A8153"/>
  <c r="B8153"/>
  <c r="C8153"/>
  <c r="D8153"/>
  <c r="E8153"/>
  <c r="F8153"/>
  <c r="G8153"/>
  <c r="H8153"/>
  <c r="A8158"/>
  <c r="B8158"/>
  <c r="C8158"/>
  <c r="D8158"/>
  <c r="E8158"/>
  <c r="F8158"/>
  <c r="G8158"/>
  <c r="H8158"/>
  <c r="A8172"/>
  <c r="B8172"/>
  <c r="C8172"/>
  <c r="D8172"/>
  <c r="E8172"/>
  <c r="F8172"/>
  <c r="G8172"/>
  <c r="H8172"/>
  <c r="A8189"/>
  <c r="B8189"/>
  <c r="C8189"/>
  <c r="D8189"/>
  <c r="E8189"/>
  <c r="F8189"/>
  <c r="G8189"/>
  <c r="A8195"/>
  <c r="B8195"/>
  <c r="C8195"/>
  <c r="D8195"/>
  <c r="E8195"/>
  <c r="F8195"/>
  <c r="G8195"/>
  <c r="H8195"/>
  <c r="A8251"/>
  <c r="B8251"/>
  <c r="C8251"/>
  <c r="D8251"/>
  <c r="E8251"/>
  <c r="F8251"/>
  <c r="G8251"/>
  <c r="H8251"/>
  <c r="A8319"/>
  <c r="B8319"/>
  <c r="C8319"/>
  <c r="D8319"/>
  <c r="E8319"/>
  <c r="F8319"/>
  <c r="G8319"/>
  <c r="A8191"/>
  <c r="B8191"/>
  <c r="C8191"/>
  <c r="D8191"/>
  <c r="E8191"/>
  <c r="F8191"/>
  <c r="G8191"/>
  <c r="H8191"/>
  <c r="A8252"/>
  <c r="B8252"/>
  <c r="C8252"/>
  <c r="D8252"/>
  <c r="E8252"/>
  <c r="F8252"/>
  <c r="G8252"/>
  <c r="H8252"/>
  <c r="A8320"/>
  <c r="B8320"/>
  <c r="C8320"/>
  <c r="D8320"/>
  <c r="E8320"/>
  <c r="F8320"/>
  <c r="G8320"/>
  <c r="A8192"/>
  <c r="B8192"/>
  <c r="C8192"/>
  <c r="D8192"/>
  <c r="E8192"/>
  <c r="F8192"/>
  <c r="G8192"/>
  <c r="H8192"/>
  <c r="A8253"/>
  <c r="B8253"/>
  <c r="C8253"/>
  <c r="D8253"/>
  <c r="E8253"/>
  <c r="F8253"/>
  <c r="G8253"/>
  <c r="H8253"/>
  <c r="A8321"/>
  <c r="B8321"/>
  <c r="C8321"/>
  <c r="D8321"/>
  <c r="E8321"/>
  <c r="F8321"/>
  <c r="G8321"/>
  <c r="A8254"/>
  <c r="B8254"/>
  <c r="C8254"/>
  <c r="D8254"/>
  <c r="E8254"/>
  <c r="F8254"/>
  <c r="G8254"/>
  <c r="H8254"/>
  <c r="A8322"/>
  <c r="B8322"/>
  <c r="C8322"/>
  <c r="D8322"/>
  <c r="E8322"/>
  <c r="F8322"/>
  <c r="G8322"/>
  <c r="A8255"/>
  <c r="B8255"/>
  <c r="C8255"/>
  <c r="D8255"/>
  <c r="E8255"/>
  <c r="F8255"/>
  <c r="G8255"/>
  <c r="H8255"/>
  <c r="A8323"/>
  <c r="B8323"/>
  <c r="C8323"/>
  <c r="D8323"/>
  <c r="E8323"/>
  <c r="F8323"/>
  <c r="G8323"/>
  <c r="A8333"/>
  <c r="B8333"/>
  <c r="C8333"/>
  <c r="D8333"/>
  <c r="E8333"/>
  <c r="F8333"/>
  <c r="G8333"/>
  <c r="A8356"/>
  <c r="B8356"/>
  <c r="C8356"/>
  <c r="D8356"/>
  <c r="E8356"/>
  <c r="F8356"/>
  <c r="G8356"/>
  <c r="A8334"/>
  <c r="B8334"/>
  <c r="C8334"/>
  <c r="D8334"/>
  <c r="E8334"/>
  <c r="F8334"/>
  <c r="G8334"/>
  <c r="A8357"/>
  <c r="B8357"/>
  <c r="C8357"/>
  <c r="D8357"/>
  <c r="E8357"/>
  <c r="F8357"/>
  <c r="G8357"/>
  <c r="A8335"/>
  <c r="B8335"/>
  <c r="C8335"/>
  <c r="D8335"/>
  <c r="E8335"/>
  <c r="F8335"/>
  <c r="G8335"/>
  <c r="A8388"/>
  <c r="B8388"/>
  <c r="C8388"/>
  <c r="D8388"/>
  <c r="E8388"/>
  <c r="F8388"/>
  <c r="G8388"/>
  <c r="H8388"/>
  <c r="A8422"/>
  <c r="B8422"/>
  <c r="C8422"/>
  <c r="D8422"/>
  <c r="E8422"/>
  <c r="F8422"/>
  <c r="G8422"/>
  <c r="H8422"/>
  <c r="A8440"/>
  <c r="B8440"/>
  <c r="C8440"/>
  <c r="D8440"/>
  <c r="E8440"/>
  <c r="F8440"/>
  <c r="G8440"/>
  <c r="A8389"/>
  <c r="B8389"/>
  <c r="C8389"/>
  <c r="D8389"/>
  <c r="E8389"/>
  <c r="F8389"/>
  <c r="G8389"/>
  <c r="H8389"/>
  <c r="A8429"/>
  <c r="B8429"/>
  <c r="C8429"/>
  <c r="D8429"/>
  <c r="E8429"/>
  <c r="F8429"/>
  <c r="G8429"/>
  <c r="H8429"/>
  <c r="A8390"/>
  <c r="B8390"/>
  <c r="C8390"/>
  <c r="D8390"/>
  <c r="E8390"/>
  <c r="F8390"/>
  <c r="G8390"/>
  <c r="H8390"/>
  <c r="A8441"/>
  <c r="B8441"/>
  <c r="C8441"/>
  <c r="D8441"/>
  <c r="E8441"/>
  <c r="F8441"/>
  <c r="G8441"/>
  <c r="A8499"/>
  <c r="B8499"/>
  <c r="C8499"/>
  <c r="D8499"/>
  <c r="E8499"/>
  <c r="F8499"/>
  <c r="G8499"/>
  <c r="H8499"/>
  <c r="A8644"/>
  <c r="B8644"/>
  <c r="C8644"/>
  <c r="D8644"/>
  <c r="E8644"/>
  <c r="F8644"/>
  <c r="G8644"/>
  <c r="H8644"/>
  <c r="A8563"/>
  <c r="B8563"/>
  <c r="C8563"/>
  <c r="D8563"/>
  <c r="E8563"/>
  <c r="F8563"/>
  <c r="G8563"/>
  <c r="H8563"/>
  <c r="A8578"/>
  <c r="B8578"/>
  <c r="C8578"/>
  <c r="D8578"/>
  <c r="E8578"/>
  <c r="F8578"/>
  <c r="G8578"/>
  <c r="H8578"/>
  <c r="A8774"/>
  <c r="B8774"/>
  <c r="C8774"/>
  <c r="D8774"/>
  <c r="E8774"/>
  <c r="F8774"/>
  <c r="G8774"/>
  <c r="A8703"/>
  <c r="B8703"/>
  <c r="C8703"/>
  <c r="D8703"/>
  <c r="E8703"/>
  <c r="F8703"/>
  <c r="G8703"/>
  <c r="H8703"/>
  <c r="A8447"/>
  <c r="B8447"/>
  <c r="C8447"/>
  <c r="D8447"/>
  <c r="E8447"/>
  <c r="F8447"/>
  <c r="G8447"/>
  <c r="A8500"/>
  <c r="B8500"/>
  <c r="C8500"/>
  <c r="D8500"/>
  <c r="E8500"/>
  <c r="F8500"/>
  <c r="G8500"/>
  <c r="H8500"/>
  <c r="A8541"/>
  <c r="B8541"/>
  <c r="C8541"/>
  <c r="D8541"/>
  <c r="E8541"/>
  <c r="F8541"/>
  <c r="G8541"/>
  <c r="H8541"/>
  <c r="A8645"/>
  <c r="B8645"/>
  <c r="C8645"/>
  <c r="D8645"/>
  <c r="E8645"/>
  <c r="F8645"/>
  <c r="G8645"/>
  <c r="H8645"/>
  <c r="A8564"/>
  <c r="B8564"/>
  <c r="C8564"/>
  <c r="D8564"/>
  <c r="E8564"/>
  <c r="F8564"/>
  <c r="G8564"/>
  <c r="H8564"/>
  <c r="A8579"/>
  <c r="B8579"/>
  <c r="C8579"/>
  <c r="D8579"/>
  <c r="E8579"/>
  <c r="F8579"/>
  <c r="G8579"/>
  <c r="H8579"/>
  <c r="A8722"/>
  <c r="B8722"/>
  <c r="C8722"/>
  <c r="D8722"/>
  <c r="E8722"/>
  <c r="F8722"/>
  <c r="G8722"/>
  <c r="H8722"/>
  <c r="A8775"/>
  <c r="B8775"/>
  <c r="C8775"/>
  <c r="D8775"/>
  <c r="E8775"/>
  <c r="F8775"/>
  <c r="G8775"/>
  <c r="A8704"/>
  <c r="B8704"/>
  <c r="C8704"/>
  <c r="D8704"/>
  <c r="E8704"/>
  <c r="F8704"/>
  <c r="G8704"/>
  <c r="H8704"/>
  <c r="A8501"/>
  <c r="B8501"/>
  <c r="C8501"/>
  <c r="D8501"/>
  <c r="E8501"/>
  <c r="F8501"/>
  <c r="G8501"/>
  <c r="H8501"/>
  <c r="A8646"/>
  <c r="B8646"/>
  <c r="C8646"/>
  <c r="D8646"/>
  <c r="E8646"/>
  <c r="F8646"/>
  <c r="G8646"/>
  <c r="H8646"/>
  <c r="A8565"/>
  <c r="B8565"/>
  <c r="C8565"/>
  <c r="D8565"/>
  <c r="E8565"/>
  <c r="F8565"/>
  <c r="G8565"/>
  <c r="H8565"/>
  <c r="A8776"/>
  <c r="B8776"/>
  <c r="C8776"/>
  <c r="D8776"/>
  <c r="E8776"/>
  <c r="F8776"/>
  <c r="G8776"/>
  <c r="A8502"/>
  <c r="B8502"/>
  <c r="C8502"/>
  <c r="D8502"/>
  <c r="E8502"/>
  <c r="F8502"/>
  <c r="G8502"/>
  <c r="H8502"/>
  <c r="A8647"/>
  <c r="B8647"/>
  <c r="C8647"/>
  <c r="D8647"/>
  <c r="E8647"/>
  <c r="F8647"/>
  <c r="G8647"/>
  <c r="H8647"/>
  <c r="A8566"/>
  <c r="B8566"/>
  <c r="C8566"/>
  <c r="D8566"/>
  <c r="E8566"/>
  <c r="F8566"/>
  <c r="G8566"/>
  <c r="H8566"/>
  <c r="A8777"/>
  <c r="B8777"/>
  <c r="C8777"/>
  <c r="D8777"/>
  <c r="E8777"/>
  <c r="F8777"/>
  <c r="G8777"/>
  <c r="A8503"/>
  <c r="B8503"/>
  <c r="C8503"/>
  <c r="D8503"/>
  <c r="E8503"/>
  <c r="F8503"/>
  <c r="G8503"/>
  <c r="H8503"/>
  <c r="A8648"/>
  <c r="B8648"/>
  <c r="C8648"/>
  <c r="D8648"/>
  <c r="E8648"/>
  <c r="F8648"/>
  <c r="G8648"/>
  <c r="H8648"/>
  <c r="A8778"/>
  <c r="B8778"/>
  <c r="C8778"/>
  <c r="D8778"/>
  <c r="E8778"/>
  <c r="F8778"/>
  <c r="G8778"/>
  <c r="A1386"/>
  <c r="B1386"/>
  <c r="C1386"/>
  <c r="D1386"/>
  <c r="E1386"/>
  <c r="F1386"/>
  <c r="G1386"/>
  <c r="H1386"/>
  <c r="A1387"/>
  <c r="B1387"/>
  <c r="C1387"/>
  <c r="D1387"/>
  <c r="E1387"/>
  <c r="F1387"/>
  <c r="G1387"/>
  <c r="H1387"/>
  <c r="A1388"/>
  <c r="B1388"/>
  <c r="C1388"/>
  <c r="D1388"/>
  <c r="E1388"/>
  <c r="F1388"/>
  <c r="G1388"/>
  <c r="H1388"/>
  <c r="A1552"/>
  <c r="B1552"/>
  <c r="C1552"/>
  <c r="D1552"/>
  <c r="E1552"/>
  <c r="F1552"/>
  <c r="G1552"/>
  <c r="H1552"/>
  <c r="A1608"/>
  <c r="B1608"/>
  <c r="C1608"/>
  <c r="D1608"/>
  <c r="E1608"/>
  <c r="F1608"/>
  <c r="G1608"/>
  <c r="H1608"/>
  <c r="A1609"/>
  <c r="B1609"/>
  <c r="C1609"/>
  <c r="D1609"/>
  <c r="E1609"/>
  <c r="F1609"/>
  <c r="G1609"/>
  <c r="H1609"/>
  <c r="A1610"/>
  <c r="B1610"/>
  <c r="C1610"/>
  <c r="D1610"/>
  <c r="E1610"/>
  <c r="F1610"/>
  <c r="G1610"/>
  <c r="H1610"/>
  <c r="A1611"/>
  <c r="B1611"/>
  <c r="C1611"/>
  <c r="D1611"/>
  <c r="E1611"/>
  <c r="F1611"/>
  <c r="G1611"/>
  <c r="H1611"/>
  <c r="A1692"/>
  <c r="B1692"/>
  <c r="C1692"/>
  <c r="D1692"/>
  <c r="E1692"/>
  <c r="F1692"/>
  <c r="G1692"/>
  <c r="A1612"/>
  <c r="B1612"/>
  <c r="C1612"/>
  <c r="D1612"/>
  <c r="E1612"/>
  <c r="F1612"/>
  <c r="G1612"/>
  <c r="H1612"/>
  <c r="A1735"/>
  <c r="B1735"/>
  <c r="C1735"/>
  <c r="D1735"/>
  <c r="E1735"/>
  <c r="F1735"/>
  <c r="G1735"/>
  <c r="A1881"/>
  <c r="B1881"/>
  <c r="C1881"/>
  <c r="D1881"/>
  <c r="E1881"/>
  <c r="F1881"/>
  <c r="G1881"/>
  <c r="H1881"/>
  <c r="A2044"/>
  <c r="B2044"/>
  <c r="C2044"/>
  <c r="D2044"/>
  <c r="E2044"/>
  <c r="F2044"/>
  <c r="G2044"/>
  <c r="H2044"/>
  <c r="A2121"/>
  <c r="B2121"/>
  <c r="C2121"/>
  <c r="D2121"/>
  <c r="E2121"/>
  <c r="F2121"/>
  <c r="G2121"/>
  <c r="H2121"/>
  <c r="A1882"/>
  <c r="B1882"/>
  <c r="C1882"/>
  <c r="D1882"/>
  <c r="E1882"/>
  <c r="F1882"/>
  <c r="G1882"/>
  <c r="H1882"/>
  <c r="A1954"/>
  <c r="B1954"/>
  <c r="C1954"/>
  <c r="D1954"/>
  <c r="E1954"/>
  <c r="F1954"/>
  <c r="G1954"/>
  <c r="H1954"/>
  <c r="A2045"/>
  <c r="B2045"/>
  <c r="C2045"/>
  <c r="D2045"/>
  <c r="E2045"/>
  <c r="F2045"/>
  <c r="G2045"/>
  <c r="H2045"/>
  <c r="A2185"/>
  <c r="B2185"/>
  <c r="C2185"/>
  <c r="D2185"/>
  <c r="E2185"/>
  <c r="F2185"/>
  <c r="G2185"/>
  <c r="A2122"/>
  <c r="B2122"/>
  <c r="C2122"/>
  <c r="D2122"/>
  <c r="E2122"/>
  <c r="F2122"/>
  <c r="G2122"/>
  <c r="H2122"/>
  <c r="A1883"/>
  <c r="B1883"/>
  <c r="C1883"/>
  <c r="D1883"/>
  <c r="E1883"/>
  <c r="F1883"/>
  <c r="G1883"/>
  <c r="H1883"/>
  <c r="A2046"/>
  <c r="B2046"/>
  <c r="C2046"/>
  <c r="D2046"/>
  <c r="E2046"/>
  <c r="F2046"/>
  <c r="G2046"/>
  <c r="H2046"/>
  <c r="A2186"/>
  <c r="B2186"/>
  <c r="C2186"/>
  <c r="D2186"/>
  <c r="E2186"/>
  <c r="F2186"/>
  <c r="G2186"/>
  <c r="A1884"/>
  <c r="B1884"/>
  <c r="C1884"/>
  <c r="D1884"/>
  <c r="E1884"/>
  <c r="F1884"/>
  <c r="G1884"/>
  <c r="H1884"/>
  <c r="A2047"/>
  <c r="B2047"/>
  <c r="C2047"/>
  <c r="D2047"/>
  <c r="E2047"/>
  <c r="F2047"/>
  <c r="G2047"/>
  <c r="H2047"/>
  <c r="A2048"/>
  <c r="B2048"/>
  <c r="C2048"/>
  <c r="D2048"/>
  <c r="E2048"/>
  <c r="F2048"/>
  <c r="G2048"/>
  <c r="H2048"/>
  <c r="A1335"/>
  <c r="B1335"/>
  <c r="C1335"/>
  <c r="D1335"/>
  <c r="E1335"/>
  <c r="F1335"/>
  <c r="G1335"/>
  <c r="H1335"/>
  <c r="A1389"/>
  <c r="B1389"/>
  <c r="C1389"/>
  <c r="D1389"/>
  <c r="E1389"/>
  <c r="F1389"/>
  <c r="G1389"/>
  <c r="H1389"/>
  <c r="A1458"/>
  <c r="B1458"/>
  <c r="C1458"/>
  <c r="D1458"/>
  <c r="E1458"/>
  <c r="F1458"/>
  <c r="G1458"/>
  <c r="H1458"/>
  <c r="A1446"/>
  <c r="B1446"/>
  <c r="C1446"/>
  <c r="D1446"/>
  <c r="E1446"/>
  <c r="F1446"/>
  <c r="G1446"/>
  <c r="H1446"/>
  <c r="A1491"/>
  <c r="B1491"/>
  <c r="C1491"/>
  <c r="D1491"/>
  <c r="E1491"/>
  <c r="F1491"/>
  <c r="G1491"/>
  <c r="A1390"/>
  <c r="B1390"/>
  <c r="C1390"/>
  <c r="D1390"/>
  <c r="E1390"/>
  <c r="F1390"/>
  <c r="G1390"/>
  <c r="H1390"/>
  <c r="A1492"/>
  <c r="B1492"/>
  <c r="C1492"/>
  <c r="D1492"/>
  <c r="E1492"/>
  <c r="F1492"/>
  <c r="G1492"/>
  <c r="A1391"/>
  <c r="B1391"/>
  <c r="C1391"/>
  <c r="D1391"/>
  <c r="E1391"/>
  <c r="F1391"/>
  <c r="G1391"/>
  <c r="H1391"/>
  <c r="A1392"/>
  <c r="B1392"/>
  <c r="C1392"/>
  <c r="D1392"/>
  <c r="E1392"/>
  <c r="F1392"/>
  <c r="G1392"/>
  <c r="H1392"/>
  <c r="A1530"/>
  <c r="B1530"/>
  <c r="C1530"/>
  <c r="D1530"/>
  <c r="E1530"/>
  <c r="F1530"/>
  <c r="G1530"/>
  <c r="H1530"/>
  <c r="A1553"/>
  <c r="B1553"/>
  <c r="C1553"/>
  <c r="D1553"/>
  <c r="E1553"/>
  <c r="F1553"/>
  <c r="G1553"/>
  <c r="H1553"/>
  <c r="A1570"/>
  <c r="B1570"/>
  <c r="C1570"/>
  <c r="D1570"/>
  <c r="E1570"/>
  <c r="F1570"/>
  <c r="G1570"/>
  <c r="A1580"/>
  <c r="B1580"/>
  <c r="C1580"/>
  <c r="D1580"/>
  <c r="E1580"/>
  <c r="F1580"/>
  <c r="G1580"/>
  <c r="H1580"/>
  <c r="A1613"/>
  <c r="B1613"/>
  <c r="C1613"/>
  <c r="D1613"/>
  <c r="E1613"/>
  <c r="F1613"/>
  <c r="G1613"/>
  <c r="H1613"/>
  <c r="A1693"/>
  <c r="B1693"/>
  <c r="C1693"/>
  <c r="D1693"/>
  <c r="E1693"/>
  <c r="F1693"/>
  <c r="G1693"/>
  <c r="A1614"/>
  <c r="B1614"/>
  <c r="C1614"/>
  <c r="D1614"/>
  <c r="E1614"/>
  <c r="F1614"/>
  <c r="G1614"/>
  <c r="H1614"/>
  <c r="A1694"/>
  <c r="B1694"/>
  <c r="C1694"/>
  <c r="D1694"/>
  <c r="E1694"/>
  <c r="F1694"/>
  <c r="G1694"/>
  <c r="A1615"/>
  <c r="B1615"/>
  <c r="C1615"/>
  <c r="D1615"/>
  <c r="E1615"/>
  <c r="F1615"/>
  <c r="G1615"/>
  <c r="H1615"/>
  <c r="A1695"/>
  <c r="B1695"/>
  <c r="C1695"/>
  <c r="D1695"/>
  <c r="E1695"/>
  <c r="F1695"/>
  <c r="G1695"/>
  <c r="A1616"/>
  <c r="B1616"/>
  <c r="C1616"/>
  <c r="D1616"/>
  <c r="E1616"/>
  <c r="F1616"/>
  <c r="G1616"/>
  <c r="H1616"/>
  <c r="A1696"/>
  <c r="B1696"/>
  <c r="C1696"/>
  <c r="D1696"/>
  <c r="E1696"/>
  <c r="F1696"/>
  <c r="G1696"/>
  <c r="A1617"/>
  <c r="B1617"/>
  <c r="C1617"/>
  <c r="D1617"/>
  <c r="E1617"/>
  <c r="F1617"/>
  <c r="G1617"/>
  <c r="H1617"/>
  <c r="A1747"/>
  <c r="B1747"/>
  <c r="C1747"/>
  <c r="D1747"/>
  <c r="E1747"/>
  <c r="F1747"/>
  <c r="G1747"/>
  <c r="A1733"/>
  <c r="B1733"/>
  <c r="C1733"/>
  <c r="D1733"/>
  <c r="E1733"/>
  <c r="F1733"/>
  <c r="G1733"/>
  <c r="H1733"/>
  <c r="A1748"/>
  <c r="B1748"/>
  <c r="C1748"/>
  <c r="D1748"/>
  <c r="E1748"/>
  <c r="F1748"/>
  <c r="G1748"/>
  <c r="A1736"/>
  <c r="B1736"/>
  <c r="C1736"/>
  <c r="D1736"/>
  <c r="E1736"/>
  <c r="F1736"/>
  <c r="G1736"/>
  <c r="A1781"/>
  <c r="B1781"/>
  <c r="C1781"/>
  <c r="D1781"/>
  <c r="E1781"/>
  <c r="F1781"/>
  <c r="G1781"/>
  <c r="H1781"/>
  <c r="A1828"/>
  <c r="B1828"/>
  <c r="C1828"/>
  <c r="D1828"/>
  <c r="E1828"/>
  <c r="F1828"/>
  <c r="G1828"/>
  <c r="H1828"/>
  <c r="A1846"/>
  <c r="B1846"/>
  <c r="C1846"/>
  <c r="D1846"/>
  <c r="E1846"/>
  <c r="F1846"/>
  <c r="G1846"/>
  <c r="A1782"/>
  <c r="B1782"/>
  <c r="C1782"/>
  <c r="D1782"/>
  <c r="E1782"/>
  <c r="F1782"/>
  <c r="G1782"/>
  <c r="H1782"/>
  <c r="A1783"/>
  <c r="B1783"/>
  <c r="C1783"/>
  <c r="D1783"/>
  <c r="E1783"/>
  <c r="F1783"/>
  <c r="G1783"/>
  <c r="H1783"/>
  <c r="A1885"/>
  <c r="B1885"/>
  <c r="C1885"/>
  <c r="D1885"/>
  <c r="E1885"/>
  <c r="F1885"/>
  <c r="G1885"/>
  <c r="H1885"/>
  <c r="A2049"/>
  <c r="B2049"/>
  <c r="C2049"/>
  <c r="D2049"/>
  <c r="E2049"/>
  <c r="F2049"/>
  <c r="G2049"/>
  <c r="H2049"/>
  <c r="A2187"/>
  <c r="B2187"/>
  <c r="C2187"/>
  <c r="D2187"/>
  <c r="E2187"/>
  <c r="F2187"/>
  <c r="G2187"/>
  <c r="A2123"/>
  <c r="B2123"/>
  <c r="C2123"/>
  <c r="D2123"/>
  <c r="E2123"/>
  <c r="F2123"/>
  <c r="G2123"/>
  <c r="H2123"/>
  <c r="A1886"/>
  <c r="B1886"/>
  <c r="C1886"/>
  <c r="D1886"/>
  <c r="E1886"/>
  <c r="F1886"/>
  <c r="G1886"/>
  <c r="H1886"/>
  <c r="A2050"/>
  <c r="B2050"/>
  <c r="C2050"/>
  <c r="D2050"/>
  <c r="E2050"/>
  <c r="F2050"/>
  <c r="G2050"/>
  <c r="H2050"/>
  <c r="A1973"/>
  <c r="B1973"/>
  <c r="C1973"/>
  <c r="D1973"/>
  <c r="E1973"/>
  <c r="F1973"/>
  <c r="G1973"/>
  <c r="H1973"/>
  <c r="A2002"/>
  <c r="B2002"/>
  <c r="C2002"/>
  <c r="D2002"/>
  <c r="E2002"/>
  <c r="F2002"/>
  <c r="G2002"/>
  <c r="H2002"/>
  <c r="A2188"/>
  <c r="B2188"/>
  <c r="C2188"/>
  <c r="D2188"/>
  <c r="E2188"/>
  <c r="F2188"/>
  <c r="G2188"/>
  <c r="A2124"/>
  <c r="B2124"/>
  <c r="C2124"/>
  <c r="D2124"/>
  <c r="E2124"/>
  <c r="F2124"/>
  <c r="G2124"/>
  <c r="H2124"/>
  <c r="A1887"/>
  <c r="B1887"/>
  <c r="C1887"/>
  <c r="D1887"/>
  <c r="E1887"/>
  <c r="F1887"/>
  <c r="G1887"/>
  <c r="H1887"/>
  <c r="A1955"/>
  <c r="B1955"/>
  <c r="C1955"/>
  <c r="D1955"/>
  <c r="E1955"/>
  <c r="F1955"/>
  <c r="G1955"/>
  <c r="H1955"/>
  <c r="A2051"/>
  <c r="B2051"/>
  <c r="C2051"/>
  <c r="D2051"/>
  <c r="E2051"/>
  <c r="F2051"/>
  <c r="G2051"/>
  <c r="H2051"/>
  <c r="A1974"/>
  <c r="B1974"/>
  <c r="C1974"/>
  <c r="D1974"/>
  <c r="E1974"/>
  <c r="F1974"/>
  <c r="G1974"/>
  <c r="H1974"/>
  <c r="A2156"/>
  <c r="B2156"/>
  <c r="C2156"/>
  <c r="D2156"/>
  <c r="E2156"/>
  <c r="F2156"/>
  <c r="G2156"/>
  <c r="H2156"/>
  <c r="A2189"/>
  <c r="B2189"/>
  <c r="C2189"/>
  <c r="D2189"/>
  <c r="E2189"/>
  <c r="F2189"/>
  <c r="G2189"/>
  <c r="A1888"/>
  <c r="B1888"/>
  <c r="C1888"/>
  <c r="D1888"/>
  <c r="E1888"/>
  <c r="F1888"/>
  <c r="G1888"/>
  <c r="H1888"/>
  <c r="A2052"/>
  <c r="B2052"/>
  <c r="C2052"/>
  <c r="D2052"/>
  <c r="E2052"/>
  <c r="F2052"/>
  <c r="G2052"/>
  <c r="H2052"/>
  <c r="A2190"/>
  <c r="B2190"/>
  <c r="C2190"/>
  <c r="D2190"/>
  <c r="E2190"/>
  <c r="F2190"/>
  <c r="G2190"/>
  <c r="A1889"/>
  <c r="B1889"/>
  <c r="C1889"/>
  <c r="D1889"/>
  <c r="E1889"/>
  <c r="F1889"/>
  <c r="G1889"/>
  <c r="H1889"/>
  <c r="A2053"/>
  <c r="B2053"/>
  <c r="C2053"/>
  <c r="D2053"/>
  <c r="E2053"/>
  <c r="F2053"/>
  <c r="G2053"/>
  <c r="H2053"/>
  <c r="A2191"/>
  <c r="B2191"/>
  <c r="C2191"/>
  <c r="D2191"/>
  <c r="E2191"/>
  <c r="F2191"/>
  <c r="G2191"/>
  <c r="A1393"/>
  <c r="B1393"/>
  <c r="C1393"/>
  <c r="D1393"/>
  <c r="E1393"/>
  <c r="F1393"/>
  <c r="G1393"/>
  <c r="H1393"/>
  <c r="A1459"/>
  <c r="B1459"/>
  <c r="C1459"/>
  <c r="D1459"/>
  <c r="E1459"/>
  <c r="F1459"/>
  <c r="G1459"/>
  <c r="H1459"/>
  <c r="A1493"/>
  <c r="B1493"/>
  <c r="C1493"/>
  <c r="D1493"/>
  <c r="E1493"/>
  <c r="F1493"/>
  <c r="G1493"/>
  <c r="A1394"/>
  <c r="B1394"/>
  <c r="C1394"/>
  <c r="D1394"/>
  <c r="E1394"/>
  <c r="F1394"/>
  <c r="G1394"/>
  <c r="H1394"/>
  <c r="A1494"/>
  <c r="B1494"/>
  <c r="C1494"/>
  <c r="D1494"/>
  <c r="E1494"/>
  <c r="F1494"/>
  <c r="G1494"/>
  <c r="A1460"/>
  <c r="B1460"/>
  <c r="C1460"/>
  <c r="D1460"/>
  <c r="E1460"/>
  <c r="F1460"/>
  <c r="G1460"/>
  <c r="H1460"/>
  <c r="A1495"/>
  <c r="B1495"/>
  <c r="C1495"/>
  <c r="D1495"/>
  <c r="E1495"/>
  <c r="F1495"/>
  <c r="G1495"/>
  <c r="A1395"/>
  <c r="B1395"/>
  <c r="C1395"/>
  <c r="D1395"/>
  <c r="E1395"/>
  <c r="F1395"/>
  <c r="G1395"/>
  <c r="H1395"/>
  <c r="A1531"/>
  <c r="B1531"/>
  <c r="C1531"/>
  <c r="D1531"/>
  <c r="E1531"/>
  <c r="F1531"/>
  <c r="G1531"/>
  <c r="H1531"/>
  <c r="A1541"/>
  <c r="B1541"/>
  <c r="C1541"/>
  <c r="D1541"/>
  <c r="E1541"/>
  <c r="F1541"/>
  <c r="G1541"/>
  <c r="H1541"/>
  <c r="A1554"/>
  <c r="B1554"/>
  <c r="C1554"/>
  <c r="D1554"/>
  <c r="E1554"/>
  <c r="F1554"/>
  <c r="G1554"/>
  <c r="H1554"/>
  <c r="A1571"/>
  <c r="B1571"/>
  <c r="C1571"/>
  <c r="D1571"/>
  <c r="E1571"/>
  <c r="F1571"/>
  <c r="G1571"/>
  <c r="A1618"/>
  <c r="B1618"/>
  <c r="C1618"/>
  <c r="D1618"/>
  <c r="E1618"/>
  <c r="F1618"/>
  <c r="G1618"/>
  <c r="H1618"/>
  <c r="A1697"/>
  <c r="B1697"/>
  <c r="C1697"/>
  <c r="D1697"/>
  <c r="E1697"/>
  <c r="F1697"/>
  <c r="G1697"/>
  <c r="A1619"/>
  <c r="B1619"/>
  <c r="C1619"/>
  <c r="D1619"/>
  <c r="E1619"/>
  <c r="F1619"/>
  <c r="G1619"/>
  <c r="H1619"/>
  <c r="A1698"/>
  <c r="B1698"/>
  <c r="C1698"/>
  <c r="D1698"/>
  <c r="E1698"/>
  <c r="F1698"/>
  <c r="G1698"/>
  <c r="A1620"/>
  <c r="B1620"/>
  <c r="C1620"/>
  <c r="D1620"/>
  <c r="E1620"/>
  <c r="F1620"/>
  <c r="G1620"/>
  <c r="H1620"/>
  <c r="A1699"/>
  <c r="B1699"/>
  <c r="C1699"/>
  <c r="D1699"/>
  <c r="E1699"/>
  <c r="F1699"/>
  <c r="G1699"/>
  <c r="A1621"/>
  <c r="B1621"/>
  <c r="C1621"/>
  <c r="D1621"/>
  <c r="E1621"/>
  <c r="F1621"/>
  <c r="G1621"/>
  <c r="H1621"/>
  <c r="A1700"/>
  <c r="B1700"/>
  <c r="C1700"/>
  <c r="D1700"/>
  <c r="E1700"/>
  <c r="F1700"/>
  <c r="G1700"/>
  <c r="A1622"/>
  <c r="B1622"/>
  <c r="C1622"/>
  <c r="D1622"/>
  <c r="E1622"/>
  <c r="F1622"/>
  <c r="G1622"/>
  <c r="H1622"/>
  <c r="A1701"/>
  <c r="B1701"/>
  <c r="C1701"/>
  <c r="D1701"/>
  <c r="E1701"/>
  <c r="F1701"/>
  <c r="G1701"/>
  <c r="A1749"/>
  <c r="B1749"/>
  <c r="C1749"/>
  <c r="D1749"/>
  <c r="E1749"/>
  <c r="F1749"/>
  <c r="G1749"/>
  <c r="A1737"/>
  <c r="B1737"/>
  <c r="C1737"/>
  <c r="D1737"/>
  <c r="E1737"/>
  <c r="F1737"/>
  <c r="G1737"/>
  <c r="A1784"/>
  <c r="B1784"/>
  <c r="C1784"/>
  <c r="D1784"/>
  <c r="E1784"/>
  <c r="F1784"/>
  <c r="G1784"/>
  <c r="H1784"/>
  <c r="A1829"/>
  <c r="B1829"/>
  <c r="C1829"/>
  <c r="D1829"/>
  <c r="E1829"/>
  <c r="F1829"/>
  <c r="G1829"/>
  <c r="H1829"/>
  <c r="A1847"/>
  <c r="B1847"/>
  <c r="C1847"/>
  <c r="D1847"/>
  <c r="E1847"/>
  <c r="F1847"/>
  <c r="G1847"/>
  <c r="A1785"/>
  <c r="B1785"/>
  <c r="C1785"/>
  <c r="D1785"/>
  <c r="E1785"/>
  <c r="F1785"/>
  <c r="G1785"/>
  <c r="H1785"/>
  <c r="A1786"/>
  <c r="B1786"/>
  <c r="C1786"/>
  <c r="D1786"/>
  <c r="E1786"/>
  <c r="F1786"/>
  <c r="G1786"/>
  <c r="H1786"/>
  <c r="A1890"/>
  <c r="B1890"/>
  <c r="C1890"/>
  <c r="D1890"/>
  <c r="E1890"/>
  <c r="F1890"/>
  <c r="G1890"/>
  <c r="H1890"/>
  <c r="A2054"/>
  <c r="B2054"/>
  <c r="C2054"/>
  <c r="D2054"/>
  <c r="E2054"/>
  <c r="F2054"/>
  <c r="G2054"/>
  <c r="H2054"/>
  <c r="A2192"/>
  <c r="B2192"/>
  <c r="C2192"/>
  <c r="D2192"/>
  <c r="E2192"/>
  <c r="F2192"/>
  <c r="G2192"/>
  <c r="A2125"/>
  <c r="B2125"/>
  <c r="C2125"/>
  <c r="D2125"/>
  <c r="E2125"/>
  <c r="F2125"/>
  <c r="G2125"/>
  <c r="H2125"/>
  <c r="A1891"/>
  <c r="B1891"/>
  <c r="C1891"/>
  <c r="D1891"/>
  <c r="E1891"/>
  <c r="F1891"/>
  <c r="G1891"/>
  <c r="H1891"/>
  <c r="A1956"/>
  <c r="B1956"/>
  <c r="C1956"/>
  <c r="D1956"/>
  <c r="E1956"/>
  <c r="F1956"/>
  <c r="G1956"/>
  <c r="H1956"/>
  <c r="A2055"/>
  <c r="B2055"/>
  <c r="C2055"/>
  <c r="D2055"/>
  <c r="E2055"/>
  <c r="F2055"/>
  <c r="G2055"/>
  <c r="H2055"/>
  <c r="A1975"/>
  <c r="B1975"/>
  <c r="C1975"/>
  <c r="D1975"/>
  <c r="E1975"/>
  <c r="F1975"/>
  <c r="G1975"/>
  <c r="H1975"/>
  <c r="A2160"/>
  <c r="B2160"/>
  <c r="C2160"/>
  <c r="D2160"/>
  <c r="E2160"/>
  <c r="F2160"/>
  <c r="G2160"/>
  <c r="H2160"/>
  <c r="A2193"/>
  <c r="B2193"/>
  <c r="C2193"/>
  <c r="D2193"/>
  <c r="E2193"/>
  <c r="F2193"/>
  <c r="G2193"/>
  <c r="A2126"/>
  <c r="B2126"/>
  <c r="C2126"/>
  <c r="D2126"/>
  <c r="E2126"/>
  <c r="F2126"/>
  <c r="G2126"/>
  <c r="H2126"/>
  <c r="A1892"/>
  <c r="B1892"/>
  <c r="C1892"/>
  <c r="D1892"/>
  <c r="E1892"/>
  <c r="F1892"/>
  <c r="G1892"/>
  <c r="H1892"/>
  <c r="A2056"/>
  <c r="B2056"/>
  <c r="C2056"/>
  <c r="D2056"/>
  <c r="E2056"/>
  <c r="F2056"/>
  <c r="G2056"/>
  <c r="H2056"/>
  <c r="A1976"/>
  <c r="B1976"/>
  <c r="C1976"/>
  <c r="D1976"/>
  <c r="E1976"/>
  <c r="F1976"/>
  <c r="G1976"/>
  <c r="H1976"/>
  <c r="A2157"/>
  <c r="B2157"/>
  <c r="C2157"/>
  <c r="D2157"/>
  <c r="E2157"/>
  <c r="F2157"/>
  <c r="G2157"/>
  <c r="H2157"/>
  <c r="A2194"/>
  <c r="B2194"/>
  <c r="C2194"/>
  <c r="D2194"/>
  <c r="E2194"/>
  <c r="F2194"/>
  <c r="G2194"/>
  <c r="A1893"/>
  <c r="B1893"/>
  <c r="C1893"/>
  <c r="D1893"/>
  <c r="E1893"/>
  <c r="F1893"/>
  <c r="G1893"/>
  <c r="H1893"/>
  <c r="A1957"/>
  <c r="B1957"/>
  <c r="C1957"/>
  <c r="D1957"/>
  <c r="E1957"/>
  <c r="F1957"/>
  <c r="G1957"/>
  <c r="H1957"/>
  <c r="A2057"/>
  <c r="B2057"/>
  <c r="C2057"/>
  <c r="D2057"/>
  <c r="E2057"/>
  <c r="F2057"/>
  <c r="G2057"/>
  <c r="H2057"/>
  <c r="A1977"/>
  <c r="B1977"/>
  <c r="C1977"/>
  <c r="D1977"/>
  <c r="E1977"/>
  <c r="F1977"/>
  <c r="G1977"/>
  <c r="H1977"/>
  <c r="A2195"/>
  <c r="B2195"/>
  <c r="C2195"/>
  <c r="D2195"/>
  <c r="E2195"/>
  <c r="F2195"/>
  <c r="G2195"/>
  <c r="A2127"/>
  <c r="B2127"/>
  <c r="C2127"/>
  <c r="D2127"/>
  <c r="E2127"/>
  <c r="F2127"/>
  <c r="G2127"/>
  <c r="H2127"/>
  <c r="A1894"/>
  <c r="B1894"/>
  <c r="C1894"/>
  <c r="D1894"/>
  <c r="E1894"/>
  <c r="F1894"/>
  <c r="G1894"/>
  <c r="H1894"/>
  <c r="A2058"/>
  <c r="B2058"/>
  <c r="C2058"/>
  <c r="D2058"/>
  <c r="E2058"/>
  <c r="F2058"/>
  <c r="G2058"/>
  <c r="H2058"/>
  <c r="A1978"/>
  <c r="B1978"/>
  <c r="C1978"/>
  <c r="D1978"/>
  <c r="E1978"/>
  <c r="F1978"/>
  <c r="G1978"/>
  <c r="H1978"/>
  <c r="A2196"/>
  <c r="B2196"/>
  <c r="C2196"/>
  <c r="D2196"/>
  <c r="E2196"/>
  <c r="F2196"/>
  <c r="G2196"/>
  <c r="A1336"/>
  <c r="B1336"/>
  <c r="C1336"/>
  <c r="D1336"/>
  <c r="E1336"/>
  <c r="F1336"/>
  <c r="G1336"/>
  <c r="H1336"/>
  <c r="A1396"/>
  <c r="B1396"/>
  <c r="C1396"/>
  <c r="D1396"/>
  <c r="E1396"/>
  <c r="F1396"/>
  <c r="G1396"/>
  <c r="H1396"/>
  <c r="A1461"/>
  <c r="B1461"/>
  <c r="C1461"/>
  <c r="D1461"/>
  <c r="E1461"/>
  <c r="F1461"/>
  <c r="G1461"/>
  <c r="H1461"/>
  <c r="A1496"/>
  <c r="B1496"/>
  <c r="C1496"/>
  <c r="D1496"/>
  <c r="E1496"/>
  <c r="F1496"/>
  <c r="G1496"/>
  <c r="A1397"/>
  <c r="B1397"/>
  <c r="C1397"/>
  <c r="D1397"/>
  <c r="E1397"/>
  <c r="F1397"/>
  <c r="G1397"/>
  <c r="H1397"/>
  <c r="A1462"/>
  <c r="B1462"/>
  <c r="C1462"/>
  <c r="D1462"/>
  <c r="E1462"/>
  <c r="F1462"/>
  <c r="G1462"/>
  <c r="H1462"/>
  <c r="A1497"/>
  <c r="B1497"/>
  <c r="C1497"/>
  <c r="D1497"/>
  <c r="E1497"/>
  <c r="F1497"/>
  <c r="G1497"/>
  <c r="A1398"/>
  <c r="B1398"/>
  <c r="C1398"/>
  <c r="D1398"/>
  <c r="E1398"/>
  <c r="F1398"/>
  <c r="G1398"/>
  <c r="H1398"/>
  <c r="A1498"/>
  <c r="B1498"/>
  <c r="C1498"/>
  <c r="D1498"/>
  <c r="E1498"/>
  <c r="F1498"/>
  <c r="G1498"/>
  <c r="A1399"/>
  <c r="B1399"/>
  <c r="C1399"/>
  <c r="D1399"/>
  <c r="E1399"/>
  <c r="F1399"/>
  <c r="G1399"/>
  <c r="H1399"/>
  <c r="A1532"/>
  <c r="B1532"/>
  <c r="C1532"/>
  <c r="D1532"/>
  <c r="E1532"/>
  <c r="F1532"/>
  <c r="G1532"/>
  <c r="H1532"/>
  <c r="A1542"/>
  <c r="B1542"/>
  <c r="C1542"/>
  <c r="D1542"/>
  <c r="E1542"/>
  <c r="F1542"/>
  <c r="G1542"/>
  <c r="H1542"/>
  <c r="A1555"/>
  <c r="B1555"/>
  <c r="C1555"/>
  <c r="D1555"/>
  <c r="E1555"/>
  <c r="F1555"/>
  <c r="G1555"/>
  <c r="H1555"/>
  <c r="A1572"/>
  <c r="B1572"/>
  <c r="C1572"/>
  <c r="D1572"/>
  <c r="E1572"/>
  <c r="F1572"/>
  <c r="G1572"/>
  <c r="A1623"/>
  <c r="B1623"/>
  <c r="C1623"/>
  <c r="D1623"/>
  <c r="E1623"/>
  <c r="F1623"/>
  <c r="G1623"/>
  <c r="H1623"/>
  <c r="A1702"/>
  <c r="B1702"/>
  <c r="C1702"/>
  <c r="D1702"/>
  <c r="E1702"/>
  <c r="F1702"/>
  <c r="G1702"/>
  <c r="A1624"/>
  <c r="B1624"/>
  <c r="C1624"/>
  <c r="D1624"/>
  <c r="E1624"/>
  <c r="F1624"/>
  <c r="G1624"/>
  <c r="H1624"/>
  <c r="A1703"/>
  <c r="B1703"/>
  <c r="C1703"/>
  <c r="D1703"/>
  <c r="E1703"/>
  <c r="F1703"/>
  <c r="G1703"/>
  <c r="A1625"/>
  <c r="B1625"/>
  <c r="C1625"/>
  <c r="D1625"/>
  <c r="E1625"/>
  <c r="F1625"/>
  <c r="G1625"/>
  <c r="H1625"/>
  <c r="A1704"/>
  <c r="B1704"/>
  <c r="C1704"/>
  <c r="D1704"/>
  <c r="E1704"/>
  <c r="F1704"/>
  <c r="G1704"/>
  <c r="A1626"/>
  <c r="B1626"/>
  <c r="C1626"/>
  <c r="D1626"/>
  <c r="E1626"/>
  <c r="F1626"/>
  <c r="G1626"/>
  <c r="H1626"/>
  <c r="A1705"/>
  <c r="B1705"/>
  <c r="C1705"/>
  <c r="D1705"/>
  <c r="E1705"/>
  <c r="F1705"/>
  <c r="G1705"/>
  <c r="A1627"/>
  <c r="B1627"/>
  <c r="C1627"/>
  <c r="D1627"/>
  <c r="E1627"/>
  <c r="F1627"/>
  <c r="G1627"/>
  <c r="H1627"/>
  <c r="A1706"/>
  <c r="B1706"/>
  <c r="C1706"/>
  <c r="D1706"/>
  <c r="E1706"/>
  <c r="F1706"/>
  <c r="G1706"/>
  <c r="A1750"/>
  <c r="B1750"/>
  <c r="C1750"/>
  <c r="D1750"/>
  <c r="E1750"/>
  <c r="F1750"/>
  <c r="G1750"/>
  <c r="A1738"/>
  <c r="B1738"/>
  <c r="C1738"/>
  <c r="D1738"/>
  <c r="E1738"/>
  <c r="F1738"/>
  <c r="G1738"/>
  <c r="A1751"/>
  <c r="B1751"/>
  <c r="C1751"/>
  <c r="D1751"/>
  <c r="E1751"/>
  <c r="F1751"/>
  <c r="G1751"/>
  <c r="A1752"/>
  <c r="B1752"/>
  <c r="C1752"/>
  <c r="D1752"/>
  <c r="E1752"/>
  <c r="F1752"/>
  <c r="G1752"/>
  <c r="A1739"/>
  <c r="B1739"/>
  <c r="C1739"/>
  <c r="D1739"/>
  <c r="E1739"/>
  <c r="F1739"/>
  <c r="G1739"/>
  <c r="A1787"/>
  <c r="B1787"/>
  <c r="C1787"/>
  <c r="D1787"/>
  <c r="E1787"/>
  <c r="F1787"/>
  <c r="G1787"/>
  <c r="H1787"/>
  <c r="A1830"/>
  <c r="B1830"/>
  <c r="C1830"/>
  <c r="D1830"/>
  <c r="E1830"/>
  <c r="F1830"/>
  <c r="G1830"/>
  <c r="H1830"/>
  <c r="A1788"/>
  <c r="B1788"/>
  <c r="C1788"/>
  <c r="D1788"/>
  <c r="E1788"/>
  <c r="F1788"/>
  <c r="G1788"/>
  <c r="H1788"/>
  <c r="A1831"/>
  <c r="B1831"/>
  <c r="C1831"/>
  <c r="D1831"/>
  <c r="E1831"/>
  <c r="F1831"/>
  <c r="G1831"/>
  <c r="H1831"/>
  <c r="A1844"/>
  <c r="B1844"/>
  <c r="C1844"/>
  <c r="D1844"/>
  <c r="E1844"/>
  <c r="F1844"/>
  <c r="G1844"/>
  <c r="H1844"/>
  <c r="A1789"/>
  <c r="B1789"/>
  <c r="C1789"/>
  <c r="D1789"/>
  <c r="E1789"/>
  <c r="F1789"/>
  <c r="G1789"/>
  <c r="H1789"/>
  <c r="A1848"/>
  <c r="B1848"/>
  <c r="C1848"/>
  <c r="D1848"/>
  <c r="E1848"/>
  <c r="F1848"/>
  <c r="G1848"/>
  <c r="A1895"/>
  <c r="B1895"/>
  <c r="C1895"/>
  <c r="D1895"/>
  <c r="E1895"/>
  <c r="F1895"/>
  <c r="G1895"/>
  <c r="H1895"/>
  <c r="A2059"/>
  <c r="B2059"/>
  <c r="C2059"/>
  <c r="D2059"/>
  <c r="E2059"/>
  <c r="F2059"/>
  <c r="G2059"/>
  <c r="H2059"/>
  <c r="A2197"/>
  <c r="B2197"/>
  <c r="C2197"/>
  <c r="D2197"/>
  <c r="E2197"/>
  <c r="F2197"/>
  <c r="G2197"/>
  <c r="A2128"/>
  <c r="B2128"/>
  <c r="C2128"/>
  <c r="D2128"/>
  <c r="E2128"/>
  <c r="F2128"/>
  <c r="G2128"/>
  <c r="H2128"/>
  <c r="A1896"/>
  <c r="B1896"/>
  <c r="C1896"/>
  <c r="D1896"/>
  <c r="E1896"/>
  <c r="F1896"/>
  <c r="G1896"/>
  <c r="H1896"/>
  <c r="A2060"/>
  <c r="B2060"/>
  <c r="C2060"/>
  <c r="D2060"/>
  <c r="E2060"/>
  <c r="F2060"/>
  <c r="G2060"/>
  <c r="H2060"/>
  <c r="A1979"/>
  <c r="B1979"/>
  <c r="C1979"/>
  <c r="D1979"/>
  <c r="E1979"/>
  <c r="F1979"/>
  <c r="G1979"/>
  <c r="H1979"/>
  <c r="A2198"/>
  <c r="B2198"/>
  <c r="C2198"/>
  <c r="D2198"/>
  <c r="E2198"/>
  <c r="F2198"/>
  <c r="G2198"/>
  <c r="A2129"/>
  <c r="B2129"/>
  <c r="C2129"/>
  <c r="D2129"/>
  <c r="E2129"/>
  <c r="F2129"/>
  <c r="G2129"/>
  <c r="H2129"/>
  <c r="A1897"/>
  <c r="B1897"/>
  <c r="C1897"/>
  <c r="D1897"/>
  <c r="E1897"/>
  <c r="F1897"/>
  <c r="G1897"/>
  <c r="H1897"/>
  <c r="A1972"/>
  <c r="B1972"/>
  <c r="C1972"/>
  <c r="D1972"/>
  <c r="E1972"/>
  <c r="F1972"/>
  <c r="G1972"/>
  <c r="H1972"/>
  <c r="A2061"/>
  <c r="B2061"/>
  <c r="C2061"/>
  <c r="D2061"/>
  <c r="E2061"/>
  <c r="F2061"/>
  <c r="G2061"/>
  <c r="H2061"/>
  <c r="A1980"/>
  <c r="B1980"/>
  <c r="C1980"/>
  <c r="D1980"/>
  <c r="E1980"/>
  <c r="F1980"/>
  <c r="G1980"/>
  <c r="H1980"/>
  <c r="A2003"/>
  <c r="B2003"/>
  <c r="C2003"/>
  <c r="D2003"/>
  <c r="E2003"/>
  <c r="F2003"/>
  <c r="G2003"/>
  <c r="H2003"/>
  <c r="A2199"/>
  <c r="B2199"/>
  <c r="C2199"/>
  <c r="D2199"/>
  <c r="E2199"/>
  <c r="F2199"/>
  <c r="G2199"/>
  <c r="A1898"/>
  <c r="B1898"/>
  <c r="C1898"/>
  <c r="D1898"/>
  <c r="E1898"/>
  <c r="F1898"/>
  <c r="G1898"/>
  <c r="H1898"/>
  <c r="A2062"/>
  <c r="B2062"/>
  <c r="C2062"/>
  <c r="D2062"/>
  <c r="E2062"/>
  <c r="F2062"/>
  <c r="G2062"/>
  <c r="H2062"/>
  <c r="A1981"/>
  <c r="B1981"/>
  <c r="C1981"/>
  <c r="D1981"/>
  <c r="E1981"/>
  <c r="F1981"/>
  <c r="G1981"/>
  <c r="H1981"/>
  <c r="A2200"/>
  <c r="B2200"/>
  <c r="C2200"/>
  <c r="D2200"/>
  <c r="E2200"/>
  <c r="F2200"/>
  <c r="G2200"/>
  <c r="A2130"/>
  <c r="B2130"/>
  <c r="C2130"/>
  <c r="D2130"/>
  <c r="E2130"/>
  <c r="F2130"/>
  <c r="G2130"/>
  <c r="H2130"/>
  <c r="A1899"/>
  <c r="B1899"/>
  <c r="C1899"/>
  <c r="D1899"/>
  <c r="E1899"/>
  <c r="F1899"/>
  <c r="G1899"/>
  <c r="H1899"/>
  <c r="A2063"/>
  <c r="B2063"/>
  <c r="C2063"/>
  <c r="D2063"/>
  <c r="E2063"/>
  <c r="F2063"/>
  <c r="G2063"/>
  <c r="H2063"/>
  <c r="A1982"/>
  <c r="B1982"/>
  <c r="C1982"/>
  <c r="D1982"/>
  <c r="E1982"/>
  <c r="F1982"/>
  <c r="G1982"/>
  <c r="H1982"/>
  <c r="A2201"/>
  <c r="B2201"/>
  <c r="C2201"/>
  <c r="D2201"/>
  <c r="E2201"/>
  <c r="F2201"/>
  <c r="G2201"/>
  <c r="A1337"/>
  <c r="B1337"/>
  <c r="C1337"/>
  <c r="D1337"/>
  <c r="E1337"/>
  <c r="F1337"/>
  <c r="G1337"/>
  <c r="H1337"/>
  <c r="A1338"/>
  <c r="B1338"/>
  <c r="C1338"/>
  <c r="D1338"/>
  <c r="E1338"/>
  <c r="F1338"/>
  <c r="G1338"/>
  <c r="H1338"/>
  <c r="A1400"/>
  <c r="B1400"/>
  <c r="C1400"/>
  <c r="D1400"/>
  <c r="E1400"/>
  <c r="F1400"/>
  <c r="G1400"/>
  <c r="H1400"/>
  <c r="A1463"/>
  <c r="B1463"/>
  <c r="C1463"/>
  <c r="D1463"/>
  <c r="E1463"/>
  <c r="F1463"/>
  <c r="G1463"/>
  <c r="H1463"/>
  <c r="A1499"/>
  <c r="B1499"/>
  <c r="C1499"/>
  <c r="D1499"/>
  <c r="E1499"/>
  <c r="F1499"/>
  <c r="G1499"/>
  <c r="A1401"/>
  <c r="B1401"/>
  <c r="C1401"/>
  <c r="D1401"/>
  <c r="E1401"/>
  <c r="F1401"/>
  <c r="G1401"/>
  <c r="H1401"/>
  <c r="A1464"/>
  <c r="B1464"/>
  <c r="C1464"/>
  <c r="D1464"/>
  <c r="E1464"/>
  <c r="F1464"/>
  <c r="G1464"/>
  <c r="H1464"/>
  <c r="A1500"/>
  <c r="B1500"/>
  <c r="C1500"/>
  <c r="D1500"/>
  <c r="E1500"/>
  <c r="F1500"/>
  <c r="G1500"/>
  <c r="A1402"/>
  <c r="B1402"/>
  <c r="C1402"/>
  <c r="D1402"/>
  <c r="E1402"/>
  <c r="F1402"/>
  <c r="G1402"/>
  <c r="H1402"/>
  <c r="A1501"/>
  <c r="B1501"/>
  <c r="C1501"/>
  <c r="D1501"/>
  <c r="E1501"/>
  <c r="F1501"/>
  <c r="G1501"/>
  <c r="A1403"/>
  <c r="B1403"/>
  <c r="C1403"/>
  <c r="D1403"/>
  <c r="E1403"/>
  <c r="F1403"/>
  <c r="G1403"/>
  <c r="H1403"/>
  <c r="A1502"/>
  <c r="B1502"/>
  <c r="C1502"/>
  <c r="D1502"/>
  <c r="E1502"/>
  <c r="F1502"/>
  <c r="G1502"/>
  <c r="A1533"/>
  <c r="B1533"/>
  <c r="C1533"/>
  <c r="D1533"/>
  <c r="E1533"/>
  <c r="F1533"/>
  <c r="G1533"/>
  <c r="H1533"/>
  <c r="A1556"/>
  <c r="B1556"/>
  <c r="C1556"/>
  <c r="D1556"/>
  <c r="E1556"/>
  <c r="F1556"/>
  <c r="G1556"/>
  <c r="H1556"/>
  <c r="A1573"/>
  <c r="B1573"/>
  <c r="C1573"/>
  <c r="D1573"/>
  <c r="E1573"/>
  <c r="F1573"/>
  <c r="G1573"/>
  <c r="A1628"/>
  <c r="B1628"/>
  <c r="C1628"/>
  <c r="D1628"/>
  <c r="E1628"/>
  <c r="F1628"/>
  <c r="G1628"/>
  <c r="H1628"/>
  <c r="A1707"/>
  <c r="B1707"/>
  <c r="C1707"/>
  <c r="D1707"/>
  <c r="E1707"/>
  <c r="F1707"/>
  <c r="G1707"/>
  <c r="A1629"/>
  <c r="B1629"/>
  <c r="C1629"/>
  <c r="D1629"/>
  <c r="E1629"/>
  <c r="F1629"/>
  <c r="G1629"/>
  <c r="H1629"/>
  <c r="A1683"/>
  <c r="B1683"/>
  <c r="C1683"/>
  <c r="D1683"/>
  <c r="E1683"/>
  <c r="F1683"/>
  <c r="G1683"/>
  <c r="H1683"/>
  <c r="A1708"/>
  <c r="B1708"/>
  <c r="C1708"/>
  <c r="D1708"/>
  <c r="E1708"/>
  <c r="F1708"/>
  <c r="G1708"/>
  <c r="A1630"/>
  <c r="B1630"/>
  <c r="C1630"/>
  <c r="D1630"/>
  <c r="E1630"/>
  <c r="F1630"/>
  <c r="G1630"/>
  <c r="H1630"/>
  <c r="A1709"/>
  <c r="B1709"/>
  <c r="C1709"/>
  <c r="D1709"/>
  <c r="E1709"/>
  <c r="F1709"/>
  <c r="G1709"/>
  <c r="A1631"/>
  <c r="B1631"/>
  <c r="C1631"/>
  <c r="D1631"/>
  <c r="E1631"/>
  <c r="F1631"/>
  <c r="G1631"/>
  <c r="H1631"/>
  <c r="A1710"/>
  <c r="B1710"/>
  <c r="C1710"/>
  <c r="D1710"/>
  <c r="E1710"/>
  <c r="F1710"/>
  <c r="G1710"/>
  <c r="A1632"/>
  <c r="B1632"/>
  <c r="C1632"/>
  <c r="D1632"/>
  <c r="E1632"/>
  <c r="F1632"/>
  <c r="G1632"/>
  <c r="H1632"/>
  <c r="A1711"/>
  <c r="B1711"/>
  <c r="C1711"/>
  <c r="D1711"/>
  <c r="E1711"/>
  <c r="F1711"/>
  <c r="G1711"/>
  <c r="A1753"/>
  <c r="B1753"/>
  <c r="C1753"/>
  <c r="D1753"/>
  <c r="E1753"/>
  <c r="F1753"/>
  <c r="G1753"/>
  <c r="A1754"/>
  <c r="B1754"/>
  <c r="C1754"/>
  <c r="D1754"/>
  <c r="E1754"/>
  <c r="F1754"/>
  <c r="G1754"/>
  <c r="A1755"/>
  <c r="B1755"/>
  <c r="C1755"/>
  <c r="D1755"/>
  <c r="E1755"/>
  <c r="F1755"/>
  <c r="G1755"/>
  <c r="A1740"/>
  <c r="B1740"/>
  <c r="C1740"/>
  <c r="D1740"/>
  <c r="E1740"/>
  <c r="F1740"/>
  <c r="G1740"/>
  <c r="A1790"/>
  <c r="B1790"/>
  <c r="C1790"/>
  <c r="D1790"/>
  <c r="E1790"/>
  <c r="F1790"/>
  <c r="G1790"/>
  <c r="H1790"/>
  <c r="A1832"/>
  <c r="B1832"/>
  <c r="C1832"/>
  <c r="D1832"/>
  <c r="E1832"/>
  <c r="F1832"/>
  <c r="G1832"/>
  <c r="H1832"/>
  <c r="A1849"/>
  <c r="B1849"/>
  <c r="C1849"/>
  <c r="D1849"/>
  <c r="E1849"/>
  <c r="F1849"/>
  <c r="G1849"/>
  <c r="A1791"/>
  <c r="B1791"/>
  <c r="C1791"/>
  <c r="D1791"/>
  <c r="E1791"/>
  <c r="F1791"/>
  <c r="G1791"/>
  <c r="H1791"/>
  <c r="A1792"/>
  <c r="B1792"/>
  <c r="C1792"/>
  <c r="D1792"/>
  <c r="E1792"/>
  <c r="F1792"/>
  <c r="G1792"/>
  <c r="H1792"/>
  <c r="A1900"/>
  <c r="B1900"/>
  <c r="C1900"/>
  <c r="D1900"/>
  <c r="E1900"/>
  <c r="F1900"/>
  <c r="G1900"/>
  <c r="H1900"/>
  <c r="A2064"/>
  <c r="B2064"/>
  <c r="C2064"/>
  <c r="D2064"/>
  <c r="E2064"/>
  <c r="F2064"/>
  <c r="G2064"/>
  <c r="H2064"/>
  <c r="A1983"/>
  <c r="B1983"/>
  <c r="C1983"/>
  <c r="D1983"/>
  <c r="E1983"/>
  <c r="F1983"/>
  <c r="G1983"/>
  <c r="H1983"/>
  <c r="A2202"/>
  <c r="B2202"/>
  <c r="C2202"/>
  <c r="D2202"/>
  <c r="E2202"/>
  <c r="F2202"/>
  <c r="G2202"/>
  <c r="A2247"/>
  <c r="B2247"/>
  <c r="C2247"/>
  <c r="D2247"/>
  <c r="E2247"/>
  <c r="F2247"/>
  <c r="G2247"/>
  <c r="A2131"/>
  <c r="B2131"/>
  <c r="C2131"/>
  <c r="D2131"/>
  <c r="E2131"/>
  <c r="F2131"/>
  <c r="G2131"/>
  <c r="H2131"/>
  <c r="A1858"/>
  <c r="B1858"/>
  <c r="C1858"/>
  <c r="D1858"/>
  <c r="E1858"/>
  <c r="F1858"/>
  <c r="G1858"/>
  <c r="A1901"/>
  <c r="B1901"/>
  <c r="C1901"/>
  <c r="D1901"/>
  <c r="E1901"/>
  <c r="F1901"/>
  <c r="G1901"/>
  <c r="H1901"/>
  <c r="A1958"/>
  <c r="B1958"/>
  <c r="C1958"/>
  <c r="D1958"/>
  <c r="E1958"/>
  <c r="F1958"/>
  <c r="G1958"/>
  <c r="H1958"/>
  <c r="A2065"/>
  <c r="B2065"/>
  <c r="C2065"/>
  <c r="D2065"/>
  <c r="E2065"/>
  <c r="F2065"/>
  <c r="G2065"/>
  <c r="H2065"/>
  <c r="A1984"/>
  <c r="B1984"/>
  <c r="C1984"/>
  <c r="D1984"/>
  <c r="E1984"/>
  <c r="F1984"/>
  <c r="G1984"/>
  <c r="H1984"/>
  <c r="A2004"/>
  <c r="B2004"/>
  <c r="C2004"/>
  <c r="D2004"/>
  <c r="E2004"/>
  <c r="F2004"/>
  <c r="G2004"/>
  <c r="H2004"/>
  <c r="A2161"/>
  <c r="B2161"/>
  <c r="C2161"/>
  <c r="D2161"/>
  <c r="E2161"/>
  <c r="F2161"/>
  <c r="G2161"/>
  <c r="H2161"/>
  <c r="A2203"/>
  <c r="B2203"/>
  <c r="C2203"/>
  <c r="D2203"/>
  <c r="E2203"/>
  <c r="F2203"/>
  <c r="G2203"/>
  <c r="A2132"/>
  <c r="B2132"/>
  <c r="C2132"/>
  <c r="D2132"/>
  <c r="E2132"/>
  <c r="F2132"/>
  <c r="G2132"/>
  <c r="H2132"/>
  <c r="A1902"/>
  <c r="B1902"/>
  <c r="C1902"/>
  <c r="D1902"/>
  <c r="E1902"/>
  <c r="F1902"/>
  <c r="G1902"/>
  <c r="H1902"/>
  <c r="A2066"/>
  <c r="B2066"/>
  <c r="C2066"/>
  <c r="D2066"/>
  <c r="E2066"/>
  <c r="F2066"/>
  <c r="G2066"/>
  <c r="H2066"/>
  <c r="A1985"/>
  <c r="B1985"/>
  <c r="C1985"/>
  <c r="D1985"/>
  <c r="E1985"/>
  <c r="F1985"/>
  <c r="G1985"/>
  <c r="H1985"/>
  <c r="A2162"/>
  <c r="B2162"/>
  <c r="C2162"/>
  <c r="D2162"/>
  <c r="E2162"/>
  <c r="F2162"/>
  <c r="G2162"/>
  <c r="H2162"/>
  <c r="A2204"/>
  <c r="B2204"/>
  <c r="C2204"/>
  <c r="D2204"/>
  <c r="E2204"/>
  <c r="F2204"/>
  <c r="G2204"/>
  <c r="A1903"/>
  <c r="B1903"/>
  <c r="C1903"/>
  <c r="D1903"/>
  <c r="E1903"/>
  <c r="F1903"/>
  <c r="G1903"/>
  <c r="H1903"/>
  <c r="A2067"/>
  <c r="B2067"/>
  <c r="C2067"/>
  <c r="D2067"/>
  <c r="E2067"/>
  <c r="F2067"/>
  <c r="G2067"/>
  <c r="H2067"/>
  <c r="A1986"/>
  <c r="B1986"/>
  <c r="C1986"/>
  <c r="D1986"/>
  <c r="E1986"/>
  <c r="F1986"/>
  <c r="G1986"/>
  <c r="H1986"/>
  <c r="A2205"/>
  <c r="B2205"/>
  <c r="C2205"/>
  <c r="D2205"/>
  <c r="E2205"/>
  <c r="F2205"/>
  <c r="G2205"/>
  <c r="A1904"/>
  <c r="B1904"/>
  <c r="C1904"/>
  <c r="D1904"/>
  <c r="E1904"/>
  <c r="F1904"/>
  <c r="G1904"/>
  <c r="H1904"/>
  <c r="A2068"/>
  <c r="B2068"/>
  <c r="C2068"/>
  <c r="D2068"/>
  <c r="E2068"/>
  <c r="F2068"/>
  <c r="G2068"/>
  <c r="H2068"/>
  <c r="A1987"/>
  <c r="B1987"/>
  <c r="C1987"/>
  <c r="D1987"/>
  <c r="E1987"/>
  <c r="F1987"/>
  <c r="G1987"/>
  <c r="H1987"/>
  <c r="A2206"/>
  <c r="B2206"/>
  <c r="C2206"/>
  <c r="D2206"/>
  <c r="E2206"/>
  <c r="F2206"/>
  <c r="G2206"/>
  <c r="A1339"/>
  <c r="B1339"/>
  <c r="C1339"/>
  <c r="D1339"/>
  <c r="E1339"/>
  <c r="F1339"/>
  <c r="G1339"/>
  <c r="H1339"/>
  <c r="A1404"/>
  <c r="B1404"/>
  <c r="C1404"/>
  <c r="D1404"/>
  <c r="E1404"/>
  <c r="F1404"/>
  <c r="G1404"/>
  <c r="H1404"/>
  <c r="A1465"/>
  <c r="B1465"/>
  <c r="C1465"/>
  <c r="D1465"/>
  <c r="E1465"/>
  <c r="F1465"/>
  <c r="G1465"/>
  <c r="H1465"/>
  <c r="A1503"/>
  <c r="B1503"/>
  <c r="C1503"/>
  <c r="D1503"/>
  <c r="E1503"/>
  <c r="F1503"/>
  <c r="G1503"/>
  <c r="A1405"/>
  <c r="B1405"/>
  <c r="C1405"/>
  <c r="D1405"/>
  <c r="E1405"/>
  <c r="F1405"/>
  <c r="G1405"/>
  <c r="H1405"/>
  <c r="A1466"/>
  <c r="B1466"/>
  <c r="C1466"/>
  <c r="D1466"/>
  <c r="E1466"/>
  <c r="F1466"/>
  <c r="G1466"/>
  <c r="H1466"/>
  <c r="A1504"/>
  <c r="B1504"/>
  <c r="C1504"/>
  <c r="D1504"/>
  <c r="E1504"/>
  <c r="F1504"/>
  <c r="G1504"/>
  <c r="A1406"/>
  <c r="B1406"/>
  <c r="C1406"/>
  <c r="D1406"/>
  <c r="E1406"/>
  <c r="F1406"/>
  <c r="G1406"/>
  <c r="H1406"/>
  <c r="A1407"/>
  <c r="B1407"/>
  <c r="C1407"/>
  <c r="D1407"/>
  <c r="E1407"/>
  <c r="F1407"/>
  <c r="G1407"/>
  <c r="H1407"/>
  <c r="A1505"/>
  <c r="B1505"/>
  <c r="C1505"/>
  <c r="D1505"/>
  <c r="E1505"/>
  <c r="F1505"/>
  <c r="G1505"/>
  <c r="A1534"/>
  <c r="B1534"/>
  <c r="C1534"/>
  <c r="D1534"/>
  <c r="E1534"/>
  <c r="F1534"/>
  <c r="G1534"/>
  <c r="H1534"/>
  <c r="A1557"/>
  <c r="B1557"/>
  <c r="C1557"/>
  <c r="D1557"/>
  <c r="E1557"/>
  <c r="F1557"/>
  <c r="G1557"/>
  <c r="H1557"/>
  <c r="A1574"/>
  <c r="B1574"/>
  <c r="C1574"/>
  <c r="D1574"/>
  <c r="E1574"/>
  <c r="F1574"/>
  <c r="G1574"/>
  <c r="A1633"/>
  <c r="B1633"/>
  <c r="C1633"/>
  <c r="D1633"/>
  <c r="E1633"/>
  <c r="F1633"/>
  <c r="G1633"/>
  <c r="H1633"/>
  <c r="A1712"/>
  <c r="B1712"/>
  <c r="C1712"/>
  <c r="D1712"/>
  <c r="E1712"/>
  <c r="F1712"/>
  <c r="G1712"/>
  <c r="A1634"/>
  <c r="B1634"/>
  <c r="C1634"/>
  <c r="D1634"/>
  <c r="E1634"/>
  <c r="F1634"/>
  <c r="G1634"/>
  <c r="H1634"/>
  <c r="A1713"/>
  <c r="B1713"/>
  <c r="C1713"/>
  <c r="D1713"/>
  <c r="E1713"/>
  <c r="F1713"/>
  <c r="G1713"/>
  <c r="A1635"/>
  <c r="B1635"/>
  <c r="C1635"/>
  <c r="D1635"/>
  <c r="E1635"/>
  <c r="F1635"/>
  <c r="G1635"/>
  <c r="H1635"/>
  <c r="A1714"/>
  <c r="B1714"/>
  <c r="C1714"/>
  <c r="D1714"/>
  <c r="E1714"/>
  <c r="F1714"/>
  <c r="G1714"/>
  <c r="A1636"/>
  <c r="B1636"/>
  <c r="C1636"/>
  <c r="D1636"/>
  <c r="E1636"/>
  <c r="F1636"/>
  <c r="G1636"/>
  <c r="H1636"/>
  <c r="A1715"/>
  <c r="B1715"/>
  <c r="C1715"/>
  <c r="D1715"/>
  <c r="E1715"/>
  <c r="F1715"/>
  <c r="G1715"/>
  <c r="A1637"/>
  <c r="B1637"/>
  <c r="C1637"/>
  <c r="D1637"/>
  <c r="E1637"/>
  <c r="F1637"/>
  <c r="G1637"/>
  <c r="H1637"/>
  <c r="A1756"/>
  <c r="B1756"/>
  <c r="C1756"/>
  <c r="D1756"/>
  <c r="E1756"/>
  <c r="F1756"/>
  <c r="G1756"/>
  <c r="A1741"/>
  <c r="B1741"/>
  <c r="C1741"/>
  <c r="D1741"/>
  <c r="E1741"/>
  <c r="F1741"/>
  <c r="G1741"/>
  <c r="A1757"/>
  <c r="B1757"/>
  <c r="C1757"/>
  <c r="D1757"/>
  <c r="E1757"/>
  <c r="F1757"/>
  <c r="G1757"/>
  <c r="A1793"/>
  <c r="B1793"/>
  <c r="C1793"/>
  <c r="D1793"/>
  <c r="E1793"/>
  <c r="F1793"/>
  <c r="G1793"/>
  <c r="H1793"/>
  <c r="A1823"/>
  <c r="B1823"/>
  <c r="C1823"/>
  <c r="D1823"/>
  <c r="E1823"/>
  <c r="F1823"/>
  <c r="G1823"/>
  <c r="H1823"/>
  <c r="A1833"/>
  <c r="B1833"/>
  <c r="C1833"/>
  <c r="D1833"/>
  <c r="E1833"/>
  <c r="F1833"/>
  <c r="G1833"/>
  <c r="H1833"/>
  <c r="A1850"/>
  <c r="B1850"/>
  <c r="C1850"/>
  <c r="D1850"/>
  <c r="E1850"/>
  <c r="F1850"/>
  <c r="G1850"/>
  <c r="A1794"/>
  <c r="B1794"/>
  <c r="C1794"/>
  <c r="D1794"/>
  <c r="E1794"/>
  <c r="F1794"/>
  <c r="G1794"/>
  <c r="H1794"/>
  <c r="A1795"/>
  <c r="B1795"/>
  <c r="C1795"/>
  <c r="D1795"/>
  <c r="E1795"/>
  <c r="F1795"/>
  <c r="G1795"/>
  <c r="H1795"/>
  <c r="A1905"/>
  <c r="B1905"/>
  <c r="C1905"/>
  <c r="D1905"/>
  <c r="E1905"/>
  <c r="F1905"/>
  <c r="G1905"/>
  <c r="H1905"/>
  <c r="A2069"/>
  <c r="B2069"/>
  <c r="C2069"/>
  <c r="D2069"/>
  <c r="E2069"/>
  <c r="F2069"/>
  <c r="G2069"/>
  <c r="H2069"/>
  <c r="A2207"/>
  <c r="B2207"/>
  <c r="C2207"/>
  <c r="D2207"/>
  <c r="E2207"/>
  <c r="F2207"/>
  <c r="G2207"/>
  <c r="A2248"/>
  <c r="B2248"/>
  <c r="C2248"/>
  <c r="D2248"/>
  <c r="E2248"/>
  <c r="F2248"/>
  <c r="G2248"/>
  <c r="A2133"/>
  <c r="B2133"/>
  <c r="C2133"/>
  <c r="D2133"/>
  <c r="E2133"/>
  <c r="F2133"/>
  <c r="G2133"/>
  <c r="H2133"/>
  <c r="A1906"/>
  <c r="B1906"/>
  <c r="C1906"/>
  <c r="D1906"/>
  <c r="E1906"/>
  <c r="F1906"/>
  <c r="G1906"/>
  <c r="H1906"/>
  <c r="A2070"/>
  <c r="B2070"/>
  <c r="C2070"/>
  <c r="D2070"/>
  <c r="E2070"/>
  <c r="F2070"/>
  <c r="G2070"/>
  <c r="H2070"/>
  <c r="A1988"/>
  <c r="B1988"/>
  <c r="C1988"/>
  <c r="D1988"/>
  <c r="E1988"/>
  <c r="F1988"/>
  <c r="G1988"/>
  <c r="H1988"/>
  <c r="A2010"/>
  <c r="B2010"/>
  <c r="C2010"/>
  <c r="D2010"/>
  <c r="E2010"/>
  <c r="F2010"/>
  <c r="G2010"/>
  <c r="H2010"/>
  <c r="A2208"/>
  <c r="B2208"/>
  <c r="C2208"/>
  <c r="D2208"/>
  <c r="E2208"/>
  <c r="F2208"/>
  <c r="G2208"/>
  <c r="A2134"/>
  <c r="B2134"/>
  <c r="C2134"/>
  <c r="D2134"/>
  <c r="E2134"/>
  <c r="F2134"/>
  <c r="G2134"/>
  <c r="H2134"/>
  <c r="A1907"/>
  <c r="B1907"/>
  <c r="C1907"/>
  <c r="D1907"/>
  <c r="E1907"/>
  <c r="F1907"/>
  <c r="G1907"/>
  <c r="H1907"/>
  <c r="A1959"/>
  <c r="B1959"/>
  <c r="C1959"/>
  <c r="D1959"/>
  <c r="E1959"/>
  <c r="F1959"/>
  <c r="G1959"/>
  <c r="H1959"/>
  <c r="A2071"/>
  <c r="B2071"/>
  <c r="C2071"/>
  <c r="D2071"/>
  <c r="E2071"/>
  <c r="F2071"/>
  <c r="G2071"/>
  <c r="H2071"/>
  <c r="A1989"/>
  <c r="B1989"/>
  <c r="C1989"/>
  <c r="D1989"/>
  <c r="E1989"/>
  <c r="F1989"/>
  <c r="G1989"/>
  <c r="H1989"/>
  <c r="A2209"/>
  <c r="B2209"/>
  <c r="C2209"/>
  <c r="D2209"/>
  <c r="E2209"/>
  <c r="F2209"/>
  <c r="G2209"/>
  <c r="A1908"/>
  <c r="B1908"/>
  <c r="C1908"/>
  <c r="D1908"/>
  <c r="E1908"/>
  <c r="F1908"/>
  <c r="G1908"/>
  <c r="H1908"/>
  <c r="A2072"/>
  <c r="B2072"/>
  <c r="C2072"/>
  <c r="D2072"/>
  <c r="E2072"/>
  <c r="F2072"/>
  <c r="G2072"/>
  <c r="H2072"/>
  <c r="A2210"/>
  <c r="B2210"/>
  <c r="C2210"/>
  <c r="D2210"/>
  <c r="E2210"/>
  <c r="F2210"/>
  <c r="G2210"/>
  <c r="A1909"/>
  <c r="B1909"/>
  <c r="C1909"/>
  <c r="D1909"/>
  <c r="E1909"/>
  <c r="F1909"/>
  <c r="G1909"/>
  <c r="H1909"/>
  <c r="A2073"/>
  <c r="B2073"/>
  <c r="C2073"/>
  <c r="D2073"/>
  <c r="E2073"/>
  <c r="F2073"/>
  <c r="G2073"/>
  <c r="H2073"/>
  <c r="A2211"/>
  <c r="B2211"/>
  <c r="C2211"/>
  <c r="D2211"/>
  <c r="E2211"/>
  <c r="F2211"/>
  <c r="G2211"/>
  <c r="A1408"/>
  <c r="B1408"/>
  <c r="C1408"/>
  <c r="D1408"/>
  <c r="E1408"/>
  <c r="F1408"/>
  <c r="G1408"/>
  <c r="H1408"/>
  <c r="A1467"/>
  <c r="B1467"/>
  <c r="C1467"/>
  <c r="D1467"/>
  <c r="E1467"/>
  <c r="F1467"/>
  <c r="G1467"/>
  <c r="H1467"/>
  <c r="A1447"/>
  <c r="B1447"/>
  <c r="C1447"/>
  <c r="D1447"/>
  <c r="E1447"/>
  <c r="F1447"/>
  <c r="G1447"/>
  <c r="H1447"/>
  <c r="A1506"/>
  <c r="B1506"/>
  <c r="C1506"/>
  <c r="D1506"/>
  <c r="E1506"/>
  <c r="F1506"/>
  <c r="G1506"/>
  <c r="A1409"/>
  <c r="B1409"/>
  <c r="C1409"/>
  <c r="D1409"/>
  <c r="E1409"/>
  <c r="F1409"/>
  <c r="G1409"/>
  <c r="H1409"/>
  <c r="A1468"/>
  <c r="B1468"/>
  <c r="C1468"/>
  <c r="D1468"/>
  <c r="E1468"/>
  <c r="F1468"/>
  <c r="G1468"/>
  <c r="H1468"/>
  <c r="A1507"/>
  <c r="B1507"/>
  <c r="C1507"/>
  <c r="D1507"/>
  <c r="E1507"/>
  <c r="F1507"/>
  <c r="G1507"/>
  <c r="A1410"/>
  <c r="B1410"/>
  <c r="C1410"/>
  <c r="D1410"/>
  <c r="E1410"/>
  <c r="F1410"/>
  <c r="G1410"/>
  <c r="H1410"/>
  <c r="A1411"/>
  <c r="B1411"/>
  <c r="C1411"/>
  <c r="D1411"/>
  <c r="E1411"/>
  <c r="F1411"/>
  <c r="G1411"/>
  <c r="H1411"/>
  <c r="A1535"/>
  <c r="B1535"/>
  <c r="C1535"/>
  <c r="D1535"/>
  <c r="E1535"/>
  <c r="F1535"/>
  <c r="G1535"/>
  <c r="H1535"/>
  <c r="A1558"/>
  <c r="B1558"/>
  <c r="C1558"/>
  <c r="D1558"/>
  <c r="E1558"/>
  <c r="F1558"/>
  <c r="G1558"/>
  <c r="H1558"/>
  <c r="A1575"/>
  <c r="B1575"/>
  <c r="C1575"/>
  <c r="D1575"/>
  <c r="E1575"/>
  <c r="F1575"/>
  <c r="G1575"/>
  <c r="A1581"/>
  <c r="B1581"/>
  <c r="C1581"/>
  <c r="D1581"/>
  <c r="E1581"/>
  <c r="F1581"/>
  <c r="G1581"/>
  <c r="H1581"/>
  <c r="A1638"/>
  <c r="B1638"/>
  <c r="C1638"/>
  <c r="D1638"/>
  <c r="E1638"/>
  <c r="F1638"/>
  <c r="G1638"/>
  <c r="H1638"/>
  <c r="A1716"/>
  <c r="B1716"/>
  <c r="C1716"/>
  <c r="D1716"/>
  <c r="E1716"/>
  <c r="F1716"/>
  <c r="G1716"/>
  <c r="A1639"/>
  <c r="B1639"/>
  <c r="C1639"/>
  <c r="D1639"/>
  <c r="E1639"/>
  <c r="F1639"/>
  <c r="G1639"/>
  <c r="H1639"/>
  <c r="A1717"/>
  <c r="B1717"/>
  <c r="C1717"/>
  <c r="D1717"/>
  <c r="E1717"/>
  <c r="F1717"/>
  <c r="G1717"/>
  <c r="A1640"/>
  <c r="B1640"/>
  <c r="C1640"/>
  <c r="D1640"/>
  <c r="E1640"/>
  <c r="F1640"/>
  <c r="G1640"/>
  <c r="H1640"/>
  <c r="A1718"/>
  <c r="B1718"/>
  <c r="C1718"/>
  <c r="D1718"/>
  <c r="E1718"/>
  <c r="F1718"/>
  <c r="G1718"/>
  <c r="A1641"/>
  <c r="B1641"/>
  <c r="C1641"/>
  <c r="D1641"/>
  <c r="E1641"/>
  <c r="F1641"/>
  <c r="G1641"/>
  <c r="H1641"/>
  <c r="A1719"/>
  <c r="B1719"/>
  <c r="C1719"/>
  <c r="D1719"/>
  <c r="E1719"/>
  <c r="F1719"/>
  <c r="G1719"/>
  <c r="A1642"/>
  <c r="B1642"/>
  <c r="C1642"/>
  <c r="D1642"/>
  <c r="E1642"/>
  <c r="F1642"/>
  <c r="G1642"/>
  <c r="H1642"/>
  <c r="A1720"/>
  <c r="B1720"/>
  <c r="C1720"/>
  <c r="D1720"/>
  <c r="E1720"/>
  <c r="F1720"/>
  <c r="G1720"/>
  <c r="A1758"/>
  <c r="B1758"/>
  <c r="C1758"/>
  <c r="D1758"/>
  <c r="E1758"/>
  <c r="F1758"/>
  <c r="G1758"/>
  <c r="A1759"/>
  <c r="B1759"/>
  <c r="C1759"/>
  <c r="D1759"/>
  <c r="E1759"/>
  <c r="F1759"/>
  <c r="G1759"/>
  <c r="A1760"/>
  <c r="B1760"/>
  <c r="C1760"/>
  <c r="D1760"/>
  <c r="E1760"/>
  <c r="F1760"/>
  <c r="G1760"/>
  <c r="A1796"/>
  <c r="B1796"/>
  <c r="C1796"/>
  <c r="D1796"/>
  <c r="E1796"/>
  <c r="F1796"/>
  <c r="G1796"/>
  <c r="H1796"/>
  <c r="A1834"/>
  <c r="B1834"/>
  <c r="C1834"/>
  <c r="D1834"/>
  <c r="E1834"/>
  <c r="F1834"/>
  <c r="G1834"/>
  <c r="H1834"/>
  <c r="A1851"/>
  <c r="B1851"/>
  <c r="C1851"/>
  <c r="D1851"/>
  <c r="E1851"/>
  <c r="F1851"/>
  <c r="G1851"/>
  <c r="A1797"/>
  <c r="B1797"/>
  <c r="C1797"/>
  <c r="D1797"/>
  <c r="E1797"/>
  <c r="F1797"/>
  <c r="G1797"/>
  <c r="H1797"/>
  <c r="A1798"/>
  <c r="B1798"/>
  <c r="C1798"/>
  <c r="D1798"/>
  <c r="E1798"/>
  <c r="F1798"/>
  <c r="G1798"/>
  <c r="H1798"/>
  <c r="A1835"/>
  <c r="B1835"/>
  <c r="C1835"/>
  <c r="D1835"/>
  <c r="E1835"/>
  <c r="F1835"/>
  <c r="G1835"/>
  <c r="H1835"/>
  <c r="A1910"/>
  <c r="B1910"/>
  <c r="C1910"/>
  <c r="D1910"/>
  <c r="E1910"/>
  <c r="F1910"/>
  <c r="G1910"/>
  <c r="H1910"/>
  <c r="A2074"/>
  <c r="B2074"/>
  <c r="C2074"/>
  <c r="D2074"/>
  <c r="E2074"/>
  <c r="F2074"/>
  <c r="G2074"/>
  <c r="H2074"/>
  <c r="A1990"/>
  <c r="B1990"/>
  <c r="C1990"/>
  <c r="D1990"/>
  <c r="E1990"/>
  <c r="F1990"/>
  <c r="G1990"/>
  <c r="H1990"/>
  <c r="A2005"/>
  <c r="B2005"/>
  <c r="C2005"/>
  <c r="D2005"/>
  <c r="E2005"/>
  <c r="F2005"/>
  <c r="G2005"/>
  <c r="H2005"/>
  <c r="A2212"/>
  <c r="B2212"/>
  <c r="C2212"/>
  <c r="D2212"/>
  <c r="E2212"/>
  <c r="F2212"/>
  <c r="G2212"/>
  <c r="A2249"/>
  <c r="B2249"/>
  <c r="C2249"/>
  <c r="D2249"/>
  <c r="E2249"/>
  <c r="F2249"/>
  <c r="G2249"/>
  <c r="A2135"/>
  <c r="B2135"/>
  <c r="C2135"/>
  <c r="D2135"/>
  <c r="E2135"/>
  <c r="F2135"/>
  <c r="G2135"/>
  <c r="H2135"/>
  <c r="A1859"/>
  <c r="B1859"/>
  <c r="C1859"/>
  <c r="D1859"/>
  <c r="E1859"/>
  <c r="F1859"/>
  <c r="G1859"/>
  <c r="A1911"/>
  <c r="B1911"/>
  <c r="C1911"/>
  <c r="D1911"/>
  <c r="E1911"/>
  <c r="F1911"/>
  <c r="G1911"/>
  <c r="H1911"/>
  <c r="A1960"/>
  <c r="B1960"/>
  <c r="C1960"/>
  <c r="D1960"/>
  <c r="E1960"/>
  <c r="F1960"/>
  <c r="G1960"/>
  <c r="H1960"/>
  <c r="A2075"/>
  <c r="B2075"/>
  <c r="C2075"/>
  <c r="D2075"/>
  <c r="E2075"/>
  <c r="F2075"/>
  <c r="G2075"/>
  <c r="H2075"/>
  <c r="A1991"/>
  <c r="B1991"/>
  <c r="C1991"/>
  <c r="D1991"/>
  <c r="E1991"/>
  <c r="F1991"/>
  <c r="G1991"/>
  <c r="H1991"/>
  <c r="A2006"/>
  <c r="B2006"/>
  <c r="C2006"/>
  <c r="D2006"/>
  <c r="E2006"/>
  <c r="F2006"/>
  <c r="G2006"/>
  <c r="H2006"/>
  <c r="A2213"/>
  <c r="B2213"/>
  <c r="C2213"/>
  <c r="D2213"/>
  <c r="E2213"/>
  <c r="F2213"/>
  <c r="G2213"/>
  <c r="A2136"/>
  <c r="B2136"/>
  <c r="C2136"/>
  <c r="D2136"/>
  <c r="E2136"/>
  <c r="F2136"/>
  <c r="G2136"/>
  <c r="H2136"/>
  <c r="A1912"/>
  <c r="B1912"/>
  <c r="C1912"/>
  <c r="D1912"/>
  <c r="E1912"/>
  <c r="F1912"/>
  <c r="G1912"/>
  <c r="H1912"/>
  <c r="A1961"/>
  <c r="B1961"/>
  <c r="C1961"/>
  <c r="D1961"/>
  <c r="E1961"/>
  <c r="F1961"/>
  <c r="G1961"/>
  <c r="H1961"/>
  <c r="A1971"/>
  <c r="B1971"/>
  <c r="C1971"/>
  <c r="D1971"/>
  <c r="E1971"/>
  <c r="F1971"/>
  <c r="G1971"/>
  <c r="H1971"/>
  <c r="A2076"/>
  <c r="B2076"/>
  <c r="C2076"/>
  <c r="D2076"/>
  <c r="E2076"/>
  <c r="F2076"/>
  <c r="G2076"/>
  <c r="H2076"/>
  <c r="A1992"/>
  <c r="B1992"/>
  <c r="C1992"/>
  <c r="D1992"/>
  <c r="E1992"/>
  <c r="F1992"/>
  <c r="G1992"/>
  <c r="H1992"/>
  <c r="A2007"/>
  <c r="B2007"/>
  <c r="C2007"/>
  <c r="D2007"/>
  <c r="E2007"/>
  <c r="F2007"/>
  <c r="G2007"/>
  <c r="H2007"/>
  <c r="A2214"/>
  <c r="B2214"/>
  <c r="C2214"/>
  <c r="D2214"/>
  <c r="E2214"/>
  <c r="F2214"/>
  <c r="G2214"/>
  <c r="A1913"/>
  <c r="B1913"/>
  <c r="C1913"/>
  <c r="D1913"/>
  <c r="E1913"/>
  <c r="F1913"/>
  <c r="G1913"/>
  <c r="H1913"/>
  <c r="A2077"/>
  <c r="B2077"/>
  <c r="C2077"/>
  <c r="D2077"/>
  <c r="E2077"/>
  <c r="F2077"/>
  <c r="G2077"/>
  <c r="H2077"/>
  <c r="A1993"/>
  <c r="B1993"/>
  <c r="C1993"/>
  <c r="D1993"/>
  <c r="E1993"/>
  <c r="F1993"/>
  <c r="G1993"/>
  <c r="H1993"/>
  <c r="A2215"/>
  <c r="B2215"/>
  <c r="C2215"/>
  <c r="D2215"/>
  <c r="E2215"/>
  <c r="F2215"/>
  <c r="G2215"/>
  <c r="A2137"/>
  <c r="B2137"/>
  <c r="C2137"/>
  <c r="D2137"/>
  <c r="E2137"/>
  <c r="F2137"/>
  <c r="G2137"/>
  <c r="H2137"/>
  <c r="A1914"/>
  <c r="B1914"/>
  <c r="C1914"/>
  <c r="D1914"/>
  <c r="E1914"/>
  <c r="F1914"/>
  <c r="G1914"/>
  <c r="H1914"/>
  <c r="A2078"/>
  <c r="B2078"/>
  <c r="C2078"/>
  <c r="D2078"/>
  <c r="E2078"/>
  <c r="F2078"/>
  <c r="G2078"/>
  <c r="H2078"/>
  <c r="A1994"/>
  <c r="B1994"/>
  <c r="C1994"/>
  <c r="D1994"/>
  <c r="E1994"/>
  <c r="F1994"/>
  <c r="G1994"/>
  <c r="H1994"/>
  <c r="A2216"/>
  <c r="B2216"/>
  <c r="C2216"/>
  <c r="D2216"/>
  <c r="E2216"/>
  <c r="F2216"/>
  <c r="G2216"/>
  <c r="A1363"/>
  <c r="B1363"/>
  <c r="C1363"/>
  <c r="D1363"/>
  <c r="E1363"/>
  <c r="F1363"/>
  <c r="G1363"/>
  <c r="A1412"/>
  <c r="B1412"/>
  <c r="C1412"/>
  <c r="D1412"/>
  <c r="E1412"/>
  <c r="F1412"/>
  <c r="G1412"/>
  <c r="H1412"/>
  <c r="A1469"/>
  <c r="B1469"/>
  <c r="C1469"/>
  <c r="D1469"/>
  <c r="E1469"/>
  <c r="F1469"/>
  <c r="G1469"/>
  <c r="H1469"/>
  <c r="A1508"/>
  <c r="B1508"/>
  <c r="C1508"/>
  <c r="D1508"/>
  <c r="E1508"/>
  <c r="F1508"/>
  <c r="G1508"/>
  <c r="A1413"/>
  <c r="B1413"/>
  <c r="C1413"/>
  <c r="D1413"/>
  <c r="E1413"/>
  <c r="F1413"/>
  <c r="G1413"/>
  <c r="H1413"/>
  <c r="A1470"/>
  <c r="B1470"/>
  <c r="C1470"/>
  <c r="D1470"/>
  <c r="E1470"/>
  <c r="F1470"/>
  <c r="G1470"/>
  <c r="H1470"/>
  <c r="A1509"/>
  <c r="B1509"/>
  <c r="C1509"/>
  <c r="D1509"/>
  <c r="E1509"/>
  <c r="F1509"/>
  <c r="G1509"/>
  <c r="A1414"/>
  <c r="B1414"/>
  <c r="C1414"/>
  <c r="D1414"/>
  <c r="E1414"/>
  <c r="F1414"/>
  <c r="G1414"/>
  <c r="H1414"/>
  <c r="A1536"/>
  <c r="B1536"/>
  <c r="C1536"/>
  <c r="D1536"/>
  <c r="E1536"/>
  <c r="F1536"/>
  <c r="G1536"/>
  <c r="H1536"/>
  <c r="A1543"/>
  <c r="B1543"/>
  <c r="C1543"/>
  <c r="D1543"/>
  <c r="E1543"/>
  <c r="F1543"/>
  <c r="G1543"/>
  <c r="H1543"/>
  <c r="A1559"/>
  <c r="B1559"/>
  <c r="C1559"/>
  <c r="D1559"/>
  <c r="E1559"/>
  <c r="F1559"/>
  <c r="G1559"/>
  <c r="H1559"/>
  <c r="A1576"/>
  <c r="B1576"/>
  <c r="C1576"/>
  <c r="D1576"/>
  <c r="E1576"/>
  <c r="F1576"/>
  <c r="G1576"/>
  <c r="A1582"/>
  <c r="B1582"/>
  <c r="C1582"/>
  <c r="D1582"/>
  <c r="E1582"/>
  <c r="F1582"/>
  <c r="G1582"/>
  <c r="H1582"/>
  <c r="A1643"/>
  <c r="B1643"/>
  <c r="C1643"/>
  <c r="D1643"/>
  <c r="E1643"/>
  <c r="F1643"/>
  <c r="G1643"/>
  <c r="H1643"/>
  <c r="A1721"/>
  <c r="B1721"/>
  <c r="C1721"/>
  <c r="D1721"/>
  <c r="E1721"/>
  <c r="F1721"/>
  <c r="G1721"/>
  <c r="A1644"/>
  <c r="B1644"/>
  <c r="C1644"/>
  <c r="D1644"/>
  <c r="E1644"/>
  <c r="F1644"/>
  <c r="G1644"/>
  <c r="H1644"/>
  <c r="A1722"/>
  <c r="B1722"/>
  <c r="C1722"/>
  <c r="D1722"/>
  <c r="E1722"/>
  <c r="F1722"/>
  <c r="G1722"/>
  <c r="A1645"/>
  <c r="B1645"/>
  <c r="C1645"/>
  <c r="D1645"/>
  <c r="E1645"/>
  <c r="F1645"/>
  <c r="G1645"/>
  <c r="H1645"/>
  <c r="A1723"/>
  <c r="B1723"/>
  <c r="C1723"/>
  <c r="D1723"/>
  <c r="E1723"/>
  <c r="F1723"/>
  <c r="G1723"/>
  <c r="A1646"/>
  <c r="B1646"/>
  <c r="C1646"/>
  <c r="D1646"/>
  <c r="E1646"/>
  <c r="F1646"/>
  <c r="G1646"/>
  <c r="H1646"/>
  <c r="A1724"/>
  <c r="B1724"/>
  <c r="C1724"/>
  <c r="D1724"/>
  <c r="E1724"/>
  <c r="F1724"/>
  <c r="G1724"/>
  <c r="A1647"/>
  <c r="B1647"/>
  <c r="C1647"/>
  <c r="D1647"/>
  <c r="E1647"/>
  <c r="F1647"/>
  <c r="G1647"/>
  <c r="H1647"/>
  <c r="A1761"/>
  <c r="B1761"/>
  <c r="C1761"/>
  <c r="D1761"/>
  <c r="E1761"/>
  <c r="F1761"/>
  <c r="G1761"/>
  <c r="A1742"/>
  <c r="B1742"/>
  <c r="C1742"/>
  <c r="D1742"/>
  <c r="E1742"/>
  <c r="F1742"/>
  <c r="G1742"/>
  <c r="A1762"/>
  <c r="B1762"/>
  <c r="C1762"/>
  <c r="D1762"/>
  <c r="E1762"/>
  <c r="F1762"/>
  <c r="G1762"/>
  <c r="A1799"/>
  <c r="B1799"/>
  <c r="C1799"/>
  <c r="D1799"/>
  <c r="E1799"/>
  <c r="F1799"/>
  <c r="G1799"/>
  <c r="H1799"/>
  <c r="A1836"/>
  <c r="B1836"/>
  <c r="C1836"/>
  <c r="D1836"/>
  <c r="E1836"/>
  <c r="F1836"/>
  <c r="G1836"/>
  <c r="H1836"/>
  <c r="A1800"/>
  <c r="B1800"/>
  <c r="C1800"/>
  <c r="D1800"/>
  <c r="E1800"/>
  <c r="F1800"/>
  <c r="G1800"/>
  <c r="H1800"/>
  <c r="A1852"/>
  <c r="B1852"/>
  <c r="C1852"/>
  <c r="D1852"/>
  <c r="E1852"/>
  <c r="F1852"/>
  <c r="G1852"/>
  <c r="A1801"/>
  <c r="B1801"/>
  <c r="C1801"/>
  <c r="D1801"/>
  <c r="E1801"/>
  <c r="F1801"/>
  <c r="G1801"/>
  <c r="H1801"/>
  <c r="A1915"/>
  <c r="B1915"/>
  <c r="C1915"/>
  <c r="D1915"/>
  <c r="E1915"/>
  <c r="F1915"/>
  <c r="G1915"/>
  <c r="H1915"/>
  <c r="A1962"/>
  <c r="B1962"/>
  <c r="C1962"/>
  <c r="D1962"/>
  <c r="E1962"/>
  <c r="F1962"/>
  <c r="G1962"/>
  <c r="H1962"/>
  <c r="A2079"/>
  <c r="B2079"/>
  <c r="C2079"/>
  <c r="D2079"/>
  <c r="E2079"/>
  <c r="F2079"/>
  <c r="G2079"/>
  <c r="H2079"/>
  <c r="A2217"/>
  <c r="B2217"/>
  <c r="C2217"/>
  <c r="D2217"/>
  <c r="E2217"/>
  <c r="F2217"/>
  <c r="G2217"/>
  <c r="A2250"/>
  <c r="B2250"/>
  <c r="C2250"/>
  <c r="D2250"/>
  <c r="E2250"/>
  <c r="F2250"/>
  <c r="G2250"/>
  <c r="A2138"/>
  <c r="B2138"/>
  <c r="C2138"/>
  <c r="D2138"/>
  <c r="E2138"/>
  <c r="F2138"/>
  <c r="G2138"/>
  <c r="H2138"/>
  <c r="A1860"/>
  <c r="B1860"/>
  <c r="C1860"/>
  <c r="D1860"/>
  <c r="E1860"/>
  <c r="F1860"/>
  <c r="G1860"/>
  <c r="A1916"/>
  <c r="B1916"/>
  <c r="C1916"/>
  <c r="D1916"/>
  <c r="E1916"/>
  <c r="F1916"/>
  <c r="G1916"/>
  <c r="H1916"/>
  <c r="A1963"/>
  <c r="B1963"/>
  <c r="C1963"/>
  <c r="D1963"/>
  <c r="E1963"/>
  <c r="F1963"/>
  <c r="G1963"/>
  <c r="H1963"/>
  <c r="A2080"/>
  <c r="B2080"/>
  <c r="C2080"/>
  <c r="D2080"/>
  <c r="E2080"/>
  <c r="F2080"/>
  <c r="G2080"/>
  <c r="H2080"/>
  <c r="A1995"/>
  <c r="B1995"/>
  <c r="C1995"/>
  <c r="D1995"/>
  <c r="E1995"/>
  <c r="F1995"/>
  <c r="G1995"/>
  <c r="H1995"/>
  <c r="A2008"/>
  <c r="B2008"/>
  <c r="C2008"/>
  <c r="D2008"/>
  <c r="E2008"/>
  <c r="F2008"/>
  <c r="G2008"/>
  <c r="H2008"/>
  <c r="A2158"/>
  <c r="B2158"/>
  <c r="C2158"/>
  <c r="D2158"/>
  <c r="E2158"/>
  <c r="F2158"/>
  <c r="G2158"/>
  <c r="H2158"/>
  <c r="A2218"/>
  <c r="B2218"/>
  <c r="C2218"/>
  <c r="D2218"/>
  <c r="E2218"/>
  <c r="F2218"/>
  <c r="G2218"/>
  <c r="A2139"/>
  <c r="B2139"/>
  <c r="C2139"/>
  <c r="D2139"/>
  <c r="E2139"/>
  <c r="F2139"/>
  <c r="G2139"/>
  <c r="H2139"/>
  <c r="A1917"/>
  <c r="B1917"/>
  <c r="C1917"/>
  <c r="D1917"/>
  <c r="E1917"/>
  <c r="F1917"/>
  <c r="G1917"/>
  <c r="H1917"/>
  <c r="A1964"/>
  <c r="B1964"/>
  <c r="C1964"/>
  <c r="D1964"/>
  <c r="E1964"/>
  <c r="F1964"/>
  <c r="G1964"/>
  <c r="H1964"/>
  <c r="A2081"/>
  <c r="B2081"/>
  <c r="C2081"/>
  <c r="D2081"/>
  <c r="E2081"/>
  <c r="F2081"/>
  <c r="G2081"/>
  <c r="H2081"/>
  <c r="A1996"/>
  <c r="B1996"/>
  <c r="C1996"/>
  <c r="D1996"/>
  <c r="E1996"/>
  <c r="F1996"/>
  <c r="G1996"/>
  <c r="H1996"/>
  <c r="A2219"/>
  <c r="B2219"/>
  <c r="C2219"/>
  <c r="D2219"/>
  <c r="E2219"/>
  <c r="F2219"/>
  <c r="G2219"/>
  <c r="A1918"/>
  <c r="B1918"/>
  <c r="C1918"/>
  <c r="D1918"/>
  <c r="E1918"/>
  <c r="F1918"/>
  <c r="G1918"/>
  <c r="H1918"/>
  <c r="A2082"/>
  <c r="B2082"/>
  <c r="C2082"/>
  <c r="D2082"/>
  <c r="E2082"/>
  <c r="F2082"/>
  <c r="G2082"/>
  <c r="H2082"/>
  <c r="A2220"/>
  <c r="B2220"/>
  <c r="C2220"/>
  <c r="D2220"/>
  <c r="E2220"/>
  <c r="F2220"/>
  <c r="G2220"/>
  <c r="A1919"/>
  <c r="B1919"/>
  <c r="C1919"/>
  <c r="D1919"/>
  <c r="E1919"/>
  <c r="F1919"/>
  <c r="G1919"/>
  <c r="H1919"/>
  <c r="A2083"/>
  <c r="B2083"/>
  <c r="C2083"/>
  <c r="D2083"/>
  <c r="E2083"/>
  <c r="F2083"/>
  <c r="G2083"/>
  <c r="H2083"/>
  <c r="A1997"/>
  <c r="B1997"/>
  <c r="C1997"/>
  <c r="D1997"/>
  <c r="E1997"/>
  <c r="F1997"/>
  <c r="G1997"/>
  <c r="H1997"/>
  <c r="A2221"/>
  <c r="B2221"/>
  <c r="C2221"/>
  <c r="D2221"/>
  <c r="E2221"/>
  <c r="F2221"/>
  <c r="G2221"/>
  <c r="A14993"/>
  <c r="B14993"/>
  <c r="C14993"/>
  <c r="D14993"/>
  <c r="E14993"/>
  <c r="F14993"/>
  <c r="G14993"/>
  <c r="H14993"/>
  <c r="A14994"/>
  <c r="B14994"/>
  <c r="C14994"/>
  <c r="D14994"/>
  <c r="E14994"/>
  <c r="F14994"/>
  <c r="G14994"/>
  <c r="H14994"/>
  <c r="A15138"/>
  <c r="B15138"/>
  <c r="C15138"/>
  <c r="D15138"/>
  <c r="E15138"/>
  <c r="F15138"/>
  <c r="G15138"/>
  <c r="H15138"/>
  <c r="A15185"/>
  <c r="B15185"/>
  <c r="C15185"/>
  <c r="D15185"/>
  <c r="E15185"/>
  <c r="F15185"/>
  <c r="G15185"/>
  <c r="H15185"/>
  <c r="A15186"/>
  <c r="B15186"/>
  <c r="C15186"/>
  <c r="D15186"/>
  <c r="E15186"/>
  <c r="F15186"/>
  <c r="G15186"/>
  <c r="H15186"/>
  <c r="A15187"/>
  <c r="B15187"/>
  <c r="C15187"/>
  <c r="D15187"/>
  <c r="E15187"/>
  <c r="F15187"/>
  <c r="G15187"/>
  <c r="H15187"/>
  <c r="A15188"/>
  <c r="B15188"/>
  <c r="C15188"/>
  <c r="D15188"/>
  <c r="E15188"/>
  <c r="F15188"/>
  <c r="G15188"/>
  <c r="H15188"/>
  <c r="A15548"/>
  <c r="B15548"/>
  <c r="C15548"/>
  <c r="D15548"/>
  <c r="E15548"/>
  <c r="F15548"/>
  <c r="G15548"/>
  <c r="H15548"/>
  <c r="A15621"/>
  <c r="B15621"/>
  <c r="C15621"/>
  <c r="D15621"/>
  <c r="E15621"/>
  <c r="F15621"/>
  <c r="G15621"/>
  <c r="H15621"/>
  <c r="A15413"/>
  <c r="B15413"/>
  <c r="C15413"/>
  <c r="D15413"/>
  <c r="E15413"/>
  <c r="F15413"/>
  <c r="G15413"/>
  <c r="H15413"/>
  <c r="A15549"/>
  <c r="B15549"/>
  <c r="C15549"/>
  <c r="D15549"/>
  <c r="E15549"/>
  <c r="F15549"/>
  <c r="G15549"/>
  <c r="H15549"/>
  <c r="A15510"/>
  <c r="B15510"/>
  <c r="C15510"/>
  <c r="D15510"/>
  <c r="E15510"/>
  <c r="F15510"/>
  <c r="G15510"/>
  <c r="H15510"/>
  <c r="A15667"/>
  <c r="B15667"/>
  <c r="C15667"/>
  <c r="D15667"/>
  <c r="E15667"/>
  <c r="F15667"/>
  <c r="G15667"/>
  <c r="A15414"/>
  <c r="B15414"/>
  <c r="C15414"/>
  <c r="D15414"/>
  <c r="E15414"/>
  <c r="F15414"/>
  <c r="G15414"/>
  <c r="H15414"/>
  <c r="A15550"/>
  <c r="B15550"/>
  <c r="C15550"/>
  <c r="D15550"/>
  <c r="E15550"/>
  <c r="F15550"/>
  <c r="G15550"/>
  <c r="H15550"/>
  <c r="A14980"/>
  <c r="B14980"/>
  <c r="C14980"/>
  <c r="D14980"/>
  <c r="E14980"/>
  <c r="F14980"/>
  <c r="G14980"/>
  <c r="A14995"/>
  <c r="B14995"/>
  <c r="C14995"/>
  <c r="D14995"/>
  <c r="E14995"/>
  <c r="F14995"/>
  <c r="G14995"/>
  <c r="H14995"/>
  <c r="A15060"/>
  <c r="B15060"/>
  <c r="C15060"/>
  <c r="D15060"/>
  <c r="E15060"/>
  <c r="F15060"/>
  <c r="G15060"/>
  <c r="H15060"/>
  <c r="A15090"/>
  <c r="B15090"/>
  <c r="C15090"/>
  <c r="D15090"/>
  <c r="E15090"/>
  <c r="F15090"/>
  <c r="G15090"/>
  <c r="A14996"/>
  <c r="B14996"/>
  <c r="C14996"/>
  <c r="D14996"/>
  <c r="E14996"/>
  <c r="F14996"/>
  <c r="G14996"/>
  <c r="H14996"/>
  <c r="A15091"/>
  <c r="B15091"/>
  <c r="C15091"/>
  <c r="D15091"/>
  <c r="E15091"/>
  <c r="F15091"/>
  <c r="G15091"/>
  <c r="A14997"/>
  <c r="B14997"/>
  <c r="C14997"/>
  <c r="D14997"/>
  <c r="E14997"/>
  <c r="F14997"/>
  <c r="G14997"/>
  <c r="H14997"/>
  <c r="A14998"/>
  <c r="B14998"/>
  <c r="C14998"/>
  <c r="D14998"/>
  <c r="E14998"/>
  <c r="F14998"/>
  <c r="G14998"/>
  <c r="H14998"/>
  <c r="A15061"/>
  <c r="B15061"/>
  <c r="C15061"/>
  <c r="D15061"/>
  <c r="E15061"/>
  <c r="F15061"/>
  <c r="G15061"/>
  <c r="H15061"/>
  <c r="A15125"/>
  <c r="B15125"/>
  <c r="C15125"/>
  <c r="D15125"/>
  <c r="E15125"/>
  <c r="F15125"/>
  <c r="G15125"/>
  <c r="H15125"/>
  <c r="A15139"/>
  <c r="B15139"/>
  <c r="C15139"/>
  <c r="D15139"/>
  <c r="E15139"/>
  <c r="F15139"/>
  <c r="G15139"/>
  <c r="H15139"/>
  <c r="A15155"/>
  <c r="B15155"/>
  <c r="C15155"/>
  <c r="D15155"/>
  <c r="E15155"/>
  <c r="F15155"/>
  <c r="G15155"/>
  <c r="A15189"/>
  <c r="B15189"/>
  <c r="C15189"/>
  <c r="D15189"/>
  <c r="E15189"/>
  <c r="F15189"/>
  <c r="G15189"/>
  <c r="H15189"/>
  <c r="A15260"/>
  <c r="B15260"/>
  <c r="C15260"/>
  <c r="D15260"/>
  <c r="E15260"/>
  <c r="F15260"/>
  <c r="G15260"/>
  <c r="A15190"/>
  <c r="B15190"/>
  <c r="C15190"/>
  <c r="D15190"/>
  <c r="E15190"/>
  <c r="F15190"/>
  <c r="G15190"/>
  <c r="H15190"/>
  <c r="A15261"/>
  <c r="B15261"/>
  <c r="C15261"/>
  <c r="D15261"/>
  <c r="E15261"/>
  <c r="F15261"/>
  <c r="G15261"/>
  <c r="A15191"/>
  <c r="B15191"/>
  <c r="C15191"/>
  <c r="D15191"/>
  <c r="E15191"/>
  <c r="F15191"/>
  <c r="G15191"/>
  <c r="H15191"/>
  <c r="A15262"/>
  <c r="B15262"/>
  <c r="C15262"/>
  <c r="D15262"/>
  <c r="E15262"/>
  <c r="F15262"/>
  <c r="G15262"/>
  <c r="A15192"/>
  <c r="B15192"/>
  <c r="C15192"/>
  <c r="D15192"/>
  <c r="E15192"/>
  <c r="F15192"/>
  <c r="G15192"/>
  <c r="H15192"/>
  <c r="A15263"/>
  <c r="B15263"/>
  <c r="C15263"/>
  <c r="D15263"/>
  <c r="E15263"/>
  <c r="F15263"/>
  <c r="G15263"/>
  <c r="A15193"/>
  <c r="B15193"/>
  <c r="C15193"/>
  <c r="D15193"/>
  <c r="E15193"/>
  <c r="F15193"/>
  <c r="G15193"/>
  <c r="H15193"/>
  <c r="A15264"/>
  <c r="B15264"/>
  <c r="C15264"/>
  <c r="D15264"/>
  <c r="E15264"/>
  <c r="F15264"/>
  <c r="G15264"/>
  <c r="A15297"/>
  <c r="B15297"/>
  <c r="C15297"/>
  <c r="D15297"/>
  <c r="E15297"/>
  <c r="F15297"/>
  <c r="G15297"/>
  <c r="A15310"/>
  <c r="B15310"/>
  <c r="C15310"/>
  <c r="D15310"/>
  <c r="E15310"/>
  <c r="F15310"/>
  <c r="G15310"/>
  <c r="A15298"/>
  <c r="B15298"/>
  <c r="C15298"/>
  <c r="D15298"/>
  <c r="E15298"/>
  <c r="F15298"/>
  <c r="G15298"/>
  <c r="A15334"/>
  <c r="B15334"/>
  <c r="C15334"/>
  <c r="D15334"/>
  <c r="E15334"/>
  <c r="F15334"/>
  <c r="G15334"/>
  <c r="H15334"/>
  <c r="A15374"/>
  <c r="B15374"/>
  <c r="C15374"/>
  <c r="D15374"/>
  <c r="E15374"/>
  <c r="F15374"/>
  <c r="G15374"/>
  <c r="H15374"/>
  <c r="A15384"/>
  <c r="B15384"/>
  <c r="C15384"/>
  <c r="D15384"/>
  <c r="E15384"/>
  <c r="F15384"/>
  <c r="G15384"/>
  <c r="A15335"/>
  <c r="B15335"/>
  <c r="C15335"/>
  <c r="D15335"/>
  <c r="E15335"/>
  <c r="F15335"/>
  <c r="G15335"/>
  <c r="H15335"/>
  <c r="A15336"/>
  <c r="B15336"/>
  <c r="C15336"/>
  <c r="D15336"/>
  <c r="E15336"/>
  <c r="F15336"/>
  <c r="G15336"/>
  <c r="H15336"/>
  <c r="A15415"/>
  <c r="B15415"/>
  <c r="C15415"/>
  <c r="D15415"/>
  <c r="E15415"/>
  <c r="F15415"/>
  <c r="G15415"/>
  <c r="H15415"/>
  <c r="A15551"/>
  <c r="B15551"/>
  <c r="C15551"/>
  <c r="D15551"/>
  <c r="E15551"/>
  <c r="F15551"/>
  <c r="G15551"/>
  <c r="H15551"/>
  <c r="A15484"/>
  <c r="B15484"/>
  <c r="C15484"/>
  <c r="D15484"/>
  <c r="E15484"/>
  <c r="F15484"/>
  <c r="G15484"/>
  <c r="H15484"/>
  <c r="A15668"/>
  <c r="B15668"/>
  <c r="C15668"/>
  <c r="D15668"/>
  <c r="E15668"/>
  <c r="F15668"/>
  <c r="G15668"/>
  <c r="A15718"/>
  <c r="B15718"/>
  <c r="C15718"/>
  <c r="D15718"/>
  <c r="E15718"/>
  <c r="F15718"/>
  <c r="G15718"/>
  <c r="A15622"/>
  <c r="B15622"/>
  <c r="C15622"/>
  <c r="D15622"/>
  <c r="E15622"/>
  <c r="F15622"/>
  <c r="G15622"/>
  <c r="H15622"/>
  <c r="A15395"/>
  <c r="B15395"/>
  <c r="C15395"/>
  <c r="D15395"/>
  <c r="E15395"/>
  <c r="F15395"/>
  <c r="G15395"/>
  <c r="H15395"/>
  <c r="A15416"/>
  <c r="B15416"/>
  <c r="C15416"/>
  <c r="D15416"/>
  <c r="E15416"/>
  <c r="F15416"/>
  <c r="G15416"/>
  <c r="H15416"/>
  <c r="A15477"/>
  <c r="B15477"/>
  <c r="C15477"/>
  <c r="D15477"/>
  <c r="E15477"/>
  <c r="F15477"/>
  <c r="G15477"/>
  <c r="H15477"/>
  <c r="A15552"/>
  <c r="B15552"/>
  <c r="C15552"/>
  <c r="D15552"/>
  <c r="E15552"/>
  <c r="F15552"/>
  <c r="G15552"/>
  <c r="H15552"/>
  <c r="A15485"/>
  <c r="B15485"/>
  <c r="C15485"/>
  <c r="D15485"/>
  <c r="E15485"/>
  <c r="F15485"/>
  <c r="G15485"/>
  <c r="H15485"/>
  <c r="A15511"/>
  <c r="B15511"/>
  <c r="C15511"/>
  <c r="D15511"/>
  <c r="E15511"/>
  <c r="F15511"/>
  <c r="G15511"/>
  <c r="H15511"/>
  <c r="A15669"/>
  <c r="B15669"/>
  <c r="C15669"/>
  <c r="D15669"/>
  <c r="E15669"/>
  <c r="F15669"/>
  <c r="G15669"/>
  <c r="A15623"/>
  <c r="B15623"/>
  <c r="C15623"/>
  <c r="D15623"/>
  <c r="E15623"/>
  <c r="F15623"/>
  <c r="G15623"/>
  <c r="H15623"/>
  <c r="A15417"/>
  <c r="B15417"/>
  <c r="C15417"/>
  <c r="D15417"/>
  <c r="E15417"/>
  <c r="F15417"/>
  <c r="G15417"/>
  <c r="H15417"/>
  <c r="A15553"/>
  <c r="B15553"/>
  <c r="C15553"/>
  <c r="D15553"/>
  <c r="E15553"/>
  <c r="F15553"/>
  <c r="G15553"/>
  <c r="H15553"/>
  <c r="A15486"/>
  <c r="B15486"/>
  <c r="C15486"/>
  <c r="D15486"/>
  <c r="E15486"/>
  <c r="F15486"/>
  <c r="G15486"/>
  <c r="H15486"/>
  <c r="A15646"/>
  <c r="B15646"/>
  <c r="C15646"/>
  <c r="D15646"/>
  <c r="E15646"/>
  <c r="F15646"/>
  <c r="G15646"/>
  <c r="H15646"/>
  <c r="A15670"/>
  <c r="B15670"/>
  <c r="C15670"/>
  <c r="D15670"/>
  <c r="E15670"/>
  <c r="F15670"/>
  <c r="G15670"/>
  <c r="A15418"/>
  <c r="B15418"/>
  <c r="C15418"/>
  <c r="D15418"/>
  <c r="E15418"/>
  <c r="F15418"/>
  <c r="G15418"/>
  <c r="H15418"/>
  <c r="A15554"/>
  <c r="B15554"/>
  <c r="C15554"/>
  <c r="D15554"/>
  <c r="E15554"/>
  <c r="F15554"/>
  <c r="G15554"/>
  <c r="H15554"/>
  <c r="A15487"/>
  <c r="B15487"/>
  <c r="C15487"/>
  <c r="D15487"/>
  <c r="E15487"/>
  <c r="F15487"/>
  <c r="G15487"/>
  <c r="H15487"/>
  <c r="A15671"/>
  <c r="B15671"/>
  <c r="C15671"/>
  <c r="D15671"/>
  <c r="E15671"/>
  <c r="F15671"/>
  <c r="G15671"/>
  <c r="A15419"/>
  <c r="B15419"/>
  <c r="C15419"/>
  <c r="D15419"/>
  <c r="E15419"/>
  <c r="F15419"/>
  <c r="G15419"/>
  <c r="H15419"/>
  <c r="A15555"/>
  <c r="B15555"/>
  <c r="C15555"/>
  <c r="D15555"/>
  <c r="E15555"/>
  <c r="F15555"/>
  <c r="G15555"/>
  <c r="H15555"/>
  <c r="A15488"/>
  <c r="B15488"/>
  <c r="C15488"/>
  <c r="D15488"/>
  <c r="E15488"/>
  <c r="F15488"/>
  <c r="G15488"/>
  <c r="H15488"/>
  <c r="A14999"/>
  <c r="B14999"/>
  <c r="C14999"/>
  <c r="D14999"/>
  <c r="E14999"/>
  <c r="F14999"/>
  <c r="G14999"/>
  <c r="H14999"/>
  <c r="A15062"/>
  <c r="B15062"/>
  <c r="C15062"/>
  <c r="D15062"/>
  <c r="E15062"/>
  <c r="F15062"/>
  <c r="G15062"/>
  <c r="H15062"/>
  <c r="A15092"/>
  <c r="B15092"/>
  <c r="C15092"/>
  <c r="D15092"/>
  <c r="E15092"/>
  <c r="F15092"/>
  <c r="G15092"/>
  <c r="A15000"/>
  <c r="B15000"/>
  <c r="C15000"/>
  <c r="D15000"/>
  <c r="E15000"/>
  <c r="F15000"/>
  <c r="G15000"/>
  <c r="H15000"/>
  <c r="A15063"/>
  <c r="B15063"/>
  <c r="C15063"/>
  <c r="D15063"/>
  <c r="E15063"/>
  <c r="F15063"/>
  <c r="G15063"/>
  <c r="H15063"/>
  <c r="A15093"/>
  <c r="B15093"/>
  <c r="C15093"/>
  <c r="D15093"/>
  <c r="E15093"/>
  <c r="F15093"/>
  <c r="G15093"/>
  <c r="A15124"/>
  <c r="B15124"/>
  <c r="C15124"/>
  <c r="D15124"/>
  <c r="E15124"/>
  <c r="F15124"/>
  <c r="G15124"/>
  <c r="A15001"/>
  <c r="B15001"/>
  <c r="C15001"/>
  <c r="D15001"/>
  <c r="E15001"/>
  <c r="F15001"/>
  <c r="G15001"/>
  <c r="H15001"/>
  <c r="A15002"/>
  <c r="B15002"/>
  <c r="C15002"/>
  <c r="D15002"/>
  <c r="E15002"/>
  <c r="F15002"/>
  <c r="G15002"/>
  <c r="H15002"/>
  <c r="A15126"/>
  <c r="B15126"/>
  <c r="C15126"/>
  <c r="D15126"/>
  <c r="E15126"/>
  <c r="F15126"/>
  <c r="G15126"/>
  <c r="H15126"/>
  <c r="A15140"/>
  <c r="B15140"/>
  <c r="C15140"/>
  <c r="D15140"/>
  <c r="E15140"/>
  <c r="F15140"/>
  <c r="G15140"/>
  <c r="H15140"/>
  <c r="A15156"/>
  <c r="B15156"/>
  <c r="C15156"/>
  <c r="D15156"/>
  <c r="E15156"/>
  <c r="F15156"/>
  <c r="G15156"/>
  <c r="A15194"/>
  <c r="B15194"/>
  <c r="C15194"/>
  <c r="D15194"/>
  <c r="E15194"/>
  <c r="F15194"/>
  <c r="G15194"/>
  <c r="H15194"/>
  <c r="A15265"/>
  <c r="B15265"/>
  <c r="C15265"/>
  <c r="D15265"/>
  <c r="E15265"/>
  <c r="F15265"/>
  <c r="G15265"/>
  <c r="A15195"/>
  <c r="B15195"/>
  <c r="C15195"/>
  <c r="D15195"/>
  <c r="E15195"/>
  <c r="F15195"/>
  <c r="G15195"/>
  <c r="H15195"/>
  <c r="A15266"/>
  <c r="B15266"/>
  <c r="C15266"/>
  <c r="D15266"/>
  <c r="E15266"/>
  <c r="F15266"/>
  <c r="G15266"/>
  <c r="A15196"/>
  <c r="B15196"/>
  <c r="C15196"/>
  <c r="D15196"/>
  <c r="E15196"/>
  <c r="F15196"/>
  <c r="G15196"/>
  <c r="H15196"/>
  <c r="A15267"/>
  <c r="B15267"/>
  <c r="C15267"/>
  <c r="D15267"/>
  <c r="E15267"/>
  <c r="F15267"/>
  <c r="G15267"/>
  <c r="A15162"/>
  <c r="B15162"/>
  <c r="C15162"/>
  <c r="D15162"/>
  <c r="E15162"/>
  <c r="F15162"/>
  <c r="G15162"/>
  <c r="H15162"/>
  <c r="A15197"/>
  <c r="B15197"/>
  <c r="C15197"/>
  <c r="D15197"/>
  <c r="E15197"/>
  <c r="F15197"/>
  <c r="G15197"/>
  <c r="H15197"/>
  <c r="A15268"/>
  <c r="B15268"/>
  <c r="C15268"/>
  <c r="D15268"/>
  <c r="E15268"/>
  <c r="F15268"/>
  <c r="G15268"/>
  <c r="A15198"/>
  <c r="B15198"/>
  <c r="C15198"/>
  <c r="D15198"/>
  <c r="E15198"/>
  <c r="F15198"/>
  <c r="G15198"/>
  <c r="H15198"/>
  <c r="A15311"/>
  <c r="B15311"/>
  <c r="C15311"/>
  <c r="D15311"/>
  <c r="E15311"/>
  <c r="F15311"/>
  <c r="G15311"/>
  <c r="A15295"/>
  <c r="B15295"/>
  <c r="C15295"/>
  <c r="D15295"/>
  <c r="E15295"/>
  <c r="F15295"/>
  <c r="G15295"/>
  <c r="H15295"/>
  <c r="A15296"/>
  <c r="B15296"/>
  <c r="C15296"/>
  <c r="D15296"/>
  <c r="E15296"/>
  <c r="F15296"/>
  <c r="G15296"/>
  <c r="H15296"/>
  <c r="A15299"/>
  <c r="B15299"/>
  <c r="C15299"/>
  <c r="D15299"/>
  <c r="E15299"/>
  <c r="F15299"/>
  <c r="G15299"/>
  <c r="A15337"/>
  <c r="B15337"/>
  <c r="C15337"/>
  <c r="D15337"/>
  <c r="E15337"/>
  <c r="F15337"/>
  <c r="G15337"/>
  <c r="H15337"/>
  <c r="A15375"/>
  <c r="B15375"/>
  <c r="C15375"/>
  <c r="D15375"/>
  <c r="E15375"/>
  <c r="F15375"/>
  <c r="G15375"/>
  <c r="H15375"/>
  <c r="A15338"/>
  <c r="B15338"/>
  <c r="C15338"/>
  <c r="D15338"/>
  <c r="E15338"/>
  <c r="F15338"/>
  <c r="G15338"/>
  <c r="H15338"/>
  <c r="A15339"/>
  <c r="B15339"/>
  <c r="C15339"/>
  <c r="D15339"/>
  <c r="E15339"/>
  <c r="F15339"/>
  <c r="G15339"/>
  <c r="H15339"/>
  <c r="A15556"/>
  <c r="B15556"/>
  <c r="C15556"/>
  <c r="D15556"/>
  <c r="E15556"/>
  <c r="F15556"/>
  <c r="G15556"/>
  <c r="H15556"/>
  <c r="A15672"/>
  <c r="B15672"/>
  <c r="C15672"/>
  <c r="D15672"/>
  <c r="E15672"/>
  <c r="F15672"/>
  <c r="G15672"/>
  <c r="A15624"/>
  <c r="B15624"/>
  <c r="C15624"/>
  <c r="D15624"/>
  <c r="E15624"/>
  <c r="F15624"/>
  <c r="G15624"/>
  <c r="H15624"/>
  <c r="A15420"/>
  <c r="B15420"/>
  <c r="C15420"/>
  <c r="D15420"/>
  <c r="E15420"/>
  <c r="F15420"/>
  <c r="G15420"/>
  <c r="H15420"/>
  <c r="A15557"/>
  <c r="B15557"/>
  <c r="C15557"/>
  <c r="D15557"/>
  <c r="E15557"/>
  <c r="F15557"/>
  <c r="G15557"/>
  <c r="H15557"/>
  <c r="A15489"/>
  <c r="B15489"/>
  <c r="C15489"/>
  <c r="D15489"/>
  <c r="E15489"/>
  <c r="F15489"/>
  <c r="G15489"/>
  <c r="H15489"/>
  <c r="A15512"/>
  <c r="B15512"/>
  <c r="C15512"/>
  <c r="D15512"/>
  <c r="E15512"/>
  <c r="F15512"/>
  <c r="G15512"/>
  <c r="H15512"/>
  <c r="A15673"/>
  <c r="B15673"/>
  <c r="C15673"/>
  <c r="D15673"/>
  <c r="E15673"/>
  <c r="F15673"/>
  <c r="G15673"/>
  <c r="A15625"/>
  <c r="B15625"/>
  <c r="C15625"/>
  <c r="D15625"/>
  <c r="E15625"/>
  <c r="F15625"/>
  <c r="G15625"/>
  <c r="H15625"/>
  <c r="A15421"/>
  <c r="B15421"/>
  <c r="C15421"/>
  <c r="D15421"/>
  <c r="E15421"/>
  <c r="F15421"/>
  <c r="G15421"/>
  <c r="H15421"/>
  <c r="A15558"/>
  <c r="B15558"/>
  <c r="C15558"/>
  <c r="D15558"/>
  <c r="E15558"/>
  <c r="F15558"/>
  <c r="G15558"/>
  <c r="H15558"/>
  <c r="A15490"/>
  <c r="B15490"/>
  <c r="C15490"/>
  <c r="D15490"/>
  <c r="E15490"/>
  <c r="F15490"/>
  <c r="G15490"/>
  <c r="H15490"/>
  <c r="A15513"/>
  <c r="B15513"/>
  <c r="C15513"/>
  <c r="D15513"/>
  <c r="E15513"/>
  <c r="F15513"/>
  <c r="G15513"/>
  <c r="H15513"/>
  <c r="A15674"/>
  <c r="B15674"/>
  <c r="C15674"/>
  <c r="D15674"/>
  <c r="E15674"/>
  <c r="F15674"/>
  <c r="G15674"/>
  <c r="A15422"/>
  <c r="B15422"/>
  <c r="C15422"/>
  <c r="D15422"/>
  <c r="E15422"/>
  <c r="F15422"/>
  <c r="G15422"/>
  <c r="H15422"/>
  <c r="A15559"/>
  <c r="B15559"/>
  <c r="C15559"/>
  <c r="D15559"/>
  <c r="E15559"/>
  <c r="F15559"/>
  <c r="G15559"/>
  <c r="H15559"/>
  <c r="A15491"/>
  <c r="B15491"/>
  <c r="C15491"/>
  <c r="D15491"/>
  <c r="E15491"/>
  <c r="F15491"/>
  <c r="G15491"/>
  <c r="H15491"/>
  <c r="A15675"/>
  <c r="B15675"/>
  <c r="C15675"/>
  <c r="D15675"/>
  <c r="E15675"/>
  <c r="F15675"/>
  <c r="G15675"/>
  <c r="A15423"/>
  <c r="B15423"/>
  <c r="C15423"/>
  <c r="D15423"/>
  <c r="E15423"/>
  <c r="F15423"/>
  <c r="G15423"/>
  <c r="H15423"/>
  <c r="A15560"/>
  <c r="B15560"/>
  <c r="C15560"/>
  <c r="D15560"/>
  <c r="E15560"/>
  <c r="F15560"/>
  <c r="G15560"/>
  <c r="H15560"/>
  <c r="A15492"/>
  <c r="B15492"/>
  <c r="C15492"/>
  <c r="D15492"/>
  <c r="E15492"/>
  <c r="F15492"/>
  <c r="G15492"/>
  <c r="H15492"/>
  <c r="A15676"/>
  <c r="B15676"/>
  <c r="C15676"/>
  <c r="D15676"/>
  <c r="E15676"/>
  <c r="F15676"/>
  <c r="G15676"/>
  <c r="A15003"/>
  <c r="B15003"/>
  <c r="C15003"/>
  <c r="D15003"/>
  <c r="E15003"/>
  <c r="F15003"/>
  <c r="G15003"/>
  <c r="H15003"/>
  <c r="A15064"/>
  <c r="B15064"/>
  <c r="C15064"/>
  <c r="D15064"/>
  <c r="E15064"/>
  <c r="F15064"/>
  <c r="G15064"/>
  <c r="H15064"/>
  <c r="A15094"/>
  <c r="B15094"/>
  <c r="C15094"/>
  <c r="D15094"/>
  <c r="E15094"/>
  <c r="F15094"/>
  <c r="G15094"/>
  <c r="A15004"/>
  <c r="B15004"/>
  <c r="C15004"/>
  <c r="D15004"/>
  <c r="E15004"/>
  <c r="F15004"/>
  <c r="G15004"/>
  <c r="H15004"/>
  <c r="A15065"/>
  <c r="B15065"/>
  <c r="C15065"/>
  <c r="D15065"/>
  <c r="E15065"/>
  <c r="F15065"/>
  <c r="G15065"/>
  <c r="H15065"/>
  <c r="A15095"/>
  <c r="B15095"/>
  <c r="C15095"/>
  <c r="D15095"/>
  <c r="E15095"/>
  <c r="F15095"/>
  <c r="G15095"/>
  <c r="A15005"/>
  <c r="B15005"/>
  <c r="C15005"/>
  <c r="D15005"/>
  <c r="E15005"/>
  <c r="F15005"/>
  <c r="G15005"/>
  <c r="H15005"/>
  <c r="A15066"/>
  <c r="B15066"/>
  <c r="C15066"/>
  <c r="D15066"/>
  <c r="E15066"/>
  <c r="F15066"/>
  <c r="G15066"/>
  <c r="H15066"/>
  <c r="A15096"/>
  <c r="B15096"/>
  <c r="C15096"/>
  <c r="D15096"/>
  <c r="E15096"/>
  <c r="F15096"/>
  <c r="G15096"/>
  <c r="A15006"/>
  <c r="B15006"/>
  <c r="C15006"/>
  <c r="D15006"/>
  <c r="E15006"/>
  <c r="F15006"/>
  <c r="G15006"/>
  <c r="H15006"/>
  <c r="A15097"/>
  <c r="B15097"/>
  <c r="C15097"/>
  <c r="D15097"/>
  <c r="E15097"/>
  <c r="F15097"/>
  <c r="G15097"/>
  <c r="A15127"/>
  <c r="B15127"/>
  <c r="C15127"/>
  <c r="D15127"/>
  <c r="E15127"/>
  <c r="F15127"/>
  <c r="G15127"/>
  <c r="H15127"/>
  <c r="A15141"/>
  <c r="B15141"/>
  <c r="C15141"/>
  <c r="D15141"/>
  <c r="E15141"/>
  <c r="F15141"/>
  <c r="G15141"/>
  <c r="H15141"/>
  <c r="A15157"/>
  <c r="B15157"/>
  <c r="C15157"/>
  <c r="D15157"/>
  <c r="E15157"/>
  <c r="F15157"/>
  <c r="G15157"/>
  <c r="A15199"/>
  <c r="B15199"/>
  <c r="C15199"/>
  <c r="D15199"/>
  <c r="E15199"/>
  <c r="F15199"/>
  <c r="G15199"/>
  <c r="H15199"/>
  <c r="A15269"/>
  <c r="B15269"/>
  <c r="C15269"/>
  <c r="D15269"/>
  <c r="E15269"/>
  <c r="F15269"/>
  <c r="G15269"/>
  <c r="A15200"/>
  <c r="B15200"/>
  <c r="C15200"/>
  <c r="D15200"/>
  <c r="E15200"/>
  <c r="F15200"/>
  <c r="G15200"/>
  <c r="H15200"/>
  <c r="A15270"/>
  <c r="B15270"/>
  <c r="C15270"/>
  <c r="D15270"/>
  <c r="E15270"/>
  <c r="F15270"/>
  <c r="G15270"/>
  <c r="A15201"/>
  <c r="B15201"/>
  <c r="C15201"/>
  <c r="D15201"/>
  <c r="E15201"/>
  <c r="F15201"/>
  <c r="G15201"/>
  <c r="H15201"/>
  <c r="A15271"/>
  <c r="B15271"/>
  <c r="C15271"/>
  <c r="D15271"/>
  <c r="E15271"/>
  <c r="F15271"/>
  <c r="G15271"/>
  <c r="A15202"/>
  <c r="B15202"/>
  <c r="C15202"/>
  <c r="D15202"/>
  <c r="E15202"/>
  <c r="F15202"/>
  <c r="G15202"/>
  <c r="H15202"/>
  <c r="A15272"/>
  <c r="B15272"/>
  <c r="C15272"/>
  <c r="D15272"/>
  <c r="E15272"/>
  <c r="F15272"/>
  <c r="G15272"/>
  <c r="A15203"/>
  <c r="B15203"/>
  <c r="C15203"/>
  <c r="D15203"/>
  <c r="E15203"/>
  <c r="F15203"/>
  <c r="G15203"/>
  <c r="H15203"/>
  <c r="A15312"/>
  <c r="B15312"/>
  <c r="C15312"/>
  <c r="D15312"/>
  <c r="E15312"/>
  <c r="F15312"/>
  <c r="G15312"/>
  <c r="A15313"/>
  <c r="B15313"/>
  <c r="C15313"/>
  <c r="D15313"/>
  <c r="E15313"/>
  <c r="F15313"/>
  <c r="G15313"/>
  <c r="A15300"/>
  <c r="B15300"/>
  <c r="C15300"/>
  <c r="D15300"/>
  <c r="E15300"/>
  <c r="F15300"/>
  <c r="G15300"/>
  <c r="A15314"/>
  <c r="B15314"/>
  <c r="C15314"/>
  <c r="D15314"/>
  <c r="E15314"/>
  <c r="F15314"/>
  <c r="G15314"/>
  <c r="A15301"/>
  <c r="B15301"/>
  <c r="C15301"/>
  <c r="D15301"/>
  <c r="E15301"/>
  <c r="F15301"/>
  <c r="G15301"/>
  <c r="A15332"/>
  <c r="B15332"/>
  <c r="C15332"/>
  <c r="D15332"/>
  <c r="E15332"/>
  <c r="F15332"/>
  <c r="G15332"/>
  <c r="A15340"/>
  <c r="B15340"/>
  <c r="C15340"/>
  <c r="D15340"/>
  <c r="E15340"/>
  <c r="F15340"/>
  <c r="G15340"/>
  <c r="H15340"/>
  <c r="A15376"/>
  <c r="B15376"/>
  <c r="C15376"/>
  <c r="D15376"/>
  <c r="E15376"/>
  <c r="F15376"/>
  <c r="G15376"/>
  <c r="H15376"/>
  <c r="A15385"/>
  <c r="B15385"/>
  <c r="C15385"/>
  <c r="D15385"/>
  <c r="E15385"/>
  <c r="F15385"/>
  <c r="G15385"/>
  <c r="A15341"/>
  <c r="B15341"/>
  <c r="C15341"/>
  <c r="D15341"/>
  <c r="E15341"/>
  <c r="F15341"/>
  <c r="G15341"/>
  <c r="H15341"/>
  <c r="A15386"/>
  <c r="B15386"/>
  <c r="C15386"/>
  <c r="D15386"/>
  <c r="E15386"/>
  <c r="F15386"/>
  <c r="G15386"/>
  <c r="A15342"/>
  <c r="B15342"/>
  <c r="C15342"/>
  <c r="D15342"/>
  <c r="E15342"/>
  <c r="F15342"/>
  <c r="G15342"/>
  <c r="H15342"/>
  <c r="A15387"/>
  <c r="B15387"/>
  <c r="C15387"/>
  <c r="D15387"/>
  <c r="E15387"/>
  <c r="F15387"/>
  <c r="G15387"/>
  <c r="A15424"/>
  <c r="B15424"/>
  <c r="C15424"/>
  <c r="D15424"/>
  <c r="E15424"/>
  <c r="F15424"/>
  <c r="G15424"/>
  <c r="H15424"/>
  <c r="A15561"/>
  <c r="B15561"/>
  <c r="C15561"/>
  <c r="D15561"/>
  <c r="E15561"/>
  <c r="F15561"/>
  <c r="G15561"/>
  <c r="H15561"/>
  <c r="A15677"/>
  <c r="B15677"/>
  <c r="C15677"/>
  <c r="D15677"/>
  <c r="E15677"/>
  <c r="F15677"/>
  <c r="G15677"/>
  <c r="A15626"/>
  <c r="B15626"/>
  <c r="C15626"/>
  <c r="D15626"/>
  <c r="E15626"/>
  <c r="F15626"/>
  <c r="G15626"/>
  <c r="H15626"/>
  <c r="A15425"/>
  <c r="B15425"/>
  <c r="C15425"/>
  <c r="D15425"/>
  <c r="E15425"/>
  <c r="F15425"/>
  <c r="G15425"/>
  <c r="H15425"/>
  <c r="A15562"/>
  <c r="B15562"/>
  <c r="C15562"/>
  <c r="D15562"/>
  <c r="E15562"/>
  <c r="F15562"/>
  <c r="G15562"/>
  <c r="H15562"/>
  <c r="A15493"/>
  <c r="B15493"/>
  <c r="C15493"/>
  <c r="D15493"/>
  <c r="E15493"/>
  <c r="F15493"/>
  <c r="G15493"/>
  <c r="H15493"/>
  <c r="A15514"/>
  <c r="B15514"/>
  <c r="C15514"/>
  <c r="D15514"/>
  <c r="E15514"/>
  <c r="F15514"/>
  <c r="G15514"/>
  <c r="H15514"/>
  <c r="A15678"/>
  <c r="B15678"/>
  <c r="C15678"/>
  <c r="D15678"/>
  <c r="E15678"/>
  <c r="F15678"/>
  <c r="G15678"/>
  <c r="A15627"/>
  <c r="B15627"/>
  <c r="C15627"/>
  <c r="D15627"/>
  <c r="E15627"/>
  <c r="F15627"/>
  <c r="G15627"/>
  <c r="H15627"/>
  <c r="A15426"/>
  <c r="B15426"/>
  <c r="C15426"/>
  <c r="D15426"/>
  <c r="E15426"/>
  <c r="F15426"/>
  <c r="G15426"/>
  <c r="H15426"/>
  <c r="A15563"/>
  <c r="B15563"/>
  <c r="C15563"/>
  <c r="D15563"/>
  <c r="E15563"/>
  <c r="F15563"/>
  <c r="G15563"/>
  <c r="H15563"/>
  <c r="A15679"/>
  <c r="B15679"/>
  <c r="C15679"/>
  <c r="D15679"/>
  <c r="E15679"/>
  <c r="F15679"/>
  <c r="G15679"/>
  <c r="A15427"/>
  <c r="B15427"/>
  <c r="C15427"/>
  <c r="D15427"/>
  <c r="E15427"/>
  <c r="F15427"/>
  <c r="G15427"/>
  <c r="H15427"/>
  <c r="A15564"/>
  <c r="B15564"/>
  <c r="C15564"/>
  <c r="D15564"/>
  <c r="E15564"/>
  <c r="F15564"/>
  <c r="G15564"/>
  <c r="H15564"/>
  <c r="A15680"/>
  <c r="B15680"/>
  <c r="C15680"/>
  <c r="D15680"/>
  <c r="E15680"/>
  <c r="F15680"/>
  <c r="G15680"/>
  <c r="A15428"/>
  <c r="B15428"/>
  <c r="C15428"/>
  <c r="D15428"/>
  <c r="E15428"/>
  <c r="F15428"/>
  <c r="G15428"/>
  <c r="H15428"/>
  <c r="A15565"/>
  <c r="B15565"/>
  <c r="C15565"/>
  <c r="D15565"/>
  <c r="E15565"/>
  <c r="F15565"/>
  <c r="G15565"/>
  <c r="H15565"/>
  <c r="A15494"/>
  <c r="B15494"/>
  <c r="C15494"/>
  <c r="D15494"/>
  <c r="E15494"/>
  <c r="F15494"/>
  <c r="G15494"/>
  <c r="H15494"/>
  <c r="A15681"/>
  <c r="B15681"/>
  <c r="C15681"/>
  <c r="D15681"/>
  <c r="E15681"/>
  <c r="F15681"/>
  <c r="G15681"/>
  <c r="A14969"/>
  <c r="B14969"/>
  <c r="C14969"/>
  <c r="D14969"/>
  <c r="E14969"/>
  <c r="F14969"/>
  <c r="G14969"/>
  <c r="H14969"/>
  <c r="A15007"/>
  <c r="B15007"/>
  <c r="C15007"/>
  <c r="D15007"/>
  <c r="E15007"/>
  <c r="F15007"/>
  <c r="G15007"/>
  <c r="H15007"/>
  <c r="A15067"/>
  <c r="B15067"/>
  <c r="C15067"/>
  <c r="D15067"/>
  <c r="E15067"/>
  <c r="F15067"/>
  <c r="G15067"/>
  <c r="H15067"/>
  <c r="A15098"/>
  <c r="B15098"/>
  <c r="C15098"/>
  <c r="D15098"/>
  <c r="E15098"/>
  <c r="F15098"/>
  <c r="G15098"/>
  <c r="A15008"/>
  <c r="B15008"/>
  <c r="C15008"/>
  <c r="D15008"/>
  <c r="E15008"/>
  <c r="F15008"/>
  <c r="G15008"/>
  <c r="H15008"/>
  <c r="A15068"/>
  <c r="B15068"/>
  <c r="C15068"/>
  <c r="D15068"/>
  <c r="E15068"/>
  <c r="F15068"/>
  <c r="G15068"/>
  <c r="H15068"/>
  <c r="A15099"/>
  <c r="B15099"/>
  <c r="C15099"/>
  <c r="D15099"/>
  <c r="E15099"/>
  <c r="F15099"/>
  <c r="G15099"/>
  <c r="A15009"/>
  <c r="B15009"/>
  <c r="C15009"/>
  <c r="D15009"/>
  <c r="E15009"/>
  <c r="F15009"/>
  <c r="G15009"/>
  <c r="H15009"/>
  <c r="A15069"/>
  <c r="B15069"/>
  <c r="C15069"/>
  <c r="D15069"/>
  <c r="E15069"/>
  <c r="F15069"/>
  <c r="G15069"/>
  <c r="H15069"/>
  <c r="A15100"/>
  <c r="B15100"/>
  <c r="C15100"/>
  <c r="D15100"/>
  <c r="E15100"/>
  <c r="F15100"/>
  <c r="G15100"/>
  <c r="A15010"/>
  <c r="B15010"/>
  <c r="C15010"/>
  <c r="D15010"/>
  <c r="E15010"/>
  <c r="F15010"/>
  <c r="G15010"/>
  <c r="H15010"/>
  <c r="A15128"/>
  <c r="B15128"/>
  <c r="C15128"/>
  <c r="D15128"/>
  <c r="E15128"/>
  <c r="F15128"/>
  <c r="G15128"/>
  <c r="H15128"/>
  <c r="A15142"/>
  <c r="B15142"/>
  <c r="C15142"/>
  <c r="D15142"/>
  <c r="E15142"/>
  <c r="F15142"/>
  <c r="G15142"/>
  <c r="H15142"/>
  <c r="A15158"/>
  <c r="B15158"/>
  <c r="C15158"/>
  <c r="D15158"/>
  <c r="E15158"/>
  <c r="F15158"/>
  <c r="G15158"/>
  <c r="A15204"/>
  <c r="B15204"/>
  <c r="C15204"/>
  <c r="D15204"/>
  <c r="E15204"/>
  <c r="F15204"/>
  <c r="G15204"/>
  <c r="H15204"/>
  <c r="A15273"/>
  <c r="B15273"/>
  <c r="C15273"/>
  <c r="D15273"/>
  <c r="E15273"/>
  <c r="F15273"/>
  <c r="G15273"/>
  <c r="A15205"/>
  <c r="B15205"/>
  <c r="C15205"/>
  <c r="D15205"/>
  <c r="E15205"/>
  <c r="F15205"/>
  <c r="G15205"/>
  <c r="H15205"/>
  <c r="A15274"/>
  <c r="B15274"/>
  <c r="C15274"/>
  <c r="D15274"/>
  <c r="E15274"/>
  <c r="F15274"/>
  <c r="G15274"/>
  <c r="A15206"/>
  <c r="B15206"/>
  <c r="C15206"/>
  <c r="D15206"/>
  <c r="E15206"/>
  <c r="F15206"/>
  <c r="G15206"/>
  <c r="H15206"/>
  <c r="A15275"/>
  <c r="B15275"/>
  <c r="C15275"/>
  <c r="D15275"/>
  <c r="E15275"/>
  <c r="F15275"/>
  <c r="G15275"/>
  <c r="A15207"/>
  <c r="B15207"/>
  <c r="C15207"/>
  <c r="D15207"/>
  <c r="E15207"/>
  <c r="F15207"/>
  <c r="G15207"/>
  <c r="H15207"/>
  <c r="A15276"/>
  <c r="B15276"/>
  <c r="C15276"/>
  <c r="D15276"/>
  <c r="E15276"/>
  <c r="F15276"/>
  <c r="G15276"/>
  <c r="A15208"/>
  <c r="B15208"/>
  <c r="C15208"/>
  <c r="D15208"/>
  <c r="E15208"/>
  <c r="F15208"/>
  <c r="G15208"/>
  <c r="H15208"/>
  <c r="A15315"/>
  <c r="B15315"/>
  <c r="C15315"/>
  <c r="D15315"/>
  <c r="E15315"/>
  <c r="F15315"/>
  <c r="G15315"/>
  <c r="A15316"/>
  <c r="B15316"/>
  <c r="C15316"/>
  <c r="D15316"/>
  <c r="E15316"/>
  <c r="F15316"/>
  <c r="G15316"/>
  <c r="A15317"/>
  <c r="B15317"/>
  <c r="C15317"/>
  <c r="D15317"/>
  <c r="E15317"/>
  <c r="F15317"/>
  <c r="G15317"/>
  <c r="A15302"/>
  <c r="B15302"/>
  <c r="C15302"/>
  <c r="D15302"/>
  <c r="E15302"/>
  <c r="F15302"/>
  <c r="G15302"/>
  <c r="A15343"/>
  <c r="B15343"/>
  <c r="C15343"/>
  <c r="D15343"/>
  <c r="E15343"/>
  <c r="F15343"/>
  <c r="G15343"/>
  <c r="H15343"/>
  <c r="A15377"/>
  <c r="B15377"/>
  <c r="C15377"/>
  <c r="D15377"/>
  <c r="E15377"/>
  <c r="F15377"/>
  <c r="G15377"/>
  <c r="H15377"/>
  <c r="A15388"/>
  <c r="B15388"/>
  <c r="C15388"/>
  <c r="D15388"/>
  <c r="E15388"/>
  <c r="F15388"/>
  <c r="G15388"/>
  <c r="A15382"/>
  <c r="B15382"/>
  <c r="C15382"/>
  <c r="D15382"/>
  <c r="E15382"/>
  <c r="F15382"/>
  <c r="G15382"/>
  <c r="H15382"/>
  <c r="A15344"/>
  <c r="B15344"/>
  <c r="C15344"/>
  <c r="D15344"/>
  <c r="E15344"/>
  <c r="F15344"/>
  <c r="G15344"/>
  <c r="H15344"/>
  <c r="A15429"/>
  <c r="B15429"/>
  <c r="C15429"/>
  <c r="D15429"/>
  <c r="E15429"/>
  <c r="F15429"/>
  <c r="G15429"/>
  <c r="H15429"/>
  <c r="A15566"/>
  <c r="B15566"/>
  <c r="C15566"/>
  <c r="D15566"/>
  <c r="E15566"/>
  <c r="F15566"/>
  <c r="G15566"/>
  <c r="H15566"/>
  <c r="A15682"/>
  <c r="B15682"/>
  <c r="C15682"/>
  <c r="D15682"/>
  <c r="E15682"/>
  <c r="F15682"/>
  <c r="G15682"/>
  <c r="A15628"/>
  <c r="B15628"/>
  <c r="C15628"/>
  <c r="D15628"/>
  <c r="E15628"/>
  <c r="F15628"/>
  <c r="G15628"/>
  <c r="H15628"/>
  <c r="A15430"/>
  <c r="B15430"/>
  <c r="C15430"/>
  <c r="D15430"/>
  <c r="E15430"/>
  <c r="F15430"/>
  <c r="G15430"/>
  <c r="H15430"/>
  <c r="A15478"/>
  <c r="B15478"/>
  <c r="C15478"/>
  <c r="D15478"/>
  <c r="E15478"/>
  <c r="F15478"/>
  <c r="G15478"/>
  <c r="H15478"/>
  <c r="A15567"/>
  <c r="B15567"/>
  <c r="C15567"/>
  <c r="D15567"/>
  <c r="E15567"/>
  <c r="F15567"/>
  <c r="G15567"/>
  <c r="H15567"/>
  <c r="A15495"/>
  <c r="B15495"/>
  <c r="C15495"/>
  <c r="D15495"/>
  <c r="E15495"/>
  <c r="F15495"/>
  <c r="G15495"/>
  <c r="H15495"/>
  <c r="A15515"/>
  <c r="B15515"/>
  <c r="C15515"/>
  <c r="D15515"/>
  <c r="E15515"/>
  <c r="F15515"/>
  <c r="G15515"/>
  <c r="H15515"/>
  <c r="A15683"/>
  <c r="B15683"/>
  <c r="C15683"/>
  <c r="D15683"/>
  <c r="E15683"/>
  <c r="F15683"/>
  <c r="G15683"/>
  <c r="A15629"/>
  <c r="B15629"/>
  <c r="C15629"/>
  <c r="D15629"/>
  <c r="E15629"/>
  <c r="F15629"/>
  <c r="G15629"/>
  <c r="H15629"/>
  <c r="A15431"/>
  <c r="B15431"/>
  <c r="C15431"/>
  <c r="D15431"/>
  <c r="E15431"/>
  <c r="F15431"/>
  <c r="G15431"/>
  <c r="H15431"/>
  <c r="A15568"/>
  <c r="B15568"/>
  <c r="C15568"/>
  <c r="D15568"/>
  <c r="E15568"/>
  <c r="F15568"/>
  <c r="G15568"/>
  <c r="H15568"/>
  <c r="A15684"/>
  <c r="B15684"/>
  <c r="C15684"/>
  <c r="D15684"/>
  <c r="E15684"/>
  <c r="F15684"/>
  <c r="G15684"/>
  <c r="A15432"/>
  <c r="B15432"/>
  <c r="C15432"/>
  <c r="D15432"/>
  <c r="E15432"/>
  <c r="F15432"/>
  <c r="G15432"/>
  <c r="H15432"/>
  <c r="A15569"/>
  <c r="B15569"/>
  <c r="C15569"/>
  <c r="D15569"/>
  <c r="E15569"/>
  <c r="F15569"/>
  <c r="G15569"/>
  <c r="H15569"/>
  <c r="A15649"/>
  <c r="B15649"/>
  <c r="C15649"/>
  <c r="D15649"/>
  <c r="E15649"/>
  <c r="F15649"/>
  <c r="G15649"/>
  <c r="H15649"/>
  <c r="A15685"/>
  <c r="B15685"/>
  <c r="C15685"/>
  <c r="D15685"/>
  <c r="E15685"/>
  <c r="F15685"/>
  <c r="G15685"/>
  <c r="A15630"/>
  <c r="B15630"/>
  <c r="C15630"/>
  <c r="D15630"/>
  <c r="E15630"/>
  <c r="F15630"/>
  <c r="G15630"/>
  <c r="H15630"/>
  <c r="A15433"/>
  <c r="B15433"/>
  <c r="C15433"/>
  <c r="D15433"/>
  <c r="E15433"/>
  <c r="F15433"/>
  <c r="G15433"/>
  <c r="H15433"/>
  <c r="A15570"/>
  <c r="B15570"/>
  <c r="C15570"/>
  <c r="D15570"/>
  <c r="E15570"/>
  <c r="F15570"/>
  <c r="G15570"/>
  <c r="H15570"/>
  <c r="A15686"/>
  <c r="B15686"/>
  <c r="C15686"/>
  <c r="D15686"/>
  <c r="E15686"/>
  <c r="F15686"/>
  <c r="G15686"/>
  <c r="A14970"/>
  <c r="B14970"/>
  <c r="C14970"/>
  <c r="D14970"/>
  <c r="E14970"/>
  <c r="F14970"/>
  <c r="G14970"/>
  <c r="H14970"/>
  <c r="A14971"/>
  <c r="B14971"/>
  <c r="C14971"/>
  <c r="D14971"/>
  <c r="E14971"/>
  <c r="F14971"/>
  <c r="G14971"/>
  <c r="H14971"/>
  <c r="A15011"/>
  <c r="B15011"/>
  <c r="C15011"/>
  <c r="D15011"/>
  <c r="E15011"/>
  <c r="F15011"/>
  <c r="G15011"/>
  <c r="H15011"/>
  <c r="A15070"/>
  <c r="B15070"/>
  <c r="C15070"/>
  <c r="D15070"/>
  <c r="E15070"/>
  <c r="F15070"/>
  <c r="G15070"/>
  <c r="H15070"/>
  <c r="A15101"/>
  <c r="B15101"/>
  <c r="C15101"/>
  <c r="D15101"/>
  <c r="E15101"/>
  <c r="F15101"/>
  <c r="G15101"/>
  <c r="A15012"/>
  <c r="B15012"/>
  <c r="C15012"/>
  <c r="D15012"/>
  <c r="E15012"/>
  <c r="F15012"/>
  <c r="G15012"/>
  <c r="H15012"/>
  <c r="A15071"/>
  <c r="B15071"/>
  <c r="C15071"/>
  <c r="D15071"/>
  <c r="E15071"/>
  <c r="F15071"/>
  <c r="G15071"/>
  <c r="H15071"/>
  <c r="A15102"/>
  <c r="B15102"/>
  <c r="C15102"/>
  <c r="D15102"/>
  <c r="E15102"/>
  <c r="F15102"/>
  <c r="G15102"/>
  <c r="A15013"/>
  <c r="B15013"/>
  <c r="C15013"/>
  <c r="D15013"/>
  <c r="E15013"/>
  <c r="F15013"/>
  <c r="G15013"/>
  <c r="H15013"/>
  <c r="A15103"/>
  <c r="B15103"/>
  <c r="C15103"/>
  <c r="D15103"/>
  <c r="E15103"/>
  <c r="F15103"/>
  <c r="G15103"/>
  <c r="A15014"/>
  <c r="B15014"/>
  <c r="C15014"/>
  <c r="D15014"/>
  <c r="E15014"/>
  <c r="F15014"/>
  <c r="G15014"/>
  <c r="H15014"/>
  <c r="A15129"/>
  <c r="B15129"/>
  <c r="C15129"/>
  <c r="D15129"/>
  <c r="E15129"/>
  <c r="F15129"/>
  <c r="G15129"/>
  <c r="H15129"/>
  <c r="A15132"/>
  <c r="B15132"/>
  <c r="C15132"/>
  <c r="D15132"/>
  <c r="E15132"/>
  <c r="F15132"/>
  <c r="G15132"/>
  <c r="H15132"/>
  <c r="A15143"/>
  <c r="B15143"/>
  <c r="C15143"/>
  <c r="D15143"/>
  <c r="E15143"/>
  <c r="F15143"/>
  <c r="G15143"/>
  <c r="H15143"/>
  <c r="A15159"/>
  <c r="B15159"/>
  <c r="C15159"/>
  <c r="D15159"/>
  <c r="E15159"/>
  <c r="F15159"/>
  <c r="G15159"/>
  <c r="A15163"/>
  <c r="B15163"/>
  <c r="C15163"/>
  <c r="D15163"/>
  <c r="E15163"/>
  <c r="F15163"/>
  <c r="G15163"/>
  <c r="H15163"/>
  <c r="A15209"/>
  <c r="B15209"/>
  <c r="C15209"/>
  <c r="D15209"/>
  <c r="E15209"/>
  <c r="F15209"/>
  <c r="G15209"/>
  <c r="H15209"/>
  <c r="A15277"/>
  <c r="B15277"/>
  <c r="C15277"/>
  <c r="D15277"/>
  <c r="E15277"/>
  <c r="F15277"/>
  <c r="G15277"/>
  <c r="A15210"/>
  <c r="B15210"/>
  <c r="C15210"/>
  <c r="D15210"/>
  <c r="E15210"/>
  <c r="F15210"/>
  <c r="G15210"/>
  <c r="H15210"/>
  <c r="A15278"/>
  <c r="B15278"/>
  <c r="C15278"/>
  <c r="D15278"/>
  <c r="E15278"/>
  <c r="F15278"/>
  <c r="G15278"/>
  <c r="A15211"/>
  <c r="B15211"/>
  <c r="C15211"/>
  <c r="D15211"/>
  <c r="E15211"/>
  <c r="F15211"/>
  <c r="G15211"/>
  <c r="H15211"/>
  <c r="A15279"/>
  <c r="B15279"/>
  <c r="C15279"/>
  <c r="D15279"/>
  <c r="E15279"/>
  <c r="F15279"/>
  <c r="G15279"/>
  <c r="A15212"/>
  <c r="B15212"/>
  <c r="C15212"/>
  <c r="D15212"/>
  <c r="E15212"/>
  <c r="F15212"/>
  <c r="G15212"/>
  <c r="H15212"/>
  <c r="A15280"/>
  <c r="B15280"/>
  <c r="C15280"/>
  <c r="D15280"/>
  <c r="E15280"/>
  <c r="F15280"/>
  <c r="G15280"/>
  <c r="A15213"/>
  <c r="B15213"/>
  <c r="C15213"/>
  <c r="D15213"/>
  <c r="E15213"/>
  <c r="F15213"/>
  <c r="G15213"/>
  <c r="H15213"/>
  <c r="A15303"/>
  <c r="B15303"/>
  <c r="C15303"/>
  <c r="D15303"/>
  <c r="E15303"/>
  <c r="F15303"/>
  <c r="G15303"/>
  <c r="A15318"/>
  <c r="B15318"/>
  <c r="C15318"/>
  <c r="D15318"/>
  <c r="E15318"/>
  <c r="F15318"/>
  <c r="G15318"/>
  <c r="A15304"/>
  <c r="B15304"/>
  <c r="C15304"/>
  <c r="D15304"/>
  <c r="E15304"/>
  <c r="F15304"/>
  <c r="G15304"/>
  <c r="A15345"/>
  <c r="B15345"/>
  <c r="C15345"/>
  <c r="D15345"/>
  <c r="E15345"/>
  <c r="F15345"/>
  <c r="G15345"/>
  <c r="H15345"/>
  <c r="A15378"/>
  <c r="B15378"/>
  <c r="C15378"/>
  <c r="D15378"/>
  <c r="E15378"/>
  <c r="F15378"/>
  <c r="G15378"/>
  <c r="H15378"/>
  <c r="A15389"/>
  <c r="B15389"/>
  <c r="C15389"/>
  <c r="D15389"/>
  <c r="E15389"/>
  <c r="F15389"/>
  <c r="G15389"/>
  <c r="A15346"/>
  <c r="B15346"/>
  <c r="C15346"/>
  <c r="D15346"/>
  <c r="E15346"/>
  <c r="F15346"/>
  <c r="G15346"/>
  <c r="H15346"/>
  <c r="A15390"/>
  <c r="B15390"/>
  <c r="C15390"/>
  <c r="D15390"/>
  <c r="E15390"/>
  <c r="F15390"/>
  <c r="G15390"/>
  <c r="A15347"/>
  <c r="B15347"/>
  <c r="C15347"/>
  <c r="D15347"/>
  <c r="E15347"/>
  <c r="F15347"/>
  <c r="G15347"/>
  <c r="H15347"/>
  <c r="A15391"/>
  <c r="B15391"/>
  <c r="C15391"/>
  <c r="D15391"/>
  <c r="E15391"/>
  <c r="F15391"/>
  <c r="G15391"/>
  <c r="A15434"/>
  <c r="B15434"/>
  <c r="C15434"/>
  <c r="D15434"/>
  <c r="E15434"/>
  <c r="F15434"/>
  <c r="G15434"/>
  <c r="H15434"/>
  <c r="A15479"/>
  <c r="B15479"/>
  <c r="C15479"/>
  <c r="D15479"/>
  <c r="E15479"/>
  <c r="F15479"/>
  <c r="G15479"/>
  <c r="H15479"/>
  <c r="A15571"/>
  <c r="B15571"/>
  <c r="C15571"/>
  <c r="D15571"/>
  <c r="E15571"/>
  <c r="F15571"/>
  <c r="G15571"/>
  <c r="H15571"/>
  <c r="A15687"/>
  <c r="B15687"/>
  <c r="C15687"/>
  <c r="D15687"/>
  <c r="E15687"/>
  <c r="F15687"/>
  <c r="G15687"/>
  <c r="A15719"/>
  <c r="B15719"/>
  <c r="C15719"/>
  <c r="D15719"/>
  <c r="E15719"/>
  <c r="F15719"/>
  <c r="G15719"/>
  <c r="A15631"/>
  <c r="B15631"/>
  <c r="C15631"/>
  <c r="D15631"/>
  <c r="E15631"/>
  <c r="F15631"/>
  <c r="G15631"/>
  <c r="H15631"/>
  <c r="A15435"/>
  <c r="B15435"/>
  <c r="C15435"/>
  <c r="D15435"/>
  <c r="E15435"/>
  <c r="F15435"/>
  <c r="G15435"/>
  <c r="H15435"/>
  <c r="A15480"/>
  <c r="B15480"/>
  <c r="C15480"/>
  <c r="D15480"/>
  <c r="E15480"/>
  <c r="F15480"/>
  <c r="G15480"/>
  <c r="H15480"/>
  <c r="A15572"/>
  <c r="B15572"/>
  <c r="C15572"/>
  <c r="D15572"/>
  <c r="E15572"/>
  <c r="F15572"/>
  <c r="G15572"/>
  <c r="H15572"/>
  <c r="A15496"/>
  <c r="B15496"/>
  <c r="C15496"/>
  <c r="D15496"/>
  <c r="E15496"/>
  <c r="F15496"/>
  <c r="G15496"/>
  <c r="H15496"/>
  <c r="A15688"/>
  <c r="B15688"/>
  <c r="C15688"/>
  <c r="D15688"/>
  <c r="E15688"/>
  <c r="F15688"/>
  <c r="G15688"/>
  <c r="A15632"/>
  <c r="B15632"/>
  <c r="C15632"/>
  <c r="D15632"/>
  <c r="E15632"/>
  <c r="F15632"/>
  <c r="G15632"/>
  <c r="H15632"/>
  <c r="A15436"/>
  <c r="B15436"/>
  <c r="C15436"/>
  <c r="D15436"/>
  <c r="E15436"/>
  <c r="F15436"/>
  <c r="G15436"/>
  <c r="H15436"/>
  <c r="A15573"/>
  <c r="B15573"/>
  <c r="C15573"/>
  <c r="D15573"/>
  <c r="E15573"/>
  <c r="F15573"/>
  <c r="G15573"/>
  <c r="H15573"/>
  <c r="A15497"/>
  <c r="B15497"/>
  <c r="C15497"/>
  <c r="D15497"/>
  <c r="E15497"/>
  <c r="F15497"/>
  <c r="G15497"/>
  <c r="H15497"/>
  <c r="A15689"/>
  <c r="B15689"/>
  <c r="C15689"/>
  <c r="D15689"/>
  <c r="E15689"/>
  <c r="F15689"/>
  <c r="G15689"/>
  <c r="A15437"/>
  <c r="B15437"/>
  <c r="C15437"/>
  <c r="D15437"/>
  <c r="E15437"/>
  <c r="F15437"/>
  <c r="G15437"/>
  <c r="H15437"/>
  <c r="A15574"/>
  <c r="B15574"/>
  <c r="C15574"/>
  <c r="D15574"/>
  <c r="E15574"/>
  <c r="F15574"/>
  <c r="G15574"/>
  <c r="H15574"/>
  <c r="A15690"/>
  <c r="B15690"/>
  <c r="C15690"/>
  <c r="D15690"/>
  <c r="E15690"/>
  <c r="F15690"/>
  <c r="G15690"/>
  <c r="A15633"/>
  <c r="B15633"/>
  <c r="C15633"/>
  <c r="D15633"/>
  <c r="E15633"/>
  <c r="F15633"/>
  <c r="G15633"/>
  <c r="H15633"/>
  <c r="A15438"/>
  <c r="B15438"/>
  <c r="C15438"/>
  <c r="D15438"/>
  <c r="E15438"/>
  <c r="F15438"/>
  <c r="G15438"/>
  <c r="H15438"/>
  <c r="A15483"/>
  <c r="B15483"/>
  <c r="C15483"/>
  <c r="D15483"/>
  <c r="E15483"/>
  <c r="F15483"/>
  <c r="G15483"/>
  <c r="H15483"/>
  <c r="A15575"/>
  <c r="B15575"/>
  <c r="C15575"/>
  <c r="D15575"/>
  <c r="E15575"/>
  <c r="F15575"/>
  <c r="G15575"/>
  <c r="H15575"/>
  <c r="A15498"/>
  <c r="B15498"/>
  <c r="C15498"/>
  <c r="D15498"/>
  <c r="E15498"/>
  <c r="F15498"/>
  <c r="G15498"/>
  <c r="H15498"/>
  <c r="A15691"/>
  <c r="B15691"/>
  <c r="C15691"/>
  <c r="D15691"/>
  <c r="E15691"/>
  <c r="F15691"/>
  <c r="G15691"/>
  <c r="A15015"/>
  <c r="B15015"/>
  <c r="C15015"/>
  <c r="D15015"/>
  <c r="E15015"/>
  <c r="F15015"/>
  <c r="G15015"/>
  <c r="H15015"/>
  <c r="A15072"/>
  <c r="B15072"/>
  <c r="C15072"/>
  <c r="D15072"/>
  <c r="E15072"/>
  <c r="F15072"/>
  <c r="G15072"/>
  <c r="H15072"/>
  <c r="A15104"/>
  <c r="B15104"/>
  <c r="C15104"/>
  <c r="D15104"/>
  <c r="E15104"/>
  <c r="F15104"/>
  <c r="G15104"/>
  <c r="A15016"/>
  <c r="B15016"/>
  <c r="C15016"/>
  <c r="D15016"/>
  <c r="E15016"/>
  <c r="F15016"/>
  <c r="G15016"/>
  <c r="H15016"/>
  <c r="A15073"/>
  <c r="B15073"/>
  <c r="C15073"/>
  <c r="D15073"/>
  <c r="E15073"/>
  <c r="F15073"/>
  <c r="G15073"/>
  <c r="H15073"/>
  <c r="A15105"/>
  <c r="B15105"/>
  <c r="C15105"/>
  <c r="D15105"/>
  <c r="E15105"/>
  <c r="F15105"/>
  <c r="G15105"/>
  <c r="A15017"/>
  <c r="B15017"/>
  <c r="C15017"/>
  <c r="D15017"/>
  <c r="E15017"/>
  <c r="F15017"/>
  <c r="G15017"/>
  <c r="H15017"/>
  <c r="A15018"/>
  <c r="B15018"/>
  <c r="C15018"/>
  <c r="D15018"/>
  <c r="E15018"/>
  <c r="F15018"/>
  <c r="G15018"/>
  <c r="H15018"/>
  <c r="A15106"/>
  <c r="B15106"/>
  <c r="C15106"/>
  <c r="D15106"/>
  <c r="E15106"/>
  <c r="F15106"/>
  <c r="G15106"/>
  <c r="A15130"/>
  <c r="B15130"/>
  <c r="C15130"/>
  <c r="D15130"/>
  <c r="E15130"/>
  <c r="F15130"/>
  <c r="G15130"/>
  <c r="H15130"/>
  <c r="A15144"/>
  <c r="B15144"/>
  <c r="C15144"/>
  <c r="D15144"/>
  <c r="E15144"/>
  <c r="F15144"/>
  <c r="G15144"/>
  <c r="H15144"/>
  <c r="A15160"/>
  <c r="B15160"/>
  <c r="C15160"/>
  <c r="D15160"/>
  <c r="E15160"/>
  <c r="F15160"/>
  <c r="G15160"/>
  <c r="A15214"/>
  <c r="B15214"/>
  <c r="C15214"/>
  <c r="D15214"/>
  <c r="E15214"/>
  <c r="F15214"/>
  <c r="G15214"/>
  <c r="H15214"/>
  <c r="A15281"/>
  <c r="B15281"/>
  <c r="C15281"/>
  <c r="D15281"/>
  <c r="E15281"/>
  <c r="F15281"/>
  <c r="G15281"/>
  <c r="A15215"/>
  <c r="B15215"/>
  <c r="C15215"/>
  <c r="D15215"/>
  <c r="E15215"/>
  <c r="F15215"/>
  <c r="G15215"/>
  <c r="H15215"/>
  <c r="A15282"/>
  <c r="B15282"/>
  <c r="C15282"/>
  <c r="D15282"/>
  <c r="E15282"/>
  <c r="F15282"/>
  <c r="G15282"/>
  <c r="A15216"/>
  <c r="B15216"/>
  <c r="C15216"/>
  <c r="D15216"/>
  <c r="E15216"/>
  <c r="F15216"/>
  <c r="G15216"/>
  <c r="H15216"/>
  <c r="A15283"/>
  <c r="B15283"/>
  <c r="C15283"/>
  <c r="D15283"/>
  <c r="E15283"/>
  <c r="F15283"/>
  <c r="G15283"/>
  <c r="A15217"/>
  <c r="B15217"/>
  <c r="C15217"/>
  <c r="D15217"/>
  <c r="E15217"/>
  <c r="F15217"/>
  <c r="G15217"/>
  <c r="H15217"/>
  <c r="A15284"/>
  <c r="B15284"/>
  <c r="C15284"/>
  <c r="D15284"/>
  <c r="E15284"/>
  <c r="F15284"/>
  <c r="G15284"/>
  <c r="A15218"/>
  <c r="B15218"/>
  <c r="C15218"/>
  <c r="D15218"/>
  <c r="E15218"/>
  <c r="F15218"/>
  <c r="G15218"/>
  <c r="H15218"/>
  <c r="A15285"/>
  <c r="B15285"/>
  <c r="C15285"/>
  <c r="D15285"/>
  <c r="E15285"/>
  <c r="F15285"/>
  <c r="G15285"/>
  <c r="A15319"/>
  <c r="B15319"/>
  <c r="C15319"/>
  <c r="D15319"/>
  <c r="E15319"/>
  <c r="F15319"/>
  <c r="G15319"/>
  <c r="A15305"/>
  <c r="B15305"/>
  <c r="C15305"/>
  <c r="D15305"/>
  <c r="E15305"/>
  <c r="F15305"/>
  <c r="G15305"/>
  <c r="A15348"/>
  <c r="B15348"/>
  <c r="C15348"/>
  <c r="D15348"/>
  <c r="E15348"/>
  <c r="F15348"/>
  <c r="G15348"/>
  <c r="H15348"/>
  <c r="A15379"/>
  <c r="B15379"/>
  <c r="C15379"/>
  <c r="D15379"/>
  <c r="E15379"/>
  <c r="F15379"/>
  <c r="G15379"/>
  <c r="H15379"/>
  <c r="A15392"/>
  <c r="B15392"/>
  <c r="C15392"/>
  <c r="D15392"/>
  <c r="E15392"/>
  <c r="F15392"/>
  <c r="G15392"/>
  <c r="A15349"/>
  <c r="B15349"/>
  <c r="C15349"/>
  <c r="D15349"/>
  <c r="E15349"/>
  <c r="F15349"/>
  <c r="G15349"/>
  <c r="H15349"/>
  <c r="A15350"/>
  <c r="B15350"/>
  <c r="C15350"/>
  <c r="D15350"/>
  <c r="E15350"/>
  <c r="F15350"/>
  <c r="G15350"/>
  <c r="H15350"/>
  <c r="A15439"/>
  <c r="B15439"/>
  <c r="C15439"/>
  <c r="D15439"/>
  <c r="E15439"/>
  <c r="F15439"/>
  <c r="G15439"/>
  <c r="H15439"/>
  <c r="A15576"/>
  <c r="B15576"/>
  <c r="C15576"/>
  <c r="D15576"/>
  <c r="E15576"/>
  <c r="F15576"/>
  <c r="G15576"/>
  <c r="H15576"/>
  <c r="A15499"/>
  <c r="B15499"/>
  <c r="C15499"/>
  <c r="D15499"/>
  <c r="E15499"/>
  <c r="F15499"/>
  <c r="G15499"/>
  <c r="H15499"/>
  <c r="A15692"/>
  <c r="B15692"/>
  <c r="C15692"/>
  <c r="D15692"/>
  <c r="E15692"/>
  <c r="F15692"/>
  <c r="G15692"/>
  <c r="A15634"/>
  <c r="B15634"/>
  <c r="C15634"/>
  <c r="D15634"/>
  <c r="E15634"/>
  <c r="F15634"/>
  <c r="G15634"/>
  <c r="H15634"/>
  <c r="A15440"/>
  <c r="B15440"/>
  <c r="C15440"/>
  <c r="D15440"/>
  <c r="E15440"/>
  <c r="F15440"/>
  <c r="G15440"/>
  <c r="H15440"/>
  <c r="A15577"/>
  <c r="B15577"/>
  <c r="C15577"/>
  <c r="D15577"/>
  <c r="E15577"/>
  <c r="F15577"/>
  <c r="G15577"/>
  <c r="H15577"/>
  <c r="A15500"/>
  <c r="B15500"/>
  <c r="C15500"/>
  <c r="D15500"/>
  <c r="E15500"/>
  <c r="F15500"/>
  <c r="G15500"/>
  <c r="H15500"/>
  <c r="A15516"/>
  <c r="B15516"/>
  <c r="C15516"/>
  <c r="D15516"/>
  <c r="E15516"/>
  <c r="F15516"/>
  <c r="G15516"/>
  <c r="H15516"/>
  <c r="A15693"/>
  <c r="B15693"/>
  <c r="C15693"/>
  <c r="D15693"/>
  <c r="E15693"/>
  <c r="F15693"/>
  <c r="G15693"/>
  <c r="A15635"/>
  <c r="B15635"/>
  <c r="C15635"/>
  <c r="D15635"/>
  <c r="E15635"/>
  <c r="F15635"/>
  <c r="G15635"/>
  <c r="H15635"/>
  <c r="A15441"/>
  <c r="B15441"/>
  <c r="C15441"/>
  <c r="D15441"/>
  <c r="E15441"/>
  <c r="F15441"/>
  <c r="G15441"/>
  <c r="H15441"/>
  <c r="A15578"/>
  <c r="B15578"/>
  <c r="C15578"/>
  <c r="D15578"/>
  <c r="E15578"/>
  <c r="F15578"/>
  <c r="G15578"/>
  <c r="H15578"/>
  <c r="A15501"/>
  <c r="B15501"/>
  <c r="C15501"/>
  <c r="D15501"/>
  <c r="E15501"/>
  <c r="F15501"/>
  <c r="G15501"/>
  <c r="H15501"/>
  <c r="A15694"/>
  <c r="B15694"/>
  <c r="C15694"/>
  <c r="D15694"/>
  <c r="E15694"/>
  <c r="F15694"/>
  <c r="G15694"/>
  <c r="A15442"/>
  <c r="B15442"/>
  <c r="C15442"/>
  <c r="D15442"/>
  <c r="E15442"/>
  <c r="F15442"/>
  <c r="G15442"/>
  <c r="H15442"/>
  <c r="A15579"/>
  <c r="B15579"/>
  <c r="C15579"/>
  <c r="D15579"/>
  <c r="E15579"/>
  <c r="F15579"/>
  <c r="G15579"/>
  <c r="H15579"/>
  <c r="A15695"/>
  <c r="B15695"/>
  <c r="C15695"/>
  <c r="D15695"/>
  <c r="E15695"/>
  <c r="F15695"/>
  <c r="G15695"/>
  <c r="A15636"/>
  <c r="B15636"/>
  <c r="C15636"/>
  <c r="D15636"/>
  <c r="E15636"/>
  <c r="F15636"/>
  <c r="G15636"/>
  <c r="H15636"/>
  <c r="A15443"/>
  <c r="B15443"/>
  <c r="C15443"/>
  <c r="D15443"/>
  <c r="E15443"/>
  <c r="F15443"/>
  <c r="G15443"/>
  <c r="H15443"/>
  <c r="A15580"/>
  <c r="B15580"/>
  <c r="C15580"/>
  <c r="D15580"/>
  <c r="E15580"/>
  <c r="F15580"/>
  <c r="G15580"/>
  <c r="H15580"/>
  <c r="A15019"/>
  <c r="B15019"/>
  <c r="C15019"/>
  <c r="D15019"/>
  <c r="E15019"/>
  <c r="F15019"/>
  <c r="G15019"/>
  <c r="H15019"/>
  <c r="A15074"/>
  <c r="B15074"/>
  <c r="C15074"/>
  <c r="D15074"/>
  <c r="E15074"/>
  <c r="F15074"/>
  <c r="G15074"/>
  <c r="H15074"/>
  <c r="A15107"/>
  <c r="B15107"/>
  <c r="C15107"/>
  <c r="D15107"/>
  <c r="E15107"/>
  <c r="F15107"/>
  <c r="G15107"/>
  <c r="A15020"/>
  <c r="B15020"/>
  <c r="C15020"/>
  <c r="D15020"/>
  <c r="E15020"/>
  <c r="F15020"/>
  <c r="G15020"/>
  <c r="H15020"/>
  <c r="A15075"/>
  <c r="B15075"/>
  <c r="C15075"/>
  <c r="D15075"/>
  <c r="E15075"/>
  <c r="F15075"/>
  <c r="G15075"/>
  <c r="H15075"/>
  <c r="A15108"/>
  <c r="B15108"/>
  <c r="C15108"/>
  <c r="D15108"/>
  <c r="E15108"/>
  <c r="F15108"/>
  <c r="G15108"/>
  <c r="A15021"/>
  <c r="B15021"/>
  <c r="C15021"/>
  <c r="D15021"/>
  <c r="E15021"/>
  <c r="F15021"/>
  <c r="G15021"/>
  <c r="H15021"/>
  <c r="A15022"/>
  <c r="B15022"/>
  <c r="C15022"/>
  <c r="D15022"/>
  <c r="E15022"/>
  <c r="F15022"/>
  <c r="G15022"/>
  <c r="H15022"/>
  <c r="A15131"/>
  <c r="B15131"/>
  <c r="C15131"/>
  <c r="D15131"/>
  <c r="E15131"/>
  <c r="F15131"/>
  <c r="G15131"/>
  <c r="H15131"/>
  <c r="A15145"/>
  <c r="B15145"/>
  <c r="C15145"/>
  <c r="D15145"/>
  <c r="E15145"/>
  <c r="F15145"/>
  <c r="G15145"/>
  <c r="H15145"/>
  <c r="A15161"/>
  <c r="B15161"/>
  <c r="C15161"/>
  <c r="D15161"/>
  <c r="E15161"/>
  <c r="F15161"/>
  <c r="G15161"/>
  <c r="A15219"/>
  <c r="B15219"/>
  <c r="C15219"/>
  <c r="D15219"/>
  <c r="E15219"/>
  <c r="F15219"/>
  <c r="G15219"/>
  <c r="H15219"/>
  <c r="A15286"/>
  <c r="B15286"/>
  <c r="C15286"/>
  <c r="D15286"/>
  <c r="E15286"/>
  <c r="F15286"/>
  <c r="G15286"/>
  <c r="A15220"/>
  <c r="B15220"/>
  <c r="C15220"/>
  <c r="D15220"/>
  <c r="E15220"/>
  <c r="F15220"/>
  <c r="G15220"/>
  <c r="H15220"/>
  <c r="A15287"/>
  <c r="B15287"/>
  <c r="C15287"/>
  <c r="D15287"/>
  <c r="E15287"/>
  <c r="F15287"/>
  <c r="G15287"/>
  <c r="A15221"/>
  <c r="B15221"/>
  <c r="C15221"/>
  <c r="D15221"/>
  <c r="E15221"/>
  <c r="F15221"/>
  <c r="G15221"/>
  <c r="H15221"/>
  <c r="A15222"/>
  <c r="B15222"/>
  <c r="C15222"/>
  <c r="D15222"/>
  <c r="E15222"/>
  <c r="F15222"/>
  <c r="G15222"/>
  <c r="H15222"/>
  <c r="A15288"/>
  <c r="B15288"/>
  <c r="C15288"/>
  <c r="D15288"/>
  <c r="E15288"/>
  <c r="F15288"/>
  <c r="G15288"/>
  <c r="A15223"/>
  <c r="B15223"/>
  <c r="C15223"/>
  <c r="D15223"/>
  <c r="E15223"/>
  <c r="F15223"/>
  <c r="G15223"/>
  <c r="H15223"/>
  <c r="A15289"/>
  <c r="B15289"/>
  <c r="C15289"/>
  <c r="D15289"/>
  <c r="E15289"/>
  <c r="F15289"/>
  <c r="G15289"/>
  <c r="A15320"/>
  <c r="B15320"/>
  <c r="C15320"/>
  <c r="D15320"/>
  <c r="E15320"/>
  <c r="F15320"/>
  <c r="G15320"/>
  <c r="A15321"/>
  <c r="B15321"/>
  <c r="C15321"/>
  <c r="D15321"/>
  <c r="E15321"/>
  <c r="F15321"/>
  <c r="G15321"/>
  <c r="A15322"/>
  <c r="B15322"/>
  <c r="C15322"/>
  <c r="D15322"/>
  <c r="E15322"/>
  <c r="F15322"/>
  <c r="G15322"/>
  <c r="A15306"/>
  <c r="B15306"/>
  <c r="C15306"/>
  <c r="D15306"/>
  <c r="E15306"/>
  <c r="F15306"/>
  <c r="G15306"/>
  <c r="A15351"/>
  <c r="B15351"/>
  <c r="C15351"/>
  <c r="D15351"/>
  <c r="E15351"/>
  <c r="F15351"/>
  <c r="G15351"/>
  <c r="H15351"/>
  <c r="A15380"/>
  <c r="B15380"/>
  <c r="C15380"/>
  <c r="D15380"/>
  <c r="E15380"/>
  <c r="F15380"/>
  <c r="G15380"/>
  <c r="H15380"/>
  <c r="A15393"/>
  <c r="B15393"/>
  <c r="C15393"/>
  <c r="D15393"/>
  <c r="E15393"/>
  <c r="F15393"/>
  <c r="G15393"/>
  <c r="A15352"/>
  <c r="B15352"/>
  <c r="C15352"/>
  <c r="D15352"/>
  <c r="E15352"/>
  <c r="F15352"/>
  <c r="G15352"/>
  <c r="H15352"/>
  <c r="A15353"/>
  <c r="B15353"/>
  <c r="C15353"/>
  <c r="D15353"/>
  <c r="E15353"/>
  <c r="F15353"/>
  <c r="G15353"/>
  <c r="H15353"/>
  <c r="A15581"/>
  <c r="B15581"/>
  <c r="C15581"/>
  <c r="D15581"/>
  <c r="E15581"/>
  <c r="F15581"/>
  <c r="G15581"/>
  <c r="H15581"/>
  <c r="A15696"/>
  <c r="B15696"/>
  <c r="C15696"/>
  <c r="D15696"/>
  <c r="E15696"/>
  <c r="F15696"/>
  <c r="G15696"/>
  <c r="A15637"/>
  <c r="B15637"/>
  <c r="C15637"/>
  <c r="D15637"/>
  <c r="E15637"/>
  <c r="F15637"/>
  <c r="G15637"/>
  <c r="H15637"/>
  <c r="A15444"/>
  <c r="B15444"/>
  <c r="C15444"/>
  <c r="D15444"/>
  <c r="E15444"/>
  <c r="F15444"/>
  <c r="G15444"/>
  <c r="H15444"/>
  <c r="A15582"/>
  <c r="B15582"/>
  <c r="C15582"/>
  <c r="D15582"/>
  <c r="E15582"/>
  <c r="F15582"/>
  <c r="G15582"/>
  <c r="H15582"/>
  <c r="A15502"/>
  <c r="B15502"/>
  <c r="C15502"/>
  <c r="D15502"/>
  <c r="E15502"/>
  <c r="F15502"/>
  <c r="G15502"/>
  <c r="H15502"/>
  <c r="A15517"/>
  <c r="B15517"/>
  <c r="C15517"/>
  <c r="D15517"/>
  <c r="E15517"/>
  <c r="F15517"/>
  <c r="G15517"/>
  <c r="H15517"/>
  <c r="A15697"/>
  <c r="B15697"/>
  <c r="C15697"/>
  <c r="D15697"/>
  <c r="E15697"/>
  <c r="F15697"/>
  <c r="G15697"/>
  <c r="A15638"/>
  <c r="B15638"/>
  <c r="C15638"/>
  <c r="D15638"/>
  <c r="E15638"/>
  <c r="F15638"/>
  <c r="G15638"/>
  <c r="H15638"/>
  <c r="A15445"/>
  <c r="B15445"/>
  <c r="C15445"/>
  <c r="D15445"/>
  <c r="E15445"/>
  <c r="F15445"/>
  <c r="G15445"/>
  <c r="H15445"/>
  <c r="A15583"/>
  <c r="B15583"/>
  <c r="C15583"/>
  <c r="D15583"/>
  <c r="E15583"/>
  <c r="F15583"/>
  <c r="G15583"/>
  <c r="H15583"/>
  <c r="A15698"/>
  <c r="B15698"/>
  <c r="C15698"/>
  <c r="D15698"/>
  <c r="E15698"/>
  <c r="F15698"/>
  <c r="G15698"/>
  <c r="A15446"/>
  <c r="B15446"/>
  <c r="C15446"/>
  <c r="D15446"/>
  <c r="E15446"/>
  <c r="F15446"/>
  <c r="G15446"/>
  <c r="H15446"/>
  <c r="A15584"/>
  <c r="B15584"/>
  <c r="C15584"/>
  <c r="D15584"/>
  <c r="E15584"/>
  <c r="F15584"/>
  <c r="G15584"/>
  <c r="H15584"/>
  <c r="A15699"/>
  <c r="B15699"/>
  <c r="C15699"/>
  <c r="D15699"/>
  <c r="E15699"/>
  <c r="F15699"/>
  <c r="G15699"/>
  <c r="A15447"/>
  <c r="B15447"/>
  <c r="C15447"/>
  <c r="D15447"/>
  <c r="E15447"/>
  <c r="F15447"/>
  <c r="G15447"/>
  <c r="H15447"/>
  <c r="A15585"/>
  <c r="B15585"/>
  <c r="C15585"/>
  <c r="D15585"/>
  <c r="E15585"/>
  <c r="F15585"/>
  <c r="G15585"/>
  <c r="H15585"/>
  <c r="A15503"/>
  <c r="B15503"/>
  <c r="C15503"/>
  <c r="D15503"/>
  <c r="E15503"/>
  <c r="F15503"/>
  <c r="G15503"/>
  <c r="H15503"/>
  <c r="A15700"/>
  <c r="B15700"/>
  <c r="C15700"/>
  <c r="D15700"/>
  <c r="E15700"/>
  <c r="F15700"/>
  <c r="G15700"/>
  <c r="A10363"/>
  <c r="B10363"/>
  <c r="C10363"/>
  <c r="D10363"/>
  <c r="E10363"/>
  <c r="F10363"/>
  <c r="G10363"/>
  <c r="H10363"/>
  <c r="A10364"/>
  <c r="B10364"/>
  <c r="C10364"/>
  <c r="D10364"/>
  <c r="E10364"/>
  <c r="F10364"/>
  <c r="G10364"/>
  <c r="H10364"/>
  <c r="A10365"/>
  <c r="B10365"/>
  <c r="C10365"/>
  <c r="D10365"/>
  <c r="E10365"/>
  <c r="F10365"/>
  <c r="G10365"/>
  <c r="H10365"/>
  <c r="A10511"/>
  <c r="B10511"/>
  <c r="C10511"/>
  <c r="D10511"/>
  <c r="E10511"/>
  <c r="F10511"/>
  <c r="G10511"/>
  <c r="H10511"/>
  <c r="A10530"/>
  <c r="B10530"/>
  <c r="C10530"/>
  <c r="D10530"/>
  <c r="E10530"/>
  <c r="F10530"/>
  <c r="G10530"/>
  <c r="A10569"/>
  <c r="B10569"/>
  <c r="C10569"/>
  <c r="D10569"/>
  <c r="E10569"/>
  <c r="F10569"/>
  <c r="G10569"/>
  <c r="H10569"/>
  <c r="A10570"/>
  <c r="B10570"/>
  <c r="C10570"/>
  <c r="D10570"/>
  <c r="E10570"/>
  <c r="F10570"/>
  <c r="G10570"/>
  <c r="H10570"/>
  <c r="A10637"/>
  <c r="B10637"/>
  <c r="C10637"/>
  <c r="D10637"/>
  <c r="E10637"/>
  <c r="F10637"/>
  <c r="G10637"/>
  <c r="A10571"/>
  <c r="B10571"/>
  <c r="C10571"/>
  <c r="D10571"/>
  <c r="E10571"/>
  <c r="F10571"/>
  <c r="G10571"/>
  <c r="H10571"/>
  <c r="A10638"/>
  <c r="B10638"/>
  <c r="C10638"/>
  <c r="D10638"/>
  <c r="E10638"/>
  <c r="F10638"/>
  <c r="G10638"/>
  <c r="A10572"/>
  <c r="B10572"/>
  <c r="C10572"/>
  <c r="D10572"/>
  <c r="E10572"/>
  <c r="F10572"/>
  <c r="G10572"/>
  <c r="H10572"/>
  <c r="A10573"/>
  <c r="B10573"/>
  <c r="C10573"/>
  <c r="D10573"/>
  <c r="E10573"/>
  <c r="F10573"/>
  <c r="G10573"/>
  <c r="H10573"/>
  <c r="A10695"/>
  <c r="B10695"/>
  <c r="C10695"/>
  <c r="D10695"/>
  <c r="E10695"/>
  <c r="F10695"/>
  <c r="G10695"/>
  <c r="A10765"/>
  <c r="B10765"/>
  <c r="C10765"/>
  <c r="D10765"/>
  <c r="E10765"/>
  <c r="F10765"/>
  <c r="G10765"/>
  <c r="H10765"/>
  <c r="A10726"/>
  <c r="B10726"/>
  <c r="C10726"/>
  <c r="D10726"/>
  <c r="E10726"/>
  <c r="F10726"/>
  <c r="G10726"/>
  <c r="H10726"/>
  <c r="A10954"/>
  <c r="B10954"/>
  <c r="C10954"/>
  <c r="D10954"/>
  <c r="E10954"/>
  <c r="F10954"/>
  <c r="G10954"/>
  <c r="H10954"/>
  <c r="A11085"/>
  <c r="B11085"/>
  <c r="C11085"/>
  <c r="D11085"/>
  <c r="E11085"/>
  <c r="F11085"/>
  <c r="G11085"/>
  <c r="A11024"/>
  <c r="B11024"/>
  <c r="C11024"/>
  <c r="D11024"/>
  <c r="E11024"/>
  <c r="F11024"/>
  <c r="G11024"/>
  <c r="H11024"/>
  <c r="A10817"/>
  <c r="B10817"/>
  <c r="C10817"/>
  <c r="D10817"/>
  <c r="E10817"/>
  <c r="F10817"/>
  <c r="G10817"/>
  <c r="H10817"/>
  <c r="A10955"/>
  <c r="B10955"/>
  <c r="C10955"/>
  <c r="D10955"/>
  <c r="E10955"/>
  <c r="F10955"/>
  <c r="G10955"/>
  <c r="H10955"/>
  <c r="A10889"/>
  <c r="B10889"/>
  <c r="C10889"/>
  <c r="D10889"/>
  <c r="E10889"/>
  <c r="F10889"/>
  <c r="G10889"/>
  <c r="H10889"/>
  <c r="A10913"/>
  <c r="B10913"/>
  <c r="C10913"/>
  <c r="D10913"/>
  <c r="E10913"/>
  <c r="F10913"/>
  <c r="G10913"/>
  <c r="H10913"/>
  <c r="A11086"/>
  <c r="B11086"/>
  <c r="C11086"/>
  <c r="D11086"/>
  <c r="E11086"/>
  <c r="F11086"/>
  <c r="G11086"/>
  <c r="A11025"/>
  <c r="B11025"/>
  <c r="C11025"/>
  <c r="D11025"/>
  <c r="E11025"/>
  <c r="F11025"/>
  <c r="G11025"/>
  <c r="H11025"/>
  <c r="A10818"/>
  <c r="B10818"/>
  <c r="C10818"/>
  <c r="D10818"/>
  <c r="E10818"/>
  <c r="F10818"/>
  <c r="G10818"/>
  <c r="H10818"/>
  <c r="A10956"/>
  <c r="B10956"/>
  <c r="C10956"/>
  <c r="D10956"/>
  <c r="E10956"/>
  <c r="F10956"/>
  <c r="G10956"/>
  <c r="H10956"/>
  <c r="A10890"/>
  <c r="B10890"/>
  <c r="C10890"/>
  <c r="D10890"/>
  <c r="E10890"/>
  <c r="F10890"/>
  <c r="G10890"/>
  <c r="H10890"/>
  <c r="A11054"/>
  <c r="B11054"/>
  <c r="C11054"/>
  <c r="D11054"/>
  <c r="E11054"/>
  <c r="F11054"/>
  <c r="G11054"/>
  <c r="H11054"/>
  <c r="A11087"/>
  <c r="B11087"/>
  <c r="C11087"/>
  <c r="D11087"/>
  <c r="E11087"/>
  <c r="F11087"/>
  <c r="G11087"/>
  <c r="A10819"/>
  <c r="B10819"/>
  <c r="C10819"/>
  <c r="D10819"/>
  <c r="E10819"/>
  <c r="F10819"/>
  <c r="G10819"/>
  <c r="H10819"/>
  <c r="A10957"/>
  <c r="B10957"/>
  <c r="C10957"/>
  <c r="D10957"/>
  <c r="E10957"/>
  <c r="F10957"/>
  <c r="G10957"/>
  <c r="H10957"/>
  <c r="A11088"/>
  <c r="B11088"/>
  <c r="C11088"/>
  <c r="D11088"/>
  <c r="E11088"/>
  <c r="F11088"/>
  <c r="G11088"/>
  <c r="A10820"/>
  <c r="B10820"/>
  <c r="C10820"/>
  <c r="D10820"/>
  <c r="E10820"/>
  <c r="F10820"/>
  <c r="G10820"/>
  <c r="H10820"/>
  <c r="A10958"/>
  <c r="B10958"/>
  <c r="C10958"/>
  <c r="D10958"/>
  <c r="E10958"/>
  <c r="F10958"/>
  <c r="G10958"/>
  <c r="H10958"/>
  <c r="A10366"/>
  <c r="B10366"/>
  <c r="C10366"/>
  <c r="D10366"/>
  <c r="E10366"/>
  <c r="F10366"/>
  <c r="G10366"/>
  <c r="H10366"/>
  <c r="A10429"/>
  <c r="B10429"/>
  <c r="C10429"/>
  <c r="D10429"/>
  <c r="E10429"/>
  <c r="F10429"/>
  <c r="G10429"/>
  <c r="H10429"/>
  <c r="A10463"/>
  <c r="B10463"/>
  <c r="C10463"/>
  <c r="D10463"/>
  <c r="E10463"/>
  <c r="F10463"/>
  <c r="G10463"/>
  <c r="A10367"/>
  <c r="B10367"/>
  <c r="C10367"/>
  <c r="D10367"/>
  <c r="E10367"/>
  <c r="F10367"/>
  <c r="G10367"/>
  <c r="H10367"/>
  <c r="A10430"/>
  <c r="B10430"/>
  <c r="C10430"/>
  <c r="D10430"/>
  <c r="E10430"/>
  <c r="F10430"/>
  <c r="G10430"/>
  <c r="H10430"/>
  <c r="A10464"/>
  <c r="B10464"/>
  <c r="C10464"/>
  <c r="D10464"/>
  <c r="E10464"/>
  <c r="F10464"/>
  <c r="G10464"/>
  <c r="A10368"/>
  <c r="B10368"/>
  <c r="C10368"/>
  <c r="D10368"/>
  <c r="E10368"/>
  <c r="F10368"/>
  <c r="G10368"/>
  <c r="H10368"/>
  <c r="A10465"/>
  <c r="B10465"/>
  <c r="C10465"/>
  <c r="D10465"/>
  <c r="E10465"/>
  <c r="F10465"/>
  <c r="G10465"/>
  <c r="A10369"/>
  <c r="B10369"/>
  <c r="C10369"/>
  <c r="D10369"/>
  <c r="E10369"/>
  <c r="F10369"/>
  <c r="G10369"/>
  <c r="H10369"/>
  <c r="A10466"/>
  <c r="B10466"/>
  <c r="C10466"/>
  <c r="D10466"/>
  <c r="E10466"/>
  <c r="F10466"/>
  <c r="G10466"/>
  <c r="A10495"/>
  <c r="B10495"/>
  <c r="C10495"/>
  <c r="D10495"/>
  <c r="E10495"/>
  <c r="F10495"/>
  <c r="G10495"/>
  <c r="H10495"/>
  <c r="A10501"/>
  <c r="B10501"/>
  <c r="C10501"/>
  <c r="D10501"/>
  <c r="E10501"/>
  <c r="F10501"/>
  <c r="G10501"/>
  <c r="H10501"/>
  <c r="A10512"/>
  <c r="B10512"/>
  <c r="C10512"/>
  <c r="D10512"/>
  <c r="E10512"/>
  <c r="F10512"/>
  <c r="G10512"/>
  <c r="H10512"/>
  <c r="A10531"/>
  <c r="B10531"/>
  <c r="C10531"/>
  <c r="D10531"/>
  <c r="E10531"/>
  <c r="F10531"/>
  <c r="G10531"/>
  <c r="A10574"/>
  <c r="B10574"/>
  <c r="C10574"/>
  <c r="D10574"/>
  <c r="E10574"/>
  <c r="F10574"/>
  <c r="G10574"/>
  <c r="H10574"/>
  <c r="A10639"/>
  <c r="B10639"/>
  <c r="C10639"/>
  <c r="D10639"/>
  <c r="E10639"/>
  <c r="F10639"/>
  <c r="G10639"/>
  <c r="A10575"/>
  <c r="B10575"/>
  <c r="C10575"/>
  <c r="D10575"/>
  <c r="E10575"/>
  <c r="F10575"/>
  <c r="G10575"/>
  <c r="H10575"/>
  <c r="A10640"/>
  <c r="B10640"/>
  <c r="C10640"/>
  <c r="D10640"/>
  <c r="E10640"/>
  <c r="F10640"/>
  <c r="G10640"/>
  <c r="A10576"/>
  <c r="B10576"/>
  <c r="C10576"/>
  <c r="D10576"/>
  <c r="E10576"/>
  <c r="F10576"/>
  <c r="G10576"/>
  <c r="H10576"/>
  <c r="A10641"/>
  <c r="B10641"/>
  <c r="C10641"/>
  <c r="D10641"/>
  <c r="E10641"/>
  <c r="F10641"/>
  <c r="G10641"/>
  <c r="A10577"/>
  <c r="B10577"/>
  <c r="C10577"/>
  <c r="D10577"/>
  <c r="E10577"/>
  <c r="F10577"/>
  <c r="G10577"/>
  <c r="H10577"/>
  <c r="A10642"/>
  <c r="B10642"/>
  <c r="C10642"/>
  <c r="D10642"/>
  <c r="E10642"/>
  <c r="F10642"/>
  <c r="G10642"/>
  <c r="A10578"/>
  <c r="B10578"/>
  <c r="C10578"/>
  <c r="D10578"/>
  <c r="E10578"/>
  <c r="F10578"/>
  <c r="G10578"/>
  <c r="H10578"/>
  <c r="A10643"/>
  <c r="B10643"/>
  <c r="C10643"/>
  <c r="D10643"/>
  <c r="E10643"/>
  <c r="F10643"/>
  <c r="G10643"/>
  <c r="A10696"/>
  <c r="B10696"/>
  <c r="C10696"/>
  <c r="D10696"/>
  <c r="E10696"/>
  <c r="F10696"/>
  <c r="G10696"/>
  <c r="A10697"/>
  <c r="B10697"/>
  <c r="C10697"/>
  <c r="D10697"/>
  <c r="E10697"/>
  <c r="F10697"/>
  <c r="G10697"/>
  <c r="A10675"/>
  <c r="B10675"/>
  <c r="C10675"/>
  <c r="D10675"/>
  <c r="E10675"/>
  <c r="F10675"/>
  <c r="G10675"/>
  <c r="A10727"/>
  <c r="B10727"/>
  <c r="C10727"/>
  <c r="D10727"/>
  <c r="E10727"/>
  <c r="F10727"/>
  <c r="G10727"/>
  <c r="H10727"/>
  <c r="A10766"/>
  <c r="B10766"/>
  <c r="C10766"/>
  <c r="D10766"/>
  <c r="E10766"/>
  <c r="F10766"/>
  <c r="G10766"/>
  <c r="H10766"/>
  <c r="A10782"/>
  <c r="B10782"/>
  <c r="C10782"/>
  <c r="D10782"/>
  <c r="E10782"/>
  <c r="F10782"/>
  <c r="G10782"/>
  <c r="A10728"/>
  <c r="B10728"/>
  <c r="C10728"/>
  <c r="D10728"/>
  <c r="E10728"/>
  <c r="F10728"/>
  <c r="G10728"/>
  <c r="H10728"/>
  <c r="A10767"/>
  <c r="B10767"/>
  <c r="C10767"/>
  <c r="D10767"/>
  <c r="E10767"/>
  <c r="F10767"/>
  <c r="G10767"/>
  <c r="H10767"/>
  <c r="A10729"/>
  <c r="B10729"/>
  <c r="C10729"/>
  <c r="D10729"/>
  <c r="E10729"/>
  <c r="F10729"/>
  <c r="G10729"/>
  <c r="H10729"/>
  <c r="A10821"/>
  <c r="B10821"/>
  <c r="C10821"/>
  <c r="D10821"/>
  <c r="E10821"/>
  <c r="F10821"/>
  <c r="G10821"/>
  <c r="H10821"/>
  <c r="A10880"/>
  <c r="B10880"/>
  <c r="C10880"/>
  <c r="D10880"/>
  <c r="E10880"/>
  <c r="F10880"/>
  <c r="G10880"/>
  <c r="H10880"/>
  <c r="A10959"/>
  <c r="B10959"/>
  <c r="C10959"/>
  <c r="D10959"/>
  <c r="E10959"/>
  <c r="F10959"/>
  <c r="G10959"/>
  <c r="H10959"/>
  <c r="A11089"/>
  <c r="B11089"/>
  <c r="C11089"/>
  <c r="D11089"/>
  <c r="E11089"/>
  <c r="F11089"/>
  <c r="G11089"/>
  <c r="A11026"/>
  <c r="B11026"/>
  <c r="C11026"/>
  <c r="D11026"/>
  <c r="E11026"/>
  <c r="F11026"/>
  <c r="G11026"/>
  <c r="H11026"/>
  <c r="A10822"/>
  <c r="B10822"/>
  <c r="C10822"/>
  <c r="D10822"/>
  <c r="E10822"/>
  <c r="F10822"/>
  <c r="G10822"/>
  <c r="H10822"/>
  <c r="A10960"/>
  <c r="B10960"/>
  <c r="C10960"/>
  <c r="D10960"/>
  <c r="E10960"/>
  <c r="F10960"/>
  <c r="G10960"/>
  <c r="H10960"/>
  <c r="A10891"/>
  <c r="B10891"/>
  <c r="C10891"/>
  <c r="D10891"/>
  <c r="E10891"/>
  <c r="F10891"/>
  <c r="G10891"/>
  <c r="H10891"/>
  <c r="A10914"/>
  <c r="B10914"/>
  <c r="C10914"/>
  <c r="D10914"/>
  <c r="E10914"/>
  <c r="F10914"/>
  <c r="G10914"/>
  <c r="H10914"/>
  <c r="A10923"/>
  <c r="B10923"/>
  <c r="C10923"/>
  <c r="D10923"/>
  <c r="E10923"/>
  <c r="F10923"/>
  <c r="G10923"/>
  <c r="H10923"/>
  <c r="A11090"/>
  <c r="B11090"/>
  <c r="C11090"/>
  <c r="D11090"/>
  <c r="E11090"/>
  <c r="F11090"/>
  <c r="G11090"/>
  <c r="A11027"/>
  <c r="B11027"/>
  <c r="C11027"/>
  <c r="D11027"/>
  <c r="E11027"/>
  <c r="F11027"/>
  <c r="G11027"/>
  <c r="H11027"/>
  <c r="A10823"/>
  <c r="B10823"/>
  <c r="C10823"/>
  <c r="D10823"/>
  <c r="E10823"/>
  <c r="F10823"/>
  <c r="G10823"/>
  <c r="H10823"/>
  <c r="A10888"/>
  <c r="B10888"/>
  <c r="C10888"/>
  <c r="D10888"/>
  <c r="E10888"/>
  <c r="F10888"/>
  <c r="G10888"/>
  <c r="H10888"/>
  <c r="A10961"/>
  <c r="B10961"/>
  <c r="C10961"/>
  <c r="D10961"/>
  <c r="E10961"/>
  <c r="F10961"/>
  <c r="G10961"/>
  <c r="H10961"/>
  <c r="A10892"/>
  <c r="B10892"/>
  <c r="C10892"/>
  <c r="D10892"/>
  <c r="E10892"/>
  <c r="F10892"/>
  <c r="G10892"/>
  <c r="H10892"/>
  <c r="A11063"/>
  <c r="B11063"/>
  <c r="C11063"/>
  <c r="D11063"/>
  <c r="E11063"/>
  <c r="F11063"/>
  <c r="G11063"/>
  <c r="H11063"/>
  <c r="A11055"/>
  <c r="B11055"/>
  <c r="C11055"/>
  <c r="D11055"/>
  <c r="E11055"/>
  <c r="F11055"/>
  <c r="G11055"/>
  <c r="H11055"/>
  <c r="A11091"/>
  <c r="B11091"/>
  <c r="C11091"/>
  <c r="D11091"/>
  <c r="E11091"/>
  <c r="F11091"/>
  <c r="G11091"/>
  <c r="A10824"/>
  <c r="B10824"/>
  <c r="C10824"/>
  <c r="D10824"/>
  <c r="E10824"/>
  <c r="F10824"/>
  <c r="G10824"/>
  <c r="H10824"/>
  <c r="A10962"/>
  <c r="B10962"/>
  <c r="C10962"/>
  <c r="D10962"/>
  <c r="E10962"/>
  <c r="F10962"/>
  <c r="G10962"/>
  <c r="H10962"/>
  <c r="A11092"/>
  <c r="B11092"/>
  <c r="C11092"/>
  <c r="D11092"/>
  <c r="E11092"/>
  <c r="F11092"/>
  <c r="G11092"/>
  <c r="A10825"/>
  <c r="B10825"/>
  <c r="C10825"/>
  <c r="D10825"/>
  <c r="E10825"/>
  <c r="F10825"/>
  <c r="G10825"/>
  <c r="H10825"/>
  <c r="A10963"/>
  <c r="B10963"/>
  <c r="C10963"/>
  <c r="D10963"/>
  <c r="E10963"/>
  <c r="F10963"/>
  <c r="G10963"/>
  <c r="H10963"/>
  <c r="A10893"/>
  <c r="B10893"/>
  <c r="C10893"/>
  <c r="D10893"/>
  <c r="E10893"/>
  <c r="F10893"/>
  <c r="G10893"/>
  <c r="H10893"/>
  <c r="A11093"/>
  <c r="B11093"/>
  <c r="C11093"/>
  <c r="D11093"/>
  <c r="E11093"/>
  <c r="F11093"/>
  <c r="G11093"/>
  <c r="A10327"/>
  <c r="B10327"/>
  <c r="C10327"/>
  <c r="D10327"/>
  <c r="E10327"/>
  <c r="F10327"/>
  <c r="G10327"/>
  <c r="H10327"/>
  <c r="A10370"/>
  <c r="B10370"/>
  <c r="C10370"/>
  <c r="D10370"/>
  <c r="E10370"/>
  <c r="F10370"/>
  <c r="G10370"/>
  <c r="H10370"/>
  <c r="A10431"/>
  <c r="B10431"/>
  <c r="C10431"/>
  <c r="D10431"/>
  <c r="E10431"/>
  <c r="F10431"/>
  <c r="G10431"/>
  <c r="H10431"/>
  <c r="A10418"/>
  <c r="B10418"/>
  <c r="C10418"/>
  <c r="D10418"/>
  <c r="E10418"/>
  <c r="F10418"/>
  <c r="G10418"/>
  <c r="H10418"/>
  <c r="A10467"/>
  <c r="B10467"/>
  <c r="C10467"/>
  <c r="D10467"/>
  <c r="E10467"/>
  <c r="F10467"/>
  <c r="G10467"/>
  <c r="A10371"/>
  <c r="B10371"/>
  <c r="C10371"/>
  <c r="D10371"/>
  <c r="E10371"/>
  <c r="F10371"/>
  <c r="G10371"/>
  <c r="H10371"/>
  <c r="A10432"/>
  <c r="B10432"/>
  <c r="C10432"/>
  <c r="D10432"/>
  <c r="E10432"/>
  <c r="F10432"/>
  <c r="G10432"/>
  <c r="H10432"/>
  <c r="A10453"/>
  <c r="B10453"/>
  <c r="C10453"/>
  <c r="D10453"/>
  <c r="E10453"/>
  <c r="F10453"/>
  <c r="G10453"/>
  <c r="H10453"/>
  <c r="A10468"/>
  <c r="B10468"/>
  <c r="C10468"/>
  <c r="D10468"/>
  <c r="E10468"/>
  <c r="F10468"/>
  <c r="G10468"/>
  <c r="A10372"/>
  <c r="B10372"/>
  <c r="C10372"/>
  <c r="D10372"/>
  <c r="E10372"/>
  <c r="F10372"/>
  <c r="G10372"/>
  <c r="H10372"/>
  <c r="A10469"/>
  <c r="B10469"/>
  <c r="C10469"/>
  <c r="D10469"/>
  <c r="E10469"/>
  <c r="F10469"/>
  <c r="G10469"/>
  <c r="A10373"/>
  <c r="B10373"/>
  <c r="C10373"/>
  <c r="D10373"/>
  <c r="E10373"/>
  <c r="F10373"/>
  <c r="G10373"/>
  <c r="H10373"/>
  <c r="A10496"/>
  <c r="B10496"/>
  <c r="C10496"/>
  <c r="D10496"/>
  <c r="E10496"/>
  <c r="F10496"/>
  <c r="G10496"/>
  <c r="H10496"/>
  <c r="A10513"/>
  <c r="B10513"/>
  <c r="C10513"/>
  <c r="D10513"/>
  <c r="E10513"/>
  <c r="F10513"/>
  <c r="G10513"/>
  <c r="H10513"/>
  <c r="A10532"/>
  <c r="B10532"/>
  <c r="C10532"/>
  <c r="D10532"/>
  <c r="E10532"/>
  <c r="F10532"/>
  <c r="G10532"/>
  <c r="A10542"/>
  <c r="B10542"/>
  <c r="C10542"/>
  <c r="D10542"/>
  <c r="E10542"/>
  <c r="F10542"/>
  <c r="G10542"/>
  <c r="H10542"/>
  <c r="A10579"/>
  <c r="B10579"/>
  <c r="C10579"/>
  <c r="D10579"/>
  <c r="E10579"/>
  <c r="F10579"/>
  <c r="G10579"/>
  <c r="H10579"/>
  <c r="A10644"/>
  <c r="B10644"/>
  <c r="C10644"/>
  <c r="D10644"/>
  <c r="E10644"/>
  <c r="F10644"/>
  <c r="G10644"/>
  <c r="A10580"/>
  <c r="B10580"/>
  <c r="C10580"/>
  <c r="D10580"/>
  <c r="E10580"/>
  <c r="F10580"/>
  <c r="G10580"/>
  <c r="H10580"/>
  <c r="A10645"/>
  <c r="B10645"/>
  <c r="C10645"/>
  <c r="D10645"/>
  <c r="E10645"/>
  <c r="F10645"/>
  <c r="G10645"/>
  <c r="A10581"/>
  <c r="B10581"/>
  <c r="C10581"/>
  <c r="D10581"/>
  <c r="E10581"/>
  <c r="F10581"/>
  <c r="G10581"/>
  <c r="H10581"/>
  <c r="A10646"/>
  <c r="B10646"/>
  <c r="C10646"/>
  <c r="D10646"/>
  <c r="E10646"/>
  <c r="F10646"/>
  <c r="G10646"/>
  <c r="A10582"/>
  <c r="B10582"/>
  <c r="C10582"/>
  <c r="D10582"/>
  <c r="E10582"/>
  <c r="F10582"/>
  <c r="G10582"/>
  <c r="H10582"/>
  <c r="A10647"/>
  <c r="B10647"/>
  <c r="C10647"/>
  <c r="D10647"/>
  <c r="E10647"/>
  <c r="F10647"/>
  <c r="G10647"/>
  <c r="A10583"/>
  <c r="B10583"/>
  <c r="C10583"/>
  <c r="D10583"/>
  <c r="E10583"/>
  <c r="F10583"/>
  <c r="G10583"/>
  <c r="H10583"/>
  <c r="A10648"/>
  <c r="B10648"/>
  <c r="C10648"/>
  <c r="D10648"/>
  <c r="E10648"/>
  <c r="F10648"/>
  <c r="G10648"/>
  <c r="A10698"/>
  <c r="B10698"/>
  <c r="C10698"/>
  <c r="D10698"/>
  <c r="E10698"/>
  <c r="F10698"/>
  <c r="G10698"/>
  <c r="A10699"/>
  <c r="B10699"/>
  <c r="C10699"/>
  <c r="D10699"/>
  <c r="E10699"/>
  <c r="F10699"/>
  <c r="G10699"/>
  <c r="A10676"/>
  <c r="B10676"/>
  <c r="C10676"/>
  <c r="D10676"/>
  <c r="E10676"/>
  <c r="F10676"/>
  <c r="G10676"/>
  <c r="A10700"/>
  <c r="B10700"/>
  <c r="C10700"/>
  <c r="D10700"/>
  <c r="E10700"/>
  <c r="F10700"/>
  <c r="G10700"/>
  <c r="A10677"/>
  <c r="B10677"/>
  <c r="C10677"/>
  <c r="D10677"/>
  <c r="E10677"/>
  <c r="F10677"/>
  <c r="G10677"/>
  <c r="A10730"/>
  <c r="B10730"/>
  <c r="C10730"/>
  <c r="D10730"/>
  <c r="E10730"/>
  <c r="F10730"/>
  <c r="G10730"/>
  <c r="H10730"/>
  <c r="A10763"/>
  <c r="B10763"/>
  <c r="C10763"/>
  <c r="D10763"/>
  <c r="E10763"/>
  <c r="F10763"/>
  <c r="G10763"/>
  <c r="H10763"/>
  <c r="A10768"/>
  <c r="B10768"/>
  <c r="C10768"/>
  <c r="D10768"/>
  <c r="E10768"/>
  <c r="F10768"/>
  <c r="G10768"/>
  <c r="H10768"/>
  <c r="A10783"/>
  <c r="B10783"/>
  <c r="C10783"/>
  <c r="D10783"/>
  <c r="E10783"/>
  <c r="F10783"/>
  <c r="G10783"/>
  <c r="A10731"/>
  <c r="B10731"/>
  <c r="C10731"/>
  <c r="D10731"/>
  <c r="E10731"/>
  <c r="F10731"/>
  <c r="G10731"/>
  <c r="H10731"/>
  <c r="A10784"/>
  <c r="B10784"/>
  <c r="C10784"/>
  <c r="D10784"/>
  <c r="E10784"/>
  <c r="F10784"/>
  <c r="G10784"/>
  <c r="A10732"/>
  <c r="B10732"/>
  <c r="C10732"/>
  <c r="D10732"/>
  <c r="E10732"/>
  <c r="F10732"/>
  <c r="G10732"/>
  <c r="H10732"/>
  <c r="A10826"/>
  <c r="B10826"/>
  <c r="C10826"/>
  <c r="D10826"/>
  <c r="E10826"/>
  <c r="F10826"/>
  <c r="G10826"/>
  <c r="H10826"/>
  <c r="A10964"/>
  <c r="B10964"/>
  <c r="C10964"/>
  <c r="D10964"/>
  <c r="E10964"/>
  <c r="F10964"/>
  <c r="G10964"/>
  <c r="H10964"/>
  <c r="A11094"/>
  <c r="B11094"/>
  <c r="C11094"/>
  <c r="D11094"/>
  <c r="E11094"/>
  <c r="F11094"/>
  <c r="G11094"/>
  <c r="A11028"/>
  <c r="B11028"/>
  <c r="C11028"/>
  <c r="D11028"/>
  <c r="E11028"/>
  <c r="F11028"/>
  <c r="G11028"/>
  <c r="H11028"/>
  <c r="A10827"/>
  <c r="B10827"/>
  <c r="C10827"/>
  <c r="D10827"/>
  <c r="E10827"/>
  <c r="F10827"/>
  <c r="G10827"/>
  <c r="H10827"/>
  <c r="A10965"/>
  <c r="B10965"/>
  <c r="C10965"/>
  <c r="D10965"/>
  <c r="E10965"/>
  <c r="F10965"/>
  <c r="G10965"/>
  <c r="H10965"/>
  <c r="A10894"/>
  <c r="B10894"/>
  <c r="C10894"/>
  <c r="D10894"/>
  <c r="E10894"/>
  <c r="F10894"/>
  <c r="G10894"/>
  <c r="H10894"/>
  <c r="A10915"/>
  <c r="B10915"/>
  <c r="C10915"/>
  <c r="D10915"/>
  <c r="E10915"/>
  <c r="F10915"/>
  <c r="G10915"/>
  <c r="H10915"/>
  <c r="A11095"/>
  <c r="B11095"/>
  <c r="C11095"/>
  <c r="D11095"/>
  <c r="E11095"/>
  <c r="F11095"/>
  <c r="G11095"/>
  <c r="A11029"/>
  <c r="B11029"/>
  <c r="C11029"/>
  <c r="D11029"/>
  <c r="E11029"/>
  <c r="F11029"/>
  <c r="G11029"/>
  <c r="H11029"/>
  <c r="A10828"/>
  <c r="B10828"/>
  <c r="C10828"/>
  <c r="D10828"/>
  <c r="E10828"/>
  <c r="F10828"/>
  <c r="G10828"/>
  <c r="H10828"/>
  <c r="A10966"/>
  <c r="B10966"/>
  <c r="C10966"/>
  <c r="D10966"/>
  <c r="E10966"/>
  <c r="F10966"/>
  <c r="G10966"/>
  <c r="H10966"/>
  <c r="A10895"/>
  <c r="B10895"/>
  <c r="C10895"/>
  <c r="D10895"/>
  <c r="E10895"/>
  <c r="F10895"/>
  <c r="G10895"/>
  <c r="H10895"/>
  <c r="A11056"/>
  <c r="B11056"/>
  <c r="C11056"/>
  <c r="D11056"/>
  <c r="E11056"/>
  <c r="F11056"/>
  <c r="G11056"/>
  <c r="H11056"/>
  <c r="A11096"/>
  <c r="B11096"/>
  <c r="C11096"/>
  <c r="D11096"/>
  <c r="E11096"/>
  <c r="F11096"/>
  <c r="G11096"/>
  <c r="A10829"/>
  <c r="B10829"/>
  <c r="C10829"/>
  <c r="D10829"/>
  <c r="E10829"/>
  <c r="F10829"/>
  <c r="G10829"/>
  <c r="H10829"/>
  <c r="A10967"/>
  <c r="B10967"/>
  <c r="C10967"/>
  <c r="D10967"/>
  <c r="E10967"/>
  <c r="F10967"/>
  <c r="G10967"/>
  <c r="H10967"/>
  <c r="A11097"/>
  <c r="B11097"/>
  <c r="C11097"/>
  <c r="D11097"/>
  <c r="E11097"/>
  <c r="F11097"/>
  <c r="G11097"/>
  <c r="A11030"/>
  <c r="B11030"/>
  <c r="C11030"/>
  <c r="D11030"/>
  <c r="E11030"/>
  <c r="F11030"/>
  <c r="G11030"/>
  <c r="H11030"/>
  <c r="A10830"/>
  <c r="B10830"/>
  <c r="C10830"/>
  <c r="D10830"/>
  <c r="E10830"/>
  <c r="F10830"/>
  <c r="G10830"/>
  <c r="H10830"/>
  <c r="A10968"/>
  <c r="B10968"/>
  <c r="C10968"/>
  <c r="D10968"/>
  <c r="E10968"/>
  <c r="F10968"/>
  <c r="G10968"/>
  <c r="H10968"/>
  <c r="A11098"/>
  <c r="B11098"/>
  <c r="C11098"/>
  <c r="D11098"/>
  <c r="E11098"/>
  <c r="F11098"/>
  <c r="G11098"/>
  <c r="A10328"/>
  <c r="B10328"/>
  <c r="C10328"/>
  <c r="D10328"/>
  <c r="E10328"/>
  <c r="F10328"/>
  <c r="G10328"/>
  <c r="H10328"/>
  <c r="A10329"/>
  <c r="B10329"/>
  <c r="C10329"/>
  <c r="D10329"/>
  <c r="E10329"/>
  <c r="F10329"/>
  <c r="G10329"/>
  <c r="H10329"/>
  <c r="A10330"/>
  <c r="B10330"/>
  <c r="C10330"/>
  <c r="D10330"/>
  <c r="E10330"/>
  <c r="F10330"/>
  <c r="G10330"/>
  <c r="H10330"/>
  <c r="A10374"/>
  <c r="B10374"/>
  <c r="C10374"/>
  <c r="D10374"/>
  <c r="E10374"/>
  <c r="F10374"/>
  <c r="G10374"/>
  <c r="H10374"/>
  <c r="A10416"/>
  <c r="B10416"/>
  <c r="C10416"/>
  <c r="D10416"/>
  <c r="E10416"/>
  <c r="F10416"/>
  <c r="G10416"/>
  <c r="H10416"/>
  <c r="A10433"/>
  <c r="B10433"/>
  <c r="C10433"/>
  <c r="D10433"/>
  <c r="E10433"/>
  <c r="F10433"/>
  <c r="G10433"/>
  <c r="H10433"/>
  <c r="A10470"/>
  <c r="B10470"/>
  <c r="C10470"/>
  <c r="D10470"/>
  <c r="E10470"/>
  <c r="F10470"/>
  <c r="G10470"/>
  <c r="A10375"/>
  <c r="B10375"/>
  <c r="C10375"/>
  <c r="D10375"/>
  <c r="E10375"/>
  <c r="F10375"/>
  <c r="G10375"/>
  <c r="H10375"/>
  <c r="A10434"/>
  <c r="B10434"/>
  <c r="C10434"/>
  <c r="D10434"/>
  <c r="E10434"/>
  <c r="F10434"/>
  <c r="G10434"/>
  <c r="H10434"/>
  <c r="A10471"/>
  <c r="B10471"/>
  <c r="C10471"/>
  <c r="D10471"/>
  <c r="E10471"/>
  <c r="F10471"/>
  <c r="G10471"/>
  <c r="A10452"/>
  <c r="B10452"/>
  <c r="C10452"/>
  <c r="D10452"/>
  <c r="E10452"/>
  <c r="F10452"/>
  <c r="G10452"/>
  <c r="H10452"/>
  <c r="A10376"/>
  <c r="B10376"/>
  <c r="C10376"/>
  <c r="D10376"/>
  <c r="E10376"/>
  <c r="F10376"/>
  <c r="G10376"/>
  <c r="H10376"/>
  <c r="A10472"/>
  <c r="B10472"/>
  <c r="C10472"/>
  <c r="D10472"/>
  <c r="E10472"/>
  <c r="F10472"/>
  <c r="G10472"/>
  <c r="A10377"/>
  <c r="B10377"/>
  <c r="C10377"/>
  <c r="D10377"/>
  <c r="E10377"/>
  <c r="F10377"/>
  <c r="G10377"/>
  <c r="H10377"/>
  <c r="A10497"/>
  <c r="B10497"/>
  <c r="C10497"/>
  <c r="D10497"/>
  <c r="E10497"/>
  <c r="F10497"/>
  <c r="G10497"/>
  <c r="H10497"/>
  <c r="A10502"/>
  <c r="B10502"/>
  <c r="C10502"/>
  <c r="D10502"/>
  <c r="E10502"/>
  <c r="F10502"/>
  <c r="G10502"/>
  <c r="H10502"/>
  <c r="A10514"/>
  <c r="B10514"/>
  <c r="C10514"/>
  <c r="D10514"/>
  <c r="E10514"/>
  <c r="F10514"/>
  <c r="G10514"/>
  <c r="H10514"/>
  <c r="A10533"/>
  <c r="B10533"/>
  <c r="C10533"/>
  <c r="D10533"/>
  <c r="E10533"/>
  <c r="F10533"/>
  <c r="G10533"/>
  <c r="A10543"/>
  <c r="B10543"/>
  <c r="C10543"/>
  <c r="D10543"/>
  <c r="E10543"/>
  <c r="F10543"/>
  <c r="G10543"/>
  <c r="H10543"/>
  <c r="A10545"/>
  <c r="B10545"/>
  <c r="C10545"/>
  <c r="D10545"/>
  <c r="E10545"/>
  <c r="F10545"/>
  <c r="G10545"/>
  <c r="H10545"/>
  <c r="A10584"/>
  <c r="B10584"/>
  <c r="C10584"/>
  <c r="D10584"/>
  <c r="E10584"/>
  <c r="F10584"/>
  <c r="G10584"/>
  <c r="H10584"/>
  <c r="A10649"/>
  <c r="B10649"/>
  <c r="C10649"/>
  <c r="D10649"/>
  <c r="E10649"/>
  <c r="F10649"/>
  <c r="G10649"/>
  <c r="A10585"/>
  <c r="B10585"/>
  <c r="C10585"/>
  <c r="D10585"/>
  <c r="E10585"/>
  <c r="F10585"/>
  <c r="G10585"/>
  <c r="H10585"/>
  <c r="A10650"/>
  <c r="B10650"/>
  <c r="C10650"/>
  <c r="D10650"/>
  <c r="E10650"/>
  <c r="F10650"/>
  <c r="G10650"/>
  <c r="A10586"/>
  <c r="B10586"/>
  <c r="C10586"/>
  <c r="D10586"/>
  <c r="E10586"/>
  <c r="F10586"/>
  <c r="G10586"/>
  <c r="H10586"/>
  <c r="A10651"/>
  <c r="B10651"/>
  <c r="C10651"/>
  <c r="D10651"/>
  <c r="E10651"/>
  <c r="F10651"/>
  <c r="G10651"/>
  <c r="A10587"/>
  <c r="B10587"/>
  <c r="C10587"/>
  <c r="D10587"/>
  <c r="E10587"/>
  <c r="F10587"/>
  <c r="G10587"/>
  <c r="H10587"/>
  <c r="A10652"/>
  <c r="B10652"/>
  <c r="C10652"/>
  <c r="D10652"/>
  <c r="E10652"/>
  <c r="F10652"/>
  <c r="G10652"/>
  <c r="A10588"/>
  <c r="B10588"/>
  <c r="C10588"/>
  <c r="D10588"/>
  <c r="E10588"/>
  <c r="F10588"/>
  <c r="G10588"/>
  <c r="H10588"/>
  <c r="A10653"/>
  <c r="B10653"/>
  <c r="C10653"/>
  <c r="D10653"/>
  <c r="E10653"/>
  <c r="F10653"/>
  <c r="G10653"/>
  <c r="A10701"/>
  <c r="B10701"/>
  <c r="C10701"/>
  <c r="D10701"/>
  <c r="E10701"/>
  <c r="F10701"/>
  <c r="G10701"/>
  <c r="A10702"/>
  <c r="B10702"/>
  <c r="C10702"/>
  <c r="D10702"/>
  <c r="E10702"/>
  <c r="F10702"/>
  <c r="G10702"/>
  <c r="A10703"/>
  <c r="B10703"/>
  <c r="C10703"/>
  <c r="D10703"/>
  <c r="E10703"/>
  <c r="F10703"/>
  <c r="G10703"/>
  <c r="A10678"/>
  <c r="B10678"/>
  <c r="C10678"/>
  <c r="D10678"/>
  <c r="E10678"/>
  <c r="F10678"/>
  <c r="G10678"/>
  <c r="A10733"/>
  <c r="B10733"/>
  <c r="C10733"/>
  <c r="D10733"/>
  <c r="E10733"/>
  <c r="F10733"/>
  <c r="G10733"/>
  <c r="H10733"/>
  <c r="A10769"/>
  <c r="B10769"/>
  <c r="C10769"/>
  <c r="D10769"/>
  <c r="E10769"/>
  <c r="F10769"/>
  <c r="G10769"/>
  <c r="H10769"/>
  <c r="A10785"/>
  <c r="B10785"/>
  <c r="C10785"/>
  <c r="D10785"/>
  <c r="E10785"/>
  <c r="F10785"/>
  <c r="G10785"/>
  <c r="A10734"/>
  <c r="B10734"/>
  <c r="C10734"/>
  <c r="D10734"/>
  <c r="E10734"/>
  <c r="F10734"/>
  <c r="G10734"/>
  <c r="H10734"/>
  <c r="A10780"/>
  <c r="B10780"/>
  <c r="C10780"/>
  <c r="D10780"/>
  <c r="E10780"/>
  <c r="F10780"/>
  <c r="G10780"/>
  <c r="H10780"/>
  <c r="A10735"/>
  <c r="B10735"/>
  <c r="C10735"/>
  <c r="D10735"/>
  <c r="E10735"/>
  <c r="F10735"/>
  <c r="G10735"/>
  <c r="H10735"/>
  <c r="A10831"/>
  <c r="B10831"/>
  <c r="C10831"/>
  <c r="D10831"/>
  <c r="E10831"/>
  <c r="F10831"/>
  <c r="G10831"/>
  <c r="H10831"/>
  <c r="A10881"/>
  <c r="B10881"/>
  <c r="C10881"/>
  <c r="D10881"/>
  <c r="E10881"/>
  <c r="F10881"/>
  <c r="G10881"/>
  <c r="H10881"/>
  <c r="A10969"/>
  <c r="B10969"/>
  <c r="C10969"/>
  <c r="D10969"/>
  <c r="E10969"/>
  <c r="F10969"/>
  <c r="G10969"/>
  <c r="H10969"/>
  <c r="A10916"/>
  <c r="B10916"/>
  <c r="C10916"/>
  <c r="D10916"/>
  <c r="E10916"/>
  <c r="F10916"/>
  <c r="G10916"/>
  <c r="H10916"/>
  <c r="A11099"/>
  <c r="B11099"/>
  <c r="C11099"/>
  <c r="D11099"/>
  <c r="E11099"/>
  <c r="F11099"/>
  <c r="G11099"/>
  <c r="A11137"/>
  <c r="B11137"/>
  <c r="C11137"/>
  <c r="D11137"/>
  <c r="E11137"/>
  <c r="F11137"/>
  <c r="G11137"/>
  <c r="A11031"/>
  <c r="B11031"/>
  <c r="C11031"/>
  <c r="D11031"/>
  <c r="E11031"/>
  <c r="F11031"/>
  <c r="G11031"/>
  <c r="H11031"/>
  <c r="A10832"/>
  <c r="B10832"/>
  <c r="C10832"/>
  <c r="D10832"/>
  <c r="E10832"/>
  <c r="F10832"/>
  <c r="G10832"/>
  <c r="H10832"/>
  <c r="A10970"/>
  <c r="B10970"/>
  <c r="C10970"/>
  <c r="D10970"/>
  <c r="E10970"/>
  <c r="F10970"/>
  <c r="G10970"/>
  <c r="H10970"/>
  <c r="A10896"/>
  <c r="B10896"/>
  <c r="C10896"/>
  <c r="D10896"/>
  <c r="E10896"/>
  <c r="F10896"/>
  <c r="G10896"/>
  <c r="H10896"/>
  <c r="A10917"/>
  <c r="B10917"/>
  <c r="C10917"/>
  <c r="D10917"/>
  <c r="E10917"/>
  <c r="F10917"/>
  <c r="G10917"/>
  <c r="H10917"/>
  <c r="A10924"/>
  <c r="B10924"/>
  <c r="C10924"/>
  <c r="D10924"/>
  <c r="E10924"/>
  <c r="F10924"/>
  <c r="G10924"/>
  <c r="H10924"/>
  <c r="A11057"/>
  <c r="B11057"/>
  <c r="C11057"/>
  <c r="D11057"/>
  <c r="E11057"/>
  <c r="F11057"/>
  <c r="G11057"/>
  <c r="H11057"/>
  <c r="A11100"/>
  <c r="B11100"/>
  <c r="C11100"/>
  <c r="D11100"/>
  <c r="E11100"/>
  <c r="F11100"/>
  <c r="G11100"/>
  <c r="A11032"/>
  <c r="B11032"/>
  <c r="C11032"/>
  <c r="D11032"/>
  <c r="E11032"/>
  <c r="F11032"/>
  <c r="G11032"/>
  <c r="H11032"/>
  <c r="A10797"/>
  <c r="B10797"/>
  <c r="C10797"/>
  <c r="D10797"/>
  <c r="E10797"/>
  <c r="F10797"/>
  <c r="G10797"/>
  <c r="A10833"/>
  <c r="B10833"/>
  <c r="C10833"/>
  <c r="D10833"/>
  <c r="E10833"/>
  <c r="F10833"/>
  <c r="G10833"/>
  <c r="H10833"/>
  <c r="A10882"/>
  <c r="B10882"/>
  <c r="C10882"/>
  <c r="D10882"/>
  <c r="E10882"/>
  <c r="F10882"/>
  <c r="G10882"/>
  <c r="H10882"/>
  <c r="A10971"/>
  <c r="B10971"/>
  <c r="C10971"/>
  <c r="D10971"/>
  <c r="E10971"/>
  <c r="F10971"/>
  <c r="G10971"/>
  <c r="H10971"/>
  <c r="A10897"/>
  <c r="B10897"/>
  <c r="C10897"/>
  <c r="D10897"/>
  <c r="E10897"/>
  <c r="F10897"/>
  <c r="G10897"/>
  <c r="H10897"/>
  <c r="A11058"/>
  <c r="B11058"/>
  <c r="C11058"/>
  <c r="D11058"/>
  <c r="E11058"/>
  <c r="F11058"/>
  <c r="G11058"/>
  <c r="H11058"/>
  <c r="A11101"/>
  <c r="B11101"/>
  <c r="C11101"/>
  <c r="D11101"/>
  <c r="E11101"/>
  <c r="F11101"/>
  <c r="G11101"/>
  <c r="A11033"/>
  <c r="B11033"/>
  <c r="C11033"/>
  <c r="D11033"/>
  <c r="E11033"/>
  <c r="F11033"/>
  <c r="G11033"/>
  <c r="H11033"/>
  <c r="A10834"/>
  <c r="B10834"/>
  <c r="C10834"/>
  <c r="D10834"/>
  <c r="E10834"/>
  <c r="F10834"/>
  <c r="G10834"/>
  <c r="H10834"/>
  <c r="A10972"/>
  <c r="B10972"/>
  <c r="C10972"/>
  <c r="D10972"/>
  <c r="E10972"/>
  <c r="F10972"/>
  <c r="G10972"/>
  <c r="H10972"/>
  <c r="A10898"/>
  <c r="B10898"/>
  <c r="C10898"/>
  <c r="D10898"/>
  <c r="E10898"/>
  <c r="F10898"/>
  <c r="G10898"/>
  <c r="H10898"/>
  <c r="A11102"/>
  <c r="B11102"/>
  <c r="C11102"/>
  <c r="D11102"/>
  <c r="E11102"/>
  <c r="F11102"/>
  <c r="G11102"/>
  <c r="A11034"/>
  <c r="B11034"/>
  <c r="C11034"/>
  <c r="D11034"/>
  <c r="E11034"/>
  <c r="F11034"/>
  <c r="G11034"/>
  <c r="H11034"/>
  <c r="A10835"/>
  <c r="B10835"/>
  <c r="C10835"/>
  <c r="D10835"/>
  <c r="E10835"/>
  <c r="F10835"/>
  <c r="G10835"/>
  <c r="H10835"/>
  <c r="A10973"/>
  <c r="B10973"/>
  <c r="C10973"/>
  <c r="D10973"/>
  <c r="E10973"/>
  <c r="F10973"/>
  <c r="G10973"/>
  <c r="H10973"/>
  <c r="A11103"/>
  <c r="B11103"/>
  <c r="C11103"/>
  <c r="D11103"/>
  <c r="E11103"/>
  <c r="F11103"/>
  <c r="G11103"/>
  <c r="A10378"/>
  <c r="B10378"/>
  <c r="C10378"/>
  <c r="D10378"/>
  <c r="E10378"/>
  <c r="F10378"/>
  <c r="G10378"/>
  <c r="H10378"/>
  <c r="A10435"/>
  <c r="B10435"/>
  <c r="C10435"/>
  <c r="D10435"/>
  <c r="E10435"/>
  <c r="F10435"/>
  <c r="G10435"/>
  <c r="H10435"/>
  <c r="A10473"/>
  <c r="B10473"/>
  <c r="C10473"/>
  <c r="D10473"/>
  <c r="E10473"/>
  <c r="F10473"/>
  <c r="G10473"/>
  <c r="A10379"/>
  <c r="B10379"/>
  <c r="C10379"/>
  <c r="D10379"/>
  <c r="E10379"/>
  <c r="F10379"/>
  <c r="G10379"/>
  <c r="H10379"/>
  <c r="A10436"/>
  <c r="B10436"/>
  <c r="C10436"/>
  <c r="D10436"/>
  <c r="E10436"/>
  <c r="F10436"/>
  <c r="G10436"/>
  <c r="H10436"/>
  <c r="A10474"/>
  <c r="B10474"/>
  <c r="C10474"/>
  <c r="D10474"/>
  <c r="E10474"/>
  <c r="F10474"/>
  <c r="G10474"/>
  <c r="A10380"/>
  <c r="B10380"/>
  <c r="C10380"/>
  <c r="D10380"/>
  <c r="E10380"/>
  <c r="F10380"/>
  <c r="G10380"/>
  <c r="H10380"/>
  <c r="A10475"/>
  <c r="B10475"/>
  <c r="C10475"/>
  <c r="D10475"/>
  <c r="E10475"/>
  <c r="F10475"/>
  <c r="G10475"/>
  <c r="A10381"/>
  <c r="B10381"/>
  <c r="C10381"/>
  <c r="D10381"/>
  <c r="E10381"/>
  <c r="F10381"/>
  <c r="G10381"/>
  <c r="H10381"/>
  <c r="A10498"/>
  <c r="B10498"/>
  <c r="C10498"/>
  <c r="D10498"/>
  <c r="E10498"/>
  <c r="F10498"/>
  <c r="G10498"/>
  <c r="H10498"/>
  <c r="A10515"/>
  <c r="B10515"/>
  <c r="C10515"/>
  <c r="D10515"/>
  <c r="E10515"/>
  <c r="F10515"/>
  <c r="G10515"/>
  <c r="H10515"/>
  <c r="A10534"/>
  <c r="B10534"/>
  <c r="C10534"/>
  <c r="D10534"/>
  <c r="E10534"/>
  <c r="F10534"/>
  <c r="G10534"/>
  <c r="A10589"/>
  <c r="B10589"/>
  <c r="C10589"/>
  <c r="D10589"/>
  <c r="E10589"/>
  <c r="F10589"/>
  <c r="G10589"/>
  <c r="H10589"/>
  <c r="A10654"/>
  <c r="B10654"/>
  <c r="C10654"/>
  <c r="D10654"/>
  <c r="E10654"/>
  <c r="F10654"/>
  <c r="G10654"/>
  <c r="A10590"/>
  <c r="B10590"/>
  <c r="C10590"/>
  <c r="D10590"/>
  <c r="E10590"/>
  <c r="F10590"/>
  <c r="G10590"/>
  <c r="H10590"/>
  <c r="A10655"/>
  <c r="B10655"/>
  <c r="C10655"/>
  <c r="D10655"/>
  <c r="E10655"/>
  <c r="F10655"/>
  <c r="G10655"/>
  <c r="A10591"/>
  <c r="B10591"/>
  <c r="C10591"/>
  <c r="D10591"/>
  <c r="E10591"/>
  <c r="F10591"/>
  <c r="G10591"/>
  <c r="H10591"/>
  <c r="A10656"/>
  <c r="B10656"/>
  <c r="C10656"/>
  <c r="D10656"/>
  <c r="E10656"/>
  <c r="F10656"/>
  <c r="G10656"/>
  <c r="A10592"/>
  <c r="B10592"/>
  <c r="C10592"/>
  <c r="D10592"/>
  <c r="E10592"/>
  <c r="F10592"/>
  <c r="G10592"/>
  <c r="H10592"/>
  <c r="A10657"/>
  <c r="B10657"/>
  <c r="C10657"/>
  <c r="D10657"/>
  <c r="E10657"/>
  <c r="F10657"/>
  <c r="G10657"/>
  <c r="A10593"/>
  <c r="B10593"/>
  <c r="C10593"/>
  <c r="D10593"/>
  <c r="E10593"/>
  <c r="F10593"/>
  <c r="G10593"/>
  <c r="H10593"/>
  <c r="A10658"/>
  <c r="B10658"/>
  <c r="C10658"/>
  <c r="D10658"/>
  <c r="E10658"/>
  <c r="F10658"/>
  <c r="G10658"/>
  <c r="A10704"/>
  <c r="B10704"/>
  <c r="C10704"/>
  <c r="D10704"/>
  <c r="E10704"/>
  <c r="F10704"/>
  <c r="G10704"/>
  <c r="A10679"/>
  <c r="B10679"/>
  <c r="C10679"/>
  <c r="D10679"/>
  <c r="E10679"/>
  <c r="F10679"/>
  <c r="G10679"/>
  <c r="A10705"/>
  <c r="B10705"/>
  <c r="C10705"/>
  <c r="D10705"/>
  <c r="E10705"/>
  <c r="F10705"/>
  <c r="G10705"/>
  <c r="A10672"/>
  <c r="B10672"/>
  <c r="C10672"/>
  <c r="D10672"/>
  <c r="E10672"/>
  <c r="F10672"/>
  <c r="G10672"/>
  <c r="H10672"/>
  <c r="A10680"/>
  <c r="B10680"/>
  <c r="C10680"/>
  <c r="D10680"/>
  <c r="E10680"/>
  <c r="F10680"/>
  <c r="G10680"/>
  <c r="A10736"/>
  <c r="B10736"/>
  <c r="C10736"/>
  <c r="D10736"/>
  <c r="E10736"/>
  <c r="F10736"/>
  <c r="G10736"/>
  <c r="H10736"/>
  <c r="A10770"/>
  <c r="B10770"/>
  <c r="C10770"/>
  <c r="D10770"/>
  <c r="E10770"/>
  <c r="F10770"/>
  <c r="G10770"/>
  <c r="H10770"/>
  <c r="A10786"/>
  <c r="B10786"/>
  <c r="C10786"/>
  <c r="D10786"/>
  <c r="E10786"/>
  <c r="F10786"/>
  <c r="G10786"/>
  <c r="A10737"/>
  <c r="B10737"/>
  <c r="C10737"/>
  <c r="D10737"/>
  <c r="E10737"/>
  <c r="F10737"/>
  <c r="G10737"/>
  <c r="H10737"/>
  <c r="A10771"/>
  <c r="B10771"/>
  <c r="C10771"/>
  <c r="D10771"/>
  <c r="E10771"/>
  <c r="F10771"/>
  <c r="G10771"/>
  <c r="H10771"/>
  <c r="A10738"/>
  <c r="B10738"/>
  <c r="C10738"/>
  <c r="D10738"/>
  <c r="E10738"/>
  <c r="F10738"/>
  <c r="G10738"/>
  <c r="H10738"/>
  <c r="A10772"/>
  <c r="B10772"/>
  <c r="C10772"/>
  <c r="D10772"/>
  <c r="E10772"/>
  <c r="F10772"/>
  <c r="G10772"/>
  <c r="H10772"/>
  <c r="A10836"/>
  <c r="B10836"/>
  <c r="C10836"/>
  <c r="D10836"/>
  <c r="E10836"/>
  <c r="F10836"/>
  <c r="G10836"/>
  <c r="H10836"/>
  <c r="A10974"/>
  <c r="B10974"/>
  <c r="C10974"/>
  <c r="D10974"/>
  <c r="E10974"/>
  <c r="F10974"/>
  <c r="G10974"/>
  <c r="H10974"/>
  <c r="A11104"/>
  <c r="B11104"/>
  <c r="C11104"/>
  <c r="D11104"/>
  <c r="E11104"/>
  <c r="F11104"/>
  <c r="G11104"/>
  <c r="A11035"/>
  <c r="B11035"/>
  <c r="C11035"/>
  <c r="D11035"/>
  <c r="E11035"/>
  <c r="F11035"/>
  <c r="G11035"/>
  <c r="H11035"/>
  <c r="A10798"/>
  <c r="B10798"/>
  <c r="C10798"/>
  <c r="D10798"/>
  <c r="E10798"/>
  <c r="F10798"/>
  <c r="G10798"/>
  <c r="A10837"/>
  <c r="B10837"/>
  <c r="C10837"/>
  <c r="D10837"/>
  <c r="E10837"/>
  <c r="F10837"/>
  <c r="G10837"/>
  <c r="H10837"/>
  <c r="A10883"/>
  <c r="B10883"/>
  <c r="C10883"/>
  <c r="D10883"/>
  <c r="E10883"/>
  <c r="F10883"/>
  <c r="G10883"/>
  <c r="H10883"/>
  <c r="A10975"/>
  <c r="B10975"/>
  <c r="C10975"/>
  <c r="D10975"/>
  <c r="E10975"/>
  <c r="F10975"/>
  <c r="G10975"/>
  <c r="H10975"/>
  <c r="A10899"/>
  <c r="B10899"/>
  <c r="C10899"/>
  <c r="D10899"/>
  <c r="E10899"/>
  <c r="F10899"/>
  <c r="G10899"/>
  <c r="H10899"/>
  <c r="A10918"/>
  <c r="B10918"/>
  <c r="C10918"/>
  <c r="D10918"/>
  <c r="E10918"/>
  <c r="F10918"/>
  <c r="G10918"/>
  <c r="H10918"/>
  <c r="A11105"/>
  <c r="B11105"/>
  <c r="C11105"/>
  <c r="D11105"/>
  <c r="E11105"/>
  <c r="F11105"/>
  <c r="G11105"/>
  <c r="A11036"/>
  <c r="B11036"/>
  <c r="C11036"/>
  <c r="D11036"/>
  <c r="E11036"/>
  <c r="F11036"/>
  <c r="G11036"/>
  <c r="H11036"/>
  <c r="A10838"/>
  <c r="B10838"/>
  <c r="C10838"/>
  <c r="D10838"/>
  <c r="E10838"/>
  <c r="F10838"/>
  <c r="G10838"/>
  <c r="H10838"/>
  <c r="A10976"/>
  <c r="B10976"/>
  <c r="C10976"/>
  <c r="D10976"/>
  <c r="E10976"/>
  <c r="F10976"/>
  <c r="G10976"/>
  <c r="H10976"/>
  <c r="A10900"/>
  <c r="B10900"/>
  <c r="C10900"/>
  <c r="D10900"/>
  <c r="E10900"/>
  <c r="F10900"/>
  <c r="G10900"/>
  <c r="H10900"/>
  <c r="A11059"/>
  <c r="B11059"/>
  <c r="C11059"/>
  <c r="D11059"/>
  <c r="E11059"/>
  <c r="F11059"/>
  <c r="G11059"/>
  <c r="H11059"/>
  <c r="A11106"/>
  <c r="B11106"/>
  <c r="C11106"/>
  <c r="D11106"/>
  <c r="E11106"/>
  <c r="F11106"/>
  <c r="G11106"/>
  <c r="A10839"/>
  <c r="B10839"/>
  <c r="C10839"/>
  <c r="D10839"/>
  <c r="E10839"/>
  <c r="F10839"/>
  <c r="G10839"/>
  <c r="H10839"/>
  <c r="A10977"/>
  <c r="B10977"/>
  <c r="C10977"/>
  <c r="D10977"/>
  <c r="E10977"/>
  <c r="F10977"/>
  <c r="G10977"/>
  <c r="H10977"/>
  <c r="A10901"/>
  <c r="B10901"/>
  <c r="C10901"/>
  <c r="D10901"/>
  <c r="E10901"/>
  <c r="F10901"/>
  <c r="G10901"/>
  <c r="H10901"/>
  <c r="A11107"/>
  <c r="B11107"/>
  <c r="C11107"/>
  <c r="D11107"/>
  <c r="E11107"/>
  <c r="F11107"/>
  <c r="G11107"/>
  <c r="A10840"/>
  <c r="B10840"/>
  <c r="C10840"/>
  <c r="D10840"/>
  <c r="E10840"/>
  <c r="F10840"/>
  <c r="G10840"/>
  <c r="H10840"/>
  <c r="A10978"/>
  <c r="B10978"/>
  <c r="C10978"/>
  <c r="D10978"/>
  <c r="E10978"/>
  <c r="F10978"/>
  <c r="G10978"/>
  <c r="H10978"/>
  <c r="A11108"/>
  <c r="B11108"/>
  <c r="C11108"/>
  <c r="D11108"/>
  <c r="E11108"/>
  <c r="F11108"/>
  <c r="G11108"/>
  <c r="A10331"/>
  <c r="B10331"/>
  <c r="C10331"/>
  <c r="D10331"/>
  <c r="E10331"/>
  <c r="F10331"/>
  <c r="G10331"/>
  <c r="H10331"/>
  <c r="A10382"/>
  <c r="B10382"/>
  <c r="C10382"/>
  <c r="D10382"/>
  <c r="E10382"/>
  <c r="F10382"/>
  <c r="G10382"/>
  <c r="H10382"/>
  <c r="A10437"/>
  <c r="B10437"/>
  <c r="C10437"/>
  <c r="D10437"/>
  <c r="E10437"/>
  <c r="F10437"/>
  <c r="G10437"/>
  <c r="H10437"/>
  <c r="A10419"/>
  <c r="B10419"/>
  <c r="C10419"/>
  <c r="D10419"/>
  <c r="E10419"/>
  <c r="F10419"/>
  <c r="G10419"/>
  <c r="H10419"/>
  <c r="A10476"/>
  <c r="B10476"/>
  <c r="C10476"/>
  <c r="D10476"/>
  <c r="E10476"/>
  <c r="F10476"/>
  <c r="G10476"/>
  <c r="A10383"/>
  <c r="B10383"/>
  <c r="C10383"/>
  <c r="D10383"/>
  <c r="E10383"/>
  <c r="F10383"/>
  <c r="G10383"/>
  <c r="H10383"/>
  <c r="A10438"/>
  <c r="B10438"/>
  <c r="C10438"/>
  <c r="D10438"/>
  <c r="E10438"/>
  <c r="F10438"/>
  <c r="G10438"/>
  <c r="H10438"/>
  <c r="A10477"/>
  <c r="B10477"/>
  <c r="C10477"/>
  <c r="D10477"/>
  <c r="E10477"/>
  <c r="F10477"/>
  <c r="G10477"/>
  <c r="A10384"/>
  <c r="B10384"/>
  <c r="C10384"/>
  <c r="D10384"/>
  <c r="E10384"/>
  <c r="F10384"/>
  <c r="G10384"/>
  <c r="H10384"/>
  <c r="A10439"/>
  <c r="B10439"/>
  <c r="C10439"/>
  <c r="D10439"/>
  <c r="E10439"/>
  <c r="F10439"/>
  <c r="G10439"/>
  <c r="H10439"/>
  <c r="A10478"/>
  <c r="B10478"/>
  <c r="C10478"/>
  <c r="D10478"/>
  <c r="E10478"/>
  <c r="F10478"/>
  <c r="G10478"/>
  <c r="A10385"/>
  <c r="B10385"/>
  <c r="C10385"/>
  <c r="D10385"/>
  <c r="E10385"/>
  <c r="F10385"/>
  <c r="G10385"/>
  <c r="H10385"/>
  <c r="A10499"/>
  <c r="B10499"/>
  <c r="C10499"/>
  <c r="D10499"/>
  <c r="E10499"/>
  <c r="F10499"/>
  <c r="G10499"/>
  <c r="H10499"/>
  <c r="A10516"/>
  <c r="B10516"/>
  <c r="C10516"/>
  <c r="D10516"/>
  <c r="E10516"/>
  <c r="F10516"/>
  <c r="G10516"/>
  <c r="H10516"/>
  <c r="A10535"/>
  <c r="B10535"/>
  <c r="C10535"/>
  <c r="D10535"/>
  <c r="E10535"/>
  <c r="F10535"/>
  <c r="G10535"/>
  <c r="A10594"/>
  <c r="B10594"/>
  <c r="C10594"/>
  <c r="D10594"/>
  <c r="E10594"/>
  <c r="F10594"/>
  <c r="G10594"/>
  <c r="H10594"/>
  <c r="A10659"/>
  <c r="B10659"/>
  <c r="C10659"/>
  <c r="D10659"/>
  <c r="E10659"/>
  <c r="F10659"/>
  <c r="G10659"/>
  <c r="A10544"/>
  <c r="B10544"/>
  <c r="C10544"/>
  <c r="D10544"/>
  <c r="E10544"/>
  <c r="F10544"/>
  <c r="G10544"/>
  <c r="H10544"/>
  <c r="A10595"/>
  <c r="B10595"/>
  <c r="C10595"/>
  <c r="D10595"/>
  <c r="E10595"/>
  <c r="F10595"/>
  <c r="G10595"/>
  <c r="H10595"/>
  <c r="A10660"/>
  <c r="B10660"/>
  <c r="C10660"/>
  <c r="D10660"/>
  <c r="E10660"/>
  <c r="F10660"/>
  <c r="G10660"/>
  <c r="A10596"/>
  <c r="B10596"/>
  <c r="C10596"/>
  <c r="D10596"/>
  <c r="E10596"/>
  <c r="F10596"/>
  <c r="G10596"/>
  <c r="H10596"/>
  <c r="A10661"/>
  <c r="B10661"/>
  <c r="C10661"/>
  <c r="D10661"/>
  <c r="E10661"/>
  <c r="F10661"/>
  <c r="G10661"/>
  <c r="A10597"/>
  <c r="B10597"/>
  <c r="C10597"/>
  <c r="D10597"/>
  <c r="E10597"/>
  <c r="F10597"/>
  <c r="G10597"/>
  <c r="H10597"/>
  <c r="A10662"/>
  <c r="B10662"/>
  <c r="C10662"/>
  <c r="D10662"/>
  <c r="E10662"/>
  <c r="F10662"/>
  <c r="G10662"/>
  <c r="A10598"/>
  <c r="B10598"/>
  <c r="C10598"/>
  <c r="D10598"/>
  <c r="E10598"/>
  <c r="F10598"/>
  <c r="G10598"/>
  <c r="H10598"/>
  <c r="A10663"/>
  <c r="B10663"/>
  <c r="C10663"/>
  <c r="D10663"/>
  <c r="E10663"/>
  <c r="F10663"/>
  <c r="G10663"/>
  <c r="A10706"/>
  <c r="B10706"/>
  <c r="C10706"/>
  <c r="D10706"/>
  <c r="E10706"/>
  <c r="F10706"/>
  <c r="G10706"/>
  <c r="A10681"/>
  <c r="B10681"/>
  <c r="C10681"/>
  <c r="D10681"/>
  <c r="E10681"/>
  <c r="F10681"/>
  <c r="G10681"/>
  <c r="A10707"/>
  <c r="B10707"/>
  <c r="C10707"/>
  <c r="D10707"/>
  <c r="E10707"/>
  <c r="F10707"/>
  <c r="G10707"/>
  <c r="A10682"/>
  <c r="B10682"/>
  <c r="C10682"/>
  <c r="D10682"/>
  <c r="E10682"/>
  <c r="F10682"/>
  <c r="G10682"/>
  <c r="A10708"/>
  <c r="B10708"/>
  <c r="C10708"/>
  <c r="D10708"/>
  <c r="E10708"/>
  <c r="F10708"/>
  <c r="G10708"/>
  <c r="A10683"/>
  <c r="B10683"/>
  <c r="C10683"/>
  <c r="D10683"/>
  <c r="E10683"/>
  <c r="F10683"/>
  <c r="G10683"/>
  <c r="A10739"/>
  <c r="B10739"/>
  <c r="C10739"/>
  <c r="D10739"/>
  <c r="E10739"/>
  <c r="F10739"/>
  <c r="G10739"/>
  <c r="H10739"/>
  <c r="A10773"/>
  <c r="B10773"/>
  <c r="C10773"/>
  <c r="D10773"/>
  <c r="E10773"/>
  <c r="F10773"/>
  <c r="G10773"/>
  <c r="H10773"/>
  <c r="A10787"/>
  <c r="B10787"/>
  <c r="C10787"/>
  <c r="D10787"/>
  <c r="E10787"/>
  <c r="F10787"/>
  <c r="G10787"/>
  <c r="A10740"/>
  <c r="B10740"/>
  <c r="C10740"/>
  <c r="D10740"/>
  <c r="E10740"/>
  <c r="F10740"/>
  <c r="G10740"/>
  <c r="H10740"/>
  <c r="A10841"/>
  <c r="B10841"/>
  <c r="C10841"/>
  <c r="D10841"/>
  <c r="E10841"/>
  <c r="F10841"/>
  <c r="G10841"/>
  <c r="H10841"/>
  <c r="A10979"/>
  <c r="B10979"/>
  <c r="C10979"/>
  <c r="D10979"/>
  <c r="E10979"/>
  <c r="F10979"/>
  <c r="G10979"/>
  <c r="H10979"/>
  <c r="A11109"/>
  <c r="B11109"/>
  <c r="C11109"/>
  <c r="D11109"/>
  <c r="E11109"/>
  <c r="F11109"/>
  <c r="G11109"/>
  <c r="A11138"/>
  <c r="B11138"/>
  <c r="C11138"/>
  <c r="D11138"/>
  <c r="E11138"/>
  <c r="F11138"/>
  <c r="G11138"/>
  <c r="A11037"/>
  <c r="B11037"/>
  <c r="C11037"/>
  <c r="D11037"/>
  <c r="E11037"/>
  <c r="F11037"/>
  <c r="G11037"/>
  <c r="H11037"/>
  <c r="A10842"/>
  <c r="B10842"/>
  <c r="C10842"/>
  <c r="D10842"/>
  <c r="E10842"/>
  <c r="F10842"/>
  <c r="G10842"/>
  <c r="H10842"/>
  <c r="A10884"/>
  <c r="B10884"/>
  <c r="C10884"/>
  <c r="D10884"/>
  <c r="E10884"/>
  <c r="F10884"/>
  <c r="G10884"/>
  <c r="H10884"/>
  <c r="A10980"/>
  <c r="B10980"/>
  <c r="C10980"/>
  <c r="D10980"/>
  <c r="E10980"/>
  <c r="F10980"/>
  <c r="G10980"/>
  <c r="H10980"/>
  <c r="A10902"/>
  <c r="B10902"/>
  <c r="C10902"/>
  <c r="D10902"/>
  <c r="E10902"/>
  <c r="F10902"/>
  <c r="G10902"/>
  <c r="H10902"/>
  <c r="A10919"/>
  <c r="B10919"/>
  <c r="C10919"/>
  <c r="D10919"/>
  <c r="E10919"/>
  <c r="F10919"/>
  <c r="G10919"/>
  <c r="H10919"/>
  <c r="A11110"/>
  <c r="B11110"/>
  <c r="C11110"/>
  <c r="D11110"/>
  <c r="E11110"/>
  <c r="F11110"/>
  <c r="G11110"/>
  <c r="A11038"/>
  <c r="B11038"/>
  <c r="C11038"/>
  <c r="D11038"/>
  <c r="E11038"/>
  <c r="F11038"/>
  <c r="G11038"/>
  <c r="H11038"/>
  <c r="A10843"/>
  <c r="B10843"/>
  <c r="C10843"/>
  <c r="D10843"/>
  <c r="E10843"/>
  <c r="F10843"/>
  <c r="G10843"/>
  <c r="H10843"/>
  <c r="A10981"/>
  <c r="B10981"/>
  <c r="C10981"/>
  <c r="D10981"/>
  <c r="E10981"/>
  <c r="F10981"/>
  <c r="G10981"/>
  <c r="H10981"/>
  <c r="A10903"/>
  <c r="B10903"/>
  <c r="C10903"/>
  <c r="D10903"/>
  <c r="E10903"/>
  <c r="F10903"/>
  <c r="G10903"/>
  <c r="H10903"/>
  <c r="A10920"/>
  <c r="B10920"/>
  <c r="C10920"/>
  <c r="D10920"/>
  <c r="E10920"/>
  <c r="F10920"/>
  <c r="G10920"/>
  <c r="H10920"/>
  <c r="A11060"/>
  <c r="B11060"/>
  <c r="C11060"/>
  <c r="D11060"/>
  <c r="E11060"/>
  <c r="F11060"/>
  <c r="G11060"/>
  <c r="H11060"/>
  <c r="A11111"/>
  <c r="B11111"/>
  <c r="C11111"/>
  <c r="D11111"/>
  <c r="E11111"/>
  <c r="F11111"/>
  <c r="G11111"/>
  <c r="A10844"/>
  <c r="B10844"/>
  <c r="C10844"/>
  <c r="D10844"/>
  <c r="E10844"/>
  <c r="F10844"/>
  <c r="G10844"/>
  <c r="H10844"/>
  <c r="A10982"/>
  <c r="B10982"/>
  <c r="C10982"/>
  <c r="D10982"/>
  <c r="E10982"/>
  <c r="F10982"/>
  <c r="G10982"/>
  <c r="H10982"/>
  <c r="A10904"/>
  <c r="B10904"/>
  <c r="C10904"/>
  <c r="D10904"/>
  <c r="E10904"/>
  <c r="F10904"/>
  <c r="G10904"/>
  <c r="H10904"/>
  <c r="A11112"/>
  <c r="B11112"/>
  <c r="C11112"/>
  <c r="D11112"/>
  <c r="E11112"/>
  <c r="F11112"/>
  <c r="G11112"/>
  <c r="A10845"/>
  <c r="B10845"/>
  <c r="C10845"/>
  <c r="D10845"/>
  <c r="E10845"/>
  <c r="F10845"/>
  <c r="G10845"/>
  <c r="H10845"/>
  <c r="A10983"/>
  <c r="B10983"/>
  <c r="C10983"/>
  <c r="D10983"/>
  <c r="E10983"/>
  <c r="F10983"/>
  <c r="G10983"/>
  <c r="H10983"/>
  <c r="A11113"/>
  <c r="B11113"/>
  <c r="C11113"/>
  <c r="D11113"/>
  <c r="E11113"/>
  <c r="F11113"/>
  <c r="G11113"/>
  <c r="A10386"/>
  <c r="B10386"/>
  <c r="C10386"/>
  <c r="D10386"/>
  <c r="E10386"/>
  <c r="F10386"/>
  <c r="G10386"/>
  <c r="H10386"/>
  <c r="A10440"/>
  <c r="B10440"/>
  <c r="C10440"/>
  <c r="D10440"/>
  <c r="E10440"/>
  <c r="F10440"/>
  <c r="G10440"/>
  <c r="H10440"/>
  <c r="A10479"/>
  <c r="B10479"/>
  <c r="C10479"/>
  <c r="D10479"/>
  <c r="E10479"/>
  <c r="F10479"/>
  <c r="G10479"/>
  <c r="A10387"/>
  <c r="B10387"/>
  <c r="C10387"/>
  <c r="D10387"/>
  <c r="E10387"/>
  <c r="F10387"/>
  <c r="G10387"/>
  <c r="H10387"/>
  <c r="A10441"/>
  <c r="B10441"/>
  <c r="C10441"/>
  <c r="D10441"/>
  <c r="E10441"/>
  <c r="F10441"/>
  <c r="G10441"/>
  <c r="H10441"/>
  <c r="A10480"/>
  <c r="B10480"/>
  <c r="C10480"/>
  <c r="D10480"/>
  <c r="E10480"/>
  <c r="F10480"/>
  <c r="G10480"/>
  <c r="A10388"/>
  <c r="B10388"/>
  <c r="C10388"/>
  <c r="D10388"/>
  <c r="E10388"/>
  <c r="F10388"/>
  <c r="G10388"/>
  <c r="H10388"/>
  <c r="A10389"/>
  <c r="B10389"/>
  <c r="C10389"/>
  <c r="D10389"/>
  <c r="E10389"/>
  <c r="F10389"/>
  <c r="G10389"/>
  <c r="H10389"/>
  <c r="A10481"/>
  <c r="B10481"/>
  <c r="C10481"/>
  <c r="D10481"/>
  <c r="E10481"/>
  <c r="F10481"/>
  <c r="G10481"/>
  <c r="A10500"/>
  <c r="B10500"/>
  <c r="C10500"/>
  <c r="D10500"/>
  <c r="E10500"/>
  <c r="F10500"/>
  <c r="G10500"/>
  <c r="H10500"/>
  <c r="A10503"/>
  <c r="B10503"/>
  <c r="C10503"/>
  <c r="D10503"/>
  <c r="E10503"/>
  <c r="F10503"/>
  <c r="G10503"/>
  <c r="H10503"/>
  <c r="A10517"/>
  <c r="B10517"/>
  <c r="C10517"/>
  <c r="D10517"/>
  <c r="E10517"/>
  <c r="F10517"/>
  <c r="G10517"/>
  <c r="H10517"/>
  <c r="A10536"/>
  <c r="B10536"/>
  <c r="C10536"/>
  <c r="D10536"/>
  <c r="E10536"/>
  <c r="F10536"/>
  <c r="G10536"/>
  <c r="A10599"/>
  <c r="B10599"/>
  <c r="C10599"/>
  <c r="D10599"/>
  <c r="E10599"/>
  <c r="F10599"/>
  <c r="G10599"/>
  <c r="H10599"/>
  <c r="A10664"/>
  <c r="B10664"/>
  <c r="C10664"/>
  <c r="D10664"/>
  <c r="E10664"/>
  <c r="F10664"/>
  <c r="G10664"/>
  <c r="A10600"/>
  <c r="B10600"/>
  <c r="C10600"/>
  <c r="D10600"/>
  <c r="E10600"/>
  <c r="F10600"/>
  <c r="G10600"/>
  <c r="H10600"/>
  <c r="A10665"/>
  <c r="B10665"/>
  <c r="C10665"/>
  <c r="D10665"/>
  <c r="E10665"/>
  <c r="F10665"/>
  <c r="G10665"/>
  <c r="A10601"/>
  <c r="B10601"/>
  <c r="C10601"/>
  <c r="D10601"/>
  <c r="E10601"/>
  <c r="F10601"/>
  <c r="G10601"/>
  <c r="H10601"/>
  <c r="A10666"/>
  <c r="B10666"/>
  <c r="C10666"/>
  <c r="D10666"/>
  <c r="E10666"/>
  <c r="F10666"/>
  <c r="G10666"/>
  <c r="A10602"/>
  <c r="B10602"/>
  <c r="C10602"/>
  <c r="D10602"/>
  <c r="E10602"/>
  <c r="F10602"/>
  <c r="G10602"/>
  <c r="H10602"/>
  <c r="A10667"/>
  <c r="B10667"/>
  <c r="C10667"/>
  <c r="D10667"/>
  <c r="E10667"/>
  <c r="F10667"/>
  <c r="G10667"/>
  <c r="A10603"/>
  <c r="B10603"/>
  <c r="C10603"/>
  <c r="D10603"/>
  <c r="E10603"/>
  <c r="F10603"/>
  <c r="G10603"/>
  <c r="H10603"/>
  <c r="A10709"/>
  <c r="B10709"/>
  <c r="C10709"/>
  <c r="D10709"/>
  <c r="E10709"/>
  <c r="F10709"/>
  <c r="G10709"/>
  <c r="A10673"/>
  <c r="B10673"/>
  <c r="C10673"/>
  <c r="D10673"/>
  <c r="E10673"/>
  <c r="F10673"/>
  <c r="G10673"/>
  <c r="H10673"/>
  <c r="A10684"/>
  <c r="B10684"/>
  <c r="C10684"/>
  <c r="D10684"/>
  <c r="E10684"/>
  <c r="F10684"/>
  <c r="G10684"/>
  <c r="A10710"/>
  <c r="B10710"/>
  <c r="C10710"/>
  <c r="D10710"/>
  <c r="E10710"/>
  <c r="F10710"/>
  <c r="G10710"/>
  <c r="A10685"/>
  <c r="B10685"/>
  <c r="C10685"/>
  <c r="D10685"/>
  <c r="E10685"/>
  <c r="F10685"/>
  <c r="G10685"/>
  <c r="A10741"/>
  <c r="B10741"/>
  <c r="C10741"/>
  <c r="D10741"/>
  <c r="E10741"/>
  <c r="F10741"/>
  <c r="G10741"/>
  <c r="H10741"/>
  <c r="A10774"/>
  <c r="B10774"/>
  <c r="C10774"/>
  <c r="D10774"/>
  <c r="E10774"/>
  <c r="F10774"/>
  <c r="G10774"/>
  <c r="H10774"/>
  <c r="A10788"/>
  <c r="B10788"/>
  <c r="C10788"/>
  <c r="D10788"/>
  <c r="E10788"/>
  <c r="F10788"/>
  <c r="G10788"/>
  <c r="A10742"/>
  <c r="B10742"/>
  <c r="C10742"/>
  <c r="D10742"/>
  <c r="E10742"/>
  <c r="F10742"/>
  <c r="G10742"/>
  <c r="H10742"/>
  <c r="A10789"/>
  <c r="B10789"/>
  <c r="C10789"/>
  <c r="D10789"/>
  <c r="E10789"/>
  <c r="F10789"/>
  <c r="G10789"/>
  <c r="A10743"/>
  <c r="B10743"/>
  <c r="C10743"/>
  <c r="D10743"/>
  <c r="E10743"/>
  <c r="F10743"/>
  <c r="G10743"/>
  <c r="H10743"/>
  <c r="A10775"/>
  <c r="B10775"/>
  <c r="C10775"/>
  <c r="D10775"/>
  <c r="E10775"/>
  <c r="F10775"/>
  <c r="G10775"/>
  <c r="H10775"/>
  <c r="A10846"/>
  <c r="B10846"/>
  <c r="C10846"/>
  <c r="D10846"/>
  <c r="E10846"/>
  <c r="F10846"/>
  <c r="G10846"/>
  <c r="H10846"/>
  <c r="A10984"/>
  <c r="B10984"/>
  <c r="C10984"/>
  <c r="D10984"/>
  <c r="E10984"/>
  <c r="F10984"/>
  <c r="G10984"/>
  <c r="H10984"/>
  <c r="A10905"/>
  <c r="B10905"/>
  <c r="C10905"/>
  <c r="D10905"/>
  <c r="E10905"/>
  <c r="F10905"/>
  <c r="G10905"/>
  <c r="H10905"/>
  <c r="A11114"/>
  <c r="B11114"/>
  <c r="C11114"/>
  <c r="D11114"/>
  <c r="E11114"/>
  <c r="F11114"/>
  <c r="G11114"/>
  <c r="A11139"/>
  <c r="B11139"/>
  <c r="C11139"/>
  <c r="D11139"/>
  <c r="E11139"/>
  <c r="F11139"/>
  <c r="G11139"/>
  <c r="A11039"/>
  <c r="B11039"/>
  <c r="C11039"/>
  <c r="D11039"/>
  <c r="E11039"/>
  <c r="F11039"/>
  <c r="G11039"/>
  <c r="H11039"/>
  <c r="A10847"/>
  <c r="B10847"/>
  <c r="C10847"/>
  <c r="D10847"/>
  <c r="E10847"/>
  <c r="F10847"/>
  <c r="G10847"/>
  <c r="H10847"/>
  <c r="A10985"/>
  <c r="B10985"/>
  <c r="C10985"/>
  <c r="D10985"/>
  <c r="E10985"/>
  <c r="F10985"/>
  <c r="G10985"/>
  <c r="H10985"/>
  <c r="A10906"/>
  <c r="B10906"/>
  <c r="C10906"/>
  <c r="D10906"/>
  <c r="E10906"/>
  <c r="F10906"/>
  <c r="G10906"/>
  <c r="H10906"/>
  <c r="A10921"/>
  <c r="B10921"/>
  <c r="C10921"/>
  <c r="D10921"/>
  <c r="E10921"/>
  <c r="F10921"/>
  <c r="G10921"/>
  <c r="H10921"/>
  <c r="A11115"/>
  <c r="B11115"/>
  <c r="C11115"/>
  <c r="D11115"/>
  <c r="E11115"/>
  <c r="F11115"/>
  <c r="G11115"/>
  <c r="A11040"/>
  <c r="B11040"/>
  <c r="C11040"/>
  <c r="D11040"/>
  <c r="E11040"/>
  <c r="F11040"/>
  <c r="G11040"/>
  <c r="H11040"/>
  <c r="A10848"/>
  <c r="B10848"/>
  <c r="C10848"/>
  <c r="D10848"/>
  <c r="E10848"/>
  <c r="F10848"/>
  <c r="G10848"/>
  <c r="H10848"/>
  <c r="A10885"/>
  <c r="B10885"/>
  <c r="C10885"/>
  <c r="D10885"/>
  <c r="E10885"/>
  <c r="F10885"/>
  <c r="G10885"/>
  <c r="H10885"/>
  <c r="A10986"/>
  <c r="B10986"/>
  <c r="C10986"/>
  <c r="D10986"/>
  <c r="E10986"/>
  <c r="F10986"/>
  <c r="G10986"/>
  <c r="H10986"/>
  <c r="A10907"/>
  <c r="B10907"/>
  <c r="C10907"/>
  <c r="D10907"/>
  <c r="E10907"/>
  <c r="F10907"/>
  <c r="G10907"/>
  <c r="H10907"/>
  <c r="A11116"/>
  <c r="B11116"/>
  <c r="C11116"/>
  <c r="D11116"/>
  <c r="E11116"/>
  <c r="F11116"/>
  <c r="G11116"/>
  <c r="A10849"/>
  <c r="B10849"/>
  <c r="C10849"/>
  <c r="D10849"/>
  <c r="E10849"/>
  <c r="F10849"/>
  <c r="G10849"/>
  <c r="H10849"/>
  <c r="A10987"/>
  <c r="B10987"/>
  <c r="C10987"/>
  <c r="D10987"/>
  <c r="E10987"/>
  <c r="F10987"/>
  <c r="G10987"/>
  <c r="H10987"/>
  <c r="A11117"/>
  <c r="B11117"/>
  <c r="C11117"/>
  <c r="D11117"/>
  <c r="E11117"/>
  <c r="F11117"/>
  <c r="G11117"/>
  <c r="A11041"/>
  <c r="B11041"/>
  <c r="C11041"/>
  <c r="D11041"/>
  <c r="E11041"/>
  <c r="F11041"/>
  <c r="G11041"/>
  <c r="H11041"/>
  <c r="A10850"/>
  <c r="B10850"/>
  <c r="C10850"/>
  <c r="D10850"/>
  <c r="E10850"/>
  <c r="F10850"/>
  <c r="G10850"/>
  <c r="H10850"/>
  <c r="A10988"/>
  <c r="B10988"/>
  <c r="C10988"/>
  <c r="D10988"/>
  <c r="E10988"/>
  <c r="F10988"/>
  <c r="G10988"/>
  <c r="H10988"/>
  <c r="A10908"/>
  <c r="B10908"/>
  <c r="C10908"/>
  <c r="D10908"/>
  <c r="E10908"/>
  <c r="F10908"/>
  <c r="G10908"/>
  <c r="H10908"/>
  <c r="A11118"/>
  <c r="B11118"/>
  <c r="C11118"/>
  <c r="D11118"/>
  <c r="E11118"/>
  <c r="F11118"/>
  <c r="G11118"/>
  <c r="A9743"/>
  <c r="B9743"/>
  <c r="C9743"/>
  <c r="D9743"/>
  <c r="E9743"/>
  <c r="F9743"/>
  <c r="G9743"/>
  <c r="H9743"/>
  <c r="A9796"/>
  <c r="B9796"/>
  <c r="C9796"/>
  <c r="D9796"/>
  <c r="E9796"/>
  <c r="F9796"/>
  <c r="G9796"/>
  <c r="H9796"/>
  <c r="A9744"/>
  <c r="B9744"/>
  <c r="C9744"/>
  <c r="D9744"/>
  <c r="E9744"/>
  <c r="F9744"/>
  <c r="G9744"/>
  <c r="H9744"/>
  <c r="A9745"/>
  <c r="B9745"/>
  <c r="C9745"/>
  <c r="D9745"/>
  <c r="E9745"/>
  <c r="F9745"/>
  <c r="G9745"/>
  <c r="H9745"/>
  <c r="A9852"/>
  <c r="B9852"/>
  <c r="C9852"/>
  <c r="D9852"/>
  <c r="E9852"/>
  <c r="F9852"/>
  <c r="G9852"/>
  <c r="H9852"/>
  <c r="A9886"/>
  <c r="B9886"/>
  <c r="C9886"/>
  <c r="D9886"/>
  <c r="E9886"/>
  <c r="F9886"/>
  <c r="G9886"/>
  <c r="H9886"/>
  <c r="A9887"/>
  <c r="B9887"/>
  <c r="C9887"/>
  <c r="D9887"/>
  <c r="E9887"/>
  <c r="F9887"/>
  <c r="G9887"/>
  <c r="H9887"/>
  <c r="A9888"/>
  <c r="B9888"/>
  <c r="C9888"/>
  <c r="D9888"/>
  <c r="E9888"/>
  <c r="F9888"/>
  <c r="G9888"/>
  <c r="H9888"/>
  <c r="A9889"/>
  <c r="B9889"/>
  <c r="C9889"/>
  <c r="D9889"/>
  <c r="E9889"/>
  <c r="F9889"/>
  <c r="G9889"/>
  <c r="H9889"/>
  <c r="A9890"/>
  <c r="B9890"/>
  <c r="C9890"/>
  <c r="D9890"/>
  <c r="E9890"/>
  <c r="F9890"/>
  <c r="G9890"/>
  <c r="H9890"/>
  <c r="A9993"/>
  <c r="B9993"/>
  <c r="C9993"/>
  <c r="D9993"/>
  <c r="E9993"/>
  <c r="F9993"/>
  <c r="G9993"/>
  <c r="A9983"/>
  <c r="B9983"/>
  <c r="C9983"/>
  <c r="D9983"/>
  <c r="E9983"/>
  <c r="F9983"/>
  <c r="G9983"/>
  <c r="A10041"/>
  <c r="B10041"/>
  <c r="C10041"/>
  <c r="D10041"/>
  <c r="E10041"/>
  <c r="F10041"/>
  <c r="G10041"/>
  <c r="H10041"/>
  <c r="A10174"/>
  <c r="B10174"/>
  <c r="C10174"/>
  <c r="D10174"/>
  <c r="E10174"/>
  <c r="F10174"/>
  <c r="G10174"/>
  <c r="H10174"/>
  <c r="A10241"/>
  <c r="B10241"/>
  <c r="C10241"/>
  <c r="D10241"/>
  <c r="E10241"/>
  <c r="F10241"/>
  <c r="G10241"/>
  <c r="H10241"/>
  <c r="A10070"/>
  <c r="B10070"/>
  <c r="C10070"/>
  <c r="D10070"/>
  <c r="E10070"/>
  <c r="F10070"/>
  <c r="G10070"/>
  <c r="H10070"/>
  <c r="A10175"/>
  <c r="B10175"/>
  <c r="C10175"/>
  <c r="D10175"/>
  <c r="E10175"/>
  <c r="F10175"/>
  <c r="G10175"/>
  <c r="H10175"/>
  <c r="A10134"/>
  <c r="B10134"/>
  <c r="C10134"/>
  <c r="D10134"/>
  <c r="E10134"/>
  <c r="F10134"/>
  <c r="G10134"/>
  <c r="H10134"/>
  <c r="A10286"/>
  <c r="B10286"/>
  <c r="C10286"/>
  <c r="D10286"/>
  <c r="E10286"/>
  <c r="F10286"/>
  <c r="G10286"/>
  <c r="A10242"/>
  <c r="B10242"/>
  <c r="C10242"/>
  <c r="D10242"/>
  <c r="E10242"/>
  <c r="F10242"/>
  <c r="G10242"/>
  <c r="H10242"/>
  <c r="A10071"/>
  <c r="B10071"/>
  <c r="C10071"/>
  <c r="D10071"/>
  <c r="E10071"/>
  <c r="F10071"/>
  <c r="G10071"/>
  <c r="H10071"/>
  <c r="A10176"/>
  <c r="B10176"/>
  <c r="C10176"/>
  <c r="D10176"/>
  <c r="E10176"/>
  <c r="F10176"/>
  <c r="G10176"/>
  <c r="H10176"/>
  <c r="A10072"/>
  <c r="B10072"/>
  <c r="C10072"/>
  <c r="D10072"/>
  <c r="E10072"/>
  <c r="F10072"/>
  <c r="G10072"/>
  <c r="H10072"/>
  <c r="A10177"/>
  <c r="B10177"/>
  <c r="C10177"/>
  <c r="D10177"/>
  <c r="E10177"/>
  <c r="F10177"/>
  <c r="G10177"/>
  <c r="H10177"/>
  <c r="A10073"/>
  <c r="B10073"/>
  <c r="C10073"/>
  <c r="D10073"/>
  <c r="E10073"/>
  <c r="F10073"/>
  <c r="G10073"/>
  <c r="H10073"/>
  <c r="A10178"/>
  <c r="B10178"/>
  <c r="C10178"/>
  <c r="D10178"/>
  <c r="E10178"/>
  <c r="F10178"/>
  <c r="G10178"/>
  <c r="H10178"/>
  <c r="A10135"/>
  <c r="B10135"/>
  <c r="C10135"/>
  <c r="D10135"/>
  <c r="E10135"/>
  <c r="F10135"/>
  <c r="G10135"/>
  <c r="H10135"/>
  <c r="A9746"/>
  <c r="B9746"/>
  <c r="C9746"/>
  <c r="D9746"/>
  <c r="E9746"/>
  <c r="F9746"/>
  <c r="G9746"/>
  <c r="H9746"/>
  <c r="A9797"/>
  <c r="B9797"/>
  <c r="C9797"/>
  <c r="D9797"/>
  <c r="E9797"/>
  <c r="F9797"/>
  <c r="G9797"/>
  <c r="H9797"/>
  <c r="A9818"/>
  <c r="B9818"/>
  <c r="C9818"/>
  <c r="D9818"/>
  <c r="E9818"/>
  <c r="F9818"/>
  <c r="G9818"/>
  <c r="A9747"/>
  <c r="B9747"/>
  <c r="C9747"/>
  <c r="D9747"/>
  <c r="E9747"/>
  <c r="F9747"/>
  <c r="G9747"/>
  <c r="H9747"/>
  <c r="A9798"/>
  <c r="B9798"/>
  <c r="C9798"/>
  <c r="D9798"/>
  <c r="E9798"/>
  <c r="F9798"/>
  <c r="G9798"/>
  <c r="H9798"/>
  <c r="A9819"/>
  <c r="B9819"/>
  <c r="C9819"/>
  <c r="D9819"/>
  <c r="E9819"/>
  <c r="F9819"/>
  <c r="G9819"/>
  <c r="A9748"/>
  <c r="B9748"/>
  <c r="C9748"/>
  <c r="D9748"/>
  <c r="E9748"/>
  <c r="F9748"/>
  <c r="G9748"/>
  <c r="H9748"/>
  <c r="A9820"/>
  <c r="B9820"/>
  <c r="C9820"/>
  <c r="D9820"/>
  <c r="E9820"/>
  <c r="F9820"/>
  <c r="G9820"/>
  <c r="A9749"/>
  <c r="B9749"/>
  <c r="C9749"/>
  <c r="D9749"/>
  <c r="E9749"/>
  <c r="F9749"/>
  <c r="G9749"/>
  <c r="H9749"/>
  <c r="A9838"/>
  <c r="B9838"/>
  <c r="C9838"/>
  <c r="D9838"/>
  <c r="E9838"/>
  <c r="F9838"/>
  <c r="G9838"/>
  <c r="H9838"/>
  <c r="A9845"/>
  <c r="B9845"/>
  <c r="C9845"/>
  <c r="D9845"/>
  <c r="E9845"/>
  <c r="F9845"/>
  <c r="G9845"/>
  <c r="H9845"/>
  <c r="A9853"/>
  <c r="B9853"/>
  <c r="C9853"/>
  <c r="D9853"/>
  <c r="E9853"/>
  <c r="F9853"/>
  <c r="G9853"/>
  <c r="H9853"/>
  <c r="A9864"/>
  <c r="B9864"/>
  <c r="C9864"/>
  <c r="D9864"/>
  <c r="E9864"/>
  <c r="F9864"/>
  <c r="G9864"/>
  <c r="A9870"/>
  <c r="B9870"/>
  <c r="C9870"/>
  <c r="D9870"/>
  <c r="E9870"/>
  <c r="F9870"/>
  <c r="G9870"/>
  <c r="H9870"/>
  <c r="A9891"/>
  <c r="B9891"/>
  <c r="C9891"/>
  <c r="D9891"/>
  <c r="E9891"/>
  <c r="F9891"/>
  <c r="G9891"/>
  <c r="H9891"/>
  <c r="A9952"/>
  <c r="B9952"/>
  <c r="C9952"/>
  <c r="D9952"/>
  <c r="E9952"/>
  <c r="F9952"/>
  <c r="G9952"/>
  <c r="A9892"/>
  <c r="B9892"/>
  <c r="C9892"/>
  <c r="D9892"/>
  <c r="E9892"/>
  <c r="F9892"/>
  <c r="G9892"/>
  <c r="H9892"/>
  <c r="A9953"/>
  <c r="B9953"/>
  <c r="C9953"/>
  <c r="D9953"/>
  <c r="E9953"/>
  <c r="F9953"/>
  <c r="G9953"/>
  <c r="A9893"/>
  <c r="B9893"/>
  <c r="C9893"/>
  <c r="D9893"/>
  <c r="E9893"/>
  <c r="F9893"/>
  <c r="G9893"/>
  <c r="H9893"/>
  <c r="A9954"/>
  <c r="B9954"/>
  <c r="C9954"/>
  <c r="D9954"/>
  <c r="E9954"/>
  <c r="F9954"/>
  <c r="G9954"/>
  <c r="A9894"/>
  <c r="B9894"/>
  <c r="C9894"/>
  <c r="D9894"/>
  <c r="E9894"/>
  <c r="F9894"/>
  <c r="G9894"/>
  <c r="H9894"/>
  <c r="A9955"/>
  <c r="B9955"/>
  <c r="C9955"/>
  <c r="D9955"/>
  <c r="E9955"/>
  <c r="F9955"/>
  <c r="G9955"/>
  <c r="A9895"/>
  <c r="B9895"/>
  <c r="C9895"/>
  <c r="D9895"/>
  <c r="E9895"/>
  <c r="F9895"/>
  <c r="G9895"/>
  <c r="H9895"/>
  <c r="A9994"/>
  <c r="B9994"/>
  <c r="C9994"/>
  <c r="D9994"/>
  <c r="E9994"/>
  <c r="F9994"/>
  <c r="G9994"/>
  <c r="A9984"/>
  <c r="B9984"/>
  <c r="C9984"/>
  <c r="D9984"/>
  <c r="E9984"/>
  <c r="F9984"/>
  <c r="G9984"/>
  <c r="A10009"/>
  <c r="B10009"/>
  <c r="C10009"/>
  <c r="D10009"/>
  <c r="E10009"/>
  <c r="F10009"/>
  <c r="G10009"/>
  <c r="H10009"/>
  <c r="A10042"/>
  <c r="B10042"/>
  <c r="C10042"/>
  <c r="D10042"/>
  <c r="E10042"/>
  <c r="F10042"/>
  <c r="G10042"/>
  <c r="H10042"/>
  <c r="A10010"/>
  <c r="B10010"/>
  <c r="C10010"/>
  <c r="D10010"/>
  <c r="E10010"/>
  <c r="F10010"/>
  <c r="G10010"/>
  <c r="H10010"/>
  <c r="A10011"/>
  <c r="B10011"/>
  <c r="C10011"/>
  <c r="D10011"/>
  <c r="E10011"/>
  <c r="F10011"/>
  <c r="G10011"/>
  <c r="H10011"/>
  <c r="A10074"/>
  <c r="B10074"/>
  <c r="C10074"/>
  <c r="D10074"/>
  <c r="E10074"/>
  <c r="F10074"/>
  <c r="G10074"/>
  <c r="H10074"/>
  <c r="A10179"/>
  <c r="B10179"/>
  <c r="C10179"/>
  <c r="D10179"/>
  <c r="E10179"/>
  <c r="F10179"/>
  <c r="G10179"/>
  <c r="H10179"/>
  <c r="A10243"/>
  <c r="B10243"/>
  <c r="C10243"/>
  <c r="D10243"/>
  <c r="E10243"/>
  <c r="F10243"/>
  <c r="G10243"/>
  <c r="H10243"/>
  <c r="A10075"/>
  <c r="B10075"/>
  <c r="C10075"/>
  <c r="D10075"/>
  <c r="E10075"/>
  <c r="F10075"/>
  <c r="G10075"/>
  <c r="H10075"/>
  <c r="A10180"/>
  <c r="B10180"/>
  <c r="C10180"/>
  <c r="D10180"/>
  <c r="E10180"/>
  <c r="F10180"/>
  <c r="G10180"/>
  <c r="H10180"/>
  <c r="A10136"/>
  <c r="B10136"/>
  <c r="C10136"/>
  <c r="D10136"/>
  <c r="E10136"/>
  <c r="F10136"/>
  <c r="G10136"/>
  <c r="H10136"/>
  <c r="A10271"/>
  <c r="B10271"/>
  <c r="C10271"/>
  <c r="D10271"/>
  <c r="E10271"/>
  <c r="F10271"/>
  <c r="G10271"/>
  <c r="H10271"/>
  <c r="A10287"/>
  <c r="B10287"/>
  <c r="C10287"/>
  <c r="D10287"/>
  <c r="E10287"/>
  <c r="F10287"/>
  <c r="G10287"/>
  <c r="A10244"/>
  <c r="B10244"/>
  <c r="C10244"/>
  <c r="D10244"/>
  <c r="E10244"/>
  <c r="F10244"/>
  <c r="G10244"/>
  <c r="H10244"/>
  <c r="A10076"/>
  <c r="B10076"/>
  <c r="C10076"/>
  <c r="D10076"/>
  <c r="E10076"/>
  <c r="F10076"/>
  <c r="G10076"/>
  <c r="H10076"/>
  <c r="A10181"/>
  <c r="B10181"/>
  <c r="C10181"/>
  <c r="D10181"/>
  <c r="E10181"/>
  <c r="F10181"/>
  <c r="G10181"/>
  <c r="H10181"/>
  <c r="A10150"/>
  <c r="B10150"/>
  <c r="C10150"/>
  <c r="D10150"/>
  <c r="E10150"/>
  <c r="F10150"/>
  <c r="G10150"/>
  <c r="H10150"/>
  <c r="A10288"/>
  <c r="B10288"/>
  <c r="C10288"/>
  <c r="D10288"/>
  <c r="E10288"/>
  <c r="F10288"/>
  <c r="G10288"/>
  <c r="A10077"/>
  <c r="B10077"/>
  <c r="C10077"/>
  <c r="D10077"/>
  <c r="E10077"/>
  <c r="F10077"/>
  <c r="G10077"/>
  <c r="H10077"/>
  <c r="A10182"/>
  <c r="B10182"/>
  <c r="C10182"/>
  <c r="D10182"/>
  <c r="E10182"/>
  <c r="F10182"/>
  <c r="G10182"/>
  <c r="H10182"/>
  <c r="A10289"/>
  <c r="B10289"/>
  <c r="C10289"/>
  <c r="D10289"/>
  <c r="E10289"/>
  <c r="F10289"/>
  <c r="G10289"/>
  <c r="A10078"/>
  <c r="B10078"/>
  <c r="C10078"/>
  <c r="D10078"/>
  <c r="E10078"/>
  <c r="F10078"/>
  <c r="G10078"/>
  <c r="H10078"/>
  <c r="A10183"/>
  <c r="B10183"/>
  <c r="C10183"/>
  <c r="D10183"/>
  <c r="E10183"/>
  <c r="F10183"/>
  <c r="G10183"/>
  <c r="H10183"/>
  <c r="A10290"/>
  <c r="B10290"/>
  <c r="C10290"/>
  <c r="D10290"/>
  <c r="E10290"/>
  <c r="F10290"/>
  <c r="G10290"/>
  <c r="A9750"/>
  <c r="B9750"/>
  <c r="C9750"/>
  <c r="D9750"/>
  <c r="E9750"/>
  <c r="F9750"/>
  <c r="G9750"/>
  <c r="H9750"/>
  <c r="A9799"/>
  <c r="B9799"/>
  <c r="C9799"/>
  <c r="D9799"/>
  <c r="E9799"/>
  <c r="F9799"/>
  <c r="G9799"/>
  <c r="H9799"/>
  <c r="A9821"/>
  <c r="B9821"/>
  <c r="C9821"/>
  <c r="D9821"/>
  <c r="E9821"/>
  <c r="F9821"/>
  <c r="G9821"/>
  <c r="A9751"/>
  <c r="B9751"/>
  <c r="C9751"/>
  <c r="D9751"/>
  <c r="E9751"/>
  <c r="F9751"/>
  <c r="G9751"/>
  <c r="H9751"/>
  <c r="A9800"/>
  <c r="B9800"/>
  <c r="C9800"/>
  <c r="D9800"/>
  <c r="E9800"/>
  <c r="F9800"/>
  <c r="G9800"/>
  <c r="H9800"/>
  <c r="A9822"/>
  <c r="B9822"/>
  <c r="C9822"/>
  <c r="D9822"/>
  <c r="E9822"/>
  <c r="F9822"/>
  <c r="G9822"/>
  <c r="A9752"/>
  <c r="B9752"/>
  <c r="C9752"/>
  <c r="D9752"/>
  <c r="E9752"/>
  <c r="F9752"/>
  <c r="G9752"/>
  <c r="H9752"/>
  <c r="A9839"/>
  <c r="B9839"/>
  <c r="C9839"/>
  <c r="D9839"/>
  <c r="E9839"/>
  <c r="F9839"/>
  <c r="G9839"/>
  <c r="H9839"/>
  <c r="A9854"/>
  <c r="B9854"/>
  <c r="C9854"/>
  <c r="D9854"/>
  <c r="E9854"/>
  <c r="F9854"/>
  <c r="G9854"/>
  <c r="H9854"/>
  <c r="A9865"/>
  <c r="B9865"/>
  <c r="C9865"/>
  <c r="D9865"/>
  <c r="E9865"/>
  <c r="F9865"/>
  <c r="G9865"/>
  <c r="A9896"/>
  <c r="B9896"/>
  <c r="C9896"/>
  <c r="D9896"/>
  <c r="E9896"/>
  <c r="F9896"/>
  <c r="G9896"/>
  <c r="H9896"/>
  <c r="A9956"/>
  <c r="B9956"/>
  <c r="C9956"/>
  <c r="D9956"/>
  <c r="E9956"/>
  <c r="F9956"/>
  <c r="G9956"/>
  <c r="A9897"/>
  <c r="B9897"/>
  <c r="C9897"/>
  <c r="D9897"/>
  <c r="E9897"/>
  <c r="F9897"/>
  <c r="G9897"/>
  <c r="H9897"/>
  <c r="A9957"/>
  <c r="B9957"/>
  <c r="C9957"/>
  <c r="D9957"/>
  <c r="E9957"/>
  <c r="F9957"/>
  <c r="G9957"/>
  <c r="A9898"/>
  <c r="B9898"/>
  <c r="C9898"/>
  <c r="D9898"/>
  <c r="E9898"/>
  <c r="F9898"/>
  <c r="G9898"/>
  <c r="H9898"/>
  <c r="A9958"/>
  <c r="B9958"/>
  <c r="C9958"/>
  <c r="D9958"/>
  <c r="E9958"/>
  <c r="F9958"/>
  <c r="G9958"/>
  <c r="A9899"/>
  <c r="B9899"/>
  <c r="C9899"/>
  <c r="D9899"/>
  <c r="E9899"/>
  <c r="F9899"/>
  <c r="G9899"/>
  <c r="H9899"/>
  <c r="A9959"/>
  <c r="B9959"/>
  <c r="C9959"/>
  <c r="D9959"/>
  <c r="E9959"/>
  <c r="F9959"/>
  <c r="G9959"/>
  <c r="A9900"/>
  <c r="B9900"/>
  <c r="C9900"/>
  <c r="D9900"/>
  <c r="E9900"/>
  <c r="F9900"/>
  <c r="G9900"/>
  <c r="H9900"/>
  <c r="A10012"/>
  <c r="B10012"/>
  <c r="C10012"/>
  <c r="D10012"/>
  <c r="E10012"/>
  <c r="F10012"/>
  <c r="G10012"/>
  <c r="H10012"/>
  <c r="A10043"/>
  <c r="B10043"/>
  <c r="C10043"/>
  <c r="D10043"/>
  <c r="E10043"/>
  <c r="F10043"/>
  <c r="G10043"/>
  <c r="H10043"/>
  <c r="A10053"/>
  <c r="B10053"/>
  <c r="C10053"/>
  <c r="D10053"/>
  <c r="E10053"/>
  <c r="F10053"/>
  <c r="G10053"/>
  <c r="A10013"/>
  <c r="B10013"/>
  <c r="C10013"/>
  <c r="D10013"/>
  <c r="E10013"/>
  <c r="F10013"/>
  <c r="G10013"/>
  <c r="H10013"/>
  <c r="A10014"/>
  <c r="B10014"/>
  <c r="C10014"/>
  <c r="D10014"/>
  <c r="E10014"/>
  <c r="F10014"/>
  <c r="G10014"/>
  <c r="H10014"/>
  <c r="A10128"/>
  <c r="B10128"/>
  <c r="C10128"/>
  <c r="D10128"/>
  <c r="E10128"/>
  <c r="F10128"/>
  <c r="G10128"/>
  <c r="H10128"/>
  <c r="A10184"/>
  <c r="B10184"/>
  <c r="C10184"/>
  <c r="D10184"/>
  <c r="E10184"/>
  <c r="F10184"/>
  <c r="G10184"/>
  <c r="H10184"/>
  <c r="A10245"/>
  <c r="B10245"/>
  <c r="C10245"/>
  <c r="D10245"/>
  <c r="E10245"/>
  <c r="F10245"/>
  <c r="G10245"/>
  <c r="H10245"/>
  <c r="A10079"/>
  <c r="B10079"/>
  <c r="C10079"/>
  <c r="D10079"/>
  <c r="E10079"/>
  <c r="F10079"/>
  <c r="G10079"/>
  <c r="H10079"/>
  <c r="A10185"/>
  <c r="B10185"/>
  <c r="C10185"/>
  <c r="D10185"/>
  <c r="E10185"/>
  <c r="F10185"/>
  <c r="G10185"/>
  <c r="H10185"/>
  <c r="A10137"/>
  <c r="B10137"/>
  <c r="C10137"/>
  <c r="D10137"/>
  <c r="E10137"/>
  <c r="F10137"/>
  <c r="G10137"/>
  <c r="H10137"/>
  <c r="A10291"/>
  <c r="B10291"/>
  <c r="C10291"/>
  <c r="D10291"/>
  <c r="E10291"/>
  <c r="F10291"/>
  <c r="G10291"/>
  <c r="A10246"/>
  <c r="B10246"/>
  <c r="C10246"/>
  <c r="D10246"/>
  <c r="E10246"/>
  <c r="F10246"/>
  <c r="G10246"/>
  <c r="H10246"/>
  <c r="A10080"/>
  <c r="B10080"/>
  <c r="C10080"/>
  <c r="D10080"/>
  <c r="E10080"/>
  <c r="F10080"/>
  <c r="G10080"/>
  <c r="H10080"/>
  <c r="A10186"/>
  <c r="B10186"/>
  <c r="C10186"/>
  <c r="D10186"/>
  <c r="E10186"/>
  <c r="F10186"/>
  <c r="G10186"/>
  <c r="H10186"/>
  <c r="A10138"/>
  <c r="B10138"/>
  <c r="C10138"/>
  <c r="D10138"/>
  <c r="E10138"/>
  <c r="F10138"/>
  <c r="G10138"/>
  <c r="H10138"/>
  <c r="A10292"/>
  <c r="B10292"/>
  <c r="C10292"/>
  <c r="D10292"/>
  <c r="E10292"/>
  <c r="F10292"/>
  <c r="G10292"/>
  <c r="A10081"/>
  <c r="B10081"/>
  <c r="C10081"/>
  <c r="D10081"/>
  <c r="E10081"/>
  <c r="F10081"/>
  <c r="G10081"/>
  <c r="H10081"/>
  <c r="A10187"/>
  <c r="B10187"/>
  <c r="C10187"/>
  <c r="D10187"/>
  <c r="E10187"/>
  <c r="F10187"/>
  <c r="G10187"/>
  <c r="H10187"/>
  <c r="A10293"/>
  <c r="B10293"/>
  <c r="C10293"/>
  <c r="D10293"/>
  <c r="E10293"/>
  <c r="F10293"/>
  <c r="G10293"/>
  <c r="A10082"/>
  <c r="B10082"/>
  <c r="C10082"/>
  <c r="D10082"/>
  <c r="E10082"/>
  <c r="F10082"/>
  <c r="G10082"/>
  <c r="H10082"/>
  <c r="A10188"/>
  <c r="B10188"/>
  <c r="C10188"/>
  <c r="D10188"/>
  <c r="E10188"/>
  <c r="F10188"/>
  <c r="G10188"/>
  <c r="H10188"/>
  <c r="A10294"/>
  <c r="B10294"/>
  <c r="C10294"/>
  <c r="D10294"/>
  <c r="E10294"/>
  <c r="F10294"/>
  <c r="G10294"/>
  <c r="A9724"/>
  <c r="B9724"/>
  <c r="C9724"/>
  <c r="D9724"/>
  <c r="E9724"/>
  <c r="F9724"/>
  <c r="G9724"/>
  <c r="H9724"/>
  <c r="A9725"/>
  <c r="B9725"/>
  <c r="C9725"/>
  <c r="D9725"/>
  <c r="E9725"/>
  <c r="F9725"/>
  <c r="G9725"/>
  <c r="H9725"/>
  <c r="A9753"/>
  <c r="B9753"/>
  <c r="C9753"/>
  <c r="D9753"/>
  <c r="E9753"/>
  <c r="F9753"/>
  <c r="G9753"/>
  <c r="H9753"/>
  <c r="A9801"/>
  <c r="B9801"/>
  <c r="C9801"/>
  <c r="D9801"/>
  <c r="E9801"/>
  <c r="F9801"/>
  <c r="G9801"/>
  <c r="H9801"/>
  <c r="A9791"/>
  <c r="B9791"/>
  <c r="C9791"/>
  <c r="D9791"/>
  <c r="E9791"/>
  <c r="F9791"/>
  <c r="G9791"/>
  <c r="H9791"/>
  <c r="A9823"/>
  <c r="B9823"/>
  <c r="C9823"/>
  <c r="D9823"/>
  <c r="E9823"/>
  <c r="F9823"/>
  <c r="G9823"/>
  <c r="A9754"/>
  <c r="B9754"/>
  <c r="C9754"/>
  <c r="D9754"/>
  <c r="E9754"/>
  <c r="F9754"/>
  <c r="G9754"/>
  <c r="H9754"/>
  <c r="A9802"/>
  <c r="B9802"/>
  <c r="C9802"/>
  <c r="D9802"/>
  <c r="E9802"/>
  <c r="F9802"/>
  <c r="G9802"/>
  <c r="H9802"/>
  <c r="A9824"/>
  <c r="B9824"/>
  <c r="C9824"/>
  <c r="D9824"/>
  <c r="E9824"/>
  <c r="F9824"/>
  <c r="G9824"/>
  <c r="A9755"/>
  <c r="B9755"/>
  <c r="C9755"/>
  <c r="D9755"/>
  <c r="E9755"/>
  <c r="F9755"/>
  <c r="G9755"/>
  <c r="H9755"/>
  <c r="A9756"/>
  <c r="B9756"/>
  <c r="C9756"/>
  <c r="D9756"/>
  <c r="E9756"/>
  <c r="F9756"/>
  <c r="G9756"/>
  <c r="H9756"/>
  <c r="A9840"/>
  <c r="B9840"/>
  <c r="C9840"/>
  <c r="D9840"/>
  <c r="E9840"/>
  <c r="F9840"/>
  <c r="G9840"/>
  <c r="H9840"/>
  <c r="A9855"/>
  <c r="B9855"/>
  <c r="C9855"/>
  <c r="D9855"/>
  <c r="E9855"/>
  <c r="F9855"/>
  <c r="G9855"/>
  <c r="H9855"/>
  <c r="A9866"/>
  <c r="B9866"/>
  <c r="C9866"/>
  <c r="D9866"/>
  <c r="E9866"/>
  <c r="F9866"/>
  <c r="G9866"/>
  <c r="A9871"/>
  <c r="B9871"/>
  <c r="C9871"/>
  <c r="D9871"/>
  <c r="E9871"/>
  <c r="F9871"/>
  <c r="G9871"/>
  <c r="H9871"/>
  <c r="A9901"/>
  <c r="B9901"/>
  <c r="C9901"/>
  <c r="D9901"/>
  <c r="E9901"/>
  <c r="F9901"/>
  <c r="G9901"/>
  <c r="H9901"/>
  <c r="A9960"/>
  <c r="B9960"/>
  <c r="C9960"/>
  <c r="D9960"/>
  <c r="E9960"/>
  <c r="F9960"/>
  <c r="G9960"/>
  <c r="A9902"/>
  <c r="B9902"/>
  <c r="C9902"/>
  <c r="D9902"/>
  <c r="E9902"/>
  <c r="F9902"/>
  <c r="G9902"/>
  <c r="H9902"/>
  <c r="A9961"/>
  <c r="B9961"/>
  <c r="C9961"/>
  <c r="D9961"/>
  <c r="E9961"/>
  <c r="F9961"/>
  <c r="G9961"/>
  <c r="A9903"/>
  <c r="B9903"/>
  <c r="C9903"/>
  <c r="D9903"/>
  <c r="E9903"/>
  <c r="F9903"/>
  <c r="G9903"/>
  <c r="H9903"/>
  <c r="A9962"/>
  <c r="B9962"/>
  <c r="C9962"/>
  <c r="D9962"/>
  <c r="E9962"/>
  <c r="F9962"/>
  <c r="G9962"/>
  <c r="A9904"/>
  <c r="B9904"/>
  <c r="C9904"/>
  <c r="D9904"/>
  <c r="E9904"/>
  <c r="F9904"/>
  <c r="G9904"/>
  <c r="H9904"/>
  <c r="A9949"/>
  <c r="B9949"/>
  <c r="C9949"/>
  <c r="D9949"/>
  <c r="E9949"/>
  <c r="F9949"/>
  <c r="G9949"/>
  <c r="H9949"/>
  <c r="A9963"/>
  <c r="B9963"/>
  <c r="C9963"/>
  <c r="D9963"/>
  <c r="E9963"/>
  <c r="F9963"/>
  <c r="G9963"/>
  <c r="A9905"/>
  <c r="B9905"/>
  <c r="C9905"/>
  <c r="D9905"/>
  <c r="E9905"/>
  <c r="F9905"/>
  <c r="G9905"/>
  <c r="H9905"/>
  <c r="A9964"/>
  <c r="B9964"/>
  <c r="C9964"/>
  <c r="D9964"/>
  <c r="E9964"/>
  <c r="F9964"/>
  <c r="G9964"/>
  <c r="A9995"/>
  <c r="B9995"/>
  <c r="C9995"/>
  <c r="D9995"/>
  <c r="E9995"/>
  <c r="F9995"/>
  <c r="G9995"/>
  <c r="A9996"/>
  <c r="B9996"/>
  <c r="C9996"/>
  <c r="D9996"/>
  <c r="E9996"/>
  <c r="F9996"/>
  <c r="G9996"/>
  <c r="A9997"/>
  <c r="B9997"/>
  <c r="C9997"/>
  <c r="D9997"/>
  <c r="E9997"/>
  <c r="F9997"/>
  <c r="G9997"/>
  <c r="A10015"/>
  <c r="B10015"/>
  <c r="C10015"/>
  <c r="D10015"/>
  <c r="E10015"/>
  <c r="F10015"/>
  <c r="G10015"/>
  <c r="H10015"/>
  <c r="A10044"/>
  <c r="B10044"/>
  <c r="C10044"/>
  <c r="D10044"/>
  <c r="E10044"/>
  <c r="F10044"/>
  <c r="G10044"/>
  <c r="H10044"/>
  <c r="A10054"/>
  <c r="B10054"/>
  <c r="C10054"/>
  <c r="D10054"/>
  <c r="E10054"/>
  <c r="F10054"/>
  <c r="G10054"/>
  <c r="A10016"/>
  <c r="B10016"/>
  <c r="C10016"/>
  <c r="D10016"/>
  <c r="E10016"/>
  <c r="F10016"/>
  <c r="G10016"/>
  <c r="H10016"/>
  <c r="A10017"/>
  <c r="B10017"/>
  <c r="C10017"/>
  <c r="D10017"/>
  <c r="E10017"/>
  <c r="F10017"/>
  <c r="G10017"/>
  <c r="H10017"/>
  <c r="A10051"/>
  <c r="B10051"/>
  <c r="C10051"/>
  <c r="D10051"/>
  <c r="E10051"/>
  <c r="F10051"/>
  <c r="G10051"/>
  <c r="H10051"/>
  <c r="A10083"/>
  <c r="B10083"/>
  <c r="C10083"/>
  <c r="D10083"/>
  <c r="E10083"/>
  <c r="F10083"/>
  <c r="G10083"/>
  <c r="H10083"/>
  <c r="A10189"/>
  <c r="B10189"/>
  <c r="C10189"/>
  <c r="D10189"/>
  <c r="E10189"/>
  <c r="F10189"/>
  <c r="G10189"/>
  <c r="H10189"/>
  <c r="A10295"/>
  <c r="B10295"/>
  <c r="C10295"/>
  <c r="D10295"/>
  <c r="E10295"/>
  <c r="F10295"/>
  <c r="G10295"/>
  <c r="A10247"/>
  <c r="B10247"/>
  <c r="C10247"/>
  <c r="D10247"/>
  <c r="E10247"/>
  <c r="F10247"/>
  <c r="G10247"/>
  <c r="H10247"/>
  <c r="A10084"/>
  <c r="B10084"/>
  <c r="C10084"/>
  <c r="D10084"/>
  <c r="E10084"/>
  <c r="F10084"/>
  <c r="G10084"/>
  <c r="H10084"/>
  <c r="A10190"/>
  <c r="B10190"/>
  <c r="C10190"/>
  <c r="D10190"/>
  <c r="E10190"/>
  <c r="F10190"/>
  <c r="G10190"/>
  <c r="H10190"/>
  <c r="A10139"/>
  <c r="B10139"/>
  <c r="C10139"/>
  <c r="D10139"/>
  <c r="E10139"/>
  <c r="F10139"/>
  <c r="G10139"/>
  <c r="H10139"/>
  <c r="A10151"/>
  <c r="B10151"/>
  <c r="C10151"/>
  <c r="D10151"/>
  <c r="E10151"/>
  <c r="F10151"/>
  <c r="G10151"/>
  <c r="H10151"/>
  <c r="A10265"/>
  <c r="B10265"/>
  <c r="C10265"/>
  <c r="D10265"/>
  <c r="E10265"/>
  <c r="F10265"/>
  <c r="G10265"/>
  <c r="H10265"/>
  <c r="A10296"/>
  <c r="B10296"/>
  <c r="C10296"/>
  <c r="D10296"/>
  <c r="E10296"/>
  <c r="F10296"/>
  <c r="G10296"/>
  <c r="A10248"/>
  <c r="B10248"/>
  <c r="C10248"/>
  <c r="D10248"/>
  <c r="E10248"/>
  <c r="F10248"/>
  <c r="G10248"/>
  <c r="H10248"/>
  <c r="A10085"/>
  <c r="B10085"/>
  <c r="C10085"/>
  <c r="D10085"/>
  <c r="E10085"/>
  <c r="F10085"/>
  <c r="G10085"/>
  <c r="H10085"/>
  <c r="A10129"/>
  <c r="B10129"/>
  <c r="C10129"/>
  <c r="D10129"/>
  <c r="E10129"/>
  <c r="F10129"/>
  <c r="G10129"/>
  <c r="H10129"/>
  <c r="A10191"/>
  <c r="B10191"/>
  <c r="C10191"/>
  <c r="D10191"/>
  <c r="E10191"/>
  <c r="F10191"/>
  <c r="G10191"/>
  <c r="H10191"/>
  <c r="A10140"/>
  <c r="B10140"/>
  <c r="C10140"/>
  <c r="D10140"/>
  <c r="E10140"/>
  <c r="F10140"/>
  <c r="G10140"/>
  <c r="H10140"/>
  <c r="A10297"/>
  <c r="B10297"/>
  <c r="C10297"/>
  <c r="D10297"/>
  <c r="E10297"/>
  <c r="F10297"/>
  <c r="G10297"/>
  <c r="A10086"/>
  <c r="B10086"/>
  <c r="C10086"/>
  <c r="D10086"/>
  <c r="E10086"/>
  <c r="F10086"/>
  <c r="G10086"/>
  <c r="H10086"/>
  <c r="A10192"/>
  <c r="B10192"/>
  <c r="C10192"/>
  <c r="D10192"/>
  <c r="E10192"/>
  <c r="F10192"/>
  <c r="G10192"/>
  <c r="H10192"/>
  <c r="A10141"/>
  <c r="B10141"/>
  <c r="C10141"/>
  <c r="D10141"/>
  <c r="E10141"/>
  <c r="F10141"/>
  <c r="G10141"/>
  <c r="H10141"/>
  <c r="A10298"/>
  <c r="B10298"/>
  <c r="C10298"/>
  <c r="D10298"/>
  <c r="E10298"/>
  <c r="F10298"/>
  <c r="G10298"/>
  <c r="A10249"/>
  <c r="B10249"/>
  <c r="C10249"/>
  <c r="D10249"/>
  <c r="E10249"/>
  <c r="F10249"/>
  <c r="G10249"/>
  <c r="H10249"/>
  <c r="A10087"/>
  <c r="B10087"/>
  <c r="C10087"/>
  <c r="D10087"/>
  <c r="E10087"/>
  <c r="F10087"/>
  <c r="G10087"/>
  <c r="H10087"/>
  <c r="A10133"/>
  <c r="B10133"/>
  <c r="C10133"/>
  <c r="D10133"/>
  <c r="E10133"/>
  <c r="F10133"/>
  <c r="G10133"/>
  <c r="H10133"/>
  <c r="A10193"/>
  <c r="B10193"/>
  <c r="C10193"/>
  <c r="D10193"/>
  <c r="E10193"/>
  <c r="F10193"/>
  <c r="G10193"/>
  <c r="H10193"/>
  <c r="A10142"/>
  <c r="B10142"/>
  <c r="C10142"/>
  <c r="D10142"/>
  <c r="E10142"/>
  <c r="F10142"/>
  <c r="G10142"/>
  <c r="H10142"/>
  <c r="A10299"/>
  <c r="B10299"/>
  <c r="C10299"/>
  <c r="D10299"/>
  <c r="E10299"/>
  <c r="F10299"/>
  <c r="G10299"/>
  <c r="A9757"/>
  <c r="B9757"/>
  <c r="C9757"/>
  <c r="D9757"/>
  <c r="E9757"/>
  <c r="F9757"/>
  <c r="G9757"/>
  <c r="H9757"/>
  <c r="A9803"/>
  <c r="B9803"/>
  <c r="C9803"/>
  <c r="D9803"/>
  <c r="E9803"/>
  <c r="F9803"/>
  <c r="G9803"/>
  <c r="H9803"/>
  <c r="A9825"/>
  <c r="B9825"/>
  <c r="C9825"/>
  <c r="D9825"/>
  <c r="E9825"/>
  <c r="F9825"/>
  <c r="G9825"/>
  <c r="A9758"/>
  <c r="B9758"/>
  <c r="C9758"/>
  <c r="D9758"/>
  <c r="E9758"/>
  <c r="F9758"/>
  <c r="G9758"/>
  <c r="H9758"/>
  <c r="A9804"/>
  <c r="B9804"/>
  <c r="C9804"/>
  <c r="D9804"/>
  <c r="E9804"/>
  <c r="F9804"/>
  <c r="G9804"/>
  <c r="H9804"/>
  <c r="A9826"/>
  <c r="B9826"/>
  <c r="C9826"/>
  <c r="D9826"/>
  <c r="E9826"/>
  <c r="F9826"/>
  <c r="G9826"/>
  <c r="A9759"/>
  <c r="B9759"/>
  <c r="C9759"/>
  <c r="D9759"/>
  <c r="E9759"/>
  <c r="F9759"/>
  <c r="G9759"/>
  <c r="H9759"/>
  <c r="A9827"/>
  <c r="B9827"/>
  <c r="C9827"/>
  <c r="D9827"/>
  <c r="E9827"/>
  <c r="F9827"/>
  <c r="G9827"/>
  <c r="A9760"/>
  <c r="B9760"/>
  <c r="C9760"/>
  <c r="D9760"/>
  <c r="E9760"/>
  <c r="F9760"/>
  <c r="G9760"/>
  <c r="H9760"/>
  <c r="A9841"/>
  <c r="B9841"/>
  <c r="C9841"/>
  <c r="D9841"/>
  <c r="E9841"/>
  <c r="F9841"/>
  <c r="G9841"/>
  <c r="H9841"/>
  <c r="A9856"/>
  <c r="B9856"/>
  <c r="C9856"/>
  <c r="D9856"/>
  <c r="E9856"/>
  <c r="F9856"/>
  <c r="G9856"/>
  <c r="H9856"/>
  <c r="A9867"/>
  <c r="B9867"/>
  <c r="C9867"/>
  <c r="D9867"/>
  <c r="E9867"/>
  <c r="F9867"/>
  <c r="G9867"/>
  <c r="A9906"/>
  <c r="B9906"/>
  <c r="C9906"/>
  <c r="D9906"/>
  <c r="E9906"/>
  <c r="F9906"/>
  <c r="G9906"/>
  <c r="H9906"/>
  <c r="A9965"/>
  <c r="B9965"/>
  <c r="C9965"/>
  <c r="D9965"/>
  <c r="E9965"/>
  <c r="F9965"/>
  <c r="G9965"/>
  <c r="A9907"/>
  <c r="B9907"/>
  <c r="C9907"/>
  <c r="D9907"/>
  <c r="E9907"/>
  <c r="F9907"/>
  <c r="G9907"/>
  <c r="H9907"/>
  <c r="A9966"/>
  <c r="B9966"/>
  <c r="C9966"/>
  <c r="D9966"/>
  <c r="E9966"/>
  <c r="F9966"/>
  <c r="G9966"/>
  <c r="A9908"/>
  <c r="B9908"/>
  <c r="C9908"/>
  <c r="D9908"/>
  <c r="E9908"/>
  <c r="F9908"/>
  <c r="G9908"/>
  <c r="H9908"/>
  <c r="A9967"/>
  <c r="B9967"/>
  <c r="C9967"/>
  <c r="D9967"/>
  <c r="E9967"/>
  <c r="F9967"/>
  <c r="G9967"/>
  <c r="A9909"/>
  <c r="B9909"/>
  <c r="C9909"/>
  <c r="D9909"/>
  <c r="E9909"/>
  <c r="F9909"/>
  <c r="G9909"/>
  <c r="H9909"/>
  <c r="A9968"/>
  <c r="B9968"/>
  <c r="C9968"/>
  <c r="D9968"/>
  <c r="E9968"/>
  <c r="F9968"/>
  <c r="G9968"/>
  <c r="A9910"/>
  <c r="B9910"/>
  <c r="C9910"/>
  <c r="D9910"/>
  <c r="E9910"/>
  <c r="F9910"/>
  <c r="G9910"/>
  <c r="H9910"/>
  <c r="A9969"/>
  <c r="B9969"/>
  <c r="C9969"/>
  <c r="D9969"/>
  <c r="E9969"/>
  <c r="F9969"/>
  <c r="G9969"/>
  <c r="A9998"/>
  <c r="B9998"/>
  <c r="C9998"/>
  <c r="D9998"/>
  <c r="E9998"/>
  <c r="F9998"/>
  <c r="G9998"/>
  <c r="A9999"/>
  <c r="B9999"/>
  <c r="C9999"/>
  <c r="D9999"/>
  <c r="E9999"/>
  <c r="F9999"/>
  <c r="G9999"/>
  <c r="A9985"/>
  <c r="B9985"/>
  <c r="C9985"/>
  <c r="D9985"/>
  <c r="E9985"/>
  <c r="F9985"/>
  <c r="G9985"/>
  <c r="A10018"/>
  <c r="B10018"/>
  <c r="C10018"/>
  <c r="D10018"/>
  <c r="E10018"/>
  <c r="F10018"/>
  <c r="G10018"/>
  <c r="H10018"/>
  <c r="A10045"/>
  <c r="B10045"/>
  <c r="C10045"/>
  <c r="D10045"/>
  <c r="E10045"/>
  <c r="F10045"/>
  <c r="G10045"/>
  <c r="H10045"/>
  <c r="A10052"/>
  <c r="B10052"/>
  <c r="C10052"/>
  <c r="D10052"/>
  <c r="E10052"/>
  <c r="F10052"/>
  <c r="G10052"/>
  <c r="H10052"/>
  <c r="A10055"/>
  <c r="B10055"/>
  <c r="C10055"/>
  <c r="D10055"/>
  <c r="E10055"/>
  <c r="F10055"/>
  <c r="G10055"/>
  <c r="A10019"/>
  <c r="B10019"/>
  <c r="C10019"/>
  <c r="D10019"/>
  <c r="E10019"/>
  <c r="F10019"/>
  <c r="G10019"/>
  <c r="H10019"/>
  <c r="A10020"/>
  <c r="B10020"/>
  <c r="C10020"/>
  <c r="D10020"/>
  <c r="E10020"/>
  <c r="F10020"/>
  <c r="G10020"/>
  <c r="H10020"/>
  <c r="A10046"/>
  <c r="B10046"/>
  <c r="C10046"/>
  <c r="D10046"/>
  <c r="E10046"/>
  <c r="F10046"/>
  <c r="G10046"/>
  <c r="H10046"/>
  <c r="A10088"/>
  <c r="B10088"/>
  <c r="C10088"/>
  <c r="D10088"/>
  <c r="E10088"/>
  <c r="F10088"/>
  <c r="G10088"/>
  <c r="H10088"/>
  <c r="A10130"/>
  <c r="B10130"/>
  <c r="C10130"/>
  <c r="D10130"/>
  <c r="E10130"/>
  <c r="F10130"/>
  <c r="G10130"/>
  <c r="H10130"/>
  <c r="A10194"/>
  <c r="B10194"/>
  <c r="C10194"/>
  <c r="D10194"/>
  <c r="E10194"/>
  <c r="F10194"/>
  <c r="G10194"/>
  <c r="H10194"/>
  <c r="A10143"/>
  <c r="B10143"/>
  <c r="C10143"/>
  <c r="D10143"/>
  <c r="E10143"/>
  <c r="F10143"/>
  <c r="G10143"/>
  <c r="H10143"/>
  <c r="A10300"/>
  <c r="B10300"/>
  <c r="C10300"/>
  <c r="D10300"/>
  <c r="E10300"/>
  <c r="F10300"/>
  <c r="G10300"/>
  <c r="A10250"/>
  <c r="B10250"/>
  <c r="C10250"/>
  <c r="D10250"/>
  <c r="E10250"/>
  <c r="F10250"/>
  <c r="G10250"/>
  <c r="H10250"/>
  <c r="A10089"/>
  <c r="B10089"/>
  <c r="C10089"/>
  <c r="D10089"/>
  <c r="E10089"/>
  <c r="F10089"/>
  <c r="G10089"/>
  <c r="H10089"/>
  <c r="A10195"/>
  <c r="B10195"/>
  <c r="C10195"/>
  <c r="D10195"/>
  <c r="E10195"/>
  <c r="F10195"/>
  <c r="G10195"/>
  <c r="H10195"/>
  <c r="A10144"/>
  <c r="B10144"/>
  <c r="C10144"/>
  <c r="D10144"/>
  <c r="E10144"/>
  <c r="F10144"/>
  <c r="G10144"/>
  <c r="H10144"/>
  <c r="A10266"/>
  <c r="B10266"/>
  <c r="C10266"/>
  <c r="D10266"/>
  <c r="E10266"/>
  <c r="F10266"/>
  <c r="G10266"/>
  <c r="H10266"/>
  <c r="A10301"/>
  <c r="B10301"/>
  <c r="C10301"/>
  <c r="D10301"/>
  <c r="E10301"/>
  <c r="F10301"/>
  <c r="G10301"/>
  <c r="A10251"/>
  <c r="B10251"/>
  <c r="C10251"/>
  <c r="D10251"/>
  <c r="E10251"/>
  <c r="F10251"/>
  <c r="G10251"/>
  <c r="H10251"/>
  <c r="A10090"/>
  <c r="B10090"/>
  <c r="C10090"/>
  <c r="D10090"/>
  <c r="E10090"/>
  <c r="F10090"/>
  <c r="G10090"/>
  <c r="H10090"/>
  <c r="A10196"/>
  <c r="B10196"/>
  <c r="C10196"/>
  <c r="D10196"/>
  <c r="E10196"/>
  <c r="F10196"/>
  <c r="G10196"/>
  <c r="H10196"/>
  <c r="A10267"/>
  <c r="B10267"/>
  <c r="C10267"/>
  <c r="D10267"/>
  <c r="E10267"/>
  <c r="F10267"/>
  <c r="G10267"/>
  <c r="H10267"/>
  <c r="A10302"/>
  <c r="B10302"/>
  <c r="C10302"/>
  <c r="D10302"/>
  <c r="E10302"/>
  <c r="F10302"/>
  <c r="G10302"/>
  <c r="A10058"/>
  <c r="B10058"/>
  <c r="C10058"/>
  <c r="D10058"/>
  <c r="E10058"/>
  <c r="F10058"/>
  <c r="G10058"/>
  <c r="A10091"/>
  <c r="B10091"/>
  <c r="C10091"/>
  <c r="D10091"/>
  <c r="E10091"/>
  <c r="F10091"/>
  <c r="G10091"/>
  <c r="H10091"/>
  <c r="A10197"/>
  <c r="B10197"/>
  <c r="C10197"/>
  <c r="D10197"/>
  <c r="E10197"/>
  <c r="F10197"/>
  <c r="G10197"/>
  <c r="H10197"/>
  <c r="A10145"/>
  <c r="B10145"/>
  <c r="C10145"/>
  <c r="D10145"/>
  <c r="E10145"/>
  <c r="F10145"/>
  <c r="G10145"/>
  <c r="H10145"/>
  <c r="A10303"/>
  <c r="B10303"/>
  <c r="C10303"/>
  <c r="D10303"/>
  <c r="E10303"/>
  <c r="F10303"/>
  <c r="G10303"/>
  <c r="A10092"/>
  <c r="B10092"/>
  <c r="C10092"/>
  <c r="D10092"/>
  <c r="E10092"/>
  <c r="F10092"/>
  <c r="G10092"/>
  <c r="H10092"/>
  <c r="A10198"/>
  <c r="B10198"/>
  <c r="C10198"/>
  <c r="D10198"/>
  <c r="E10198"/>
  <c r="F10198"/>
  <c r="G10198"/>
  <c r="H10198"/>
  <c r="A10146"/>
  <c r="B10146"/>
  <c r="C10146"/>
  <c r="D10146"/>
  <c r="E10146"/>
  <c r="F10146"/>
  <c r="G10146"/>
  <c r="H10146"/>
  <c r="A9761"/>
  <c r="B9761"/>
  <c r="C9761"/>
  <c r="D9761"/>
  <c r="E9761"/>
  <c r="F9761"/>
  <c r="G9761"/>
  <c r="H9761"/>
  <c r="A9805"/>
  <c r="B9805"/>
  <c r="C9805"/>
  <c r="D9805"/>
  <c r="E9805"/>
  <c r="F9805"/>
  <c r="G9805"/>
  <c r="H9805"/>
  <c r="A9828"/>
  <c r="B9828"/>
  <c r="C9828"/>
  <c r="D9828"/>
  <c r="E9828"/>
  <c r="F9828"/>
  <c r="G9828"/>
  <c r="A9762"/>
  <c r="B9762"/>
  <c r="C9762"/>
  <c r="D9762"/>
  <c r="E9762"/>
  <c r="F9762"/>
  <c r="G9762"/>
  <c r="H9762"/>
  <c r="A9806"/>
  <c r="B9806"/>
  <c r="C9806"/>
  <c r="D9806"/>
  <c r="E9806"/>
  <c r="F9806"/>
  <c r="G9806"/>
  <c r="H9806"/>
  <c r="A9829"/>
  <c r="B9829"/>
  <c r="C9829"/>
  <c r="D9829"/>
  <c r="E9829"/>
  <c r="F9829"/>
  <c r="G9829"/>
  <c r="A9763"/>
  <c r="B9763"/>
  <c r="C9763"/>
  <c r="D9763"/>
  <c r="E9763"/>
  <c r="F9763"/>
  <c r="G9763"/>
  <c r="H9763"/>
  <c r="A9842"/>
  <c r="B9842"/>
  <c r="C9842"/>
  <c r="D9842"/>
  <c r="E9842"/>
  <c r="F9842"/>
  <c r="G9842"/>
  <c r="H9842"/>
  <c r="A9857"/>
  <c r="B9857"/>
  <c r="C9857"/>
  <c r="D9857"/>
  <c r="E9857"/>
  <c r="F9857"/>
  <c r="G9857"/>
  <c r="H9857"/>
  <c r="A9868"/>
  <c r="B9868"/>
  <c r="C9868"/>
  <c r="D9868"/>
  <c r="E9868"/>
  <c r="F9868"/>
  <c r="G9868"/>
  <c r="A9911"/>
  <c r="B9911"/>
  <c r="C9911"/>
  <c r="D9911"/>
  <c r="E9911"/>
  <c r="F9911"/>
  <c r="G9911"/>
  <c r="H9911"/>
  <c r="A9970"/>
  <c r="B9970"/>
  <c r="C9970"/>
  <c r="D9970"/>
  <c r="E9970"/>
  <c r="F9970"/>
  <c r="G9970"/>
  <c r="A9912"/>
  <c r="B9912"/>
  <c r="C9912"/>
  <c r="D9912"/>
  <c r="E9912"/>
  <c r="F9912"/>
  <c r="G9912"/>
  <c r="H9912"/>
  <c r="A9971"/>
  <c r="B9971"/>
  <c r="C9971"/>
  <c r="D9971"/>
  <c r="E9971"/>
  <c r="F9971"/>
  <c r="G9971"/>
  <c r="A9913"/>
  <c r="B9913"/>
  <c r="C9913"/>
  <c r="D9913"/>
  <c r="E9913"/>
  <c r="F9913"/>
  <c r="G9913"/>
  <c r="H9913"/>
  <c r="A9972"/>
  <c r="B9972"/>
  <c r="C9972"/>
  <c r="D9972"/>
  <c r="E9972"/>
  <c r="F9972"/>
  <c r="G9972"/>
  <c r="A9914"/>
  <c r="B9914"/>
  <c r="C9914"/>
  <c r="D9914"/>
  <c r="E9914"/>
  <c r="F9914"/>
  <c r="G9914"/>
  <c r="H9914"/>
  <c r="A9973"/>
  <c r="B9973"/>
  <c r="C9973"/>
  <c r="D9973"/>
  <c r="E9973"/>
  <c r="F9973"/>
  <c r="G9973"/>
  <c r="A9915"/>
  <c r="B9915"/>
  <c r="C9915"/>
  <c r="D9915"/>
  <c r="E9915"/>
  <c r="F9915"/>
  <c r="G9915"/>
  <c r="H9915"/>
  <c r="A9974"/>
  <c r="B9974"/>
  <c r="C9974"/>
  <c r="D9974"/>
  <c r="E9974"/>
  <c r="F9974"/>
  <c r="G9974"/>
  <c r="A10000"/>
  <c r="B10000"/>
  <c r="C10000"/>
  <c r="D10000"/>
  <c r="E10000"/>
  <c r="F10000"/>
  <c r="G10000"/>
  <c r="A10001"/>
  <c r="B10001"/>
  <c r="C10001"/>
  <c r="D10001"/>
  <c r="E10001"/>
  <c r="F10001"/>
  <c r="G10001"/>
  <c r="A9982"/>
  <c r="B9982"/>
  <c r="C9982"/>
  <c r="D9982"/>
  <c r="E9982"/>
  <c r="F9982"/>
  <c r="G9982"/>
  <c r="H9982"/>
  <c r="A10021"/>
  <c r="B10021"/>
  <c r="C10021"/>
  <c r="D10021"/>
  <c r="E10021"/>
  <c r="F10021"/>
  <c r="G10021"/>
  <c r="H10021"/>
  <c r="A10047"/>
  <c r="B10047"/>
  <c r="C10047"/>
  <c r="D10047"/>
  <c r="E10047"/>
  <c r="F10047"/>
  <c r="G10047"/>
  <c r="H10047"/>
  <c r="A10056"/>
  <c r="B10056"/>
  <c r="C10056"/>
  <c r="D10056"/>
  <c r="E10056"/>
  <c r="F10056"/>
  <c r="G10056"/>
  <c r="A10022"/>
  <c r="B10022"/>
  <c r="C10022"/>
  <c r="D10022"/>
  <c r="E10022"/>
  <c r="F10022"/>
  <c r="G10022"/>
  <c r="H10022"/>
  <c r="A10023"/>
  <c r="B10023"/>
  <c r="C10023"/>
  <c r="D10023"/>
  <c r="E10023"/>
  <c r="F10023"/>
  <c r="G10023"/>
  <c r="H10023"/>
  <c r="A10093"/>
  <c r="B10093"/>
  <c r="C10093"/>
  <c r="D10093"/>
  <c r="E10093"/>
  <c r="F10093"/>
  <c r="G10093"/>
  <c r="H10093"/>
  <c r="A10199"/>
  <c r="B10199"/>
  <c r="C10199"/>
  <c r="D10199"/>
  <c r="E10199"/>
  <c r="F10199"/>
  <c r="G10199"/>
  <c r="H10199"/>
  <c r="A10304"/>
  <c r="B10304"/>
  <c r="C10304"/>
  <c r="D10304"/>
  <c r="E10304"/>
  <c r="F10304"/>
  <c r="G10304"/>
  <c r="A10252"/>
  <c r="B10252"/>
  <c r="C10252"/>
  <c r="D10252"/>
  <c r="E10252"/>
  <c r="F10252"/>
  <c r="G10252"/>
  <c r="H10252"/>
  <c r="A10094"/>
  <c r="B10094"/>
  <c r="C10094"/>
  <c r="D10094"/>
  <c r="E10094"/>
  <c r="F10094"/>
  <c r="G10094"/>
  <c r="H10094"/>
  <c r="A10200"/>
  <c r="B10200"/>
  <c r="C10200"/>
  <c r="D10200"/>
  <c r="E10200"/>
  <c r="F10200"/>
  <c r="G10200"/>
  <c r="H10200"/>
  <c r="A10147"/>
  <c r="B10147"/>
  <c r="C10147"/>
  <c r="D10147"/>
  <c r="E10147"/>
  <c r="F10147"/>
  <c r="G10147"/>
  <c r="H10147"/>
  <c r="A10152"/>
  <c r="B10152"/>
  <c r="C10152"/>
  <c r="D10152"/>
  <c r="E10152"/>
  <c r="F10152"/>
  <c r="G10152"/>
  <c r="H10152"/>
  <c r="A10268"/>
  <c r="B10268"/>
  <c r="C10268"/>
  <c r="D10268"/>
  <c r="E10268"/>
  <c r="F10268"/>
  <c r="G10268"/>
  <c r="H10268"/>
  <c r="A10305"/>
  <c r="B10305"/>
  <c r="C10305"/>
  <c r="D10305"/>
  <c r="E10305"/>
  <c r="F10305"/>
  <c r="G10305"/>
  <c r="A10253"/>
  <c r="B10253"/>
  <c r="C10253"/>
  <c r="D10253"/>
  <c r="E10253"/>
  <c r="F10253"/>
  <c r="G10253"/>
  <c r="H10253"/>
  <c r="A10095"/>
  <c r="B10095"/>
  <c r="C10095"/>
  <c r="D10095"/>
  <c r="E10095"/>
  <c r="F10095"/>
  <c r="G10095"/>
  <c r="H10095"/>
  <c r="A10131"/>
  <c r="B10131"/>
  <c r="C10131"/>
  <c r="D10131"/>
  <c r="E10131"/>
  <c r="F10131"/>
  <c r="G10131"/>
  <c r="H10131"/>
  <c r="A10201"/>
  <c r="B10201"/>
  <c r="C10201"/>
  <c r="D10201"/>
  <c r="E10201"/>
  <c r="F10201"/>
  <c r="G10201"/>
  <c r="H10201"/>
  <c r="A10306"/>
  <c r="B10306"/>
  <c r="C10306"/>
  <c r="D10306"/>
  <c r="E10306"/>
  <c r="F10306"/>
  <c r="G10306"/>
  <c r="A10096"/>
  <c r="B10096"/>
  <c r="C10096"/>
  <c r="D10096"/>
  <c r="E10096"/>
  <c r="F10096"/>
  <c r="G10096"/>
  <c r="H10096"/>
  <c r="A10202"/>
  <c r="B10202"/>
  <c r="C10202"/>
  <c r="D10202"/>
  <c r="E10202"/>
  <c r="F10202"/>
  <c r="G10202"/>
  <c r="H10202"/>
  <c r="A10307"/>
  <c r="B10307"/>
  <c r="C10307"/>
  <c r="D10307"/>
  <c r="E10307"/>
  <c r="F10307"/>
  <c r="G10307"/>
  <c r="A10254"/>
  <c r="B10254"/>
  <c r="C10254"/>
  <c r="D10254"/>
  <c r="E10254"/>
  <c r="F10254"/>
  <c r="G10254"/>
  <c r="H10254"/>
  <c r="A10097"/>
  <c r="B10097"/>
  <c r="C10097"/>
  <c r="D10097"/>
  <c r="E10097"/>
  <c r="F10097"/>
  <c r="G10097"/>
  <c r="H10097"/>
  <c r="A10203"/>
  <c r="B10203"/>
  <c r="C10203"/>
  <c r="D10203"/>
  <c r="E10203"/>
  <c r="F10203"/>
  <c r="G10203"/>
  <c r="H10203"/>
  <c r="A10308"/>
  <c r="B10308"/>
  <c r="C10308"/>
  <c r="D10308"/>
  <c r="E10308"/>
  <c r="F10308"/>
  <c r="G10308"/>
  <c r="A9726"/>
  <c r="B9726"/>
  <c r="C9726"/>
  <c r="D9726"/>
  <c r="E9726"/>
  <c r="F9726"/>
  <c r="G9726"/>
  <c r="H9726"/>
  <c r="A9764"/>
  <c r="B9764"/>
  <c r="C9764"/>
  <c r="D9764"/>
  <c r="E9764"/>
  <c r="F9764"/>
  <c r="G9764"/>
  <c r="H9764"/>
  <c r="A9807"/>
  <c r="B9807"/>
  <c r="C9807"/>
  <c r="D9807"/>
  <c r="E9807"/>
  <c r="F9807"/>
  <c r="G9807"/>
  <c r="H9807"/>
  <c r="A9793"/>
  <c r="B9793"/>
  <c r="C9793"/>
  <c r="D9793"/>
  <c r="E9793"/>
  <c r="F9793"/>
  <c r="G9793"/>
  <c r="H9793"/>
  <c r="A9830"/>
  <c r="B9830"/>
  <c r="C9830"/>
  <c r="D9830"/>
  <c r="E9830"/>
  <c r="F9830"/>
  <c r="G9830"/>
  <c r="A9765"/>
  <c r="B9765"/>
  <c r="C9765"/>
  <c r="D9765"/>
  <c r="E9765"/>
  <c r="F9765"/>
  <c r="G9765"/>
  <c r="H9765"/>
  <c r="A9831"/>
  <c r="B9831"/>
  <c r="C9831"/>
  <c r="D9831"/>
  <c r="E9831"/>
  <c r="F9831"/>
  <c r="G9831"/>
  <c r="A9766"/>
  <c r="B9766"/>
  <c r="C9766"/>
  <c r="D9766"/>
  <c r="E9766"/>
  <c r="F9766"/>
  <c r="G9766"/>
  <c r="H9766"/>
  <c r="A9843"/>
  <c r="B9843"/>
  <c r="C9843"/>
  <c r="D9843"/>
  <c r="E9843"/>
  <c r="F9843"/>
  <c r="G9843"/>
  <c r="H9843"/>
  <c r="A9858"/>
  <c r="B9858"/>
  <c r="C9858"/>
  <c r="D9858"/>
  <c r="E9858"/>
  <c r="F9858"/>
  <c r="G9858"/>
  <c r="H9858"/>
  <c r="A9869"/>
  <c r="B9869"/>
  <c r="C9869"/>
  <c r="D9869"/>
  <c r="E9869"/>
  <c r="F9869"/>
  <c r="G9869"/>
  <c r="A9916"/>
  <c r="B9916"/>
  <c r="C9916"/>
  <c r="D9916"/>
  <c r="E9916"/>
  <c r="F9916"/>
  <c r="G9916"/>
  <c r="H9916"/>
  <c r="A9975"/>
  <c r="B9975"/>
  <c r="C9975"/>
  <c r="D9975"/>
  <c r="E9975"/>
  <c r="F9975"/>
  <c r="G9975"/>
  <c r="A9917"/>
  <c r="B9917"/>
  <c r="C9917"/>
  <c r="D9917"/>
  <c r="E9917"/>
  <c r="F9917"/>
  <c r="G9917"/>
  <c r="H9917"/>
  <c r="A9976"/>
  <c r="B9976"/>
  <c r="C9976"/>
  <c r="D9976"/>
  <c r="E9976"/>
  <c r="F9976"/>
  <c r="G9976"/>
  <c r="A9918"/>
  <c r="B9918"/>
  <c r="C9918"/>
  <c r="D9918"/>
  <c r="E9918"/>
  <c r="F9918"/>
  <c r="G9918"/>
  <c r="H9918"/>
  <c r="A9977"/>
  <c r="B9977"/>
  <c r="C9977"/>
  <c r="D9977"/>
  <c r="E9977"/>
  <c r="F9977"/>
  <c r="G9977"/>
  <c r="A9919"/>
  <c r="B9919"/>
  <c r="C9919"/>
  <c r="D9919"/>
  <c r="E9919"/>
  <c r="F9919"/>
  <c r="G9919"/>
  <c r="H9919"/>
  <c r="A9978"/>
  <c r="B9978"/>
  <c r="C9978"/>
  <c r="D9978"/>
  <c r="E9978"/>
  <c r="F9978"/>
  <c r="G9978"/>
  <c r="A9920"/>
  <c r="B9920"/>
  <c r="C9920"/>
  <c r="D9920"/>
  <c r="E9920"/>
  <c r="F9920"/>
  <c r="G9920"/>
  <c r="H9920"/>
  <c r="A9986"/>
  <c r="B9986"/>
  <c r="C9986"/>
  <c r="D9986"/>
  <c r="E9986"/>
  <c r="F9986"/>
  <c r="G9986"/>
  <c r="A10002"/>
  <c r="B10002"/>
  <c r="C10002"/>
  <c r="D10002"/>
  <c r="E10002"/>
  <c r="F10002"/>
  <c r="G10002"/>
  <c r="A10024"/>
  <c r="B10024"/>
  <c r="C10024"/>
  <c r="D10024"/>
  <c r="E10024"/>
  <c r="F10024"/>
  <c r="G10024"/>
  <c r="H10024"/>
  <c r="A10048"/>
  <c r="B10048"/>
  <c r="C10048"/>
  <c r="D10048"/>
  <c r="E10048"/>
  <c r="F10048"/>
  <c r="G10048"/>
  <c r="H10048"/>
  <c r="A10057"/>
  <c r="B10057"/>
  <c r="C10057"/>
  <c r="D10057"/>
  <c r="E10057"/>
  <c r="F10057"/>
  <c r="G10057"/>
  <c r="A10025"/>
  <c r="B10025"/>
  <c r="C10025"/>
  <c r="D10025"/>
  <c r="E10025"/>
  <c r="F10025"/>
  <c r="G10025"/>
  <c r="H10025"/>
  <c r="A10098"/>
  <c r="B10098"/>
  <c r="C10098"/>
  <c r="D10098"/>
  <c r="E10098"/>
  <c r="F10098"/>
  <c r="G10098"/>
  <c r="H10098"/>
  <c r="A10204"/>
  <c r="B10204"/>
  <c r="C10204"/>
  <c r="D10204"/>
  <c r="E10204"/>
  <c r="F10204"/>
  <c r="G10204"/>
  <c r="H10204"/>
  <c r="A10309"/>
  <c r="B10309"/>
  <c r="C10309"/>
  <c r="D10309"/>
  <c r="E10309"/>
  <c r="F10309"/>
  <c r="G10309"/>
  <c r="A10255"/>
  <c r="B10255"/>
  <c r="C10255"/>
  <c r="D10255"/>
  <c r="E10255"/>
  <c r="F10255"/>
  <c r="G10255"/>
  <c r="H10255"/>
  <c r="A10099"/>
  <c r="B10099"/>
  <c r="C10099"/>
  <c r="D10099"/>
  <c r="E10099"/>
  <c r="F10099"/>
  <c r="G10099"/>
  <c r="H10099"/>
  <c r="A10205"/>
  <c r="B10205"/>
  <c r="C10205"/>
  <c r="D10205"/>
  <c r="E10205"/>
  <c r="F10205"/>
  <c r="G10205"/>
  <c r="H10205"/>
  <c r="A10148"/>
  <c r="B10148"/>
  <c r="C10148"/>
  <c r="D10148"/>
  <c r="E10148"/>
  <c r="F10148"/>
  <c r="G10148"/>
  <c r="H10148"/>
  <c r="A10310"/>
  <c r="B10310"/>
  <c r="C10310"/>
  <c r="D10310"/>
  <c r="E10310"/>
  <c r="F10310"/>
  <c r="G10310"/>
  <c r="A10256"/>
  <c r="B10256"/>
  <c r="C10256"/>
  <c r="D10256"/>
  <c r="E10256"/>
  <c r="F10256"/>
  <c r="G10256"/>
  <c r="H10256"/>
  <c r="A10100"/>
  <c r="B10100"/>
  <c r="C10100"/>
  <c r="D10100"/>
  <c r="E10100"/>
  <c r="F10100"/>
  <c r="G10100"/>
  <c r="H10100"/>
  <c r="A10206"/>
  <c r="B10206"/>
  <c r="C10206"/>
  <c r="D10206"/>
  <c r="E10206"/>
  <c r="F10206"/>
  <c r="G10206"/>
  <c r="H10206"/>
  <c r="A10269"/>
  <c r="B10269"/>
  <c r="C10269"/>
  <c r="D10269"/>
  <c r="E10269"/>
  <c r="F10269"/>
  <c r="G10269"/>
  <c r="H10269"/>
  <c r="A10311"/>
  <c r="B10311"/>
  <c r="C10311"/>
  <c r="D10311"/>
  <c r="E10311"/>
  <c r="F10311"/>
  <c r="G10311"/>
  <c r="A10101"/>
  <c r="B10101"/>
  <c r="C10101"/>
  <c r="D10101"/>
  <c r="E10101"/>
  <c r="F10101"/>
  <c r="G10101"/>
  <c r="H10101"/>
  <c r="A10207"/>
  <c r="B10207"/>
  <c r="C10207"/>
  <c r="D10207"/>
  <c r="E10207"/>
  <c r="F10207"/>
  <c r="G10207"/>
  <c r="H10207"/>
  <c r="A10312"/>
  <c r="B10312"/>
  <c r="C10312"/>
  <c r="D10312"/>
  <c r="E10312"/>
  <c r="F10312"/>
  <c r="G10312"/>
  <c r="A10257"/>
  <c r="B10257"/>
  <c r="C10257"/>
  <c r="D10257"/>
  <c r="E10257"/>
  <c r="F10257"/>
  <c r="G10257"/>
  <c r="H10257"/>
  <c r="A10102"/>
  <c r="B10102"/>
  <c r="C10102"/>
  <c r="D10102"/>
  <c r="E10102"/>
  <c r="F10102"/>
  <c r="G10102"/>
  <c r="H10102"/>
  <c r="A10208"/>
  <c r="B10208"/>
  <c r="C10208"/>
  <c r="D10208"/>
  <c r="E10208"/>
  <c r="F10208"/>
  <c r="G10208"/>
  <c r="H10208"/>
  <c r="A10149"/>
  <c r="B10149"/>
  <c r="C10149"/>
  <c r="D10149"/>
  <c r="E10149"/>
  <c r="F10149"/>
  <c r="G10149"/>
  <c r="H10149"/>
  <c r="A10313"/>
  <c r="B10313"/>
  <c r="C10313"/>
  <c r="D10313"/>
  <c r="E10313"/>
  <c r="F10313"/>
  <c r="G10313"/>
  <c r="A5019"/>
  <c r="B5019"/>
  <c r="C5019"/>
  <c r="D5019"/>
  <c r="E5019"/>
  <c r="F5019"/>
  <c r="G5019"/>
  <c r="H5019"/>
  <c r="A5104"/>
  <c r="B5104"/>
  <c r="C5104"/>
  <c r="D5104"/>
  <c r="E5104"/>
  <c r="F5104"/>
  <c r="G5104"/>
  <c r="H5104"/>
  <c r="A5020"/>
  <c r="B5020"/>
  <c r="C5020"/>
  <c r="D5020"/>
  <c r="E5020"/>
  <c r="F5020"/>
  <c r="G5020"/>
  <c r="H5020"/>
  <c r="A5201"/>
  <c r="B5201"/>
  <c r="C5201"/>
  <c r="D5201"/>
  <c r="E5201"/>
  <c r="F5201"/>
  <c r="G5201"/>
  <c r="H5201"/>
  <c r="A5225"/>
  <c r="B5225"/>
  <c r="C5225"/>
  <c r="D5225"/>
  <c r="E5225"/>
  <c r="F5225"/>
  <c r="G5225"/>
  <c r="A5238"/>
  <c r="B5238"/>
  <c r="C5238"/>
  <c r="D5238"/>
  <c r="E5238"/>
  <c r="F5238"/>
  <c r="G5238"/>
  <c r="H5238"/>
  <c r="A5275"/>
  <c r="B5275"/>
  <c r="C5275"/>
  <c r="D5275"/>
  <c r="E5275"/>
  <c r="F5275"/>
  <c r="G5275"/>
  <c r="H5275"/>
  <c r="A5376"/>
  <c r="B5376"/>
  <c r="C5376"/>
  <c r="D5376"/>
  <c r="E5376"/>
  <c r="F5376"/>
  <c r="G5376"/>
  <c r="A5276"/>
  <c r="B5276"/>
  <c r="C5276"/>
  <c r="D5276"/>
  <c r="E5276"/>
  <c r="F5276"/>
  <c r="G5276"/>
  <c r="H5276"/>
  <c r="A5277"/>
  <c r="B5277"/>
  <c r="C5277"/>
  <c r="D5277"/>
  <c r="E5277"/>
  <c r="F5277"/>
  <c r="G5277"/>
  <c r="H5277"/>
  <c r="A5278"/>
  <c r="B5278"/>
  <c r="C5278"/>
  <c r="D5278"/>
  <c r="E5278"/>
  <c r="F5278"/>
  <c r="G5278"/>
  <c r="H5278"/>
  <c r="A5279"/>
  <c r="B5279"/>
  <c r="C5279"/>
  <c r="D5279"/>
  <c r="E5279"/>
  <c r="F5279"/>
  <c r="G5279"/>
  <c r="H5279"/>
  <c r="A5822"/>
  <c r="B5822"/>
  <c r="C5822"/>
  <c r="D5822"/>
  <c r="E5822"/>
  <c r="F5822"/>
  <c r="G5822"/>
  <c r="H5822"/>
  <c r="A5924"/>
  <c r="B5924"/>
  <c r="C5924"/>
  <c r="D5924"/>
  <c r="E5924"/>
  <c r="F5924"/>
  <c r="G5924"/>
  <c r="H5924"/>
  <c r="A5619"/>
  <c r="B5619"/>
  <c r="C5619"/>
  <c r="D5619"/>
  <c r="E5619"/>
  <c r="F5619"/>
  <c r="G5619"/>
  <c r="H5619"/>
  <c r="A5823"/>
  <c r="B5823"/>
  <c r="C5823"/>
  <c r="D5823"/>
  <c r="E5823"/>
  <c r="F5823"/>
  <c r="G5823"/>
  <c r="H5823"/>
  <c r="A6013"/>
  <c r="B6013"/>
  <c r="C6013"/>
  <c r="D6013"/>
  <c r="E6013"/>
  <c r="F6013"/>
  <c r="G6013"/>
  <c r="A5925"/>
  <c r="B5925"/>
  <c r="C5925"/>
  <c r="D5925"/>
  <c r="E5925"/>
  <c r="F5925"/>
  <c r="G5925"/>
  <c r="H5925"/>
  <c r="A5620"/>
  <c r="B5620"/>
  <c r="C5620"/>
  <c r="D5620"/>
  <c r="E5620"/>
  <c r="F5620"/>
  <c r="G5620"/>
  <c r="H5620"/>
  <c r="A5824"/>
  <c r="B5824"/>
  <c r="C5824"/>
  <c r="D5824"/>
  <c r="E5824"/>
  <c r="F5824"/>
  <c r="G5824"/>
  <c r="H5824"/>
  <c r="A5621"/>
  <c r="B5621"/>
  <c r="C5621"/>
  <c r="D5621"/>
  <c r="E5621"/>
  <c r="F5621"/>
  <c r="G5621"/>
  <c r="H5621"/>
  <c r="A5825"/>
  <c r="B5825"/>
  <c r="C5825"/>
  <c r="D5825"/>
  <c r="E5825"/>
  <c r="F5825"/>
  <c r="G5825"/>
  <c r="H5825"/>
  <c r="A6014"/>
  <c r="B6014"/>
  <c r="C6014"/>
  <c r="D6014"/>
  <c r="E6014"/>
  <c r="F6014"/>
  <c r="G6014"/>
  <c r="A5622"/>
  <c r="B5622"/>
  <c r="C5622"/>
  <c r="D5622"/>
  <c r="E5622"/>
  <c r="F5622"/>
  <c r="G5622"/>
  <c r="H5622"/>
  <c r="A5826"/>
  <c r="B5826"/>
  <c r="C5826"/>
  <c r="D5826"/>
  <c r="E5826"/>
  <c r="F5826"/>
  <c r="G5826"/>
  <c r="H5826"/>
  <c r="A4978"/>
  <c r="B4978"/>
  <c r="C4978"/>
  <c r="D4978"/>
  <c r="E4978"/>
  <c r="F4978"/>
  <c r="G4978"/>
  <c r="H4978"/>
  <c r="A5021"/>
  <c r="B5021"/>
  <c r="C5021"/>
  <c r="D5021"/>
  <c r="E5021"/>
  <c r="F5021"/>
  <c r="G5021"/>
  <c r="H5021"/>
  <c r="A5105"/>
  <c r="B5105"/>
  <c r="C5105"/>
  <c r="D5105"/>
  <c r="E5105"/>
  <c r="F5105"/>
  <c r="G5105"/>
  <c r="H5105"/>
  <c r="A5141"/>
  <c r="B5141"/>
  <c r="C5141"/>
  <c r="D5141"/>
  <c r="E5141"/>
  <c r="F5141"/>
  <c r="G5141"/>
  <c r="A5022"/>
  <c r="B5022"/>
  <c r="C5022"/>
  <c r="D5022"/>
  <c r="E5022"/>
  <c r="F5022"/>
  <c r="G5022"/>
  <c r="H5022"/>
  <c r="A5106"/>
  <c r="B5106"/>
  <c r="C5106"/>
  <c r="D5106"/>
  <c r="E5106"/>
  <c r="F5106"/>
  <c r="G5106"/>
  <c r="H5106"/>
  <c r="A5142"/>
  <c r="B5142"/>
  <c r="C5142"/>
  <c r="D5142"/>
  <c r="E5142"/>
  <c r="F5142"/>
  <c r="G5142"/>
  <c r="A5023"/>
  <c r="B5023"/>
  <c r="C5023"/>
  <c r="D5023"/>
  <c r="E5023"/>
  <c r="F5023"/>
  <c r="G5023"/>
  <c r="H5023"/>
  <c r="A5024"/>
  <c r="B5024"/>
  <c r="C5024"/>
  <c r="D5024"/>
  <c r="E5024"/>
  <c r="F5024"/>
  <c r="G5024"/>
  <c r="H5024"/>
  <c r="A5143"/>
  <c r="B5143"/>
  <c r="C5143"/>
  <c r="D5143"/>
  <c r="E5143"/>
  <c r="F5143"/>
  <c r="G5143"/>
  <c r="A5179"/>
  <c r="B5179"/>
  <c r="C5179"/>
  <c r="D5179"/>
  <c r="E5179"/>
  <c r="F5179"/>
  <c r="G5179"/>
  <c r="H5179"/>
  <c r="A5202"/>
  <c r="B5202"/>
  <c r="C5202"/>
  <c r="D5202"/>
  <c r="E5202"/>
  <c r="F5202"/>
  <c r="G5202"/>
  <c r="H5202"/>
  <c r="A5226"/>
  <c r="B5226"/>
  <c r="C5226"/>
  <c r="D5226"/>
  <c r="E5226"/>
  <c r="F5226"/>
  <c r="G5226"/>
  <c r="A5239"/>
  <c r="B5239"/>
  <c r="C5239"/>
  <c r="D5239"/>
  <c r="E5239"/>
  <c r="F5239"/>
  <c r="G5239"/>
  <c r="H5239"/>
  <c r="A5280"/>
  <c r="B5280"/>
  <c r="C5280"/>
  <c r="D5280"/>
  <c r="E5280"/>
  <c r="F5280"/>
  <c r="G5280"/>
  <c r="H5280"/>
  <c r="A5377"/>
  <c r="B5377"/>
  <c r="C5377"/>
  <c r="D5377"/>
  <c r="E5377"/>
  <c r="F5377"/>
  <c r="G5377"/>
  <c r="A5281"/>
  <c r="B5281"/>
  <c r="C5281"/>
  <c r="D5281"/>
  <c r="E5281"/>
  <c r="F5281"/>
  <c r="G5281"/>
  <c r="H5281"/>
  <c r="A5378"/>
  <c r="B5378"/>
  <c r="C5378"/>
  <c r="D5378"/>
  <c r="E5378"/>
  <c r="F5378"/>
  <c r="G5378"/>
  <c r="A5282"/>
  <c r="B5282"/>
  <c r="C5282"/>
  <c r="D5282"/>
  <c r="E5282"/>
  <c r="F5282"/>
  <c r="G5282"/>
  <c r="H5282"/>
  <c r="A5379"/>
  <c r="B5379"/>
  <c r="C5379"/>
  <c r="D5379"/>
  <c r="E5379"/>
  <c r="F5379"/>
  <c r="G5379"/>
  <c r="A5283"/>
  <c r="B5283"/>
  <c r="C5283"/>
  <c r="D5283"/>
  <c r="E5283"/>
  <c r="F5283"/>
  <c r="G5283"/>
  <c r="H5283"/>
  <c r="A5380"/>
  <c r="B5380"/>
  <c r="C5380"/>
  <c r="D5380"/>
  <c r="E5380"/>
  <c r="F5380"/>
  <c r="G5380"/>
  <c r="A5284"/>
  <c r="B5284"/>
  <c r="C5284"/>
  <c r="D5284"/>
  <c r="E5284"/>
  <c r="F5284"/>
  <c r="G5284"/>
  <c r="H5284"/>
  <c r="A5454"/>
  <c r="B5454"/>
  <c r="C5454"/>
  <c r="D5454"/>
  <c r="E5454"/>
  <c r="F5454"/>
  <c r="G5454"/>
  <c r="A5455"/>
  <c r="B5455"/>
  <c r="C5455"/>
  <c r="D5455"/>
  <c r="E5455"/>
  <c r="F5455"/>
  <c r="G5455"/>
  <c r="A5431"/>
  <c r="B5431"/>
  <c r="C5431"/>
  <c r="D5431"/>
  <c r="E5431"/>
  <c r="F5431"/>
  <c r="G5431"/>
  <c r="A5587"/>
  <c r="B5587"/>
  <c r="C5587"/>
  <c r="D5587"/>
  <c r="E5587"/>
  <c r="F5587"/>
  <c r="G5587"/>
  <c r="A5493"/>
  <c r="B5493"/>
  <c r="C5493"/>
  <c r="D5493"/>
  <c r="E5493"/>
  <c r="F5493"/>
  <c r="G5493"/>
  <c r="H5493"/>
  <c r="A5547"/>
  <c r="B5547"/>
  <c r="C5547"/>
  <c r="D5547"/>
  <c r="E5547"/>
  <c r="F5547"/>
  <c r="G5547"/>
  <c r="H5547"/>
  <c r="A5570"/>
  <c r="B5570"/>
  <c r="C5570"/>
  <c r="D5570"/>
  <c r="E5570"/>
  <c r="F5570"/>
  <c r="G5570"/>
  <c r="A5494"/>
  <c r="B5494"/>
  <c r="C5494"/>
  <c r="D5494"/>
  <c r="E5494"/>
  <c r="F5494"/>
  <c r="G5494"/>
  <c r="H5494"/>
  <c r="A5571"/>
  <c r="B5571"/>
  <c r="C5571"/>
  <c r="D5571"/>
  <c r="E5571"/>
  <c r="F5571"/>
  <c r="G5571"/>
  <c r="A5495"/>
  <c r="B5495"/>
  <c r="C5495"/>
  <c r="D5495"/>
  <c r="E5495"/>
  <c r="F5495"/>
  <c r="G5495"/>
  <c r="H5495"/>
  <c r="A5572"/>
  <c r="B5572"/>
  <c r="C5572"/>
  <c r="D5572"/>
  <c r="E5572"/>
  <c r="F5572"/>
  <c r="G5572"/>
  <c r="A5623"/>
  <c r="B5623"/>
  <c r="C5623"/>
  <c r="D5623"/>
  <c r="E5623"/>
  <c r="F5623"/>
  <c r="G5623"/>
  <c r="H5623"/>
  <c r="A5827"/>
  <c r="B5827"/>
  <c r="C5827"/>
  <c r="D5827"/>
  <c r="E5827"/>
  <c r="F5827"/>
  <c r="G5827"/>
  <c r="H5827"/>
  <c r="A5744"/>
  <c r="B5744"/>
  <c r="C5744"/>
  <c r="D5744"/>
  <c r="E5744"/>
  <c r="F5744"/>
  <c r="G5744"/>
  <c r="H5744"/>
  <c r="A5772"/>
  <c r="B5772"/>
  <c r="C5772"/>
  <c r="D5772"/>
  <c r="E5772"/>
  <c r="F5772"/>
  <c r="G5772"/>
  <c r="H5772"/>
  <c r="A6015"/>
  <c r="B6015"/>
  <c r="C6015"/>
  <c r="D6015"/>
  <c r="E6015"/>
  <c r="F6015"/>
  <c r="G6015"/>
  <c r="A6095"/>
  <c r="B6095"/>
  <c r="C6095"/>
  <c r="D6095"/>
  <c r="E6095"/>
  <c r="F6095"/>
  <c r="G6095"/>
  <c r="A5926"/>
  <c r="B5926"/>
  <c r="C5926"/>
  <c r="D5926"/>
  <c r="E5926"/>
  <c r="F5926"/>
  <c r="G5926"/>
  <c r="H5926"/>
  <c r="A5624"/>
  <c r="B5624"/>
  <c r="C5624"/>
  <c r="D5624"/>
  <c r="E5624"/>
  <c r="F5624"/>
  <c r="G5624"/>
  <c r="H5624"/>
  <c r="A5828"/>
  <c r="B5828"/>
  <c r="C5828"/>
  <c r="D5828"/>
  <c r="E5828"/>
  <c r="F5828"/>
  <c r="G5828"/>
  <c r="H5828"/>
  <c r="A5745"/>
  <c r="B5745"/>
  <c r="C5745"/>
  <c r="D5745"/>
  <c r="E5745"/>
  <c r="F5745"/>
  <c r="G5745"/>
  <c r="H5745"/>
  <c r="A5773"/>
  <c r="B5773"/>
  <c r="C5773"/>
  <c r="D5773"/>
  <c r="E5773"/>
  <c r="F5773"/>
  <c r="G5773"/>
  <c r="H5773"/>
  <c r="A6016"/>
  <c r="B6016"/>
  <c r="C6016"/>
  <c r="D6016"/>
  <c r="E6016"/>
  <c r="F6016"/>
  <c r="G6016"/>
  <c r="A6096"/>
  <c r="B6096"/>
  <c r="C6096"/>
  <c r="D6096"/>
  <c r="E6096"/>
  <c r="F6096"/>
  <c r="G6096"/>
  <c r="A5927"/>
  <c r="B5927"/>
  <c r="C5927"/>
  <c r="D5927"/>
  <c r="E5927"/>
  <c r="F5927"/>
  <c r="G5927"/>
  <c r="H5927"/>
  <c r="A5625"/>
  <c r="B5625"/>
  <c r="C5625"/>
  <c r="D5625"/>
  <c r="E5625"/>
  <c r="F5625"/>
  <c r="G5625"/>
  <c r="H5625"/>
  <c r="A5712"/>
  <c r="B5712"/>
  <c r="C5712"/>
  <c r="D5712"/>
  <c r="E5712"/>
  <c r="F5712"/>
  <c r="G5712"/>
  <c r="H5712"/>
  <c r="A5829"/>
  <c r="B5829"/>
  <c r="C5829"/>
  <c r="D5829"/>
  <c r="E5829"/>
  <c r="F5829"/>
  <c r="G5829"/>
  <c r="H5829"/>
  <c r="A5746"/>
  <c r="B5746"/>
  <c r="C5746"/>
  <c r="D5746"/>
  <c r="E5746"/>
  <c r="F5746"/>
  <c r="G5746"/>
  <c r="H5746"/>
  <c r="A5774"/>
  <c r="B5774"/>
  <c r="C5774"/>
  <c r="D5774"/>
  <c r="E5774"/>
  <c r="F5774"/>
  <c r="G5774"/>
  <c r="H5774"/>
  <c r="A5970"/>
  <c r="B5970"/>
  <c r="C5970"/>
  <c r="D5970"/>
  <c r="E5970"/>
  <c r="F5970"/>
  <c r="G5970"/>
  <c r="H5970"/>
  <c r="A6017"/>
  <c r="B6017"/>
  <c r="C6017"/>
  <c r="D6017"/>
  <c r="E6017"/>
  <c r="F6017"/>
  <c r="G6017"/>
  <c r="A5928"/>
  <c r="B5928"/>
  <c r="C5928"/>
  <c r="D5928"/>
  <c r="E5928"/>
  <c r="F5928"/>
  <c r="G5928"/>
  <c r="H5928"/>
  <c r="A5589"/>
  <c r="B5589"/>
  <c r="C5589"/>
  <c r="D5589"/>
  <c r="E5589"/>
  <c r="F5589"/>
  <c r="G5589"/>
  <c r="A5626"/>
  <c r="B5626"/>
  <c r="C5626"/>
  <c r="D5626"/>
  <c r="E5626"/>
  <c r="F5626"/>
  <c r="G5626"/>
  <c r="H5626"/>
  <c r="A5830"/>
  <c r="B5830"/>
  <c r="C5830"/>
  <c r="D5830"/>
  <c r="E5830"/>
  <c r="F5830"/>
  <c r="G5830"/>
  <c r="H5830"/>
  <c r="A6018"/>
  <c r="B6018"/>
  <c r="C6018"/>
  <c r="D6018"/>
  <c r="E6018"/>
  <c r="F6018"/>
  <c r="G6018"/>
  <c r="A5929"/>
  <c r="B5929"/>
  <c r="C5929"/>
  <c r="D5929"/>
  <c r="E5929"/>
  <c r="F5929"/>
  <c r="G5929"/>
  <c r="H5929"/>
  <c r="A5627"/>
  <c r="B5627"/>
  <c r="C5627"/>
  <c r="D5627"/>
  <c r="E5627"/>
  <c r="F5627"/>
  <c r="G5627"/>
  <c r="H5627"/>
  <c r="A5831"/>
  <c r="B5831"/>
  <c r="C5831"/>
  <c r="D5831"/>
  <c r="E5831"/>
  <c r="F5831"/>
  <c r="G5831"/>
  <c r="H5831"/>
  <c r="A5747"/>
  <c r="B5747"/>
  <c r="C5747"/>
  <c r="D5747"/>
  <c r="E5747"/>
  <c r="F5747"/>
  <c r="G5747"/>
  <c r="H5747"/>
  <c r="A6019"/>
  <c r="B6019"/>
  <c r="C6019"/>
  <c r="D6019"/>
  <c r="E6019"/>
  <c r="F6019"/>
  <c r="G6019"/>
  <c r="A5025"/>
  <c r="B5025"/>
  <c r="C5025"/>
  <c r="D5025"/>
  <c r="E5025"/>
  <c r="F5025"/>
  <c r="G5025"/>
  <c r="H5025"/>
  <c r="A5107"/>
  <c r="B5107"/>
  <c r="C5107"/>
  <c r="D5107"/>
  <c r="E5107"/>
  <c r="F5107"/>
  <c r="G5107"/>
  <c r="H5107"/>
  <c r="A5091"/>
  <c r="B5091"/>
  <c r="C5091"/>
  <c r="D5091"/>
  <c r="E5091"/>
  <c r="F5091"/>
  <c r="G5091"/>
  <c r="H5091"/>
  <c r="A5144"/>
  <c r="B5144"/>
  <c r="C5144"/>
  <c r="D5144"/>
  <c r="E5144"/>
  <c r="F5144"/>
  <c r="G5144"/>
  <c r="A5026"/>
  <c r="B5026"/>
  <c r="C5026"/>
  <c r="D5026"/>
  <c r="E5026"/>
  <c r="F5026"/>
  <c r="G5026"/>
  <c r="H5026"/>
  <c r="A5086"/>
  <c r="B5086"/>
  <c r="C5086"/>
  <c r="D5086"/>
  <c r="E5086"/>
  <c r="F5086"/>
  <c r="G5086"/>
  <c r="H5086"/>
  <c r="A5108"/>
  <c r="B5108"/>
  <c r="C5108"/>
  <c r="D5108"/>
  <c r="E5108"/>
  <c r="F5108"/>
  <c r="G5108"/>
  <c r="H5108"/>
  <c r="A5145"/>
  <c r="B5145"/>
  <c r="C5145"/>
  <c r="D5145"/>
  <c r="E5145"/>
  <c r="F5145"/>
  <c r="G5145"/>
  <c r="A5027"/>
  <c r="B5027"/>
  <c r="C5027"/>
  <c r="D5027"/>
  <c r="E5027"/>
  <c r="F5027"/>
  <c r="G5027"/>
  <c r="H5027"/>
  <c r="A5097"/>
  <c r="B5097"/>
  <c r="C5097"/>
  <c r="D5097"/>
  <c r="E5097"/>
  <c r="F5097"/>
  <c r="G5097"/>
  <c r="H5097"/>
  <c r="A5146"/>
  <c r="B5146"/>
  <c r="C5146"/>
  <c r="D5146"/>
  <c r="E5146"/>
  <c r="F5146"/>
  <c r="G5146"/>
  <c r="A5028"/>
  <c r="B5028"/>
  <c r="C5028"/>
  <c r="D5028"/>
  <c r="E5028"/>
  <c r="F5028"/>
  <c r="G5028"/>
  <c r="H5028"/>
  <c r="A5147"/>
  <c r="B5147"/>
  <c r="C5147"/>
  <c r="D5147"/>
  <c r="E5147"/>
  <c r="F5147"/>
  <c r="G5147"/>
  <c r="A5180"/>
  <c r="B5180"/>
  <c r="C5180"/>
  <c r="D5180"/>
  <c r="E5180"/>
  <c r="F5180"/>
  <c r="G5180"/>
  <c r="H5180"/>
  <c r="A5191"/>
  <c r="B5191"/>
  <c r="C5191"/>
  <c r="D5191"/>
  <c r="E5191"/>
  <c r="F5191"/>
  <c r="G5191"/>
  <c r="H5191"/>
  <c r="A5203"/>
  <c r="B5203"/>
  <c r="C5203"/>
  <c r="D5203"/>
  <c r="E5203"/>
  <c r="F5203"/>
  <c r="G5203"/>
  <c r="H5203"/>
  <c r="A5227"/>
  <c r="B5227"/>
  <c r="C5227"/>
  <c r="D5227"/>
  <c r="E5227"/>
  <c r="F5227"/>
  <c r="G5227"/>
  <c r="A5236"/>
  <c r="B5236"/>
  <c r="C5236"/>
  <c r="D5236"/>
  <c r="E5236"/>
  <c r="F5236"/>
  <c r="G5236"/>
  <c r="H5236"/>
  <c r="A5240"/>
  <c r="B5240"/>
  <c r="C5240"/>
  <c r="D5240"/>
  <c r="E5240"/>
  <c r="F5240"/>
  <c r="G5240"/>
  <c r="H5240"/>
  <c r="A5285"/>
  <c r="B5285"/>
  <c r="C5285"/>
  <c r="D5285"/>
  <c r="E5285"/>
  <c r="F5285"/>
  <c r="G5285"/>
  <c r="H5285"/>
  <c r="A5381"/>
  <c r="B5381"/>
  <c r="C5381"/>
  <c r="D5381"/>
  <c r="E5381"/>
  <c r="F5381"/>
  <c r="G5381"/>
  <c r="A5286"/>
  <c r="B5286"/>
  <c r="C5286"/>
  <c r="D5286"/>
  <c r="E5286"/>
  <c r="F5286"/>
  <c r="G5286"/>
  <c r="H5286"/>
  <c r="A5382"/>
  <c r="B5382"/>
  <c r="C5382"/>
  <c r="D5382"/>
  <c r="E5382"/>
  <c r="F5382"/>
  <c r="G5382"/>
  <c r="A5287"/>
  <c r="B5287"/>
  <c r="C5287"/>
  <c r="D5287"/>
  <c r="E5287"/>
  <c r="F5287"/>
  <c r="G5287"/>
  <c r="H5287"/>
  <c r="A5383"/>
  <c r="B5383"/>
  <c r="C5383"/>
  <c r="D5383"/>
  <c r="E5383"/>
  <c r="F5383"/>
  <c r="G5383"/>
  <c r="A5424"/>
  <c r="B5424"/>
  <c r="C5424"/>
  <c r="D5424"/>
  <c r="E5424"/>
  <c r="F5424"/>
  <c r="G5424"/>
  <c r="A5237"/>
  <c r="B5237"/>
  <c r="C5237"/>
  <c r="D5237"/>
  <c r="E5237"/>
  <c r="F5237"/>
  <c r="G5237"/>
  <c r="H5237"/>
  <c r="A5288"/>
  <c r="B5288"/>
  <c r="C5288"/>
  <c r="D5288"/>
  <c r="E5288"/>
  <c r="F5288"/>
  <c r="G5288"/>
  <c r="H5288"/>
  <c r="A5384"/>
  <c r="B5384"/>
  <c r="C5384"/>
  <c r="D5384"/>
  <c r="E5384"/>
  <c r="F5384"/>
  <c r="G5384"/>
  <c r="A5289"/>
  <c r="B5289"/>
  <c r="C5289"/>
  <c r="D5289"/>
  <c r="E5289"/>
  <c r="F5289"/>
  <c r="G5289"/>
  <c r="H5289"/>
  <c r="A5456"/>
  <c r="B5456"/>
  <c r="C5456"/>
  <c r="D5456"/>
  <c r="E5456"/>
  <c r="F5456"/>
  <c r="G5456"/>
  <c r="A5432"/>
  <c r="B5432"/>
  <c r="C5432"/>
  <c r="D5432"/>
  <c r="E5432"/>
  <c r="F5432"/>
  <c r="G5432"/>
  <c r="A5457"/>
  <c r="B5457"/>
  <c r="C5457"/>
  <c r="D5457"/>
  <c r="E5457"/>
  <c r="F5457"/>
  <c r="G5457"/>
  <c r="A5433"/>
  <c r="B5433"/>
  <c r="C5433"/>
  <c r="D5433"/>
  <c r="E5433"/>
  <c r="F5433"/>
  <c r="G5433"/>
  <c r="A5458"/>
  <c r="B5458"/>
  <c r="C5458"/>
  <c r="D5458"/>
  <c r="E5458"/>
  <c r="F5458"/>
  <c r="G5458"/>
  <c r="A5588"/>
  <c r="B5588"/>
  <c r="C5588"/>
  <c r="D5588"/>
  <c r="E5588"/>
  <c r="F5588"/>
  <c r="G5588"/>
  <c r="A5496"/>
  <c r="B5496"/>
  <c r="C5496"/>
  <c r="D5496"/>
  <c r="E5496"/>
  <c r="F5496"/>
  <c r="G5496"/>
  <c r="H5496"/>
  <c r="A5548"/>
  <c r="B5548"/>
  <c r="C5548"/>
  <c r="D5548"/>
  <c r="E5548"/>
  <c r="F5548"/>
  <c r="G5548"/>
  <c r="H5548"/>
  <c r="A5573"/>
  <c r="B5573"/>
  <c r="C5573"/>
  <c r="D5573"/>
  <c r="E5573"/>
  <c r="F5573"/>
  <c r="G5573"/>
  <c r="A5497"/>
  <c r="B5497"/>
  <c r="C5497"/>
  <c r="D5497"/>
  <c r="E5497"/>
  <c r="F5497"/>
  <c r="G5497"/>
  <c r="H5497"/>
  <c r="A5574"/>
  <c r="B5574"/>
  <c r="C5574"/>
  <c r="D5574"/>
  <c r="E5574"/>
  <c r="F5574"/>
  <c r="G5574"/>
  <c r="A5498"/>
  <c r="B5498"/>
  <c r="C5498"/>
  <c r="D5498"/>
  <c r="E5498"/>
  <c r="F5498"/>
  <c r="G5498"/>
  <c r="H5498"/>
  <c r="A5628"/>
  <c r="B5628"/>
  <c r="C5628"/>
  <c r="D5628"/>
  <c r="E5628"/>
  <c r="F5628"/>
  <c r="G5628"/>
  <c r="H5628"/>
  <c r="A5713"/>
  <c r="B5713"/>
  <c r="C5713"/>
  <c r="D5713"/>
  <c r="E5713"/>
  <c r="F5713"/>
  <c r="G5713"/>
  <c r="H5713"/>
  <c r="A5832"/>
  <c r="B5832"/>
  <c r="C5832"/>
  <c r="D5832"/>
  <c r="E5832"/>
  <c r="F5832"/>
  <c r="G5832"/>
  <c r="H5832"/>
  <c r="A5748"/>
  <c r="B5748"/>
  <c r="C5748"/>
  <c r="D5748"/>
  <c r="E5748"/>
  <c r="F5748"/>
  <c r="G5748"/>
  <c r="H5748"/>
  <c r="A6020"/>
  <c r="B6020"/>
  <c r="C6020"/>
  <c r="D6020"/>
  <c r="E6020"/>
  <c r="F6020"/>
  <c r="G6020"/>
  <c r="A6097"/>
  <c r="B6097"/>
  <c r="C6097"/>
  <c r="D6097"/>
  <c r="E6097"/>
  <c r="F6097"/>
  <c r="G6097"/>
  <c r="A5930"/>
  <c r="B5930"/>
  <c r="C5930"/>
  <c r="D5930"/>
  <c r="E5930"/>
  <c r="F5930"/>
  <c r="G5930"/>
  <c r="H5930"/>
  <c r="A5629"/>
  <c r="B5629"/>
  <c r="C5629"/>
  <c r="D5629"/>
  <c r="E5629"/>
  <c r="F5629"/>
  <c r="G5629"/>
  <c r="H5629"/>
  <c r="A5833"/>
  <c r="B5833"/>
  <c r="C5833"/>
  <c r="D5833"/>
  <c r="E5833"/>
  <c r="F5833"/>
  <c r="G5833"/>
  <c r="H5833"/>
  <c r="A5749"/>
  <c r="B5749"/>
  <c r="C5749"/>
  <c r="D5749"/>
  <c r="E5749"/>
  <c r="F5749"/>
  <c r="G5749"/>
  <c r="H5749"/>
  <c r="A5775"/>
  <c r="B5775"/>
  <c r="C5775"/>
  <c r="D5775"/>
  <c r="E5775"/>
  <c r="F5775"/>
  <c r="G5775"/>
  <c r="H5775"/>
  <c r="A5991"/>
  <c r="B5991"/>
  <c r="C5991"/>
  <c r="D5991"/>
  <c r="E5991"/>
  <c r="F5991"/>
  <c r="G5991"/>
  <c r="H5991"/>
  <c r="A5971"/>
  <c r="B5971"/>
  <c r="C5971"/>
  <c r="D5971"/>
  <c r="E5971"/>
  <c r="F5971"/>
  <c r="G5971"/>
  <c r="H5971"/>
  <c r="A6021"/>
  <c r="B6021"/>
  <c r="C6021"/>
  <c r="D6021"/>
  <c r="E6021"/>
  <c r="F6021"/>
  <c r="G6021"/>
  <c r="A5931"/>
  <c r="B5931"/>
  <c r="C5931"/>
  <c r="D5931"/>
  <c r="E5931"/>
  <c r="F5931"/>
  <c r="G5931"/>
  <c r="H5931"/>
  <c r="A5630"/>
  <c r="B5630"/>
  <c r="C5630"/>
  <c r="D5630"/>
  <c r="E5630"/>
  <c r="F5630"/>
  <c r="G5630"/>
  <c r="H5630"/>
  <c r="A5714"/>
  <c r="B5714"/>
  <c r="C5714"/>
  <c r="D5714"/>
  <c r="E5714"/>
  <c r="F5714"/>
  <c r="G5714"/>
  <c r="H5714"/>
  <c r="A5834"/>
  <c r="B5834"/>
  <c r="C5834"/>
  <c r="D5834"/>
  <c r="E5834"/>
  <c r="F5834"/>
  <c r="G5834"/>
  <c r="H5834"/>
  <c r="A5750"/>
  <c r="B5750"/>
  <c r="C5750"/>
  <c r="D5750"/>
  <c r="E5750"/>
  <c r="F5750"/>
  <c r="G5750"/>
  <c r="H5750"/>
  <c r="A5992"/>
  <c r="B5992"/>
  <c r="C5992"/>
  <c r="D5992"/>
  <c r="E5992"/>
  <c r="F5992"/>
  <c r="G5992"/>
  <c r="H5992"/>
  <c r="A5972"/>
  <c r="B5972"/>
  <c r="C5972"/>
  <c r="D5972"/>
  <c r="E5972"/>
  <c r="F5972"/>
  <c r="G5972"/>
  <c r="H5972"/>
  <c r="A6022"/>
  <c r="B6022"/>
  <c r="C6022"/>
  <c r="D6022"/>
  <c r="E6022"/>
  <c r="F6022"/>
  <c r="G6022"/>
  <c r="A5631"/>
  <c r="B5631"/>
  <c r="C5631"/>
  <c r="D5631"/>
  <c r="E5631"/>
  <c r="F5631"/>
  <c r="G5631"/>
  <c r="H5631"/>
  <c r="A5835"/>
  <c r="B5835"/>
  <c r="C5835"/>
  <c r="D5835"/>
  <c r="E5835"/>
  <c r="F5835"/>
  <c r="G5835"/>
  <c r="H5835"/>
  <c r="A5751"/>
  <c r="B5751"/>
  <c r="C5751"/>
  <c r="D5751"/>
  <c r="E5751"/>
  <c r="F5751"/>
  <c r="G5751"/>
  <c r="H5751"/>
  <c r="A6023"/>
  <c r="B6023"/>
  <c r="C6023"/>
  <c r="D6023"/>
  <c r="E6023"/>
  <c r="F6023"/>
  <c r="G6023"/>
  <c r="A5932"/>
  <c r="B5932"/>
  <c r="C5932"/>
  <c r="D5932"/>
  <c r="E5932"/>
  <c r="F5932"/>
  <c r="G5932"/>
  <c r="H5932"/>
  <c r="A5632"/>
  <c r="B5632"/>
  <c r="C5632"/>
  <c r="D5632"/>
  <c r="E5632"/>
  <c r="F5632"/>
  <c r="G5632"/>
  <c r="H5632"/>
  <c r="A5739"/>
  <c r="B5739"/>
  <c r="C5739"/>
  <c r="D5739"/>
  <c r="E5739"/>
  <c r="F5739"/>
  <c r="G5739"/>
  <c r="H5739"/>
  <c r="A5836"/>
  <c r="B5836"/>
  <c r="C5836"/>
  <c r="D5836"/>
  <c r="E5836"/>
  <c r="F5836"/>
  <c r="G5836"/>
  <c r="H5836"/>
  <c r="A6024"/>
  <c r="B6024"/>
  <c r="C6024"/>
  <c r="D6024"/>
  <c r="E6024"/>
  <c r="F6024"/>
  <c r="G6024"/>
  <c r="A4979"/>
  <c r="B4979"/>
  <c r="C4979"/>
  <c r="D4979"/>
  <c r="E4979"/>
  <c r="F4979"/>
  <c r="G4979"/>
  <c r="H4979"/>
  <c r="A4980"/>
  <c r="B4980"/>
  <c r="C4980"/>
  <c r="D4980"/>
  <c r="E4980"/>
  <c r="F4980"/>
  <c r="G4980"/>
  <c r="H4980"/>
  <c r="A4998"/>
  <c r="B4998"/>
  <c r="C4998"/>
  <c r="D4998"/>
  <c r="E4998"/>
  <c r="F4998"/>
  <c r="G4998"/>
  <c r="H4998"/>
  <c r="A5029"/>
  <c r="B5029"/>
  <c r="C5029"/>
  <c r="D5029"/>
  <c r="E5029"/>
  <c r="F5029"/>
  <c r="G5029"/>
  <c r="H5029"/>
  <c r="A5109"/>
  <c r="B5109"/>
  <c r="C5109"/>
  <c r="D5109"/>
  <c r="E5109"/>
  <c r="F5109"/>
  <c r="G5109"/>
  <c r="H5109"/>
  <c r="A5148"/>
  <c r="B5148"/>
  <c r="C5148"/>
  <c r="D5148"/>
  <c r="E5148"/>
  <c r="F5148"/>
  <c r="G5148"/>
  <c r="A5030"/>
  <c r="B5030"/>
  <c r="C5030"/>
  <c r="D5030"/>
  <c r="E5030"/>
  <c r="F5030"/>
  <c r="G5030"/>
  <c r="H5030"/>
  <c r="A5110"/>
  <c r="B5110"/>
  <c r="C5110"/>
  <c r="D5110"/>
  <c r="E5110"/>
  <c r="F5110"/>
  <c r="G5110"/>
  <c r="H5110"/>
  <c r="A5149"/>
  <c r="B5149"/>
  <c r="C5149"/>
  <c r="D5149"/>
  <c r="E5149"/>
  <c r="F5149"/>
  <c r="G5149"/>
  <c r="A5031"/>
  <c r="B5031"/>
  <c r="C5031"/>
  <c r="D5031"/>
  <c r="E5031"/>
  <c r="F5031"/>
  <c r="G5031"/>
  <c r="H5031"/>
  <c r="A5150"/>
  <c r="B5150"/>
  <c r="C5150"/>
  <c r="D5150"/>
  <c r="E5150"/>
  <c r="F5150"/>
  <c r="G5150"/>
  <c r="A5032"/>
  <c r="B5032"/>
  <c r="C5032"/>
  <c r="D5032"/>
  <c r="E5032"/>
  <c r="F5032"/>
  <c r="G5032"/>
  <c r="H5032"/>
  <c r="A5181"/>
  <c r="B5181"/>
  <c r="C5181"/>
  <c r="D5181"/>
  <c r="E5181"/>
  <c r="F5181"/>
  <c r="G5181"/>
  <c r="H5181"/>
  <c r="A5204"/>
  <c r="B5204"/>
  <c r="C5204"/>
  <c r="D5204"/>
  <c r="E5204"/>
  <c r="F5204"/>
  <c r="G5204"/>
  <c r="H5204"/>
  <c r="A5228"/>
  <c r="B5228"/>
  <c r="C5228"/>
  <c r="D5228"/>
  <c r="E5228"/>
  <c r="F5228"/>
  <c r="G5228"/>
  <c r="A5241"/>
  <c r="B5241"/>
  <c r="C5241"/>
  <c r="D5241"/>
  <c r="E5241"/>
  <c r="F5241"/>
  <c r="G5241"/>
  <c r="H5241"/>
  <c r="A5290"/>
  <c r="B5290"/>
  <c r="C5290"/>
  <c r="D5290"/>
  <c r="E5290"/>
  <c r="F5290"/>
  <c r="G5290"/>
  <c r="H5290"/>
  <c r="A5385"/>
  <c r="B5385"/>
  <c r="C5385"/>
  <c r="D5385"/>
  <c r="E5385"/>
  <c r="F5385"/>
  <c r="G5385"/>
  <c r="A5291"/>
  <c r="B5291"/>
  <c r="C5291"/>
  <c r="D5291"/>
  <c r="E5291"/>
  <c r="F5291"/>
  <c r="G5291"/>
  <c r="H5291"/>
  <c r="A5386"/>
  <c r="B5386"/>
  <c r="C5386"/>
  <c r="D5386"/>
  <c r="E5386"/>
  <c r="F5386"/>
  <c r="G5386"/>
  <c r="A5292"/>
  <c r="B5292"/>
  <c r="C5292"/>
  <c r="D5292"/>
  <c r="E5292"/>
  <c r="F5292"/>
  <c r="G5292"/>
  <c r="H5292"/>
  <c r="A5387"/>
  <c r="B5387"/>
  <c r="C5387"/>
  <c r="D5387"/>
  <c r="E5387"/>
  <c r="F5387"/>
  <c r="G5387"/>
  <c r="A5293"/>
  <c r="B5293"/>
  <c r="C5293"/>
  <c r="D5293"/>
  <c r="E5293"/>
  <c r="F5293"/>
  <c r="G5293"/>
  <c r="H5293"/>
  <c r="A5388"/>
  <c r="B5388"/>
  <c r="C5388"/>
  <c r="D5388"/>
  <c r="E5388"/>
  <c r="F5388"/>
  <c r="G5388"/>
  <c r="A5294"/>
  <c r="B5294"/>
  <c r="C5294"/>
  <c r="D5294"/>
  <c r="E5294"/>
  <c r="F5294"/>
  <c r="G5294"/>
  <c r="H5294"/>
  <c r="A5389"/>
  <c r="B5389"/>
  <c r="C5389"/>
  <c r="D5389"/>
  <c r="E5389"/>
  <c r="F5389"/>
  <c r="G5389"/>
  <c r="A5459"/>
  <c r="B5459"/>
  <c r="C5459"/>
  <c r="D5459"/>
  <c r="E5459"/>
  <c r="F5459"/>
  <c r="G5459"/>
  <c r="A5460"/>
  <c r="B5460"/>
  <c r="C5460"/>
  <c r="D5460"/>
  <c r="E5460"/>
  <c r="F5460"/>
  <c r="G5460"/>
  <c r="A5461"/>
  <c r="B5461"/>
  <c r="C5461"/>
  <c r="D5461"/>
  <c r="E5461"/>
  <c r="F5461"/>
  <c r="G5461"/>
  <c r="A5499"/>
  <c r="B5499"/>
  <c r="C5499"/>
  <c r="D5499"/>
  <c r="E5499"/>
  <c r="F5499"/>
  <c r="G5499"/>
  <c r="H5499"/>
  <c r="A5549"/>
  <c r="B5549"/>
  <c r="C5549"/>
  <c r="D5549"/>
  <c r="E5549"/>
  <c r="F5549"/>
  <c r="G5549"/>
  <c r="H5549"/>
  <c r="A5575"/>
  <c r="B5575"/>
  <c r="C5575"/>
  <c r="D5575"/>
  <c r="E5575"/>
  <c r="F5575"/>
  <c r="G5575"/>
  <c r="A5500"/>
  <c r="B5500"/>
  <c r="C5500"/>
  <c r="D5500"/>
  <c r="E5500"/>
  <c r="F5500"/>
  <c r="G5500"/>
  <c r="H5500"/>
  <c r="A5501"/>
  <c r="B5501"/>
  <c r="C5501"/>
  <c r="D5501"/>
  <c r="E5501"/>
  <c r="F5501"/>
  <c r="G5501"/>
  <c r="H5501"/>
  <c r="A5633"/>
  <c r="B5633"/>
  <c r="C5633"/>
  <c r="D5633"/>
  <c r="E5633"/>
  <c r="F5633"/>
  <c r="G5633"/>
  <c r="H5633"/>
  <c r="A5837"/>
  <c r="B5837"/>
  <c r="C5837"/>
  <c r="D5837"/>
  <c r="E5837"/>
  <c r="F5837"/>
  <c r="G5837"/>
  <c r="H5837"/>
  <c r="A6025"/>
  <c r="B6025"/>
  <c r="C6025"/>
  <c r="D6025"/>
  <c r="E6025"/>
  <c r="F6025"/>
  <c r="G6025"/>
  <c r="A5933"/>
  <c r="B5933"/>
  <c r="C5933"/>
  <c r="D5933"/>
  <c r="E5933"/>
  <c r="F5933"/>
  <c r="G5933"/>
  <c r="H5933"/>
  <c r="A5634"/>
  <c r="B5634"/>
  <c r="C5634"/>
  <c r="D5634"/>
  <c r="E5634"/>
  <c r="F5634"/>
  <c r="G5634"/>
  <c r="H5634"/>
  <c r="A5715"/>
  <c r="B5715"/>
  <c r="C5715"/>
  <c r="D5715"/>
  <c r="E5715"/>
  <c r="F5715"/>
  <c r="G5715"/>
  <c r="H5715"/>
  <c r="A5838"/>
  <c r="B5838"/>
  <c r="C5838"/>
  <c r="D5838"/>
  <c r="E5838"/>
  <c r="F5838"/>
  <c r="G5838"/>
  <c r="H5838"/>
  <c r="A5752"/>
  <c r="B5752"/>
  <c r="C5752"/>
  <c r="D5752"/>
  <c r="E5752"/>
  <c r="F5752"/>
  <c r="G5752"/>
  <c r="H5752"/>
  <c r="A5973"/>
  <c r="B5973"/>
  <c r="C5973"/>
  <c r="D5973"/>
  <c r="E5973"/>
  <c r="F5973"/>
  <c r="G5973"/>
  <c r="H5973"/>
  <c r="A6026"/>
  <c r="B6026"/>
  <c r="C6026"/>
  <c r="D6026"/>
  <c r="E6026"/>
  <c r="F6026"/>
  <c r="G6026"/>
  <c r="A5934"/>
  <c r="B5934"/>
  <c r="C5934"/>
  <c r="D5934"/>
  <c r="E5934"/>
  <c r="F5934"/>
  <c r="G5934"/>
  <c r="H5934"/>
  <c r="A5635"/>
  <c r="B5635"/>
  <c r="C5635"/>
  <c r="D5635"/>
  <c r="E5635"/>
  <c r="F5635"/>
  <c r="G5635"/>
  <c r="H5635"/>
  <c r="A5716"/>
  <c r="B5716"/>
  <c r="C5716"/>
  <c r="D5716"/>
  <c r="E5716"/>
  <c r="F5716"/>
  <c r="G5716"/>
  <c r="H5716"/>
  <c r="A5839"/>
  <c r="B5839"/>
  <c r="C5839"/>
  <c r="D5839"/>
  <c r="E5839"/>
  <c r="F5839"/>
  <c r="G5839"/>
  <c r="H5839"/>
  <c r="A5753"/>
  <c r="B5753"/>
  <c r="C5753"/>
  <c r="D5753"/>
  <c r="E5753"/>
  <c r="F5753"/>
  <c r="G5753"/>
  <c r="H5753"/>
  <c r="A5974"/>
  <c r="B5974"/>
  <c r="C5974"/>
  <c r="D5974"/>
  <c r="E5974"/>
  <c r="F5974"/>
  <c r="G5974"/>
  <c r="H5974"/>
  <c r="A6027"/>
  <c r="B6027"/>
  <c r="C6027"/>
  <c r="D6027"/>
  <c r="E6027"/>
  <c r="F6027"/>
  <c r="G6027"/>
  <c r="A5636"/>
  <c r="B5636"/>
  <c r="C5636"/>
  <c r="D5636"/>
  <c r="E5636"/>
  <c r="F5636"/>
  <c r="G5636"/>
  <c r="H5636"/>
  <c r="A5840"/>
  <c r="B5840"/>
  <c r="C5840"/>
  <c r="D5840"/>
  <c r="E5840"/>
  <c r="F5840"/>
  <c r="G5840"/>
  <c r="H5840"/>
  <c r="A6028"/>
  <c r="B6028"/>
  <c r="C6028"/>
  <c r="D6028"/>
  <c r="E6028"/>
  <c r="F6028"/>
  <c r="G6028"/>
  <c r="A5637"/>
  <c r="B5637"/>
  <c r="C5637"/>
  <c r="D5637"/>
  <c r="E5637"/>
  <c r="F5637"/>
  <c r="G5637"/>
  <c r="H5637"/>
  <c r="A5841"/>
  <c r="B5841"/>
  <c r="C5841"/>
  <c r="D5841"/>
  <c r="E5841"/>
  <c r="F5841"/>
  <c r="G5841"/>
  <c r="H5841"/>
  <c r="A6029"/>
  <c r="B6029"/>
  <c r="C6029"/>
  <c r="D6029"/>
  <c r="E6029"/>
  <c r="F6029"/>
  <c r="G6029"/>
  <c r="A5033"/>
  <c r="B5033"/>
  <c r="C5033"/>
  <c r="D5033"/>
  <c r="E5033"/>
  <c r="F5033"/>
  <c r="G5033"/>
  <c r="H5033"/>
  <c r="A5111"/>
  <c r="B5111"/>
  <c r="C5111"/>
  <c r="D5111"/>
  <c r="E5111"/>
  <c r="F5111"/>
  <c r="G5111"/>
  <c r="H5111"/>
  <c r="A5151"/>
  <c r="B5151"/>
  <c r="C5151"/>
  <c r="D5151"/>
  <c r="E5151"/>
  <c r="F5151"/>
  <c r="G5151"/>
  <c r="A5034"/>
  <c r="B5034"/>
  <c r="C5034"/>
  <c r="D5034"/>
  <c r="E5034"/>
  <c r="F5034"/>
  <c r="G5034"/>
  <c r="H5034"/>
  <c r="A5035"/>
  <c r="B5035"/>
  <c r="C5035"/>
  <c r="D5035"/>
  <c r="E5035"/>
  <c r="F5035"/>
  <c r="G5035"/>
  <c r="H5035"/>
  <c r="A5182"/>
  <c r="B5182"/>
  <c r="C5182"/>
  <c r="D5182"/>
  <c r="E5182"/>
  <c r="F5182"/>
  <c r="G5182"/>
  <c r="H5182"/>
  <c r="A5205"/>
  <c r="B5205"/>
  <c r="C5205"/>
  <c r="D5205"/>
  <c r="E5205"/>
  <c r="F5205"/>
  <c r="G5205"/>
  <c r="H5205"/>
  <c r="A5229"/>
  <c r="B5229"/>
  <c r="C5229"/>
  <c r="D5229"/>
  <c r="E5229"/>
  <c r="F5229"/>
  <c r="G5229"/>
  <c r="A5242"/>
  <c r="B5242"/>
  <c r="C5242"/>
  <c r="D5242"/>
  <c r="E5242"/>
  <c r="F5242"/>
  <c r="G5242"/>
  <c r="H5242"/>
  <c r="A5295"/>
  <c r="B5295"/>
  <c r="C5295"/>
  <c r="D5295"/>
  <c r="E5295"/>
  <c r="F5295"/>
  <c r="G5295"/>
  <c r="H5295"/>
  <c r="A5390"/>
  <c r="B5390"/>
  <c r="C5390"/>
  <c r="D5390"/>
  <c r="E5390"/>
  <c r="F5390"/>
  <c r="G5390"/>
  <c r="A5296"/>
  <c r="B5296"/>
  <c r="C5296"/>
  <c r="D5296"/>
  <c r="E5296"/>
  <c r="F5296"/>
  <c r="G5296"/>
  <c r="H5296"/>
  <c r="A5391"/>
  <c r="B5391"/>
  <c r="C5391"/>
  <c r="D5391"/>
  <c r="E5391"/>
  <c r="F5391"/>
  <c r="G5391"/>
  <c r="A5297"/>
  <c r="B5297"/>
  <c r="C5297"/>
  <c r="D5297"/>
  <c r="E5297"/>
  <c r="F5297"/>
  <c r="G5297"/>
  <c r="H5297"/>
  <c r="A5392"/>
  <c r="B5392"/>
  <c r="C5392"/>
  <c r="D5392"/>
  <c r="E5392"/>
  <c r="F5392"/>
  <c r="G5392"/>
  <c r="A5298"/>
  <c r="B5298"/>
  <c r="C5298"/>
  <c r="D5298"/>
  <c r="E5298"/>
  <c r="F5298"/>
  <c r="G5298"/>
  <c r="H5298"/>
  <c r="A5393"/>
  <c r="B5393"/>
  <c r="C5393"/>
  <c r="D5393"/>
  <c r="E5393"/>
  <c r="F5393"/>
  <c r="G5393"/>
  <c r="A5299"/>
  <c r="B5299"/>
  <c r="C5299"/>
  <c r="D5299"/>
  <c r="E5299"/>
  <c r="F5299"/>
  <c r="G5299"/>
  <c r="H5299"/>
  <c r="A5394"/>
  <c r="B5394"/>
  <c r="C5394"/>
  <c r="D5394"/>
  <c r="E5394"/>
  <c r="F5394"/>
  <c r="G5394"/>
  <c r="A5434"/>
  <c r="B5434"/>
  <c r="C5434"/>
  <c r="D5434"/>
  <c r="E5434"/>
  <c r="F5434"/>
  <c r="G5434"/>
  <c r="A5462"/>
  <c r="B5462"/>
  <c r="C5462"/>
  <c r="D5462"/>
  <c r="E5462"/>
  <c r="F5462"/>
  <c r="G5462"/>
  <c r="A5463"/>
  <c r="B5463"/>
  <c r="C5463"/>
  <c r="D5463"/>
  <c r="E5463"/>
  <c r="F5463"/>
  <c r="G5463"/>
  <c r="A5502"/>
  <c r="B5502"/>
  <c r="C5502"/>
  <c r="D5502"/>
  <c r="E5502"/>
  <c r="F5502"/>
  <c r="G5502"/>
  <c r="H5502"/>
  <c r="A5550"/>
  <c r="B5550"/>
  <c r="C5550"/>
  <c r="D5550"/>
  <c r="E5550"/>
  <c r="F5550"/>
  <c r="G5550"/>
  <c r="H5550"/>
  <c r="A5576"/>
  <c r="B5576"/>
  <c r="C5576"/>
  <c r="D5576"/>
  <c r="E5576"/>
  <c r="F5576"/>
  <c r="G5576"/>
  <c r="A5503"/>
  <c r="B5503"/>
  <c r="C5503"/>
  <c r="D5503"/>
  <c r="E5503"/>
  <c r="F5503"/>
  <c r="G5503"/>
  <c r="H5503"/>
  <c r="A5504"/>
  <c r="B5504"/>
  <c r="C5504"/>
  <c r="D5504"/>
  <c r="E5504"/>
  <c r="F5504"/>
  <c r="G5504"/>
  <c r="H5504"/>
  <c r="A5638"/>
  <c r="B5638"/>
  <c r="C5638"/>
  <c r="D5638"/>
  <c r="E5638"/>
  <c r="F5638"/>
  <c r="G5638"/>
  <c r="H5638"/>
  <c r="A5842"/>
  <c r="B5842"/>
  <c r="C5842"/>
  <c r="D5842"/>
  <c r="E5842"/>
  <c r="F5842"/>
  <c r="G5842"/>
  <c r="H5842"/>
  <c r="A6030"/>
  <c r="B6030"/>
  <c r="C6030"/>
  <c r="D6030"/>
  <c r="E6030"/>
  <c r="F6030"/>
  <c r="G6030"/>
  <c r="A5935"/>
  <c r="B5935"/>
  <c r="C5935"/>
  <c r="D5935"/>
  <c r="E5935"/>
  <c r="F5935"/>
  <c r="G5935"/>
  <c r="H5935"/>
  <c r="A5639"/>
  <c r="B5639"/>
  <c r="C5639"/>
  <c r="D5639"/>
  <c r="E5639"/>
  <c r="F5639"/>
  <c r="G5639"/>
  <c r="H5639"/>
  <c r="A5843"/>
  <c r="B5843"/>
  <c r="C5843"/>
  <c r="D5843"/>
  <c r="E5843"/>
  <c r="F5843"/>
  <c r="G5843"/>
  <c r="H5843"/>
  <c r="A5754"/>
  <c r="B5754"/>
  <c r="C5754"/>
  <c r="D5754"/>
  <c r="E5754"/>
  <c r="F5754"/>
  <c r="G5754"/>
  <c r="H5754"/>
  <c r="A6031"/>
  <c r="B6031"/>
  <c r="C6031"/>
  <c r="D6031"/>
  <c r="E6031"/>
  <c r="F6031"/>
  <c r="G6031"/>
  <c r="A5936"/>
  <c r="B5936"/>
  <c r="C5936"/>
  <c r="D5936"/>
  <c r="E5936"/>
  <c r="F5936"/>
  <c r="G5936"/>
  <c r="H5936"/>
  <c r="A5640"/>
  <c r="B5640"/>
  <c r="C5640"/>
  <c r="D5640"/>
  <c r="E5640"/>
  <c r="F5640"/>
  <c r="G5640"/>
  <c r="H5640"/>
  <c r="A5717"/>
  <c r="B5717"/>
  <c r="C5717"/>
  <c r="D5717"/>
  <c r="E5717"/>
  <c r="F5717"/>
  <c r="G5717"/>
  <c r="H5717"/>
  <c r="A5844"/>
  <c r="B5844"/>
  <c r="C5844"/>
  <c r="D5844"/>
  <c r="E5844"/>
  <c r="F5844"/>
  <c r="G5844"/>
  <c r="H5844"/>
  <c r="A5975"/>
  <c r="B5975"/>
  <c r="C5975"/>
  <c r="D5975"/>
  <c r="E5975"/>
  <c r="F5975"/>
  <c r="G5975"/>
  <c r="H5975"/>
  <c r="A6032"/>
  <c r="B6032"/>
  <c r="C6032"/>
  <c r="D6032"/>
  <c r="E6032"/>
  <c r="F6032"/>
  <c r="G6032"/>
  <c r="A5641"/>
  <c r="B5641"/>
  <c r="C5641"/>
  <c r="D5641"/>
  <c r="E5641"/>
  <c r="F5641"/>
  <c r="G5641"/>
  <c r="H5641"/>
  <c r="A5845"/>
  <c r="B5845"/>
  <c r="C5845"/>
  <c r="D5845"/>
  <c r="E5845"/>
  <c r="F5845"/>
  <c r="G5845"/>
  <c r="H5845"/>
  <c r="A6033"/>
  <c r="B6033"/>
  <c r="C6033"/>
  <c r="D6033"/>
  <c r="E6033"/>
  <c r="F6033"/>
  <c r="G6033"/>
  <c r="A5642"/>
  <c r="B5642"/>
  <c r="C5642"/>
  <c r="D5642"/>
  <c r="E5642"/>
  <c r="F5642"/>
  <c r="G5642"/>
  <c r="H5642"/>
  <c r="A5846"/>
  <c r="B5846"/>
  <c r="C5846"/>
  <c r="D5846"/>
  <c r="E5846"/>
  <c r="F5846"/>
  <c r="G5846"/>
  <c r="H5846"/>
  <c r="A5755"/>
  <c r="B5755"/>
  <c r="C5755"/>
  <c r="D5755"/>
  <c r="E5755"/>
  <c r="F5755"/>
  <c r="G5755"/>
  <c r="H5755"/>
  <c r="A6034"/>
  <c r="B6034"/>
  <c r="C6034"/>
  <c r="D6034"/>
  <c r="E6034"/>
  <c r="F6034"/>
  <c r="G6034"/>
  <c r="A5036"/>
  <c r="B5036"/>
  <c r="C5036"/>
  <c r="D5036"/>
  <c r="E5036"/>
  <c r="F5036"/>
  <c r="G5036"/>
  <c r="H5036"/>
  <c r="A5112"/>
  <c r="B5112"/>
  <c r="C5112"/>
  <c r="D5112"/>
  <c r="E5112"/>
  <c r="F5112"/>
  <c r="G5112"/>
  <c r="H5112"/>
  <c r="A5152"/>
  <c r="B5152"/>
  <c r="C5152"/>
  <c r="D5152"/>
  <c r="E5152"/>
  <c r="F5152"/>
  <c r="G5152"/>
  <c r="A5037"/>
  <c r="B5037"/>
  <c r="C5037"/>
  <c r="D5037"/>
  <c r="E5037"/>
  <c r="F5037"/>
  <c r="G5037"/>
  <c r="H5037"/>
  <c r="A5153"/>
  <c r="B5153"/>
  <c r="C5153"/>
  <c r="D5153"/>
  <c r="E5153"/>
  <c r="F5153"/>
  <c r="G5153"/>
  <c r="A5038"/>
  <c r="B5038"/>
  <c r="C5038"/>
  <c r="D5038"/>
  <c r="E5038"/>
  <c r="F5038"/>
  <c r="G5038"/>
  <c r="H5038"/>
  <c r="A5154"/>
  <c r="B5154"/>
  <c r="C5154"/>
  <c r="D5154"/>
  <c r="E5154"/>
  <c r="F5154"/>
  <c r="G5154"/>
  <c r="A5183"/>
  <c r="B5183"/>
  <c r="C5183"/>
  <c r="D5183"/>
  <c r="E5183"/>
  <c r="F5183"/>
  <c r="G5183"/>
  <c r="H5183"/>
  <c r="A5206"/>
  <c r="B5206"/>
  <c r="C5206"/>
  <c r="D5206"/>
  <c r="E5206"/>
  <c r="F5206"/>
  <c r="G5206"/>
  <c r="H5206"/>
  <c r="A5230"/>
  <c r="B5230"/>
  <c r="C5230"/>
  <c r="D5230"/>
  <c r="E5230"/>
  <c r="F5230"/>
  <c r="G5230"/>
  <c r="A5300"/>
  <c r="B5300"/>
  <c r="C5300"/>
  <c r="D5300"/>
  <c r="E5300"/>
  <c r="F5300"/>
  <c r="G5300"/>
  <c r="H5300"/>
  <c r="A5395"/>
  <c r="B5395"/>
  <c r="C5395"/>
  <c r="D5395"/>
  <c r="E5395"/>
  <c r="F5395"/>
  <c r="G5395"/>
  <c r="A5301"/>
  <c r="B5301"/>
  <c r="C5301"/>
  <c r="D5301"/>
  <c r="E5301"/>
  <c r="F5301"/>
  <c r="G5301"/>
  <c r="H5301"/>
  <c r="A5396"/>
  <c r="B5396"/>
  <c r="C5396"/>
  <c r="D5396"/>
  <c r="E5396"/>
  <c r="F5396"/>
  <c r="G5396"/>
  <c r="A5302"/>
  <c r="B5302"/>
  <c r="C5302"/>
  <c r="D5302"/>
  <c r="E5302"/>
  <c r="F5302"/>
  <c r="G5302"/>
  <c r="H5302"/>
  <c r="A5397"/>
  <c r="B5397"/>
  <c r="C5397"/>
  <c r="D5397"/>
  <c r="E5397"/>
  <c r="F5397"/>
  <c r="G5397"/>
  <c r="A5303"/>
  <c r="B5303"/>
  <c r="C5303"/>
  <c r="D5303"/>
  <c r="E5303"/>
  <c r="F5303"/>
  <c r="G5303"/>
  <c r="H5303"/>
  <c r="A5398"/>
  <c r="B5398"/>
  <c r="C5398"/>
  <c r="D5398"/>
  <c r="E5398"/>
  <c r="F5398"/>
  <c r="G5398"/>
  <c r="A5304"/>
  <c r="B5304"/>
  <c r="C5304"/>
  <c r="D5304"/>
  <c r="E5304"/>
  <c r="F5304"/>
  <c r="G5304"/>
  <c r="H5304"/>
  <c r="A5399"/>
  <c r="B5399"/>
  <c r="C5399"/>
  <c r="D5399"/>
  <c r="E5399"/>
  <c r="F5399"/>
  <c r="G5399"/>
  <c r="A5464"/>
  <c r="B5464"/>
  <c r="C5464"/>
  <c r="D5464"/>
  <c r="E5464"/>
  <c r="F5464"/>
  <c r="G5464"/>
  <c r="A5465"/>
  <c r="B5465"/>
  <c r="C5465"/>
  <c r="D5465"/>
  <c r="E5465"/>
  <c r="F5465"/>
  <c r="G5465"/>
  <c r="A5505"/>
  <c r="B5505"/>
  <c r="C5505"/>
  <c r="D5505"/>
  <c r="E5505"/>
  <c r="F5505"/>
  <c r="G5505"/>
  <c r="H5505"/>
  <c r="A5551"/>
  <c r="B5551"/>
  <c r="C5551"/>
  <c r="D5551"/>
  <c r="E5551"/>
  <c r="F5551"/>
  <c r="G5551"/>
  <c r="H5551"/>
  <c r="A5577"/>
  <c r="B5577"/>
  <c r="C5577"/>
  <c r="D5577"/>
  <c r="E5577"/>
  <c r="F5577"/>
  <c r="G5577"/>
  <c r="A5506"/>
  <c r="B5506"/>
  <c r="C5506"/>
  <c r="D5506"/>
  <c r="E5506"/>
  <c r="F5506"/>
  <c r="G5506"/>
  <c r="H5506"/>
  <c r="A5507"/>
  <c r="B5507"/>
  <c r="C5507"/>
  <c r="D5507"/>
  <c r="E5507"/>
  <c r="F5507"/>
  <c r="G5507"/>
  <c r="H5507"/>
  <c r="A5643"/>
  <c r="B5643"/>
  <c r="C5643"/>
  <c r="D5643"/>
  <c r="E5643"/>
  <c r="F5643"/>
  <c r="G5643"/>
  <c r="H5643"/>
  <c r="A5718"/>
  <c r="B5718"/>
  <c r="C5718"/>
  <c r="D5718"/>
  <c r="E5718"/>
  <c r="F5718"/>
  <c r="G5718"/>
  <c r="H5718"/>
  <c r="A5847"/>
  <c r="B5847"/>
  <c r="C5847"/>
  <c r="D5847"/>
  <c r="E5847"/>
  <c r="F5847"/>
  <c r="G5847"/>
  <c r="H5847"/>
  <c r="A6035"/>
  <c r="B6035"/>
  <c r="C6035"/>
  <c r="D6035"/>
  <c r="E6035"/>
  <c r="F6035"/>
  <c r="G6035"/>
  <c r="A5937"/>
  <c r="B5937"/>
  <c r="C5937"/>
  <c r="D5937"/>
  <c r="E5937"/>
  <c r="F5937"/>
  <c r="G5937"/>
  <c r="H5937"/>
  <c r="A5644"/>
  <c r="B5644"/>
  <c r="C5644"/>
  <c r="D5644"/>
  <c r="E5644"/>
  <c r="F5644"/>
  <c r="G5644"/>
  <c r="H5644"/>
  <c r="A5848"/>
  <c r="B5848"/>
  <c r="C5848"/>
  <c r="D5848"/>
  <c r="E5848"/>
  <c r="F5848"/>
  <c r="G5848"/>
  <c r="H5848"/>
  <c r="A5756"/>
  <c r="B5756"/>
  <c r="C5756"/>
  <c r="D5756"/>
  <c r="E5756"/>
  <c r="F5756"/>
  <c r="G5756"/>
  <c r="H5756"/>
  <c r="A6036"/>
  <c r="B6036"/>
  <c r="C6036"/>
  <c r="D6036"/>
  <c r="E6036"/>
  <c r="F6036"/>
  <c r="G6036"/>
  <c r="A5938"/>
  <c r="B5938"/>
  <c r="C5938"/>
  <c r="D5938"/>
  <c r="E5938"/>
  <c r="F5938"/>
  <c r="G5938"/>
  <c r="H5938"/>
  <c r="A5645"/>
  <c r="B5645"/>
  <c r="C5645"/>
  <c r="D5645"/>
  <c r="E5645"/>
  <c r="F5645"/>
  <c r="G5645"/>
  <c r="H5645"/>
  <c r="A5719"/>
  <c r="B5719"/>
  <c r="C5719"/>
  <c r="D5719"/>
  <c r="E5719"/>
  <c r="F5719"/>
  <c r="G5719"/>
  <c r="H5719"/>
  <c r="A5740"/>
  <c r="B5740"/>
  <c r="C5740"/>
  <c r="D5740"/>
  <c r="E5740"/>
  <c r="F5740"/>
  <c r="G5740"/>
  <c r="H5740"/>
  <c r="A5849"/>
  <c r="B5849"/>
  <c r="C5849"/>
  <c r="D5849"/>
  <c r="E5849"/>
  <c r="F5849"/>
  <c r="G5849"/>
  <c r="H5849"/>
  <c r="A5757"/>
  <c r="B5757"/>
  <c r="C5757"/>
  <c r="D5757"/>
  <c r="E5757"/>
  <c r="F5757"/>
  <c r="G5757"/>
  <c r="H5757"/>
  <c r="A5976"/>
  <c r="B5976"/>
  <c r="C5976"/>
  <c r="D5976"/>
  <c r="E5976"/>
  <c r="F5976"/>
  <c r="G5976"/>
  <c r="H5976"/>
  <c r="A6037"/>
  <c r="B6037"/>
  <c r="C6037"/>
  <c r="D6037"/>
  <c r="E6037"/>
  <c r="F6037"/>
  <c r="G6037"/>
  <c r="A5590"/>
  <c r="B5590"/>
  <c r="C5590"/>
  <c r="D5590"/>
  <c r="E5590"/>
  <c r="F5590"/>
  <c r="G5590"/>
  <c r="A5646"/>
  <c r="B5646"/>
  <c r="C5646"/>
  <c r="D5646"/>
  <c r="E5646"/>
  <c r="F5646"/>
  <c r="G5646"/>
  <c r="H5646"/>
  <c r="A5850"/>
  <c r="B5850"/>
  <c r="C5850"/>
  <c r="D5850"/>
  <c r="E5850"/>
  <c r="F5850"/>
  <c r="G5850"/>
  <c r="H5850"/>
  <c r="A6038"/>
  <c r="B6038"/>
  <c r="C6038"/>
  <c r="D6038"/>
  <c r="E6038"/>
  <c r="F6038"/>
  <c r="G6038"/>
  <c r="A5939"/>
  <c r="B5939"/>
  <c r="C5939"/>
  <c r="D5939"/>
  <c r="E5939"/>
  <c r="F5939"/>
  <c r="G5939"/>
  <c r="H5939"/>
  <c r="A5647"/>
  <c r="B5647"/>
  <c r="C5647"/>
  <c r="D5647"/>
  <c r="E5647"/>
  <c r="F5647"/>
  <c r="G5647"/>
  <c r="H5647"/>
  <c r="A5851"/>
  <c r="B5851"/>
  <c r="C5851"/>
  <c r="D5851"/>
  <c r="E5851"/>
  <c r="F5851"/>
  <c r="G5851"/>
  <c r="H5851"/>
  <c r="A5758"/>
  <c r="B5758"/>
  <c r="C5758"/>
  <c r="D5758"/>
  <c r="E5758"/>
  <c r="F5758"/>
  <c r="G5758"/>
  <c r="H5758"/>
  <c r="A6039"/>
  <c r="B6039"/>
  <c r="C6039"/>
  <c r="D6039"/>
  <c r="E6039"/>
  <c r="F6039"/>
  <c r="G6039"/>
  <c r="A5039"/>
  <c r="B5039"/>
  <c r="C5039"/>
  <c r="D5039"/>
  <c r="E5039"/>
  <c r="F5039"/>
  <c r="G5039"/>
  <c r="H5039"/>
  <c r="A5113"/>
  <c r="B5113"/>
  <c r="C5113"/>
  <c r="D5113"/>
  <c r="E5113"/>
  <c r="F5113"/>
  <c r="G5113"/>
  <c r="H5113"/>
  <c r="A5155"/>
  <c r="B5155"/>
  <c r="C5155"/>
  <c r="D5155"/>
  <c r="E5155"/>
  <c r="F5155"/>
  <c r="G5155"/>
  <c r="A5040"/>
  <c r="B5040"/>
  <c r="C5040"/>
  <c r="D5040"/>
  <c r="E5040"/>
  <c r="F5040"/>
  <c r="G5040"/>
  <c r="H5040"/>
  <c r="A5156"/>
  <c r="B5156"/>
  <c r="C5156"/>
  <c r="D5156"/>
  <c r="E5156"/>
  <c r="F5156"/>
  <c r="G5156"/>
  <c r="A5184"/>
  <c r="B5184"/>
  <c r="C5184"/>
  <c r="D5184"/>
  <c r="E5184"/>
  <c r="F5184"/>
  <c r="G5184"/>
  <c r="H5184"/>
  <c r="A5207"/>
  <c r="B5207"/>
  <c r="C5207"/>
  <c r="D5207"/>
  <c r="E5207"/>
  <c r="F5207"/>
  <c r="G5207"/>
  <c r="H5207"/>
  <c r="A5231"/>
  <c r="B5231"/>
  <c r="C5231"/>
  <c r="D5231"/>
  <c r="E5231"/>
  <c r="F5231"/>
  <c r="G5231"/>
  <c r="A5243"/>
  <c r="B5243"/>
  <c r="C5243"/>
  <c r="D5243"/>
  <c r="E5243"/>
  <c r="F5243"/>
  <c r="G5243"/>
  <c r="H5243"/>
  <c r="A5305"/>
  <c r="B5305"/>
  <c r="C5305"/>
  <c r="D5305"/>
  <c r="E5305"/>
  <c r="F5305"/>
  <c r="G5305"/>
  <c r="H5305"/>
  <c r="A5400"/>
  <c r="B5400"/>
  <c r="C5400"/>
  <c r="D5400"/>
  <c r="E5400"/>
  <c r="F5400"/>
  <c r="G5400"/>
  <c r="A5306"/>
  <c r="B5306"/>
  <c r="C5306"/>
  <c r="D5306"/>
  <c r="E5306"/>
  <c r="F5306"/>
  <c r="G5306"/>
  <c r="H5306"/>
  <c r="A5401"/>
  <c r="B5401"/>
  <c r="C5401"/>
  <c r="D5401"/>
  <c r="E5401"/>
  <c r="F5401"/>
  <c r="G5401"/>
  <c r="A5307"/>
  <c r="B5307"/>
  <c r="C5307"/>
  <c r="D5307"/>
  <c r="E5307"/>
  <c r="F5307"/>
  <c r="G5307"/>
  <c r="H5307"/>
  <c r="A5402"/>
  <c r="B5402"/>
  <c r="C5402"/>
  <c r="D5402"/>
  <c r="E5402"/>
  <c r="F5402"/>
  <c r="G5402"/>
  <c r="A5308"/>
  <c r="B5308"/>
  <c r="C5308"/>
  <c r="D5308"/>
  <c r="E5308"/>
  <c r="F5308"/>
  <c r="G5308"/>
  <c r="H5308"/>
  <c r="A5403"/>
  <c r="B5403"/>
  <c r="C5403"/>
  <c r="D5403"/>
  <c r="E5403"/>
  <c r="F5403"/>
  <c r="G5403"/>
  <c r="A5309"/>
  <c r="B5309"/>
  <c r="C5309"/>
  <c r="D5309"/>
  <c r="E5309"/>
  <c r="F5309"/>
  <c r="G5309"/>
  <c r="H5309"/>
  <c r="A5404"/>
  <c r="B5404"/>
  <c r="C5404"/>
  <c r="D5404"/>
  <c r="E5404"/>
  <c r="F5404"/>
  <c r="G5404"/>
  <c r="A5435"/>
  <c r="B5435"/>
  <c r="C5435"/>
  <c r="D5435"/>
  <c r="E5435"/>
  <c r="F5435"/>
  <c r="G5435"/>
  <c r="A5552"/>
  <c r="B5552"/>
  <c r="C5552"/>
  <c r="D5552"/>
  <c r="E5552"/>
  <c r="F5552"/>
  <c r="G5552"/>
  <c r="H5552"/>
  <c r="A5578"/>
  <c r="B5578"/>
  <c r="C5578"/>
  <c r="D5578"/>
  <c r="E5578"/>
  <c r="F5578"/>
  <c r="G5578"/>
  <c r="A5508"/>
  <c r="B5508"/>
  <c r="C5508"/>
  <c r="D5508"/>
  <c r="E5508"/>
  <c r="F5508"/>
  <c r="G5508"/>
  <c r="H5508"/>
  <c r="A5509"/>
  <c r="B5509"/>
  <c r="C5509"/>
  <c r="D5509"/>
  <c r="E5509"/>
  <c r="F5509"/>
  <c r="G5509"/>
  <c r="H5509"/>
  <c r="A6098"/>
  <c r="B6098"/>
  <c r="C6098"/>
  <c r="D6098"/>
  <c r="E6098"/>
  <c r="F6098"/>
  <c r="G6098"/>
  <c r="A5648"/>
  <c r="B5648"/>
  <c r="C5648"/>
  <c r="D5648"/>
  <c r="E5648"/>
  <c r="F5648"/>
  <c r="G5648"/>
  <c r="H5648"/>
  <c r="A5720"/>
  <c r="B5720"/>
  <c r="C5720"/>
  <c r="D5720"/>
  <c r="E5720"/>
  <c r="F5720"/>
  <c r="G5720"/>
  <c r="H5720"/>
  <c r="A5852"/>
  <c r="B5852"/>
  <c r="C5852"/>
  <c r="D5852"/>
  <c r="E5852"/>
  <c r="F5852"/>
  <c r="G5852"/>
  <c r="H5852"/>
  <c r="A6040"/>
  <c r="B6040"/>
  <c r="C6040"/>
  <c r="D6040"/>
  <c r="E6040"/>
  <c r="F6040"/>
  <c r="G6040"/>
  <c r="A5940"/>
  <c r="B5940"/>
  <c r="C5940"/>
  <c r="D5940"/>
  <c r="E5940"/>
  <c r="F5940"/>
  <c r="G5940"/>
  <c r="H5940"/>
  <c r="A5649"/>
  <c r="B5649"/>
  <c r="C5649"/>
  <c r="D5649"/>
  <c r="E5649"/>
  <c r="F5649"/>
  <c r="G5649"/>
  <c r="H5649"/>
  <c r="A5721"/>
  <c r="B5721"/>
  <c r="C5721"/>
  <c r="D5721"/>
  <c r="E5721"/>
  <c r="F5721"/>
  <c r="G5721"/>
  <c r="H5721"/>
  <c r="A5853"/>
  <c r="B5853"/>
  <c r="C5853"/>
  <c r="D5853"/>
  <c r="E5853"/>
  <c r="F5853"/>
  <c r="G5853"/>
  <c r="H5853"/>
  <c r="A5759"/>
  <c r="B5759"/>
  <c r="C5759"/>
  <c r="D5759"/>
  <c r="E5759"/>
  <c r="F5759"/>
  <c r="G5759"/>
  <c r="H5759"/>
  <c r="A5776"/>
  <c r="B5776"/>
  <c r="C5776"/>
  <c r="D5776"/>
  <c r="E5776"/>
  <c r="F5776"/>
  <c r="G5776"/>
  <c r="H5776"/>
  <c r="A5977"/>
  <c r="B5977"/>
  <c r="C5977"/>
  <c r="D5977"/>
  <c r="E5977"/>
  <c r="F5977"/>
  <c r="G5977"/>
  <c r="H5977"/>
  <c r="A6041"/>
  <c r="B6041"/>
  <c r="C6041"/>
  <c r="D6041"/>
  <c r="E6041"/>
  <c r="F6041"/>
  <c r="G6041"/>
  <c r="A5941"/>
  <c r="B5941"/>
  <c r="C5941"/>
  <c r="D5941"/>
  <c r="E5941"/>
  <c r="F5941"/>
  <c r="G5941"/>
  <c r="H5941"/>
  <c r="A5650"/>
  <c r="B5650"/>
  <c r="C5650"/>
  <c r="D5650"/>
  <c r="E5650"/>
  <c r="F5650"/>
  <c r="G5650"/>
  <c r="H5650"/>
  <c r="A5722"/>
  <c r="B5722"/>
  <c r="C5722"/>
  <c r="D5722"/>
  <c r="E5722"/>
  <c r="F5722"/>
  <c r="G5722"/>
  <c r="H5722"/>
  <c r="A5741"/>
  <c r="B5741"/>
  <c r="C5741"/>
  <c r="D5741"/>
  <c r="E5741"/>
  <c r="F5741"/>
  <c r="G5741"/>
  <c r="H5741"/>
  <c r="A5854"/>
  <c r="B5854"/>
  <c r="C5854"/>
  <c r="D5854"/>
  <c r="E5854"/>
  <c r="F5854"/>
  <c r="G5854"/>
  <c r="H5854"/>
  <c r="A5760"/>
  <c r="B5760"/>
  <c r="C5760"/>
  <c r="D5760"/>
  <c r="E5760"/>
  <c r="F5760"/>
  <c r="G5760"/>
  <c r="H5760"/>
  <c r="A5978"/>
  <c r="B5978"/>
  <c r="C5978"/>
  <c r="D5978"/>
  <c r="E5978"/>
  <c r="F5978"/>
  <c r="G5978"/>
  <c r="H5978"/>
  <c r="A6042"/>
  <c r="B6042"/>
  <c r="C6042"/>
  <c r="D6042"/>
  <c r="E6042"/>
  <c r="F6042"/>
  <c r="G6042"/>
  <c r="A5651"/>
  <c r="B5651"/>
  <c r="C5651"/>
  <c r="D5651"/>
  <c r="E5651"/>
  <c r="F5651"/>
  <c r="G5651"/>
  <c r="H5651"/>
  <c r="A5855"/>
  <c r="B5855"/>
  <c r="C5855"/>
  <c r="D5855"/>
  <c r="E5855"/>
  <c r="F5855"/>
  <c r="G5855"/>
  <c r="H5855"/>
  <c r="A5761"/>
  <c r="B5761"/>
  <c r="C5761"/>
  <c r="D5761"/>
  <c r="E5761"/>
  <c r="F5761"/>
  <c r="G5761"/>
  <c r="H5761"/>
  <c r="A5979"/>
  <c r="B5979"/>
  <c r="C5979"/>
  <c r="D5979"/>
  <c r="E5979"/>
  <c r="F5979"/>
  <c r="G5979"/>
  <c r="H5979"/>
  <c r="A6043"/>
  <c r="B6043"/>
  <c r="C6043"/>
  <c r="D6043"/>
  <c r="E6043"/>
  <c r="F6043"/>
  <c r="G6043"/>
  <c r="A5942"/>
  <c r="B5942"/>
  <c r="C5942"/>
  <c r="D5942"/>
  <c r="E5942"/>
  <c r="F5942"/>
  <c r="G5942"/>
  <c r="H5942"/>
  <c r="A5652"/>
  <c r="B5652"/>
  <c r="C5652"/>
  <c r="D5652"/>
  <c r="E5652"/>
  <c r="F5652"/>
  <c r="G5652"/>
  <c r="H5652"/>
  <c r="A5856"/>
  <c r="B5856"/>
  <c r="C5856"/>
  <c r="D5856"/>
  <c r="E5856"/>
  <c r="F5856"/>
  <c r="G5856"/>
  <c r="H5856"/>
  <c r="A6044"/>
  <c r="B6044"/>
  <c r="C6044"/>
  <c r="D6044"/>
  <c r="E6044"/>
  <c r="F6044"/>
  <c r="G6044"/>
  <c r="A5041"/>
  <c r="B5041"/>
  <c r="C5041"/>
  <c r="D5041"/>
  <c r="E5041"/>
  <c r="F5041"/>
  <c r="G5041"/>
  <c r="H5041"/>
  <c r="A5114"/>
  <c r="B5114"/>
  <c r="C5114"/>
  <c r="D5114"/>
  <c r="E5114"/>
  <c r="F5114"/>
  <c r="G5114"/>
  <c r="H5114"/>
  <c r="A5042"/>
  <c r="B5042"/>
  <c r="C5042"/>
  <c r="D5042"/>
  <c r="E5042"/>
  <c r="F5042"/>
  <c r="G5042"/>
  <c r="H5042"/>
  <c r="A5157"/>
  <c r="B5157"/>
  <c r="C5157"/>
  <c r="D5157"/>
  <c r="E5157"/>
  <c r="F5157"/>
  <c r="G5157"/>
  <c r="A5043"/>
  <c r="B5043"/>
  <c r="C5043"/>
  <c r="D5043"/>
  <c r="E5043"/>
  <c r="F5043"/>
  <c r="G5043"/>
  <c r="H5043"/>
  <c r="A5185"/>
  <c r="B5185"/>
  <c r="C5185"/>
  <c r="D5185"/>
  <c r="E5185"/>
  <c r="F5185"/>
  <c r="G5185"/>
  <c r="H5185"/>
  <c r="A5208"/>
  <c r="B5208"/>
  <c r="C5208"/>
  <c r="D5208"/>
  <c r="E5208"/>
  <c r="F5208"/>
  <c r="G5208"/>
  <c r="H5208"/>
  <c r="A5232"/>
  <c r="B5232"/>
  <c r="C5232"/>
  <c r="D5232"/>
  <c r="E5232"/>
  <c r="F5232"/>
  <c r="G5232"/>
  <c r="A5310"/>
  <c r="B5310"/>
  <c r="C5310"/>
  <c r="D5310"/>
  <c r="E5310"/>
  <c r="F5310"/>
  <c r="G5310"/>
  <c r="H5310"/>
  <c r="A5405"/>
  <c r="B5405"/>
  <c r="C5405"/>
  <c r="D5405"/>
  <c r="E5405"/>
  <c r="F5405"/>
  <c r="G5405"/>
  <c r="A5311"/>
  <c r="B5311"/>
  <c r="C5311"/>
  <c r="D5311"/>
  <c r="E5311"/>
  <c r="F5311"/>
  <c r="G5311"/>
  <c r="H5311"/>
  <c r="A5406"/>
  <c r="B5406"/>
  <c r="C5406"/>
  <c r="D5406"/>
  <c r="E5406"/>
  <c r="F5406"/>
  <c r="G5406"/>
  <c r="A5312"/>
  <c r="B5312"/>
  <c r="C5312"/>
  <c r="D5312"/>
  <c r="E5312"/>
  <c r="F5312"/>
  <c r="G5312"/>
  <c r="H5312"/>
  <c r="A5407"/>
  <c r="B5407"/>
  <c r="C5407"/>
  <c r="D5407"/>
  <c r="E5407"/>
  <c r="F5407"/>
  <c r="G5407"/>
  <c r="A5313"/>
  <c r="B5313"/>
  <c r="C5313"/>
  <c r="D5313"/>
  <c r="E5313"/>
  <c r="F5313"/>
  <c r="G5313"/>
  <c r="H5313"/>
  <c r="A5408"/>
  <c r="B5408"/>
  <c r="C5408"/>
  <c r="D5408"/>
  <c r="E5408"/>
  <c r="F5408"/>
  <c r="G5408"/>
  <c r="A5314"/>
  <c r="B5314"/>
  <c r="C5314"/>
  <c r="D5314"/>
  <c r="E5314"/>
  <c r="F5314"/>
  <c r="G5314"/>
  <c r="H5314"/>
  <c r="A5466"/>
  <c r="B5466"/>
  <c r="C5466"/>
  <c r="D5466"/>
  <c r="E5466"/>
  <c r="F5466"/>
  <c r="G5466"/>
  <c r="A5467"/>
  <c r="B5467"/>
  <c r="C5467"/>
  <c r="D5467"/>
  <c r="E5467"/>
  <c r="F5467"/>
  <c r="G5467"/>
  <c r="A5436"/>
  <c r="B5436"/>
  <c r="C5436"/>
  <c r="D5436"/>
  <c r="E5436"/>
  <c r="F5436"/>
  <c r="G5436"/>
  <c r="A5510"/>
  <c r="B5510"/>
  <c r="C5510"/>
  <c r="D5510"/>
  <c r="E5510"/>
  <c r="F5510"/>
  <c r="G5510"/>
  <c r="H5510"/>
  <c r="A5553"/>
  <c r="B5553"/>
  <c r="C5553"/>
  <c r="D5553"/>
  <c r="E5553"/>
  <c r="F5553"/>
  <c r="G5553"/>
  <c r="H5553"/>
  <c r="A5511"/>
  <c r="B5511"/>
  <c r="C5511"/>
  <c r="D5511"/>
  <c r="E5511"/>
  <c r="F5511"/>
  <c r="G5511"/>
  <c r="H5511"/>
  <c r="A5579"/>
  <c r="B5579"/>
  <c r="C5579"/>
  <c r="D5579"/>
  <c r="E5579"/>
  <c r="F5579"/>
  <c r="G5579"/>
  <c r="A5857"/>
  <c r="B5857"/>
  <c r="C5857"/>
  <c r="D5857"/>
  <c r="E5857"/>
  <c r="F5857"/>
  <c r="G5857"/>
  <c r="H5857"/>
  <c r="A6045"/>
  <c r="B6045"/>
  <c r="C6045"/>
  <c r="D6045"/>
  <c r="E6045"/>
  <c r="F6045"/>
  <c r="G6045"/>
  <c r="A5943"/>
  <c r="B5943"/>
  <c r="C5943"/>
  <c r="D5943"/>
  <c r="E5943"/>
  <c r="F5943"/>
  <c r="G5943"/>
  <c r="H5943"/>
  <c r="A5653"/>
  <c r="B5653"/>
  <c r="C5653"/>
  <c r="D5653"/>
  <c r="E5653"/>
  <c r="F5653"/>
  <c r="G5653"/>
  <c r="H5653"/>
  <c r="A5723"/>
  <c r="B5723"/>
  <c r="C5723"/>
  <c r="D5723"/>
  <c r="E5723"/>
  <c r="F5723"/>
  <c r="G5723"/>
  <c r="H5723"/>
  <c r="A5858"/>
  <c r="B5858"/>
  <c r="C5858"/>
  <c r="D5858"/>
  <c r="E5858"/>
  <c r="F5858"/>
  <c r="G5858"/>
  <c r="H5858"/>
  <c r="A5777"/>
  <c r="B5777"/>
  <c r="C5777"/>
  <c r="D5777"/>
  <c r="E5777"/>
  <c r="F5777"/>
  <c r="G5777"/>
  <c r="H5777"/>
  <c r="A6046"/>
  <c r="B6046"/>
  <c r="C6046"/>
  <c r="D6046"/>
  <c r="E6046"/>
  <c r="F6046"/>
  <c r="G6046"/>
  <c r="A5944"/>
  <c r="B5944"/>
  <c r="C5944"/>
  <c r="D5944"/>
  <c r="E5944"/>
  <c r="F5944"/>
  <c r="G5944"/>
  <c r="H5944"/>
  <c r="A5654"/>
  <c r="B5654"/>
  <c r="C5654"/>
  <c r="D5654"/>
  <c r="E5654"/>
  <c r="F5654"/>
  <c r="G5654"/>
  <c r="H5654"/>
  <c r="A5724"/>
  <c r="B5724"/>
  <c r="C5724"/>
  <c r="D5724"/>
  <c r="E5724"/>
  <c r="F5724"/>
  <c r="G5724"/>
  <c r="H5724"/>
  <c r="A5859"/>
  <c r="B5859"/>
  <c r="C5859"/>
  <c r="D5859"/>
  <c r="E5859"/>
  <c r="F5859"/>
  <c r="G5859"/>
  <c r="H5859"/>
  <c r="A5980"/>
  <c r="B5980"/>
  <c r="C5980"/>
  <c r="D5980"/>
  <c r="E5980"/>
  <c r="F5980"/>
  <c r="G5980"/>
  <c r="H5980"/>
  <c r="A6047"/>
  <c r="B6047"/>
  <c r="C6047"/>
  <c r="D6047"/>
  <c r="E6047"/>
  <c r="F6047"/>
  <c r="G6047"/>
  <c r="A5655"/>
  <c r="B5655"/>
  <c r="C5655"/>
  <c r="D5655"/>
  <c r="E5655"/>
  <c r="F5655"/>
  <c r="G5655"/>
  <c r="H5655"/>
  <c r="A5860"/>
  <c r="B5860"/>
  <c r="C5860"/>
  <c r="D5860"/>
  <c r="E5860"/>
  <c r="F5860"/>
  <c r="G5860"/>
  <c r="H5860"/>
  <c r="A6048"/>
  <c r="B6048"/>
  <c r="C6048"/>
  <c r="D6048"/>
  <c r="E6048"/>
  <c r="F6048"/>
  <c r="G6048"/>
  <c r="A5945"/>
  <c r="B5945"/>
  <c r="C5945"/>
  <c r="D5945"/>
  <c r="E5945"/>
  <c r="F5945"/>
  <c r="G5945"/>
  <c r="H5945"/>
  <c r="A5656"/>
  <c r="B5656"/>
  <c r="C5656"/>
  <c r="D5656"/>
  <c r="E5656"/>
  <c r="F5656"/>
  <c r="G5656"/>
  <c r="H5656"/>
  <c r="A5861"/>
  <c r="B5861"/>
  <c r="C5861"/>
  <c r="D5861"/>
  <c r="E5861"/>
  <c r="F5861"/>
  <c r="G5861"/>
  <c r="H5861"/>
  <c r="A6049"/>
  <c r="B6049"/>
  <c r="C6049"/>
  <c r="D6049"/>
  <c r="E6049"/>
  <c r="F6049"/>
  <c r="G6049"/>
  <c r="A5044"/>
  <c r="B5044"/>
  <c r="C5044"/>
  <c r="D5044"/>
  <c r="E5044"/>
  <c r="F5044"/>
  <c r="G5044"/>
  <c r="H5044"/>
  <c r="A5115"/>
  <c r="B5115"/>
  <c r="C5115"/>
  <c r="D5115"/>
  <c r="E5115"/>
  <c r="F5115"/>
  <c r="G5115"/>
  <c r="H5115"/>
  <c r="A5045"/>
  <c r="B5045"/>
  <c r="C5045"/>
  <c r="D5045"/>
  <c r="E5045"/>
  <c r="F5045"/>
  <c r="G5045"/>
  <c r="H5045"/>
  <c r="A5209"/>
  <c r="B5209"/>
  <c r="C5209"/>
  <c r="D5209"/>
  <c r="E5209"/>
  <c r="F5209"/>
  <c r="G5209"/>
  <c r="H5209"/>
  <c r="A5233"/>
  <c r="B5233"/>
  <c r="C5233"/>
  <c r="D5233"/>
  <c r="E5233"/>
  <c r="F5233"/>
  <c r="G5233"/>
  <c r="A5315"/>
  <c r="B5315"/>
  <c r="C5315"/>
  <c r="D5315"/>
  <c r="E5315"/>
  <c r="F5315"/>
  <c r="G5315"/>
  <c r="H5315"/>
  <c r="A5409"/>
  <c r="B5409"/>
  <c r="C5409"/>
  <c r="D5409"/>
  <c r="E5409"/>
  <c r="F5409"/>
  <c r="G5409"/>
  <c r="A5316"/>
  <c r="B5316"/>
  <c r="C5316"/>
  <c r="D5316"/>
  <c r="E5316"/>
  <c r="F5316"/>
  <c r="G5316"/>
  <c r="H5316"/>
  <c r="A5244"/>
  <c r="B5244"/>
  <c r="C5244"/>
  <c r="D5244"/>
  <c r="E5244"/>
  <c r="F5244"/>
  <c r="G5244"/>
  <c r="H5244"/>
  <c r="A5317"/>
  <c r="B5317"/>
  <c r="C5317"/>
  <c r="D5317"/>
  <c r="E5317"/>
  <c r="F5317"/>
  <c r="G5317"/>
  <c r="H5317"/>
  <c r="A5318"/>
  <c r="B5318"/>
  <c r="C5318"/>
  <c r="D5318"/>
  <c r="E5318"/>
  <c r="F5318"/>
  <c r="G5318"/>
  <c r="H5318"/>
  <c r="A5410"/>
  <c r="B5410"/>
  <c r="C5410"/>
  <c r="D5410"/>
  <c r="E5410"/>
  <c r="F5410"/>
  <c r="G5410"/>
  <c r="A5319"/>
  <c r="B5319"/>
  <c r="C5319"/>
  <c r="D5319"/>
  <c r="E5319"/>
  <c r="F5319"/>
  <c r="G5319"/>
  <c r="H5319"/>
  <c r="A5512"/>
  <c r="B5512"/>
  <c r="C5512"/>
  <c r="D5512"/>
  <c r="E5512"/>
  <c r="F5512"/>
  <c r="G5512"/>
  <c r="H5512"/>
  <c r="A5554"/>
  <c r="B5554"/>
  <c r="C5554"/>
  <c r="D5554"/>
  <c r="E5554"/>
  <c r="F5554"/>
  <c r="G5554"/>
  <c r="H5554"/>
  <c r="A5513"/>
  <c r="B5513"/>
  <c r="C5513"/>
  <c r="D5513"/>
  <c r="E5513"/>
  <c r="F5513"/>
  <c r="G5513"/>
  <c r="H5513"/>
  <c r="A5657"/>
  <c r="B5657"/>
  <c r="C5657"/>
  <c r="D5657"/>
  <c r="E5657"/>
  <c r="F5657"/>
  <c r="G5657"/>
  <c r="H5657"/>
  <c r="A5862"/>
  <c r="B5862"/>
  <c r="C5862"/>
  <c r="D5862"/>
  <c r="E5862"/>
  <c r="F5862"/>
  <c r="G5862"/>
  <c r="H5862"/>
  <c r="A5946"/>
  <c r="B5946"/>
  <c r="C5946"/>
  <c r="D5946"/>
  <c r="E5946"/>
  <c r="F5946"/>
  <c r="G5946"/>
  <c r="H5946"/>
  <c r="A5658"/>
  <c r="B5658"/>
  <c r="C5658"/>
  <c r="D5658"/>
  <c r="E5658"/>
  <c r="F5658"/>
  <c r="G5658"/>
  <c r="H5658"/>
  <c r="A5725"/>
  <c r="B5725"/>
  <c r="C5725"/>
  <c r="D5725"/>
  <c r="E5725"/>
  <c r="F5725"/>
  <c r="G5725"/>
  <c r="H5725"/>
  <c r="A5863"/>
  <c r="B5863"/>
  <c r="C5863"/>
  <c r="D5863"/>
  <c r="E5863"/>
  <c r="F5863"/>
  <c r="G5863"/>
  <c r="H5863"/>
  <c r="A5762"/>
  <c r="B5762"/>
  <c r="C5762"/>
  <c r="D5762"/>
  <c r="E5762"/>
  <c r="F5762"/>
  <c r="G5762"/>
  <c r="H5762"/>
  <c r="A6050"/>
  <c r="B6050"/>
  <c r="C6050"/>
  <c r="D6050"/>
  <c r="E6050"/>
  <c r="F6050"/>
  <c r="G6050"/>
  <c r="A5947"/>
  <c r="B5947"/>
  <c r="C5947"/>
  <c r="D5947"/>
  <c r="E5947"/>
  <c r="F5947"/>
  <c r="G5947"/>
  <c r="H5947"/>
  <c r="A5659"/>
  <c r="B5659"/>
  <c r="C5659"/>
  <c r="D5659"/>
  <c r="E5659"/>
  <c r="F5659"/>
  <c r="G5659"/>
  <c r="H5659"/>
  <c r="A5742"/>
  <c r="B5742"/>
  <c r="C5742"/>
  <c r="D5742"/>
  <c r="E5742"/>
  <c r="F5742"/>
  <c r="G5742"/>
  <c r="H5742"/>
  <c r="A5864"/>
  <c r="B5864"/>
  <c r="C5864"/>
  <c r="D5864"/>
  <c r="E5864"/>
  <c r="F5864"/>
  <c r="G5864"/>
  <c r="H5864"/>
  <c r="A6051"/>
  <c r="B6051"/>
  <c r="C6051"/>
  <c r="D6051"/>
  <c r="E6051"/>
  <c r="F6051"/>
  <c r="G6051"/>
  <c r="A5660"/>
  <c r="B5660"/>
  <c r="C5660"/>
  <c r="D5660"/>
  <c r="E5660"/>
  <c r="F5660"/>
  <c r="G5660"/>
  <c r="H5660"/>
  <c r="A5865"/>
  <c r="B5865"/>
  <c r="C5865"/>
  <c r="D5865"/>
  <c r="E5865"/>
  <c r="F5865"/>
  <c r="G5865"/>
  <c r="H5865"/>
  <c r="A6052"/>
  <c r="B6052"/>
  <c r="C6052"/>
  <c r="D6052"/>
  <c r="E6052"/>
  <c r="F6052"/>
  <c r="G6052"/>
  <c r="A5661"/>
  <c r="B5661"/>
  <c r="C5661"/>
  <c r="D5661"/>
  <c r="E5661"/>
  <c r="F5661"/>
  <c r="G5661"/>
  <c r="H5661"/>
  <c r="A5866"/>
  <c r="B5866"/>
  <c r="C5866"/>
  <c r="D5866"/>
  <c r="E5866"/>
  <c r="F5866"/>
  <c r="G5866"/>
  <c r="H5866"/>
  <c r="A6053"/>
  <c r="B6053"/>
  <c r="C6053"/>
  <c r="D6053"/>
  <c r="E6053"/>
  <c r="F6053"/>
  <c r="G6053"/>
  <c r="A5046"/>
  <c r="B5046"/>
  <c r="C5046"/>
  <c r="D5046"/>
  <c r="E5046"/>
  <c r="F5046"/>
  <c r="G5046"/>
  <c r="H5046"/>
  <c r="A5116"/>
  <c r="B5116"/>
  <c r="C5116"/>
  <c r="D5116"/>
  <c r="E5116"/>
  <c r="F5116"/>
  <c r="G5116"/>
  <c r="H5116"/>
  <c r="A5158"/>
  <c r="B5158"/>
  <c r="C5158"/>
  <c r="D5158"/>
  <c r="E5158"/>
  <c r="F5158"/>
  <c r="G5158"/>
  <c r="A5047"/>
  <c r="B5047"/>
  <c r="C5047"/>
  <c r="D5047"/>
  <c r="E5047"/>
  <c r="F5047"/>
  <c r="G5047"/>
  <c r="H5047"/>
  <c r="A5117"/>
  <c r="B5117"/>
  <c r="C5117"/>
  <c r="D5117"/>
  <c r="E5117"/>
  <c r="F5117"/>
  <c r="G5117"/>
  <c r="H5117"/>
  <c r="A5159"/>
  <c r="B5159"/>
  <c r="C5159"/>
  <c r="D5159"/>
  <c r="E5159"/>
  <c r="F5159"/>
  <c r="G5159"/>
  <c r="A5048"/>
  <c r="B5048"/>
  <c r="C5048"/>
  <c r="D5048"/>
  <c r="E5048"/>
  <c r="F5048"/>
  <c r="G5048"/>
  <c r="H5048"/>
  <c r="A5186"/>
  <c r="B5186"/>
  <c r="C5186"/>
  <c r="D5186"/>
  <c r="E5186"/>
  <c r="F5186"/>
  <c r="G5186"/>
  <c r="H5186"/>
  <c r="A5210"/>
  <c r="B5210"/>
  <c r="C5210"/>
  <c r="D5210"/>
  <c r="E5210"/>
  <c r="F5210"/>
  <c r="G5210"/>
  <c r="H5210"/>
  <c r="A5234"/>
  <c r="B5234"/>
  <c r="C5234"/>
  <c r="D5234"/>
  <c r="E5234"/>
  <c r="F5234"/>
  <c r="G5234"/>
  <c r="A5245"/>
  <c r="B5245"/>
  <c r="C5245"/>
  <c r="D5245"/>
  <c r="E5245"/>
  <c r="F5245"/>
  <c r="G5245"/>
  <c r="H5245"/>
  <c r="A5320"/>
  <c r="B5320"/>
  <c r="C5320"/>
  <c r="D5320"/>
  <c r="E5320"/>
  <c r="F5320"/>
  <c r="G5320"/>
  <c r="H5320"/>
  <c r="A5411"/>
  <c r="B5411"/>
  <c r="C5411"/>
  <c r="D5411"/>
  <c r="E5411"/>
  <c r="F5411"/>
  <c r="G5411"/>
  <c r="A5321"/>
  <c r="B5321"/>
  <c r="C5321"/>
  <c r="D5321"/>
  <c r="E5321"/>
  <c r="F5321"/>
  <c r="G5321"/>
  <c r="H5321"/>
  <c r="A5412"/>
  <c r="B5412"/>
  <c r="C5412"/>
  <c r="D5412"/>
  <c r="E5412"/>
  <c r="F5412"/>
  <c r="G5412"/>
  <c r="A5322"/>
  <c r="B5322"/>
  <c r="C5322"/>
  <c r="D5322"/>
  <c r="E5322"/>
  <c r="F5322"/>
  <c r="G5322"/>
  <c r="H5322"/>
  <c r="A5413"/>
  <c r="B5413"/>
  <c r="C5413"/>
  <c r="D5413"/>
  <c r="E5413"/>
  <c r="F5413"/>
  <c r="G5413"/>
  <c r="A5323"/>
  <c r="B5323"/>
  <c r="C5323"/>
  <c r="D5323"/>
  <c r="E5323"/>
  <c r="F5323"/>
  <c r="G5323"/>
  <c r="H5323"/>
  <c r="A5414"/>
  <c r="B5414"/>
  <c r="C5414"/>
  <c r="D5414"/>
  <c r="E5414"/>
  <c r="F5414"/>
  <c r="G5414"/>
  <c r="A5324"/>
  <c r="B5324"/>
  <c r="C5324"/>
  <c r="D5324"/>
  <c r="E5324"/>
  <c r="F5324"/>
  <c r="G5324"/>
  <c r="H5324"/>
  <c r="A5415"/>
  <c r="B5415"/>
  <c r="C5415"/>
  <c r="D5415"/>
  <c r="E5415"/>
  <c r="F5415"/>
  <c r="G5415"/>
  <c r="A5468"/>
  <c r="B5468"/>
  <c r="C5468"/>
  <c r="D5468"/>
  <c r="E5468"/>
  <c r="F5468"/>
  <c r="G5468"/>
  <c r="A5437"/>
  <c r="B5437"/>
  <c r="C5437"/>
  <c r="D5437"/>
  <c r="E5437"/>
  <c r="F5437"/>
  <c r="G5437"/>
  <c r="A5469"/>
  <c r="B5469"/>
  <c r="C5469"/>
  <c r="D5469"/>
  <c r="E5469"/>
  <c r="F5469"/>
  <c r="G5469"/>
  <c r="A5438"/>
  <c r="B5438"/>
  <c r="C5438"/>
  <c r="D5438"/>
  <c r="E5438"/>
  <c r="F5438"/>
  <c r="G5438"/>
  <c r="A5470"/>
  <c r="B5470"/>
  <c r="C5470"/>
  <c r="D5470"/>
  <c r="E5470"/>
  <c r="F5470"/>
  <c r="G5470"/>
  <c r="A5514"/>
  <c r="B5514"/>
  <c r="C5514"/>
  <c r="D5514"/>
  <c r="E5514"/>
  <c r="F5514"/>
  <c r="G5514"/>
  <c r="H5514"/>
  <c r="A5555"/>
  <c r="B5555"/>
  <c r="C5555"/>
  <c r="D5555"/>
  <c r="E5555"/>
  <c r="F5555"/>
  <c r="G5555"/>
  <c r="H5555"/>
  <c r="A5580"/>
  <c r="B5580"/>
  <c r="C5580"/>
  <c r="D5580"/>
  <c r="E5580"/>
  <c r="F5580"/>
  <c r="G5580"/>
  <c r="A5515"/>
  <c r="B5515"/>
  <c r="C5515"/>
  <c r="D5515"/>
  <c r="E5515"/>
  <c r="F5515"/>
  <c r="G5515"/>
  <c r="H5515"/>
  <c r="A5581"/>
  <c r="B5581"/>
  <c r="C5581"/>
  <c r="D5581"/>
  <c r="E5581"/>
  <c r="F5581"/>
  <c r="G5581"/>
  <c r="A5662"/>
  <c r="B5662"/>
  <c r="C5662"/>
  <c r="D5662"/>
  <c r="E5662"/>
  <c r="F5662"/>
  <c r="G5662"/>
  <c r="H5662"/>
  <c r="A5726"/>
  <c r="B5726"/>
  <c r="C5726"/>
  <c r="D5726"/>
  <c r="E5726"/>
  <c r="F5726"/>
  <c r="G5726"/>
  <c r="H5726"/>
  <c r="A5867"/>
  <c r="B5867"/>
  <c r="C5867"/>
  <c r="D5867"/>
  <c r="E5867"/>
  <c r="F5867"/>
  <c r="G5867"/>
  <c r="H5867"/>
  <c r="A5778"/>
  <c r="B5778"/>
  <c r="C5778"/>
  <c r="D5778"/>
  <c r="E5778"/>
  <c r="F5778"/>
  <c r="G5778"/>
  <c r="H5778"/>
  <c r="A6054"/>
  <c r="B6054"/>
  <c r="C6054"/>
  <c r="D6054"/>
  <c r="E6054"/>
  <c r="F6054"/>
  <c r="G6054"/>
  <c r="A6099"/>
  <c r="B6099"/>
  <c r="C6099"/>
  <c r="D6099"/>
  <c r="E6099"/>
  <c r="F6099"/>
  <c r="G6099"/>
  <c r="A5948"/>
  <c r="B5948"/>
  <c r="C5948"/>
  <c r="D5948"/>
  <c r="E5948"/>
  <c r="F5948"/>
  <c r="G5948"/>
  <c r="H5948"/>
  <c r="A5663"/>
  <c r="B5663"/>
  <c r="C5663"/>
  <c r="D5663"/>
  <c r="E5663"/>
  <c r="F5663"/>
  <c r="G5663"/>
  <c r="H5663"/>
  <c r="A5727"/>
  <c r="B5727"/>
  <c r="C5727"/>
  <c r="D5727"/>
  <c r="E5727"/>
  <c r="F5727"/>
  <c r="G5727"/>
  <c r="H5727"/>
  <c r="A5868"/>
  <c r="B5868"/>
  <c r="C5868"/>
  <c r="D5868"/>
  <c r="E5868"/>
  <c r="F5868"/>
  <c r="G5868"/>
  <c r="H5868"/>
  <c r="A5763"/>
  <c r="B5763"/>
  <c r="C5763"/>
  <c r="D5763"/>
  <c r="E5763"/>
  <c r="F5763"/>
  <c r="G5763"/>
  <c r="H5763"/>
  <c r="A5779"/>
  <c r="B5779"/>
  <c r="C5779"/>
  <c r="D5779"/>
  <c r="E5779"/>
  <c r="F5779"/>
  <c r="G5779"/>
  <c r="H5779"/>
  <c r="A5993"/>
  <c r="B5993"/>
  <c r="C5993"/>
  <c r="D5993"/>
  <c r="E5993"/>
  <c r="F5993"/>
  <c r="G5993"/>
  <c r="H5993"/>
  <c r="A6055"/>
  <c r="B6055"/>
  <c r="C6055"/>
  <c r="D6055"/>
  <c r="E6055"/>
  <c r="F6055"/>
  <c r="G6055"/>
  <c r="A6100"/>
  <c r="B6100"/>
  <c r="C6100"/>
  <c r="D6100"/>
  <c r="E6100"/>
  <c r="F6100"/>
  <c r="G6100"/>
  <c r="A5949"/>
  <c r="B5949"/>
  <c r="C5949"/>
  <c r="D5949"/>
  <c r="E5949"/>
  <c r="F5949"/>
  <c r="G5949"/>
  <c r="H5949"/>
  <c r="A5591"/>
  <c r="B5591"/>
  <c r="C5591"/>
  <c r="D5591"/>
  <c r="E5591"/>
  <c r="F5591"/>
  <c r="G5591"/>
  <c r="A5664"/>
  <c r="B5664"/>
  <c r="C5664"/>
  <c r="D5664"/>
  <c r="E5664"/>
  <c r="F5664"/>
  <c r="G5664"/>
  <c r="H5664"/>
  <c r="A5728"/>
  <c r="B5728"/>
  <c r="C5728"/>
  <c r="D5728"/>
  <c r="E5728"/>
  <c r="F5728"/>
  <c r="G5728"/>
  <c r="H5728"/>
  <c r="A5743"/>
  <c r="B5743"/>
  <c r="C5743"/>
  <c r="D5743"/>
  <c r="E5743"/>
  <c r="F5743"/>
  <c r="G5743"/>
  <c r="H5743"/>
  <c r="A5869"/>
  <c r="B5869"/>
  <c r="C5869"/>
  <c r="D5869"/>
  <c r="E5869"/>
  <c r="F5869"/>
  <c r="G5869"/>
  <c r="H5869"/>
  <c r="A5764"/>
  <c r="B5764"/>
  <c r="C5764"/>
  <c r="D5764"/>
  <c r="E5764"/>
  <c r="F5764"/>
  <c r="G5764"/>
  <c r="H5764"/>
  <c r="A5981"/>
  <c r="B5981"/>
  <c r="C5981"/>
  <c r="D5981"/>
  <c r="E5981"/>
  <c r="F5981"/>
  <c r="G5981"/>
  <c r="H5981"/>
  <c r="A6056"/>
  <c r="B6056"/>
  <c r="C6056"/>
  <c r="D6056"/>
  <c r="E6056"/>
  <c r="F6056"/>
  <c r="G6056"/>
  <c r="A5665"/>
  <c r="B5665"/>
  <c r="C5665"/>
  <c r="D5665"/>
  <c r="E5665"/>
  <c r="F5665"/>
  <c r="G5665"/>
  <c r="H5665"/>
  <c r="A5870"/>
  <c r="B5870"/>
  <c r="C5870"/>
  <c r="D5870"/>
  <c r="E5870"/>
  <c r="F5870"/>
  <c r="G5870"/>
  <c r="H5870"/>
  <c r="A5982"/>
  <c r="B5982"/>
  <c r="C5982"/>
  <c r="D5982"/>
  <c r="E5982"/>
  <c r="F5982"/>
  <c r="G5982"/>
  <c r="H5982"/>
  <c r="A6057"/>
  <c r="B6057"/>
  <c r="C6057"/>
  <c r="D6057"/>
  <c r="E6057"/>
  <c r="F6057"/>
  <c r="G6057"/>
  <c r="A5950"/>
  <c r="B5950"/>
  <c r="C5950"/>
  <c r="D5950"/>
  <c r="E5950"/>
  <c r="F5950"/>
  <c r="G5950"/>
  <c r="H5950"/>
  <c r="A5666"/>
  <c r="B5666"/>
  <c r="C5666"/>
  <c r="D5666"/>
  <c r="E5666"/>
  <c r="F5666"/>
  <c r="G5666"/>
  <c r="H5666"/>
  <c r="A5729"/>
  <c r="B5729"/>
  <c r="C5729"/>
  <c r="D5729"/>
  <c r="E5729"/>
  <c r="F5729"/>
  <c r="G5729"/>
  <c r="H5729"/>
  <c r="A5871"/>
  <c r="B5871"/>
  <c r="C5871"/>
  <c r="D5871"/>
  <c r="E5871"/>
  <c r="F5871"/>
  <c r="G5871"/>
  <c r="H5871"/>
  <c r="A6058"/>
  <c r="B6058"/>
  <c r="C6058"/>
  <c r="D6058"/>
  <c r="E6058"/>
  <c r="F6058"/>
  <c r="G6058"/>
  <c r="A7161"/>
  <c r="B7161"/>
  <c r="C7161"/>
  <c r="D7161"/>
  <c r="E7161"/>
  <c r="F7161"/>
  <c r="G7161"/>
  <c r="H7161"/>
  <c r="A7225"/>
  <c r="B7225"/>
  <c r="C7225"/>
  <c r="D7225"/>
  <c r="E7225"/>
  <c r="F7225"/>
  <c r="G7225"/>
  <c r="H7225"/>
  <c r="A7162"/>
  <c r="B7162"/>
  <c r="C7162"/>
  <c r="D7162"/>
  <c r="E7162"/>
  <c r="F7162"/>
  <c r="G7162"/>
  <c r="H7162"/>
  <c r="A7281"/>
  <c r="B7281"/>
  <c r="C7281"/>
  <c r="D7281"/>
  <c r="E7281"/>
  <c r="F7281"/>
  <c r="G7281"/>
  <c r="H7281"/>
  <c r="A7309"/>
  <c r="B7309"/>
  <c r="C7309"/>
  <c r="D7309"/>
  <c r="E7309"/>
  <c r="F7309"/>
  <c r="G7309"/>
  <c r="H7309"/>
  <c r="A7465"/>
  <c r="B7465"/>
  <c r="C7465"/>
  <c r="D7465"/>
  <c r="E7465"/>
  <c r="F7465"/>
  <c r="G7465"/>
  <c r="A7361"/>
  <c r="B7361"/>
  <c r="C7361"/>
  <c r="D7361"/>
  <c r="E7361"/>
  <c r="F7361"/>
  <c r="G7361"/>
  <c r="H7361"/>
  <c r="A7362"/>
  <c r="B7362"/>
  <c r="C7362"/>
  <c r="D7362"/>
  <c r="E7362"/>
  <c r="F7362"/>
  <c r="G7362"/>
  <c r="H7362"/>
  <c r="A7363"/>
  <c r="B7363"/>
  <c r="C7363"/>
  <c r="D7363"/>
  <c r="E7363"/>
  <c r="F7363"/>
  <c r="G7363"/>
  <c r="H7363"/>
  <c r="A7364"/>
  <c r="B7364"/>
  <c r="C7364"/>
  <c r="D7364"/>
  <c r="E7364"/>
  <c r="F7364"/>
  <c r="G7364"/>
  <c r="H7364"/>
  <c r="A7365"/>
  <c r="B7365"/>
  <c r="C7365"/>
  <c r="D7365"/>
  <c r="E7365"/>
  <c r="F7365"/>
  <c r="G7365"/>
  <c r="H7365"/>
  <c r="A7569"/>
  <c r="B7569"/>
  <c r="C7569"/>
  <c r="D7569"/>
  <c r="E7569"/>
  <c r="F7569"/>
  <c r="G7569"/>
  <c r="H7569"/>
  <c r="A7529"/>
  <c r="B7529"/>
  <c r="C7529"/>
  <c r="D7529"/>
  <c r="E7529"/>
  <c r="F7529"/>
  <c r="G7529"/>
  <c r="H7529"/>
  <c r="A7783"/>
  <c r="B7783"/>
  <c r="C7783"/>
  <c r="D7783"/>
  <c r="E7783"/>
  <c r="F7783"/>
  <c r="G7783"/>
  <c r="H7783"/>
  <c r="A7852"/>
  <c r="B7852"/>
  <c r="C7852"/>
  <c r="D7852"/>
  <c r="E7852"/>
  <c r="F7852"/>
  <c r="G7852"/>
  <c r="H7852"/>
  <c r="A7631"/>
  <c r="B7631"/>
  <c r="C7631"/>
  <c r="D7631"/>
  <c r="E7631"/>
  <c r="F7631"/>
  <c r="G7631"/>
  <c r="H7631"/>
  <c r="A7696"/>
  <c r="B7696"/>
  <c r="C7696"/>
  <c r="D7696"/>
  <c r="E7696"/>
  <c r="F7696"/>
  <c r="G7696"/>
  <c r="H7696"/>
  <c r="A7784"/>
  <c r="B7784"/>
  <c r="C7784"/>
  <c r="D7784"/>
  <c r="E7784"/>
  <c r="F7784"/>
  <c r="G7784"/>
  <c r="H7784"/>
  <c r="A7922"/>
  <c r="B7922"/>
  <c r="C7922"/>
  <c r="D7922"/>
  <c r="E7922"/>
  <c r="F7922"/>
  <c r="G7922"/>
  <c r="A7853"/>
  <c r="B7853"/>
  <c r="C7853"/>
  <c r="D7853"/>
  <c r="E7853"/>
  <c r="F7853"/>
  <c r="G7853"/>
  <c r="H7853"/>
  <c r="A7632"/>
  <c r="B7632"/>
  <c r="C7632"/>
  <c r="D7632"/>
  <c r="E7632"/>
  <c r="F7632"/>
  <c r="G7632"/>
  <c r="H7632"/>
  <c r="A7785"/>
  <c r="B7785"/>
  <c r="C7785"/>
  <c r="D7785"/>
  <c r="E7785"/>
  <c r="F7785"/>
  <c r="G7785"/>
  <c r="H7785"/>
  <c r="A7892"/>
  <c r="B7892"/>
  <c r="C7892"/>
  <c r="D7892"/>
  <c r="E7892"/>
  <c r="F7892"/>
  <c r="G7892"/>
  <c r="H7892"/>
  <c r="A7633"/>
  <c r="B7633"/>
  <c r="C7633"/>
  <c r="D7633"/>
  <c r="E7633"/>
  <c r="F7633"/>
  <c r="G7633"/>
  <c r="H7633"/>
  <c r="A7786"/>
  <c r="B7786"/>
  <c r="C7786"/>
  <c r="D7786"/>
  <c r="E7786"/>
  <c r="F7786"/>
  <c r="G7786"/>
  <c r="H7786"/>
  <c r="A7634"/>
  <c r="B7634"/>
  <c r="C7634"/>
  <c r="D7634"/>
  <c r="E7634"/>
  <c r="F7634"/>
  <c r="G7634"/>
  <c r="H7634"/>
  <c r="A7787"/>
  <c r="B7787"/>
  <c r="C7787"/>
  <c r="D7787"/>
  <c r="E7787"/>
  <c r="F7787"/>
  <c r="G7787"/>
  <c r="H7787"/>
  <c r="A7729"/>
  <c r="B7729"/>
  <c r="C7729"/>
  <c r="D7729"/>
  <c r="E7729"/>
  <c r="F7729"/>
  <c r="G7729"/>
  <c r="H7729"/>
  <c r="A7163"/>
  <c r="B7163"/>
  <c r="C7163"/>
  <c r="D7163"/>
  <c r="E7163"/>
  <c r="F7163"/>
  <c r="G7163"/>
  <c r="H7163"/>
  <c r="A7226"/>
  <c r="B7226"/>
  <c r="C7226"/>
  <c r="D7226"/>
  <c r="E7226"/>
  <c r="F7226"/>
  <c r="G7226"/>
  <c r="H7226"/>
  <c r="A7254"/>
  <c r="B7254"/>
  <c r="C7254"/>
  <c r="D7254"/>
  <c r="E7254"/>
  <c r="F7254"/>
  <c r="G7254"/>
  <c r="A7164"/>
  <c r="B7164"/>
  <c r="C7164"/>
  <c r="D7164"/>
  <c r="E7164"/>
  <c r="F7164"/>
  <c r="G7164"/>
  <c r="H7164"/>
  <c r="A7255"/>
  <c r="B7255"/>
  <c r="C7255"/>
  <c r="D7255"/>
  <c r="E7255"/>
  <c r="F7255"/>
  <c r="G7255"/>
  <c r="A7165"/>
  <c r="B7165"/>
  <c r="C7165"/>
  <c r="D7165"/>
  <c r="E7165"/>
  <c r="F7165"/>
  <c r="G7165"/>
  <c r="H7165"/>
  <c r="A7282"/>
  <c r="B7282"/>
  <c r="C7282"/>
  <c r="D7282"/>
  <c r="E7282"/>
  <c r="F7282"/>
  <c r="G7282"/>
  <c r="H7282"/>
  <c r="A7310"/>
  <c r="B7310"/>
  <c r="C7310"/>
  <c r="D7310"/>
  <c r="E7310"/>
  <c r="F7310"/>
  <c r="G7310"/>
  <c r="H7310"/>
  <c r="A7323"/>
  <c r="B7323"/>
  <c r="C7323"/>
  <c r="D7323"/>
  <c r="E7323"/>
  <c r="F7323"/>
  <c r="G7323"/>
  <c r="A7333"/>
  <c r="B7333"/>
  <c r="C7333"/>
  <c r="D7333"/>
  <c r="E7333"/>
  <c r="F7333"/>
  <c r="G7333"/>
  <c r="H7333"/>
  <c r="A7366"/>
  <c r="B7366"/>
  <c r="C7366"/>
  <c r="D7366"/>
  <c r="E7366"/>
  <c r="F7366"/>
  <c r="G7366"/>
  <c r="H7366"/>
  <c r="A7432"/>
  <c r="B7432"/>
  <c r="C7432"/>
  <c r="D7432"/>
  <c r="E7432"/>
  <c r="F7432"/>
  <c r="G7432"/>
  <c r="A7367"/>
  <c r="B7367"/>
  <c r="C7367"/>
  <c r="D7367"/>
  <c r="E7367"/>
  <c r="F7367"/>
  <c r="G7367"/>
  <c r="H7367"/>
  <c r="A7433"/>
  <c r="B7433"/>
  <c r="C7433"/>
  <c r="D7433"/>
  <c r="E7433"/>
  <c r="F7433"/>
  <c r="G7433"/>
  <c r="A7368"/>
  <c r="B7368"/>
  <c r="C7368"/>
  <c r="D7368"/>
  <c r="E7368"/>
  <c r="F7368"/>
  <c r="G7368"/>
  <c r="H7368"/>
  <c r="A7434"/>
  <c r="B7434"/>
  <c r="C7434"/>
  <c r="D7434"/>
  <c r="E7434"/>
  <c r="F7434"/>
  <c r="G7434"/>
  <c r="A7369"/>
  <c r="B7369"/>
  <c r="C7369"/>
  <c r="D7369"/>
  <c r="E7369"/>
  <c r="F7369"/>
  <c r="G7369"/>
  <c r="H7369"/>
  <c r="A7435"/>
  <c r="B7435"/>
  <c r="C7435"/>
  <c r="D7435"/>
  <c r="E7435"/>
  <c r="F7435"/>
  <c r="G7435"/>
  <c r="A7370"/>
  <c r="B7370"/>
  <c r="C7370"/>
  <c r="D7370"/>
  <c r="E7370"/>
  <c r="F7370"/>
  <c r="G7370"/>
  <c r="H7370"/>
  <c r="A7493"/>
  <c r="B7493"/>
  <c r="C7493"/>
  <c r="D7493"/>
  <c r="E7493"/>
  <c r="F7493"/>
  <c r="G7493"/>
  <c r="A7474"/>
  <c r="B7474"/>
  <c r="C7474"/>
  <c r="D7474"/>
  <c r="E7474"/>
  <c r="F7474"/>
  <c r="G7474"/>
  <c r="A7468"/>
  <c r="B7468"/>
  <c r="C7468"/>
  <c r="D7468"/>
  <c r="E7468"/>
  <c r="F7468"/>
  <c r="G7468"/>
  <c r="H7468"/>
  <c r="A7570"/>
  <c r="B7570"/>
  <c r="C7570"/>
  <c r="D7570"/>
  <c r="E7570"/>
  <c r="F7570"/>
  <c r="G7570"/>
  <c r="H7570"/>
  <c r="A7590"/>
  <c r="B7590"/>
  <c r="C7590"/>
  <c r="D7590"/>
  <c r="E7590"/>
  <c r="F7590"/>
  <c r="G7590"/>
  <c r="A7530"/>
  <c r="B7530"/>
  <c r="C7530"/>
  <c r="D7530"/>
  <c r="E7530"/>
  <c r="F7530"/>
  <c r="G7530"/>
  <c r="H7530"/>
  <c r="A7531"/>
  <c r="B7531"/>
  <c r="C7531"/>
  <c r="D7531"/>
  <c r="E7531"/>
  <c r="F7531"/>
  <c r="G7531"/>
  <c r="H7531"/>
  <c r="A7635"/>
  <c r="B7635"/>
  <c r="C7635"/>
  <c r="D7635"/>
  <c r="E7635"/>
  <c r="F7635"/>
  <c r="G7635"/>
  <c r="H7635"/>
  <c r="A7788"/>
  <c r="B7788"/>
  <c r="C7788"/>
  <c r="D7788"/>
  <c r="E7788"/>
  <c r="F7788"/>
  <c r="G7788"/>
  <c r="H7788"/>
  <c r="A7923"/>
  <c r="B7923"/>
  <c r="C7923"/>
  <c r="D7923"/>
  <c r="E7923"/>
  <c r="F7923"/>
  <c r="G7923"/>
  <c r="A7854"/>
  <c r="B7854"/>
  <c r="C7854"/>
  <c r="D7854"/>
  <c r="E7854"/>
  <c r="F7854"/>
  <c r="G7854"/>
  <c r="H7854"/>
  <c r="A7636"/>
  <c r="B7636"/>
  <c r="C7636"/>
  <c r="D7636"/>
  <c r="E7636"/>
  <c r="F7636"/>
  <c r="G7636"/>
  <c r="H7636"/>
  <c r="A7789"/>
  <c r="B7789"/>
  <c r="C7789"/>
  <c r="D7789"/>
  <c r="E7789"/>
  <c r="F7789"/>
  <c r="G7789"/>
  <c r="H7789"/>
  <c r="A7730"/>
  <c r="B7730"/>
  <c r="C7730"/>
  <c r="D7730"/>
  <c r="E7730"/>
  <c r="F7730"/>
  <c r="G7730"/>
  <c r="H7730"/>
  <c r="A7912"/>
  <c r="B7912"/>
  <c r="C7912"/>
  <c r="D7912"/>
  <c r="E7912"/>
  <c r="F7912"/>
  <c r="G7912"/>
  <c r="H7912"/>
  <c r="A7893"/>
  <c r="B7893"/>
  <c r="C7893"/>
  <c r="D7893"/>
  <c r="E7893"/>
  <c r="F7893"/>
  <c r="G7893"/>
  <c r="H7893"/>
  <c r="A7924"/>
  <c r="B7924"/>
  <c r="C7924"/>
  <c r="D7924"/>
  <c r="E7924"/>
  <c r="F7924"/>
  <c r="G7924"/>
  <c r="A7855"/>
  <c r="B7855"/>
  <c r="C7855"/>
  <c r="D7855"/>
  <c r="E7855"/>
  <c r="F7855"/>
  <c r="G7855"/>
  <c r="H7855"/>
  <c r="A7607"/>
  <c r="B7607"/>
  <c r="C7607"/>
  <c r="D7607"/>
  <c r="E7607"/>
  <c r="F7607"/>
  <c r="G7607"/>
  <c r="A7637"/>
  <c r="B7637"/>
  <c r="C7637"/>
  <c r="D7637"/>
  <c r="E7637"/>
  <c r="F7637"/>
  <c r="G7637"/>
  <c r="H7637"/>
  <c r="A7697"/>
  <c r="B7697"/>
  <c r="C7697"/>
  <c r="D7697"/>
  <c r="E7697"/>
  <c r="F7697"/>
  <c r="G7697"/>
  <c r="H7697"/>
  <c r="A7790"/>
  <c r="B7790"/>
  <c r="C7790"/>
  <c r="D7790"/>
  <c r="E7790"/>
  <c r="F7790"/>
  <c r="G7790"/>
  <c r="H7790"/>
  <c r="A7894"/>
  <c r="B7894"/>
  <c r="C7894"/>
  <c r="D7894"/>
  <c r="E7894"/>
  <c r="F7894"/>
  <c r="G7894"/>
  <c r="H7894"/>
  <c r="A7925"/>
  <c r="B7925"/>
  <c r="C7925"/>
  <c r="D7925"/>
  <c r="E7925"/>
  <c r="F7925"/>
  <c r="G7925"/>
  <c r="A7608"/>
  <c r="B7608"/>
  <c r="C7608"/>
  <c r="D7608"/>
  <c r="E7608"/>
  <c r="F7608"/>
  <c r="G7608"/>
  <c r="A7638"/>
  <c r="B7638"/>
  <c r="C7638"/>
  <c r="D7638"/>
  <c r="E7638"/>
  <c r="F7638"/>
  <c r="G7638"/>
  <c r="H7638"/>
  <c r="A7791"/>
  <c r="B7791"/>
  <c r="C7791"/>
  <c r="D7791"/>
  <c r="E7791"/>
  <c r="F7791"/>
  <c r="G7791"/>
  <c r="H7791"/>
  <c r="A7926"/>
  <c r="B7926"/>
  <c r="C7926"/>
  <c r="D7926"/>
  <c r="E7926"/>
  <c r="F7926"/>
  <c r="G7926"/>
  <c r="A7856"/>
  <c r="B7856"/>
  <c r="C7856"/>
  <c r="D7856"/>
  <c r="E7856"/>
  <c r="F7856"/>
  <c r="G7856"/>
  <c r="H7856"/>
  <c r="A7639"/>
  <c r="B7639"/>
  <c r="C7639"/>
  <c r="D7639"/>
  <c r="E7639"/>
  <c r="F7639"/>
  <c r="G7639"/>
  <c r="H7639"/>
  <c r="A7792"/>
  <c r="B7792"/>
  <c r="C7792"/>
  <c r="D7792"/>
  <c r="E7792"/>
  <c r="F7792"/>
  <c r="G7792"/>
  <c r="H7792"/>
  <c r="A7927"/>
  <c r="B7927"/>
  <c r="C7927"/>
  <c r="D7927"/>
  <c r="E7927"/>
  <c r="F7927"/>
  <c r="G7927"/>
  <c r="A7166"/>
  <c r="B7166"/>
  <c r="C7166"/>
  <c r="D7166"/>
  <c r="E7166"/>
  <c r="F7166"/>
  <c r="G7166"/>
  <c r="H7166"/>
  <c r="A7227"/>
  <c r="B7227"/>
  <c r="C7227"/>
  <c r="D7227"/>
  <c r="E7227"/>
  <c r="F7227"/>
  <c r="G7227"/>
  <c r="H7227"/>
  <c r="A7256"/>
  <c r="B7256"/>
  <c r="C7256"/>
  <c r="D7256"/>
  <c r="E7256"/>
  <c r="F7256"/>
  <c r="G7256"/>
  <c r="A7167"/>
  <c r="B7167"/>
  <c r="C7167"/>
  <c r="D7167"/>
  <c r="E7167"/>
  <c r="F7167"/>
  <c r="G7167"/>
  <c r="H7167"/>
  <c r="A7228"/>
  <c r="B7228"/>
  <c r="C7228"/>
  <c r="D7228"/>
  <c r="E7228"/>
  <c r="F7228"/>
  <c r="G7228"/>
  <c r="H7228"/>
  <c r="A7257"/>
  <c r="B7257"/>
  <c r="C7257"/>
  <c r="D7257"/>
  <c r="E7257"/>
  <c r="F7257"/>
  <c r="G7257"/>
  <c r="A7168"/>
  <c r="B7168"/>
  <c r="C7168"/>
  <c r="D7168"/>
  <c r="E7168"/>
  <c r="F7168"/>
  <c r="G7168"/>
  <c r="H7168"/>
  <c r="A7169"/>
  <c r="B7169"/>
  <c r="C7169"/>
  <c r="D7169"/>
  <c r="E7169"/>
  <c r="F7169"/>
  <c r="G7169"/>
  <c r="H7169"/>
  <c r="A7283"/>
  <c r="B7283"/>
  <c r="C7283"/>
  <c r="D7283"/>
  <c r="E7283"/>
  <c r="F7283"/>
  <c r="G7283"/>
  <c r="H7283"/>
  <c r="A7294"/>
  <c r="B7294"/>
  <c r="C7294"/>
  <c r="D7294"/>
  <c r="E7294"/>
  <c r="F7294"/>
  <c r="G7294"/>
  <c r="H7294"/>
  <c r="A7311"/>
  <c r="B7311"/>
  <c r="C7311"/>
  <c r="D7311"/>
  <c r="E7311"/>
  <c r="F7311"/>
  <c r="G7311"/>
  <c r="H7311"/>
  <c r="A7324"/>
  <c r="B7324"/>
  <c r="C7324"/>
  <c r="D7324"/>
  <c r="E7324"/>
  <c r="F7324"/>
  <c r="G7324"/>
  <c r="A7334"/>
  <c r="B7334"/>
  <c r="C7334"/>
  <c r="D7334"/>
  <c r="E7334"/>
  <c r="F7334"/>
  <c r="G7334"/>
  <c r="H7334"/>
  <c r="A7371"/>
  <c r="B7371"/>
  <c r="C7371"/>
  <c r="D7371"/>
  <c r="E7371"/>
  <c r="F7371"/>
  <c r="G7371"/>
  <c r="H7371"/>
  <c r="A7436"/>
  <c r="B7436"/>
  <c r="C7436"/>
  <c r="D7436"/>
  <c r="E7436"/>
  <c r="F7436"/>
  <c r="G7436"/>
  <c r="A7372"/>
  <c r="B7372"/>
  <c r="C7372"/>
  <c r="D7372"/>
  <c r="E7372"/>
  <c r="F7372"/>
  <c r="G7372"/>
  <c r="H7372"/>
  <c r="A7437"/>
  <c r="B7437"/>
  <c r="C7437"/>
  <c r="D7437"/>
  <c r="E7437"/>
  <c r="F7437"/>
  <c r="G7437"/>
  <c r="A7373"/>
  <c r="B7373"/>
  <c r="C7373"/>
  <c r="D7373"/>
  <c r="E7373"/>
  <c r="F7373"/>
  <c r="G7373"/>
  <c r="H7373"/>
  <c r="A7438"/>
  <c r="B7438"/>
  <c r="C7438"/>
  <c r="D7438"/>
  <c r="E7438"/>
  <c r="F7438"/>
  <c r="G7438"/>
  <c r="A7374"/>
  <c r="B7374"/>
  <c r="C7374"/>
  <c r="D7374"/>
  <c r="E7374"/>
  <c r="F7374"/>
  <c r="G7374"/>
  <c r="H7374"/>
  <c r="A7439"/>
  <c r="B7439"/>
  <c r="C7439"/>
  <c r="D7439"/>
  <c r="E7439"/>
  <c r="F7439"/>
  <c r="G7439"/>
  <c r="A7375"/>
  <c r="B7375"/>
  <c r="C7375"/>
  <c r="D7375"/>
  <c r="E7375"/>
  <c r="F7375"/>
  <c r="G7375"/>
  <c r="H7375"/>
  <c r="A7440"/>
  <c r="B7440"/>
  <c r="C7440"/>
  <c r="D7440"/>
  <c r="E7440"/>
  <c r="F7440"/>
  <c r="G7440"/>
  <c r="A7494"/>
  <c r="B7494"/>
  <c r="C7494"/>
  <c r="D7494"/>
  <c r="E7494"/>
  <c r="F7494"/>
  <c r="G7494"/>
  <c r="A7475"/>
  <c r="B7475"/>
  <c r="C7475"/>
  <c r="D7475"/>
  <c r="E7475"/>
  <c r="F7475"/>
  <c r="G7475"/>
  <c r="A7495"/>
  <c r="B7495"/>
  <c r="C7495"/>
  <c r="D7495"/>
  <c r="E7495"/>
  <c r="F7495"/>
  <c r="G7495"/>
  <c r="A7496"/>
  <c r="B7496"/>
  <c r="C7496"/>
  <c r="D7496"/>
  <c r="E7496"/>
  <c r="F7496"/>
  <c r="G7496"/>
  <c r="A7476"/>
  <c r="B7476"/>
  <c r="C7476"/>
  <c r="D7476"/>
  <c r="E7476"/>
  <c r="F7476"/>
  <c r="G7476"/>
  <c r="A7532"/>
  <c r="B7532"/>
  <c r="C7532"/>
  <c r="D7532"/>
  <c r="E7532"/>
  <c r="F7532"/>
  <c r="G7532"/>
  <c r="H7532"/>
  <c r="A7571"/>
  <c r="B7571"/>
  <c r="C7571"/>
  <c r="D7571"/>
  <c r="E7571"/>
  <c r="F7571"/>
  <c r="G7571"/>
  <c r="H7571"/>
  <c r="A7591"/>
  <c r="B7591"/>
  <c r="C7591"/>
  <c r="D7591"/>
  <c r="E7591"/>
  <c r="F7591"/>
  <c r="G7591"/>
  <c r="A7533"/>
  <c r="B7533"/>
  <c r="C7533"/>
  <c r="D7533"/>
  <c r="E7533"/>
  <c r="F7533"/>
  <c r="G7533"/>
  <c r="H7533"/>
  <c r="A7592"/>
  <c r="B7592"/>
  <c r="C7592"/>
  <c r="D7592"/>
  <c r="E7592"/>
  <c r="F7592"/>
  <c r="G7592"/>
  <c r="A7534"/>
  <c r="B7534"/>
  <c r="C7534"/>
  <c r="D7534"/>
  <c r="E7534"/>
  <c r="F7534"/>
  <c r="G7534"/>
  <c r="H7534"/>
  <c r="A7640"/>
  <c r="B7640"/>
  <c r="C7640"/>
  <c r="D7640"/>
  <c r="E7640"/>
  <c r="F7640"/>
  <c r="G7640"/>
  <c r="H7640"/>
  <c r="A7698"/>
  <c r="B7698"/>
  <c r="C7698"/>
  <c r="D7698"/>
  <c r="E7698"/>
  <c r="F7698"/>
  <c r="G7698"/>
  <c r="H7698"/>
  <c r="A7793"/>
  <c r="B7793"/>
  <c r="C7793"/>
  <c r="D7793"/>
  <c r="E7793"/>
  <c r="F7793"/>
  <c r="G7793"/>
  <c r="H7793"/>
  <c r="A7731"/>
  <c r="B7731"/>
  <c r="C7731"/>
  <c r="D7731"/>
  <c r="E7731"/>
  <c r="F7731"/>
  <c r="G7731"/>
  <c r="H7731"/>
  <c r="A7928"/>
  <c r="B7928"/>
  <c r="C7928"/>
  <c r="D7928"/>
  <c r="E7928"/>
  <c r="F7928"/>
  <c r="G7928"/>
  <c r="A7857"/>
  <c r="B7857"/>
  <c r="C7857"/>
  <c r="D7857"/>
  <c r="E7857"/>
  <c r="F7857"/>
  <c r="G7857"/>
  <c r="H7857"/>
  <c r="A7641"/>
  <c r="B7641"/>
  <c r="C7641"/>
  <c r="D7641"/>
  <c r="E7641"/>
  <c r="F7641"/>
  <c r="G7641"/>
  <c r="H7641"/>
  <c r="A7699"/>
  <c r="B7699"/>
  <c r="C7699"/>
  <c r="D7699"/>
  <c r="E7699"/>
  <c r="F7699"/>
  <c r="G7699"/>
  <c r="H7699"/>
  <c r="A7794"/>
  <c r="B7794"/>
  <c r="C7794"/>
  <c r="D7794"/>
  <c r="E7794"/>
  <c r="F7794"/>
  <c r="G7794"/>
  <c r="H7794"/>
  <c r="A7732"/>
  <c r="B7732"/>
  <c r="C7732"/>
  <c r="D7732"/>
  <c r="E7732"/>
  <c r="F7732"/>
  <c r="G7732"/>
  <c r="H7732"/>
  <c r="A7895"/>
  <c r="B7895"/>
  <c r="C7895"/>
  <c r="D7895"/>
  <c r="E7895"/>
  <c r="F7895"/>
  <c r="G7895"/>
  <c r="H7895"/>
  <c r="A7929"/>
  <c r="B7929"/>
  <c r="C7929"/>
  <c r="D7929"/>
  <c r="E7929"/>
  <c r="F7929"/>
  <c r="G7929"/>
  <c r="A7978"/>
  <c r="B7978"/>
  <c r="C7978"/>
  <c r="D7978"/>
  <c r="E7978"/>
  <c r="F7978"/>
  <c r="G7978"/>
  <c r="A7858"/>
  <c r="B7858"/>
  <c r="C7858"/>
  <c r="D7858"/>
  <c r="E7858"/>
  <c r="F7858"/>
  <c r="G7858"/>
  <c r="H7858"/>
  <c r="A7642"/>
  <c r="B7642"/>
  <c r="C7642"/>
  <c r="D7642"/>
  <c r="E7642"/>
  <c r="F7642"/>
  <c r="G7642"/>
  <c r="H7642"/>
  <c r="A7700"/>
  <c r="B7700"/>
  <c r="C7700"/>
  <c r="D7700"/>
  <c r="E7700"/>
  <c r="F7700"/>
  <c r="G7700"/>
  <c r="H7700"/>
  <c r="A7724"/>
  <c r="B7724"/>
  <c r="C7724"/>
  <c r="D7724"/>
  <c r="E7724"/>
  <c r="F7724"/>
  <c r="G7724"/>
  <c r="H7724"/>
  <c r="A7795"/>
  <c r="B7795"/>
  <c r="C7795"/>
  <c r="D7795"/>
  <c r="E7795"/>
  <c r="F7795"/>
  <c r="G7795"/>
  <c r="H7795"/>
  <c r="A7896"/>
  <c r="B7896"/>
  <c r="C7896"/>
  <c r="D7896"/>
  <c r="E7896"/>
  <c r="F7896"/>
  <c r="G7896"/>
  <c r="H7896"/>
  <c r="A7930"/>
  <c r="B7930"/>
  <c r="C7930"/>
  <c r="D7930"/>
  <c r="E7930"/>
  <c r="F7930"/>
  <c r="G7930"/>
  <c r="A7859"/>
  <c r="B7859"/>
  <c r="C7859"/>
  <c r="D7859"/>
  <c r="E7859"/>
  <c r="F7859"/>
  <c r="G7859"/>
  <c r="H7859"/>
  <c r="A7643"/>
  <c r="B7643"/>
  <c r="C7643"/>
  <c r="D7643"/>
  <c r="E7643"/>
  <c r="F7643"/>
  <c r="G7643"/>
  <c r="H7643"/>
  <c r="A7796"/>
  <c r="B7796"/>
  <c r="C7796"/>
  <c r="D7796"/>
  <c r="E7796"/>
  <c r="F7796"/>
  <c r="G7796"/>
  <c r="H7796"/>
  <c r="A7897"/>
  <c r="B7897"/>
  <c r="C7897"/>
  <c r="D7897"/>
  <c r="E7897"/>
  <c r="F7897"/>
  <c r="G7897"/>
  <c r="H7897"/>
  <c r="A7931"/>
  <c r="B7931"/>
  <c r="C7931"/>
  <c r="D7931"/>
  <c r="E7931"/>
  <c r="F7931"/>
  <c r="G7931"/>
  <c r="A7860"/>
  <c r="B7860"/>
  <c r="C7860"/>
  <c r="D7860"/>
  <c r="E7860"/>
  <c r="F7860"/>
  <c r="G7860"/>
  <c r="H7860"/>
  <c r="A7644"/>
  <c r="B7644"/>
  <c r="C7644"/>
  <c r="D7644"/>
  <c r="E7644"/>
  <c r="F7644"/>
  <c r="G7644"/>
  <c r="H7644"/>
  <c r="A7797"/>
  <c r="B7797"/>
  <c r="C7797"/>
  <c r="D7797"/>
  <c r="E7797"/>
  <c r="F7797"/>
  <c r="G7797"/>
  <c r="H7797"/>
  <c r="A7733"/>
  <c r="B7733"/>
  <c r="C7733"/>
  <c r="D7733"/>
  <c r="E7733"/>
  <c r="F7733"/>
  <c r="G7733"/>
  <c r="H7733"/>
  <c r="A7932"/>
  <c r="B7932"/>
  <c r="C7932"/>
  <c r="D7932"/>
  <c r="E7932"/>
  <c r="F7932"/>
  <c r="G7932"/>
  <c r="A7130"/>
  <c r="B7130"/>
  <c r="C7130"/>
  <c r="D7130"/>
  <c r="E7130"/>
  <c r="F7130"/>
  <c r="G7130"/>
  <c r="H7130"/>
  <c r="A7131"/>
  <c r="B7131"/>
  <c r="C7131"/>
  <c r="D7131"/>
  <c r="E7131"/>
  <c r="F7131"/>
  <c r="G7131"/>
  <c r="H7131"/>
  <c r="A7132"/>
  <c r="B7132"/>
  <c r="C7132"/>
  <c r="D7132"/>
  <c r="E7132"/>
  <c r="F7132"/>
  <c r="G7132"/>
  <c r="H7132"/>
  <c r="A7170"/>
  <c r="B7170"/>
  <c r="C7170"/>
  <c r="D7170"/>
  <c r="E7170"/>
  <c r="F7170"/>
  <c r="G7170"/>
  <c r="H7170"/>
  <c r="A7229"/>
  <c r="B7229"/>
  <c r="C7229"/>
  <c r="D7229"/>
  <c r="E7229"/>
  <c r="F7229"/>
  <c r="G7229"/>
  <c r="H7229"/>
  <c r="A7212"/>
  <c r="B7212"/>
  <c r="C7212"/>
  <c r="D7212"/>
  <c r="E7212"/>
  <c r="F7212"/>
  <c r="G7212"/>
  <c r="H7212"/>
  <c r="A7258"/>
  <c r="B7258"/>
  <c r="C7258"/>
  <c r="D7258"/>
  <c r="E7258"/>
  <c r="F7258"/>
  <c r="G7258"/>
  <c r="A7171"/>
  <c r="B7171"/>
  <c r="C7171"/>
  <c r="D7171"/>
  <c r="E7171"/>
  <c r="F7171"/>
  <c r="G7171"/>
  <c r="H7171"/>
  <c r="A7230"/>
  <c r="B7230"/>
  <c r="C7230"/>
  <c r="D7230"/>
  <c r="E7230"/>
  <c r="F7230"/>
  <c r="G7230"/>
  <c r="H7230"/>
  <c r="A7259"/>
  <c r="B7259"/>
  <c r="C7259"/>
  <c r="D7259"/>
  <c r="E7259"/>
  <c r="F7259"/>
  <c r="G7259"/>
  <c r="A7172"/>
  <c r="B7172"/>
  <c r="C7172"/>
  <c r="D7172"/>
  <c r="E7172"/>
  <c r="F7172"/>
  <c r="G7172"/>
  <c r="H7172"/>
  <c r="A7173"/>
  <c r="B7173"/>
  <c r="C7173"/>
  <c r="D7173"/>
  <c r="E7173"/>
  <c r="F7173"/>
  <c r="G7173"/>
  <c r="H7173"/>
  <c r="A7260"/>
  <c r="B7260"/>
  <c r="C7260"/>
  <c r="D7260"/>
  <c r="E7260"/>
  <c r="F7260"/>
  <c r="G7260"/>
  <c r="A7284"/>
  <c r="B7284"/>
  <c r="C7284"/>
  <c r="D7284"/>
  <c r="E7284"/>
  <c r="F7284"/>
  <c r="G7284"/>
  <c r="H7284"/>
  <c r="A7295"/>
  <c r="B7295"/>
  <c r="C7295"/>
  <c r="D7295"/>
  <c r="E7295"/>
  <c r="F7295"/>
  <c r="G7295"/>
  <c r="H7295"/>
  <c r="A7312"/>
  <c r="B7312"/>
  <c r="C7312"/>
  <c r="D7312"/>
  <c r="E7312"/>
  <c r="F7312"/>
  <c r="G7312"/>
  <c r="H7312"/>
  <c r="A7325"/>
  <c r="B7325"/>
  <c r="C7325"/>
  <c r="D7325"/>
  <c r="E7325"/>
  <c r="F7325"/>
  <c r="G7325"/>
  <c r="A7376"/>
  <c r="B7376"/>
  <c r="C7376"/>
  <c r="D7376"/>
  <c r="E7376"/>
  <c r="F7376"/>
  <c r="G7376"/>
  <c r="H7376"/>
  <c r="A7429"/>
  <c r="B7429"/>
  <c r="C7429"/>
  <c r="D7429"/>
  <c r="E7429"/>
  <c r="F7429"/>
  <c r="G7429"/>
  <c r="H7429"/>
  <c r="A7441"/>
  <c r="B7441"/>
  <c r="C7441"/>
  <c r="D7441"/>
  <c r="E7441"/>
  <c r="F7441"/>
  <c r="G7441"/>
  <c r="A7377"/>
  <c r="B7377"/>
  <c r="C7377"/>
  <c r="D7377"/>
  <c r="E7377"/>
  <c r="F7377"/>
  <c r="G7377"/>
  <c r="H7377"/>
  <c r="A7442"/>
  <c r="B7442"/>
  <c r="C7442"/>
  <c r="D7442"/>
  <c r="E7442"/>
  <c r="F7442"/>
  <c r="G7442"/>
  <c r="A7466"/>
  <c r="B7466"/>
  <c r="C7466"/>
  <c r="D7466"/>
  <c r="E7466"/>
  <c r="F7466"/>
  <c r="G7466"/>
  <c r="A7330"/>
  <c r="B7330"/>
  <c r="C7330"/>
  <c r="D7330"/>
  <c r="E7330"/>
  <c r="F7330"/>
  <c r="G7330"/>
  <c r="H7330"/>
  <c r="A7378"/>
  <c r="B7378"/>
  <c r="C7378"/>
  <c r="D7378"/>
  <c r="E7378"/>
  <c r="F7378"/>
  <c r="G7378"/>
  <c r="H7378"/>
  <c r="A7443"/>
  <c r="B7443"/>
  <c r="C7443"/>
  <c r="D7443"/>
  <c r="E7443"/>
  <c r="F7443"/>
  <c r="G7443"/>
  <c r="A7379"/>
  <c r="B7379"/>
  <c r="C7379"/>
  <c r="D7379"/>
  <c r="E7379"/>
  <c r="F7379"/>
  <c r="G7379"/>
  <c r="H7379"/>
  <c r="A7444"/>
  <c r="B7444"/>
  <c r="C7444"/>
  <c r="D7444"/>
  <c r="E7444"/>
  <c r="F7444"/>
  <c r="G7444"/>
  <c r="A7380"/>
  <c r="B7380"/>
  <c r="C7380"/>
  <c r="D7380"/>
  <c r="E7380"/>
  <c r="F7380"/>
  <c r="G7380"/>
  <c r="H7380"/>
  <c r="A7445"/>
  <c r="B7445"/>
  <c r="C7445"/>
  <c r="D7445"/>
  <c r="E7445"/>
  <c r="F7445"/>
  <c r="G7445"/>
  <c r="A7497"/>
  <c r="B7497"/>
  <c r="C7497"/>
  <c r="D7497"/>
  <c r="E7497"/>
  <c r="F7497"/>
  <c r="G7497"/>
  <c r="A7498"/>
  <c r="B7498"/>
  <c r="C7498"/>
  <c r="D7498"/>
  <c r="E7498"/>
  <c r="F7498"/>
  <c r="G7498"/>
  <c r="A7477"/>
  <c r="B7477"/>
  <c r="C7477"/>
  <c r="D7477"/>
  <c r="E7477"/>
  <c r="F7477"/>
  <c r="G7477"/>
  <c r="A7499"/>
  <c r="B7499"/>
  <c r="C7499"/>
  <c r="D7499"/>
  <c r="E7499"/>
  <c r="F7499"/>
  <c r="G7499"/>
  <c r="A7469"/>
  <c r="B7469"/>
  <c r="C7469"/>
  <c r="D7469"/>
  <c r="E7469"/>
  <c r="F7469"/>
  <c r="G7469"/>
  <c r="H7469"/>
  <c r="A7478"/>
  <c r="B7478"/>
  <c r="C7478"/>
  <c r="D7478"/>
  <c r="E7478"/>
  <c r="F7478"/>
  <c r="G7478"/>
  <c r="A7535"/>
  <c r="B7535"/>
  <c r="C7535"/>
  <c r="D7535"/>
  <c r="E7535"/>
  <c r="F7535"/>
  <c r="G7535"/>
  <c r="H7535"/>
  <c r="A7572"/>
  <c r="B7572"/>
  <c r="C7572"/>
  <c r="D7572"/>
  <c r="E7572"/>
  <c r="F7572"/>
  <c r="G7572"/>
  <c r="H7572"/>
  <c r="A7593"/>
  <c r="B7593"/>
  <c r="C7593"/>
  <c r="D7593"/>
  <c r="E7593"/>
  <c r="F7593"/>
  <c r="G7593"/>
  <c r="A7536"/>
  <c r="B7536"/>
  <c r="C7536"/>
  <c r="D7536"/>
  <c r="E7536"/>
  <c r="F7536"/>
  <c r="G7536"/>
  <c r="H7536"/>
  <c r="A7537"/>
  <c r="B7537"/>
  <c r="C7537"/>
  <c r="D7537"/>
  <c r="E7537"/>
  <c r="F7537"/>
  <c r="G7537"/>
  <c r="H7537"/>
  <c r="A7594"/>
  <c r="B7594"/>
  <c r="C7594"/>
  <c r="D7594"/>
  <c r="E7594"/>
  <c r="F7594"/>
  <c r="G7594"/>
  <c r="A7645"/>
  <c r="B7645"/>
  <c r="C7645"/>
  <c r="D7645"/>
  <c r="E7645"/>
  <c r="F7645"/>
  <c r="G7645"/>
  <c r="H7645"/>
  <c r="A7701"/>
  <c r="B7701"/>
  <c r="C7701"/>
  <c r="D7701"/>
  <c r="E7701"/>
  <c r="F7701"/>
  <c r="G7701"/>
  <c r="H7701"/>
  <c r="A7798"/>
  <c r="B7798"/>
  <c r="C7798"/>
  <c r="D7798"/>
  <c r="E7798"/>
  <c r="F7798"/>
  <c r="G7798"/>
  <c r="H7798"/>
  <c r="A7734"/>
  <c r="B7734"/>
  <c r="C7734"/>
  <c r="D7734"/>
  <c r="E7734"/>
  <c r="F7734"/>
  <c r="G7734"/>
  <c r="H7734"/>
  <c r="A7933"/>
  <c r="B7933"/>
  <c r="C7933"/>
  <c r="D7933"/>
  <c r="E7933"/>
  <c r="F7933"/>
  <c r="G7933"/>
  <c r="A7979"/>
  <c r="B7979"/>
  <c r="C7979"/>
  <c r="D7979"/>
  <c r="E7979"/>
  <c r="F7979"/>
  <c r="G7979"/>
  <c r="A7861"/>
  <c r="B7861"/>
  <c r="C7861"/>
  <c r="D7861"/>
  <c r="E7861"/>
  <c r="F7861"/>
  <c r="G7861"/>
  <c r="H7861"/>
  <c r="A7646"/>
  <c r="B7646"/>
  <c r="C7646"/>
  <c r="D7646"/>
  <c r="E7646"/>
  <c r="F7646"/>
  <c r="G7646"/>
  <c r="H7646"/>
  <c r="A7702"/>
  <c r="B7702"/>
  <c r="C7702"/>
  <c r="D7702"/>
  <c r="E7702"/>
  <c r="F7702"/>
  <c r="G7702"/>
  <c r="H7702"/>
  <c r="A7799"/>
  <c r="B7799"/>
  <c r="C7799"/>
  <c r="D7799"/>
  <c r="E7799"/>
  <c r="F7799"/>
  <c r="G7799"/>
  <c r="H7799"/>
  <c r="A7735"/>
  <c r="B7735"/>
  <c r="C7735"/>
  <c r="D7735"/>
  <c r="E7735"/>
  <c r="F7735"/>
  <c r="G7735"/>
  <c r="H7735"/>
  <c r="A7751"/>
  <c r="B7751"/>
  <c r="C7751"/>
  <c r="D7751"/>
  <c r="E7751"/>
  <c r="F7751"/>
  <c r="G7751"/>
  <c r="H7751"/>
  <c r="A7898"/>
  <c r="B7898"/>
  <c r="C7898"/>
  <c r="D7898"/>
  <c r="E7898"/>
  <c r="F7898"/>
  <c r="G7898"/>
  <c r="H7898"/>
  <c r="A7934"/>
  <c r="B7934"/>
  <c r="C7934"/>
  <c r="D7934"/>
  <c r="E7934"/>
  <c r="F7934"/>
  <c r="G7934"/>
  <c r="A7862"/>
  <c r="B7862"/>
  <c r="C7862"/>
  <c r="D7862"/>
  <c r="E7862"/>
  <c r="F7862"/>
  <c r="G7862"/>
  <c r="H7862"/>
  <c r="A7647"/>
  <c r="B7647"/>
  <c r="C7647"/>
  <c r="D7647"/>
  <c r="E7647"/>
  <c r="F7647"/>
  <c r="G7647"/>
  <c r="H7647"/>
  <c r="A7703"/>
  <c r="B7703"/>
  <c r="C7703"/>
  <c r="D7703"/>
  <c r="E7703"/>
  <c r="F7703"/>
  <c r="G7703"/>
  <c r="H7703"/>
  <c r="A7728"/>
  <c r="B7728"/>
  <c r="C7728"/>
  <c r="D7728"/>
  <c r="E7728"/>
  <c r="F7728"/>
  <c r="G7728"/>
  <c r="H7728"/>
  <c r="A7800"/>
  <c r="B7800"/>
  <c r="C7800"/>
  <c r="D7800"/>
  <c r="E7800"/>
  <c r="F7800"/>
  <c r="G7800"/>
  <c r="H7800"/>
  <c r="A7736"/>
  <c r="B7736"/>
  <c r="C7736"/>
  <c r="D7736"/>
  <c r="E7736"/>
  <c r="F7736"/>
  <c r="G7736"/>
  <c r="H7736"/>
  <c r="A7899"/>
  <c r="B7899"/>
  <c r="C7899"/>
  <c r="D7899"/>
  <c r="E7899"/>
  <c r="F7899"/>
  <c r="G7899"/>
  <c r="H7899"/>
  <c r="A7935"/>
  <c r="B7935"/>
  <c r="C7935"/>
  <c r="D7935"/>
  <c r="E7935"/>
  <c r="F7935"/>
  <c r="G7935"/>
  <c r="A7863"/>
  <c r="B7863"/>
  <c r="C7863"/>
  <c r="D7863"/>
  <c r="E7863"/>
  <c r="F7863"/>
  <c r="G7863"/>
  <c r="H7863"/>
  <c r="A7648"/>
  <c r="B7648"/>
  <c r="C7648"/>
  <c r="D7648"/>
  <c r="E7648"/>
  <c r="F7648"/>
  <c r="G7648"/>
  <c r="H7648"/>
  <c r="A7801"/>
  <c r="B7801"/>
  <c r="C7801"/>
  <c r="D7801"/>
  <c r="E7801"/>
  <c r="F7801"/>
  <c r="G7801"/>
  <c r="H7801"/>
  <c r="A7936"/>
  <c r="B7936"/>
  <c r="C7936"/>
  <c r="D7936"/>
  <c r="E7936"/>
  <c r="F7936"/>
  <c r="G7936"/>
  <c r="A7864"/>
  <c r="B7864"/>
  <c r="C7864"/>
  <c r="D7864"/>
  <c r="E7864"/>
  <c r="F7864"/>
  <c r="G7864"/>
  <c r="H7864"/>
  <c r="A7649"/>
  <c r="B7649"/>
  <c r="C7649"/>
  <c r="D7649"/>
  <c r="E7649"/>
  <c r="F7649"/>
  <c r="G7649"/>
  <c r="H7649"/>
  <c r="A7704"/>
  <c r="B7704"/>
  <c r="C7704"/>
  <c r="D7704"/>
  <c r="E7704"/>
  <c r="F7704"/>
  <c r="G7704"/>
  <c r="H7704"/>
  <c r="A7802"/>
  <c r="B7802"/>
  <c r="C7802"/>
  <c r="D7802"/>
  <c r="E7802"/>
  <c r="F7802"/>
  <c r="G7802"/>
  <c r="H7802"/>
  <c r="A7937"/>
  <c r="B7937"/>
  <c r="C7937"/>
  <c r="D7937"/>
  <c r="E7937"/>
  <c r="F7937"/>
  <c r="G7937"/>
  <c r="A7174"/>
  <c r="B7174"/>
  <c r="C7174"/>
  <c r="D7174"/>
  <c r="E7174"/>
  <c r="F7174"/>
  <c r="G7174"/>
  <c r="H7174"/>
  <c r="A7231"/>
  <c r="B7231"/>
  <c r="C7231"/>
  <c r="D7231"/>
  <c r="E7231"/>
  <c r="F7231"/>
  <c r="G7231"/>
  <c r="H7231"/>
  <c r="A7213"/>
  <c r="B7213"/>
  <c r="C7213"/>
  <c r="D7213"/>
  <c r="E7213"/>
  <c r="F7213"/>
  <c r="G7213"/>
  <c r="H7213"/>
  <c r="A7261"/>
  <c r="B7261"/>
  <c r="C7261"/>
  <c r="D7261"/>
  <c r="E7261"/>
  <c r="F7261"/>
  <c r="G7261"/>
  <c r="A7175"/>
  <c r="B7175"/>
  <c r="C7175"/>
  <c r="D7175"/>
  <c r="E7175"/>
  <c r="F7175"/>
  <c r="G7175"/>
  <c r="H7175"/>
  <c r="A7232"/>
  <c r="B7232"/>
  <c r="C7232"/>
  <c r="D7232"/>
  <c r="E7232"/>
  <c r="F7232"/>
  <c r="G7232"/>
  <c r="H7232"/>
  <c r="A7262"/>
  <c r="B7262"/>
  <c r="C7262"/>
  <c r="D7262"/>
  <c r="E7262"/>
  <c r="F7262"/>
  <c r="G7262"/>
  <c r="A7176"/>
  <c r="B7176"/>
  <c r="C7176"/>
  <c r="D7176"/>
  <c r="E7176"/>
  <c r="F7176"/>
  <c r="G7176"/>
  <c r="H7176"/>
  <c r="A7177"/>
  <c r="B7177"/>
  <c r="C7177"/>
  <c r="D7177"/>
  <c r="E7177"/>
  <c r="F7177"/>
  <c r="G7177"/>
  <c r="H7177"/>
  <c r="A7263"/>
  <c r="B7263"/>
  <c r="C7263"/>
  <c r="D7263"/>
  <c r="E7263"/>
  <c r="F7263"/>
  <c r="G7263"/>
  <c r="A7285"/>
  <c r="B7285"/>
  <c r="C7285"/>
  <c r="D7285"/>
  <c r="E7285"/>
  <c r="F7285"/>
  <c r="G7285"/>
  <c r="H7285"/>
  <c r="A7296"/>
  <c r="B7296"/>
  <c r="C7296"/>
  <c r="D7296"/>
  <c r="E7296"/>
  <c r="F7296"/>
  <c r="G7296"/>
  <c r="H7296"/>
  <c r="A7313"/>
  <c r="B7313"/>
  <c r="C7313"/>
  <c r="D7313"/>
  <c r="E7313"/>
  <c r="F7313"/>
  <c r="G7313"/>
  <c r="H7313"/>
  <c r="A7326"/>
  <c r="B7326"/>
  <c r="C7326"/>
  <c r="D7326"/>
  <c r="E7326"/>
  <c r="F7326"/>
  <c r="G7326"/>
  <c r="A7331"/>
  <c r="B7331"/>
  <c r="C7331"/>
  <c r="D7331"/>
  <c r="E7331"/>
  <c r="F7331"/>
  <c r="G7331"/>
  <c r="H7331"/>
  <c r="A7335"/>
  <c r="B7335"/>
  <c r="C7335"/>
  <c r="D7335"/>
  <c r="E7335"/>
  <c r="F7335"/>
  <c r="G7335"/>
  <c r="H7335"/>
  <c r="A7381"/>
  <c r="B7381"/>
  <c r="C7381"/>
  <c r="D7381"/>
  <c r="E7381"/>
  <c r="F7381"/>
  <c r="G7381"/>
  <c r="H7381"/>
  <c r="A7446"/>
  <c r="B7446"/>
  <c r="C7446"/>
  <c r="D7446"/>
  <c r="E7446"/>
  <c r="F7446"/>
  <c r="G7446"/>
  <c r="A7382"/>
  <c r="B7382"/>
  <c r="C7382"/>
  <c r="D7382"/>
  <c r="E7382"/>
  <c r="F7382"/>
  <c r="G7382"/>
  <c r="H7382"/>
  <c r="A7447"/>
  <c r="B7447"/>
  <c r="C7447"/>
  <c r="D7447"/>
  <c r="E7447"/>
  <c r="F7447"/>
  <c r="G7447"/>
  <c r="A7383"/>
  <c r="B7383"/>
  <c r="C7383"/>
  <c r="D7383"/>
  <c r="E7383"/>
  <c r="F7383"/>
  <c r="G7383"/>
  <c r="H7383"/>
  <c r="A7448"/>
  <c r="B7448"/>
  <c r="C7448"/>
  <c r="D7448"/>
  <c r="E7448"/>
  <c r="F7448"/>
  <c r="G7448"/>
  <c r="A7384"/>
  <c r="B7384"/>
  <c r="C7384"/>
  <c r="D7384"/>
  <c r="E7384"/>
  <c r="F7384"/>
  <c r="G7384"/>
  <c r="H7384"/>
  <c r="A7449"/>
  <c r="B7449"/>
  <c r="C7449"/>
  <c r="D7449"/>
  <c r="E7449"/>
  <c r="F7449"/>
  <c r="G7449"/>
  <c r="A7385"/>
  <c r="B7385"/>
  <c r="C7385"/>
  <c r="D7385"/>
  <c r="E7385"/>
  <c r="F7385"/>
  <c r="G7385"/>
  <c r="H7385"/>
  <c r="A7450"/>
  <c r="B7450"/>
  <c r="C7450"/>
  <c r="D7450"/>
  <c r="E7450"/>
  <c r="F7450"/>
  <c r="G7450"/>
  <c r="A7470"/>
  <c r="B7470"/>
  <c r="C7470"/>
  <c r="D7470"/>
  <c r="E7470"/>
  <c r="F7470"/>
  <c r="G7470"/>
  <c r="H7470"/>
  <c r="A7500"/>
  <c r="B7500"/>
  <c r="C7500"/>
  <c r="D7500"/>
  <c r="E7500"/>
  <c r="F7500"/>
  <c r="G7500"/>
  <c r="A7501"/>
  <c r="B7501"/>
  <c r="C7501"/>
  <c r="D7501"/>
  <c r="E7501"/>
  <c r="F7501"/>
  <c r="G7501"/>
  <c r="A7471"/>
  <c r="B7471"/>
  <c r="C7471"/>
  <c r="D7471"/>
  <c r="E7471"/>
  <c r="F7471"/>
  <c r="G7471"/>
  <c r="H7471"/>
  <c r="A7479"/>
  <c r="B7479"/>
  <c r="C7479"/>
  <c r="D7479"/>
  <c r="E7479"/>
  <c r="F7479"/>
  <c r="G7479"/>
  <c r="A7538"/>
  <c r="B7538"/>
  <c r="C7538"/>
  <c r="D7538"/>
  <c r="E7538"/>
  <c r="F7538"/>
  <c r="G7538"/>
  <c r="H7538"/>
  <c r="A7573"/>
  <c r="B7573"/>
  <c r="C7573"/>
  <c r="D7573"/>
  <c r="E7573"/>
  <c r="F7573"/>
  <c r="G7573"/>
  <c r="H7573"/>
  <c r="A7595"/>
  <c r="B7595"/>
  <c r="C7595"/>
  <c r="D7595"/>
  <c r="E7595"/>
  <c r="F7595"/>
  <c r="G7595"/>
  <c r="A7539"/>
  <c r="B7539"/>
  <c r="C7539"/>
  <c r="D7539"/>
  <c r="E7539"/>
  <c r="F7539"/>
  <c r="G7539"/>
  <c r="H7539"/>
  <c r="A7574"/>
  <c r="B7574"/>
  <c r="C7574"/>
  <c r="D7574"/>
  <c r="E7574"/>
  <c r="F7574"/>
  <c r="G7574"/>
  <c r="H7574"/>
  <c r="A7540"/>
  <c r="B7540"/>
  <c r="C7540"/>
  <c r="D7540"/>
  <c r="E7540"/>
  <c r="F7540"/>
  <c r="G7540"/>
  <c r="H7540"/>
  <c r="A7575"/>
  <c r="B7575"/>
  <c r="C7575"/>
  <c r="D7575"/>
  <c r="E7575"/>
  <c r="F7575"/>
  <c r="G7575"/>
  <c r="H7575"/>
  <c r="A7587"/>
  <c r="B7587"/>
  <c r="C7587"/>
  <c r="D7587"/>
  <c r="E7587"/>
  <c r="F7587"/>
  <c r="G7587"/>
  <c r="H7587"/>
  <c r="A7596"/>
  <c r="B7596"/>
  <c r="C7596"/>
  <c r="D7596"/>
  <c r="E7596"/>
  <c r="F7596"/>
  <c r="G7596"/>
  <c r="A7865"/>
  <c r="B7865"/>
  <c r="C7865"/>
  <c r="D7865"/>
  <c r="E7865"/>
  <c r="F7865"/>
  <c r="G7865"/>
  <c r="H7865"/>
  <c r="A7650"/>
  <c r="B7650"/>
  <c r="C7650"/>
  <c r="D7650"/>
  <c r="E7650"/>
  <c r="F7650"/>
  <c r="G7650"/>
  <c r="H7650"/>
  <c r="A7705"/>
  <c r="B7705"/>
  <c r="C7705"/>
  <c r="D7705"/>
  <c r="E7705"/>
  <c r="F7705"/>
  <c r="G7705"/>
  <c r="H7705"/>
  <c r="A7803"/>
  <c r="B7803"/>
  <c r="C7803"/>
  <c r="D7803"/>
  <c r="E7803"/>
  <c r="F7803"/>
  <c r="G7803"/>
  <c r="H7803"/>
  <c r="A7737"/>
  <c r="B7737"/>
  <c r="C7737"/>
  <c r="D7737"/>
  <c r="E7737"/>
  <c r="F7737"/>
  <c r="G7737"/>
  <c r="H7737"/>
  <c r="A7938"/>
  <c r="B7938"/>
  <c r="C7938"/>
  <c r="D7938"/>
  <c r="E7938"/>
  <c r="F7938"/>
  <c r="G7938"/>
  <c r="A7980"/>
  <c r="B7980"/>
  <c r="C7980"/>
  <c r="D7980"/>
  <c r="E7980"/>
  <c r="F7980"/>
  <c r="G7980"/>
  <c r="A7866"/>
  <c r="B7866"/>
  <c r="C7866"/>
  <c r="D7866"/>
  <c r="E7866"/>
  <c r="F7866"/>
  <c r="G7866"/>
  <c r="H7866"/>
  <c r="A7609"/>
  <c r="B7609"/>
  <c r="C7609"/>
  <c r="D7609"/>
  <c r="E7609"/>
  <c r="F7609"/>
  <c r="G7609"/>
  <c r="A7651"/>
  <c r="B7651"/>
  <c r="C7651"/>
  <c r="D7651"/>
  <c r="E7651"/>
  <c r="F7651"/>
  <c r="G7651"/>
  <c r="H7651"/>
  <c r="A7804"/>
  <c r="B7804"/>
  <c r="C7804"/>
  <c r="D7804"/>
  <c r="E7804"/>
  <c r="F7804"/>
  <c r="G7804"/>
  <c r="H7804"/>
  <c r="A7738"/>
  <c r="B7738"/>
  <c r="C7738"/>
  <c r="D7738"/>
  <c r="E7738"/>
  <c r="F7738"/>
  <c r="G7738"/>
  <c r="H7738"/>
  <c r="A7752"/>
  <c r="B7752"/>
  <c r="C7752"/>
  <c r="D7752"/>
  <c r="E7752"/>
  <c r="F7752"/>
  <c r="G7752"/>
  <c r="H7752"/>
  <c r="A7939"/>
  <c r="B7939"/>
  <c r="C7939"/>
  <c r="D7939"/>
  <c r="E7939"/>
  <c r="F7939"/>
  <c r="G7939"/>
  <c r="A7867"/>
  <c r="B7867"/>
  <c r="C7867"/>
  <c r="D7867"/>
  <c r="E7867"/>
  <c r="F7867"/>
  <c r="G7867"/>
  <c r="H7867"/>
  <c r="A7610"/>
  <c r="B7610"/>
  <c r="C7610"/>
  <c r="D7610"/>
  <c r="E7610"/>
  <c r="F7610"/>
  <c r="G7610"/>
  <c r="A7652"/>
  <c r="B7652"/>
  <c r="C7652"/>
  <c r="D7652"/>
  <c r="E7652"/>
  <c r="F7652"/>
  <c r="G7652"/>
  <c r="H7652"/>
  <c r="A7805"/>
  <c r="B7805"/>
  <c r="C7805"/>
  <c r="D7805"/>
  <c r="E7805"/>
  <c r="F7805"/>
  <c r="G7805"/>
  <c r="H7805"/>
  <c r="A7739"/>
  <c r="B7739"/>
  <c r="C7739"/>
  <c r="D7739"/>
  <c r="E7739"/>
  <c r="F7739"/>
  <c r="G7739"/>
  <c r="H7739"/>
  <c r="A7913"/>
  <c r="B7913"/>
  <c r="C7913"/>
  <c r="D7913"/>
  <c r="E7913"/>
  <c r="F7913"/>
  <c r="G7913"/>
  <c r="H7913"/>
  <c r="A7900"/>
  <c r="B7900"/>
  <c r="C7900"/>
  <c r="D7900"/>
  <c r="E7900"/>
  <c r="F7900"/>
  <c r="G7900"/>
  <c r="H7900"/>
  <c r="A7940"/>
  <c r="B7940"/>
  <c r="C7940"/>
  <c r="D7940"/>
  <c r="E7940"/>
  <c r="F7940"/>
  <c r="G7940"/>
  <c r="A7611"/>
  <c r="B7611"/>
  <c r="C7611"/>
  <c r="D7611"/>
  <c r="E7611"/>
  <c r="F7611"/>
  <c r="G7611"/>
  <c r="A7653"/>
  <c r="B7653"/>
  <c r="C7653"/>
  <c r="D7653"/>
  <c r="E7653"/>
  <c r="F7653"/>
  <c r="G7653"/>
  <c r="H7653"/>
  <c r="A7806"/>
  <c r="B7806"/>
  <c r="C7806"/>
  <c r="D7806"/>
  <c r="E7806"/>
  <c r="F7806"/>
  <c r="G7806"/>
  <c r="H7806"/>
  <c r="A7941"/>
  <c r="B7941"/>
  <c r="C7941"/>
  <c r="D7941"/>
  <c r="E7941"/>
  <c r="F7941"/>
  <c r="G7941"/>
  <c r="A7868"/>
  <c r="B7868"/>
  <c r="C7868"/>
  <c r="D7868"/>
  <c r="E7868"/>
  <c r="F7868"/>
  <c r="G7868"/>
  <c r="H7868"/>
  <c r="A7654"/>
  <c r="B7654"/>
  <c r="C7654"/>
  <c r="D7654"/>
  <c r="E7654"/>
  <c r="F7654"/>
  <c r="G7654"/>
  <c r="H7654"/>
  <c r="A7807"/>
  <c r="B7807"/>
  <c r="C7807"/>
  <c r="D7807"/>
  <c r="E7807"/>
  <c r="F7807"/>
  <c r="G7807"/>
  <c r="H7807"/>
  <c r="A7740"/>
  <c r="B7740"/>
  <c r="C7740"/>
  <c r="D7740"/>
  <c r="E7740"/>
  <c r="F7740"/>
  <c r="G7740"/>
  <c r="H7740"/>
  <c r="A7942"/>
  <c r="B7942"/>
  <c r="C7942"/>
  <c r="D7942"/>
  <c r="E7942"/>
  <c r="F7942"/>
  <c r="G7942"/>
  <c r="A7178"/>
  <c r="B7178"/>
  <c r="C7178"/>
  <c r="D7178"/>
  <c r="E7178"/>
  <c r="F7178"/>
  <c r="G7178"/>
  <c r="H7178"/>
  <c r="A7233"/>
  <c r="B7233"/>
  <c r="C7233"/>
  <c r="D7233"/>
  <c r="E7233"/>
  <c r="F7233"/>
  <c r="G7233"/>
  <c r="H7233"/>
  <c r="A7264"/>
  <c r="B7264"/>
  <c r="C7264"/>
  <c r="D7264"/>
  <c r="E7264"/>
  <c r="F7264"/>
  <c r="G7264"/>
  <c r="A7179"/>
  <c r="B7179"/>
  <c r="C7179"/>
  <c r="D7179"/>
  <c r="E7179"/>
  <c r="F7179"/>
  <c r="G7179"/>
  <c r="H7179"/>
  <c r="A7234"/>
  <c r="B7234"/>
  <c r="C7234"/>
  <c r="D7234"/>
  <c r="E7234"/>
  <c r="F7234"/>
  <c r="G7234"/>
  <c r="H7234"/>
  <c r="A7265"/>
  <c r="B7265"/>
  <c r="C7265"/>
  <c r="D7265"/>
  <c r="E7265"/>
  <c r="F7265"/>
  <c r="G7265"/>
  <c r="A7180"/>
  <c r="B7180"/>
  <c r="C7180"/>
  <c r="D7180"/>
  <c r="E7180"/>
  <c r="F7180"/>
  <c r="G7180"/>
  <c r="H7180"/>
  <c r="A7286"/>
  <c r="B7286"/>
  <c r="C7286"/>
  <c r="D7286"/>
  <c r="E7286"/>
  <c r="F7286"/>
  <c r="G7286"/>
  <c r="H7286"/>
  <c r="A7297"/>
  <c r="B7297"/>
  <c r="C7297"/>
  <c r="D7297"/>
  <c r="E7297"/>
  <c r="F7297"/>
  <c r="G7297"/>
  <c r="H7297"/>
  <c r="A7314"/>
  <c r="B7314"/>
  <c r="C7314"/>
  <c r="D7314"/>
  <c r="E7314"/>
  <c r="F7314"/>
  <c r="G7314"/>
  <c r="H7314"/>
  <c r="A7327"/>
  <c r="B7327"/>
  <c r="C7327"/>
  <c r="D7327"/>
  <c r="E7327"/>
  <c r="F7327"/>
  <c r="G7327"/>
  <c r="A7336"/>
  <c r="B7336"/>
  <c r="C7336"/>
  <c r="D7336"/>
  <c r="E7336"/>
  <c r="F7336"/>
  <c r="G7336"/>
  <c r="H7336"/>
  <c r="A7386"/>
  <c r="B7386"/>
  <c r="C7386"/>
  <c r="D7386"/>
  <c r="E7386"/>
  <c r="F7386"/>
  <c r="G7386"/>
  <c r="H7386"/>
  <c r="A7451"/>
  <c r="B7451"/>
  <c r="C7451"/>
  <c r="D7451"/>
  <c r="E7451"/>
  <c r="F7451"/>
  <c r="G7451"/>
  <c r="A7387"/>
  <c r="B7387"/>
  <c r="C7387"/>
  <c r="D7387"/>
  <c r="E7387"/>
  <c r="F7387"/>
  <c r="G7387"/>
  <c r="H7387"/>
  <c r="A7452"/>
  <c r="B7452"/>
  <c r="C7452"/>
  <c r="D7452"/>
  <c r="E7452"/>
  <c r="F7452"/>
  <c r="G7452"/>
  <c r="A7388"/>
  <c r="B7388"/>
  <c r="C7388"/>
  <c r="D7388"/>
  <c r="E7388"/>
  <c r="F7388"/>
  <c r="G7388"/>
  <c r="H7388"/>
  <c r="A7453"/>
  <c r="B7453"/>
  <c r="C7453"/>
  <c r="D7453"/>
  <c r="E7453"/>
  <c r="F7453"/>
  <c r="G7453"/>
  <c r="A7389"/>
  <c r="B7389"/>
  <c r="C7389"/>
  <c r="D7389"/>
  <c r="E7389"/>
  <c r="F7389"/>
  <c r="G7389"/>
  <c r="H7389"/>
  <c r="A7454"/>
  <c r="B7454"/>
  <c r="C7454"/>
  <c r="D7454"/>
  <c r="E7454"/>
  <c r="F7454"/>
  <c r="G7454"/>
  <c r="A7390"/>
  <c r="B7390"/>
  <c r="C7390"/>
  <c r="D7390"/>
  <c r="E7390"/>
  <c r="F7390"/>
  <c r="G7390"/>
  <c r="H7390"/>
  <c r="A7455"/>
  <c r="B7455"/>
  <c r="C7455"/>
  <c r="D7455"/>
  <c r="E7455"/>
  <c r="F7455"/>
  <c r="G7455"/>
  <c r="A7502"/>
  <c r="B7502"/>
  <c r="C7502"/>
  <c r="D7502"/>
  <c r="E7502"/>
  <c r="F7502"/>
  <c r="G7502"/>
  <c r="A7503"/>
  <c r="B7503"/>
  <c r="C7503"/>
  <c r="D7503"/>
  <c r="E7503"/>
  <c r="F7503"/>
  <c r="G7503"/>
  <c r="A7524"/>
  <c r="B7524"/>
  <c r="C7524"/>
  <c r="D7524"/>
  <c r="E7524"/>
  <c r="F7524"/>
  <c r="G7524"/>
  <c r="A7541"/>
  <c r="B7541"/>
  <c r="C7541"/>
  <c r="D7541"/>
  <c r="E7541"/>
  <c r="F7541"/>
  <c r="G7541"/>
  <c r="H7541"/>
  <c r="A7576"/>
  <c r="B7576"/>
  <c r="C7576"/>
  <c r="D7576"/>
  <c r="E7576"/>
  <c r="F7576"/>
  <c r="G7576"/>
  <c r="H7576"/>
  <c r="A7542"/>
  <c r="B7542"/>
  <c r="C7542"/>
  <c r="D7542"/>
  <c r="E7542"/>
  <c r="F7542"/>
  <c r="G7542"/>
  <c r="H7542"/>
  <c r="A7655"/>
  <c r="B7655"/>
  <c r="C7655"/>
  <c r="D7655"/>
  <c r="E7655"/>
  <c r="F7655"/>
  <c r="G7655"/>
  <c r="H7655"/>
  <c r="A7706"/>
  <c r="B7706"/>
  <c r="C7706"/>
  <c r="D7706"/>
  <c r="E7706"/>
  <c r="F7706"/>
  <c r="G7706"/>
  <c r="H7706"/>
  <c r="A7808"/>
  <c r="B7808"/>
  <c r="C7808"/>
  <c r="D7808"/>
  <c r="E7808"/>
  <c r="F7808"/>
  <c r="G7808"/>
  <c r="H7808"/>
  <c r="A7741"/>
  <c r="B7741"/>
  <c r="C7741"/>
  <c r="D7741"/>
  <c r="E7741"/>
  <c r="F7741"/>
  <c r="G7741"/>
  <c r="H7741"/>
  <c r="A7943"/>
  <c r="B7943"/>
  <c r="C7943"/>
  <c r="D7943"/>
  <c r="E7943"/>
  <c r="F7943"/>
  <c r="G7943"/>
  <c r="A7981"/>
  <c r="B7981"/>
  <c r="C7981"/>
  <c r="D7981"/>
  <c r="E7981"/>
  <c r="F7981"/>
  <c r="G7981"/>
  <c r="A7869"/>
  <c r="B7869"/>
  <c r="C7869"/>
  <c r="D7869"/>
  <c r="E7869"/>
  <c r="F7869"/>
  <c r="G7869"/>
  <c r="H7869"/>
  <c r="A7656"/>
  <c r="B7656"/>
  <c r="C7656"/>
  <c r="D7656"/>
  <c r="E7656"/>
  <c r="F7656"/>
  <c r="G7656"/>
  <c r="H7656"/>
  <c r="A7809"/>
  <c r="B7809"/>
  <c r="C7809"/>
  <c r="D7809"/>
  <c r="E7809"/>
  <c r="F7809"/>
  <c r="G7809"/>
  <c r="H7809"/>
  <c r="A7742"/>
  <c r="B7742"/>
  <c r="C7742"/>
  <c r="D7742"/>
  <c r="E7742"/>
  <c r="F7742"/>
  <c r="G7742"/>
  <c r="H7742"/>
  <c r="A7901"/>
  <c r="B7901"/>
  <c r="C7901"/>
  <c r="D7901"/>
  <c r="E7901"/>
  <c r="F7901"/>
  <c r="G7901"/>
  <c r="H7901"/>
  <c r="A7944"/>
  <c r="B7944"/>
  <c r="C7944"/>
  <c r="D7944"/>
  <c r="E7944"/>
  <c r="F7944"/>
  <c r="G7944"/>
  <c r="A7870"/>
  <c r="B7870"/>
  <c r="C7870"/>
  <c r="D7870"/>
  <c r="E7870"/>
  <c r="F7870"/>
  <c r="G7870"/>
  <c r="H7870"/>
  <c r="A7657"/>
  <c r="B7657"/>
  <c r="C7657"/>
  <c r="D7657"/>
  <c r="E7657"/>
  <c r="F7657"/>
  <c r="G7657"/>
  <c r="H7657"/>
  <c r="A7810"/>
  <c r="B7810"/>
  <c r="C7810"/>
  <c r="D7810"/>
  <c r="E7810"/>
  <c r="F7810"/>
  <c r="G7810"/>
  <c r="H7810"/>
  <c r="A7743"/>
  <c r="B7743"/>
  <c r="C7743"/>
  <c r="D7743"/>
  <c r="E7743"/>
  <c r="F7743"/>
  <c r="G7743"/>
  <c r="H7743"/>
  <c r="A7902"/>
  <c r="B7902"/>
  <c r="C7902"/>
  <c r="D7902"/>
  <c r="E7902"/>
  <c r="F7902"/>
  <c r="G7902"/>
  <c r="H7902"/>
  <c r="A7945"/>
  <c r="B7945"/>
  <c r="C7945"/>
  <c r="D7945"/>
  <c r="E7945"/>
  <c r="F7945"/>
  <c r="G7945"/>
  <c r="A7658"/>
  <c r="B7658"/>
  <c r="C7658"/>
  <c r="D7658"/>
  <c r="E7658"/>
  <c r="F7658"/>
  <c r="G7658"/>
  <c r="H7658"/>
  <c r="A7811"/>
  <c r="B7811"/>
  <c r="C7811"/>
  <c r="D7811"/>
  <c r="E7811"/>
  <c r="F7811"/>
  <c r="G7811"/>
  <c r="H7811"/>
  <c r="A7946"/>
  <c r="B7946"/>
  <c r="C7946"/>
  <c r="D7946"/>
  <c r="E7946"/>
  <c r="F7946"/>
  <c r="G7946"/>
  <c r="A7871"/>
  <c r="B7871"/>
  <c r="C7871"/>
  <c r="D7871"/>
  <c r="E7871"/>
  <c r="F7871"/>
  <c r="G7871"/>
  <c r="H7871"/>
  <c r="A7659"/>
  <c r="B7659"/>
  <c r="C7659"/>
  <c r="D7659"/>
  <c r="E7659"/>
  <c r="F7659"/>
  <c r="G7659"/>
  <c r="H7659"/>
  <c r="A7812"/>
  <c r="B7812"/>
  <c r="C7812"/>
  <c r="D7812"/>
  <c r="E7812"/>
  <c r="F7812"/>
  <c r="G7812"/>
  <c r="H7812"/>
  <c r="A7133"/>
  <c r="B7133"/>
  <c r="C7133"/>
  <c r="D7133"/>
  <c r="E7133"/>
  <c r="F7133"/>
  <c r="G7133"/>
  <c r="H7133"/>
  <c r="A7134"/>
  <c r="B7134"/>
  <c r="C7134"/>
  <c r="D7134"/>
  <c r="E7134"/>
  <c r="F7134"/>
  <c r="G7134"/>
  <c r="H7134"/>
  <c r="A7135"/>
  <c r="B7135"/>
  <c r="C7135"/>
  <c r="D7135"/>
  <c r="E7135"/>
  <c r="F7135"/>
  <c r="G7135"/>
  <c r="H7135"/>
  <c r="A7181"/>
  <c r="B7181"/>
  <c r="C7181"/>
  <c r="D7181"/>
  <c r="E7181"/>
  <c r="F7181"/>
  <c r="G7181"/>
  <c r="H7181"/>
  <c r="A7235"/>
  <c r="B7235"/>
  <c r="C7235"/>
  <c r="D7235"/>
  <c r="E7235"/>
  <c r="F7235"/>
  <c r="G7235"/>
  <c r="H7235"/>
  <c r="A7266"/>
  <c r="B7266"/>
  <c r="C7266"/>
  <c r="D7266"/>
  <c r="E7266"/>
  <c r="F7266"/>
  <c r="G7266"/>
  <c r="A7182"/>
  <c r="B7182"/>
  <c r="C7182"/>
  <c r="D7182"/>
  <c r="E7182"/>
  <c r="F7182"/>
  <c r="G7182"/>
  <c r="H7182"/>
  <c r="A7236"/>
  <c r="B7236"/>
  <c r="C7236"/>
  <c r="D7236"/>
  <c r="E7236"/>
  <c r="F7236"/>
  <c r="G7236"/>
  <c r="H7236"/>
  <c r="A7267"/>
  <c r="B7267"/>
  <c r="C7267"/>
  <c r="D7267"/>
  <c r="E7267"/>
  <c r="F7267"/>
  <c r="G7267"/>
  <c r="A7183"/>
  <c r="B7183"/>
  <c r="C7183"/>
  <c r="D7183"/>
  <c r="E7183"/>
  <c r="F7183"/>
  <c r="G7183"/>
  <c r="H7183"/>
  <c r="A7184"/>
  <c r="B7184"/>
  <c r="C7184"/>
  <c r="D7184"/>
  <c r="E7184"/>
  <c r="F7184"/>
  <c r="G7184"/>
  <c r="H7184"/>
  <c r="A7287"/>
  <c r="B7287"/>
  <c r="C7287"/>
  <c r="D7287"/>
  <c r="E7287"/>
  <c r="F7287"/>
  <c r="G7287"/>
  <c r="H7287"/>
  <c r="A7298"/>
  <c r="B7298"/>
  <c r="C7298"/>
  <c r="D7298"/>
  <c r="E7298"/>
  <c r="F7298"/>
  <c r="G7298"/>
  <c r="H7298"/>
  <c r="A7315"/>
  <c r="B7315"/>
  <c r="C7315"/>
  <c r="D7315"/>
  <c r="E7315"/>
  <c r="F7315"/>
  <c r="G7315"/>
  <c r="H7315"/>
  <c r="A7328"/>
  <c r="B7328"/>
  <c r="C7328"/>
  <c r="D7328"/>
  <c r="E7328"/>
  <c r="F7328"/>
  <c r="G7328"/>
  <c r="A7337"/>
  <c r="B7337"/>
  <c r="C7337"/>
  <c r="D7337"/>
  <c r="E7337"/>
  <c r="F7337"/>
  <c r="G7337"/>
  <c r="H7337"/>
  <c r="A7391"/>
  <c r="B7391"/>
  <c r="C7391"/>
  <c r="D7391"/>
  <c r="E7391"/>
  <c r="F7391"/>
  <c r="G7391"/>
  <c r="H7391"/>
  <c r="A7456"/>
  <c r="B7456"/>
  <c r="C7456"/>
  <c r="D7456"/>
  <c r="E7456"/>
  <c r="F7456"/>
  <c r="G7456"/>
  <c r="A7392"/>
  <c r="B7392"/>
  <c r="C7392"/>
  <c r="D7392"/>
  <c r="E7392"/>
  <c r="F7392"/>
  <c r="G7392"/>
  <c r="H7392"/>
  <c r="A7457"/>
  <c r="B7457"/>
  <c r="C7457"/>
  <c r="D7457"/>
  <c r="E7457"/>
  <c r="F7457"/>
  <c r="G7457"/>
  <c r="A7393"/>
  <c r="B7393"/>
  <c r="C7393"/>
  <c r="D7393"/>
  <c r="E7393"/>
  <c r="F7393"/>
  <c r="G7393"/>
  <c r="H7393"/>
  <c r="A7458"/>
  <c r="B7458"/>
  <c r="C7458"/>
  <c r="D7458"/>
  <c r="E7458"/>
  <c r="F7458"/>
  <c r="G7458"/>
  <c r="A7394"/>
  <c r="B7394"/>
  <c r="C7394"/>
  <c r="D7394"/>
  <c r="E7394"/>
  <c r="F7394"/>
  <c r="G7394"/>
  <c r="H7394"/>
  <c r="A7459"/>
  <c r="B7459"/>
  <c r="C7459"/>
  <c r="D7459"/>
  <c r="E7459"/>
  <c r="F7459"/>
  <c r="G7459"/>
  <c r="A7395"/>
  <c r="B7395"/>
  <c r="C7395"/>
  <c r="D7395"/>
  <c r="E7395"/>
  <c r="F7395"/>
  <c r="G7395"/>
  <c r="H7395"/>
  <c r="A7460"/>
  <c r="B7460"/>
  <c r="C7460"/>
  <c r="D7460"/>
  <c r="E7460"/>
  <c r="F7460"/>
  <c r="G7460"/>
  <c r="A7504"/>
  <c r="B7504"/>
  <c r="C7504"/>
  <c r="D7504"/>
  <c r="E7504"/>
  <c r="F7504"/>
  <c r="G7504"/>
  <c r="A7505"/>
  <c r="B7505"/>
  <c r="C7505"/>
  <c r="D7505"/>
  <c r="E7505"/>
  <c r="F7505"/>
  <c r="G7505"/>
  <c r="A7480"/>
  <c r="B7480"/>
  <c r="C7480"/>
  <c r="D7480"/>
  <c r="E7480"/>
  <c r="F7480"/>
  <c r="G7480"/>
  <c r="A7506"/>
  <c r="B7506"/>
  <c r="C7506"/>
  <c r="D7506"/>
  <c r="E7506"/>
  <c r="F7506"/>
  <c r="G7506"/>
  <c r="A7481"/>
  <c r="B7481"/>
  <c r="C7481"/>
  <c r="D7481"/>
  <c r="E7481"/>
  <c r="F7481"/>
  <c r="G7481"/>
  <c r="A7543"/>
  <c r="B7543"/>
  <c r="C7543"/>
  <c r="D7543"/>
  <c r="E7543"/>
  <c r="F7543"/>
  <c r="G7543"/>
  <c r="H7543"/>
  <c r="A7577"/>
  <c r="B7577"/>
  <c r="C7577"/>
  <c r="D7577"/>
  <c r="E7577"/>
  <c r="F7577"/>
  <c r="G7577"/>
  <c r="H7577"/>
  <c r="A7597"/>
  <c r="B7597"/>
  <c r="C7597"/>
  <c r="D7597"/>
  <c r="E7597"/>
  <c r="F7597"/>
  <c r="G7597"/>
  <c r="A7544"/>
  <c r="B7544"/>
  <c r="C7544"/>
  <c r="D7544"/>
  <c r="E7544"/>
  <c r="F7544"/>
  <c r="G7544"/>
  <c r="H7544"/>
  <c r="A7578"/>
  <c r="B7578"/>
  <c r="C7578"/>
  <c r="D7578"/>
  <c r="E7578"/>
  <c r="F7578"/>
  <c r="G7578"/>
  <c r="H7578"/>
  <c r="A7545"/>
  <c r="B7545"/>
  <c r="C7545"/>
  <c r="D7545"/>
  <c r="E7545"/>
  <c r="F7545"/>
  <c r="G7545"/>
  <c r="H7545"/>
  <c r="A7588"/>
  <c r="B7588"/>
  <c r="C7588"/>
  <c r="D7588"/>
  <c r="E7588"/>
  <c r="F7588"/>
  <c r="G7588"/>
  <c r="H7588"/>
  <c r="A7982"/>
  <c r="B7982"/>
  <c r="C7982"/>
  <c r="D7982"/>
  <c r="E7982"/>
  <c r="F7982"/>
  <c r="G7982"/>
  <c r="A7660"/>
  <c r="B7660"/>
  <c r="C7660"/>
  <c r="D7660"/>
  <c r="E7660"/>
  <c r="F7660"/>
  <c r="G7660"/>
  <c r="H7660"/>
  <c r="A7707"/>
  <c r="B7707"/>
  <c r="C7707"/>
  <c r="D7707"/>
  <c r="E7707"/>
  <c r="F7707"/>
  <c r="G7707"/>
  <c r="H7707"/>
  <c r="A7813"/>
  <c r="B7813"/>
  <c r="C7813"/>
  <c r="D7813"/>
  <c r="E7813"/>
  <c r="F7813"/>
  <c r="G7813"/>
  <c r="H7813"/>
  <c r="A7744"/>
  <c r="B7744"/>
  <c r="C7744"/>
  <c r="D7744"/>
  <c r="E7744"/>
  <c r="F7744"/>
  <c r="G7744"/>
  <c r="H7744"/>
  <c r="A7947"/>
  <c r="B7947"/>
  <c r="C7947"/>
  <c r="D7947"/>
  <c r="E7947"/>
  <c r="F7947"/>
  <c r="G7947"/>
  <c r="A7983"/>
  <c r="B7983"/>
  <c r="C7983"/>
  <c r="D7983"/>
  <c r="E7983"/>
  <c r="F7983"/>
  <c r="G7983"/>
  <c r="A7872"/>
  <c r="B7872"/>
  <c r="C7872"/>
  <c r="D7872"/>
  <c r="E7872"/>
  <c r="F7872"/>
  <c r="G7872"/>
  <c r="H7872"/>
  <c r="A7661"/>
  <c r="B7661"/>
  <c r="C7661"/>
  <c r="D7661"/>
  <c r="E7661"/>
  <c r="F7661"/>
  <c r="G7661"/>
  <c r="H7661"/>
  <c r="A7708"/>
  <c r="B7708"/>
  <c r="C7708"/>
  <c r="D7708"/>
  <c r="E7708"/>
  <c r="F7708"/>
  <c r="G7708"/>
  <c r="H7708"/>
  <c r="A7725"/>
  <c r="B7725"/>
  <c r="C7725"/>
  <c r="D7725"/>
  <c r="E7725"/>
  <c r="F7725"/>
  <c r="G7725"/>
  <c r="H7725"/>
  <c r="A7814"/>
  <c r="B7814"/>
  <c r="C7814"/>
  <c r="D7814"/>
  <c r="E7814"/>
  <c r="F7814"/>
  <c r="G7814"/>
  <c r="H7814"/>
  <c r="A7745"/>
  <c r="B7745"/>
  <c r="C7745"/>
  <c r="D7745"/>
  <c r="E7745"/>
  <c r="F7745"/>
  <c r="G7745"/>
  <c r="H7745"/>
  <c r="A7753"/>
  <c r="B7753"/>
  <c r="C7753"/>
  <c r="D7753"/>
  <c r="E7753"/>
  <c r="F7753"/>
  <c r="G7753"/>
  <c r="H7753"/>
  <c r="A7903"/>
  <c r="B7903"/>
  <c r="C7903"/>
  <c r="D7903"/>
  <c r="E7903"/>
  <c r="F7903"/>
  <c r="G7903"/>
  <c r="H7903"/>
  <c r="A7948"/>
  <c r="B7948"/>
  <c r="C7948"/>
  <c r="D7948"/>
  <c r="E7948"/>
  <c r="F7948"/>
  <c r="G7948"/>
  <c r="A7873"/>
  <c r="B7873"/>
  <c r="C7873"/>
  <c r="D7873"/>
  <c r="E7873"/>
  <c r="F7873"/>
  <c r="G7873"/>
  <c r="H7873"/>
  <c r="A7612"/>
  <c r="B7612"/>
  <c r="C7612"/>
  <c r="D7612"/>
  <c r="E7612"/>
  <c r="F7612"/>
  <c r="G7612"/>
  <c r="A7662"/>
  <c r="B7662"/>
  <c r="C7662"/>
  <c r="D7662"/>
  <c r="E7662"/>
  <c r="F7662"/>
  <c r="G7662"/>
  <c r="H7662"/>
  <c r="A7709"/>
  <c r="B7709"/>
  <c r="C7709"/>
  <c r="D7709"/>
  <c r="E7709"/>
  <c r="F7709"/>
  <c r="G7709"/>
  <c r="H7709"/>
  <c r="A7726"/>
  <c r="B7726"/>
  <c r="C7726"/>
  <c r="D7726"/>
  <c r="E7726"/>
  <c r="F7726"/>
  <c r="G7726"/>
  <c r="H7726"/>
  <c r="A7815"/>
  <c r="B7815"/>
  <c r="C7815"/>
  <c r="D7815"/>
  <c r="E7815"/>
  <c r="F7815"/>
  <c r="G7815"/>
  <c r="H7815"/>
  <c r="A7746"/>
  <c r="B7746"/>
  <c r="C7746"/>
  <c r="D7746"/>
  <c r="E7746"/>
  <c r="F7746"/>
  <c r="G7746"/>
  <c r="H7746"/>
  <c r="A7754"/>
  <c r="B7754"/>
  <c r="C7754"/>
  <c r="D7754"/>
  <c r="E7754"/>
  <c r="F7754"/>
  <c r="G7754"/>
  <c r="H7754"/>
  <c r="A7914"/>
  <c r="B7914"/>
  <c r="C7914"/>
  <c r="D7914"/>
  <c r="E7914"/>
  <c r="F7914"/>
  <c r="G7914"/>
  <c r="H7914"/>
  <c r="A7904"/>
  <c r="B7904"/>
  <c r="C7904"/>
  <c r="D7904"/>
  <c r="E7904"/>
  <c r="F7904"/>
  <c r="G7904"/>
  <c r="H7904"/>
  <c r="A7949"/>
  <c r="B7949"/>
  <c r="C7949"/>
  <c r="D7949"/>
  <c r="E7949"/>
  <c r="F7949"/>
  <c r="G7949"/>
  <c r="A7874"/>
  <c r="B7874"/>
  <c r="C7874"/>
  <c r="D7874"/>
  <c r="E7874"/>
  <c r="F7874"/>
  <c r="G7874"/>
  <c r="H7874"/>
  <c r="A7663"/>
  <c r="B7663"/>
  <c r="C7663"/>
  <c r="D7663"/>
  <c r="E7663"/>
  <c r="F7663"/>
  <c r="G7663"/>
  <c r="H7663"/>
  <c r="A7816"/>
  <c r="B7816"/>
  <c r="C7816"/>
  <c r="D7816"/>
  <c r="E7816"/>
  <c r="F7816"/>
  <c r="G7816"/>
  <c r="H7816"/>
  <c r="A7747"/>
  <c r="B7747"/>
  <c r="C7747"/>
  <c r="D7747"/>
  <c r="E7747"/>
  <c r="F7747"/>
  <c r="G7747"/>
  <c r="H7747"/>
  <c r="A7905"/>
  <c r="B7905"/>
  <c r="C7905"/>
  <c r="D7905"/>
  <c r="E7905"/>
  <c r="F7905"/>
  <c r="G7905"/>
  <c r="H7905"/>
  <c r="A7950"/>
  <c r="B7950"/>
  <c r="C7950"/>
  <c r="D7950"/>
  <c r="E7950"/>
  <c r="F7950"/>
  <c r="G7950"/>
  <c r="A7984"/>
  <c r="B7984"/>
  <c r="C7984"/>
  <c r="D7984"/>
  <c r="E7984"/>
  <c r="F7984"/>
  <c r="G7984"/>
  <c r="A7875"/>
  <c r="B7875"/>
  <c r="C7875"/>
  <c r="D7875"/>
  <c r="E7875"/>
  <c r="F7875"/>
  <c r="G7875"/>
  <c r="H7875"/>
  <c r="A7664"/>
  <c r="B7664"/>
  <c r="C7664"/>
  <c r="D7664"/>
  <c r="E7664"/>
  <c r="F7664"/>
  <c r="G7664"/>
  <c r="H7664"/>
  <c r="A7817"/>
  <c r="B7817"/>
  <c r="C7817"/>
  <c r="D7817"/>
  <c r="E7817"/>
  <c r="F7817"/>
  <c r="G7817"/>
  <c r="H7817"/>
  <c r="A7748"/>
  <c r="B7748"/>
  <c r="C7748"/>
  <c r="D7748"/>
  <c r="E7748"/>
  <c r="F7748"/>
  <c r="G7748"/>
  <c r="H7748"/>
  <c r="A7755"/>
  <c r="B7755"/>
  <c r="C7755"/>
  <c r="D7755"/>
  <c r="E7755"/>
  <c r="F7755"/>
  <c r="G7755"/>
  <c r="H7755"/>
  <c r="A7951"/>
  <c r="B7951"/>
  <c r="C7951"/>
  <c r="D7951"/>
  <c r="E7951"/>
  <c r="F7951"/>
  <c r="G7951"/>
  <c r="A16455"/>
  <c r="B16455"/>
  <c r="C16455"/>
  <c r="D16455"/>
  <c r="E16455"/>
  <c r="F16455"/>
  <c r="G16455"/>
  <c r="H16455"/>
  <c r="A16479"/>
  <c r="B16479"/>
  <c r="C16479"/>
  <c r="D16479"/>
  <c r="E16479"/>
  <c r="F16479"/>
  <c r="G16479"/>
  <c r="H16479"/>
  <c r="A16532"/>
  <c r="B16532"/>
  <c r="C16532"/>
  <c r="D16532"/>
  <c r="E16532"/>
  <c r="F16532"/>
  <c r="G16532"/>
  <c r="H16532"/>
  <c r="A16480"/>
  <c r="B16480"/>
  <c r="C16480"/>
  <c r="D16480"/>
  <c r="E16480"/>
  <c r="F16480"/>
  <c r="G16480"/>
  <c r="H16480"/>
  <c r="A16481"/>
  <c r="B16481"/>
  <c r="C16481"/>
  <c r="D16481"/>
  <c r="E16481"/>
  <c r="F16481"/>
  <c r="G16481"/>
  <c r="H16481"/>
  <c r="A16599"/>
  <c r="B16599"/>
  <c r="C16599"/>
  <c r="D16599"/>
  <c r="E16599"/>
  <c r="F16599"/>
  <c r="G16599"/>
  <c r="H16599"/>
  <c r="A16633"/>
  <c r="B16633"/>
  <c r="C16633"/>
  <c r="D16633"/>
  <c r="E16633"/>
  <c r="F16633"/>
  <c r="G16633"/>
  <c r="H16633"/>
  <c r="A16634"/>
  <c r="B16634"/>
  <c r="C16634"/>
  <c r="D16634"/>
  <c r="E16634"/>
  <c r="F16634"/>
  <c r="G16634"/>
  <c r="H16634"/>
  <c r="A16635"/>
  <c r="B16635"/>
  <c r="C16635"/>
  <c r="D16635"/>
  <c r="E16635"/>
  <c r="F16635"/>
  <c r="G16635"/>
  <c r="H16635"/>
  <c r="A16636"/>
  <c r="B16636"/>
  <c r="C16636"/>
  <c r="D16636"/>
  <c r="E16636"/>
  <c r="F16636"/>
  <c r="G16636"/>
  <c r="H16636"/>
  <c r="A16729"/>
  <c r="B16729"/>
  <c r="C16729"/>
  <c r="D16729"/>
  <c r="E16729"/>
  <c r="F16729"/>
  <c r="G16729"/>
  <c r="A16749"/>
  <c r="B16749"/>
  <c r="C16749"/>
  <c r="D16749"/>
  <c r="E16749"/>
  <c r="F16749"/>
  <c r="G16749"/>
  <c r="H16749"/>
  <c r="A16924"/>
  <c r="B16924"/>
  <c r="C16924"/>
  <c r="D16924"/>
  <c r="E16924"/>
  <c r="F16924"/>
  <c r="G16924"/>
  <c r="H16924"/>
  <c r="A16822"/>
  <c r="B16822"/>
  <c r="C16822"/>
  <c r="D16822"/>
  <c r="E16822"/>
  <c r="F16822"/>
  <c r="G16822"/>
  <c r="H16822"/>
  <c r="A16925"/>
  <c r="B16925"/>
  <c r="C16925"/>
  <c r="D16925"/>
  <c r="E16925"/>
  <c r="F16925"/>
  <c r="G16925"/>
  <c r="H16925"/>
  <c r="A16884"/>
  <c r="B16884"/>
  <c r="C16884"/>
  <c r="D16884"/>
  <c r="E16884"/>
  <c r="F16884"/>
  <c r="G16884"/>
  <c r="H16884"/>
  <c r="A16823"/>
  <c r="B16823"/>
  <c r="C16823"/>
  <c r="D16823"/>
  <c r="E16823"/>
  <c r="F16823"/>
  <c r="G16823"/>
  <c r="H16823"/>
  <c r="A16926"/>
  <c r="B16926"/>
  <c r="C16926"/>
  <c r="D16926"/>
  <c r="E16926"/>
  <c r="F16926"/>
  <c r="G16926"/>
  <c r="H16926"/>
  <c r="A17015"/>
  <c r="B17015"/>
  <c r="C17015"/>
  <c r="D17015"/>
  <c r="E17015"/>
  <c r="F17015"/>
  <c r="G17015"/>
  <c r="A16824"/>
  <c r="B16824"/>
  <c r="C16824"/>
  <c r="D16824"/>
  <c r="E16824"/>
  <c r="F16824"/>
  <c r="G16824"/>
  <c r="H16824"/>
  <c r="A16825"/>
  <c r="B16825"/>
  <c r="C16825"/>
  <c r="D16825"/>
  <c r="E16825"/>
  <c r="F16825"/>
  <c r="G16825"/>
  <c r="H16825"/>
  <c r="A16456"/>
  <c r="B16456"/>
  <c r="C16456"/>
  <c r="D16456"/>
  <c r="E16456"/>
  <c r="F16456"/>
  <c r="G16456"/>
  <c r="H16456"/>
  <c r="A16467"/>
  <c r="B16467"/>
  <c r="C16467"/>
  <c r="D16467"/>
  <c r="E16467"/>
  <c r="F16467"/>
  <c r="G16467"/>
  <c r="A16457"/>
  <c r="B16457"/>
  <c r="C16457"/>
  <c r="D16457"/>
  <c r="E16457"/>
  <c r="F16457"/>
  <c r="G16457"/>
  <c r="H16457"/>
  <c r="A16482"/>
  <c r="B16482"/>
  <c r="C16482"/>
  <c r="D16482"/>
  <c r="E16482"/>
  <c r="F16482"/>
  <c r="G16482"/>
  <c r="H16482"/>
  <c r="A16533"/>
  <c r="B16533"/>
  <c r="C16533"/>
  <c r="D16533"/>
  <c r="E16533"/>
  <c r="F16533"/>
  <c r="G16533"/>
  <c r="H16533"/>
  <c r="A16524"/>
  <c r="B16524"/>
  <c r="C16524"/>
  <c r="D16524"/>
  <c r="E16524"/>
  <c r="F16524"/>
  <c r="G16524"/>
  <c r="H16524"/>
  <c r="A16557"/>
  <c r="B16557"/>
  <c r="C16557"/>
  <c r="D16557"/>
  <c r="E16557"/>
  <c r="F16557"/>
  <c r="G16557"/>
  <c r="A16483"/>
  <c r="B16483"/>
  <c r="C16483"/>
  <c r="D16483"/>
  <c r="E16483"/>
  <c r="F16483"/>
  <c r="G16483"/>
  <c r="H16483"/>
  <c r="A16558"/>
  <c r="B16558"/>
  <c r="C16558"/>
  <c r="D16558"/>
  <c r="E16558"/>
  <c r="F16558"/>
  <c r="G16558"/>
  <c r="A16484"/>
  <c r="B16484"/>
  <c r="C16484"/>
  <c r="D16484"/>
  <c r="E16484"/>
  <c r="F16484"/>
  <c r="G16484"/>
  <c r="H16484"/>
  <c r="A16534"/>
  <c r="B16534"/>
  <c r="C16534"/>
  <c r="D16534"/>
  <c r="E16534"/>
  <c r="F16534"/>
  <c r="G16534"/>
  <c r="H16534"/>
  <c r="A16559"/>
  <c r="B16559"/>
  <c r="C16559"/>
  <c r="D16559"/>
  <c r="E16559"/>
  <c r="F16559"/>
  <c r="G16559"/>
  <c r="A16485"/>
  <c r="B16485"/>
  <c r="C16485"/>
  <c r="D16485"/>
  <c r="E16485"/>
  <c r="F16485"/>
  <c r="G16485"/>
  <c r="H16485"/>
  <c r="A16584"/>
  <c r="B16584"/>
  <c r="C16584"/>
  <c r="D16584"/>
  <c r="E16584"/>
  <c r="F16584"/>
  <c r="G16584"/>
  <c r="H16584"/>
  <c r="A16591"/>
  <c r="B16591"/>
  <c r="C16591"/>
  <c r="D16591"/>
  <c r="E16591"/>
  <c r="F16591"/>
  <c r="G16591"/>
  <c r="H16591"/>
  <c r="A16600"/>
  <c r="B16600"/>
  <c r="C16600"/>
  <c r="D16600"/>
  <c r="E16600"/>
  <c r="F16600"/>
  <c r="G16600"/>
  <c r="H16600"/>
  <c r="A16612"/>
  <c r="B16612"/>
  <c r="C16612"/>
  <c r="D16612"/>
  <c r="E16612"/>
  <c r="F16612"/>
  <c r="G16612"/>
  <c r="A16637"/>
  <c r="B16637"/>
  <c r="C16637"/>
  <c r="D16637"/>
  <c r="E16637"/>
  <c r="F16637"/>
  <c r="G16637"/>
  <c r="H16637"/>
  <c r="A16687"/>
  <c r="B16687"/>
  <c r="C16687"/>
  <c r="D16687"/>
  <c r="E16687"/>
  <c r="F16687"/>
  <c r="G16687"/>
  <c r="A16638"/>
  <c r="B16638"/>
  <c r="C16638"/>
  <c r="D16638"/>
  <c r="E16638"/>
  <c r="F16638"/>
  <c r="G16638"/>
  <c r="H16638"/>
  <c r="A16688"/>
  <c r="B16688"/>
  <c r="C16688"/>
  <c r="D16688"/>
  <c r="E16688"/>
  <c r="F16688"/>
  <c r="G16688"/>
  <c r="A16639"/>
  <c r="B16639"/>
  <c r="C16639"/>
  <c r="D16639"/>
  <c r="E16639"/>
  <c r="F16639"/>
  <c r="G16639"/>
  <c r="H16639"/>
  <c r="A16689"/>
  <c r="B16689"/>
  <c r="C16689"/>
  <c r="D16689"/>
  <c r="E16689"/>
  <c r="F16689"/>
  <c r="G16689"/>
  <c r="A16640"/>
  <c r="B16640"/>
  <c r="C16640"/>
  <c r="D16640"/>
  <c r="E16640"/>
  <c r="F16640"/>
  <c r="G16640"/>
  <c r="H16640"/>
  <c r="A16690"/>
  <c r="B16690"/>
  <c r="C16690"/>
  <c r="D16690"/>
  <c r="E16690"/>
  <c r="F16690"/>
  <c r="G16690"/>
  <c r="A16641"/>
  <c r="B16641"/>
  <c r="C16641"/>
  <c r="D16641"/>
  <c r="E16641"/>
  <c r="F16641"/>
  <c r="G16641"/>
  <c r="H16641"/>
  <c r="A16691"/>
  <c r="B16691"/>
  <c r="C16691"/>
  <c r="D16691"/>
  <c r="E16691"/>
  <c r="F16691"/>
  <c r="G16691"/>
  <c r="A16730"/>
  <c r="B16730"/>
  <c r="C16730"/>
  <c r="D16730"/>
  <c r="E16730"/>
  <c r="F16730"/>
  <c r="G16730"/>
  <c r="A16715"/>
  <c r="B16715"/>
  <c r="C16715"/>
  <c r="D16715"/>
  <c r="E16715"/>
  <c r="F16715"/>
  <c r="G16715"/>
  <c r="A16731"/>
  <c r="B16731"/>
  <c r="C16731"/>
  <c r="D16731"/>
  <c r="E16731"/>
  <c r="F16731"/>
  <c r="G16731"/>
  <c r="A16716"/>
  <c r="B16716"/>
  <c r="C16716"/>
  <c r="D16716"/>
  <c r="E16716"/>
  <c r="F16716"/>
  <c r="G16716"/>
  <c r="A16732"/>
  <c r="B16732"/>
  <c r="C16732"/>
  <c r="D16732"/>
  <c r="E16732"/>
  <c r="F16732"/>
  <c r="G16732"/>
  <c r="A16717"/>
  <c r="B16717"/>
  <c r="C16717"/>
  <c r="D16717"/>
  <c r="E16717"/>
  <c r="F16717"/>
  <c r="G16717"/>
  <c r="A16750"/>
  <c r="B16750"/>
  <c r="C16750"/>
  <c r="D16750"/>
  <c r="E16750"/>
  <c r="F16750"/>
  <c r="G16750"/>
  <c r="H16750"/>
  <c r="A16781"/>
  <c r="B16781"/>
  <c r="C16781"/>
  <c r="D16781"/>
  <c r="E16781"/>
  <c r="F16781"/>
  <c r="G16781"/>
  <c r="H16781"/>
  <c r="A16795"/>
  <c r="B16795"/>
  <c r="C16795"/>
  <c r="D16795"/>
  <c r="E16795"/>
  <c r="F16795"/>
  <c r="G16795"/>
  <c r="A16751"/>
  <c r="B16751"/>
  <c r="C16751"/>
  <c r="D16751"/>
  <c r="E16751"/>
  <c r="F16751"/>
  <c r="G16751"/>
  <c r="H16751"/>
  <c r="A16752"/>
  <c r="B16752"/>
  <c r="C16752"/>
  <c r="D16752"/>
  <c r="E16752"/>
  <c r="F16752"/>
  <c r="G16752"/>
  <c r="H16752"/>
  <c r="A16826"/>
  <c r="B16826"/>
  <c r="C16826"/>
  <c r="D16826"/>
  <c r="E16826"/>
  <c r="F16826"/>
  <c r="G16826"/>
  <c r="H16826"/>
  <c r="A16874"/>
  <c r="B16874"/>
  <c r="C16874"/>
  <c r="D16874"/>
  <c r="E16874"/>
  <c r="F16874"/>
  <c r="G16874"/>
  <c r="H16874"/>
  <c r="A16927"/>
  <c r="B16927"/>
  <c r="C16927"/>
  <c r="D16927"/>
  <c r="E16927"/>
  <c r="F16927"/>
  <c r="G16927"/>
  <c r="H16927"/>
  <c r="A16885"/>
  <c r="B16885"/>
  <c r="C16885"/>
  <c r="D16885"/>
  <c r="E16885"/>
  <c r="F16885"/>
  <c r="G16885"/>
  <c r="H16885"/>
  <c r="A16901"/>
  <c r="B16901"/>
  <c r="C16901"/>
  <c r="D16901"/>
  <c r="E16901"/>
  <c r="F16901"/>
  <c r="G16901"/>
  <c r="H16901"/>
  <c r="A17016"/>
  <c r="B17016"/>
  <c r="C17016"/>
  <c r="D17016"/>
  <c r="E17016"/>
  <c r="F17016"/>
  <c r="G17016"/>
  <c r="A16977"/>
  <c r="B16977"/>
  <c r="C16977"/>
  <c r="D16977"/>
  <c r="E16977"/>
  <c r="F16977"/>
  <c r="G16977"/>
  <c r="H16977"/>
  <c r="A16805"/>
  <c r="B16805"/>
  <c r="C16805"/>
  <c r="D16805"/>
  <c r="E16805"/>
  <c r="F16805"/>
  <c r="G16805"/>
  <c r="A16804"/>
  <c r="B16804"/>
  <c r="C16804"/>
  <c r="D16804"/>
  <c r="E16804"/>
  <c r="F16804"/>
  <c r="G16804"/>
  <c r="H16804"/>
  <c r="A16827"/>
  <c r="B16827"/>
  <c r="C16827"/>
  <c r="D16827"/>
  <c r="E16827"/>
  <c r="F16827"/>
  <c r="G16827"/>
  <c r="H16827"/>
  <c r="A16928"/>
  <c r="B16928"/>
  <c r="C16928"/>
  <c r="D16928"/>
  <c r="E16928"/>
  <c r="F16928"/>
  <c r="G16928"/>
  <c r="H16928"/>
  <c r="A16886"/>
  <c r="B16886"/>
  <c r="C16886"/>
  <c r="D16886"/>
  <c r="E16886"/>
  <c r="F16886"/>
  <c r="G16886"/>
  <c r="H16886"/>
  <c r="A16902"/>
  <c r="B16902"/>
  <c r="C16902"/>
  <c r="D16902"/>
  <c r="E16902"/>
  <c r="F16902"/>
  <c r="G16902"/>
  <c r="H16902"/>
  <c r="A17017"/>
  <c r="B17017"/>
  <c r="C17017"/>
  <c r="D17017"/>
  <c r="E17017"/>
  <c r="F17017"/>
  <c r="G17017"/>
  <c r="A16978"/>
  <c r="B16978"/>
  <c r="C16978"/>
  <c r="D16978"/>
  <c r="E16978"/>
  <c r="F16978"/>
  <c r="G16978"/>
  <c r="H16978"/>
  <c r="A16828"/>
  <c r="B16828"/>
  <c r="C16828"/>
  <c r="D16828"/>
  <c r="E16828"/>
  <c r="F16828"/>
  <c r="G16828"/>
  <c r="H16828"/>
  <c r="A16883"/>
  <c r="B16883"/>
  <c r="C16883"/>
  <c r="D16883"/>
  <c r="E16883"/>
  <c r="F16883"/>
  <c r="G16883"/>
  <c r="H16883"/>
  <c r="A16929"/>
  <c r="B16929"/>
  <c r="C16929"/>
  <c r="D16929"/>
  <c r="E16929"/>
  <c r="F16929"/>
  <c r="G16929"/>
  <c r="H16929"/>
  <c r="A16887"/>
  <c r="B16887"/>
  <c r="C16887"/>
  <c r="D16887"/>
  <c r="E16887"/>
  <c r="F16887"/>
  <c r="G16887"/>
  <c r="H16887"/>
  <c r="A16903"/>
  <c r="B16903"/>
  <c r="C16903"/>
  <c r="D16903"/>
  <c r="E16903"/>
  <c r="F16903"/>
  <c r="G16903"/>
  <c r="H16903"/>
  <c r="A17000"/>
  <c r="B17000"/>
  <c r="C17000"/>
  <c r="D17000"/>
  <c r="E17000"/>
  <c r="F17000"/>
  <c r="G17000"/>
  <c r="H17000"/>
  <c r="A17018"/>
  <c r="B17018"/>
  <c r="C17018"/>
  <c r="D17018"/>
  <c r="E17018"/>
  <c r="F17018"/>
  <c r="G17018"/>
  <c r="A16829"/>
  <c r="B16829"/>
  <c r="C16829"/>
  <c r="D16829"/>
  <c r="E16829"/>
  <c r="F16829"/>
  <c r="G16829"/>
  <c r="H16829"/>
  <c r="A16930"/>
  <c r="B16930"/>
  <c r="C16930"/>
  <c r="D16930"/>
  <c r="E16930"/>
  <c r="F16930"/>
  <c r="G16930"/>
  <c r="H16930"/>
  <c r="A17019"/>
  <c r="B17019"/>
  <c r="C17019"/>
  <c r="D17019"/>
  <c r="E17019"/>
  <c r="F17019"/>
  <c r="G17019"/>
  <c r="A16979"/>
  <c r="B16979"/>
  <c r="C16979"/>
  <c r="D16979"/>
  <c r="E16979"/>
  <c r="F16979"/>
  <c r="G16979"/>
  <c r="H16979"/>
  <c r="A16830"/>
  <c r="B16830"/>
  <c r="C16830"/>
  <c r="D16830"/>
  <c r="E16830"/>
  <c r="F16830"/>
  <c r="G16830"/>
  <c r="H16830"/>
  <c r="A16931"/>
  <c r="B16931"/>
  <c r="C16931"/>
  <c r="D16931"/>
  <c r="E16931"/>
  <c r="F16931"/>
  <c r="G16931"/>
  <c r="H16931"/>
  <c r="A17020"/>
  <c r="B17020"/>
  <c r="C17020"/>
  <c r="D17020"/>
  <c r="E17020"/>
  <c r="F17020"/>
  <c r="G17020"/>
  <c r="A16486"/>
  <c r="B16486"/>
  <c r="C16486"/>
  <c r="D16486"/>
  <c r="E16486"/>
  <c r="F16486"/>
  <c r="G16486"/>
  <c r="H16486"/>
  <c r="A16535"/>
  <c r="B16535"/>
  <c r="C16535"/>
  <c r="D16535"/>
  <c r="E16535"/>
  <c r="F16535"/>
  <c r="G16535"/>
  <c r="H16535"/>
  <c r="A16560"/>
  <c r="B16560"/>
  <c r="C16560"/>
  <c r="D16560"/>
  <c r="E16560"/>
  <c r="F16560"/>
  <c r="G16560"/>
  <c r="A16487"/>
  <c r="B16487"/>
  <c r="C16487"/>
  <c r="D16487"/>
  <c r="E16487"/>
  <c r="F16487"/>
  <c r="G16487"/>
  <c r="H16487"/>
  <c r="A16536"/>
  <c r="B16536"/>
  <c r="C16536"/>
  <c r="D16536"/>
  <c r="E16536"/>
  <c r="F16536"/>
  <c r="G16536"/>
  <c r="H16536"/>
  <c r="A16561"/>
  <c r="B16561"/>
  <c r="C16561"/>
  <c r="D16561"/>
  <c r="E16561"/>
  <c r="F16561"/>
  <c r="G16561"/>
  <c r="A16488"/>
  <c r="B16488"/>
  <c r="C16488"/>
  <c r="D16488"/>
  <c r="E16488"/>
  <c r="F16488"/>
  <c r="G16488"/>
  <c r="H16488"/>
  <c r="A16585"/>
  <c r="B16585"/>
  <c r="C16585"/>
  <c r="D16585"/>
  <c r="E16585"/>
  <c r="F16585"/>
  <c r="G16585"/>
  <c r="H16585"/>
  <c r="A16592"/>
  <c r="B16592"/>
  <c r="C16592"/>
  <c r="D16592"/>
  <c r="E16592"/>
  <c r="F16592"/>
  <c r="G16592"/>
  <c r="H16592"/>
  <c r="A16601"/>
  <c r="B16601"/>
  <c r="C16601"/>
  <c r="D16601"/>
  <c r="E16601"/>
  <c r="F16601"/>
  <c r="G16601"/>
  <c r="H16601"/>
  <c r="A16613"/>
  <c r="B16613"/>
  <c r="C16613"/>
  <c r="D16613"/>
  <c r="E16613"/>
  <c r="F16613"/>
  <c r="G16613"/>
  <c r="A16642"/>
  <c r="B16642"/>
  <c r="C16642"/>
  <c r="D16642"/>
  <c r="E16642"/>
  <c r="F16642"/>
  <c r="G16642"/>
  <c r="H16642"/>
  <c r="A16692"/>
  <c r="B16692"/>
  <c r="C16692"/>
  <c r="D16692"/>
  <c r="E16692"/>
  <c r="F16692"/>
  <c r="G16692"/>
  <c r="A16643"/>
  <c r="B16643"/>
  <c r="C16643"/>
  <c r="D16643"/>
  <c r="E16643"/>
  <c r="F16643"/>
  <c r="G16643"/>
  <c r="H16643"/>
  <c r="A16693"/>
  <c r="B16693"/>
  <c r="C16693"/>
  <c r="D16693"/>
  <c r="E16693"/>
  <c r="F16693"/>
  <c r="G16693"/>
  <c r="A16644"/>
  <c r="B16644"/>
  <c r="C16644"/>
  <c r="D16644"/>
  <c r="E16644"/>
  <c r="F16644"/>
  <c r="G16644"/>
  <c r="H16644"/>
  <c r="A16694"/>
  <c r="B16694"/>
  <c r="C16694"/>
  <c r="D16694"/>
  <c r="E16694"/>
  <c r="F16694"/>
  <c r="G16694"/>
  <c r="A16645"/>
  <c r="B16645"/>
  <c r="C16645"/>
  <c r="D16645"/>
  <c r="E16645"/>
  <c r="F16645"/>
  <c r="G16645"/>
  <c r="H16645"/>
  <c r="A16695"/>
  <c r="B16695"/>
  <c r="C16695"/>
  <c r="D16695"/>
  <c r="E16695"/>
  <c r="F16695"/>
  <c r="G16695"/>
  <c r="A16646"/>
  <c r="B16646"/>
  <c r="C16646"/>
  <c r="D16646"/>
  <c r="E16646"/>
  <c r="F16646"/>
  <c r="G16646"/>
  <c r="H16646"/>
  <c r="A16733"/>
  <c r="B16733"/>
  <c r="C16733"/>
  <c r="D16733"/>
  <c r="E16733"/>
  <c r="F16733"/>
  <c r="G16733"/>
  <c r="A16753"/>
  <c r="B16753"/>
  <c r="C16753"/>
  <c r="D16753"/>
  <c r="E16753"/>
  <c r="F16753"/>
  <c r="G16753"/>
  <c r="H16753"/>
  <c r="A16782"/>
  <c r="B16782"/>
  <c r="C16782"/>
  <c r="D16782"/>
  <c r="E16782"/>
  <c r="F16782"/>
  <c r="G16782"/>
  <c r="H16782"/>
  <c r="A16754"/>
  <c r="B16754"/>
  <c r="C16754"/>
  <c r="D16754"/>
  <c r="E16754"/>
  <c r="F16754"/>
  <c r="G16754"/>
  <c r="H16754"/>
  <c r="A16755"/>
  <c r="B16755"/>
  <c r="C16755"/>
  <c r="D16755"/>
  <c r="E16755"/>
  <c r="F16755"/>
  <c r="G16755"/>
  <c r="H16755"/>
  <c r="A16932"/>
  <c r="B16932"/>
  <c r="C16932"/>
  <c r="D16932"/>
  <c r="E16932"/>
  <c r="F16932"/>
  <c r="G16932"/>
  <c r="H16932"/>
  <c r="A17021"/>
  <c r="B17021"/>
  <c r="C17021"/>
  <c r="D17021"/>
  <c r="E17021"/>
  <c r="F17021"/>
  <c r="G17021"/>
  <c r="A16980"/>
  <c r="B16980"/>
  <c r="C16980"/>
  <c r="D16980"/>
  <c r="E16980"/>
  <c r="F16980"/>
  <c r="G16980"/>
  <c r="H16980"/>
  <c r="A16831"/>
  <c r="B16831"/>
  <c r="C16831"/>
  <c r="D16831"/>
  <c r="E16831"/>
  <c r="F16831"/>
  <c r="G16831"/>
  <c r="H16831"/>
  <c r="A16933"/>
  <c r="B16933"/>
  <c r="C16933"/>
  <c r="D16933"/>
  <c r="E16933"/>
  <c r="F16933"/>
  <c r="G16933"/>
  <c r="H16933"/>
  <c r="A16888"/>
  <c r="B16888"/>
  <c r="C16888"/>
  <c r="D16888"/>
  <c r="E16888"/>
  <c r="F16888"/>
  <c r="G16888"/>
  <c r="H16888"/>
  <c r="A16904"/>
  <c r="B16904"/>
  <c r="C16904"/>
  <c r="D16904"/>
  <c r="E16904"/>
  <c r="F16904"/>
  <c r="G16904"/>
  <c r="H16904"/>
  <c r="A17001"/>
  <c r="B17001"/>
  <c r="C17001"/>
  <c r="D17001"/>
  <c r="E17001"/>
  <c r="F17001"/>
  <c r="G17001"/>
  <c r="H17001"/>
  <c r="A17022"/>
  <c r="B17022"/>
  <c r="C17022"/>
  <c r="D17022"/>
  <c r="E17022"/>
  <c r="F17022"/>
  <c r="G17022"/>
  <c r="A16981"/>
  <c r="B16981"/>
  <c r="C16981"/>
  <c r="D16981"/>
  <c r="E16981"/>
  <c r="F16981"/>
  <c r="G16981"/>
  <c r="H16981"/>
  <c r="A16832"/>
  <c r="B16832"/>
  <c r="C16832"/>
  <c r="D16832"/>
  <c r="E16832"/>
  <c r="F16832"/>
  <c r="G16832"/>
  <c r="H16832"/>
  <c r="A16934"/>
  <c r="B16934"/>
  <c r="C16934"/>
  <c r="D16934"/>
  <c r="E16934"/>
  <c r="F16934"/>
  <c r="G16934"/>
  <c r="H16934"/>
  <c r="A17023"/>
  <c r="B17023"/>
  <c r="C17023"/>
  <c r="D17023"/>
  <c r="E17023"/>
  <c r="F17023"/>
  <c r="G17023"/>
  <c r="A16833"/>
  <c r="B16833"/>
  <c r="C16833"/>
  <c r="D16833"/>
  <c r="E16833"/>
  <c r="F16833"/>
  <c r="G16833"/>
  <c r="H16833"/>
  <c r="A16935"/>
  <c r="B16935"/>
  <c r="C16935"/>
  <c r="D16935"/>
  <c r="E16935"/>
  <c r="F16935"/>
  <c r="G16935"/>
  <c r="H16935"/>
  <c r="A17024"/>
  <c r="B17024"/>
  <c r="C17024"/>
  <c r="D17024"/>
  <c r="E17024"/>
  <c r="F17024"/>
  <c r="G17024"/>
  <c r="A16834"/>
  <c r="B16834"/>
  <c r="C16834"/>
  <c r="D16834"/>
  <c r="E16834"/>
  <c r="F16834"/>
  <c r="G16834"/>
  <c r="H16834"/>
  <c r="A16936"/>
  <c r="B16936"/>
  <c r="C16936"/>
  <c r="D16936"/>
  <c r="E16936"/>
  <c r="F16936"/>
  <c r="G16936"/>
  <c r="H16936"/>
  <c r="A17025"/>
  <c r="B17025"/>
  <c r="C17025"/>
  <c r="D17025"/>
  <c r="E17025"/>
  <c r="F17025"/>
  <c r="G17025"/>
  <c r="A16489"/>
  <c r="B16489"/>
  <c r="C16489"/>
  <c r="D16489"/>
  <c r="E16489"/>
  <c r="F16489"/>
  <c r="G16489"/>
  <c r="H16489"/>
  <c r="A16537"/>
  <c r="B16537"/>
  <c r="C16537"/>
  <c r="D16537"/>
  <c r="E16537"/>
  <c r="F16537"/>
  <c r="G16537"/>
  <c r="H16537"/>
  <c r="A16562"/>
  <c r="B16562"/>
  <c r="C16562"/>
  <c r="D16562"/>
  <c r="E16562"/>
  <c r="F16562"/>
  <c r="G16562"/>
  <c r="A16490"/>
  <c r="B16490"/>
  <c r="C16490"/>
  <c r="D16490"/>
  <c r="E16490"/>
  <c r="F16490"/>
  <c r="G16490"/>
  <c r="H16490"/>
  <c r="A16563"/>
  <c r="B16563"/>
  <c r="C16563"/>
  <c r="D16563"/>
  <c r="E16563"/>
  <c r="F16563"/>
  <c r="G16563"/>
  <c r="A16491"/>
  <c r="B16491"/>
  <c r="C16491"/>
  <c r="D16491"/>
  <c r="E16491"/>
  <c r="F16491"/>
  <c r="G16491"/>
  <c r="H16491"/>
  <c r="A16492"/>
  <c r="B16492"/>
  <c r="C16492"/>
  <c r="D16492"/>
  <c r="E16492"/>
  <c r="F16492"/>
  <c r="G16492"/>
  <c r="H16492"/>
  <c r="A16564"/>
  <c r="B16564"/>
  <c r="C16564"/>
  <c r="D16564"/>
  <c r="E16564"/>
  <c r="F16564"/>
  <c r="G16564"/>
  <c r="A16586"/>
  <c r="B16586"/>
  <c r="C16586"/>
  <c r="D16586"/>
  <c r="E16586"/>
  <c r="F16586"/>
  <c r="G16586"/>
  <c r="H16586"/>
  <c r="A16602"/>
  <c r="B16602"/>
  <c r="C16602"/>
  <c r="D16602"/>
  <c r="E16602"/>
  <c r="F16602"/>
  <c r="G16602"/>
  <c r="H16602"/>
  <c r="A16614"/>
  <c r="B16614"/>
  <c r="C16614"/>
  <c r="D16614"/>
  <c r="E16614"/>
  <c r="F16614"/>
  <c r="G16614"/>
  <c r="A16647"/>
  <c r="B16647"/>
  <c r="C16647"/>
  <c r="D16647"/>
  <c r="E16647"/>
  <c r="F16647"/>
  <c r="G16647"/>
  <c r="H16647"/>
  <c r="A16696"/>
  <c r="B16696"/>
  <c r="C16696"/>
  <c r="D16696"/>
  <c r="E16696"/>
  <c r="F16696"/>
  <c r="G16696"/>
  <c r="A16648"/>
  <c r="B16648"/>
  <c r="C16648"/>
  <c r="D16648"/>
  <c r="E16648"/>
  <c r="F16648"/>
  <c r="G16648"/>
  <c r="H16648"/>
  <c r="A16697"/>
  <c r="B16697"/>
  <c r="C16697"/>
  <c r="D16697"/>
  <c r="E16697"/>
  <c r="F16697"/>
  <c r="G16697"/>
  <c r="A16649"/>
  <c r="B16649"/>
  <c r="C16649"/>
  <c r="D16649"/>
  <c r="E16649"/>
  <c r="F16649"/>
  <c r="G16649"/>
  <c r="H16649"/>
  <c r="A16698"/>
  <c r="B16698"/>
  <c r="C16698"/>
  <c r="D16698"/>
  <c r="E16698"/>
  <c r="F16698"/>
  <c r="G16698"/>
  <c r="A16650"/>
  <c r="B16650"/>
  <c r="C16650"/>
  <c r="D16650"/>
  <c r="E16650"/>
  <c r="F16650"/>
  <c r="G16650"/>
  <c r="H16650"/>
  <c r="A16699"/>
  <c r="B16699"/>
  <c r="C16699"/>
  <c r="D16699"/>
  <c r="E16699"/>
  <c r="F16699"/>
  <c r="G16699"/>
  <c r="A16651"/>
  <c r="B16651"/>
  <c r="C16651"/>
  <c r="D16651"/>
  <c r="E16651"/>
  <c r="F16651"/>
  <c r="G16651"/>
  <c r="H16651"/>
  <c r="A16700"/>
  <c r="B16700"/>
  <c r="C16700"/>
  <c r="D16700"/>
  <c r="E16700"/>
  <c r="F16700"/>
  <c r="G16700"/>
  <c r="A16734"/>
  <c r="B16734"/>
  <c r="C16734"/>
  <c r="D16734"/>
  <c r="E16734"/>
  <c r="F16734"/>
  <c r="G16734"/>
  <c r="A16718"/>
  <c r="B16718"/>
  <c r="C16718"/>
  <c r="D16718"/>
  <c r="E16718"/>
  <c r="F16718"/>
  <c r="G16718"/>
  <c r="A16756"/>
  <c r="B16756"/>
  <c r="C16756"/>
  <c r="D16756"/>
  <c r="E16756"/>
  <c r="F16756"/>
  <c r="G16756"/>
  <c r="H16756"/>
  <c r="A16783"/>
  <c r="B16783"/>
  <c r="C16783"/>
  <c r="D16783"/>
  <c r="E16783"/>
  <c r="F16783"/>
  <c r="G16783"/>
  <c r="H16783"/>
  <c r="A16796"/>
  <c r="B16796"/>
  <c r="C16796"/>
  <c r="D16796"/>
  <c r="E16796"/>
  <c r="F16796"/>
  <c r="G16796"/>
  <c r="A16757"/>
  <c r="B16757"/>
  <c r="C16757"/>
  <c r="D16757"/>
  <c r="E16757"/>
  <c r="F16757"/>
  <c r="G16757"/>
  <c r="H16757"/>
  <c r="A16758"/>
  <c r="B16758"/>
  <c r="C16758"/>
  <c r="D16758"/>
  <c r="E16758"/>
  <c r="F16758"/>
  <c r="G16758"/>
  <c r="H16758"/>
  <c r="A16835"/>
  <c r="B16835"/>
  <c r="C16835"/>
  <c r="D16835"/>
  <c r="E16835"/>
  <c r="F16835"/>
  <c r="G16835"/>
  <c r="H16835"/>
  <c r="A16875"/>
  <c r="B16875"/>
  <c r="C16875"/>
  <c r="D16875"/>
  <c r="E16875"/>
  <c r="F16875"/>
  <c r="G16875"/>
  <c r="H16875"/>
  <c r="A16937"/>
  <c r="B16937"/>
  <c r="C16937"/>
  <c r="D16937"/>
  <c r="E16937"/>
  <c r="F16937"/>
  <c r="G16937"/>
  <c r="H16937"/>
  <c r="A17026"/>
  <c r="B17026"/>
  <c r="C17026"/>
  <c r="D17026"/>
  <c r="E17026"/>
  <c r="F17026"/>
  <c r="G17026"/>
  <c r="A16982"/>
  <c r="B16982"/>
  <c r="C16982"/>
  <c r="D16982"/>
  <c r="E16982"/>
  <c r="F16982"/>
  <c r="G16982"/>
  <c r="H16982"/>
  <c r="A16836"/>
  <c r="B16836"/>
  <c r="C16836"/>
  <c r="D16836"/>
  <c r="E16836"/>
  <c r="F16836"/>
  <c r="G16836"/>
  <c r="H16836"/>
  <c r="A16876"/>
  <c r="B16876"/>
  <c r="C16876"/>
  <c r="D16876"/>
  <c r="E16876"/>
  <c r="F16876"/>
  <c r="G16876"/>
  <c r="H16876"/>
  <c r="A16938"/>
  <c r="B16938"/>
  <c r="C16938"/>
  <c r="D16938"/>
  <c r="E16938"/>
  <c r="F16938"/>
  <c r="G16938"/>
  <c r="H16938"/>
  <c r="A16889"/>
  <c r="B16889"/>
  <c r="C16889"/>
  <c r="D16889"/>
  <c r="E16889"/>
  <c r="F16889"/>
  <c r="G16889"/>
  <c r="H16889"/>
  <c r="A16905"/>
  <c r="B16905"/>
  <c r="C16905"/>
  <c r="D16905"/>
  <c r="E16905"/>
  <c r="F16905"/>
  <c r="G16905"/>
  <c r="H16905"/>
  <c r="A17027"/>
  <c r="B17027"/>
  <c r="C17027"/>
  <c r="D17027"/>
  <c r="E17027"/>
  <c r="F17027"/>
  <c r="G17027"/>
  <c r="A16983"/>
  <c r="B16983"/>
  <c r="C16983"/>
  <c r="D16983"/>
  <c r="E16983"/>
  <c r="F16983"/>
  <c r="G16983"/>
  <c r="H16983"/>
  <c r="A16837"/>
  <c r="B16837"/>
  <c r="C16837"/>
  <c r="D16837"/>
  <c r="E16837"/>
  <c r="F16837"/>
  <c r="G16837"/>
  <c r="H16837"/>
  <c r="A16877"/>
  <c r="B16877"/>
  <c r="C16877"/>
  <c r="D16877"/>
  <c r="E16877"/>
  <c r="F16877"/>
  <c r="G16877"/>
  <c r="H16877"/>
  <c r="A16939"/>
  <c r="B16939"/>
  <c r="C16939"/>
  <c r="D16939"/>
  <c r="E16939"/>
  <c r="F16939"/>
  <c r="G16939"/>
  <c r="H16939"/>
  <c r="A16890"/>
  <c r="B16890"/>
  <c r="C16890"/>
  <c r="D16890"/>
  <c r="E16890"/>
  <c r="F16890"/>
  <c r="G16890"/>
  <c r="H16890"/>
  <c r="A17002"/>
  <c r="B17002"/>
  <c r="C17002"/>
  <c r="D17002"/>
  <c r="E17002"/>
  <c r="F17002"/>
  <c r="G17002"/>
  <c r="H17002"/>
  <c r="A16998"/>
  <c r="B16998"/>
  <c r="C16998"/>
  <c r="D16998"/>
  <c r="E16998"/>
  <c r="F16998"/>
  <c r="G16998"/>
  <c r="H16998"/>
  <c r="A17028"/>
  <c r="B17028"/>
  <c r="C17028"/>
  <c r="D17028"/>
  <c r="E17028"/>
  <c r="F17028"/>
  <c r="G17028"/>
  <c r="A16838"/>
  <c r="B16838"/>
  <c r="C16838"/>
  <c r="D16838"/>
  <c r="E16838"/>
  <c r="F16838"/>
  <c r="G16838"/>
  <c r="H16838"/>
  <c r="A16940"/>
  <c r="B16940"/>
  <c r="C16940"/>
  <c r="D16940"/>
  <c r="E16940"/>
  <c r="F16940"/>
  <c r="G16940"/>
  <c r="H16940"/>
  <c r="A16891"/>
  <c r="B16891"/>
  <c r="C16891"/>
  <c r="D16891"/>
  <c r="E16891"/>
  <c r="F16891"/>
  <c r="G16891"/>
  <c r="H16891"/>
  <c r="A17029"/>
  <c r="B17029"/>
  <c r="C17029"/>
  <c r="D17029"/>
  <c r="E17029"/>
  <c r="F17029"/>
  <c r="G17029"/>
  <c r="A16984"/>
  <c r="B16984"/>
  <c r="C16984"/>
  <c r="D16984"/>
  <c r="E16984"/>
  <c r="F16984"/>
  <c r="G16984"/>
  <c r="H16984"/>
  <c r="A16839"/>
  <c r="B16839"/>
  <c r="C16839"/>
  <c r="D16839"/>
  <c r="E16839"/>
  <c r="F16839"/>
  <c r="G16839"/>
  <c r="H16839"/>
  <c r="A16941"/>
  <c r="B16941"/>
  <c r="C16941"/>
  <c r="D16941"/>
  <c r="E16941"/>
  <c r="F16941"/>
  <c r="G16941"/>
  <c r="H16941"/>
  <c r="A16892"/>
  <c r="B16892"/>
  <c r="C16892"/>
  <c r="D16892"/>
  <c r="E16892"/>
  <c r="F16892"/>
  <c r="G16892"/>
  <c r="H16892"/>
  <c r="A16493"/>
  <c r="B16493"/>
  <c r="C16493"/>
  <c r="D16493"/>
  <c r="E16493"/>
  <c r="F16493"/>
  <c r="G16493"/>
  <c r="H16493"/>
  <c r="A16538"/>
  <c r="B16538"/>
  <c r="C16538"/>
  <c r="D16538"/>
  <c r="E16538"/>
  <c r="F16538"/>
  <c r="G16538"/>
  <c r="H16538"/>
  <c r="A16525"/>
  <c r="B16525"/>
  <c r="C16525"/>
  <c r="D16525"/>
  <c r="E16525"/>
  <c r="F16525"/>
  <c r="G16525"/>
  <c r="H16525"/>
  <c r="A16565"/>
  <c r="B16565"/>
  <c r="C16565"/>
  <c r="D16565"/>
  <c r="E16565"/>
  <c r="F16565"/>
  <c r="G16565"/>
  <c r="A16494"/>
  <c r="B16494"/>
  <c r="C16494"/>
  <c r="D16494"/>
  <c r="E16494"/>
  <c r="F16494"/>
  <c r="G16494"/>
  <c r="H16494"/>
  <c r="A16566"/>
  <c r="B16566"/>
  <c r="C16566"/>
  <c r="D16566"/>
  <c r="E16566"/>
  <c r="F16566"/>
  <c r="G16566"/>
  <c r="A16495"/>
  <c r="B16495"/>
  <c r="C16495"/>
  <c r="D16495"/>
  <c r="E16495"/>
  <c r="F16495"/>
  <c r="G16495"/>
  <c r="H16495"/>
  <c r="A16539"/>
  <c r="B16539"/>
  <c r="C16539"/>
  <c r="D16539"/>
  <c r="E16539"/>
  <c r="F16539"/>
  <c r="G16539"/>
  <c r="H16539"/>
  <c r="A16496"/>
  <c r="B16496"/>
  <c r="C16496"/>
  <c r="D16496"/>
  <c r="E16496"/>
  <c r="F16496"/>
  <c r="G16496"/>
  <c r="H16496"/>
  <c r="A16587"/>
  <c r="B16587"/>
  <c r="C16587"/>
  <c r="D16587"/>
  <c r="E16587"/>
  <c r="F16587"/>
  <c r="G16587"/>
  <c r="H16587"/>
  <c r="A16603"/>
  <c r="B16603"/>
  <c r="C16603"/>
  <c r="D16603"/>
  <c r="E16603"/>
  <c r="F16603"/>
  <c r="G16603"/>
  <c r="H16603"/>
  <c r="A16615"/>
  <c r="B16615"/>
  <c r="C16615"/>
  <c r="D16615"/>
  <c r="E16615"/>
  <c r="F16615"/>
  <c r="G16615"/>
  <c r="A16652"/>
  <c r="B16652"/>
  <c r="C16652"/>
  <c r="D16652"/>
  <c r="E16652"/>
  <c r="F16652"/>
  <c r="G16652"/>
  <c r="H16652"/>
  <c r="A16701"/>
  <c r="B16701"/>
  <c r="C16701"/>
  <c r="D16701"/>
  <c r="E16701"/>
  <c r="F16701"/>
  <c r="G16701"/>
  <c r="A16653"/>
  <c r="B16653"/>
  <c r="C16653"/>
  <c r="D16653"/>
  <c r="E16653"/>
  <c r="F16653"/>
  <c r="G16653"/>
  <c r="H16653"/>
  <c r="A16702"/>
  <c r="B16702"/>
  <c r="C16702"/>
  <c r="D16702"/>
  <c r="E16702"/>
  <c r="F16702"/>
  <c r="G16702"/>
  <c r="A16654"/>
  <c r="B16654"/>
  <c r="C16654"/>
  <c r="D16654"/>
  <c r="E16654"/>
  <c r="F16654"/>
  <c r="G16654"/>
  <c r="H16654"/>
  <c r="A16703"/>
  <c r="B16703"/>
  <c r="C16703"/>
  <c r="D16703"/>
  <c r="E16703"/>
  <c r="F16703"/>
  <c r="G16703"/>
  <c r="A16655"/>
  <c r="B16655"/>
  <c r="C16655"/>
  <c r="D16655"/>
  <c r="E16655"/>
  <c r="F16655"/>
  <c r="G16655"/>
  <c r="H16655"/>
  <c r="A16704"/>
  <c r="B16704"/>
  <c r="C16704"/>
  <c r="D16704"/>
  <c r="E16704"/>
  <c r="F16704"/>
  <c r="G16704"/>
  <c r="A16656"/>
  <c r="B16656"/>
  <c r="C16656"/>
  <c r="D16656"/>
  <c r="E16656"/>
  <c r="F16656"/>
  <c r="G16656"/>
  <c r="H16656"/>
  <c r="A16705"/>
  <c r="B16705"/>
  <c r="C16705"/>
  <c r="D16705"/>
  <c r="E16705"/>
  <c r="F16705"/>
  <c r="G16705"/>
  <c r="A16719"/>
  <c r="B16719"/>
  <c r="C16719"/>
  <c r="D16719"/>
  <c r="E16719"/>
  <c r="F16719"/>
  <c r="G16719"/>
  <c r="A16735"/>
  <c r="B16735"/>
  <c r="C16735"/>
  <c r="D16735"/>
  <c r="E16735"/>
  <c r="F16735"/>
  <c r="G16735"/>
  <c r="A16720"/>
  <c r="B16720"/>
  <c r="C16720"/>
  <c r="D16720"/>
  <c r="E16720"/>
  <c r="F16720"/>
  <c r="G16720"/>
  <c r="A16748"/>
  <c r="B16748"/>
  <c r="C16748"/>
  <c r="D16748"/>
  <c r="E16748"/>
  <c r="F16748"/>
  <c r="G16748"/>
  <c r="A16759"/>
  <c r="B16759"/>
  <c r="C16759"/>
  <c r="D16759"/>
  <c r="E16759"/>
  <c r="F16759"/>
  <c r="G16759"/>
  <c r="H16759"/>
  <c r="A16784"/>
  <c r="B16784"/>
  <c r="C16784"/>
  <c r="D16784"/>
  <c r="E16784"/>
  <c r="F16784"/>
  <c r="G16784"/>
  <c r="H16784"/>
  <c r="A16797"/>
  <c r="B16797"/>
  <c r="C16797"/>
  <c r="D16797"/>
  <c r="E16797"/>
  <c r="F16797"/>
  <c r="G16797"/>
  <c r="A16760"/>
  <c r="B16760"/>
  <c r="C16760"/>
  <c r="D16760"/>
  <c r="E16760"/>
  <c r="F16760"/>
  <c r="G16760"/>
  <c r="H16760"/>
  <c r="A16761"/>
  <c r="B16761"/>
  <c r="C16761"/>
  <c r="D16761"/>
  <c r="E16761"/>
  <c r="F16761"/>
  <c r="G16761"/>
  <c r="H16761"/>
  <c r="A16785"/>
  <c r="B16785"/>
  <c r="C16785"/>
  <c r="D16785"/>
  <c r="E16785"/>
  <c r="F16785"/>
  <c r="G16785"/>
  <c r="H16785"/>
  <c r="A17052"/>
  <c r="B17052"/>
  <c r="C17052"/>
  <c r="D17052"/>
  <c r="E17052"/>
  <c r="F17052"/>
  <c r="G17052"/>
  <c r="A16840"/>
  <c r="B16840"/>
  <c r="C16840"/>
  <c r="D16840"/>
  <c r="E16840"/>
  <c r="F16840"/>
  <c r="G16840"/>
  <c r="H16840"/>
  <c r="A16942"/>
  <c r="B16942"/>
  <c r="C16942"/>
  <c r="D16942"/>
  <c r="E16942"/>
  <c r="F16942"/>
  <c r="G16942"/>
  <c r="H16942"/>
  <c r="A16893"/>
  <c r="B16893"/>
  <c r="C16893"/>
  <c r="D16893"/>
  <c r="E16893"/>
  <c r="F16893"/>
  <c r="G16893"/>
  <c r="H16893"/>
  <c r="A17030"/>
  <c r="B17030"/>
  <c r="C17030"/>
  <c r="D17030"/>
  <c r="E17030"/>
  <c r="F17030"/>
  <c r="G17030"/>
  <c r="A17053"/>
  <c r="B17053"/>
  <c r="C17053"/>
  <c r="D17053"/>
  <c r="E17053"/>
  <c r="F17053"/>
  <c r="G17053"/>
  <c r="A16985"/>
  <c r="B16985"/>
  <c r="C16985"/>
  <c r="D16985"/>
  <c r="E16985"/>
  <c r="F16985"/>
  <c r="G16985"/>
  <c r="H16985"/>
  <c r="A16841"/>
  <c r="B16841"/>
  <c r="C16841"/>
  <c r="D16841"/>
  <c r="E16841"/>
  <c r="F16841"/>
  <c r="G16841"/>
  <c r="H16841"/>
  <c r="A16943"/>
  <c r="B16943"/>
  <c r="C16943"/>
  <c r="D16943"/>
  <c r="E16943"/>
  <c r="F16943"/>
  <c r="G16943"/>
  <c r="H16943"/>
  <c r="A16894"/>
  <c r="B16894"/>
  <c r="C16894"/>
  <c r="D16894"/>
  <c r="E16894"/>
  <c r="F16894"/>
  <c r="G16894"/>
  <c r="H16894"/>
  <c r="A16906"/>
  <c r="B16906"/>
  <c r="C16906"/>
  <c r="D16906"/>
  <c r="E16906"/>
  <c r="F16906"/>
  <c r="G16906"/>
  <c r="H16906"/>
  <c r="A16908"/>
  <c r="B16908"/>
  <c r="C16908"/>
  <c r="D16908"/>
  <c r="E16908"/>
  <c r="F16908"/>
  <c r="G16908"/>
  <c r="H16908"/>
  <c r="A17003"/>
  <c r="B17003"/>
  <c r="C17003"/>
  <c r="D17003"/>
  <c r="E17003"/>
  <c r="F17003"/>
  <c r="G17003"/>
  <c r="H17003"/>
  <c r="A17031"/>
  <c r="B17031"/>
  <c r="C17031"/>
  <c r="D17031"/>
  <c r="E17031"/>
  <c r="F17031"/>
  <c r="G17031"/>
  <c r="A16986"/>
  <c r="B16986"/>
  <c r="C16986"/>
  <c r="D16986"/>
  <c r="E16986"/>
  <c r="F16986"/>
  <c r="G16986"/>
  <c r="H16986"/>
  <c r="A16842"/>
  <c r="B16842"/>
  <c r="C16842"/>
  <c r="D16842"/>
  <c r="E16842"/>
  <c r="F16842"/>
  <c r="G16842"/>
  <c r="H16842"/>
  <c r="A16878"/>
  <c r="B16878"/>
  <c r="C16878"/>
  <c r="D16878"/>
  <c r="E16878"/>
  <c r="F16878"/>
  <c r="G16878"/>
  <c r="H16878"/>
  <c r="A16944"/>
  <c r="B16944"/>
  <c r="C16944"/>
  <c r="D16944"/>
  <c r="E16944"/>
  <c r="F16944"/>
  <c r="G16944"/>
  <c r="H16944"/>
  <c r="A16895"/>
  <c r="B16895"/>
  <c r="C16895"/>
  <c r="D16895"/>
  <c r="E16895"/>
  <c r="F16895"/>
  <c r="G16895"/>
  <c r="H16895"/>
  <c r="A17032"/>
  <c r="B17032"/>
  <c r="C17032"/>
  <c r="D17032"/>
  <c r="E17032"/>
  <c r="F17032"/>
  <c r="G17032"/>
  <c r="A16843"/>
  <c r="B16843"/>
  <c r="C16843"/>
  <c r="D16843"/>
  <c r="E16843"/>
  <c r="F16843"/>
  <c r="G16843"/>
  <c r="H16843"/>
  <c r="A16945"/>
  <c r="B16945"/>
  <c r="C16945"/>
  <c r="D16945"/>
  <c r="E16945"/>
  <c r="F16945"/>
  <c r="G16945"/>
  <c r="H16945"/>
  <c r="A17033"/>
  <c r="B17033"/>
  <c r="C17033"/>
  <c r="D17033"/>
  <c r="E17033"/>
  <c r="F17033"/>
  <c r="G17033"/>
  <c r="A16987"/>
  <c r="B16987"/>
  <c r="C16987"/>
  <c r="D16987"/>
  <c r="E16987"/>
  <c r="F16987"/>
  <c r="G16987"/>
  <c r="H16987"/>
  <c r="A16844"/>
  <c r="B16844"/>
  <c r="C16844"/>
  <c r="D16844"/>
  <c r="E16844"/>
  <c r="F16844"/>
  <c r="G16844"/>
  <c r="H16844"/>
  <c r="A16946"/>
  <c r="B16946"/>
  <c r="C16946"/>
  <c r="D16946"/>
  <c r="E16946"/>
  <c r="F16946"/>
  <c r="G16946"/>
  <c r="H16946"/>
  <c r="A17034"/>
  <c r="B17034"/>
  <c r="C17034"/>
  <c r="D17034"/>
  <c r="E17034"/>
  <c r="F17034"/>
  <c r="G17034"/>
  <c r="A16458"/>
  <c r="B16458"/>
  <c r="C16458"/>
  <c r="D16458"/>
  <c r="E16458"/>
  <c r="F16458"/>
  <c r="G16458"/>
  <c r="H16458"/>
  <c r="A16583"/>
  <c r="B16583"/>
  <c r="C16583"/>
  <c r="D16583"/>
  <c r="E16583"/>
  <c r="F16583"/>
  <c r="G16583"/>
  <c r="A16497"/>
  <c r="B16497"/>
  <c r="C16497"/>
  <c r="D16497"/>
  <c r="E16497"/>
  <c r="F16497"/>
  <c r="G16497"/>
  <c r="H16497"/>
  <c r="A16540"/>
  <c r="B16540"/>
  <c r="C16540"/>
  <c r="D16540"/>
  <c r="E16540"/>
  <c r="F16540"/>
  <c r="G16540"/>
  <c r="H16540"/>
  <c r="A16567"/>
  <c r="B16567"/>
  <c r="C16567"/>
  <c r="D16567"/>
  <c r="E16567"/>
  <c r="F16567"/>
  <c r="G16567"/>
  <c r="A16498"/>
  <c r="B16498"/>
  <c r="C16498"/>
  <c r="D16498"/>
  <c r="E16498"/>
  <c r="F16498"/>
  <c r="G16498"/>
  <c r="H16498"/>
  <c r="A16541"/>
  <c r="B16541"/>
  <c r="C16541"/>
  <c r="D16541"/>
  <c r="E16541"/>
  <c r="F16541"/>
  <c r="G16541"/>
  <c r="H16541"/>
  <c r="A16568"/>
  <c r="B16568"/>
  <c r="C16568"/>
  <c r="D16568"/>
  <c r="E16568"/>
  <c r="F16568"/>
  <c r="G16568"/>
  <c r="A16499"/>
  <c r="B16499"/>
  <c r="C16499"/>
  <c r="D16499"/>
  <c r="E16499"/>
  <c r="F16499"/>
  <c r="G16499"/>
  <c r="H16499"/>
  <c r="A16500"/>
  <c r="B16500"/>
  <c r="C16500"/>
  <c r="D16500"/>
  <c r="E16500"/>
  <c r="F16500"/>
  <c r="G16500"/>
  <c r="H16500"/>
  <c r="A16588"/>
  <c r="B16588"/>
  <c r="C16588"/>
  <c r="D16588"/>
  <c r="E16588"/>
  <c r="F16588"/>
  <c r="G16588"/>
  <c r="H16588"/>
  <c r="A16593"/>
  <c r="B16593"/>
  <c r="C16593"/>
  <c r="D16593"/>
  <c r="E16593"/>
  <c r="F16593"/>
  <c r="G16593"/>
  <c r="H16593"/>
  <c r="A16604"/>
  <c r="B16604"/>
  <c r="C16604"/>
  <c r="D16604"/>
  <c r="E16604"/>
  <c r="F16604"/>
  <c r="G16604"/>
  <c r="H16604"/>
  <c r="A16616"/>
  <c r="B16616"/>
  <c r="C16616"/>
  <c r="D16616"/>
  <c r="E16616"/>
  <c r="F16616"/>
  <c r="G16616"/>
  <c r="A16618"/>
  <c r="B16618"/>
  <c r="C16618"/>
  <c r="D16618"/>
  <c r="E16618"/>
  <c r="F16618"/>
  <c r="G16618"/>
  <c r="H16618"/>
  <c r="A16619"/>
  <c r="B16619"/>
  <c r="C16619"/>
  <c r="D16619"/>
  <c r="E16619"/>
  <c r="F16619"/>
  <c r="G16619"/>
  <c r="H16619"/>
  <c r="A16657"/>
  <c r="B16657"/>
  <c r="C16657"/>
  <c r="D16657"/>
  <c r="E16657"/>
  <c r="F16657"/>
  <c r="G16657"/>
  <c r="H16657"/>
  <c r="A16706"/>
  <c r="B16706"/>
  <c r="C16706"/>
  <c r="D16706"/>
  <c r="E16706"/>
  <c r="F16706"/>
  <c r="G16706"/>
  <c r="A16658"/>
  <c r="B16658"/>
  <c r="C16658"/>
  <c r="D16658"/>
  <c r="E16658"/>
  <c r="F16658"/>
  <c r="G16658"/>
  <c r="H16658"/>
  <c r="A16707"/>
  <c r="B16707"/>
  <c r="C16707"/>
  <c r="D16707"/>
  <c r="E16707"/>
  <c r="F16707"/>
  <c r="G16707"/>
  <c r="A16659"/>
  <c r="B16659"/>
  <c r="C16659"/>
  <c r="D16659"/>
  <c r="E16659"/>
  <c r="F16659"/>
  <c r="G16659"/>
  <c r="H16659"/>
  <c r="A16708"/>
  <c r="B16708"/>
  <c r="C16708"/>
  <c r="D16708"/>
  <c r="E16708"/>
  <c r="F16708"/>
  <c r="G16708"/>
  <c r="A16660"/>
  <c r="B16660"/>
  <c r="C16660"/>
  <c r="D16660"/>
  <c r="E16660"/>
  <c r="F16660"/>
  <c r="G16660"/>
  <c r="H16660"/>
  <c r="A16709"/>
  <c r="B16709"/>
  <c r="C16709"/>
  <c r="D16709"/>
  <c r="E16709"/>
  <c r="F16709"/>
  <c r="G16709"/>
  <c r="A16661"/>
  <c r="B16661"/>
  <c r="C16661"/>
  <c r="D16661"/>
  <c r="E16661"/>
  <c r="F16661"/>
  <c r="G16661"/>
  <c r="H16661"/>
  <c r="A16736"/>
  <c r="B16736"/>
  <c r="C16736"/>
  <c r="D16736"/>
  <c r="E16736"/>
  <c r="F16736"/>
  <c r="G16736"/>
  <c r="A16721"/>
  <c r="B16721"/>
  <c r="C16721"/>
  <c r="D16721"/>
  <c r="E16721"/>
  <c r="F16721"/>
  <c r="G16721"/>
  <c r="A16737"/>
  <c r="B16737"/>
  <c r="C16737"/>
  <c r="D16737"/>
  <c r="E16737"/>
  <c r="F16737"/>
  <c r="G16737"/>
  <c r="A16714"/>
  <c r="B16714"/>
  <c r="C16714"/>
  <c r="D16714"/>
  <c r="E16714"/>
  <c r="F16714"/>
  <c r="G16714"/>
  <c r="H16714"/>
  <c r="A16722"/>
  <c r="B16722"/>
  <c r="C16722"/>
  <c r="D16722"/>
  <c r="E16722"/>
  <c r="F16722"/>
  <c r="G16722"/>
  <c r="A16738"/>
  <c r="B16738"/>
  <c r="C16738"/>
  <c r="D16738"/>
  <c r="E16738"/>
  <c r="F16738"/>
  <c r="G16738"/>
  <c r="A16762"/>
  <c r="B16762"/>
  <c r="C16762"/>
  <c r="D16762"/>
  <c r="E16762"/>
  <c r="F16762"/>
  <c r="G16762"/>
  <c r="H16762"/>
  <c r="A16786"/>
  <c r="B16786"/>
  <c r="C16786"/>
  <c r="D16786"/>
  <c r="E16786"/>
  <c r="F16786"/>
  <c r="G16786"/>
  <c r="H16786"/>
  <c r="A16793"/>
  <c r="B16793"/>
  <c r="C16793"/>
  <c r="D16793"/>
  <c r="E16793"/>
  <c r="F16793"/>
  <c r="G16793"/>
  <c r="H16793"/>
  <c r="A16798"/>
  <c r="B16798"/>
  <c r="C16798"/>
  <c r="D16798"/>
  <c r="E16798"/>
  <c r="F16798"/>
  <c r="G16798"/>
  <c r="A16763"/>
  <c r="B16763"/>
  <c r="C16763"/>
  <c r="D16763"/>
  <c r="E16763"/>
  <c r="F16763"/>
  <c r="G16763"/>
  <c r="H16763"/>
  <c r="A16787"/>
  <c r="B16787"/>
  <c r="C16787"/>
  <c r="D16787"/>
  <c r="E16787"/>
  <c r="F16787"/>
  <c r="G16787"/>
  <c r="H16787"/>
  <c r="A16764"/>
  <c r="B16764"/>
  <c r="C16764"/>
  <c r="D16764"/>
  <c r="E16764"/>
  <c r="F16764"/>
  <c r="G16764"/>
  <c r="H16764"/>
  <c r="A16845"/>
  <c r="B16845"/>
  <c r="C16845"/>
  <c r="D16845"/>
  <c r="E16845"/>
  <c r="F16845"/>
  <c r="G16845"/>
  <c r="H16845"/>
  <c r="A16947"/>
  <c r="B16947"/>
  <c r="C16947"/>
  <c r="D16947"/>
  <c r="E16947"/>
  <c r="F16947"/>
  <c r="G16947"/>
  <c r="H16947"/>
  <c r="A17035"/>
  <c r="B17035"/>
  <c r="C17035"/>
  <c r="D17035"/>
  <c r="E17035"/>
  <c r="F17035"/>
  <c r="G17035"/>
  <c r="A17054"/>
  <c r="B17054"/>
  <c r="C17054"/>
  <c r="D17054"/>
  <c r="E17054"/>
  <c r="F17054"/>
  <c r="G17054"/>
  <c r="A16988"/>
  <c r="B16988"/>
  <c r="C16988"/>
  <c r="D16988"/>
  <c r="E16988"/>
  <c r="F16988"/>
  <c r="G16988"/>
  <c r="H16988"/>
  <c r="A16846"/>
  <c r="B16846"/>
  <c r="C16846"/>
  <c r="D16846"/>
  <c r="E16846"/>
  <c r="F16846"/>
  <c r="G16846"/>
  <c r="H16846"/>
  <c r="A16948"/>
  <c r="B16948"/>
  <c r="C16948"/>
  <c r="D16948"/>
  <c r="E16948"/>
  <c r="F16948"/>
  <c r="G16948"/>
  <c r="H16948"/>
  <c r="A16896"/>
  <c r="B16896"/>
  <c r="C16896"/>
  <c r="D16896"/>
  <c r="E16896"/>
  <c r="F16896"/>
  <c r="G16896"/>
  <c r="H16896"/>
  <c r="A16907"/>
  <c r="B16907"/>
  <c r="C16907"/>
  <c r="D16907"/>
  <c r="E16907"/>
  <c r="F16907"/>
  <c r="G16907"/>
  <c r="H16907"/>
  <c r="A17036"/>
  <c r="B17036"/>
  <c r="C17036"/>
  <c r="D17036"/>
  <c r="E17036"/>
  <c r="F17036"/>
  <c r="G17036"/>
  <c r="A16989"/>
  <c r="B16989"/>
  <c r="C16989"/>
  <c r="D16989"/>
  <c r="E16989"/>
  <c r="F16989"/>
  <c r="G16989"/>
  <c r="H16989"/>
  <c r="A16806"/>
  <c r="B16806"/>
  <c r="C16806"/>
  <c r="D16806"/>
  <c r="E16806"/>
  <c r="F16806"/>
  <c r="G16806"/>
  <c r="A16847"/>
  <c r="B16847"/>
  <c r="C16847"/>
  <c r="D16847"/>
  <c r="E16847"/>
  <c r="F16847"/>
  <c r="G16847"/>
  <c r="H16847"/>
  <c r="A16949"/>
  <c r="B16949"/>
  <c r="C16949"/>
  <c r="D16949"/>
  <c r="E16949"/>
  <c r="F16949"/>
  <c r="G16949"/>
  <c r="H16949"/>
  <c r="A16897"/>
  <c r="B16897"/>
  <c r="C16897"/>
  <c r="D16897"/>
  <c r="E16897"/>
  <c r="F16897"/>
  <c r="G16897"/>
  <c r="H16897"/>
  <c r="A17037"/>
  <c r="B17037"/>
  <c r="C17037"/>
  <c r="D17037"/>
  <c r="E17037"/>
  <c r="F17037"/>
  <c r="G17037"/>
  <c r="A16848"/>
  <c r="B16848"/>
  <c r="C16848"/>
  <c r="D16848"/>
  <c r="E16848"/>
  <c r="F16848"/>
  <c r="G16848"/>
  <c r="H16848"/>
  <c r="A16950"/>
  <c r="B16950"/>
  <c r="C16950"/>
  <c r="D16950"/>
  <c r="E16950"/>
  <c r="F16950"/>
  <c r="G16950"/>
  <c r="H16950"/>
  <c r="A17038"/>
  <c r="B17038"/>
  <c r="C17038"/>
  <c r="D17038"/>
  <c r="E17038"/>
  <c r="F17038"/>
  <c r="G17038"/>
  <c r="A16849"/>
  <c r="B16849"/>
  <c r="C16849"/>
  <c r="D16849"/>
  <c r="E16849"/>
  <c r="F16849"/>
  <c r="G16849"/>
  <c r="H16849"/>
  <c r="A16951"/>
  <c r="B16951"/>
  <c r="C16951"/>
  <c r="D16951"/>
  <c r="E16951"/>
  <c r="F16951"/>
  <c r="G16951"/>
  <c r="H16951"/>
  <c r="A16898"/>
  <c r="B16898"/>
  <c r="C16898"/>
  <c r="D16898"/>
  <c r="E16898"/>
  <c r="F16898"/>
  <c r="G16898"/>
  <c r="H16898"/>
  <c r="A17039"/>
  <c r="B17039"/>
  <c r="C17039"/>
  <c r="D17039"/>
  <c r="E17039"/>
  <c r="F17039"/>
  <c r="G17039"/>
  <c r="A16083"/>
  <c r="B16083"/>
  <c r="C16083"/>
  <c r="D16083"/>
  <c r="E16083"/>
  <c r="F16083"/>
  <c r="G16083"/>
  <c r="H16083"/>
  <c r="A16084"/>
  <c r="B16084"/>
  <c r="C16084"/>
  <c r="D16084"/>
  <c r="E16084"/>
  <c r="F16084"/>
  <c r="G16084"/>
  <c r="H16084"/>
  <c r="A16161"/>
  <c r="B16161"/>
  <c r="C16161"/>
  <c r="D16161"/>
  <c r="E16161"/>
  <c r="F16161"/>
  <c r="G16161"/>
  <c r="H16161"/>
  <c r="A16184"/>
  <c r="B16184"/>
  <c r="C16184"/>
  <c r="D16184"/>
  <c r="E16184"/>
  <c r="F16184"/>
  <c r="G16184"/>
  <c r="H16184"/>
  <c r="A16185"/>
  <c r="B16185"/>
  <c r="C16185"/>
  <c r="D16185"/>
  <c r="E16185"/>
  <c r="F16185"/>
  <c r="G16185"/>
  <c r="H16185"/>
  <c r="A16282"/>
  <c r="B16282"/>
  <c r="C16282"/>
  <c r="D16282"/>
  <c r="E16282"/>
  <c r="F16282"/>
  <c r="G16282"/>
  <c r="H16282"/>
  <c r="A16308"/>
  <c r="B16308"/>
  <c r="C16308"/>
  <c r="D16308"/>
  <c r="E16308"/>
  <c r="F16308"/>
  <c r="G16308"/>
  <c r="H16308"/>
  <c r="A16375"/>
  <c r="B16375"/>
  <c r="C16375"/>
  <c r="D16375"/>
  <c r="E16375"/>
  <c r="F16375"/>
  <c r="G16375"/>
  <c r="H16375"/>
  <c r="A16309"/>
  <c r="B16309"/>
  <c r="C16309"/>
  <c r="D16309"/>
  <c r="E16309"/>
  <c r="F16309"/>
  <c r="G16309"/>
  <c r="H16309"/>
  <c r="A16376"/>
  <c r="B16376"/>
  <c r="C16376"/>
  <c r="D16376"/>
  <c r="E16376"/>
  <c r="F16376"/>
  <c r="G16376"/>
  <c r="H16376"/>
  <c r="A16310"/>
  <c r="B16310"/>
  <c r="C16310"/>
  <c r="D16310"/>
  <c r="E16310"/>
  <c r="F16310"/>
  <c r="G16310"/>
  <c r="H16310"/>
  <c r="A16377"/>
  <c r="B16377"/>
  <c r="C16377"/>
  <c r="D16377"/>
  <c r="E16377"/>
  <c r="F16377"/>
  <c r="G16377"/>
  <c r="H16377"/>
  <c r="A16075"/>
  <c r="B16075"/>
  <c r="C16075"/>
  <c r="D16075"/>
  <c r="E16075"/>
  <c r="F16075"/>
  <c r="G16075"/>
  <c r="A16085"/>
  <c r="B16085"/>
  <c r="C16085"/>
  <c r="D16085"/>
  <c r="E16085"/>
  <c r="F16085"/>
  <c r="G16085"/>
  <c r="H16085"/>
  <c r="A16124"/>
  <c r="B16124"/>
  <c r="C16124"/>
  <c r="D16124"/>
  <c r="E16124"/>
  <c r="F16124"/>
  <c r="G16124"/>
  <c r="H16124"/>
  <c r="A16113"/>
  <c r="B16113"/>
  <c r="C16113"/>
  <c r="D16113"/>
  <c r="E16113"/>
  <c r="F16113"/>
  <c r="G16113"/>
  <c r="H16113"/>
  <c r="A16138"/>
  <c r="B16138"/>
  <c r="C16138"/>
  <c r="D16138"/>
  <c r="E16138"/>
  <c r="F16138"/>
  <c r="G16138"/>
  <c r="A16086"/>
  <c r="B16086"/>
  <c r="C16086"/>
  <c r="D16086"/>
  <c r="E16086"/>
  <c r="F16086"/>
  <c r="G16086"/>
  <c r="H16086"/>
  <c r="A16125"/>
  <c r="B16125"/>
  <c r="C16125"/>
  <c r="D16125"/>
  <c r="E16125"/>
  <c r="F16125"/>
  <c r="G16125"/>
  <c r="H16125"/>
  <c r="A16139"/>
  <c r="B16139"/>
  <c r="C16139"/>
  <c r="D16139"/>
  <c r="E16139"/>
  <c r="F16139"/>
  <c r="G16139"/>
  <c r="A16087"/>
  <c r="B16087"/>
  <c r="C16087"/>
  <c r="D16087"/>
  <c r="E16087"/>
  <c r="F16087"/>
  <c r="G16087"/>
  <c r="H16087"/>
  <c r="A16140"/>
  <c r="B16140"/>
  <c r="C16140"/>
  <c r="D16140"/>
  <c r="E16140"/>
  <c r="F16140"/>
  <c r="G16140"/>
  <c r="A16088"/>
  <c r="B16088"/>
  <c r="C16088"/>
  <c r="D16088"/>
  <c r="E16088"/>
  <c r="F16088"/>
  <c r="G16088"/>
  <c r="H16088"/>
  <c r="A16153"/>
  <c r="B16153"/>
  <c r="C16153"/>
  <c r="D16153"/>
  <c r="E16153"/>
  <c r="F16153"/>
  <c r="G16153"/>
  <c r="H16153"/>
  <c r="A16162"/>
  <c r="B16162"/>
  <c r="C16162"/>
  <c r="D16162"/>
  <c r="E16162"/>
  <c r="F16162"/>
  <c r="G16162"/>
  <c r="H16162"/>
  <c r="A16168"/>
  <c r="B16168"/>
  <c r="C16168"/>
  <c r="D16168"/>
  <c r="E16168"/>
  <c r="F16168"/>
  <c r="G16168"/>
  <c r="A16173"/>
  <c r="B16173"/>
  <c r="C16173"/>
  <c r="D16173"/>
  <c r="E16173"/>
  <c r="F16173"/>
  <c r="G16173"/>
  <c r="H16173"/>
  <c r="A16186"/>
  <c r="B16186"/>
  <c r="C16186"/>
  <c r="D16186"/>
  <c r="E16186"/>
  <c r="F16186"/>
  <c r="G16186"/>
  <c r="H16186"/>
  <c r="A16217"/>
  <c r="B16217"/>
  <c r="C16217"/>
  <c r="D16217"/>
  <c r="E16217"/>
  <c r="F16217"/>
  <c r="G16217"/>
  <c r="A16187"/>
  <c r="B16187"/>
  <c r="C16187"/>
  <c r="D16187"/>
  <c r="E16187"/>
  <c r="F16187"/>
  <c r="G16187"/>
  <c r="H16187"/>
  <c r="A16218"/>
  <c r="B16218"/>
  <c r="C16218"/>
  <c r="D16218"/>
  <c r="E16218"/>
  <c r="F16218"/>
  <c r="G16218"/>
  <c r="A16188"/>
  <c r="B16188"/>
  <c r="C16188"/>
  <c r="D16188"/>
  <c r="E16188"/>
  <c r="F16188"/>
  <c r="G16188"/>
  <c r="H16188"/>
  <c r="A16219"/>
  <c r="B16219"/>
  <c r="C16219"/>
  <c r="D16219"/>
  <c r="E16219"/>
  <c r="F16219"/>
  <c r="G16219"/>
  <c r="A16189"/>
  <c r="B16189"/>
  <c r="C16189"/>
  <c r="D16189"/>
  <c r="E16189"/>
  <c r="F16189"/>
  <c r="G16189"/>
  <c r="H16189"/>
  <c r="A16220"/>
  <c r="B16220"/>
  <c r="C16220"/>
  <c r="D16220"/>
  <c r="E16220"/>
  <c r="F16220"/>
  <c r="G16220"/>
  <c r="A16190"/>
  <c r="B16190"/>
  <c r="C16190"/>
  <c r="D16190"/>
  <c r="E16190"/>
  <c r="F16190"/>
  <c r="G16190"/>
  <c r="H16190"/>
  <c r="A16247"/>
  <c r="B16247"/>
  <c r="C16247"/>
  <c r="D16247"/>
  <c r="E16247"/>
  <c r="F16247"/>
  <c r="G16247"/>
  <c r="A16248"/>
  <c r="B16248"/>
  <c r="C16248"/>
  <c r="D16248"/>
  <c r="E16248"/>
  <c r="F16248"/>
  <c r="G16248"/>
  <c r="A16238"/>
  <c r="B16238"/>
  <c r="C16238"/>
  <c r="D16238"/>
  <c r="E16238"/>
  <c r="F16238"/>
  <c r="G16238"/>
  <c r="A16249"/>
  <c r="B16249"/>
  <c r="C16249"/>
  <c r="D16249"/>
  <c r="E16249"/>
  <c r="F16249"/>
  <c r="G16249"/>
  <c r="A16239"/>
  <c r="B16239"/>
  <c r="C16239"/>
  <c r="D16239"/>
  <c r="E16239"/>
  <c r="F16239"/>
  <c r="G16239"/>
  <c r="A16264"/>
  <c r="B16264"/>
  <c r="C16264"/>
  <c r="D16264"/>
  <c r="E16264"/>
  <c r="F16264"/>
  <c r="G16264"/>
  <c r="H16264"/>
  <c r="A16283"/>
  <c r="B16283"/>
  <c r="C16283"/>
  <c r="D16283"/>
  <c r="E16283"/>
  <c r="F16283"/>
  <c r="G16283"/>
  <c r="H16283"/>
  <c r="A16294"/>
  <c r="B16294"/>
  <c r="C16294"/>
  <c r="D16294"/>
  <c r="E16294"/>
  <c r="F16294"/>
  <c r="G16294"/>
  <c r="A16265"/>
  <c r="B16265"/>
  <c r="C16265"/>
  <c r="D16265"/>
  <c r="E16265"/>
  <c r="F16265"/>
  <c r="G16265"/>
  <c r="H16265"/>
  <c r="A16284"/>
  <c r="B16284"/>
  <c r="C16284"/>
  <c r="D16284"/>
  <c r="E16284"/>
  <c r="F16284"/>
  <c r="G16284"/>
  <c r="H16284"/>
  <c r="A16295"/>
  <c r="B16295"/>
  <c r="C16295"/>
  <c r="D16295"/>
  <c r="E16295"/>
  <c r="F16295"/>
  <c r="G16295"/>
  <c r="A16266"/>
  <c r="B16266"/>
  <c r="C16266"/>
  <c r="D16266"/>
  <c r="E16266"/>
  <c r="F16266"/>
  <c r="G16266"/>
  <c r="H16266"/>
  <c r="A16296"/>
  <c r="B16296"/>
  <c r="C16296"/>
  <c r="D16296"/>
  <c r="E16296"/>
  <c r="F16296"/>
  <c r="G16296"/>
  <c r="A16311"/>
  <c r="B16311"/>
  <c r="C16311"/>
  <c r="D16311"/>
  <c r="E16311"/>
  <c r="F16311"/>
  <c r="G16311"/>
  <c r="H16311"/>
  <c r="A16339"/>
  <c r="B16339"/>
  <c r="C16339"/>
  <c r="D16339"/>
  <c r="E16339"/>
  <c r="F16339"/>
  <c r="G16339"/>
  <c r="H16339"/>
  <c r="A16378"/>
  <c r="B16378"/>
  <c r="C16378"/>
  <c r="D16378"/>
  <c r="E16378"/>
  <c r="F16378"/>
  <c r="G16378"/>
  <c r="H16378"/>
  <c r="A16348"/>
  <c r="B16348"/>
  <c r="C16348"/>
  <c r="D16348"/>
  <c r="E16348"/>
  <c r="F16348"/>
  <c r="G16348"/>
  <c r="H16348"/>
  <c r="A16434"/>
  <c r="B16434"/>
  <c r="C16434"/>
  <c r="D16434"/>
  <c r="E16434"/>
  <c r="F16434"/>
  <c r="G16434"/>
  <c r="A16410"/>
  <c r="B16410"/>
  <c r="C16410"/>
  <c r="D16410"/>
  <c r="E16410"/>
  <c r="F16410"/>
  <c r="G16410"/>
  <c r="H16410"/>
  <c r="A16301"/>
  <c r="B16301"/>
  <c r="C16301"/>
  <c r="D16301"/>
  <c r="E16301"/>
  <c r="F16301"/>
  <c r="G16301"/>
  <c r="A16312"/>
  <c r="B16312"/>
  <c r="C16312"/>
  <c r="D16312"/>
  <c r="E16312"/>
  <c r="F16312"/>
  <c r="G16312"/>
  <c r="H16312"/>
  <c r="A16340"/>
  <c r="B16340"/>
  <c r="C16340"/>
  <c r="D16340"/>
  <c r="E16340"/>
  <c r="F16340"/>
  <c r="G16340"/>
  <c r="H16340"/>
  <c r="A16379"/>
  <c r="B16379"/>
  <c r="C16379"/>
  <c r="D16379"/>
  <c r="E16379"/>
  <c r="F16379"/>
  <c r="G16379"/>
  <c r="H16379"/>
  <c r="A16349"/>
  <c r="B16349"/>
  <c r="C16349"/>
  <c r="D16349"/>
  <c r="E16349"/>
  <c r="F16349"/>
  <c r="G16349"/>
  <c r="H16349"/>
  <c r="A16360"/>
  <c r="B16360"/>
  <c r="C16360"/>
  <c r="D16360"/>
  <c r="E16360"/>
  <c r="F16360"/>
  <c r="G16360"/>
  <c r="H16360"/>
  <c r="A16435"/>
  <c r="B16435"/>
  <c r="C16435"/>
  <c r="D16435"/>
  <c r="E16435"/>
  <c r="F16435"/>
  <c r="G16435"/>
  <c r="A16411"/>
  <c r="B16411"/>
  <c r="C16411"/>
  <c r="D16411"/>
  <c r="E16411"/>
  <c r="F16411"/>
  <c r="G16411"/>
  <c r="H16411"/>
  <c r="A16313"/>
  <c r="B16313"/>
  <c r="C16313"/>
  <c r="D16313"/>
  <c r="E16313"/>
  <c r="F16313"/>
  <c r="G16313"/>
  <c r="H16313"/>
  <c r="A16380"/>
  <c r="B16380"/>
  <c r="C16380"/>
  <c r="D16380"/>
  <c r="E16380"/>
  <c r="F16380"/>
  <c r="G16380"/>
  <c r="H16380"/>
  <c r="A16350"/>
  <c r="B16350"/>
  <c r="C16350"/>
  <c r="D16350"/>
  <c r="E16350"/>
  <c r="F16350"/>
  <c r="G16350"/>
  <c r="H16350"/>
  <c r="A16436"/>
  <c r="B16436"/>
  <c r="C16436"/>
  <c r="D16436"/>
  <c r="E16436"/>
  <c r="F16436"/>
  <c r="G16436"/>
  <c r="A16314"/>
  <c r="B16314"/>
  <c r="C16314"/>
  <c r="D16314"/>
  <c r="E16314"/>
  <c r="F16314"/>
  <c r="G16314"/>
  <c r="H16314"/>
  <c r="A16381"/>
  <c r="B16381"/>
  <c r="C16381"/>
  <c r="D16381"/>
  <c r="E16381"/>
  <c r="F16381"/>
  <c r="G16381"/>
  <c r="H16381"/>
  <c r="A16351"/>
  <c r="B16351"/>
  <c r="C16351"/>
  <c r="D16351"/>
  <c r="E16351"/>
  <c r="F16351"/>
  <c r="G16351"/>
  <c r="H16351"/>
  <c r="A16437"/>
  <c r="B16437"/>
  <c r="C16437"/>
  <c r="D16437"/>
  <c r="E16437"/>
  <c r="F16437"/>
  <c r="G16437"/>
  <c r="A16315"/>
  <c r="B16315"/>
  <c r="C16315"/>
  <c r="D16315"/>
  <c r="E16315"/>
  <c r="F16315"/>
  <c r="G16315"/>
  <c r="H16315"/>
  <c r="A16382"/>
  <c r="B16382"/>
  <c r="C16382"/>
  <c r="D16382"/>
  <c r="E16382"/>
  <c r="F16382"/>
  <c r="G16382"/>
  <c r="H16382"/>
  <c r="A16438"/>
  <c r="B16438"/>
  <c r="C16438"/>
  <c r="D16438"/>
  <c r="E16438"/>
  <c r="F16438"/>
  <c r="G16438"/>
  <c r="A16076"/>
  <c r="B16076"/>
  <c r="C16076"/>
  <c r="D16076"/>
  <c r="E16076"/>
  <c r="F16076"/>
  <c r="G16076"/>
  <c r="A16089"/>
  <c r="B16089"/>
  <c r="C16089"/>
  <c r="D16089"/>
  <c r="E16089"/>
  <c r="F16089"/>
  <c r="G16089"/>
  <c r="H16089"/>
  <c r="A16126"/>
  <c r="B16126"/>
  <c r="C16126"/>
  <c r="D16126"/>
  <c r="E16126"/>
  <c r="F16126"/>
  <c r="G16126"/>
  <c r="H16126"/>
  <c r="A16114"/>
  <c r="B16114"/>
  <c r="C16114"/>
  <c r="D16114"/>
  <c r="E16114"/>
  <c r="F16114"/>
  <c r="G16114"/>
  <c r="H16114"/>
  <c r="A16141"/>
  <c r="B16141"/>
  <c r="C16141"/>
  <c r="D16141"/>
  <c r="E16141"/>
  <c r="F16141"/>
  <c r="G16141"/>
  <c r="A16090"/>
  <c r="B16090"/>
  <c r="C16090"/>
  <c r="D16090"/>
  <c r="E16090"/>
  <c r="F16090"/>
  <c r="G16090"/>
  <c r="H16090"/>
  <c r="A16127"/>
  <c r="B16127"/>
  <c r="C16127"/>
  <c r="D16127"/>
  <c r="E16127"/>
  <c r="F16127"/>
  <c r="G16127"/>
  <c r="H16127"/>
  <c r="A16142"/>
  <c r="B16142"/>
  <c r="C16142"/>
  <c r="D16142"/>
  <c r="E16142"/>
  <c r="F16142"/>
  <c r="G16142"/>
  <c r="A16091"/>
  <c r="B16091"/>
  <c r="C16091"/>
  <c r="D16091"/>
  <c r="E16091"/>
  <c r="F16091"/>
  <c r="G16091"/>
  <c r="H16091"/>
  <c r="A16143"/>
  <c r="B16143"/>
  <c r="C16143"/>
  <c r="D16143"/>
  <c r="E16143"/>
  <c r="F16143"/>
  <c r="G16143"/>
  <c r="A16092"/>
  <c r="B16092"/>
  <c r="C16092"/>
  <c r="D16092"/>
  <c r="E16092"/>
  <c r="F16092"/>
  <c r="G16092"/>
  <c r="H16092"/>
  <c r="A16154"/>
  <c r="B16154"/>
  <c r="C16154"/>
  <c r="D16154"/>
  <c r="E16154"/>
  <c r="F16154"/>
  <c r="G16154"/>
  <c r="H16154"/>
  <c r="A16156"/>
  <c r="B16156"/>
  <c r="C16156"/>
  <c r="D16156"/>
  <c r="E16156"/>
  <c r="F16156"/>
  <c r="G16156"/>
  <c r="H16156"/>
  <c r="A16163"/>
  <c r="B16163"/>
  <c r="C16163"/>
  <c r="D16163"/>
  <c r="E16163"/>
  <c r="F16163"/>
  <c r="G16163"/>
  <c r="H16163"/>
  <c r="A16169"/>
  <c r="B16169"/>
  <c r="C16169"/>
  <c r="D16169"/>
  <c r="E16169"/>
  <c r="F16169"/>
  <c r="G16169"/>
  <c r="A16191"/>
  <c r="B16191"/>
  <c r="C16191"/>
  <c r="D16191"/>
  <c r="E16191"/>
  <c r="F16191"/>
  <c r="G16191"/>
  <c r="H16191"/>
  <c r="A16221"/>
  <c r="B16221"/>
  <c r="C16221"/>
  <c r="D16221"/>
  <c r="E16221"/>
  <c r="F16221"/>
  <c r="G16221"/>
  <c r="A16192"/>
  <c r="B16192"/>
  <c r="C16192"/>
  <c r="D16192"/>
  <c r="E16192"/>
  <c r="F16192"/>
  <c r="G16192"/>
  <c r="H16192"/>
  <c r="A16222"/>
  <c r="B16222"/>
  <c r="C16222"/>
  <c r="D16222"/>
  <c r="E16222"/>
  <c r="F16222"/>
  <c r="G16222"/>
  <c r="A16193"/>
  <c r="B16193"/>
  <c r="C16193"/>
  <c r="D16193"/>
  <c r="E16193"/>
  <c r="F16193"/>
  <c r="G16193"/>
  <c r="H16193"/>
  <c r="A16223"/>
  <c r="B16223"/>
  <c r="C16223"/>
  <c r="D16223"/>
  <c r="E16223"/>
  <c r="F16223"/>
  <c r="G16223"/>
  <c r="A16194"/>
  <c r="B16194"/>
  <c r="C16194"/>
  <c r="D16194"/>
  <c r="E16194"/>
  <c r="F16194"/>
  <c r="G16194"/>
  <c r="H16194"/>
  <c r="A16224"/>
  <c r="B16224"/>
  <c r="C16224"/>
  <c r="D16224"/>
  <c r="E16224"/>
  <c r="F16224"/>
  <c r="G16224"/>
  <c r="A16195"/>
  <c r="B16195"/>
  <c r="C16195"/>
  <c r="D16195"/>
  <c r="E16195"/>
  <c r="F16195"/>
  <c r="G16195"/>
  <c r="H16195"/>
  <c r="A16225"/>
  <c r="B16225"/>
  <c r="C16225"/>
  <c r="D16225"/>
  <c r="E16225"/>
  <c r="F16225"/>
  <c r="G16225"/>
  <c r="A16250"/>
  <c r="B16250"/>
  <c r="C16250"/>
  <c r="D16250"/>
  <c r="E16250"/>
  <c r="F16250"/>
  <c r="G16250"/>
  <c r="A16251"/>
  <c r="B16251"/>
  <c r="C16251"/>
  <c r="D16251"/>
  <c r="E16251"/>
  <c r="F16251"/>
  <c r="G16251"/>
  <c r="A16240"/>
  <c r="B16240"/>
  <c r="C16240"/>
  <c r="D16240"/>
  <c r="E16240"/>
  <c r="F16240"/>
  <c r="G16240"/>
  <c r="A16252"/>
  <c r="B16252"/>
  <c r="C16252"/>
  <c r="D16252"/>
  <c r="E16252"/>
  <c r="F16252"/>
  <c r="G16252"/>
  <c r="A16241"/>
  <c r="B16241"/>
  <c r="C16241"/>
  <c r="D16241"/>
  <c r="E16241"/>
  <c r="F16241"/>
  <c r="G16241"/>
  <c r="A16261"/>
  <c r="B16261"/>
  <c r="C16261"/>
  <c r="D16261"/>
  <c r="E16261"/>
  <c r="F16261"/>
  <c r="G16261"/>
  <c r="A16267"/>
  <c r="B16267"/>
  <c r="C16267"/>
  <c r="D16267"/>
  <c r="E16267"/>
  <c r="F16267"/>
  <c r="G16267"/>
  <c r="H16267"/>
  <c r="A16285"/>
  <c r="B16285"/>
  <c r="C16285"/>
  <c r="D16285"/>
  <c r="E16285"/>
  <c r="F16285"/>
  <c r="G16285"/>
  <c r="H16285"/>
  <c r="A16297"/>
  <c r="B16297"/>
  <c r="C16297"/>
  <c r="D16297"/>
  <c r="E16297"/>
  <c r="F16297"/>
  <c r="G16297"/>
  <c r="A16268"/>
  <c r="B16268"/>
  <c r="C16268"/>
  <c r="D16268"/>
  <c r="E16268"/>
  <c r="F16268"/>
  <c r="G16268"/>
  <c r="H16268"/>
  <c r="A16269"/>
  <c r="B16269"/>
  <c r="C16269"/>
  <c r="D16269"/>
  <c r="E16269"/>
  <c r="F16269"/>
  <c r="G16269"/>
  <c r="H16269"/>
  <c r="A16316"/>
  <c r="B16316"/>
  <c r="C16316"/>
  <c r="D16316"/>
  <c r="E16316"/>
  <c r="F16316"/>
  <c r="G16316"/>
  <c r="H16316"/>
  <c r="A16383"/>
  <c r="B16383"/>
  <c r="C16383"/>
  <c r="D16383"/>
  <c r="E16383"/>
  <c r="F16383"/>
  <c r="G16383"/>
  <c r="H16383"/>
  <c r="A16352"/>
  <c r="B16352"/>
  <c r="C16352"/>
  <c r="D16352"/>
  <c r="E16352"/>
  <c r="F16352"/>
  <c r="G16352"/>
  <c r="H16352"/>
  <c r="A16439"/>
  <c r="B16439"/>
  <c r="C16439"/>
  <c r="D16439"/>
  <c r="E16439"/>
  <c r="F16439"/>
  <c r="G16439"/>
  <c r="A16412"/>
  <c r="B16412"/>
  <c r="C16412"/>
  <c r="D16412"/>
  <c r="E16412"/>
  <c r="F16412"/>
  <c r="G16412"/>
  <c r="H16412"/>
  <c r="A16317"/>
  <c r="B16317"/>
  <c r="C16317"/>
  <c r="D16317"/>
  <c r="E16317"/>
  <c r="F16317"/>
  <c r="G16317"/>
  <c r="H16317"/>
  <c r="A16384"/>
  <c r="B16384"/>
  <c r="C16384"/>
  <c r="D16384"/>
  <c r="E16384"/>
  <c r="F16384"/>
  <c r="G16384"/>
  <c r="H16384"/>
  <c r="A16353"/>
  <c r="B16353"/>
  <c r="C16353"/>
  <c r="D16353"/>
  <c r="E16353"/>
  <c r="F16353"/>
  <c r="G16353"/>
  <c r="H16353"/>
  <c r="A16440"/>
  <c r="B16440"/>
  <c r="C16440"/>
  <c r="D16440"/>
  <c r="E16440"/>
  <c r="F16440"/>
  <c r="G16440"/>
  <c r="A16413"/>
  <c r="B16413"/>
  <c r="C16413"/>
  <c r="D16413"/>
  <c r="E16413"/>
  <c r="F16413"/>
  <c r="G16413"/>
  <c r="H16413"/>
  <c r="A16318"/>
  <c r="B16318"/>
  <c r="C16318"/>
  <c r="D16318"/>
  <c r="E16318"/>
  <c r="F16318"/>
  <c r="G16318"/>
  <c r="H16318"/>
  <c r="A16341"/>
  <c r="B16341"/>
  <c r="C16341"/>
  <c r="D16341"/>
  <c r="E16341"/>
  <c r="F16341"/>
  <c r="G16341"/>
  <c r="H16341"/>
  <c r="A16385"/>
  <c r="B16385"/>
  <c r="C16385"/>
  <c r="D16385"/>
  <c r="E16385"/>
  <c r="F16385"/>
  <c r="G16385"/>
  <c r="H16385"/>
  <c r="A16354"/>
  <c r="B16354"/>
  <c r="C16354"/>
  <c r="D16354"/>
  <c r="E16354"/>
  <c r="F16354"/>
  <c r="G16354"/>
  <c r="H16354"/>
  <c r="A16429"/>
  <c r="B16429"/>
  <c r="C16429"/>
  <c r="D16429"/>
  <c r="E16429"/>
  <c r="F16429"/>
  <c r="G16429"/>
  <c r="H16429"/>
  <c r="A16441"/>
  <c r="B16441"/>
  <c r="C16441"/>
  <c r="D16441"/>
  <c r="E16441"/>
  <c r="F16441"/>
  <c r="G16441"/>
  <c r="A16319"/>
  <c r="B16319"/>
  <c r="C16319"/>
  <c r="D16319"/>
  <c r="E16319"/>
  <c r="F16319"/>
  <c r="G16319"/>
  <c r="H16319"/>
  <c r="A16386"/>
  <c r="B16386"/>
  <c r="C16386"/>
  <c r="D16386"/>
  <c r="E16386"/>
  <c r="F16386"/>
  <c r="G16386"/>
  <c r="H16386"/>
  <c r="A16442"/>
  <c r="B16442"/>
  <c r="C16442"/>
  <c r="D16442"/>
  <c r="E16442"/>
  <c r="F16442"/>
  <c r="G16442"/>
  <c r="A16320"/>
  <c r="B16320"/>
  <c r="C16320"/>
  <c r="D16320"/>
  <c r="E16320"/>
  <c r="F16320"/>
  <c r="G16320"/>
  <c r="H16320"/>
  <c r="A16387"/>
  <c r="B16387"/>
  <c r="C16387"/>
  <c r="D16387"/>
  <c r="E16387"/>
  <c r="F16387"/>
  <c r="G16387"/>
  <c r="H16387"/>
  <c r="A16443"/>
  <c r="B16443"/>
  <c r="C16443"/>
  <c r="D16443"/>
  <c r="E16443"/>
  <c r="F16443"/>
  <c r="G16443"/>
  <c r="A16093"/>
  <c r="B16093"/>
  <c r="C16093"/>
  <c r="D16093"/>
  <c r="E16093"/>
  <c r="F16093"/>
  <c r="G16093"/>
  <c r="H16093"/>
  <c r="A16128"/>
  <c r="B16128"/>
  <c r="C16128"/>
  <c r="D16128"/>
  <c r="E16128"/>
  <c r="F16128"/>
  <c r="G16128"/>
  <c r="H16128"/>
  <c r="A16115"/>
  <c r="B16115"/>
  <c r="C16115"/>
  <c r="D16115"/>
  <c r="E16115"/>
  <c r="F16115"/>
  <c r="G16115"/>
  <c r="H16115"/>
  <c r="A16144"/>
  <c r="B16144"/>
  <c r="C16144"/>
  <c r="D16144"/>
  <c r="E16144"/>
  <c r="F16144"/>
  <c r="G16144"/>
  <c r="A16094"/>
  <c r="B16094"/>
  <c r="C16094"/>
  <c r="D16094"/>
  <c r="E16094"/>
  <c r="F16094"/>
  <c r="G16094"/>
  <c r="H16094"/>
  <c r="A16129"/>
  <c r="B16129"/>
  <c r="C16129"/>
  <c r="D16129"/>
  <c r="E16129"/>
  <c r="F16129"/>
  <c r="G16129"/>
  <c r="H16129"/>
  <c r="A16145"/>
  <c r="B16145"/>
  <c r="C16145"/>
  <c r="D16145"/>
  <c r="E16145"/>
  <c r="F16145"/>
  <c r="G16145"/>
  <c r="A16095"/>
  <c r="B16095"/>
  <c r="C16095"/>
  <c r="D16095"/>
  <c r="E16095"/>
  <c r="F16095"/>
  <c r="G16095"/>
  <c r="H16095"/>
  <c r="A16096"/>
  <c r="B16096"/>
  <c r="C16096"/>
  <c r="D16096"/>
  <c r="E16096"/>
  <c r="F16096"/>
  <c r="G16096"/>
  <c r="H16096"/>
  <c r="A16155"/>
  <c r="B16155"/>
  <c r="C16155"/>
  <c r="D16155"/>
  <c r="E16155"/>
  <c r="F16155"/>
  <c r="G16155"/>
  <c r="H16155"/>
  <c r="A16164"/>
  <c r="B16164"/>
  <c r="C16164"/>
  <c r="D16164"/>
  <c r="E16164"/>
  <c r="F16164"/>
  <c r="G16164"/>
  <c r="H16164"/>
  <c r="A16170"/>
  <c r="B16170"/>
  <c r="C16170"/>
  <c r="D16170"/>
  <c r="E16170"/>
  <c r="F16170"/>
  <c r="G16170"/>
  <c r="A16196"/>
  <c r="B16196"/>
  <c r="C16196"/>
  <c r="D16196"/>
  <c r="E16196"/>
  <c r="F16196"/>
  <c r="G16196"/>
  <c r="H16196"/>
  <c r="A16226"/>
  <c r="B16226"/>
  <c r="C16226"/>
  <c r="D16226"/>
  <c r="E16226"/>
  <c r="F16226"/>
  <c r="G16226"/>
  <c r="A16197"/>
  <c r="B16197"/>
  <c r="C16197"/>
  <c r="D16197"/>
  <c r="E16197"/>
  <c r="F16197"/>
  <c r="G16197"/>
  <c r="H16197"/>
  <c r="A16227"/>
  <c r="B16227"/>
  <c r="C16227"/>
  <c r="D16227"/>
  <c r="E16227"/>
  <c r="F16227"/>
  <c r="G16227"/>
  <c r="A16198"/>
  <c r="B16198"/>
  <c r="C16198"/>
  <c r="D16198"/>
  <c r="E16198"/>
  <c r="F16198"/>
  <c r="G16198"/>
  <c r="H16198"/>
  <c r="A16228"/>
  <c r="B16228"/>
  <c r="C16228"/>
  <c r="D16228"/>
  <c r="E16228"/>
  <c r="F16228"/>
  <c r="G16228"/>
  <c r="A16199"/>
  <c r="B16199"/>
  <c r="C16199"/>
  <c r="D16199"/>
  <c r="E16199"/>
  <c r="F16199"/>
  <c r="G16199"/>
  <c r="H16199"/>
  <c r="A16229"/>
  <c r="B16229"/>
  <c r="C16229"/>
  <c r="D16229"/>
  <c r="E16229"/>
  <c r="F16229"/>
  <c r="G16229"/>
  <c r="A16200"/>
  <c r="B16200"/>
  <c r="C16200"/>
  <c r="D16200"/>
  <c r="E16200"/>
  <c r="F16200"/>
  <c r="G16200"/>
  <c r="H16200"/>
  <c r="A16230"/>
  <c r="B16230"/>
  <c r="C16230"/>
  <c r="D16230"/>
  <c r="E16230"/>
  <c r="F16230"/>
  <c r="G16230"/>
  <c r="A16237"/>
  <c r="B16237"/>
  <c r="C16237"/>
  <c r="D16237"/>
  <c r="E16237"/>
  <c r="F16237"/>
  <c r="G16237"/>
  <c r="H16237"/>
  <c r="A16253"/>
  <c r="B16253"/>
  <c r="C16253"/>
  <c r="D16253"/>
  <c r="E16253"/>
  <c r="F16253"/>
  <c r="G16253"/>
  <c r="A16242"/>
  <c r="B16242"/>
  <c r="C16242"/>
  <c r="D16242"/>
  <c r="E16242"/>
  <c r="F16242"/>
  <c r="G16242"/>
  <c r="A16270"/>
  <c r="B16270"/>
  <c r="C16270"/>
  <c r="D16270"/>
  <c r="E16270"/>
  <c r="F16270"/>
  <c r="G16270"/>
  <c r="H16270"/>
  <c r="A16286"/>
  <c r="B16286"/>
  <c r="C16286"/>
  <c r="D16286"/>
  <c r="E16286"/>
  <c r="F16286"/>
  <c r="G16286"/>
  <c r="H16286"/>
  <c r="A16271"/>
  <c r="B16271"/>
  <c r="C16271"/>
  <c r="D16271"/>
  <c r="E16271"/>
  <c r="F16271"/>
  <c r="G16271"/>
  <c r="H16271"/>
  <c r="A16272"/>
  <c r="B16272"/>
  <c r="C16272"/>
  <c r="D16272"/>
  <c r="E16272"/>
  <c r="F16272"/>
  <c r="G16272"/>
  <c r="H16272"/>
  <c r="A16321"/>
  <c r="B16321"/>
  <c r="C16321"/>
  <c r="D16321"/>
  <c r="E16321"/>
  <c r="F16321"/>
  <c r="G16321"/>
  <c r="H16321"/>
  <c r="A16342"/>
  <c r="B16342"/>
  <c r="C16342"/>
  <c r="D16342"/>
  <c r="E16342"/>
  <c r="F16342"/>
  <c r="G16342"/>
  <c r="H16342"/>
  <c r="A16388"/>
  <c r="B16388"/>
  <c r="C16388"/>
  <c r="D16388"/>
  <c r="E16388"/>
  <c r="F16388"/>
  <c r="G16388"/>
  <c r="H16388"/>
  <c r="A16454"/>
  <c r="B16454"/>
  <c r="C16454"/>
  <c r="D16454"/>
  <c r="E16454"/>
  <c r="F16454"/>
  <c r="G16454"/>
  <c r="A16414"/>
  <c r="B16414"/>
  <c r="C16414"/>
  <c r="D16414"/>
  <c r="E16414"/>
  <c r="F16414"/>
  <c r="G16414"/>
  <c r="H16414"/>
  <c r="A16322"/>
  <c r="B16322"/>
  <c r="C16322"/>
  <c r="D16322"/>
  <c r="E16322"/>
  <c r="F16322"/>
  <c r="G16322"/>
  <c r="H16322"/>
  <c r="A16343"/>
  <c r="B16343"/>
  <c r="C16343"/>
  <c r="D16343"/>
  <c r="E16343"/>
  <c r="F16343"/>
  <c r="G16343"/>
  <c r="H16343"/>
  <c r="A16389"/>
  <c r="B16389"/>
  <c r="C16389"/>
  <c r="D16389"/>
  <c r="E16389"/>
  <c r="F16389"/>
  <c r="G16389"/>
  <c r="H16389"/>
  <c r="A16355"/>
  <c r="B16355"/>
  <c r="C16355"/>
  <c r="D16355"/>
  <c r="E16355"/>
  <c r="F16355"/>
  <c r="G16355"/>
  <c r="H16355"/>
  <c r="A16361"/>
  <c r="B16361"/>
  <c r="C16361"/>
  <c r="D16361"/>
  <c r="E16361"/>
  <c r="F16361"/>
  <c r="G16361"/>
  <c r="H16361"/>
  <c r="A16426"/>
  <c r="B16426"/>
  <c r="C16426"/>
  <c r="D16426"/>
  <c r="E16426"/>
  <c r="F16426"/>
  <c r="G16426"/>
  <c r="H16426"/>
  <c r="A16444"/>
  <c r="B16444"/>
  <c r="C16444"/>
  <c r="D16444"/>
  <c r="E16444"/>
  <c r="F16444"/>
  <c r="G16444"/>
  <c r="A16415"/>
  <c r="B16415"/>
  <c r="C16415"/>
  <c r="D16415"/>
  <c r="E16415"/>
  <c r="F16415"/>
  <c r="G16415"/>
  <c r="H16415"/>
  <c r="A16323"/>
  <c r="B16323"/>
  <c r="C16323"/>
  <c r="D16323"/>
  <c r="E16323"/>
  <c r="F16323"/>
  <c r="G16323"/>
  <c r="H16323"/>
  <c r="A16344"/>
  <c r="B16344"/>
  <c r="C16344"/>
  <c r="D16344"/>
  <c r="E16344"/>
  <c r="F16344"/>
  <c r="G16344"/>
  <c r="H16344"/>
  <c r="A16390"/>
  <c r="B16390"/>
  <c r="C16390"/>
  <c r="D16390"/>
  <c r="E16390"/>
  <c r="F16390"/>
  <c r="G16390"/>
  <c r="H16390"/>
  <c r="A16356"/>
  <c r="B16356"/>
  <c r="C16356"/>
  <c r="D16356"/>
  <c r="E16356"/>
  <c r="F16356"/>
  <c r="G16356"/>
  <c r="H16356"/>
  <c r="A16427"/>
  <c r="B16427"/>
  <c r="C16427"/>
  <c r="D16427"/>
  <c r="E16427"/>
  <c r="F16427"/>
  <c r="G16427"/>
  <c r="H16427"/>
  <c r="A16445"/>
  <c r="B16445"/>
  <c r="C16445"/>
  <c r="D16445"/>
  <c r="E16445"/>
  <c r="F16445"/>
  <c r="G16445"/>
  <c r="A16416"/>
  <c r="B16416"/>
  <c r="C16416"/>
  <c r="D16416"/>
  <c r="E16416"/>
  <c r="F16416"/>
  <c r="G16416"/>
  <c r="H16416"/>
  <c r="A16324"/>
  <c r="B16324"/>
  <c r="C16324"/>
  <c r="D16324"/>
  <c r="E16324"/>
  <c r="F16324"/>
  <c r="G16324"/>
  <c r="H16324"/>
  <c r="A16391"/>
  <c r="B16391"/>
  <c r="C16391"/>
  <c r="D16391"/>
  <c r="E16391"/>
  <c r="F16391"/>
  <c r="G16391"/>
  <c r="H16391"/>
  <c r="A16357"/>
  <c r="B16357"/>
  <c r="C16357"/>
  <c r="D16357"/>
  <c r="E16357"/>
  <c r="F16357"/>
  <c r="G16357"/>
  <c r="H16357"/>
  <c r="A16446"/>
  <c r="B16446"/>
  <c r="C16446"/>
  <c r="D16446"/>
  <c r="E16446"/>
  <c r="F16446"/>
  <c r="G16446"/>
  <c r="A16417"/>
  <c r="B16417"/>
  <c r="C16417"/>
  <c r="D16417"/>
  <c r="E16417"/>
  <c r="F16417"/>
  <c r="G16417"/>
  <c r="H16417"/>
  <c r="A16325"/>
  <c r="B16325"/>
  <c r="C16325"/>
  <c r="D16325"/>
  <c r="E16325"/>
  <c r="F16325"/>
  <c r="G16325"/>
  <c r="H16325"/>
  <c r="A16392"/>
  <c r="B16392"/>
  <c r="C16392"/>
  <c r="D16392"/>
  <c r="E16392"/>
  <c r="F16392"/>
  <c r="G16392"/>
  <c r="H16392"/>
  <c r="A16358"/>
  <c r="B16358"/>
  <c r="C16358"/>
  <c r="D16358"/>
  <c r="E16358"/>
  <c r="F16358"/>
  <c r="G16358"/>
  <c r="H16358"/>
  <c r="A16447"/>
  <c r="B16447"/>
  <c r="C16447"/>
  <c r="D16447"/>
  <c r="E16447"/>
  <c r="F16447"/>
  <c r="G16447"/>
  <c r="A15731"/>
  <c r="B15731"/>
  <c r="C15731"/>
  <c r="D15731"/>
  <c r="E15731"/>
  <c r="F15731"/>
  <c r="G15731"/>
  <c r="H15731"/>
  <c r="A15765"/>
  <c r="B15765"/>
  <c r="C15765"/>
  <c r="D15765"/>
  <c r="E15765"/>
  <c r="F15765"/>
  <c r="G15765"/>
  <c r="H15765"/>
  <c r="A15732"/>
  <c r="B15732"/>
  <c r="C15732"/>
  <c r="D15732"/>
  <c r="E15732"/>
  <c r="F15732"/>
  <c r="G15732"/>
  <c r="H15732"/>
  <c r="A15763"/>
  <c r="B15763"/>
  <c r="C15763"/>
  <c r="D15763"/>
  <c r="E15763"/>
  <c r="F15763"/>
  <c r="G15763"/>
  <c r="H15763"/>
  <c r="A15792"/>
  <c r="B15792"/>
  <c r="C15792"/>
  <c r="D15792"/>
  <c r="E15792"/>
  <c r="F15792"/>
  <c r="G15792"/>
  <c r="H15792"/>
  <c r="A15811"/>
  <c r="B15811"/>
  <c r="C15811"/>
  <c r="D15811"/>
  <c r="E15811"/>
  <c r="F15811"/>
  <c r="G15811"/>
  <c r="H15811"/>
  <c r="A15812"/>
  <c r="B15812"/>
  <c r="C15812"/>
  <c r="D15812"/>
  <c r="E15812"/>
  <c r="F15812"/>
  <c r="G15812"/>
  <c r="H15812"/>
  <c r="A15813"/>
  <c r="B15813"/>
  <c r="C15813"/>
  <c r="D15813"/>
  <c r="E15813"/>
  <c r="F15813"/>
  <c r="G15813"/>
  <c r="H15813"/>
  <c r="A15814"/>
  <c r="B15814"/>
  <c r="C15814"/>
  <c r="D15814"/>
  <c r="E15814"/>
  <c r="F15814"/>
  <c r="G15814"/>
  <c r="H15814"/>
  <c r="A15815"/>
  <c r="B15815"/>
  <c r="C15815"/>
  <c r="D15815"/>
  <c r="E15815"/>
  <c r="F15815"/>
  <c r="G15815"/>
  <c r="H15815"/>
  <c r="A15984"/>
  <c r="B15984"/>
  <c r="C15984"/>
  <c r="D15984"/>
  <c r="E15984"/>
  <c r="F15984"/>
  <c r="G15984"/>
  <c r="H15984"/>
  <c r="A16021"/>
  <c r="B16021"/>
  <c r="C16021"/>
  <c r="D16021"/>
  <c r="E16021"/>
  <c r="F16021"/>
  <c r="G16021"/>
  <c r="H16021"/>
  <c r="A15920"/>
  <c r="B15920"/>
  <c r="C15920"/>
  <c r="D15920"/>
  <c r="E15920"/>
  <c r="F15920"/>
  <c r="G15920"/>
  <c r="H15920"/>
  <c r="A15985"/>
  <c r="B15985"/>
  <c r="C15985"/>
  <c r="D15985"/>
  <c r="E15985"/>
  <c r="F15985"/>
  <c r="G15985"/>
  <c r="H15985"/>
  <c r="A16042"/>
  <c r="B16042"/>
  <c r="C16042"/>
  <c r="D16042"/>
  <c r="E16042"/>
  <c r="F16042"/>
  <c r="G16042"/>
  <c r="A16022"/>
  <c r="B16022"/>
  <c r="C16022"/>
  <c r="D16022"/>
  <c r="E16022"/>
  <c r="F16022"/>
  <c r="G16022"/>
  <c r="H16022"/>
  <c r="A15921"/>
  <c r="B15921"/>
  <c r="C15921"/>
  <c r="D15921"/>
  <c r="E15921"/>
  <c r="F15921"/>
  <c r="G15921"/>
  <c r="H15921"/>
  <c r="A15986"/>
  <c r="B15986"/>
  <c r="C15986"/>
  <c r="D15986"/>
  <c r="E15986"/>
  <c r="F15986"/>
  <c r="G15986"/>
  <c r="H15986"/>
  <c r="A15922"/>
  <c r="B15922"/>
  <c r="C15922"/>
  <c r="D15922"/>
  <c r="E15922"/>
  <c r="F15922"/>
  <c r="G15922"/>
  <c r="H15922"/>
  <c r="A15987"/>
  <c r="B15987"/>
  <c r="C15987"/>
  <c r="D15987"/>
  <c r="E15987"/>
  <c r="F15987"/>
  <c r="G15987"/>
  <c r="H15987"/>
  <c r="A15988"/>
  <c r="B15988"/>
  <c r="C15988"/>
  <c r="D15988"/>
  <c r="E15988"/>
  <c r="F15988"/>
  <c r="G15988"/>
  <c r="H15988"/>
  <c r="A15720"/>
  <c r="B15720"/>
  <c r="C15720"/>
  <c r="D15720"/>
  <c r="E15720"/>
  <c r="F15720"/>
  <c r="G15720"/>
  <c r="H15720"/>
  <c r="A15733"/>
  <c r="B15733"/>
  <c r="C15733"/>
  <c r="D15733"/>
  <c r="E15733"/>
  <c r="F15733"/>
  <c r="G15733"/>
  <c r="H15733"/>
  <c r="A15766"/>
  <c r="B15766"/>
  <c r="C15766"/>
  <c r="D15766"/>
  <c r="E15766"/>
  <c r="F15766"/>
  <c r="G15766"/>
  <c r="H15766"/>
  <c r="A15761"/>
  <c r="B15761"/>
  <c r="C15761"/>
  <c r="D15761"/>
  <c r="E15761"/>
  <c r="F15761"/>
  <c r="G15761"/>
  <c r="H15761"/>
  <c r="A15776"/>
  <c r="B15776"/>
  <c r="C15776"/>
  <c r="D15776"/>
  <c r="E15776"/>
  <c r="F15776"/>
  <c r="G15776"/>
  <c r="A15734"/>
  <c r="B15734"/>
  <c r="C15734"/>
  <c r="D15734"/>
  <c r="E15734"/>
  <c r="F15734"/>
  <c r="G15734"/>
  <c r="H15734"/>
  <c r="A15767"/>
  <c r="B15767"/>
  <c r="C15767"/>
  <c r="D15767"/>
  <c r="E15767"/>
  <c r="F15767"/>
  <c r="G15767"/>
  <c r="H15767"/>
  <c r="A15777"/>
  <c r="B15777"/>
  <c r="C15777"/>
  <c r="D15777"/>
  <c r="E15777"/>
  <c r="F15777"/>
  <c r="G15777"/>
  <c r="A15735"/>
  <c r="B15735"/>
  <c r="C15735"/>
  <c r="D15735"/>
  <c r="E15735"/>
  <c r="F15735"/>
  <c r="G15735"/>
  <c r="H15735"/>
  <c r="A15736"/>
  <c r="B15736"/>
  <c r="C15736"/>
  <c r="D15736"/>
  <c r="E15736"/>
  <c r="F15736"/>
  <c r="G15736"/>
  <c r="H15736"/>
  <c r="A15787"/>
  <c r="B15787"/>
  <c r="C15787"/>
  <c r="D15787"/>
  <c r="E15787"/>
  <c r="F15787"/>
  <c r="G15787"/>
  <c r="H15787"/>
  <c r="A15790"/>
  <c r="B15790"/>
  <c r="C15790"/>
  <c r="D15790"/>
  <c r="E15790"/>
  <c r="F15790"/>
  <c r="G15790"/>
  <c r="H15790"/>
  <c r="A15793"/>
  <c r="B15793"/>
  <c r="C15793"/>
  <c r="D15793"/>
  <c r="E15793"/>
  <c r="F15793"/>
  <c r="G15793"/>
  <c r="H15793"/>
  <c r="A15799"/>
  <c r="B15799"/>
  <c r="C15799"/>
  <c r="D15799"/>
  <c r="E15799"/>
  <c r="F15799"/>
  <c r="G15799"/>
  <c r="A15802"/>
  <c r="B15802"/>
  <c r="C15802"/>
  <c r="D15802"/>
  <c r="E15802"/>
  <c r="F15802"/>
  <c r="G15802"/>
  <c r="H15802"/>
  <c r="A15816"/>
  <c r="B15816"/>
  <c r="C15816"/>
  <c r="D15816"/>
  <c r="E15816"/>
  <c r="F15816"/>
  <c r="G15816"/>
  <c r="H15816"/>
  <c r="A15850"/>
  <c r="B15850"/>
  <c r="C15850"/>
  <c r="D15850"/>
  <c r="E15850"/>
  <c r="F15850"/>
  <c r="G15850"/>
  <c r="A15817"/>
  <c r="B15817"/>
  <c r="C15817"/>
  <c r="D15817"/>
  <c r="E15817"/>
  <c r="F15817"/>
  <c r="G15817"/>
  <c r="H15817"/>
  <c r="A15851"/>
  <c r="B15851"/>
  <c r="C15851"/>
  <c r="D15851"/>
  <c r="E15851"/>
  <c r="F15851"/>
  <c r="G15851"/>
  <c r="A15818"/>
  <c r="B15818"/>
  <c r="C15818"/>
  <c r="D15818"/>
  <c r="E15818"/>
  <c r="F15818"/>
  <c r="G15818"/>
  <c r="H15818"/>
  <c r="A15852"/>
  <c r="B15852"/>
  <c r="C15852"/>
  <c r="D15852"/>
  <c r="E15852"/>
  <c r="F15852"/>
  <c r="G15852"/>
  <c r="A15863"/>
  <c r="B15863"/>
  <c r="C15863"/>
  <c r="D15863"/>
  <c r="E15863"/>
  <c r="F15863"/>
  <c r="G15863"/>
  <c r="A15819"/>
  <c r="B15819"/>
  <c r="C15819"/>
  <c r="D15819"/>
  <c r="E15819"/>
  <c r="F15819"/>
  <c r="G15819"/>
  <c r="H15819"/>
  <c r="A15853"/>
  <c r="B15853"/>
  <c r="C15853"/>
  <c r="D15853"/>
  <c r="E15853"/>
  <c r="F15853"/>
  <c r="G15853"/>
  <c r="A15820"/>
  <c r="B15820"/>
  <c r="C15820"/>
  <c r="D15820"/>
  <c r="E15820"/>
  <c r="F15820"/>
  <c r="G15820"/>
  <c r="H15820"/>
  <c r="A15854"/>
  <c r="B15854"/>
  <c r="C15854"/>
  <c r="D15854"/>
  <c r="E15854"/>
  <c r="F15854"/>
  <c r="G15854"/>
  <c r="A15874"/>
  <c r="B15874"/>
  <c r="C15874"/>
  <c r="D15874"/>
  <c r="E15874"/>
  <c r="F15874"/>
  <c r="G15874"/>
  <c r="A15875"/>
  <c r="B15875"/>
  <c r="C15875"/>
  <c r="D15875"/>
  <c r="E15875"/>
  <c r="F15875"/>
  <c r="G15875"/>
  <c r="A15864"/>
  <c r="B15864"/>
  <c r="C15864"/>
  <c r="D15864"/>
  <c r="E15864"/>
  <c r="F15864"/>
  <c r="G15864"/>
  <c r="A15876"/>
  <c r="B15876"/>
  <c r="C15876"/>
  <c r="D15876"/>
  <c r="E15876"/>
  <c r="F15876"/>
  <c r="G15876"/>
  <c r="A15865"/>
  <c r="B15865"/>
  <c r="C15865"/>
  <c r="D15865"/>
  <c r="E15865"/>
  <c r="F15865"/>
  <c r="G15865"/>
  <c r="A15882"/>
  <c r="B15882"/>
  <c r="C15882"/>
  <c r="D15882"/>
  <c r="E15882"/>
  <c r="F15882"/>
  <c r="G15882"/>
  <c r="H15882"/>
  <c r="A15900"/>
  <c r="B15900"/>
  <c r="C15900"/>
  <c r="D15900"/>
  <c r="E15900"/>
  <c r="F15900"/>
  <c r="G15900"/>
  <c r="H15900"/>
  <c r="A15909"/>
  <c r="B15909"/>
  <c r="C15909"/>
  <c r="D15909"/>
  <c r="E15909"/>
  <c r="F15909"/>
  <c r="G15909"/>
  <c r="A15883"/>
  <c r="B15883"/>
  <c r="C15883"/>
  <c r="D15883"/>
  <c r="E15883"/>
  <c r="F15883"/>
  <c r="G15883"/>
  <c r="H15883"/>
  <c r="A15906"/>
  <c r="B15906"/>
  <c r="C15906"/>
  <c r="D15906"/>
  <c r="E15906"/>
  <c r="F15906"/>
  <c r="G15906"/>
  <c r="H15906"/>
  <c r="A15884"/>
  <c r="B15884"/>
  <c r="C15884"/>
  <c r="D15884"/>
  <c r="E15884"/>
  <c r="F15884"/>
  <c r="G15884"/>
  <c r="H15884"/>
  <c r="A15901"/>
  <c r="B15901"/>
  <c r="C15901"/>
  <c r="D15901"/>
  <c r="E15901"/>
  <c r="F15901"/>
  <c r="G15901"/>
  <c r="H15901"/>
  <c r="A15923"/>
  <c r="B15923"/>
  <c r="C15923"/>
  <c r="D15923"/>
  <c r="E15923"/>
  <c r="F15923"/>
  <c r="G15923"/>
  <c r="H15923"/>
  <c r="A15957"/>
  <c r="B15957"/>
  <c r="C15957"/>
  <c r="D15957"/>
  <c r="E15957"/>
  <c r="F15957"/>
  <c r="G15957"/>
  <c r="H15957"/>
  <c r="A15989"/>
  <c r="B15989"/>
  <c r="C15989"/>
  <c r="D15989"/>
  <c r="E15989"/>
  <c r="F15989"/>
  <c r="G15989"/>
  <c r="H15989"/>
  <c r="A15964"/>
  <c r="B15964"/>
  <c r="C15964"/>
  <c r="D15964"/>
  <c r="E15964"/>
  <c r="F15964"/>
  <c r="G15964"/>
  <c r="H15964"/>
  <c r="A16043"/>
  <c r="B16043"/>
  <c r="C16043"/>
  <c r="D16043"/>
  <c r="E16043"/>
  <c r="F16043"/>
  <c r="G16043"/>
  <c r="A16064"/>
  <c r="B16064"/>
  <c r="C16064"/>
  <c r="D16064"/>
  <c r="E16064"/>
  <c r="F16064"/>
  <c r="G16064"/>
  <c r="A16023"/>
  <c r="B16023"/>
  <c r="C16023"/>
  <c r="D16023"/>
  <c r="E16023"/>
  <c r="F16023"/>
  <c r="G16023"/>
  <c r="H16023"/>
  <c r="A15924"/>
  <c r="B15924"/>
  <c r="C15924"/>
  <c r="D15924"/>
  <c r="E15924"/>
  <c r="F15924"/>
  <c r="G15924"/>
  <c r="H15924"/>
  <c r="A15958"/>
  <c r="B15958"/>
  <c r="C15958"/>
  <c r="D15958"/>
  <c r="E15958"/>
  <c r="F15958"/>
  <c r="G15958"/>
  <c r="H15958"/>
  <c r="A15990"/>
  <c r="B15990"/>
  <c r="C15990"/>
  <c r="D15990"/>
  <c r="E15990"/>
  <c r="F15990"/>
  <c r="G15990"/>
  <c r="H15990"/>
  <c r="A15965"/>
  <c r="B15965"/>
  <c r="C15965"/>
  <c r="D15965"/>
  <c r="E15965"/>
  <c r="F15965"/>
  <c r="G15965"/>
  <c r="H15965"/>
  <c r="A15972"/>
  <c r="B15972"/>
  <c r="C15972"/>
  <c r="D15972"/>
  <c r="E15972"/>
  <c r="F15972"/>
  <c r="G15972"/>
  <c r="H15972"/>
  <c r="A16044"/>
  <c r="B16044"/>
  <c r="C16044"/>
  <c r="D16044"/>
  <c r="E16044"/>
  <c r="F16044"/>
  <c r="G16044"/>
  <c r="A16024"/>
  <c r="B16024"/>
  <c r="C16024"/>
  <c r="D16024"/>
  <c r="E16024"/>
  <c r="F16024"/>
  <c r="G16024"/>
  <c r="H16024"/>
  <c r="A15925"/>
  <c r="B15925"/>
  <c r="C15925"/>
  <c r="D15925"/>
  <c r="E15925"/>
  <c r="F15925"/>
  <c r="G15925"/>
  <c r="H15925"/>
  <c r="A15991"/>
  <c r="B15991"/>
  <c r="C15991"/>
  <c r="D15991"/>
  <c r="E15991"/>
  <c r="F15991"/>
  <c r="G15991"/>
  <c r="H15991"/>
  <c r="A15966"/>
  <c r="B15966"/>
  <c r="C15966"/>
  <c r="D15966"/>
  <c r="E15966"/>
  <c r="F15966"/>
  <c r="G15966"/>
  <c r="H15966"/>
  <c r="A15973"/>
  <c r="B15973"/>
  <c r="C15973"/>
  <c r="D15973"/>
  <c r="E15973"/>
  <c r="F15973"/>
  <c r="G15973"/>
  <c r="H15973"/>
  <c r="A16036"/>
  <c r="B16036"/>
  <c r="C16036"/>
  <c r="D16036"/>
  <c r="E16036"/>
  <c r="F16036"/>
  <c r="G16036"/>
  <c r="H16036"/>
  <c r="A16045"/>
  <c r="B16045"/>
  <c r="C16045"/>
  <c r="D16045"/>
  <c r="E16045"/>
  <c r="F16045"/>
  <c r="G16045"/>
  <c r="A16025"/>
  <c r="B16025"/>
  <c r="C16025"/>
  <c r="D16025"/>
  <c r="E16025"/>
  <c r="F16025"/>
  <c r="G16025"/>
  <c r="H16025"/>
  <c r="A15926"/>
  <c r="B15926"/>
  <c r="C15926"/>
  <c r="D15926"/>
  <c r="E15926"/>
  <c r="F15926"/>
  <c r="G15926"/>
  <c r="H15926"/>
  <c r="A15959"/>
  <c r="B15959"/>
  <c r="C15959"/>
  <c r="D15959"/>
  <c r="E15959"/>
  <c r="F15959"/>
  <c r="G15959"/>
  <c r="H15959"/>
  <c r="A15992"/>
  <c r="B15992"/>
  <c r="C15992"/>
  <c r="D15992"/>
  <c r="E15992"/>
  <c r="F15992"/>
  <c r="G15992"/>
  <c r="H15992"/>
  <c r="A15967"/>
  <c r="B15967"/>
  <c r="C15967"/>
  <c r="D15967"/>
  <c r="E15967"/>
  <c r="F15967"/>
  <c r="G15967"/>
  <c r="H15967"/>
  <c r="A16046"/>
  <c r="B16046"/>
  <c r="C16046"/>
  <c r="D16046"/>
  <c r="E16046"/>
  <c r="F16046"/>
  <c r="G16046"/>
  <c r="A15927"/>
  <c r="B15927"/>
  <c r="C15927"/>
  <c r="D15927"/>
  <c r="E15927"/>
  <c r="F15927"/>
  <c r="G15927"/>
  <c r="H15927"/>
  <c r="A15993"/>
  <c r="B15993"/>
  <c r="C15993"/>
  <c r="D15993"/>
  <c r="E15993"/>
  <c r="F15993"/>
  <c r="G15993"/>
  <c r="H15993"/>
  <c r="A16047"/>
  <c r="B16047"/>
  <c r="C16047"/>
  <c r="D16047"/>
  <c r="E16047"/>
  <c r="F16047"/>
  <c r="G16047"/>
  <c r="A15737"/>
  <c r="B15737"/>
  <c r="C15737"/>
  <c r="D15737"/>
  <c r="E15737"/>
  <c r="F15737"/>
  <c r="G15737"/>
  <c r="H15737"/>
  <c r="A15768"/>
  <c r="B15768"/>
  <c r="C15768"/>
  <c r="D15768"/>
  <c r="E15768"/>
  <c r="F15768"/>
  <c r="G15768"/>
  <c r="H15768"/>
  <c r="A15778"/>
  <c r="B15778"/>
  <c r="C15778"/>
  <c r="D15778"/>
  <c r="E15778"/>
  <c r="F15778"/>
  <c r="G15778"/>
  <c r="A15738"/>
  <c r="B15738"/>
  <c r="C15738"/>
  <c r="D15738"/>
  <c r="E15738"/>
  <c r="F15738"/>
  <c r="G15738"/>
  <c r="H15738"/>
  <c r="A15779"/>
  <c r="B15779"/>
  <c r="C15779"/>
  <c r="D15779"/>
  <c r="E15779"/>
  <c r="F15779"/>
  <c r="G15779"/>
  <c r="A15739"/>
  <c r="B15739"/>
  <c r="C15739"/>
  <c r="D15739"/>
  <c r="E15739"/>
  <c r="F15739"/>
  <c r="G15739"/>
  <c r="H15739"/>
  <c r="A15780"/>
  <c r="B15780"/>
  <c r="C15780"/>
  <c r="D15780"/>
  <c r="E15780"/>
  <c r="F15780"/>
  <c r="G15780"/>
  <c r="A15788"/>
  <c r="B15788"/>
  <c r="C15788"/>
  <c r="D15788"/>
  <c r="E15788"/>
  <c r="F15788"/>
  <c r="G15788"/>
  <c r="H15788"/>
  <c r="A15794"/>
  <c r="B15794"/>
  <c r="C15794"/>
  <c r="D15794"/>
  <c r="E15794"/>
  <c r="F15794"/>
  <c r="G15794"/>
  <c r="H15794"/>
  <c r="A15800"/>
  <c r="B15800"/>
  <c r="C15800"/>
  <c r="D15800"/>
  <c r="E15800"/>
  <c r="F15800"/>
  <c r="G15800"/>
  <c r="A15803"/>
  <c r="B15803"/>
  <c r="C15803"/>
  <c r="D15803"/>
  <c r="E15803"/>
  <c r="F15803"/>
  <c r="G15803"/>
  <c r="H15803"/>
  <c r="A15821"/>
  <c r="B15821"/>
  <c r="C15821"/>
  <c r="D15821"/>
  <c r="E15821"/>
  <c r="F15821"/>
  <c r="G15821"/>
  <c r="H15821"/>
  <c r="A15855"/>
  <c r="B15855"/>
  <c r="C15855"/>
  <c r="D15855"/>
  <c r="E15855"/>
  <c r="F15855"/>
  <c r="G15855"/>
  <c r="A15822"/>
  <c r="B15822"/>
  <c r="C15822"/>
  <c r="D15822"/>
  <c r="E15822"/>
  <c r="F15822"/>
  <c r="G15822"/>
  <c r="H15822"/>
  <c r="A15856"/>
  <c r="B15856"/>
  <c r="C15856"/>
  <c r="D15856"/>
  <c r="E15856"/>
  <c r="F15856"/>
  <c r="G15856"/>
  <c r="A15823"/>
  <c r="B15823"/>
  <c r="C15823"/>
  <c r="D15823"/>
  <c r="E15823"/>
  <c r="F15823"/>
  <c r="G15823"/>
  <c r="H15823"/>
  <c r="A15857"/>
  <c r="B15857"/>
  <c r="C15857"/>
  <c r="D15857"/>
  <c r="E15857"/>
  <c r="F15857"/>
  <c r="G15857"/>
  <c r="A15824"/>
  <c r="B15824"/>
  <c r="C15824"/>
  <c r="D15824"/>
  <c r="E15824"/>
  <c r="F15824"/>
  <c r="G15824"/>
  <c r="H15824"/>
  <c r="A15858"/>
  <c r="B15858"/>
  <c r="C15858"/>
  <c r="D15858"/>
  <c r="E15858"/>
  <c r="F15858"/>
  <c r="G15858"/>
  <c r="A15825"/>
  <c r="B15825"/>
  <c r="C15825"/>
  <c r="D15825"/>
  <c r="E15825"/>
  <c r="F15825"/>
  <c r="G15825"/>
  <c r="H15825"/>
  <c r="A15866"/>
  <c r="B15866"/>
  <c r="C15866"/>
  <c r="D15866"/>
  <c r="E15866"/>
  <c r="F15866"/>
  <c r="G15866"/>
  <c r="A15867"/>
  <c r="B15867"/>
  <c r="C15867"/>
  <c r="D15867"/>
  <c r="E15867"/>
  <c r="F15867"/>
  <c r="G15867"/>
  <c r="A15877"/>
  <c r="B15877"/>
  <c r="C15877"/>
  <c r="D15877"/>
  <c r="E15877"/>
  <c r="F15877"/>
  <c r="G15877"/>
  <c r="A15868"/>
  <c r="B15868"/>
  <c r="C15868"/>
  <c r="D15868"/>
  <c r="E15868"/>
  <c r="F15868"/>
  <c r="G15868"/>
  <c r="A15885"/>
  <c r="B15885"/>
  <c r="C15885"/>
  <c r="D15885"/>
  <c r="E15885"/>
  <c r="F15885"/>
  <c r="G15885"/>
  <c r="H15885"/>
  <c r="A15902"/>
  <c r="B15902"/>
  <c r="C15902"/>
  <c r="D15902"/>
  <c r="E15902"/>
  <c r="F15902"/>
  <c r="G15902"/>
  <c r="H15902"/>
  <c r="A15910"/>
  <c r="B15910"/>
  <c r="C15910"/>
  <c r="D15910"/>
  <c r="E15910"/>
  <c r="F15910"/>
  <c r="G15910"/>
  <c r="A15886"/>
  <c r="B15886"/>
  <c r="C15886"/>
  <c r="D15886"/>
  <c r="E15886"/>
  <c r="F15886"/>
  <c r="G15886"/>
  <c r="H15886"/>
  <c r="A15887"/>
  <c r="B15887"/>
  <c r="C15887"/>
  <c r="D15887"/>
  <c r="E15887"/>
  <c r="F15887"/>
  <c r="G15887"/>
  <c r="H15887"/>
  <c r="A15928"/>
  <c r="B15928"/>
  <c r="C15928"/>
  <c r="D15928"/>
  <c r="E15928"/>
  <c r="F15928"/>
  <c r="G15928"/>
  <c r="H15928"/>
  <c r="A15994"/>
  <c r="B15994"/>
  <c r="C15994"/>
  <c r="D15994"/>
  <c r="E15994"/>
  <c r="F15994"/>
  <c r="G15994"/>
  <c r="H15994"/>
  <c r="A16048"/>
  <c r="B16048"/>
  <c r="C16048"/>
  <c r="D16048"/>
  <c r="E16048"/>
  <c r="F16048"/>
  <c r="G16048"/>
  <c r="A16026"/>
  <c r="B16026"/>
  <c r="C16026"/>
  <c r="D16026"/>
  <c r="E16026"/>
  <c r="F16026"/>
  <c r="G16026"/>
  <c r="H16026"/>
  <c r="A15929"/>
  <c r="B15929"/>
  <c r="C15929"/>
  <c r="D15929"/>
  <c r="E15929"/>
  <c r="F15929"/>
  <c r="G15929"/>
  <c r="H15929"/>
  <c r="A15960"/>
  <c r="B15960"/>
  <c r="C15960"/>
  <c r="D15960"/>
  <c r="E15960"/>
  <c r="F15960"/>
  <c r="G15960"/>
  <c r="H15960"/>
  <c r="A15995"/>
  <c r="B15995"/>
  <c r="C15995"/>
  <c r="D15995"/>
  <c r="E15995"/>
  <c r="F15995"/>
  <c r="G15995"/>
  <c r="H15995"/>
  <c r="A15968"/>
  <c r="B15968"/>
  <c r="C15968"/>
  <c r="D15968"/>
  <c r="E15968"/>
  <c r="F15968"/>
  <c r="G15968"/>
  <c r="H15968"/>
  <c r="A15974"/>
  <c r="B15974"/>
  <c r="C15974"/>
  <c r="D15974"/>
  <c r="E15974"/>
  <c r="F15974"/>
  <c r="G15974"/>
  <c r="H15974"/>
  <c r="A16049"/>
  <c r="B16049"/>
  <c r="C16049"/>
  <c r="D16049"/>
  <c r="E16049"/>
  <c r="F16049"/>
  <c r="G16049"/>
  <c r="A16065"/>
  <c r="B16065"/>
  <c r="C16065"/>
  <c r="D16065"/>
  <c r="E16065"/>
  <c r="F16065"/>
  <c r="G16065"/>
  <c r="A16027"/>
  <c r="B16027"/>
  <c r="C16027"/>
  <c r="D16027"/>
  <c r="E16027"/>
  <c r="F16027"/>
  <c r="G16027"/>
  <c r="H16027"/>
  <c r="A15930"/>
  <c r="B15930"/>
  <c r="C15930"/>
  <c r="D15930"/>
  <c r="E15930"/>
  <c r="F15930"/>
  <c r="G15930"/>
  <c r="H15930"/>
  <c r="A15996"/>
  <c r="B15996"/>
  <c r="C15996"/>
  <c r="D15996"/>
  <c r="E15996"/>
  <c r="F15996"/>
  <c r="G15996"/>
  <c r="H15996"/>
  <c r="A16050"/>
  <c r="B16050"/>
  <c r="C16050"/>
  <c r="D16050"/>
  <c r="E16050"/>
  <c r="F16050"/>
  <c r="G16050"/>
  <c r="A15931"/>
  <c r="B15931"/>
  <c r="C15931"/>
  <c r="D15931"/>
  <c r="E15931"/>
  <c r="F15931"/>
  <c r="G15931"/>
  <c r="H15931"/>
  <c r="A15997"/>
  <c r="B15997"/>
  <c r="C15997"/>
  <c r="D15997"/>
  <c r="E15997"/>
  <c r="F15997"/>
  <c r="G15997"/>
  <c r="H15997"/>
  <c r="A16051"/>
  <c r="B16051"/>
  <c r="C16051"/>
  <c r="D16051"/>
  <c r="E16051"/>
  <c r="F16051"/>
  <c r="G16051"/>
  <c r="A16028"/>
  <c r="B16028"/>
  <c r="C16028"/>
  <c r="D16028"/>
  <c r="E16028"/>
  <c r="F16028"/>
  <c r="G16028"/>
  <c r="H16028"/>
  <c r="A15932"/>
  <c r="B15932"/>
  <c r="C15932"/>
  <c r="D15932"/>
  <c r="E15932"/>
  <c r="F15932"/>
  <c r="G15932"/>
  <c r="H15932"/>
  <c r="A15998"/>
  <c r="B15998"/>
  <c r="C15998"/>
  <c r="D15998"/>
  <c r="E15998"/>
  <c r="F15998"/>
  <c r="G15998"/>
  <c r="H15998"/>
  <c r="A16052"/>
  <c r="B16052"/>
  <c r="C16052"/>
  <c r="D16052"/>
  <c r="E16052"/>
  <c r="F16052"/>
  <c r="G16052"/>
  <c r="A15740"/>
  <c r="B15740"/>
  <c r="C15740"/>
  <c r="D15740"/>
  <c r="E15740"/>
  <c r="F15740"/>
  <c r="G15740"/>
  <c r="H15740"/>
  <c r="A15769"/>
  <c r="B15769"/>
  <c r="C15769"/>
  <c r="D15769"/>
  <c r="E15769"/>
  <c r="F15769"/>
  <c r="G15769"/>
  <c r="H15769"/>
  <c r="A15762"/>
  <c r="B15762"/>
  <c r="C15762"/>
  <c r="D15762"/>
  <c r="E15762"/>
  <c r="F15762"/>
  <c r="G15762"/>
  <c r="H15762"/>
  <c r="A15781"/>
  <c r="B15781"/>
  <c r="C15781"/>
  <c r="D15781"/>
  <c r="E15781"/>
  <c r="F15781"/>
  <c r="G15781"/>
  <c r="A15741"/>
  <c r="B15741"/>
  <c r="C15741"/>
  <c r="D15741"/>
  <c r="E15741"/>
  <c r="F15741"/>
  <c r="G15741"/>
  <c r="H15741"/>
  <c r="A15782"/>
  <c r="B15782"/>
  <c r="C15782"/>
  <c r="D15782"/>
  <c r="E15782"/>
  <c r="F15782"/>
  <c r="G15782"/>
  <c r="A15742"/>
  <c r="B15742"/>
  <c r="C15742"/>
  <c r="D15742"/>
  <c r="E15742"/>
  <c r="F15742"/>
  <c r="G15742"/>
  <c r="H15742"/>
  <c r="A15743"/>
  <c r="B15743"/>
  <c r="C15743"/>
  <c r="D15743"/>
  <c r="E15743"/>
  <c r="F15743"/>
  <c r="G15743"/>
  <c r="H15743"/>
  <c r="A15789"/>
  <c r="B15789"/>
  <c r="C15789"/>
  <c r="D15789"/>
  <c r="E15789"/>
  <c r="F15789"/>
  <c r="G15789"/>
  <c r="H15789"/>
  <c r="A15795"/>
  <c r="B15795"/>
  <c r="C15795"/>
  <c r="D15795"/>
  <c r="E15795"/>
  <c r="F15795"/>
  <c r="G15795"/>
  <c r="H15795"/>
  <c r="A15801"/>
  <c r="B15801"/>
  <c r="C15801"/>
  <c r="D15801"/>
  <c r="E15801"/>
  <c r="F15801"/>
  <c r="G15801"/>
  <c r="A15804"/>
  <c r="B15804"/>
  <c r="C15804"/>
  <c r="D15804"/>
  <c r="E15804"/>
  <c r="F15804"/>
  <c r="G15804"/>
  <c r="H15804"/>
  <c r="A15826"/>
  <c r="B15826"/>
  <c r="C15826"/>
  <c r="D15826"/>
  <c r="E15826"/>
  <c r="F15826"/>
  <c r="G15826"/>
  <c r="H15826"/>
  <c r="A15859"/>
  <c r="B15859"/>
  <c r="C15859"/>
  <c r="D15859"/>
  <c r="E15859"/>
  <c r="F15859"/>
  <c r="G15859"/>
  <c r="A15827"/>
  <c r="B15827"/>
  <c r="C15827"/>
  <c r="D15827"/>
  <c r="E15827"/>
  <c r="F15827"/>
  <c r="G15827"/>
  <c r="H15827"/>
  <c r="A15860"/>
  <c r="B15860"/>
  <c r="C15860"/>
  <c r="D15860"/>
  <c r="E15860"/>
  <c r="F15860"/>
  <c r="G15860"/>
  <c r="A15828"/>
  <c r="B15828"/>
  <c r="C15828"/>
  <c r="D15828"/>
  <c r="E15828"/>
  <c r="F15828"/>
  <c r="G15828"/>
  <c r="H15828"/>
  <c r="A15829"/>
  <c r="B15829"/>
  <c r="C15829"/>
  <c r="D15829"/>
  <c r="E15829"/>
  <c r="F15829"/>
  <c r="G15829"/>
  <c r="H15829"/>
  <c r="A15861"/>
  <c r="B15861"/>
  <c r="C15861"/>
  <c r="D15861"/>
  <c r="E15861"/>
  <c r="F15861"/>
  <c r="G15861"/>
  <c r="A15830"/>
  <c r="B15830"/>
  <c r="C15830"/>
  <c r="D15830"/>
  <c r="E15830"/>
  <c r="F15830"/>
  <c r="G15830"/>
  <c r="H15830"/>
  <c r="A15878"/>
  <c r="B15878"/>
  <c r="C15878"/>
  <c r="D15878"/>
  <c r="E15878"/>
  <c r="F15878"/>
  <c r="G15878"/>
  <c r="A15869"/>
  <c r="B15869"/>
  <c r="C15869"/>
  <c r="D15869"/>
  <c r="E15869"/>
  <c r="F15869"/>
  <c r="G15869"/>
  <c r="A15888"/>
  <c r="B15888"/>
  <c r="C15888"/>
  <c r="D15888"/>
  <c r="E15888"/>
  <c r="F15888"/>
  <c r="G15888"/>
  <c r="H15888"/>
  <c r="A15903"/>
  <c r="B15903"/>
  <c r="C15903"/>
  <c r="D15903"/>
  <c r="E15903"/>
  <c r="F15903"/>
  <c r="G15903"/>
  <c r="H15903"/>
  <c r="A15907"/>
  <c r="B15907"/>
  <c r="C15907"/>
  <c r="D15907"/>
  <c r="E15907"/>
  <c r="F15907"/>
  <c r="G15907"/>
  <c r="H15907"/>
  <c r="A15889"/>
  <c r="B15889"/>
  <c r="C15889"/>
  <c r="D15889"/>
  <c r="E15889"/>
  <c r="F15889"/>
  <c r="G15889"/>
  <c r="H15889"/>
  <c r="A15890"/>
  <c r="B15890"/>
  <c r="C15890"/>
  <c r="D15890"/>
  <c r="E15890"/>
  <c r="F15890"/>
  <c r="G15890"/>
  <c r="H15890"/>
  <c r="A16066"/>
  <c r="B16066"/>
  <c r="C16066"/>
  <c r="D16066"/>
  <c r="E16066"/>
  <c r="F16066"/>
  <c r="G16066"/>
  <c r="A15933"/>
  <c r="B15933"/>
  <c r="C15933"/>
  <c r="D15933"/>
  <c r="E15933"/>
  <c r="F15933"/>
  <c r="G15933"/>
  <c r="H15933"/>
  <c r="A15999"/>
  <c r="B15999"/>
  <c r="C15999"/>
  <c r="D15999"/>
  <c r="E15999"/>
  <c r="F15999"/>
  <c r="G15999"/>
  <c r="H15999"/>
  <c r="A15975"/>
  <c r="B15975"/>
  <c r="C15975"/>
  <c r="D15975"/>
  <c r="E15975"/>
  <c r="F15975"/>
  <c r="G15975"/>
  <c r="H15975"/>
  <c r="A16053"/>
  <c r="B16053"/>
  <c r="C16053"/>
  <c r="D16053"/>
  <c r="E16053"/>
  <c r="F16053"/>
  <c r="G16053"/>
  <c r="A16067"/>
  <c r="B16067"/>
  <c r="C16067"/>
  <c r="D16067"/>
  <c r="E16067"/>
  <c r="F16067"/>
  <c r="G16067"/>
  <c r="A16029"/>
  <c r="B16029"/>
  <c r="C16029"/>
  <c r="D16029"/>
  <c r="E16029"/>
  <c r="F16029"/>
  <c r="G16029"/>
  <c r="H16029"/>
  <c r="A15934"/>
  <c r="B15934"/>
  <c r="C15934"/>
  <c r="D15934"/>
  <c r="E15934"/>
  <c r="F15934"/>
  <c r="G15934"/>
  <c r="H15934"/>
  <c r="A16000"/>
  <c r="B16000"/>
  <c r="C16000"/>
  <c r="D16000"/>
  <c r="E16000"/>
  <c r="F16000"/>
  <c r="G16000"/>
  <c r="H16000"/>
  <c r="A15969"/>
  <c r="B15969"/>
  <c r="C15969"/>
  <c r="D15969"/>
  <c r="E15969"/>
  <c r="F15969"/>
  <c r="G15969"/>
  <c r="H15969"/>
  <c r="A15976"/>
  <c r="B15976"/>
  <c r="C15976"/>
  <c r="D15976"/>
  <c r="E15976"/>
  <c r="F15976"/>
  <c r="G15976"/>
  <c r="H15976"/>
  <c r="A15977"/>
  <c r="B15977"/>
  <c r="C15977"/>
  <c r="D15977"/>
  <c r="E15977"/>
  <c r="F15977"/>
  <c r="G15977"/>
  <c r="H15977"/>
  <c r="A16054"/>
  <c r="B16054"/>
  <c r="C16054"/>
  <c r="D16054"/>
  <c r="E16054"/>
  <c r="F16054"/>
  <c r="G16054"/>
  <c r="A16030"/>
  <c r="B16030"/>
  <c r="C16030"/>
  <c r="D16030"/>
  <c r="E16030"/>
  <c r="F16030"/>
  <c r="G16030"/>
  <c r="H16030"/>
  <c r="A15935"/>
  <c r="B15935"/>
  <c r="C15935"/>
  <c r="D15935"/>
  <c r="E15935"/>
  <c r="F15935"/>
  <c r="G15935"/>
  <c r="H15935"/>
  <c r="A16001"/>
  <c r="B16001"/>
  <c r="C16001"/>
  <c r="D16001"/>
  <c r="E16001"/>
  <c r="F16001"/>
  <c r="G16001"/>
  <c r="H16001"/>
  <c r="A16055"/>
  <c r="B16055"/>
  <c r="C16055"/>
  <c r="D16055"/>
  <c r="E16055"/>
  <c r="F16055"/>
  <c r="G16055"/>
  <c r="A15913"/>
  <c r="B15913"/>
  <c r="C15913"/>
  <c r="D15913"/>
  <c r="E15913"/>
  <c r="F15913"/>
  <c r="G15913"/>
  <c r="A15936"/>
  <c r="B15936"/>
  <c r="C15936"/>
  <c r="D15936"/>
  <c r="E15936"/>
  <c r="F15936"/>
  <c r="G15936"/>
  <c r="H15936"/>
  <c r="A16002"/>
  <c r="B16002"/>
  <c r="C16002"/>
  <c r="D16002"/>
  <c r="E16002"/>
  <c r="F16002"/>
  <c r="G16002"/>
  <c r="H16002"/>
  <c r="A16056"/>
  <c r="B16056"/>
  <c r="C16056"/>
  <c r="D16056"/>
  <c r="E16056"/>
  <c r="F16056"/>
  <c r="G16056"/>
  <c r="A15937"/>
  <c r="B15937"/>
  <c r="C15937"/>
  <c r="D15937"/>
  <c r="E15937"/>
  <c r="F15937"/>
  <c r="G15937"/>
  <c r="H15937"/>
  <c r="A16003"/>
  <c r="B16003"/>
  <c r="C16003"/>
  <c r="D16003"/>
  <c r="E16003"/>
  <c r="F16003"/>
  <c r="G16003"/>
  <c r="H16003"/>
  <c r="A15970"/>
  <c r="B15970"/>
  <c r="C15970"/>
  <c r="D15970"/>
  <c r="E15970"/>
  <c r="F15970"/>
  <c r="G15970"/>
  <c r="H15970"/>
  <c r="A16057"/>
  <c r="B16057"/>
  <c r="C16057"/>
  <c r="D16057"/>
  <c r="E16057"/>
  <c r="F16057"/>
  <c r="G16057"/>
  <c r="A15744"/>
  <c r="B15744"/>
  <c r="C15744"/>
  <c r="D15744"/>
  <c r="E15744"/>
  <c r="F15744"/>
  <c r="G15744"/>
  <c r="H15744"/>
  <c r="A15745"/>
  <c r="B15745"/>
  <c r="C15745"/>
  <c r="D15745"/>
  <c r="E15745"/>
  <c r="F15745"/>
  <c r="G15745"/>
  <c r="H15745"/>
  <c r="A15746"/>
  <c r="B15746"/>
  <c r="C15746"/>
  <c r="D15746"/>
  <c r="E15746"/>
  <c r="F15746"/>
  <c r="G15746"/>
  <c r="H15746"/>
  <c r="A15831"/>
  <c r="B15831"/>
  <c r="C15831"/>
  <c r="D15831"/>
  <c r="E15831"/>
  <c r="F15831"/>
  <c r="G15831"/>
  <c r="H15831"/>
  <c r="A15832"/>
  <c r="B15832"/>
  <c r="C15832"/>
  <c r="D15832"/>
  <c r="E15832"/>
  <c r="F15832"/>
  <c r="G15832"/>
  <c r="H15832"/>
  <c r="A15833"/>
  <c r="B15833"/>
  <c r="C15833"/>
  <c r="D15833"/>
  <c r="E15833"/>
  <c r="F15833"/>
  <c r="G15833"/>
  <c r="H15833"/>
  <c r="A15834"/>
  <c r="B15834"/>
  <c r="C15834"/>
  <c r="D15834"/>
  <c r="E15834"/>
  <c r="F15834"/>
  <c r="G15834"/>
  <c r="H15834"/>
  <c r="A15835"/>
  <c r="B15835"/>
  <c r="C15835"/>
  <c r="D15835"/>
  <c r="E15835"/>
  <c r="F15835"/>
  <c r="G15835"/>
  <c r="H15835"/>
  <c r="A15904"/>
  <c r="B15904"/>
  <c r="C15904"/>
  <c r="D15904"/>
  <c r="E15904"/>
  <c r="F15904"/>
  <c r="G15904"/>
  <c r="H15904"/>
  <c r="A16004"/>
  <c r="B16004"/>
  <c r="C16004"/>
  <c r="D16004"/>
  <c r="E16004"/>
  <c r="F16004"/>
  <c r="G16004"/>
  <c r="H16004"/>
  <c r="A15938"/>
  <c r="B15938"/>
  <c r="C15938"/>
  <c r="D15938"/>
  <c r="E15938"/>
  <c r="F15938"/>
  <c r="G15938"/>
  <c r="H15938"/>
  <c r="A16005"/>
  <c r="B16005"/>
  <c r="C16005"/>
  <c r="D16005"/>
  <c r="E16005"/>
  <c r="F16005"/>
  <c r="G16005"/>
  <c r="H16005"/>
  <c r="A15971"/>
  <c r="B15971"/>
  <c r="C15971"/>
  <c r="D15971"/>
  <c r="E15971"/>
  <c r="F15971"/>
  <c r="G15971"/>
  <c r="H15971"/>
  <c r="A16031"/>
  <c r="B16031"/>
  <c r="C16031"/>
  <c r="D16031"/>
  <c r="E16031"/>
  <c r="F16031"/>
  <c r="G16031"/>
  <c r="H16031"/>
  <c r="A15939"/>
  <c r="B15939"/>
  <c r="C15939"/>
  <c r="D15939"/>
  <c r="E15939"/>
  <c r="F15939"/>
  <c r="G15939"/>
  <c r="H15939"/>
  <c r="A16006"/>
  <c r="B16006"/>
  <c r="C16006"/>
  <c r="D16006"/>
  <c r="E16006"/>
  <c r="F16006"/>
  <c r="G16006"/>
  <c r="H16006"/>
  <c r="A16058"/>
  <c r="B16058"/>
  <c r="C16058"/>
  <c r="D16058"/>
  <c r="E16058"/>
  <c r="F16058"/>
  <c r="G16058"/>
  <c r="A15940"/>
  <c r="B15940"/>
  <c r="C15940"/>
  <c r="D15940"/>
  <c r="E15940"/>
  <c r="F15940"/>
  <c r="G15940"/>
  <c r="H15940"/>
  <c r="A15963"/>
  <c r="B15963"/>
  <c r="C15963"/>
  <c r="D15963"/>
  <c r="E15963"/>
  <c r="F15963"/>
  <c r="G15963"/>
  <c r="H15963"/>
  <c r="A12983"/>
  <c r="B12983"/>
  <c r="C12983"/>
  <c r="D12983"/>
  <c r="E12983"/>
  <c r="F12983"/>
  <c r="G12983"/>
  <c r="H12983"/>
  <c r="A13096"/>
  <c r="B13096"/>
  <c r="C13096"/>
  <c r="D13096"/>
  <c r="E13096"/>
  <c r="F13096"/>
  <c r="G13096"/>
  <c r="A12984"/>
  <c r="B12984"/>
  <c r="C12984"/>
  <c r="D12984"/>
  <c r="E12984"/>
  <c r="F12984"/>
  <c r="G12984"/>
  <c r="H12984"/>
  <c r="A13065"/>
  <c r="B13065"/>
  <c r="C13065"/>
  <c r="D13065"/>
  <c r="E13065"/>
  <c r="F13065"/>
  <c r="G13065"/>
  <c r="H13065"/>
  <c r="A13097"/>
  <c r="B13097"/>
  <c r="C13097"/>
  <c r="D13097"/>
  <c r="E13097"/>
  <c r="F13097"/>
  <c r="G13097"/>
  <c r="A13151"/>
  <c r="B13151"/>
  <c r="C13151"/>
  <c r="D13151"/>
  <c r="E13151"/>
  <c r="F13151"/>
  <c r="G13151"/>
  <c r="H13151"/>
  <c r="A13206"/>
  <c r="B13206"/>
  <c r="C13206"/>
  <c r="D13206"/>
  <c r="E13206"/>
  <c r="F13206"/>
  <c r="G13206"/>
  <c r="H13206"/>
  <c r="A13207"/>
  <c r="B13207"/>
  <c r="C13207"/>
  <c r="D13207"/>
  <c r="E13207"/>
  <c r="F13207"/>
  <c r="G13207"/>
  <c r="H13207"/>
  <c r="A13208"/>
  <c r="B13208"/>
  <c r="C13208"/>
  <c r="D13208"/>
  <c r="E13208"/>
  <c r="F13208"/>
  <c r="G13208"/>
  <c r="H13208"/>
  <c r="A13209"/>
  <c r="B13209"/>
  <c r="C13209"/>
  <c r="D13209"/>
  <c r="E13209"/>
  <c r="F13209"/>
  <c r="G13209"/>
  <c r="H13209"/>
  <c r="A13210"/>
  <c r="B13210"/>
  <c r="C13210"/>
  <c r="D13210"/>
  <c r="E13210"/>
  <c r="F13210"/>
  <c r="G13210"/>
  <c r="H13210"/>
  <c r="A13649"/>
  <c r="B13649"/>
  <c r="C13649"/>
  <c r="D13649"/>
  <c r="E13649"/>
  <c r="F13649"/>
  <c r="G13649"/>
  <c r="H13649"/>
  <c r="A13472"/>
  <c r="B13472"/>
  <c r="C13472"/>
  <c r="D13472"/>
  <c r="E13472"/>
  <c r="F13472"/>
  <c r="G13472"/>
  <c r="H13472"/>
  <c r="A13553"/>
  <c r="B13553"/>
  <c r="C13553"/>
  <c r="D13553"/>
  <c r="E13553"/>
  <c r="F13553"/>
  <c r="G13553"/>
  <c r="H13553"/>
  <c r="A13650"/>
  <c r="B13650"/>
  <c r="C13650"/>
  <c r="D13650"/>
  <c r="E13650"/>
  <c r="F13650"/>
  <c r="G13650"/>
  <c r="H13650"/>
  <c r="A13812"/>
  <c r="B13812"/>
  <c r="C13812"/>
  <c r="D13812"/>
  <c r="E13812"/>
  <c r="F13812"/>
  <c r="G13812"/>
  <c r="A13737"/>
  <c r="B13737"/>
  <c r="C13737"/>
  <c r="D13737"/>
  <c r="E13737"/>
  <c r="F13737"/>
  <c r="G13737"/>
  <c r="H13737"/>
  <c r="A13473"/>
  <c r="B13473"/>
  <c r="C13473"/>
  <c r="D13473"/>
  <c r="E13473"/>
  <c r="F13473"/>
  <c r="G13473"/>
  <c r="H13473"/>
  <c r="A13651"/>
  <c r="B13651"/>
  <c r="C13651"/>
  <c r="D13651"/>
  <c r="E13651"/>
  <c r="F13651"/>
  <c r="G13651"/>
  <c r="H13651"/>
  <c r="A13813"/>
  <c r="B13813"/>
  <c r="C13813"/>
  <c r="D13813"/>
  <c r="E13813"/>
  <c r="F13813"/>
  <c r="G13813"/>
  <c r="A13474"/>
  <c r="B13474"/>
  <c r="C13474"/>
  <c r="D13474"/>
  <c r="E13474"/>
  <c r="F13474"/>
  <c r="G13474"/>
  <c r="H13474"/>
  <c r="A13652"/>
  <c r="B13652"/>
  <c r="C13652"/>
  <c r="D13652"/>
  <c r="E13652"/>
  <c r="F13652"/>
  <c r="G13652"/>
  <c r="H13652"/>
  <c r="A13475"/>
  <c r="B13475"/>
  <c r="C13475"/>
  <c r="D13475"/>
  <c r="E13475"/>
  <c r="F13475"/>
  <c r="G13475"/>
  <c r="H13475"/>
  <c r="A13653"/>
  <c r="B13653"/>
  <c r="C13653"/>
  <c r="D13653"/>
  <c r="E13653"/>
  <c r="F13653"/>
  <c r="G13653"/>
  <c r="H13653"/>
  <c r="A12942"/>
  <c r="B12942"/>
  <c r="C12942"/>
  <c r="D12942"/>
  <c r="E12942"/>
  <c r="F12942"/>
  <c r="G12942"/>
  <c r="H12942"/>
  <c r="A12943"/>
  <c r="B12943"/>
  <c r="C12943"/>
  <c r="D12943"/>
  <c r="E12943"/>
  <c r="F12943"/>
  <c r="G12943"/>
  <c r="H12943"/>
  <c r="A12985"/>
  <c r="B12985"/>
  <c r="C12985"/>
  <c r="D12985"/>
  <c r="E12985"/>
  <c r="F12985"/>
  <c r="G12985"/>
  <c r="H12985"/>
  <c r="A13066"/>
  <c r="B13066"/>
  <c r="C13066"/>
  <c r="D13066"/>
  <c r="E13066"/>
  <c r="F13066"/>
  <c r="G13066"/>
  <c r="H13066"/>
  <c r="A13050"/>
  <c r="B13050"/>
  <c r="C13050"/>
  <c r="D13050"/>
  <c r="E13050"/>
  <c r="F13050"/>
  <c r="G13050"/>
  <c r="H13050"/>
  <c r="A13098"/>
  <c r="B13098"/>
  <c r="C13098"/>
  <c r="D13098"/>
  <c r="E13098"/>
  <c r="F13098"/>
  <c r="G13098"/>
  <c r="A12986"/>
  <c r="B12986"/>
  <c r="C12986"/>
  <c r="D12986"/>
  <c r="E12986"/>
  <c r="F12986"/>
  <c r="G12986"/>
  <c r="H12986"/>
  <c r="A13067"/>
  <c r="B13067"/>
  <c r="C13067"/>
  <c r="D13067"/>
  <c r="E13067"/>
  <c r="F13067"/>
  <c r="G13067"/>
  <c r="H13067"/>
  <c r="A13099"/>
  <c r="B13099"/>
  <c r="C13099"/>
  <c r="D13099"/>
  <c r="E13099"/>
  <c r="F13099"/>
  <c r="G13099"/>
  <c r="A12987"/>
  <c r="B12987"/>
  <c r="C12987"/>
  <c r="D12987"/>
  <c r="E12987"/>
  <c r="F12987"/>
  <c r="G12987"/>
  <c r="H12987"/>
  <c r="A12988"/>
  <c r="B12988"/>
  <c r="C12988"/>
  <c r="D12988"/>
  <c r="E12988"/>
  <c r="F12988"/>
  <c r="G12988"/>
  <c r="H12988"/>
  <c r="A13134"/>
  <c r="B13134"/>
  <c r="C13134"/>
  <c r="D13134"/>
  <c r="E13134"/>
  <c r="F13134"/>
  <c r="G13134"/>
  <c r="H13134"/>
  <c r="A13152"/>
  <c r="B13152"/>
  <c r="C13152"/>
  <c r="D13152"/>
  <c r="E13152"/>
  <c r="F13152"/>
  <c r="G13152"/>
  <c r="H13152"/>
  <c r="A13169"/>
  <c r="B13169"/>
  <c r="C13169"/>
  <c r="D13169"/>
  <c r="E13169"/>
  <c r="F13169"/>
  <c r="G13169"/>
  <c r="A13180"/>
  <c r="B13180"/>
  <c r="C13180"/>
  <c r="D13180"/>
  <c r="E13180"/>
  <c r="F13180"/>
  <c r="G13180"/>
  <c r="H13180"/>
  <c r="A13211"/>
  <c r="B13211"/>
  <c r="C13211"/>
  <c r="D13211"/>
  <c r="E13211"/>
  <c r="F13211"/>
  <c r="G13211"/>
  <c r="H13211"/>
  <c r="A13285"/>
  <c r="B13285"/>
  <c r="C13285"/>
  <c r="D13285"/>
  <c r="E13285"/>
  <c r="F13285"/>
  <c r="G13285"/>
  <c r="A13212"/>
  <c r="B13212"/>
  <c r="C13212"/>
  <c r="D13212"/>
  <c r="E13212"/>
  <c r="F13212"/>
  <c r="G13212"/>
  <c r="H13212"/>
  <c r="A13286"/>
  <c r="B13286"/>
  <c r="C13286"/>
  <c r="D13286"/>
  <c r="E13286"/>
  <c r="F13286"/>
  <c r="G13286"/>
  <c r="A13213"/>
  <c r="B13213"/>
  <c r="C13213"/>
  <c r="D13213"/>
  <c r="E13213"/>
  <c r="F13213"/>
  <c r="G13213"/>
  <c r="H13213"/>
  <c r="A13287"/>
  <c r="B13287"/>
  <c r="C13287"/>
  <c r="D13287"/>
  <c r="E13287"/>
  <c r="F13287"/>
  <c r="G13287"/>
  <c r="A13214"/>
  <c r="B13214"/>
  <c r="C13214"/>
  <c r="D13214"/>
  <c r="E13214"/>
  <c r="F13214"/>
  <c r="G13214"/>
  <c r="H13214"/>
  <c r="A13288"/>
  <c r="B13288"/>
  <c r="C13288"/>
  <c r="D13288"/>
  <c r="E13288"/>
  <c r="F13288"/>
  <c r="G13288"/>
  <c r="A13215"/>
  <c r="B13215"/>
  <c r="C13215"/>
  <c r="D13215"/>
  <c r="E13215"/>
  <c r="F13215"/>
  <c r="G13215"/>
  <c r="H13215"/>
  <c r="A13289"/>
  <c r="B13289"/>
  <c r="C13289"/>
  <c r="D13289"/>
  <c r="E13289"/>
  <c r="F13289"/>
  <c r="G13289"/>
  <c r="A13342"/>
  <c r="B13342"/>
  <c r="C13342"/>
  <c r="D13342"/>
  <c r="E13342"/>
  <c r="F13342"/>
  <c r="G13342"/>
  <c r="A13343"/>
  <c r="B13343"/>
  <c r="C13343"/>
  <c r="D13343"/>
  <c r="E13343"/>
  <c r="F13343"/>
  <c r="G13343"/>
  <c r="A13344"/>
  <c r="B13344"/>
  <c r="C13344"/>
  <c r="D13344"/>
  <c r="E13344"/>
  <c r="F13344"/>
  <c r="G13344"/>
  <c r="A13326"/>
  <c r="B13326"/>
  <c r="C13326"/>
  <c r="D13326"/>
  <c r="E13326"/>
  <c r="F13326"/>
  <c r="G13326"/>
  <c r="A13377"/>
  <c r="B13377"/>
  <c r="C13377"/>
  <c r="D13377"/>
  <c r="E13377"/>
  <c r="F13377"/>
  <c r="G13377"/>
  <c r="H13377"/>
  <c r="A13425"/>
  <c r="B13425"/>
  <c r="C13425"/>
  <c r="D13425"/>
  <c r="E13425"/>
  <c r="F13425"/>
  <c r="G13425"/>
  <c r="H13425"/>
  <c r="A13378"/>
  <c r="B13378"/>
  <c r="C13378"/>
  <c r="D13378"/>
  <c r="E13378"/>
  <c r="F13378"/>
  <c r="G13378"/>
  <c r="H13378"/>
  <c r="A13379"/>
  <c r="B13379"/>
  <c r="C13379"/>
  <c r="D13379"/>
  <c r="E13379"/>
  <c r="F13379"/>
  <c r="G13379"/>
  <c r="H13379"/>
  <c r="A13476"/>
  <c r="B13476"/>
  <c r="C13476"/>
  <c r="D13476"/>
  <c r="E13476"/>
  <c r="F13476"/>
  <c r="G13476"/>
  <c r="H13476"/>
  <c r="A13654"/>
  <c r="B13654"/>
  <c r="C13654"/>
  <c r="D13654"/>
  <c r="E13654"/>
  <c r="F13654"/>
  <c r="G13654"/>
  <c r="H13654"/>
  <c r="A13581"/>
  <c r="B13581"/>
  <c r="C13581"/>
  <c r="D13581"/>
  <c r="E13581"/>
  <c r="F13581"/>
  <c r="G13581"/>
  <c r="H13581"/>
  <c r="A13814"/>
  <c r="B13814"/>
  <c r="C13814"/>
  <c r="D13814"/>
  <c r="E13814"/>
  <c r="F13814"/>
  <c r="G13814"/>
  <c r="A13738"/>
  <c r="B13738"/>
  <c r="C13738"/>
  <c r="D13738"/>
  <c r="E13738"/>
  <c r="F13738"/>
  <c r="G13738"/>
  <c r="H13738"/>
  <c r="A13450"/>
  <c r="B13450"/>
  <c r="C13450"/>
  <c r="D13450"/>
  <c r="E13450"/>
  <c r="F13450"/>
  <c r="G13450"/>
  <c r="A13477"/>
  <c r="B13477"/>
  <c r="C13477"/>
  <c r="D13477"/>
  <c r="E13477"/>
  <c r="F13477"/>
  <c r="G13477"/>
  <c r="H13477"/>
  <c r="A13554"/>
  <c r="B13554"/>
  <c r="C13554"/>
  <c r="D13554"/>
  <c r="E13554"/>
  <c r="F13554"/>
  <c r="G13554"/>
  <c r="H13554"/>
  <c r="A13655"/>
  <c r="B13655"/>
  <c r="C13655"/>
  <c r="D13655"/>
  <c r="E13655"/>
  <c r="F13655"/>
  <c r="G13655"/>
  <c r="H13655"/>
  <c r="A13582"/>
  <c r="B13582"/>
  <c r="C13582"/>
  <c r="D13582"/>
  <c r="E13582"/>
  <c r="F13582"/>
  <c r="G13582"/>
  <c r="H13582"/>
  <c r="A13606"/>
  <c r="B13606"/>
  <c r="C13606"/>
  <c r="D13606"/>
  <c r="E13606"/>
  <c r="F13606"/>
  <c r="G13606"/>
  <c r="H13606"/>
  <c r="A13815"/>
  <c r="B13815"/>
  <c r="C13815"/>
  <c r="D13815"/>
  <c r="E13815"/>
  <c r="F13815"/>
  <c r="G13815"/>
  <c r="A13739"/>
  <c r="B13739"/>
  <c r="C13739"/>
  <c r="D13739"/>
  <c r="E13739"/>
  <c r="F13739"/>
  <c r="G13739"/>
  <c r="H13739"/>
  <c r="A13478"/>
  <c r="B13478"/>
  <c r="C13478"/>
  <c r="D13478"/>
  <c r="E13478"/>
  <c r="F13478"/>
  <c r="G13478"/>
  <c r="H13478"/>
  <c r="A13555"/>
  <c r="B13555"/>
  <c r="C13555"/>
  <c r="D13555"/>
  <c r="E13555"/>
  <c r="F13555"/>
  <c r="G13555"/>
  <c r="H13555"/>
  <c r="A13578"/>
  <c r="B13578"/>
  <c r="C13578"/>
  <c r="D13578"/>
  <c r="E13578"/>
  <c r="F13578"/>
  <c r="G13578"/>
  <c r="H13578"/>
  <c r="A13656"/>
  <c r="B13656"/>
  <c r="C13656"/>
  <c r="D13656"/>
  <c r="E13656"/>
  <c r="F13656"/>
  <c r="G13656"/>
  <c r="H13656"/>
  <c r="A13583"/>
  <c r="B13583"/>
  <c r="C13583"/>
  <c r="D13583"/>
  <c r="E13583"/>
  <c r="F13583"/>
  <c r="G13583"/>
  <c r="H13583"/>
  <c r="A13774"/>
  <c r="B13774"/>
  <c r="C13774"/>
  <c r="D13774"/>
  <c r="E13774"/>
  <c r="F13774"/>
  <c r="G13774"/>
  <c r="H13774"/>
  <c r="A13816"/>
  <c r="B13816"/>
  <c r="C13816"/>
  <c r="D13816"/>
  <c r="E13816"/>
  <c r="F13816"/>
  <c r="G13816"/>
  <c r="A13479"/>
  <c r="B13479"/>
  <c r="C13479"/>
  <c r="D13479"/>
  <c r="E13479"/>
  <c r="F13479"/>
  <c r="G13479"/>
  <c r="H13479"/>
  <c r="A13657"/>
  <c r="B13657"/>
  <c r="C13657"/>
  <c r="D13657"/>
  <c r="E13657"/>
  <c r="F13657"/>
  <c r="G13657"/>
  <c r="H13657"/>
  <c r="A13584"/>
  <c r="B13584"/>
  <c r="C13584"/>
  <c r="D13584"/>
  <c r="E13584"/>
  <c r="F13584"/>
  <c r="G13584"/>
  <c r="H13584"/>
  <c r="A13817"/>
  <c r="B13817"/>
  <c r="C13817"/>
  <c r="D13817"/>
  <c r="E13817"/>
  <c r="F13817"/>
  <c r="G13817"/>
  <c r="A13740"/>
  <c r="B13740"/>
  <c r="C13740"/>
  <c r="D13740"/>
  <c r="E13740"/>
  <c r="F13740"/>
  <c r="G13740"/>
  <c r="H13740"/>
  <c r="A13480"/>
  <c r="B13480"/>
  <c r="C13480"/>
  <c r="D13480"/>
  <c r="E13480"/>
  <c r="F13480"/>
  <c r="G13480"/>
  <c r="H13480"/>
  <c r="A13658"/>
  <c r="B13658"/>
  <c r="C13658"/>
  <c r="D13658"/>
  <c r="E13658"/>
  <c r="F13658"/>
  <c r="G13658"/>
  <c r="H13658"/>
  <c r="A13585"/>
  <c r="B13585"/>
  <c r="C13585"/>
  <c r="D13585"/>
  <c r="E13585"/>
  <c r="F13585"/>
  <c r="G13585"/>
  <c r="H13585"/>
  <c r="A13818"/>
  <c r="B13818"/>
  <c r="C13818"/>
  <c r="D13818"/>
  <c r="E13818"/>
  <c r="F13818"/>
  <c r="G13818"/>
  <c r="A12989"/>
  <c r="B12989"/>
  <c r="C12989"/>
  <c r="D12989"/>
  <c r="E12989"/>
  <c r="F12989"/>
  <c r="G12989"/>
  <c r="H12989"/>
  <c r="A13068"/>
  <c r="B13068"/>
  <c r="C13068"/>
  <c r="D13068"/>
  <c r="E13068"/>
  <c r="F13068"/>
  <c r="G13068"/>
  <c r="H13068"/>
  <c r="A13100"/>
  <c r="B13100"/>
  <c r="C13100"/>
  <c r="D13100"/>
  <c r="E13100"/>
  <c r="F13100"/>
  <c r="G13100"/>
  <c r="A12990"/>
  <c r="B12990"/>
  <c r="C12990"/>
  <c r="D12990"/>
  <c r="E12990"/>
  <c r="F12990"/>
  <c r="G12990"/>
  <c r="H12990"/>
  <c r="A13069"/>
  <c r="B13069"/>
  <c r="C13069"/>
  <c r="D13069"/>
  <c r="E13069"/>
  <c r="F13069"/>
  <c r="G13069"/>
  <c r="H13069"/>
  <c r="A13101"/>
  <c r="B13101"/>
  <c r="C13101"/>
  <c r="D13101"/>
  <c r="E13101"/>
  <c r="F13101"/>
  <c r="G13101"/>
  <c r="A12991"/>
  <c r="B12991"/>
  <c r="C12991"/>
  <c r="D12991"/>
  <c r="E12991"/>
  <c r="F12991"/>
  <c r="G12991"/>
  <c r="H12991"/>
  <c r="A13135"/>
  <c r="B13135"/>
  <c r="C13135"/>
  <c r="D13135"/>
  <c r="E13135"/>
  <c r="F13135"/>
  <c r="G13135"/>
  <c r="H13135"/>
  <c r="A13153"/>
  <c r="B13153"/>
  <c r="C13153"/>
  <c r="D13153"/>
  <c r="E13153"/>
  <c r="F13153"/>
  <c r="G13153"/>
  <c r="H13153"/>
  <c r="A13170"/>
  <c r="B13170"/>
  <c r="C13170"/>
  <c r="D13170"/>
  <c r="E13170"/>
  <c r="F13170"/>
  <c r="G13170"/>
  <c r="A13323"/>
  <c r="B13323"/>
  <c r="C13323"/>
  <c r="D13323"/>
  <c r="E13323"/>
  <c r="F13323"/>
  <c r="G13323"/>
  <c r="A13216"/>
  <c r="B13216"/>
  <c r="C13216"/>
  <c r="D13216"/>
  <c r="E13216"/>
  <c r="F13216"/>
  <c r="G13216"/>
  <c r="H13216"/>
  <c r="A13290"/>
  <c r="B13290"/>
  <c r="C13290"/>
  <c r="D13290"/>
  <c r="E13290"/>
  <c r="F13290"/>
  <c r="G13290"/>
  <c r="A13217"/>
  <c r="B13217"/>
  <c r="C13217"/>
  <c r="D13217"/>
  <c r="E13217"/>
  <c r="F13217"/>
  <c r="G13217"/>
  <c r="H13217"/>
  <c r="A13291"/>
  <c r="B13291"/>
  <c r="C13291"/>
  <c r="D13291"/>
  <c r="E13291"/>
  <c r="F13291"/>
  <c r="G13291"/>
  <c r="A13218"/>
  <c r="B13218"/>
  <c r="C13218"/>
  <c r="D13218"/>
  <c r="E13218"/>
  <c r="F13218"/>
  <c r="G13218"/>
  <c r="H13218"/>
  <c r="A13219"/>
  <c r="B13219"/>
  <c r="C13219"/>
  <c r="D13219"/>
  <c r="E13219"/>
  <c r="F13219"/>
  <c r="G13219"/>
  <c r="H13219"/>
  <c r="A13292"/>
  <c r="B13292"/>
  <c r="C13292"/>
  <c r="D13292"/>
  <c r="E13292"/>
  <c r="F13292"/>
  <c r="G13292"/>
  <c r="A13220"/>
  <c r="B13220"/>
  <c r="C13220"/>
  <c r="D13220"/>
  <c r="E13220"/>
  <c r="F13220"/>
  <c r="G13220"/>
  <c r="H13220"/>
  <c r="A13345"/>
  <c r="B13345"/>
  <c r="C13345"/>
  <c r="D13345"/>
  <c r="E13345"/>
  <c r="F13345"/>
  <c r="G13345"/>
  <c r="A13327"/>
  <c r="B13327"/>
  <c r="C13327"/>
  <c r="D13327"/>
  <c r="E13327"/>
  <c r="F13327"/>
  <c r="G13327"/>
  <c r="A13380"/>
  <c r="B13380"/>
  <c r="C13380"/>
  <c r="D13380"/>
  <c r="E13380"/>
  <c r="F13380"/>
  <c r="G13380"/>
  <c r="H13380"/>
  <c r="A13426"/>
  <c r="B13426"/>
  <c r="C13426"/>
  <c r="D13426"/>
  <c r="E13426"/>
  <c r="F13426"/>
  <c r="G13426"/>
  <c r="H13426"/>
  <c r="A13381"/>
  <c r="B13381"/>
  <c r="C13381"/>
  <c r="D13381"/>
  <c r="E13381"/>
  <c r="F13381"/>
  <c r="G13381"/>
  <c r="H13381"/>
  <c r="A13481"/>
  <c r="B13481"/>
  <c r="C13481"/>
  <c r="D13481"/>
  <c r="E13481"/>
  <c r="F13481"/>
  <c r="G13481"/>
  <c r="H13481"/>
  <c r="A13659"/>
  <c r="B13659"/>
  <c r="C13659"/>
  <c r="D13659"/>
  <c r="E13659"/>
  <c r="F13659"/>
  <c r="G13659"/>
  <c r="H13659"/>
  <c r="A13586"/>
  <c r="B13586"/>
  <c r="C13586"/>
  <c r="D13586"/>
  <c r="E13586"/>
  <c r="F13586"/>
  <c r="G13586"/>
  <c r="H13586"/>
  <c r="A13607"/>
  <c r="B13607"/>
  <c r="C13607"/>
  <c r="D13607"/>
  <c r="E13607"/>
  <c r="F13607"/>
  <c r="G13607"/>
  <c r="H13607"/>
  <c r="A13819"/>
  <c r="B13819"/>
  <c r="C13819"/>
  <c r="D13819"/>
  <c r="E13819"/>
  <c r="F13819"/>
  <c r="G13819"/>
  <c r="A13741"/>
  <c r="B13741"/>
  <c r="C13741"/>
  <c r="D13741"/>
  <c r="E13741"/>
  <c r="F13741"/>
  <c r="G13741"/>
  <c r="H13741"/>
  <c r="A13482"/>
  <c r="B13482"/>
  <c r="C13482"/>
  <c r="D13482"/>
  <c r="E13482"/>
  <c r="F13482"/>
  <c r="G13482"/>
  <c r="H13482"/>
  <c r="A13660"/>
  <c r="B13660"/>
  <c r="C13660"/>
  <c r="D13660"/>
  <c r="E13660"/>
  <c r="F13660"/>
  <c r="G13660"/>
  <c r="H13660"/>
  <c r="A13587"/>
  <c r="B13587"/>
  <c r="C13587"/>
  <c r="D13587"/>
  <c r="E13587"/>
  <c r="F13587"/>
  <c r="G13587"/>
  <c r="H13587"/>
  <c r="A13608"/>
  <c r="B13608"/>
  <c r="C13608"/>
  <c r="D13608"/>
  <c r="E13608"/>
  <c r="F13608"/>
  <c r="G13608"/>
  <c r="H13608"/>
  <c r="A13820"/>
  <c r="B13820"/>
  <c r="C13820"/>
  <c r="D13820"/>
  <c r="E13820"/>
  <c r="F13820"/>
  <c r="G13820"/>
  <c r="A13742"/>
  <c r="B13742"/>
  <c r="C13742"/>
  <c r="D13742"/>
  <c r="E13742"/>
  <c r="F13742"/>
  <c r="G13742"/>
  <c r="H13742"/>
  <c r="A13483"/>
  <c r="B13483"/>
  <c r="C13483"/>
  <c r="D13483"/>
  <c r="E13483"/>
  <c r="F13483"/>
  <c r="G13483"/>
  <c r="H13483"/>
  <c r="A13661"/>
  <c r="B13661"/>
  <c r="C13661"/>
  <c r="D13661"/>
  <c r="E13661"/>
  <c r="F13661"/>
  <c r="G13661"/>
  <c r="H13661"/>
  <c r="A13588"/>
  <c r="B13588"/>
  <c r="C13588"/>
  <c r="D13588"/>
  <c r="E13588"/>
  <c r="F13588"/>
  <c r="G13588"/>
  <c r="H13588"/>
  <c r="A13821"/>
  <c r="B13821"/>
  <c r="C13821"/>
  <c r="D13821"/>
  <c r="E13821"/>
  <c r="F13821"/>
  <c r="G13821"/>
  <c r="A13484"/>
  <c r="B13484"/>
  <c r="C13484"/>
  <c r="D13484"/>
  <c r="E13484"/>
  <c r="F13484"/>
  <c r="G13484"/>
  <c r="H13484"/>
  <c r="A13662"/>
  <c r="B13662"/>
  <c r="C13662"/>
  <c r="D13662"/>
  <c r="E13662"/>
  <c r="F13662"/>
  <c r="G13662"/>
  <c r="H13662"/>
  <c r="A13822"/>
  <c r="B13822"/>
  <c r="C13822"/>
  <c r="D13822"/>
  <c r="E13822"/>
  <c r="F13822"/>
  <c r="G13822"/>
  <c r="A13485"/>
  <c r="B13485"/>
  <c r="C13485"/>
  <c r="D13485"/>
  <c r="E13485"/>
  <c r="F13485"/>
  <c r="G13485"/>
  <c r="H13485"/>
  <c r="A13663"/>
  <c r="B13663"/>
  <c r="C13663"/>
  <c r="D13663"/>
  <c r="E13663"/>
  <c r="F13663"/>
  <c r="G13663"/>
  <c r="H13663"/>
  <c r="A13823"/>
  <c r="B13823"/>
  <c r="C13823"/>
  <c r="D13823"/>
  <c r="E13823"/>
  <c r="F13823"/>
  <c r="G13823"/>
  <c r="A12992"/>
  <c r="B12992"/>
  <c r="C12992"/>
  <c r="D12992"/>
  <c r="E12992"/>
  <c r="F12992"/>
  <c r="G12992"/>
  <c r="H12992"/>
  <c r="A13070"/>
  <c r="B13070"/>
  <c r="C13070"/>
  <c r="D13070"/>
  <c r="E13070"/>
  <c r="F13070"/>
  <c r="G13070"/>
  <c r="H13070"/>
  <c r="A13102"/>
  <c r="B13102"/>
  <c r="C13102"/>
  <c r="D13102"/>
  <c r="E13102"/>
  <c r="F13102"/>
  <c r="G13102"/>
  <c r="A12993"/>
  <c r="B12993"/>
  <c r="C12993"/>
  <c r="D12993"/>
  <c r="E12993"/>
  <c r="F12993"/>
  <c r="G12993"/>
  <c r="H12993"/>
  <c r="A13071"/>
  <c r="B13071"/>
  <c r="C13071"/>
  <c r="D13071"/>
  <c r="E13071"/>
  <c r="F13071"/>
  <c r="G13071"/>
  <c r="H13071"/>
  <c r="A13103"/>
  <c r="B13103"/>
  <c r="C13103"/>
  <c r="D13103"/>
  <c r="E13103"/>
  <c r="F13103"/>
  <c r="G13103"/>
  <c r="A12994"/>
  <c r="B12994"/>
  <c r="C12994"/>
  <c r="D12994"/>
  <c r="E12994"/>
  <c r="F12994"/>
  <c r="G12994"/>
  <c r="H12994"/>
  <c r="A13136"/>
  <c r="B13136"/>
  <c r="C13136"/>
  <c r="D13136"/>
  <c r="E13136"/>
  <c r="F13136"/>
  <c r="G13136"/>
  <c r="H13136"/>
  <c r="A13154"/>
  <c r="B13154"/>
  <c r="C13154"/>
  <c r="D13154"/>
  <c r="E13154"/>
  <c r="F13154"/>
  <c r="G13154"/>
  <c r="H13154"/>
  <c r="A13171"/>
  <c r="B13171"/>
  <c r="C13171"/>
  <c r="D13171"/>
  <c r="E13171"/>
  <c r="F13171"/>
  <c r="G13171"/>
  <c r="A13221"/>
  <c r="B13221"/>
  <c r="C13221"/>
  <c r="D13221"/>
  <c r="E13221"/>
  <c r="F13221"/>
  <c r="G13221"/>
  <c r="H13221"/>
  <c r="A13293"/>
  <c r="B13293"/>
  <c r="C13293"/>
  <c r="D13293"/>
  <c r="E13293"/>
  <c r="F13293"/>
  <c r="G13293"/>
  <c r="A13222"/>
  <c r="B13222"/>
  <c r="C13222"/>
  <c r="D13222"/>
  <c r="E13222"/>
  <c r="F13222"/>
  <c r="G13222"/>
  <c r="H13222"/>
  <c r="A13294"/>
  <c r="B13294"/>
  <c r="C13294"/>
  <c r="D13294"/>
  <c r="E13294"/>
  <c r="F13294"/>
  <c r="G13294"/>
  <c r="A13223"/>
  <c r="B13223"/>
  <c r="C13223"/>
  <c r="D13223"/>
  <c r="E13223"/>
  <c r="F13223"/>
  <c r="G13223"/>
  <c r="H13223"/>
  <c r="A13295"/>
  <c r="B13295"/>
  <c r="C13295"/>
  <c r="D13295"/>
  <c r="E13295"/>
  <c r="F13295"/>
  <c r="G13295"/>
  <c r="A13224"/>
  <c r="B13224"/>
  <c r="C13224"/>
  <c r="D13224"/>
  <c r="E13224"/>
  <c r="F13224"/>
  <c r="G13224"/>
  <c r="H13224"/>
  <c r="A13225"/>
  <c r="B13225"/>
  <c r="C13225"/>
  <c r="D13225"/>
  <c r="E13225"/>
  <c r="F13225"/>
  <c r="G13225"/>
  <c r="H13225"/>
  <c r="A13346"/>
  <c r="B13346"/>
  <c r="C13346"/>
  <c r="D13346"/>
  <c r="E13346"/>
  <c r="F13346"/>
  <c r="G13346"/>
  <c r="A13382"/>
  <c r="B13382"/>
  <c r="C13382"/>
  <c r="D13382"/>
  <c r="E13382"/>
  <c r="F13382"/>
  <c r="G13382"/>
  <c r="H13382"/>
  <c r="A13427"/>
  <c r="B13427"/>
  <c r="C13427"/>
  <c r="D13427"/>
  <c r="E13427"/>
  <c r="F13427"/>
  <c r="G13427"/>
  <c r="H13427"/>
  <c r="A13440"/>
  <c r="B13440"/>
  <c r="C13440"/>
  <c r="D13440"/>
  <c r="E13440"/>
  <c r="F13440"/>
  <c r="G13440"/>
  <c r="A13383"/>
  <c r="B13383"/>
  <c r="C13383"/>
  <c r="D13383"/>
  <c r="E13383"/>
  <c r="F13383"/>
  <c r="G13383"/>
  <c r="H13383"/>
  <c r="A13486"/>
  <c r="B13486"/>
  <c r="C13486"/>
  <c r="D13486"/>
  <c r="E13486"/>
  <c r="F13486"/>
  <c r="G13486"/>
  <c r="H13486"/>
  <c r="A13664"/>
  <c r="B13664"/>
  <c r="C13664"/>
  <c r="D13664"/>
  <c r="E13664"/>
  <c r="F13664"/>
  <c r="G13664"/>
  <c r="H13664"/>
  <c r="A13824"/>
  <c r="B13824"/>
  <c r="C13824"/>
  <c r="D13824"/>
  <c r="E13824"/>
  <c r="F13824"/>
  <c r="G13824"/>
  <c r="A13743"/>
  <c r="B13743"/>
  <c r="C13743"/>
  <c r="D13743"/>
  <c r="E13743"/>
  <c r="F13743"/>
  <c r="G13743"/>
  <c r="H13743"/>
  <c r="A13487"/>
  <c r="B13487"/>
  <c r="C13487"/>
  <c r="D13487"/>
  <c r="E13487"/>
  <c r="F13487"/>
  <c r="G13487"/>
  <c r="H13487"/>
  <c r="A13556"/>
  <c r="B13556"/>
  <c r="C13556"/>
  <c r="D13556"/>
  <c r="E13556"/>
  <c r="F13556"/>
  <c r="G13556"/>
  <c r="H13556"/>
  <c r="A13665"/>
  <c r="B13665"/>
  <c r="C13665"/>
  <c r="D13665"/>
  <c r="E13665"/>
  <c r="F13665"/>
  <c r="G13665"/>
  <c r="H13665"/>
  <c r="A13589"/>
  <c r="B13589"/>
  <c r="C13589"/>
  <c r="D13589"/>
  <c r="E13589"/>
  <c r="F13589"/>
  <c r="G13589"/>
  <c r="H13589"/>
  <c r="A13609"/>
  <c r="B13609"/>
  <c r="C13609"/>
  <c r="D13609"/>
  <c r="E13609"/>
  <c r="F13609"/>
  <c r="G13609"/>
  <c r="H13609"/>
  <c r="A13825"/>
  <c r="B13825"/>
  <c r="C13825"/>
  <c r="D13825"/>
  <c r="E13825"/>
  <c r="F13825"/>
  <c r="G13825"/>
  <c r="A13744"/>
  <c r="B13744"/>
  <c r="C13744"/>
  <c r="D13744"/>
  <c r="E13744"/>
  <c r="F13744"/>
  <c r="G13744"/>
  <c r="H13744"/>
  <c r="A13488"/>
  <c r="B13488"/>
  <c r="C13488"/>
  <c r="D13488"/>
  <c r="E13488"/>
  <c r="F13488"/>
  <c r="G13488"/>
  <c r="H13488"/>
  <c r="A13666"/>
  <c r="B13666"/>
  <c r="C13666"/>
  <c r="D13666"/>
  <c r="E13666"/>
  <c r="F13666"/>
  <c r="G13666"/>
  <c r="H13666"/>
  <c r="A13590"/>
  <c r="B13590"/>
  <c r="C13590"/>
  <c r="D13590"/>
  <c r="E13590"/>
  <c r="F13590"/>
  <c r="G13590"/>
  <c r="H13590"/>
  <c r="A13826"/>
  <c r="B13826"/>
  <c r="C13826"/>
  <c r="D13826"/>
  <c r="E13826"/>
  <c r="F13826"/>
  <c r="G13826"/>
  <c r="A13489"/>
  <c r="B13489"/>
  <c r="C13489"/>
  <c r="D13489"/>
  <c r="E13489"/>
  <c r="F13489"/>
  <c r="G13489"/>
  <c r="H13489"/>
  <c r="A13667"/>
  <c r="B13667"/>
  <c r="C13667"/>
  <c r="D13667"/>
  <c r="E13667"/>
  <c r="F13667"/>
  <c r="G13667"/>
  <c r="H13667"/>
  <c r="A13827"/>
  <c r="B13827"/>
  <c r="C13827"/>
  <c r="D13827"/>
  <c r="E13827"/>
  <c r="F13827"/>
  <c r="G13827"/>
  <c r="A13490"/>
  <c r="B13490"/>
  <c r="C13490"/>
  <c r="D13490"/>
  <c r="E13490"/>
  <c r="F13490"/>
  <c r="G13490"/>
  <c r="H13490"/>
  <c r="A13668"/>
  <c r="B13668"/>
  <c r="C13668"/>
  <c r="D13668"/>
  <c r="E13668"/>
  <c r="F13668"/>
  <c r="G13668"/>
  <c r="H13668"/>
  <c r="A12995"/>
  <c r="B12995"/>
  <c r="C12995"/>
  <c r="D12995"/>
  <c r="E12995"/>
  <c r="F12995"/>
  <c r="G12995"/>
  <c r="H12995"/>
  <c r="A13072"/>
  <c r="B13072"/>
  <c r="C13072"/>
  <c r="D13072"/>
  <c r="E13072"/>
  <c r="F13072"/>
  <c r="G13072"/>
  <c r="H13072"/>
  <c r="A13051"/>
  <c r="B13051"/>
  <c r="C13051"/>
  <c r="D13051"/>
  <c r="E13051"/>
  <c r="F13051"/>
  <c r="G13051"/>
  <c r="H13051"/>
  <c r="A13104"/>
  <c r="B13104"/>
  <c r="C13104"/>
  <c r="D13104"/>
  <c r="E13104"/>
  <c r="F13104"/>
  <c r="G13104"/>
  <c r="A12996"/>
  <c r="B12996"/>
  <c r="C12996"/>
  <c r="D12996"/>
  <c r="E12996"/>
  <c r="F12996"/>
  <c r="G12996"/>
  <c r="H12996"/>
  <c r="A13073"/>
  <c r="B13073"/>
  <c r="C13073"/>
  <c r="D13073"/>
  <c r="E13073"/>
  <c r="F13073"/>
  <c r="G13073"/>
  <c r="H13073"/>
  <c r="A13105"/>
  <c r="B13105"/>
  <c r="C13105"/>
  <c r="D13105"/>
  <c r="E13105"/>
  <c r="F13105"/>
  <c r="G13105"/>
  <c r="A12997"/>
  <c r="B12997"/>
  <c r="C12997"/>
  <c r="D12997"/>
  <c r="E12997"/>
  <c r="F12997"/>
  <c r="G12997"/>
  <c r="H12997"/>
  <c r="A13106"/>
  <c r="B13106"/>
  <c r="C13106"/>
  <c r="D13106"/>
  <c r="E13106"/>
  <c r="F13106"/>
  <c r="G13106"/>
  <c r="A12998"/>
  <c r="B12998"/>
  <c r="C12998"/>
  <c r="D12998"/>
  <c r="E12998"/>
  <c r="F12998"/>
  <c r="G12998"/>
  <c r="H12998"/>
  <c r="A13137"/>
  <c r="B13137"/>
  <c r="C13137"/>
  <c r="D13137"/>
  <c r="E13137"/>
  <c r="F13137"/>
  <c r="G13137"/>
  <c r="H13137"/>
  <c r="A13155"/>
  <c r="B13155"/>
  <c r="C13155"/>
  <c r="D13155"/>
  <c r="E13155"/>
  <c r="F13155"/>
  <c r="G13155"/>
  <c r="H13155"/>
  <c r="A13172"/>
  <c r="B13172"/>
  <c r="C13172"/>
  <c r="D13172"/>
  <c r="E13172"/>
  <c r="F13172"/>
  <c r="G13172"/>
  <c r="A13226"/>
  <c r="B13226"/>
  <c r="C13226"/>
  <c r="D13226"/>
  <c r="E13226"/>
  <c r="F13226"/>
  <c r="G13226"/>
  <c r="H13226"/>
  <c r="A13296"/>
  <c r="B13296"/>
  <c r="C13296"/>
  <c r="D13296"/>
  <c r="E13296"/>
  <c r="F13296"/>
  <c r="G13296"/>
  <c r="A13227"/>
  <c r="B13227"/>
  <c r="C13227"/>
  <c r="D13227"/>
  <c r="E13227"/>
  <c r="F13227"/>
  <c r="G13227"/>
  <c r="H13227"/>
  <c r="A13297"/>
  <c r="B13297"/>
  <c r="C13297"/>
  <c r="D13297"/>
  <c r="E13297"/>
  <c r="F13297"/>
  <c r="G13297"/>
  <c r="A13228"/>
  <c r="B13228"/>
  <c r="C13228"/>
  <c r="D13228"/>
  <c r="E13228"/>
  <c r="F13228"/>
  <c r="G13228"/>
  <c r="H13228"/>
  <c r="A13298"/>
  <c r="B13298"/>
  <c r="C13298"/>
  <c r="D13298"/>
  <c r="E13298"/>
  <c r="F13298"/>
  <c r="G13298"/>
  <c r="A13229"/>
  <c r="B13229"/>
  <c r="C13229"/>
  <c r="D13229"/>
  <c r="E13229"/>
  <c r="F13229"/>
  <c r="G13229"/>
  <c r="H13229"/>
  <c r="A13299"/>
  <c r="B13299"/>
  <c r="C13299"/>
  <c r="D13299"/>
  <c r="E13299"/>
  <c r="F13299"/>
  <c r="G13299"/>
  <c r="A13230"/>
  <c r="B13230"/>
  <c r="C13230"/>
  <c r="D13230"/>
  <c r="E13230"/>
  <c r="F13230"/>
  <c r="G13230"/>
  <c r="H13230"/>
  <c r="A13300"/>
  <c r="B13300"/>
  <c r="C13300"/>
  <c r="D13300"/>
  <c r="E13300"/>
  <c r="F13300"/>
  <c r="G13300"/>
  <c r="A13347"/>
  <c r="B13347"/>
  <c r="C13347"/>
  <c r="D13347"/>
  <c r="E13347"/>
  <c r="F13347"/>
  <c r="G13347"/>
  <c r="A13348"/>
  <c r="B13348"/>
  <c r="C13348"/>
  <c r="D13348"/>
  <c r="E13348"/>
  <c r="F13348"/>
  <c r="G13348"/>
  <c r="A13349"/>
  <c r="B13349"/>
  <c r="C13349"/>
  <c r="D13349"/>
  <c r="E13349"/>
  <c r="F13349"/>
  <c r="G13349"/>
  <c r="A13384"/>
  <c r="B13384"/>
  <c r="C13384"/>
  <c r="D13384"/>
  <c r="E13384"/>
  <c r="F13384"/>
  <c r="G13384"/>
  <c r="H13384"/>
  <c r="A13428"/>
  <c r="B13428"/>
  <c r="C13428"/>
  <c r="D13428"/>
  <c r="E13428"/>
  <c r="F13428"/>
  <c r="G13428"/>
  <c r="H13428"/>
  <c r="A13441"/>
  <c r="B13441"/>
  <c r="C13441"/>
  <c r="D13441"/>
  <c r="E13441"/>
  <c r="F13441"/>
  <c r="G13441"/>
  <c r="A13385"/>
  <c r="B13385"/>
  <c r="C13385"/>
  <c r="D13385"/>
  <c r="E13385"/>
  <c r="F13385"/>
  <c r="G13385"/>
  <c r="H13385"/>
  <c r="A13386"/>
  <c r="B13386"/>
  <c r="C13386"/>
  <c r="D13386"/>
  <c r="E13386"/>
  <c r="F13386"/>
  <c r="G13386"/>
  <c r="H13386"/>
  <c r="A13491"/>
  <c r="B13491"/>
  <c r="C13491"/>
  <c r="D13491"/>
  <c r="E13491"/>
  <c r="F13491"/>
  <c r="G13491"/>
  <c r="H13491"/>
  <c r="A13557"/>
  <c r="B13557"/>
  <c r="C13557"/>
  <c r="D13557"/>
  <c r="E13557"/>
  <c r="F13557"/>
  <c r="G13557"/>
  <c r="H13557"/>
  <c r="A13669"/>
  <c r="B13669"/>
  <c r="C13669"/>
  <c r="D13669"/>
  <c r="E13669"/>
  <c r="F13669"/>
  <c r="G13669"/>
  <c r="H13669"/>
  <c r="A13591"/>
  <c r="B13591"/>
  <c r="C13591"/>
  <c r="D13591"/>
  <c r="E13591"/>
  <c r="F13591"/>
  <c r="G13591"/>
  <c r="H13591"/>
  <c r="A13828"/>
  <c r="B13828"/>
  <c r="C13828"/>
  <c r="D13828"/>
  <c r="E13828"/>
  <c r="F13828"/>
  <c r="G13828"/>
  <c r="A13745"/>
  <c r="B13745"/>
  <c r="C13745"/>
  <c r="D13745"/>
  <c r="E13745"/>
  <c r="F13745"/>
  <c r="G13745"/>
  <c r="H13745"/>
  <c r="A13492"/>
  <c r="B13492"/>
  <c r="C13492"/>
  <c r="D13492"/>
  <c r="E13492"/>
  <c r="F13492"/>
  <c r="G13492"/>
  <c r="H13492"/>
  <c r="A13670"/>
  <c r="B13670"/>
  <c r="C13670"/>
  <c r="D13670"/>
  <c r="E13670"/>
  <c r="F13670"/>
  <c r="G13670"/>
  <c r="H13670"/>
  <c r="A13592"/>
  <c r="B13592"/>
  <c r="C13592"/>
  <c r="D13592"/>
  <c r="E13592"/>
  <c r="F13592"/>
  <c r="G13592"/>
  <c r="H13592"/>
  <c r="A13610"/>
  <c r="B13610"/>
  <c r="C13610"/>
  <c r="D13610"/>
  <c r="E13610"/>
  <c r="F13610"/>
  <c r="G13610"/>
  <c r="H13610"/>
  <c r="A13790"/>
  <c r="B13790"/>
  <c r="C13790"/>
  <c r="D13790"/>
  <c r="E13790"/>
  <c r="F13790"/>
  <c r="G13790"/>
  <c r="H13790"/>
  <c r="A13829"/>
  <c r="B13829"/>
  <c r="C13829"/>
  <c r="D13829"/>
  <c r="E13829"/>
  <c r="F13829"/>
  <c r="G13829"/>
  <c r="A13746"/>
  <c r="B13746"/>
  <c r="C13746"/>
  <c r="D13746"/>
  <c r="E13746"/>
  <c r="F13746"/>
  <c r="G13746"/>
  <c r="H13746"/>
  <c r="A13493"/>
  <c r="B13493"/>
  <c r="C13493"/>
  <c r="D13493"/>
  <c r="E13493"/>
  <c r="F13493"/>
  <c r="G13493"/>
  <c r="H13493"/>
  <c r="A13671"/>
  <c r="B13671"/>
  <c r="C13671"/>
  <c r="D13671"/>
  <c r="E13671"/>
  <c r="F13671"/>
  <c r="G13671"/>
  <c r="H13671"/>
  <c r="A13593"/>
  <c r="B13593"/>
  <c r="C13593"/>
  <c r="D13593"/>
  <c r="E13593"/>
  <c r="F13593"/>
  <c r="G13593"/>
  <c r="H13593"/>
  <c r="A13830"/>
  <c r="B13830"/>
  <c r="C13830"/>
  <c r="D13830"/>
  <c r="E13830"/>
  <c r="F13830"/>
  <c r="G13830"/>
  <c r="A13494"/>
  <c r="B13494"/>
  <c r="C13494"/>
  <c r="D13494"/>
  <c r="E13494"/>
  <c r="F13494"/>
  <c r="G13494"/>
  <c r="H13494"/>
  <c r="A13672"/>
  <c r="B13672"/>
  <c r="C13672"/>
  <c r="D13672"/>
  <c r="E13672"/>
  <c r="F13672"/>
  <c r="G13672"/>
  <c r="H13672"/>
  <c r="A13831"/>
  <c r="B13831"/>
  <c r="C13831"/>
  <c r="D13831"/>
  <c r="E13831"/>
  <c r="F13831"/>
  <c r="G13831"/>
  <c r="A13495"/>
  <c r="B13495"/>
  <c r="C13495"/>
  <c r="D13495"/>
  <c r="E13495"/>
  <c r="F13495"/>
  <c r="G13495"/>
  <c r="H13495"/>
  <c r="A13673"/>
  <c r="B13673"/>
  <c r="C13673"/>
  <c r="D13673"/>
  <c r="E13673"/>
  <c r="F13673"/>
  <c r="G13673"/>
  <c r="H13673"/>
  <c r="A13594"/>
  <c r="B13594"/>
  <c r="C13594"/>
  <c r="D13594"/>
  <c r="E13594"/>
  <c r="F13594"/>
  <c r="G13594"/>
  <c r="H13594"/>
  <c r="A13832"/>
  <c r="B13832"/>
  <c r="C13832"/>
  <c r="D13832"/>
  <c r="E13832"/>
  <c r="F13832"/>
  <c r="G13832"/>
  <c r="A12999"/>
  <c r="B12999"/>
  <c r="C12999"/>
  <c r="D12999"/>
  <c r="E12999"/>
  <c r="F12999"/>
  <c r="G12999"/>
  <c r="H12999"/>
  <c r="A13045"/>
  <c r="B13045"/>
  <c r="C13045"/>
  <c r="D13045"/>
  <c r="E13045"/>
  <c r="F13045"/>
  <c r="G13045"/>
  <c r="H13045"/>
  <c r="A13074"/>
  <c r="B13074"/>
  <c r="C13074"/>
  <c r="D13074"/>
  <c r="E13074"/>
  <c r="F13074"/>
  <c r="G13074"/>
  <c r="H13074"/>
  <c r="A13052"/>
  <c r="B13052"/>
  <c r="C13052"/>
  <c r="D13052"/>
  <c r="E13052"/>
  <c r="F13052"/>
  <c r="G13052"/>
  <c r="H13052"/>
  <c r="A13107"/>
  <c r="B13107"/>
  <c r="C13107"/>
  <c r="D13107"/>
  <c r="E13107"/>
  <c r="F13107"/>
  <c r="G13107"/>
  <c r="A13000"/>
  <c r="B13000"/>
  <c r="C13000"/>
  <c r="D13000"/>
  <c r="E13000"/>
  <c r="F13000"/>
  <c r="G13000"/>
  <c r="H13000"/>
  <c r="A13108"/>
  <c r="B13108"/>
  <c r="C13108"/>
  <c r="D13108"/>
  <c r="E13108"/>
  <c r="F13108"/>
  <c r="G13108"/>
  <c r="A13001"/>
  <c r="B13001"/>
  <c r="C13001"/>
  <c r="D13001"/>
  <c r="E13001"/>
  <c r="F13001"/>
  <c r="G13001"/>
  <c r="H13001"/>
  <c r="A13109"/>
  <c r="B13109"/>
  <c r="C13109"/>
  <c r="D13109"/>
  <c r="E13109"/>
  <c r="F13109"/>
  <c r="G13109"/>
  <c r="A13138"/>
  <c r="B13138"/>
  <c r="C13138"/>
  <c r="D13138"/>
  <c r="E13138"/>
  <c r="F13138"/>
  <c r="G13138"/>
  <c r="H13138"/>
  <c r="A13156"/>
  <c r="B13156"/>
  <c r="C13156"/>
  <c r="D13156"/>
  <c r="E13156"/>
  <c r="F13156"/>
  <c r="G13156"/>
  <c r="H13156"/>
  <c r="A13173"/>
  <c r="B13173"/>
  <c r="C13173"/>
  <c r="D13173"/>
  <c r="E13173"/>
  <c r="F13173"/>
  <c r="G13173"/>
  <c r="A13283"/>
  <c r="B13283"/>
  <c r="C13283"/>
  <c r="D13283"/>
  <c r="E13283"/>
  <c r="F13283"/>
  <c r="G13283"/>
  <c r="H13283"/>
  <c r="A13181"/>
  <c r="B13181"/>
  <c r="C13181"/>
  <c r="D13181"/>
  <c r="E13181"/>
  <c r="F13181"/>
  <c r="G13181"/>
  <c r="H13181"/>
  <c r="A13231"/>
  <c r="B13231"/>
  <c r="C13231"/>
  <c r="D13231"/>
  <c r="E13231"/>
  <c r="F13231"/>
  <c r="G13231"/>
  <c r="H13231"/>
  <c r="A13301"/>
  <c r="B13301"/>
  <c r="C13301"/>
  <c r="D13301"/>
  <c r="E13301"/>
  <c r="F13301"/>
  <c r="G13301"/>
  <c r="A13232"/>
  <c r="B13232"/>
  <c r="C13232"/>
  <c r="D13232"/>
  <c r="E13232"/>
  <c r="F13232"/>
  <c r="G13232"/>
  <c r="H13232"/>
  <c r="A13302"/>
  <c r="B13302"/>
  <c r="C13302"/>
  <c r="D13302"/>
  <c r="E13302"/>
  <c r="F13302"/>
  <c r="G13302"/>
  <c r="A13324"/>
  <c r="B13324"/>
  <c r="C13324"/>
  <c r="D13324"/>
  <c r="E13324"/>
  <c r="F13324"/>
  <c r="G13324"/>
  <c r="A13233"/>
  <c r="B13233"/>
  <c r="C13233"/>
  <c r="D13233"/>
  <c r="E13233"/>
  <c r="F13233"/>
  <c r="G13233"/>
  <c r="H13233"/>
  <c r="A13303"/>
  <c r="B13303"/>
  <c r="C13303"/>
  <c r="D13303"/>
  <c r="E13303"/>
  <c r="F13303"/>
  <c r="G13303"/>
  <c r="A13234"/>
  <c r="B13234"/>
  <c r="C13234"/>
  <c r="D13234"/>
  <c r="E13234"/>
  <c r="F13234"/>
  <c r="G13234"/>
  <c r="H13234"/>
  <c r="A13304"/>
  <c r="B13304"/>
  <c r="C13304"/>
  <c r="D13304"/>
  <c r="E13304"/>
  <c r="F13304"/>
  <c r="G13304"/>
  <c r="A13235"/>
  <c r="B13235"/>
  <c r="C13235"/>
  <c r="D13235"/>
  <c r="E13235"/>
  <c r="F13235"/>
  <c r="G13235"/>
  <c r="H13235"/>
  <c r="A13305"/>
  <c r="B13305"/>
  <c r="C13305"/>
  <c r="D13305"/>
  <c r="E13305"/>
  <c r="F13305"/>
  <c r="G13305"/>
  <c r="A13350"/>
  <c r="B13350"/>
  <c r="C13350"/>
  <c r="D13350"/>
  <c r="E13350"/>
  <c r="F13350"/>
  <c r="G13350"/>
  <c r="A13351"/>
  <c r="B13351"/>
  <c r="C13351"/>
  <c r="D13351"/>
  <c r="E13351"/>
  <c r="F13351"/>
  <c r="G13351"/>
  <c r="A13328"/>
  <c r="B13328"/>
  <c r="C13328"/>
  <c r="D13328"/>
  <c r="E13328"/>
  <c r="F13328"/>
  <c r="G13328"/>
  <c r="A13352"/>
  <c r="B13352"/>
  <c r="C13352"/>
  <c r="D13352"/>
  <c r="E13352"/>
  <c r="F13352"/>
  <c r="G13352"/>
  <c r="A13329"/>
  <c r="B13329"/>
  <c r="C13329"/>
  <c r="D13329"/>
  <c r="E13329"/>
  <c r="F13329"/>
  <c r="G13329"/>
  <c r="A13387"/>
  <c r="B13387"/>
  <c r="C13387"/>
  <c r="D13387"/>
  <c r="E13387"/>
  <c r="F13387"/>
  <c r="G13387"/>
  <c r="H13387"/>
  <c r="A13429"/>
  <c r="B13429"/>
  <c r="C13429"/>
  <c r="D13429"/>
  <c r="E13429"/>
  <c r="F13429"/>
  <c r="G13429"/>
  <c r="H13429"/>
  <c r="A13442"/>
  <c r="B13442"/>
  <c r="C13442"/>
  <c r="D13442"/>
  <c r="E13442"/>
  <c r="F13442"/>
  <c r="G13442"/>
  <c r="A13388"/>
  <c r="B13388"/>
  <c r="C13388"/>
  <c r="D13388"/>
  <c r="E13388"/>
  <c r="F13388"/>
  <c r="G13388"/>
  <c r="H13388"/>
  <c r="A13389"/>
  <c r="B13389"/>
  <c r="C13389"/>
  <c r="D13389"/>
  <c r="E13389"/>
  <c r="F13389"/>
  <c r="G13389"/>
  <c r="H13389"/>
  <c r="A13496"/>
  <c r="B13496"/>
  <c r="C13496"/>
  <c r="D13496"/>
  <c r="E13496"/>
  <c r="F13496"/>
  <c r="G13496"/>
  <c r="H13496"/>
  <c r="A13558"/>
  <c r="B13558"/>
  <c r="C13558"/>
  <c r="D13558"/>
  <c r="E13558"/>
  <c r="F13558"/>
  <c r="G13558"/>
  <c r="H13558"/>
  <c r="A13674"/>
  <c r="B13674"/>
  <c r="C13674"/>
  <c r="D13674"/>
  <c r="E13674"/>
  <c r="F13674"/>
  <c r="G13674"/>
  <c r="H13674"/>
  <c r="A13833"/>
  <c r="B13833"/>
  <c r="C13833"/>
  <c r="D13833"/>
  <c r="E13833"/>
  <c r="F13833"/>
  <c r="G13833"/>
  <c r="A13871"/>
  <c r="B13871"/>
  <c r="C13871"/>
  <c r="D13871"/>
  <c r="E13871"/>
  <c r="F13871"/>
  <c r="G13871"/>
  <c r="A13747"/>
  <c r="B13747"/>
  <c r="C13747"/>
  <c r="D13747"/>
  <c r="E13747"/>
  <c r="F13747"/>
  <c r="G13747"/>
  <c r="H13747"/>
  <c r="A13497"/>
  <c r="B13497"/>
  <c r="C13497"/>
  <c r="D13497"/>
  <c r="E13497"/>
  <c r="F13497"/>
  <c r="G13497"/>
  <c r="H13497"/>
  <c r="A13675"/>
  <c r="B13675"/>
  <c r="C13675"/>
  <c r="D13675"/>
  <c r="E13675"/>
  <c r="F13675"/>
  <c r="G13675"/>
  <c r="H13675"/>
  <c r="A13595"/>
  <c r="B13595"/>
  <c r="C13595"/>
  <c r="D13595"/>
  <c r="E13595"/>
  <c r="F13595"/>
  <c r="G13595"/>
  <c r="H13595"/>
  <c r="A13611"/>
  <c r="B13611"/>
  <c r="C13611"/>
  <c r="D13611"/>
  <c r="E13611"/>
  <c r="F13611"/>
  <c r="G13611"/>
  <c r="H13611"/>
  <c r="A13775"/>
  <c r="B13775"/>
  <c r="C13775"/>
  <c r="D13775"/>
  <c r="E13775"/>
  <c r="F13775"/>
  <c r="G13775"/>
  <c r="H13775"/>
  <c r="A13834"/>
  <c r="B13834"/>
  <c r="C13834"/>
  <c r="D13834"/>
  <c r="E13834"/>
  <c r="F13834"/>
  <c r="G13834"/>
  <c r="A13748"/>
  <c r="B13748"/>
  <c r="C13748"/>
  <c r="D13748"/>
  <c r="E13748"/>
  <c r="F13748"/>
  <c r="G13748"/>
  <c r="H13748"/>
  <c r="A13498"/>
  <c r="B13498"/>
  <c r="C13498"/>
  <c r="D13498"/>
  <c r="E13498"/>
  <c r="F13498"/>
  <c r="G13498"/>
  <c r="H13498"/>
  <c r="A13559"/>
  <c r="B13559"/>
  <c r="C13559"/>
  <c r="D13559"/>
  <c r="E13559"/>
  <c r="F13559"/>
  <c r="G13559"/>
  <c r="H13559"/>
  <c r="A13676"/>
  <c r="B13676"/>
  <c r="C13676"/>
  <c r="D13676"/>
  <c r="E13676"/>
  <c r="F13676"/>
  <c r="G13676"/>
  <c r="H13676"/>
  <c r="A13596"/>
  <c r="B13596"/>
  <c r="C13596"/>
  <c r="D13596"/>
  <c r="E13596"/>
  <c r="F13596"/>
  <c r="G13596"/>
  <c r="H13596"/>
  <c r="A13776"/>
  <c r="B13776"/>
  <c r="C13776"/>
  <c r="D13776"/>
  <c r="E13776"/>
  <c r="F13776"/>
  <c r="G13776"/>
  <c r="H13776"/>
  <c r="A13835"/>
  <c r="B13835"/>
  <c r="C13835"/>
  <c r="D13835"/>
  <c r="E13835"/>
  <c r="F13835"/>
  <c r="G13835"/>
  <c r="A13499"/>
  <c r="B13499"/>
  <c r="C13499"/>
  <c r="D13499"/>
  <c r="E13499"/>
  <c r="F13499"/>
  <c r="G13499"/>
  <c r="H13499"/>
  <c r="A13677"/>
  <c r="B13677"/>
  <c r="C13677"/>
  <c r="D13677"/>
  <c r="E13677"/>
  <c r="F13677"/>
  <c r="G13677"/>
  <c r="H13677"/>
  <c r="A13836"/>
  <c r="B13836"/>
  <c r="C13836"/>
  <c r="D13836"/>
  <c r="E13836"/>
  <c r="F13836"/>
  <c r="G13836"/>
  <c r="A13500"/>
  <c r="B13500"/>
  <c r="C13500"/>
  <c r="D13500"/>
  <c r="E13500"/>
  <c r="F13500"/>
  <c r="G13500"/>
  <c r="H13500"/>
  <c r="A13560"/>
  <c r="B13560"/>
  <c r="C13560"/>
  <c r="D13560"/>
  <c r="E13560"/>
  <c r="F13560"/>
  <c r="G13560"/>
  <c r="H13560"/>
  <c r="A13579"/>
  <c r="B13579"/>
  <c r="C13579"/>
  <c r="D13579"/>
  <c r="E13579"/>
  <c r="F13579"/>
  <c r="G13579"/>
  <c r="H13579"/>
  <c r="A13678"/>
  <c r="B13678"/>
  <c r="C13678"/>
  <c r="D13678"/>
  <c r="E13678"/>
  <c r="F13678"/>
  <c r="G13678"/>
  <c r="H13678"/>
  <c r="A13597"/>
  <c r="B13597"/>
  <c r="C13597"/>
  <c r="D13597"/>
  <c r="E13597"/>
  <c r="F13597"/>
  <c r="G13597"/>
  <c r="H13597"/>
  <c r="A13837"/>
  <c r="B13837"/>
  <c r="C13837"/>
  <c r="D13837"/>
  <c r="E13837"/>
  <c r="F13837"/>
  <c r="G13837"/>
  <c r="A13002"/>
  <c r="B13002"/>
  <c r="C13002"/>
  <c r="D13002"/>
  <c r="E13002"/>
  <c r="F13002"/>
  <c r="G13002"/>
  <c r="H13002"/>
  <c r="A13046"/>
  <c r="B13046"/>
  <c r="C13046"/>
  <c r="D13046"/>
  <c r="E13046"/>
  <c r="F13046"/>
  <c r="G13046"/>
  <c r="H13046"/>
  <c r="A13075"/>
  <c r="B13075"/>
  <c r="C13075"/>
  <c r="D13075"/>
  <c r="E13075"/>
  <c r="F13075"/>
  <c r="G13075"/>
  <c r="H13075"/>
  <c r="A13110"/>
  <c r="B13110"/>
  <c r="C13110"/>
  <c r="D13110"/>
  <c r="E13110"/>
  <c r="F13110"/>
  <c r="G13110"/>
  <c r="A13003"/>
  <c r="B13003"/>
  <c r="C13003"/>
  <c r="D13003"/>
  <c r="E13003"/>
  <c r="F13003"/>
  <c r="G13003"/>
  <c r="H13003"/>
  <c r="A13076"/>
  <c r="B13076"/>
  <c r="C13076"/>
  <c r="D13076"/>
  <c r="E13076"/>
  <c r="F13076"/>
  <c r="G13076"/>
  <c r="H13076"/>
  <c r="A13111"/>
  <c r="B13111"/>
  <c r="C13111"/>
  <c r="D13111"/>
  <c r="E13111"/>
  <c r="F13111"/>
  <c r="G13111"/>
  <c r="A13004"/>
  <c r="B13004"/>
  <c r="C13004"/>
  <c r="D13004"/>
  <c r="E13004"/>
  <c r="F13004"/>
  <c r="G13004"/>
  <c r="H13004"/>
  <c r="A13005"/>
  <c r="B13005"/>
  <c r="C13005"/>
  <c r="D13005"/>
  <c r="E13005"/>
  <c r="F13005"/>
  <c r="G13005"/>
  <c r="H13005"/>
  <c r="A13139"/>
  <c r="B13139"/>
  <c r="C13139"/>
  <c r="D13139"/>
  <c r="E13139"/>
  <c r="F13139"/>
  <c r="G13139"/>
  <c r="H13139"/>
  <c r="A13157"/>
  <c r="B13157"/>
  <c r="C13157"/>
  <c r="D13157"/>
  <c r="E13157"/>
  <c r="F13157"/>
  <c r="G13157"/>
  <c r="H13157"/>
  <c r="A13174"/>
  <c r="B13174"/>
  <c r="C13174"/>
  <c r="D13174"/>
  <c r="E13174"/>
  <c r="F13174"/>
  <c r="G13174"/>
  <c r="A13182"/>
  <c r="B13182"/>
  <c r="C13182"/>
  <c r="D13182"/>
  <c r="E13182"/>
  <c r="F13182"/>
  <c r="G13182"/>
  <c r="H13182"/>
  <c r="A13236"/>
  <c r="B13236"/>
  <c r="C13236"/>
  <c r="D13236"/>
  <c r="E13236"/>
  <c r="F13236"/>
  <c r="G13236"/>
  <c r="H13236"/>
  <c r="A13306"/>
  <c r="B13306"/>
  <c r="C13306"/>
  <c r="D13306"/>
  <c r="E13306"/>
  <c r="F13306"/>
  <c r="G13306"/>
  <c r="A13237"/>
  <c r="B13237"/>
  <c r="C13237"/>
  <c r="D13237"/>
  <c r="E13237"/>
  <c r="F13237"/>
  <c r="G13237"/>
  <c r="H13237"/>
  <c r="A13307"/>
  <c r="B13307"/>
  <c r="C13307"/>
  <c r="D13307"/>
  <c r="E13307"/>
  <c r="F13307"/>
  <c r="G13307"/>
  <c r="A13238"/>
  <c r="B13238"/>
  <c r="C13238"/>
  <c r="D13238"/>
  <c r="E13238"/>
  <c r="F13238"/>
  <c r="G13238"/>
  <c r="H13238"/>
  <c r="A13308"/>
  <c r="B13308"/>
  <c r="C13308"/>
  <c r="D13308"/>
  <c r="E13308"/>
  <c r="F13308"/>
  <c r="G13308"/>
  <c r="A13239"/>
  <c r="B13239"/>
  <c r="C13239"/>
  <c r="D13239"/>
  <c r="E13239"/>
  <c r="F13239"/>
  <c r="G13239"/>
  <c r="H13239"/>
  <c r="A13309"/>
  <c r="B13309"/>
  <c r="C13309"/>
  <c r="D13309"/>
  <c r="E13309"/>
  <c r="F13309"/>
  <c r="G13309"/>
  <c r="A13240"/>
  <c r="B13240"/>
  <c r="C13240"/>
  <c r="D13240"/>
  <c r="E13240"/>
  <c r="F13240"/>
  <c r="G13240"/>
  <c r="H13240"/>
  <c r="A13353"/>
  <c r="B13353"/>
  <c r="C13353"/>
  <c r="D13353"/>
  <c r="E13353"/>
  <c r="F13353"/>
  <c r="G13353"/>
  <c r="A13354"/>
  <c r="B13354"/>
  <c r="C13354"/>
  <c r="D13354"/>
  <c r="E13354"/>
  <c r="F13354"/>
  <c r="G13354"/>
  <c r="A13355"/>
  <c r="B13355"/>
  <c r="C13355"/>
  <c r="D13355"/>
  <c r="E13355"/>
  <c r="F13355"/>
  <c r="G13355"/>
  <c r="A13390"/>
  <c r="B13390"/>
  <c r="C13390"/>
  <c r="D13390"/>
  <c r="E13390"/>
  <c r="F13390"/>
  <c r="G13390"/>
  <c r="H13390"/>
  <c r="A13430"/>
  <c r="B13430"/>
  <c r="C13430"/>
  <c r="D13430"/>
  <c r="E13430"/>
  <c r="F13430"/>
  <c r="G13430"/>
  <c r="H13430"/>
  <c r="A13391"/>
  <c r="B13391"/>
  <c r="C13391"/>
  <c r="D13391"/>
  <c r="E13391"/>
  <c r="F13391"/>
  <c r="G13391"/>
  <c r="H13391"/>
  <c r="A13443"/>
  <c r="B13443"/>
  <c r="C13443"/>
  <c r="D13443"/>
  <c r="E13443"/>
  <c r="F13443"/>
  <c r="G13443"/>
  <c r="A13501"/>
  <c r="B13501"/>
  <c r="C13501"/>
  <c r="D13501"/>
  <c r="E13501"/>
  <c r="F13501"/>
  <c r="G13501"/>
  <c r="H13501"/>
  <c r="A13679"/>
  <c r="B13679"/>
  <c r="C13679"/>
  <c r="D13679"/>
  <c r="E13679"/>
  <c r="F13679"/>
  <c r="G13679"/>
  <c r="H13679"/>
  <c r="A13838"/>
  <c r="B13838"/>
  <c r="C13838"/>
  <c r="D13838"/>
  <c r="E13838"/>
  <c r="F13838"/>
  <c r="G13838"/>
  <c r="A13749"/>
  <c r="B13749"/>
  <c r="C13749"/>
  <c r="D13749"/>
  <c r="E13749"/>
  <c r="F13749"/>
  <c r="G13749"/>
  <c r="H13749"/>
  <c r="A13502"/>
  <c r="B13502"/>
  <c r="C13502"/>
  <c r="D13502"/>
  <c r="E13502"/>
  <c r="F13502"/>
  <c r="G13502"/>
  <c r="H13502"/>
  <c r="A13561"/>
  <c r="B13561"/>
  <c r="C13561"/>
  <c r="D13561"/>
  <c r="E13561"/>
  <c r="F13561"/>
  <c r="G13561"/>
  <c r="H13561"/>
  <c r="A13680"/>
  <c r="B13680"/>
  <c r="C13680"/>
  <c r="D13680"/>
  <c r="E13680"/>
  <c r="F13680"/>
  <c r="G13680"/>
  <c r="H13680"/>
  <c r="A13598"/>
  <c r="B13598"/>
  <c r="C13598"/>
  <c r="D13598"/>
  <c r="E13598"/>
  <c r="F13598"/>
  <c r="G13598"/>
  <c r="H13598"/>
  <c r="A13612"/>
  <c r="B13612"/>
  <c r="C13612"/>
  <c r="D13612"/>
  <c r="E13612"/>
  <c r="F13612"/>
  <c r="G13612"/>
  <c r="H13612"/>
  <c r="A13791"/>
  <c r="B13791"/>
  <c r="C13791"/>
  <c r="D13791"/>
  <c r="E13791"/>
  <c r="F13791"/>
  <c r="G13791"/>
  <c r="H13791"/>
  <c r="A13839"/>
  <c r="B13839"/>
  <c r="C13839"/>
  <c r="D13839"/>
  <c r="E13839"/>
  <c r="F13839"/>
  <c r="G13839"/>
  <c r="A13750"/>
  <c r="B13750"/>
  <c r="C13750"/>
  <c r="D13750"/>
  <c r="E13750"/>
  <c r="F13750"/>
  <c r="G13750"/>
  <c r="H13750"/>
  <c r="A13503"/>
  <c r="B13503"/>
  <c r="C13503"/>
  <c r="D13503"/>
  <c r="E13503"/>
  <c r="F13503"/>
  <c r="G13503"/>
  <c r="H13503"/>
  <c r="A13562"/>
  <c r="B13562"/>
  <c r="C13562"/>
  <c r="D13562"/>
  <c r="E13562"/>
  <c r="F13562"/>
  <c r="G13562"/>
  <c r="H13562"/>
  <c r="A13681"/>
  <c r="B13681"/>
  <c r="C13681"/>
  <c r="D13681"/>
  <c r="E13681"/>
  <c r="F13681"/>
  <c r="G13681"/>
  <c r="H13681"/>
  <c r="A13599"/>
  <c r="B13599"/>
  <c r="C13599"/>
  <c r="D13599"/>
  <c r="E13599"/>
  <c r="F13599"/>
  <c r="G13599"/>
  <c r="H13599"/>
  <c r="A13777"/>
  <c r="B13777"/>
  <c r="C13777"/>
  <c r="D13777"/>
  <c r="E13777"/>
  <c r="F13777"/>
  <c r="G13777"/>
  <c r="H13777"/>
  <c r="A13840"/>
  <c r="B13840"/>
  <c r="C13840"/>
  <c r="D13840"/>
  <c r="E13840"/>
  <c r="F13840"/>
  <c r="G13840"/>
  <c r="A13504"/>
  <c r="B13504"/>
  <c r="C13504"/>
  <c r="D13504"/>
  <c r="E13504"/>
  <c r="F13504"/>
  <c r="G13504"/>
  <c r="H13504"/>
  <c r="A13682"/>
  <c r="B13682"/>
  <c r="C13682"/>
  <c r="D13682"/>
  <c r="E13682"/>
  <c r="F13682"/>
  <c r="G13682"/>
  <c r="H13682"/>
  <c r="A13841"/>
  <c r="B13841"/>
  <c r="C13841"/>
  <c r="D13841"/>
  <c r="E13841"/>
  <c r="F13841"/>
  <c r="G13841"/>
  <c r="A13505"/>
  <c r="B13505"/>
  <c r="C13505"/>
  <c r="D13505"/>
  <c r="E13505"/>
  <c r="F13505"/>
  <c r="G13505"/>
  <c r="H13505"/>
  <c r="A13683"/>
  <c r="B13683"/>
  <c r="C13683"/>
  <c r="D13683"/>
  <c r="E13683"/>
  <c r="F13683"/>
  <c r="G13683"/>
  <c r="H13683"/>
  <c r="A13842"/>
  <c r="B13842"/>
  <c r="C13842"/>
  <c r="D13842"/>
  <c r="E13842"/>
  <c r="F13842"/>
  <c r="G13842"/>
  <c r="A12968"/>
  <c r="B12968"/>
  <c r="C12968"/>
  <c r="D12968"/>
  <c r="E12968"/>
  <c r="F12968"/>
  <c r="G12968"/>
  <c r="A12944"/>
  <c r="B12944"/>
  <c r="C12944"/>
  <c r="D12944"/>
  <c r="E12944"/>
  <c r="F12944"/>
  <c r="G12944"/>
  <c r="H12944"/>
  <c r="A13006"/>
  <c r="B13006"/>
  <c r="C13006"/>
  <c r="D13006"/>
  <c r="E13006"/>
  <c r="F13006"/>
  <c r="G13006"/>
  <c r="H13006"/>
  <c r="A13077"/>
  <c r="B13077"/>
  <c r="C13077"/>
  <c r="D13077"/>
  <c r="E13077"/>
  <c r="F13077"/>
  <c r="G13077"/>
  <c r="H13077"/>
  <c r="A13053"/>
  <c r="B13053"/>
  <c r="C13053"/>
  <c r="D13053"/>
  <c r="E13053"/>
  <c r="F13053"/>
  <c r="G13053"/>
  <c r="H13053"/>
  <c r="A13112"/>
  <c r="B13112"/>
  <c r="C13112"/>
  <c r="D13112"/>
  <c r="E13112"/>
  <c r="F13112"/>
  <c r="G13112"/>
  <c r="A13007"/>
  <c r="B13007"/>
  <c r="C13007"/>
  <c r="D13007"/>
  <c r="E13007"/>
  <c r="F13007"/>
  <c r="G13007"/>
  <c r="H13007"/>
  <c r="A13113"/>
  <c r="B13113"/>
  <c r="C13113"/>
  <c r="D13113"/>
  <c r="E13113"/>
  <c r="F13113"/>
  <c r="G13113"/>
  <c r="A13008"/>
  <c r="B13008"/>
  <c r="C13008"/>
  <c r="D13008"/>
  <c r="E13008"/>
  <c r="F13008"/>
  <c r="G13008"/>
  <c r="H13008"/>
  <c r="A13009"/>
  <c r="B13009"/>
  <c r="C13009"/>
  <c r="D13009"/>
  <c r="E13009"/>
  <c r="F13009"/>
  <c r="G13009"/>
  <c r="H13009"/>
  <c r="A13140"/>
  <c r="B13140"/>
  <c r="C13140"/>
  <c r="D13140"/>
  <c r="E13140"/>
  <c r="F13140"/>
  <c r="G13140"/>
  <c r="H13140"/>
  <c r="A13158"/>
  <c r="B13158"/>
  <c r="C13158"/>
  <c r="D13158"/>
  <c r="E13158"/>
  <c r="F13158"/>
  <c r="G13158"/>
  <c r="H13158"/>
  <c r="A13175"/>
  <c r="B13175"/>
  <c r="C13175"/>
  <c r="D13175"/>
  <c r="E13175"/>
  <c r="F13175"/>
  <c r="G13175"/>
  <c r="A13183"/>
  <c r="B13183"/>
  <c r="C13183"/>
  <c r="D13183"/>
  <c r="E13183"/>
  <c r="F13183"/>
  <c r="G13183"/>
  <c r="H13183"/>
  <c r="A13241"/>
  <c r="B13241"/>
  <c r="C13241"/>
  <c r="D13241"/>
  <c r="E13241"/>
  <c r="F13241"/>
  <c r="G13241"/>
  <c r="H13241"/>
  <c r="A13310"/>
  <c r="B13310"/>
  <c r="C13310"/>
  <c r="D13310"/>
  <c r="E13310"/>
  <c r="F13310"/>
  <c r="G13310"/>
  <c r="A13242"/>
  <c r="B13242"/>
  <c r="C13242"/>
  <c r="D13242"/>
  <c r="E13242"/>
  <c r="F13242"/>
  <c r="G13242"/>
  <c r="H13242"/>
  <c r="A13311"/>
  <c r="B13311"/>
  <c r="C13311"/>
  <c r="D13311"/>
  <c r="E13311"/>
  <c r="F13311"/>
  <c r="G13311"/>
  <c r="A13243"/>
  <c r="B13243"/>
  <c r="C13243"/>
  <c r="D13243"/>
  <c r="E13243"/>
  <c r="F13243"/>
  <c r="G13243"/>
  <c r="H13243"/>
  <c r="A13312"/>
  <c r="B13312"/>
  <c r="C13312"/>
  <c r="D13312"/>
  <c r="E13312"/>
  <c r="F13312"/>
  <c r="G13312"/>
  <c r="A13179"/>
  <c r="B13179"/>
  <c r="C13179"/>
  <c r="D13179"/>
  <c r="E13179"/>
  <c r="F13179"/>
  <c r="G13179"/>
  <c r="H13179"/>
  <c r="A13244"/>
  <c r="B13244"/>
  <c r="C13244"/>
  <c r="D13244"/>
  <c r="E13244"/>
  <c r="F13244"/>
  <c r="G13244"/>
  <c r="H13244"/>
  <c r="A13313"/>
  <c r="B13313"/>
  <c r="C13313"/>
  <c r="D13313"/>
  <c r="E13313"/>
  <c r="F13313"/>
  <c r="G13313"/>
  <c r="A13245"/>
  <c r="B13245"/>
  <c r="C13245"/>
  <c r="D13245"/>
  <c r="E13245"/>
  <c r="F13245"/>
  <c r="G13245"/>
  <c r="H13245"/>
  <c r="A13314"/>
  <c r="B13314"/>
  <c r="C13314"/>
  <c r="D13314"/>
  <c r="E13314"/>
  <c r="F13314"/>
  <c r="G13314"/>
  <c r="A13356"/>
  <c r="B13356"/>
  <c r="C13356"/>
  <c r="D13356"/>
  <c r="E13356"/>
  <c r="F13356"/>
  <c r="G13356"/>
  <c r="A13357"/>
  <c r="B13357"/>
  <c r="C13357"/>
  <c r="D13357"/>
  <c r="E13357"/>
  <c r="F13357"/>
  <c r="G13357"/>
  <c r="A13330"/>
  <c r="B13330"/>
  <c r="C13330"/>
  <c r="D13330"/>
  <c r="E13330"/>
  <c r="F13330"/>
  <c r="G13330"/>
  <c r="A13358"/>
  <c r="B13358"/>
  <c r="C13358"/>
  <c r="D13358"/>
  <c r="E13358"/>
  <c r="F13358"/>
  <c r="G13358"/>
  <c r="A13331"/>
  <c r="B13331"/>
  <c r="C13331"/>
  <c r="D13331"/>
  <c r="E13331"/>
  <c r="F13331"/>
  <c r="G13331"/>
  <c r="A13392"/>
  <c r="B13392"/>
  <c r="C13392"/>
  <c r="D13392"/>
  <c r="E13392"/>
  <c r="F13392"/>
  <c r="G13392"/>
  <c r="H13392"/>
  <c r="A13431"/>
  <c r="B13431"/>
  <c r="C13431"/>
  <c r="D13431"/>
  <c r="E13431"/>
  <c r="F13431"/>
  <c r="G13431"/>
  <c r="H13431"/>
  <c r="A13444"/>
  <c r="B13444"/>
  <c r="C13444"/>
  <c r="D13444"/>
  <c r="E13444"/>
  <c r="F13444"/>
  <c r="G13444"/>
  <c r="A13393"/>
  <c r="B13393"/>
  <c r="C13393"/>
  <c r="D13393"/>
  <c r="E13393"/>
  <c r="F13393"/>
  <c r="G13393"/>
  <c r="H13393"/>
  <c r="A13394"/>
  <c r="B13394"/>
  <c r="C13394"/>
  <c r="D13394"/>
  <c r="E13394"/>
  <c r="F13394"/>
  <c r="G13394"/>
  <c r="H13394"/>
  <c r="A13506"/>
  <c r="B13506"/>
  <c r="C13506"/>
  <c r="D13506"/>
  <c r="E13506"/>
  <c r="F13506"/>
  <c r="G13506"/>
  <c r="H13506"/>
  <c r="A13684"/>
  <c r="B13684"/>
  <c r="C13684"/>
  <c r="D13684"/>
  <c r="E13684"/>
  <c r="F13684"/>
  <c r="G13684"/>
  <c r="H13684"/>
  <c r="A13843"/>
  <c r="B13843"/>
  <c r="C13843"/>
  <c r="D13843"/>
  <c r="E13843"/>
  <c r="F13843"/>
  <c r="G13843"/>
  <c r="A13751"/>
  <c r="B13751"/>
  <c r="C13751"/>
  <c r="D13751"/>
  <c r="E13751"/>
  <c r="F13751"/>
  <c r="G13751"/>
  <c r="H13751"/>
  <c r="A13451"/>
  <c r="B13451"/>
  <c r="C13451"/>
  <c r="D13451"/>
  <c r="E13451"/>
  <c r="F13451"/>
  <c r="G13451"/>
  <c r="A13507"/>
  <c r="B13507"/>
  <c r="C13507"/>
  <c r="D13507"/>
  <c r="E13507"/>
  <c r="F13507"/>
  <c r="G13507"/>
  <c r="H13507"/>
  <c r="A13685"/>
  <c r="B13685"/>
  <c r="C13685"/>
  <c r="D13685"/>
  <c r="E13685"/>
  <c r="F13685"/>
  <c r="G13685"/>
  <c r="H13685"/>
  <c r="A13600"/>
  <c r="B13600"/>
  <c r="C13600"/>
  <c r="D13600"/>
  <c r="E13600"/>
  <c r="F13600"/>
  <c r="G13600"/>
  <c r="H13600"/>
  <c r="A13613"/>
  <c r="B13613"/>
  <c r="C13613"/>
  <c r="D13613"/>
  <c r="E13613"/>
  <c r="F13613"/>
  <c r="G13613"/>
  <c r="H13613"/>
  <c r="A13778"/>
  <c r="B13778"/>
  <c r="C13778"/>
  <c r="D13778"/>
  <c r="E13778"/>
  <c r="F13778"/>
  <c r="G13778"/>
  <c r="H13778"/>
  <c r="A13844"/>
  <c r="B13844"/>
  <c r="C13844"/>
  <c r="D13844"/>
  <c r="E13844"/>
  <c r="F13844"/>
  <c r="G13844"/>
  <c r="A13752"/>
  <c r="B13752"/>
  <c r="C13752"/>
  <c r="D13752"/>
  <c r="E13752"/>
  <c r="F13752"/>
  <c r="G13752"/>
  <c r="H13752"/>
  <c r="A13508"/>
  <c r="B13508"/>
  <c r="C13508"/>
  <c r="D13508"/>
  <c r="E13508"/>
  <c r="F13508"/>
  <c r="G13508"/>
  <c r="H13508"/>
  <c r="A13563"/>
  <c r="B13563"/>
  <c r="C13563"/>
  <c r="D13563"/>
  <c r="E13563"/>
  <c r="F13563"/>
  <c r="G13563"/>
  <c r="H13563"/>
  <c r="A13686"/>
  <c r="B13686"/>
  <c r="C13686"/>
  <c r="D13686"/>
  <c r="E13686"/>
  <c r="F13686"/>
  <c r="G13686"/>
  <c r="H13686"/>
  <c r="A13601"/>
  <c r="B13601"/>
  <c r="C13601"/>
  <c r="D13601"/>
  <c r="E13601"/>
  <c r="F13601"/>
  <c r="G13601"/>
  <c r="H13601"/>
  <c r="A13614"/>
  <c r="B13614"/>
  <c r="C13614"/>
  <c r="D13614"/>
  <c r="E13614"/>
  <c r="F13614"/>
  <c r="G13614"/>
  <c r="H13614"/>
  <c r="A13779"/>
  <c r="B13779"/>
  <c r="C13779"/>
  <c r="D13779"/>
  <c r="E13779"/>
  <c r="F13779"/>
  <c r="G13779"/>
  <c r="H13779"/>
  <c r="A13845"/>
  <c r="B13845"/>
  <c r="C13845"/>
  <c r="D13845"/>
  <c r="E13845"/>
  <c r="F13845"/>
  <c r="G13845"/>
  <c r="A13872"/>
  <c r="B13872"/>
  <c r="C13872"/>
  <c r="D13872"/>
  <c r="E13872"/>
  <c r="F13872"/>
  <c r="G13872"/>
  <c r="A13509"/>
  <c r="B13509"/>
  <c r="C13509"/>
  <c r="D13509"/>
  <c r="E13509"/>
  <c r="F13509"/>
  <c r="G13509"/>
  <c r="H13509"/>
  <c r="A13687"/>
  <c r="B13687"/>
  <c r="C13687"/>
  <c r="D13687"/>
  <c r="E13687"/>
  <c r="F13687"/>
  <c r="G13687"/>
  <c r="H13687"/>
  <c r="A13846"/>
  <c r="B13846"/>
  <c r="C13846"/>
  <c r="D13846"/>
  <c r="E13846"/>
  <c r="F13846"/>
  <c r="G13846"/>
  <c r="A13753"/>
  <c r="B13753"/>
  <c r="C13753"/>
  <c r="D13753"/>
  <c r="E13753"/>
  <c r="F13753"/>
  <c r="G13753"/>
  <c r="H13753"/>
  <c r="A13510"/>
  <c r="B13510"/>
  <c r="C13510"/>
  <c r="D13510"/>
  <c r="E13510"/>
  <c r="F13510"/>
  <c r="G13510"/>
  <c r="H13510"/>
  <c r="A13564"/>
  <c r="B13564"/>
  <c r="C13564"/>
  <c r="D13564"/>
  <c r="E13564"/>
  <c r="F13564"/>
  <c r="G13564"/>
  <c r="H13564"/>
  <c r="A13580"/>
  <c r="B13580"/>
  <c r="C13580"/>
  <c r="D13580"/>
  <c r="E13580"/>
  <c r="F13580"/>
  <c r="G13580"/>
  <c r="H13580"/>
  <c r="A13688"/>
  <c r="B13688"/>
  <c r="C13688"/>
  <c r="D13688"/>
  <c r="E13688"/>
  <c r="F13688"/>
  <c r="G13688"/>
  <c r="H13688"/>
  <c r="A13602"/>
  <c r="B13602"/>
  <c r="C13602"/>
  <c r="D13602"/>
  <c r="E13602"/>
  <c r="F13602"/>
  <c r="G13602"/>
  <c r="H13602"/>
  <c r="A13847"/>
  <c r="B13847"/>
  <c r="C13847"/>
  <c r="D13847"/>
  <c r="E13847"/>
  <c r="F13847"/>
  <c r="G13847"/>
  <c r="A13010"/>
  <c r="B13010"/>
  <c r="C13010"/>
  <c r="D13010"/>
  <c r="E13010"/>
  <c r="F13010"/>
  <c r="G13010"/>
  <c r="H13010"/>
  <c r="A13047"/>
  <c r="B13047"/>
  <c r="C13047"/>
  <c r="D13047"/>
  <c r="E13047"/>
  <c r="F13047"/>
  <c r="G13047"/>
  <c r="H13047"/>
  <c r="A13078"/>
  <c r="B13078"/>
  <c r="C13078"/>
  <c r="D13078"/>
  <c r="E13078"/>
  <c r="F13078"/>
  <c r="G13078"/>
  <c r="H13078"/>
  <c r="A13054"/>
  <c r="B13054"/>
  <c r="C13054"/>
  <c r="D13054"/>
  <c r="E13054"/>
  <c r="F13054"/>
  <c r="G13054"/>
  <c r="H13054"/>
  <c r="A13114"/>
  <c r="B13114"/>
  <c r="C13114"/>
  <c r="D13114"/>
  <c r="E13114"/>
  <c r="F13114"/>
  <c r="G13114"/>
  <c r="A13011"/>
  <c r="B13011"/>
  <c r="C13011"/>
  <c r="D13011"/>
  <c r="E13011"/>
  <c r="F13011"/>
  <c r="G13011"/>
  <c r="H13011"/>
  <c r="A13115"/>
  <c r="B13115"/>
  <c r="C13115"/>
  <c r="D13115"/>
  <c r="E13115"/>
  <c r="F13115"/>
  <c r="G13115"/>
  <c r="A13012"/>
  <c r="B13012"/>
  <c r="C13012"/>
  <c r="D13012"/>
  <c r="E13012"/>
  <c r="F13012"/>
  <c r="G13012"/>
  <c r="H13012"/>
  <c r="A13013"/>
  <c r="B13013"/>
  <c r="C13013"/>
  <c r="D13013"/>
  <c r="E13013"/>
  <c r="F13013"/>
  <c r="G13013"/>
  <c r="H13013"/>
  <c r="A13141"/>
  <c r="B13141"/>
  <c r="C13141"/>
  <c r="D13141"/>
  <c r="E13141"/>
  <c r="F13141"/>
  <c r="G13141"/>
  <c r="H13141"/>
  <c r="A13159"/>
  <c r="B13159"/>
  <c r="C13159"/>
  <c r="D13159"/>
  <c r="E13159"/>
  <c r="F13159"/>
  <c r="G13159"/>
  <c r="H13159"/>
  <c r="A13176"/>
  <c r="B13176"/>
  <c r="C13176"/>
  <c r="D13176"/>
  <c r="E13176"/>
  <c r="F13176"/>
  <c r="G13176"/>
  <c r="A13246"/>
  <c r="B13246"/>
  <c r="C13246"/>
  <c r="D13246"/>
  <c r="E13246"/>
  <c r="F13246"/>
  <c r="G13246"/>
  <c r="H13246"/>
  <c r="A13315"/>
  <c r="B13315"/>
  <c r="C13315"/>
  <c r="D13315"/>
  <c r="E13315"/>
  <c r="F13315"/>
  <c r="G13315"/>
  <c r="A13247"/>
  <c r="B13247"/>
  <c r="C13247"/>
  <c r="D13247"/>
  <c r="E13247"/>
  <c r="F13247"/>
  <c r="G13247"/>
  <c r="H13247"/>
  <c r="A13316"/>
  <c r="B13316"/>
  <c r="C13316"/>
  <c r="D13316"/>
  <c r="E13316"/>
  <c r="F13316"/>
  <c r="G13316"/>
  <c r="A13248"/>
  <c r="B13248"/>
  <c r="C13248"/>
  <c r="D13248"/>
  <c r="E13248"/>
  <c r="F13248"/>
  <c r="G13248"/>
  <c r="H13248"/>
  <c r="A13317"/>
  <c r="B13317"/>
  <c r="C13317"/>
  <c r="D13317"/>
  <c r="E13317"/>
  <c r="F13317"/>
  <c r="G13317"/>
  <c r="A13184"/>
  <c r="B13184"/>
  <c r="C13184"/>
  <c r="D13184"/>
  <c r="E13184"/>
  <c r="F13184"/>
  <c r="G13184"/>
  <c r="H13184"/>
  <c r="A13249"/>
  <c r="B13249"/>
  <c r="C13249"/>
  <c r="D13249"/>
  <c r="E13249"/>
  <c r="F13249"/>
  <c r="G13249"/>
  <c r="H13249"/>
  <c r="A13318"/>
  <c r="B13318"/>
  <c r="C13318"/>
  <c r="D13318"/>
  <c r="E13318"/>
  <c r="F13318"/>
  <c r="G13318"/>
  <c r="A13250"/>
  <c r="B13250"/>
  <c r="C13250"/>
  <c r="D13250"/>
  <c r="E13250"/>
  <c r="F13250"/>
  <c r="G13250"/>
  <c r="H13250"/>
  <c r="A13319"/>
  <c r="B13319"/>
  <c r="C13319"/>
  <c r="D13319"/>
  <c r="E13319"/>
  <c r="F13319"/>
  <c r="G13319"/>
  <c r="A13359"/>
  <c r="B13359"/>
  <c r="C13359"/>
  <c r="D13359"/>
  <c r="E13359"/>
  <c r="F13359"/>
  <c r="G13359"/>
  <c r="A13332"/>
  <c r="B13332"/>
  <c r="C13332"/>
  <c r="D13332"/>
  <c r="E13332"/>
  <c r="F13332"/>
  <c r="G13332"/>
  <c r="A13360"/>
  <c r="B13360"/>
  <c r="C13360"/>
  <c r="D13360"/>
  <c r="E13360"/>
  <c r="F13360"/>
  <c r="G13360"/>
  <c r="A13361"/>
  <c r="B13361"/>
  <c r="C13361"/>
  <c r="D13361"/>
  <c r="E13361"/>
  <c r="F13361"/>
  <c r="G13361"/>
  <c r="A13395"/>
  <c r="B13395"/>
  <c r="C13395"/>
  <c r="D13395"/>
  <c r="E13395"/>
  <c r="F13395"/>
  <c r="G13395"/>
  <c r="H13395"/>
  <c r="A13432"/>
  <c r="B13432"/>
  <c r="C13432"/>
  <c r="D13432"/>
  <c r="E13432"/>
  <c r="F13432"/>
  <c r="G13432"/>
  <c r="H13432"/>
  <c r="A13445"/>
  <c r="B13445"/>
  <c r="C13445"/>
  <c r="D13445"/>
  <c r="E13445"/>
  <c r="F13445"/>
  <c r="G13445"/>
  <c r="A13396"/>
  <c r="B13396"/>
  <c r="C13396"/>
  <c r="D13396"/>
  <c r="E13396"/>
  <c r="F13396"/>
  <c r="G13396"/>
  <c r="H13396"/>
  <c r="A13438"/>
  <c r="B13438"/>
  <c r="C13438"/>
  <c r="D13438"/>
  <c r="E13438"/>
  <c r="F13438"/>
  <c r="G13438"/>
  <c r="H13438"/>
  <c r="A13397"/>
  <c r="B13397"/>
  <c r="C13397"/>
  <c r="D13397"/>
  <c r="E13397"/>
  <c r="F13397"/>
  <c r="G13397"/>
  <c r="H13397"/>
  <c r="A13511"/>
  <c r="B13511"/>
  <c r="C13511"/>
  <c r="D13511"/>
  <c r="E13511"/>
  <c r="F13511"/>
  <c r="G13511"/>
  <c r="H13511"/>
  <c r="A13565"/>
  <c r="B13565"/>
  <c r="C13565"/>
  <c r="D13565"/>
  <c r="E13565"/>
  <c r="F13565"/>
  <c r="G13565"/>
  <c r="H13565"/>
  <c r="A13689"/>
  <c r="B13689"/>
  <c r="C13689"/>
  <c r="D13689"/>
  <c r="E13689"/>
  <c r="F13689"/>
  <c r="G13689"/>
  <c r="H13689"/>
  <c r="A13603"/>
  <c r="B13603"/>
  <c r="C13603"/>
  <c r="D13603"/>
  <c r="E13603"/>
  <c r="F13603"/>
  <c r="G13603"/>
  <c r="H13603"/>
  <c r="A13615"/>
  <c r="B13615"/>
  <c r="C13615"/>
  <c r="D13615"/>
  <c r="E13615"/>
  <c r="F13615"/>
  <c r="G13615"/>
  <c r="H13615"/>
  <c r="A13848"/>
  <c r="B13848"/>
  <c r="C13848"/>
  <c r="D13848"/>
  <c r="E13848"/>
  <c r="F13848"/>
  <c r="G13848"/>
  <c r="A13754"/>
  <c r="B13754"/>
  <c r="C13754"/>
  <c r="D13754"/>
  <c r="E13754"/>
  <c r="F13754"/>
  <c r="G13754"/>
  <c r="H13754"/>
  <c r="A13512"/>
  <c r="B13512"/>
  <c r="C13512"/>
  <c r="D13512"/>
  <c r="E13512"/>
  <c r="F13512"/>
  <c r="G13512"/>
  <c r="H13512"/>
  <c r="A13566"/>
  <c r="B13566"/>
  <c r="C13566"/>
  <c r="D13566"/>
  <c r="E13566"/>
  <c r="F13566"/>
  <c r="G13566"/>
  <c r="H13566"/>
  <c r="A13690"/>
  <c r="B13690"/>
  <c r="C13690"/>
  <c r="D13690"/>
  <c r="E13690"/>
  <c r="F13690"/>
  <c r="G13690"/>
  <c r="H13690"/>
  <c r="A13604"/>
  <c r="B13604"/>
  <c r="C13604"/>
  <c r="D13604"/>
  <c r="E13604"/>
  <c r="F13604"/>
  <c r="G13604"/>
  <c r="H13604"/>
  <c r="A13780"/>
  <c r="B13780"/>
  <c r="C13780"/>
  <c r="D13780"/>
  <c r="E13780"/>
  <c r="F13780"/>
  <c r="G13780"/>
  <c r="H13780"/>
  <c r="A13849"/>
  <c r="B13849"/>
  <c r="C13849"/>
  <c r="D13849"/>
  <c r="E13849"/>
  <c r="F13849"/>
  <c r="G13849"/>
  <c r="A13755"/>
  <c r="B13755"/>
  <c r="C13755"/>
  <c r="D13755"/>
  <c r="E13755"/>
  <c r="F13755"/>
  <c r="G13755"/>
  <c r="H13755"/>
  <c r="A13513"/>
  <c r="B13513"/>
  <c r="C13513"/>
  <c r="D13513"/>
  <c r="E13513"/>
  <c r="F13513"/>
  <c r="G13513"/>
  <c r="H13513"/>
  <c r="A13567"/>
  <c r="B13567"/>
  <c r="C13567"/>
  <c r="D13567"/>
  <c r="E13567"/>
  <c r="F13567"/>
  <c r="G13567"/>
  <c r="H13567"/>
  <c r="A13691"/>
  <c r="B13691"/>
  <c r="C13691"/>
  <c r="D13691"/>
  <c r="E13691"/>
  <c r="F13691"/>
  <c r="G13691"/>
  <c r="H13691"/>
  <c r="A13850"/>
  <c r="B13850"/>
  <c r="C13850"/>
  <c r="D13850"/>
  <c r="E13850"/>
  <c r="F13850"/>
  <c r="G13850"/>
  <c r="A13514"/>
  <c r="B13514"/>
  <c r="C13514"/>
  <c r="D13514"/>
  <c r="E13514"/>
  <c r="F13514"/>
  <c r="G13514"/>
  <c r="H13514"/>
  <c r="A13692"/>
  <c r="B13692"/>
  <c r="C13692"/>
  <c r="D13692"/>
  <c r="E13692"/>
  <c r="F13692"/>
  <c r="G13692"/>
  <c r="H13692"/>
  <c r="A13851"/>
  <c r="B13851"/>
  <c r="C13851"/>
  <c r="D13851"/>
  <c r="E13851"/>
  <c r="F13851"/>
  <c r="G13851"/>
  <c r="A13515"/>
  <c r="B13515"/>
  <c r="C13515"/>
  <c r="D13515"/>
  <c r="E13515"/>
  <c r="F13515"/>
  <c r="G13515"/>
  <c r="H13515"/>
  <c r="A13693"/>
  <c r="B13693"/>
  <c r="C13693"/>
  <c r="D13693"/>
  <c r="E13693"/>
  <c r="F13693"/>
  <c r="G13693"/>
  <c r="H13693"/>
  <c r="A13852"/>
  <c r="B13852"/>
  <c r="C13852"/>
  <c r="D13852"/>
  <c r="E13852"/>
  <c r="F13852"/>
  <c r="G13852"/>
  <c r="A851"/>
  <c r="B851"/>
  <c r="C851"/>
  <c r="D851"/>
  <c r="E851"/>
  <c r="F851"/>
  <c r="G851"/>
  <c r="H851"/>
  <c r="A906"/>
  <c r="B906"/>
  <c r="C906"/>
  <c r="D906"/>
  <c r="E906"/>
  <c r="F906"/>
  <c r="G906"/>
  <c r="A907"/>
  <c r="B907"/>
  <c r="C907"/>
  <c r="D907"/>
  <c r="E907"/>
  <c r="F907"/>
  <c r="G907"/>
  <c r="A933"/>
  <c r="B933"/>
  <c r="C933"/>
  <c r="D933"/>
  <c r="E933"/>
  <c r="F933"/>
  <c r="G933"/>
  <c r="H933"/>
  <c r="A962"/>
  <c r="B962"/>
  <c r="C962"/>
  <c r="D962"/>
  <c r="E962"/>
  <c r="F962"/>
  <c r="G962"/>
  <c r="H962"/>
  <c r="A963"/>
  <c r="B963"/>
  <c r="C963"/>
  <c r="D963"/>
  <c r="E963"/>
  <c r="F963"/>
  <c r="G963"/>
  <c r="H963"/>
  <c r="A1048"/>
  <c r="B1048"/>
  <c r="C1048"/>
  <c r="D1048"/>
  <c r="E1048"/>
  <c r="F1048"/>
  <c r="G1048"/>
  <c r="A1213"/>
  <c r="B1213"/>
  <c r="C1213"/>
  <c r="D1213"/>
  <c r="E1213"/>
  <c r="F1213"/>
  <c r="G1213"/>
  <c r="H1213"/>
  <c r="A1122"/>
  <c r="B1122"/>
  <c r="C1122"/>
  <c r="D1122"/>
  <c r="E1122"/>
  <c r="F1122"/>
  <c r="G1122"/>
  <c r="H1122"/>
  <c r="A1214"/>
  <c r="B1214"/>
  <c r="C1214"/>
  <c r="D1214"/>
  <c r="E1214"/>
  <c r="F1214"/>
  <c r="G1214"/>
  <c r="H1214"/>
  <c r="A1298"/>
  <c r="B1298"/>
  <c r="C1298"/>
  <c r="D1298"/>
  <c r="E1298"/>
  <c r="F1298"/>
  <c r="G1298"/>
  <c r="A1268"/>
  <c r="B1268"/>
  <c r="C1268"/>
  <c r="D1268"/>
  <c r="E1268"/>
  <c r="F1268"/>
  <c r="G1268"/>
  <c r="H1268"/>
  <c r="A1123"/>
  <c r="B1123"/>
  <c r="C1123"/>
  <c r="D1123"/>
  <c r="E1123"/>
  <c r="F1123"/>
  <c r="G1123"/>
  <c r="H1123"/>
  <c r="A1215"/>
  <c r="B1215"/>
  <c r="C1215"/>
  <c r="D1215"/>
  <c r="E1215"/>
  <c r="F1215"/>
  <c r="G1215"/>
  <c r="H1215"/>
  <c r="A1299"/>
  <c r="B1299"/>
  <c r="C1299"/>
  <c r="D1299"/>
  <c r="E1299"/>
  <c r="F1299"/>
  <c r="G1299"/>
  <c r="A1124"/>
  <c r="B1124"/>
  <c r="C1124"/>
  <c r="D1124"/>
  <c r="E1124"/>
  <c r="F1124"/>
  <c r="G1124"/>
  <c r="H1124"/>
  <c r="A1216"/>
  <c r="B1216"/>
  <c r="C1216"/>
  <c r="D1216"/>
  <c r="E1216"/>
  <c r="F1216"/>
  <c r="G1216"/>
  <c r="H1216"/>
  <c r="A1217"/>
  <c r="B1217"/>
  <c r="C1217"/>
  <c r="D1217"/>
  <c r="E1217"/>
  <c r="F1217"/>
  <c r="G1217"/>
  <c r="H1217"/>
  <c r="A852"/>
  <c r="B852"/>
  <c r="C852"/>
  <c r="D852"/>
  <c r="E852"/>
  <c r="F852"/>
  <c r="G852"/>
  <c r="H852"/>
  <c r="A889"/>
  <c r="B889"/>
  <c r="C889"/>
  <c r="D889"/>
  <c r="E889"/>
  <c r="F889"/>
  <c r="G889"/>
  <c r="H889"/>
  <c r="A908"/>
  <c r="B908"/>
  <c r="C908"/>
  <c r="D908"/>
  <c r="E908"/>
  <c r="F908"/>
  <c r="G908"/>
  <c r="A843"/>
  <c r="B843"/>
  <c r="C843"/>
  <c r="D843"/>
  <c r="E843"/>
  <c r="F843"/>
  <c r="G843"/>
  <c r="A853"/>
  <c r="B853"/>
  <c r="C853"/>
  <c r="D853"/>
  <c r="E853"/>
  <c r="F853"/>
  <c r="G853"/>
  <c r="H853"/>
  <c r="A890"/>
  <c r="B890"/>
  <c r="C890"/>
  <c r="D890"/>
  <c r="E890"/>
  <c r="F890"/>
  <c r="G890"/>
  <c r="H890"/>
  <c r="A909"/>
  <c r="B909"/>
  <c r="C909"/>
  <c r="D909"/>
  <c r="E909"/>
  <c r="F909"/>
  <c r="G909"/>
  <c r="A854"/>
  <c r="B854"/>
  <c r="C854"/>
  <c r="D854"/>
  <c r="E854"/>
  <c r="F854"/>
  <c r="G854"/>
  <c r="H854"/>
  <c r="A910"/>
  <c r="B910"/>
  <c r="C910"/>
  <c r="D910"/>
  <c r="E910"/>
  <c r="F910"/>
  <c r="G910"/>
  <c r="A855"/>
  <c r="B855"/>
  <c r="C855"/>
  <c r="D855"/>
  <c r="E855"/>
  <c r="F855"/>
  <c r="G855"/>
  <c r="H855"/>
  <c r="A925"/>
  <c r="B925"/>
  <c r="C925"/>
  <c r="D925"/>
  <c r="E925"/>
  <c r="F925"/>
  <c r="G925"/>
  <c r="H925"/>
  <c r="A929"/>
  <c r="B929"/>
  <c r="C929"/>
  <c r="D929"/>
  <c r="E929"/>
  <c r="F929"/>
  <c r="G929"/>
  <c r="H929"/>
  <c r="A934"/>
  <c r="B934"/>
  <c r="C934"/>
  <c r="D934"/>
  <c r="E934"/>
  <c r="F934"/>
  <c r="G934"/>
  <c r="H934"/>
  <c r="A943"/>
  <c r="B943"/>
  <c r="C943"/>
  <c r="D943"/>
  <c r="E943"/>
  <c r="F943"/>
  <c r="G943"/>
  <c r="A950"/>
  <c r="B950"/>
  <c r="C950"/>
  <c r="D950"/>
  <c r="E950"/>
  <c r="F950"/>
  <c r="G950"/>
  <c r="H950"/>
  <c r="A964"/>
  <c r="B964"/>
  <c r="C964"/>
  <c r="D964"/>
  <c r="E964"/>
  <c r="F964"/>
  <c r="G964"/>
  <c r="H964"/>
  <c r="A1014"/>
  <c r="B1014"/>
  <c r="C1014"/>
  <c r="D1014"/>
  <c r="E1014"/>
  <c r="F1014"/>
  <c r="G1014"/>
  <c r="A965"/>
  <c r="B965"/>
  <c r="C965"/>
  <c r="D965"/>
  <c r="E965"/>
  <c r="F965"/>
  <c r="G965"/>
  <c r="H965"/>
  <c r="A1015"/>
  <c r="B1015"/>
  <c r="C1015"/>
  <c r="D1015"/>
  <c r="E1015"/>
  <c r="F1015"/>
  <c r="G1015"/>
  <c r="A966"/>
  <c r="B966"/>
  <c r="C966"/>
  <c r="D966"/>
  <c r="E966"/>
  <c r="F966"/>
  <c r="G966"/>
  <c r="H966"/>
  <c r="A1016"/>
  <c r="B1016"/>
  <c r="C1016"/>
  <c r="D1016"/>
  <c r="E1016"/>
  <c r="F1016"/>
  <c r="G1016"/>
  <c r="A967"/>
  <c r="B967"/>
  <c r="C967"/>
  <c r="D967"/>
  <c r="E967"/>
  <c r="F967"/>
  <c r="G967"/>
  <c r="H967"/>
  <c r="A1017"/>
  <c r="B1017"/>
  <c r="C1017"/>
  <c r="D1017"/>
  <c r="E1017"/>
  <c r="F1017"/>
  <c r="G1017"/>
  <c r="A968"/>
  <c r="B968"/>
  <c r="C968"/>
  <c r="D968"/>
  <c r="E968"/>
  <c r="F968"/>
  <c r="G968"/>
  <c r="H968"/>
  <c r="A1018"/>
  <c r="B1018"/>
  <c r="C1018"/>
  <c r="D1018"/>
  <c r="E1018"/>
  <c r="F1018"/>
  <c r="G1018"/>
  <c r="A1049"/>
  <c r="B1049"/>
  <c r="C1049"/>
  <c r="D1049"/>
  <c r="E1049"/>
  <c r="F1049"/>
  <c r="G1049"/>
  <c r="A1037"/>
  <c r="B1037"/>
  <c r="C1037"/>
  <c r="D1037"/>
  <c r="E1037"/>
  <c r="F1037"/>
  <c r="G1037"/>
  <c r="A1050"/>
  <c r="B1050"/>
  <c r="C1050"/>
  <c r="D1050"/>
  <c r="E1050"/>
  <c r="F1050"/>
  <c r="G1050"/>
  <c r="A1038"/>
  <c r="B1038"/>
  <c r="C1038"/>
  <c r="D1038"/>
  <c r="E1038"/>
  <c r="F1038"/>
  <c r="G1038"/>
  <c r="A1075"/>
  <c r="B1075"/>
  <c r="C1075"/>
  <c r="D1075"/>
  <c r="E1075"/>
  <c r="F1075"/>
  <c r="G1075"/>
  <c r="H1075"/>
  <c r="A1096"/>
  <c r="B1096"/>
  <c r="C1096"/>
  <c r="D1096"/>
  <c r="E1096"/>
  <c r="F1096"/>
  <c r="G1096"/>
  <c r="H1096"/>
  <c r="A1076"/>
  <c r="B1076"/>
  <c r="C1076"/>
  <c r="D1076"/>
  <c r="E1076"/>
  <c r="F1076"/>
  <c r="G1076"/>
  <c r="H1076"/>
  <c r="A1125"/>
  <c r="B1125"/>
  <c r="C1125"/>
  <c r="D1125"/>
  <c r="E1125"/>
  <c r="F1125"/>
  <c r="G1125"/>
  <c r="H1125"/>
  <c r="A1169"/>
  <c r="B1169"/>
  <c r="C1169"/>
  <c r="D1169"/>
  <c r="E1169"/>
  <c r="F1169"/>
  <c r="G1169"/>
  <c r="H1169"/>
  <c r="A1218"/>
  <c r="B1218"/>
  <c r="C1218"/>
  <c r="D1218"/>
  <c r="E1218"/>
  <c r="F1218"/>
  <c r="G1218"/>
  <c r="H1218"/>
  <c r="A1300"/>
  <c r="B1300"/>
  <c r="C1300"/>
  <c r="D1300"/>
  <c r="E1300"/>
  <c r="F1300"/>
  <c r="G1300"/>
  <c r="A1333"/>
  <c r="B1333"/>
  <c r="C1333"/>
  <c r="D1333"/>
  <c r="E1333"/>
  <c r="F1333"/>
  <c r="G1333"/>
  <c r="A1269"/>
  <c r="B1269"/>
  <c r="C1269"/>
  <c r="D1269"/>
  <c r="E1269"/>
  <c r="F1269"/>
  <c r="G1269"/>
  <c r="H1269"/>
  <c r="A1126"/>
  <c r="B1126"/>
  <c r="C1126"/>
  <c r="D1126"/>
  <c r="E1126"/>
  <c r="F1126"/>
  <c r="G1126"/>
  <c r="H1126"/>
  <c r="A1219"/>
  <c r="B1219"/>
  <c r="C1219"/>
  <c r="D1219"/>
  <c r="E1219"/>
  <c r="F1219"/>
  <c r="G1219"/>
  <c r="H1219"/>
  <c r="A1182"/>
  <c r="B1182"/>
  <c r="C1182"/>
  <c r="D1182"/>
  <c r="E1182"/>
  <c r="F1182"/>
  <c r="G1182"/>
  <c r="H1182"/>
  <c r="A1195"/>
  <c r="B1195"/>
  <c r="C1195"/>
  <c r="D1195"/>
  <c r="E1195"/>
  <c r="F1195"/>
  <c r="G1195"/>
  <c r="H1195"/>
  <c r="A1289"/>
  <c r="B1289"/>
  <c r="C1289"/>
  <c r="D1289"/>
  <c r="E1289"/>
  <c r="F1289"/>
  <c r="G1289"/>
  <c r="H1289"/>
  <c r="A1301"/>
  <c r="B1301"/>
  <c r="C1301"/>
  <c r="D1301"/>
  <c r="E1301"/>
  <c r="F1301"/>
  <c r="G1301"/>
  <c r="A1270"/>
  <c r="B1270"/>
  <c r="C1270"/>
  <c r="D1270"/>
  <c r="E1270"/>
  <c r="F1270"/>
  <c r="G1270"/>
  <c r="H1270"/>
  <c r="A1127"/>
  <c r="B1127"/>
  <c r="C1127"/>
  <c r="D1127"/>
  <c r="E1127"/>
  <c r="F1127"/>
  <c r="G1127"/>
  <c r="H1127"/>
  <c r="A1180"/>
  <c r="B1180"/>
  <c r="C1180"/>
  <c r="D1180"/>
  <c r="E1180"/>
  <c r="F1180"/>
  <c r="G1180"/>
  <c r="H1180"/>
  <c r="A1220"/>
  <c r="B1220"/>
  <c r="C1220"/>
  <c r="D1220"/>
  <c r="E1220"/>
  <c r="F1220"/>
  <c r="G1220"/>
  <c r="H1220"/>
  <c r="A1183"/>
  <c r="B1183"/>
  <c r="C1183"/>
  <c r="D1183"/>
  <c r="E1183"/>
  <c r="F1183"/>
  <c r="G1183"/>
  <c r="H1183"/>
  <c r="A1293"/>
  <c r="B1293"/>
  <c r="C1293"/>
  <c r="D1293"/>
  <c r="E1293"/>
  <c r="F1293"/>
  <c r="G1293"/>
  <c r="H1293"/>
  <c r="A1290"/>
  <c r="B1290"/>
  <c r="C1290"/>
  <c r="D1290"/>
  <c r="E1290"/>
  <c r="F1290"/>
  <c r="G1290"/>
  <c r="H1290"/>
  <c r="A1302"/>
  <c r="B1302"/>
  <c r="C1302"/>
  <c r="D1302"/>
  <c r="E1302"/>
  <c r="F1302"/>
  <c r="G1302"/>
  <c r="A1128"/>
  <c r="B1128"/>
  <c r="C1128"/>
  <c r="D1128"/>
  <c r="E1128"/>
  <c r="F1128"/>
  <c r="G1128"/>
  <c r="H1128"/>
  <c r="A1221"/>
  <c r="B1221"/>
  <c r="C1221"/>
  <c r="D1221"/>
  <c r="E1221"/>
  <c r="F1221"/>
  <c r="G1221"/>
  <c r="H1221"/>
  <c r="A1303"/>
  <c r="B1303"/>
  <c r="C1303"/>
  <c r="D1303"/>
  <c r="E1303"/>
  <c r="F1303"/>
  <c r="G1303"/>
  <c r="A1129"/>
  <c r="B1129"/>
  <c r="C1129"/>
  <c r="D1129"/>
  <c r="E1129"/>
  <c r="F1129"/>
  <c r="G1129"/>
  <c r="H1129"/>
  <c r="A1222"/>
  <c r="B1222"/>
  <c r="C1222"/>
  <c r="D1222"/>
  <c r="E1222"/>
  <c r="F1222"/>
  <c r="G1222"/>
  <c r="H1222"/>
  <c r="A1184"/>
  <c r="B1184"/>
  <c r="C1184"/>
  <c r="D1184"/>
  <c r="E1184"/>
  <c r="F1184"/>
  <c r="G1184"/>
  <c r="H1184"/>
  <c r="A1304"/>
  <c r="B1304"/>
  <c r="C1304"/>
  <c r="D1304"/>
  <c r="E1304"/>
  <c r="F1304"/>
  <c r="G1304"/>
  <c r="A856"/>
  <c r="B856"/>
  <c r="C856"/>
  <c r="D856"/>
  <c r="E856"/>
  <c r="F856"/>
  <c r="G856"/>
  <c r="H856"/>
  <c r="A891"/>
  <c r="B891"/>
  <c r="C891"/>
  <c r="D891"/>
  <c r="E891"/>
  <c r="F891"/>
  <c r="G891"/>
  <c r="H891"/>
  <c r="A911"/>
  <c r="B911"/>
  <c r="C911"/>
  <c r="D911"/>
  <c r="E911"/>
  <c r="F911"/>
  <c r="G911"/>
  <c r="A857"/>
  <c r="B857"/>
  <c r="C857"/>
  <c r="D857"/>
  <c r="E857"/>
  <c r="F857"/>
  <c r="G857"/>
  <c r="H857"/>
  <c r="A912"/>
  <c r="B912"/>
  <c r="C912"/>
  <c r="D912"/>
  <c r="E912"/>
  <c r="F912"/>
  <c r="G912"/>
  <c r="A858"/>
  <c r="B858"/>
  <c r="C858"/>
  <c r="D858"/>
  <c r="E858"/>
  <c r="F858"/>
  <c r="G858"/>
  <c r="H858"/>
  <c r="A913"/>
  <c r="B913"/>
  <c r="C913"/>
  <c r="D913"/>
  <c r="E913"/>
  <c r="F913"/>
  <c r="G913"/>
  <c r="A914"/>
  <c r="B914"/>
  <c r="C914"/>
  <c r="D914"/>
  <c r="E914"/>
  <c r="F914"/>
  <c r="G914"/>
  <c r="A935"/>
  <c r="B935"/>
  <c r="C935"/>
  <c r="D935"/>
  <c r="E935"/>
  <c r="F935"/>
  <c r="G935"/>
  <c r="H935"/>
  <c r="A944"/>
  <c r="B944"/>
  <c r="C944"/>
  <c r="D944"/>
  <c r="E944"/>
  <c r="F944"/>
  <c r="G944"/>
  <c r="A969"/>
  <c r="B969"/>
  <c r="C969"/>
  <c r="D969"/>
  <c r="E969"/>
  <c r="F969"/>
  <c r="G969"/>
  <c r="H969"/>
  <c r="A1019"/>
  <c r="B1019"/>
  <c r="C1019"/>
  <c r="D1019"/>
  <c r="E1019"/>
  <c r="F1019"/>
  <c r="G1019"/>
  <c r="A970"/>
  <c r="B970"/>
  <c r="C970"/>
  <c r="D970"/>
  <c r="E970"/>
  <c r="F970"/>
  <c r="G970"/>
  <c r="H970"/>
  <c r="A971"/>
  <c r="B971"/>
  <c r="C971"/>
  <c r="D971"/>
  <c r="E971"/>
  <c r="F971"/>
  <c r="G971"/>
  <c r="H971"/>
  <c r="A972"/>
  <c r="B972"/>
  <c r="C972"/>
  <c r="D972"/>
  <c r="E972"/>
  <c r="F972"/>
  <c r="G972"/>
  <c r="H972"/>
  <c r="A1020"/>
  <c r="B1020"/>
  <c r="C1020"/>
  <c r="D1020"/>
  <c r="E1020"/>
  <c r="F1020"/>
  <c r="G1020"/>
  <c r="A973"/>
  <c r="B973"/>
  <c r="C973"/>
  <c r="D973"/>
  <c r="E973"/>
  <c r="F973"/>
  <c r="G973"/>
  <c r="H973"/>
  <c r="A1051"/>
  <c r="B1051"/>
  <c r="C1051"/>
  <c r="D1051"/>
  <c r="E1051"/>
  <c r="F1051"/>
  <c r="G1051"/>
  <c r="A1039"/>
  <c r="B1039"/>
  <c r="C1039"/>
  <c r="D1039"/>
  <c r="E1039"/>
  <c r="F1039"/>
  <c r="G1039"/>
  <c r="A1052"/>
  <c r="B1052"/>
  <c r="C1052"/>
  <c r="D1052"/>
  <c r="E1052"/>
  <c r="F1052"/>
  <c r="G1052"/>
  <c r="A1040"/>
  <c r="B1040"/>
  <c r="C1040"/>
  <c r="D1040"/>
  <c r="E1040"/>
  <c r="F1040"/>
  <c r="G1040"/>
  <c r="A1053"/>
  <c r="B1053"/>
  <c r="C1053"/>
  <c r="D1053"/>
  <c r="E1053"/>
  <c r="F1053"/>
  <c r="G1053"/>
  <c r="A1041"/>
  <c r="B1041"/>
  <c r="C1041"/>
  <c r="D1041"/>
  <c r="E1041"/>
  <c r="F1041"/>
  <c r="G1041"/>
  <c r="A1097"/>
  <c r="B1097"/>
  <c r="C1097"/>
  <c r="D1097"/>
  <c r="E1097"/>
  <c r="F1097"/>
  <c r="G1097"/>
  <c r="H1097"/>
  <c r="A1077"/>
  <c r="B1077"/>
  <c r="C1077"/>
  <c r="D1077"/>
  <c r="E1077"/>
  <c r="F1077"/>
  <c r="G1077"/>
  <c r="H1077"/>
  <c r="A1223"/>
  <c r="B1223"/>
  <c r="C1223"/>
  <c r="D1223"/>
  <c r="E1223"/>
  <c r="F1223"/>
  <c r="G1223"/>
  <c r="H1223"/>
  <c r="A1305"/>
  <c r="B1305"/>
  <c r="C1305"/>
  <c r="D1305"/>
  <c r="E1305"/>
  <c r="F1305"/>
  <c r="G1305"/>
  <c r="A1130"/>
  <c r="B1130"/>
  <c r="C1130"/>
  <c r="D1130"/>
  <c r="E1130"/>
  <c r="F1130"/>
  <c r="G1130"/>
  <c r="H1130"/>
  <c r="A1224"/>
  <c r="B1224"/>
  <c r="C1224"/>
  <c r="D1224"/>
  <c r="E1224"/>
  <c r="F1224"/>
  <c r="G1224"/>
  <c r="H1224"/>
  <c r="A1306"/>
  <c r="B1306"/>
  <c r="C1306"/>
  <c r="D1306"/>
  <c r="E1306"/>
  <c r="F1306"/>
  <c r="G1306"/>
  <c r="A1271"/>
  <c r="B1271"/>
  <c r="C1271"/>
  <c r="D1271"/>
  <c r="E1271"/>
  <c r="F1271"/>
  <c r="G1271"/>
  <c r="H1271"/>
  <c r="A1131"/>
  <c r="B1131"/>
  <c r="C1131"/>
  <c r="D1131"/>
  <c r="E1131"/>
  <c r="F1131"/>
  <c r="G1131"/>
  <c r="H1131"/>
  <c r="A1225"/>
  <c r="B1225"/>
  <c r="C1225"/>
  <c r="D1225"/>
  <c r="E1225"/>
  <c r="F1225"/>
  <c r="G1225"/>
  <c r="H1225"/>
  <c r="A1307"/>
  <c r="B1307"/>
  <c r="C1307"/>
  <c r="D1307"/>
  <c r="E1307"/>
  <c r="F1307"/>
  <c r="G1307"/>
  <c r="A1132"/>
  <c r="B1132"/>
  <c r="C1132"/>
  <c r="D1132"/>
  <c r="E1132"/>
  <c r="F1132"/>
  <c r="G1132"/>
  <c r="H1132"/>
  <c r="A1226"/>
  <c r="B1226"/>
  <c r="C1226"/>
  <c r="D1226"/>
  <c r="E1226"/>
  <c r="F1226"/>
  <c r="G1226"/>
  <c r="H1226"/>
  <c r="A1308"/>
  <c r="B1308"/>
  <c r="C1308"/>
  <c r="D1308"/>
  <c r="E1308"/>
  <c r="F1308"/>
  <c r="G1308"/>
  <c r="A1133"/>
  <c r="B1133"/>
  <c r="C1133"/>
  <c r="D1133"/>
  <c r="E1133"/>
  <c r="F1133"/>
  <c r="G1133"/>
  <c r="H1133"/>
  <c r="A1227"/>
  <c r="B1227"/>
  <c r="C1227"/>
  <c r="D1227"/>
  <c r="E1227"/>
  <c r="F1227"/>
  <c r="G1227"/>
  <c r="H1227"/>
  <c r="A859"/>
  <c r="B859"/>
  <c r="C859"/>
  <c r="D859"/>
  <c r="E859"/>
  <c r="F859"/>
  <c r="G859"/>
  <c r="H859"/>
  <c r="A892"/>
  <c r="B892"/>
  <c r="C892"/>
  <c r="D892"/>
  <c r="E892"/>
  <c r="F892"/>
  <c r="G892"/>
  <c r="H892"/>
  <c r="A915"/>
  <c r="B915"/>
  <c r="C915"/>
  <c r="D915"/>
  <c r="E915"/>
  <c r="F915"/>
  <c r="G915"/>
  <c r="A860"/>
  <c r="B860"/>
  <c r="C860"/>
  <c r="D860"/>
  <c r="E860"/>
  <c r="F860"/>
  <c r="G860"/>
  <c r="H860"/>
  <c r="A893"/>
  <c r="B893"/>
  <c r="C893"/>
  <c r="D893"/>
  <c r="E893"/>
  <c r="F893"/>
  <c r="G893"/>
  <c r="H893"/>
  <c r="A861"/>
  <c r="B861"/>
  <c r="C861"/>
  <c r="D861"/>
  <c r="E861"/>
  <c r="F861"/>
  <c r="G861"/>
  <c r="H861"/>
  <c r="A926"/>
  <c r="B926"/>
  <c r="C926"/>
  <c r="D926"/>
  <c r="E926"/>
  <c r="F926"/>
  <c r="G926"/>
  <c r="H926"/>
  <c r="A936"/>
  <c r="B936"/>
  <c r="C936"/>
  <c r="D936"/>
  <c r="E936"/>
  <c r="F936"/>
  <c r="G936"/>
  <c r="H936"/>
  <c r="A945"/>
  <c r="B945"/>
  <c r="C945"/>
  <c r="D945"/>
  <c r="E945"/>
  <c r="F945"/>
  <c r="G945"/>
  <c r="A974"/>
  <c r="B974"/>
  <c r="C974"/>
  <c r="D974"/>
  <c r="E974"/>
  <c r="F974"/>
  <c r="G974"/>
  <c r="H974"/>
  <c r="A1021"/>
  <c r="B1021"/>
  <c r="C1021"/>
  <c r="D1021"/>
  <c r="E1021"/>
  <c r="F1021"/>
  <c r="G1021"/>
  <c r="A975"/>
  <c r="B975"/>
  <c r="C975"/>
  <c r="D975"/>
  <c r="E975"/>
  <c r="F975"/>
  <c r="G975"/>
  <c r="H975"/>
  <c r="A1022"/>
  <c r="B1022"/>
  <c r="C1022"/>
  <c r="D1022"/>
  <c r="E1022"/>
  <c r="F1022"/>
  <c r="G1022"/>
  <c r="A976"/>
  <c r="B976"/>
  <c r="C976"/>
  <c r="D976"/>
  <c r="E976"/>
  <c r="F976"/>
  <c r="G976"/>
  <c r="H976"/>
  <c r="A1023"/>
  <c r="B1023"/>
  <c r="C1023"/>
  <c r="D1023"/>
  <c r="E1023"/>
  <c r="F1023"/>
  <c r="G1023"/>
  <c r="A977"/>
  <c r="B977"/>
  <c r="C977"/>
  <c r="D977"/>
  <c r="E977"/>
  <c r="F977"/>
  <c r="G977"/>
  <c r="H977"/>
  <c r="A1024"/>
  <c r="B1024"/>
  <c r="C1024"/>
  <c r="D1024"/>
  <c r="E1024"/>
  <c r="F1024"/>
  <c r="G1024"/>
  <c r="A978"/>
  <c r="B978"/>
  <c r="C978"/>
  <c r="D978"/>
  <c r="E978"/>
  <c r="F978"/>
  <c r="G978"/>
  <c r="H978"/>
  <c r="A1054"/>
  <c r="B1054"/>
  <c r="C1054"/>
  <c r="D1054"/>
  <c r="E1054"/>
  <c r="F1054"/>
  <c r="G1054"/>
  <c r="A1042"/>
  <c r="B1042"/>
  <c r="C1042"/>
  <c r="D1042"/>
  <c r="E1042"/>
  <c r="F1042"/>
  <c r="G1042"/>
  <c r="A1055"/>
  <c r="B1055"/>
  <c r="C1055"/>
  <c r="D1055"/>
  <c r="E1055"/>
  <c r="F1055"/>
  <c r="G1055"/>
  <c r="A1043"/>
  <c r="B1043"/>
  <c r="C1043"/>
  <c r="D1043"/>
  <c r="E1043"/>
  <c r="F1043"/>
  <c r="G1043"/>
  <c r="A1098"/>
  <c r="B1098"/>
  <c r="C1098"/>
  <c r="D1098"/>
  <c r="E1098"/>
  <c r="F1098"/>
  <c r="G1098"/>
  <c r="H1098"/>
  <c r="A1106"/>
  <c r="B1106"/>
  <c r="C1106"/>
  <c r="D1106"/>
  <c r="E1106"/>
  <c r="F1106"/>
  <c r="G1106"/>
  <c r="A1078"/>
  <c r="B1078"/>
  <c r="C1078"/>
  <c r="D1078"/>
  <c r="E1078"/>
  <c r="F1078"/>
  <c r="G1078"/>
  <c r="H1078"/>
  <c r="A1228"/>
  <c r="B1228"/>
  <c r="C1228"/>
  <c r="D1228"/>
  <c r="E1228"/>
  <c r="F1228"/>
  <c r="G1228"/>
  <c r="H1228"/>
  <c r="A1309"/>
  <c r="B1309"/>
  <c r="C1309"/>
  <c r="D1309"/>
  <c r="E1309"/>
  <c r="F1309"/>
  <c r="G1309"/>
  <c r="A1272"/>
  <c r="B1272"/>
  <c r="C1272"/>
  <c r="D1272"/>
  <c r="E1272"/>
  <c r="F1272"/>
  <c r="G1272"/>
  <c r="H1272"/>
  <c r="A1134"/>
  <c r="B1134"/>
  <c r="C1134"/>
  <c r="D1134"/>
  <c r="E1134"/>
  <c r="F1134"/>
  <c r="G1134"/>
  <c r="H1134"/>
  <c r="A1229"/>
  <c r="B1229"/>
  <c r="C1229"/>
  <c r="D1229"/>
  <c r="E1229"/>
  <c r="F1229"/>
  <c r="G1229"/>
  <c r="H1229"/>
  <c r="A1185"/>
  <c r="B1185"/>
  <c r="C1185"/>
  <c r="D1185"/>
  <c r="E1185"/>
  <c r="F1185"/>
  <c r="G1185"/>
  <c r="H1185"/>
  <c r="A1196"/>
  <c r="B1196"/>
  <c r="C1196"/>
  <c r="D1196"/>
  <c r="E1196"/>
  <c r="F1196"/>
  <c r="G1196"/>
  <c r="H1196"/>
  <c r="A1310"/>
  <c r="B1310"/>
  <c r="C1310"/>
  <c r="D1310"/>
  <c r="E1310"/>
  <c r="F1310"/>
  <c r="G1310"/>
  <c r="A1273"/>
  <c r="B1273"/>
  <c r="C1273"/>
  <c r="D1273"/>
  <c r="E1273"/>
  <c r="F1273"/>
  <c r="G1273"/>
  <c r="H1273"/>
  <c r="A1112"/>
  <c r="B1112"/>
  <c r="C1112"/>
  <c r="D1112"/>
  <c r="E1112"/>
  <c r="F1112"/>
  <c r="G1112"/>
  <c r="A1135"/>
  <c r="B1135"/>
  <c r="C1135"/>
  <c r="D1135"/>
  <c r="E1135"/>
  <c r="F1135"/>
  <c r="G1135"/>
  <c r="H1135"/>
  <c r="A1230"/>
  <c r="B1230"/>
  <c r="C1230"/>
  <c r="D1230"/>
  <c r="E1230"/>
  <c r="F1230"/>
  <c r="G1230"/>
  <c r="H1230"/>
  <c r="A1291"/>
  <c r="B1291"/>
  <c r="C1291"/>
  <c r="D1291"/>
  <c r="E1291"/>
  <c r="F1291"/>
  <c r="G1291"/>
  <c r="H1291"/>
  <c r="A1311"/>
  <c r="B1311"/>
  <c r="C1311"/>
  <c r="D1311"/>
  <c r="E1311"/>
  <c r="F1311"/>
  <c r="G1311"/>
  <c r="A1136"/>
  <c r="B1136"/>
  <c r="C1136"/>
  <c r="D1136"/>
  <c r="E1136"/>
  <c r="F1136"/>
  <c r="G1136"/>
  <c r="H1136"/>
  <c r="A1231"/>
  <c r="B1231"/>
  <c r="C1231"/>
  <c r="D1231"/>
  <c r="E1231"/>
  <c r="F1231"/>
  <c r="G1231"/>
  <c r="H1231"/>
  <c r="A1186"/>
  <c r="B1186"/>
  <c r="C1186"/>
  <c r="D1186"/>
  <c r="E1186"/>
  <c r="F1186"/>
  <c r="G1186"/>
  <c r="H1186"/>
  <c r="A1312"/>
  <c r="B1312"/>
  <c r="C1312"/>
  <c r="D1312"/>
  <c r="E1312"/>
  <c r="F1312"/>
  <c r="G1312"/>
  <c r="A1137"/>
  <c r="B1137"/>
  <c r="C1137"/>
  <c r="D1137"/>
  <c r="E1137"/>
  <c r="F1137"/>
  <c r="G1137"/>
  <c r="H1137"/>
  <c r="A1232"/>
  <c r="B1232"/>
  <c r="C1232"/>
  <c r="D1232"/>
  <c r="E1232"/>
  <c r="F1232"/>
  <c r="G1232"/>
  <c r="H1232"/>
  <c r="A1187"/>
  <c r="B1187"/>
  <c r="C1187"/>
  <c r="D1187"/>
  <c r="E1187"/>
  <c r="F1187"/>
  <c r="G1187"/>
  <c r="H1187"/>
  <c r="A1313"/>
  <c r="B1313"/>
  <c r="C1313"/>
  <c r="D1313"/>
  <c r="E1313"/>
  <c r="F1313"/>
  <c r="G1313"/>
  <c r="A862"/>
  <c r="B862"/>
  <c r="C862"/>
  <c r="D862"/>
  <c r="E862"/>
  <c r="F862"/>
  <c r="G862"/>
  <c r="H862"/>
  <c r="A894"/>
  <c r="B894"/>
  <c r="C894"/>
  <c r="D894"/>
  <c r="E894"/>
  <c r="F894"/>
  <c r="G894"/>
  <c r="H894"/>
  <c r="A916"/>
  <c r="B916"/>
  <c r="C916"/>
  <c r="D916"/>
  <c r="E916"/>
  <c r="F916"/>
  <c r="G916"/>
  <c r="A863"/>
  <c r="B863"/>
  <c r="C863"/>
  <c r="D863"/>
  <c r="E863"/>
  <c r="F863"/>
  <c r="G863"/>
  <c r="H863"/>
  <c r="A864"/>
  <c r="B864"/>
  <c r="C864"/>
  <c r="D864"/>
  <c r="E864"/>
  <c r="F864"/>
  <c r="G864"/>
  <c r="H864"/>
  <c r="A927"/>
  <c r="B927"/>
  <c r="C927"/>
  <c r="D927"/>
  <c r="E927"/>
  <c r="F927"/>
  <c r="G927"/>
  <c r="H927"/>
  <c r="A937"/>
  <c r="B937"/>
  <c r="C937"/>
  <c r="D937"/>
  <c r="E937"/>
  <c r="F937"/>
  <c r="G937"/>
  <c r="H937"/>
  <c r="A946"/>
  <c r="B946"/>
  <c r="C946"/>
  <c r="D946"/>
  <c r="E946"/>
  <c r="F946"/>
  <c r="G946"/>
  <c r="A979"/>
  <c r="B979"/>
  <c r="C979"/>
  <c r="D979"/>
  <c r="E979"/>
  <c r="F979"/>
  <c r="G979"/>
  <c r="H979"/>
  <c r="A1025"/>
  <c r="B1025"/>
  <c r="C1025"/>
  <c r="D1025"/>
  <c r="E1025"/>
  <c r="F1025"/>
  <c r="G1025"/>
  <c r="A980"/>
  <c r="B980"/>
  <c r="C980"/>
  <c r="D980"/>
  <c r="E980"/>
  <c r="F980"/>
  <c r="G980"/>
  <c r="H980"/>
  <c r="A1026"/>
  <c r="B1026"/>
  <c r="C1026"/>
  <c r="D1026"/>
  <c r="E1026"/>
  <c r="F1026"/>
  <c r="G1026"/>
  <c r="A981"/>
  <c r="B981"/>
  <c r="C981"/>
  <c r="D981"/>
  <c r="E981"/>
  <c r="F981"/>
  <c r="G981"/>
  <c r="H981"/>
  <c r="A982"/>
  <c r="B982"/>
  <c r="C982"/>
  <c r="D982"/>
  <c r="E982"/>
  <c r="F982"/>
  <c r="G982"/>
  <c r="H982"/>
  <c r="A1027"/>
  <c r="B1027"/>
  <c r="C1027"/>
  <c r="D1027"/>
  <c r="E1027"/>
  <c r="F1027"/>
  <c r="G1027"/>
  <c r="A983"/>
  <c r="B983"/>
  <c r="C983"/>
  <c r="D983"/>
  <c r="E983"/>
  <c r="F983"/>
  <c r="G983"/>
  <c r="H983"/>
  <c r="A1028"/>
  <c r="B1028"/>
  <c r="C1028"/>
  <c r="D1028"/>
  <c r="E1028"/>
  <c r="F1028"/>
  <c r="G1028"/>
  <c r="A1056"/>
  <c r="B1056"/>
  <c r="C1056"/>
  <c r="D1056"/>
  <c r="E1056"/>
  <c r="F1056"/>
  <c r="G1056"/>
  <c r="A1057"/>
  <c r="B1057"/>
  <c r="C1057"/>
  <c r="D1057"/>
  <c r="E1057"/>
  <c r="F1057"/>
  <c r="G1057"/>
  <c r="A1058"/>
  <c r="B1058"/>
  <c r="C1058"/>
  <c r="D1058"/>
  <c r="E1058"/>
  <c r="F1058"/>
  <c r="G1058"/>
  <c r="A1079"/>
  <c r="B1079"/>
  <c r="C1079"/>
  <c r="D1079"/>
  <c r="E1079"/>
  <c r="F1079"/>
  <c r="G1079"/>
  <c r="H1079"/>
  <c r="A1099"/>
  <c r="B1099"/>
  <c r="C1099"/>
  <c r="D1099"/>
  <c r="E1099"/>
  <c r="F1099"/>
  <c r="G1099"/>
  <c r="H1099"/>
  <c r="A1080"/>
  <c r="B1080"/>
  <c r="C1080"/>
  <c r="D1080"/>
  <c r="E1080"/>
  <c r="F1080"/>
  <c r="G1080"/>
  <c r="H1080"/>
  <c r="A1274"/>
  <c r="B1274"/>
  <c r="C1274"/>
  <c r="D1274"/>
  <c r="E1274"/>
  <c r="F1274"/>
  <c r="G1274"/>
  <c r="H1274"/>
  <c r="A1138"/>
  <c r="B1138"/>
  <c r="C1138"/>
  <c r="D1138"/>
  <c r="E1138"/>
  <c r="F1138"/>
  <c r="G1138"/>
  <c r="H1138"/>
  <c r="A1170"/>
  <c r="B1170"/>
  <c r="C1170"/>
  <c r="D1170"/>
  <c r="E1170"/>
  <c r="F1170"/>
  <c r="G1170"/>
  <c r="H1170"/>
  <c r="A1233"/>
  <c r="B1233"/>
  <c r="C1233"/>
  <c r="D1233"/>
  <c r="E1233"/>
  <c r="F1233"/>
  <c r="G1233"/>
  <c r="H1233"/>
  <c r="A1314"/>
  <c r="B1314"/>
  <c r="C1314"/>
  <c r="D1314"/>
  <c r="E1314"/>
  <c r="F1314"/>
  <c r="G1314"/>
  <c r="A1275"/>
  <c r="B1275"/>
  <c r="C1275"/>
  <c r="D1275"/>
  <c r="E1275"/>
  <c r="F1275"/>
  <c r="G1275"/>
  <c r="H1275"/>
  <c r="A1139"/>
  <c r="B1139"/>
  <c r="C1139"/>
  <c r="D1139"/>
  <c r="E1139"/>
  <c r="F1139"/>
  <c r="G1139"/>
  <c r="H1139"/>
  <c r="A1171"/>
  <c r="B1171"/>
  <c r="C1171"/>
  <c r="D1171"/>
  <c r="E1171"/>
  <c r="F1171"/>
  <c r="G1171"/>
  <c r="H1171"/>
  <c r="A1234"/>
  <c r="B1234"/>
  <c r="C1234"/>
  <c r="D1234"/>
  <c r="E1234"/>
  <c r="F1234"/>
  <c r="G1234"/>
  <c r="H1234"/>
  <c r="A1188"/>
  <c r="B1188"/>
  <c r="C1188"/>
  <c r="D1188"/>
  <c r="E1188"/>
  <c r="F1188"/>
  <c r="G1188"/>
  <c r="H1188"/>
  <c r="A1197"/>
  <c r="B1197"/>
  <c r="C1197"/>
  <c r="D1197"/>
  <c r="E1197"/>
  <c r="F1197"/>
  <c r="G1197"/>
  <c r="H1197"/>
  <c r="A1315"/>
  <c r="B1315"/>
  <c r="C1315"/>
  <c r="D1315"/>
  <c r="E1315"/>
  <c r="F1315"/>
  <c r="G1315"/>
  <c r="A1334"/>
  <c r="B1334"/>
  <c r="C1334"/>
  <c r="D1334"/>
  <c r="E1334"/>
  <c r="F1334"/>
  <c r="G1334"/>
  <c r="A1276"/>
  <c r="B1276"/>
  <c r="C1276"/>
  <c r="D1276"/>
  <c r="E1276"/>
  <c r="F1276"/>
  <c r="G1276"/>
  <c r="H1276"/>
  <c r="A1140"/>
  <c r="B1140"/>
  <c r="C1140"/>
  <c r="D1140"/>
  <c r="E1140"/>
  <c r="F1140"/>
  <c r="G1140"/>
  <c r="H1140"/>
  <c r="A1172"/>
  <c r="B1172"/>
  <c r="C1172"/>
  <c r="D1172"/>
  <c r="E1172"/>
  <c r="F1172"/>
  <c r="G1172"/>
  <c r="H1172"/>
  <c r="A1235"/>
  <c r="B1235"/>
  <c r="C1235"/>
  <c r="D1235"/>
  <c r="E1235"/>
  <c r="F1235"/>
  <c r="G1235"/>
  <c r="H1235"/>
  <c r="A1189"/>
  <c r="B1189"/>
  <c r="C1189"/>
  <c r="D1189"/>
  <c r="E1189"/>
  <c r="F1189"/>
  <c r="G1189"/>
  <c r="H1189"/>
  <c r="A1316"/>
  <c r="B1316"/>
  <c r="C1316"/>
  <c r="D1316"/>
  <c r="E1316"/>
  <c r="F1316"/>
  <c r="G1316"/>
  <c r="A1141"/>
  <c r="B1141"/>
  <c r="C1141"/>
  <c r="D1141"/>
  <c r="E1141"/>
  <c r="F1141"/>
  <c r="G1141"/>
  <c r="H1141"/>
  <c r="A1236"/>
  <c r="B1236"/>
  <c r="C1236"/>
  <c r="D1236"/>
  <c r="E1236"/>
  <c r="F1236"/>
  <c r="G1236"/>
  <c r="H1236"/>
  <c r="A1190"/>
  <c r="B1190"/>
  <c r="C1190"/>
  <c r="D1190"/>
  <c r="E1190"/>
  <c r="F1190"/>
  <c r="G1190"/>
  <c r="H1190"/>
  <c r="A1317"/>
  <c r="B1317"/>
  <c r="C1317"/>
  <c r="D1317"/>
  <c r="E1317"/>
  <c r="F1317"/>
  <c r="G1317"/>
  <c r="A1142"/>
  <c r="B1142"/>
  <c r="C1142"/>
  <c r="D1142"/>
  <c r="E1142"/>
  <c r="F1142"/>
  <c r="G1142"/>
  <c r="H1142"/>
  <c r="A1181"/>
  <c r="B1181"/>
  <c r="C1181"/>
  <c r="D1181"/>
  <c r="E1181"/>
  <c r="F1181"/>
  <c r="G1181"/>
  <c r="H1181"/>
  <c r="A1237"/>
  <c r="B1237"/>
  <c r="C1237"/>
  <c r="D1237"/>
  <c r="E1237"/>
  <c r="F1237"/>
  <c r="G1237"/>
  <c r="H1237"/>
  <c r="A1191"/>
  <c r="B1191"/>
  <c r="C1191"/>
  <c r="D1191"/>
  <c r="E1191"/>
  <c r="F1191"/>
  <c r="G1191"/>
  <c r="H1191"/>
  <c r="A1318"/>
  <c r="B1318"/>
  <c r="C1318"/>
  <c r="D1318"/>
  <c r="E1318"/>
  <c r="F1318"/>
  <c r="G1318"/>
  <c r="A865"/>
  <c r="B865"/>
  <c r="C865"/>
  <c r="D865"/>
  <c r="E865"/>
  <c r="F865"/>
  <c r="G865"/>
  <c r="H865"/>
  <c r="A895"/>
  <c r="B895"/>
  <c r="C895"/>
  <c r="D895"/>
  <c r="E895"/>
  <c r="F895"/>
  <c r="G895"/>
  <c r="H895"/>
  <c r="A917"/>
  <c r="B917"/>
  <c r="C917"/>
  <c r="D917"/>
  <c r="E917"/>
  <c r="F917"/>
  <c r="G917"/>
  <c r="A866"/>
  <c r="B866"/>
  <c r="C866"/>
  <c r="D866"/>
  <c r="E866"/>
  <c r="F866"/>
  <c r="G866"/>
  <c r="H866"/>
  <c r="A867"/>
  <c r="B867"/>
  <c r="C867"/>
  <c r="D867"/>
  <c r="E867"/>
  <c r="F867"/>
  <c r="G867"/>
  <c r="H867"/>
  <c r="A868"/>
  <c r="B868"/>
  <c r="C868"/>
  <c r="D868"/>
  <c r="E868"/>
  <c r="F868"/>
  <c r="G868"/>
  <c r="H868"/>
  <c r="A928"/>
  <c r="B928"/>
  <c r="C928"/>
  <c r="D928"/>
  <c r="E928"/>
  <c r="F928"/>
  <c r="G928"/>
  <c r="H928"/>
  <c r="A930"/>
  <c r="B930"/>
  <c r="C930"/>
  <c r="D930"/>
  <c r="E930"/>
  <c r="F930"/>
  <c r="G930"/>
  <c r="H930"/>
  <c r="A938"/>
  <c r="B938"/>
  <c r="C938"/>
  <c r="D938"/>
  <c r="E938"/>
  <c r="F938"/>
  <c r="G938"/>
  <c r="H938"/>
  <c r="A947"/>
  <c r="B947"/>
  <c r="C947"/>
  <c r="D947"/>
  <c r="E947"/>
  <c r="F947"/>
  <c r="G947"/>
  <c r="A984"/>
  <c r="B984"/>
  <c r="C984"/>
  <c r="D984"/>
  <c r="E984"/>
  <c r="F984"/>
  <c r="G984"/>
  <c r="H984"/>
  <c r="A1029"/>
  <c r="B1029"/>
  <c r="C1029"/>
  <c r="D1029"/>
  <c r="E1029"/>
  <c r="F1029"/>
  <c r="G1029"/>
  <c r="A985"/>
  <c r="B985"/>
  <c r="C985"/>
  <c r="D985"/>
  <c r="E985"/>
  <c r="F985"/>
  <c r="G985"/>
  <c r="H985"/>
  <c r="A1030"/>
  <c r="B1030"/>
  <c r="C1030"/>
  <c r="D1030"/>
  <c r="E1030"/>
  <c r="F1030"/>
  <c r="G1030"/>
  <c r="A986"/>
  <c r="B986"/>
  <c r="C986"/>
  <c r="D986"/>
  <c r="E986"/>
  <c r="F986"/>
  <c r="G986"/>
  <c r="H986"/>
  <c r="A1031"/>
  <c r="B1031"/>
  <c r="C1031"/>
  <c r="D1031"/>
  <c r="E1031"/>
  <c r="F1031"/>
  <c r="G1031"/>
  <c r="A987"/>
  <c r="B987"/>
  <c r="C987"/>
  <c r="D987"/>
  <c r="E987"/>
  <c r="F987"/>
  <c r="G987"/>
  <c r="H987"/>
  <c r="A988"/>
  <c r="B988"/>
  <c r="C988"/>
  <c r="D988"/>
  <c r="E988"/>
  <c r="F988"/>
  <c r="G988"/>
  <c r="H988"/>
  <c r="A1032"/>
  <c r="B1032"/>
  <c r="C1032"/>
  <c r="D1032"/>
  <c r="E1032"/>
  <c r="F1032"/>
  <c r="G1032"/>
  <c r="A1059"/>
  <c r="B1059"/>
  <c r="C1059"/>
  <c r="D1059"/>
  <c r="E1059"/>
  <c r="F1059"/>
  <c r="G1059"/>
  <c r="A1060"/>
  <c r="B1060"/>
  <c r="C1060"/>
  <c r="D1060"/>
  <c r="E1060"/>
  <c r="F1060"/>
  <c r="G1060"/>
  <c r="A1044"/>
  <c r="B1044"/>
  <c r="C1044"/>
  <c r="D1044"/>
  <c r="E1044"/>
  <c r="F1044"/>
  <c r="G1044"/>
  <c r="A1109"/>
  <c r="B1109"/>
  <c r="C1109"/>
  <c r="D1109"/>
  <c r="E1109"/>
  <c r="F1109"/>
  <c r="G1109"/>
  <c r="A1081"/>
  <c r="B1081"/>
  <c r="C1081"/>
  <c r="D1081"/>
  <c r="E1081"/>
  <c r="F1081"/>
  <c r="G1081"/>
  <c r="H1081"/>
  <c r="A1100"/>
  <c r="B1100"/>
  <c r="C1100"/>
  <c r="D1100"/>
  <c r="E1100"/>
  <c r="F1100"/>
  <c r="G1100"/>
  <c r="H1100"/>
  <c r="A1082"/>
  <c r="B1082"/>
  <c r="C1082"/>
  <c r="D1082"/>
  <c r="E1082"/>
  <c r="F1082"/>
  <c r="G1082"/>
  <c r="H1082"/>
  <c r="A1143"/>
  <c r="B1143"/>
  <c r="C1143"/>
  <c r="D1143"/>
  <c r="E1143"/>
  <c r="F1143"/>
  <c r="G1143"/>
  <c r="H1143"/>
  <c r="A1238"/>
  <c r="B1238"/>
  <c r="C1238"/>
  <c r="D1238"/>
  <c r="E1238"/>
  <c r="F1238"/>
  <c r="G1238"/>
  <c r="H1238"/>
  <c r="A1319"/>
  <c r="B1319"/>
  <c r="C1319"/>
  <c r="D1319"/>
  <c r="E1319"/>
  <c r="F1319"/>
  <c r="G1319"/>
  <c r="A1277"/>
  <c r="B1277"/>
  <c r="C1277"/>
  <c r="D1277"/>
  <c r="E1277"/>
  <c r="F1277"/>
  <c r="G1277"/>
  <c r="H1277"/>
  <c r="A1144"/>
  <c r="B1144"/>
  <c r="C1144"/>
  <c r="D1144"/>
  <c r="E1144"/>
  <c r="F1144"/>
  <c r="G1144"/>
  <c r="H1144"/>
  <c r="A1173"/>
  <c r="B1173"/>
  <c r="C1173"/>
  <c r="D1173"/>
  <c r="E1173"/>
  <c r="F1173"/>
  <c r="G1173"/>
  <c r="H1173"/>
  <c r="A1239"/>
  <c r="B1239"/>
  <c r="C1239"/>
  <c r="D1239"/>
  <c r="E1239"/>
  <c r="F1239"/>
  <c r="G1239"/>
  <c r="H1239"/>
  <c r="A1320"/>
  <c r="B1320"/>
  <c r="C1320"/>
  <c r="D1320"/>
  <c r="E1320"/>
  <c r="F1320"/>
  <c r="G1320"/>
  <c r="A1278"/>
  <c r="B1278"/>
  <c r="C1278"/>
  <c r="D1278"/>
  <c r="E1278"/>
  <c r="F1278"/>
  <c r="G1278"/>
  <c r="H1278"/>
  <c r="A1145"/>
  <c r="B1145"/>
  <c r="C1145"/>
  <c r="D1145"/>
  <c r="E1145"/>
  <c r="F1145"/>
  <c r="G1145"/>
  <c r="H1145"/>
  <c r="A1174"/>
  <c r="B1174"/>
  <c r="C1174"/>
  <c r="D1174"/>
  <c r="E1174"/>
  <c r="F1174"/>
  <c r="G1174"/>
  <c r="H1174"/>
  <c r="A1240"/>
  <c r="B1240"/>
  <c r="C1240"/>
  <c r="D1240"/>
  <c r="E1240"/>
  <c r="F1240"/>
  <c r="G1240"/>
  <c r="H1240"/>
  <c r="A1192"/>
  <c r="B1192"/>
  <c r="C1192"/>
  <c r="D1192"/>
  <c r="E1192"/>
  <c r="F1192"/>
  <c r="G1192"/>
  <c r="H1192"/>
  <c r="A1321"/>
  <c r="B1321"/>
  <c r="C1321"/>
  <c r="D1321"/>
  <c r="E1321"/>
  <c r="F1321"/>
  <c r="G1321"/>
  <c r="A1146"/>
  <c r="B1146"/>
  <c r="C1146"/>
  <c r="D1146"/>
  <c r="E1146"/>
  <c r="F1146"/>
  <c r="G1146"/>
  <c r="H1146"/>
  <c r="A1241"/>
  <c r="B1241"/>
  <c r="C1241"/>
  <c r="D1241"/>
  <c r="E1241"/>
  <c r="F1241"/>
  <c r="G1241"/>
  <c r="H1241"/>
  <c r="A1322"/>
  <c r="B1322"/>
  <c r="C1322"/>
  <c r="D1322"/>
  <c r="E1322"/>
  <c r="F1322"/>
  <c r="G1322"/>
  <c r="A1147"/>
  <c r="B1147"/>
  <c r="C1147"/>
  <c r="D1147"/>
  <c r="E1147"/>
  <c r="F1147"/>
  <c r="G1147"/>
  <c r="H1147"/>
  <c r="A1242"/>
  <c r="B1242"/>
  <c r="C1242"/>
  <c r="D1242"/>
  <c r="E1242"/>
  <c r="F1242"/>
  <c r="G1242"/>
  <c r="H1242"/>
  <c r="A1193"/>
  <c r="B1193"/>
  <c r="C1193"/>
  <c r="D1193"/>
  <c r="E1193"/>
  <c r="F1193"/>
  <c r="G1193"/>
  <c r="H1193"/>
  <c r="A13875"/>
  <c r="B13875"/>
  <c r="C13875"/>
  <c r="D13875"/>
  <c r="E13875"/>
  <c r="F13875"/>
  <c r="G13875"/>
  <c r="H13875"/>
  <c r="A13879"/>
  <c r="B13879"/>
  <c r="C13879"/>
  <c r="D13879"/>
  <c r="E13879"/>
  <c r="F13879"/>
  <c r="G13879"/>
  <c r="H13879"/>
  <c r="A13884"/>
  <c r="B13884"/>
  <c r="C13884"/>
  <c r="D13884"/>
  <c r="E13884"/>
  <c r="F13884"/>
  <c r="G13884"/>
  <c r="H13884"/>
  <c r="A13882"/>
  <c r="B13882"/>
  <c r="C13882"/>
  <c r="D13882"/>
  <c r="E13882"/>
  <c r="F13882"/>
  <c r="G13882"/>
  <c r="H13882"/>
  <c r="A13876"/>
  <c r="B13876"/>
  <c r="C13876"/>
  <c r="D13876"/>
  <c r="E13876"/>
  <c r="F13876"/>
  <c r="G13876"/>
  <c r="H13876"/>
  <c r="A13878"/>
  <c r="B13878"/>
  <c r="C13878"/>
  <c r="D13878"/>
  <c r="E13878"/>
  <c r="F13878"/>
  <c r="G13878"/>
  <c r="H13878"/>
  <c r="A13880"/>
  <c r="B13880"/>
  <c r="C13880"/>
  <c r="D13880"/>
  <c r="E13880"/>
  <c r="F13880"/>
  <c r="G13880"/>
  <c r="H13880"/>
  <c r="A13885"/>
  <c r="B13885"/>
  <c r="C13885"/>
  <c r="D13885"/>
  <c r="E13885"/>
  <c r="F13885"/>
  <c r="G13885"/>
  <c r="H13885"/>
  <c r="A13883"/>
  <c r="B13883"/>
  <c r="C13883"/>
  <c r="D13883"/>
  <c r="E13883"/>
  <c r="F13883"/>
  <c r="G13883"/>
  <c r="H13883"/>
  <c r="A13877"/>
  <c r="B13877"/>
  <c r="C13877"/>
  <c r="D13877"/>
  <c r="E13877"/>
  <c r="F13877"/>
  <c r="G13877"/>
  <c r="H13877"/>
  <c r="A13881"/>
  <c r="B13881"/>
  <c r="C13881"/>
  <c r="D13881"/>
  <c r="E13881"/>
  <c r="F13881"/>
  <c r="G13881"/>
  <c r="H13881"/>
  <c r="A13887"/>
  <c r="B13887"/>
  <c r="C13887"/>
  <c r="D13887"/>
  <c r="E13887"/>
  <c r="F13887"/>
  <c r="G13887"/>
  <c r="A13931"/>
  <c r="B13931"/>
  <c r="C13931"/>
  <c r="D13931"/>
  <c r="E13931"/>
  <c r="F13931"/>
  <c r="G13931"/>
  <c r="A13896"/>
  <c r="B13896"/>
  <c r="C13896"/>
  <c r="D13896"/>
  <c r="E13896"/>
  <c r="F13896"/>
  <c r="G13896"/>
  <c r="H13896"/>
  <c r="A13901"/>
  <c r="B13901"/>
  <c r="C13901"/>
  <c r="D13901"/>
  <c r="E13901"/>
  <c r="F13901"/>
  <c r="G13901"/>
  <c r="H13901"/>
  <c r="A13914"/>
  <c r="B13914"/>
  <c r="C13914"/>
  <c r="D13914"/>
  <c r="E13914"/>
  <c r="F13914"/>
  <c r="G13914"/>
  <c r="H13914"/>
  <c r="A13904"/>
  <c r="B13904"/>
  <c r="C13904"/>
  <c r="D13904"/>
  <c r="E13904"/>
  <c r="F13904"/>
  <c r="G13904"/>
  <c r="H13904"/>
  <c r="A13906"/>
  <c r="B13906"/>
  <c r="C13906"/>
  <c r="D13906"/>
  <c r="E13906"/>
  <c r="F13906"/>
  <c r="G13906"/>
  <c r="H13906"/>
  <c r="A13910"/>
  <c r="B13910"/>
  <c r="C13910"/>
  <c r="D13910"/>
  <c r="E13910"/>
  <c r="F13910"/>
  <c r="G13910"/>
  <c r="H13910"/>
  <c r="A13921"/>
  <c r="B13921"/>
  <c r="C13921"/>
  <c r="D13921"/>
  <c r="E13921"/>
  <c r="F13921"/>
  <c r="G13921"/>
  <c r="H13921"/>
  <c r="A13927"/>
  <c r="B13927"/>
  <c r="C13927"/>
  <c r="D13927"/>
  <c r="E13927"/>
  <c r="F13927"/>
  <c r="G13927"/>
  <c r="A13918"/>
  <c r="B13918"/>
  <c r="C13918"/>
  <c r="D13918"/>
  <c r="E13918"/>
  <c r="F13918"/>
  <c r="G13918"/>
  <c r="H13918"/>
  <c r="A13897"/>
  <c r="B13897"/>
  <c r="C13897"/>
  <c r="D13897"/>
  <c r="E13897"/>
  <c r="F13897"/>
  <c r="G13897"/>
  <c r="H13897"/>
  <c r="A13915"/>
  <c r="B13915"/>
  <c r="C13915"/>
  <c r="D13915"/>
  <c r="E13915"/>
  <c r="F13915"/>
  <c r="G13915"/>
  <c r="H13915"/>
  <c r="A13907"/>
  <c r="B13907"/>
  <c r="C13907"/>
  <c r="D13907"/>
  <c r="E13907"/>
  <c r="F13907"/>
  <c r="G13907"/>
  <c r="H13907"/>
  <c r="A13928"/>
  <c r="B13928"/>
  <c r="C13928"/>
  <c r="D13928"/>
  <c r="E13928"/>
  <c r="F13928"/>
  <c r="G13928"/>
  <c r="A13919"/>
  <c r="B13919"/>
  <c r="C13919"/>
  <c r="D13919"/>
  <c r="E13919"/>
  <c r="F13919"/>
  <c r="G13919"/>
  <c r="H13919"/>
  <c r="A13898"/>
  <c r="B13898"/>
  <c r="C13898"/>
  <c r="D13898"/>
  <c r="E13898"/>
  <c r="F13898"/>
  <c r="G13898"/>
  <c r="H13898"/>
  <c r="A13916"/>
  <c r="B13916"/>
  <c r="C13916"/>
  <c r="D13916"/>
  <c r="E13916"/>
  <c r="F13916"/>
  <c r="G13916"/>
  <c r="H13916"/>
  <c r="A13908"/>
  <c r="B13908"/>
  <c r="C13908"/>
  <c r="D13908"/>
  <c r="E13908"/>
  <c r="F13908"/>
  <c r="G13908"/>
  <c r="H13908"/>
  <c r="A13929"/>
  <c r="B13929"/>
  <c r="C13929"/>
  <c r="D13929"/>
  <c r="E13929"/>
  <c r="F13929"/>
  <c r="G13929"/>
  <c r="A13920"/>
  <c r="B13920"/>
  <c r="C13920"/>
  <c r="D13920"/>
  <c r="E13920"/>
  <c r="F13920"/>
  <c r="G13920"/>
  <c r="H13920"/>
  <c r="A13899"/>
  <c r="B13899"/>
  <c r="C13899"/>
  <c r="D13899"/>
  <c r="E13899"/>
  <c r="F13899"/>
  <c r="G13899"/>
  <c r="H13899"/>
  <c r="A13902"/>
  <c r="B13902"/>
  <c r="C13902"/>
  <c r="D13902"/>
  <c r="E13902"/>
  <c r="F13902"/>
  <c r="G13902"/>
  <c r="H13902"/>
  <c r="A13917"/>
  <c r="B13917"/>
  <c r="C13917"/>
  <c r="D13917"/>
  <c r="E13917"/>
  <c r="F13917"/>
  <c r="G13917"/>
  <c r="H13917"/>
  <c r="A13909"/>
  <c r="B13909"/>
  <c r="C13909"/>
  <c r="D13909"/>
  <c r="E13909"/>
  <c r="F13909"/>
  <c r="G13909"/>
  <c r="H13909"/>
  <c r="A13922"/>
  <c r="B13922"/>
  <c r="C13922"/>
  <c r="D13922"/>
  <c r="E13922"/>
  <c r="F13922"/>
  <c r="G13922"/>
  <c r="H13922"/>
  <c r="A13930"/>
  <c r="B13930"/>
  <c r="C13930"/>
  <c r="D13930"/>
  <c r="E13930"/>
  <c r="F13930"/>
  <c r="G13930"/>
  <c r="A13933"/>
  <c r="B13933"/>
  <c r="C13933"/>
  <c r="D13933"/>
  <c r="E13933"/>
  <c r="F13933"/>
  <c r="G13933"/>
  <c r="H13933"/>
  <c r="A13935"/>
  <c r="B13935"/>
  <c r="C13935"/>
  <c r="D13935"/>
  <c r="E13935"/>
  <c r="F13935"/>
  <c r="G13935"/>
  <c r="H13935"/>
  <c r="A13938"/>
  <c r="B13938"/>
  <c r="C13938"/>
  <c r="D13938"/>
  <c r="E13938"/>
  <c r="F13938"/>
  <c r="G13938"/>
  <c r="H13938"/>
  <c r="A13941"/>
  <c r="B13941"/>
  <c r="C13941"/>
  <c r="D13941"/>
  <c r="E13941"/>
  <c r="F13941"/>
  <c r="G13941"/>
  <c r="A13976"/>
  <c r="B13976"/>
  <c r="C13976"/>
  <c r="D13976"/>
  <c r="E13976"/>
  <c r="F13976"/>
  <c r="G13976"/>
  <c r="A13944"/>
  <c r="B13944"/>
  <c r="C13944"/>
  <c r="D13944"/>
  <c r="E13944"/>
  <c r="F13944"/>
  <c r="G13944"/>
  <c r="H13944"/>
  <c r="A13948"/>
  <c r="B13948"/>
  <c r="C13948"/>
  <c r="D13948"/>
  <c r="E13948"/>
  <c r="F13948"/>
  <c r="G13948"/>
  <c r="H13948"/>
  <c r="A13958"/>
  <c r="B13958"/>
  <c r="C13958"/>
  <c r="D13958"/>
  <c r="E13958"/>
  <c r="F13958"/>
  <c r="G13958"/>
  <c r="H13958"/>
  <c r="A13972"/>
  <c r="B13972"/>
  <c r="C13972"/>
  <c r="D13972"/>
  <c r="E13972"/>
  <c r="F13972"/>
  <c r="G13972"/>
  <c r="A13959"/>
  <c r="B13959"/>
  <c r="C13959"/>
  <c r="D13959"/>
  <c r="E13959"/>
  <c r="F13959"/>
  <c r="G13959"/>
  <c r="H13959"/>
  <c r="A13973"/>
  <c r="B13973"/>
  <c r="C13973"/>
  <c r="D13973"/>
  <c r="E13973"/>
  <c r="F13973"/>
  <c r="G13973"/>
  <c r="A13960"/>
  <c r="B13960"/>
  <c r="C13960"/>
  <c r="D13960"/>
  <c r="E13960"/>
  <c r="F13960"/>
  <c r="G13960"/>
  <c r="H13960"/>
  <c r="A13974"/>
  <c r="B13974"/>
  <c r="C13974"/>
  <c r="D13974"/>
  <c r="E13974"/>
  <c r="F13974"/>
  <c r="G13974"/>
  <c r="A13945"/>
  <c r="B13945"/>
  <c r="C13945"/>
  <c r="D13945"/>
  <c r="E13945"/>
  <c r="F13945"/>
  <c r="G13945"/>
  <c r="H13945"/>
  <c r="A13961"/>
  <c r="B13961"/>
  <c r="C13961"/>
  <c r="D13961"/>
  <c r="E13961"/>
  <c r="F13961"/>
  <c r="G13961"/>
  <c r="H13961"/>
  <c r="A13946"/>
  <c r="B13946"/>
  <c r="C13946"/>
  <c r="D13946"/>
  <c r="E13946"/>
  <c r="F13946"/>
  <c r="G13946"/>
  <c r="H13946"/>
  <c r="A13962"/>
  <c r="B13962"/>
  <c r="C13962"/>
  <c r="D13962"/>
  <c r="E13962"/>
  <c r="F13962"/>
  <c r="G13962"/>
  <c r="H13962"/>
  <c r="A13975"/>
  <c r="B13975"/>
  <c r="C13975"/>
  <c r="D13975"/>
  <c r="E13975"/>
  <c r="F13975"/>
  <c r="G13975"/>
  <c r="A13993"/>
  <c r="B13993"/>
  <c r="C13993"/>
  <c r="D13993"/>
  <c r="E13993"/>
  <c r="F13993"/>
  <c r="G13993"/>
  <c r="A13986"/>
  <c r="B13986"/>
  <c r="C13986"/>
  <c r="D13986"/>
  <c r="E13986"/>
  <c r="F13986"/>
  <c r="G13986"/>
  <c r="A13994"/>
  <c r="B13994"/>
  <c r="C13994"/>
  <c r="D13994"/>
  <c r="E13994"/>
  <c r="F13994"/>
  <c r="G13994"/>
  <c r="A13980"/>
  <c r="B13980"/>
  <c r="C13980"/>
  <c r="D13980"/>
  <c r="E13980"/>
  <c r="F13980"/>
  <c r="G13980"/>
  <c r="H13980"/>
  <c r="A13987"/>
  <c r="B13987"/>
  <c r="C13987"/>
  <c r="D13987"/>
  <c r="E13987"/>
  <c r="F13987"/>
  <c r="G13987"/>
  <c r="A13995"/>
  <c r="B13995"/>
  <c r="C13995"/>
  <c r="D13995"/>
  <c r="E13995"/>
  <c r="F13995"/>
  <c r="G13995"/>
  <c r="A13981"/>
  <c r="B13981"/>
  <c r="C13981"/>
  <c r="D13981"/>
  <c r="E13981"/>
  <c r="F13981"/>
  <c r="G13981"/>
  <c r="H13981"/>
  <c r="A13988"/>
  <c r="B13988"/>
  <c r="C13988"/>
  <c r="D13988"/>
  <c r="E13988"/>
  <c r="F13988"/>
  <c r="G13988"/>
  <c r="A13996"/>
  <c r="B13996"/>
  <c r="C13996"/>
  <c r="D13996"/>
  <c r="E13996"/>
  <c r="F13996"/>
  <c r="G13996"/>
  <c r="H13996"/>
  <c r="A13997"/>
  <c r="B13997"/>
  <c r="C13997"/>
  <c r="D13997"/>
  <c r="E13997"/>
  <c r="F13997"/>
  <c r="G13997"/>
  <c r="A14003"/>
  <c r="B14003"/>
  <c r="C14003"/>
  <c r="D14003"/>
  <c r="E14003"/>
  <c r="F14003"/>
  <c r="G14003"/>
  <c r="H14003"/>
  <c r="A14007"/>
  <c r="B14007"/>
  <c r="C14007"/>
  <c r="D14007"/>
  <c r="E14007"/>
  <c r="F14007"/>
  <c r="G14007"/>
  <c r="H14007"/>
  <c r="A14013"/>
  <c r="B14013"/>
  <c r="C14013"/>
  <c r="D14013"/>
  <c r="E14013"/>
  <c r="F14013"/>
  <c r="G14013"/>
  <c r="H14013"/>
  <c r="A14018"/>
  <c r="B14018"/>
  <c r="C14018"/>
  <c r="D14018"/>
  <c r="E14018"/>
  <c r="F14018"/>
  <c r="G14018"/>
  <c r="H14018"/>
  <c r="A14024"/>
  <c r="B14024"/>
  <c r="C14024"/>
  <c r="D14024"/>
  <c r="E14024"/>
  <c r="F14024"/>
  <c r="G14024"/>
  <c r="A14004"/>
  <c r="B14004"/>
  <c r="C14004"/>
  <c r="D14004"/>
  <c r="E14004"/>
  <c r="F14004"/>
  <c r="G14004"/>
  <c r="H14004"/>
  <c r="A14014"/>
  <c r="B14014"/>
  <c r="C14014"/>
  <c r="D14014"/>
  <c r="E14014"/>
  <c r="F14014"/>
  <c r="G14014"/>
  <c r="H14014"/>
  <c r="A14019"/>
  <c r="B14019"/>
  <c r="C14019"/>
  <c r="D14019"/>
  <c r="E14019"/>
  <c r="F14019"/>
  <c r="G14019"/>
  <c r="H14019"/>
  <c r="A14025"/>
  <c r="B14025"/>
  <c r="C14025"/>
  <c r="D14025"/>
  <c r="E14025"/>
  <c r="F14025"/>
  <c r="G14025"/>
  <c r="A14028"/>
  <c r="B14028"/>
  <c r="C14028"/>
  <c r="D14028"/>
  <c r="E14028"/>
  <c r="F14028"/>
  <c r="G14028"/>
  <c r="A14005"/>
  <c r="B14005"/>
  <c r="C14005"/>
  <c r="D14005"/>
  <c r="E14005"/>
  <c r="F14005"/>
  <c r="G14005"/>
  <c r="H14005"/>
  <c r="A14008"/>
  <c r="B14008"/>
  <c r="C14008"/>
  <c r="D14008"/>
  <c r="E14008"/>
  <c r="F14008"/>
  <c r="G14008"/>
  <c r="H14008"/>
  <c r="A14020"/>
  <c r="B14020"/>
  <c r="C14020"/>
  <c r="D14020"/>
  <c r="E14020"/>
  <c r="F14020"/>
  <c r="G14020"/>
  <c r="H14020"/>
  <c r="A14026"/>
  <c r="B14026"/>
  <c r="C14026"/>
  <c r="D14026"/>
  <c r="E14026"/>
  <c r="F14026"/>
  <c r="G14026"/>
  <c r="A14039"/>
  <c r="B14039"/>
  <c r="C14039"/>
  <c r="D14039"/>
  <c r="E14039"/>
  <c r="F14039"/>
  <c r="G14039"/>
  <c r="H14039"/>
  <c r="A14049"/>
  <c r="B14049"/>
  <c r="C14049"/>
  <c r="D14049"/>
  <c r="E14049"/>
  <c r="F14049"/>
  <c r="G14049"/>
  <c r="H14049"/>
  <c r="A14079"/>
  <c r="B14079"/>
  <c r="C14079"/>
  <c r="D14079"/>
  <c r="E14079"/>
  <c r="F14079"/>
  <c r="G14079"/>
  <c r="H14079"/>
  <c r="A14061"/>
  <c r="B14061"/>
  <c r="C14061"/>
  <c r="D14061"/>
  <c r="E14061"/>
  <c r="F14061"/>
  <c r="G14061"/>
  <c r="H14061"/>
  <c r="A14110"/>
  <c r="B14110"/>
  <c r="C14110"/>
  <c r="D14110"/>
  <c r="E14110"/>
  <c r="F14110"/>
  <c r="G14110"/>
  <c r="A14118"/>
  <c r="B14118"/>
  <c r="C14118"/>
  <c r="D14118"/>
  <c r="E14118"/>
  <c r="F14118"/>
  <c r="G14118"/>
  <c r="A14088"/>
  <c r="B14088"/>
  <c r="C14088"/>
  <c r="D14088"/>
  <c r="E14088"/>
  <c r="F14088"/>
  <c r="G14088"/>
  <c r="H14088"/>
  <c r="A14040"/>
  <c r="B14040"/>
  <c r="C14040"/>
  <c r="D14040"/>
  <c r="E14040"/>
  <c r="F14040"/>
  <c r="G14040"/>
  <c r="H14040"/>
  <c r="A14050"/>
  <c r="B14050"/>
  <c r="C14050"/>
  <c r="D14050"/>
  <c r="E14050"/>
  <c r="F14050"/>
  <c r="G14050"/>
  <c r="H14050"/>
  <c r="A14080"/>
  <c r="B14080"/>
  <c r="C14080"/>
  <c r="D14080"/>
  <c r="E14080"/>
  <c r="F14080"/>
  <c r="G14080"/>
  <c r="H14080"/>
  <c r="A14062"/>
  <c r="B14062"/>
  <c r="C14062"/>
  <c r="D14062"/>
  <c r="E14062"/>
  <c r="F14062"/>
  <c r="G14062"/>
  <c r="H14062"/>
  <c r="A14068"/>
  <c r="B14068"/>
  <c r="C14068"/>
  <c r="D14068"/>
  <c r="E14068"/>
  <c r="F14068"/>
  <c r="G14068"/>
  <c r="H14068"/>
  <c r="A14095"/>
  <c r="B14095"/>
  <c r="C14095"/>
  <c r="D14095"/>
  <c r="E14095"/>
  <c r="F14095"/>
  <c r="G14095"/>
  <c r="H14095"/>
  <c r="A14111"/>
  <c r="B14111"/>
  <c r="C14111"/>
  <c r="D14111"/>
  <c r="E14111"/>
  <c r="F14111"/>
  <c r="G14111"/>
  <c r="A14089"/>
  <c r="B14089"/>
  <c r="C14089"/>
  <c r="D14089"/>
  <c r="E14089"/>
  <c r="F14089"/>
  <c r="G14089"/>
  <c r="H14089"/>
  <c r="A14041"/>
  <c r="B14041"/>
  <c r="C14041"/>
  <c r="D14041"/>
  <c r="E14041"/>
  <c r="F14041"/>
  <c r="G14041"/>
  <c r="H14041"/>
  <c r="A14051"/>
  <c r="B14051"/>
  <c r="C14051"/>
  <c r="D14051"/>
  <c r="E14051"/>
  <c r="F14051"/>
  <c r="G14051"/>
  <c r="H14051"/>
  <c r="A14081"/>
  <c r="B14081"/>
  <c r="C14081"/>
  <c r="D14081"/>
  <c r="E14081"/>
  <c r="F14081"/>
  <c r="G14081"/>
  <c r="H14081"/>
  <c r="A14063"/>
  <c r="B14063"/>
  <c r="C14063"/>
  <c r="D14063"/>
  <c r="E14063"/>
  <c r="F14063"/>
  <c r="G14063"/>
  <c r="H14063"/>
  <c r="A14096"/>
  <c r="B14096"/>
  <c r="C14096"/>
  <c r="D14096"/>
  <c r="E14096"/>
  <c r="F14096"/>
  <c r="G14096"/>
  <c r="H14096"/>
  <c r="A14112"/>
  <c r="B14112"/>
  <c r="C14112"/>
  <c r="D14112"/>
  <c r="E14112"/>
  <c r="F14112"/>
  <c r="G14112"/>
  <c r="A14090"/>
  <c r="B14090"/>
  <c r="C14090"/>
  <c r="D14090"/>
  <c r="E14090"/>
  <c r="F14090"/>
  <c r="G14090"/>
  <c r="H14090"/>
  <c r="A14042"/>
  <c r="B14042"/>
  <c r="C14042"/>
  <c r="D14042"/>
  <c r="E14042"/>
  <c r="F14042"/>
  <c r="G14042"/>
  <c r="H14042"/>
  <c r="A14052"/>
  <c r="B14052"/>
  <c r="C14052"/>
  <c r="D14052"/>
  <c r="E14052"/>
  <c r="F14052"/>
  <c r="G14052"/>
  <c r="H14052"/>
  <c r="A14082"/>
  <c r="B14082"/>
  <c r="C14082"/>
  <c r="D14082"/>
  <c r="E14082"/>
  <c r="F14082"/>
  <c r="G14082"/>
  <c r="H14082"/>
  <c r="A14097"/>
  <c r="B14097"/>
  <c r="C14097"/>
  <c r="D14097"/>
  <c r="E14097"/>
  <c r="F14097"/>
  <c r="G14097"/>
  <c r="H14097"/>
  <c r="A14113"/>
  <c r="B14113"/>
  <c r="C14113"/>
  <c r="D14113"/>
  <c r="E14113"/>
  <c r="F14113"/>
  <c r="G14113"/>
  <c r="A14091"/>
  <c r="B14091"/>
  <c r="C14091"/>
  <c r="D14091"/>
  <c r="E14091"/>
  <c r="F14091"/>
  <c r="G14091"/>
  <c r="H14091"/>
  <c r="A14043"/>
  <c r="B14043"/>
  <c r="C14043"/>
  <c r="D14043"/>
  <c r="E14043"/>
  <c r="F14043"/>
  <c r="G14043"/>
  <c r="H14043"/>
  <c r="A14053"/>
  <c r="B14053"/>
  <c r="C14053"/>
  <c r="D14053"/>
  <c r="E14053"/>
  <c r="F14053"/>
  <c r="G14053"/>
  <c r="H14053"/>
  <c r="A14083"/>
  <c r="B14083"/>
  <c r="C14083"/>
  <c r="D14083"/>
  <c r="E14083"/>
  <c r="F14083"/>
  <c r="G14083"/>
  <c r="H14083"/>
  <c r="A14064"/>
  <c r="B14064"/>
  <c r="C14064"/>
  <c r="D14064"/>
  <c r="E14064"/>
  <c r="F14064"/>
  <c r="G14064"/>
  <c r="H14064"/>
  <c r="A14114"/>
  <c r="B14114"/>
  <c r="C14114"/>
  <c r="D14114"/>
  <c r="E14114"/>
  <c r="F14114"/>
  <c r="G14114"/>
  <c r="A2312"/>
  <c r="B2312"/>
  <c r="C2312"/>
  <c r="D2312"/>
  <c r="E2312"/>
  <c r="F2312"/>
  <c r="G2312"/>
  <c r="H2312"/>
  <c r="A2313"/>
  <c r="B2313"/>
  <c r="C2313"/>
  <c r="D2313"/>
  <c r="E2313"/>
  <c r="F2313"/>
  <c r="G2313"/>
  <c r="H2313"/>
  <c r="A2314"/>
  <c r="B2314"/>
  <c r="C2314"/>
  <c r="D2314"/>
  <c r="E2314"/>
  <c r="F2314"/>
  <c r="G2314"/>
  <c r="H2314"/>
  <c r="A2523"/>
  <c r="B2523"/>
  <c r="C2523"/>
  <c r="D2523"/>
  <c r="E2523"/>
  <c r="F2523"/>
  <c r="G2523"/>
  <c r="H2523"/>
  <c r="A2925"/>
  <c r="B2925"/>
  <c r="C2925"/>
  <c r="D2925"/>
  <c r="E2925"/>
  <c r="F2925"/>
  <c r="G2925"/>
  <c r="H2925"/>
  <c r="A2787"/>
  <c r="B2787"/>
  <c r="C2787"/>
  <c r="D2787"/>
  <c r="E2787"/>
  <c r="F2787"/>
  <c r="G2787"/>
  <c r="H2787"/>
  <c r="A2926"/>
  <c r="B2926"/>
  <c r="C2926"/>
  <c r="D2926"/>
  <c r="E2926"/>
  <c r="F2926"/>
  <c r="G2926"/>
  <c r="H2926"/>
  <c r="A3059"/>
  <c r="B3059"/>
  <c r="C3059"/>
  <c r="D3059"/>
  <c r="E3059"/>
  <c r="F3059"/>
  <c r="G3059"/>
  <c r="A2788"/>
  <c r="B2788"/>
  <c r="C2788"/>
  <c r="D2788"/>
  <c r="E2788"/>
  <c r="F2788"/>
  <c r="G2788"/>
  <c r="H2788"/>
  <c r="A2927"/>
  <c r="B2927"/>
  <c r="C2927"/>
  <c r="D2927"/>
  <c r="E2927"/>
  <c r="F2927"/>
  <c r="G2927"/>
  <c r="H2927"/>
  <c r="A2789"/>
  <c r="B2789"/>
  <c r="C2789"/>
  <c r="D2789"/>
  <c r="E2789"/>
  <c r="F2789"/>
  <c r="G2789"/>
  <c r="H2789"/>
  <c r="A2928"/>
  <c r="B2928"/>
  <c r="C2928"/>
  <c r="D2928"/>
  <c r="E2928"/>
  <c r="F2928"/>
  <c r="G2928"/>
  <c r="H2928"/>
  <c r="A2790"/>
  <c r="B2790"/>
  <c r="C2790"/>
  <c r="D2790"/>
  <c r="E2790"/>
  <c r="F2790"/>
  <c r="G2790"/>
  <c r="H2790"/>
  <c r="A2929"/>
  <c r="B2929"/>
  <c r="C2929"/>
  <c r="D2929"/>
  <c r="E2929"/>
  <c r="F2929"/>
  <c r="G2929"/>
  <c r="H2929"/>
  <c r="A2256"/>
  <c r="B2256"/>
  <c r="C2256"/>
  <c r="D2256"/>
  <c r="E2256"/>
  <c r="F2256"/>
  <c r="G2256"/>
  <c r="H2256"/>
  <c r="A2257"/>
  <c r="B2257"/>
  <c r="C2257"/>
  <c r="D2257"/>
  <c r="E2257"/>
  <c r="F2257"/>
  <c r="G2257"/>
  <c r="H2257"/>
  <c r="A2258"/>
  <c r="B2258"/>
  <c r="C2258"/>
  <c r="D2258"/>
  <c r="E2258"/>
  <c r="F2258"/>
  <c r="G2258"/>
  <c r="H2258"/>
  <c r="A2315"/>
  <c r="B2315"/>
  <c r="C2315"/>
  <c r="D2315"/>
  <c r="E2315"/>
  <c r="F2315"/>
  <c r="G2315"/>
  <c r="H2315"/>
  <c r="A2365"/>
  <c r="B2365"/>
  <c r="C2365"/>
  <c r="D2365"/>
  <c r="E2365"/>
  <c r="F2365"/>
  <c r="G2365"/>
  <c r="H2365"/>
  <c r="A2399"/>
  <c r="B2399"/>
  <c r="C2399"/>
  <c r="D2399"/>
  <c r="E2399"/>
  <c r="F2399"/>
  <c r="G2399"/>
  <c r="A2316"/>
  <c r="B2316"/>
  <c r="C2316"/>
  <c r="D2316"/>
  <c r="E2316"/>
  <c r="F2316"/>
  <c r="G2316"/>
  <c r="H2316"/>
  <c r="A2400"/>
  <c r="B2400"/>
  <c r="C2400"/>
  <c r="D2400"/>
  <c r="E2400"/>
  <c r="F2400"/>
  <c r="G2400"/>
  <c r="A2317"/>
  <c r="B2317"/>
  <c r="C2317"/>
  <c r="D2317"/>
  <c r="E2317"/>
  <c r="F2317"/>
  <c r="G2317"/>
  <c r="H2317"/>
  <c r="A2318"/>
  <c r="B2318"/>
  <c r="C2318"/>
  <c r="D2318"/>
  <c r="E2318"/>
  <c r="F2318"/>
  <c r="G2318"/>
  <c r="H2318"/>
  <c r="A2401"/>
  <c r="B2401"/>
  <c r="C2401"/>
  <c r="D2401"/>
  <c r="E2401"/>
  <c r="F2401"/>
  <c r="G2401"/>
  <c r="A2427"/>
  <c r="B2427"/>
  <c r="C2427"/>
  <c r="D2427"/>
  <c r="E2427"/>
  <c r="F2427"/>
  <c r="G2427"/>
  <c r="H2427"/>
  <c r="A2431"/>
  <c r="B2431"/>
  <c r="C2431"/>
  <c r="D2431"/>
  <c r="E2431"/>
  <c r="F2431"/>
  <c r="G2431"/>
  <c r="H2431"/>
  <c r="A2445"/>
  <c r="B2445"/>
  <c r="C2445"/>
  <c r="D2445"/>
  <c r="E2445"/>
  <c r="F2445"/>
  <c r="G2445"/>
  <c r="H2445"/>
  <c r="A2461"/>
  <c r="B2461"/>
  <c r="C2461"/>
  <c r="D2461"/>
  <c r="E2461"/>
  <c r="F2461"/>
  <c r="G2461"/>
  <c r="A2467"/>
  <c r="B2467"/>
  <c r="C2467"/>
  <c r="D2467"/>
  <c r="E2467"/>
  <c r="F2467"/>
  <c r="G2467"/>
  <c r="H2467"/>
  <c r="A2524"/>
  <c r="B2524"/>
  <c r="C2524"/>
  <c r="D2524"/>
  <c r="E2524"/>
  <c r="F2524"/>
  <c r="G2524"/>
  <c r="H2524"/>
  <c r="A2587"/>
  <c r="B2587"/>
  <c r="C2587"/>
  <c r="D2587"/>
  <c r="E2587"/>
  <c r="F2587"/>
  <c r="G2587"/>
  <c r="A2525"/>
  <c r="B2525"/>
  <c r="C2525"/>
  <c r="D2525"/>
  <c r="E2525"/>
  <c r="F2525"/>
  <c r="G2525"/>
  <c r="H2525"/>
  <c r="A2588"/>
  <c r="B2588"/>
  <c r="C2588"/>
  <c r="D2588"/>
  <c r="E2588"/>
  <c r="F2588"/>
  <c r="G2588"/>
  <c r="A2526"/>
  <c r="B2526"/>
  <c r="C2526"/>
  <c r="D2526"/>
  <c r="E2526"/>
  <c r="F2526"/>
  <c r="G2526"/>
  <c r="H2526"/>
  <c r="A2527"/>
  <c r="B2527"/>
  <c r="C2527"/>
  <c r="D2527"/>
  <c r="E2527"/>
  <c r="F2527"/>
  <c r="G2527"/>
  <c r="H2527"/>
  <c r="A2528"/>
  <c r="B2528"/>
  <c r="C2528"/>
  <c r="D2528"/>
  <c r="E2528"/>
  <c r="F2528"/>
  <c r="G2528"/>
  <c r="H2528"/>
  <c r="A2637"/>
  <c r="B2637"/>
  <c r="C2637"/>
  <c r="D2637"/>
  <c r="E2637"/>
  <c r="F2637"/>
  <c r="G2637"/>
  <c r="A2638"/>
  <c r="B2638"/>
  <c r="C2638"/>
  <c r="D2638"/>
  <c r="E2638"/>
  <c r="F2638"/>
  <c r="G2638"/>
  <c r="A2610"/>
  <c r="B2610"/>
  <c r="C2610"/>
  <c r="D2610"/>
  <c r="E2610"/>
  <c r="F2610"/>
  <c r="G2610"/>
  <c r="A2639"/>
  <c r="B2639"/>
  <c r="C2639"/>
  <c r="D2639"/>
  <c r="E2639"/>
  <c r="F2639"/>
  <c r="G2639"/>
  <c r="A2611"/>
  <c r="B2611"/>
  <c r="C2611"/>
  <c r="D2611"/>
  <c r="E2611"/>
  <c r="F2611"/>
  <c r="G2611"/>
  <c r="A2674"/>
  <c r="B2674"/>
  <c r="C2674"/>
  <c r="D2674"/>
  <c r="E2674"/>
  <c r="F2674"/>
  <c r="G2674"/>
  <c r="H2674"/>
  <c r="A2705"/>
  <c r="B2705"/>
  <c r="C2705"/>
  <c r="D2705"/>
  <c r="E2705"/>
  <c r="F2705"/>
  <c r="G2705"/>
  <c r="H2705"/>
  <c r="A2675"/>
  <c r="B2675"/>
  <c r="C2675"/>
  <c r="D2675"/>
  <c r="E2675"/>
  <c r="F2675"/>
  <c r="G2675"/>
  <c r="H2675"/>
  <c r="A2712"/>
  <c r="B2712"/>
  <c r="C2712"/>
  <c r="D2712"/>
  <c r="E2712"/>
  <c r="F2712"/>
  <c r="G2712"/>
  <c r="H2712"/>
  <c r="A2725"/>
  <c r="B2725"/>
  <c r="C2725"/>
  <c r="D2725"/>
  <c r="E2725"/>
  <c r="F2725"/>
  <c r="G2725"/>
  <c r="A2676"/>
  <c r="B2676"/>
  <c r="C2676"/>
  <c r="D2676"/>
  <c r="E2676"/>
  <c r="F2676"/>
  <c r="G2676"/>
  <c r="H2676"/>
  <c r="A2713"/>
  <c r="B2713"/>
  <c r="C2713"/>
  <c r="D2713"/>
  <c r="E2713"/>
  <c r="F2713"/>
  <c r="G2713"/>
  <c r="H2713"/>
  <c r="A2791"/>
  <c r="B2791"/>
  <c r="C2791"/>
  <c r="D2791"/>
  <c r="E2791"/>
  <c r="F2791"/>
  <c r="G2791"/>
  <c r="H2791"/>
  <c r="A2825"/>
  <c r="B2825"/>
  <c r="C2825"/>
  <c r="D2825"/>
  <c r="E2825"/>
  <c r="F2825"/>
  <c r="G2825"/>
  <c r="H2825"/>
  <c r="A2930"/>
  <c r="B2930"/>
  <c r="C2930"/>
  <c r="D2930"/>
  <c r="E2930"/>
  <c r="F2930"/>
  <c r="G2930"/>
  <c r="H2930"/>
  <c r="A3060"/>
  <c r="B3060"/>
  <c r="C3060"/>
  <c r="D3060"/>
  <c r="E3060"/>
  <c r="F3060"/>
  <c r="G3060"/>
  <c r="A2977"/>
  <c r="B2977"/>
  <c r="C2977"/>
  <c r="D2977"/>
  <c r="E2977"/>
  <c r="F2977"/>
  <c r="G2977"/>
  <c r="H2977"/>
  <c r="A2792"/>
  <c r="B2792"/>
  <c r="C2792"/>
  <c r="D2792"/>
  <c r="E2792"/>
  <c r="F2792"/>
  <c r="G2792"/>
  <c r="H2792"/>
  <c r="A2931"/>
  <c r="B2931"/>
  <c r="C2931"/>
  <c r="D2931"/>
  <c r="E2931"/>
  <c r="F2931"/>
  <c r="G2931"/>
  <c r="H2931"/>
  <c r="A2857"/>
  <c r="B2857"/>
  <c r="C2857"/>
  <c r="D2857"/>
  <c r="E2857"/>
  <c r="F2857"/>
  <c r="G2857"/>
  <c r="H2857"/>
  <c r="A2999"/>
  <c r="B2999"/>
  <c r="C2999"/>
  <c r="D2999"/>
  <c r="E2999"/>
  <c r="F2999"/>
  <c r="G2999"/>
  <c r="H2999"/>
  <c r="A3061"/>
  <c r="B3061"/>
  <c r="C3061"/>
  <c r="D3061"/>
  <c r="E3061"/>
  <c r="F3061"/>
  <c r="G3061"/>
  <c r="A2978"/>
  <c r="B2978"/>
  <c r="C2978"/>
  <c r="D2978"/>
  <c r="E2978"/>
  <c r="F2978"/>
  <c r="G2978"/>
  <c r="H2978"/>
  <c r="A2793"/>
  <c r="B2793"/>
  <c r="C2793"/>
  <c r="D2793"/>
  <c r="E2793"/>
  <c r="F2793"/>
  <c r="G2793"/>
  <c r="H2793"/>
  <c r="A2826"/>
  <c r="B2826"/>
  <c r="C2826"/>
  <c r="D2826"/>
  <c r="E2826"/>
  <c r="F2826"/>
  <c r="G2826"/>
  <c r="H2826"/>
  <c r="A2932"/>
  <c r="B2932"/>
  <c r="C2932"/>
  <c r="D2932"/>
  <c r="E2932"/>
  <c r="F2932"/>
  <c r="G2932"/>
  <c r="H2932"/>
  <c r="A3000"/>
  <c r="B3000"/>
  <c r="C3000"/>
  <c r="D3000"/>
  <c r="E3000"/>
  <c r="F3000"/>
  <c r="G3000"/>
  <c r="H3000"/>
  <c r="A3062"/>
  <c r="B3062"/>
  <c r="C3062"/>
  <c r="D3062"/>
  <c r="E3062"/>
  <c r="F3062"/>
  <c r="G3062"/>
  <c r="A2794"/>
  <c r="B2794"/>
  <c r="C2794"/>
  <c r="D2794"/>
  <c r="E2794"/>
  <c r="F2794"/>
  <c r="G2794"/>
  <c r="H2794"/>
  <c r="A2933"/>
  <c r="B2933"/>
  <c r="C2933"/>
  <c r="D2933"/>
  <c r="E2933"/>
  <c r="F2933"/>
  <c r="G2933"/>
  <c r="H2933"/>
  <c r="A3001"/>
  <c r="B3001"/>
  <c r="C3001"/>
  <c r="D3001"/>
  <c r="E3001"/>
  <c r="F3001"/>
  <c r="G3001"/>
  <c r="H3001"/>
  <c r="A3063"/>
  <c r="B3063"/>
  <c r="C3063"/>
  <c r="D3063"/>
  <c r="E3063"/>
  <c r="F3063"/>
  <c r="G3063"/>
  <c r="A2979"/>
  <c r="B2979"/>
  <c r="C2979"/>
  <c r="D2979"/>
  <c r="E2979"/>
  <c r="F2979"/>
  <c r="G2979"/>
  <c r="H2979"/>
  <c r="A2795"/>
  <c r="B2795"/>
  <c r="C2795"/>
  <c r="D2795"/>
  <c r="E2795"/>
  <c r="F2795"/>
  <c r="G2795"/>
  <c r="H2795"/>
  <c r="A2934"/>
  <c r="B2934"/>
  <c r="C2934"/>
  <c r="D2934"/>
  <c r="E2934"/>
  <c r="F2934"/>
  <c r="G2934"/>
  <c r="H2934"/>
  <c r="A3064"/>
  <c r="B3064"/>
  <c r="C3064"/>
  <c r="D3064"/>
  <c r="E3064"/>
  <c r="F3064"/>
  <c r="G3064"/>
  <c r="A2259"/>
  <c r="B2259"/>
  <c r="C2259"/>
  <c r="D2259"/>
  <c r="E2259"/>
  <c r="F2259"/>
  <c r="G2259"/>
  <c r="H2259"/>
  <c r="A2260"/>
  <c r="B2260"/>
  <c r="C2260"/>
  <c r="D2260"/>
  <c r="E2260"/>
  <c r="F2260"/>
  <c r="G2260"/>
  <c r="H2260"/>
  <c r="A2261"/>
  <c r="B2261"/>
  <c r="C2261"/>
  <c r="D2261"/>
  <c r="E2261"/>
  <c r="F2261"/>
  <c r="G2261"/>
  <c r="H2261"/>
  <c r="A2270"/>
  <c r="B2270"/>
  <c r="C2270"/>
  <c r="D2270"/>
  <c r="E2270"/>
  <c r="F2270"/>
  <c r="G2270"/>
  <c r="H2270"/>
  <c r="A2319"/>
  <c r="B2319"/>
  <c r="C2319"/>
  <c r="D2319"/>
  <c r="E2319"/>
  <c r="F2319"/>
  <c r="G2319"/>
  <c r="H2319"/>
  <c r="A2366"/>
  <c r="B2366"/>
  <c r="C2366"/>
  <c r="D2366"/>
  <c r="E2366"/>
  <c r="F2366"/>
  <c r="G2366"/>
  <c r="H2366"/>
  <c r="A2402"/>
  <c r="B2402"/>
  <c r="C2402"/>
  <c r="D2402"/>
  <c r="E2402"/>
  <c r="F2402"/>
  <c r="G2402"/>
  <c r="A2320"/>
  <c r="B2320"/>
  <c r="C2320"/>
  <c r="D2320"/>
  <c r="E2320"/>
  <c r="F2320"/>
  <c r="G2320"/>
  <c r="H2320"/>
  <c r="A2367"/>
  <c r="B2367"/>
  <c r="C2367"/>
  <c r="D2367"/>
  <c r="E2367"/>
  <c r="F2367"/>
  <c r="G2367"/>
  <c r="H2367"/>
  <c r="A2403"/>
  <c r="B2403"/>
  <c r="C2403"/>
  <c r="D2403"/>
  <c r="E2403"/>
  <c r="F2403"/>
  <c r="G2403"/>
  <c r="A2321"/>
  <c r="B2321"/>
  <c r="C2321"/>
  <c r="D2321"/>
  <c r="E2321"/>
  <c r="F2321"/>
  <c r="G2321"/>
  <c r="H2321"/>
  <c r="A2322"/>
  <c r="B2322"/>
  <c r="C2322"/>
  <c r="D2322"/>
  <c r="E2322"/>
  <c r="F2322"/>
  <c r="G2322"/>
  <c r="H2322"/>
  <c r="A2404"/>
  <c r="B2404"/>
  <c r="C2404"/>
  <c r="D2404"/>
  <c r="E2404"/>
  <c r="F2404"/>
  <c r="G2404"/>
  <c r="A2428"/>
  <c r="B2428"/>
  <c r="C2428"/>
  <c r="D2428"/>
  <c r="E2428"/>
  <c r="F2428"/>
  <c r="G2428"/>
  <c r="H2428"/>
  <c r="A2446"/>
  <c r="B2446"/>
  <c r="C2446"/>
  <c r="D2446"/>
  <c r="E2446"/>
  <c r="F2446"/>
  <c r="G2446"/>
  <c r="H2446"/>
  <c r="A2462"/>
  <c r="B2462"/>
  <c r="C2462"/>
  <c r="D2462"/>
  <c r="E2462"/>
  <c r="F2462"/>
  <c r="G2462"/>
  <c r="A2468"/>
  <c r="B2468"/>
  <c r="C2468"/>
  <c r="D2468"/>
  <c r="E2468"/>
  <c r="F2468"/>
  <c r="G2468"/>
  <c r="H2468"/>
  <c r="A2529"/>
  <c r="B2529"/>
  <c r="C2529"/>
  <c r="D2529"/>
  <c r="E2529"/>
  <c r="F2529"/>
  <c r="G2529"/>
  <c r="H2529"/>
  <c r="A2589"/>
  <c r="B2589"/>
  <c r="C2589"/>
  <c r="D2589"/>
  <c r="E2589"/>
  <c r="F2589"/>
  <c r="G2589"/>
  <c r="A2530"/>
  <c r="B2530"/>
  <c r="C2530"/>
  <c r="D2530"/>
  <c r="E2530"/>
  <c r="F2530"/>
  <c r="G2530"/>
  <c r="H2530"/>
  <c r="A2531"/>
  <c r="B2531"/>
  <c r="C2531"/>
  <c r="D2531"/>
  <c r="E2531"/>
  <c r="F2531"/>
  <c r="G2531"/>
  <c r="H2531"/>
  <c r="A2532"/>
  <c r="B2532"/>
  <c r="C2532"/>
  <c r="D2532"/>
  <c r="E2532"/>
  <c r="F2532"/>
  <c r="G2532"/>
  <c r="H2532"/>
  <c r="A2533"/>
  <c r="B2533"/>
  <c r="C2533"/>
  <c r="D2533"/>
  <c r="E2533"/>
  <c r="F2533"/>
  <c r="G2533"/>
  <c r="H2533"/>
  <c r="A2640"/>
  <c r="B2640"/>
  <c r="C2640"/>
  <c r="D2640"/>
  <c r="E2640"/>
  <c r="F2640"/>
  <c r="G2640"/>
  <c r="A2641"/>
  <c r="B2641"/>
  <c r="C2641"/>
  <c r="D2641"/>
  <c r="E2641"/>
  <c r="F2641"/>
  <c r="G2641"/>
  <c r="A2642"/>
  <c r="B2642"/>
  <c r="C2642"/>
  <c r="D2642"/>
  <c r="E2642"/>
  <c r="F2642"/>
  <c r="G2642"/>
  <c r="A2677"/>
  <c r="B2677"/>
  <c r="C2677"/>
  <c r="D2677"/>
  <c r="E2677"/>
  <c r="F2677"/>
  <c r="G2677"/>
  <c r="H2677"/>
  <c r="A2692"/>
  <c r="B2692"/>
  <c r="C2692"/>
  <c r="D2692"/>
  <c r="E2692"/>
  <c r="F2692"/>
  <c r="G2692"/>
  <c r="H2692"/>
  <c r="A2726"/>
  <c r="B2726"/>
  <c r="C2726"/>
  <c r="D2726"/>
  <c r="E2726"/>
  <c r="F2726"/>
  <c r="G2726"/>
  <c r="A2678"/>
  <c r="B2678"/>
  <c r="C2678"/>
  <c r="D2678"/>
  <c r="E2678"/>
  <c r="F2678"/>
  <c r="G2678"/>
  <c r="H2678"/>
  <c r="A2727"/>
  <c r="B2727"/>
  <c r="C2727"/>
  <c r="D2727"/>
  <c r="E2727"/>
  <c r="F2727"/>
  <c r="G2727"/>
  <c r="A2679"/>
  <c r="B2679"/>
  <c r="C2679"/>
  <c r="D2679"/>
  <c r="E2679"/>
  <c r="F2679"/>
  <c r="G2679"/>
  <c r="H2679"/>
  <c r="A2827"/>
  <c r="B2827"/>
  <c r="C2827"/>
  <c r="D2827"/>
  <c r="E2827"/>
  <c r="F2827"/>
  <c r="G2827"/>
  <c r="H2827"/>
  <c r="A2935"/>
  <c r="B2935"/>
  <c r="C2935"/>
  <c r="D2935"/>
  <c r="E2935"/>
  <c r="F2935"/>
  <c r="G2935"/>
  <c r="H2935"/>
  <c r="A2980"/>
  <c r="B2980"/>
  <c r="C2980"/>
  <c r="D2980"/>
  <c r="E2980"/>
  <c r="F2980"/>
  <c r="G2980"/>
  <c r="H2980"/>
  <c r="A2796"/>
  <c r="B2796"/>
  <c r="C2796"/>
  <c r="D2796"/>
  <c r="E2796"/>
  <c r="F2796"/>
  <c r="G2796"/>
  <c r="H2796"/>
  <c r="A2828"/>
  <c r="B2828"/>
  <c r="C2828"/>
  <c r="D2828"/>
  <c r="E2828"/>
  <c r="F2828"/>
  <c r="G2828"/>
  <c r="H2828"/>
  <c r="A2936"/>
  <c r="B2936"/>
  <c r="C2936"/>
  <c r="D2936"/>
  <c r="E2936"/>
  <c r="F2936"/>
  <c r="G2936"/>
  <c r="H2936"/>
  <c r="A2861"/>
  <c r="B2861"/>
  <c r="C2861"/>
  <c r="D2861"/>
  <c r="E2861"/>
  <c r="F2861"/>
  <c r="G2861"/>
  <c r="H2861"/>
  <c r="A3065"/>
  <c r="B3065"/>
  <c r="C3065"/>
  <c r="D3065"/>
  <c r="E3065"/>
  <c r="F3065"/>
  <c r="G3065"/>
  <c r="A2981"/>
  <c r="B2981"/>
  <c r="C2981"/>
  <c r="D2981"/>
  <c r="E2981"/>
  <c r="F2981"/>
  <c r="G2981"/>
  <c r="H2981"/>
  <c r="A2797"/>
  <c r="B2797"/>
  <c r="C2797"/>
  <c r="D2797"/>
  <c r="E2797"/>
  <c r="F2797"/>
  <c r="G2797"/>
  <c r="H2797"/>
  <c r="A2829"/>
  <c r="B2829"/>
  <c r="C2829"/>
  <c r="D2829"/>
  <c r="E2829"/>
  <c r="F2829"/>
  <c r="G2829"/>
  <c r="H2829"/>
  <c r="A2937"/>
  <c r="B2937"/>
  <c r="C2937"/>
  <c r="D2937"/>
  <c r="E2937"/>
  <c r="F2937"/>
  <c r="G2937"/>
  <c r="H2937"/>
  <c r="A3066"/>
  <c r="B3066"/>
  <c r="C3066"/>
  <c r="D3066"/>
  <c r="E3066"/>
  <c r="F3066"/>
  <c r="G3066"/>
  <c r="A2740"/>
  <c r="B2740"/>
  <c r="C2740"/>
  <c r="D2740"/>
  <c r="E2740"/>
  <c r="F2740"/>
  <c r="G2740"/>
  <c r="A2798"/>
  <c r="B2798"/>
  <c r="C2798"/>
  <c r="D2798"/>
  <c r="E2798"/>
  <c r="F2798"/>
  <c r="G2798"/>
  <c r="H2798"/>
  <c r="A2938"/>
  <c r="B2938"/>
  <c r="C2938"/>
  <c r="D2938"/>
  <c r="E2938"/>
  <c r="F2938"/>
  <c r="G2938"/>
  <c r="H2938"/>
  <c r="A3067"/>
  <c r="B3067"/>
  <c r="C3067"/>
  <c r="D3067"/>
  <c r="E3067"/>
  <c r="F3067"/>
  <c r="G3067"/>
  <c r="A2799"/>
  <c r="B2799"/>
  <c r="C2799"/>
  <c r="D2799"/>
  <c r="E2799"/>
  <c r="F2799"/>
  <c r="G2799"/>
  <c r="H2799"/>
  <c r="A2939"/>
  <c r="B2939"/>
  <c r="C2939"/>
  <c r="D2939"/>
  <c r="E2939"/>
  <c r="F2939"/>
  <c r="G2939"/>
  <c r="H2939"/>
  <c r="A3068"/>
  <c r="B3068"/>
  <c r="C3068"/>
  <c r="D3068"/>
  <c r="E3068"/>
  <c r="F3068"/>
  <c r="G3068"/>
  <c r="A2262"/>
  <c r="B2262"/>
  <c r="C2262"/>
  <c r="D2262"/>
  <c r="E2262"/>
  <c r="F2262"/>
  <c r="G2262"/>
  <c r="H2262"/>
  <c r="A2263"/>
  <c r="B2263"/>
  <c r="C2263"/>
  <c r="D2263"/>
  <c r="E2263"/>
  <c r="F2263"/>
  <c r="G2263"/>
  <c r="H2263"/>
  <c r="A2323"/>
  <c r="B2323"/>
  <c r="C2323"/>
  <c r="D2323"/>
  <c r="E2323"/>
  <c r="F2323"/>
  <c r="G2323"/>
  <c r="H2323"/>
  <c r="A2340"/>
  <c r="B2340"/>
  <c r="C2340"/>
  <c r="D2340"/>
  <c r="E2340"/>
  <c r="F2340"/>
  <c r="G2340"/>
  <c r="H2340"/>
  <c r="A2368"/>
  <c r="B2368"/>
  <c r="C2368"/>
  <c r="D2368"/>
  <c r="E2368"/>
  <c r="F2368"/>
  <c r="G2368"/>
  <c r="H2368"/>
  <c r="A2405"/>
  <c r="B2405"/>
  <c r="C2405"/>
  <c r="D2405"/>
  <c r="E2405"/>
  <c r="F2405"/>
  <c r="G2405"/>
  <c r="A2324"/>
  <c r="B2324"/>
  <c r="C2324"/>
  <c r="D2324"/>
  <c r="E2324"/>
  <c r="F2324"/>
  <c r="G2324"/>
  <c r="H2324"/>
  <c r="A2369"/>
  <c r="B2369"/>
  <c r="C2369"/>
  <c r="D2369"/>
  <c r="E2369"/>
  <c r="F2369"/>
  <c r="G2369"/>
  <c r="H2369"/>
  <c r="A2406"/>
  <c r="B2406"/>
  <c r="C2406"/>
  <c r="D2406"/>
  <c r="E2406"/>
  <c r="F2406"/>
  <c r="G2406"/>
  <c r="A2325"/>
  <c r="B2325"/>
  <c r="C2325"/>
  <c r="D2325"/>
  <c r="E2325"/>
  <c r="F2325"/>
  <c r="G2325"/>
  <c r="H2325"/>
  <c r="A2370"/>
  <c r="B2370"/>
  <c r="C2370"/>
  <c r="D2370"/>
  <c r="E2370"/>
  <c r="F2370"/>
  <c r="G2370"/>
  <c r="H2370"/>
  <c r="A2407"/>
  <c r="B2407"/>
  <c r="C2407"/>
  <c r="D2407"/>
  <c r="E2407"/>
  <c r="F2407"/>
  <c r="G2407"/>
  <c r="A2326"/>
  <c r="B2326"/>
  <c r="C2326"/>
  <c r="D2326"/>
  <c r="E2326"/>
  <c r="F2326"/>
  <c r="G2326"/>
  <c r="H2326"/>
  <c r="A2408"/>
  <c r="B2408"/>
  <c r="C2408"/>
  <c r="D2408"/>
  <c r="E2408"/>
  <c r="F2408"/>
  <c r="G2408"/>
  <c r="A2429"/>
  <c r="B2429"/>
  <c r="C2429"/>
  <c r="D2429"/>
  <c r="E2429"/>
  <c r="F2429"/>
  <c r="G2429"/>
  <c r="H2429"/>
  <c r="A2447"/>
  <c r="B2447"/>
  <c r="C2447"/>
  <c r="D2447"/>
  <c r="E2447"/>
  <c r="F2447"/>
  <c r="G2447"/>
  <c r="H2447"/>
  <c r="A2463"/>
  <c r="B2463"/>
  <c r="C2463"/>
  <c r="D2463"/>
  <c r="E2463"/>
  <c r="F2463"/>
  <c r="G2463"/>
  <c r="A2534"/>
  <c r="B2534"/>
  <c r="C2534"/>
  <c r="D2534"/>
  <c r="E2534"/>
  <c r="F2534"/>
  <c r="G2534"/>
  <c r="H2534"/>
  <c r="A2590"/>
  <c r="B2590"/>
  <c r="C2590"/>
  <c r="D2590"/>
  <c r="E2590"/>
  <c r="F2590"/>
  <c r="G2590"/>
  <c r="A2535"/>
  <c r="B2535"/>
  <c r="C2535"/>
  <c r="D2535"/>
  <c r="E2535"/>
  <c r="F2535"/>
  <c r="G2535"/>
  <c r="H2535"/>
  <c r="A2536"/>
  <c r="B2536"/>
  <c r="C2536"/>
  <c r="D2536"/>
  <c r="E2536"/>
  <c r="F2536"/>
  <c r="G2536"/>
  <c r="H2536"/>
  <c r="A2537"/>
  <c r="B2537"/>
  <c r="C2537"/>
  <c r="D2537"/>
  <c r="E2537"/>
  <c r="F2537"/>
  <c r="G2537"/>
  <c r="H2537"/>
  <c r="A2591"/>
  <c r="B2591"/>
  <c r="C2591"/>
  <c r="D2591"/>
  <c r="E2591"/>
  <c r="F2591"/>
  <c r="G2591"/>
  <c r="A2538"/>
  <c r="B2538"/>
  <c r="C2538"/>
  <c r="D2538"/>
  <c r="E2538"/>
  <c r="F2538"/>
  <c r="G2538"/>
  <c r="H2538"/>
  <c r="A2643"/>
  <c r="B2643"/>
  <c r="C2643"/>
  <c r="D2643"/>
  <c r="E2643"/>
  <c r="F2643"/>
  <c r="G2643"/>
  <c r="A2644"/>
  <c r="B2644"/>
  <c r="C2644"/>
  <c r="D2644"/>
  <c r="E2644"/>
  <c r="F2644"/>
  <c r="G2644"/>
  <c r="A2612"/>
  <c r="B2612"/>
  <c r="C2612"/>
  <c r="D2612"/>
  <c r="E2612"/>
  <c r="F2612"/>
  <c r="G2612"/>
  <c r="A2645"/>
  <c r="B2645"/>
  <c r="C2645"/>
  <c r="D2645"/>
  <c r="E2645"/>
  <c r="F2645"/>
  <c r="G2645"/>
  <c r="A2600"/>
  <c r="B2600"/>
  <c r="C2600"/>
  <c r="D2600"/>
  <c r="E2600"/>
  <c r="F2600"/>
  <c r="G2600"/>
  <c r="H2600"/>
  <c r="A2613"/>
  <c r="B2613"/>
  <c r="C2613"/>
  <c r="D2613"/>
  <c r="E2613"/>
  <c r="F2613"/>
  <c r="G2613"/>
  <c r="A2655"/>
  <c r="B2655"/>
  <c r="C2655"/>
  <c r="D2655"/>
  <c r="E2655"/>
  <c r="F2655"/>
  <c r="G2655"/>
  <c r="H2655"/>
  <c r="A2680"/>
  <c r="B2680"/>
  <c r="C2680"/>
  <c r="D2680"/>
  <c r="E2680"/>
  <c r="F2680"/>
  <c r="G2680"/>
  <c r="H2680"/>
  <c r="A2706"/>
  <c r="B2706"/>
  <c r="C2706"/>
  <c r="D2706"/>
  <c r="E2706"/>
  <c r="F2706"/>
  <c r="G2706"/>
  <c r="H2706"/>
  <c r="A2728"/>
  <c r="B2728"/>
  <c r="C2728"/>
  <c r="D2728"/>
  <c r="E2728"/>
  <c r="F2728"/>
  <c r="G2728"/>
  <c r="A2681"/>
  <c r="B2681"/>
  <c r="C2681"/>
  <c r="D2681"/>
  <c r="E2681"/>
  <c r="F2681"/>
  <c r="G2681"/>
  <c r="H2681"/>
  <c r="A2729"/>
  <c r="B2729"/>
  <c r="C2729"/>
  <c r="D2729"/>
  <c r="E2729"/>
  <c r="F2729"/>
  <c r="G2729"/>
  <c r="A2682"/>
  <c r="B2682"/>
  <c r="C2682"/>
  <c r="D2682"/>
  <c r="E2682"/>
  <c r="F2682"/>
  <c r="G2682"/>
  <c r="H2682"/>
  <c r="A2714"/>
  <c r="B2714"/>
  <c r="C2714"/>
  <c r="D2714"/>
  <c r="E2714"/>
  <c r="F2714"/>
  <c r="G2714"/>
  <c r="H2714"/>
  <c r="A2730"/>
  <c r="B2730"/>
  <c r="C2730"/>
  <c r="D2730"/>
  <c r="E2730"/>
  <c r="F2730"/>
  <c r="G2730"/>
  <c r="A2800"/>
  <c r="B2800"/>
  <c r="C2800"/>
  <c r="D2800"/>
  <c r="E2800"/>
  <c r="F2800"/>
  <c r="G2800"/>
  <c r="H2800"/>
  <c r="A2830"/>
  <c r="B2830"/>
  <c r="C2830"/>
  <c r="D2830"/>
  <c r="E2830"/>
  <c r="F2830"/>
  <c r="G2830"/>
  <c r="H2830"/>
  <c r="A2940"/>
  <c r="B2940"/>
  <c r="C2940"/>
  <c r="D2940"/>
  <c r="E2940"/>
  <c r="F2940"/>
  <c r="G2940"/>
  <c r="H2940"/>
  <c r="A3069"/>
  <c r="B3069"/>
  <c r="C3069"/>
  <c r="D3069"/>
  <c r="E3069"/>
  <c r="F3069"/>
  <c r="G3069"/>
  <c r="A2982"/>
  <c r="B2982"/>
  <c r="C2982"/>
  <c r="D2982"/>
  <c r="E2982"/>
  <c r="F2982"/>
  <c r="G2982"/>
  <c r="H2982"/>
  <c r="A2801"/>
  <c r="B2801"/>
  <c r="C2801"/>
  <c r="D2801"/>
  <c r="E2801"/>
  <c r="F2801"/>
  <c r="G2801"/>
  <c r="H2801"/>
  <c r="A2941"/>
  <c r="B2941"/>
  <c r="C2941"/>
  <c r="D2941"/>
  <c r="E2941"/>
  <c r="F2941"/>
  <c r="G2941"/>
  <c r="H2941"/>
  <c r="A3070"/>
  <c r="B3070"/>
  <c r="C3070"/>
  <c r="D3070"/>
  <c r="E3070"/>
  <c r="F3070"/>
  <c r="G3070"/>
  <c r="A2983"/>
  <c r="B2983"/>
  <c r="C2983"/>
  <c r="D2983"/>
  <c r="E2983"/>
  <c r="F2983"/>
  <c r="G2983"/>
  <c r="H2983"/>
  <c r="A2802"/>
  <c r="B2802"/>
  <c r="C2802"/>
  <c r="D2802"/>
  <c r="E2802"/>
  <c r="F2802"/>
  <c r="G2802"/>
  <c r="H2802"/>
  <c r="A2942"/>
  <c r="B2942"/>
  <c r="C2942"/>
  <c r="D2942"/>
  <c r="E2942"/>
  <c r="F2942"/>
  <c r="G2942"/>
  <c r="H2942"/>
  <c r="A3002"/>
  <c r="B3002"/>
  <c r="C3002"/>
  <c r="D3002"/>
  <c r="E3002"/>
  <c r="F3002"/>
  <c r="G3002"/>
  <c r="H3002"/>
  <c r="A3071"/>
  <c r="B3071"/>
  <c r="C3071"/>
  <c r="D3071"/>
  <c r="E3071"/>
  <c r="F3071"/>
  <c r="G3071"/>
  <c r="A2803"/>
  <c r="B2803"/>
  <c r="C2803"/>
  <c r="D2803"/>
  <c r="E2803"/>
  <c r="F2803"/>
  <c r="G2803"/>
  <c r="H2803"/>
  <c r="A2943"/>
  <c r="B2943"/>
  <c r="C2943"/>
  <c r="D2943"/>
  <c r="E2943"/>
  <c r="F2943"/>
  <c r="G2943"/>
  <c r="H2943"/>
  <c r="A3072"/>
  <c r="B3072"/>
  <c r="C3072"/>
  <c r="D3072"/>
  <c r="E3072"/>
  <c r="F3072"/>
  <c r="G3072"/>
  <c r="A2984"/>
  <c r="B2984"/>
  <c r="C2984"/>
  <c r="D2984"/>
  <c r="E2984"/>
  <c r="F2984"/>
  <c r="G2984"/>
  <c r="H2984"/>
  <c r="A2804"/>
  <c r="B2804"/>
  <c r="C2804"/>
  <c r="D2804"/>
  <c r="E2804"/>
  <c r="F2804"/>
  <c r="G2804"/>
  <c r="H2804"/>
  <c r="A2944"/>
  <c r="B2944"/>
  <c r="C2944"/>
  <c r="D2944"/>
  <c r="E2944"/>
  <c r="F2944"/>
  <c r="G2944"/>
  <c r="H2944"/>
  <c r="A3073"/>
  <c r="B3073"/>
  <c r="C3073"/>
  <c r="D3073"/>
  <c r="E3073"/>
  <c r="F3073"/>
  <c r="G3073"/>
  <c r="A2264"/>
  <c r="B2264"/>
  <c r="C2264"/>
  <c r="D2264"/>
  <c r="E2264"/>
  <c r="F2264"/>
  <c r="G2264"/>
  <c r="H2264"/>
  <c r="A2265"/>
  <c r="B2265"/>
  <c r="C2265"/>
  <c r="D2265"/>
  <c r="E2265"/>
  <c r="F2265"/>
  <c r="G2265"/>
  <c r="H2265"/>
  <c r="A2266"/>
  <c r="B2266"/>
  <c r="C2266"/>
  <c r="D2266"/>
  <c r="E2266"/>
  <c r="F2266"/>
  <c r="G2266"/>
  <c r="H2266"/>
  <c r="A2272"/>
  <c r="B2272"/>
  <c r="C2272"/>
  <c r="D2272"/>
  <c r="E2272"/>
  <c r="F2272"/>
  <c r="G2272"/>
  <c r="H2272"/>
  <c r="A2420"/>
  <c r="B2420"/>
  <c r="C2420"/>
  <c r="D2420"/>
  <c r="E2420"/>
  <c r="F2420"/>
  <c r="G2420"/>
  <c r="A2327"/>
  <c r="B2327"/>
  <c r="C2327"/>
  <c r="D2327"/>
  <c r="E2327"/>
  <c r="F2327"/>
  <c r="G2327"/>
  <c r="H2327"/>
  <c r="A2371"/>
  <c r="B2371"/>
  <c r="C2371"/>
  <c r="D2371"/>
  <c r="E2371"/>
  <c r="F2371"/>
  <c r="G2371"/>
  <c r="H2371"/>
  <c r="A2409"/>
  <c r="B2409"/>
  <c r="C2409"/>
  <c r="D2409"/>
  <c r="E2409"/>
  <c r="F2409"/>
  <c r="G2409"/>
  <c r="A2328"/>
  <c r="B2328"/>
  <c r="C2328"/>
  <c r="D2328"/>
  <c r="E2328"/>
  <c r="F2328"/>
  <c r="G2328"/>
  <c r="H2328"/>
  <c r="A2345"/>
  <c r="B2345"/>
  <c r="C2345"/>
  <c r="D2345"/>
  <c r="E2345"/>
  <c r="F2345"/>
  <c r="G2345"/>
  <c r="H2345"/>
  <c r="A2410"/>
  <c r="B2410"/>
  <c r="C2410"/>
  <c r="D2410"/>
  <c r="E2410"/>
  <c r="F2410"/>
  <c r="G2410"/>
  <c r="A2329"/>
  <c r="B2329"/>
  <c r="C2329"/>
  <c r="D2329"/>
  <c r="E2329"/>
  <c r="F2329"/>
  <c r="G2329"/>
  <c r="H2329"/>
  <c r="A2330"/>
  <c r="B2330"/>
  <c r="C2330"/>
  <c r="D2330"/>
  <c r="E2330"/>
  <c r="F2330"/>
  <c r="G2330"/>
  <c r="H2330"/>
  <c r="A2411"/>
  <c r="B2411"/>
  <c r="C2411"/>
  <c r="D2411"/>
  <c r="E2411"/>
  <c r="F2411"/>
  <c r="G2411"/>
  <c r="A2448"/>
  <c r="B2448"/>
  <c r="C2448"/>
  <c r="D2448"/>
  <c r="E2448"/>
  <c r="F2448"/>
  <c r="G2448"/>
  <c r="H2448"/>
  <c r="A2464"/>
  <c r="B2464"/>
  <c r="C2464"/>
  <c r="D2464"/>
  <c r="E2464"/>
  <c r="F2464"/>
  <c r="G2464"/>
  <c r="A2469"/>
  <c r="B2469"/>
  <c r="C2469"/>
  <c r="D2469"/>
  <c r="E2469"/>
  <c r="F2469"/>
  <c r="G2469"/>
  <c r="H2469"/>
  <c r="A2539"/>
  <c r="B2539"/>
  <c r="C2539"/>
  <c r="D2539"/>
  <c r="E2539"/>
  <c r="F2539"/>
  <c r="G2539"/>
  <c r="H2539"/>
  <c r="A2592"/>
  <c r="B2592"/>
  <c r="C2592"/>
  <c r="D2592"/>
  <c r="E2592"/>
  <c r="F2592"/>
  <c r="G2592"/>
  <c r="A2540"/>
  <c r="B2540"/>
  <c r="C2540"/>
  <c r="D2540"/>
  <c r="E2540"/>
  <c r="F2540"/>
  <c r="G2540"/>
  <c r="H2540"/>
  <c r="A2541"/>
  <c r="B2541"/>
  <c r="C2541"/>
  <c r="D2541"/>
  <c r="E2541"/>
  <c r="F2541"/>
  <c r="G2541"/>
  <c r="H2541"/>
  <c r="A2542"/>
  <c r="B2542"/>
  <c r="C2542"/>
  <c r="D2542"/>
  <c r="E2542"/>
  <c r="F2542"/>
  <c r="G2542"/>
  <c r="H2542"/>
  <c r="A2593"/>
  <c r="B2593"/>
  <c r="C2593"/>
  <c r="D2593"/>
  <c r="E2593"/>
  <c r="F2593"/>
  <c r="G2593"/>
  <c r="A2543"/>
  <c r="B2543"/>
  <c r="C2543"/>
  <c r="D2543"/>
  <c r="E2543"/>
  <c r="F2543"/>
  <c r="G2543"/>
  <c r="H2543"/>
  <c r="A2594"/>
  <c r="B2594"/>
  <c r="C2594"/>
  <c r="D2594"/>
  <c r="E2594"/>
  <c r="F2594"/>
  <c r="G2594"/>
  <c r="A2646"/>
  <c r="B2646"/>
  <c r="C2646"/>
  <c r="D2646"/>
  <c r="E2646"/>
  <c r="F2646"/>
  <c r="G2646"/>
  <c r="A2614"/>
  <c r="B2614"/>
  <c r="C2614"/>
  <c r="D2614"/>
  <c r="E2614"/>
  <c r="F2614"/>
  <c r="G2614"/>
  <c r="A2647"/>
  <c r="B2647"/>
  <c r="C2647"/>
  <c r="D2647"/>
  <c r="E2647"/>
  <c r="F2647"/>
  <c r="G2647"/>
  <c r="A2615"/>
  <c r="B2615"/>
  <c r="C2615"/>
  <c r="D2615"/>
  <c r="E2615"/>
  <c r="F2615"/>
  <c r="G2615"/>
  <c r="A2648"/>
  <c r="B2648"/>
  <c r="C2648"/>
  <c r="D2648"/>
  <c r="E2648"/>
  <c r="F2648"/>
  <c r="G2648"/>
  <c r="A2601"/>
  <c r="B2601"/>
  <c r="C2601"/>
  <c r="D2601"/>
  <c r="E2601"/>
  <c r="F2601"/>
  <c r="G2601"/>
  <c r="H2601"/>
  <c r="A2616"/>
  <c r="B2616"/>
  <c r="C2616"/>
  <c r="D2616"/>
  <c r="E2616"/>
  <c r="F2616"/>
  <c r="G2616"/>
  <c r="A2683"/>
  <c r="B2683"/>
  <c r="C2683"/>
  <c r="D2683"/>
  <c r="E2683"/>
  <c r="F2683"/>
  <c r="G2683"/>
  <c r="H2683"/>
  <c r="A2693"/>
  <c r="B2693"/>
  <c r="C2693"/>
  <c r="D2693"/>
  <c r="E2693"/>
  <c r="F2693"/>
  <c r="G2693"/>
  <c r="H2693"/>
  <c r="A2707"/>
  <c r="B2707"/>
  <c r="C2707"/>
  <c r="D2707"/>
  <c r="E2707"/>
  <c r="F2707"/>
  <c r="G2707"/>
  <c r="H2707"/>
  <c r="A2684"/>
  <c r="B2684"/>
  <c r="C2684"/>
  <c r="D2684"/>
  <c r="E2684"/>
  <c r="F2684"/>
  <c r="G2684"/>
  <c r="H2684"/>
  <c r="A2715"/>
  <c r="B2715"/>
  <c r="C2715"/>
  <c r="D2715"/>
  <c r="E2715"/>
  <c r="F2715"/>
  <c r="G2715"/>
  <c r="H2715"/>
  <c r="A2731"/>
  <c r="B2731"/>
  <c r="C2731"/>
  <c r="D2731"/>
  <c r="E2731"/>
  <c r="F2731"/>
  <c r="G2731"/>
  <c r="A2685"/>
  <c r="B2685"/>
  <c r="C2685"/>
  <c r="D2685"/>
  <c r="E2685"/>
  <c r="F2685"/>
  <c r="G2685"/>
  <c r="H2685"/>
  <c r="A2732"/>
  <c r="B2732"/>
  <c r="C2732"/>
  <c r="D2732"/>
  <c r="E2732"/>
  <c r="F2732"/>
  <c r="G2732"/>
  <c r="A2831"/>
  <c r="B2831"/>
  <c r="C2831"/>
  <c r="D2831"/>
  <c r="E2831"/>
  <c r="F2831"/>
  <c r="G2831"/>
  <c r="H2831"/>
  <c r="A2945"/>
  <c r="B2945"/>
  <c r="C2945"/>
  <c r="D2945"/>
  <c r="E2945"/>
  <c r="F2945"/>
  <c r="G2945"/>
  <c r="H2945"/>
  <c r="A3074"/>
  <c r="B3074"/>
  <c r="C3074"/>
  <c r="D3074"/>
  <c r="E3074"/>
  <c r="F3074"/>
  <c r="G3074"/>
  <c r="A2985"/>
  <c r="B2985"/>
  <c r="C2985"/>
  <c r="D2985"/>
  <c r="E2985"/>
  <c r="F2985"/>
  <c r="G2985"/>
  <c r="H2985"/>
  <c r="A2805"/>
  <c r="B2805"/>
  <c r="C2805"/>
  <c r="D2805"/>
  <c r="E2805"/>
  <c r="F2805"/>
  <c r="G2805"/>
  <c r="H2805"/>
  <c r="A2832"/>
  <c r="B2832"/>
  <c r="C2832"/>
  <c r="D2832"/>
  <c r="E2832"/>
  <c r="F2832"/>
  <c r="G2832"/>
  <c r="H2832"/>
  <c r="A2946"/>
  <c r="B2946"/>
  <c r="C2946"/>
  <c r="D2946"/>
  <c r="E2946"/>
  <c r="F2946"/>
  <c r="G2946"/>
  <c r="H2946"/>
  <c r="A3075"/>
  <c r="B3075"/>
  <c r="C3075"/>
  <c r="D3075"/>
  <c r="E3075"/>
  <c r="F3075"/>
  <c r="G3075"/>
  <c r="A2986"/>
  <c r="B2986"/>
  <c r="C2986"/>
  <c r="D2986"/>
  <c r="E2986"/>
  <c r="F2986"/>
  <c r="G2986"/>
  <c r="H2986"/>
  <c r="A2806"/>
  <c r="B2806"/>
  <c r="C2806"/>
  <c r="D2806"/>
  <c r="E2806"/>
  <c r="F2806"/>
  <c r="G2806"/>
  <c r="H2806"/>
  <c r="A2833"/>
  <c r="B2833"/>
  <c r="C2833"/>
  <c r="D2833"/>
  <c r="E2833"/>
  <c r="F2833"/>
  <c r="G2833"/>
  <c r="H2833"/>
  <c r="A2947"/>
  <c r="B2947"/>
  <c r="C2947"/>
  <c r="D2947"/>
  <c r="E2947"/>
  <c r="F2947"/>
  <c r="G2947"/>
  <c r="H2947"/>
  <c r="A3003"/>
  <c r="B3003"/>
  <c r="C3003"/>
  <c r="D3003"/>
  <c r="E3003"/>
  <c r="F3003"/>
  <c r="G3003"/>
  <c r="H3003"/>
  <c r="A3076"/>
  <c r="B3076"/>
  <c r="C3076"/>
  <c r="D3076"/>
  <c r="E3076"/>
  <c r="F3076"/>
  <c r="G3076"/>
  <c r="A2807"/>
  <c r="B2807"/>
  <c r="C2807"/>
  <c r="D2807"/>
  <c r="E2807"/>
  <c r="F2807"/>
  <c r="G2807"/>
  <c r="H2807"/>
  <c r="A2834"/>
  <c r="B2834"/>
  <c r="C2834"/>
  <c r="D2834"/>
  <c r="E2834"/>
  <c r="F2834"/>
  <c r="G2834"/>
  <c r="H2834"/>
  <c r="A2948"/>
  <c r="B2948"/>
  <c r="C2948"/>
  <c r="D2948"/>
  <c r="E2948"/>
  <c r="F2948"/>
  <c r="G2948"/>
  <c r="H2948"/>
  <c r="A3077"/>
  <c r="B3077"/>
  <c r="C3077"/>
  <c r="D3077"/>
  <c r="E3077"/>
  <c r="F3077"/>
  <c r="G3077"/>
  <c r="A2987"/>
  <c r="B2987"/>
  <c r="C2987"/>
  <c r="D2987"/>
  <c r="E2987"/>
  <c r="F2987"/>
  <c r="G2987"/>
  <c r="H2987"/>
  <c r="A2808"/>
  <c r="B2808"/>
  <c r="C2808"/>
  <c r="D2808"/>
  <c r="E2808"/>
  <c r="F2808"/>
  <c r="G2808"/>
  <c r="H2808"/>
  <c r="A2835"/>
  <c r="B2835"/>
  <c r="C2835"/>
  <c r="D2835"/>
  <c r="E2835"/>
  <c r="F2835"/>
  <c r="G2835"/>
  <c r="H2835"/>
  <c r="A2949"/>
  <c r="B2949"/>
  <c r="C2949"/>
  <c r="D2949"/>
  <c r="E2949"/>
  <c r="F2949"/>
  <c r="G2949"/>
  <c r="H2949"/>
  <c r="A2858"/>
  <c r="B2858"/>
  <c r="C2858"/>
  <c r="D2858"/>
  <c r="E2858"/>
  <c r="F2858"/>
  <c r="G2858"/>
  <c r="H2858"/>
  <c r="A3078"/>
  <c r="B3078"/>
  <c r="C3078"/>
  <c r="D3078"/>
  <c r="E3078"/>
  <c r="F3078"/>
  <c r="G3078"/>
  <c r="A2276"/>
  <c r="B2276"/>
  <c r="C2276"/>
  <c r="D2276"/>
  <c r="E2276"/>
  <c r="F2276"/>
  <c r="G2276"/>
  <c r="A2267"/>
  <c r="B2267"/>
  <c r="C2267"/>
  <c r="D2267"/>
  <c r="E2267"/>
  <c r="F2267"/>
  <c r="G2267"/>
  <c r="H2267"/>
  <c r="A2268"/>
  <c r="B2268"/>
  <c r="C2268"/>
  <c r="D2268"/>
  <c r="E2268"/>
  <c r="F2268"/>
  <c r="G2268"/>
  <c r="H2268"/>
  <c r="A2331"/>
  <c r="B2331"/>
  <c r="C2331"/>
  <c r="D2331"/>
  <c r="E2331"/>
  <c r="F2331"/>
  <c r="G2331"/>
  <c r="H2331"/>
  <c r="A2372"/>
  <c r="B2372"/>
  <c r="C2372"/>
  <c r="D2372"/>
  <c r="E2372"/>
  <c r="F2372"/>
  <c r="G2372"/>
  <c r="H2372"/>
  <c r="A2344"/>
  <c r="B2344"/>
  <c r="C2344"/>
  <c r="D2344"/>
  <c r="E2344"/>
  <c r="F2344"/>
  <c r="G2344"/>
  <c r="H2344"/>
  <c r="A2412"/>
  <c r="B2412"/>
  <c r="C2412"/>
  <c r="D2412"/>
  <c r="E2412"/>
  <c r="F2412"/>
  <c r="G2412"/>
  <c r="A2332"/>
  <c r="B2332"/>
  <c r="C2332"/>
  <c r="D2332"/>
  <c r="E2332"/>
  <c r="F2332"/>
  <c r="G2332"/>
  <c r="H2332"/>
  <c r="A2373"/>
  <c r="B2373"/>
  <c r="C2373"/>
  <c r="D2373"/>
  <c r="E2373"/>
  <c r="F2373"/>
  <c r="G2373"/>
  <c r="H2373"/>
  <c r="A2413"/>
  <c r="B2413"/>
  <c r="C2413"/>
  <c r="D2413"/>
  <c r="E2413"/>
  <c r="F2413"/>
  <c r="G2413"/>
  <c r="A2333"/>
  <c r="B2333"/>
  <c r="C2333"/>
  <c r="D2333"/>
  <c r="E2333"/>
  <c r="F2333"/>
  <c r="G2333"/>
  <c r="H2333"/>
  <c r="A2414"/>
  <c r="B2414"/>
  <c r="C2414"/>
  <c r="D2414"/>
  <c r="E2414"/>
  <c r="F2414"/>
  <c r="G2414"/>
  <c r="A2334"/>
  <c r="B2334"/>
  <c r="C2334"/>
  <c r="D2334"/>
  <c r="E2334"/>
  <c r="F2334"/>
  <c r="G2334"/>
  <c r="H2334"/>
  <c r="A2415"/>
  <c r="B2415"/>
  <c r="C2415"/>
  <c r="D2415"/>
  <c r="E2415"/>
  <c r="F2415"/>
  <c r="G2415"/>
  <c r="A2430"/>
  <c r="B2430"/>
  <c r="C2430"/>
  <c r="D2430"/>
  <c r="E2430"/>
  <c r="F2430"/>
  <c r="G2430"/>
  <c r="H2430"/>
  <c r="A2449"/>
  <c r="B2449"/>
  <c r="C2449"/>
  <c r="D2449"/>
  <c r="E2449"/>
  <c r="F2449"/>
  <c r="G2449"/>
  <c r="H2449"/>
  <c r="A2470"/>
  <c r="B2470"/>
  <c r="C2470"/>
  <c r="D2470"/>
  <c r="E2470"/>
  <c r="F2470"/>
  <c r="G2470"/>
  <c r="H2470"/>
  <c r="A2544"/>
  <c r="B2544"/>
  <c r="C2544"/>
  <c r="D2544"/>
  <c r="E2544"/>
  <c r="F2544"/>
  <c r="G2544"/>
  <c r="H2544"/>
  <c r="A2545"/>
  <c r="B2545"/>
  <c r="C2545"/>
  <c r="D2545"/>
  <c r="E2545"/>
  <c r="F2545"/>
  <c r="G2545"/>
  <c r="H2545"/>
  <c r="A2546"/>
  <c r="B2546"/>
  <c r="C2546"/>
  <c r="D2546"/>
  <c r="E2546"/>
  <c r="F2546"/>
  <c r="G2546"/>
  <c r="H2546"/>
  <c r="A2547"/>
  <c r="B2547"/>
  <c r="C2547"/>
  <c r="D2547"/>
  <c r="E2547"/>
  <c r="F2547"/>
  <c r="G2547"/>
  <c r="H2547"/>
  <c r="A2595"/>
  <c r="B2595"/>
  <c r="C2595"/>
  <c r="D2595"/>
  <c r="E2595"/>
  <c r="F2595"/>
  <c r="G2595"/>
  <c r="A2548"/>
  <c r="B2548"/>
  <c r="C2548"/>
  <c r="D2548"/>
  <c r="E2548"/>
  <c r="F2548"/>
  <c r="G2548"/>
  <c r="H2548"/>
  <c r="A2596"/>
  <c r="B2596"/>
  <c r="C2596"/>
  <c r="D2596"/>
  <c r="E2596"/>
  <c r="F2596"/>
  <c r="G2596"/>
  <c r="A2649"/>
  <c r="B2649"/>
  <c r="C2649"/>
  <c r="D2649"/>
  <c r="E2649"/>
  <c r="F2649"/>
  <c r="G2649"/>
  <c r="A2650"/>
  <c r="B2650"/>
  <c r="C2650"/>
  <c r="D2650"/>
  <c r="E2650"/>
  <c r="F2650"/>
  <c r="G2650"/>
  <c r="A2651"/>
  <c r="B2651"/>
  <c r="C2651"/>
  <c r="D2651"/>
  <c r="E2651"/>
  <c r="F2651"/>
  <c r="G2651"/>
  <c r="A2602"/>
  <c r="B2602"/>
  <c r="C2602"/>
  <c r="D2602"/>
  <c r="E2602"/>
  <c r="F2602"/>
  <c r="G2602"/>
  <c r="H2602"/>
  <c r="A2617"/>
  <c r="B2617"/>
  <c r="C2617"/>
  <c r="D2617"/>
  <c r="E2617"/>
  <c r="F2617"/>
  <c r="G2617"/>
  <c r="A2686"/>
  <c r="B2686"/>
  <c r="C2686"/>
  <c r="D2686"/>
  <c r="E2686"/>
  <c r="F2686"/>
  <c r="G2686"/>
  <c r="H2686"/>
  <c r="A2694"/>
  <c r="B2694"/>
  <c r="C2694"/>
  <c r="D2694"/>
  <c r="E2694"/>
  <c r="F2694"/>
  <c r="G2694"/>
  <c r="H2694"/>
  <c r="A2708"/>
  <c r="B2708"/>
  <c r="C2708"/>
  <c r="D2708"/>
  <c r="E2708"/>
  <c r="F2708"/>
  <c r="G2708"/>
  <c r="H2708"/>
  <c r="A2733"/>
  <c r="B2733"/>
  <c r="C2733"/>
  <c r="D2733"/>
  <c r="E2733"/>
  <c r="F2733"/>
  <c r="G2733"/>
  <c r="A2687"/>
  <c r="B2687"/>
  <c r="C2687"/>
  <c r="D2687"/>
  <c r="E2687"/>
  <c r="F2687"/>
  <c r="G2687"/>
  <c r="H2687"/>
  <c r="A2688"/>
  <c r="B2688"/>
  <c r="C2688"/>
  <c r="D2688"/>
  <c r="E2688"/>
  <c r="F2688"/>
  <c r="G2688"/>
  <c r="H2688"/>
  <c r="A2734"/>
  <c r="B2734"/>
  <c r="C2734"/>
  <c r="D2734"/>
  <c r="E2734"/>
  <c r="F2734"/>
  <c r="G2734"/>
  <c r="A2836"/>
  <c r="B2836"/>
  <c r="C2836"/>
  <c r="D2836"/>
  <c r="E2836"/>
  <c r="F2836"/>
  <c r="G2836"/>
  <c r="H2836"/>
  <c r="A2950"/>
  <c r="B2950"/>
  <c r="C2950"/>
  <c r="D2950"/>
  <c r="E2950"/>
  <c r="F2950"/>
  <c r="G2950"/>
  <c r="H2950"/>
  <c r="A3079"/>
  <c r="B3079"/>
  <c r="C3079"/>
  <c r="D3079"/>
  <c r="E3079"/>
  <c r="F3079"/>
  <c r="G3079"/>
  <c r="A2988"/>
  <c r="B2988"/>
  <c r="C2988"/>
  <c r="D2988"/>
  <c r="E2988"/>
  <c r="F2988"/>
  <c r="G2988"/>
  <c r="H2988"/>
  <c r="A2809"/>
  <c r="B2809"/>
  <c r="C2809"/>
  <c r="D2809"/>
  <c r="E2809"/>
  <c r="F2809"/>
  <c r="G2809"/>
  <c r="H2809"/>
  <c r="A2837"/>
  <c r="B2837"/>
  <c r="C2837"/>
  <c r="D2837"/>
  <c r="E2837"/>
  <c r="F2837"/>
  <c r="G2837"/>
  <c r="H2837"/>
  <c r="A2951"/>
  <c r="B2951"/>
  <c r="C2951"/>
  <c r="D2951"/>
  <c r="E2951"/>
  <c r="F2951"/>
  <c r="G2951"/>
  <c r="H2951"/>
  <c r="A2859"/>
  <c r="B2859"/>
  <c r="C2859"/>
  <c r="D2859"/>
  <c r="E2859"/>
  <c r="F2859"/>
  <c r="G2859"/>
  <c r="H2859"/>
  <c r="A3080"/>
  <c r="B3080"/>
  <c r="C3080"/>
  <c r="D3080"/>
  <c r="E3080"/>
  <c r="F3080"/>
  <c r="G3080"/>
  <c r="A2989"/>
  <c r="B2989"/>
  <c r="C2989"/>
  <c r="D2989"/>
  <c r="E2989"/>
  <c r="F2989"/>
  <c r="G2989"/>
  <c r="H2989"/>
  <c r="A2810"/>
  <c r="B2810"/>
  <c r="C2810"/>
  <c r="D2810"/>
  <c r="E2810"/>
  <c r="F2810"/>
  <c r="G2810"/>
  <c r="H2810"/>
  <c r="A2838"/>
  <c r="B2838"/>
  <c r="C2838"/>
  <c r="D2838"/>
  <c r="E2838"/>
  <c r="F2838"/>
  <c r="G2838"/>
  <c r="H2838"/>
  <c r="A2952"/>
  <c r="B2952"/>
  <c r="C2952"/>
  <c r="D2952"/>
  <c r="E2952"/>
  <c r="F2952"/>
  <c r="G2952"/>
  <c r="H2952"/>
  <c r="A3004"/>
  <c r="B3004"/>
  <c r="C3004"/>
  <c r="D3004"/>
  <c r="E3004"/>
  <c r="F3004"/>
  <c r="G3004"/>
  <c r="H3004"/>
  <c r="A3081"/>
  <c r="B3081"/>
  <c r="C3081"/>
  <c r="D3081"/>
  <c r="E3081"/>
  <c r="F3081"/>
  <c r="G3081"/>
  <c r="A2811"/>
  <c r="B2811"/>
  <c r="C2811"/>
  <c r="D2811"/>
  <c r="E2811"/>
  <c r="F2811"/>
  <c r="G2811"/>
  <c r="H2811"/>
  <c r="A2953"/>
  <c r="B2953"/>
  <c r="C2953"/>
  <c r="D2953"/>
  <c r="E2953"/>
  <c r="F2953"/>
  <c r="G2953"/>
  <c r="H2953"/>
  <c r="A3005"/>
  <c r="B3005"/>
  <c r="C3005"/>
  <c r="D3005"/>
  <c r="E3005"/>
  <c r="F3005"/>
  <c r="G3005"/>
  <c r="H3005"/>
  <c r="A3082"/>
  <c r="B3082"/>
  <c r="C3082"/>
  <c r="D3082"/>
  <c r="E3082"/>
  <c r="F3082"/>
  <c r="G3082"/>
  <c r="A2990"/>
  <c r="B2990"/>
  <c r="C2990"/>
  <c r="D2990"/>
  <c r="E2990"/>
  <c r="F2990"/>
  <c r="G2990"/>
  <c r="H2990"/>
  <c r="A2812"/>
  <c r="B2812"/>
  <c r="C2812"/>
  <c r="D2812"/>
  <c r="E2812"/>
  <c r="F2812"/>
  <c r="G2812"/>
  <c r="H2812"/>
  <c r="A2954"/>
  <c r="B2954"/>
  <c r="C2954"/>
  <c r="D2954"/>
  <c r="E2954"/>
  <c r="F2954"/>
  <c r="G2954"/>
  <c r="H2954"/>
  <c r="A3083"/>
  <c r="B3083"/>
  <c r="C3083"/>
  <c r="D3083"/>
  <c r="E3083"/>
  <c r="F3083"/>
  <c r="G3083"/>
  <c r="A2269"/>
  <c r="B2269"/>
  <c r="C2269"/>
  <c r="D2269"/>
  <c r="E2269"/>
  <c r="F2269"/>
  <c r="G2269"/>
  <c r="H2269"/>
  <c r="A2273"/>
  <c r="B2273"/>
  <c r="C2273"/>
  <c r="D2273"/>
  <c r="E2273"/>
  <c r="F2273"/>
  <c r="G2273"/>
  <c r="H2273"/>
  <c r="A2274"/>
  <c r="B2274"/>
  <c r="C2274"/>
  <c r="D2274"/>
  <c r="E2274"/>
  <c r="F2274"/>
  <c r="G2274"/>
  <c r="H2274"/>
  <c r="A2335"/>
  <c r="B2335"/>
  <c r="C2335"/>
  <c r="D2335"/>
  <c r="E2335"/>
  <c r="F2335"/>
  <c r="G2335"/>
  <c r="H2335"/>
  <c r="A2341"/>
  <c r="B2341"/>
  <c r="C2341"/>
  <c r="D2341"/>
  <c r="E2341"/>
  <c r="F2341"/>
  <c r="G2341"/>
  <c r="H2341"/>
  <c r="A2374"/>
  <c r="B2374"/>
  <c r="C2374"/>
  <c r="D2374"/>
  <c r="E2374"/>
  <c r="F2374"/>
  <c r="G2374"/>
  <c r="H2374"/>
  <c r="A2416"/>
  <c r="B2416"/>
  <c r="C2416"/>
  <c r="D2416"/>
  <c r="E2416"/>
  <c r="F2416"/>
  <c r="G2416"/>
  <c r="A2336"/>
  <c r="B2336"/>
  <c r="C2336"/>
  <c r="D2336"/>
  <c r="E2336"/>
  <c r="F2336"/>
  <c r="G2336"/>
  <c r="H2336"/>
  <c r="A2375"/>
  <c r="B2375"/>
  <c r="C2375"/>
  <c r="D2375"/>
  <c r="E2375"/>
  <c r="F2375"/>
  <c r="G2375"/>
  <c r="H2375"/>
  <c r="A2417"/>
  <c r="B2417"/>
  <c r="C2417"/>
  <c r="D2417"/>
  <c r="E2417"/>
  <c r="F2417"/>
  <c r="G2417"/>
  <c r="A2337"/>
  <c r="B2337"/>
  <c r="C2337"/>
  <c r="D2337"/>
  <c r="E2337"/>
  <c r="F2337"/>
  <c r="G2337"/>
  <c r="H2337"/>
  <c r="A2418"/>
  <c r="B2418"/>
  <c r="C2418"/>
  <c r="D2418"/>
  <c r="E2418"/>
  <c r="F2418"/>
  <c r="G2418"/>
  <c r="A2338"/>
  <c r="B2338"/>
  <c r="C2338"/>
  <c r="D2338"/>
  <c r="E2338"/>
  <c r="F2338"/>
  <c r="G2338"/>
  <c r="H2338"/>
  <c r="A2419"/>
  <c r="B2419"/>
  <c r="C2419"/>
  <c r="D2419"/>
  <c r="E2419"/>
  <c r="F2419"/>
  <c r="G2419"/>
  <c r="A2432"/>
  <c r="B2432"/>
  <c r="C2432"/>
  <c r="D2432"/>
  <c r="E2432"/>
  <c r="F2432"/>
  <c r="G2432"/>
  <c r="H2432"/>
  <c r="A2450"/>
  <c r="B2450"/>
  <c r="C2450"/>
  <c r="D2450"/>
  <c r="E2450"/>
  <c r="F2450"/>
  <c r="G2450"/>
  <c r="H2450"/>
  <c r="A2471"/>
  <c r="B2471"/>
  <c r="C2471"/>
  <c r="D2471"/>
  <c r="E2471"/>
  <c r="F2471"/>
  <c r="G2471"/>
  <c r="H2471"/>
  <c r="A2549"/>
  <c r="B2549"/>
  <c r="C2549"/>
  <c r="D2549"/>
  <c r="E2549"/>
  <c r="F2549"/>
  <c r="G2549"/>
  <c r="H2549"/>
  <c r="A2597"/>
  <c r="B2597"/>
  <c r="C2597"/>
  <c r="D2597"/>
  <c r="E2597"/>
  <c r="F2597"/>
  <c r="G2597"/>
  <c r="A2550"/>
  <c r="B2550"/>
  <c r="C2550"/>
  <c r="D2550"/>
  <c r="E2550"/>
  <c r="F2550"/>
  <c r="G2550"/>
  <c r="H2550"/>
  <c r="A2551"/>
  <c r="B2551"/>
  <c r="C2551"/>
  <c r="D2551"/>
  <c r="E2551"/>
  <c r="F2551"/>
  <c r="G2551"/>
  <c r="H2551"/>
  <c r="A2552"/>
  <c r="B2552"/>
  <c r="C2552"/>
  <c r="D2552"/>
  <c r="E2552"/>
  <c r="F2552"/>
  <c r="G2552"/>
  <c r="H2552"/>
  <c r="A2553"/>
  <c r="B2553"/>
  <c r="C2553"/>
  <c r="D2553"/>
  <c r="E2553"/>
  <c r="F2553"/>
  <c r="G2553"/>
  <c r="H2553"/>
  <c r="A2652"/>
  <c r="B2652"/>
  <c r="C2652"/>
  <c r="D2652"/>
  <c r="E2652"/>
  <c r="F2652"/>
  <c r="G2652"/>
  <c r="A2653"/>
  <c r="B2653"/>
  <c r="C2653"/>
  <c r="D2653"/>
  <c r="E2653"/>
  <c r="F2653"/>
  <c r="G2653"/>
  <c r="A2654"/>
  <c r="B2654"/>
  <c r="C2654"/>
  <c r="D2654"/>
  <c r="E2654"/>
  <c r="F2654"/>
  <c r="G2654"/>
  <c r="A2618"/>
  <c r="B2618"/>
  <c r="C2618"/>
  <c r="D2618"/>
  <c r="E2618"/>
  <c r="F2618"/>
  <c r="G2618"/>
  <c r="A2656"/>
  <c r="B2656"/>
  <c r="C2656"/>
  <c r="D2656"/>
  <c r="E2656"/>
  <c r="F2656"/>
  <c r="G2656"/>
  <c r="H2656"/>
  <c r="A2737"/>
  <c r="B2737"/>
  <c r="C2737"/>
  <c r="D2737"/>
  <c r="E2737"/>
  <c r="F2737"/>
  <c r="G2737"/>
  <c r="A2689"/>
  <c r="B2689"/>
  <c r="C2689"/>
  <c r="D2689"/>
  <c r="E2689"/>
  <c r="F2689"/>
  <c r="G2689"/>
  <c r="H2689"/>
  <c r="A2695"/>
  <c r="B2695"/>
  <c r="C2695"/>
  <c r="D2695"/>
  <c r="E2695"/>
  <c r="F2695"/>
  <c r="G2695"/>
  <c r="H2695"/>
  <c r="A2709"/>
  <c r="B2709"/>
  <c r="C2709"/>
  <c r="D2709"/>
  <c r="E2709"/>
  <c r="F2709"/>
  <c r="G2709"/>
  <c r="H2709"/>
  <c r="A2735"/>
  <c r="B2735"/>
  <c r="C2735"/>
  <c r="D2735"/>
  <c r="E2735"/>
  <c r="F2735"/>
  <c r="G2735"/>
  <c r="A2690"/>
  <c r="B2690"/>
  <c r="C2690"/>
  <c r="D2690"/>
  <c r="E2690"/>
  <c r="F2690"/>
  <c r="G2690"/>
  <c r="H2690"/>
  <c r="A2736"/>
  <c r="B2736"/>
  <c r="C2736"/>
  <c r="D2736"/>
  <c r="E2736"/>
  <c r="F2736"/>
  <c r="G2736"/>
  <c r="A2691"/>
  <c r="B2691"/>
  <c r="C2691"/>
  <c r="D2691"/>
  <c r="E2691"/>
  <c r="F2691"/>
  <c r="G2691"/>
  <c r="H2691"/>
  <c r="A2716"/>
  <c r="B2716"/>
  <c r="C2716"/>
  <c r="D2716"/>
  <c r="E2716"/>
  <c r="F2716"/>
  <c r="G2716"/>
  <c r="H2716"/>
  <c r="A2839"/>
  <c r="B2839"/>
  <c r="C2839"/>
  <c r="D2839"/>
  <c r="E2839"/>
  <c r="F2839"/>
  <c r="G2839"/>
  <c r="H2839"/>
  <c r="A2955"/>
  <c r="B2955"/>
  <c r="C2955"/>
  <c r="D2955"/>
  <c r="E2955"/>
  <c r="F2955"/>
  <c r="G2955"/>
  <c r="H2955"/>
  <c r="A3084"/>
  <c r="B3084"/>
  <c r="C3084"/>
  <c r="D3084"/>
  <c r="E3084"/>
  <c r="F3084"/>
  <c r="G3084"/>
  <c r="A2991"/>
  <c r="B2991"/>
  <c r="C2991"/>
  <c r="D2991"/>
  <c r="E2991"/>
  <c r="F2991"/>
  <c r="G2991"/>
  <c r="H2991"/>
  <c r="A2813"/>
  <c r="B2813"/>
  <c r="C2813"/>
  <c r="D2813"/>
  <c r="E2813"/>
  <c r="F2813"/>
  <c r="G2813"/>
  <c r="H2813"/>
  <c r="A2956"/>
  <c r="B2956"/>
  <c r="C2956"/>
  <c r="D2956"/>
  <c r="E2956"/>
  <c r="F2956"/>
  <c r="G2956"/>
  <c r="H2956"/>
  <c r="A3085"/>
  <c r="B3085"/>
  <c r="C3085"/>
  <c r="D3085"/>
  <c r="E3085"/>
  <c r="F3085"/>
  <c r="G3085"/>
  <c r="A2992"/>
  <c r="B2992"/>
  <c r="C2992"/>
  <c r="D2992"/>
  <c r="E2992"/>
  <c r="F2992"/>
  <c r="G2992"/>
  <c r="H2992"/>
  <c r="A2814"/>
  <c r="B2814"/>
  <c r="C2814"/>
  <c r="D2814"/>
  <c r="E2814"/>
  <c r="F2814"/>
  <c r="G2814"/>
  <c r="H2814"/>
  <c r="A2840"/>
  <c r="B2840"/>
  <c r="C2840"/>
  <c r="D2840"/>
  <c r="E2840"/>
  <c r="F2840"/>
  <c r="G2840"/>
  <c r="H2840"/>
  <c r="A2957"/>
  <c r="B2957"/>
  <c r="C2957"/>
  <c r="D2957"/>
  <c r="E2957"/>
  <c r="F2957"/>
  <c r="G2957"/>
  <c r="H2957"/>
  <c r="A3006"/>
  <c r="B3006"/>
  <c r="C3006"/>
  <c r="D3006"/>
  <c r="E3006"/>
  <c r="F3006"/>
  <c r="G3006"/>
  <c r="H3006"/>
  <c r="A3086"/>
  <c r="B3086"/>
  <c r="C3086"/>
  <c r="D3086"/>
  <c r="E3086"/>
  <c r="F3086"/>
  <c r="G3086"/>
  <c r="A2741"/>
  <c r="B2741"/>
  <c r="C2741"/>
  <c r="D2741"/>
  <c r="E2741"/>
  <c r="F2741"/>
  <c r="G2741"/>
  <c r="A2815"/>
  <c r="B2815"/>
  <c r="C2815"/>
  <c r="D2815"/>
  <c r="E2815"/>
  <c r="F2815"/>
  <c r="G2815"/>
  <c r="H2815"/>
  <c r="A2841"/>
  <c r="B2841"/>
  <c r="C2841"/>
  <c r="D2841"/>
  <c r="E2841"/>
  <c r="F2841"/>
  <c r="G2841"/>
  <c r="H2841"/>
  <c r="A2958"/>
  <c r="B2958"/>
  <c r="C2958"/>
  <c r="D2958"/>
  <c r="E2958"/>
  <c r="F2958"/>
  <c r="G2958"/>
  <c r="H2958"/>
  <c r="A3087"/>
  <c r="B3087"/>
  <c r="C3087"/>
  <c r="D3087"/>
  <c r="E3087"/>
  <c r="F3087"/>
  <c r="G3087"/>
  <c r="A2816"/>
  <c r="B2816"/>
  <c r="C2816"/>
  <c r="D2816"/>
  <c r="E2816"/>
  <c r="F2816"/>
  <c r="G2816"/>
  <c r="H2816"/>
  <c r="A2959"/>
  <c r="B2959"/>
  <c r="C2959"/>
  <c r="D2959"/>
  <c r="E2959"/>
  <c r="F2959"/>
  <c r="G2959"/>
  <c r="H2959"/>
  <c r="A3088"/>
  <c r="B3088"/>
  <c r="C3088"/>
  <c r="D3088"/>
  <c r="E3088"/>
  <c r="F3088"/>
  <c r="G3088"/>
  <c r="A58"/>
  <c r="B58"/>
  <c r="C58"/>
  <c r="D58"/>
  <c r="E58"/>
  <c r="F58"/>
  <c r="G58"/>
  <c r="H58"/>
  <c r="A111"/>
  <c r="B111"/>
  <c r="C111"/>
  <c r="D111"/>
  <c r="E111"/>
  <c r="F111"/>
  <c r="G111"/>
  <c r="H111"/>
  <c r="A59"/>
  <c r="B59"/>
  <c r="C59"/>
  <c r="D59"/>
  <c r="E59"/>
  <c r="F59"/>
  <c r="G59"/>
  <c r="H59"/>
  <c r="A60"/>
  <c r="B60"/>
  <c r="C60"/>
  <c r="D60"/>
  <c r="E60"/>
  <c r="F60"/>
  <c r="G60"/>
  <c r="H60"/>
  <c r="A200"/>
  <c r="B200"/>
  <c r="C200"/>
  <c r="D200"/>
  <c r="E200"/>
  <c r="F200"/>
  <c r="G200"/>
  <c r="H200"/>
  <c r="A255"/>
  <c r="B255"/>
  <c r="C255"/>
  <c r="D255"/>
  <c r="E255"/>
  <c r="F255"/>
  <c r="G255"/>
  <c r="H255"/>
  <c r="A256"/>
  <c r="B256"/>
  <c r="C256"/>
  <c r="D256"/>
  <c r="E256"/>
  <c r="F256"/>
  <c r="G256"/>
  <c r="H256"/>
  <c r="A257"/>
  <c r="B257"/>
  <c r="C257"/>
  <c r="D257"/>
  <c r="E257"/>
  <c r="F257"/>
  <c r="G257"/>
  <c r="H257"/>
  <c r="A258"/>
  <c r="B258"/>
  <c r="C258"/>
  <c r="D258"/>
  <c r="E258"/>
  <c r="F258"/>
  <c r="G258"/>
  <c r="H258"/>
  <c r="A369"/>
  <c r="B369"/>
  <c r="C369"/>
  <c r="D369"/>
  <c r="E369"/>
  <c r="F369"/>
  <c r="G369"/>
  <c r="A440"/>
  <c r="B440"/>
  <c r="C440"/>
  <c r="D440"/>
  <c r="E440"/>
  <c r="F440"/>
  <c r="G440"/>
  <c r="H440"/>
  <c r="A666"/>
  <c r="B666"/>
  <c r="C666"/>
  <c r="D666"/>
  <c r="E666"/>
  <c r="F666"/>
  <c r="G666"/>
  <c r="H666"/>
  <c r="A519"/>
  <c r="B519"/>
  <c r="C519"/>
  <c r="D519"/>
  <c r="E519"/>
  <c r="F519"/>
  <c r="G519"/>
  <c r="H519"/>
  <c r="A667"/>
  <c r="B667"/>
  <c r="C667"/>
  <c r="D667"/>
  <c r="E667"/>
  <c r="F667"/>
  <c r="G667"/>
  <c r="H667"/>
  <c r="A755"/>
  <c r="B755"/>
  <c r="C755"/>
  <c r="D755"/>
  <c r="E755"/>
  <c r="F755"/>
  <c r="G755"/>
  <c r="H755"/>
  <c r="A520"/>
  <c r="B520"/>
  <c r="C520"/>
  <c r="D520"/>
  <c r="E520"/>
  <c r="F520"/>
  <c r="G520"/>
  <c r="H520"/>
  <c r="A668"/>
  <c r="B668"/>
  <c r="C668"/>
  <c r="D668"/>
  <c r="E668"/>
  <c r="F668"/>
  <c r="G668"/>
  <c r="H668"/>
  <c r="A810"/>
  <c r="B810"/>
  <c r="C810"/>
  <c r="D810"/>
  <c r="E810"/>
  <c r="F810"/>
  <c r="G810"/>
  <c r="A521"/>
  <c r="B521"/>
  <c r="C521"/>
  <c r="D521"/>
  <c r="E521"/>
  <c r="F521"/>
  <c r="G521"/>
  <c r="H521"/>
  <c r="A522"/>
  <c r="B522"/>
  <c r="C522"/>
  <c r="D522"/>
  <c r="E522"/>
  <c r="F522"/>
  <c r="G522"/>
  <c r="H522"/>
  <c r="A669"/>
  <c r="B669"/>
  <c r="C669"/>
  <c r="D669"/>
  <c r="E669"/>
  <c r="F669"/>
  <c r="G669"/>
  <c r="H669"/>
  <c r="A5"/>
  <c r="B5"/>
  <c r="C5"/>
  <c r="D5"/>
  <c r="E5"/>
  <c r="F5"/>
  <c r="G5"/>
  <c r="H5"/>
  <c r="A6"/>
  <c r="B6"/>
  <c r="C6"/>
  <c r="D6"/>
  <c r="E6"/>
  <c r="F6"/>
  <c r="G6"/>
  <c r="H6"/>
  <c r="A7"/>
  <c r="B7"/>
  <c r="C7"/>
  <c r="D7"/>
  <c r="E7"/>
  <c r="F7"/>
  <c r="G7"/>
  <c r="H7"/>
  <c r="A61"/>
  <c r="B61"/>
  <c r="C61"/>
  <c r="D61"/>
  <c r="E61"/>
  <c r="F61"/>
  <c r="G61"/>
  <c r="H61"/>
  <c r="A90"/>
  <c r="B90"/>
  <c r="C90"/>
  <c r="D90"/>
  <c r="E90"/>
  <c r="F90"/>
  <c r="G90"/>
  <c r="H90"/>
  <c r="A112"/>
  <c r="B112"/>
  <c r="C112"/>
  <c r="D112"/>
  <c r="E112"/>
  <c r="F112"/>
  <c r="G112"/>
  <c r="H112"/>
  <c r="A95"/>
  <c r="B95"/>
  <c r="C95"/>
  <c r="D95"/>
  <c r="E95"/>
  <c r="F95"/>
  <c r="G95"/>
  <c r="H95"/>
  <c r="A138"/>
  <c r="B138"/>
  <c r="C138"/>
  <c r="D138"/>
  <c r="E138"/>
  <c r="F138"/>
  <c r="G138"/>
  <c r="A62"/>
  <c r="B62"/>
  <c r="C62"/>
  <c r="D62"/>
  <c r="E62"/>
  <c r="F62"/>
  <c r="G62"/>
  <c r="H62"/>
  <c r="A139"/>
  <c r="B139"/>
  <c r="C139"/>
  <c r="D139"/>
  <c r="E139"/>
  <c r="F139"/>
  <c r="G139"/>
  <c r="A63"/>
  <c r="B63"/>
  <c r="C63"/>
  <c r="D63"/>
  <c r="E63"/>
  <c r="F63"/>
  <c r="G63"/>
  <c r="H63"/>
  <c r="A140"/>
  <c r="B140"/>
  <c r="C140"/>
  <c r="D140"/>
  <c r="E140"/>
  <c r="F140"/>
  <c r="G140"/>
  <c r="A64"/>
  <c r="B64"/>
  <c r="C64"/>
  <c r="D64"/>
  <c r="E64"/>
  <c r="F64"/>
  <c r="G64"/>
  <c r="H64"/>
  <c r="A141"/>
  <c r="B141"/>
  <c r="C141"/>
  <c r="D141"/>
  <c r="E141"/>
  <c r="F141"/>
  <c r="G141"/>
  <c r="A164"/>
  <c r="B164"/>
  <c r="C164"/>
  <c r="D164"/>
  <c r="E164"/>
  <c r="F164"/>
  <c r="G164"/>
  <c r="H164"/>
  <c r="A180"/>
  <c r="B180"/>
  <c r="C180"/>
  <c r="D180"/>
  <c r="E180"/>
  <c r="F180"/>
  <c r="G180"/>
  <c r="H180"/>
  <c r="A193"/>
  <c r="B193"/>
  <c r="C193"/>
  <c r="D193"/>
  <c r="E193"/>
  <c r="F193"/>
  <c r="G193"/>
  <c r="A201"/>
  <c r="B201"/>
  <c r="C201"/>
  <c r="D201"/>
  <c r="E201"/>
  <c r="F201"/>
  <c r="G201"/>
  <c r="H201"/>
  <c r="A259"/>
  <c r="B259"/>
  <c r="C259"/>
  <c r="D259"/>
  <c r="E259"/>
  <c r="F259"/>
  <c r="G259"/>
  <c r="H259"/>
  <c r="A326"/>
  <c r="B326"/>
  <c r="C326"/>
  <c r="D326"/>
  <c r="E326"/>
  <c r="F326"/>
  <c r="G326"/>
  <c r="A260"/>
  <c r="B260"/>
  <c r="C260"/>
  <c r="D260"/>
  <c r="E260"/>
  <c r="F260"/>
  <c r="G260"/>
  <c r="H260"/>
  <c r="A261"/>
  <c r="B261"/>
  <c r="C261"/>
  <c r="D261"/>
  <c r="E261"/>
  <c r="F261"/>
  <c r="G261"/>
  <c r="H261"/>
  <c r="A262"/>
  <c r="B262"/>
  <c r="C262"/>
  <c r="D262"/>
  <c r="E262"/>
  <c r="F262"/>
  <c r="G262"/>
  <c r="H262"/>
  <c r="A263"/>
  <c r="B263"/>
  <c r="C263"/>
  <c r="D263"/>
  <c r="E263"/>
  <c r="F263"/>
  <c r="G263"/>
  <c r="H263"/>
  <c r="A370"/>
  <c r="B370"/>
  <c r="C370"/>
  <c r="D370"/>
  <c r="E370"/>
  <c r="F370"/>
  <c r="G370"/>
  <c r="A371"/>
  <c r="B371"/>
  <c r="C371"/>
  <c r="D371"/>
  <c r="E371"/>
  <c r="F371"/>
  <c r="G371"/>
  <c r="A347"/>
  <c r="B347"/>
  <c r="C347"/>
  <c r="D347"/>
  <c r="E347"/>
  <c r="F347"/>
  <c r="G347"/>
  <c r="A404"/>
  <c r="B404"/>
  <c r="C404"/>
  <c r="D404"/>
  <c r="E404"/>
  <c r="F404"/>
  <c r="G404"/>
  <c r="H404"/>
  <c r="A441"/>
  <c r="B441"/>
  <c r="C441"/>
  <c r="D441"/>
  <c r="E441"/>
  <c r="F441"/>
  <c r="G441"/>
  <c r="H441"/>
  <c r="A405"/>
  <c r="B405"/>
  <c r="C405"/>
  <c r="D405"/>
  <c r="E405"/>
  <c r="F405"/>
  <c r="G405"/>
  <c r="H405"/>
  <c r="A406"/>
  <c r="B406"/>
  <c r="C406"/>
  <c r="D406"/>
  <c r="E406"/>
  <c r="F406"/>
  <c r="G406"/>
  <c r="H406"/>
  <c r="A523"/>
  <c r="B523"/>
  <c r="C523"/>
  <c r="D523"/>
  <c r="E523"/>
  <c r="F523"/>
  <c r="G523"/>
  <c r="H523"/>
  <c r="A670"/>
  <c r="B670"/>
  <c r="C670"/>
  <c r="D670"/>
  <c r="E670"/>
  <c r="F670"/>
  <c r="G670"/>
  <c r="H670"/>
  <c r="A811"/>
  <c r="B811"/>
  <c r="C811"/>
  <c r="D811"/>
  <c r="E811"/>
  <c r="F811"/>
  <c r="G811"/>
  <c r="A727"/>
  <c r="B727"/>
  <c r="C727"/>
  <c r="D727"/>
  <c r="E727"/>
  <c r="F727"/>
  <c r="G727"/>
  <c r="H727"/>
  <c r="A524"/>
  <c r="B524"/>
  <c r="C524"/>
  <c r="D524"/>
  <c r="E524"/>
  <c r="F524"/>
  <c r="G524"/>
  <c r="H524"/>
  <c r="A562"/>
  <c r="B562"/>
  <c r="C562"/>
  <c r="D562"/>
  <c r="E562"/>
  <c r="F562"/>
  <c r="G562"/>
  <c r="H562"/>
  <c r="A671"/>
  <c r="B671"/>
  <c r="C671"/>
  <c r="D671"/>
  <c r="E671"/>
  <c r="F671"/>
  <c r="G671"/>
  <c r="H671"/>
  <c r="A591"/>
  <c r="B591"/>
  <c r="C591"/>
  <c r="D591"/>
  <c r="E591"/>
  <c r="F591"/>
  <c r="G591"/>
  <c r="H591"/>
  <c r="A756"/>
  <c r="B756"/>
  <c r="C756"/>
  <c r="D756"/>
  <c r="E756"/>
  <c r="F756"/>
  <c r="G756"/>
  <c r="H756"/>
  <c r="A812"/>
  <c r="B812"/>
  <c r="C812"/>
  <c r="D812"/>
  <c r="E812"/>
  <c r="F812"/>
  <c r="G812"/>
  <c r="A728"/>
  <c r="B728"/>
  <c r="C728"/>
  <c r="D728"/>
  <c r="E728"/>
  <c r="F728"/>
  <c r="G728"/>
  <c r="H728"/>
  <c r="A525"/>
  <c r="B525"/>
  <c r="C525"/>
  <c r="D525"/>
  <c r="E525"/>
  <c r="F525"/>
  <c r="G525"/>
  <c r="H525"/>
  <c r="A563"/>
  <c r="B563"/>
  <c r="C563"/>
  <c r="D563"/>
  <c r="E563"/>
  <c r="F563"/>
  <c r="G563"/>
  <c r="H563"/>
  <c r="A672"/>
  <c r="B672"/>
  <c r="C672"/>
  <c r="D672"/>
  <c r="E672"/>
  <c r="F672"/>
  <c r="G672"/>
  <c r="H672"/>
  <c r="A813"/>
  <c r="B813"/>
  <c r="C813"/>
  <c r="D813"/>
  <c r="E813"/>
  <c r="F813"/>
  <c r="G813"/>
  <c r="A526"/>
  <c r="B526"/>
  <c r="C526"/>
  <c r="D526"/>
  <c r="E526"/>
  <c r="F526"/>
  <c r="G526"/>
  <c r="H526"/>
  <c r="A564"/>
  <c r="B564"/>
  <c r="C564"/>
  <c r="D564"/>
  <c r="E564"/>
  <c r="F564"/>
  <c r="G564"/>
  <c r="H564"/>
  <c r="A673"/>
  <c r="B673"/>
  <c r="C673"/>
  <c r="D673"/>
  <c r="E673"/>
  <c r="F673"/>
  <c r="G673"/>
  <c r="H673"/>
  <c r="A814"/>
  <c r="B814"/>
  <c r="C814"/>
  <c r="D814"/>
  <c r="E814"/>
  <c r="F814"/>
  <c r="G814"/>
  <c r="A729"/>
  <c r="B729"/>
  <c r="C729"/>
  <c r="D729"/>
  <c r="E729"/>
  <c r="F729"/>
  <c r="G729"/>
  <c r="H729"/>
  <c r="A527"/>
  <c r="B527"/>
  <c r="C527"/>
  <c r="D527"/>
  <c r="E527"/>
  <c r="F527"/>
  <c r="G527"/>
  <c r="H527"/>
  <c r="A674"/>
  <c r="B674"/>
  <c r="C674"/>
  <c r="D674"/>
  <c r="E674"/>
  <c r="F674"/>
  <c r="G674"/>
  <c r="H674"/>
  <c r="A815"/>
  <c r="B815"/>
  <c r="C815"/>
  <c r="D815"/>
  <c r="E815"/>
  <c r="F815"/>
  <c r="G815"/>
  <c r="A8"/>
  <c r="B8"/>
  <c r="C8"/>
  <c r="D8"/>
  <c r="E8"/>
  <c r="F8"/>
  <c r="G8"/>
  <c r="H8"/>
  <c r="A65"/>
  <c r="B65"/>
  <c r="C65"/>
  <c r="D65"/>
  <c r="E65"/>
  <c r="F65"/>
  <c r="G65"/>
  <c r="H65"/>
  <c r="A113"/>
  <c r="B113"/>
  <c r="C113"/>
  <c r="D113"/>
  <c r="E113"/>
  <c r="F113"/>
  <c r="G113"/>
  <c r="H113"/>
  <c r="A142"/>
  <c r="B142"/>
  <c r="C142"/>
  <c r="D142"/>
  <c r="E142"/>
  <c r="F142"/>
  <c r="G142"/>
  <c r="A66"/>
  <c r="B66"/>
  <c r="C66"/>
  <c r="D66"/>
  <c r="E66"/>
  <c r="F66"/>
  <c r="G66"/>
  <c r="H66"/>
  <c r="A143"/>
  <c r="B143"/>
  <c r="C143"/>
  <c r="D143"/>
  <c r="E143"/>
  <c r="F143"/>
  <c r="G143"/>
  <c r="A67"/>
  <c r="B67"/>
  <c r="C67"/>
  <c r="D67"/>
  <c r="E67"/>
  <c r="F67"/>
  <c r="G67"/>
  <c r="H67"/>
  <c r="A144"/>
  <c r="B144"/>
  <c r="C144"/>
  <c r="D144"/>
  <c r="E144"/>
  <c r="F144"/>
  <c r="G144"/>
  <c r="A68"/>
  <c r="B68"/>
  <c r="C68"/>
  <c r="D68"/>
  <c r="E68"/>
  <c r="F68"/>
  <c r="G68"/>
  <c r="H68"/>
  <c r="A181"/>
  <c r="B181"/>
  <c r="C181"/>
  <c r="D181"/>
  <c r="E181"/>
  <c r="F181"/>
  <c r="G181"/>
  <c r="H181"/>
  <c r="A264"/>
  <c r="B264"/>
  <c r="C264"/>
  <c r="D264"/>
  <c r="E264"/>
  <c r="F264"/>
  <c r="G264"/>
  <c r="H264"/>
  <c r="A265"/>
  <c r="B265"/>
  <c r="C265"/>
  <c r="D265"/>
  <c r="E265"/>
  <c r="F265"/>
  <c r="G265"/>
  <c r="H265"/>
  <c r="A327"/>
  <c r="B327"/>
  <c r="C327"/>
  <c r="D327"/>
  <c r="E327"/>
  <c r="F327"/>
  <c r="G327"/>
  <c r="A266"/>
  <c r="B266"/>
  <c r="C266"/>
  <c r="D266"/>
  <c r="E266"/>
  <c r="F266"/>
  <c r="G266"/>
  <c r="H266"/>
  <c r="A328"/>
  <c r="B328"/>
  <c r="C328"/>
  <c r="D328"/>
  <c r="E328"/>
  <c r="F328"/>
  <c r="G328"/>
  <c r="A267"/>
  <c r="B267"/>
  <c r="C267"/>
  <c r="D267"/>
  <c r="E267"/>
  <c r="F267"/>
  <c r="G267"/>
  <c r="H267"/>
  <c r="A329"/>
  <c r="B329"/>
  <c r="C329"/>
  <c r="D329"/>
  <c r="E329"/>
  <c r="F329"/>
  <c r="G329"/>
  <c r="A268"/>
  <c r="B268"/>
  <c r="C268"/>
  <c r="D268"/>
  <c r="E268"/>
  <c r="F268"/>
  <c r="G268"/>
  <c r="H268"/>
  <c r="A372"/>
  <c r="B372"/>
  <c r="C372"/>
  <c r="D372"/>
  <c r="E372"/>
  <c r="F372"/>
  <c r="G372"/>
  <c r="A373"/>
  <c r="B373"/>
  <c r="C373"/>
  <c r="D373"/>
  <c r="E373"/>
  <c r="F373"/>
  <c r="G373"/>
  <c r="A348"/>
  <c r="B348"/>
  <c r="C348"/>
  <c r="D348"/>
  <c r="E348"/>
  <c r="F348"/>
  <c r="G348"/>
  <c r="A407"/>
  <c r="B407"/>
  <c r="C407"/>
  <c r="D407"/>
  <c r="E407"/>
  <c r="F407"/>
  <c r="G407"/>
  <c r="H407"/>
  <c r="A425"/>
  <c r="B425"/>
  <c r="C425"/>
  <c r="D425"/>
  <c r="E425"/>
  <c r="F425"/>
  <c r="G425"/>
  <c r="H425"/>
  <c r="A442"/>
  <c r="B442"/>
  <c r="C442"/>
  <c r="D442"/>
  <c r="E442"/>
  <c r="F442"/>
  <c r="G442"/>
  <c r="H442"/>
  <c r="A408"/>
  <c r="B408"/>
  <c r="C408"/>
  <c r="D408"/>
  <c r="E408"/>
  <c r="F408"/>
  <c r="G408"/>
  <c r="H408"/>
  <c r="A458"/>
  <c r="B458"/>
  <c r="C458"/>
  <c r="D458"/>
  <c r="E458"/>
  <c r="F458"/>
  <c r="G458"/>
  <c r="A409"/>
  <c r="B409"/>
  <c r="C409"/>
  <c r="D409"/>
  <c r="E409"/>
  <c r="F409"/>
  <c r="G409"/>
  <c r="H409"/>
  <c r="A443"/>
  <c r="B443"/>
  <c r="C443"/>
  <c r="D443"/>
  <c r="E443"/>
  <c r="F443"/>
  <c r="G443"/>
  <c r="H443"/>
  <c r="A449"/>
  <c r="B449"/>
  <c r="C449"/>
  <c r="D449"/>
  <c r="E449"/>
  <c r="F449"/>
  <c r="G449"/>
  <c r="H449"/>
  <c r="A459"/>
  <c r="B459"/>
  <c r="C459"/>
  <c r="D459"/>
  <c r="E459"/>
  <c r="F459"/>
  <c r="G459"/>
  <c r="A528"/>
  <c r="B528"/>
  <c r="C528"/>
  <c r="D528"/>
  <c r="E528"/>
  <c r="F528"/>
  <c r="G528"/>
  <c r="H528"/>
  <c r="A675"/>
  <c r="B675"/>
  <c r="C675"/>
  <c r="D675"/>
  <c r="E675"/>
  <c r="F675"/>
  <c r="G675"/>
  <c r="H675"/>
  <c r="A592"/>
  <c r="B592"/>
  <c r="C592"/>
  <c r="D592"/>
  <c r="E592"/>
  <c r="F592"/>
  <c r="G592"/>
  <c r="H592"/>
  <c r="A816"/>
  <c r="B816"/>
  <c r="C816"/>
  <c r="D816"/>
  <c r="E816"/>
  <c r="F816"/>
  <c r="G816"/>
  <c r="A730"/>
  <c r="B730"/>
  <c r="C730"/>
  <c r="D730"/>
  <c r="E730"/>
  <c r="F730"/>
  <c r="G730"/>
  <c r="H730"/>
  <c r="A529"/>
  <c r="B529"/>
  <c r="C529"/>
  <c r="D529"/>
  <c r="E529"/>
  <c r="F529"/>
  <c r="G529"/>
  <c r="H529"/>
  <c r="A565"/>
  <c r="B565"/>
  <c r="C565"/>
  <c r="D565"/>
  <c r="E565"/>
  <c r="F565"/>
  <c r="G565"/>
  <c r="H565"/>
  <c r="A676"/>
  <c r="B676"/>
  <c r="C676"/>
  <c r="D676"/>
  <c r="E676"/>
  <c r="F676"/>
  <c r="G676"/>
  <c r="H676"/>
  <c r="A817"/>
  <c r="B817"/>
  <c r="C817"/>
  <c r="D817"/>
  <c r="E817"/>
  <c r="F817"/>
  <c r="G817"/>
  <c r="A731"/>
  <c r="B731"/>
  <c r="C731"/>
  <c r="D731"/>
  <c r="E731"/>
  <c r="F731"/>
  <c r="G731"/>
  <c r="H731"/>
  <c r="A530"/>
  <c r="B530"/>
  <c r="C530"/>
  <c r="D530"/>
  <c r="E530"/>
  <c r="F530"/>
  <c r="G530"/>
  <c r="H530"/>
  <c r="A677"/>
  <c r="B677"/>
  <c r="C677"/>
  <c r="D677"/>
  <c r="E677"/>
  <c r="F677"/>
  <c r="G677"/>
  <c r="H677"/>
  <c r="A757"/>
  <c r="B757"/>
  <c r="C757"/>
  <c r="D757"/>
  <c r="E757"/>
  <c r="F757"/>
  <c r="G757"/>
  <c r="H757"/>
  <c r="A818"/>
  <c r="B818"/>
  <c r="C818"/>
  <c r="D818"/>
  <c r="E818"/>
  <c r="F818"/>
  <c r="G818"/>
  <c r="A531"/>
  <c r="B531"/>
  <c r="C531"/>
  <c r="D531"/>
  <c r="E531"/>
  <c r="F531"/>
  <c r="G531"/>
  <c r="H531"/>
  <c r="A678"/>
  <c r="B678"/>
  <c r="C678"/>
  <c r="D678"/>
  <c r="E678"/>
  <c r="F678"/>
  <c r="G678"/>
  <c r="H678"/>
  <c r="A763"/>
  <c r="B763"/>
  <c r="C763"/>
  <c r="D763"/>
  <c r="E763"/>
  <c r="F763"/>
  <c r="G763"/>
  <c r="H763"/>
  <c r="A819"/>
  <c r="B819"/>
  <c r="C819"/>
  <c r="D819"/>
  <c r="E819"/>
  <c r="F819"/>
  <c r="G819"/>
  <c r="A732"/>
  <c r="B732"/>
  <c r="C732"/>
  <c r="D732"/>
  <c r="E732"/>
  <c r="F732"/>
  <c r="G732"/>
  <c r="H732"/>
  <c r="A532"/>
  <c r="B532"/>
  <c r="C532"/>
  <c r="D532"/>
  <c r="E532"/>
  <c r="F532"/>
  <c r="G532"/>
  <c r="H532"/>
  <c r="A679"/>
  <c r="B679"/>
  <c r="C679"/>
  <c r="D679"/>
  <c r="E679"/>
  <c r="F679"/>
  <c r="G679"/>
  <c r="H679"/>
  <c r="A820"/>
  <c r="B820"/>
  <c r="C820"/>
  <c r="D820"/>
  <c r="E820"/>
  <c r="F820"/>
  <c r="G820"/>
  <c r="A9"/>
  <c r="B9"/>
  <c r="C9"/>
  <c r="D9"/>
  <c r="E9"/>
  <c r="F9"/>
  <c r="G9"/>
  <c r="H9"/>
  <c r="A10"/>
  <c r="B10"/>
  <c r="C10"/>
  <c r="D10"/>
  <c r="E10"/>
  <c r="F10"/>
  <c r="G10"/>
  <c r="H10"/>
  <c r="A11"/>
  <c r="B11"/>
  <c r="C11"/>
  <c r="D11"/>
  <c r="E11"/>
  <c r="F11"/>
  <c r="G11"/>
  <c r="H11"/>
  <c r="A69"/>
  <c r="B69"/>
  <c r="C69"/>
  <c r="D69"/>
  <c r="E69"/>
  <c r="F69"/>
  <c r="G69"/>
  <c r="H69"/>
  <c r="A91"/>
  <c r="B91"/>
  <c r="C91"/>
  <c r="D91"/>
  <c r="E91"/>
  <c r="F91"/>
  <c r="G91"/>
  <c r="H91"/>
  <c r="A114"/>
  <c r="B114"/>
  <c r="C114"/>
  <c r="D114"/>
  <c r="E114"/>
  <c r="F114"/>
  <c r="G114"/>
  <c r="H114"/>
  <c r="A96"/>
  <c r="B96"/>
  <c r="C96"/>
  <c r="D96"/>
  <c r="E96"/>
  <c r="F96"/>
  <c r="G96"/>
  <c r="H96"/>
  <c r="A145"/>
  <c r="B145"/>
  <c r="C145"/>
  <c r="D145"/>
  <c r="E145"/>
  <c r="F145"/>
  <c r="G145"/>
  <c r="A70"/>
  <c r="B70"/>
  <c r="C70"/>
  <c r="D70"/>
  <c r="E70"/>
  <c r="F70"/>
  <c r="G70"/>
  <c r="H70"/>
  <c r="A115"/>
  <c r="B115"/>
  <c r="C115"/>
  <c r="D115"/>
  <c r="E115"/>
  <c r="F115"/>
  <c r="G115"/>
  <c r="H115"/>
  <c r="A146"/>
  <c r="B146"/>
  <c r="C146"/>
  <c r="D146"/>
  <c r="E146"/>
  <c r="F146"/>
  <c r="G146"/>
  <c r="A71"/>
  <c r="B71"/>
  <c r="C71"/>
  <c r="D71"/>
  <c r="E71"/>
  <c r="F71"/>
  <c r="G71"/>
  <c r="H71"/>
  <c r="A147"/>
  <c r="B147"/>
  <c r="C147"/>
  <c r="D147"/>
  <c r="E147"/>
  <c r="F147"/>
  <c r="G147"/>
  <c r="A72"/>
  <c r="B72"/>
  <c r="C72"/>
  <c r="D72"/>
  <c r="E72"/>
  <c r="F72"/>
  <c r="G72"/>
  <c r="H72"/>
  <c r="A182"/>
  <c r="B182"/>
  <c r="C182"/>
  <c r="D182"/>
  <c r="E182"/>
  <c r="F182"/>
  <c r="G182"/>
  <c r="H182"/>
  <c r="A194"/>
  <c r="B194"/>
  <c r="C194"/>
  <c r="D194"/>
  <c r="E194"/>
  <c r="F194"/>
  <c r="G194"/>
  <c r="A269"/>
  <c r="B269"/>
  <c r="C269"/>
  <c r="D269"/>
  <c r="E269"/>
  <c r="F269"/>
  <c r="G269"/>
  <c r="H269"/>
  <c r="A270"/>
  <c r="B270"/>
  <c r="C270"/>
  <c r="D270"/>
  <c r="E270"/>
  <c r="F270"/>
  <c r="G270"/>
  <c r="H270"/>
  <c r="A271"/>
  <c r="B271"/>
  <c r="C271"/>
  <c r="D271"/>
  <c r="E271"/>
  <c r="F271"/>
  <c r="G271"/>
  <c r="H271"/>
  <c r="A272"/>
  <c r="B272"/>
  <c r="C272"/>
  <c r="D272"/>
  <c r="E272"/>
  <c r="F272"/>
  <c r="G272"/>
  <c r="H272"/>
  <c r="A273"/>
  <c r="B273"/>
  <c r="C273"/>
  <c r="D273"/>
  <c r="E273"/>
  <c r="F273"/>
  <c r="G273"/>
  <c r="H273"/>
  <c r="A374"/>
  <c r="B374"/>
  <c r="C374"/>
  <c r="D374"/>
  <c r="E374"/>
  <c r="F374"/>
  <c r="G374"/>
  <c r="A375"/>
  <c r="B375"/>
  <c r="C375"/>
  <c r="D375"/>
  <c r="E375"/>
  <c r="F375"/>
  <c r="G375"/>
  <c r="A335"/>
  <c r="B335"/>
  <c r="C335"/>
  <c r="D335"/>
  <c r="E335"/>
  <c r="F335"/>
  <c r="G335"/>
  <c r="H335"/>
  <c r="A410"/>
  <c r="B410"/>
  <c r="C410"/>
  <c r="D410"/>
  <c r="E410"/>
  <c r="F410"/>
  <c r="G410"/>
  <c r="H410"/>
  <c r="A411"/>
  <c r="B411"/>
  <c r="C411"/>
  <c r="D411"/>
  <c r="E411"/>
  <c r="F411"/>
  <c r="G411"/>
  <c r="H411"/>
  <c r="A460"/>
  <c r="B460"/>
  <c r="C460"/>
  <c r="D460"/>
  <c r="E460"/>
  <c r="F460"/>
  <c r="G460"/>
  <c r="A412"/>
  <c r="B412"/>
  <c r="C412"/>
  <c r="D412"/>
  <c r="E412"/>
  <c r="F412"/>
  <c r="G412"/>
  <c r="H412"/>
  <c r="A426"/>
  <c r="B426"/>
  <c r="C426"/>
  <c r="D426"/>
  <c r="E426"/>
  <c r="F426"/>
  <c r="G426"/>
  <c r="H426"/>
  <c r="A533"/>
  <c r="B533"/>
  <c r="C533"/>
  <c r="D533"/>
  <c r="E533"/>
  <c r="F533"/>
  <c r="G533"/>
  <c r="H533"/>
  <c r="A680"/>
  <c r="B680"/>
  <c r="C680"/>
  <c r="D680"/>
  <c r="E680"/>
  <c r="F680"/>
  <c r="G680"/>
  <c r="H680"/>
  <c r="A733"/>
  <c r="B733"/>
  <c r="C733"/>
  <c r="D733"/>
  <c r="E733"/>
  <c r="F733"/>
  <c r="G733"/>
  <c r="H733"/>
  <c r="A534"/>
  <c r="B534"/>
  <c r="C534"/>
  <c r="D534"/>
  <c r="E534"/>
  <c r="F534"/>
  <c r="G534"/>
  <c r="H534"/>
  <c r="A681"/>
  <c r="B681"/>
  <c r="C681"/>
  <c r="D681"/>
  <c r="E681"/>
  <c r="F681"/>
  <c r="G681"/>
  <c r="H681"/>
  <c r="A593"/>
  <c r="B593"/>
  <c r="C593"/>
  <c r="D593"/>
  <c r="E593"/>
  <c r="F593"/>
  <c r="G593"/>
  <c r="H593"/>
  <c r="A758"/>
  <c r="B758"/>
  <c r="C758"/>
  <c r="D758"/>
  <c r="E758"/>
  <c r="F758"/>
  <c r="G758"/>
  <c r="H758"/>
  <c r="A821"/>
  <c r="B821"/>
  <c r="C821"/>
  <c r="D821"/>
  <c r="E821"/>
  <c r="F821"/>
  <c r="G821"/>
  <c r="A734"/>
  <c r="B734"/>
  <c r="C734"/>
  <c r="D734"/>
  <c r="E734"/>
  <c r="F734"/>
  <c r="G734"/>
  <c r="H734"/>
  <c r="A535"/>
  <c r="B535"/>
  <c r="C535"/>
  <c r="D535"/>
  <c r="E535"/>
  <c r="F535"/>
  <c r="G535"/>
  <c r="H535"/>
  <c r="A682"/>
  <c r="B682"/>
  <c r="C682"/>
  <c r="D682"/>
  <c r="E682"/>
  <c r="F682"/>
  <c r="G682"/>
  <c r="H682"/>
  <c r="A759"/>
  <c r="B759"/>
  <c r="C759"/>
  <c r="D759"/>
  <c r="E759"/>
  <c r="F759"/>
  <c r="G759"/>
  <c r="H759"/>
  <c r="A536"/>
  <c r="B536"/>
  <c r="C536"/>
  <c r="D536"/>
  <c r="E536"/>
  <c r="F536"/>
  <c r="G536"/>
  <c r="H536"/>
  <c r="A683"/>
  <c r="B683"/>
  <c r="C683"/>
  <c r="D683"/>
  <c r="E683"/>
  <c r="F683"/>
  <c r="G683"/>
  <c r="H683"/>
  <c r="A822"/>
  <c r="B822"/>
  <c r="C822"/>
  <c r="D822"/>
  <c r="E822"/>
  <c r="F822"/>
  <c r="G822"/>
  <c r="A537"/>
  <c r="B537"/>
  <c r="C537"/>
  <c r="D537"/>
  <c r="E537"/>
  <c r="F537"/>
  <c r="G537"/>
  <c r="H537"/>
  <c r="A684"/>
  <c r="B684"/>
  <c r="C684"/>
  <c r="D684"/>
  <c r="E684"/>
  <c r="F684"/>
  <c r="G684"/>
  <c r="H684"/>
  <c r="A823"/>
  <c r="B823"/>
  <c r="C823"/>
  <c r="D823"/>
  <c r="E823"/>
  <c r="F823"/>
  <c r="G823"/>
  <c r="A12"/>
  <c r="B12"/>
  <c r="C12"/>
  <c r="D12"/>
  <c r="E12"/>
  <c r="F12"/>
  <c r="G12"/>
  <c r="H12"/>
  <c r="A13"/>
  <c r="B13"/>
  <c r="C13"/>
  <c r="D13"/>
  <c r="E13"/>
  <c r="F13"/>
  <c r="G13"/>
  <c r="H13"/>
  <c r="A73"/>
  <c r="B73"/>
  <c r="C73"/>
  <c r="D73"/>
  <c r="E73"/>
  <c r="F73"/>
  <c r="G73"/>
  <c r="H73"/>
  <c r="A92"/>
  <c r="B92"/>
  <c r="C92"/>
  <c r="D92"/>
  <c r="E92"/>
  <c r="F92"/>
  <c r="G92"/>
  <c r="H92"/>
  <c r="A116"/>
  <c r="B116"/>
  <c r="C116"/>
  <c r="D116"/>
  <c r="E116"/>
  <c r="F116"/>
  <c r="G116"/>
  <c r="H116"/>
  <c r="A97"/>
  <c r="B97"/>
  <c r="C97"/>
  <c r="D97"/>
  <c r="E97"/>
  <c r="F97"/>
  <c r="G97"/>
  <c r="H97"/>
  <c r="A148"/>
  <c r="B148"/>
  <c r="C148"/>
  <c r="D148"/>
  <c r="E148"/>
  <c r="F148"/>
  <c r="G148"/>
  <c r="A74"/>
  <c r="B74"/>
  <c r="C74"/>
  <c r="D74"/>
  <c r="E74"/>
  <c r="F74"/>
  <c r="G74"/>
  <c r="H74"/>
  <c r="A117"/>
  <c r="B117"/>
  <c r="C117"/>
  <c r="D117"/>
  <c r="E117"/>
  <c r="F117"/>
  <c r="G117"/>
  <c r="H117"/>
  <c r="A149"/>
  <c r="B149"/>
  <c r="C149"/>
  <c r="D149"/>
  <c r="E149"/>
  <c r="F149"/>
  <c r="G149"/>
  <c r="A75"/>
  <c r="B75"/>
  <c r="C75"/>
  <c r="D75"/>
  <c r="E75"/>
  <c r="F75"/>
  <c r="G75"/>
  <c r="H75"/>
  <c r="A150"/>
  <c r="B150"/>
  <c r="C150"/>
  <c r="D150"/>
  <c r="E150"/>
  <c r="F150"/>
  <c r="G150"/>
  <c r="A76"/>
  <c r="B76"/>
  <c r="C76"/>
  <c r="D76"/>
  <c r="E76"/>
  <c r="F76"/>
  <c r="G76"/>
  <c r="H76"/>
  <c r="A151"/>
  <c r="B151"/>
  <c r="C151"/>
  <c r="D151"/>
  <c r="E151"/>
  <c r="F151"/>
  <c r="G151"/>
  <c r="A183"/>
  <c r="B183"/>
  <c r="C183"/>
  <c r="D183"/>
  <c r="E183"/>
  <c r="F183"/>
  <c r="G183"/>
  <c r="H183"/>
  <c r="A274"/>
  <c r="B274"/>
  <c r="C274"/>
  <c r="D274"/>
  <c r="E274"/>
  <c r="F274"/>
  <c r="G274"/>
  <c r="H274"/>
  <c r="A275"/>
  <c r="B275"/>
  <c r="C275"/>
  <c r="D275"/>
  <c r="E275"/>
  <c r="F275"/>
  <c r="G275"/>
  <c r="H275"/>
  <c r="A276"/>
  <c r="B276"/>
  <c r="C276"/>
  <c r="D276"/>
  <c r="E276"/>
  <c r="F276"/>
  <c r="G276"/>
  <c r="H276"/>
  <c r="A277"/>
  <c r="B277"/>
  <c r="C277"/>
  <c r="D277"/>
  <c r="E277"/>
  <c r="F277"/>
  <c r="G277"/>
  <c r="H277"/>
  <c r="A278"/>
  <c r="B278"/>
  <c r="C278"/>
  <c r="D278"/>
  <c r="E278"/>
  <c r="F278"/>
  <c r="G278"/>
  <c r="H278"/>
  <c r="A376"/>
  <c r="B376"/>
  <c r="C376"/>
  <c r="D376"/>
  <c r="E376"/>
  <c r="F376"/>
  <c r="G376"/>
  <c r="A349"/>
  <c r="B349"/>
  <c r="C349"/>
  <c r="D349"/>
  <c r="E349"/>
  <c r="F349"/>
  <c r="G349"/>
  <c r="A377"/>
  <c r="B377"/>
  <c r="C377"/>
  <c r="D377"/>
  <c r="E377"/>
  <c r="F377"/>
  <c r="G377"/>
  <c r="A339"/>
  <c r="B339"/>
  <c r="C339"/>
  <c r="D339"/>
  <c r="E339"/>
  <c r="F339"/>
  <c r="G339"/>
  <c r="H339"/>
  <c r="A350"/>
  <c r="B350"/>
  <c r="C350"/>
  <c r="D350"/>
  <c r="E350"/>
  <c r="F350"/>
  <c r="G350"/>
  <c r="A413"/>
  <c r="B413"/>
  <c r="C413"/>
  <c r="D413"/>
  <c r="E413"/>
  <c r="F413"/>
  <c r="G413"/>
  <c r="H413"/>
  <c r="A444"/>
  <c r="B444"/>
  <c r="C444"/>
  <c r="D444"/>
  <c r="E444"/>
  <c r="F444"/>
  <c r="G444"/>
  <c r="H444"/>
  <c r="A414"/>
  <c r="B414"/>
  <c r="C414"/>
  <c r="D414"/>
  <c r="E414"/>
  <c r="F414"/>
  <c r="G414"/>
  <c r="H414"/>
  <c r="A464"/>
  <c r="B464"/>
  <c r="C464"/>
  <c r="D464"/>
  <c r="E464"/>
  <c r="F464"/>
  <c r="G464"/>
  <c r="A415"/>
  <c r="B415"/>
  <c r="C415"/>
  <c r="D415"/>
  <c r="E415"/>
  <c r="F415"/>
  <c r="G415"/>
  <c r="H415"/>
  <c r="A445"/>
  <c r="B445"/>
  <c r="C445"/>
  <c r="D445"/>
  <c r="E445"/>
  <c r="F445"/>
  <c r="G445"/>
  <c r="H445"/>
  <c r="A430"/>
  <c r="B430"/>
  <c r="C430"/>
  <c r="D430"/>
  <c r="E430"/>
  <c r="F430"/>
  <c r="G430"/>
  <c r="H430"/>
  <c r="A685"/>
  <c r="B685"/>
  <c r="C685"/>
  <c r="D685"/>
  <c r="E685"/>
  <c r="F685"/>
  <c r="G685"/>
  <c r="H685"/>
  <c r="A735"/>
  <c r="B735"/>
  <c r="C735"/>
  <c r="D735"/>
  <c r="E735"/>
  <c r="F735"/>
  <c r="G735"/>
  <c r="H735"/>
  <c r="A538"/>
  <c r="B538"/>
  <c r="C538"/>
  <c r="D538"/>
  <c r="E538"/>
  <c r="F538"/>
  <c r="G538"/>
  <c r="H538"/>
  <c r="A686"/>
  <c r="B686"/>
  <c r="C686"/>
  <c r="D686"/>
  <c r="E686"/>
  <c r="F686"/>
  <c r="G686"/>
  <c r="H686"/>
  <c r="A594"/>
  <c r="B594"/>
  <c r="C594"/>
  <c r="D594"/>
  <c r="E594"/>
  <c r="F594"/>
  <c r="G594"/>
  <c r="H594"/>
  <c r="A824"/>
  <c r="B824"/>
  <c r="C824"/>
  <c r="D824"/>
  <c r="E824"/>
  <c r="F824"/>
  <c r="G824"/>
  <c r="A736"/>
  <c r="B736"/>
  <c r="C736"/>
  <c r="D736"/>
  <c r="E736"/>
  <c r="F736"/>
  <c r="G736"/>
  <c r="H736"/>
  <c r="A539"/>
  <c r="B539"/>
  <c r="C539"/>
  <c r="D539"/>
  <c r="E539"/>
  <c r="F539"/>
  <c r="G539"/>
  <c r="H539"/>
  <c r="A687"/>
  <c r="B687"/>
  <c r="C687"/>
  <c r="D687"/>
  <c r="E687"/>
  <c r="F687"/>
  <c r="G687"/>
  <c r="H687"/>
  <c r="A760"/>
  <c r="B760"/>
  <c r="C760"/>
  <c r="D760"/>
  <c r="E760"/>
  <c r="F760"/>
  <c r="G760"/>
  <c r="H760"/>
  <c r="A825"/>
  <c r="B825"/>
  <c r="C825"/>
  <c r="D825"/>
  <c r="E825"/>
  <c r="F825"/>
  <c r="G825"/>
  <c r="A540"/>
  <c r="B540"/>
  <c r="C540"/>
  <c r="D540"/>
  <c r="E540"/>
  <c r="F540"/>
  <c r="G540"/>
  <c r="H540"/>
  <c r="A688"/>
  <c r="B688"/>
  <c r="C688"/>
  <c r="D688"/>
  <c r="E688"/>
  <c r="F688"/>
  <c r="G688"/>
  <c r="H688"/>
  <c r="A826"/>
  <c r="B826"/>
  <c r="C826"/>
  <c r="D826"/>
  <c r="E826"/>
  <c r="F826"/>
  <c r="G826"/>
  <c r="A737"/>
  <c r="B737"/>
  <c r="C737"/>
  <c r="D737"/>
  <c r="E737"/>
  <c r="F737"/>
  <c r="G737"/>
  <c r="H737"/>
  <c r="A541"/>
  <c r="B541"/>
  <c r="C541"/>
  <c r="D541"/>
  <c r="E541"/>
  <c r="F541"/>
  <c r="G541"/>
  <c r="H541"/>
  <c r="A689"/>
  <c r="B689"/>
  <c r="C689"/>
  <c r="D689"/>
  <c r="E689"/>
  <c r="F689"/>
  <c r="G689"/>
  <c r="H689"/>
  <c r="A14"/>
  <c r="B14"/>
  <c r="C14"/>
  <c r="D14"/>
  <c r="E14"/>
  <c r="F14"/>
  <c r="G14"/>
  <c r="H14"/>
  <c r="A15"/>
  <c r="B15"/>
  <c r="C15"/>
  <c r="D15"/>
  <c r="E15"/>
  <c r="F15"/>
  <c r="G15"/>
  <c r="H15"/>
  <c r="A16"/>
  <c r="B16"/>
  <c r="C16"/>
  <c r="D16"/>
  <c r="E16"/>
  <c r="F16"/>
  <c r="G16"/>
  <c r="H16"/>
  <c r="A77"/>
  <c r="B77"/>
  <c r="C77"/>
  <c r="D77"/>
  <c r="E77"/>
  <c r="F77"/>
  <c r="G77"/>
  <c r="H77"/>
  <c r="A118"/>
  <c r="B118"/>
  <c r="C118"/>
  <c r="D118"/>
  <c r="E118"/>
  <c r="F118"/>
  <c r="G118"/>
  <c r="H118"/>
  <c r="A98"/>
  <c r="B98"/>
  <c r="C98"/>
  <c r="D98"/>
  <c r="E98"/>
  <c r="F98"/>
  <c r="G98"/>
  <c r="H98"/>
  <c r="A152"/>
  <c r="B152"/>
  <c r="C152"/>
  <c r="D152"/>
  <c r="E152"/>
  <c r="F152"/>
  <c r="G152"/>
  <c r="A78"/>
  <c r="B78"/>
  <c r="C78"/>
  <c r="D78"/>
  <c r="E78"/>
  <c r="F78"/>
  <c r="G78"/>
  <c r="H78"/>
  <c r="A119"/>
  <c r="B119"/>
  <c r="C119"/>
  <c r="D119"/>
  <c r="E119"/>
  <c r="F119"/>
  <c r="G119"/>
  <c r="H119"/>
  <c r="A153"/>
  <c r="B153"/>
  <c r="C153"/>
  <c r="D153"/>
  <c r="E153"/>
  <c r="F153"/>
  <c r="G153"/>
  <c r="A79"/>
  <c r="B79"/>
  <c r="C79"/>
  <c r="D79"/>
  <c r="E79"/>
  <c r="F79"/>
  <c r="G79"/>
  <c r="H79"/>
  <c r="A80"/>
  <c r="B80"/>
  <c r="C80"/>
  <c r="D80"/>
  <c r="E80"/>
  <c r="F80"/>
  <c r="G80"/>
  <c r="H80"/>
  <c r="A120"/>
  <c r="B120"/>
  <c r="C120"/>
  <c r="D120"/>
  <c r="E120"/>
  <c r="F120"/>
  <c r="G120"/>
  <c r="H120"/>
  <c r="A154"/>
  <c r="B154"/>
  <c r="C154"/>
  <c r="D154"/>
  <c r="E154"/>
  <c r="F154"/>
  <c r="G154"/>
  <c r="A167"/>
  <c r="B167"/>
  <c r="C167"/>
  <c r="D167"/>
  <c r="E167"/>
  <c r="F167"/>
  <c r="G167"/>
  <c r="H167"/>
  <c r="A184"/>
  <c r="B184"/>
  <c r="C184"/>
  <c r="D184"/>
  <c r="E184"/>
  <c r="F184"/>
  <c r="G184"/>
  <c r="H184"/>
  <c r="A279"/>
  <c r="B279"/>
  <c r="C279"/>
  <c r="D279"/>
  <c r="E279"/>
  <c r="F279"/>
  <c r="G279"/>
  <c r="H279"/>
  <c r="A280"/>
  <c r="B280"/>
  <c r="C280"/>
  <c r="D280"/>
  <c r="E280"/>
  <c r="F280"/>
  <c r="G280"/>
  <c r="H280"/>
  <c r="A281"/>
  <c r="B281"/>
  <c r="C281"/>
  <c r="D281"/>
  <c r="E281"/>
  <c r="F281"/>
  <c r="G281"/>
  <c r="H281"/>
  <c r="A282"/>
  <c r="B282"/>
  <c r="C282"/>
  <c r="D282"/>
  <c r="E282"/>
  <c r="F282"/>
  <c r="G282"/>
  <c r="H282"/>
  <c r="A330"/>
  <c r="B330"/>
  <c r="C330"/>
  <c r="D330"/>
  <c r="E330"/>
  <c r="F330"/>
  <c r="G330"/>
  <c r="A283"/>
  <c r="B283"/>
  <c r="C283"/>
  <c r="D283"/>
  <c r="E283"/>
  <c r="F283"/>
  <c r="G283"/>
  <c r="H283"/>
  <c r="A378"/>
  <c r="B378"/>
  <c r="C378"/>
  <c r="D378"/>
  <c r="E378"/>
  <c r="F378"/>
  <c r="G378"/>
  <c r="A379"/>
  <c r="B379"/>
  <c r="C379"/>
  <c r="D379"/>
  <c r="E379"/>
  <c r="F379"/>
  <c r="G379"/>
  <c r="A340"/>
  <c r="B340"/>
  <c r="C340"/>
  <c r="D340"/>
  <c r="E340"/>
  <c r="F340"/>
  <c r="G340"/>
  <c r="H340"/>
  <c r="A351"/>
  <c r="B351"/>
  <c r="C351"/>
  <c r="D351"/>
  <c r="E351"/>
  <c r="F351"/>
  <c r="G351"/>
  <c r="A416"/>
  <c r="B416"/>
  <c r="C416"/>
  <c r="D416"/>
  <c r="E416"/>
  <c r="F416"/>
  <c r="G416"/>
  <c r="H416"/>
  <c r="A446"/>
  <c r="B446"/>
  <c r="C446"/>
  <c r="D446"/>
  <c r="E446"/>
  <c r="F446"/>
  <c r="G446"/>
  <c r="H446"/>
  <c r="A417"/>
  <c r="B417"/>
  <c r="C417"/>
  <c r="D417"/>
  <c r="E417"/>
  <c r="F417"/>
  <c r="G417"/>
  <c r="H417"/>
  <c r="A461"/>
  <c r="B461"/>
  <c r="C461"/>
  <c r="D461"/>
  <c r="E461"/>
  <c r="F461"/>
  <c r="G461"/>
  <c r="A418"/>
  <c r="B418"/>
  <c r="C418"/>
  <c r="D418"/>
  <c r="E418"/>
  <c r="F418"/>
  <c r="G418"/>
  <c r="H418"/>
  <c r="A690"/>
  <c r="B690"/>
  <c r="C690"/>
  <c r="D690"/>
  <c r="E690"/>
  <c r="F690"/>
  <c r="G690"/>
  <c r="H690"/>
  <c r="A827"/>
  <c r="B827"/>
  <c r="C827"/>
  <c r="D827"/>
  <c r="E827"/>
  <c r="F827"/>
  <c r="G827"/>
  <c r="A738"/>
  <c r="B738"/>
  <c r="C738"/>
  <c r="D738"/>
  <c r="E738"/>
  <c r="F738"/>
  <c r="G738"/>
  <c r="H738"/>
  <c r="A542"/>
  <c r="B542"/>
  <c r="C542"/>
  <c r="D542"/>
  <c r="E542"/>
  <c r="F542"/>
  <c r="G542"/>
  <c r="H542"/>
  <c r="A566"/>
  <c r="B566"/>
  <c r="C566"/>
  <c r="D566"/>
  <c r="E566"/>
  <c r="F566"/>
  <c r="G566"/>
  <c r="H566"/>
  <c r="A691"/>
  <c r="B691"/>
  <c r="C691"/>
  <c r="D691"/>
  <c r="E691"/>
  <c r="F691"/>
  <c r="G691"/>
  <c r="H691"/>
  <c r="A761"/>
  <c r="B761"/>
  <c r="C761"/>
  <c r="D761"/>
  <c r="E761"/>
  <c r="F761"/>
  <c r="G761"/>
  <c r="H761"/>
  <c r="A828"/>
  <c r="B828"/>
  <c r="C828"/>
  <c r="D828"/>
  <c r="E828"/>
  <c r="F828"/>
  <c r="G828"/>
  <c r="A739"/>
  <c r="B739"/>
  <c r="C739"/>
  <c r="D739"/>
  <c r="E739"/>
  <c r="F739"/>
  <c r="G739"/>
  <c r="H739"/>
  <c r="A543"/>
  <c r="B543"/>
  <c r="C543"/>
  <c r="D543"/>
  <c r="E543"/>
  <c r="F543"/>
  <c r="G543"/>
  <c r="H543"/>
  <c r="A567"/>
  <c r="B567"/>
  <c r="C567"/>
  <c r="D567"/>
  <c r="E567"/>
  <c r="F567"/>
  <c r="G567"/>
  <c r="H567"/>
  <c r="A692"/>
  <c r="B692"/>
  <c r="C692"/>
  <c r="D692"/>
  <c r="E692"/>
  <c r="F692"/>
  <c r="G692"/>
  <c r="H692"/>
  <c r="A829"/>
  <c r="B829"/>
  <c r="C829"/>
  <c r="D829"/>
  <c r="E829"/>
  <c r="F829"/>
  <c r="G829"/>
  <c r="A544"/>
  <c r="B544"/>
  <c r="C544"/>
  <c r="D544"/>
  <c r="E544"/>
  <c r="F544"/>
  <c r="G544"/>
  <c r="H544"/>
  <c r="A693"/>
  <c r="B693"/>
  <c r="C693"/>
  <c r="D693"/>
  <c r="E693"/>
  <c r="F693"/>
  <c r="G693"/>
  <c r="H693"/>
  <c r="A830"/>
  <c r="B830"/>
  <c r="C830"/>
  <c r="D830"/>
  <c r="E830"/>
  <c r="F830"/>
  <c r="G830"/>
  <c r="A740"/>
  <c r="B740"/>
  <c r="C740"/>
  <c r="D740"/>
  <c r="E740"/>
  <c r="F740"/>
  <c r="G740"/>
  <c r="H740"/>
  <c r="A545"/>
  <c r="B545"/>
  <c r="C545"/>
  <c r="D545"/>
  <c r="E545"/>
  <c r="F545"/>
  <c r="G545"/>
  <c r="H545"/>
  <c r="A694"/>
  <c r="B694"/>
  <c r="C694"/>
  <c r="D694"/>
  <c r="E694"/>
  <c r="F694"/>
  <c r="G694"/>
  <c r="H694"/>
  <c r="A17"/>
  <c r="B17"/>
  <c r="C17"/>
  <c r="D17"/>
  <c r="E17"/>
  <c r="F17"/>
  <c r="G17"/>
  <c r="H17"/>
  <c r="A18"/>
  <c r="B18"/>
  <c r="C18"/>
  <c r="D18"/>
  <c r="E18"/>
  <c r="F18"/>
  <c r="G18"/>
  <c r="H18"/>
  <c r="A19"/>
  <c r="B19"/>
  <c r="C19"/>
  <c r="D19"/>
  <c r="E19"/>
  <c r="F19"/>
  <c r="G19"/>
  <c r="H19"/>
  <c r="A81"/>
  <c r="B81"/>
  <c r="C81"/>
  <c r="D81"/>
  <c r="E81"/>
  <c r="F81"/>
  <c r="G81"/>
  <c r="H81"/>
  <c r="A121"/>
  <c r="B121"/>
  <c r="C121"/>
  <c r="D121"/>
  <c r="E121"/>
  <c r="F121"/>
  <c r="G121"/>
  <c r="H121"/>
  <c r="A155"/>
  <c r="B155"/>
  <c r="C155"/>
  <c r="D155"/>
  <c r="E155"/>
  <c r="F155"/>
  <c r="G155"/>
  <c r="A82"/>
  <c r="B82"/>
  <c r="C82"/>
  <c r="D82"/>
  <c r="E82"/>
  <c r="F82"/>
  <c r="G82"/>
  <c r="H82"/>
  <c r="A122"/>
  <c r="B122"/>
  <c r="C122"/>
  <c r="D122"/>
  <c r="E122"/>
  <c r="F122"/>
  <c r="G122"/>
  <c r="H122"/>
  <c r="A156"/>
  <c r="B156"/>
  <c r="C156"/>
  <c r="D156"/>
  <c r="E156"/>
  <c r="F156"/>
  <c r="G156"/>
  <c r="A83"/>
  <c r="B83"/>
  <c r="C83"/>
  <c r="D83"/>
  <c r="E83"/>
  <c r="F83"/>
  <c r="G83"/>
  <c r="H83"/>
  <c r="A157"/>
  <c r="B157"/>
  <c r="C157"/>
  <c r="D157"/>
  <c r="E157"/>
  <c r="F157"/>
  <c r="G157"/>
  <c r="A84"/>
  <c r="B84"/>
  <c r="C84"/>
  <c r="D84"/>
  <c r="E84"/>
  <c r="F84"/>
  <c r="G84"/>
  <c r="H84"/>
  <c r="A158"/>
  <c r="B158"/>
  <c r="C158"/>
  <c r="D158"/>
  <c r="E158"/>
  <c r="F158"/>
  <c r="G158"/>
  <c r="A185"/>
  <c r="B185"/>
  <c r="C185"/>
  <c r="D185"/>
  <c r="E185"/>
  <c r="F185"/>
  <c r="G185"/>
  <c r="H185"/>
  <c r="A202"/>
  <c r="B202"/>
  <c r="C202"/>
  <c r="D202"/>
  <c r="E202"/>
  <c r="F202"/>
  <c r="G202"/>
  <c r="H202"/>
  <c r="A284"/>
  <c r="B284"/>
  <c r="C284"/>
  <c r="D284"/>
  <c r="E284"/>
  <c r="F284"/>
  <c r="G284"/>
  <c r="H284"/>
  <c r="A285"/>
  <c r="B285"/>
  <c r="C285"/>
  <c r="D285"/>
  <c r="E285"/>
  <c r="F285"/>
  <c r="G285"/>
  <c r="H285"/>
  <c r="A331"/>
  <c r="B331"/>
  <c r="C331"/>
  <c r="D331"/>
  <c r="E331"/>
  <c r="F331"/>
  <c r="G331"/>
  <c r="A286"/>
  <c r="B286"/>
  <c r="C286"/>
  <c r="D286"/>
  <c r="E286"/>
  <c r="F286"/>
  <c r="G286"/>
  <c r="H286"/>
  <c r="A332"/>
  <c r="B332"/>
  <c r="C332"/>
  <c r="D332"/>
  <c r="E332"/>
  <c r="F332"/>
  <c r="G332"/>
  <c r="A287"/>
  <c r="B287"/>
  <c r="C287"/>
  <c r="D287"/>
  <c r="E287"/>
  <c r="F287"/>
  <c r="G287"/>
  <c r="H287"/>
  <c r="A288"/>
  <c r="B288"/>
  <c r="C288"/>
  <c r="D288"/>
  <c r="E288"/>
  <c r="F288"/>
  <c r="G288"/>
  <c r="H288"/>
  <c r="A333"/>
  <c r="B333"/>
  <c r="C333"/>
  <c r="D333"/>
  <c r="E333"/>
  <c r="F333"/>
  <c r="G333"/>
  <c r="A380"/>
  <c r="B380"/>
  <c r="C380"/>
  <c r="D380"/>
  <c r="E380"/>
  <c r="F380"/>
  <c r="G380"/>
  <c r="A381"/>
  <c r="B381"/>
  <c r="C381"/>
  <c r="D381"/>
  <c r="E381"/>
  <c r="F381"/>
  <c r="G381"/>
  <c r="A352"/>
  <c r="B352"/>
  <c r="C352"/>
  <c r="D352"/>
  <c r="E352"/>
  <c r="F352"/>
  <c r="G352"/>
  <c r="A382"/>
  <c r="B382"/>
  <c r="C382"/>
  <c r="D382"/>
  <c r="E382"/>
  <c r="F382"/>
  <c r="G382"/>
  <c r="A353"/>
  <c r="B353"/>
  <c r="C353"/>
  <c r="D353"/>
  <c r="E353"/>
  <c r="F353"/>
  <c r="G353"/>
  <c r="A419"/>
  <c r="B419"/>
  <c r="C419"/>
  <c r="D419"/>
  <c r="E419"/>
  <c r="F419"/>
  <c r="G419"/>
  <c r="H419"/>
  <c r="A427"/>
  <c r="B427"/>
  <c r="C427"/>
  <c r="D427"/>
  <c r="E427"/>
  <c r="F427"/>
  <c r="G427"/>
  <c r="H427"/>
  <c r="A462"/>
  <c r="B462"/>
  <c r="C462"/>
  <c r="D462"/>
  <c r="E462"/>
  <c r="F462"/>
  <c r="G462"/>
  <c r="A420"/>
  <c r="B420"/>
  <c r="C420"/>
  <c r="D420"/>
  <c r="E420"/>
  <c r="F420"/>
  <c r="G420"/>
  <c r="H420"/>
  <c r="A421"/>
  <c r="B421"/>
  <c r="C421"/>
  <c r="D421"/>
  <c r="E421"/>
  <c r="F421"/>
  <c r="G421"/>
  <c r="H421"/>
  <c r="A463"/>
  <c r="B463"/>
  <c r="C463"/>
  <c r="D463"/>
  <c r="E463"/>
  <c r="F463"/>
  <c r="G463"/>
  <c r="A695"/>
  <c r="B695"/>
  <c r="C695"/>
  <c r="D695"/>
  <c r="E695"/>
  <c r="F695"/>
  <c r="G695"/>
  <c r="H695"/>
  <c r="A831"/>
  <c r="B831"/>
  <c r="C831"/>
  <c r="D831"/>
  <c r="E831"/>
  <c r="F831"/>
  <c r="G831"/>
  <c r="A838"/>
  <c r="B838"/>
  <c r="C838"/>
  <c r="D838"/>
  <c r="E838"/>
  <c r="F838"/>
  <c r="G838"/>
  <c r="A741"/>
  <c r="B741"/>
  <c r="C741"/>
  <c r="D741"/>
  <c r="E741"/>
  <c r="F741"/>
  <c r="G741"/>
  <c r="H741"/>
  <c r="A546"/>
  <c r="B546"/>
  <c r="C546"/>
  <c r="D546"/>
  <c r="E546"/>
  <c r="F546"/>
  <c r="G546"/>
  <c r="H546"/>
  <c r="A696"/>
  <c r="B696"/>
  <c r="C696"/>
  <c r="D696"/>
  <c r="E696"/>
  <c r="F696"/>
  <c r="G696"/>
  <c r="H696"/>
  <c r="A832"/>
  <c r="B832"/>
  <c r="C832"/>
  <c r="D832"/>
  <c r="E832"/>
  <c r="F832"/>
  <c r="G832"/>
  <c r="A742"/>
  <c r="B742"/>
  <c r="C742"/>
  <c r="D742"/>
  <c r="E742"/>
  <c r="F742"/>
  <c r="G742"/>
  <c r="H742"/>
  <c r="A547"/>
  <c r="B547"/>
  <c r="C547"/>
  <c r="D547"/>
  <c r="E547"/>
  <c r="F547"/>
  <c r="G547"/>
  <c r="H547"/>
  <c r="A697"/>
  <c r="B697"/>
  <c r="C697"/>
  <c r="D697"/>
  <c r="E697"/>
  <c r="F697"/>
  <c r="G697"/>
  <c r="H697"/>
  <c r="A762"/>
  <c r="B762"/>
  <c r="C762"/>
  <c r="D762"/>
  <c r="E762"/>
  <c r="F762"/>
  <c r="G762"/>
  <c r="H762"/>
  <c r="A833"/>
  <c r="B833"/>
  <c r="C833"/>
  <c r="D833"/>
  <c r="E833"/>
  <c r="F833"/>
  <c r="G833"/>
  <c r="A548"/>
  <c r="B548"/>
  <c r="C548"/>
  <c r="D548"/>
  <c r="E548"/>
  <c r="F548"/>
  <c r="G548"/>
  <c r="H548"/>
  <c r="A698"/>
  <c r="B698"/>
  <c r="C698"/>
  <c r="D698"/>
  <c r="E698"/>
  <c r="F698"/>
  <c r="G698"/>
  <c r="H698"/>
  <c r="A834"/>
  <c r="B834"/>
  <c r="C834"/>
  <c r="D834"/>
  <c r="E834"/>
  <c r="F834"/>
  <c r="G834"/>
  <c r="A549"/>
  <c r="B549"/>
  <c r="C549"/>
  <c r="D549"/>
  <c r="E549"/>
  <c r="F549"/>
  <c r="G549"/>
  <c r="H549"/>
  <c r="A699"/>
  <c r="B699"/>
  <c r="C699"/>
  <c r="D699"/>
  <c r="E699"/>
  <c r="F699"/>
  <c r="G699"/>
  <c r="H699"/>
  <c r="A835"/>
  <c r="B835"/>
  <c r="C835"/>
  <c r="D835"/>
  <c r="E835"/>
  <c r="F835"/>
  <c r="G835"/>
  <c r="A20"/>
  <c r="B20"/>
  <c r="C20"/>
  <c r="D20"/>
  <c r="E20"/>
  <c r="F20"/>
  <c r="G20"/>
  <c r="H20"/>
  <c r="A21"/>
  <c r="B21"/>
  <c r="C21"/>
  <c r="D21"/>
  <c r="E21"/>
  <c r="F21"/>
  <c r="G21"/>
  <c r="H21"/>
  <c r="A23"/>
  <c r="B23"/>
  <c r="C23"/>
  <c r="D23"/>
  <c r="E23"/>
  <c r="F23"/>
  <c r="G23"/>
  <c r="H23"/>
  <c r="A22"/>
  <c r="B22"/>
  <c r="C22"/>
  <c r="D22"/>
  <c r="E22"/>
  <c r="F22"/>
  <c r="G22"/>
  <c r="H22"/>
  <c r="A85"/>
  <c r="B85"/>
  <c r="C85"/>
  <c r="D85"/>
  <c r="E85"/>
  <c r="F85"/>
  <c r="G85"/>
  <c r="H85"/>
  <c r="A86"/>
  <c r="B86"/>
  <c r="C86"/>
  <c r="D86"/>
  <c r="E86"/>
  <c r="F86"/>
  <c r="G86"/>
  <c r="H86"/>
  <c r="A87"/>
  <c r="B87"/>
  <c r="C87"/>
  <c r="D87"/>
  <c r="E87"/>
  <c r="F87"/>
  <c r="G87"/>
  <c r="H87"/>
  <c r="A88"/>
  <c r="B88"/>
  <c r="C88"/>
  <c r="D88"/>
  <c r="E88"/>
  <c r="F88"/>
  <c r="G88"/>
  <c r="H88"/>
  <c r="A99"/>
  <c r="B99"/>
  <c r="C99"/>
  <c r="D99"/>
  <c r="E99"/>
  <c r="F99"/>
  <c r="G99"/>
  <c r="H99"/>
  <c r="A289"/>
  <c r="B289"/>
  <c r="C289"/>
  <c r="D289"/>
  <c r="E289"/>
  <c r="F289"/>
  <c r="G289"/>
  <c r="H289"/>
  <c r="A290"/>
  <c r="B290"/>
  <c r="C290"/>
  <c r="D290"/>
  <c r="E290"/>
  <c r="F290"/>
  <c r="G290"/>
  <c r="H290"/>
  <c r="A383"/>
  <c r="B383"/>
  <c r="C383"/>
  <c r="D383"/>
  <c r="E383"/>
  <c r="F383"/>
  <c r="G383"/>
  <c r="A384"/>
  <c r="B384"/>
  <c r="C384"/>
  <c r="D384"/>
  <c r="E384"/>
  <c r="F384"/>
  <c r="G384"/>
  <c r="A385"/>
  <c r="B385"/>
  <c r="C385"/>
  <c r="D385"/>
  <c r="E385"/>
  <c r="F385"/>
  <c r="G385"/>
  <c r="A422"/>
  <c r="B422"/>
  <c r="C422"/>
  <c r="D422"/>
  <c r="E422"/>
  <c r="F422"/>
  <c r="G422"/>
  <c r="H422"/>
  <c r="A428"/>
  <c r="B428"/>
  <c r="C428"/>
  <c r="D428"/>
  <c r="E428"/>
  <c r="F428"/>
  <c r="G428"/>
  <c r="H428"/>
  <c r="A423"/>
  <c r="B423"/>
  <c r="C423"/>
  <c r="D423"/>
  <c r="E423"/>
  <c r="F423"/>
  <c r="G423"/>
  <c r="H423"/>
  <c r="A447"/>
  <c r="B447"/>
  <c r="C447"/>
  <c r="D447"/>
  <c r="E447"/>
  <c r="F447"/>
  <c r="G447"/>
  <c r="H447"/>
  <c r="A429"/>
  <c r="B429"/>
  <c r="C429"/>
  <c r="D429"/>
  <c r="E429"/>
  <c r="F429"/>
  <c r="G429"/>
  <c r="H429"/>
  <c r="A424"/>
  <c r="B424"/>
  <c r="C424"/>
  <c r="D424"/>
  <c r="E424"/>
  <c r="F424"/>
  <c r="G424"/>
  <c r="H424"/>
  <c r="A700"/>
  <c r="B700"/>
  <c r="C700"/>
  <c r="D700"/>
  <c r="E700"/>
  <c r="F700"/>
  <c r="G700"/>
  <c r="H700"/>
  <c r="A550"/>
  <c r="B550"/>
  <c r="C550"/>
  <c r="D550"/>
  <c r="E550"/>
  <c r="F550"/>
  <c r="G550"/>
  <c r="H550"/>
  <c r="A701"/>
  <c r="B701"/>
  <c r="C701"/>
  <c r="D701"/>
  <c r="E701"/>
  <c r="F701"/>
  <c r="G701"/>
  <c r="H701"/>
  <c r="A743"/>
  <c r="B743"/>
  <c r="C743"/>
  <c r="D743"/>
  <c r="E743"/>
  <c r="F743"/>
  <c r="G743"/>
  <c r="H743"/>
  <c r="A551"/>
  <c r="B551"/>
  <c r="C551"/>
  <c r="D551"/>
  <c r="E551"/>
  <c r="F551"/>
  <c r="G551"/>
  <c r="H551"/>
  <c r="A702"/>
  <c r="B702"/>
  <c r="C702"/>
  <c r="D702"/>
  <c r="E702"/>
  <c r="F702"/>
  <c r="G702"/>
  <c r="H702"/>
  <c r="A836"/>
  <c r="B836"/>
  <c r="C836"/>
  <c r="D836"/>
  <c r="E836"/>
  <c r="F836"/>
  <c r="G836"/>
  <c r="A552"/>
  <c r="B552"/>
  <c r="C552"/>
  <c r="D552"/>
  <c r="E552"/>
  <c r="F552"/>
  <c r="G552"/>
  <c r="H552"/>
  <c r="A703"/>
  <c r="B703"/>
  <c r="C703"/>
  <c r="D703"/>
  <c r="E703"/>
  <c r="F703"/>
  <c r="G703"/>
  <c r="H703"/>
  <c r="A553"/>
  <c r="B553"/>
  <c r="C553"/>
  <c r="D553"/>
  <c r="E553"/>
  <c r="F553"/>
  <c r="G553"/>
  <c r="H553"/>
  <c r="A704"/>
  <c r="B704"/>
  <c r="C704"/>
  <c r="D704"/>
  <c r="E704"/>
  <c r="F704"/>
  <c r="G704"/>
  <c r="H704"/>
  <c r="A11191"/>
  <c r="B11191"/>
  <c r="C11191"/>
  <c r="D11191"/>
  <c r="E11191"/>
  <c r="F11191"/>
  <c r="G11191"/>
  <c r="H11191"/>
  <c r="A11221"/>
  <c r="B11221"/>
  <c r="C11221"/>
  <c r="D11221"/>
  <c r="E11221"/>
  <c r="F11221"/>
  <c r="G11221"/>
  <c r="H11221"/>
  <c r="A11400"/>
  <c r="B11400"/>
  <c r="C11400"/>
  <c r="D11400"/>
  <c r="E11400"/>
  <c r="F11400"/>
  <c r="G11400"/>
  <c r="H11400"/>
  <c r="A11401"/>
  <c r="B11401"/>
  <c r="C11401"/>
  <c r="D11401"/>
  <c r="E11401"/>
  <c r="F11401"/>
  <c r="G11401"/>
  <c r="H11401"/>
  <c r="A11664"/>
  <c r="B11664"/>
  <c r="C11664"/>
  <c r="D11664"/>
  <c r="E11664"/>
  <c r="F11664"/>
  <c r="G11664"/>
  <c r="H11664"/>
  <c r="A11665"/>
  <c r="B11665"/>
  <c r="C11665"/>
  <c r="D11665"/>
  <c r="E11665"/>
  <c r="F11665"/>
  <c r="G11665"/>
  <c r="H11665"/>
  <c r="A11806"/>
  <c r="B11806"/>
  <c r="C11806"/>
  <c r="D11806"/>
  <c r="E11806"/>
  <c r="F11806"/>
  <c r="G11806"/>
  <c r="H11806"/>
  <c r="A11192"/>
  <c r="B11192"/>
  <c r="C11192"/>
  <c r="D11192"/>
  <c r="E11192"/>
  <c r="F11192"/>
  <c r="G11192"/>
  <c r="H11192"/>
  <c r="A11246"/>
  <c r="B11246"/>
  <c r="C11246"/>
  <c r="D11246"/>
  <c r="E11246"/>
  <c r="F11246"/>
  <c r="G11246"/>
  <c r="H11246"/>
  <c r="A11275"/>
  <c r="B11275"/>
  <c r="C11275"/>
  <c r="D11275"/>
  <c r="E11275"/>
  <c r="F11275"/>
  <c r="G11275"/>
  <c r="A11193"/>
  <c r="B11193"/>
  <c r="C11193"/>
  <c r="D11193"/>
  <c r="E11193"/>
  <c r="F11193"/>
  <c r="G11193"/>
  <c r="H11193"/>
  <c r="A11247"/>
  <c r="B11247"/>
  <c r="C11247"/>
  <c r="D11247"/>
  <c r="E11247"/>
  <c r="F11247"/>
  <c r="G11247"/>
  <c r="H11247"/>
  <c r="A11276"/>
  <c r="B11276"/>
  <c r="C11276"/>
  <c r="D11276"/>
  <c r="E11276"/>
  <c r="F11276"/>
  <c r="G11276"/>
  <c r="A11194"/>
  <c r="B11194"/>
  <c r="C11194"/>
  <c r="D11194"/>
  <c r="E11194"/>
  <c r="F11194"/>
  <c r="G11194"/>
  <c r="H11194"/>
  <c r="A11248"/>
  <c r="B11248"/>
  <c r="C11248"/>
  <c r="D11248"/>
  <c r="E11248"/>
  <c r="F11248"/>
  <c r="G11248"/>
  <c r="H11248"/>
  <c r="A11277"/>
  <c r="B11277"/>
  <c r="C11277"/>
  <c r="D11277"/>
  <c r="E11277"/>
  <c r="F11277"/>
  <c r="G11277"/>
  <c r="A11195"/>
  <c r="B11195"/>
  <c r="C11195"/>
  <c r="D11195"/>
  <c r="E11195"/>
  <c r="F11195"/>
  <c r="G11195"/>
  <c r="H11195"/>
  <c r="A11278"/>
  <c r="B11278"/>
  <c r="C11278"/>
  <c r="D11278"/>
  <c r="E11278"/>
  <c r="F11278"/>
  <c r="G11278"/>
  <c r="A11298"/>
  <c r="B11298"/>
  <c r="C11298"/>
  <c r="D11298"/>
  <c r="E11298"/>
  <c r="F11298"/>
  <c r="G11298"/>
  <c r="H11298"/>
  <c r="A11313"/>
  <c r="B11313"/>
  <c r="C11313"/>
  <c r="D11313"/>
  <c r="E11313"/>
  <c r="F11313"/>
  <c r="G11313"/>
  <c r="H11313"/>
  <c r="A11326"/>
  <c r="B11326"/>
  <c r="C11326"/>
  <c r="D11326"/>
  <c r="E11326"/>
  <c r="F11326"/>
  <c r="G11326"/>
  <c r="A11336"/>
  <c r="B11336"/>
  <c r="C11336"/>
  <c r="D11336"/>
  <c r="E11336"/>
  <c r="F11336"/>
  <c r="G11336"/>
  <c r="H11336"/>
  <c r="A11402"/>
  <c r="B11402"/>
  <c r="C11402"/>
  <c r="D11402"/>
  <c r="E11402"/>
  <c r="F11402"/>
  <c r="G11402"/>
  <c r="H11402"/>
  <c r="A11403"/>
  <c r="B11403"/>
  <c r="C11403"/>
  <c r="D11403"/>
  <c r="E11403"/>
  <c r="F11403"/>
  <c r="G11403"/>
  <c r="H11403"/>
  <c r="A11404"/>
  <c r="B11404"/>
  <c r="C11404"/>
  <c r="D11404"/>
  <c r="E11404"/>
  <c r="F11404"/>
  <c r="G11404"/>
  <c r="H11404"/>
  <c r="A11405"/>
  <c r="B11405"/>
  <c r="C11405"/>
  <c r="D11405"/>
  <c r="E11405"/>
  <c r="F11405"/>
  <c r="G11405"/>
  <c r="H11405"/>
  <c r="A11406"/>
  <c r="B11406"/>
  <c r="C11406"/>
  <c r="D11406"/>
  <c r="E11406"/>
  <c r="F11406"/>
  <c r="G11406"/>
  <c r="H11406"/>
  <c r="A11508"/>
  <c r="B11508"/>
  <c r="C11508"/>
  <c r="D11508"/>
  <c r="E11508"/>
  <c r="F11508"/>
  <c r="G11508"/>
  <c r="A11509"/>
  <c r="B11509"/>
  <c r="C11509"/>
  <c r="D11509"/>
  <c r="E11509"/>
  <c r="F11509"/>
  <c r="G11509"/>
  <c r="A11510"/>
  <c r="B11510"/>
  <c r="C11510"/>
  <c r="D11510"/>
  <c r="E11510"/>
  <c r="F11510"/>
  <c r="G11510"/>
  <c r="A11484"/>
  <c r="B11484"/>
  <c r="C11484"/>
  <c r="D11484"/>
  <c r="E11484"/>
  <c r="F11484"/>
  <c r="G11484"/>
  <c r="A11545"/>
  <c r="B11545"/>
  <c r="C11545"/>
  <c r="D11545"/>
  <c r="E11545"/>
  <c r="F11545"/>
  <c r="G11545"/>
  <c r="H11545"/>
  <c r="A11562"/>
  <c r="B11562"/>
  <c r="C11562"/>
  <c r="D11562"/>
  <c r="E11562"/>
  <c r="F11562"/>
  <c r="G11562"/>
  <c r="H11562"/>
  <c r="A11578"/>
  <c r="B11578"/>
  <c r="C11578"/>
  <c r="D11578"/>
  <c r="E11578"/>
  <c r="F11578"/>
  <c r="G11578"/>
  <c r="H11578"/>
  <c r="A11546"/>
  <c r="B11546"/>
  <c r="C11546"/>
  <c r="D11546"/>
  <c r="E11546"/>
  <c r="F11546"/>
  <c r="G11546"/>
  <c r="H11546"/>
  <c r="A11579"/>
  <c r="B11579"/>
  <c r="C11579"/>
  <c r="D11579"/>
  <c r="E11579"/>
  <c r="F11579"/>
  <c r="G11579"/>
  <c r="H11579"/>
  <c r="A11601"/>
  <c r="B11601"/>
  <c r="C11601"/>
  <c r="D11601"/>
  <c r="E11601"/>
  <c r="F11601"/>
  <c r="G11601"/>
  <c r="A11547"/>
  <c r="B11547"/>
  <c r="C11547"/>
  <c r="D11547"/>
  <c r="E11547"/>
  <c r="F11547"/>
  <c r="G11547"/>
  <c r="H11547"/>
  <c r="A11580"/>
  <c r="B11580"/>
  <c r="C11580"/>
  <c r="D11580"/>
  <c r="E11580"/>
  <c r="F11580"/>
  <c r="G11580"/>
  <c r="H11580"/>
  <c r="A11602"/>
  <c r="B11602"/>
  <c r="C11602"/>
  <c r="D11602"/>
  <c r="E11602"/>
  <c r="F11602"/>
  <c r="G11602"/>
  <c r="A11807"/>
  <c r="B11807"/>
  <c r="C11807"/>
  <c r="D11807"/>
  <c r="E11807"/>
  <c r="F11807"/>
  <c r="G11807"/>
  <c r="H11807"/>
  <c r="A11955"/>
  <c r="B11955"/>
  <c r="C11955"/>
  <c r="D11955"/>
  <c r="E11955"/>
  <c r="F11955"/>
  <c r="G11955"/>
  <c r="A11858"/>
  <c r="B11858"/>
  <c r="C11858"/>
  <c r="D11858"/>
  <c r="E11858"/>
  <c r="F11858"/>
  <c r="G11858"/>
  <c r="H11858"/>
  <c r="A11666"/>
  <c r="B11666"/>
  <c r="C11666"/>
  <c r="D11666"/>
  <c r="E11666"/>
  <c r="F11666"/>
  <c r="G11666"/>
  <c r="H11666"/>
  <c r="A11808"/>
  <c r="B11808"/>
  <c r="C11808"/>
  <c r="D11808"/>
  <c r="E11808"/>
  <c r="F11808"/>
  <c r="G11808"/>
  <c r="H11808"/>
  <c r="A11887"/>
  <c r="B11887"/>
  <c r="C11887"/>
  <c r="D11887"/>
  <c r="E11887"/>
  <c r="F11887"/>
  <c r="G11887"/>
  <c r="H11887"/>
  <c r="A11956"/>
  <c r="B11956"/>
  <c r="C11956"/>
  <c r="D11956"/>
  <c r="E11956"/>
  <c r="F11956"/>
  <c r="G11956"/>
  <c r="A11859"/>
  <c r="B11859"/>
  <c r="C11859"/>
  <c r="D11859"/>
  <c r="E11859"/>
  <c r="F11859"/>
  <c r="G11859"/>
  <c r="H11859"/>
  <c r="A11667"/>
  <c r="B11667"/>
  <c r="C11667"/>
  <c r="D11667"/>
  <c r="E11667"/>
  <c r="F11667"/>
  <c r="G11667"/>
  <c r="H11667"/>
  <c r="A11809"/>
  <c r="B11809"/>
  <c r="C11809"/>
  <c r="D11809"/>
  <c r="E11809"/>
  <c r="F11809"/>
  <c r="G11809"/>
  <c r="H11809"/>
  <c r="A11732"/>
  <c r="B11732"/>
  <c r="C11732"/>
  <c r="D11732"/>
  <c r="E11732"/>
  <c r="F11732"/>
  <c r="G11732"/>
  <c r="H11732"/>
  <c r="A11957"/>
  <c r="B11957"/>
  <c r="C11957"/>
  <c r="D11957"/>
  <c r="E11957"/>
  <c r="F11957"/>
  <c r="G11957"/>
  <c r="A11668"/>
  <c r="B11668"/>
  <c r="C11668"/>
  <c r="D11668"/>
  <c r="E11668"/>
  <c r="F11668"/>
  <c r="G11668"/>
  <c r="H11668"/>
  <c r="A11702"/>
  <c r="B11702"/>
  <c r="C11702"/>
  <c r="D11702"/>
  <c r="E11702"/>
  <c r="F11702"/>
  <c r="G11702"/>
  <c r="H11702"/>
  <c r="A11810"/>
  <c r="B11810"/>
  <c r="C11810"/>
  <c r="D11810"/>
  <c r="E11810"/>
  <c r="F11810"/>
  <c r="G11810"/>
  <c r="H11810"/>
  <c r="A11888"/>
  <c r="B11888"/>
  <c r="C11888"/>
  <c r="D11888"/>
  <c r="E11888"/>
  <c r="F11888"/>
  <c r="G11888"/>
  <c r="H11888"/>
  <c r="A11958"/>
  <c r="B11958"/>
  <c r="C11958"/>
  <c r="D11958"/>
  <c r="E11958"/>
  <c r="F11958"/>
  <c r="G11958"/>
  <c r="A11860"/>
  <c r="B11860"/>
  <c r="C11860"/>
  <c r="D11860"/>
  <c r="E11860"/>
  <c r="F11860"/>
  <c r="G11860"/>
  <c r="H11860"/>
  <c r="A11669"/>
  <c r="B11669"/>
  <c r="C11669"/>
  <c r="D11669"/>
  <c r="E11669"/>
  <c r="F11669"/>
  <c r="G11669"/>
  <c r="H11669"/>
  <c r="A11703"/>
  <c r="B11703"/>
  <c r="C11703"/>
  <c r="D11703"/>
  <c r="E11703"/>
  <c r="F11703"/>
  <c r="G11703"/>
  <c r="H11703"/>
  <c r="A11811"/>
  <c r="B11811"/>
  <c r="C11811"/>
  <c r="D11811"/>
  <c r="E11811"/>
  <c r="F11811"/>
  <c r="G11811"/>
  <c r="H11811"/>
  <c r="A11959"/>
  <c r="B11959"/>
  <c r="C11959"/>
  <c r="D11959"/>
  <c r="E11959"/>
  <c r="F11959"/>
  <c r="G11959"/>
  <c r="A11141"/>
  <c r="B11141"/>
  <c r="C11141"/>
  <c r="D11141"/>
  <c r="E11141"/>
  <c r="F11141"/>
  <c r="G11141"/>
  <c r="H11141"/>
  <c r="A11151"/>
  <c r="B11151"/>
  <c r="C11151"/>
  <c r="D11151"/>
  <c r="E11151"/>
  <c r="F11151"/>
  <c r="G11151"/>
  <c r="H11151"/>
  <c r="A11153"/>
  <c r="B11153"/>
  <c r="C11153"/>
  <c r="D11153"/>
  <c r="E11153"/>
  <c r="F11153"/>
  <c r="G11153"/>
  <c r="H11153"/>
  <c r="A11142"/>
  <c r="B11142"/>
  <c r="C11142"/>
  <c r="D11142"/>
  <c r="E11142"/>
  <c r="F11142"/>
  <c r="G11142"/>
  <c r="H11142"/>
  <c r="A11152"/>
  <c r="B11152"/>
  <c r="C11152"/>
  <c r="D11152"/>
  <c r="E11152"/>
  <c r="F11152"/>
  <c r="G11152"/>
  <c r="H11152"/>
  <c r="A11156"/>
  <c r="B11156"/>
  <c r="C11156"/>
  <c r="D11156"/>
  <c r="E11156"/>
  <c r="F11156"/>
  <c r="G11156"/>
  <c r="H11156"/>
  <c r="A11154"/>
  <c r="B11154"/>
  <c r="C11154"/>
  <c r="D11154"/>
  <c r="E11154"/>
  <c r="F11154"/>
  <c r="G11154"/>
  <c r="H11154"/>
  <c r="A11158"/>
  <c r="B11158"/>
  <c r="C11158"/>
  <c r="D11158"/>
  <c r="E11158"/>
  <c r="F11158"/>
  <c r="G11158"/>
  <c r="H11158"/>
  <c r="A11143"/>
  <c r="B11143"/>
  <c r="C11143"/>
  <c r="D11143"/>
  <c r="E11143"/>
  <c r="F11143"/>
  <c r="G11143"/>
  <c r="H11143"/>
  <c r="A11157"/>
  <c r="B11157"/>
  <c r="C11157"/>
  <c r="D11157"/>
  <c r="E11157"/>
  <c r="F11157"/>
  <c r="G11157"/>
  <c r="H11157"/>
  <c r="A11155"/>
  <c r="B11155"/>
  <c r="C11155"/>
  <c r="D11155"/>
  <c r="E11155"/>
  <c r="F11155"/>
  <c r="G11155"/>
  <c r="H11155"/>
  <c r="A11196"/>
  <c r="B11196"/>
  <c r="C11196"/>
  <c r="D11196"/>
  <c r="E11196"/>
  <c r="F11196"/>
  <c r="G11196"/>
  <c r="H11196"/>
  <c r="A11249"/>
  <c r="B11249"/>
  <c r="C11249"/>
  <c r="D11249"/>
  <c r="E11249"/>
  <c r="F11249"/>
  <c r="G11249"/>
  <c r="H11249"/>
  <c r="A11279"/>
  <c r="B11279"/>
  <c r="C11279"/>
  <c r="D11279"/>
  <c r="E11279"/>
  <c r="F11279"/>
  <c r="G11279"/>
  <c r="A11197"/>
  <c r="B11197"/>
  <c r="C11197"/>
  <c r="D11197"/>
  <c r="E11197"/>
  <c r="F11197"/>
  <c r="G11197"/>
  <c r="H11197"/>
  <c r="A11250"/>
  <c r="B11250"/>
  <c r="C11250"/>
  <c r="D11250"/>
  <c r="E11250"/>
  <c r="F11250"/>
  <c r="G11250"/>
  <c r="H11250"/>
  <c r="A11280"/>
  <c r="B11280"/>
  <c r="C11280"/>
  <c r="D11280"/>
  <c r="E11280"/>
  <c r="F11280"/>
  <c r="G11280"/>
  <c r="A11198"/>
  <c r="B11198"/>
  <c r="C11198"/>
  <c r="D11198"/>
  <c r="E11198"/>
  <c r="F11198"/>
  <c r="G11198"/>
  <c r="H11198"/>
  <c r="A11281"/>
  <c r="B11281"/>
  <c r="C11281"/>
  <c r="D11281"/>
  <c r="E11281"/>
  <c r="F11281"/>
  <c r="G11281"/>
  <c r="A11199"/>
  <c r="B11199"/>
  <c r="C11199"/>
  <c r="D11199"/>
  <c r="E11199"/>
  <c r="F11199"/>
  <c r="G11199"/>
  <c r="H11199"/>
  <c r="A11302"/>
  <c r="B11302"/>
  <c r="C11302"/>
  <c r="D11302"/>
  <c r="E11302"/>
  <c r="F11302"/>
  <c r="G11302"/>
  <c r="H11302"/>
  <c r="A11314"/>
  <c r="B11314"/>
  <c r="C11314"/>
  <c r="D11314"/>
  <c r="E11314"/>
  <c r="F11314"/>
  <c r="G11314"/>
  <c r="H11314"/>
  <c r="A11327"/>
  <c r="B11327"/>
  <c r="C11327"/>
  <c r="D11327"/>
  <c r="E11327"/>
  <c r="F11327"/>
  <c r="G11327"/>
  <c r="A11337"/>
  <c r="B11337"/>
  <c r="C11337"/>
  <c r="D11337"/>
  <c r="E11337"/>
  <c r="F11337"/>
  <c r="G11337"/>
  <c r="H11337"/>
  <c r="A11407"/>
  <c r="B11407"/>
  <c r="C11407"/>
  <c r="D11407"/>
  <c r="E11407"/>
  <c r="F11407"/>
  <c r="G11407"/>
  <c r="H11407"/>
  <c r="A11408"/>
  <c r="B11408"/>
  <c r="C11408"/>
  <c r="D11408"/>
  <c r="E11408"/>
  <c r="F11408"/>
  <c r="G11408"/>
  <c r="H11408"/>
  <c r="A11409"/>
  <c r="B11409"/>
  <c r="C11409"/>
  <c r="D11409"/>
  <c r="E11409"/>
  <c r="F11409"/>
  <c r="G11409"/>
  <c r="H11409"/>
  <c r="A11410"/>
  <c r="B11410"/>
  <c r="C11410"/>
  <c r="D11410"/>
  <c r="E11410"/>
  <c r="F11410"/>
  <c r="G11410"/>
  <c r="H11410"/>
  <c r="A11411"/>
  <c r="B11411"/>
  <c r="C11411"/>
  <c r="D11411"/>
  <c r="E11411"/>
  <c r="F11411"/>
  <c r="G11411"/>
  <c r="H11411"/>
  <c r="A11511"/>
  <c r="B11511"/>
  <c r="C11511"/>
  <c r="D11511"/>
  <c r="E11511"/>
  <c r="F11511"/>
  <c r="G11511"/>
  <c r="A11512"/>
  <c r="B11512"/>
  <c r="C11512"/>
  <c r="D11512"/>
  <c r="E11512"/>
  <c r="F11512"/>
  <c r="G11512"/>
  <c r="A11513"/>
  <c r="B11513"/>
  <c r="C11513"/>
  <c r="D11513"/>
  <c r="E11513"/>
  <c r="F11513"/>
  <c r="G11513"/>
  <c r="A11485"/>
  <c r="B11485"/>
  <c r="C11485"/>
  <c r="D11485"/>
  <c r="E11485"/>
  <c r="F11485"/>
  <c r="G11485"/>
  <c r="A11563"/>
  <c r="B11563"/>
  <c r="C11563"/>
  <c r="D11563"/>
  <c r="E11563"/>
  <c r="F11563"/>
  <c r="G11563"/>
  <c r="H11563"/>
  <c r="A11581"/>
  <c r="B11581"/>
  <c r="C11581"/>
  <c r="D11581"/>
  <c r="E11581"/>
  <c r="F11581"/>
  <c r="G11581"/>
  <c r="H11581"/>
  <c r="A11548"/>
  <c r="B11548"/>
  <c r="C11548"/>
  <c r="D11548"/>
  <c r="E11548"/>
  <c r="F11548"/>
  <c r="G11548"/>
  <c r="H11548"/>
  <c r="A11549"/>
  <c r="B11549"/>
  <c r="C11549"/>
  <c r="D11549"/>
  <c r="E11549"/>
  <c r="F11549"/>
  <c r="G11549"/>
  <c r="H11549"/>
  <c r="A11603"/>
  <c r="B11603"/>
  <c r="C11603"/>
  <c r="D11603"/>
  <c r="E11603"/>
  <c r="F11603"/>
  <c r="G11603"/>
  <c r="A11670"/>
  <c r="B11670"/>
  <c r="C11670"/>
  <c r="D11670"/>
  <c r="E11670"/>
  <c r="F11670"/>
  <c r="G11670"/>
  <c r="H11670"/>
  <c r="A11704"/>
  <c r="B11704"/>
  <c r="C11704"/>
  <c r="D11704"/>
  <c r="E11704"/>
  <c r="F11704"/>
  <c r="G11704"/>
  <c r="H11704"/>
  <c r="A11812"/>
  <c r="B11812"/>
  <c r="C11812"/>
  <c r="D11812"/>
  <c r="E11812"/>
  <c r="F11812"/>
  <c r="G11812"/>
  <c r="H11812"/>
  <c r="A11960"/>
  <c r="B11960"/>
  <c r="C11960"/>
  <c r="D11960"/>
  <c r="E11960"/>
  <c r="F11960"/>
  <c r="G11960"/>
  <c r="A11861"/>
  <c r="B11861"/>
  <c r="C11861"/>
  <c r="D11861"/>
  <c r="E11861"/>
  <c r="F11861"/>
  <c r="G11861"/>
  <c r="H11861"/>
  <c r="A11671"/>
  <c r="B11671"/>
  <c r="C11671"/>
  <c r="D11671"/>
  <c r="E11671"/>
  <c r="F11671"/>
  <c r="G11671"/>
  <c r="H11671"/>
  <c r="A11813"/>
  <c r="B11813"/>
  <c r="C11813"/>
  <c r="D11813"/>
  <c r="E11813"/>
  <c r="F11813"/>
  <c r="G11813"/>
  <c r="H11813"/>
  <c r="A11961"/>
  <c r="B11961"/>
  <c r="C11961"/>
  <c r="D11961"/>
  <c r="E11961"/>
  <c r="F11961"/>
  <c r="G11961"/>
  <c r="A11862"/>
  <c r="B11862"/>
  <c r="C11862"/>
  <c r="D11862"/>
  <c r="E11862"/>
  <c r="F11862"/>
  <c r="G11862"/>
  <c r="H11862"/>
  <c r="A11672"/>
  <c r="B11672"/>
  <c r="C11672"/>
  <c r="D11672"/>
  <c r="E11672"/>
  <c r="F11672"/>
  <c r="G11672"/>
  <c r="H11672"/>
  <c r="A11814"/>
  <c r="B11814"/>
  <c r="C11814"/>
  <c r="D11814"/>
  <c r="E11814"/>
  <c r="F11814"/>
  <c r="G11814"/>
  <c r="H11814"/>
  <c r="A11962"/>
  <c r="B11962"/>
  <c r="C11962"/>
  <c r="D11962"/>
  <c r="E11962"/>
  <c r="F11962"/>
  <c r="G11962"/>
  <c r="A11673"/>
  <c r="B11673"/>
  <c r="C11673"/>
  <c r="D11673"/>
  <c r="E11673"/>
  <c r="F11673"/>
  <c r="G11673"/>
  <c r="H11673"/>
  <c r="A11815"/>
  <c r="B11815"/>
  <c r="C11815"/>
  <c r="D11815"/>
  <c r="E11815"/>
  <c r="F11815"/>
  <c r="G11815"/>
  <c r="H11815"/>
  <c r="A11963"/>
  <c r="B11963"/>
  <c r="C11963"/>
  <c r="D11963"/>
  <c r="E11963"/>
  <c r="F11963"/>
  <c r="G11963"/>
  <c r="A11863"/>
  <c r="B11863"/>
  <c r="C11863"/>
  <c r="D11863"/>
  <c r="E11863"/>
  <c r="F11863"/>
  <c r="G11863"/>
  <c r="H11863"/>
  <c r="A11674"/>
  <c r="B11674"/>
  <c r="C11674"/>
  <c r="D11674"/>
  <c r="E11674"/>
  <c r="F11674"/>
  <c r="G11674"/>
  <c r="H11674"/>
  <c r="A11816"/>
  <c r="B11816"/>
  <c r="C11816"/>
  <c r="D11816"/>
  <c r="E11816"/>
  <c r="F11816"/>
  <c r="G11816"/>
  <c r="H11816"/>
  <c r="A11964"/>
  <c r="B11964"/>
  <c r="C11964"/>
  <c r="D11964"/>
  <c r="E11964"/>
  <c r="F11964"/>
  <c r="G11964"/>
  <c r="A11144"/>
  <c r="B11144"/>
  <c r="C11144"/>
  <c r="D11144"/>
  <c r="E11144"/>
  <c r="F11144"/>
  <c r="G11144"/>
  <c r="H11144"/>
  <c r="A11145"/>
  <c r="B11145"/>
  <c r="C11145"/>
  <c r="D11145"/>
  <c r="E11145"/>
  <c r="F11145"/>
  <c r="G11145"/>
  <c r="H11145"/>
  <c r="A11200"/>
  <c r="B11200"/>
  <c r="C11200"/>
  <c r="D11200"/>
  <c r="E11200"/>
  <c r="F11200"/>
  <c r="G11200"/>
  <c r="H11200"/>
  <c r="A11217"/>
  <c r="B11217"/>
  <c r="C11217"/>
  <c r="D11217"/>
  <c r="E11217"/>
  <c r="F11217"/>
  <c r="G11217"/>
  <c r="H11217"/>
  <c r="A11251"/>
  <c r="B11251"/>
  <c r="C11251"/>
  <c r="D11251"/>
  <c r="E11251"/>
  <c r="F11251"/>
  <c r="G11251"/>
  <c r="H11251"/>
  <c r="A11224"/>
  <c r="B11224"/>
  <c r="C11224"/>
  <c r="D11224"/>
  <c r="E11224"/>
  <c r="F11224"/>
  <c r="G11224"/>
  <c r="H11224"/>
  <c r="A11282"/>
  <c r="B11282"/>
  <c r="C11282"/>
  <c r="D11282"/>
  <c r="E11282"/>
  <c r="F11282"/>
  <c r="G11282"/>
  <c r="A11201"/>
  <c r="B11201"/>
  <c r="C11201"/>
  <c r="D11201"/>
  <c r="E11201"/>
  <c r="F11201"/>
  <c r="G11201"/>
  <c r="H11201"/>
  <c r="A11218"/>
  <c r="B11218"/>
  <c r="C11218"/>
  <c r="D11218"/>
  <c r="E11218"/>
  <c r="F11218"/>
  <c r="G11218"/>
  <c r="H11218"/>
  <c r="A11225"/>
  <c r="B11225"/>
  <c r="C11225"/>
  <c r="D11225"/>
  <c r="E11225"/>
  <c r="F11225"/>
  <c r="G11225"/>
  <c r="H11225"/>
  <c r="A11202"/>
  <c r="B11202"/>
  <c r="C11202"/>
  <c r="D11202"/>
  <c r="E11202"/>
  <c r="F11202"/>
  <c r="G11202"/>
  <c r="H11202"/>
  <c r="A11252"/>
  <c r="B11252"/>
  <c r="C11252"/>
  <c r="D11252"/>
  <c r="E11252"/>
  <c r="F11252"/>
  <c r="G11252"/>
  <c r="H11252"/>
  <c r="A11226"/>
  <c r="B11226"/>
  <c r="C11226"/>
  <c r="D11226"/>
  <c r="E11226"/>
  <c r="F11226"/>
  <c r="G11226"/>
  <c r="H11226"/>
  <c r="A11230"/>
  <c r="B11230"/>
  <c r="C11230"/>
  <c r="D11230"/>
  <c r="E11230"/>
  <c r="F11230"/>
  <c r="G11230"/>
  <c r="H11230"/>
  <c r="A11283"/>
  <c r="B11283"/>
  <c r="C11283"/>
  <c r="D11283"/>
  <c r="E11283"/>
  <c r="F11283"/>
  <c r="G11283"/>
  <c r="A11203"/>
  <c r="B11203"/>
  <c r="C11203"/>
  <c r="D11203"/>
  <c r="E11203"/>
  <c r="F11203"/>
  <c r="G11203"/>
  <c r="H11203"/>
  <c r="A11253"/>
  <c r="B11253"/>
  <c r="C11253"/>
  <c r="D11253"/>
  <c r="E11253"/>
  <c r="F11253"/>
  <c r="G11253"/>
  <c r="H11253"/>
  <c r="A11227"/>
  <c r="B11227"/>
  <c r="C11227"/>
  <c r="D11227"/>
  <c r="E11227"/>
  <c r="F11227"/>
  <c r="G11227"/>
  <c r="H11227"/>
  <c r="A11315"/>
  <c r="B11315"/>
  <c r="C11315"/>
  <c r="D11315"/>
  <c r="E11315"/>
  <c r="F11315"/>
  <c r="G11315"/>
  <c r="H11315"/>
  <c r="A11331"/>
  <c r="B11331"/>
  <c r="C11331"/>
  <c r="D11331"/>
  <c r="E11331"/>
  <c r="F11331"/>
  <c r="G11331"/>
  <c r="H11331"/>
  <c r="A11338"/>
  <c r="B11338"/>
  <c r="C11338"/>
  <c r="D11338"/>
  <c r="E11338"/>
  <c r="F11338"/>
  <c r="G11338"/>
  <c r="H11338"/>
  <c r="A11412"/>
  <c r="B11412"/>
  <c r="C11412"/>
  <c r="D11412"/>
  <c r="E11412"/>
  <c r="F11412"/>
  <c r="G11412"/>
  <c r="H11412"/>
  <c r="A11465"/>
  <c r="B11465"/>
  <c r="C11465"/>
  <c r="D11465"/>
  <c r="E11465"/>
  <c r="F11465"/>
  <c r="G11465"/>
  <c r="A11413"/>
  <c r="B11413"/>
  <c r="C11413"/>
  <c r="D11413"/>
  <c r="E11413"/>
  <c r="F11413"/>
  <c r="G11413"/>
  <c r="H11413"/>
  <c r="A11466"/>
  <c r="B11466"/>
  <c r="C11466"/>
  <c r="D11466"/>
  <c r="E11466"/>
  <c r="F11466"/>
  <c r="G11466"/>
  <c r="A11414"/>
  <c r="B11414"/>
  <c r="C11414"/>
  <c r="D11414"/>
  <c r="E11414"/>
  <c r="F11414"/>
  <c r="G11414"/>
  <c r="H11414"/>
  <c r="A11332"/>
  <c r="B11332"/>
  <c r="C11332"/>
  <c r="D11332"/>
  <c r="E11332"/>
  <c r="F11332"/>
  <c r="G11332"/>
  <c r="H11332"/>
  <c r="A11415"/>
  <c r="B11415"/>
  <c r="C11415"/>
  <c r="D11415"/>
  <c r="E11415"/>
  <c r="F11415"/>
  <c r="G11415"/>
  <c r="H11415"/>
  <c r="A11467"/>
  <c r="B11467"/>
  <c r="C11467"/>
  <c r="D11467"/>
  <c r="E11467"/>
  <c r="F11467"/>
  <c r="G11467"/>
  <c r="A11416"/>
  <c r="B11416"/>
  <c r="C11416"/>
  <c r="D11416"/>
  <c r="E11416"/>
  <c r="F11416"/>
  <c r="G11416"/>
  <c r="H11416"/>
  <c r="A11514"/>
  <c r="B11514"/>
  <c r="C11514"/>
  <c r="D11514"/>
  <c r="E11514"/>
  <c r="F11514"/>
  <c r="G11514"/>
  <c r="A11515"/>
  <c r="B11515"/>
  <c r="C11515"/>
  <c r="D11515"/>
  <c r="E11515"/>
  <c r="F11515"/>
  <c r="G11515"/>
  <c r="A11486"/>
  <c r="B11486"/>
  <c r="C11486"/>
  <c r="D11486"/>
  <c r="E11486"/>
  <c r="F11486"/>
  <c r="G11486"/>
  <c r="A11516"/>
  <c r="B11516"/>
  <c r="C11516"/>
  <c r="D11516"/>
  <c r="E11516"/>
  <c r="F11516"/>
  <c r="G11516"/>
  <c r="A11550"/>
  <c r="B11550"/>
  <c r="C11550"/>
  <c r="D11550"/>
  <c r="E11550"/>
  <c r="F11550"/>
  <c r="G11550"/>
  <c r="H11550"/>
  <c r="A11564"/>
  <c r="B11564"/>
  <c r="C11564"/>
  <c r="D11564"/>
  <c r="E11564"/>
  <c r="F11564"/>
  <c r="G11564"/>
  <c r="H11564"/>
  <c r="A11582"/>
  <c r="B11582"/>
  <c r="C11582"/>
  <c r="D11582"/>
  <c r="E11582"/>
  <c r="F11582"/>
  <c r="G11582"/>
  <c r="H11582"/>
  <c r="A11590"/>
  <c r="B11590"/>
  <c r="C11590"/>
  <c r="D11590"/>
  <c r="E11590"/>
  <c r="F11590"/>
  <c r="G11590"/>
  <c r="H11590"/>
  <c r="A11551"/>
  <c r="B11551"/>
  <c r="C11551"/>
  <c r="D11551"/>
  <c r="E11551"/>
  <c r="F11551"/>
  <c r="G11551"/>
  <c r="H11551"/>
  <c r="A11583"/>
  <c r="B11583"/>
  <c r="C11583"/>
  <c r="D11583"/>
  <c r="E11583"/>
  <c r="F11583"/>
  <c r="G11583"/>
  <c r="H11583"/>
  <c r="A11604"/>
  <c r="B11604"/>
  <c r="C11604"/>
  <c r="D11604"/>
  <c r="E11604"/>
  <c r="F11604"/>
  <c r="G11604"/>
  <c r="A11552"/>
  <c r="B11552"/>
  <c r="C11552"/>
  <c r="D11552"/>
  <c r="E11552"/>
  <c r="F11552"/>
  <c r="G11552"/>
  <c r="H11552"/>
  <c r="A11568"/>
  <c r="B11568"/>
  <c r="C11568"/>
  <c r="D11568"/>
  <c r="E11568"/>
  <c r="F11568"/>
  <c r="G11568"/>
  <c r="H11568"/>
  <c r="A11605"/>
  <c r="B11605"/>
  <c r="C11605"/>
  <c r="D11605"/>
  <c r="E11605"/>
  <c r="F11605"/>
  <c r="G11605"/>
  <c r="A11817"/>
  <c r="B11817"/>
  <c r="C11817"/>
  <c r="D11817"/>
  <c r="E11817"/>
  <c r="F11817"/>
  <c r="G11817"/>
  <c r="H11817"/>
  <c r="A11733"/>
  <c r="B11733"/>
  <c r="C11733"/>
  <c r="D11733"/>
  <c r="E11733"/>
  <c r="F11733"/>
  <c r="G11733"/>
  <c r="H11733"/>
  <c r="A11965"/>
  <c r="B11965"/>
  <c r="C11965"/>
  <c r="D11965"/>
  <c r="E11965"/>
  <c r="F11965"/>
  <c r="G11965"/>
  <c r="A11864"/>
  <c r="B11864"/>
  <c r="C11864"/>
  <c r="D11864"/>
  <c r="E11864"/>
  <c r="F11864"/>
  <c r="G11864"/>
  <c r="H11864"/>
  <c r="A11675"/>
  <c r="B11675"/>
  <c r="C11675"/>
  <c r="D11675"/>
  <c r="E11675"/>
  <c r="F11675"/>
  <c r="G11675"/>
  <c r="H11675"/>
  <c r="A11705"/>
  <c r="B11705"/>
  <c r="C11705"/>
  <c r="D11705"/>
  <c r="E11705"/>
  <c r="F11705"/>
  <c r="G11705"/>
  <c r="H11705"/>
  <c r="A11818"/>
  <c r="B11818"/>
  <c r="C11818"/>
  <c r="D11818"/>
  <c r="E11818"/>
  <c r="F11818"/>
  <c r="G11818"/>
  <c r="H11818"/>
  <c r="A11889"/>
  <c r="B11889"/>
  <c r="C11889"/>
  <c r="D11889"/>
  <c r="E11889"/>
  <c r="F11889"/>
  <c r="G11889"/>
  <c r="H11889"/>
  <c r="A11966"/>
  <c r="B11966"/>
  <c r="C11966"/>
  <c r="D11966"/>
  <c r="E11966"/>
  <c r="F11966"/>
  <c r="G11966"/>
  <c r="A11865"/>
  <c r="B11865"/>
  <c r="C11865"/>
  <c r="D11865"/>
  <c r="E11865"/>
  <c r="F11865"/>
  <c r="G11865"/>
  <c r="H11865"/>
  <c r="A11676"/>
  <c r="B11676"/>
  <c r="C11676"/>
  <c r="D11676"/>
  <c r="E11676"/>
  <c r="F11676"/>
  <c r="G11676"/>
  <c r="H11676"/>
  <c r="A11706"/>
  <c r="B11706"/>
  <c r="C11706"/>
  <c r="D11706"/>
  <c r="E11706"/>
  <c r="F11706"/>
  <c r="G11706"/>
  <c r="H11706"/>
  <c r="A11819"/>
  <c r="B11819"/>
  <c r="C11819"/>
  <c r="D11819"/>
  <c r="E11819"/>
  <c r="F11819"/>
  <c r="G11819"/>
  <c r="H11819"/>
  <c r="A11890"/>
  <c r="B11890"/>
  <c r="C11890"/>
  <c r="D11890"/>
  <c r="E11890"/>
  <c r="F11890"/>
  <c r="G11890"/>
  <c r="H11890"/>
  <c r="A11967"/>
  <c r="B11967"/>
  <c r="C11967"/>
  <c r="D11967"/>
  <c r="E11967"/>
  <c r="F11967"/>
  <c r="G11967"/>
  <c r="A11677"/>
  <c r="B11677"/>
  <c r="C11677"/>
  <c r="D11677"/>
  <c r="E11677"/>
  <c r="F11677"/>
  <c r="G11677"/>
  <c r="H11677"/>
  <c r="A11820"/>
  <c r="B11820"/>
  <c r="C11820"/>
  <c r="D11820"/>
  <c r="E11820"/>
  <c r="F11820"/>
  <c r="G11820"/>
  <c r="H11820"/>
  <c r="A11891"/>
  <c r="B11891"/>
  <c r="C11891"/>
  <c r="D11891"/>
  <c r="E11891"/>
  <c r="F11891"/>
  <c r="G11891"/>
  <c r="H11891"/>
  <c r="A11968"/>
  <c r="B11968"/>
  <c r="C11968"/>
  <c r="D11968"/>
  <c r="E11968"/>
  <c r="F11968"/>
  <c r="G11968"/>
  <c r="A11678"/>
  <c r="B11678"/>
  <c r="C11678"/>
  <c r="D11678"/>
  <c r="E11678"/>
  <c r="F11678"/>
  <c r="G11678"/>
  <c r="H11678"/>
  <c r="A11821"/>
  <c r="B11821"/>
  <c r="C11821"/>
  <c r="D11821"/>
  <c r="E11821"/>
  <c r="F11821"/>
  <c r="G11821"/>
  <c r="H11821"/>
  <c r="A11146"/>
  <c r="B11146"/>
  <c r="C11146"/>
  <c r="D11146"/>
  <c r="E11146"/>
  <c r="F11146"/>
  <c r="G11146"/>
  <c r="H11146"/>
  <c r="A11147"/>
  <c r="B11147"/>
  <c r="C11147"/>
  <c r="D11147"/>
  <c r="E11147"/>
  <c r="F11147"/>
  <c r="G11147"/>
  <c r="H11147"/>
  <c r="A11148"/>
  <c r="B11148"/>
  <c r="C11148"/>
  <c r="D11148"/>
  <c r="E11148"/>
  <c r="F11148"/>
  <c r="G11148"/>
  <c r="H11148"/>
  <c r="A11159"/>
  <c r="B11159"/>
  <c r="C11159"/>
  <c r="D11159"/>
  <c r="E11159"/>
  <c r="F11159"/>
  <c r="G11159"/>
  <c r="A11204"/>
  <c r="B11204"/>
  <c r="C11204"/>
  <c r="D11204"/>
  <c r="E11204"/>
  <c r="F11204"/>
  <c r="G11204"/>
  <c r="H11204"/>
  <c r="A11254"/>
  <c r="B11254"/>
  <c r="C11254"/>
  <c r="D11254"/>
  <c r="E11254"/>
  <c r="F11254"/>
  <c r="G11254"/>
  <c r="H11254"/>
  <c r="A11284"/>
  <c r="B11284"/>
  <c r="C11284"/>
  <c r="D11284"/>
  <c r="E11284"/>
  <c r="F11284"/>
  <c r="G11284"/>
  <c r="A11205"/>
  <c r="B11205"/>
  <c r="C11205"/>
  <c r="D11205"/>
  <c r="E11205"/>
  <c r="F11205"/>
  <c r="G11205"/>
  <c r="H11205"/>
  <c r="A11255"/>
  <c r="B11255"/>
  <c r="C11255"/>
  <c r="D11255"/>
  <c r="E11255"/>
  <c r="F11255"/>
  <c r="G11255"/>
  <c r="H11255"/>
  <c r="A11285"/>
  <c r="B11285"/>
  <c r="C11285"/>
  <c r="D11285"/>
  <c r="E11285"/>
  <c r="F11285"/>
  <c r="G11285"/>
  <c r="A11206"/>
  <c r="B11206"/>
  <c r="C11206"/>
  <c r="D11206"/>
  <c r="E11206"/>
  <c r="F11206"/>
  <c r="G11206"/>
  <c r="H11206"/>
  <c r="A11286"/>
  <c r="B11286"/>
  <c r="C11286"/>
  <c r="D11286"/>
  <c r="E11286"/>
  <c r="F11286"/>
  <c r="G11286"/>
  <c r="A11207"/>
  <c r="B11207"/>
  <c r="C11207"/>
  <c r="D11207"/>
  <c r="E11207"/>
  <c r="F11207"/>
  <c r="G11207"/>
  <c r="H11207"/>
  <c r="A11256"/>
  <c r="B11256"/>
  <c r="C11256"/>
  <c r="D11256"/>
  <c r="E11256"/>
  <c r="F11256"/>
  <c r="G11256"/>
  <c r="H11256"/>
  <c r="A11299"/>
  <c r="B11299"/>
  <c r="C11299"/>
  <c r="D11299"/>
  <c r="E11299"/>
  <c r="F11299"/>
  <c r="G11299"/>
  <c r="H11299"/>
  <c r="A11316"/>
  <c r="B11316"/>
  <c r="C11316"/>
  <c r="D11316"/>
  <c r="E11316"/>
  <c r="F11316"/>
  <c r="G11316"/>
  <c r="H11316"/>
  <c r="A11339"/>
  <c r="B11339"/>
  <c r="C11339"/>
  <c r="D11339"/>
  <c r="E11339"/>
  <c r="F11339"/>
  <c r="G11339"/>
  <c r="H11339"/>
  <c r="A11417"/>
  <c r="B11417"/>
  <c r="C11417"/>
  <c r="D11417"/>
  <c r="E11417"/>
  <c r="F11417"/>
  <c r="G11417"/>
  <c r="H11417"/>
  <c r="A11468"/>
  <c r="B11468"/>
  <c r="C11468"/>
  <c r="D11468"/>
  <c r="E11468"/>
  <c r="F11468"/>
  <c r="G11468"/>
  <c r="A11418"/>
  <c r="B11418"/>
  <c r="C11418"/>
  <c r="D11418"/>
  <c r="E11418"/>
  <c r="F11418"/>
  <c r="G11418"/>
  <c r="H11418"/>
  <c r="A11419"/>
  <c r="B11419"/>
  <c r="C11419"/>
  <c r="D11419"/>
  <c r="E11419"/>
  <c r="F11419"/>
  <c r="G11419"/>
  <c r="H11419"/>
  <c r="A11420"/>
  <c r="B11420"/>
  <c r="C11420"/>
  <c r="D11420"/>
  <c r="E11420"/>
  <c r="F11420"/>
  <c r="G11420"/>
  <c r="H11420"/>
  <c r="A11421"/>
  <c r="B11421"/>
  <c r="C11421"/>
  <c r="D11421"/>
  <c r="E11421"/>
  <c r="F11421"/>
  <c r="G11421"/>
  <c r="H11421"/>
  <c r="A11517"/>
  <c r="B11517"/>
  <c r="C11517"/>
  <c r="D11517"/>
  <c r="E11517"/>
  <c r="F11517"/>
  <c r="G11517"/>
  <c r="A11518"/>
  <c r="B11518"/>
  <c r="C11518"/>
  <c r="D11518"/>
  <c r="E11518"/>
  <c r="F11518"/>
  <c r="G11518"/>
  <c r="A11487"/>
  <c r="B11487"/>
  <c r="C11487"/>
  <c r="D11487"/>
  <c r="E11487"/>
  <c r="F11487"/>
  <c r="G11487"/>
  <c r="A11519"/>
  <c r="B11519"/>
  <c r="C11519"/>
  <c r="D11519"/>
  <c r="E11519"/>
  <c r="F11519"/>
  <c r="G11519"/>
  <c r="A11488"/>
  <c r="B11488"/>
  <c r="C11488"/>
  <c r="D11488"/>
  <c r="E11488"/>
  <c r="F11488"/>
  <c r="G11488"/>
  <c r="A11553"/>
  <c r="B11553"/>
  <c r="C11553"/>
  <c r="D11553"/>
  <c r="E11553"/>
  <c r="F11553"/>
  <c r="G11553"/>
  <c r="H11553"/>
  <c r="A11565"/>
  <c r="B11565"/>
  <c r="C11565"/>
  <c r="D11565"/>
  <c r="E11565"/>
  <c r="F11565"/>
  <c r="G11565"/>
  <c r="H11565"/>
  <c r="A11584"/>
  <c r="B11584"/>
  <c r="C11584"/>
  <c r="D11584"/>
  <c r="E11584"/>
  <c r="F11584"/>
  <c r="G11584"/>
  <c r="H11584"/>
  <c r="A11554"/>
  <c r="B11554"/>
  <c r="C11554"/>
  <c r="D11554"/>
  <c r="E11554"/>
  <c r="F11554"/>
  <c r="G11554"/>
  <c r="H11554"/>
  <c r="A11555"/>
  <c r="B11555"/>
  <c r="C11555"/>
  <c r="D11555"/>
  <c r="E11555"/>
  <c r="F11555"/>
  <c r="G11555"/>
  <c r="H11555"/>
  <c r="A11606"/>
  <c r="B11606"/>
  <c r="C11606"/>
  <c r="D11606"/>
  <c r="E11606"/>
  <c r="F11606"/>
  <c r="G11606"/>
  <c r="A11866"/>
  <c r="B11866"/>
  <c r="C11866"/>
  <c r="D11866"/>
  <c r="E11866"/>
  <c r="F11866"/>
  <c r="G11866"/>
  <c r="H11866"/>
  <c r="A11822"/>
  <c r="B11822"/>
  <c r="C11822"/>
  <c r="D11822"/>
  <c r="E11822"/>
  <c r="F11822"/>
  <c r="G11822"/>
  <c r="H11822"/>
  <c r="A11867"/>
  <c r="B11867"/>
  <c r="C11867"/>
  <c r="D11867"/>
  <c r="E11867"/>
  <c r="F11867"/>
  <c r="G11867"/>
  <c r="H11867"/>
  <c r="A11679"/>
  <c r="B11679"/>
  <c r="C11679"/>
  <c r="D11679"/>
  <c r="E11679"/>
  <c r="F11679"/>
  <c r="G11679"/>
  <c r="H11679"/>
  <c r="A11823"/>
  <c r="B11823"/>
  <c r="C11823"/>
  <c r="D11823"/>
  <c r="E11823"/>
  <c r="F11823"/>
  <c r="G11823"/>
  <c r="H11823"/>
  <c r="A11892"/>
  <c r="B11892"/>
  <c r="C11892"/>
  <c r="D11892"/>
  <c r="E11892"/>
  <c r="F11892"/>
  <c r="G11892"/>
  <c r="H11892"/>
  <c r="A11969"/>
  <c r="B11969"/>
  <c r="C11969"/>
  <c r="D11969"/>
  <c r="E11969"/>
  <c r="F11969"/>
  <c r="G11969"/>
  <c r="A11868"/>
  <c r="B11868"/>
  <c r="C11868"/>
  <c r="D11868"/>
  <c r="E11868"/>
  <c r="F11868"/>
  <c r="G11868"/>
  <c r="H11868"/>
  <c r="A11680"/>
  <c r="B11680"/>
  <c r="C11680"/>
  <c r="D11680"/>
  <c r="E11680"/>
  <c r="F11680"/>
  <c r="G11680"/>
  <c r="H11680"/>
  <c r="A11707"/>
  <c r="B11707"/>
  <c r="C11707"/>
  <c r="D11707"/>
  <c r="E11707"/>
  <c r="F11707"/>
  <c r="G11707"/>
  <c r="H11707"/>
  <c r="A11824"/>
  <c r="B11824"/>
  <c r="C11824"/>
  <c r="D11824"/>
  <c r="E11824"/>
  <c r="F11824"/>
  <c r="G11824"/>
  <c r="H11824"/>
  <c r="A11893"/>
  <c r="B11893"/>
  <c r="C11893"/>
  <c r="D11893"/>
  <c r="E11893"/>
  <c r="F11893"/>
  <c r="G11893"/>
  <c r="H11893"/>
  <c r="A11970"/>
  <c r="B11970"/>
  <c r="C11970"/>
  <c r="D11970"/>
  <c r="E11970"/>
  <c r="F11970"/>
  <c r="G11970"/>
  <c r="A11681"/>
  <c r="B11681"/>
  <c r="C11681"/>
  <c r="D11681"/>
  <c r="E11681"/>
  <c r="F11681"/>
  <c r="G11681"/>
  <c r="H11681"/>
  <c r="A11825"/>
  <c r="B11825"/>
  <c r="C11825"/>
  <c r="D11825"/>
  <c r="E11825"/>
  <c r="F11825"/>
  <c r="G11825"/>
  <c r="H11825"/>
  <c r="A11971"/>
  <c r="B11971"/>
  <c r="C11971"/>
  <c r="D11971"/>
  <c r="E11971"/>
  <c r="F11971"/>
  <c r="G11971"/>
  <c r="A11869"/>
  <c r="B11869"/>
  <c r="C11869"/>
  <c r="D11869"/>
  <c r="E11869"/>
  <c r="F11869"/>
  <c r="G11869"/>
  <c r="H11869"/>
  <c r="A11682"/>
  <c r="B11682"/>
  <c r="C11682"/>
  <c r="D11682"/>
  <c r="E11682"/>
  <c r="F11682"/>
  <c r="G11682"/>
  <c r="H11682"/>
  <c r="A11708"/>
  <c r="B11708"/>
  <c r="C11708"/>
  <c r="D11708"/>
  <c r="E11708"/>
  <c r="F11708"/>
  <c r="G11708"/>
  <c r="H11708"/>
  <c r="A11826"/>
  <c r="B11826"/>
  <c r="C11826"/>
  <c r="D11826"/>
  <c r="E11826"/>
  <c r="F11826"/>
  <c r="G11826"/>
  <c r="H11826"/>
  <c r="A11734"/>
  <c r="B11734"/>
  <c r="C11734"/>
  <c r="D11734"/>
  <c r="E11734"/>
  <c r="F11734"/>
  <c r="G11734"/>
  <c r="H11734"/>
  <c r="A11972"/>
  <c r="B11972"/>
  <c r="C11972"/>
  <c r="D11972"/>
  <c r="E11972"/>
  <c r="F11972"/>
  <c r="G11972"/>
  <c r="A11149"/>
  <c r="B11149"/>
  <c r="C11149"/>
  <c r="D11149"/>
  <c r="E11149"/>
  <c r="F11149"/>
  <c r="G11149"/>
  <c r="H11149"/>
  <c r="A11150"/>
  <c r="B11150"/>
  <c r="C11150"/>
  <c r="D11150"/>
  <c r="E11150"/>
  <c r="F11150"/>
  <c r="G11150"/>
  <c r="H11150"/>
  <c r="A11208"/>
  <c r="B11208"/>
  <c r="C11208"/>
  <c r="D11208"/>
  <c r="E11208"/>
  <c r="F11208"/>
  <c r="G11208"/>
  <c r="H11208"/>
  <c r="A11257"/>
  <c r="B11257"/>
  <c r="C11257"/>
  <c r="D11257"/>
  <c r="E11257"/>
  <c r="F11257"/>
  <c r="G11257"/>
  <c r="H11257"/>
  <c r="A11287"/>
  <c r="B11287"/>
  <c r="C11287"/>
  <c r="D11287"/>
  <c r="E11287"/>
  <c r="F11287"/>
  <c r="G11287"/>
  <c r="A11209"/>
  <c r="B11209"/>
  <c r="C11209"/>
  <c r="D11209"/>
  <c r="E11209"/>
  <c r="F11209"/>
  <c r="G11209"/>
  <c r="H11209"/>
  <c r="A11258"/>
  <c r="B11258"/>
  <c r="C11258"/>
  <c r="D11258"/>
  <c r="E11258"/>
  <c r="F11258"/>
  <c r="G11258"/>
  <c r="H11258"/>
  <c r="A11288"/>
  <c r="B11288"/>
  <c r="C11288"/>
  <c r="D11288"/>
  <c r="E11288"/>
  <c r="F11288"/>
  <c r="G11288"/>
  <c r="A11210"/>
  <c r="B11210"/>
  <c r="C11210"/>
  <c r="D11210"/>
  <c r="E11210"/>
  <c r="F11210"/>
  <c r="G11210"/>
  <c r="H11210"/>
  <c r="A11228"/>
  <c r="B11228"/>
  <c r="C11228"/>
  <c r="D11228"/>
  <c r="E11228"/>
  <c r="F11228"/>
  <c r="G11228"/>
  <c r="H11228"/>
  <c r="A11211"/>
  <c r="B11211"/>
  <c r="C11211"/>
  <c r="D11211"/>
  <c r="E11211"/>
  <c r="F11211"/>
  <c r="G11211"/>
  <c r="H11211"/>
  <c r="A11229"/>
  <c r="B11229"/>
  <c r="C11229"/>
  <c r="D11229"/>
  <c r="E11229"/>
  <c r="F11229"/>
  <c r="G11229"/>
  <c r="H11229"/>
  <c r="A11289"/>
  <c r="B11289"/>
  <c r="C11289"/>
  <c r="D11289"/>
  <c r="E11289"/>
  <c r="F11289"/>
  <c r="G11289"/>
  <c r="A11317"/>
  <c r="B11317"/>
  <c r="C11317"/>
  <c r="D11317"/>
  <c r="E11317"/>
  <c r="F11317"/>
  <c r="G11317"/>
  <c r="H11317"/>
  <c r="A11340"/>
  <c r="B11340"/>
  <c r="C11340"/>
  <c r="D11340"/>
  <c r="E11340"/>
  <c r="F11340"/>
  <c r="G11340"/>
  <c r="H11340"/>
  <c r="A11422"/>
  <c r="B11422"/>
  <c r="C11422"/>
  <c r="D11422"/>
  <c r="E11422"/>
  <c r="F11422"/>
  <c r="G11422"/>
  <c r="H11422"/>
  <c r="A11469"/>
  <c r="B11469"/>
  <c r="C11469"/>
  <c r="D11469"/>
  <c r="E11469"/>
  <c r="F11469"/>
  <c r="G11469"/>
  <c r="A11423"/>
  <c r="B11423"/>
  <c r="C11423"/>
  <c r="D11423"/>
  <c r="E11423"/>
  <c r="F11423"/>
  <c r="G11423"/>
  <c r="H11423"/>
  <c r="A11424"/>
  <c r="B11424"/>
  <c r="C11424"/>
  <c r="D11424"/>
  <c r="E11424"/>
  <c r="F11424"/>
  <c r="G11424"/>
  <c r="H11424"/>
  <c r="A11425"/>
  <c r="B11425"/>
  <c r="C11425"/>
  <c r="D11425"/>
  <c r="E11425"/>
  <c r="F11425"/>
  <c r="G11425"/>
  <c r="H11425"/>
  <c r="A11426"/>
  <c r="B11426"/>
  <c r="C11426"/>
  <c r="D11426"/>
  <c r="E11426"/>
  <c r="F11426"/>
  <c r="G11426"/>
  <c r="H11426"/>
  <c r="A11520"/>
  <c r="B11520"/>
  <c r="C11520"/>
  <c r="D11520"/>
  <c r="E11520"/>
  <c r="F11520"/>
  <c r="G11520"/>
  <c r="A11521"/>
  <c r="B11521"/>
  <c r="C11521"/>
  <c r="D11521"/>
  <c r="E11521"/>
  <c r="F11521"/>
  <c r="G11521"/>
  <c r="A11489"/>
  <c r="B11489"/>
  <c r="C11489"/>
  <c r="D11489"/>
  <c r="E11489"/>
  <c r="F11489"/>
  <c r="G11489"/>
  <c r="A11522"/>
  <c r="B11522"/>
  <c r="C11522"/>
  <c r="D11522"/>
  <c r="E11522"/>
  <c r="F11522"/>
  <c r="G11522"/>
  <c r="A11470"/>
  <c r="B11470"/>
  <c r="C11470"/>
  <c r="D11470"/>
  <c r="E11470"/>
  <c r="F11470"/>
  <c r="G11470"/>
  <c r="H11470"/>
  <c r="A11475"/>
  <c r="B11475"/>
  <c r="C11475"/>
  <c r="D11475"/>
  <c r="E11475"/>
  <c r="F11475"/>
  <c r="G11475"/>
  <c r="H11475"/>
  <c r="A11490"/>
  <c r="B11490"/>
  <c r="C11490"/>
  <c r="D11490"/>
  <c r="E11490"/>
  <c r="F11490"/>
  <c r="G11490"/>
  <c r="A11556"/>
  <c r="B11556"/>
  <c r="C11556"/>
  <c r="D11556"/>
  <c r="E11556"/>
  <c r="F11556"/>
  <c r="G11556"/>
  <c r="H11556"/>
  <c r="A11566"/>
  <c r="B11566"/>
  <c r="C11566"/>
  <c r="D11566"/>
  <c r="E11566"/>
  <c r="F11566"/>
  <c r="G11566"/>
  <c r="H11566"/>
  <c r="A11585"/>
  <c r="B11585"/>
  <c r="C11585"/>
  <c r="D11585"/>
  <c r="E11585"/>
  <c r="F11585"/>
  <c r="G11585"/>
  <c r="H11585"/>
  <c r="A11607"/>
  <c r="B11607"/>
  <c r="C11607"/>
  <c r="D11607"/>
  <c r="E11607"/>
  <c r="F11607"/>
  <c r="G11607"/>
  <c r="A11557"/>
  <c r="B11557"/>
  <c r="C11557"/>
  <c r="D11557"/>
  <c r="E11557"/>
  <c r="F11557"/>
  <c r="G11557"/>
  <c r="H11557"/>
  <c r="A11586"/>
  <c r="B11586"/>
  <c r="C11586"/>
  <c r="D11586"/>
  <c r="E11586"/>
  <c r="F11586"/>
  <c r="G11586"/>
  <c r="H11586"/>
  <c r="A11591"/>
  <c r="B11591"/>
  <c r="C11591"/>
  <c r="D11591"/>
  <c r="E11591"/>
  <c r="F11591"/>
  <c r="G11591"/>
  <c r="H11591"/>
  <c r="A11608"/>
  <c r="B11608"/>
  <c r="C11608"/>
  <c r="D11608"/>
  <c r="E11608"/>
  <c r="F11608"/>
  <c r="G11608"/>
  <c r="A11558"/>
  <c r="B11558"/>
  <c r="C11558"/>
  <c r="D11558"/>
  <c r="E11558"/>
  <c r="F11558"/>
  <c r="G11558"/>
  <c r="H11558"/>
  <c r="A11592"/>
  <c r="B11592"/>
  <c r="C11592"/>
  <c r="D11592"/>
  <c r="E11592"/>
  <c r="F11592"/>
  <c r="G11592"/>
  <c r="H11592"/>
  <c r="A11609"/>
  <c r="B11609"/>
  <c r="C11609"/>
  <c r="D11609"/>
  <c r="E11609"/>
  <c r="F11609"/>
  <c r="G11609"/>
  <c r="A11683"/>
  <c r="B11683"/>
  <c r="C11683"/>
  <c r="D11683"/>
  <c r="E11683"/>
  <c r="F11683"/>
  <c r="G11683"/>
  <c r="H11683"/>
  <c r="A11827"/>
  <c r="B11827"/>
  <c r="C11827"/>
  <c r="D11827"/>
  <c r="E11827"/>
  <c r="F11827"/>
  <c r="G11827"/>
  <c r="H11827"/>
  <c r="A11973"/>
  <c r="B11973"/>
  <c r="C11973"/>
  <c r="D11973"/>
  <c r="E11973"/>
  <c r="F11973"/>
  <c r="G11973"/>
  <c r="A11870"/>
  <c r="B11870"/>
  <c r="C11870"/>
  <c r="D11870"/>
  <c r="E11870"/>
  <c r="F11870"/>
  <c r="G11870"/>
  <c r="H11870"/>
  <c r="A11684"/>
  <c r="B11684"/>
  <c r="C11684"/>
  <c r="D11684"/>
  <c r="E11684"/>
  <c r="F11684"/>
  <c r="G11684"/>
  <c r="H11684"/>
  <c r="A11709"/>
  <c r="B11709"/>
  <c r="C11709"/>
  <c r="D11709"/>
  <c r="E11709"/>
  <c r="F11709"/>
  <c r="G11709"/>
  <c r="H11709"/>
  <c r="A11828"/>
  <c r="B11828"/>
  <c r="C11828"/>
  <c r="D11828"/>
  <c r="E11828"/>
  <c r="F11828"/>
  <c r="G11828"/>
  <c r="H11828"/>
  <c r="A11735"/>
  <c r="B11735"/>
  <c r="C11735"/>
  <c r="D11735"/>
  <c r="E11735"/>
  <c r="F11735"/>
  <c r="G11735"/>
  <c r="H11735"/>
  <c r="A11894"/>
  <c r="B11894"/>
  <c r="C11894"/>
  <c r="D11894"/>
  <c r="E11894"/>
  <c r="F11894"/>
  <c r="G11894"/>
  <c r="H11894"/>
  <c r="A11974"/>
  <c r="B11974"/>
  <c r="C11974"/>
  <c r="D11974"/>
  <c r="E11974"/>
  <c r="F11974"/>
  <c r="G11974"/>
  <c r="A11871"/>
  <c r="B11871"/>
  <c r="C11871"/>
  <c r="D11871"/>
  <c r="E11871"/>
  <c r="F11871"/>
  <c r="G11871"/>
  <c r="H11871"/>
  <c r="A11685"/>
  <c r="B11685"/>
  <c r="C11685"/>
  <c r="D11685"/>
  <c r="E11685"/>
  <c r="F11685"/>
  <c r="G11685"/>
  <c r="H11685"/>
  <c r="A11710"/>
  <c r="B11710"/>
  <c r="C11710"/>
  <c r="D11710"/>
  <c r="E11710"/>
  <c r="F11710"/>
  <c r="G11710"/>
  <c r="H11710"/>
  <c r="A11829"/>
  <c r="B11829"/>
  <c r="C11829"/>
  <c r="D11829"/>
  <c r="E11829"/>
  <c r="F11829"/>
  <c r="G11829"/>
  <c r="H11829"/>
  <c r="A11975"/>
  <c r="B11975"/>
  <c r="C11975"/>
  <c r="D11975"/>
  <c r="E11975"/>
  <c r="F11975"/>
  <c r="G11975"/>
  <c r="A11872"/>
  <c r="B11872"/>
  <c r="C11872"/>
  <c r="D11872"/>
  <c r="E11872"/>
  <c r="F11872"/>
  <c r="G11872"/>
  <c r="H11872"/>
  <c r="A11686"/>
  <c r="B11686"/>
  <c r="C11686"/>
  <c r="D11686"/>
  <c r="E11686"/>
  <c r="F11686"/>
  <c r="G11686"/>
  <c r="H11686"/>
  <c r="A11830"/>
  <c r="B11830"/>
  <c r="C11830"/>
  <c r="D11830"/>
  <c r="E11830"/>
  <c r="F11830"/>
  <c r="G11830"/>
  <c r="H11830"/>
  <c r="A11976"/>
  <c r="B11976"/>
  <c r="C11976"/>
  <c r="D11976"/>
  <c r="E11976"/>
  <c r="F11976"/>
  <c r="G11976"/>
  <c r="A11873"/>
  <c r="B11873"/>
  <c r="C11873"/>
  <c r="D11873"/>
  <c r="E11873"/>
  <c r="F11873"/>
  <c r="G11873"/>
  <c r="H11873"/>
  <c r="A11687"/>
  <c r="B11687"/>
  <c r="C11687"/>
  <c r="D11687"/>
  <c r="E11687"/>
  <c r="F11687"/>
  <c r="G11687"/>
  <c r="H11687"/>
  <c r="A11711"/>
  <c r="B11711"/>
  <c r="C11711"/>
  <c r="D11711"/>
  <c r="E11711"/>
  <c r="F11711"/>
  <c r="G11711"/>
  <c r="H11711"/>
  <c r="A11831"/>
  <c r="B11831"/>
  <c r="C11831"/>
  <c r="D11831"/>
  <c r="E11831"/>
  <c r="F11831"/>
  <c r="G11831"/>
  <c r="H11831"/>
  <c r="A11736"/>
  <c r="B11736"/>
  <c r="C11736"/>
  <c r="D11736"/>
  <c r="E11736"/>
  <c r="F11736"/>
  <c r="G11736"/>
  <c r="H11736"/>
  <c r="A11212"/>
  <c r="B11212"/>
  <c r="C11212"/>
  <c r="D11212"/>
  <c r="E11212"/>
  <c r="F11212"/>
  <c r="G11212"/>
  <c r="H11212"/>
  <c r="A11259"/>
  <c r="B11259"/>
  <c r="C11259"/>
  <c r="D11259"/>
  <c r="E11259"/>
  <c r="F11259"/>
  <c r="G11259"/>
  <c r="H11259"/>
  <c r="A11222"/>
  <c r="B11222"/>
  <c r="C11222"/>
  <c r="D11222"/>
  <c r="E11222"/>
  <c r="F11222"/>
  <c r="G11222"/>
  <c r="H11222"/>
  <c r="A11290"/>
  <c r="B11290"/>
  <c r="C11290"/>
  <c r="D11290"/>
  <c r="E11290"/>
  <c r="F11290"/>
  <c r="G11290"/>
  <c r="A11213"/>
  <c r="B11213"/>
  <c r="C11213"/>
  <c r="D11213"/>
  <c r="E11213"/>
  <c r="F11213"/>
  <c r="G11213"/>
  <c r="H11213"/>
  <c r="A11260"/>
  <c r="B11260"/>
  <c r="C11260"/>
  <c r="D11260"/>
  <c r="E11260"/>
  <c r="F11260"/>
  <c r="G11260"/>
  <c r="H11260"/>
  <c r="A11291"/>
  <c r="B11291"/>
  <c r="C11291"/>
  <c r="D11291"/>
  <c r="E11291"/>
  <c r="F11291"/>
  <c r="G11291"/>
  <c r="A11214"/>
  <c r="B11214"/>
  <c r="C11214"/>
  <c r="D11214"/>
  <c r="E11214"/>
  <c r="F11214"/>
  <c r="G11214"/>
  <c r="H11214"/>
  <c r="A11292"/>
  <c r="B11292"/>
  <c r="C11292"/>
  <c r="D11292"/>
  <c r="E11292"/>
  <c r="F11292"/>
  <c r="G11292"/>
  <c r="A11215"/>
  <c r="B11215"/>
  <c r="C11215"/>
  <c r="D11215"/>
  <c r="E11215"/>
  <c r="F11215"/>
  <c r="G11215"/>
  <c r="H11215"/>
  <c r="A11303"/>
  <c r="B11303"/>
  <c r="C11303"/>
  <c r="D11303"/>
  <c r="E11303"/>
  <c r="F11303"/>
  <c r="G11303"/>
  <c r="H11303"/>
  <c r="A11318"/>
  <c r="B11318"/>
  <c r="C11318"/>
  <c r="D11318"/>
  <c r="E11318"/>
  <c r="F11318"/>
  <c r="G11318"/>
  <c r="H11318"/>
  <c r="A11341"/>
  <c r="B11341"/>
  <c r="C11341"/>
  <c r="D11341"/>
  <c r="E11341"/>
  <c r="F11341"/>
  <c r="G11341"/>
  <c r="H11341"/>
  <c r="A11427"/>
  <c r="B11427"/>
  <c r="C11427"/>
  <c r="D11427"/>
  <c r="E11427"/>
  <c r="F11427"/>
  <c r="G11427"/>
  <c r="H11427"/>
  <c r="A11428"/>
  <c r="B11428"/>
  <c r="C11428"/>
  <c r="D11428"/>
  <c r="E11428"/>
  <c r="F11428"/>
  <c r="G11428"/>
  <c r="H11428"/>
  <c r="A11429"/>
  <c r="B11429"/>
  <c r="C11429"/>
  <c r="D11429"/>
  <c r="E11429"/>
  <c r="F11429"/>
  <c r="G11429"/>
  <c r="H11429"/>
  <c r="A11430"/>
  <c r="B11430"/>
  <c r="C11430"/>
  <c r="D11430"/>
  <c r="E11430"/>
  <c r="F11430"/>
  <c r="G11430"/>
  <c r="H11430"/>
  <c r="A11431"/>
  <c r="B11431"/>
  <c r="C11431"/>
  <c r="D11431"/>
  <c r="E11431"/>
  <c r="F11431"/>
  <c r="G11431"/>
  <c r="H11431"/>
  <c r="A11523"/>
  <c r="B11523"/>
  <c r="C11523"/>
  <c r="D11523"/>
  <c r="E11523"/>
  <c r="F11523"/>
  <c r="G11523"/>
  <c r="A11524"/>
  <c r="B11524"/>
  <c r="C11524"/>
  <c r="D11524"/>
  <c r="E11524"/>
  <c r="F11524"/>
  <c r="G11524"/>
  <c r="A11491"/>
  <c r="B11491"/>
  <c r="C11491"/>
  <c r="D11491"/>
  <c r="E11491"/>
  <c r="F11491"/>
  <c r="G11491"/>
  <c r="A11525"/>
  <c r="B11525"/>
  <c r="C11525"/>
  <c r="D11525"/>
  <c r="E11525"/>
  <c r="F11525"/>
  <c r="G11525"/>
  <c r="A11492"/>
  <c r="B11492"/>
  <c r="C11492"/>
  <c r="D11492"/>
  <c r="E11492"/>
  <c r="F11492"/>
  <c r="G11492"/>
  <c r="A11559"/>
  <c r="B11559"/>
  <c r="C11559"/>
  <c r="D11559"/>
  <c r="E11559"/>
  <c r="F11559"/>
  <c r="G11559"/>
  <c r="H11559"/>
  <c r="A11567"/>
  <c r="B11567"/>
  <c r="C11567"/>
  <c r="D11567"/>
  <c r="E11567"/>
  <c r="F11567"/>
  <c r="G11567"/>
  <c r="H11567"/>
  <c r="A11587"/>
  <c r="B11587"/>
  <c r="C11587"/>
  <c r="D11587"/>
  <c r="E11587"/>
  <c r="F11587"/>
  <c r="G11587"/>
  <c r="H11587"/>
  <c r="A11560"/>
  <c r="B11560"/>
  <c r="C11560"/>
  <c r="D11560"/>
  <c r="E11560"/>
  <c r="F11560"/>
  <c r="G11560"/>
  <c r="H11560"/>
  <c r="A11561"/>
  <c r="B11561"/>
  <c r="C11561"/>
  <c r="D11561"/>
  <c r="E11561"/>
  <c r="F11561"/>
  <c r="G11561"/>
  <c r="H11561"/>
  <c r="A11688"/>
  <c r="B11688"/>
  <c r="C11688"/>
  <c r="D11688"/>
  <c r="E11688"/>
  <c r="F11688"/>
  <c r="G11688"/>
  <c r="H11688"/>
  <c r="A11832"/>
  <c r="B11832"/>
  <c r="C11832"/>
  <c r="D11832"/>
  <c r="E11832"/>
  <c r="F11832"/>
  <c r="G11832"/>
  <c r="H11832"/>
  <c r="A11977"/>
  <c r="B11977"/>
  <c r="C11977"/>
  <c r="D11977"/>
  <c r="E11977"/>
  <c r="F11977"/>
  <c r="G11977"/>
  <c r="A11874"/>
  <c r="B11874"/>
  <c r="C11874"/>
  <c r="D11874"/>
  <c r="E11874"/>
  <c r="F11874"/>
  <c r="G11874"/>
  <c r="H11874"/>
  <c r="A11689"/>
  <c r="B11689"/>
  <c r="C11689"/>
  <c r="D11689"/>
  <c r="E11689"/>
  <c r="F11689"/>
  <c r="G11689"/>
  <c r="H11689"/>
  <c r="A11712"/>
  <c r="B11712"/>
  <c r="C11712"/>
  <c r="D11712"/>
  <c r="E11712"/>
  <c r="F11712"/>
  <c r="G11712"/>
  <c r="H11712"/>
  <c r="A11833"/>
  <c r="B11833"/>
  <c r="C11833"/>
  <c r="D11833"/>
  <c r="E11833"/>
  <c r="F11833"/>
  <c r="G11833"/>
  <c r="H11833"/>
  <c r="A11895"/>
  <c r="B11895"/>
  <c r="C11895"/>
  <c r="D11895"/>
  <c r="E11895"/>
  <c r="F11895"/>
  <c r="G11895"/>
  <c r="H11895"/>
  <c r="A11978"/>
  <c r="B11978"/>
  <c r="C11978"/>
  <c r="D11978"/>
  <c r="E11978"/>
  <c r="F11978"/>
  <c r="G11978"/>
  <c r="A11875"/>
  <c r="B11875"/>
  <c r="C11875"/>
  <c r="D11875"/>
  <c r="E11875"/>
  <c r="F11875"/>
  <c r="G11875"/>
  <c r="H11875"/>
  <c r="A11690"/>
  <c r="B11690"/>
  <c r="C11690"/>
  <c r="D11690"/>
  <c r="E11690"/>
  <c r="F11690"/>
  <c r="G11690"/>
  <c r="H11690"/>
  <c r="A11713"/>
  <c r="B11713"/>
  <c r="C11713"/>
  <c r="D11713"/>
  <c r="E11713"/>
  <c r="F11713"/>
  <c r="G11713"/>
  <c r="H11713"/>
  <c r="A11834"/>
  <c r="B11834"/>
  <c r="C11834"/>
  <c r="D11834"/>
  <c r="E11834"/>
  <c r="F11834"/>
  <c r="G11834"/>
  <c r="H11834"/>
  <c r="A11896"/>
  <c r="B11896"/>
  <c r="C11896"/>
  <c r="D11896"/>
  <c r="E11896"/>
  <c r="F11896"/>
  <c r="G11896"/>
  <c r="H11896"/>
  <c r="A11979"/>
  <c r="B11979"/>
  <c r="C11979"/>
  <c r="D11979"/>
  <c r="E11979"/>
  <c r="F11979"/>
  <c r="G11979"/>
  <c r="A11691"/>
  <c r="B11691"/>
  <c r="C11691"/>
  <c r="D11691"/>
  <c r="E11691"/>
  <c r="F11691"/>
  <c r="G11691"/>
  <c r="H11691"/>
  <c r="A11835"/>
  <c r="B11835"/>
  <c r="C11835"/>
  <c r="D11835"/>
  <c r="E11835"/>
  <c r="F11835"/>
  <c r="G11835"/>
  <c r="H11835"/>
  <c r="A11980"/>
  <c r="B11980"/>
  <c r="C11980"/>
  <c r="D11980"/>
  <c r="E11980"/>
  <c r="F11980"/>
  <c r="G11980"/>
  <c r="A11692"/>
  <c r="B11692"/>
  <c r="C11692"/>
  <c r="D11692"/>
  <c r="E11692"/>
  <c r="F11692"/>
  <c r="G11692"/>
  <c r="H11692"/>
  <c r="A11836"/>
  <c r="B11836"/>
  <c r="C11836"/>
  <c r="D11836"/>
  <c r="E11836"/>
  <c r="F11836"/>
  <c r="G11836"/>
  <c r="H11836"/>
  <c r="A11981"/>
  <c r="B11981"/>
  <c r="C11981"/>
  <c r="D11981"/>
  <c r="E11981"/>
  <c r="F11981"/>
  <c r="G11981"/>
  <c r="A12003"/>
  <c r="B12003"/>
  <c r="C12003"/>
  <c r="D12003"/>
  <c r="E12003"/>
  <c r="F12003"/>
  <c r="G12003"/>
  <c r="A12038"/>
  <c r="B12038"/>
  <c r="C12038"/>
  <c r="D12038"/>
  <c r="E12038"/>
  <c r="F12038"/>
  <c r="G12038"/>
  <c r="H12038"/>
  <c r="A12123"/>
  <c r="B12123"/>
  <c r="C12123"/>
  <c r="D12123"/>
  <c r="E12123"/>
  <c r="F12123"/>
  <c r="G12123"/>
  <c r="A12039"/>
  <c r="B12039"/>
  <c r="C12039"/>
  <c r="D12039"/>
  <c r="E12039"/>
  <c r="F12039"/>
  <c r="G12039"/>
  <c r="H12039"/>
  <c r="A12040"/>
  <c r="B12040"/>
  <c r="C12040"/>
  <c r="D12040"/>
  <c r="E12040"/>
  <c r="F12040"/>
  <c r="G12040"/>
  <c r="H12040"/>
  <c r="A12266"/>
  <c r="B12266"/>
  <c r="C12266"/>
  <c r="D12266"/>
  <c r="E12266"/>
  <c r="F12266"/>
  <c r="G12266"/>
  <c r="H12266"/>
  <c r="A12402"/>
  <c r="B12402"/>
  <c r="C12402"/>
  <c r="D12402"/>
  <c r="E12402"/>
  <c r="F12402"/>
  <c r="G12402"/>
  <c r="A12745"/>
  <c r="B12745"/>
  <c r="C12745"/>
  <c r="D12745"/>
  <c r="E12745"/>
  <c r="F12745"/>
  <c r="G12745"/>
  <c r="H12745"/>
  <c r="A12802"/>
  <c r="B12802"/>
  <c r="C12802"/>
  <c r="D12802"/>
  <c r="E12802"/>
  <c r="F12802"/>
  <c r="G12802"/>
  <c r="H12802"/>
  <c r="A12584"/>
  <c r="B12584"/>
  <c r="C12584"/>
  <c r="D12584"/>
  <c r="E12584"/>
  <c r="F12584"/>
  <c r="G12584"/>
  <c r="H12584"/>
  <c r="A12746"/>
  <c r="B12746"/>
  <c r="C12746"/>
  <c r="D12746"/>
  <c r="E12746"/>
  <c r="F12746"/>
  <c r="G12746"/>
  <c r="H12746"/>
  <c r="A12585"/>
  <c r="B12585"/>
  <c r="C12585"/>
  <c r="D12585"/>
  <c r="E12585"/>
  <c r="F12585"/>
  <c r="G12585"/>
  <c r="H12585"/>
  <c r="A12586"/>
  <c r="B12586"/>
  <c r="C12586"/>
  <c r="D12586"/>
  <c r="E12586"/>
  <c r="F12586"/>
  <c r="G12586"/>
  <c r="H12586"/>
  <c r="A12747"/>
  <c r="B12747"/>
  <c r="C12747"/>
  <c r="D12747"/>
  <c r="E12747"/>
  <c r="F12747"/>
  <c r="G12747"/>
  <c r="H12747"/>
  <c r="A11984"/>
  <c r="B11984"/>
  <c r="C11984"/>
  <c r="D11984"/>
  <c r="E11984"/>
  <c r="F11984"/>
  <c r="G11984"/>
  <c r="H11984"/>
  <c r="A11999"/>
  <c r="B11999"/>
  <c r="C11999"/>
  <c r="D11999"/>
  <c r="E11999"/>
  <c r="F11999"/>
  <c r="G11999"/>
  <c r="H11999"/>
  <c r="A12004"/>
  <c r="B12004"/>
  <c r="C12004"/>
  <c r="D12004"/>
  <c r="E12004"/>
  <c r="F12004"/>
  <c r="G12004"/>
  <c r="A11985"/>
  <c r="B11985"/>
  <c r="C11985"/>
  <c r="D11985"/>
  <c r="E11985"/>
  <c r="F11985"/>
  <c r="G11985"/>
  <c r="H11985"/>
  <c r="A12000"/>
  <c r="B12000"/>
  <c r="C12000"/>
  <c r="D12000"/>
  <c r="E12000"/>
  <c r="F12000"/>
  <c r="G12000"/>
  <c r="H12000"/>
  <c r="A12041"/>
  <c r="B12041"/>
  <c r="C12041"/>
  <c r="D12041"/>
  <c r="E12041"/>
  <c r="F12041"/>
  <c r="G12041"/>
  <c r="H12041"/>
  <c r="A12066"/>
  <c r="B12066"/>
  <c r="C12066"/>
  <c r="D12066"/>
  <c r="E12066"/>
  <c r="F12066"/>
  <c r="G12066"/>
  <c r="H12066"/>
  <c r="A12092"/>
  <c r="B12092"/>
  <c r="C12092"/>
  <c r="D12092"/>
  <c r="E12092"/>
  <c r="F12092"/>
  <c r="G12092"/>
  <c r="H12092"/>
  <c r="A12124"/>
  <c r="B12124"/>
  <c r="C12124"/>
  <c r="D12124"/>
  <c r="E12124"/>
  <c r="F12124"/>
  <c r="G12124"/>
  <c r="A12042"/>
  <c r="B12042"/>
  <c r="C12042"/>
  <c r="D12042"/>
  <c r="E12042"/>
  <c r="F12042"/>
  <c r="G12042"/>
  <c r="H12042"/>
  <c r="A12093"/>
  <c r="B12093"/>
  <c r="C12093"/>
  <c r="D12093"/>
  <c r="E12093"/>
  <c r="F12093"/>
  <c r="G12093"/>
  <c r="H12093"/>
  <c r="A12125"/>
  <c r="B12125"/>
  <c r="C12125"/>
  <c r="D12125"/>
  <c r="E12125"/>
  <c r="F12125"/>
  <c r="G12125"/>
  <c r="A12043"/>
  <c r="B12043"/>
  <c r="C12043"/>
  <c r="D12043"/>
  <c r="E12043"/>
  <c r="F12043"/>
  <c r="G12043"/>
  <c r="H12043"/>
  <c r="A12126"/>
  <c r="B12126"/>
  <c r="C12126"/>
  <c r="D12126"/>
  <c r="E12126"/>
  <c r="F12126"/>
  <c r="G12126"/>
  <c r="A12044"/>
  <c r="B12044"/>
  <c r="C12044"/>
  <c r="D12044"/>
  <c r="E12044"/>
  <c r="F12044"/>
  <c r="G12044"/>
  <c r="H12044"/>
  <c r="A12127"/>
  <c r="B12127"/>
  <c r="C12127"/>
  <c r="D12127"/>
  <c r="E12127"/>
  <c r="F12127"/>
  <c r="G12127"/>
  <c r="A12152"/>
  <c r="B12152"/>
  <c r="C12152"/>
  <c r="D12152"/>
  <c r="E12152"/>
  <c r="F12152"/>
  <c r="G12152"/>
  <c r="H12152"/>
  <c r="A12159"/>
  <c r="B12159"/>
  <c r="C12159"/>
  <c r="D12159"/>
  <c r="E12159"/>
  <c r="F12159"/>
  <c r="G12159"/>
  <c r="H12159"/>
  <c r="A12176"/>
  <c r="B12176"/>
  <c r="C12176"/>
  <c r="D12176"/>
  <c r="E12176"/>
  <c r="F12176"/>
  <c r="G12176"/>
  <c r="H12176"/>
  <c r="A12190"/>
  <c r="B12190"/>
  <c r="C12190"/>
  <c r="D12190"/>
  <c r="E12190"/>
  <c r="F12190"/>
  <c r="G12190"/>
  <c r="A12204"/>
  <c r="B12204"/>
  <c r="C12204"/>
  <c r="D12204"/>
  <c r="E12204"/>
  <c r="F12204"/>
  <c r="G12204"/>
  <c r="H12204"/>
  <c r="A12267"/>
  <c r="B12267"/>
  <c r="C12267"/>
  <c r="D12267"/>
  <c r="E12267"/>
  <c r="F12267"/>
  <c r="G12267"/>
  <c r="H12267"/>
  <c r="A12337"/>
  <c r="B12337"/>
  <c r="C12337"/>
  <c r="D12337"/>
  <c r="E12337"/>
  <c r="F12337"/>
  <c r="G12337"/>
  <c r="A12268"/>
  <c r="B12268"/>
  <c r="C12268"/>
  <c r="D12268"/>
  <c r="E12268"/>
  <c r="F12268"/>
  <c r="G12268"/>
  <c r="H12268"/>
  <c r="A12338"/>
  <c r="B12338"/>
  <c r="C12338"/>
  <c r="D12338"/>
  <c r="E12338"/>
  <c r="F12338"/>
  <c r="G12338"/>
  <c r="A12269"/>
  <c r="B12269"/>
  <c r="C12269"/>
  <c r="D12269"/>
  <c r="E12269"/>
  <c r="F12269"/>
  <c r="G12269"/>
  <c r="H12269"/>
  <c r="A12270"/>
  <c r="B12270"/>
  <c r="C12270"/>
  <c r="D12270"/>
  <c r="E12270"/>
  <c r="F12270"/>
  <c r="G12270"/>
  <c r="H12270"/>
  <c r="A12339"/>
  <c r="B12339"/>
  <c r="C12339"/>
  <c r="D12339"/>
  <c r="E12339"/>
  <c r="F12339"/>
  <c r="G12339"/>
  <c r="A12271"/>
  <c r="B12271"/>
  <c r="C12271"/>
  <c r="D12271"/>
  <c r="E12271"/>
  <c r="F12271"/>
  <c r="G12271"/>
  <c r="H12271"/>
  <c r="A12340"/>
  <c r="B12340"/>
  <c r="C12340"/>
  <c r="D12340"/>
  <c r="E12340"/>
  <c r="F12340"/>
  <c r="G12340"/>
  <c r="A12403"/>
  <c r="B12403"/>
  <c r="C12403"/>
  <c r="D12403"/>
  <c r="E12403"/>
  <c r="F12403"/>
  <c r="G12403"/>
  <c r="A12404"/>
  <c r="B12404"/>
  <c r="C12404"/>
  <c r="D12404"/>
  <c r="E12404"/>
  <c r="F12404"/>
  <c r="G12404"/>
  <c r="A12373"/>
  <c r="B12373"/>
  <c r="C12373"/>
  <c r="D12373"/>
  <c r="E12373"/>
  <c r="F12373"/>
  <c r="G12373"/>
  <c r="A12405"/>
  <c r="B12405"/>
  <c r="C12405"/>
  <c r="D12405"/>
  <c r="E12405"/>
  <c r="F12405"/>
  <c r="G12405"/>
  <c r="A12358"/>
  <c r="B12358"/>
  <c r="C12358"/>
  <c r="D12358"/>
  <c r="E12358"/>
  <c r="F12358"/>
  <c r="G12358"/>
  <c r="H12358"/>
  <c r="A12374"/>
  <c r="B12374"/>
  <c r="C12374"/>
  <c r="D12374"/>
  <c r="E12374"/>
  <c r="F12374"/>
  <c r="G12374"/>
  <c r="A12420"/>
  <c r="B12420"/>
  <c r="C12420"/>
  <c r="D12420"/>
  <c r="E12420"/>
  <c r="F12420"/>
  <c r="G12420"/>
  <c r="H12420"/>
  <c r="A12422"/>
  <c r="B12422"/>
  <c r="C12422"/>
  <c r="D12422"/>
  <c r="E12422"/>
  <c r="F12422"/>
  <c r="G12422"/>
  <c r="A12449"/>
  <c r="B12449"/>
  <c r="C12449"/>
  <c r="D12449"/>
  <c r="E12449"/>
  <c r="F12449"/>
  <c r="G12449"/>
  <c r="H12449"/>
  <c r="A12467"/>
  <c r="B12467"/>
  <c r="C12467"/>
  <c r="D12467"/>
  <c r="E12467"/>
  <c r="F12467"/>
  <c r="G12467"/>
  <c r="H12467"/>
  <c r="A12482"/>
  <c r="B12482"/>
  <c r="C12482"/>
  <c r="D12482"/>
  <c r="E12482"/>
  <c r="F12482"/>
  <c r="G12482"/>
  <c r="H12482"/>
  <c r="A12509"/>
  <c r="B12509"/>
  <c r="C12509"/>
  <c r="D12509"/>
  <c r="E12509"/>
  <c r="F12509"/>
  <c r="G12509"/>
  <c r="A12450"/>
  <c r="B12450"/>
  <c r="C12450"/>
  <c r="D12450"/>
  <c r="E12450"/>
  <c r="F12450"/>
  <c r="G12450"/>
  <c r="H12450"/>
  <c r="A12510"/>
  <c r="B12510"/>
  <c r="C12510"/>
  <c r="D12510"/>
  <c r="E12510"/>
  <c r="F12510"/>
  <c r="G12510"/>
  <c r="A12451"/>
  <c r="B12451"/>
  <c r="C12451"/>
  <c r="D12451"/>
  <c r="E12451"/>
  <c r="F12451"/>
  <c r="G12451"/>
  <c r="H12451"/>
  <c r="A12511"/>
  <c r="B12511"/>
  <c r="C12511"/>
  <c r="D12511"/>
  <c r="E12511"/>
  <c r="F12511"/>
  <c r="G12511"/>
  <c r="A12587"/>
  <c r="B12587"/>
  <c r="C12587"/>
  <c r="D12587"/>
  <c r="E12587"/>
  <c r="F12587"/>
  <c r="G12587"/>
  <c r="H12587"/>
  <c r="A12627"/>
  <c r="B12627"/>
  <c r="C12627"/>
  <c r="D12627"/>
  <c r="E12627"/>
  <c r="F12627"/>
  <c r="G12627"/>
  <c r="H12627"/>
  <c r="A12748"/>
  <c r="B12748"/>
  <c r="C12748"/>
  <c r="D12748"/>
  <c r="E12748"/>
  <c r="F12748"/>
  <c r="G12748"/>
  <c r="H12748"/>
  <c r="A12909"/>
  <c r="B12909"/>
  <c r="C12909"/>
  <c r="D12909"/>
  <c r="E12909"/>
  <c r="F12909"/>
  <c r="G12909"/>
  <c r="A12803"/>
  <c r="B12803"/>
  <c r="C12803"/>
  <c r="D12803"/>
  <c r="E12803"/>
  <c r="F12803"/>
  <c r="G12803"/>
  <c r="H12803"/>
  <c r="A12588"/>
  <c r="B12588"/>
  <c r="C12588"/>
  <c r="D12588"/>
  <c r="E12588"/>
  <c r="F12588"/>
  <c r="G12588"/>
  <c r="H12588"/>
  <c r="A12628"/>
  <c r="B12628"/>
  <c r="C12628"/>
  <c r="D12628"/>
  <c r="E12628"/>
  <c r="F12628"/>
  <c r="G12628"/>
  <c r="H12628"/>
  <c r="A12749"/>
  <c r="B12749"/>
  <c r="C12749"/>
  <c r="D12749"/>
  <c r="E12749"/>
  <c r="F12749"/>
  <c r="G12749"/>
  <c r="H12749"/>
  <c r="A12669"/>
  <c r="B12669"/>
  <c r="C12669"/>
  <c r="D12669"/>
  <c r="E12669"/>
  <c r="F12669"/>
  <c r="G12669"/>
  <c r="H12669"/>
  <c r="A12835"/>
  <c r="B12835"/>
  <c r="C12835"/>
  <c r="D12835"/>
  <c r="E12835"/>
  <c r="F12835"/>
  <c r="G12835"/>
  <c r="H12835"/>
  <c r="A12910"/>
  <c r="B12910"/>
  <c r="C12910"/>
  <c r="D12910"/>
  <c r="E12910"/>
  <c r="F12910"/>
  <c r="G12910"/>
  <c r="A12804"/>
  <c r="B12804"/>
  <c r="C12804"/>
  <c r="D12804"/>
  <c r="E12804"/>
  <c r="F12804"/>
  <c r="G12804"/>
  <c r="H12804"/>
  <c r="A12589"/>
  <c r="B12589"/>
  <c r="C12589"/>
  <c r="D12589"/>
  <c r="E12589"/>
  <c r="F12589"/>
  <c r="G12589"/>
  <c r="H12589"/>
  <c r="A12629"/>
  <c r="B12629"/>
  <c r="C12629"/>
  <c r="D12629"/>
  <c r="E12629"/>
  <c r="F12629"/>
  <c r="G12629"/>
  <c r="H12629"/>
  <c r="A12750"/>
  <c r="B12750"/>
  <c r="C12750"/>
  <c r="D12750"/>
  <c r="E12750"/>
  <c r="F12750"/>
  <c r="G12750"/>
  <c r="H12750"/>
  <c r="A12836"/>
  <c r="B12836"/>
  <c r="C12836"/>
  <c r="D12836"/>
  <c r="E12836"/>
  <c r="F12836"/>
  <c r="G12836"/>
  <c r="H12836"/>
  <c r="A12911"/>
  <c r="B12911"/>
  <c r="C12911"/>
  <c r="D12911"/>
  <c r="E12911"/>
  <c r="F12911"/>
  <c r="G12911"/>
  <c r="A12590"/>
  <c r="B12590"/>
  <c r="C12590"/>
  <c r="D12590"/>
  <c r="E12590"/>
  <c r="F12590"/>
  <c r="G12590"/>
  <c r="H12590"/>
  <c r="A12751"/>
  <c r="B12751"/>
  <c r="C12751"/>
  <c r="D12751"/>
  <c r="E12751"/>
  <c r="F12751"/>
  <c r="G12751"/>
  <c r="H12751"/>
  <c r="A12837"/>
  <c r="B12837"/>
  <c r="C12837"/>
  <c r="D12837"/>
  <c r="E12837"/>
  <c r="F12837"/>
  <c r="G12837"/>
  <c r="H12837"/>
  <c r="A12912"/>
  <c r="B12912"/>
  <c r="C12912"/>
  <c r="D12912"/>
  <c r="E12912"/>
  <c r="F12912"/>
  <c r="G12912"/>
  <c r="A12805"/>
  <c r="B12805"/>
  <c r="C12805"/>
  <c r="D12805"/>
  <c r="E12805"/>
  <c r="F12805"/>
  <c r="G12805"/>
  <c r="H12805"/>
  <c r="A12591"/>
  <c r="B12591"/>
  <c r="C12591"/>
  <c r="D12591"/>
  <c r="E12591"/>
  <c r="F12591"/>
  <c r="G12591"/>
  <c r="H12591"/>
  <c r="A12752"/>
  <c r="B12752"/>
  <c r="C12752"/>
  <c r="D12752"/>
  <c r="E12752"/>
  <c r="F12752"/>
  <c r="G12752"/>
  <c r="H12752"/>
  <c r="A12913"/>
  <c r="B12913"/>
  <c r="C12913"/>
  <c r="D12913"/>
  <c r="E12913"/>
  <c r="F12913"/>
  <c r="G12913"/>
  <c r="A11986"/>
  <c r="B11986"/>
  <c r="C11986"/>
  <c r="D11986"/>
  <c r="E11986"/>
  <c r="F11986"/>
  <c r="G11986"/>
  <c r="H11986"/>
  <c r="A11987"/>
  <c r="B11987"/>
  <c r="C11987"/>
  <c r="D11987"/>
  <c r="E11987"/>
  <c r="F11987"/>
  <c r="G11987"/>
  <c r="H11987"/>
  <c r="A11998"/>
  <c r="B11998"/>
  <c r="C11998"/>
  <c r="D11998"/>
  <c r="E11998"/>
  <c r="F11998"/>
  <c r="G11998"/>
  <c r="H11998"/>
  <c r="A12005"/>
  <c r="B12005"/>
  <c r="C12005"/>
  <c r="D12005"/>
  <c r="E12005"/>
  <c r="F12005"/>
  <c r="G12005"/>
  <c r="A11988"/>
  <c r="B11988"/>
  <c r="C11988"/>
  <c r="D11988"/>
  <c r="E11988"/>
  <c r="F11988"/>
  <c r="G11988"/>
  <c r="H11988"/>
  <c r="A12002"/>
  <c r="B12002"/>
  <c r="C12002"/>
  <c r="D12002"/>
  <c r="E12002"/>
  <c r="F12002"/>
  <c r="G12002"/>
  <c r="H12002"/>
  <c r="A12045"/>
  <c r="B12045"/>
  <c r="C12045"/>
  <c r="D12045"/>
  <c r="E12045"/>
  <c r="F12045"/>
  <c r="G12045"/>
  <c r="H12045"/>
  <c r="A12067"/>
  <c r="B12067"/>
  <c r="C12067"/>
  <c r="D12067"/>
  <c r="E12067"/>
  <c r="F12067"/>
  <c r="G12067"/>
  <c r="H12067"/>
  <c r="A12094"/>
  <c r="B12094"/>
  <c r="C12094"/>
  <c r="D12094"/>
  <c r="E12094"/>
  <c r="F12094"/>
  <c r="G12094"/>
  <c r="H12094"/>
  <c r="A12074"/>
  <c r="B12074"/>
  <c r="C12074"/>
  <c r="D12074"/>
  <c r="E12074"/>
  <c r="F12074"/>
  <c r="G12074"/>
  <c r="H12074"/>
  <c r="A12128"/>
  <c r="B12128"/>
  <c r="C12128"/>
  <c r="D12128"/>
  <c r="E12128"/>
  <c r="F12128"/>
  <c r="G12128"/>
  <c r="A12046"/>
  <c r="B12046"/>
  <c r="C12046"/>
  <c r="D12046"/>
  <c r="E12046"/>
  <c r="F12046"/>
  <c r="G12046"/>
  <c r="H12046"/>
  <c r="A12095"/>
  <c r="B12095"/>
  <c r="C12095"/>
  <c r="D12095"/>
  <c r="E12095"/>
  <c r="F12095"/>
  <c r="G12095"/>
  <c r="H12095"/>
  <c r="A12129"/>
  <c r="B12129"/>
  <c r="C12129"/>
  <c r="D12129"/>
  <c r="E12129"/>
  <c r="F12129"/>
  <c r="G12129"/>
  <c r="A12047"/>
  <c r="B12047"/>
  <c r="C12047"/>
  <c r="D12047"/>
  <c r="E12047"/>
  <c r="F12047"/>
  <c r="G12047"/>
  <c r="H12047"/>
  <c r="A12130"/>
  <c r="B12130"/>
  <c r="C12130"/>
  <c r="D12130"/>
  <c r="E12130"/>
  <c r="F12130"/>
  <c r="G12130"/>
  <c r="A12048"/>
  <c r="B12048"/>
  <c r="C12048"/>
  <c r="D12048"/>
  <c r="E12048"/>
  <c r="F12048"/>
  <c r="G12048"/>
  <c r="H12048"/>
  <c r="A12153"/>
  <c r="B12153"/>
  <c r="C12153"/>
  <c r="D12153"/>
  <c r="E12153"/>
  <c r="F12153"/>
  <c r="G12153"/>
  <c r="H12153"/>
  <c r="A12160"/>
  <c r="B12160"/>
  <c r="C12160"/>
  <c r="D12160"/>
  <c r="E12160"/>
  <c r="F12160"/>
  <c r="G12160"/>
  <c r="H12160"/>
  <c r="A12177"/>
  <c r="B12177"/>
  <c r="C12177"/>
  <c r="D12177"/>
  <c r="E12177"/>
  <c r="F12177"/>
  <c r="G12177"/>
  <c r="H12177"/>
  <c r="A12191"/>
  <c r="B12191"/>
  <c r="C12191"/>
  <c r="D12191"/>
  <c r="E12191"/>
  <c r="F12191"/>
  <c r="G12191"/>
  <c r="A12205"/>
  <c r="B12205"/>
  <c r="C12205"/>
  <c r="D12205"/>
  <c r="E12205"/>
  <c r="F12205"/>
  <c r="G12205"/>
  <c r="H12205"/>
  <c r="A12272"/>
  <c r="B12272"/>
  <c r="C12272"/>
  <c r="D12272"/>
  <c r="E12272"/>
  <c r="F12272"/>
  <c r="G12272"/>
  <c r="H12272"/>
  <c r="A12341"/>
  <c r="B12341"/>
  <c r="C12341"/>
  <c r="D12341"/>
  <c r="E12341"/>
  <c r="F12341"/>
  <c r="G12341"/>
  <c r="A12273"/>
  <c r="B12273"/>
  <c r="C12273"/>
  <c r="D12273"/>
  <c r="E12273"/>
  <c r="F12273"/>
  <c r="G12273"/>
  <c r="H12273"/>
  <c r="A12342"/>
  <c r="B12342"/>
  <c r="C12342"/>
  <c r="D12342"/>
  <c r="E12342"/>
  <c r="F12342"/>
  <c r="G12342"/>
  <c r="A12274"/>
  <c r="B12274"/>
  <c r="C12274"/>
  <c r="D12274"/>
  <c r="E12274"/>
  <c r="F12274"/>
  <c r="G12274"/>
  <c r="H12274"/>
  <c r="A12343"/>
  <c r="B12343"/>
  <c r="C12343"/>
  <c r="D12343"/>
  <c r="E12343"/>
  <c r="F12343"/>
  <c r="G12343"/>
  <c r="A12275"/>
  <c r="B12275"/>
  <c r="C12275"/>
  <c r="D12275"/>
  <c r="E12275"/>
  <c r="F12275"/>
  <c r="G12275"/>
  <c r="H12275"/>
  <c r="A12276"/>
  <c r="B12276"/>
  <c r="C12276"/>
  <c r="D12276"/>
  <c r="E12276"/>
  <c r="F12276"/>
  <c r="G12276"/>
  <c r="H12276"/>
  <c r="A12344"/>
  <c r="B12344"/>
  <c r="C12344"/>
  <c r="D12344"/>
  <c r="E12344"/>
  <c r="F12344"/>
  <c r="G12344"/>
  <c r="A12375"/>
  <c r="B12375"/>
  <c r="C12375"/>
  <c r="D12375"/>
  <c r="E12375"/>
  <c r="F12375"/>
  <c r="G12375"/>
  <c r="A12406"/>
  <c r="B12406"/>
  <c r="C12406"/>
  <c r="D12406"/>
  <c r="E12406"/>
  <c r="F12406"/>
  <c r="G12406"/>
  <c r="A12376"/>
  <c r="B12376"/>
  <c r="C12376"/>
  <c r="D12376"/>
  <c r="E12376"/>
  <c r="F12376"/>
  <c r="G12376"/>
  <c r="A12407"/>
  <c r="B12407"/>
  <c r="C12407"/>
  <c r="D12407"/>
  <c r="E12407"/>
  <c r="F12407"/>
  <c r="G12407"/>
  <c r="A12359"/>
  <c r="B12359"/>
  <c r="C12359"/>
  <c r="D12359"/>
  <c r="E12359"/>
  <c r="F12359"/>
  <c r="G12359"/>
  <c r="H12359"/>
  <c r="A12377"/>
  <c r="B12377"/>
  <c r="C12377"/>
  <c r="D12377"/>
  <c r="E12377"/>
  <c r="F12377"/>
  <c r="G12377"/>
  <c r="A12452"/>
  <c r="B12452"/>
  <c r="C12452"/>
  <c r="D12452"/>
  <c r="E12452"/>
  <c r="F12452"/>
  <c r="G12452"/>
  <c r="H12452"/>
  <c r="A12468"/>
  <c r="B12468"/>
  <c r="C12468"/>
  <c r="D12468"/>
  <c r="E12468"/>
  <c r="F12468"/>
  <c r="G12468"/>
  <c r="H12468"/>
  <c r="A12483"/>
  <c r="B12483"/>
  <c r="C12483"/>
  <c r="D12483"/>
  <c r="E12483"/>
  <c r="F12483"/>
  <c r="G12483"/>
  <c r="H12483"/>
  <c r="A12512"/>
  <c r="B12512"/>
  <c r="C12512"/>
  <c r="D12512"/>
  <c r="E12512"/>
  <c r="F12512"/>
  <c r="G12512"/>
  <c r="A12453"/>
  <c r="B12453"/>
  <c r="C12453"/>
  <c r="D12453"/>
  <c r="E12453"/>
  <c r="F12453"/>
  <c r="G12453"/>
  <c r="H12453"/>
  <c r="A12484"/>
  <c r="B12484"/>
  <c r="C12484"/>
  <c r="D12484"/>
  <c r="E12484"/>
  <c r="F12484"/>
  <c r="G12484"/>
  <c r="H12484"/>
  <c r="A12513"/>
  <c r="B12513"/>
  <c r="C12513"/>
  <c r="D12513"/>
  <c r="E12513"/>
  <c r="F12513"/>
  <c r="G12513"/>
  <c r="A12454"/>
  <c r="B12454"/>
  <c r="C12454"/>
  <c r="D12454"/>
  <c r="E12454"/>
  <c r="F12454"/>
  <c r="G12454"/>
  <c r="H12454"/>
  <c r="A12494"/>
  <c r="B12494"/>
  <c r="C12494"/>
  <c r="D12494"/>
  <c r="E12494"/>
  <c r="F12494"/>
  <c r="G12494"/>
  <c r="H12494"/>
  <c r="A12514"/>
  <c r="B12514"/>
  <c r="C12514"/>
  <c r="D12514"/>
  <c r="E12514"/>
  <c r="F12514"/>
  <c r="G12514"/>
  <c r="A12592"/>
  <c r="B12592"/>
  <c r="C12592"/>
  <c r="D12592"/>
  <c r="E12592"/>
  <c r="F12592"/>
  <c r="G12592"/>
  <c r="H12592"/>
  <c r="A12630"/>
  <c r="B12630"/>
  <c r="C12630"/>
  <c r="D12630"/>
  <c r="E12630"/>
  <c r="F12630"/>
  <c r="G12630"/>
  <c r="H12630"/>
  <c r="A12753"/>
  <c r="B12753"/>
  <c r="C12753"/>
  <c r="D12753"/>
  <c r="E12753"/>
  <c r="F12753"/>
  <c r="G12753"/>
  <c r="H12753"/>
  <c r="A12914"/>
  <c r="B12914"/>
  <c r="C12914"/>
  <c r="D12914"/>
  <c r="E12914"/>
  <c r="F12914"/>
  <c r="G12914"/>
  <c r="A12806"/>
  <c r="B12806"/>
  <c r="C12806"/>
  <c r="D12806"/>
  <c r="E12806"/>
  <c r="F12806"/>
  <c r="G12806"/>
  <c r="H12806"/>
  <c r="A12593"/>
  <c r="B12593"/>
  <c r="C12593"/>
  <c r="D12593"/>
  <c r="E12593"/>
  <c r="F12593"/>
  <c r="G12593"/>
  <c r="H12593"/>
  <c r="A12754"/>
  <c r="B12754"/>
  <c r="C12754"/>
  <c r="D12754"/>
  <c r="E12754"/>
  <c r="F12754"/>
  <c r="G12754"/>
  <c r="H12754"/>
  <c r="A12670"/>
  <c r="B12670"/>
  <c r="C12670"/>
  <c r="D12670"/>
  <c r="E12670"/>
  <c r="F12670"/>
  <c r="G12670"/>
  <c r="H12670"/>
  <c r="A12679"/>
  <c r="B12679"/>
  <c r="C12679"/>
  <c r="D12679"/>
  <c r="E12679"/>
  <c r="F12679"/>
  <c r="G12679"/>
  <c r="H12679"/>
  <c r="A12838"/>
  <c r="B12838"/>
  <c r="C12838"/>
  <c r="D12838"/>
  <c r="E12838"/>
  <c r="F12838"/>
  <c r="G12838"/>
  <c r="H12838"/>
  <c r="A12915"/>
  <c r="B12915"/>
  <c r="C12915"/>
  <c r="D12915"/>
  <c r="E12915"/>
  <c r="F12915"/>
  <c r="G12915"/>
  <c r="A12807"/>
  <c r="B12807"/>
  <c r="C12807"/>
  <c r="D12807"/>
  <c r="E12807"/>
  <c r="F12807"/>
  <c r="G12807"/>
  <c r="H12807"/>
  <c r="A12594"/>
  <c r="B12594"/>
  <c r="C12594"/>
  <c r="D12594"/>
  <c r="E12594"/>
  <c r="F12594"/>
  <c r="G12594"/>
  <c r="H12594"/>
  <c r="A12631"/>
  <c r="B12631"/>
  <c r="C12631"/>
  <c r="D12631"/>
  <c r="E12631"/>
  <c r="F12631"/>
  <c r="G12631"/>
  <c r="H12631"/>
  <c r="A12647"/>
  <c r="B12647"/>
  <c r="C12647"/>
  <c r="D12647"/>
  <c r="E12647"/>
  <c r="F12647"/>
  <c r="G12647"/>
  <c r="H12647"/>
  <c r="A12755"/>
  <c r="B12755"/>
  <c r="C12755"/>
  <c r="D12755"/>
  <c r="E12755"/>
  <c r="F12755"/>
  <c r="G12755"/>
  <c r="H12755"/>
  <c r="A12839"/>
  <c r="B12839"/>
  <c r="C12839"/>
  <c r="D12839"/>
  <c r="E12839"/>
  <c r="F12839"/>
  <c r="G12839"/>
  <c r="H12839"/>
  <c r="A12916"/>
  <c r="B12916"/>
  <c r="C12916"/>
  <c r="D12916"/>
  <c r="E12916"/>
  <c r="F12916"/>
  <c r="G12916"/>
  <c r="A12595"/>
  <c r="B12595"/>
  <c r="C12595"/>
  <c r="D12595"/>
  <c r="E12595"/>
  <c r="F12595"/>
  <c r="G12595"/>
  <c r="H12595"/>
  <c r="A12756"/>
  <c r="B12756"/>
  <c r="C12756"/>
  <c r="D12756"/>
  <c r="E12756"/>
  <c r="F12756"/>
  <c r="G12756"/>
  <c r="H12756"/>
  <c r="A12917"/>
  <c r="B12917"/>
  <c r="C12917"/>
  <c r="D12917"/>
  <c r="E12917"/>
  <c r="F12917"/>
  <c r="G12917"/>
  <c r="A12808"/>
  <c r="B12808"/>
  <c r="C12808"/>
  <c r="D12808"/>
  <c r="E12808"/>
  <c r="F12808"/>
  <c r="G12808"/>
  <c r="H12808"/>
  <c r="A12596"/>
  <c r="B12596"/>
  <c r="C12596"/>
  <c r="D12596"/>
  <c r="E12596"/>
  <c r="F12596"/>
  <c r="G12596"/>
  <c r="H12596"/>
  <c r="A12757"/>
  <c r="B12757"/>
  <c r="C12757"/>
  <c r="D12757"/>
  <c r="E12757"/>
  <c r="F12757"/>
  <c r="G12757"/>
  <c r="H12757"/>
  <c r="A12918"/>
  <c r="B12918"/>
  <c r="C12918"/>
  <c r="D12918"/>
  <c r="E12918"/>
  <c r="F12918"/>
  <c r="G12918"/>
  <c r="A11989"/>
  <c r="B11989"/>
  <c r="C11989"/>
  <c r="D11989"/>
  <c r="E11989"/>
  <c r="F11989"/>
  <c r="G11989"/>
  <c r="H11989"/>
  <c r="A11990"/>
  <c r="B11990"/>
  <c r="C11990"/>
  <c r="D11990"/>
  <c r="E11990"/>
  <c r="F11990"/>
  <c r="G11990"/>
  <c r="H11990"/>
  <c r="A11991"/>
  <c r="B11991"/>
  <c r="C11991"/>
  <c r="D11991"/>
  <c r="E11991"/>
  <c r="F11991"/>
  <c r="G11991"/>
  <c r="H11991"/>
  <c r="A12049"/>
  <c r="B12049"/>
  <c r="C12049"/>
  <c r="D12049"/>
  <c r="E12049"/>
  <c r="F12049"/>
  <c r="G12049"/>
  <c r="H12049"/>
  <c r="A12068"/>
  <c r="B12068"/>
  <c r="C12068"/>
  <c r="D12068"/>
  <c r="E12068"/>
  <c r="F12068"/>
  <c r="G12068"/>
  <c r="H12068"/>
  <c r="A12096"/>
  <c r="B12096"/>
  <c r="C12096"/>
  <c r="D12096"/>
  <c r="E12096"/>
  <c r="F12096"/>
  <c r="G12096"/>
  <c r="H12096"/>
  <c r="A12131"/>
  <c r="B12131"/>
  <c r="C12131"/>
  <c r="D12131"/>
  <c r="E12131"/>
  <c r="F12131"/>
  <c r="G12131"/>
  <c r="A12050"/>
  <c r="B12050"/>
  <c r="C12050"/>
  <c r="D12050"/>
  <c r="E12050"/>
  <c r="F12050"/>
  <c r="G12050"/>
  <c r="H12050"/>
  <c r="A12097"/>
  <c r="B12097"/>
  <c r="C12097"/>
  <c r="D12097"/>
  <c r="E12097"/>
  <c r="F12097"/>
  <c r="G12097"/>
  <c r="H12097"/>
  <c r="A12132"/>
  <c r="B12132"/>
  <c r="C12132"/>
  <c r="D12132"/>
  <c r="E12132"/>
  <c r="F12132"/>
  <c r="G12132"/>
  <c r="A12051"/>
  <c r="B12051"/>
  <c r="C12051"/>
  <c r="D12051"/>
  <c r="E12051"/>
  <c r="F12051"/>
  <c r="G12051"/>
  <c r="H12051"/>
  <c r="A12098"/>
  <c r="B12098"/>
  <c r="C12098"/>
  <c r="D12098"/>
  <c r="E12098"/>
  <c r="F12098"/>
  <c r="G12098"/>
  <c r="H12098"/>
  <c r="A12133"/>
  <c r="B12133"/>
  <c r="C12133"/>
  <c r="D12133"/>
  <c r="E12133"/>
  <c r="F12133"/>
  <c r="G12133"/>
  <c r="A12052"/>
  <c r="B12052"/>
  <c r="C12052"/>
  <c r="D12052"/>
  <c r="E12052"/>
  <c r="F12052"/>
  <c r="G12052"/>
  <c r="H12052"/>
  <c r="A12134"/>
  <c r="B12134"/>
  <c r="C12134"/>
  <c r="D12134"/>
  <c r="E12134"/>
  <c r="F12134"/>
  <c r="G12134"/>
  <c r="A12154"/>
  <c r="B12154"/>
  <c r="C12154"/>
  <c r="D12154"/>
  <c r="E12154"/>
  <c r="F12154"/>
  <c r="G12154"/>
  <c r="H12154"/>
  <c r="A12178"/>
  <c r="B12178"/>
  <c r="C12178"/>
  <c r="D12178"/>
  <c r="E12178"/>
  <c r="F12178"/>
  <c r="G12178"/>
  <c r="H12178"/>
  <c r="A12206"/>
  <c r="B12206"/>
  <c r="C12206"/>
  <c r="D12206"/>
  <c r="E12206"/>
  <c r="F12206"/>
  <c r="G12206"/>
  <c r="H12206"/>
  <c r="A12277"/>
  <c r="B12277"/>
  <c r="C12277"/>
  <c r="D12277"/>
  <c r="E12277"/>
  <c r="F12277"/>
  <c r="G12277"/>
  <c r="H12277"/>
  <c r="A12345"/>
  <c r="B12345"/>
  <c r="C12345"/>
  <c r="D12345"/>
  <c r="E12345"/>
  <c r="F12345"/>
  <c r="G12345"/>
  <c r="A12278"/>
  <c r="B12278"/>
  <c r="C12278"/>
  <c r="D12278"/>
  <c r="E12278"/>
  <c r="F12278"/>
  <c r="G12278"/>
  <c r="H12278"/>
  <c r="A12279"/>
  <c r="B12279"/>
  <c r="C12279"/>
  <c r="D12279"/>
  <c r="E12279"/>
  <c r="F12279"/>
  <c r="G12279"/>
  <c r="H12279"/>
  <c r="A12280"/>
  <c r="B12280"/>
  <c r="C12280"/>
  <c r="D12280"/>
  <c r="E12280"/>
  <c r="F12280"/>
  <c r="G12280"/>
  <c r="H12280"/>
  <c r="A12281"/>
  <c r="B12281"/>
  <c r="C12281"/>
  <c r="D12281"/>
  <c r="E12281"/>
  <c r="F12281"/>
  <c r="G12281"/>
  <c r="H12281"/>
  <c r="A12408"/>
  <c r="B12408"/>
  <c r="C12408"/>
  <c r="D12408"/>
  <c r="E12408"/>
  <c r="F12408"/>
  <c r="G12408"/>
  <c r="A12409"/>
  <c r="B12409"/>
  <c r="C12409"/>
  <c r="D12409"/>
  <c r="E12409"/>
  <c r="F12409"/>
  <c r="G12409"/>
  <c r="A12378"/>
  <c r="B12378"/>
  <c r="C12378"/>
  <c r="D12378"/>
  <c r="E12378"/>
  <c r="F12378"/>
  <c r="G12378"/>
  <c r="A12410"/>
  <c r="B12410"/>
  <c r="C12410"/>
  <c r="D12410"/>
  <c r="E12410"/>
  <c r="F12410"/>
  <c r="G12410"/>
  <c r="A12379"/>
  <c r="B12379"/>
  <c r="C12379"/>
  <c r="D12379"/>
  <c r="E12379"/>
  <c r="F12379"/>
  <c r="G12379"/>
  <c r="A12455"/>
  <c r="B12455"/>
  <c r="C12455"/>
  <c r="D12455"/>
  <c r="E12455"/>
  <c r="F12455"/>
  <c r="G12455"/>
  <c r="H12455"/>
  <c r="A12469"/>
  <c r="B12469"/>
  <c r="C12469"/>
  <c r="D12469"/>
  <c r="E12469"/>
  <c r="F12469"/>
  <c r="G12469"/>
  <c r="H12469"/>
  <c r="A12485"/>
  <c r="B12485"/>
  <c r="C12485"/>
  <c r="D12485"/>
  <c r="E12485"/>
  <c r="F12485"/>
  <c r="G12485"/>
  <c r="H12485"/>
  <c r="A12515"/>
  <c r="B12515"/>
  <c r="C12515"/>
  <c r="D12515"/>
  <c r="E12515"/>
  <c r="F12515"/>
  <c r="G12515"/>
  <c r="A12456"/>
  <c r="B12456"/>
  <c r="C12456"/>
  <c r="D12456"/>
  <c r="E12456"/>
  <c r="F12456"/>
  <c r="G12456"/>
  <c r="H12456"/>
  <c r="A12457"/>
  <c r="B12457"/>
  <c r="C12457"/>
  <c r="D12457"/>
  <c r="E12457"/>
  <c r="F12457"/>
  <c r="G12457"/>
  <c r="H12457"/>
  <c r="A12470"/>
  <c r="B12470"/>
  <c r="C12470"/>
  <c r="D12470"/>
  <c r="E12470"/>
  <c r="F12470"/>
  <c r="G12470"/>
  <c r="H12470"/>
  <c r="A12495"/>
  <c r="B12495"/>
  <c r="C12495"/>
  <c r="D12495"/>
  <c r="E12495"/>
  <c r="F12495"/>
  <c r="G12495"/>
  <c r="H12495"/>
  <c r="A12597"/>
  <c r="B12597"/>
  <c r="C12597"/>
  <c r="D12597"/>
  <c r="E12597"/>
  <c r="F12597"/>
  <c r="G12597"/>
  <c r="H12597"/>
  <c r="A12758"/>
  <c r="B12758"/>
  <c r="C12758"/>
  <c r="D12758"/>
  <c r="E12758"/>
  <c r="F12758"/>
  <c r="G12758"/>
  <c r="H12758"/>
  <c r="A12671"/>
  <c r="B12671"/>
  <c r="C12671"/>
  <c r="D12671"/>
  <c r="E12671"/>
  <c r="F12671"/>
  <c r="G12671"/>
  <c r="H12671"/>
  <c r="A12919"/>
  <c r="B12919"/>
  <c r="C12919"/>
  <c r="D12919"/>
  <c r="E12919"/>
  <c r="F12919"/>
  <c r="G12919"/>
  <c r="A12809"/>
  <c r="B12809"/>
  <c r="C12809"/>
  <c r="D12809"/>
  <c r="E12809"/>
  <c r="F12809"/>
  <c r="G12809"/>
  <c r="H12809"/>
  <c r="A12598"/>
  <c r="B12598"/>
  <c r="C12598"/>
  <c r="D12598"/>
  <c r="E12598"/>
  <c r="F12598"/>
  <c r="G12598"/>
  <c r="H12598"/>
  <c r="A12632"/>
  <c r="B12632"/>
  <c r="C12632"/>
  <c r="D12632"/>
  <c r="E12632"/>
  <c r="F12632"/>
  <c r="G12632"/>
  <c r="H12632"/>
  <c r="A12759"/>
  <c r="B12759"/>
  <c r="C12759"/>
  <c r="D12759"/>
  <c r="E12759"/>
  <c r="F12759"/>
  <c r="G12759"/>
  <c r="H12759"/>
  <c r="A12680"/>
  <c r="B12680"/>
  <c r="C12680"/>
  <c r="D12680"/>
  <c r="E12680"/>
  <c r="F12680"/>
  <c r="G12680"/>
  <c r="H12680"/>
  <c r="A12920"/>
  <c r="B12920"/>
  <c r="C12920"/>
  <c r="D12920"/>
  <c r="E12920"/>
  <c r="F12920"/>
  <c r="G12920"/>
  <c r="A12810"/>
  <c r="B12810"/>
  <c r="C12810"/>
  <c r="D12810"/>
  <c r="E12810"/>
  <c r="F12810"/>
  <c r="G12810"/>
  <c r="H12810"/>
  <c r="A12599"/>
  <c r="B12599"/>
  <c r="C12599"/>
  <c r="D12599"/>
  <c r="E12599"/>
  <c r="F12599"/>
  <c r="G12599"/>
  <c r="H12599"/>
  <c r="A12633"/>
  <c r="B12633"/>
  <c r="C12633"/>
  <c r="D12633"/>
  <c r="E12633"/>
  <c r="F12633"/>
  <c r="G12633"/>
  <c r="H12633"/>
  <c r="A12760"/>
  <c r="B12760"/>
  <c r="C12760"/>
  <c r="D12760"/>
  <c r="E12760"/>
  <c r="F12760"/>
  <c r="G12760"/>
  <c r="H12760"/>
  <c r="A12840"/>
  <c r="B12840"/>
  <c r="C12840"/>
  <c r="D12840"/>
  <c r="E12840"/>
  <c r="F12840"/>
  <c r="G12840"/>
  <c r="H12840"/>
  <c r="A12921"/>
  <c r="B12921"/>
  <c r="C12921"/>
  <c r="D12921"/>
  <c r="E12921"/>
  <c r="F12921"/>
  <c r="G12921"/>
  <c r="A12600"/>
  <c r="B12600"/>
  <c r="C12600"/>
  <c r="D12600"/>
  <c r="E12600"/>
  <c r="F12600"/>
  <c r="G12600"/>
  <c r="H12600"/>
  <c r="A12634"/>
  <c r="B12634"/>
  <c r="C12634"/>
  <c r="D12634"/>
  <c r="E12634"/>
  <c r="F12634"/>
  <c r="G12634"/>
  <c r="H12634"/>
  <c r="A12761"/>
  <c r="B12761"/>
  <c r="C12761"/>
  <c r="D12761"/>
  <c r="E12761"/>
  <c r="F12761"/>
  <c r="G12761"/>
  <c r="H12761"/>
  <c r="A12922"/>
  <c r="B12922"/>
  <c r="C12922"/>
  <c r="D12922"/>
  <c r="E12922"/>
  <c r="F12922"/>
  <c r="G12922"/>
  <c r="A12811"/>
  <c r="B12811"/>
  <c r="C12811"/>
  <c r="D12811"/>
  <c r="E12811"/>
  <c r="F12811"/>
  <c r="G12811"/>
  <c r="H12811"/>
  <c r="A12601"/>
  <c r="B12601"/>
  <c r="C12601"/>
  <c r="D12601"/>
  <c r="E12601"/>
  <c r="F12601"/>
  <c r="G12601"/>
  <c r="H12601"/>
  <c r="A12635"/>
  <c r="B12635"/>
  <c r="C12635"/>
  <c r="D12635"/>
  <c r="E12635"/>
  <c r="F12635"/>
  <c r="G12635"/>
  <c r="H12635"/>
  <c r="A12762"/>
  <c r="B12762"/>
  <c r="C12762"/>
  <c r="D12762"/>
  <c r="E12762"/>
  <c r="F12762"/>
  <c r="G12762"/>
  <c r="H12762"/>
  <c r="A12923"/>
  <c r="B12923"/>
  <c r="C12923"/>
  <c r="D12923"/>
  <c r="E12923"/>
  <c r="F12923"/>
  <c r="G12923"/>
  <c r="A11992"/>
  <c r="B11992"/>
  <c r="C11992"/>
  <c r="D11992"/>
  <c r="E11992"/>
  <c r="F11992"/>
  <c r="G11992"/>
  <c r="H11992"/>
  <c r="A12053"/>
  <c r="B12053"/>
  <c r="C12053"/>
  <c r="D12053"/>
  <c r="E12053"/>
  <c r="F12053"/>
  <c r="G12053"/>
  <c r="H12053"/>
  <c r="A12069"/>
  <c r="B12069"/>
  <c r="C12069"/>
  <c r="D12069"/>
  <c r="E12069"/>
  <c r="F12069"/>
  <c r="G12069"/>
  <c r="H12069"/>
  <c r="A12099"/>
  <c r="B12099"/>
  <c r="C12099"/>
  <c r="D12099"/>
  <c r="E12099"/>
  <c r="F12099"/>
  <c r="G12099"/>
  <c r="H12099"/>
  <c r="A12075"/>
  <c r="B12075"/>
  <c r="C12075"/>
  <c r="D12075"/>
  <c r="E12075"/>
  <c r="F12075"/>
  <c r="G12075"/>
  <c r="H12075"/>
  <c r="A12135"/>
  <c r="B12135"/>
  <c r="C12135"/>
  <c r="D12135"/>
  <c r="E12135"/>
  <c r="F12135"/>
  <c r="G12135"/>
  <c r="A12054"/>
  <c r="B12054"/>
  <c r="C12054"/>
  <c r="D12054"/>
  <c r="E12054"/>
  <c r="F12054"/>
  <c r="G12054"/>
  <c r="H12054"/>
  <c r="A12100"/>
  <c r="B12100"/>
  <c r="C12100"/>
  <c r="D12100"/>
  <c r="E12100"/>
  <c r="F12100"/>
  <c r="G12100"/>
  <c r="H12100"/>
  <c r="A12136"/>
  <c r="B12136"/>
  <c r="C12136"/>
  <c r="D12136"/>
  <c r="E12136"/>
  <c r="F12136"/>
  <c r="G12136"/>
  <c r="A12055"/>
  <c r="B12055"/>
  <c r="C12055"/>
  <c r="D12055"/>
  <c r="E12055"/>
  <c r="F12055"/>
  <c r="G12055"/>
  <c r="H12055"/>
  <c r="A12137"/>
  <c r="B12137"/>
  <c r="C12137"/>
  <c r="D12137"/>
  <c r="E12137"/>
  <c r="F12137"/>
  <c r="G12137"/>
  <c r="A12056"/>
  <c r="B12056"/>
  <c r="C12056"/>
  <c r="D12056"/>
  <c r="E12056"/>
  <c r="F12056"/>
  <c r="G12056"/>
  <c r="H12056"/>
  <c r="A12155"/>
  <c r="B12155"/>
  <c r="C12155"/>
  <c r="D12155"/>
  <c r="E12155"/>
  <c r="F12155"/>
  <c r="G12155"/>
  <c r="H12155"/>
  <c r="A12161"/>
  <c r="B12161"/>
  <c r="C12161"/>
  <c r="D12161"/>
  <c r="E12161"/>
  <c r="F12161"/>
  <c r="G12161"/>
  <c r="H12161"/>
  <c r="A12179"/>
  <c r="B12179"/>
  <c r="C12179"/>
  <c r="D12179"/>
  <c r="E12179"/>
  <c r="F12179"/>
  <c r="G12179"/>
  <c r="H12179"/>
  <c r="A12192"/>
  <c r="B12192"/>
  <c r="C12192"/>
  <c r="D12192"/>
  <c r="E12192"/>
  <c r="F12192"/>
  <c r="G12192"/>
  <c r="A12207"/>
  <c r="B12207"/>
  <c r="C12207"/>
  <c r="D12207"/>
  <c r="E12207"/>
  <c r="F12207"/>
  <c r="G12207"/>
  <c r="H12207"/>
  <c r="A12282"/>
  <c r="B12282"/>
  <c r="C12282"/>
  <c r="D12282"/>
  <c r="E12282"/>
  <c r="F12282"/>
  <c r="G12282"/>
  <c r="H12282"/>
  <c r="A12346"/>
  <c r="B12346"/>
  <c r="C12346"/>
  <c r="D12346"/>
  <c r="E12346"/>
  <c r="F12346"/>
  <c r="G12346"/>
  <c r="A12199"/>
  <c r="B12199"/>
  <c r="C12199"/>
  <c r="D12199"/>
  <c r="E12199"/>
  <c r="F12199"/>
  <c r="G12199"/>
  <c r="H12199"/>
  <c r="A12283"/>
  <c r="B12283"/>
  <c r="C12283"/>
  <c r="D12283"/>
  <c r="E12283"/>
  <c r="F12283"/>
  <c r="G12283"/>
  <c r="H12283"/>
  <c r="A12347"/>
  <c r="B12347"/>
  <c r="C12347"/>
  <c r="D12347"/>
  <c r="E12347"/>
  <c r="F12347"/>
  <c r="G12347"/>
  <c r="A12284"/>
  <c r="B12284"/>
  <c r="C12284"/>
  <c r="D12284"/>
  <c r="E12284"/>
  <c r="F12284"/>
  <c r="G12284"/>
  <c r="H12284"/>
  <c r="A12200"/>
  <c r="B12200"/>
  <c r="C12200"/>
  <c r="D12200"/>
  <c r="E12200"/>
  <c r="F12200"/>
  <c r="G12200"/>
  <c r="H12200"/>
  <c r="A12285"/>
  <c r="B12285"/>
  <c r="C12285"/>
  <c r="D12285"/>
  <c r="E12285"/>
  <c r="F12285"/>
  <c r="G12285"/>
  <c r="H12285"/>
  <c r="A12348"/>
  <c r="B12348"/>
  <c r="C12348"/>
  <c r="D12348"/>
  <c r="E12348"/>
  <c r="F12348"/>
  <c r="G12348"/>
  <c r="A12286"/>
  <c r="B12286"/>
  <c r="C12286"/>
  <c r="D12286"/>
  <c r="E12286"/>
  <c r="F12286"/>
  <c r="G12286"/>
  <c r="H12286"/>
  <c r="A12411"/>
  <c r="B12411"/>
  <c r="C12411"/>
  <c r="D12411"/>
  <c r="E12411"/>
  <c r="F12411"/>
  <c r="G12411"/>
  <c r="A12412"/>
  <c r="B12412"/>
  <c r="C12412"/>
  <c r="D12412"/>
  <c r="E12412"/>
  <c r="F12412"/>
  <c r="G12412"/>
  <c r="A12380"/>
  <c r="B12380"/>
  <c r="C12380"/>
  <c r="D12380"/>
  <c r="E12380"/>
  <c r="F12380"/>
  <c r="G12380"/>
  <c r="A12413"/>
  <c r="B12413"/>
  <c r="C12413"/>
  <c r="D12413"/>
  <c r="E12413"/>
  <c r="F12413"/>
  <c r="G12413"/>
  <c r="A12381"/>
  <c r="B12381"/>
  <c r="C12381"/>
  <c r="D12381"/>
  <c r="E12381"/>
  <c r="F12381"/>
  <c r="G12381"/>
  <c r="A12458"/>
  <c r="B12458"/>
  <c r="C12458"/>
  <c r="D12458"/>
  <c r="E12458"/>
  <c r="F12458"/>
  <c r="G12458"/>
  <c r="H12458"/>
  <c r="A12486"/>
  <c r="B12486"/>
  <c r="C12486"/>
  <c r="D12486"/>
  <c r="E12486"/>
  <c r="F12486"/>
  <c r="G12486"/>
  <c r="H12486"/>
  <c r="A12516"/>
  <c r="B12516"/>
  <c r="C12516"/>
  <c r="D12516"/>
  <c r="E12516"/>
  <c r="F12516"/>
  <c r="G12516"/>
  <c r="A12459"/>
  <c r="B12459"/>
  <c r="C12459"/>
  <c r="D12459"/>
  <c r="E12459"/>
  <c r="F12459"/>
  <c r="G12459"/>
  <c r="H12459"/>
  <c r="A12517"/>
  <c r="B12517"/>
  <c r="C12517"/>
  <c r="D12517"/>
  <c r="E12517"/>
  <c r="F12517"/>
  <c r="G12517"/>
  <c r="A12460"/>
  <c r="B12460"/>
  <c r="C12460"/>
  <c r="D12460"/>
  <c r="E12460"/>
  <c r="F12460"/>
  <c r="G12460"/>
  <c r="H12460"/>
  <c r="A12487"/>
  <c r="B12487"/>
  <c r="C12487"/>
  <c r="D12487"/>
  <c r="E12487"/>
  <c r="F12487"/>
  <c r="G12487"/>
  <c r="H12487"/>
  <c r="A12518"/>
  <c r="B12518"/>
  <c r="C12518"/>
  <c r="D12518"/>
  <c r="E12518"/>
  <c r="F12518"/>
  <c r="G12518"/>
  <c r="A12602"/>
  <c r="B12602"/>
  <c r="C12602"/>
  <c r="D12602"/>
  <c r="E12602"/>
  <c r="F12602"/>
  <c r="G12602"/>
  <c r="H12602"/>
  <c r="A12636"/>
  <c r="B12636"/>
  <c r="C12636"/>
  <c r="D12636"/>
  <c r="E12636"/>
  <c r="F12636"/>
  <c r="G12636"/>
  <c r="H12636"/>
  <c r="A12763"/>
  <c r="B12763"/>
  <c r="C12763"/>
  <c r="D12763"/>
  <c r="E12763"/>
  <c r="F12763"/>
  <c r="G12763"/>
  <c r="H12763"/>
  <c r="A12924"/>
  <c r="B12924"/>
  <c r="C12924"/>
  <c r="D12924"/>
  <c r="E12924"/>
  <c r="F12924"/>
  <c r="G12924"/>
  <c r="A12812"/>
  <c r="B12812"/>
  <c r="C12812"/>
  <c r="D12812"/>
  <c r="E12812"/>
  <c r="F12812"/>
  <c r="G12812"/>
  <c r="H12812"/>
  <c r="A12603"/>
  <c r="B12603"/>
  <c r="C12603"/>
  <c r="D12603"/>
  <c r="E12603"/>
  <c r="F12603"/>
  <c r="G12603"/>
  <c r="H12603"/>
  <c r="A12637"/>
  <c r="B12637"/>
  <c r="C12637"/>
  <c r="D12637"/>
  <c r="E12637"/>
  <c r="F12637"/>
  <c r="G12637"/>
  <c r="H12637"/>
  <c r="A12764"/>
  <c r="B12764"/>
  <c r="C12764"/>
  <c r="D12764"/>
  <c r="E12764"/>
  <c r="F12764"/>
  <c r="G12764"/>
  <c r="H12764"/>
  <c r="A12672"/>
  <c r="B12672"/>
  <c r="C12672"/>
  <c r="D12672"/>
  <c r="E12672"/>
  <c r="F12672"/>
  <c r="G12672"/>
  <c r="H12672"/>
  <c r="A12925"/>
  <c r="B12925"/>
  <c r="C12925"/>
  <c r="D12925"/>
  <c r="E12925"/>
  <c r="F12925"/>
  <c r="G12925"/>
  <c r="A12813"/>
  <c r="B12813"/>
  <c r="C12813"/>
  <c r="D12813"/>
  <c r="E12813"/>
  <c r="F12813"/>
  <c r="G12813"/>
  <c r="H12813"/>
  <c r="A12604"/>
  <c r="B12604"/>
  <c r="C12604"/>
  <c r="D12604"/>
  <c r="E12604"/>
  <c r="F12604"/>
  <c r="G12604"/>
  <c r="H12604"/>
  <c r="A12638"/>
  <c r="B12638"/>
  <c r="C12638"/>
  <c r="D12638"/>
  <c r="E12638"/>
  <c r="F12638"/>
  <c r="G12638"/>
  <c r="H12638"/>
  <c r="A12648"/>
  <c r="B12648"/>
  <c r="C12648"/>
  <c r="D12648"/>
  <c r="E12648"/>
  <c r="F12648"/>
  <c r="G12648"/>
  <c r="H12648"/>
  <c r="A12765"/>
  <c r="B12765"/>
  <c r="C12765"/>
  <c r="D12765"/>
  <c r="E12765"/>
  <c r="F12765"/>
  <c r="G12765"/>
  <c r="H12765"/>
  <c r="A12841"/>
  <c r="B12841"/>
  <c r="C12841"/>
  <c r="D12841"/>
  <c r="E12841"/>
  <c r="F12841"/>
  <c r="G12841"/>
  <c r="H12841"/>
  <c r="A12926"/>
  <c r="B12926"/>
  <c r="C12926"/>
  <c r="D12926"/>
  <c r="E12926"/>
  <c r="F12926"/>
  <c r="G12926"/>
  <c r="A12814"/>
  <c r="B12814"/>
  <c r="C12814"/>
  <c r="D12814"/>
  <c r="E12814"/>
  <c r="F12814"/>
  <c r="G12814"/>
  <c r="H12814"/>
  <c r="A12605"/>
  <c r="B12605"/>
  <c r="C12605"/>
  <c r="D12605"/>
  <c r="E12605"/>
  <c r="F12605"/>
  <c r="G12605"/>
  <c r="H12605"/>
  <c r="A12766"/>
  <c r="B12766"/>
  <c r="C12766"/>
  <c r="D12766"/>
  <c r="E12766"/>
  <c r="F12766"/>
  <c r="G12766"/>
  <c r="H12766"/>
  <c r="A12927"/>
  <c r="B12927"/>
  <c r="C12927"/>
  <c r="D12927"/>
  <c r="E12927"/>
  <c r="F12927"/>
  <c r="G12927"/>
  <c r="A12815"/>
  <c r="B12815"/>
  <c r="C12815"/>
  <c r="D12815"/>
  <c r="E12815"/>
  <c r="F12815"/>
  <c r="G12815"/>
  <c r="H12815"/>
  <c r="A12606"/>
  <c r="B12606"/>
  <c r="C12606"/>
  <c r="D12606"/>
  <c r="E12606"/>
  <c r="F12606"/>
  <c r="G12606"/>
  <c r="H12606"/>
  <c r="A12767"/>
  <c r="B12767"/>
  <c r="C12767"/>
  <c r="D12767"/>
  <c r="E12767"/>
  <c r="F12767"/>
  <c r="G12767"/>
  <c r="H12767"/>
  <c r="A12852"/>
  <c r="B12852"/>
  <c r="C12852"/>
  <c r="D12852"/>
  <c r="E12852"/>
  <c r="F12852"/>
  <c r="G12852"/>
  <c r="H12852"/>
  <c r="A12928"/>
  <c r="B12928"/>
  <c r="C12928"/>
  <c r="D12928"/>
  <c r="E12928"/>
  <c r="F12928"/>
  <c r="G12928"/>
  <c r="A11993"/>
  <c r="B11993"/>
  <c r="C11993"/>
  <c r="D11993"/>
  <c r="E11993"/>
  <c r="F11993"/>
  <c r="G11993"/>
  <c r="H11993"/>
  <c r="A11994"/>
  <c r="B11994"/>
  <c r="C11994"/>
  <c r="D11994"/>
  <c r="E11994"/>
  <c r="F11994"/>
  <c r="G11994"/>
  <c r="H11994"/>
  <c r="A12001"/>
  <c r="B12001"/>
  <c r="C12001"/>
  <c r="D12001"/>
  <c r="E12001"/>
  <c r="F12001"/>
  <c r="G12001"/>
  <c r="H12001"/>
  <c r="A12057"/>
  <c r="B12057"/>
  <c r="C12057"/>
  <c r="D12057"/>
  <c r="E12057"/>
  <c r="F12057"/>
  <c r="G12057"/>
  <c r="H12057"/>
  <c r="A12070"/>
  <c r="B12070"/>
  <c r="C12070"/>
  <c r="D12070"/>
  <c r="E12070"/>
  <c r="F12070"/>
  <c r="G12070"/>
  <c r="H12070"/>
  <c r="A12101"/>
  <c r="B12101"/>
  <c r="C12101"/>
  <c r="D12101"/>
  <c r="E12101"/>
  <c r="F12101"/>
  <c r="G12101"/>
  <c r="H12101"/>
  <c r="A12138"/>
  <c r="B12138"/>
  <c r="C12138"/>
  <c r="D12138"/>
  <c r="E12138"/>
  <c r="F12138"/>
  <c r="G12138"/>
  <c r="A12058"/>
  <c r="B12058"/>
  <c r="C12058"/>
  <c r="D12058"/>
  <c r="E12058"/>
  <c r="F12058"/>
  <c r="G12058"/>
  <c r="H12058"/>
  <c r="A12102"/>
  <c r="B12102"/>
  <c r="C12102"/>
  <c r="D12102"/>
  <c r="E12102"/>
  <c r="F12102"/>
  <c r="G12102"/>
  <c r="H12102"/>
  <c r="A12139"/>
  <c r="B12139"/>
  <c r="C12139"/>
  <c r="D12139"/>
  <c r="E12139"/>
  <c r="F12139"/>
  <c r="G12139"/>
  <c r="A12059"/>
  <c r="B12059"/>
  <c r="C12059"/>
  <c r="D12059"/>
  <c r="E12059"/>
  <c r="F12059"/>
  <c r="G12059"/>
  <c r="H12059"/>
  <c r="A12103"/>
  <c r="B12103"/>
  <c r="C12103"/>
  <c r="D12103"/>
  <c r="E12103"/>
  <c r="F12103"/>
  <c r="G12103"/>
  <c r="H12103"/>
  <c r="A12140"/>
  <c r="B12140"/>
  <c r="C12140"/>
  <c r="D12140"/>
  <c r="E12140"/>
  <c r="F12140"/>
  <c r="G12140"/>
  <c r="A12060"/>
  <c r="B12060"/>
  <c r="C12060"/>
  <c r="D12060"/>
  <c r="E12060"/>
  <c r="F12060"/>
  <c r="G12060"/>
  <c r="H12060"/>
  <c r="A12162"/>
  <c r="B12162"/>
  <c r="C12162"/>
  <c r="D12162"/>
  <c r="E12162"/>
  <c r="F12162"/>
  <c r="G12162"/>
  <c r="H12162"/>
  <c r="A12180"/>
  <c r="B12180"/>
  <c r="C12180"/>
  <c r="D12180"/>
  <c r="E12180"/>
  <c r="F12180"/>
  <c r="G12180"/>
  <c r="H12180"/>
  <c r="A12287"/>
  <c r="B12287"/>
  <c r="C12287"/>
  <c r="D12287"/>
  <c r="E12287"/>
  <c r="F12287"/>
  <c r="G12287"/>
  <c r="H12287"/>
  <c r="A12288"/>
  <c r="B12288"/>
  <c r="C12288"/>
  <c r="D12288"/>
  <c r="E12288"/>
  <c r="F12288"/>
  <c r="G12288"/>
  <c r="H12288"/>
  <c r="A12289"/>
  <c r="B12289"/>
  <c r="C12289"/>
  <c r="D12289"/>
  <c r="E12289"/>
  <c r="F12289"/>
  <c r="G12289"/>
  <c r="H12289"/>
  <c r="A12290"/>
  <c r="B12290"/>
  <c r="C12290"/>
  <c r="D12290"/>
  <c r="E12290"/>
  <c r="F12290"/>
  <c r="G12290"/>
  <c r="H12290"/>
  <c r="A12291"/>
  <c r="B12291"/>
  <c r="C12291"/>
  <c r="D12291"/>
  <c r="E12291"/>
  <c r="F12291"/>
  <c r="G12291"/>
  <c r="H12291"/>
  <c r="A12414"/>
  <c r="B12414"/>
  <c r="C12414"/>
  <c r="D12414"/>
  <c r="E12414"/>
  <c r="F12414"/>
  <c r="G12414"/>
  <c r="A12382"/>
  <c r="B12382"/>
  <c r="C12382"/>
  <c r="D12382"/>
  <c r="E12382"/>
  <c r="F12382"/>
  <c r="G12382"/>
  <c r="A12415"/>
  <c r="B12415"/>
  <c r="C12415"/>
  <c r="D12415"/>
  <c r="E12415"/>
  <c r="F12415"/>
  <c r="G12415"/>
  <c r="A12383"/>
  <c r="B12383"/>
  <c r="C12383"/>
  <c r="D12383"/>
  <c r="E12383"/>
  <c r="F12383"/>
  <c r="G12383"/>
  <c r="A12416"/>
  <c r="B12416"/>
  <c r="C12416"/>
  <c r="D12416"/>
  <c r="E12416"/>
  <c r="F12416"/>
  <c r="G12416"/>
  <c r="A12353"/>
  <c r="B12353"/>
  <c r="C12353"/>
  <c r="D12353"/>
  <c r="E12353"/>
  <c r="F12353"/>
  <c r="G12353"/>
  <c r="H12353"/>
  <c r="A12384"/>
  <c r="B12384"/>
  <c r="C12384"/>
  <c r="D12384"/>
  <c r="E12384"/>
  <c r="F12384"/>
  <c r="G12384"/>
  <c r="A12421"/>
  <c r="B12421"/>
  <c r="C12421"/>
  <c r="D12421"/>
  <c r="E12421"/>
  <c r="F12421"/>
  <c r="G12421"/>
  <c r="H12421"/>
  <c r="A12461"/>
  <c r="B12461"/>
  <c r="C12461"/>
  <c r="D12461"/>
  <c r="E12461"/>
  <c r="F12461"/>
  <c r="G12461"/>
  <c r="H12461"/>
  <c r="A12488"/>
  <c r="B12488"/>
  <c r="C12488"/>
  <c r="D12488"/>
  <c r="E12488"/>
  <c r="F12488"/>
  <c r="G12488"/>
  <c r="H12488"/>
  <c r="A12519"/>
  <c r="B12519"/>
  <c r="C12519"/>
  <c r="D12519"/>
  <c r="E12519"/>
  <c r="F12519"/>
  <c r="G12519"/>
  <c r="A12462"/>
  <c r="B12462"/>
  <c r="C12462"/>
  <c r="D12462"/>
  <c r="E12462"/>
  <c r="F12462"/>
  <c r="G12462"/>
  <c r="H12462"/>
  <c r="A12520"/>
  <c r="B12520"/>
  <c r="C12520"/>
  <c r="D12520"/>
  <c r="E12520"/>
  <c r="F12520"/>
  <c r="G12520"/>
  <c r="A12463"/>
  <c r="B12463"/>
  <c r="C12463"/>
  <c r="D12463"/>
  <c r="E12463"/>
  <c r="F12463"/>
  <c r="G12463"/>
  <c r="H12463"/>
  <c r="A12496"/>
  <c r="B12496"/>
  <c r="C12496"/>
  <c r="D12496"/>
  <c r="E12496"/>
  <c r="F12496"/>
  <c r="G12496"/>
  <c r="H12496"/>
  <c r="A12639"/>
  <c r="B12639"/>
  <c r="C12639"/>
  <c r="D12639"/>
  <c r="E12639"/>
  <c r="F12639"/>
  <c r="G12639"/>
  <c r="H12639"/>
  <c r="A12768"/>
  <c r="B12768"/>
  <c r="C12768"/>
  <c r="D12768"/>
  <c r="E12768"/>
  <c r="F12768"/>
  <c r="G12768"/>
  <c r="H12768"/>
  <c r="A12816"/>
  <c r="B12816"/>
  <c r="C12816"/>
  <c r="D12816"/>
  <c r="E12816"/>
  <c r="F12816"/>
  <c r="G12816"/>
  <c r="H12816"/>
  <c r="A12607"/>
  <c r="B12607"/>
  <c r="C12607"/>
  <c r="D12607"/>
  <c r="E12607"/>
  <c r="F12607"/>
  <c r="G12607"/>
  <c r="H12607"/>
  <c r="A12640"/>
  <c r="B12640"/>
  <c r="C12640"/>
  <c r="D12640"/>
  <c r="E12640"/>
  <c r="F12640"/>
  <c r="G12640"/>
  <c r="H12640"/>
  <c r="A12769"/>
  <c r="B12769"/>
  <c r="C12769"/>
  <c r="D12769"/>
  <c r="E12769"/>
  <c r="F12769"/>
  <c r="G12769"/>
  <c r="H12769"/>
  <c r="A12842"/>
  <c r="B12842"/>
  <c r="C12842"/>
  <c r="D12842"/>
  <c r="E12842"/>
  <c r="F12842"/>
  <c r="G12842"/>
  <c r="H12842"/>
  <c r="A12929"/>
  <c r="B12929"/>
  <c r="C12929"/>
  <c r="D12929"/>
  <c r="E12929"/>
  <c r="F12929"/>
  <c r="G12929"/>
  <c r="A12817"/>
  <c r="B12817"/>
  <c r="C12817"/>
  <c r="D12817"/>
  <c r="E12817"/>
  <c r="F12817"/>
  <c r="G12817"/>
  <c r="H12817"/>
  <c r="A12608"/>
  <c r="B12608"/>
  <c r="C12608"/>
  <c r="D12608"/>
  <c r="E12608"/>
  <c r="F12608"/>
  <c r="G12608"/>
  <c r="H12608"/>
  <c r="A12641"/>
  <c r="B12641"/>
  <c r="C12641"/>
  <c r="D12641"/>
  <c r="E12641"/>
  <c r="F12641"/>
  <c r="G12641"/>
  <c r="H12641"/>
  <c r="A12770"/>
  <c r="B12770"/>
  <c r="C12770"/>
  <c r="D12770"/>
  <c r="E12770"/>
  <c r="F12770"/>
  <c r="G12770"/>
  <c r="H12770"/>
  <c r="A12843"/>
  <c r="B12843"/>
  <c r="C12843"/>
  <c r="D12843"/>
  <c r="E12843"/>
  <c r="F12843"/>
  <c r="G12843"/>
  <c r="H12843"/>
  <c r="A12930"/>
  <c r="B12930"/>
  <c r="C12930"/>
  <c r="D12930"/>
  <c r="E12930"/>
  <c r="F12930"/>
  <c r="G12930"/>
  <c r="A12818"/>
  <c r="B12818"/>
  <c r="C12818"/>
  <c r="D12818"/>
  <c r="E12818"/>
  <c r="F12818"/>
  <c r="G12818"/>
  <c r="H12818"/>
  <c r="A12609"/>
  <c r="B12609"/>
  <c r="C12609"/>
  <c r="D12609"/>
  <c r="E12609"/>
  <c r="F12609"/>
  <c r="G12609"/>
  <c r="H12609"/>
  <c r="A12771"/>
  <c r="B12771"/>
  <c r="C12771"/>
  <c r="D12771"/>
  <c r="E12771"/>
  <c r="F12771"/>
  <c r="G12771"/>
  <c r="H12771"/>
  <c r="A12673"/>
  <c r="B12673"/>
  <c r="C12673"/>
  <c r="D12673"/>
  <c r="E12673"/>
  <c r="F12673"/>
  <c r="G12673"/>
  <c r="H12673"/>
  <c r="A12844"/>
  <c r="B12844"/>
  <c r="C12844"/>
  <c r="D12844"/>
  <c r="E12844"/>
  <c r="F12844"/>
  <c r="G12844"/>
  <c r="H12844"/>
  <c r="A12931"/>
  <c r="B12931"/>
  <c r="C12931"/>
  <c r="D12931"/>
  <c r="E12931"/>
  <c r="F12931"/>
  <c r="G12931"/>
  <c r="A12819"/>
  <c r="B12819"/>
  <c r="C12819"/>
  <c r="D12819"/>
  <c r="E12819"/>
  <c r="F12819"/>
  <c r="G12819"/>
  <c r="H12819"/>
  <c r="A12610"/>
  <c r="B12610"/>
  <c r="C12610"/>
  <c r="D12610"/>
  <c r="E12610"/>
  <c r="F12610"/>
  <c r="G12610"/>
  <c r="H12610"/>
  <c r="A12772"/>
  <c r="B12772"/>
  <c r="C12772"/>
  <c r="D12772"/>
  <c r="E12772"/>
  <c r="F12772"/>
  <c r="G12772"/>
  <c r="H12772"/>
  <c r="A12674"/>
  <c r="B12674"/>
  <c r="C12674"/>
  <c r="D12674"/>
  <c r="E12674"/>
  <c r="F12674"/>
  <c r="G12674"/>
  <c r="H12674"/>
  <c r="A12932"/>
  <c r="B12932"/>
  <c r="C12932"/>
  <c r="D12932"/>
  <c r="E12932"/>
  <c r="F12932"/>
  <c r="G12932"/>
  <c r="A11995"/>
  <c r="B11995"/>
  <c r="C11995"/>
  <c r="D11995"/>
  <c r="E11995"/>
  <c r="F11995"/>
  <c r="G11995"/>
  <c r="H11995"/>
  <c r="A11996"/>
  <c r="B11996"/>
  <c r="C11996"/>
  <c r="D11996"/>
  <c r="E11996"/>
  <c r="F11996"/>
  <c r="G11996"/>
  <c r="H11996"/>
  <c r="A11997"/>
  <c r="B11997"/>
  <c r="C11997"/>
  <c r="D11997"/>
  <c r="E11997"/>
  <c r="F11997"/>
  <c r="G11997"/>
  <c r="H11997"/>
  <c r="A12061"/>
  <c r="B12061"/>
  <c r="C12061"/>
  <c r="D12061"/>
  <c r="E12061"/>
  <c r="F12061"/>
  <c r="G12061"/>
  <c r="H12061"/>
  <c r="A12071"/>
  <c r="B12071"/>
  <c r="C12071"/>
  <c r="D12071"/>
  <c r="E12071"/>
  <c r="F12071"/>
  <c r="G12071"/>
  <c r="H12071"/>
  <c r="A12104"/>
  <c r="B12104"/>
  <c r="C12104"/>
  <c r="D12104"/>
  <c r="E12104"/>
  <c r="F12104"/>
  <c r="G12104"/>
  <c r="H12104"/>
  <c r="A12141"/>
  <c r="B12141"/>
  <c r="C12141"/>
  <c r="D12141"/>
  <c r="E12141"/>
  <c r="F12141"/>
  <c r="G12141"/>
  <c r="A12062"/>
  <c r="B12062"/>
  <c r="C12062"/>
  <c r="D12062"/>
  <c r="E12062"/>
  <c r="F12062"/>
  <c r="G12062"/>
  <c r="H12062"/>
  <c r="A12105"/>
  <c r="B12105"/>
  <c r="C12105"/>
  <c r="D12105"/>
  <c r="E12105"/>
  <c r="F12105"/>
  <c r="G12105"/>
  <c r="H12105"/>
  <c r="A12142"/>
  <c r="B12142"/>
  <c r="C12142"/>
  <c r="D12142"/>
  <c r="E12142"/>
  <c r="F12142"/>
  <c r="G12142"/>
  <c r="A12063"/>
  <c r="B12063"/>
  <c r="C12063"/>
  <c r="D12063"/>
  <c r="E12063"/>
  <c r="F12063"/>
  <c r="G12063"/>
  <c r="H12063"/>
  <c r="A12143"/>
  <c r="B12143"/>
  <c r="C12143"/>
  <c r="D12143"/>
  <c r="E12143"/>
  <c r="F12143"/>
  <c r="G12143"/>
  <c r="A12064"/>
  <c r="B12064"/>
  <c r="C12064"/>
  <c r="D12064"/>
  <c r="E12064"/>
  <c r="F12064"/>
  <c r="G12064"/>
  <c r="H12064"/>
  <c r="A12144"/>
  <c r="B12144"/>
  <c r="C12144"/>
  <c r="D12144"/>
  <c r="E12144"/>
  <c r="F12144"/>
  <c r="G12144"/>
  <c r="A12156"/>
  <c r="B12156"/>
  <c r="C12156"/>
  <c r="D12156"/>
  <c r="E12156"/>
  <c r="F12156"/>
  <c r="G12156"/>
  <c r="H12156"/>
  <c r="A12181"/>
  <c r="B12181"/>
  <c r="C12181"/>
  <c r="D12181"/>
  <c r="E12181"/>
  <c r="F12181"/>
  <c r="G12181"/>
  <c r="H12181"/>
  <c r="A12193"/>
  <c r="B12193"/>
  <c r="C12193"/>
  <c r="D12193"/>
  <c r="E12193"/>
  <c r="F12193"/>
  <c r="G12193"/>
  <c r="A12208"/>
  <c r="B12208"/>
  <c r="C12208"/>
  <c r="D12208"/>
  <c r="E12208"/>
  <c r="F12208"/>
  <c r="G12208"/>
  <c r="H12208"/>
  <c r="A12292"/>
  <c r="B12292"/>
  <c r="C12292"/>
  <c r="D12292"/>
  <c r="E12292"/>
  <c r="F12292"/>
  <c r="G12292"/>
  <c r="H12292"/>
  <c r="A12349"/>
  <c r="B12349"/>
  <c r="C12349"/>
  <c r="D12349"/>
  <c r="E12349"/>
  <c r="F12349"/>
  <c r="G12349"/>
  <c r="A12293"/>
  <c r="B12293"/>
  <c r="C12293"/>
  <c r="D12293"/>
  <c r="E12293"/>
  <c r="F12293"/>
  <c r="G12293"/>
  <c r="H12293"/>
  <c r="A12350"/>
  <c r="B12350"/>
  <c r="C12350"/>
  <c r="D12350"/>
  <c r="E12350"/>
  <c r="F12350"/>
  <c r="G12350"/>
  <c r="A12294"/>
  <c r="B12294"/>
  <c r="C12294"/>
  <c r="D12294"/>
  <c r="E12294"/>
  <c r="F12294"/>
  <c r="G12294"/>
  <c r="H12294"/>
  <c r="A12295"/>
  <c r="B12295"/>
  <c r="C12295"/>
  <c r="D12295"/>
  <c r="E12295"/>
  <c r="F12295"/>
  <c r="G12295"/>
  <c r="H12295"/>
  <c r="A12351"/>
  <c r="B12351"/>
  <c r="C12351"/>
  <c r="D12351"/>
  <c r="E12351"/>
  <c r="F12351"/>
  <c r="G12351"/>
  <c r="A12296"/>
  <c r="B12296"/>
  <c r="C12296"/>
  <c r="D12296"/>
  <c r="E12296"/>
  <c r="F12296"/>
  <c r="G12296"/>
  <c r="H12296"/>
  <c r="A12352"/>
  <c r="B12352"/>
  <c r="C12352"/>
  <c r="D12352"/>
  <c r="E12352"/>
  <c r="F12352"/>
  <c r="G12352"/>
  <c r="A12417"/>
  <c r="B12417"/>
  <c r="C12417"/>
  <c r="D12417"/>
  <c r="E12417"/>
  <c r="F12417"/>
  <c r="G12417"/>
  <c r="A12418"/>
  <c r="B12418"/>
  <c r="C12418"/>
  <c r="D12418"/>
  <c r="E12418"/>
  <c r="F12418"/>
  <c r="G12418"/>
  <c r="A12385"/>
  <c r="B12385"/>
  <c r="C12385"/>
  <c r="D12385"/>
  <c r="E12385"/>
  <c r="F12385"/>
  <c r="G12385"/>
  <c r="A12419"/>
  <c r="B12419"/>
  <c r="C12419"/>
  <c r="D12419"/>
  <c r="E12419"/>
  <c r="F12419"/>
  <c r="G12419"/>
  <c r="A12360"/>
  <c r="B12360"/>
  <c r="C12360"/>
  <c r="D12360"/>
  <c r="E12360"/>
  <c r="F12360"/>
  <c r="G12360"/>
  <c r="H12360"/>
  <c r="A12386"/>
  <c r="B12386"/>
  <c r="C12386"/>
  <c r="D12386"/>
  <c r="E12386"/>
  <c r="F12386"/>
  <c r="G12386"/>
  <c r="A12464"/>
  <c r="B12464"/>
  <c r="C12464"/>
  <c r="D12464"/>
  <c r="E12464"/>
  <c r="F12464"/>
  <c r="G12464"/>
  <c r="H12464"/>
  <c r="A12489"/>
  <c r="B12489"/>
  <c r="C12489"/>
  <c r="D12489"/>
  <c r="E12489"/>
  <c r="F12489"/>
  <c r="G12489"/>
  <c r="H12489"/>
  <c r="A12521"/>
  <c r="B12521"/>
  <c r="C12521"/>
  <c r="D12521"/>
  <c r="E12521"/>
  <c r="F12521"/>
  <c r="G12521"/>
  <c r="A12465"/>
  <c r="B12465"/>
  <c r="C12465"/>
  <c r="D12465"/>
  <c r="E12465"/>
  <c r="F12465"/>
  <c r="G12465"/>
  <c r="H12465"/>
  <c r="A12522"/>
  <c r="B12522"/>
  <c r="C12522"/>
  <c r="D12522"/>
  <c r="E12522"/>
  <c r="F12522"/>
  <c r="G12522"/>
  <c r="A12466"/>
  <c r="B12466"/>
  <c r="C12466"/>
  <c r="D12466"/>
  <c r="E12466"/>
  <c r="F12466"/>
  <c r="G12466"/>
  <c r="H12466"/>
  <c r="A12497"/>
  <c r="B12497"/>
  <c r="C12497"/>
  <c r="D12497"/>
  <c r="E12497"/>
  <c r="F12497"/>
  <c r="G12497"/>
  <c r="H12497"/>
  <c r="A12523"/>
  <c r="B12523"/>
  <c r="C12523"/>
  <c r="D12523"/>
  <c r="E12523"/>
  <c r="F12523"/>
  <c r="G12523"/>
  <c r="A12611"/>
  <c r="B12611"/>
  <c r="C12611"/>
  <c r="D12611"/>
  <c r="E12611"/>
  <c r="F12611"/>
  <c r="G12611"/>
  <c r="H12611"/>
  <c r="A12642"/>
  <c r="B12642"/>
  <c r="C12642"/>
  <c r="D12642"/>
  <c r="E12642"/>
  <c r="F12642"/>
  <c r="G12642"/>
  <c r="H12642"/>
  <c r="A12773"/>
  <c r="B12773"/>
  <c r="C12773"/>
  <c r="D12773"/>
  <c r="E12773"/>
  <c r="F12773"/>
  <c r="G12773"/>
  <c r="H12773"/>
  <c r="A12933"/>
  <c r="B12933"/>
  <c r="C12933"/>
  <c r="D12933"/>
  <c r="E12933"/>
  <c r="F12933"/>
  <c r="G12933"/>
  <c r="A12820"/>
  <c r="B12820"/>
  <c r="C12820"/>
  <c r="D12820"/>
  <c r="E12820"/>
  <c r="F12820"/>
  <c r="G12820"/>
  <c r="H12820"/>
  <c r="A12530"/>
  <c r="B12530"/>
  <c r="C12530"/>
  <c r="D12530"/>
  <c r="E12530"/>
  <c r="F12530"/>
  <c r="G12530"/>
  <c r="A12612"/>
  <c r="B12612"/>
  <c r="C12612"/>
  <c r="D12612"/>
  <c r="E12612"/>
  <c r="F12612"/>
  <c r="G12612"/>
  <c r="H12612"/>
  <c r="A12643"/>
  <c r="B12643"/>
  <c r="C12643"/>
  <c r="D12643"/>
  <c r="E12643"/>
  <c r="F12643"/>
  <c r="G12643"/>
  <c r="H12643"/>
  <c r="A12774"/>
  <c r="B12774"/>
  <c r="C12774"/>
  <c r="D12774"/>
  <c r="E12774"/>
  <c r="F12774"/>
  <c r="G12774"/>
  <c r="H12774"/>
  <c r="A12675"/>
  <c r="B12675"/>
  <c r="C12675"/>
  <c r="D12675"/>
  <c r="E12675"/>
  <c r="F12675"/>
  <c r="G12675"/>
  <c r="H12675"/>
  <c r="A12934"/>
  <c r="B12934"/>
  <c r="C12934"/>
  <c r="D12934"/>
  <c r="E12934"/>
  <c r="F12934"/>
  <c r="G12934"/>
  <c r="A12821"/>
  <c r="B12821"/>
  <c r="C12821"/>
  <c r="D12821"/>
  <c r="E12821"/>
  <c r="F12821"/>
  <c r="G12821"/>
  <c r="H12821"/>
  <c r="A12613"/>
  <c r="B12613"/>
  <c r="C12613"/>
  <c r="D12613"/>
  <c r="E12613"/>
  <c r="F12613"/>
  <c r="G12613"/>
  <c r="H12613"/>
  <c r="A12644"/>
  <c r="B12644"/>
  <c r="C12644"/>
  <c r="D12644"/>
  <c r="E12644"/>
  <c r="F12644"/>
  <c r="G12644"/>
  <c r="H12644"/>
  <c r="A12649"/>
  <c r="B12649"/>
  <c r="C12649"/>
  <c r="D12649"/>
  <c r="E12649"/>
  <c r="F12649"/>
  <c r="G12649"/>
  <c r="H12649"/>
  <c r="A12775"/>
  <c r="B12775"/>
  <c r="C12775"/>
  <c r="D12775"/>
  <c r="E12775"/>
  <c r="F12775"/>
  <c r="G12775"/>
  <c r="H12775"/>
  <c r="A12853"/>
  <c r="B12853"/>
  <c r="C12853"/>
  <c r="D12853"/>
  <c r="E12853"/>
  <c r="F12853"/>
  <c r="G12853"/>
  <c r="H12853"/>
  <c r="A12845"/>
  <c r="B12845"/>
  <c r="C12845"/>
  <c r="D12845"/>
  <c r="E12845"/>
  <c r="F12845"/>
  <c r="G12845"/>
  <c r="H12845"/>
  <c r="A12935"/>
  <c r="B12935"/>
  <c r="C12935"/>
  <c r="D12935"/>
  <c r="E12935"/>
  <c r="F12935"/>
  <c r="G12935"/>
  <c r="A12614"/>
  <c r="B12614"/>
  <c r="C12614"/>
  <c r="D12614"/>
  <c r="E12614"/>
  <c r="F12614"/>
  <c r="G12614"/>
  <c r="H12614"/>
  <c r="A12776"/>
  <c r="B12776"/>
  <c r="C12776"/>
  <c r="D12776"/>
  <c r="E12776"/>
  <c r="F12776"/>
  <c r="G12776"/>
  <c r="H12776"/>
  <c r="A12846"/>
  <c r="B12846"/>
  <c r="C12846"/>
  <c r="D12846"/>
  <c r="E12846"/>
  <c r="F12846"/>
  <c r="G12846"/>
  <c r="H12846"/>
  <c r="A12936"/>
  <c r="B12936"/>
  <c r="C12936"/>
  <c r="D12936"/>
  <c r="E12936"/>
  <c r="F12936"/>
  <c r="G12936"/>
  <c r="A12822"/>
  <c r="B12822"/>
  <c r="C12822"/>
  <c r="D12822"/>
  <c r="E12822"/>
  <c r="F12822"/>
  <c r="G12822"/>
  <c r="H12822"/>
  <c r="A12615"/>
  <c r="B12615"/>
  <c r="C12615"/>
  <c r="D12615"/>
  <c r="E12615"/>
  <c r="F12615"/>
  <c r="G12615"/>
  <c r="H12615"/>
  <c r="A12645"/>
  <c r="B12645"/>
  <c r="C12645"/>
  <c r="D12645"/>
  <c r="E12645"/>
  <c r="F12645"/>
  <c r="G12645"/>
  <c r="H12645"/>
  <c r="A12777"/>
  <c r="B12777"/>
  <c r="C12777"/>
  <c r="D12777"/>
  <c r="E12777"/>
  <c r="F12777"/>
  <c r="G12777"/>
  <c r="H12777"/>
  <c r="A12676"/>
  <c r="B12676"/>
  <c r="C12676"/>
  <c r="D12676"/>
  <c r="E12676"/>
  <c r="F12676"/>
  <c r="G12676"/>
  <c r="H12676"/>
  <c r="A12937"/>
  <c r="B12937"/>
  <c r="C12937"/>
  <c r="D12937"/>
  <c r="E12937"/>
  <c r="F12937"/>
  <c r="G12937"/>
  <c r="A3146"/>
  <c r="B3146"/>
  <c r="C3146"/>
  <c r="D3146"/>
  <c r="E3146"/>
  <c r="F3146"/>
  <c r="G3146"/>
  <c r="H3146"/>
  <c r="A3147"/>
  <c r="B3147"/>
  <c r="C3147"/>
  <c r="D3147"/>
  <c r="E3147"/>
  <c r="F3147"/>
  <c r="G3147"/>
  <c r="H3147"/>
  <c r="A3148"/>
  <c r="B3148"/>
  <c r="C3148"/>
  <c r="D3148"/>
  <c r="E3148"/>
  <c r="F3148"/>
  <c r="G3148"/>
  <c r="H3148"/>
  <c r="A3269"/>
  <c r="B3269"/>
  <c r="C3269"/>
  <c r="D3269"/>
  <c r="E3269"/>
  <c r="F3269"/>
  <c r="G3269"/>
  <c r="H3269"/>
  <c r="A3286"/>
  <c r="B3286"/>
  <c r="C3286"/>
  <c r="D3286"/>
  <c r="E3286"/>
  <c r="F3286"/>
  <c r="G3286"/>
  <c r="H3286"/>
  <c r="A3377"/>
  <c r="B3377"/>
  <c r="C3377"/>
  <c r="D3377"/>
  <c r="E3377"/>
  <c r="F3377"/>
  <c r="G3377"/>
  <c r="H3377"/>
  <c r="A3378"/>
  <c r="B3378"/>
  <c r="C3378"/>
  <c r="D3378"/>
  <c r="E3378"/>
  <c r="F3378"/>
  <c r="G3378"/>
  <c r="H3378"/>
  <c r="A3379"/>
  <c r="B3379"/>
  <c r="C3379"/>
  <c r="D3379"/>
  <c r="E3379"/>
  <c r="F3379"/>
  <c r="G3379"/>
  <c r="H3379"/>
  <c r="A3524"/>
  <c r="B3524"/>
  <c r="C3524"/>
  <c r="D3524"/>
  <c r="E3524"/>
  <c r="F3524"/>
  <c r="G3524"/>
  <c r="A3564"/>
  <c r="B3564"/>
  <c r="C3564"/>
  <c r="D3564"/>
  <c r="E3564"/>
  <c r="F3564"/>
  <c r="G3564"/>
  <c r="H3564"/>
  <c r="A3595"/>
  <c r="B3595"/>
  <c r="C3595"/>
  <c r="D3595"/>
  <c r="E3595"/>
  <c r="F3595"/>
  <c r="G3595"/>
  <c r="H3595"/>
  <c r="A3565"/>
  <c r="B3565"/>
  <c r="C3565"/>
  <c r="D3565"/>
  <c r="E3565"/>
  <c r="F3565"/>
  <c r="G3565"/>
  <c r="H3565"/>
  <c r="A3741"/>
  <c r="B3741"/>
  <c r="C3741"/>
  <c r="D3741"/>
  <c r="E3741"/>
  <c r="F3741"/>
  <c r="G3741"/>
  <c r="H3741"/>
  <c r="A3871"/>
  <c r="B3871"/>
  <c r="C3871"/>
  <c r="D3871"/>
  <c r="E3871"/>
  <c r="F3871"/>
  <c r="G3871"/>
  <c r="H3871"/>
  <c r="A3690"/>
  <c r="B3690"/>
  <c r="C3690"/>
  <c r="D3690"/>
  <c r="E3690"/>
  <c r="F3690"/>
  <c r="G3690"/>
  <c r="H3690"/>
  <c r="A3872"/>
  <c r="B3872"/>
  <c r="C3872"/>
  <c r="D3872"/>
  <c r="E3872"/>
  <c r="F3872"/>
  <c r="G3872"/>
  <c r="H3872"/>
  <c r="A3791"/>
  <c r="B3791"/>
  <c r="C3791"/>
  <c r="D3791"/>
  <c r="E3791"/>
  <c r="F3791"/>
  <c r="G3791"/>
  <c r="H3791"/>
  <c r="A3929"/>
  <c r="B3929"/>
  <c r="C3929"/>
  <c r="D3929"/>
  <c r="E3929"/>
  <c r="F3929"/>
  <c r="G3929"/>
  <c r="H3929"/>
  <c r="A3691"/>
  <c r="B3691"/>
  <c r="C3691"/>
  <c r="D3691"/>
  <c r="E3691"/>
  <c r="F3691"/>
  <c r="G3691"/>
  <c r="H3691"/>
  <c r="A3742"/>
  <c r="B3742"/>
  <c r="C3742"/>
  <c r="D3742"/>
  <c r="E3742"/>
  <c r="F3742"/>
  <c r="G3742"/>
  <c r="H3742"/>
  <c r="A3873"/>
  <c r="B3873"/>
  <c r="C3873"/>
  <c r="D3873"/>
  <c r="E3873"/>
  <c r="F3873"/>
  <c r="G3873"/>
  <c r="H3873"/>
  <c r="A3963"/>
  <c r="B3963"/>
  <c r="C3963"/>
  <c r="D3963"/>
  <c r="E3963"/>
  <c r="F3963"/>
  <c r="G3963"/>
  <c r="H3963"/>
  <c r="A3692"/>
  <c r="B3692"/>
  <c r="C3692"/>
  <c r="D3692"/>
  <c r="E3692"/>
  <c r="F3692"/>
  <c r="G3692"/>
  <c r="H3692"/>
  <c r="A3874"/>
  <c r="B3874"/>
  <c r="C3874"/>
  <c r="D3874"/>
  <c r="E3874"/>
  <c r="F3874"/>
  <c r="G3874"/>
  <c r="H3874"/>
  <c r="A3693"/>
  <c r="B3693"/>
  <c r="C3693"/>
  <c r="D3693"/>
  <c r="E3693"/>
  <c r="F3693"/>
  <c r="G3693"/>
  <c r="H3693"/>
  <c r="A3875"/>
  <c r="B3875"/>
  <c r="C3875"/>
  <c r="D3875"/>
  <c r="E3875"/>
  <c r="F3875"/>
  <c r="G3875"/>
  <c r="H3875"/>
  <c r="A3091"/>
  <c r="B3091"/>
  <c r="C3091"/>
  <c r="D3091"/>
  <c r="E3091"/>
  <c r="F3091"/>
  <c r="G3091"/>
  <c r="H3091"/>
  <c r="A3109"/>
  <c r="B3109"/>
  <c r="C3109"/>
  <c r="D3109"/>
  <c r="E3109"/>
  <c r="F3109"/>
  <c r="G3109"/>
  <c r="A3092"/>
  <c r="B3092"/>
  <c r="C3092"/>
  <c r="D3092"/>
  <c r="E3092"/>
  <c r="F3092"/>
  <c r="G3092"/>
  <c r="H3092"/>
  <c r="A3093"/>
  <c r="B3093"/>
  <c r="C3093"/>
  <c r="D3093"/>
  <c r="E3093"/>
  <c r="F3093"/>
  <c r="G3093"/>
  <c r="H3093"/>
  <c r="A3107"/>
  <c r="B3107"/>
  <c r="C3107"/>
  <c r="D3107"/>
  <c r="E3107"/>
  <c r="F3107"/>
  <c r="G3107"/>
  <c r="H3107"/>
  <c r="A3149"/>
  <c r="B3149"/>
  <c r="C3149"/>
  <c r="D3149"/>
  <c r="E3149"/>
  <c r="F3149"/>
  <c r="G3149"/>
  <c r="H3149"/>
  <c r="A3173"/>
  <c r="B3173"/>
  <c r="C3173"/>
  <c r="D3173"/>
  <c r="E3173"/>
  <c r="F3173"/>
  <c r="G3173"/>
  <c r="H3173"/>
  <c r="A3203"/>
  <c r="B3203"/>
  <c r="C3203"/>
  <c r="D3203"/>
  <c r="E3203"/>
  <c r="F3203"/>
  <c r="G3203"/>
  <c r="H3203"/>
  <c r="A3238"/>
  <c r="B3238"/>
  <c r="C3238"/>
  <c r="D3238"/>
  <c r="E3238"/>
  <c r="F3238"/>
  <c r="G3238"/>
  <c r="A3217"/>
  <c r="B3217"/>
  <c r="C3217"/>
  <c r="D3217"/>
  <c r="E3217"/>
  <c r="F3217"/>
  <c r="G3217"/>
  <c r="H3217"/>
  <c r="A3150"/>
  <c r="B3150"/>
  <c r="C3150"/>
  <c r="D3150"/>
  <c r="E3150"/>
  <c r="F3150"/>
  <c r="G3150"/>
  <c r="H3150"/>
  <c r="A3204"/>
  <c r="B3204"/>
  <c r="C3204"/>
  <c r="D3204"/>
  <c r="E3204"/>
  <c r="F3204"/>
  <c r="G3204"/>
  <c r="H3204"/>
  <c r="A3178"/>
  <c r="B3178"/>
  <c r="C3178"/>
  <c r="D3178"/>
  <c r="E3178"/>
  <c r="F3178"/>
  <c r="G3178"/>
  <c r="H3178"/>
  <c r="A3239"/>
  <c r="B3239"/>
  <c r="C3239"/>
  <c r="D3239"/>
  <c r="E3239"/>
  <c r="F3239"/>
  <c r="G3239"/>
  <c r="A3151"/>
  <c r="B3151"/>
  <c r="C3151"/>
  <c r="D3151"/>
  <c r="E3151"/>
  <c r="F3151"/>
  <c r="G3151"/>
  <c r="H3151"/>
  <c r="A3240"/>
  <c r="B3240"/>
  <c r="C3240"/>
  <c r="D3240"/>
  <c r="E3240"/>
  <c r="F3240"/>
  <c r="G3240"/>
  <c r="A3152"/>
  <c r="B3152"/>
  <c r="C3152"/>
  <c r="D3152"/>
  <c r="E3152"/>
  <c r="F3152"/>
  <c r="G3152"/>
  <c r="H3152"/>
  <c r="A3270"/>
  <c r="B3270"/>
  <c r="C3270"/>
  <c r="D3270"/>
  <c r="E3270"/>
  <c r="F3270"/>
  <c r="G3270"/>
  <c r="H3270"/>
  <c r="A3287"/>
  <c r="B3287"/>
  <c r="C3287"/>
  <c r="D3287"/>
  <c r="E3287"/>
  <c r="F3287"/>
  <c r="G3287"/>
  <c r="H3287"/>
  <c r="A3301"/>
  <c r="B3301"/>
  <c r="C3301"/>
  <c r="D3301"/>
  <c r="E3301"/>
  <c r="F3301"/>
  <c r="G3301"/>
  <c r="A3315"/>
  <c r="B3315"/>
  <c r="C3315"/>
  <c r="D3315"/>
  <c r="E3315"/>
  <c r="F3315"/>
  <c r="G3315"/>
  <c r="H3315"/>
  <c r="A3380"/>
  <c r="B3380"/>
  <c r="C3380"/>
  <c r="D3380"/>
  <c r="E3380"/>
  <c r="F3380"/>
  <c r="G3380"/>
  <c r="H3380"/>
  <c r="A3450"/>
  <c r="B3450"/>
  <c r="C3450"/>
  <c r="D3450"/>
  <c r="E3450"/>
  <c r="F3450"/>
  <c r="G3450"/>
  <c r="A3381"/>
  <c r="B3381"/>
  <c r="C3381"/>
  <c r="D3381"/>
  <c r="E3381"/>
  <c r="F3381"/>
  <c r="G3381"/>
  <c r="H3381"/>
  <c r="A3451"/>
  <c r="B3451"/>
  <c r="C3451"/>
  <c r="D3451"/>
  <c r="E3451"/>
  <c r="F3451"/>
  <c r="G3451"/>
  <c r="A3382"/>
  <c r="B3382"/>
  <c r="C3382"/>
  <c r="D3382"/>
  <c r="E3382"/>
  <c r="F3382"/>
  <c r="G3382"/>
  <c r="H3382"/>
  <c r="A3452"/>
  <c r="B3452"/>
  <c r="C3452"/>
  <c r="D3452"/>
  <c r="E3452"/>
  <c r="F3452"/>
  <c r="G3452"/>
  <c r="A3383"/>
  <c r="B3383"/>
  <c r="C3383"/>
  <c r="D3383"/>
  <c r="E3383"/>
  <c r="F3383"/>
  <c r="G3383"/>
  <c r="H3383"/>
  <c r="A3384"/>
  <c r="B3384"/>
  <c r="C3384"/>
  <c r="D3384"/>
  <c r="E3384"/>
  <c r="F3384"/>
  <c r="G3384"/>
  <c r="H3384"/>
  <c r="A3525"/>
  <c r="B3525"/>
  <c r="C3525"/>
  <c r="D3525"/>
  <c r="E3525"/>
  <c r="F3525"/>
  <c r="G3525"/>
  <c r="A3491"/>
  <c r="B3491"/>
  <c r="C3491"/>
  <c r="D3491"/>
  <c r="E3491"/>
  <c r="F3491"/>
  <c r="G3491"/>
  <c r="A3526"/>
  <c r="B3526"/>
  <c r="C3526"/>
  <c r="D3526"/>
  <c r="E3526"/>
  <c r="F3526"/>
  <c r="G3526"/>
  <c r="A3465"/>
  <c r="B3465"/>
  <c r="C3465"/>
  <c r="D3465"/>
  <c r="E3465"/>
  <c r="F3465"/>
  <c r="G3465"/>
  <c r="H3465"/>
  <c r="A3492"/>
  <c r="B3492"/>
  <c r="C3492"/>
  <c r="D3492"/>
  <c r="E3492"/>
  <c r="F3492"/>
  <c r="G3492"/>
  <c r="A3527"/>
  <c r="B3527"/>
  <c r="C3527"/>
  <c r="D3527"/>
  <c r="E3527"/>
  <c r="F3527"/>
  <c r="G3527"/>
  <c r="A3474"/>
  <c r="B3474"/>
  <c r="C3474"/>
  <c r="D3474"/>
  <c r="E3474"/>
  <c r="F3474"/>
  <c r="G3474"/>
  <c r="H3474"/>
  <c r="A3493"/>
  <c r="B3493"/>
  <c r="C3493"/>
  <c r="D3493"/>
  <c r="E3493"/>
  <c r="F3493"/>
  <c r="G3493"/>
  <c r="A3566"/>
  <c r="B3566"/>
  <c r="C3566"/>
  <c r="D3566"/>
  <c r="E3566"/>
  <c r="F3566"/>
  <c r="G3566"/>
  <c r="H3566"/>
  <c r="A3596"/>
  <c r="B3596"/>
  <c r="C3596"/>
  <c r="D3596"/>
  <c r="E3596"/>
  <c r="F3596"/>
  <c r="G3596"/>
  <c r="H3596"/>
  <c r="A3623"/>
  <c r="B3623"/>
  <c r="C3623"/>
  <c r="D3623"/>
  <c r="E3623"/>
  <c r="F3623"/>
  <c r="G3623"/>
  <c r="A3567"/>
  <c r="B3567"/>
  <c r="C3567"/>
  <c r="D3567"/>
  <c r="E3567"/>
  <c r="F3567"/>
  <c r="G3567"/>
  <c r="H3567"/>
  <c r="A3608"/>
  <c r="B3608"/>
  <c r="C3608"/>
  <c r="D3608"/>
  <c r="E3608"/>
  <c r="F3608"/>
  <c r="G3608"/>
  <c r="H3608"/>
  <c r="A3624"/>
  <c r="B3624"/>
  <c r="C3624"/>
  <c r="D3624"/>
  <c r="E3624"/>
  <c r="F3624"/>
  <c r="G3624"/>
  <c r="A3568"/>
  <c r="B3568"/>
  <c r="C3568"/>
  <c r="D3568"/>
  <c r="E3568"/>
  <c r="F3568"/>
  <c r="G3568"/>
  <c r="H3568"/>
  <c r="A3597"/>
  <c r="B3597"/>
  <c r="C3597"/>
  <c r="D3597"/>
  <c r="E3597"/>
  <c r="F3597"/>
  <c r="G3597"/>
  <c r="H3597"/>
  <c r="A3625"/>
  <c r="B3625"/>
  <c r="C3625"/>
  <c r="D3625"/>
  <c r="E3625"/>
  <c r="F3625"/>
  <c r="G3625"/>
  <c r="A3694"/>
  <c r="B3694"/>
  <c r="C3694"/>
  <c r="D3694"/>
  <c r="E3694"/>
  <c r="F3694"/>
  <c r="G3694"/>
  <c r="H3694"/>
  <c r="A3743"/>
  <c r="B3743"/>
  <c r="C3743"/>
  <c r="D3743"/>
  <c r="E3743"/>
  <c r="F3743"/>
  <c r="G3743"/>
  <c r="H3743"/>
  <c r="A3876"/>
  <c r="B3876"/>
  <c r="C3876"/>
  <c r="D3876"/>
  <c r="E3876"/>
  <c r="F3876"/>
  <c r="G3876"/>
  <c r="H3876"/>
  <c r="A4032"/>
  <c r="B4032"/>
  <c r="C4032"/>
  <c r="D4032"/>
  <c r="E4032"/>
  <c r="F4032"/>
  <c r="G4032"/>
  <c r="A3930"/>
  <c r="B3930"/>
  <c r="C3930"/>
  <c r="D3930"/>
  <c r="E3930"/>
  <c r="F3930"/>
  <c r="G3930"/>
  <c r="H3930"/>
  <c r="A3695"/>
  <c r="B3695"/>
  <c r="C3695"/>
  <c r="D3695"/>
  <c r="E3695"/>
  <c r="F3695"/>
  <c r="G3695"/>
  <c r="H3695"/>
  <c r="A3744"/>
  <c r="B3744"/>
  <c r="C3744"/>
  <c r="D3744"/>
  <c r="E3744"/>
  <c r="F3744"/>
  <c r="G3744"/>
  <c r="H3744"/>
  <c r="A3877"/>
  <c r="B3877"/>
  <c r="C3877"/>
  <c r="D3877"/>
  <c r="E3877"/>
  <c r="F3877"/>
  <c r="G3877"/>
  <c r="H3877"/>
  <c r="A3964"/>
  <c r="B3964"/>
  <c r="C3964"/>
  <c r="D3964"/>
  <c r="E3964"/>
  <c r="F3964"/>
  <c r="G3964"/>
  <c r="H3964"/>
  <c r="A4033"/>
  <c r="B4033"/>
  <c r="C4033"/>
  <c r="D4033"/>
  <c r="E4033"/>
  <c r="F4033"/>
  <c r="G4033"/>
  <c r="A3931"/>
  <c r="B3931"/>
  <c r="C3931"/>
  <c r="D3931"/>
  <c r="E3931"/>
  <c r="F3931"/>
  <c r="G3931"/>
  <c r="H3931"/>
  <c r="A3696"/>
  <c r="B3696"/>
  <c r="C3696"/>
  <c r="D3696"/>
  <c r="E3696"/>
  <c r="F3696"/>
  <c r="G3696"/>
  <c r="H3696"/>
  <c r="A3745"/>
  <c r="B3745"/>
  <c r="C3745"/>
  <c r="D3745"/>
  <c r="E3745"/>
  <c r="F3745"/>
  <c r="G3745"/>
  <c r="H3745"/>
  <c r="A3769"/>
  <c r="B3769"/>
  <c r="C3769"/>
  <c r="D3769"/>
  <c r="E3769"/>
  <c r="F3769"/>
  <c r="G3769"/>
  <c r="H3769"/>
  <c r="A3878"/>
  <c r="B3878"/>
  <c r="C3878"/>
  <c r="D3878"/>
  <c r="E3878"/>
  <c r="F3878"/>
  <c r="G3878"/>
  <c r="H3878"/>
  <c r="A3965"/>
  <c r="B3965"/>
  <c r="C3965"/>
  <c r="D3965"/>
  <c r="E3965"/>
  <c r="F3965"/>
  <c r="G3965"/>
  <c r="H3965"/>
  <c r="A4034"/>
  <c r="B4034"/>
  <c r="C4034"/>
  <c r="D4034"/>
  <c r="E4034"/>
  <c r="F4034"/>
  <c r="G4034"/>
  <c r="A3932"/>
  <c r="B3932"/>
  <c r="C3932"/>
  <c r="D3932"/>
  <c r="E3932"/>
  <c r="F3932"/>
  <c r="G3932"/>
  <c r="H3932"/>
  <c r="A3636"/>
  <c r="B3636"/>
  <c r="C3636"/>
  <c r="D3636"/>
  <c r="E3636"/>
  <c r="F3636"/>
  <c r="G3636"/>
  <c r="A3697"/>
  <c r="B3697"/>
  <c r="C3697"/>
  <c r="D3697"/>
  <c r="E3697"/>
  <c r="F3697"/>
  <c r="G3697"/>
  <c r="H3697"/>
  <c r="A3879"/>
  <c r="B3879"/>
  <c r="C3879"/>
  <c r="D3879"/>
  <c r="E3879"/>
  <c r="F3879"/>
  <c r="G3879"/>
  <c r="H3879"/>
  <c r="A3792"/>
  <c r="B3792"/>
  <c r="C3792"/>
  <c r="D3792"/>
  <c r="E3792"/>
  <c r="F3792"/>
  <c r="G3792"/>
  <c r="H3792"/>
  <c r="A4035"/>
  <c r="B4035"/>
  <c r="C4035"/>
  <c r="D4035"/>
  <c r="E4035"/>
  <c r="F4035"/>
  <c r="G4035"/>
  <c r="A3933"/>
  <c r="B3933"/>
  <c r="C3933"/>
  <c r="D3933"/>
  <c r="E3933"/>
  <c r="F3933"/>
  <c r="G3933"/>
  <c r="H3933"/>
  <c r="A3698"/>
  <c r="B3698"/>
  <c r="C3698"/>
  <c r="D3698"/>
  <c r="E3698"/>
  <c r="F3698"/>
  <c r="G3698"/>
  <c r="H3698"/>
  <c r="A3746"/>
  <c r="B3746"/>
  <c r="C3746"/>
  <c r="D3746"/>
  <c r="E3746"/>
  <c r="F3746"/>
  <c r="G3746"/>
  <c r="H3746"/>
  <c r="A3880"/>
  <c r="B3880"/>
  <c r="C3880"/>
  <c r="D3880"/>
  <c r="E3880"/>
  <c r="F3880"/>
  <c r="G3880"/>
  <c r="H3880"/>
  <c r="A4036"/>
  <c r="B4036"/>
  <c r="C4036"/>
  <c r="D4036"/>
  <c r="E4036"/>
  <c r="F4036"/>
  <c r="G4036"/>
  <c r="A3094"/>
  <c r="B3094"/>
  <c r="C3094"/>
  <c r="D3094"/>
  <c r="E3094"/>
  <c r="F3094"/>
  <c r="G3094"/>
  <c r="H3094"/>
  <c r="A3108"/>
  <c r="B3108"/>
  <c r="C3108"/>
  <c r="D3108"/>
  <c r="E3108"/>
  <c r="F3108"/>
  <c r="G3108"/>
  <c r="H3108"/>
  <c r="A3110"/>
  <c r="B3110"/>
  <c r="C3110"/>
  <c r="D3110"/>
  <c r="E3110"/>
  <c r="F3110"/>
  <c r="G3110"/>
  <c r="A3095"/>
  <c r="B3095"/>
  <c r="C3095"/>
  <c r="D3095"/>
  <c r="E3095"/>
  <c r="F3095"/>
  <c r="G3095"/>
  <c r="H3095"/>
  <c r="A3096"/>
  <c r="B3096"/>
  <c r="C3096"/>
  <c r="D3096"/>
  <c r="E3096"/>
  <c r="F3096"/>
  <c r="G3096"/>
  <c r="H3096"/>
  <c r="A3153"/>
  <c r="B3153"/>
  <c r="C3153"/>
  <c r="D3153"/>
  <c r="E3153"/>
  <c r="F3153"/>
  <c r="G3153"/>
  <c r="H3153"/>
  <c r="A3205"/>
  <c r="B3205"/>
  <c r="C3205"/>
  <c r="D3205"/>
  <c r="E3205"/>
  <c r="F3205"/>
  <c r="G3205"/>
  <c r="H3205"/>
  <c r="A3241"/>
  <c r="B3241"/>
  <c r="C3241"/>
  <c r="D3241"/>
  <c r="E3241"/>
  <c r="F3241"/>
  <c r="G3241"/>
  <c r="A3154"/>
  <c r="B3154"/>
  <c r="C3154"/>
  <c r="D3154"/>
  <c r="E3154"/>
  <c r="F3154"/>
  <c r="G3154"/>
  <c r="H3154"/>
  <c r="A3206"/>
  <c r="B3206"/>
  <c r="C3206"/>
  <c r="D3206"/>
  <c r="E3206"/>
  <c r="F3206"/>
  <c r="G3206"/>
  <c r="H3206"/>
  <c r="A3242"/>
  <c r="B3242"/>
  <c r="C3242"/>
  <c r="D3242"/>
  <c r="E3242"/>
  <c r="F3242"/>
  <c r="G3242"/>
  <c r="A3155"/>
  <c r="B3155"/>
  <c r="C3155"/>
  <c r="D3155"/>
  <c r="E3155"/>
  <c r="F3155"/>
  <c r="G3155"/>
  <c r="H3155"/>
  <c r="A3207"/>
  <c r="B3207"/>
  <c r="C3207"/>
  <c r="D3207"/>
  <c r="E3207"/>
  <c r="F3207"/>
  <c r="G3207"/>
  <c r="H3207"/>
  <c r="A3243"/>
  <c r="B3243"/>
  <c r="C3243"/>
  <c r="D3243"/>
  <c r="E3243"/>
  <c r="F3243"/>
  <c r="G3243"/>
  <c r="A3156"/>
  <c r="B3156"/>
  <c r="C3156"/>
  <c r="D3156"/>
  <c r="E3156"/>
  <c r="F3156"/>
  <c r="G3156"/>
  <c r="H3156"/>
  <c r="A3244"/>
  <c r="B3244"/>
  <c r="C3244"/>
  <c r="D3244"/>
  <c r="E3244"/>
  <c r="F3244"/>
  <c r="G3244"/>
  <c r="A3271"/>
  <c r="B3271"/>
  <c r="C3271"/>
  <c r="D3271"/>
  <c r="E3271"/>
  <c r="F3271"/>
  <c r="G3271"/>
  <c r="H3271"/>
  <c r="A3288"/>
  <c r="B3288"/>
  <c r="C3288"/>
  <c r="D3288"/>
  <c r="E3288"/>
  <c r="F3288"/>
  <c r="G3288"/>
  <c r="H3288"/>
  <c r="A3302"/>
  <c r="B3302"/>
  <c r="C3302"/>
  <c r="D3302"/>
  <c r="E3302"/>
  <c r="F3302"/>
  <c r="G3302"/>
  <c r="A3316"/>
  <c r="B3316"/>
  <c r="C3316"/>
  <c r="D3316"/>
  <c r="E3316"/>
  <c r="F3316"/>
  <c r="G3316"/>
  <c r="H3316"/>
  <c r="A3385"/>
  <c r="B3385"/>
  <c r="C3385"/>
  <c r="D3385"/>
  <c r="E3385"/>
  <c r="F3385"/>
  <c r="G3385"/>
  <c r="H3385"/>
  <c r="A3453"/>
  <c r="B3453"/>
  <c r="C3453"/>
  <c r="D3453"/>
  <c r="E3453"/>
  <c r="F3453"/>
  <c r="G3453"/>
  <c r="A3386"/>
  <c r="B3386"/>
  <c r="C3386"/>
  <c r="D3386"/>
  <c r="E3386"/>
  <c r="F3386"/>
  <c r="G3386"/>
  <c r="H3386"/>
  <c r="A3454"/>
  <c r="B3454"/>
  <c r="C3454"/>
  <c r="D3454"/>
  <c r="E3454"/>
  <c r="F3454"/>
  <c r="G3454"/>
  <c r="A3387"/>
  <c r="B3387"/>
  <c r="C3387"/>
  <c r="D3387"/>
  <c r="E3387"/>
  <c r="F3387"/>
  <c r="G3387"/>
  <c r="H3387"/>
  <c r="A3455"/>
  <c r="B3455"/>
  <c r="C3455"/>
  <c r="D3455"/>
  <c r="E3455"/>
  <c r="F3455"/>
  <c r="G3455"/>
  <c r="A3388"/>
  <c r="B3388"/>
  <c r="C3388"/>
  <c r="D3388"/>
  <c r="E3388"/>
  <c r="F3388"/>
  <c r="G3388"/>
  <c r="H3388"/>
  <c r="A3456"/>
  <c r="B3456"/>
  <c r="C3456"/>
  <c r="D3456"/>
  <c r="E3456"/>
  <c r="F3456"/>
  <c r="G3456"/>
  <c r="A3389"/>
  <c r="B3389"/>
  <c r="C3389"/>
  <c r="D3389"/>
  <c r="E3389"/>
  <c r="F3389"/>
  <c r="G3389"/>
  <c r="H3389"/>
  <c r="A3528"/>
  <c r="B3528"/>
  <c r="C3528"/>
  <c r="D3528"/>
  <c r="E3528"/>
  <c r="F3528"/>
  <c r="G3528"/>
  <c r="A3494"/>
  <c r="B3494"/>
  <c r="C3494"/>
  <c r="D3494"/>
  <c r="E3494"/>
  <c r="F3494"/>
  <c r="G3494"/>
  <c r="A3529"/>
  <c r="B3529"/>
  <c r="C3529"/>
  <c r="D3529"/>
  <c r="E3529"/>
  <c r="F3529"/>
  <c r="G3529"/>
  <c r="A3495"/>
  <c r="B3495"/>
  <c r="C3495"/>
  <c r="D3495"/>
  <c r="E3495"/>
  <c r="F3495"/>
  <c r="G3495"/>
  <c r="A3530"/>
  <c r="B3530"/>
  <c r="C3530"/>
  <c r="D3530"/>
  <c r="E3530"/>
  <c r="F3530"/>
  <c r="G3530"/>
  <c r="A3569"/>
  <c r="B3569"/>
  <c r="C3569"/>
  <c r="D3569"/>
  <c r="E3569"/>
  <c r="F3569"/>
  <c r="G3569"/>
  <c r="H3569"/>
  <c r="A3584"/>
  <c r="B3584"/>
  <c r="C3584"/>
  <c r="D3584"/>
  <c r="E3584"/>
  <c r="F3584"/>
  <c r="G3584"/>
  <c r="H3584"/>
  <c r="A3598"/>
  <c r="B3598"/>
  <c r="C3598"/>
  <c r="D3598"/>
  <c r="E3598"/>
  <c r="F3598"/>
  <c r="G3598"/>
  <c r="H3598"/>
  <c r="A3570"/>
  <c r="B3570"/>
  <c r="C3570"/>
  <c r="D3570"/>
  <c r="E3570"/>
  <c r="F3570"/>
  <c r="G3570"/>
  <c r="H3570"/>
  <c r="A3571"/>
  <c r="B3571"/>
  <c r="C3571"/>
  <c r="D3571"/>
  <c r="E3571"/>
  <c r="F3571"/>
  <c r="G3571"/>
  <c r="H3571"/>
  <c r="A3599"/>
  <c r="B3599"/>
  <c r="C3599"/>
  <c r="D3599"/>
  <c r="E3599"/>
  <c r="F3599"/>
  <c r="G3599"/>
  <c r="H3599"/>
  <c r="A3699"/>
  <c r="B3699"/>
  <c r="C3699"/>
  <c r="D3699"/>
  <c r="E3699"/>
  <c r="F3699"/>
  <c r="G3699"/>
  <c r="H3699"/>
  <c r="A3747"/>
  <c r="B3747"/>
  <c r="C3747"/>
  <c r="D3747"/>
  <c r="E3747"/>
  <c r="F3747"/>
  <c r="G3747"/>
  <c r="H3747"/>
  <c r="A3881"/>
  <c r="B3881"/>
  <c r="C3881"/>
  <c r="D3881"/>
  <c r="E3881"/>
  <c r="F3881"/>
  <c r="G3881"/>
  <c r="H3881"/>
  <c r="A3934"/>
  <c r="B3934"/>
  <c r="C3934"/>
  <c r="D3934"/>
  <c r="E3934"/>
  <c r="F3934"/>
  <c r="G3934"/>
  <c r="H3934"/>
  <c r="A3700"/>
  <c r="B3700"/>
  <c r="C3700"/>
  <c r="D3700"/>
  <c r="E3700"/>
  <c r="F3700"/>
  <c r="G3700"/>
  <c r="H3700"/>
  <c r="A3748"/>
  <c r="B3748"/>
  <c r="C3748"/>
  <c r="D3748"/>
  <c r="E3748"/>
  <c r="F3748"/>
  <c r="G3748"/>
  <c r="H3748"/>
  <c r="A3882"/>
  <c r="B3882"/>
  <c r="C3882"/>
  <c r="D3882"/>
  <c r="E3882"/>
  <c r="F3882"/>
  <c r="G3882"/>
  <c r="H3882"/>
  <c r="A3793"/>
  <c r="B3793"/>
  <c r="C3793"/>
  <c r="D3793"/>
  <c r="E3793"/>
  <c r="F3793"/>
  <c r="G3793"/>
  <c r="H3793"/>
  <c r="A3966"/>
  <c r="B3966"/>
  <c r="C3966"/>
  <c r="D3966"/>
  <c r="E3966"/>
  <c r="F3966"/>
  <c r="G3966"/>
  <c r="H3966"/>
  <c r="A4037"/>
  <c r="B4037"/>
  <c r="C4037"/>
  <c r="D4037"/>
  <c r="E4037"/>
  <c r="F4037"/>
  <c r="G4037"/>
  <c r="A3935"/>
  <c r="B3935"/>
  <c r="C3935"/>
  <c r="D3935"/>
  <c r="E3935"/>
  <c r="F3935"/>
  <c r="G3935"/>
  <c r="H3935"/>
  <c r="A3701"/>
  <c r="B3701"/>
  <c r="C3701"/>
  <c r="D3701"/>
  <c r="E3701"/>
  <c r="F3701"/>
  <c r="G3701"/>
  <c r="H3701"/>
  <c r="A3749"/>
  <c r="B3749"/>
  <c r="C3749"/>
  <c r="D3749"/>
  <c r="E3749"/>
  <c r="F3749"/>
  <c r="G3749"/>
  <c r="H3749"/>
  <c r="A3770"/>
  <c r="B3770"/>
  <c r="C3770"/>
  <c r="D3770"/>
  <c r="E3770"/>
  <c r="F3770"/>
  <c r="G3770"/>
  <c r="H3770"/>
  <c r="A3883"/>
  <c r="B3883"/>
  <c r="C3883"/>
  <c r="D3883"/>
  <c r="E3883"/>
  <c r="F3883"/>
  <c r="G3883"/>
  <c r="H3883"/>
  <c r="A3794"/>
  <c r="B3794"/>
  <c r="C3794"/>
  <c r="D3794"/>
  <c r="E3794"/>
  <c r="F3794"/>
  <c r="G3794"/>
  <c r="H3794"/>
  <c r="A3967"/>
  <c r="B3967"/>
  <c r="C3967"/>
  <c r="D3967"/>
  <c r="E3967"/>
  <c r="F3967"/>
  <c r="G3967"/>
  <c r="H3967"/>
  <c r="A4038"/>
  <c r="B4038"/>
  <c r="C4038"/>
  <c r="D4038"/>
  <c r="E4038"/>
  <c r="F4038"/>
  <c r="G4038"/>
  <c r="A3702"/>
  <c r="B3702"/>
  <c r="C3702"/>
  <c r="D3702"/>
  <c r="E3702"/>
  <c r="F3702"/>
  <c r="G3702"/>
  <c r="H3702"/>
  <c r="A3884"/>
  <c r="B3884"/>
  <c r="C3884"/>
  <c r="D3884"/>
  <c r="E3884"/>
  <c r="F3884"/>
  <c r="G3884"/>
  <c r="H3884"/>
  <c r="A3968"/>
  <c r="B3968"/>
  <c r="C3968"/>
  <c r="D3968"/>
  <c r="E3968"/>
  <c r="F3968"/>
  <c r="G3968"/>
  <c r="H3968"/>
  <c r="A4039"/>
  <c r="B4039"/>
  <c r="C4039"/>
  <c r="D4039"/>
  <c r="E4039"/>
  <c r="F4039"/>
  <c r="G4039"/>
  <c r="A3936"/>
  <c r="B3936"/>
  <c r="C3936"/>
  <c r="D3936"/>
  <c r="E3936"/>
  <c r="F3936"/>
  <c r="G3936"/>
  <c r="H3936"/>
  <c r="A3703"/>
  <c r="B3703"/>
  <c r="C3703"/>
  <c r="D3703"/>
  <c r="E3703"/>
  <c r="F3703"/>
  <c r="G3703"/>
  <c r="H3703"/>
  <c r="A3885"/>
  <c r="B3885"/>
  <c r="C3885"/>
  <c r="D3885"/>
  <c r="E3885"/>
  <c r="F3885"/>
  <c r="G3885"/>
  <c r="H3885"/>
  <c r="A4040"/>
  <c r="B4040"/>
  <c r="C4040"/>
  <c r="D4040"/>
  <c r="E4040"/>
  <c r="F4040"/>
  <c r="G4040"/>
  <c r="A3097"/>
  <c r="B3097"/>
  <c r="C3097"/>
  <c r="D3097"/>
  <c r="E3097"/>
  <c r="F3097"/>
  <c r="G3097"/>
  <c r="H3097"/>
  <c r="A3157"/>
  <c r="B3157"/>
  <c r="C3157"/>
  <c r="D3157"/>
  <c r="E3157"/>
  <c r="F3157"/>
  <c r="G3157"/>
  <c r="H3157"/>
  <c r="A3174"/>
  <c r="B3174"/>
  <c r="C3174"/>
  <c r="D3174"/>
  <c r="E3174"/>
  <c r="F3174"/>
  <c r="G3174"/>
  <c r="H3174"/>
  <c r="A3208"/>
  <c r="B3208"/>
  <c r="C3208"/>
  <c r="D3208"/>
  <c r="E3208"/>
  <c r="F3208"/>
  <c r="G3208"/>
  <c r="H3208"/>
  <c r="A3177"/>
  <c r="B3177"/>
  <c r="C3177"/>
  <c r="D3177"/>
  <c r="E3177"/>
  <c r="F3177"/>
  <c r="G3177"/>
  <c r="H3177"/>
  <c r="A3245"/>
  <c r="B3245"/>
  <c r="C3245"/>
  <c r="D3245"/>
  <c r="E3245"/>
  <c r="F3245"/>
  <c r="G3245"/>
  <c r="A3158"/>
  <c r="B3158"/>
  <c r="C3158"/>
  <c r="D3158"/>
  <c r="E3158"/>
  <c r="F3158"/>
  <c r="G3158"/>
  <c r="H3158"/>
  <c r="A3246"/>
  <c r="B3246"/>
  <c r="C3246"/>
  <c r="D3246"/>
  <c r="E3246"/>
  <c r="F3246"/>
  <c r="G3246"/>
  <c r="A3159"/>
  <c r="B3159"/>
  <c r="C3159"/>
  <c r="D3159"/>
  <c r="E3159"/>
  <c r="F3159"/>
  <c r="G3159"/>
  <c r="H3159"/>
  <c r="A3247"/>
  <c r="B3247"/>
  <c r="C3247"/>
  <c r="D3247"/>
  <c r="E3247"/>
  <c r="F3247"/>
  <c r="G3247"/>
  <c r="A3160"/>
  <c r="B3160"/>
  <c r="C3160"/>
  <c r="D3160"/>
  <c r="E3160"/>
  <c r="F3160"/>
  <c r="G3160"/>
  <c r="H3160"/>
  <c r="A3263"/>
  <c r="B3263"/>
  <c r="C3263"/>
  <c r="D3263"/>
  <c r="E3263"/>
  <c r="F3263"/>
  <c r="G3263"/>
  <c r="H3263"/>
  <c r="A3289"/>
  <c r="B3289"/>
  <c r="C3289"/>
  <c r="D3289"/>
  <c r="E3289"/>
  <c r="F3289"/>
  <c r="G3289"/>
  <c r="H3289"/>
  <c r="A3317"/>
  <c r="B3317"/>
  <c r="C3317"/>
  <c r="D3317"/>
  <c r="E3317"/>
  <c r="F3317"/>
  <c r="G3317"/>
  <c r="H3317"/>
  <c r="A3390"/>
  <c r="B3390"/>
  <c r="C3390"/>
  <c r="D3390"/>
  <c r="E3390"/>
  <c r="F3390"/>
  <c r="G3390"/>
  <c r="H3390"/>
  <c r="A3391"/>
  <c r="B3391"/>
  <c r="C3391"/>
  <c r="D3391"/>
  <c r="E3391"/>
  <c r="F3391"/>
  <c r="G3391"/>
  <c r="H3391"/>
  <c r="A3392"/>
  <c r="B3392"/>
  <c r="C3392"/>
  <c r="D3392"/>
  <c r="E3392"/>
  <c r="F3392"/>
  <c r="G3392"/>
  <c r="H3392"/>
  <c r="A3393"/>
  <c r="B3393"/>
  <c r="C3393"/>
  <c r="D3393"/>
  <c r="E3393"/>
  <c r="F3393"/>
  <c r="G3393"/>
  <c r="H3393"/>
  <c r="A3394"/>
  <c r="B3394"/>
  <c r="C3394"/>
  <c r="D3394"/>
  <c r="E3394"/>
  <c r="F3394"/>
  <c r="G3394"/>
  <c r="H3394"/>
  <c r="A3531"/>
  <c r="B3531"/>
  <c r="C3531"/>
  <c r="D3531"/>
  <c r="E3531"/>
  <c r="F3531"/>
  <c r="G3531"/>
  <c r="A3496"/>
  <c r="B3496"/>
  <c r="C3496"/>
  <c r="D3496"/>
  <c r="E3496"/>
  <c r="F3496"/>
  <c r="G3496"/>
  <c r="A3532"/>
  <c r="B3532"/>
  <c r="C3532"/>
  <c r="D3532"/>
  <c r="E3532"/>
  <c r="F3532"/>
  <c r="G3532"/>
  <c r="A3497"/>
  <c r="B3497"/>
  <c r="C3497"/>
  <c r="D3497"/>
  <c r="E3497"/>
  <c r="F3497"/>
  <c r="G3497"/>
  <c r="A3572"/>
  <c r="B3572"/>
  <c r="C3572"/>
  <c r="D3572"/>
  <c r="E3572"/>
  <c r="F3572"/>
  <c r="G3572"/>
  <c r="H3572"/>
  <c r="A3600"/>
  <c r="B3600"/>
  <c r="C3600"/>
  <c r="D3600"/>
  <c r="E3600"/>
  <c r="F3600"/>
  <c r="G3600"/>
  <c r="H3600"/>
  <c r="A3573"/>
  <c r="B3573"/>
  <c r="C3573"/>
  <c r="D3573"/>
  <c r="E3573"/>
  <c r="F3573"/>
  <c r="G3573"/>
  <c r="H3573"/>
  <c r="A3574"/>
  <c r="B3574"/>
  <c r="C3574"/>
  <c r="D3574"/>
  <c r="E3574"/>
  <c r="F3574"/>
  <c r="G3574"/>
  <c r="H3574"/>
  <c r="A3626"/>
  <c r="B3626"/>
  <c r="C3626"/>
  <c r="D3626"/>
  <c r="E3626"/>
  <c r="F3626"/>
  <c r="G3626"/>
  <c r="A3704"/>
  <c r="B3704"/>
  <c r="C3704"/>
  <c r="D3704"/>
  <c r="E3704"/>
  <c r="F3704"/>
  <c r="G3704"/>
  <c r="H3704"/>
  <c r="A3886"/>
  <c r="B3886"/>
  <c r="C3886"/>
  <c r="D3886"/>
  <c r="E3886"/>
  <c r="F3886"/>
  <c r="G3886"/>
  <c r="H3886"/>
  <c r="A3937"/>
  <c r="B3937"/>
  <c r="C3937"/>
  <c r="D3937"/>
  <c r="E3937"/>
  <c r="F3937"/>
  <c r="G3937"/>
  <c r="H3937"/>
  <c r="A3705"/>
  <c r="B3705"/>
  <c r="C3705"/>
  <c r="D3705"/>
  <c r="E3705"/>
  <c r="F3705"/>
  <c r="G3705"/>
  <c r="H3705"/>
  <c r="A3750"/>
  <c r="B3750"/>
  <c r="C3750"/>
  <c r="D3750"/>
  <c r="E3750"/>
  <c r="F3750"/>
  <c r="G3750"/>
  <c r="H3750"/>
  <c r="A3887"/>
  <c r="B3887"/>
  <c r="C3887"/>
  <c r="D3887"/>
  <c r="E3887"/>
  <c r="F3887"/>
  <c r="G3887"/>
  <c r="H3887"/>
  <c r="A3795"/>
  <c r="B3795"/>
  <c r="C3795"/>
  <c r="D3795"/>
  <c r="E3795"/>
  <c r="F3795"/>
  <c r="G3795"/>
  <c r="H3795"/>
  <c r="A3969"/>
  <c r="B3969"/>
  <c r="C3969"/>
  <c r="D3969"/>
  <c r="E3969"/>
  <c r="F3969"/>
  <c r="G3969"/>
  <c r="H3969"/>
  <c r="A4041"/>
  <c r="B4041"/>
  <c r="C4041"/>
  <c r="D4041"/>
  <c r="E4041"/>
  <c r="F4041"/>
  <c r="G4041"/>
  <c r="A3938"/>
  <c r="B3938"/>
  <c r="C3938"/>
  <c r="D3938"/>
  <c r="E3938"/>
  <c r="F3938"/>
  <c r="G3938"/>
  <c r="H3938"/>
  <c r="A3706"/>
  <c r="B3706"/>
  <c r="C3706"/>
  <c r="D3706"/>
  <c r="E3706"/>
  <c r="F3706"/>
  <c r="G3706"/>
  <c r="H3706"/>
  <c r="A3751"/>
  <c r="B3751"/>
  <c r="C3751"/>
  <c r="D3751"/>
  <c r="E3751"/>
  <c r="F3751"/>
  <c r="G3751"/>
  <c r="H3751"/>
  <c r="A3771"/>
  <c r="B3771"/>
  <c r="C3771"/>
  <c r="D3771"/>
  <c r="E3771"/>
  <c r="F3771"/>
  <c r="G3771"/>
  <c r="H3771"/>
  <c r="A3888"/>
  <c r="B3888"/>
  <c r="C3888"/>
  <c r="D3888"/>
  <c r="E3888"/>
  <c r="F3888"/>
  <c r="G3888"/>
  <c r="H3888"/>
  <c r="A4042"/>
  <c r="B4042"/>
  <c r="C4042"/>
  <c r="D4042"/>
  <c r="E4042"/>
  <c r="F4042"/>
  <c r="G4042"/>
  <c r="A3707"/>
  <c r="B3707"/>
  <c r="C3707"/>
  <c r="D3707"/>
  <c r="E3707"/>
  <c r="F3707"/>
  <c r="G3707"/>
  <c r="H3707"/>
  <c r="A3889"/>
  <c r="B3889"/>
  <c r="C3889"/>
  <c r="D3889"/>
  <c r="E3889"/>
  <c r="F3889"/>
  <c r="G3889"/>
  <c r="H3889"/>
  <c r="A4043"/>
  <c r="B4043"/>
  <c r="C4043"/>
  <c r="D4043"/>
  <c r="E4043"/>
  <c r="F4043"/>
  <c r="G4043"/>
  <c r="A3939"/>
  <c r="B3939"/>
  <c r="C3939"/>
  <c r="D3939"/>
  <c r="E3939"/>
  <c r="F3939"/>
  <c r="G3939"/>
  <c r="H3939"/>
  <c r="A3708"/>
  <c r="B3708"/>
  <c r="C3708"/>
  <c r="D3708"/>
  <c r="E3708"/>
  <c r="F3708"/>
  <c r="G3708"/>
  <c r="H3708"/>
  <c r="A3752"/>
  <c r="B3752"/>
  <c r="C3752"/>
  <c r="D3752"/>
  <c r="E3752"/>
  <c r="F3752"/>
  <c r="G3752"/>
  <c r="H3752"/>
  <c r="A3890"/>
  <c r="B3890"/>
  <c r="C3890"/>
  <c r="D3890"/>
  <c r="E3890"/>
  <c r="F3890"/>
  <c r="G3890"/>
  <c r="H3890"/>
  <c r="A4044"/>
  <c r="B4044"/>
  <c r="C4044"/>
  <c r="D4044"/>
  <c r="E4044"/>
  <c r="F4044"/>
  <c r="G4044"/>
  <c r="A3098"/>
  <c r="B3098"/>
  <c r="C3098"/>
  <c r="D3098"/>
  <c r="E3098"/>
  <c r="F3098"/>
  <c r="G3098"/>
  <c r="H3098"/>
  <c r="A3099"/>
  <c r="B3099"/>
  <c r="C3099"/>
  <c r="D3099"/>
  <c r="E3099"/>
  <c r="F3099"/>
  <c r="G3099"/>
  <c r="H3099"/>
  <c r="A3100"/>
  <c r="B3100"/>
  <c r="C3100"/>
  <c r="D3100"/>
  <c r="E3100"/>
  <c r="F3100"/>
  <c r="G3100"/>
  <c r="H3100"/>
  <c r="A3111"/>
  <c r="B3111"/>
  <c r="C3111"/>
  <c r="D3111"/>
  <c r="E3111"/>
  <c r="F3111"/>
  <c r="G3111"/>
  <c r="A3161"/>
  <c r="B3161"/>
  <c r="C3161"/>
  <c r="D3161"/>
  <c r="E3161"/>
  <c r="F3161"/>
  <c r="G3161"/>
  <c r="H3161"/>
  <c r="A3175"/>
  <c r="B3175"/>
  <c r="C3175"/>
  <c r="D3175"/>
  <c r="E3175"/>
  <c r="F3175"/>
  <c r="G3175"/>
  <c r="H3175"/>
  <c r="A3209"/>
  <c r="B3209"/>
  <c r="C3209"/>
  <c r="D3209"/>
  <c r="E3209"/>
  <c r="F3209"/>
  <c r="G3209"/>
  <c r="H3209"/>
  <c r="A3248"/>
  <c r="B3248"/>
  <c r="C3248"/>
  <c r="D3248"/>
  <c r="E3248"/>
  <c r="F3248"/>
  <c r="G3248"/>
  <c r="A3162"/>
  <c r="B3162"/>
  <c r="C3162"/>
  <c r="D3162"/>
  <c r="E3162"/>
  <c r="F3162"/>
  <c r="G3162"/>
  <c r="H3162"/>
  <c r="A3210"/>
  <c r="B3210"/>
  <c r="C3210"/>
  <c r="D3210"/>
  <c r="E3210"/>
  <c r="F3210"/>
  <c r="G3210"/>
  <c r="H3210"/>
  <c r="A3249"/>
  <c r="B3249"/>
  <c r="C3249"/>
  <c r="D3249"/>
  <c r="E3249"/>
  <c r="F3249"/>
  <c r="G3249"/>
  <c r="A3163"/>
  <c r="B3163"/>
  <c r="C3163"/>
  <c r="D3163"/>
  <c r="E3163"/>
  <c r="F3163"/>
  <c r="G3163"/>
  <c r="H3163"/>
  <c r="A3164"/>
  <c r="B3164"/>
  <c r="C3164"/>
  <c r="D3164"/>
  <c r="E3164"/>
  <c r="F3164"/>
  <c r="G3164"/>
  <c r="H3164"/>
  <c r="A3250"/>
  <c r="B3250"/>
  <c r="C3250"/>
  <c r="D3250"/>
  <c r="E3250"/>
  <c r="F3250"/>
  <c r="G3250"/>
  <c r="A3272"/>
  <c r="B3272"/>
  <c r="C3272"/>
  <c r="D3272"/>
  <c r="E3272"/>
  <c r="F3272"/>
  <c r="G3272"/>
  <c r="H3272"/>
  <c r="A3290"/>
  <c r="B3290"/>
  <c r="C3290"/>
  <c r="D3290"/>
  <c r="E3290"/>
  <c r="F3290"/>
  <c r="G3290"/>
  <c r="H3290"/>
  <c r="A3318"/>
  <c r="B3318"/>
  <c r="C3318"/>
  <c r="D3318"/>
  <c r="E3318"/>
  <c r="F3318"/>
  <c r="G3318"/>
  <c r="H3318"/>
  <c r="A3395"/>
  <c r="B3395"/>
  <c r="C3395"/>
  <c r="D3395"/>
  <c r="E3395"/>
  <c r="F3395"/>
  <c r="G3395"/>
  <c r="H3395"/>
  <c r="A3457"/>
  <c r="B3457"/>
  <c r="C3457"/>
  <c r="D3457"/>
  <c r="E3457"/>
  <c r="F3457"/>
  <c r="G3457"/>
  <c r="A3396"/>
  <c r="B3396"/>
  <c r="C3396"/>
  <c r="D3396"/>
  <c r="E3396"/>
  <c r="F3396"/>
  <c r="G3396"/>
  <c r="H3396"/>
  <c r="A3458"/>
  <c r="B3458"/>
  <c r="C3458"/>
  <c r="D3458"/>
  <c r="E3458"/>
  <c r="F3458"/>
  <c r="G3458"/>
  <c r="A3397"/>
  <c r="B3397"/>
  <c r="C3397"/>
  <c r="D3397"/>
  <c r="E3397"/>
  <c r="F3397"/>
  <c r="G3397"/>
  <c r="H3397"/>
  <c r="A3398"/>
  <c r="B3398"/>
  <c r="C3398"/>
  <c r="D3398"/>
  <c r="E3398"/>
  <c r="F3398"/>
  <c r="G3398"/>
  <c r="H3398"/>
  <c r="A3399"/>
  <c r="B3399"/>
  <c r="C3399"/>
  <c r="D3399"/>
  <c r="E3399"/>
  <c r="F3399"/>
  <c r="G3399"/>
  <c r="H3399"/>
  <c r="A3459"/>
  <c r="B3459"/>
  <c r="C3459"/>
  <c r="D3459"/>
  <c r="E3459"/>
  <c r="F3459"/>
  <c r="G3459"/>
  <c r="A3533"/>
  <c r="B3533"/>
  <c r="C3533"/>
  <c r="D3533"/>
  <c r="E3533"/>
  <c r="F3533"/>
  <c r="G3533"/>
  <c r="A3534"/>
  <c r="B3534"/>
  <c r="C3534"/>
  <c r="D3534"/>
  <c r="E3534"/>
  <c r="F3534"/>
  <c r="G3534"/>
  <c r="A3466"/>
  <c r="B3466"/>
  <c r="C3466"/>
  <c r="D3466"/>
  <c r="E3466"/>
  <c r="F3466"/>
  <c r="G3466"/>
  <c r="H3466"/>
  <c r="A3475"/>
  <c r="B3475"/>
  <c r="C3475"/>
  <c r="D3475"/>
  <c r="E3475"/>
  <c r="F3475"/>
  <c r="G3475"/>
  <c r="H3475"/>
  <c r="A3498"/>
  <c r="B3498"/>
  <c r="C3498"/>
  <c r="D3498"/>
  <c r="E3498"/>
  <c r="F3498"/>
  <c r="G3498"/>
  <c r="A3541"/>
  <c r="B3541"/>
  <c r="C3541"/>
  <c r="D3541"/>
  <c r="E3541"/>
  <c r="F3541"/>
  <c r="G3541"/>
  <c r="H3541"/>
  <c r="A3575"/>
  <c r="B3575"/>
  <c r="C3575"/>
  <c r="D3575"/>
  <c r="E3575"/>
  <c r="F3575"/>
  <c r="G3575"/>
  <c r="H3575"/>
  <c r="A3585"/>
  <c r="B3585"/>
  <c r="C3585"/>
  <c r="D3585"/>
  <c r="E3585"/>
  <c r="F3585"/>
  <c r="G3585"/>
  <c r="H3585"/>
  <c r="A3601"/>
  <c r="B3601"/>
  <c r="C3601"/>
  <c r="D3601"/>
  <c r="E3601"/>
  <c r="F3601"/>
  <c r="G3601"/>
  <c r="H3601"/>
  <c r="A3576"/>
  <c r="B3576"/>
  <c r="C3576"/>
  <c r="D3576"/>
  <c r="E3576"/>
  <c r="F3576"/>
  <c r="G3576"/>
  <c r="H3576"/>
  <c r="A3627"/>
  <c r="B3627"/>
  <c r="C3627"/>
  <c r="D3627"/>
  <c r="E3627"/>
  <c r="F3627"/>
  <c r="G3627"/>
  <c r="A3577"/>
  <c r="B3577"/>
  <c r="C3577"/>
  <c r="D3577"/>
  <c r="E3577"/>
  <c r="F3577"/>
  <c r="G3577"/>
  <c r="H3577"/>
  <c r="A3609"/>
  <c r="B3609"/>
  <c r="C3609"/>
  <c r="D3609"/>
  <c r="E3609"/>
  <c r="F3609"/>
  <c r="G3609"/>
  <c r="H3609"/>
  <c r="A3709"/>
  <c r="B3709"/>
  <c r="C3709"/>
  <c r="D3709"/>
  <c r="E3709"/>
  <c r="F3709"/>
  <c r="G3709"/>
  <c r="H3709"/>
  <c r="A3753"/>
  <c r="B3753"/>
  <c r="C3753"/>
  <c r="D3753"/>
  <c r="E3753"/>
  <c r="F3753"/>
  <c r="G3753"/>
  <c r="H3753"/>
  <c r="A3891"/>
  <c r="B3891"/>
  <c r="C3891"/>
  <c r="D3891"/>
  <c r="E3891"/>
  <c r="F3891"/>
  <c r="G3891"/>
  <c r="H3891"/>
  <c r="A4045"/>
  <c r="B4045"/>
  <c r="C4045"/>
  <c r="D4045"/>
  <c r="E4045"/>
  <c r="F4045"/>
  <c r="G4045"/>
  <c r="A3940"/>
  <c r="B3940"/>
  <c r="C3940"/>
  <c r="D3940"/>
  <c r="E3940"/>
  <c r="F3940"/>
  <c r="G3940"/>
  <c r="H3940"/>
  <c r="A3710"/>
  <c r="B3710"/>
  <c r="C3710"/>
  <c r="D3710"/>
  <c r="E3710"/>
  <c r="F3710"/>
  <c r="G3710"/>
  <c r="H3710"/>
  <c r="A3754"/>
  <c r="B3754"/>
  <c r="C3754"/>
  <c r="D3754"/>
  <c r="E3754"/>
  <c r="F3754"/>
  <c r="G3754"/>
  <c r="H3754"/>
  <c r="A3892"/>
  <c r="B3892"/>
  <c r="C3892"/>
  <c r="D3892"/>
  <c r="E3892"/>
  <c r="F3892"/>
  <c r="G3892"/>
  <c r="H3892"/>
  <c r="A3796"/>
  <c r="B3796"/>
  <c r="C3796"/>
  <c r="D3796"/>
  <c r="E3796"/>
  <c r="F3796"/>
  <c r="G3796"/>
  <c r="H3796"/>
  <c r="A3970"/>
  <c r="B3970"/>
  <c r="C3970"/>
  <c r="D3970"/>
  <c r="E3970"/>
  <c r="F3970"/>
  <c r="G3970"/>
  <c r="H3970"/>
  <c r="A4046"/>
  <c r="B4046"/>
  <c r="C4046"/>
  <c r="D4046"/>
  <c r="E4046"/>
  <c r="F4046"/>
  <c r="G4046"/>
  <c r="A3941"/>
  <c r="B3941"/>
  <c r="C3941"/>
  <c r="D3941"/>
  <c r="E3941"/>
  <c r="F3941"/>
  <c r="G3941"/>
  <c r="H3941"/>
  <c r="A3711"/>
  <c r="B3711"/>
  <c r="C3711"/>
  <c r="D3711"/>
  <c r="E3711"/>
  <c r="F3711"/>
  <c r="G3711"/>
  <c r="H3711"/>
  <c r="A3755"/>
  <c r="B3755"/>
  <c r="C3755"/>
  <c r="D3755"/>
  <c r="E3755"/>
  <c r="F3755"/>
  <c r="G3755"/>
  <c r="H3755"/>
  <c r="A3893"/>
  <c r="B3893"/>
  <c r="C3893"/>
  <c r="D3893"/>
  <c r="E3893"/>
  <c r="F3893"/>
  <c r="G3893"/>
  <c r="H3893"/>
  <c r="A3971"/>
  <c r="B3971"/>
  <c r="C3971"/>
  <c r="D3971"/>
  <c r="E3971"/>
  <c r="F3971"/>
  <c r="G3971"/>
  <c r="H3971"/>
  <c r="A4047"/>
  <c r="B4047"/>
  <c r="C4047"/>
  <c r="D4047"/>
  <c r="E4047"/>
  <c r="F4047"/>
  <c r="G4047"/>
  <c r="A3712"/>
  <c r="B3712"/>
  <c r="C3712"/>
  <c r="D3712"/>
  <c r="E3712"/>
  <c r="F3712"/>
  <c r="G3712"/>
  <c r="H3712"/>
  <c r="A3894"/>
  <c r="B3894"/>
  <c r="C3894"/>
  <c r="D3894"/>
  <c r="E3894"/>
  <c r="F3894"/>
  <c r="G3894"/>
  <c r="H3894"/>
  <c r="A3972"/>
  <c r="B3972"/>
  <c r="C3972"/>
  <c r="D3972"/>
  <c r="E3972"/>
  <c r="F3972"/>
  <c r="G3972"/>
  <c r="H3972"/>
  <c r="A4048"/>
  <c r="B4048"/>
  <c r="C4048"/>
  <c r="D4048"/>
  <c r="E4048"/>
  <c r="F4048"/>
  <c r="G4048"/>
  <c r="A3942"/>
  <c r="B3942"/>
  <c r="C3942"/>
  <c r="D3942"/>
  <c r="E3942"/>
  <c r="F3942"/>
  <c r="G3942"/>
  <c r="H3942"/>
  <c r="A3713"/>
  <c r="B3713"/>
  <c r="C3713"/>
  <c r="D3713"/>
  <c r="E3713"/>
  <c r="F3713"/>
  <c r="G3713"/>
  <c r="H3713"/>
  <c r="A3756"/>
  <c r="B3756"/>
  <c r="C3756"/>
  <c r="D3756"/>
  <c r="E3756"/>
  <c r="F3756"/>
  <c r="G3756"/>
  <c r="H3756"/>
  <c r="A3895"/>
  <c r="B3895"/>
  <c r="C3895"/>
  <c r="D3895"/>
  <c r="E3895"/>
  <c r="F3895"/>
  <c r="G3895"/>
  <c r="H3895"/>
  <c r="A4049"/>
  <c r="B4049"/>
  <c r="C4049"/>
  <c r="D4049"/>
  <c r="E4049"/>
  <c r="F4049"/>
  <c r="G4049"/>
  <c r="A3101"/>
  <c r="B3101"/>
  <c r="C3101"/>
  <c r="D3101"/>
  <c r="E3101"/>
  <c r="F3101"/>
  <c r="G3101"/>
  <c r="H3101"/>
  <c r="A3102"/>
  <c r="B3102"/>
  <c r="C3102"/>
  <c r="D3102"/>
  <c r="E3102"/>
  <c r="F3102"/>
  <c r="G3102"/>
  <c r="H3102"/>
  <c r="A3103"/>
  <c r="B3103"/>
  <c r="C3103"/>
  <c r="D3103"/>
  <c r="E3103"/>
  <c r="F3103"/>
  <c r="G3103"/>
  <c r="H3103"/>
  <c r="A3165"/>
  <c r="B3165"/>
  <c r="C3165"/>
  <c r="D3165"/>
  <c r="E3165"/>
  <c r="F3165"/>
  <c r="G3165"/>
  <c r="H3165"/>
  <c r="A3176"/>
  <c r="B3176"/>
  <c r="C3176"/>
  <c r="D3176"/>
  <c r="E3176"/>
  <c r="F3176"/>
  <c r="G3176"/>
  <c r="H3176"/>
  <c r="A3211"/>
  <c r="B3211"/>
  <c r="C3211"/>
  <c r="D3211"/>
  <c r="E3211"/>
  <c r="F3211"/>
  <c r="G3211"/>
  <c r="H3211"/>
  <c r="A3179"/>
  <c r="B3179"/>
  <c r="C3179"/>
  <c r="D3179"/>
  <c r="E3179"/>
  <c r="F3179"/>
  <c r="G3179"/>
  <c r="H3179"/>
  <c r="A3218"/>
  <c r="B3218"/>
  <c r="C3218"/>
  <c r="D3218"/>
  <c r="E3218"/>
  <c r="F3218"/>
  <c r="G3218"/>
  <c r="H3218"/>
  <c r="A3251"/>
  <c r="B3251"/>
  <c r="C3251"/>
  <c r="D3251"/>
  <c r="E3251"/>
  <c r="F3251"/>
  <c r="G3251"/>
  <c r="A3166"/>
  <c r="B3166"/>
  <c r="C3166"/>
  <c r="D3166"/>
  <c r="E3166"/>
  <c r="F3166"/>
  <c r="G3166"/>
  <c r="H3166"/>
  <c r="A3212"/>
  <c r="B3212"/>
  <c r="C3212"/>
  <c r="D3212"/>
  <c r="E3212"/>
  <c r="F3212"/>
  <c r="G3212"/>
  <c r="H3212"/>
  <c r="A3180"/>
  <c r="B3180"/>
  <c r="C3180"/>
  <c r="D3180"/>
  <c r="E3180"/>
  <c r="F3180"/>
  <c r="G3180"/>
  <c r="H3180"/>
  <c r="A3219"/>
  <c r="B3219"/>
  <c r="C3219"/>
  <c r="D3219"/>
  <c r="E3219"/>
  <c r="F3219"/>
  <c r="G3219"/>
  <c r="H3219"/>
  <c r="A3252"/>
  <c r="B3252"/>
  <c r="C3252"/>
  <c r="D3252"/>
  <c r="E3252"/>
  <c r="F3252"/>
  <c r="G3252"/>
  <c r="A3167"/>
  <c r="B3167"/>
  <c r="C3167"/>
  <c r="D3167"/>
  <c r="E3167"/>
  <c r="F3167"/>
  <c r="G3167"/>
  <c r="H3167"/>
  <c r="A3213"/>
  <c r="B3213"/>
  <c r="C3213"/>
  <c r="D3213"/>
  <c r="E3213"/>
  <c r="F3213"/>
  <c r="G3213"/>
  <c r="H3213"/>
  <c r="A3181"/>
  <c r="B3181"/>
  <c r="C3181"/>
  <c r="D3181"/>
  <c r="E3181"/>
  <c r="F3181"/>
  <c r="G3181"/>
  <c r="H3181"/>
  <c r="A3220"/>
  <c r="B3220"/>
  <c r="C3220"/>
  <c r="D3220"/>
  <c r="E3220"/>
  <c r="F3220"/>
  <c r="G3220"/>
  <c r="H3220"/>
  <c r="A3253"/>
  <c r="B3253"/>
  <c r="C3253"/>
  <c r="D3253"/>
  <c r="E3253"/>
  <c r="F3253"/>
  <c r="G3253"/>
  <c r="A3168"/>
  <c r="B3168"/>
  <c r="C3168"/>
  <c r="D3168"/>
  <c r="E3168"/>
  <c r="F3168"/>
  <c r="G3168"/>
  <c r="H3168"/>
  <c r="A3182"/>
  <c r="B3182"/>
  <c r="C3182"/>
  <c r="D3182"/>
  <c r="E3182"/>
  <c r="F3182"/>
  <c r="G3182"/>
  <c r="H3182"/>
  <c r="A3221"/>
  <c r="B3221"/>
  <c r="C3221"/>
  <c r="D3221"/>
  <c r="E3221"/>
  <c r="F3221"/>
  <c r="G3221"/>
  <c r="H3221"/>
  <c r="A3264"/>
  <c r="B3264"/>
  <c r="C3264"/>
  <c r="D3264"/>
  <c r="E3264"/>
  <c r="F3264"/>
  <c r="G3264"/>
  <c r="H3264"/>
  <c r="A3291"/>
  <c r="B3291"/>
  <c r="C3291"/>
  <c r="D3291"/>
  <c r="E3291"/>
  <c r="F3291"/>
  <c r="G3291"/>
  <c r="H3291"/>
  <c r="A3464"/>
  <c r="B3464"/>
  <c r="C3464"/>
  <c r="D3464"/>
  <c r="E3464"/>
  <c r="F3464"/>
  <c r="G3464"/>
  <c r="A3319"/>
  <c r="B3319"/>
  <c r="C3319"/>
  <c r="D3319"/>
  <c r="E3319"/>
  <c r="F3319"/>
  <c r="G3319"/>
  <c r="H3319"/>
  <c r="A3400"/>
  <c r="B3400"/>
  <c r="C3400"/>
  <c r="D3400"/>
  <c r="E3400"/>
  <c r="F3400"/>
  <c r="G3400"/>
  <c r="H3400"/>
  <c r="A3460"/>
  <c r="B3460"/>
  <c r="C3460"/>
  <c r="D3460"/>
  <c r="E3460"/>
  <c r="F3460"/>
  <c r="G3460"/>
  <c r="A3309"/>
  <c r="B3309"/>
  <c r="C3309"/>
  <c r="D3309"/>
  <c r="E3309"/>
  <c r="F3309"/>
  <c r="G3309"/>
  <c r="H3309"/>
  <c r="A3401"/>
  <c r="B3401"/>
  <c r="C3401"/>
  <c r="D3401"/>
  <c r="E3401"/>
  <c r="F3401"/>
  <c r="G3401"/>
  <c r="H3401"/>
  <c r="A3461"/>
  <c r="B3461"/>
  <c r="C3461"/>
  <c r="D3461"/>
  <c r="E3461"/>
  <c r="F3461"/>
  <c r="G3461"/>
  <c r="A3402"/>
  <c r="B3402"/>
  <c r="C3402"/>
  <c r="D3402"/>
  <c r="E3402"/>
  <c r="F3402"/>
  <c r="G3402"/>
  <c r="H3402"/>
  <c r="A3403"/>
  <c r="B3403"/>
  <c r="C3403"/>
  <c r="D3403"/>
  <c r="E3403"/>
  <c r="F3403"/>
  <c r="G3403"/>
  <c r="H3403"/>
  <c r="A3404"/>
  <c r="B3404"/>
  <c r="C3404"/>
  <c r="D3404"/>
  <c r="E3404"/>
  <c r="F3404"/>
  <c r="G3404"/>
  <c r="H3404"/>
  <c r="A3535"/>
  <c r="B3535"/>
  <c r="C3535"/>
  <c r="D3535"/>
  <c r="E3535"/>
  <c r="F3535"/>
  <c r="G3535"/>
  <c r="A3499"/>
  <c r="B3499"/>
  <c r="C3499"/>
  <c r="D3499"/>
  <c r="E3499"/>
  <c r="F3499"/>
  <c r="G3499"/>
  <c r="A3536"/>
  <c r="B3536"/>
  <c r="C3536"/>
  <c r="D3536"/>
  <c r="E3536"/>
  <c r="F3536"/>
  <c r="G3536"/>
  <c r="A3500"/>
  <c r="B3500"/>
  <c r="C3500"/>
  <c r="D3500"/>
  <c r="E3500"/>
  <c r="F3500"/>
  <c r="G3500"/>
  <c r="A3537"/>
  <c r="B3537"/>
  <c r="C3537"/>
  <c r="D3537"/>
  <c r="E3537"/>
  <c r="F3537"/>
  <c r="G3537"/>
  <c r="A3476"/>
  <c r="B3476"/>
  <c r="C3476"/>
  <c r="D3476"/>
  <c r="E3476"/>
  <c r="F3476"/>
  <c r="G3476"/>
  <c r="H3476"/>
  <c r="A3501"/>
  <c r="B3501"/>
  <c r="C3501"/>
  <c r="D3501"/>
  <c r="E3501"/>
  <c r="F3501"/>
  <c r="G3501"/>
  <c r="A3578"/>
  <c r="B3578"/>
  <c r="C3578"/>
  <c r="D3578"/>
  <c r="E3578"/>
  <c r="F3578"/>
  <c r="G3578"/>
  <c r="H3578"/>
  <c r="A3602"/>
  <c r="B3602"/>
  <c r="C3602"/>
  <c r="D3602"/>
  <c r="E3602"/>
  <c r="F3602"/>
  <c r="G3602"/>
  <c r="H3602"/>
  <c r="A3579"/>
  <c r="B3579"/>
  <c r="C3579"/>
  <c r="D3579"/>
  <c r="E3579"/>
  <c r="F3579"/>
  <c r="G3579"/>
  <c r="H3579"/>
  <c r="A3603"/>
  <c r="B3603"/>
  <c r="C3603"/>
  <c r="D3603"/>
  <c r="E3603"/>
  <c r="F3603"/>
  <c r="G3603"/>
  <c r="H3603"/>
  <c r="A3610"/>
  <c r="B3610"/>
  <c r="C3610"/>
  <c r="D3610"/>
  <c r="E3610"/>
  <c r="F3610"/>
  <c r="G3610"/>
  <c r="H3610"/>
  <c r="A3580"/>
  <c r="B3580"/>
  <c r="C3580"/>
  <c r="D3580"/>
  <c r="E3580"/>
  <c r="F3580"/>
  <c r="G3580"/>
  <c r="H3580"/>
  <c r="A3757"/>
  <c r="B3757"/>
  <c r="C3757"/>
  <c r="D3757"/>
  <c r="E3757"/>
  <c r="F3757"/>
  <c r="G3757"/>
  <c r="H3757"/>
  <c r="A3896"/>
  <c r="B3896"/>
  <c r="C3896"/>
  <c r="D3896"/>
  <c r="E3896"/>
  <c r="F3896"/>
  <c r="G3896"/>
  <c r="H3896"/>
  <c r="A3804"/>
  <c r="B3804"/>
  <c r="C3804"/>
  <c r="D3804"/>
  <c r="E3804"/>
  <c r="F3804"/>
  <c r="G3804"/>
  <c r="H3804"/>
  <c r="A4050"/>
  <c r="B4050"/>
  <c r="C4050"/>
  <c r="D4050"/>
  <c r="E4050"/>
  <c r="F4050"/>
  <c r="G4050"/>
  <c r="A3943"/>
  <c r="B3943"/>
  <c r="C3943"/>
  <c r="D3943"/>
  <c r="E3943"/>
  <c r="F3943"/>
  <c r="G3943"/>
  <c r="H3943"/>
  <c r="A3714"/>
  <c r="B3714"/>
  <c r="C3714"/>
  <c r="D3714"/>
  <c r="E3714"/>
  <c r="F3714"/>
  <c r="G3714"/>
  <c r="H3714"/>
  <c r="A3758"/>
  <c r="B3758"/>
  <c r="C3758"/>
  <c r="D3758"/>
  <c r="E3758"/>
  <c r="F3758"/>
  <c r="G3758"/>
  <c r="H3758"/>
  <c r="A3897"/>
  <c r="B3897"/>
  <c r="C3897"/>
  <c r="D3897"/>
  <c r="E3897"/>
  <c r="F3897"/>
  <c r="G3897"/>
  <c r="H3897"/>
  <c r="A3797"/>
  <c r="B3797"/>
  <c r="C3797"/>
  <c r="D3797"/>
  <c r="E3797"/>
  <c r="F3797"/>
  <c r="G3797"/>
  <c r="H3797"/>
  <c r="A3805"/>
  <c r="B3805"/>
  <c r="C3805"/>
  <c r="D3805"/>
  <c r="E3805"/>
  <c r="F3805"/>
  <c r="G3805"/>
  <c r="H3805"/>
  <c r="A3973"/>
  <c r="B3973"/>
  <c r="C3973"/>
  <c r="D3973"/>
  <c r="E3973"/>
  <c r="F3973"/>
  <c r="G3973"/>
  <c r="H3973"/>
  <c r="A4051"/>
  <c r="B4051"/>
  <c r="C4051"/>
  <c r="D4051"/>
  <c r="E4051"/>
  <c r="F4051"/>
  <c r="G4051"/>
  <c r="A3944"/>
  <c r="B3944"/>
  <c r="C3944"/>
  <c r="D3944"/>
  <c r="E3944"/>
  <c r="F3944"/>
  <c r="G3944"/>
  <c r="H3944"/>
  <c r="A3715"/>
  <c r="B3715"/>
  <c r="C3715"/>
  <c r="D3715"/>
  <c r="E3715"/>
  <c r="F3715"/>
  <c r="G3715"/>
  <c r="H3715"/>
  <c r="A3759"/>
  <c r="B3759"/>
  <c r="C3759"/>
  <c r="D3759"/>
  <c r="E3759"/>
  <c r="F3759"/>
  <c r="G3759"/>
  <c r="H3759"/>
  <c r="A3772"/>
  <c r="B3772"/>
  <c r="C3772"/>
  <c r="D3772"/>
  <c r="E3772"/>
  <c r="F3772"/>
  <c r="G3772"/>
  <c r="H3772"/>
  <c r="A3898"/>
  <c r="B3898"/>
  <c r="C3898"/>
  <c r="D3898"/>
  <c r="E3898"/>
  <c r="F3898"/>
  <c r="G3898"/>
  <c r="H3898"/>
  <c r="A3798"/>
  <c r="B3798"/>
  <c r="C3798"/>
  <c r="D3798"/>
  <c r="E3798"/>
  <c r="F3798"/>
  <c r="G3798"/>
  <c r="H3798"/>
  <c r="A3974"/>
  <c r="B3974"/>
  <c r="C3974"/>
  <c r="D3974"/>
  <c r="E3974"/>
  <c r="F3974"/>
  <c r="G3974"/>
  <c r="H3974"/>
  <c r="A4052"/>
  <c r="B4052"/>
  <c r="C4052"/>
  <c r="D4052"/>
  <c r="E4052"/>
  <c r="F4052"/>
  <c r="G4052"/>
  <c r="A3716"/>
  <c r="B3716"/>
  <c r="C3716"/>
  <c r="D3716"/>
  <c r="E3716"/>
  <c r="F3716"/>
  <c r="G3716"/>
  <c r="H3716"/>
  <c r="A3899"/>
  <c r="B3899"/>
  <c r="C3899"/>
  <c r="D3899"/>
  <c r="E3899"/>
  <c r="F3899"/>
  <c r="G3899"/>
  <c r="H3899"/>
  <c r="A3975"/>
  <c r="B3975"/>
  <c r="C3975"/>
  <c r="D3975"/>
  <c r="E3975"/>
  <c r="F3975"/>
  <c r="G3975"/>
  <c r="H3975"/>
  <c r="A4053"/>
  <c r="B4053"/>
  <c r="C4053"/>
  <c r="D4053"/>
  <c r="E4053"/>
  <c r="F4053"/>
  <c r="G4053"/>
  <c r="A3945"/>
  <c r="B3945"/>
  <c r="C3945"/>
  <c r="D3945"/>
  <c r="E3945"/>
  <c r="F3945"/>
  <c r="G3945"/>
  <c r="H3945"/>
  <c r="A3717"/>
  <c r="B3717"/>
  <c r="C3717"/>
  <c r="D3717"/>
  <c r="E3717"/>
  <c r="F3717"/>
  <c r="G3717"/>
  <c r="H3717"/>
  <c r="A3900"/>
  <c r="B3900"/>
  <c r="C3900"/>
  <c r="D3900"/>
  <c r="E3900"/>
  <c r="F3900"/>
  <c r="G3900"/>
  <c r="H3900"/>
  <c r="A4054"/>
  <c r="B4054"/>
  <c r="C4054"/>
  <c r="D4054"/>
  <c r="E4054"/>
  <c r="F4054"/>
  <c r="G4054"/>
  <c r="A3104"/>
  <c r="B3104"/>
  <c r="C3104"/>
  <c r="D3104"/>
  <c r="E3104"/>
  <c r="F3104"/>
  <c r="G3104"/>
  <c r="H3104"/>
  <c r="A3105"/>
  <c r="B3105"/>
  <c r="C3105"/>
  <c r="D3105"/>
  <c r="E3105"/>
  <c r="F3105"/>
  <c r="G3105"/>
  <c r="H3105"/>
  <c r="A3106"/>
  <c r="B3106"/>
  <c r="C3106"/>
  <c r="D3106"/>
  <c r="E3106"/>
  <c r="F3106"/>
  <c r="G3106"/>
  <c r="H3106"/>
  <c r="A3169"/>
  <c r="B3169"/>
  <c r="C3169"/>
  <c r="D3169"/>
  <c r="E3169"/>
  <c r="F3169"/>
  <c r="G3169"/>
  <c r="H3169"/>
  <c r="A3214"/>
  <c r="B3214"/>
  <c r="C3214"/>
  <c r="D3214"/>
  <c r="E3214"/>
  <c r="F3214"/>
  <c r="G3214"/>
  <c r="H3214"/>
  <c r="A3254"/>
  <c r="B3254"/>
  <c r="C3254"/>
  <c r="D3254"/>
  <c r="E3254"/>
  <c r="F3254"/>
  <c r="G3254"/>
  <c r="A3170"/>
  <c r="B3170"/>
  <c r="C3170"/>
  <c r="D3170"/>
  <c r="E3170"/>
  <c r="F3170"/>
  <c r="G3170"/>
  <c r="H3170"/>
  <c r="A3215"/>
  <c r="B3215"/>
  <c r="C3215"/>
  <c r="D3215"/>
  <c r="E3215"/>
  <c r="F3215"/>
  <c r="G3215"/>
  <c r="H3215"/>
  <c r="A3183"/>
  <c r="B3183"/>
  <c r="C3183"/>
  <c r="D3183"/>
  <c r="E3183"/>
  <c r="F3183"/>
  <c r="G3183"/>
  <c r="H3183"/>
  <c r="A3255"/>
  <c r="B3255"/>
  <c r="C3255"/>
  <c r="D3255"/>
  <c r="E3255"/>
  <c r="F3255"/>
  <c r="G3255"/>
  <c r="A3171"/>
  <c r="B3171"/>
  <c r="C3171"/>
  <c r="D3171"/>
  <c r="E3171"/>
  <c r="F3171"/>
  <c r="G3171"/>
  <c r="H3171"/>
  <c r="A3184"/>
  <c r="B3184"/>
  <c r="C3184"/>
  <c r="D3184"/>
  <c r="E3184"/>
  <c r="F3184"/>
  <c r="G3184"/>
  <c r="H3184"/>
  <c r="A3172"/>
  <c r="B3172"/>
  <c r="C3172"/>
  <c r="D3172"/>
  <c r="E3172"/>
  <c r="F3172"/>
  <c r="G3172"/>
  <c r="H3172"/>
  <c r="A3273"/>
  <c r="B3273"/>
  <c r="C3273"/>
  <c r="D3273"/>
  <c r="E3273"/>
  <c r="F3273"/>
  <c r="G3273"/>
  <c r="H3273"/>
  <c r="A3292"/>
  <c r="B3292"/>
  <c r="C3292"/>
  <c r="D3292"/>
  <c r="E3292"/>
  <c r="F3292"/>
  <c r="G3292"/>
  <c r="H3292"/>
  <c r="A3320"/>
  <c r="B3320"/>
  <c r="C3320"/>
  <c r="D3320"/>
  <c r="E3320"/>
  <c r="F3320"/>
  <c r="G3320"/>
  <c r="H3320"/>
  <c r="A3405"/>
  <c r="B3405"/>
  <c r="C3405"/>
  <c r="D3405"/>
  <c r="E3405"/>
  <c r="F3405"/>
  <c r="G3405"/>
  <c r="H3405"/>
  <c r="A3462"/>
  <c r="B3462"/>
  <c r="C3462"/>
  <c r="D3462"/>
  <c r="E3462"/>
  <c r="F3462"/>
  <c r="G3462"/>
  <c r="A3406"/>
  <c r="B3406"/>
  <c r="C3406"/>
  <c r="D3406"/>
  <c r="E3406"/>
  <c r="F3406"/>
  <c r="G3406"/>
  <c r="H3406"/>
  <c r="A3463"/>
  <c r="B3463"/>
  <c r="C3463"/>
  <c r="D3463"/>
  <c r="E3463"/>
  <c r="F3463"/>
  <c r="G3463"/>
  <c r="A3407"/>
  <c r="B3407"/>
  <c r="C3407"/>
  <c r="D3407"/>
  <c r="E3407"/>
  <c r="F3407"/>
  <c r="G3407"/>
  <c r="H3407"/>
  <c r="A3408"/>
  <c r="B3408"/>
  <c r="C3408"/>
  <c r="D3408"/>
  <c r="E3408"/>
  <c r="F3408"/>
  <c r="G3408"/>
  <c r="H3408"/>
  <c r="A3409"/>
  <c r="B3409"/>
  <c r="C3409"/>
  <c r="D3409"/>
  <c r="E3409"/>
  <c r="F3409"/>
  <c r="G3409"/>
  <c r="H3409"/>
  <c r="A3538"/>
  <c r="B3538"/>
  <c r="C3538"/>
  <c r="D3538"/>
  <c r="E3538"/>
  <c r="F3538"/>
  <c r="G3538"/>
  <c r="A3539"/>
  <c r="B3539"/>
  <c r="C3539"/>
  <c r="D3539"/>
  <c r="E3539"/>
  <c r="F3539"/>
  <c r="G3539"/>
  <c r="A3540"/>
  <c r="B3540"/>
  <c r="C3540"/>
  <c r="D3540"/>
  <c r="E3540"/>
  <c r="F3540"/>
  <c r="G3540"/>
  <c r="A3477"/>
  <c r="B3477"/>
  <c r="C3477"/>
  <c r="D3477"/>
  <c r="E3477"/>
  <c r="F3477"/>
  <c r="G3477"/>
  <c r="H3477"/>
  <c r="A3502"/>
  <c r="B3502"/>
  <c r="C3502"/>
  <c r="D3502"/>
  <c r="E3502"/>
  <c r="F3502"/>
  <c r="G3502"/>
  <c r="A3581"/>
  <c r="B3581"/>
  <c r="C3581"/>
  <c r="D3581"/>
  <c r="E3581"/>
  <c r="F3581"/>
  <c r="G3581"/>
  <c r="H3581"/>
  <c r="A3586"/>
  <c r="B3586"/>
  <c r="C3586"/>
  <c r="D3586"/>
  <c r="E3586"/>
  <c r="F3586"/>
  <c r="G3586"/>
  <c r="H3586"/>
  <c r="A3604"/>
  <c r="B3604"/>
  <c r="C3604"/>
  <c r="D3604"/>
  <c r="E3604"/>
  <c r="F3604"/>
  <c r="G3604"/>
  <c r="H3604"/>
  <c r="A3628"/>
  <c r="B3628"/>
  <c r="C3628"/>
  <c r="D3628"/>
  <c r="E3628"/>
  <c r="F3628"/>
  <c r="G3628"/>
  <c r="A3582"/>
  <c r="B3582"/>
  <c r="C3582"/>
  <c r="D3582"/>
  <c r="E3582"/>
  <c r="F3582"/>
  <c r="G3582"/>
  <c r="H3582"/>
  <c r="A3629"/>
  <c r="B3629"/>
  <c r="C3629"/>
  <c r="D3629"/>
  <c r="E3629"/>
  <c r="F3629"/>
  <c r="G3629"/>
  <c r="A3583"/>
  <c r="B3583"/>
  <c r="C3583"/>
  <c r="D3583"/>
  <c r="E3583"/>
  <c r="F3583"/>
  <c r="G3583"/>
  <c r="H3583"/>
  <c r="A3760"/>
  <c r="B3760"/>
  <c r="C3760"/>
  <c r="D3760"/>
  <c r="E3760"/>
  <c r="F3760"/>
  <c r="G3760"/>
  <c r="H3760"/>
  <c r="A3901"/>
  <c r="B3901"/>
  <c r="C3901"/>
  <c r="D3901"/>
  <c r="E3901"/>
  <c r="F3901"/>
  <c r="G3901"/>
  <c r="H3901"/>
  <c r="A4055"/>
  <c r="B4055"/>
  <c r="C4055"/>
  <c r="D4055"/>
  <c r="E4055"/>
  <c r="F4055"/>
  <c r="G4055"/>
  <c r="A3946"/>
  <c r="B3946"/>
  <c r="C3946"/>
  <c r="D3946"/>
  <c r="E3946"/>
  <c r="F3946"/>
  <c r="G3946"/>
  <c r="H3946"/>
  <c r="A3718"/>
  <c r="B3718"/>
  <c r="C3718"/>
  <c r="D3718"/>
  <c r="E3718"/>
  <c r="F3718"/>
  <c r="G3718"/>
  <c r="H3718"/>
  <c r="A3761"/>
  <c r="B3761"/>
  <c r="C3761"/>
  <c r="D3761"/>
  <c r="E3761"/>
  <c r="F3761"/>
  <c r="G3761"/>
  <c r="H3761"/>
  <c r="A3902"/>
  <c r="B3902"/>
  <c r="C3902"/>
  <c r="D3902"/>
  <c r="E3902"/>
  <c r="F3902"/>
  <c r="G3902"/>
  <c r="H3902"/>
  <c r="A3799"/>
  <c r="B3799"/>
  <c r="C3799"/>
  <c r="D3799"/>
  <c r="E3799"/>
  <c r="F3799"/>
  <c r="G3799"/>
  <c r="H3799"/>
  <c r="A4056"/>
  <c r="B4056"/>
  <c r="C4056"/>
  <c r="D4056"/>
  <c r="E4056"/>
  <c r="F4056"/>
  <c r="G4056"/>
  <c r="A3947"/>
  <c r="B3947"/>
  <c r="C3947"/>
  <c r="D3947"/>
  <c r="E3947"/>
  <c r="F3947"/>
  <c r="G3947"/>
  <c r="H3947"/>
  <c r="A3719"/>
  <c r="B3719"/>
  <c r="C3719"/>
  <c r="D3719"/>
  <c r="E3719"/>
  <c r="F3719"/>
  <c r="G3719"/>
  <c r="H3719"/>
  <c r="A3762"/>
  <c r="B3762"/>
  <c r="C3762"/>
  <c r="D3762"/>
  <c r="E3762"/>
  <c r="F3762"/>
  <c r="G3762"/>
  <c r="H3762"/>
  <c r="A3903"/>
  <c r="B3903"/>
  <c r="C3903"/>
  <c r="D3903"/>
  <c r="E3903"/>
  <c r="F3903"/>
  <c r="G3903"/>
  <c r="H3903"/>
  <c r="A3976"/>
  <c r="B3976"/>
  <c r="C3976"/>
  <c r="D3976"/>
  <c r="E3976"/>
  <c r="F3976"/>
  <c r="G3976"/>
  <c r="H3976"/>
  <c r="A4057"/>
  <c r="B4057"/>
  <c r="C4057"/>
  <c r="D4057"/>
  <c r="E4057"/>
  <c r="F4057"/>
  <c r="G4057"/>
  <c r="A3720"/>
  <c r="B3720"/>
  <c r="C3720"/>
  <c r="D3720"/>
  <c r="E3720"/>
  <c r="F3720"/>
  <c r="G3720"/>
  <c r="H3720"/>
  <c r="A3904"/>
  <c r="B3904"/>
  <c r="C3904"/>
  <c r="D3904"/>
  <c r="E3904"/>
  <c r="F3904"/>
  <c r="G3904"/>
  <c r="H3904"/>
  <c r="A4058"/>
  <c r="B4058"/>
  <c r="C4058"/>
  <c r="D4058"/>
  <c r="E4058"/>
  <c r="F4058"/>
  <c r="G4058"/>
  <c r="A3948"/>
  <c r="B3948"/>
  <c r="C3948"/>
  <c r="D3948"/>
  <c r="E3948"/>
  <c r="F3948"/>
  <c r="G3948"/>
  <c r="H3948"/>
  <c r="A3721"/>
  <c r="B3721"/>
  <c r="C3721"/>
  <c r="D3721"/>
  <c r="E3721"/>
  <c r="F3721"/>
  <c r="G3721"/>
  <c r="H3721"/>
  <c r="A3905"/>
  <c r="B3905"/>
  <c r="C3905"/>
  <c r="D3905"/>
  <c r="E3905"/>
  <c r="F3905"/>
  <c r="G3905"/>
  <c r="H3905"/>
  <c r="A4059"/>
  <c r="B4059"/>
  <c r="C4059"/>
  <c r="D4059"/>
  <c r="E4059"/>
  <c r="F4059"/>
  <c r="G4059"/>
  <c r="A14165"/>
  <c r="B14165"/>
  <c r="C14165"/>
  <c r="D14165"/>
  <c r="E14165"/>
  <c r="F14165"/>
  <c r="G14165"/>
  <c r="H14165"/>
  <c r="A14805"/>
  <c r="B14805"/>
  <c r="C14805"/>
  <c r="D14805"/>
  <c r="E14805"/>
  <c r="F14805"/>
  <c r="G14805"/>
  <c r="H14805"/>
  <c r="A14658"/>
  <c r="B14658"/>
  <c r="C14658"/>
  <c r="D14658"/>
  <c r="E14658"/>
  <c r="F14658"/>
  <c r="G14658"/>
  <c r="H14658"/>
  <c r="A14806"/>
  <c r="B14806"/>
  <c r="C14806"/>
  <c r="D14806"/>
  <c r="E14806"/>
  <c r="F14806"/>
  <c r="G14806"/>
  <c r="H14806"/>
  <c r="A14659"/>
  <c r="B14659"/>
  <c r="C14659"/>
  <c r="D14659"/>
  <c r="E14659"/>
  <c r="F14659"/>
  <c r="G14659"/>
  <c r="H14659"/>
  <c r="A14807"/>
  <c r="B14807"/>
  <c r="C14807"/>
  <c r="D14807"/>
  <c r="E14807"/>
  <c r="F14807"/>
  <c r="G14807"/>
  <c r="H14807"/>
  <c r="A14940"/>
  <c r="B14940"/>
  <c r="C14940"/>
  <c r="D14940"/>
  <c r="E14940"/>
  <c r="F14940"/>
  <c r="G14940"/>
  <c r="A14122"/>
  <c r="B14122"/>
  <c r="C14122"/>
  <c r="D14122"/>
  <c r="E14122"/>
  <c r="F14122"/>
  <c r="G14122"/>
  <c r="H14122"/>
  <c r="A14123"/>
  <c r="B14123"/>
  <c r="C14123"/>
  <c r="D14123"/>
  <c r="E14123"/>
  <c r="F14123"/>
  <c r="G14123"/>
  <c r="H14123"/>
  <c r="A14166"/>
  <c r="B14166"/>
  <c r="C14166"/>
  <c r="D14166"/>
  <c r="E14166"/>
  <c r="F14166"/>
  <c r="G14166"/>
  <c r="H14166"/>
  <c r="A14190"/>
  <c r="B14190"/>
  <c r="C14190"/>
  <c r="D14190"/>
  <c r="E14190"/>
  <c r="F14190"/>
  <c r="G14190"/>
  <c r="H14190"/>
  <c r="A14214"/>
  <c r="B14214"/>
  <c r="C14214"/>
  <c r="D14214"/>
  <c r="E14214"/>
  <c r="F14214"/>
  <c r="G14214"/>
  <c r="H14214"/>
  <c r="A14240"/>
  <c r="B14240"/>
  <c r="C14240"/>
  <c r="D14240"/>
  <c r="E14240"/>
  <c r="F14240"/>
  <c r="G14240"/>
  <c r="A14167"/>
  <c r="B14167"/>
  <c r="C14167"/>
  <c r="D14167"/>
  <c r="E14167"/>
  <c r="F14167"/>
  <c r="G14167"/>
  <c r="H14167"/>
  <c r="A14241"/>
  <c r="B14241"/>
  <c r="C14241"/>
  <c r="D14241"/>
  <c r="E14241"/>
  <c r="F14241"/>
  <c r="G14241"/>
  <c r="A14168"/>
  <c r="B14168"/>
  <c r="C14168"/>
  <c r="D14168"/>
  <c r="E14168"/>
  <c r="F14168"/>
  <c r="G14168"/>
  <c r="H14168"/>
  <c r="A14169"/>
  <c r="B14169"/>
  <c r="C14169"/>
  <c r="D14169"/>
  <c r="E14169"/>
  <c r="F14169"/>
  <c r="G14169"/>
  <c r="H14169"/>
  <c r="A14242"/>
  <c r="B14242"/>
  <c r="C14242"/>
  <c r="D14242"/>
  <c r="E14242"/>
  <c r="F14242"/>
  <c r="G14242"/>
  <c r="A14285"/>
  <c r="B14285"/>
  <c r="C14285"/>
  <c r="D14285"/>
  <c r="E14285"/>
  <c r="F14285"/>
  <c r="G14285"/>
  <c r="H14285"/>
  <c r="A14316"/>
  <c r="B14316"/>
  <c r="C14316"/>
  <c r="D14316"/>
  <c r="E14316"/>
  <c r="F14316"/>
  <c r="G14316"/>
  <c r="H14316"/>
  <c r="A14374"/>
  <c r="B14374"/>
  <c r="C14374"/>
  <c r="D14374"/>
  <c r="E14374"/>
  <c r="F14374"/>
  <c r="G14374"/>
  <c r="H14374"/>
  <c r="A14375"/>
  <c r="B14375"/>
  <c r="C14375"/>
  <c r="D14375"/>
  <c r="E14375"/>
  <c r="F14375"/>
  <c r="G14375"/>
  <c r="H14375"/>
  <c r="A14440"/>
  <c r="B14440"/>
  <c r="C14440"/>
  <c r="D14440"/>
  <c r="E14440"/>
  <c r="F14440"/>
  <c r="G14440"/>
  <c r="A14376"/>
  <c r="B14376"/>
  <c r="C14376"/>
  <c r="D14376"/>
  <c r="E14376"/>
  <c r="F14376"/>
  <c r="G14376"/>
  <c r="H14376"/>
  <c r="A14377"/>
  <c r="B14377"/>
  <c r="C14377"/>
  <c r="D14377"/>
  <c r="E14377"/>
  <c r="F14377"/>
  <c r="G14377"/>
  <c r="H14377"/>
  <c r="A14378"/>
  <c r="B14378"/>
  <c r="C14378"/>
  <c r="D14378"/>
  <c r="E14378"/>
  <c r="F14378"/>
  <c r="G14378"/>
  <c r="H14378"/>
  <c r="A14501"/>
  <c r="B14501"/>
  <c r="C14501"/>
  <c r="D14501"/>
  <c r="E14501"/>
  <c r="F14501"/>
  <c r="G14501"/>
  <c r="A14472"/>
  <c r="B14472"/>
  <c r="C14472"/>
  <c r="D14472"/>
  <c r="E14472"/>
  <c r="F14472"/>
  <c r="G14472"/>
  <c r="A14502"/>
  <c r="B14502"/>
  <c r="C14502"/>
  <c r="D14502"/>
  <c r="E14502"/>
  <c r="F14502"/>
  <c r="G14502"/>
  <c r="A14473"/>
  <c r="B14473"/>
  <c r="C14473"/>
  <c r="D14473"/>
  <c r="E14473"/>
  <c r="F14473"/>
  <c r="G14473"/>
  <c r="A14517"/>
  <c r="B14517"/>
  <c r="C14517"/>
  <c r="D14517"/>
  <c r="E14517"/>
  <c r="F14517"/>
  <c r="G14517"/>
  <c r="H14517"/>
  <c r="A14536"/>
  <c r="B14536"/>
  <c r="C14536"/>
  <c r="D14536"/>
  <c r="E14536"/>
  <c r="F14536"/>
  <c r="G14536"/>
  <c r="H14536"/>
  <c r="A14555"/>
  <c r="B14555"/>
  <c r="C14555"/>
  <c r="D14555"/>
  <c r="E14555"/>
  <c r="F14555"/>
  <c r="G14555"/>
  <c r="H14555"/>
  <c r="A14567"/>
  <c r="B14567"/>
  <c r="C14567"/>
  <c r="D14567"/>
  <c r="E14567"/>
  <c r="F14567"/>
  <c r="G14567"/>
  <c r="H14567"/>
  <c r="A14590"/>
  <c r="B14590"/>
  <c r="C14590"/>
  <c r="D14590"/>
  <c r="E14590"/>
  <c r="F14590"/>
  <c r="G14590"/>
  <c r="A14537"/>
  <c r="B14537"/>
  <c r="C14537"/>
  <c r="D14537"/>
  <c r="E14537"/>
  <c r="F14537"/>
  <c r="G14537"/>
  <c r="H14537"/>
  <c r="A14591"/>
  <c r="B14591"/>
  <c r="C14591"/>
  <c r="D14591"/>
  <c r="E14591"/>
  <c r="F14591"/>
  <c r="G14591"/>
  <c r="A14538"/>
  <c r="B14538"/>
  <c r="C14538"/>
  <c r="D14538"/>
  <c r="E14538"/>
  <c r="F14538"/>
  <c r="G14538"/>
  <c r="H14538"/>
  <c r="A14592"/>
  <c r="B14592"/>
  <c r="C14592"/>
  <c r="D14592"/>
  <c r="E14592"/>
  <c r="F14592"/>
  <c r="G14592"/>
  <c r="A14660"/>
  <c r="B14660"/>
  <c r="C14660"/>
  <c r="D14660"/>
  <c r="E14660"/>
  <c r="F14660"/>
  <c r="G14660"/>
  <c r="H14660"/>
  <c r="A14808"/>
  <c r="B14808"/>
  <c r="C14808"/>
  <c r="D14808"/>
  <c r="E14808"/>
  <c r="F14808"/>
  <c r="G14808"/>
  <c r="H14808"/>
  <c r="A14941"/>
  <c r="B14941"/>
  <c r="C14941"/>
  <c r="D14941"/>
  <c r="E14941"/>
  <c r="F14941"/>
  <c r="G14941"/>
  <c r="A14859"/>
  <c r="B14859"/>
  <c r="C14859"/>
  <c r="D14859"/>
  <c r="E14859"/>
  <c r="F14859"/>
  <c r="G14859"/>
  <c r="H14859"/>
  <c r="A14661"/>
  <c r="B14661"/>
  <c r="C14661"/>
  <c r="D14661"/>
  <c r="E14661"/>
  <c r="F14661"/>
  <c r="G14661"/>
  <c r="H14661"/>
  <c r="A14697"/>
  <c r="B14697"/>
  <c r="C14697"/>
  <c r="D14697"/>
  <c r="E14697"/>
  <c r="F14697"/>
  <c r="G14697"/>
  <c r="H14697"/>
  <c r="A14809"/>
  <c r="B14809"/>
  <c r="C14809"/>
  <c r="D14809"/>
  <c r="E14809"/>
  <c r="F14809"/>
  <c r="G14809"/>
  <c r="H14809"/>
  <c r="A14731"/>
  <c r="B14731"/>
  <c r="C14731"/>
  <c r="D14731"/>
  <c r="E14731"/>
  <c r="F14731"/>
  <c r="G14731"/>
  <c r="H14731"/>
  <c r="A14881"/>
  <c r="B14881"/>
  <c r="C14881"/>
  <c r="D14881"/>
  <c r="E14881"/>
  <c r="F14881"/>
  <c r="G14881"/>
  <c r="H14881"/>
  <c r="A14942"/>
  <c r="B14942"/>
  <c r="C14942"/>
  <c r="D14942"/>
  <c r="E14942"/>
  <c r="F14942"/>
  <c r="G14942"/>
  <c r="A14860"/>
  <c r="B14860"/>
  <c r="C14860"/>
  <c r="D14860"/>
  <c r="E14860"/>
  <c r="F14860"/>
  <c r="G14860"/>
  <c r="H14860"/>
  <c r="A14662"/>
  <c r="B14662"/>
  <c r="C14662"/>
  <c r="D14662"/>
  <c r="E14662"/>
  <c r="F14662"/>
  <c r="G14662"/>
  <c r="H14662"/>
  <c r="A14810"/>
  <c r="B14810"/>
  <c r="C14810"/>
  <c r="D14810"/>
  <c r="E14810"/>
  <c r="F14810"/>
  <c r="G14810"/>
  <c r="H14810"/>
  <c r="A14943"/>
  <c r="B14943"/>
  <c r="C14943"/>
  <c r="D14943"/>
  <c r="E14943"/>
  <c r="F14943"/>
  <c r="G14943"/>
  <c r="A14663"/>
  <c r="B14663"/>
  <c r="C14663"/>
  <c r="D14663"/>
  <c r="E14663"/>
  <c r="F14663"/>
  <c r="G14663"/>
  <c r="H14663"/>
  <c r="A14811"/>
  <c r="B14811"/>
  <c r="C14811"/>
  <c r="D14811"/>
  <c r="E14811"/>
  <c r="F14811"/>
  <c r="G14811"/>
  <c r="H14811"/>
  <c r="A14944"/>
  <c r="B14944"/>
  <c r="C14944"/>
  <c r="D14944"/>
  <c r="E14944"/>
  <c r="F14944"/>
  <c r="G14944"/>
  <c r="A14861"/>
  <c r="B14861"/>
  <c r="C14861"/>
  <c r="D14861"/>
  <c r="E14861"/>
  <c r="F14861"/>
  <c r="G14861"/>
  <c r="H14861"/>
  <c r="A14664"/>
  <c r="B14664"/>
  <c r="C14664"/>
  <c r="D14664"/>
  <c r="E14664"/>
  <c r="F14664"/>
  <c r="G14664"/>
  <c r="H14664"/>
  <c r="A14812"/>
  <c r="B14812"/>
  <c r="C14812"/>
  <c r="D14812"/>
  <c r="E14812"/>
  <c r="F14812"/>
  <c r="G14812"/>
  <c r="H14812"/>
  <c r="A14732"/>
  <c r="B14732"/>
  <c r="C14732"/>
  <c r="D14732"/>
  <c r="E14732"/>
  <c r="F14732"/>
  <c r="G14732"/>
  <c r="H14732"/>
  <c r="A14945"/>
  <c r="B14945"/>
  <c r="C14945"/>
  <c r="D14945"/>
  <c r="E14945"/>
  <c r="F14945"/>
  <c r="G14945"/>
  <c r="A14124"/>
  <c r="B14124"/>
  <c r="C14124"/>
  <c r="D14124"/>
  <c r="E14124"/>
  <c r="F14124"/>
  <c r="G14124"/>
  <c r="H14124"/>
  <c r="A14128"/>
  <c r="B14128"/>
  <c r="C14128"/>
  <c r="D14128"/>
  <c r="E14128"/>
  <c r="F14128"/>
  <c r="G14128"/>
  <c r="A14125"/>
  <c r="B14125"/>
  <c r="C14125"/>
  <c r="D14125"/>
  <c r="E14125"/>
  <c r="F14125"/>
  <c r="G14125"/>
  <c r="H14125"/>
  <c r="A14126"/>
  <c r="B14126"/>
  <c r="C14126"/>
  <c r="D14126"/>
  <c r="E14126"/>
  <c r="F14126"/>
  <c r="G14126"/>
  <c r="H14126"/>
  <c r="A14129"/>
  <c r="B14129"/>
  <c r="C14129"/>
  <c r="D14129"/>
  <c r="E14129"/>
  <c r="F14129"/>
  <c r="G14129"/>
  <c r="A14170"/>
  <c r="B14170"/>
  <c r="C14170"/>
  <c r="D14170"/>
  <c r="E14170"/>
  <c r="F14170"/>
  <c r="G14170"/>
  <c r="H14170"/>
  <c r="A14191"/>
  <c r="B14191"/>
  <c r="C14191"/>
  <c r="D14191"/>
  <c r="E14191"/>
  <c r="F14191"/>
  <c r="G14191"/>
  <c r="H14191"/>
  <c r="A14215"/>
  <c r="B14215"/>
  <c r="C14215"/>
  <c r="D14215"/>
  <c r="E14215"/>
  <c r="F14215"/>
  <c r="G14215"/>
  <c r="H14215"/>
  <c r="A14194"/>
  <c r="B14194"/>
  <c r="C14194"/>
  <c r="D14194"/>
  <c r="E14194"/>
  <c r="F14194"/>
  <c r="G14194"/>
  <c r="H14194"/>
  <c r="A14243"/>
  <c r="B14243"/>
  <c r="C14243"/>
  <c r="D14243"/>
  <c r="E14243"/>
  <c r="F14243"/>
  <c r="G14243"/>
  <c r="A14171"/>
  <c r="B14171"/>
  <c r="C14171"/>
  <c r="D14171"/>
  <c r="E14171"/>
  <c r="F14171"/>
  <c r="G14171"/>
  <c r="H14171"/>
  <c r="A14216"/>
  <c r="B14216"/>
  <c r="C14216"/>
  <c r="D14216"/>
  <c r="E14216"/>
  <c r="F14216"/>
  <c r="G14216"/>
  <c r="H14216"/>
  <c r="A14244"/>
  <c r="B14244"/>
  <c r="C14244"/>
  <c r="D14244"/>
  <c r="E14244"/>
  <c r="F14244"/>
  <c r="G14244"/>
  <c r="A14172"/>
  <c r="B14172"/>
  <c r="C14172"/>
  <c r="D14172"/>
  <c r="E14172"/>
  <c r="F14172"/>
  <c r="G14172"/>
  <c r="H14172"/>
  <c r="A14217"/>
  <c r="B14217"/>
  <c r="C14217"/>
  <c r="D14217"/>
  <c r="E14217"/>
  <c r="F14217"/>
  <c r="G14217"/>
  <c r="H14217"/>
  <c r="A14245"/>
  <c r="B14245"/>
  <c r="C14245"/>
  <c r="D14245"/>
  <c r="E14245"/>
  <c r="F14245"/>
  <c r="G14245"/>
  <c r="A14173"/>
  <c r="B14173"/>
  <c r="C14173"/>
  <c r="D14173"/>
  <c r="E14173"/>
  <c r="F14173"/>
  <c r="G14173"/>
  <c r="H14173"/>
  <c r="A14246"/>
  <c r="B14246"/>
  <c r="C14246"/>
  <c r="D14246"/>
  <c r="E14246"/>
  <c r="F14246"/>
  <c r="G14246"/>
  <c r="A14264"/>
  <c r="B14264"/>
  <c r="C14264"/>
  <c r="D14264"/>
  <c r="E14264"/>
  <c r="F14264"/>
  <c r="G14264"/>
  <c r="H14264"/>
  <c r="A14270"/>
  <c r="B14270"/>
  <c r="C14270"/>
  <c r="D14270"/>
  <c r="E14270"/>
  <c r="F14270"/>
  <c r="G14270"/>
  <c r="H14270"/>
  <c r="A14286"/>
  <c r="B14286"/>
  <c r="C14286"/>
  <c r="D14286"/>
  <c r="E14286"/>
  <c r="F14286"/>
  <c r="G14286"/>
  <c r="H14286"/>
  <c r="A14302"/>
  <c r="B14302"/>
  <c r="C14302"/>
  <c r="D14302"/>
  <c r="E14302"/>
  <c r="F14302"/>
  <c r="G14302"/>
  <c r="A14452"/>
  <c r="B14452"/>
  <c r="C14452"/>
  <c r="D14452"/>
  <c r="E14452"/>
  <c r="F14452"/>
  <c r="G14452"/>
  <c r="A14317"/>
  <c r="B14317"/>
  <c r="C14317"/>
  <c r="D14317"/>
  <c r="E14317"/>
  <c r="F14317"/>
  <c r="G14317"/>
  <c r="H14317"/>
  <c r="A14379"/>
  <c r="B14379"/>
  <c r="C14379"/>
  <c r="D14379"/>
  <c r="E14379"/>
  <c r="F14379"/>
  <c r="G14379"/>
  <c r="H14379"/>
  <c r="A14441"/>
  <c r="B14441"/>
  <c r="C14441"/>
  <c r="D14441"/>
  <c r="E14441"/>
  <c r="F14441"/>
  <c r="G14441"/>
  <c r="A14380"/>
  <c r="B14380"/>
  <c r="C14380"/>
  <c r="D14380"/>
  <c r="E14380"/>
  <c r="F14380"/>
  <c r="G14380"/>
  <c r="H14380"/>
  <c r="A14442"/>
  <c r="B14442"/>
  <c r="C14442"/>
  <c r="D14442"/>
  <c r="E14442"/>
  <c r="F14442"/>
  <c r="G14442"/>
  <c r="A14381"/>
  <c r="B14381"/>
  <c r="C14381"/>
  <c r="D14381"/>
  <c r="E14381"/>
  <c r="F14381"/>
  <c r="G14381"/>
  <c r="H14381"/>
  <c r="A14443"/>
  <c r="B14443"/>
  <c r="C14443"/>
  <c r="D14443"/>
  <c r="E14443"/>
  <c r="F14443"/>
  <c r="G14443"/>
  <c r="A14382"/>
  <c r="B14382"/>
  <c r="C14382"/>
  <c r="D14382"/>
  <c r="E14382"/>
  <c r="F14382"/>
  <c r="G14382"/>
  <c r="H14382"/>
  <c r="A14444"/>
  <c r="B14444"/>
  <c r="C14444"/>
  <c r="D14444"/>
  <c r="E14444"/>
  <c r="F14444"/>
  <c r="G14444"/>
  <c r="A14383"/>
  <c r="B14383"/>
  <c r="C14383"/>
  <c r="D14383"/>
  <c r="E14383"/>
  <c r="F14383"/>
  <c r="G14383"/>
  <c r="H14383"/>
  <c r="A14503"/>
  <c r="B14503"/>
  <c r="C14503"/>
  <c r="D14503"/>
  <c r="E14503"/>
  <c r="F14503"/>
  <c r="G14503"/>
  <c r="A14474"/>
  <c r="B14474"/>
  <c r="C14474"/>
  <c r="D14474"/>
  <c r="E14474"/>
  <c r="F14474"/>
  <c r="G14474"/>
  <c r="A14504"/>
  <c r="B14504"/>
  <c r="C14504"/>
  <c r="D14504"/>
  <c r="E14504"/>
  <c r="F14504"/>
  <c r="G14504"/>
  <c r="A14460"/>
  <c r="B14460"/>
  <c r="C14460"/>
  <c r="D14460"/>
  <c r="E14460"/>
  <c r="F14460"/>
  <c r="G14460"/>
  <c r="H14460"/>
  <c r="A14475"/>
  <c r="B14475"/>
  <c r="C14475"/>
  <c r="D14475"/>
  <c r="E14475"/>
  <c r="F14475"/>
  <c r="G14475"/>
  <c r="A14505"/>
  <c r="B14505"/>
  <c r="C14505"/>
  <c r="D14505"/>
  <c r="E14505"/>
  <c r="F14505"/>
  <c r="G14505"/>
  <c r="A14458"/>
  <c r="B14458"/>
  <c r="C14458"/>
  <c r="D14458"/>
  <c r="E14458"/>
  <c r="F14458"/>
  <c r="G14458"/>
  <c r="H14458"/>
  <c r="A14461"/>
  <c r="B14461"/>
  <c r="C14461"/>
  <c r="D14461"/>
  <c r="E14461"/>
  <c r="F14461"/>
  <c r="G14461"/>
  <c r="H14461"/>
  <c r="A14476"/>
  <c r="B14476"/>
  <c r="C14476"/>
  <c r="D14476"/>
  <c r="E14476"/>
  <c r="F14476"/>
  <c r="G14476"/>
  <c r="A14539"/>
  <c r="B14539"/>
  <c r="C14539"/>
  <c r="D14539"/>
  <c r="E14539"/>
  <c r="F14539"/>
  <c r="G14539"/>
  <c r="H14539"/>
  <c r="A14556"/>
  <c r="B14556"/>
  <c r="C14556"/>
  <c r="D14556"/>
  <c r="E14556"/>
  <c r="F14556"/>
  <c r="G14556"/>
  <c r="H14556"/>
  <c r="A14568"/>
  <c r="B14568"/>
  <c r="C14568"/>
  <c r="D14568"/>
  <c r="E14568"/>
  <c r="F14568"/>
  <c r="G14568"/>
  <c r="H14568"/>
  <c r="A14576"/>
  <c r="B14576"/>
  <c r="C14576"/>
  <c r="D14576"/>
  <c r="E14576"/>
  <c r="F14576"/>
  <c r="G14576"/>
  <c r="H14576"/>
  <c r="A14593"/>
  <c r="B14593"/>
  <c r="C14593"/>
  <c r="D14593"/>
  <c r="E14593"/>
  <c r="F14593"/>
  <c r="G14593"/>
  <c r="A14540"/>
  <c r="B14540"/>
  <c r="C14540"/>
  <c r="D14540"/>
  <c r="E14540"/>
  <c r="F14540"/>
  <c r="G14540"/>
  <c r="H14540"/>
  <c r="A14569"/>
  <c r="B14569"/>
  <c r="C14569"/>
  <c r="D14569"/>
  <c r="E14569"/>
  <c r="F14569"/>
  <c r="G14569"/>
  <c r="H14569"/>
  <c r="A14577"/>
  <c r="B14577"/>
  <c r="C14577"/>
  <c r="D14577"/>
  <c r="E14577"/>
  <c r="F14577"/>
  <c r="G14577"/>
  <c r="H14577"/>
  <c r="A14594"/>
  <c r="B14594"/>
  <c r="C14594"/>
  <c r="D14594"/>
  <c r="E14594"/>
  <c r="F14594"/>
  <c r="G14594"/>
  <c r="A14541"/>
  <c r="B14541"/>
  <c r="C14541"/>
  <c r="D14541"/>
  <c r="E14541"/>
  <c r="F14541"/>
  <c r="G14541"/>
  <c r="H14541"/>
  <c r="A14570"/>
  <c r="B14570"/>
  <c r="C14570"/>
  <c r="D14570"/>
  <c r="E14570"/>
  <c r="F14570"/>
  <c r="G14570"/>
  <c r="H14570"/>
  <c r="A14578"/>
  <c r="B14578"/>
  <c r="C14578"/>
  <c r="D14578"/>
  <c r="E14578"/>
  <c r="F14578"/>
  <c r="G14578"/>
  <c r="H14578"/>
  <c r="A14595"/>
  <c r="B14595"/>
  <c r="C14595"/>
  <c r="D14595"/>
  <c r="E14595"/>
  <c r="F14595"/>
  <c r="G14595"/>
  <c r="A14665"/>
  <c r="B14665"/>
  <c r="C14665"/>
  <c r="D14665"/>
  <c r="E14665"/>
  <c r="F14665"/>
  <c r="G14665"/>
  <c r="H14665"/>
  <c r="A14698"/>
  <c r="B14698"/>
  <c r="C14698"/>
  <c r="D14698"/>
  <c r="E14698"/>
  <c r="F14698"/>
  <c r="G14698"/>
  <c r="H14698"/>
  <c r="A14813"/>
  <c r="B14813"/>
  <c r="C14813"/>
  <c r="D14813"/>
  <c r="E14813"/>
  <c r="F14813"/>
  <c r="G14813"/>
  <c r="H14813"/>
  <c r="A14946"/>
  <c r="B14946"/>
  <c r="C14946"/>
  <c r="D14946"/>
  <c r="E14946"/>
  <c r="F14946"/>
  <c r="G14946"/>
  <c r="A14862"/>
  <c r="B14862"/>
  <c r="C14862"/>
  <c r="D14862"/>
  <c r="E14862"/>
  <c r="F14862"/>
  <c r="G14862"/>
  <c r="H14862"/>
  <c r="A14666"/>
  <c r="B14666"/>
  <c r="C14666"/>
  <c r="D14666"/>
  <c r="E14666"/>
  <c r="F14666"/>
  <c r="G14666"/>
  <c r="H14666"/>
  <c r="A14814"/>
  <c r="B14814"/>
  <c r="C14814"/>
  <c r="D14814"/>
  <c r="E14814"/>
  <c r="F14814"/>
  <c r="G14814"/>
  <c r="H14814"/>
  <c r="A14733"/>
  <c r="B14733"/>
  <c r="C14733"/>
  <c r="D14733"/>
  <c r="E14733"/>
  <c r="F14733"/>
  <c r="G14733"/>
  <c r="H14733"/>
  <c r="A14882"/>
  <c r="B14882"/>
  <c r="C14882"/>
  <c r="D14882"/>
  <c r="E14882"/>
  <c r="F14882"/>
  <c r="G14882"/>
  <c r="H14882"/>
  <c r="A14947"/>
  <c r="B14947"/>
  <c r="C14947"/>
  <c r="D14947"/>
  <c r="E14947"/>
  <c r="F14947"/>
  <c r="G14947"/>
  <c r="A14863"/>
  <c r="B14863"/>
  <c r="C14863"/>
  <c r="D14863"/>
  <c r="E14863"/>
  <c r="F14863"/>
  <c r="G14863"/>
  <c r="H14863"/>
  <c r="A14667"/>
  <c r="B14667"/>
  <c r="C14667"/>
  <c r="D14667"/>
  <c r="E14667"/>
  <c r="F14667"/>
  <c r="G14667"/>
  <c r="H14667"/>
  <c r="A14699"/>
  <c r="B14699"/>
  <c r="C14699"/>
  <c r="D14699"/>
  <c r="E14699"/>
  <c r="F14699"/>
  <c r="G14699"/>
  <c r="H14699"/>
  <c r="A14815"/>
  <c r="B14815"/>
  <c r="C14815"/>
  <c r="D14815"/>
  <c r="E14815"/>
  <c r="F14815"/>
  <c r="G14815"/>
  <c r="H14815"/>
  <c r="A14883"/>
  <c r="B14883"/>
  <c r="C14883"/>
  <c r="D14883"/>
  <c r="E14883"/>
  <c r="F14883"/>
  <c r="G14883"/>
  <c r="H14883"/>
  <c r="A14948"/>
  <c r="B14948"/>
  <c r="C14948"/>
  <c r="D14948"/>
  <c r="E14948"/>
  <c r="F14948"/>
  <c r="G14948"/>
  <c r="A14864"/>
  <c r="B14864"/>
  <c r="C14864"/>
  <c r="D14864"/>
  <c r="E14864"/>
  <c r="F14864"/>
  <c r="G14864"/>
  <c r="H14864"/>
  <c r="A14668"/>
  <c r="B14668"/>
  <c r="C14668"/>
  <c r="D14668"/>
  <c r="E14668"/>
  <c r="F14668"/>
  <c r="G14668"/>
  <c r="H14668"/>
  <c r="A14700"/>
  <c r="B14700"/>
  <c r="C14700"/>
  <c r="D14700"/>
  <c r="E14700"/>
  <c r="F14700"/>
  <c r="G14700"/>
  <c r="H14700"/>
  <c r="A14816"/>
  <c r="B14816"/>
  <c r="C14816"/>
  <c r="D14816"/>
  <c r="E14816"/>
  <c r="F14816"/>
  <c r="G14816"/>
  <c r="H14816"/>
  <c r="A14949"/>
  <c r="B14949"/>
  <c r="C14949"/>
  <c r="D14949"/>
  <c r="E14949"/>
  <c r="F14949"/>
  <c r="G14949"/>
  <c r="A14865"/>
  <c r="B14865"/>
  <c r="C14865"/>
  <c r="D14865"/>
  <c r="E14865"/>
  <c r="F14865"/>
  <c r="G14865"/>
  <c r="H14865"/>
  <c r="A14669"/>
  <c r="B14669"/>
  <c r="C14669"/>
  <c r="D14669"/>
  <c r="E14669"/>
  <c r="F14669"/>
  <c r="G14669"/>
  <c r="H14669"/>
  <c r="A14711"/>
  <c r="B14711"/>
  <c r="C14711"/>
  <c r="D14711"/>
  <c r="E14711"/>
  <c r="F14711"/>
  <c r="G14711"/>
  <c r="H14711"/>
  <c r="A14817"/>
  <c r="B14817"/>
  <c r="C14817"/>
  <c r="D14817"/>
  <c r="E14817"/>
  <c r="F14817"/>
  <c r="G14817"/>
  <c r="H14817"/>
  <c r="A14950"/>
  <c r="B14950"/>
  <c r="C14950"/>
  <c r="D14950"/>
  <c r="E14950"/>
  <c r="F14950"/>
  <c r="G14950"/>
  <c r="A14174"/>
  <c r="B14174"/>
  <c r="C14174"/>
  <c r="D14174"/>
  <c r="E14174"/>
  <c r="F14174"/>
  <c r="G14174"/>
  <c r="H14174"/>
  <c r="A14218"/>
  <c r="B14218"/>
  <c r="C14218"/>
  <c r="D14218"/>
  <c r="E14218"/>
  <c r="F14218"/>
  <c r="G14218"/>
  <c r="H14218"/>
  <c r="A14195"/>
  <c r="B14195"/>
  <c r="C14195"/>
  <c r="D14195"/>
  <c r="E14195"/>
  <c r="F14195"/>
  <c r="G14195"/>
  <c r="H14195"/>
  <c r="A14247"/>
  <c r="B14247"/>
  <c r="C14247"/>
  <c r="D14247"/>
  <c r="E14247"/>
  <c r="F14247"/>
  <c r="G14247"/>
  <c r="A14175"/>
  <c r="B14175"/>
  <c r="C14175"/>
  <c r="D14175"/>
  <c r="E14175"/>
  <c r="F14175"/>
  <c r="G14175"/>
  <c r="H14175"/>
  <c r="A14192"/>
  <c r="B14192"/>
  <c r="C14192"/>
  <c r="D14192"/>
  <c r="E14192"/>
  <c r="F14192"/>
  <c r="G14192"/>
  <c r="H14192"/>
  <c r="A14248"/>
  <c r="B14248"/>
  <c r="C14248"/>
  <c r="D14248"/>
  <c r="E14248"/>
  <c r="F14248"/>
  <c r="G14248"/>
  <c r="A14176"/>
  <c r="B14176"/>
  <c r="C14176"/>
  <c r="D14176"/>
  <c r="E14176"/>
  <c r="F14176"/>
  <c r="G14176"/>
  <c r="H14176"/>
  <c r="A14177"/>
  <c r="B14177"/>
  <c r="C14177"/>
  <c r="D14177"/>
  <c r="E14177"/>
  <c r="F14177"/>
  <c r="G14177"/>
  <c r="H14177"/>
  <c r="A14219"/>
  <c r="B14219"/>
  <c r="C14219"/>
  <c r="D14219"/>
  <c r="E14219"/>
  <c r="F14219"/>
  <c r="G14219"/>
  <c r="H14219"/>
  <c r="A14265"/>
  <c r="B14265"/>
  <c r="C14265"/>
  <c r="D14265"/>
  <c r="E14265"/>
  <c r="F14265"/>
  <c r="G14265"/>
  <c r="H14265"/>
  <c r="A14271"/>
  <c r="B14271"/>
  <c r="C14271"/>
  <c r="D14271"/>
  <c r="E14271"/>
  <c r="F14271"/>
  <c r="G14271"/>
  <c r="H14271"/>
  <c r="A14287"/>
  <c r="B14287"/>
  <c r="C14287"/>
  <c r="D14287"/>
  <c r="E14287"/>
  <c r="F14287"/>
  <c r="G14287"/>
  <c r="H14287"/>
  <c r="A14303"/>
  <c r="B14303"/>
  <c r="C14303"/>
  <c r="D14303"/>
  <c r="E14303"/>
  <c r="F14303"/>
  <c r="G14303"/>
  <c r="A14453"/>
  <c r="B14453"/>
  <c r="C14453"/>
  <c r="D14453"/>
  <c r="E14453"/>
  <c r="F14453"/>
  <c r="G14453"/>
  <c r="A14318"/>
  <c r="B14318"/>
  <c r="C14318"/>
  <c r="D14318"/>
  <c r="E14318"/>
  <c r="F14318"/>
  <c r="G14318"/>
  <c r="H14318"/>
  <c r="A14384"/>
  <c r="B14384"/>
  <c r="C14384"/>
  <c r="D14384"/>
  <c r="E14384"/>
  <c r="F14384"/>
  <c r="G14384"/>
  <c r="H14384"/>
  <c r="A14445"/>
  <c r="B14445"/>
  <c r="C14445"/>
  <c r="D14445"/>
  <c r="E14445"/>
  <c r="F14445"/>
  <c r="G14445"/>
  <c r="A14385"/>
  <c r="B14385"/>
  <c r="C14385"/>
  <c r="D14385"/>
  <c r="E14385"/>
  <c r="F14385"/>
  <c r="G14385"/>
  <c r="H14385"/>
  <c r="A14446"/>
  <c r="B14446"/>
  <c r="C14446"/>
  <c r="D14446"/>
  <c r="E14446"/>
  <c r="F14446"/>
  <c r="G14446"/>
  <c r="A14386"/>
  <c r="B14386"/>
  <c r="C14386"/>
  <c r="D14386"/>
  <c r="E14386"/>
  <c r="F14386"/>
  <c r="G14386"/>
  <c r="H14386"/>
  <c r="A14447"/>
  <c r="B14447"/>
  <c r="C14447"/>
  <c r="D14447"/>
  <c r="E14447"/>
  <c r="F14447"/>
  <c r="G14447"/>
  <c r="A14387"/>
  <c r="B14387"/>
  <c r="C14387"/>
  <c r="D14387"/>
  <c r="E14387"/>
  <c r="F14387"/>
  <c r="G14387"/>
  <c r="H14387"/>
  <c r="A14388"/>
  <c r="B14388"/>
  <c r="C14388"/>
  <c r="D14388"/>
  <c r="E14388"/>
  <c r="F14388"/>
  <c r="G14388"/>
  <c r="H14388"/>
  <c r="A14506"/>
  <c r="B14506"/>
  <c r="C14506"/>
  <c r="D14506"/>
  <c r="E14506"/>
  <c r="F14506"/>
  <c r="G14506"/>
  <c r="A14477"/>
  <c r="B14477"/>
  <c r="C14477"/>
  <c r="D14477"/>
  <c r="E14477"/>
  <c r="F14477"/>
  <c r="G14477"/>
  <c r="A14507"/>
  <c r="B14507"/>
  <c r="C14507"/>
  <c r="D14507"/>
  <c r="E14507"/>
  <c r="F14507"/>
  <c r="G14507"/>
  <c r="A14462"/>
  <c r="B14462"/>
  <c r="C14462"/>
  <c r="D14462"/>
  <c r="E14462"/>
  <c r="F14462"/>
  <c r="G14462"/>
  <c r="H14462"/>
  <c r="A14478"/>
  <c r="B14478"/>
  <c r="C14478"/>
  <c r="D14478"/>
  <c r="E14478"/>
  <c r="F14478"/>
  <c r="G14478"/>
  <c r="A14508"/>
  <c r="B14508"/>
  <c r="C14508"/>
  <c r="D14508"/>
  <c r="E14508"/>
  <c r="F14508"/>
  <c r="G14508"/>
  <c r="A14455"/>
  <c r="B14455"/>
  <c r="C14455"/>
  <c r="D14455"/>
  <c r="E14455"/>
  <c r="F14455"/>
  <c r="G14455"/>
  <c r="H14455"/>
  <c r="A14459"/>
  <c r="B14459"/>
  <c r="C14459"/>
  <c r="D14459"/>
  <c r="E14459"/>
  <c r="F14459"/>
  <c r="G14459"/>
  <c r="H14459"/>
  <c r="A14479"/>
  <c r="B14479"/>
  <c r="C14479"/>
  <c r="D14479"/>
  <c r="E14479"/>
  <c r="F14479"/>
  <c r="G14479"/>
  <c r="A14542"/>
  <c r="B14542"/>
  <c r="C14542"/>
  <c r="D14542"/>
  <c r="E14542"/>
  <c r="F14542"/>
  <c r="G14542"/>
  <c r="H14542"/>
  <c r="A14571"/>
  <c r="B14571"/>
  <c r="C14571"/>
  <c r="D14571"/>
  <c r="E14571"/>
  <c r="F14571"/>
  <c r="G14571"/>
  <c r="H14571"/>
  <c r="A14543"/>
  <c r="B14543"/>
  <c r="C14543"/>
  <c r="D14543"/>
  <c r="E14543"/>
  <c r="F14543"/>
  <c r="G14543"/>
  <c r="H14543"/>
  <c r="A14579"/>
  <c r="B14579"/>
  <c r="C14579"/>
  <c r="D14579"/>
  <c r="E14579"/>
  <c r="F14579"/>
  <c r="G14579"/>
  <c r="H14579"/>
  <c r="A14596"/>
  <c r="B14596"/>
  <c r="C14596"/>
  <c r="D14596"/>
  <c r="E14596"/>
  <c r="F14596"/>
  <c r="G14596"/>
  <c r="A14544"/>
  <c r="B14544"/>
  <c r="C14544"/>
  <c r="D14544"/>
  <c r="E14544"/>
  <c r="F14544"/>
  <c r="G14544"/>
  <c r="H14544"/>
  <c r="A14580"/>
  <c r="B14580"/>
  <c r="C14580"/>
  <c r="D14580"/>
  <c r="E14580"/>
  <c r="F14580"/>
  <c r="G14580"/>
  <c r="H14580"/>
  <c r="A14597"/>
  <c r="B14597"/>
  <c r="C14597"/>
  <c r="D14597"/>
  <c r="E14597"/>
  <c r="F14597"/>
  <c r="G14597"/>
  <c r="A14670"/>
  <c r="B14670"/>
  <c r="C14670"/>
  <c r="D14670"/>
  <c r="E14670"/>
  <c r="F14670"/>
  <c r="G14670"/>
  <c r="H14670"/>
  <c r="A14701"/>
  <c r="B14701"/>
  <c r="C14701"/>
  <c r="D14701"/>
  <c r="E14701"/>
  <c r="F14701"/>
  <c r="G14701"/>
  <c r="H14701"/>
  <c r="A14818"/>
  <c r="B14818"/>
  <c r="C14818"/>
  <c r="D14818"/>
  <c r="E14818"/>
  <c r="F14818"/>
  <c r="G14818"/>
  <c r="H14818"/>
  <c r="A14951"/>
  <c r="B14951"/>
  <c r="C14951"/>
  <c r="D14951"/>
  <c r="E14951"/>
  <c r="F14951"/>
  <c r="G14951"/>
  <c r="A14866"/>
  <c r="B14866"/>
  <c r="C14866"/>
  <c r="D14866"/>
  <c r="E14866"/>
  <c r="F14866"/>
  <c r="G14866"/>
  <c r="H14866"/>
  <c r="A14671"/>
  <c r="B14671"/>
  <c r="C14671"/>
  <c r="D14671"/>
  <c r="E14671"/>
  <c r="F14671"/>
  <c r="G14671"/>
  <c r="H14671"/>
  <c r="A14702"/>
  <c r="B14702"/>
  <c r="C14702"/>
  <c r="D14702"/>
  <c r="E14702"/>
  <c r="F14702"/>
  <c r="G14702"/>
  <c r="H14702"/>
  <c r="A14819"/>
  <c r="B14819"/>
  <c r="C14819"/>
  <c r="D14819"/>
  <c r="E14819"/>
  <c r="F14819"/>
  <c r="G14819"/>
  <c r="H14819"/>
  <c r="A14884"/>
  <c r="B14884"/>
  <c r="C14884"/>
  <c r="D14884"/>
  <c r="E14884"/>
  <c r="F14884"/>
  <c r="G14884"/>
  <c r="H14884"/>
  <c r="A14952"/>
  <c r="B14952"/>
  <c r="C14952"/>
  <c r="D14952"/>
  <c r="E14952"/>
  <c r="F14952"/>
  <c r="G14952"/>
  <c r="A14867"/>
  <c r="B14867"/>
  <c r="C14867"/>
  <c r="D14867"/>
  <c r="E14867"/>
  <c r="F14867"/>
  <c r="G14867"/>
  <c r="H14867"/>
  <c r="A14672"/>
  <c r="B14672"/>
  <c r="C14672"/>
  <c r="D14672"/>
  <c r="E14672"/>
  <c r="F14672"/>
  <c r="G14672"/>
  <c r="H14672"/>
  <c r="A14703"/>
  <c r="B14703"/>
  <c r="C14703"/>
  <c r="D14703"/>
  <c r="E14703"/>
  <c r="F14703"/>
  <c r="G14703"/>
  <c r="H14703"/>
  <c r="A14712"/>
  <c r="B14712"/>
  <c r="C14712"/>
  <c r="D14712"/>
  <c r="E14712"/>
  <c r="F14712"/>
  <c r="G14712"/>
  <c r="H14712"/>
  <c r="A14820"/>
  <c r="B14820"/>
  <c r="C14820"/>
  <c r="D14820"/>
  <c r="E14820"/>
  <c r="F14820"/>
  <c r="G14820"/>
  <c r="H14820"/>
  <c r="A14734"/>
  <c r="B14734"/>
  <c r="C14734"/>
  <c r="D14734"/>
  <c r="E14734"/>
  <c r="F14734"/>
  <c r="G14734"/>
  <c r="H14734"/>
  <c r="A14885"/>
  <c r="B14885"/>
  <c r="C14885"/>
  <c r="D14885"/>
  <c r="E14885"/>
  <c r="F14885"/>
  <c r="G14885"/>
  <c r="H14885"/>
  <c r="A14953"/>
  <c r="B14953"/>
  <c r="C14953"/>
  <c r="D14953"/>
  <c r="E14953"/>
  <c r="F14953"/>
  <c r="G14953"/>
  <c r="A14673"/>
  <c r="B14673"/>
  <c r="C14673"/>
  <c r="D14673"/>
  <c r="E14673"/>
  <c r="F14673"/>
  <c r="G14673"/>
  <c r="H14673"/>
  <c r="A14821"/>
  <c r="B14821"/>
  <c r="C14821"/>
  <c r="D14821"/>
  <c r="E14821"/>
  <c r="F14821"/>
  <c r="G14821"/>
  <c r="H14821"/>
  <c r="A14886"/>
  <c r="B14886"/>
  <c r="C14886"/>
  <c r="D14886"/>
  <c r="E14886"/>
  <c r="F14886"/>
  <c r="G14886"/>
  <c r="H14886"/>
  <c r="A14954"/>
  <c r="B14954"/>
  <c r="C14954"/>
  <c r="D14954"/>
  <c r="E14954"/>
  <c r="F14954"/>
  <c r="G14954"/>
  <c r="A14868"/>
  <c r="B14868"/>
  <c r="C14868"/>
  <c r="D14868"/>
  <c r="E14868"/>
  <c r="F14868"/>
  <c r="G14868"/>
  <c r="H14868"/>
  <c r="A14674"/>
  <c r="B14674"/>
  <c r="C14674"/>
  <c r="D14674"/>
  <c r="E14674"/>
  <c r="F14674"/>
  <c r="G14674"/>
  <c r="H14674"/>
  <c r="A14704"/>
  <c r="B14704"/>
  <c r="C14704"/>
  <c r="D14704"/>
  <c r="E14704"/>
  <c r="F14704"/>
  <c r="G14704"/>
  <c r="H14704"/>
  <c r="A14822"/>
  <c r="B14822"/>
  <c r="C14822"/>
  <c r="D14822"/>
  <c r="E14822"/>
  <c r="F14822"/>
  <c r="G14822"/>
  <c r="H14822"/>
  <c r="A14955"/>
  <c r="B14955"/>
  <c r="C14955"/>
  <c r="D14955"/>
  <c r="E14955"/>
  <c r="F14955"/>
  <c r="G14955"/>
  <c r="A14178"/>
  <c r="B14178"/>
  <c r="C14178"/>
  <c r="D14178"/>
  <c r="E14178"/>
  <c r="F14178"/>
  <c r="G14178"/>
  <c r="H14178"/>
  <c r="A14220"/>
  <c r="B14220"/>
  <c r="C14220"/>
  <c r="D14220"/>
  <c r="E14220"/>
  <c r="F14220"/>
  <c r="G14220"/>
  <c r="H14220"/>
  <c r="A14196"/>
  <c r="B14196"/>
  <c r="C14196"/>
  <c r="D14196"/>
  <c r="E14196"/>
  <c r="F14196"/>
  <c r="G14196"/>
  <c r="H14196"/>
  <c r="A14249"/>
  <c r="B14249"/>
  <c r="C14249"/>
  <c r="D14249"/>
  <c r="E14249"/>
  <c r="F14249"/>
  <c r="G14249"/>
  <c r="A14179"/>
  <c r="B14179"/>
  <c r="C14179"/>
  <c r="D14179"/>
  <c r="E14179"/>
  <c r="F14179"/>
  <c r="G14179"/>
  <c r="H14179"/>
  <c r="A14221"/>
  <c r="B14221"/>
  <c r="C14221"/>
  <c r="D14221"/>
  <c r="E14221"/>
  <c r="F14221"/>
  <c r="G14221"/>
  <c r="H14221"/>
  <c r="A14250"/>
  <c r="B14250"/>
  <c r="C14250"/>
  <c r="D14250"/>
  <c r="E14250"/>
  <c r="F14250"/>
  <c r="G14250"/>
  <c r="A14180"/>
  <c r="B14180"/>
  <c r="C14180"/>
  <c r="D14180"/>
  <c r="E14180"/>
  <c r="F14180"/>
  <c r="G14180"/>
  <c r="H14180"/>
  <c r="A14251"/>
  <c r="B14251"/>
  <c r="C14251"/>
  <c r="D14251"/>
  <c r="E14251"/>
  <c r="F14251"/>
  <c r="G14251"/>
  <c r="A14181"/>
  <c r="B14181"/>
  <c r="C14181"/>
  <c r="D14181"/>
  <c r="E14181"/>
  <c r="F14181"/>
  <c r="G14181"/>
  <c r="H14181"/>
  <c r="A14288"/>
  <c r="B14288"/>
  <c r="C14288"/>
  <c r="D14288"/>
  <c r="E14288"/>
  <c r="F14288"/>
  <c r="G14288"/>
  <c r="H14288"/>
  <c r="A14454"/>
  <c r="B14454"/>
  <c r="C14454"/>
  <c r="D14454"/>
  <c r="E14454"/>
  <c r="F14454"/>
  <c r="G14454"/>
  <c r="A14389"/>
  <c r="B14389"/>
  <c r="C14389"/>
  <c r="D14389"/>
  <c r="E14389"/>
  <c r="F14389"/>
  <c r="G14389"/>
  <c r="H14389"/>
  <c r="A14448"/>
  <c r="B14448"/>
  <c r="C14448"/>
  <c r="D14448"/>
  <c r="E14448"/>
  <c r="F14448"/>
  <c r="G14448"/>
  <c r="A14390"/>
  <c r="B14390"/>
  <c r="C14390"/>
  <c r="D14390"/>
  <c r="E14390"/>
  <c r="F14390"/>
  <c r="G14390"/>
  <c r="H14390"/>
  <c r="A14391"/>
  <c r="B14391"/>
  <c r="C14391"/>
  <c r="D14391"/>
  <c r="E14391"/>
  <c r="F14391"/>
  <c r="G14391"/>
  <c r="H14391"/>
  <c r="A14392"/>
  <c r="B14392"/>
  <c r="C14392"/>
  <c r="D14392"/>
  <c r="E14392"/>
  <c r="F14392"/>
  <c r="G14392"/>
  <c r="H14392"/>
  <c r="A14393"/>
  <c r="B14393"/>
  <c r="C14393"/>
  <c r="D14393"/>
  <c r="E14393"/>
  <c r="F14393"/>
  <c r="G14393"/>
  <c r="H14393"/>
  <c r="A14509"/>
  <c r="B14509"/>
  <c r="C14509"/>
  <c r="D14509"/>
  <c r="E14509"/>
  <c r="F14509"/>
  <c r="G14509"/>
  <c r="A14510"/>
  <c r="B14510"/>
  <c r="C14510"/>
  <c r="D14510"/>
  <c r="E14510"/>
  <c r="F14510"/>
  <c r="G14510"/>
  <c r="A14511"/>
  <c r="B14511"/>
  <c r="C14511"/>
  <c r="D14511"/>
  <c r="E14511"/>
  <c r="F14511"/>
  <c r="G14511"/>
  <c r="A14480"/>
  <c r="B14480"/>
  <c r="C14480"/>
  <c r="D14480"/>
  <c r="E14480"/>
  <c r="F14480"/>
  <c r="G14480"/>
  <c r="A14603"/>
  <c r="B14603"/>
  <c r="C14603"/>
  <c r="D14603"/>
  <c r="E14603"/>
  <c r="F14603"/>
  <c r="G14603"/>
  <c r="A14545"/>
  <c r="B14545"/>
  <c r="C14545"/>
  <c r="D14545"/>
  <c r="E14545"/>
  <c r="F14545"/>
  <c r="G14545"/>
  <c r="H14545"/>
  <c r="A14557"/>
  <c r="B14557"/>
  <c r="C14557"/>
  <c r="D14557"/>
  <c r="E14557"/>
  <c r="F14557"/>
  <c r="G14557"/>
  <c r="H14557"/>
  <c r="A14572"/>
  <c r="B14572"/>
  <c r="C14572"/>
  <c r="D14572"/>
  <c r="E14572"/>
  <c r="F14572"/>
  <c r="G14572"/>
  <c r="H14572"/>
  <c r="A14546"/>
  <c r="B14546"/>
  <c r="C14546"/>
  <c r="D14546"/>
  <c r="E14546"/>
  <c r="F14546"/>
  <c r="G14546"/>
  <c r="H14546"/>
  <c r="A14598"/>
  <c r="B14598"/>
  <c r="C14598"/>
  <c r="D14598"/>
  <c r="E14598"/>
  <c r="F14598"/>
  <c r="G14598"/>
  <c r="A14547"/>
  <c r="B14547"/>
  <c r="C14547"/>
  <c r="D14547"/>
  <c r="E14547"/>
  <c r="F14547"/>
  <c r="G14547"/>
  <c r="H14547"/>
  <c r="A14573"/>
  <c r="B14573"/>
  <c r="C14573"/>
  <c r="D14573"/>
  <c r="E14573"/>
  <c r="F14573"/>
  <c r="G14573"/>
  <c r="H14573"/>
  <c r="A14599"/>
  <c r="B14599"/>
  <c r="C14599"/>
  <c r="D14599"/>
  <c r="E14599"/>
  <c r="F14599"/>
  <c r="G14599"/>
  <c r="A14823"/>
  <c r="B14823"/>
  <c r="C14823"/>
  <c r="D14823"/>
  <c r="E14823"/>
  <c r="F14823"/>
  <c r="G14823"/>
  <c r="H14823"/>
  <c r="A14675"/>
  <c r="B14675"/>
  <c r="C14675"/>
  <c r="D14675"/>
  <c r="E14675"/>
  <c r="F14675"/>
  <c r="G14675"/>
  <c r="H14675"/>
  <c r="A14824"/>
  <c r="B14824"/>
  <c r="C14824"/>
  <c r="D14824"/>
  <c r="E14824"/>
  <c r="F14824"/>
  <c r="G14824"/>
  <c r="H14824"/>
  <c r="A14956"/>
  <c r="B14956"/>
  <c r="C14956"/>
  <c r="D14956"/>
  <c r="E14956"/>
  <c r="F14956"/>
  <c r="G14956"/>
  <c r="A14869"/>
  <c r="B14869"/>
  <c r="C14869"/>
  <c r="D14869"/>
  <c r="E14869"/>
  <c r="F14869"/>
  <c r="G14869"/>
  <c r="H14869"/>
  <c r="A14676"/>
  <c r="B14676"/>
  <c r="C14676"/>
  <c r="D14676"/>
  <c r="E14676"/>
  <c r="F14676"/>
  <c r="G14676"/>
  <c r="H14676"/>
  <c r="A14705"/>
  <c r="B14705"/>
  <c r="C14705"/>
  <c r="D14705"/>
  <c r="E14705"/>
  <c r="F14705"/>
  <c r="G14705"/>
  <c r="H14705"/>
  <c r="A14825"/>
  <c r="B14825"/>
  <c r="C14825"/>
  <c r="D14825"/>
  <c r="E14825"/>
  <c r="F14825"/>
  <c r="G14825"/>
  <c r="H14825"/>
  <c r="A14957"/>
  <c r="B14957"/>
  <c r="C14957"/>
  <c r="D14957"/>
  <c r="E14957"/>
  <c r="F14957"/>
  <c r="G14957"/>
  <c r="A14677"/>
  <c r="B14677"/>
  <c r="C14677"/>
  <c r="D14677"/>
  <c r="E14677"/>
  <c r="F14677"/>
  <c r="G14677"/>
  <c r="H14677"/>
  <c r="A14826"/>
  <c r="B14826"/>
  <c r="C14826"/>
  <c r="D14826"/>
  <c r="E14826"/>
  <c r="F14826"/>
  <c r="G14826"/>
  <c r="H14826"/>
  <c r="A14958"/>
  <c r="B14958"/>
  <c r="C14958"/>
  <c r="D14958"/>
  <c r="E14958"/>
  <c r="F14958"/>
  <c r="G14958"/>
  <c r="A14870"/>
  <c r="B14870"/>
  <c r="C14870"/>
  <c r="D14870"/>
  <c r="E14870"/>
  <c r="F14870"/>
  <c r="G14870"/>
  <c r="H14870"/>
  <c r="A14678"/>
  <c r="B14678"/>
  <c r="C14678"/>
  <c r="D14678"/>
  <c r="E14678"/>
  <c r="F14678"/>
  <c r="G14678"/>
  <c r="H14678"/>
  <c r="A14827"/>
  <c r="B14827"/>
  <c r="C14827"/>
  <c r="D14827"/>
  <c r="E14827"/>
  <c r="F14827"/>
  <c r="G14827"/>
  <c r="H14827"/>
  <c r="A14959"/>
  <c r="B14959"/>
  <c r="C14959"/>
  <c r="D14959"/>
  <c r="E14959"/>
  <c r="F14959"/>
  <c r="G14959"/>
  <c r="A14127"/>
  <c r="B14127"/>
  <c r="C14127"/>
  <c r="D14127"/>
  <c r="E14127"/>
  <c r="F14127"/>
  <c r="G14127"/>
  <c r="H14127"/>
  <c r="A14182"/>
  <c r="B14182"/>
  <c r="C14182"/>
  <c r="D14182"/>
  <c r="E14182"/>
  <c r="F14182"/>
  <c r="G14182"/>
  <c r="H14182"/>
  <c r="A14193"/>
  <c r="B14193"/>
  <c r="C14193"/>
  <c r="D14193"/>
  <c r="E14193"/>
  <c r="F14193"/>
  <c r="G14193"/>
  <c r="H14193"/>
  <c r="A14222"/>
  <c r="B14222"/>
  <c r="C14222"/>
  <c r="D14222"/>
  <c r="E14222"/>
  <c r="F14222"/>
  <c r="G14222"/>
  <c r="H14222"/>
  <c r="A14252"/>
  <c r="B14252"/>
  <c r="C14252"/>
  <c r="D14252"/>
  <c r="E14252"/>
  <c r="F14252"/>
  <c r="G14252"/>
  <c r="A14183"/>
  <c r="B14183"/>
  <c r="C14183"/>
  <c r="D14183"/>
  <c r="E14183"/>
  <c r="F14183"/>
  <c r="G14183"/>
  <c r="H14183"/>
  <c r="A14223"/>
  <c r="B14223"/>
  <c r="C14223"/>
  <c r="D14223"/>
  <c r="E14223"/>
  <c r="F14223"/>
  <c r="G14223"/>
  <c r="H14223"/>
  <c r="A14253"/>
  <c r="B14253"/>
  <c r="C14253"/>
  <c r="D14253"/>
  <c r="E14253"/>
  <c r="F14253"/>
  <c r="G14253"/>
  <c r="A14184"/>
  <c r="B14184"/>
  <c r="C14184"/>
  <c r="D14184"/>
  <c r="E14184"/>
  <c r="F14184"/>
  <c r="G14184"/>
  <c r="H14184"/>
  <c r="A14254"/>
  <c r="B14254"/>
  <c r="C14254"/>
  <c r="D14254"/>
  <c r="E14254"/>
  <c r="F14254"/>
  <c r="G14254"/>
  <c r="A14185"/>
  <c r="B14185"/>
  <c r="C14185"/>
  <c r="D14185"/>
  <c r="E14185"/>
  <c r="F14185"/>
  <c r="G14185"/>
  <c r="H14185"/>
  <c r="A14289"/>
  <c r="B14289"/>
  <c r="C14289"/>
  <c r="D14289"/>
  <c r="E14289"/>
  <c r="F14289"/>
  <c r="G14289"/>
  <c r="H14289"/>
  <c r="A14319"/>
  <c r="B14319"/>
  <c r="C14319"/>
  <c r="D14319"/>
  <c r="E14319"/>
  <c r="F14319"/>
  <c r="G14319"/>
  <c r="H14319"/>
  <c r="A14394"/>
  <c r="B14394"/>
  <c r="C14394"/>
  <c r="D14394"/>
  <c r="E14394"/>
  <c r="F14394"/>
  <c r="G14394"/>
  <c r="H14394"/>
  <c r="A14395"/>
  <c r="B14395"/>
  <c r="C14395"/>
  <c r="D14395"/>
  <c r="E14395"/>
  <c r="F14395"/>
  <c r="G14395"/>
  <c r="H14395"/>
  <c r="A14396"/>
  <c r="B14396"/>
  <c r="C14396"/>
  <c r="D14396"/>
  <c r="E14396"/>
  <c r="F14396"/>
  <c r="G14396"/>
  <c r="H14396"/>
  <c r="A14449"/>
  <c r="B14449"/>
  <c r="C14449"/>
  <c r="D14449"/>
  <c r="E14449"/>
  <c r="F14449"/>
  <c r="G14449"/>
  <c r="A14309"/>
  <c r="B14309"/>
  <c r="C14309"/>
  <c r="D14309"/>
  <c r="E14309"/>
  <c r="F14309"/>
  <c r="G14309"/>
  <c r="H14309"/>
  <c r="A14397"/>
  <c r="B14397"/>
  <c r="C14397"/>
  <c r="D14397"/>
  <c r="E14397"/>
  <c r="F14397"/>
  <c r="G14397"/>
  <c r="H14397"/>
  <c r="A14450"/>
  <c r="B14450"/>
  <c r="C14450"/>
  <c r="D14450"/>
  <c r="E14450"/>
  <c r="F14450"/>
  <c r="G14450"/>
  <c r="A14398"/>
  <c r="B14398"/>
  <c r="C14398"/>
  <c r="D14398"/>
  <c r="E14398"/>
  <c r="F14398"/>
  <c r="G14398"/>
  <c r="H14398"/>
  <c r="A14512"/>
  <c r="B14512"/>
  <c r="C14512"/>
  <c r="D14512"/>
  <c r="E14512"/>
  <c r="F14512"/>
  <c r="G14512"/>
  <c r="A14513"/>
  <c r="B14513"/>
  <c r="C14513"/>
  <c r="D14513"/>
  <c r="E14513"/>
  <c r="F14513"/>
  <c r="G14513"/>
  <c r="A14514"/>
  <c r="B14514"/>
  <c r="C14514"/>
  <c r="D14514"/>
  <c r="E14514"/>
  <c r="F14514"/>
  <c r="G14514"/>
  <c r="A14481"/>
  <c r="B14481"/>
  <c r="C14481"/>
  <c r="D14481"/>
  <c r="E14481"/>
  <c r="F14481"/>
  <c r="G14481"/>
  <c r="A14548"/>
  <c r="B14548"/>
  <c r="C14548"/>
  <c r="D14548"/>
  <c r="E14548"/>
  <c r="F14548"/>
  <c r="G14548"/>
  <c r="H14548"/>
  <c r="A14600"/>
  <c r="B14600"/>
  <c r="C14600"/>
  <c r="D14600"/>
  <c r="E14600"/>
  <c r="F14600"/>
  <c r="G14600"/>
  <c r="A14549"/>
  <c r="B14549"/>
  <c r="C14549"/>
  <c r="D14549"/>
  <c r="E14549"/>
  <c r="F14549"/>
  <c r="G14549"/>
  <c r="H14549"/>
  <c r="A14550"/>
  <c r="B14550"/>
  <c r="C14550"/>
  <c r="D14550"/>
  <c r="E14550"/>
  <c r="F14550"/>
  <c r="G14550"/>
  <c r="H14550"/>
  <c r="A14828"/>
  <c r="B14828"/>
  <c r="C14828"/>
  <c r="D14828"/>
  <c r="E14828"/>
  <c r="F14828"/>
  <c r="G14828"/>
  <c r="H14828"/>
  <c r="A14679"/>
  <c r="B14679"/>
  <c r="C14679"/>
  <c r="D14679"/>
  <c r="E14679"/>
  <c r="F14679"/>
  <c r="G14679"/>
  <c r="H14679"/>
  <c r="A14829"/>
  <c r="B14829"/>
  <c r="C14829"/>
  <c r="D14829"/>
  <c r="E14829"/>
  <c r="F14829"/>
  <c r="G14829"/>
  <c r="H14829"/>
  <c r="A14735"/>
  <c r="B14735"/>
  <c r="C14735"/>
  <c r="D14735"/>
  <c r="E14735"/>
  <c r="F14735"/>
  <c r="G14735"/>
  <c r="H14735"/>
  <c r="A14960"/>
  <c r="B14960"/>
  <c r="C14960"/>
  <c r="D14960"/>
  <c r="E14960"/>
  <c r="F14960"/>
  <c r="G14960"/>
  <c r="A14871"/>
  <c r="B14871"/>
  <c r="C14871"/>
  <c r="D14871"/>
  <c r="E14871"/>
  <c r="F14871"/>
  <c r="G14871"/>
  <c r="H14871"/>
  <c r="A14680"/>
  <c r="B14680"/>
  <c r="C14680"/>
  <c r="D14680"/>
  <c r="E14680"/>
  <c r="F14680"/>
  <c r="G14680"/>
  <c r="H14680"/>
  <c r="A14706"/>
  <c r="B14706"/>
  <c r="C14706"/>
  <c r="D14706"/>
  <c r="E14706"/>
  <c r="F14706"/>
  <c r="G14706"/>
  <c r="H14706"/>
  <c r="A14830"/>
  <c r="B14830"/>
  <c r="C14830"/>
  <c r="D14830"/>
  <c r="E14830"/>
  <c r="F14830"/>
  <c r="G14830"/>
  <c r="H14830"/>
  <c r="A14887"/>
  <c r="B14887"/>
  <c r="C14887"/>
  <c r="D14887"/>
  <c r="E14887"/>
  <c r="F14887"/>
  <c r="G14887"/>
  <c r="H14887"/>
  <c r="A14961"/>
  <c r="B14961"/>
  <c r="C14961"/>
  <c r="D14961"/>
  <c r="E14961"/>
  <c r="F14961"/>
  <c r="G14961"/>
  <c r="A14681"/>
  <c r="B14681"/>
  <c r="C14681"/>
  <c r="D14681"/>
  <c r="E14681"/>
  <c r="F14681"/>
  <c r="G14681"/>
  <c r="H14681"/>
  <c r="A14831"/>
  <c r="B14831"/>
  <c r="C14831"/>
  <c r="D14831"/>
  <c r="E14831"/>
  <c r="F14831"/>
  <c r="G14831"/>
  <c r="H14831"/>
  <c r="A14962"/>
  <c r="B14962"/>
  <c r="C14962"/>
  <c r="D14962"/>
  <c r="E14962"/>
  <c r="F14962"/>
  <c r="G14962"/>
  <c r="A14682"/>
  <c r="B14682"/>
  <c r="C14682"/>
  <c r="D14682"/>
  <c r="E14682"/>
  <c r="F14682"/>
  <c r="G14682"/>
  <c r="H14682"/>
  <c r="A14832"/>
  <c r="B14832"/>
  <c r="C14832"/>
  <c r="D14832"/>
  <c r="E14832"/>
  <c r="F14832"/>
  <c r="G14832"/>
  <c r="H14832"/>
  <c r="A14186"/>
  <c r="B14186"/>
  <c r="C14186"/>
  <c r="D14186"/>
  <c r="E14186"/>
  <c r="F14186"/>
  <c r="G14186"/>
  <c r="H14186"/>
  <c r="A14224"/>
  <c r="B14224"/>
  <c r="C14224"/>
  <c r="D14224"/>
  <c r="E14224"/>
  <c r="F14224"/>
  <c r="G14224"/>
  <c r="H14224"/>
  <c r="A14197"/>
  <c r="B14197"/>
  <c r="C14197"/>
  <c r="D14197"/>
  <c r="E14197"/>
  <c r="F14197"/>
  <c r="G14197"/>
  <c r="H14197"/>
  <c r="A14255"/>
  <c r="B14255"/>
  <c r="C14255"/>
  <c r="D14255"/>
  <c r="E14255"/>
  <c r="F14255"/>
  <c r="G14255"/>
  <c r="A14187"/>
  <c r="B14187"/>
  <c r="C14187"/>
  <c r="D14187"/>
  <c r="E14187"/>
  <c r="F14187"/>
  <c r="G14187"/>
  <c r="H14187"/>
  <c r="A14256"/>
  <c r="B14256"/>
  <c r="C14256"/>
  <c r="D14256"/>
  <c r="E14256"/>
  <c r="F14256"/>
  <c r="G14256"/>
  <c r="A14188"/>
  <c r="B14188"/>
  <c r="C14188"/>
  <c r="D14188"/>
  <c r="E14188"/>
  <c r="F14188"/>
  <c r="G14188"/>
  <c r="H14188"/>
  <c r="A14225"/>
  <c r="B14225"/>
  <c r="C14225"/>
  <c r="D14225"/>
  <c r="E14225"/>
  <c r="F14225"/>
  <c r="G14225"/>
  <c r="H14225"/>
  <c r="A14257"/>
  <c r="B14257"/>
  <c r="C14257"/>
  <c r="D14257"/>
  <c r="E14257"/>
  <c r="F14257"/>
  <c r="G14257"/>
  <c r="A14189"/>
  <c r="B14189"/>
  <c r="C14189"/>
  <c r="D14189"/>
  <c r="E14189"/>
  <c r="F14189"/>
  <c r="G14189"/>
  <c r="H14189"/>
  <c r="A14226"/>
  <c r="B14226"/>
  <c r="C14226"/>
  <c r="D14226"/>
  <c r="E14226"/>
  <c r="F14226"/>
  <c r="G14226"/>
  <c r="H14226"/>
  <c r="A14266"/>
  <c r="B14266"/>
  <c r="C14266"/>
  <c r="D14266"/>
  <c r="E14266"/>
  <c r="F14266"/>
  <c r="G14266"/>
  <c r="H14266"/>
  <c r="A14290"/>
  <c r="B14290"/>
  <c r="C14290"/>
  <c r="D14290"/>
  <c r="E14290"/>
  <c r="F14290"/>
  <c r="G14290"/>
  <c r="H14290"/>
  <c r="A14304"/>
  <c r="B14304"/>
  <c r="C14304"/>
  <c r="D14304"/>
  <c r="E14304"/>
  <c r="F14304"/>
  <c r="G14304"/>
  <c r="A14399"/>
  <c r="B14399"/>
  <c r="C14399"/>
  <c r="D14399"/>
  <c r="E14399"/>
  <c r="F14399"/>
  <c r="G14399"/>
  <c r="H14399"/>
  <c r="A14400"/>
  <c r="B14400"/>
  <c r="C14400"/>
  <c r="D14400"/>
  <c r="E14400"/>
  <c r="F14400"/>
  <c r="G14400"/>
  <c r="H14400"/>
  <c r="A14401"/>
  <c r="B14401"/>
  <c r="C14401"/>
  <c r="D14401"/>
  <c r="E14401"/>
  <c r="F14401"/>
  <c r="G14401"/>
  <c r="H14401"/>
  <c r="A14402"/>
  <c r="B14402"/>
  <c r="C14402"/>
  <c r="D14402"/>
  <c r="E14402"/>
  <c r="F14402"/>
  <c r="G14402"/>
  <c r="H14402"/>
  <c r="A14403"/>
  <c r="B14403"/>
  <c r="C14403"/>
  <c r="D14403"/>
  <c r="E14403"/>
  <c r="F14403"/>
  <c r="G14403"/>
  <c r="H14403"/>
  <c r="A14515"/>
  <c r="B14515"/>
  <c r="C14515"/>
  <c r="D14515"/>
  <c r="E14515"/>
  <c r="F14515"/>
  <c r="G14515"/>
  <c r="A14482"/>
  <c r="B14482"/>
  <c r="C14482"/>
  <c r="D14482"/>
  <c r="E14482"/>
  <c r="F14482"/>
  <c r="G14482"/>
  <c r="A14516"/>
  <c r="B14516"/>
  <c r="C14516"/>
  <c r="D14516"/>
  <c r="E14516"/>
  <c r="F14516"/>
  <c r="G14516"/>
  <c r="A14483"/>
  <c r="B14483"/>
  <c r="C14483"/>
  <c r="D14483"/>
  <c r="E14483"/>
  <c r="F14483"/>
  <c r="G14483"/>
  <c r="A14551"/>
  <c r="B14551"/>
  <c r="C14551"/>
  <c r="D14551"/>
  <c r="E14551"/>
  <c r="F14551"/>
  <c r="G14551"/>
  <c r="H14551"/>
  <c r="A14574"/>
  <c r="B14574"/>
  <c r="C14574"/>
  <c r="D14574"/>
  <c r="E14574"/>
  <c r="F14574"/>
  <c r="G14574"/>
  <c r="H14574"/>
  <c r="A14552"/>
  <c r="B14552"/>
  <c r="C14552"/>
  <c r="D14552"/>
  <c r="E14552"/>
  <c r="F14552"/>
  <c r="G14552"/>
  <c r="H14552"/>
  <c r="A14575"/>
  <c r="B14575"/>
  <c r="C14575"/>
  <c r="D14575"/>
  <c r="E14575"/>
  <c r="F14575"/>
  <c r="G14575"/>
  <c r="H14575"/>
  <c r="A14553"/>
  <c r="B14553"/>
  <c r="C14553"/>
  <c r="D14553"/>
  <c r="E14553"/>
  <c r="F14553"/>
  <c r="G14553"/>
  <c r="H14553"/>
  <c r="A14707"/>
  <c r="B14707"/>
  <c r="C14707"/>
  <c r="D14707"/>
  <c r="E14707"/>
  <c r="F14707"/>
  <c r="G14707"/>
  <c r="H14707"/>
  <c r="A14833"/>
  <c r="B14833"/>
  <c r="C14833"/>
  <c r="D14833"/>
  <c r="E14833"/>
  <c r="F14833"/>
  <c r="G14833"/>
  <c r="H14833"/>
  <c r="A14963"/>
  <c r="B14963"/>
  <c r="C14963"/>
  <c r="D14963"/>
  <c r="E14963"/>
  <c r="F14963"/>
  <c r="G14963"/>
  <c r="A14872"/>
  <c r="B14872"/>
  <c r="C14872"/>
  <c r="D14872"/>
  <c r="E14872"/>
  <c r="F14872"/>
  <c r="G14872"/>
  <c r="H14872"/>
  <c r="A14683"/>
  <c r="B14683"/>
  <c r="C14683"/>
  <c r="D14683"/>
  <c r="E14683"/>
  <c r="F14683"/>
  <c r="G14683"/>
  <c r="H14683"/>
  <c r="A14834"/>
  <c r="B14834"/>
  <c r="C14834"/>
  <c r="D14834"/>
  <c r="E14834"/>
  <c r="F14834"/>
  <c r="G14834"/>
  <c r="H14834"/>
  <c r="A14888"/>
  <c r="B14888"/>
  <c r="C14888"/>
  <c r="D14888"/>
  <c r="E14888"/>
  <c r="F14888"/>
  <c r="G14888"/>
  <c r="H14888"/>
  <c r="A14964"/>
  <c r="B14964"/>
  <c r="C14964"/>
  <c r="D14964"/>
  <c r="E14964"/>
  <c r="F14964"/>
  <c r="G14964"/>
  <c r="A14873"/>
  <c r="B14873"/>
  <c r="C14873"/>
  <c r="D14873"/>
  <c r="E14873"/>
  <c r="F14873"/>
  <c r="G14873"/>
  <c r="H14873"/>
  <c r="A14684"/>
  <c r="B14684"/>
  <c r="C14684"/>
  <c r="D14684"/>
  <c r="E14684"/>
  <c r="F14684"/>
  <c r="G14684"/>
  <c r="H14684"/>
  <c r="A14835"/>
  <c r="B14835"/>
  <c r="C14835"/>
  <c r="D14835"/>
  <c r="E14835"/>
  <c r="F14835"/>
  <c r="G14835"/>
  <c r="H14835"/>
  <c r="A14889"/>
  <c r="B14889"/>
  <c r="C14889"/>
  <c r="D14889"/>
  <c r="E14889"/>
  <c r="F14889"/>
  <c r="G14889"/>
  <c r="H14889"/>
  <c r="A14965"/>
  <c r="B14965"/>
  <c r="C14965"/>
  <c r="D14965"/>
  <c r="E14965"/>
  <c r="F14965"/>
  <c r="G14965"/>
  <c r="A14685"/>
  <c r="B14685"/>
  <c r="C14685"/>
  <c r="D14685"/>
  <c r="E14685"/>
  <c r="F14685"/>
  <c r="G14685"/>
  <c r="H14685"/>
  <c r="A14836"/>
  <c r="B14836"/>
  <c r="C14836"/>
  <c r="D14836"/>
  <c r="E14836"/>
  <c r="F14836"/>
  <c r="G14836"/>
  <c r="H14836"/>
  <c r="A14966"/>
  <c r="B14966"/>
  <c r="C14966"/>
  <c r="D14966"/>
  <c r="E14966"/>
  <c r="F14966"/>
  <c r="G14966"/>
  <c r="A14686"/>
  <c r="B14686"/>
  <c r="C14686"/>
  <c r="D14686"/>
  <c r="E14686"/>
  <c r="F14686"/>
  <c r="G14686"/>
  <c r="H14686"/>
  <c r="A14837"/>
  <c r="B14837"/>
  <c r="C14837"/>
  <c r="D14837"/>
  <c r="E14837"/>
  <c r="F14837"/>
  <c r="G14837"/>
  <c r="H14837"/>
  <c r="A14736"/>
  <c r="B14736"/>
  <c r="C14736"/>
  <c r="D14736"/>
  <c r="E14736"/>
  <c r="F14736"/>
  <c r="G14736"/>
  <c r="H14736"/>
  <c r="A4110"/>
  <c r="B4110"/>
  <c r="C4110"/>
  <c r="D4110"/>
  <c r="E4110"/>
  <c r="F4110"/>
  <c r="G4110"/>
  <c r="H4110"/>
  <c r="A4111"/>
  <c r="B4111"/>
  <c r="C4111"/>
  <c r="D4111"/>
  <c r="E4111"/>
  <c r="F4111"/>
  <c r="G4111"/>
  <c r="H4111"/>
  <c r="A4258"/>
  <c r="B4258"/>
  <c r="C4258"/>
  <c r="D4258"/>
  <c r="E4258"/>
  <c r="F4258"/>
  <c r="G4258"/>
  <c r="H4258"/>
  <c r="A4633"/>
  <c r="B4633"/>
  <c r="C4633"/>
  <c r="D4633"/>
  <c r="E4633"/>
  <c r="F4633"/>
  <c r="G4633"/>
  <c r="H4633"/>
  <c r="A4784"/>
  <c r="B4784"/>
  <c r="C4784"/>
  <c r="D4784"/>
  <c r="E4784"/>
  <c r="F4784"/>
  <c r="G4784"/>
  <c r="H4784"/>
  <c r="A4634"/>
  <c r="B4634"/>
  <c r="C4634"/>
  <c r="D4634"/>
  <c r="E4634"/>
  <c r="F4634"/>
  <c r="G4634"/>
  <c r="H4634"/>
  <c r="A4785"/>
  <c r="B4785"/>
  <c r="C4785"/>
  <c r="D4785"/>
  <c r="E4785"/>
  <c r="F4785"/>
  <c r="G4785"/>
  <c r="H4785"/>
  <c r="A4635"/>
  <c r="B4635"/>
  <c r="C4635"/>
  <c r="D4635"/>
  <c r="E4635"/>
  <c r="F4635"/>
  <c r="G4635"/>
  <c r="H4635"/>
  <c r="A4786"/>
  <c r="B4786"/>
  <c r="C4786"/>
  <c r="D4786"/>
  <c r="E4786"/>
  <c r="F4786"/>
  <c r="G4786"/>
  <c r="H4786"/>
  <c r="A4066"/>
  <c r="B4066"/>
  <c r="C4066"/>
  <c r="D4066"/>
  <c r="E4066"/>
  <c r="F4066"/>
  <c r="G4066"/>
  <c r="H4066"/>
  <c r="A4112"/>
  <c r="B4112"/>
  <c r="C4112"/>
  <c r="D4112"/>
  <c r="E4112"/>
  <c r="F4112"/>
  <c r="G4112"/>
  <c r="H4112"/>
  <c r="A4157"/>
  <c r="B4157"/>
  <c r="C4157"/>
  <c r="D4157"/>
  <c r="E4157"/>
  <c r="F4157"/>
  <c r="G4157"/>
  <c r="H4157"/>
  <c r="A4186"/>
  <c r="B4186"/>
  <c r="C4186"/>
  <c r="D4186"/>
  <c r="E4186"/>
  <c r="F4186"/>
  <c r="G4186"/>
  <c r="A4113"/>
  <c r="B4113"/>
  <c r="C4113"/>
  <c r="D4113"/>
  <c r="E4113"/>
  <c r="F4113"/>
  <c r="G4113"/>
  <c r="H4113"/>
  <c r="A4158"/>
  <c r="B4158"/>
  <c r="C4158"/>
  <c r="D4158"/>
  <c r="E4158"/>
  <c r="F4158"/>
  <c r="G4158"/>
  <c r="H4158"/>
  <c r="A4187"/>
  <c r="B4187"/>
  <c r="C4187"/>
  <c r="D4187"/>
  <c r="E4187"/>
  <c r="F4187"/>
  <c r="G4187"/>
  <c r="A4114"/>
  <c r="B4114"/>
  <c r="C4114"/>
  <c r="D4114"/>
  <c r="E4114"/>
  <c r="F4114"/>
  <c r="G4114"/>
  <c r="H4114"/>
  <c r="A4115"/>
  <c r="B4115"/>
  <c r="C4115"/>
  <c r="D4115"/>
  <c r="E4115"/>
  <c r="F4115"/>
  <c r="G4115"/>
  <c r="H4115"/>
  <c r="A4188"/>
  <c r="B4188"/>
  <c r="C4188"/>
  <c r="D4188"/>
  <c r="E4188"/>
  <c r="F4188"/>
  <c r="G4188"/>
  <c r="A4207"/>
  <c r="B4207"/>
  <c r="C4207"/>
  <c r="D4207"/>
  <c r="E4207"/>
  <c r="F4207"/>
  <c r="G4207"/>
  <c r="H4207"/>
  <c r="A4215"/>
  <c r="B4215"/>
  <c r="C4215"/>
  <c r="D4215"/>
  <c r="E4215"/>
  <c r="F4215"/>
  <c r="G4215"/>
  <c r="H4215"/>
  <c r="A4231"/>
  <c r="B4231"/>
  <c r="C4231"/>
  <c r="D4231"/>
  <c r="E4231"/>
  <c r="F4231"/>
  <c r="G4231"/>
  <c r="H4231"/>
  <c r="A4259"/>
  <c r="B4259"/>
  <c r="C4259"/>
  <c r="D4259"/>
  <c r="E4259"/>
  <c r="F4259"/>
  <c r="G4259"/>
  <c r="H4259"/>
  <c r="A4324"/>
  <c r="B4324"/>
  <c r="C4324"/>
  <c r="D4324"/>
  <c r="E4324"/>
  <c r="F4324"/>
  <c r="G4324"/>
  <c r="H4324"/>
  <c r="A4325"/>
  <c r="B4325"/>
  <c r="C4325"/>
  <c r="D4325"/>
  <c r="E4325"/>
  <c r="F4325"/>
  <c r="G4325"/>
  <c r="H4325"/>
  <c r="A4391"/>
  <c r="B4391"/>
  <c r="C4391"/>
  <c r="D4391"/>
  <c r="E4391"/>
  <c r="F4391"/>
  <c r="G4391"/>
  <c r="A4326"/>
  <c r="B4326"/>
  <c r="C4326"/>
  <c r="D4326"/>
  <c r="E4326"/>
  <c r="F4326"/>
  <c r="G4326"/>
  <c r="H4326"/>
  <c r="A4327"/>
  <c r="B4327"/>
  <c r="C4327"/>
  <c r="D4327"/>
  <c r="E4327"/>
  <c r="F4327"/>
  <c r="G4327"/>
  <c r="H4327"/>
  <c r="A4328"/>
  <c r="B4328"/>
  <c r="C4328"/>
  <c r="D4328"/>
  <c r="E4328"/>
  <c r="F4328"/>
  <c r="G4328"/>
  <c r="H4328"/>
  <c r="A4465"/>
  <c r="B4465"/>
  <c r="C4465"/>
  <c r="D4465"/>
  <c r="E4465"/>
  <c r="F4465"/>
  <c r="G4465"/>
  <c r="A4466"/>
  <c r="B4466"/>
  <c r="C4466"/>
  <c r="D4466"/>
  <c r="E4466"/>
  <c r="F4466"/>
  <c r="G4466"/>
  <c r="A4433"/>
  <c r="B4433"/>
  <c r="C4433"/>
  <c r="D4433"/>
  <c r="E4433"/>
  <c r="F4433"/>
  <c r="G4433"/>
  <c r="A4507"/>
  <c r="B4507"/>
  <c r="C4507"/>
  <c r="D4507"/>
  <c r="E4507"/>
  <c r="F4507"/>
  <c r="G4507"/>
  <c r="H4507"/>
  <c r="A4525"/>
  <c r="B4525"/>
  <c r="C4525"/>
  <c r="D4525"/>
  <c r="E4525"/>
  <c r="F4525"/>
  <c r="G4525"/>
  <c r="H4525"/>
  <c r="A4537"/>
  <c r="B4537"/>
  <c r="C4537"/>
  <c r="D4537"/>
  <c r="E4537"/>
  <c r="F4537"/>
  <c r="G4537"/>
  <c r="H4537"/>
  <c r="A4508"/>
  <c r="B4508"/>
  <c r="C4508"/>
  <c r="D4508"/>
  <c r="E4508"/>
  <c r="F4508"/>
  <c r="G4508"/>
  <c r="H4508"/>
  <c r="A4509"/>
  <c r="B4509"/>
  <c r="C4509"/>
  <c r="D4509"/>
  <c r="E4509"/>
  <c r="F4509"/>
  <c r="G4509"/>
  <c r="H4509"/>
  <c r="A4563"/>
  <c r="B4563"/>
  <c r="C4563"/>
  <c r="D4563"/>
  <c r="E4563"/>
  <c r="F4563"/>
  <c r="G4563"/>
  <c r="A4787"/>
  <c r="B4787"/>
  <c r="C4787"/>
  <c r="D4787"/>
  <c r="E4787"/>
  <c r="F4787"/>
  <c r="G4787"/>
  <c r="H4787"/>
  <c r="A4945"/>
  <c r="B4945"/>
  <c r="C4945"/>
  <c r="D4945"/>
  <c r="E4945"/>
  <c r="F4945"/>
  <c r="G4945"/>
  <c r="A4841"/>
  <c r="B4841"/>
  <c r="C4841"/>
  <c r="D4841"/>
  <c r="E4841"/>
  <c r="F4841"/>
  <c r="G4841"/>
  <c r="H4841"/>
  <c r="A4636"/>
  <c r="B4636"/>
  <c r="C4636"/>
  <c r="D4636"/>
  <c r="E4636"/>
  <c r="F4636"/>
  <c r="G4636"/>
  <c r="H4636"/>
  <c r="A4788"/>
  <c r="B4788"/>
  <c r="C4788"/>
  <c r="D4788"/>
  <c r="E4788"/>
  <c r="F4788"/>
  <c r="G4788"/>
  <c r="H4788"/>
  <c r="A4709"/>
  <c r="B4709"/>
  <c r="C4709"/>
  <c r="D4709"/>
  <c r="E4709"/>
  <c r="F4709"/>
  <c r="G4709"/>
  <c r="H4709"/>
  <c r="A4946"/>
  <c r="B4946"/>
  <c r="C4946"/>
  <c r="D4946"/>
  <c r="E4946"/>
  <c r="F4946"/>
  <c r="G4946"/>
  <c r="A4842"/>
  <c r="B4842"/>
  <c r="C4842"/>
  <c r="D4842"/>
  <c r="E4842"/>
  <c r="F4842"/>
  <c r="G4842"/>
  <c r="H4842"/>
  <c r="A4637"/>
  <c r="B4637"/>
  <c r="C4637"/>
  <c r="D4637"/>
  <c r="E4637"/>
  <c r="F4637"/>
  <c r="G4637"/>
  <c r="H4637"/>
  <c r="A4789"/>
  <c r="B4789"/>
  <c r="C4789"/>
  <c r="D4789"/>
  <c r="E4789"/>
  <c r="F4789"/>
  <c r="G4789"/>
  <c r="H4789"/>
  <c r="A4947"/>
  <c r="B4947"/>
  <c r="C4947"/>
  <c r="D4947"/>
  <c r="E4947"/>
  <c r="F4947"/>
  <c r="G4947"/>
  <c r="A4843"/>
  <c r="B4843"/>
  <c r="C4843"/>
  <c r="D4843"/>
  <c r="E4843"/>
  <c r="F4843"/>
  <c r="G4843"/>
  <c r="H4843"/>
  <c r="A4638"/>
  <c r="B4638"/>
  <c r="C4638"/>
  <c r="D4638"/>
  <c r="E4638"/>
  <c r="F4638"/>
  <c r="G4638"/>
  <c r="H4638"/>
  <c r="A4790"/>
  <c r="B4790"/>
  <c r="C4790"/>
  <c r="D4790"/>
  <c r="E4790"/>
  <c r="F4790"/>
  <c r="G4790"/>
  <c r="H4790"/>
  <c r="A4876"/>
  <c r="B4876"/>
  <c r="C4876"/>
  <c r="D4876"/>
  <c r="E4876"/>
  <c r="F4876"/>
  <c r="G4876"/>
  <c r="H4876"/>
  <c r="A4948"/>
  <c r="B4948"/>
  <c r="C4948"/>
  <c r="D4948"/>
  <c r="E4948"/>
  <c r="F4948"/>
  <c r="G4948"/>
  <c r="A4844"/>
  <c r="B4844"/>
  <c r="C4844"/>
  <c r="D4844"/>
  <c r="E4844"/>
  <c r="F4844"/>
  <c r="G4844"/>
  <c r="H4844"/>
  <c r="A4639"/>
  <c r="B4639"/>
  <c r="C4639"/>
  <c r="D4639"/>
  <c r="E4639"/>
  <c r="F4639"/>
  <c r="G4639"/>
  <c r="H4639"/>
  <c r="A4791"/>
  <c r="B4791"/>
  <c r="C4791"/>
  <c r="D4791"/>
  <c r="E4791"/>
  <c r="F4791"/>
  <c r="G4791"/>
  <c r="H4791"/>
  <c r="A4949"/>
  <c r="B4949"/>
  <c r="C4949"/>
  <c r="D4949"/>
  <c r="E4949"/>
  <c r="F4949"/>
  <c r="G4949"/>
  <c r="A4067"/>
  <c r="B4067"/>
  <c r="C4067"/>
  <c r="D4067"/>
  <c r="E4067"/>
  <c r="F4067"/>
  <c r="G4067"/>
  <c r="H4067"/>
  <c r="A4068"/>
  <c r="B4068"/>
  <c r="C4068"/>
  <c r="D4068"/>
  <c r="E4068"/>
  <c r="F4068"/>
  <c r="G4068"/>
  <c r="H4068"/>
  <c r="A4116"/>
  <c r="B4116"/>
  <c r="C4116"/>
  <c r="D4116"/>
  <c r="E4116"/>
  <c r="F4116"/>
  <c r="G4116"/>
  <c r="H4116"/>
  <c r="A4137"/>
  <c r="B4137"/>
  <c r="C4137"/>
  <c r="D4137"/>
  <c r="E4137"/>
  <c r="F4137"/>
  <c r="G4137"/>
  <c r="H4137"/>
  <c r="A4159"/>
  <c r="B4159"/>
  <c r="C4159"/>
  <c r="D4159"/>
  <c r="E4159"/>
  <c r="F4159"/>
  <c r="G4159"/>
  <c r="H4159"/>
  <c r="A4189"/>
  <c r="B4189"/>
  <c r="C4189"/>
  <c r="D4189"/>
  <c r="E4189"/>
  <c r="F4189"/>
  <c r="G4189"/>
  <c r="A4117"/>
  <c r="B4117"/>
  <c r="C4117"/>
  <c r="D4117"/>
  <c r="E4117"/>
  <c r="F4117"/>
  <c r="G4117"/>
  <c r="H4117"/>
  <c r="A4190"/>
  <c r="B4190"/>
  <c r="C4190"/>
  <c r="D4190"/>
  <c r="E4190"/>
  <c r="F4190"/>
  <c r="G4190"/>
  <c r="A4118"/>
  <c r="B4118"/>
  <c r="C4118"/>
  <c r="D4118"/>
  <c r="E4118"/>
  <c r="F4118"/>
  <c r="G4118"/>
  <c r="H4118"/>
  <c r="A4119"/>
  <c r="B4119"/>
  <c r="C4119"/>
  <c r="D4119"/>
  <c r="E4119"/>
  <c r="F4119"/>
  <c r="G4119"/>
  <c r="H4119"/>
  <c r="A4208"/>
  <c r="B4208"/>
  <c r="C4208"/>
  <c r="D4208"/>
  <c r="E4208"/>
  <c r="F4208"/>
  <c r="G4208"/>
  <c r="H4208"/>
  <c r="A4216"/>
  <c r="B4216"/>
  <c r="C4216"/>
  <c r="D4216"/>
  <c r="E4216"/>
  <c r="F4216"/>
  <c r="G4216"/>
  <c r="H4216"/>
  <c r="A4232"/>
  <c r="B4232"/>
  <c r="C4232"/>
  <c r="D4232"/>
  <c r="E4232"/>
  <c r="F4232"/>
  <c r="G4232"/>
  <c r="H4232"/>
  <c r="A4244"/>
  <c r="B4244"/>
  <c r="C4244"/>
  <c r="D4244"/>
  <c r="E4244"/>
  <c r="F4244"/>
  <c r="G4244"/>
  <c r="A4260"/>
  <c r="B4260"/>
  <c r="C4260"/>
  <c r="D4260"/>
  <c r="E4260"/>
  <c r="F4260"/>
  <c r="G4260"/>
  <c r="H4260"/>
  <c r="A4329"/>
  <c r="B4329"/>
  <c r="C4329"/>
  <c r="D4329"/>
  <c r="E4329"/>
  <c r="F4329"/>
  <c r="G4329"/>
  <c r="H4329"/>
  <c r="A4392"/>
  <c r="B4392"/>
  <c r="C4392"/>
  <c r="D4392"/>
  <c r="E4392"/>
  <c r="F4392"/>
  <c r="G4392"/>
  <c r="A4330"/>
  <c r="B4330"/>
  <c r="C4330"/>
  <c r="D4330"/>
  <c r="E4330"/>
  <c r="F4330"/>
  <c r="G4330"/>
  <c r="H4330"/>
  <c r="A4331"/>
  <c r="B4331"/>
  <c r="C4331"/>
  <c r="D4331"/>
  <c r="E4331"/>
  <c r="F4331"/>
  <c r="G4331"/>
  <c r="H4331"/>
  <c r="A4393"/>
  <c r="B4393"/>
  <c r="C4393"/>
  <c r="D4393"/>
  <c r="E4393"/>
  <c r="F4393"/>
  <c r="G4393"/>
  <c r="A4332"/>
  <c r="B4332"/>
  <c r="C4332"/>
  <c r="D4332"/>
  <c r="E4332"/>
  <c r="F4332"/>
  <c r="G4332"/>
  <c r="H4332"/>
  <c r="A4394"/>
  <c r="B4394"/>
  <c r="C4394"/>
  <c r="D4394"/>
  <c r="E4394"/>
  <c r="F4394"/>
  <c r="G4394"/>
  <c r="A4333"/>
  <c r="B4333"/>
  <c r="C4333"/>
  <c r="D4333"/>
  <c r="E4333"/>
  <c r="F4333"/>
  <c r="G4333"/>
  <c r="H4333"/>
  <c r="A4467"/>
  <c r="B4467"/>
  <c r="C4467"/>
  <c r="D4467"/>
  <c r="E4467"/>
  <c r="F4467"/>
  <c r="G4467"/>
  <c r="A4468"/>
  <c r="B4468"/>
  <c r="C4468"/>
  <c r="D4468"/>
  <c r="E4468"/>
  <c r="F4468"/>
  <c r="G4468"/>
  <c r="A4434"/>
  <c r="B4434"/>
  <c r="C4434"/>
  <c r="D4434"/>
  <c r="E4434"/>
  <c r="F4434"/>
  <c r="G4434"/>
  <c r="A4469"/>
  <c r="B4469"/>
  <c r="C4469"/>
  <c r="D4469"/>
  <c r="E4469"/>
  <c r="F4469"/>
  <c r="G4469"/>
  <c r="A4418"/>
  <c r="B4418"/>
  <c r="C4418"/>
  <c r="D4418"/>
  <c r="E4418"/>
  <c r="F4418"/>
  <c r="G4418"/>
  <c r="H4418"/>
  <c r="A4435"/>
  <c r="B4435"/>
  <c r="C4435"/>
  <c r="D4435"/>
  <c r="E4435"/>
  <c r="F4435"/>
  <c r="G4435"/>
  <c r="A4510"/>
  <c r="B4510"/>
  <c r="C4510"/>
  <c r="D4510"/>
  <c r="E4510"/>
  <c r="F4510"/>
  <c r="G4510"/>
  <c r="H4510"/>
  <c r="A4526"/>
  <c r="B4526"/>
  <c r="C4526"/>
  <c r="D4526"/>
  <c r="E4526"/>
  <c r="F4526"/>
  <c r="G4526"/>
  <c r="H4526"/>
  <c r="A4538"/>
  <c r="B4538"/>
  <c r="C4538"/>
  <c r="D4538"/>
  <c r="E4538"/>
  <c r="F4538"/>
  <c r="G4538"/>
  <c r="H4538"/>
  <c r="A4573"/>
  <c r="B4573"/>
  <c r="C4573"/>
  <c r="D4573"/>
  <c r="E4573"/>
  <c r="F4573"/>
  <c r="G4573"/>
  <c r="A4511"/>
  <c r="B4511"/>
  <c r="C4511"/>
  <c r="D4511"/>
  <c r="E4511"/>
  <c r="F4511"/>
  <c r="G4511"/>
  <c r="H4511"/>
  <c r="A4564"/>
  <c r="B4564"/>
  <c r="C4564"/>
  <c r="D4564"/>
  <c r="E4564"/>
  <c r="F4564"/>
  <c r="G4564"/>
  <c r="A4512"/>
  <c r="B4512"/>
  <c r="C4512"/>
  <c r="D4512"/>
  <c r="E4512"/>
  <c r="F4512"/>
  <c r="G4512"/>
  <c r="H4512"/>
  <c r="A4640"/>
  <c r="B4640"/>
  <c r="C4640"/>
  <c r="D4640"/>
  <c r="E4640"/>
  <c r="F4640"/>
  <c r="G4640"/>
  <c r="H4640"/>
  <c r="A4676"/>
  <c r="B4676"/>
  <c r="C4676"/>
  <c r="D4676"/>
  <c r="E4676"/>
  <c r="F4676"/>
  <c r="G4676"/>
  <c r="H4676"/>
  <c r="A4792"/>
  <c r="B4792"/>
  <c r="C4792"/>
  <c r="D4792"/>
  <c r="E4792"/>
  <c r="F4792"/>
  <c r="G4792"/>
  <c r="H4792"/>
  <c r="A4950"/>
  <c r="B4950"/>
  <c r="C4950"/>
  <c r="D4950"/>
  <c r="E4950"/>
  <c r="F4950"/>
  <c r="G4950"/>
  <c r="A4845"/>
  <c r="B4845"/>
  <c r="C4845"/>
  <c r="D4845"/>
  <c r="E4845"/>
  <c r="F4845"/>
  <c r="G4845"/>
  <c r="H4845"/>
  <c r="A4641"/>
  <c r="B4641"/>
  <c r="C4641"/>
  <c r="D4641"/>
  <c r="E4641"/>
  <c r="F4641"/>
  <c r="G4641"/>
  <c r="H4641"/>
  <c r="A4677"/>
  <c r="B4677"/>
  <c r="C4677"/>
  <c r="D4677"/>
  <c r="E4677"/>
  <c r="F4677"/>
  <c r="G4677"/>
  <c r="H4677"/>
  <c r="A4793"/>
  <c r="B4793"/>
  <c r="C4793"/>
  <c r="D4793"/>
  <c r="E4793"/>
  <c r="F4793"/>
  <c r="G4793"/>
  <c r="H4793"/>
  <c r="A4877"/>
  <c r="B4877"/>
  <c r="C4877"/>
  <c r="D4877"/>
  <c r="E4877"/>
  <c r="F4877"/>
  <c r="G4877"/>
  <c r="H4877"/>
  <c r="A4951"/>
  <c r="B4951"/>
  <c r="C4951"/>
  <c r="D4951"/>
  <c r="E4951"/>
  <c r="F4951"/>
  <c r="G4951"/>
  <c r="A4846"/>
  <c r="B4846"/>
  <c r="C4846"/>
  <c r="D4846"/>
  <c r="E4846"/>
  <c r="F4846"/>
  <c r="G4846"/>
  <c r="H4846"/>
  <c r="A4642"/>
  <c r="B4642"/>
  <c r="C4642"/>
  <c r="D4642"/>
  <c r="E4642"/>
  <c r="F4642"/>
  <c r="G4642"/>
  <c r="H4642"/>
  <c r="A4678"/>
  <c r="B4678"/>
  <c r="C4678"/>
  <c r="D4678"/>
  <c r="E4678"/>
  <c r="F4678"/>
  <c r="G4678"/>
  <c r="H4678"/>
  <c r="A4794"/>
  <c r="B4794"/>
  <c r="C4794"/>
  <c r="D4794"/>
  <c r="E4794"/>
  <c r="F4794"/>
  <c r="G4794"/>
  <c r="H4794"/>
  <c r="A4952"/>
  <c r="B4952"/>
  <c r="C4952"/>
  <c r="D4952"/>
  <c r="E4952"/>
  <c r="F4952"/>
  <c r="G4952"/>
  <c r="A4643"/>
  <c r="B4643"/>
  <c r="C4643"/>
  <c r="D4643"/>
  <c r="E4643"/>
  <c r="F4643"/>
  <c r="G4643"/>
  <c r="H4643"/>
  <c r="A4795"/>
  <c r="B4795"/>
  <c r="C4795"/>
  <c r="D4795"/>
  <c r="E4795"/>
  <c r="F4795"/>
  <c r="G4795"/>
  <c r="H4795"/>
  <c r="A4953"/>
  <c r="B4953"/>
  <c r="C4953"/>
  <c r="D4953"/>
  <c r="E4953"/>
  <c r="F4953"/>
  <c r="G4953"/>
  <c r="A4847"/>
  <c r="B4847"/>
  <c r="C4847"/>
  <c r="D4847"/>
  <c r="E4847"/>
  <c r="F4847"/>
  <c r="G4847"/>
  <c r="H4847"/>
  <c r="A4644"/>
  <c r="B4644"/>
  <c r="C4644"/>
  <c r="D4644"/>
  <c r="E4644"/>
  <c r="F4644"/>
  <c r="G4644"/>
  <c r="H4644"/>
  <c r="A4796"/>
  <c r="B4796"/>
  <c r="C4796"/>
  <c r="D4796"/>
  <c r="E4796"/>
  <c r="F4796"/>
  <c r="G4796"/>
  <c r="H4796"/>
  <c r="A4710"/>
  <c r="B4710"/>
  <c r="C4710"/>
  <c r="D4710"/>
  <c r="E4710"/>
  <c r="F4710"/>
  <c r="G4710"/>
  <c r="H4710"/>
  <c r="A4069"/>
  <c r="B4069"/>
  <c r="C4069"/>
  <c r="D4069"/>
  <c r="E4069"/>
  <c r="F4069"/>
  <c r="G4069"/>
  <c r="H4069"/>
  <c r="A4070"/>
  <c r="B4070"/>
  <c r="C4070"/>
  <c r="D4070"/>
  <c r="E4070"/>
  <c r="F4070"/>
  <c r="G4070"/>
  <c r="H4070"/>
  <c r="A4071"/>
  <c r="B4071"/>
  <c r="C4071"/>
  <c r="D4071"/>
  <c r="E4071"/>
  <c r="F4071"/>
  <c r="G4071"/>
  <c r="H4071"/>
  <c r="A4120"/>
  <c r="B4120"/>
  <c r="C4120"/>
  <c r="D4120"/>
  <c r="E4120"/>
  <c r="F4120"/>
  <c r="G4120"/>
  <c r="H4120"/>
  <c r="A4138"/>
  <c r="B4138"/>
  <c r="C4138"/>
  <c r="D4138"/>
  <c r="E4138"/>
  <c r="F4138"/>
  <c r="G4138"/>
  <c r="H4138"/>
  <c r="A4160"/>
  <c r="B4160"/>
  <c r="C4160"/>
  <c r="D4160"/>
  <c r="E4160"/>
  <c r="F4160"/>
  <c r="G4160"/>
  <c r="H4160"/>
  <c r="A4191"/>
  <c r="B4191"/>
  <c r="C4191"/>
  <c r="D4191"/>
  <c r="E4191"/>
  <c r="F4191"/>
  <c r="G4191"/>
  <c r="A4121"/>
  <c r="B4121"/>
  <c r="C4121"/>
  <c r="D4121"/>
  <c r="E4121"/>
  <c r="F4121"/>
  <c r="G4121"/>
  <c r="H4121"/>
  <c r="A4192"/>
  <c r="B4192"/>
  <c r="C4192"/>
  <c r="D4192"/>
  <c r="E4192"/>
  <c r="F4192"/>
  <c r="G4192"/>
  <c r="A4122"/>
  <c r="B4122"/>
  <c r="C4122"/>
  <c r="D4122"/>
  <c r="E4122"/>
  <c r="F4122"/>
  <c r="G4122"/>
  <c r="H4122"/>
  <c r="A4193"/>
  <c r="B4193"/>
  <c r="C4193"/>
  <c r="D4193"/>
  <c r="E4193"/>
  <c r="F4193"/>
  <c r="G4193"/>
  <c r="A4123"/>
  <c r="B4123"/>
  <c r="C4123"/>
  <c r="D4123"/>
  <c r="E4123"/>
  <c r="F4123"/>
  <c r="G4123"/>
  <c r="H4123"/>
  <c r="A4194"/>
  <c r="B4194"/>
  <c r="C4194"/>
  <c r="D4194"/>
  <c r="E4194"/>
  <c r="F4194"/>
  <c r="G4194"/>
  <c r="A4209"/>
  <c r="B4209"/>
  <c r="C4209"/>
  <c r="D4209"/>
  <c r="E4209"/>
  <c r="F4209"/>
  <c r="G4209"/>
  <c r="H4209"/>
  <c r="A4233"/>
  <c r="B4233"/>
  <c r="C4233"/>
  <c r="D4233"/>
  <c r="E4233"/>
  <c r="F4233"/>
  <c r="G4233"/>
  <c r="H4233"/>
  <c r="A4245"/>
  <c r="B4245"/>
  <c r="C4245"/>
  <c r="D4245"/>
  <c r="E4245"/>
  <c r="F4245"/>
  <c r="G4245"/>
  <c r="A4261"/>
  <c r="B4261"/>
  <c r="C4261"/>
  <c r="D4261"/>
  <c r="E4261"/>
  <c r="F4261"/>
  <c r="G4261"/>
  <c r="H4261"/>
  <c r="A4334"/>
  <c r="B4334"/>
  <c r="C4334"/>
  <c r="D4334"/>
  <c r="E4334"/>
  <c r="F4334"/>
  <c r="G4334"/>
  <c r="H4334"/>
  <c r="A4395"/>
  <c r="B4395"/>
  <c r="C4395"/>
  <c r="D4395"/>
  <c r="E4395"/>
  <c r="F4395"/>
  <c r="G4395"/>
  <c r="A4335"/>
  <c r="B4335"/>
  <c r="C4335"/>
  <c r="D4335"/>
  <c r="E4335"/>
  <c r="F4335"/>
  <c r="G4335"/>
  <c r="H4335"/>
  <c r="A4336"/>
  <c r="B4336"/>
  <c r="C4336"/>
  <c r="D4336"/>
  <c r="E4336"/>
  <c r="F4336"/>
  <c r="G4336"/>
  <c r="H4336"/>
  <c r="A4396"/>
  <c r="B4396"/>
  <c r="C4396"/>
  <c r="D4396"/>
  <c r="E4396"/>
  <c r="F4396"/>
  <c r="G4396"/>
  <c r="A4337"/>
  <c r="B4337"/>
  <c r="C4337"/>
  <c r="D4337"/>
  <c r="E4337"/>
  <c r="F4337"/>
  <c r="G4337"/>
  <c r="H4337"/>
  <c r="A4338"/>
  <c r="B4338"/>
  <c r="C4338"/>
  <c r="D4338"/>
  <c r="E4338"/>
  <c r="F4338"/>
  <c r="G4338"/>
  <c r="H4338"/>
  <c r="A4397"/>
  <c r="B4397"/>
  <c r="C4397"/>
  <c r="D4397"/>
  <c r="E4397"/>
  <c r="F4397"/>
  <c r="G4397"/>
  <c r="A4470"/>
  <c r="B4470"/>
  <c r="C4470"/>
  <c r="D4470"/>
  <c r="E4470"/>
  <c r="F4470"/>
  <c r="G4470"/>
  <c r="A4436"/>
  <c r="B4436"/>
  <c r="C4436"/>
  <c r="D4436"/>
  <c r="E4436"/>
  <c r="F4436"/>
  <c r="G4436"/>
  <c r="A4471"/>
  <c r="B4471"/>
  <c r="C4471"/>
  <c r="D4471"/>
  <c r="E4471"/>
  <c r="F4471"/>
  <c r="G4471"/>
  <c r="A4437"/>
  <c r="B4437"/>
  <c r="C4437"/>
  <c r="D4437"/>
  <c r="E4437"/>
  <c r="F4437"/>
  <c r="G4437"/>
  <c r="A4472"/>
  <c r="B4472"/>
  <c r="C4472"/>
  <c r="D4472"/>
  <c r="E4472"/>
  <c r="F4472"/>
  <c r="G4472"/>
  <c r="A4419"/>
  <c r="B4419"/>
  <c r="C4419"/>
  <c r="D4419"/>
  <c r="E4419"/>
  <c r="F4419"/>
  <c r="G4419"/>
  <c r="H4419"/>
  <c r="A4438"/>
  <c r="B4438"/>
  <c r="C4438"/>
  <c r="D4438"/>
  <c r="E4438"/>
  <c r="F4438"/>
  <c r="G4438"/>
  <c r="A4513"/>
  <c r="B4513"/>
  <c r="C4513"/>
  <c r="D4513"/>
  <c r="E4513"/>
  <c r="F4513"/>
  <c r="G4513"/>
  <c r="H4513"/>
  <c r="A4527"/>
  <c r="B4527"/>
  <c r="C4527"/>
  <c r="D4527"/>
  <c r="E4527"/>
  <c r="F4527"/>
  <c r="G4527"/>
  <c r="H4527"/>
  <c r="A4539"/>
  <c r="B4539"/>
  <c r="C4539"/>
  <c r="D4539"/>
  <c r="E4539"/>
  <c r="F4539"/>
  <c r="G4539"/>
  <c r="H4539"/>
  <c r="A4514"/>
  <c r="B4514"/>
  <c r="C4514"/>
  <c r="D4514"/>
  <c r="E4514"/>
  <c r="F4514"/>
  <c r="G4514"/>
  <c r="H4514"/>
  <c r="A4540"/>
  <c r="B4540"/>
  <c r="C4540"/>
  <c r="D4540"/>
  <c r="E4540"/>
  <c r="F4540"/>
  <c r="G4540"/>
  <c r="H4540"/>
  <c r="A4565"/>
  <c r="B4565"/>
  <c r="C4565"/>
  <c r="D4565"/>
  <c r="E4565"/>
  <c r="F4565"/>
  <c r="G4565"/>
  <c r="A4515"/>
  <c r="B4515"/>
  <c r="C4515"/>
  <c r="D4515"/>
  <c r="E4515"/>
  <c r="F4515"/>
  <c r="G4515"/>
  <c r="H4515"/>
  <c r="A4566"/>
  <c r="B4566"/>
  <c r="C4566"/>
  <c r="D4566"/>
  <c r="E4566"/>
  <c r="F4566"/>
  <c r="G4566"/>
  <c r="A4645"/>
  <c r="B4645"/>
  <c r="C4645"/>
  <c r="D4645"/>
  <c r="E4645"/>
  <c r="F4645"/>
  <c r="G4645"/>
  <c r="H4645"/>
  <c r="A4679"/>
  <c r="B4679"/>
  <c r="C4679"/>
  <c r="D4679"/>
  <c r="E4679"/>
  <c r="F4679"/>
  <c r="G4679"/>
  <c r="H4679"/>
  <c r="A4797"/>
  <c r="B4797"/>
  <c r="C4797"/>
  <c r="D4797"/>
  <c r="E4797"/>
  <c r="F4797"/>
  <c r="G4797"/>
  <c r="H4797"/>
  <c r="A4954"/>
  <c r="B4954"/>
  <c r="C4954"/>
  <c r="D4954"/>
  <c r="E4954"/>
  <c r="F4954"/>
  <c r="G4954"/>
  <c r="A4848"/>
  <c r="B4848"/>
  <c r="C4848"/>
  <c r="D4848"/>
  <c r="E4848"/>
  <c r="F4848"/>
  <c r="G4848"/>
  <c r="H4848"/>
  <c r="A4646"/>
  <c r="B4646"/>
  <c r="C4646"/>
  <c r="D4646"/>
  <c r="E4646"/>
  <c r="F4646"/>
  <c r="G4646"/>
  <c r="H4646"/>
  <c r="A4798"/>
  <c r="B4798"/>
  <c r="C4798"/>
  <c r="D4798"/>
  <c r="E4798"/>
  <c r="F4798"/>
  <c r="G4798"/>
  <c r="H4798"/>
  <c r="A4955"/>
  <c r="B4955"/>
  <c r="C4955"/>
  <c r="D4955"/>
  <c r="E4955"/>
  <c r="F4955"/>
  <c r="G4955"/>
  <c r="A4849"/>
  <c r="B4849"/>
  <c r="C4849"/>
  <c r="D4849"/>
  <c r="E4849"/>
  <c r="F4849"/>
  <c r="G4849"/>
  <c r="H4849"/>
  <c r="A4580"/>
  <c r="B4580"/>
  <c r="C4580"/>
  <c r="D4580"/>
  <c r="E4580"/>
  <c r="F4580"/>
  <c r="G4580"/>
  <c r="A4647"/>
  <c r="B4647"/>
  <c r="C4647"/>
  <c r="D4647"/>
  <c r="E4647"/>
  <c r="F4647"/>
  <c r="G4647"/>
  <c r="H4647"/>
  <c r="A4680"/>
  <c r="B4680"/>
  <c r="C4680"/>
  <c r="D4680"/>
  <c r="E4680"/>
  <c r="F4680"/>
  <c r="G4680"/>
  <c r="H4680"/>
  <c r="A4691"/>
  <c r="B4691"/>
  <c r="C4691"/>
  <c r="D4691"/>
  <c r="E4691"/>
  <c r="F4691"/>
  <c r="G4691"/>
  <c r="H4691"/>
  <c r="A4799"/>
  <c r="B4799"/>
  <c r="C4799"/>
  <c r="D4799"/>
  <c r="E4799"/>
  <c r="F4799"/>
  <c r="G4799"/>
  <c r="H4799"/>
  <c r="A4878"/>
  <c r="B4878"/>
  <c r="C4878"/>
  <c r="D4878"/>
  <c r="E4878"/>
  <c r="F4878"/>
  <c r="G4878"/>
  <c r="H4878"/>
  <c r="A4956"/>
  <c r="B4956"/>
  <c r="C4956"/>
  <c r="D4956"/>
  <c r="E4956"/>
  <c r="F4956"/>
  <c r="G4956"/>
  <c r="A4648"/>
  <c r="B4648"/>
  <c r="C4648"/>
  <c r="D4648"/>
  <c r="E4648"/>
  <c r="F4648"/>
  <c r="G4648"/>
  <c r="H4648"/>
  <c r="A4800"/>
  <c r="B4800"/>
  <c r="C4800"/>
  <c r="D4800"/>
  <c r="E4800"/>
  <c r="F4800"/>
  <c r="G4800"/>
  <c r="H4800"/>
  <c r="A4957"/>
  <c r="B4957"/>
  <c r="C4957"/>
  <c r="D4957"/>
  <c r="E4957"/>
  <c r="F4957"/>
  <c r="G4957"/>
  <c r="A4850"/>
  <c r="B4850"/>
  <c r="C4850"/>
  <c r="D4850"/>
  <c r="E4850"/>
  <c r="F4850"/>
  <c r="G4850"/>
  <c r="H4850"/>
  <c r="A4649"/>
  <c r="B4649"/>
  <c r="C4649"/>
  <c r="D4649"/>
  <c r="E4649"/>
  <c r="F4649"/>
  <c r="G4649"/>
  <c r="H4649"/>
  <c r="A4801"/>
  <c r="B4801"/>
  <c r="C4801"/>
  <c r="D4801"/>
  <c r="E4801"/>
  <c r="F4801"/>
  <c r="G4801"/>
  <c r="H4801"/>
  <c r="A4711"/>
  <c r="B4711"/>
  <c r="C4711"/>
  <c r="D4711"/>
  <c r="E4711"/>
  <c r="F4711"/>
  <c r="G4711"/>
  <c r="H4711"/>
  <c r="A4958"/>
  <c r="B4958"/>
  <c r="C4958"/>
  <c r="D4958"/>
  <c r="E4958"/>
  <c r="F4958"/>
  <c r="G4958"/>
  <c r="A4072"/>
  <c r="B4072"/>
  <c r="C4072"/>
  <c r="D4072"/>
  <c r="E4072"/>
  <c r="F4072"/>
  <c r="G4072"/>
  <c r="H4072"/>
  <c r="A4073"/>
  <c r="B4073"/>
  <c r="C4073"/>
  <c r="D4073"/>
  <c r="E4073"/>
  <c r="F4073"/>
  <c r="G4073"/>
  <c r="H4073"/>
  <c r="A4074"/>
  <c r="B4074"/>
  <c r="C4074"/>
  <c r="D4074"/>
  <c r="E4074"/>
  <c r="F4074"/>
  <c r="G4074"/>
  <c r="H4074"/>
  <c r="A4124"/>
  <c r="B4124"/>
  <c r="C4124"/>
  <c r="D4124"/>
  <c r="E4124"/>
  <c r="F4124"/>
  <c r="G4124"/>
  <c r="H4124"/>
  <c r="A4139"/>
  <c r="B4139"/>
  <c r="C4139"/>
  <c r="D4139"/>
  <c r="E4139"/>
  <c r="F4139"/>
  <c r="G4139"/>
  <c r="H4139"/>
  <c r="A4161"/>
  <c r="B4161"/>
  <c r="C4161"/>
  <c r="D4161"/>
  <c r="E4161"/>
  <c r="F4161"/>
  <c r="G4161"/>
  <c r="H4161"/>
  <c r="A4195"/>
  <c r="B4195"/>
  <c r="C4195"/>
  <c r="D4195"/>
  <c r="E4195"/>
  <c r="F4195"/>
  <c r="G4195"/>
  <c r="A4125"/>
  <c r="B4125"/>
  <c r="C4125"/>
  <c r="D4125"/>
  <c r="E4125"/>
  <c r="F4125"/>
  <c r="G4125"/>
  <c r="H4125"/>
  <c r="A4162"/>
  <c r="B4162"/>
  <c r="C4162"/>
  <c r="D4162"/>
  <c r="E4162"/>
  <c r="F4162"/>
  <c r="G4162"/>
  <c r="H4162"/>
  <c r="A4196"/>
  <c r="B4196"/>
  <c r="C4196"/>
  <c r="D4196"/>
  <c r="E4196"/>
  <c r="F4196"/>
  <c r="G4196"/>
  <c r="A4126"/>
  <c r="B4126"/>
  <c r="C4126"/>
  <c r="D4126"/>
  <c r="E4126"/>
  <c r="F4126"/>
  <c r="G4126"/>
  <c r="H4126"/>
  <c r="A4163"/>
  <c r="B4163"/>
  <c r="C4163"/>
  <c r="D4163"/>
  <c r="E4163"/>
  <c r="F4163"/>
  <c r="G4163"/>
  <c r="H4163"/>
  <c r="A4127"/>
  <c r="B4127"/>
  <c r="C4127"/>
  <c r="D4127"/>
  <c r="E4127"/>
  <c r="F4127"/>
  <c r="G4127"/>
  <c r="H4127"/>
  <c r="A4164"/>
  <c r="B4164"/>
  <c r="C4164"/>
  <c r="D4164"/>
  <c r="E4164"/>
  <c r="F4164"/>
  <c r="G4164"/>
  <c r="H4164"/>
  <c r="A4217"/>
  <c r="B4217"/>
  <c r="C4217"/>
  <c r="D4217"/>
  <c r="E4217"/>
  <c r="F4217"/>
  <c r="G4217"/>
  <c r="H4217"/>
  <c r="A4234"/>
  <c r="B4234"/>
  <c r="C4234"/>
  <c r="D4234"/>
  <c r="E4234"/>
  <c r="F4234"/>
  <c r="G4234"/>
  <c r="H4234"/>
  <c r="A4246"/>
  <c r="B4246"/>
  <c r="C4246"/>
  <c r="D4246"/>
  <c r="E4246"/>
  <c r="F4246"/>
  <c r="G4246"/>
  <c r="A4262"/>
  <c r="B4262"/>
  <c r="C4262"/>
  <c r="D4262"/>
  <c r="E4262"/>
  <c r="F4262"/>
  <c r="G4262"/>
  <c r="H4262"/>
  <c r="A4339"/>
  <c r="B4339"/>
  <c r="C4339"/>
  <c r="D4339"/>
  <c r="E4339"/>
  <c r="F4339"/>
  <c r="G4339"/>
  <c r="H4339"/>
  <c r="A4340"/>
  <c r="B4340"/>
  <c r="C4340"/>
  <c r="D4340"/>
  <c r="E4340"/>
  <c r="F4340"/>
  <c r="G4340"/>
  <c r="H4340"/>
  <c r="A4398"/>
  <c r="B4398"/>
  <c r="C4398"/>
  <c r="D4398"/>
  <c r="E4398"/>
  <c r="F4398"/>
  <c r="G4398"/>
  <c r="A4341"/>
  <c r="B4341"/>
  <c r="C4341"/>
  <c r="D4341"/>
  <c r="E4341"/>
  <c r="F4341"/>
  <c r="G4341"/>
  <c r="H4341"/>
  <c r="A4254"/>
  <c r="B4254"/>
  <c r="C4254"/>
  <c r="D4254"/>
  <c r="E4254"/>
  <c r="F4254"/>
  <c r="G4254"/>
  <c r="H4254"/>
  <c r="A4342"/>
  <c r="B4342"/>
  <c r="C4342"/>
  <c r="D4342"/>
  <c r="E4342"/>
  <c r="F4342"/>
  <c r="G4342"/>
  <c r="H4342"/>
  <c r="A4399"/>
  <c r="B4399"/>
  <c r="C4399"/>
  <c r="D4399"/>
  <c r="E4399"/>
  <c r="F4399"/>
  <c r="G4399"/>
  <c r="A4343"/>
  <c r="B4343"/>
  <c r="C4343"/>
  <c r="D4343"/>
  <c r="E4343"/>
  <c r="F4343"/>
  <c r="G4343"/>
  <c r="H4343"/>
  <c r="A4400"/>
  <c r="B4400"/>
  <c r="C4400"/>
  <c r="D4400"/>
  <c r="E4400"/>
  <c r="F4400"/>
  <c r="G4400"/>
  <c r="A4473"/>
  <c r="B4473"/>
  <c r="C4473"/>
  <c r="D4473"/>
  <c r="E4473"/>
  <c r="F4473"/>
  <c r="G4473"/>
  <c r="A4439"/>
  <c r="B4439"/>
  <c r="C4439"/>
  <c r="D4439"/>
  <c r="E4439"/>
  <c r="F4439"/>
  <c r="G4439"/>
  <c r="A4474"/>
  <c r="B4474"/>
  <c r="C4474"/>
  <c r="D4474"/>
  <c r="E4474"/>
  <c r="F4474"/>
  <c r="G4474"/>
  <c r="A4440"/>
  <c r="B4440"/>
  <c r="C4440"/>
  <c r="D4440"/>
  <c r="E4440"/>
  <c r="F4440"/>
  <c r="G4440"/>
  <c r="A4475"/>
  <c r="B4475"/>
  <c r="C4475"/>
  <c r="D4475"/>
  <c r="E4475"/>
  <c r="F4475"/>
  <c r="G4475"/>
  <c r="A4420"/>
  <c r="B4420"/>
  <c r="C4420"/>
  <c r="D4420"/>
  <c r="E4420"/>
  <c r="F4420"/>
  <c r="G4420"/>
  <c r="H4420"/>
  <c r="A4441"/>
  <c r="B4441"/>
  <c r="C4441"/>
  <c r="D4441"/>
  <c r="E4441"/>
  <c r="F4441"/>
  <c r="G4441"/>
  <c r="A4481"/>
  <c r="B4481"/>
  <c r="C4481"/>
  <c r="D4481"/>
  <c r="E4481"/>
  <c r="F4481"/>
  <c r="G4481"/>
  <c r="H4481"/>
  <c r="A4574"/>
  <c r="B4574"/>
  <c r="C4574"/>
  <c r="D4574"/>
  <c r="E4574"/>
  <c r="F4574"/>
  <c r="G4574"/>
  <c r="A4516"/>
  <c r="B4516"/>
  <c r="C4516"/>
  <c r="D4516"/>
  <c r="E4516"/>
  <c r="F4516"/>
  <c r="G4516"/>
  <c r="H4516"/>
  <c r="A4541"/>
  <c r="B4541"/>
  <c r="C4541"/>
  <c r="D4541"/>
  <c r="E4541"/>
  <c r="F4541"/>
  <c r="G4541"/>
  <c r="H4541"/>
  <c r="A4567"/>
  <c r="B4567"/>
  <c r="C4567"/>
  <c r="D4567"/>
  <c r="E4567"/>
  <c r="F4567"/>
  <c r="G4567"/>
  <c r="A4517"/>
  <c r="B4517"/>
  <c r="C4517"/>
  <c r="D4517"/>
  <c r="E4517"/>
  <c r="F4517"/>
  <c r="G4517"/>
  <c r="H4517"/>
  <c r="A4542"/>
  <c r="B4542"/>
  <c r="C4542"/>
  <c r="D4542"/>
  <c r="E4542"/>
  <c r="F4542"/>
  <c r="G4542"/>
  <c r="H4542"/>
  <c r="A4568"/>
  <c r="B4568"/>
  <c r="C4568"/>
  <c r="D4568"/>
  <c r="E4568"/>
  <c r="F4568"/>
  <c r="G4568"/>
  <c r="A4518"/>
  <c r="B4518"/>
  <c r="C4518"/>
  <c r="D4518"/>
  <c r="E4518"/>
  <c r="F4518"/>
  <c r="G4518"/>
  <c r="H4518"/>
  <c r="A4549"/>
  <c r="B4549"/>
  <c r="C4549"/>
  <c r="D4549"/>
  <c r="E4549"/>
  <c r="F4549"/>
  <c r="G4549"/>
  <c r="H4549"/>
  <c r="A4569"/>
  <c r="B4569"/>
  <c r="C4569"/>
  <c r="D4569"/>
  <c r="E4569"/>
  <c r="F4569"/>
  <c r="G4569"/>
  <c r="A4650"/>
  <c r="B4650"/>
  <c r="C4650"/>
  <c r="D4650"/>
  <c r="E4650"/>
  <c r="F4650"/>
  <c r="G4650"/>
  <c r="H4650"/>
  <c r="A4681"/>
  <c r="B4681"/>
  <c r="C4681"/>
  <c r="D4681"/>
  <c r="E4681"/>
  <c r="F4681"/>
  <c r="G4681"/>
  <c r="H4681"/>
  <c r="A4802"/>
  <c r="B4802"/>
  <c r="C4802"/>
  <c r="D4802"/>
  <c r="E4802"/>
  <c r="F4802"/>
  <c r="G4802"/>
  <c r="H4802"/>
  <c r="A4977"/>
  <c r="B4977"/>
  <c r="C4977"/>
  <c r="D4977"/>
  <c r="E4977"/>
  <c r="F4977"/>
  <c r="G4977"/>
  <c r="A4851"/>
  <c r="B4851"/>
  <c r="C4851"/>
  <c r="D4851"/>
  <c r="E4851"/>
  <c r="F4851"/>
  <c r="G4851"/>
  <c r="H4851"/>
  <c r="A4651"/>
  <c r="B4651"/>
  <c r="C4651"/>
  <c r="D4651"/>
  <c r="E4651"/>
  <c r="F4651"/>
  <c r="G4651"/>
  <c r="H4651"/>
  <c r="A4682"/>
  <c r="B4682"/>
  <c r="C4682"/>
  <c r="D4682"/>
  <c r="E4682"/>
  <c r="F4682"/>
  <c r="G4682"/>
  <c r="H4682"/>
  <c r="A4803"/>
  <c r="B4803"/>
  <c r="C4803"/>
  <c r="D4803"/>
  <c r="E4803"/>
  <c r="F4803"/>
  <c r="G4803"/>
  <c r="H4803"/>
  <c r="A4712"/>
  <c r="B4712"/>
  <c r="C4712"/>
  <c r="D4712"/>
  <c r="E4712"/>
  <c r="F4712"/>
  <c r="G4712"/>
  <c r="H4712"/>
  <c r="A4879"/>
  <c r="B4879"/>
  <c r="C4879"/>
  <c r="D4879"/>
  <c r="E4879"/>
  <c r="F4879"/>
  <c r="G4879"/>
  <c r="H4879"/>
  <c r="A4959"/>
  <c r="B4959"/>
  <c r="C4959"/>
  <c r="D4959"/>
  <c r="E4959"/>
  <c r="F4959"/>
  <c r="G4959"/>
  <c r="A4852"/>
  <c r="B4852"/>
  <c r="C4852"/>
  <c r="D4852"/>
  <c r="E4852"/>
  <c r="F4852"/>
  <c r="G4852"/>
  <c r="H4852"/>
  <c r="A4652"/>
  <c r="B4652"/>
  <c r="C4652"/>
  <c r="D4652"/>
  <c r="E4652"/>
  <c r="F4652"/>
  <c r="G4652"/>
  <c r="H4652"/>
  <c r="A4804"/>
  <c r="B4804"/>
  <c r="C4804"/>
  <c r="D4804"/>
  <c r="E4804"/>
  <c r="F4804"/>
  <c r="G4804"/>
  <c r="H4804"/>
  <c r="A4880"/>
  <c r="B4880"/>
  <c r="C4880"/>
  <c r="D4880"/>
  <c r="E4880"/>
  <c r="F4880"/>
  <c r="G4880"/>
  <c r="H4880"/>
  <c r="A4960"/>
  <c r="B4960"/>
  <c r="C4960"/>
  <c r="D4960"/>
  <c r="E4960"/>
  <c r="F4960"/>
  <c r="G4960"/>
  <c r="A4853"/>
  <c r="B4853"/>
  <c r="C4853"/>
  <c r="D4853"/>
  <c r="E4853"/>
  <c r="F4853"/>
  <c r="G4853"/>
  <c r="H4853"/>
  <c r="A4653"/>
  <c r="B4653"/>
  <c r="C4653"/>
  <c r="D4653"/>
  <c r="E4653"/>
  <c r="F4653"/>
  <c r="G4653"/>
  <c r="H4653"/>
  <c r="A4805"/>
  <c r="B4805"/>
  <c r="C4805"/>
  <c r="D4805"/>
  <c r="E4805"/>
  <c r="F4805"/>
  <c r="G4805"/>
  <c r="H4805"/>
  <c r="A4881"/>
  <c r="B4881"/>
  <c r="C4881"/>
  <c r="D4881"/>
  <c r="E4881"/>
  <c r="F4881"/>
  <c r="G4881"/>
  <c r="H4881"/>
  <c r="A4961"/>
  <c r="B4961"/>
  <c r="C4961"/>
  <c r="D4961"/>
  <c r="E4961"/>
  <c r="F4961"/>
  <c r="G4961"/>
  <c r="A4854"/>
  <c r="B4854"/>
  <c r="C4854"/>
  <c r="D4854"/>
  <c r="E4854"/>
  <c r="F4854"/>
  <c r="G4854"/>
  <c r="H4854"/>
  <c r="A4581"/>
  <c r="B4581"/>
  <c r="C4581"/>
  <c r="D4581"/>
  <c r="E4581"/>
  <c r="F4581"/>
  <c r="G4581"/>
  <c r="A4654"/>
  <c r="B4654"/>
  <c r="C4654"/>
  <c r="D4654"/>
  <c r="E4654"/>
  <c r="F4654"/>
  <c r="G4654"/>
  <c r="H4654"/>
  <c r="A4806"/>
  <c r="B4806"/>
  <c r="C4806"/>
  <c r="D4806"/>
  <c r="E4806"/>
  <c r="F4806"/>
  <c r="G4806"/>
  <c r="H4806"/>
  <c r="A4962"/>
  <c r="B4962"/>
  <c r="C4962"/>
  <c r="D4962"/>
  <c r="E4962"/>
  <c r="F4962"/>
  <c r="G4962"/>
  <c r="A4075"/>
  <c r="B4075"/>
  <c r="C4075"/>
  <c r="D4075"/>
  <c r="E4075"/>
  <c r="F4075"/>
  <c r="G4075"/>
  <c r="H4075"/>
  <c r="A4128"/>
  <c r="B4128"/>
  <c r="C4128"/>
  <c r="D4128"/>
  <c r="E4128"/>
  <c r="F4128"/>
  <c r="G4128"/>
  <c r="H4128"/>
  <c r="A4140"/>
  <c r="B4140"/>
  <c r="C4140"/>
  <c r="D4140"/>
  <c r="E4140"/>
  <c r="F4140"/>
  <c r="G4140"/>
  <c r="H4140"/>
  <c r="A4165"/>
  <c r="B4165"/>
  <c r="C4165"/>
  <c r="D4165"/>
  <c r="E4165"/>
  <c r="F4165"/>
  <c r="G4165"/>
  <c r="H4165"/>
  <c r="A4142"/>
  <c r="B4142"/>
  <c r="C4142"/>
  <c r="D4142"/>
  <c r="E4142"/>
  <c r="F4142"/>
  <c r="G4142"/>
  <c r="H4142"/>
  <c r="A4197"/>
  <c r="B4197"/>
  <c r="C4197"/>
  <c r="D4197"/>
  <c r="E4197"/>
  <c r="F4197"/>
  <c r="G4197"/>
  <c r="A4129"/>
  <c r="B4129"/>
  <c r="C4129"/>
  <c r="D4129"/>
  <c r="E4129"/>
  <c r="F4129"/>
  <c r="G4129"/>
  <c r="H4129"/>
  <c r="A4166"/>
  <c r="B4166"/>
  <c r="C4166"/>
  <c r="D4166"/>
  <c r="E4166"/>
  <c r="F4166"/>
  <c r="G4166"/>
  <c r="H4166"/>
  <c r="A4198"/>
  <c r="B4198"/>
  <c r="C4198"/>
  <c r="D4198"/>
  <c r="E4198"/>
  <c r="F4198"/>
  <c r="G4198"/>
  <c r="A4130"/>
  <c r="B4130"/>
  <c r="C4130"/>
  <c r="D4130"/>
  <c r="E4130"/>
  <c r="F4130"/>
  <c r="G4130"/>
  <c r="H4130"/>
  <c r="A4131"/>
  <c r="B4131"/>
  <c r="C4131"/>
  <c r="D4131"/>
  <c r="E4131"/>
  <c r="F4131"/>
  <c r="G4131"/>
  <c r="H4131"/>
  <c r="A4210"/>
  <c r="B4210"/>
  <c r="C4210"/>
  <c r="D4210"/>
  <c r="E4210"/>
  <c r="F4210"/>
  <c r="G4210"/>
  <c r="H4210"/>
  <c r="A4235"/>
  <c r="B4235"/>
  <c r="C4235"/>
  <c r="D4235"/>
  <c r="E4235"/>
  <c r="F4235"/>
  <c r="G4235"/>
  <c r="H4235"/>
  <c r="A4247"/>
  <c r="B4247"/>
  <c r="C4247"/>
  <c r="D4247"/>
  <c r="E4247"/>
  <c r="F4247"/>
  <c r="G4247"/>
  <c r="A4408"/>
  <c r="B4408"/>
  <c r="C4408"/>
  <c r="D4408"/>
  <c r="E4408"/>
  <c r="F4408"/>
  <c r="G4408"/>
  <c r="A4263"/>
  <c r="B4263"/>
  <c r="C4263"/>
  <c r="D4263"/>
  <c r="E4263"/>
  <c r="F4263"/>
  <c r="G4263"/>
  <c r="H4263"/>
  <c r="A4344"/>
  <c r="B4344"/>
  <c r="C4344"/>
  <c r="D4344"/>
  <c r="E4344"/>
  <c r="F4344"/>
  <c r="G4344"/>
  <c r="H4344"/>
  <c r="A4401"/>
  <c r="B4401"/>
  <c r="C4401"/>
  <c r="D4401"/>
  <c r="E4401"/>
  <c r="F4401"/>
  <c r="G4401"/>
  <c r="A4345"/>
  <c r="B4345"/>
  <c r="C4345"/>
  <c r="D4345"/>
  <c r="E4345"/>
  <c r="F4345"/>
  <c r="G4345"/>
  <c r="H4345"/>
  <c r="A4346"/>
  <c r="B4346"/>
  <c r="C4346"/>
  <c r="D4346"/>
  <c r="E4346"/>
  <c r="F4346"/>
  <c r="G4346"/>
  <c r="H4346"/>
  <c r="A4347"/>
  <c r="B4347"/>
  <c r="C4347"/>
  <c r="D4347"/>
  <c r="E4347"/>
  <c r="F4347"/>
  <c r="G4347"/>
  <c r="H4347"/>
  <c r="A4348"/>
  <c r="B4348"/>
  <c r="C4348"/>
  <c r="D4348"/>
  <c r="E4348"/>
  <c r="F4348"/>
  <c r="G4348"/>
  <c r="H4348"/>
  <c r="A4476"/>
  <c r="B4476"/>
  <c r="C4476"/>
  <c r="D4476"/>
  <c r="E4476"/>
  <c r="F4476"/>
  <c r="G4476"/>
  <c r="A4409"/>
  <c r="B4409"/>
  <c r="C4409"/>
  <c r="D4409"/>
  <c r="E4409"/>
  <c r="F4409"/>
  <c r="G4409"/>
  <c r="H4409"/>
  <c r="A4477"/>
  <c r="B4477"/>
  <c r="C4477"/>
  <c r="D4477"/>
  <c r="E4477"/>
  <c r="F4477"/>
  <c r="G4477"/>
  <c r="A4421"/>
  <c r="B4421"/>
  <c r="C4421"/>
  <c r="D4421"/>
  <c r="E4421"/>
  <c r="F4421"/>
  <c r="G4421"/>
  <c r="H4421"/>
  <c r="A4442"/>
  <c r="B4442"/>
  <c r="C4442"/>
  <c r="D4442"/>
  <c r="E4442"/>
  <c r="F4442"/>
  <c r="G4442"/>
  <c r="A4478"/>
  <c r="B4478"/>
  <c r="C4478"/>
  <c r="D4478"/>
  <c r="E4478"/>
  <c r="F4478"/>
  <c r="G4478"/>
  <c r="A4422"/>
  <c r="B4422"/>
  <c r="C4422"/>
  <c r="D4422"/>
  <c r="E4422"/>
  <c r="F4422"/>
  <c r="G4422"/>
  <c r="H4422"/>
  <c r="A4443"/>
  <c r="B4443"/>
  <c r="C4443"/>
  <c r="D4443"/>
  <c r="E4443"/>
  <c r="F4443"/>
  <c r="G4443"/>
  <c r="A4519"/>
  <c r="B4519"/>
  <c r="C4519"/>
  <c r="D4519"/>
  <c r="E4519"/>
  <c r="F4519"/>
  <c r="G4519"/>
  <c r="H4519"/>
  <c r="A4543"/>
  <c r="B4543"/>
  <c r="C4543"/>
  <c r="D4543"/>
  <c r="E4543"/>
  <c r="F4543"/>
  <c r="G4543"/>
  <c r="H4543"/>
  <c r="A4570"/>
  <c r="B4570"/>
  <c r="C4570"/>
  <c r="D4570"/>
  <c r="E4570"/>
  <c r="F4570"/>
  <c r="G4570"/>
  <c r="A4520"/>
  <c r="B4520"/>
  <c r="C4520"/>
  <c r="D4520"/>
  <c r="E4520"/>
  <c r="F4520"/>
  <c r="G4520"/>
  <c r="H4520"/>
  <c r="A4544"/>
  <c r="B4544"/>
  <c r="C4544"/>
  <c r="D4544"/>
  <c r="E4544"/>
  <c r="F4544"/>
  <c r="G4544"/>
  <c r="H4544"/>
  <c r="A4521"/>
  <c r="B4521"/>
  <c r="C4521"/>
  <c r="D4521"/>
  <c r="E4521"/>
  <c r="F4521"/>
  <c r="G4521"/>
  <c r="H4521"/>
  <c r="A4545"/>
  <c r="B4545"/>
  <c r="C4545"/>
  <c r="D4545"/>
  <c r="E4545"/>
  <c r="F4545"/>
  <c r="G4545"/>
  <c r="H4545"/>
  <c r="A4550"/>
  <c r="B4550"/>
  <c r="C4550"/>
  <c r="D4550"/>
  <c r="E4550"/>
  <c r="F4550"/>
  <c r="G4550"/>
  <c r="H4550"/>
  <c r="A4571"/>
  <c r="B4571"/>
  <c r="C4571"/>
  <c r="D4571"/>
  <c r="E4571"/>
  <c r="F4571"/>
  <c r="G4571"/>
  <c r="A4655"/>
  <c r="B4655"/>
  <c r="C4655"/>
  <c r="D4655"/>
  <c r="E4655"/>
  <c r="F4655"/>
  <c r="G4655"/>
  <c r="H4655"/>
  <c r="A4683"/>
  <c r="B4683"/>
  <c r="C4683"/>
  <c r="D4683"/>
  <c r="E4683"/>
  <c r="F4683"/>
  <c r="G4683"/>
  <c r="H4683"/>
  <c r="A4807"/>
  <c r="B4807"/>
  <c r="C4807"/>
  <c r="D4807"/>
  <c r="E4807"/>
  <c r="F4807"/>
  <c r="G4807"/>
  <c r="H4807"/>
  <c r="A4963"/>
  <c r="B4963"/>
  <c r="C4963"/>
  <c r="D4963"/>
  <c r="E4963"/>
  <c r="F4963"/>
  <c r="G4963"/>
  <c r="A4855"/>
  <c r="B4855"/>
  <c r="C4855"/>
  <c r="D4855"/>
  <c r="E4855"/>
  <c r="F4855"/>
  <c r="G4855"/>
  <c r="H4855"/>
  <c r="A4656"/>
  <c r="B4656"/>
  <c r="C4656"/>
  <c r="D4656"/>
  <c r="E4656"/>
  <c r="F4656"/>
  <c r="G4656"/>
  <c r="H4656"/>
  <c r="A4684"/>
  <c r="B4684"/>
  <c r="C4684"/>
  <c r="D4684"/>
  <c r="E4684"/>
  <c r="F4684"/>
  <c r="G4684"/>
  <c r="H4684"/>
  <c r="A4808"/>
  <c r="B4808"/>
  <c r="C4808"/>
  <c r="D4808"/>
  <c r="E4808"/>
  <c r="F4808"/>
  <c r="G4808"/>
  <c r="H4808"/>
  <c r="A4713"/>
  <c r="B4713"/>
  <c r="C4713"/>
  <c r="D4713"/>
  <c r="E4713"/>
  <c r="F4713"/>
  <c r="G4713"/>
  <c r="H4713"/>
  <c r="A4882"/>
  <c r="B4882"/>
  <c r="C4882"/>
  <c r="D4882"/>
  <c r="E4882"/>
  <c r="F4882"/>
  <c r="G4882"/>
  <c r="H4882"/>
  <c r="A4964"/>
  <c r="B4964"/>
  <c r="C4964"/>
  <c r="D4964"/>
  <c r="E4964"/>
  <c r="F4964"/>
  <c r="G4964"/>
  <c r="A4856"/>
  <c r="B4856"/>
  <c r="C4856"/>
  <c r="D4856"/>
  <c r="E4856"/>
  <c r="F4856"/>
  <c r="G4856"/>
  <c r="H4856"/>
  <c r="A4657"/>
  <c r="B4657"/>
  <c r="C4657"/>
  <c r="D4657"/>
  <c r="E4657"/>
  <c r="F4657"/>
  <c r="G4657"/>
  <c r="H4657"/>
  <c r="A4685"/>
  <c r="B4685"/>
  <c r="C4685"/>
  <c r="D4685"/>
  <c r="E4685"/>
  <c r="F4685"/>
  <c r="G4685"/>
  <c r="H4685"/>
  <c r="A4809"/>
  <c r="B4809"/>
  <c r="C4809"/>
  <c r="D4809"/>
  <c r="E4809"/>
  <c r="F4809"/>
  <c r="G4809"/>
  <c r="H4809"/>
  <c r="A4883"/>
  <c r="B4883"/>
  <c r="C4883"/>
  <c r="D4883"/>
  <c r="E4883"/>
  <c r="F4883"/>
  <c r="G4883"/>
  <c r="H4883"/>
  <c r="A4965"/>
  <c r="B4965"/>
  <c r="C4965"/>
  <c r="D4965"/>
  <c r="E4965"/>
  <c r="F4965"/>
  <c r="G4965"/>
  <c r="A4658"/>
  <c r="B4658"/>
  <c r="C4658"/>
  <c r="D4658"/>
  <c r="E4658"/>
  <c r="F4658"/>
  <c r="G4658"/>
  <c r="H4658"/>
  <c r="A4810"/>
  <c r="B4810"/>
  <c r="C4810"/>
  <c r="D4810"/>
  <c r="E4810"/>
  <c r="F4810"/>
  <c r="G4810"/>
  <c r="H4810"/>
  <c r="A4966"/>
  <c r="B4966"/>
  <c r="C4966"/>
  <c r="D4966"/>
  <c r="E4966"/>
  <c r="F4966"/>
  <c r="G4966"/>
  <c r="A4857"/>
  <c r="B4857"/>
  <c r="C4857"/>
  <c r="D4857"/>
  <c r="E4857"/>
  <c r="F4857"/>
  <c r="G4857"/>
  <c r="H4857"/>
  <c r="A4659"/>
  <c r="B4659"/>
  <c r="C4659"/>
  <c r="D4659"/>
  <c r="E4659"/>
  <c r="F4659"/>
  <c r="G4659"/>
  <c r="H4659"/>
  <c r="A4686"/>
  <c r="B4686"/>
  <c r="C4686"/>
  <c r="D4686"/>
  <c r="E4686"/>
  <c r="F4686"/>
  <c r="G4686"/>
  <c r="H4686"/>
  <c r="A4811"/>
  <c r="B4811"/>
  <c r="C4811"/>
  <c r="D4811"/>
  <c r="E4811"/>
  <c r="F4811"/>
  <c r="G4811"/>
  <c r="H4811"/>
  <c r="A4967"/>
  <c r="B4967"/>
  <c r="C4967"/>
  <c r="D4967"/>
  <c r="E4967"/>
  <c r="F4967"/>
  <c r="G4967"/>
  <c r="A4076"/>
  <c r="B4076"/>
  <c r="C4076"/>
  <c r="D4076"/>
  <c r="E4076"/>
  <c r="F4076"/>
  <c r="G4076"/>
  <c r="H4076"/>
  <c r="A4077"/>
  <c r="B4077"/>
  <c r="C4077"/>
  <c r="D4077"/>
  <c r="E4077"/>
  <c r="F4077"/>
  <c r="G4077"/>
  <c r="H4077"/>
  <c r="A4079"/>
  <c r="B4079"/>
  <c r="C4079"/>
  <c r="D4079"/>
  <c r="E4079"/>
  <c r="F4079"/>
  <c r="G4079"/>
  <c r="A4078"/>
  <c r="B4078"/>
  <c r="C4078"/>
  <c r="D4078"/>
  <c r="E4078"/>
  <c r="F4078"/>
  <c r="G4078"/>
  <c r="H4078"/>
  <c r="A4132"/>
  <c r="B4132"/>
  <c r="C4132"/>
  <c r="D4132"/>
  <c r="E4132"/>
  <c r="F4132"/>
  <c r="G4132"/>
  <c r="H4132"/>
  <c r="A4141"/>
  <c r="B4141"/>
  <c r="C4141"/>
  <c r="D4141"/>
  <c r="E4141"/>
  <c r="F4141"/>
  <c r="G4141"/>
  <c r="H4141"/>
  <c r="A4167"/>
  <c r="B4167"/>
  <c r="C4167"/>
  <c r="D4167"/>
  <c r="E4167"/>
  <c r="F4167"/>
  <c r="G4167"/>
  <c r="H4167"/>
  <c r="A4199"/>
  <c r="B4199"/>
  <c r="C4199"/>
  <c r="D4199"/>
  <c r="E4199"/>
  <c r="F4199"/>
  <c r="G4199"/>
  <c r="A4133"/>
  <c r="B4133"/>
  <c r="C4133"/>
  <c r="D4133"/>
  <c r="E4133"/>
  <c r="F4133"/>
  <c r="G4133"/>
  <c r="H4133"/>
  <c r="A4168"/>
  <c r="B4168"/>
  <c r="C4168"/>
  <c r="D4168"/>
  <c r="E4168"/>
  <c r="F4168"/>
  <c r="G4168"/>
  <c r="H4168"/>
  <c r="A4200"/>
  <c r="B4200"/>
  <c r="C4200"/>
  <c r="D4200"/>
  <c r="E4200"/>
  <c r="F4200"/>
  <c r="G4200"/>
  <c r="A4134"/>
  <c r="B4134"/>
  <c r="C4134"/>
  <c r="D4134"/>
  <c r="E4134"/>
  <c r="F4134"/>
  <c r="G4134"/>
  <c r="H4134"/>
  <c r="A4135"/>
  <c r="B4135"/>
  <c r="C4135"/>
  <c r="D4135"/>
  <c r="E4135"/>
  <c r="F4135"/>
  <c r="G4135"/>
  <c r="H4135"/>
  <c r="A4211"/>
  <c r="B4211"/>
  <c r="C4211"/>
  <c r="D4211"/>
  <c r="E4211"/>
  <c r="F4211"/>
  <c r="G4211"/>
  <c r="H4211"/>
  <c r="A4218"/>
  <c r="B4218"/>
  <c r="C4218"/>
  <c r="D4218"/>
  <c r="E4218"/>
  <c r="F4218"/>
  <c r="G4218"/>
  <c r="H4218"/>
  <c r="A4236"/>
  <c r="B4236"/>
  <c r="C4236"/>
  <c r="D4236"/>
  <c r="E4236"/>
  <c r="F4236"/>
  <c r="G4236"/>
  <c r="H4236"/>
  <c r="A4248"/>
  <c r="B4248"/>
  <c r="C4248"/>
  <c r="D4248"/>
  <c r="E4248"/>
  <c r="F4248"/>
  <c r="G4248"/>
  <c r="A4264"/>
  <c r="B4264"/>
  <c r="C4264"/>
  <c r="D4264"/>
  <c r="E4264"/>
  <c r="F4264"/>
  <c r="G4264"/>
  <c r="H4264"/>
  <c r="A4349"/>
  <c r="B4349"/>
  <c r="C4349"/>
  <c r="D4349"/>
  <c r="E4349"/>
  <c r="F4349"/>
  <c r="G4349"/>
  <c r="H4349"/>
  <c r="A4350"/>
  <c r="B4350"/>
  <c r="C4350"/>
  <c r="D4350"/>
  <c r="E4350"/>
  <c r="F4350"/>
  <c r="G4350"/>
  <c r="H4350"/>
  <c r="A4402"/>
  <c r="B4402"/>
  <c r="C4402"/>
  <c r="D4402"/>
  <c r="E4402"/>
  <c r="F4402"/>
  <c r="G4402"/>
  <c r="A4351"/>
  <c r="B4351"/>
  <c r="C4351"/>
  <c r="D4351"/>
  <c r="E4351"/>
  <c r="F4351"/>
  <c r="G4351"/>
  <c r="H4351"/>
  <c r="A4403"/>
  <c r="B4403"/>
  <c r="C4403"/>
  <c r="D4403"/>
  <c r="E4403"/>
  <c r="F4403"/>
  <c r="G4403"/>
  <c r="A4352"/>
  <c r="B4352"/>
  <c r="C4352"/>
  <c r="D4352"/>
  <c r="E4352"/>
  <c r="F4352"/>
  <c r="G4352"/>
  <c r="H4352"/>
  <c r="A4404"/>
  <c r="B4404"/>
  <c r="C4404"/>
  <c r="D4404"/>
  <c r="E4404"/>
  <c r="F4404"/>
  <c r="G4404"/>
  <c r="A4353"/>
  <c r="B4353"/>
  <c r="C4353"/>
  <c r="D4353"/>
  <c r="E4353"/>
  <c r="F4353"/>
  <c r="G4353"/>
  <c r="H4353"/>
  <c r="A4405"/>
  <c r="B4405"/>
  <c r="C4405"/>
  <c r="D4405"/>
  <c r="E4405"/>
  <c r="F4405"/>
  <c r="G4405"/>
  <c r="A4479"/>
  <c r="B4479"/>
  <c r="C4479"/>
  <c r="D4479"/>
  <c r="E4479"/>
  <c r="F4479"/>
  <c r="G4479"/>
  <c r="A4444"/>
  <c r="B4444"/>
  <c r="C4444"/>
  <c r="D4444"/>
  <c r="E4444"/>
  <c r="F4444"/>
  <c r="G4444"/>
  <c r="A4480"/>
  <c r="B4480"/>
  <c r="C4480"/>
  <c r="D4480"/>
  <c r="E4480"/>
  <c r="F4480"/>
  <c r="G4480"/>
  <c r="A4423"/>
  <c r="B4423"/>
  <c r="C4423"/>
  <c r="D4423"/>
  <c r="E4423"/>
  <c r="F4423"/>
  <c r="G4423"/>
  <c r="H4423"/>
  <c r="A4445"/>
  <c r="B4445"/>
  <c r="C4445"/>
  <c r="D4445"/>
  <c r="E4445"/>
  <c r="F4445"/>
  <c r="G4445"/>
  <c r="A4522"/>
  <c r="B4522"/>
  <c r="C4522"/>
  <c r="D4522"/>
  <c r="E4522"/>
  <c r="F4522"/>
  <c r="G4522"/>
  <c r="H4522"/>
  <c r="A4546"/>
  <c r="B4546"/>
  <c r="C4546"/>
  <c r="D4546"/>
  <c r="E4546"/>
  <c r="F4546"/>
  <c r="G4546"/>
  <c r="H4546"/>
  <c r="A4523"/>
  <c r="B4523"/>
  <c r="C4523"/>
  <c r="D4523"/>
  <c r="E4523"/>
  <c r="F4523"/>
  <c r="G4523"/>
  <c r="H4523"/>
  <c r="A4547"/>
  <c r="B4547"/>
  <c r="C4547"/>
  <c r="D4547"/>
  <c r="E4547"/>
  <c r="F4547"/>
  <c r="G4547"/>
  <c r="H4547"/>
  <c r="A4572"/>
  <c r="B4572"/>
  <c r="C4572"/>
  <c r="D4572"/>
  <c r="E4572"/>
  <c r="F4572"/>
  <c r="G4572"/>
  <c r="A4524"/>
  <c r="B4524"/>
  <c r="C4524"/>
  <c r="D4524"/>
  <c r="E4524"/>
  <c r="F4524"/>
  <c r="G4524"/>
  <c r="H4524"/>
  <c r="A4660"/>
  <c r="B4660"/>
  <c r="C4660"/>
  <c r="D4660"/>
  <c r="E4660"/>
  <c r="F4660"/>
  <c r="G4660"/>
  <c r="H4660"/>
  <c r="A4812"/>
  <c r="B4812"/>
  <c r="C4812"/>
  <c r="D4812"/>
  <c r="E4812"/>
  <c r="F4812"/>
  <c r="G4812"/>
  <c r="H4812"/>
  <c r="A4968"/>
  <c r="B4968"/>
  <c r="C4968"/>
  <c r="D4968"/>
  <c r="E4968"/>
  <c r="F4968"/>
  <c r="G4968"/>
  <c r="A4858"/>
  <c r="B4858"/>
  <c r="C4858"/>
  <c r="D4858"/>
  <c r="E4858"/>
  <c r="F4858"/>
  <c r="G4858"/>
  <c r="H4858"/>
  <c r="A4661"/>
  <c r="B4661"/>
  <c r="C4661"/>
  <c r="D4661"/>
  <c r="E4661"/>
  <c r="F4661"/>
  <c r="G4661"/>
  <c r="H4661"/>
  <c r="A4687"/>
  <c r="B4687"/>
  <c r="C4687"/>
  <c r="D4687"/>
  <c r="E4687"/>
  <c r="F4687"/>
  <c r="G4687"/>
  <c r="H4687"/>
  <c r="A4813"/>
  <c r="B4813"/>
  <c r="C4813"/>
  <c r="D4813"/>
  <c r="E4813"/>
  <c r="F4813"/>
  <c r="G4813"/>
  <c r="H4813"/>
  <c r="A4884"/>
  <c r="B4884"/>
  <c r="C4884"/>
  <c r="D4884"/>
  <c r="E4884"/>
  <c r="F4884"/>
  <c r="G4884"/>
  <c r="H4884"/>
  <c r="A4969"/>
  <c r="B4969"/>
  <c r="C4969"/>
  <c r="D4969"/>
  <c r="E4969"/>
  <c r="F4969"/>
  <c r="G4969"/>
  <c r="A4859"/>
  <c r="B4859"/>
  <c r="C4859"/>
  <c r="D4859"/>
  <c r="E4859"/>
  <c r="F4859"/>
  <c r="G4859"/>
  <c r="H4859"/>
  <c r="A4662"/>
  <c r="B4662"/>
  <c r="C4662"/>
  <c r="D4662"/>
  <c r="E4662"/>
  <c r="F4662"/>
  <c r="G4662"/>
  <c r="H4662"/>
  <c r="A4688"/>
  <c r="B4688"/>
  <c r="C4688"/>
  <c r="D4688"/>
  <c r="E4688"/>
  <c r="F4688"/>
  <c r="G4688"/>
  <c r="H4688"/>
  <c r="A4692"/>
  <c r="B4692"/>
  <c r="C4692"/>
  <c r="D4692"/>
  <c r="E4692"/>
  <c r="F4692"/>
  <c r="G4692"/>
  <c r="H4692"/>
  <c r="A4814"/>
  <c r="B4814"/>
  <c r="C4814"/>
  <c r="D4814"/>
  <c r="E4814"/>
  <c r="F4814"/>
  <c r="G4814"/>
  <c r="H4814"/>
  <c r="A4885"/>
  <c r="B4885"/>
  <c r="C4885"/>
  <c r="D4885"/>
  <c r="E4885"/>
  <c r="F4885"/>
  <c r="G4885"/>
  <c r="H4885"/>
  <c r="A4970"/>
  <c r="B4970"/>
  <c r="C4970"/>
  <c r="D4970"/>
  <c r="E4970"/>
  <c r="F4970"/>
  <c r="G4970"/>
  <c r="A4663"/>
  <c r="B4663"/>
  <c r="C4663"/>
  <c r="D4663"/>
  <c r="E4663"/>
  <c r="F4663"/>
  <c r="G4663"/>
  <c r="H4663"/>
  <c r="A4689"/>
  <c r="B4689"/>
  <c r="C4689"/>
  <c r="D4689"/>
  <c r="E4689"/>
  <c r="F4689"/>
  <c r="G4689"/>
  <c r="H4689"/>
  <c r="A4815"/>
  <c r="B4815"/>
  <c r="C4815"/>
  <c r="D4815"/>
  <c r="E4815"/>
  <c r="F4815"/>
  <c r="G4815"/>
  <c r="H4815"/>
  <c r="A4971"/>
  <c r="B4971"/>
  <c r="C4971"/>
  <c r="D4971"/>
  <c r="E4971"/>
  <c r="F4971"/>
  <c r="G4971"/>
  <c r="A4860"/>
  <c r="B4860"/>
  <c r="C4860"/>
  <c r="D4860"/>
  <c r="E4860"/>
  <c r="F4860"/>
  <c r="G4860"/>
  <c r="H4860"/>
  <c r="A4664"/>
  <c r="B4664"/>
  <c r="C4664"/>
  <c r="D4664"/>
  <c r="E4664"/>
  <c r="F4664"/>
  <c r="G4664"/>
  <c r="H4664"/>
  <c r="A4816"/>
  <c r="B4816"/>
  <c r="C4816"/>
  <c r="D4816"/>
  <c r="E4816"/>
  <c r="F4816"/>
  <c r="G4816"/>
  <c r="H4816"/>
  <c r="A4972"/>
  <c r="B4972"/>
  <c r="C4972"/>
  <c r="D4972"/>
  <c r="E4972"/>
  <c r="F4972"/>
  <c r="G4972"/>
  <c r="A6167"/>
  <c r="B6167"/>
  <c r="C6167"/>
  <c r="D6167"/>
  <c r="E6167"/>
  <c r="F6167"/>
  <c r="G6167"/>
  <c r="H6167"/>
  <c r="A6226"/>
  <c r="B6226"/>
  <c r="C6226"/>
  <c r="D6226"/>
  <c r="E6226"/>
  <c r="F6226"/>
  <c r="G6226"/>
  <c r="H6226"/>
  <c r="A6205"/>
  <c r="B6205"/>
  <c r="C6205"/>
  <c r="D6205"/>
  <c r="E6205"/>
  <c r="F6205"/>
  <c r="G6205"/>
  <c r="H6205"/>
  <c r="A6168"/>
  <c r="B6168"/>
  <c r="C6168"/>
  <c r="D6168"/>
  <c r="E6168"/>
  <c r="F6168"/>
  <c r="G6168"/>
  <c r="H6168"/>
  <c r="A6169"/>
  <c r="B6169"/>
  <c r="C6169"/>
  <c r="D6169"/>
  <c r="E6169"/>
  <c r="F6169"/>
  <c r="G6169"/>
  <c r="H6169"/>
  <c r="A6170"/>
  <c r="B6170"/>
  <c r="C6170"/>
  <c r="D6170"/>
  <c r="E6170"/>
  <c r="F6170"/>
  <c r="G6170"/>
  <c r="H6170"/>
  <c r="A6227"/>
  <c r="B6227"/>
  <c r="C6227"/>
  <c r="D6227"/>
  <c r="E6227"/>
  <c r="F6227"/>
  <c r="G6227"/>
  <c r="H6227"/>
  <c r="A6283"/>
  <c r="B6283"/>
  <c r="C6283"/>
  <c r="D6283"/>
  <c r="E6283"/>
  <c r="F6283"/>
  <c r="G6283"/>
  <c r="H6283"/>
  <c r="A6328"/>
  <c r="B6328"/>
  <c r="C6328"/>
  <c r="D6328"/>
  <c r="E6328"/>
  <c r="F6328"/>
  <c r="G6328"/>
  <c r="H6328"/>
  <c r="A6403"/>
  <c r="B6403"/>
  <c r="C6403"/>
  <c r="D6403"/>
  <c r="E6403"/>
  <c r="F6403"/>
  <c r="G6403"/>
  <c r="H6403"/>
  <c r="A6404"/>
  <c r="B6404"/>
  <c r="C6404"/>
  <c r="D6404"/>
  <c r="E6404"/>
  <c r="F6404"/>
  <c r="G6404"/>
  <c r="H6404"/>
  <c r="A6405"/>
  <c r="B6405"/>
  <c r="C6405"/>
  <c r="D6405"/>
  <c r="E6405"/>
  <c r="F6405"/>
  <c r="G6405"/>
  <c r="H6405"/>
  <c r="A6406"/>
  <c r="B6406"/>
  <c r="C6406"/>
  <c r="D6406"/>
  <c r="E6406"/>
  <c r="F6406"/>
  <c r="G6406"/>
  <c r="H6406"/>
  <c r="A6545"/>
  <c r="B6545"/>
  <c r="C6545"/>
  <c r="D6545"/>
  <c r="E6545"/>
  <c r="F6545"/>
  <c r="G6545"/>
  <c r="A6546"/>
  <c r="B6546"/>
  <c r="C6546"/>
  <c r="D6546"/>
  <c r="E6546"/>
  <c r="F6546"/>
  <c r="G6546"/>
  <c r="A6588"/>
  <c r="B6588"/>
  <c r="C6588"/>
  <c r="D6588"/>
  <c r="E6588"/>
  <c r="F6588"/>
  <c r="G6588"/>
  <c r="H6588"/>
  <c r="A6644"/>
  <c r="B6644"/>
  <c r="C6644"/>
  <c r="D6644"/>
  <c r="E6644"/>
  <c r="F6644"/>
  <c r="G6644"/>
  <c r="A6589"/>
  <c r="B6589"/>
  <c r="C6589"/>
  <c r="D6589"/>
  <c r="E6589"/>
  <c r="F6589"/>
  <c r="G6589"/>
  <c r="H6589"/>
  <c r="A6590"/>
  <c r="B6590"/>
  <c r="C6590"/>
  <c r="D6590"/>
  <c r="E6590"/>
  <c r="F6590"/>
  <c r="G6590"/>
  <c r="H6590"/>
  <c r="A6716"/>
  <c r="B6716"/>
  <c r="C6716"/>
  <c r="D6716"/>
  <c r="E6716"/>
  <c r="F6716"/>
  <c r="G6716"/>
  <c r="H6716"/>
  <c r="A6918"/>
  <c r="B6918"/>
  <c r="C6918"/>
  <c r="D6918"/>
  <c r="E6918"/>
  <c r="F6918"/>
  <c r="G6918"/>
  <c r="H6918"/>
  <c r="A6991"/>
  <c r="B6991"/>
  <c r="C6991"/>
  <c r="D6991"/>
  <c r="E6991"/>
  <c r="F6991"/>
  <c r="G6991"/>
  <c r="H6991"/>
  <c r="A6717"/>
  <c r="B6717"/>
  <c r="C6717"/>
  <c r="D6717"/>
  <c r="E6717"/>
  <c r="F6717"/>
  <c r="G6717"/>
  <c r="H6717"/>
  <c r="A6919"/>
  <c r="B6919"/>
  <c r="C6919"/>
  <c r="D6919"/>
  <c r="E6919"/>
  <c r="F6919"/>
  <c r="G6919"/>
  <c r="H6919"/>
  <c r="A7022"/>
  <c r="B7022"/>
  <c r="C7022"/>
  <c r="D7022"/>
  <c r="E7022"/>
  <c r="F7022"/>
  <c r="G7022"/>
  <c r="H7022"/>
  <c r="A7099"/>
  <c r="B7099"/>
  <c r="C7099"/>
  <c r="D7099"/>
  <c r="E7099"/>
  <c r="F7099"/>
  <c r="G7099"/>
  <c r="A6992"/>
  <c r="B6992"/>
  <c r="C6992"/>
  <c r="D6992"/>
  <c r="E6992"/>
  <c r="F6992"/>
  <c r="G6992"/>
  <c r="H6992"/>
  <c r="A6718"/>
  <c r="B6718"/>
  <c r="C6718"/>
  <c r="D6718"/>
  <c r="E6718"/>
  <c r="F6718"/>
  <c r="G6718"/>
  <c r="H6718"/>
  <c r="A6920"/>
  <c r="B6920"/>
  <c r="C6920"/>
  <c r="D6920"/>
  <c r="E6920"/>
  <c r="F6920"/>
  <c r="G6920"/>
  <c r="H6920"/>
  <c r="A7023"/>
  <c r="B7023"/>
  <c r="C7023"/>
  <c r="D7023"/>
  <c r="E7023"/>
  <c r="F7023"/>
  <c r="G7023"/>
  <c r="H7023"/>
  <c r="A6719"/>
  <c r="B6719"/>
  <c r="C6719"/>
  <c r="D6719"/>
  <c r="E6719"/>
  <c r="F6719"/>
  <c r="G6719"/>
  <c r="H6719"/>
  <c r="A6921"/>
  <c r="B6921"/>
  <c r="C6921"/>
  <c r="D6921"/>
  <c r="E6921"/>
  <c r="F6921"/>
  <c r="G6921"/>
  <c r="H6921"/>
  <c r="A7024"/>
  <c r="B7024"/>
  <c r="C7024"/>
  <c r="D7024"/>
  <c r="E7024"/>
  <c r="F7024"/>
  <c r="G7024"/>
  <c r="H7024"/>
  <c r="A6993"/>
  <c r="B6993"/>
  <c r="C6993"/>
  <c r="D6993"/>
  <c r="E6993"/>
  <c r="F6993"/>
  <c r="G6993"/>
  <c r="H6993"/>
  <c r="A6720"/>
  <c r="B6720"/>
  <c r="C6720"/>
  <c r="D6720"/>
  <c r="E6720"/>
  <c r="F6720"/>
  <c r="G6720"/>
  <c r="H6720"/>
  <c r="A6922"/>
  <c r="B6922"/>
  <c r="C6922"/>
  <c r="D6922"/>
  <c r="E6922"/>
  <c r="F6922"/>
  <c r="G6922"/>
  <c r="H6922"/>
  <c r="A6104"/>
  <c r="B6104"/>
  <c r="C6104"/>
  <c r="D6104"/>
  <c r="E6104"/>
  <c r="F6104"/>
  <c r="G6104"/>
  <c r="H6104"/>
  <c r="A6121"/>
  <c r="B6121"/>
  <c r="C6121"/>
  <c r="D6121"/>
  <c r="E6121"/>
  <c r="F6121"/>
  <c r="G6121"/>
  <c r="H6121"/>
  <c r="A6105"/>
  <c r="B6105"/>
  <c r="C6105"/>
  <c r="D6105"/>
  <c r="E6105"/>
  <c r="F6105"/>
  <c r="G6105"/>
  <c r="H6105"/>
  <c r="A6106"/>
  <c r="B6106"/>
  <c r="C6106"/>
  <c r="D6106"/>
  <c r="E6106"/>
  <c r="F6106"/>
  <c r="G6106"/>
  <c r="H6106"/>
  <c r="A6171"/>
  <c r="B6171"/>
  <c r="C6171"/>
  <c r="D6171"/>
  <c r="E6171"/>
  <c r="F6171"/>
  <c r="G6171"/>
  <c r="H6171"/>
  <c r="A6172"/>
  <c r="B6172"/>
  <c r="C6172"/>
  <c r="D6172"/>
  <c r="E6172"/>
  <c r="F6172"/>
  <c r="G6172"/>
  <c r="H6172"/>
  <c r="A6173"/>
  <c r="B6173"/>
  <c r="C6173"/>
  <c r="D6173"/>
  <c r="E6173"/>
  <c r="F6173"/>
  <c r="G6173"/>
  <c r="H6173"/>
  <c r="A6407"/>
  <c r="B6407"/>
  <c r="C6407"/>
  <c r="D6407"/>
  <c r="E6407"/>
  <c r="F6407"/>
  <c r="G6407"/>
  <c r="H6407"/>
  <c r="A6408"/>
  <c r="B6408"/>
  <c r="C6408"/>
  <c r="D6408"/>
  <c r="E6408"/>
  <c r="F6408"/>
  <c r="G6408"/>
  <c r="H6408"/>
  <c r="A6409"/>
  <c r="B6409"/>
  <c r="C6409"/>
  <c r="D6409"/>
  <c r="E6409"/>
  <c r="F6409"/>
  <c r="G6409"/>
  <c r="H6409"/>
  <c r="A6514"/>
  <c r="B6514"/>
  <c r="C6514"/>
  <c r="D6514"/>
  <c r="E6514"/>
  <c r="F6514"/>
  <c r="G6514"/>
  <c r="A6547"/>
  <c r="B6547"/>
  <c r="C6547"/>
  <c r="D6547"/>
  <c r="E6547"/>
  <c r="F6547"/>
  <c r="G6547"/>
  <c r="A6591"/>
  <c r="B6591"/>
  <c r="C6591"/>
  <c r="D6591"/>
  <c r="E6591"/>
  <c r="F6591"/>
  <c r="G6591"/>
  <c r="H6591"/>
  <c r="A6592"/>
  <c r="B6592"/>
  <c r="C6592"/>
  <c r="D6592"/>
  <c r="E6592"/>
  <c r="F6592"/>
  <c r="G6592"/>
  <c r="H6592"/>
  <c r="A6923"/>
  <c r="B6923"/>
  <c r="C6923"/>
  <c r="D6923"/>
  <c r="E6923"/>
  <c r="F6923"/>
  <c r="G6923"/>
  <c r="H6923"/>
  <c r="A6721"/>
  <c r="B6721"/>
  <c r="C6721"/>
  <c r="D6721"/>
  <c r="E6721"/>
  <c r="F6721"/>
  <c r="G6721"/>
  <c r="H6721"/>
  <c r="A6924"/>
  <c r="B6924"/>
  <c r="C6924"/>
  <c r="D6924"/>
  <c r="E6924"/>
  <c r="F6924"/>
  <c r="G6924"/>
  <c r="H6924"/>
  <c r="A6722"/>
  <c r="B6722"/>
  <c r="C6722"/>
  <c r="D6722"/>
  <c r="E6722"/>
  <c r="F6722"/>
  <c r="G6722"/>
  <c r="H6722"/>
  <c r="A6925"/>
  <c r="B6925"/>
  <c r="C6925"/>
  <c r="D6925"/>
  <c r="E6925"/>
  <c r="F6925"/>
  <c r="G6925"/>
  <c r="H6925"/>
  <c r="A6723"/>
  <c r="B6723"/>
  <c r="C6723"/>
  <c r="D6723"/>
  <c r="E6723"/>
  <c r="F6723"/>
  <c r="G6723"/>
  <c r="H6723"/>
  <c r="A6926"/>
  <c r="B6926"/>
  <c r="C6926"/>
  <c r="D6926"/>
  <c r="E6926"/>
  <c r="F6926"/>
  <c r="G6926"/>
  <c r="H6926"/>
  <c r="A6724"/>
  <c r="B6724"/>
  <c r="C6724"/>
  <c r="D6724"/>
  <c r="E6724"/>
  <c r="F6724"/>
  <c r="G6724"/>
  <c r="H6724"/>
  <c r="A6927"/>
  <c r="B6927"/>
  <c r="C6927"/>
  <c r="D6927"/>
  <c r="E6927"/>
  <c r="F6927"/>
  <c r="G6927"/>
  <c r="H6927"/>
  <c r="A6174"/>
  <c r="B6174"/>
  <c r="C6174"/>
  <c r="D6174"/>
  <c r="E6174"/>
  <c r="F6174"/>
  <c r="G6174"/>
  <c r="H6174"/>
  <c r="A6228"/>
  <c r="B6228"/>
  <c r="C6228"/>
  <c r="D6228"/>
  <c r="E6228"/>
  <c r="F6228"/>
  <c r="G6228"/>
  <c r="H6228"/>
  <c r="A6175"/>
  <c r="B6175"/>
  <c r="C6175"/>
  <c r="D6175"/>
  <c r="E6175"/>
  <c r="F6175"/>
  <c r="G6175"/>
  <c r="H6175"/>
  <c r="A6277"/>
  <c r="B6277"/>
  <c r="C6277"/>
  <c r="D6277"/>
  <c r="E6277"/>
  <c r="F6277"/>
  <c r="G6277"/>
  <c r="H6277"/>
  <c r="A6302"/>
  <c r="B6302"/>
  <c r="C6302"/>
  <c r="D6302"/>
  <c r="E6302"/>
  <c r="F6302"/>
  <c r="G6302"/>
  <c r="H6302"/>
  <c r="A6329"/>
  <c r="B6329"/>
  <c r="C6329"/>
  <c r="D6329"/>
  <c r="E6329"/>
  <c r="F6329"/>
  <c r="G6329"/>
  <c r="H6329"/>
  <c r="A6410"/>
  <c r="B6410"/>
  <c r="C6410"/>
  <c r="D6410"/>
  <c r="E6410"/>
  <c r="F6410"/>
  <c r="G6410"/>
  <c r="H6410"/>
  <c r="A6411"/>
  <c r="B6411"/>
  <c r="C6411"/>
  <c r="D6411"/>
  <c r="E6411"/>
  <c r="F6411"/>
  <c r="G6411"/>
  <c r="H6411"/>
  <c r="A6412"/>
  <c r="B6412"/>
  <c r="C6412"/>
  <c r="D6412"/>
  <c r="E6412"/>
  <c r="F6412"/>
  <c r="G6412"/>
  <c r="H6412"/>
  <c r="A6413"/>
  <c r="B6413"/>
  <c r="C6413"/>
  <c r="D6413"/>
  <c r="E6413"/>
  <c r="F6413"/>
  <c r="G6413"/>
  <c r="H6413"/>
  <c r="A6414"/>
  <c r="B6414"/>
  <c r="C6414"/>
  <c r="D6414"/>
  <c r="E6414"/>
  <c r="F6414"/>
  <c r="G6414"/>
  <c r="H6414"/>
  <c r="A6548"/>
  <c r="B6548"/>
  <c r="C6548"/>
  <c r="D6548"/>
  <c r="E6548"/>
  <c r="F6548"/>
  <c r="G6548"/>
  <c r="A6593"/>
  <c r="B6593"/>
  <c r="C6593"/>
  <c r="D6593"/>
  <c r="E6593"/>
  <c r="F6593"/>
  <c r="G6593"/>
  <c r="H6593"/>
  <c r="A6625"/>
  <c r="B6625"/>
  <c r="C6625"/>
  <c r="D6625"/>
  <c r="E6625"/>
  <c r="F6625"/>
  <c r="G6625"/>
  <c r="H6625"/>
  <c r="A6634"/>
  <c r="B6634"/>
  <c r="C6634"/>
  <c r="D6634"/>
  <c r="E6634"/>
  <c r="F6634"/>
  <c r="G6634"/>
  <c r="H6634"/>
  <c r="A6778"/>
  <c r="B6778"/>
  <c r="C6778"/>
  <c r="D6778"/>
  <c r="E6778"/>
  <c r="F6778"/>
  <c r="G6778"/>
  <c r="H6778"/>
  <c r="A6928"/>
  <c r="B6928"/>
  <c r="C6928"/>
  <c r="D6928"/>
  <c r="E6928"/>
  <c r="F6928"/>
  <c r="G6928"/>
  <c r="H6928"/>
  <c r="A6725"/>
  <c r="B6725"/>
  <c r="C6725"/>
  <c r="D6725"/>
  <c r="E6725"/>
  <c r="F6725"/>
  <c r="G6725"/>
  <c r="H6725"/>
  <c r="A6929"/>
  <c r="B6929"/>
  <c r="C6929"/>
  <c r="D6929"/>
  <c r="E6929"/>
  <c r="F6929"/>
  <c r="G6929"/>
  <c r="H6929"/>
  <c r="A6994"/>
  <c r="B6994"/>
  <c r="C6994"/>
  <c r="D6994"/>
  <c r="E6994"/>
  <c r="F6994"/>
  <c r="G6994"/>
  <c r="H6994"/>
  <c r="A6726"/>
  <c r="B6726"/>
  <c r="C6726"/>
  <c r="D6726"/>
  <c r="E6726"/>
  <c r="F6726"/>
  <c r="G6726"/>
  <c r="H6726"/>
  <c r="A6930"/>
  <c r="B6930"/>
  <c r="C6930"/>
  <c r="D6930"/>
  <c r="E6930"/>
  <c r="F6930"/>
  <c r="G6930"/>
  <c r="H6930"/>
  <c r="A7100"/>
  <c r="B7100"/>
  <c r="C7100"/>
  <c r="D7100"/>
  <c r="E7100"/>
  <c r="F7100"/>
  <c r="G7100"/>
  <c r="A6727"/>
  <c r="B6727"/>
  <c r="C6727"/>
  <c r="D6727"/>
  <c r="E6727"/>
  <c r="F6727"/>
  <c r="G6727"/>
  <c r="H6727"/>
  <c r="A6931"/>
  <c r="B6931"/>
  <c r="C6931"/>
  <c r="D6931"/>
  <c r="E6931"/>
  <c r="F6931"/>
  <c r="G6931"/>
  <c r="H6931"/>
  <c r="A7101"/>
  <c r="B7101"/>
  <c r="C7101"/>
  <c r="D7101"/>
  <c r="E7101"/>
  <c r="F7101"/>
  <c r="G7101"/>
  <c r="A6728"/>
  <c r="B6728"/>
  <c r="C6728"/>
  <c r="D6728"/>
  <c r="E6728"/>
  <c r="F6728"/>
  <c r="G6728"/>
  <c r="H6728"/>
  <c r="A6779"/>
  <c r="B6779"/>
  <c r="C6779"/>
  <c r="D6779"/>
  <c r="E6779"/>
  <c r="F6779"/>
  <c r="G6779"/>
  <c r="H6779"/>
  <c r="A6932"/>
  <c r="B6932"/>
  <c r="C6932"/>
  <c r="D6932"/>
  <c r="E6932"/>
  <c r="F6932"/>
  <c r="G6932"/>
  <c r="H6932"/>
  <c r="A6107"/>
  <c r="B6107"/>
  <c r="C6107"/>
  <c r="D6107"/>
  <c r="E6107"/>
  <c r="F6107"/>
  <c r="G6107"/>
  <c r="H6107"/>
  <c r="A6108"/>
  <c r="B6108"/>
  <c r="C6108"/>
  <c r="D6108"/>
  <c r="E6108"/>
  <c r="F6108"/>
  <c r="G6108"/>
  <c r="H6108"/>
  <c r="A6176"/>
  <c r="B6176"/>
  <c r="C6176"/>
  <c r="D6176"/>
  <c r="E6176"/>
  <c r="F6176"/>
  <c r="G6176"/>
  <c r="H6176"/>
  <c r="A6201"/>
  <c r="B6201"/>
  <c r="C6201"/>
  <c r="D6201"/>
  <c r="E6201"/>
  <c r="F6201"/>
  <c r="G6201"/>
  <c r="H6201"/>
  <c r="A6229"/>
  <c r="B6229"/>
  <c r="C6229"/>
  <c r="D6229"/>
  <c r="E6229"/>
  <c r="F6229"/>
  <c r="G6229"/>
  <c r="H6229"/>
  <c r="A6256"/>
  <c r="B6256"/>
  <c r="C6256"/>
  <c r="D6256"/>
  <c r="E6256"/>
  <c r="F6256"/>
  <c r="G6256"/>
  <c r="A6177"/>
  <c r="B6177"/>
  <c r="C6177"/>
  <c r="D6177"/>
  <c r="E6177"/>
  <c r="F6177"/>
  <c r="G6177"/>
  <c r="H6177"/>
  <c r="A6257"/>
  <c r="B6257"/>
  <c r="C6257"/>
  <c r="D6257"/>
  <c r="E6257"/>
  <c r="F6257"/>
  <c r="G6257"/>
  <c r="A6178"/>
  <c r="B6178"/>
  <c r="C6178"/>
  <c r="D6178"/>
  <c r="E6178"/>
  <c r="F6178"/>
  <c r="G6178"/>
  <c r="H6178"/>
  <c r="A6179"/>
  <c r="B6179"/>
  <c r="C6179"/>
  <c r="D6179"/>
  <c r="E6179"/>
  <c r="F6179"/>
  <c r="G6179"/>
  <c r="H6179"/>
  <c r="A6284"/>
  <c r="B6284"/>
  <c r="C6284"/>
  <c r="D6284"/>
  <c r="E6284"/>
  <c r="F6284"/>
  <c r="G6284"/>
  <c r="H6284"/>
  <c r="A6303"/>
  <c r="B6303"/>
  <c r="C6303"/>
  <c r="D6303"/>
  <c r="E6303"/>
  <c r="F6303"/>
  <c r="G6303"/>
  <c r="H6303"/>
  <c r="A6415"/>
  <c r="B6415"/>
  <c r="C6415"/>
  <c r="D6415"/>
  <c r="E6415"/>
  <c r="F6415"/>
  <c r="G6415"/>
  <c r="H6415"/>
  <c r="A6416"/>
  <c r="B6416"/>
  <c r="C6416"/>
  <c r="D6416"/>
  <c r="E6416"/>
  <c r="F6416"/>
  <c r="G6416"/>
  <c r="H6416"/>
  <c r="A6417"/>
  <c r="B6417"/>
  <c r="C6417"/>
  <c r="D6417"/>
  <c r="E6417"/>
  <c r="F6417"/>
  <c r="G6417"/>
  <c r="H6417"/>
  <c r="A6418"/>
  <c r="B6418"/>
  <c r="C6418"/>
  <c r="D6418"/>
  <c r="E6418"/>
  <c r="F6418"/>
  <c r="G6418"/>
  <c r="H6418"/>
  <c r="A6492"/>
  <c r="B6492"/>
  <c r="C6492"/>
  <c r="D6492"/>
  <c r="E6492"/>
  <c r="F6492"/>
  <c r="G6492"/>
  <c r="A6419"/>
  <c r="B6419"/>
  <c r="C6419"/>
  <c r="D6419"/>
  <c r="E6419"/>
  <c r="F6419"/>
  <c r="G6419"/>
  <c r="H6419"/>
  <c r="A6549"/>
  <c r="B6549"/>
  <c r="C6549"/>
  <c r="D6549"/>
  <c r="E6549"/>
  <c r="F6549"/>
  <c r="G6549"/>
  <c r="A6515"/>
  <c r="B6515"/>
  <c r="C6515"/>
  <c r="D6515"/>
  <c r="E6515"/>
  <c r="F6515"/>
  <c r="G6515"/>
  <c r="A6550"/>
  <c r="B6550"/>
  <c r="C6550"/>
  <c r="D6550"/>
  <c r="E6550"/>
  <c r="F6550"/>
  <c r="G6550"/>
  <c r="A6551"/>
  <c r="B6551"/>
  <c r="C6551"/>
  <c r="D6551"/>
  <c r="E6551"/>
  <c r="F6551"/>
  <c r="G6551"/>
  <c r="A6516"/>
  <c r="B6516"/>
  <c r="C6516"/>
  <c r="D6516"/>
  <c r="E6516"/>
  <c r="F6516"/>
  <c r="G6516"/>
  <c r="A6594"/>
  <c r="B6594"/>
  <c r="C6594"/>
  <c r="D6594"/>
  <c r="E6594"/>
  <c r="F6594"/>
  <c r="G6594"/>
  <c r="H6594"/>
  <c r="A6626"/>
  <c r="B6626"/>
  <c r="C6626"/>
  <c r="D6626"/>
  <c r="E6626"/>
  <c r="F6626"/>
  <c r="G6626"/>
  <c r="H6626"/>
  <c r="A6645"/>
  <c r="B6645"/>
  <c r="C6645"/>
  <c r="D6645"/>
  <c r="E6645"/>
  <c r="F6645"/>
  <c r="G6645"/>
  <c r="A6595"/>
  <c r="B6595"/>
  <c r="C6595"/>
  <c r="D6595"/>
  <c r="E6595"/>
  <c r="F6595"/>
  <c r="G6595"/>
  <c r="H6595"/>
  <c r="A6646"/>
  <c r="B6646"/>
  <c r="C6646"/>
  <c r="D6646"/>
  <c r="E6646"/>
  <c r="F6646"/>
  <c r="G6646"/>
  <c r="A6596"/>
  <c r="B6596"/>
  <c r="C6596"/>
  <c r="D6596"/>
  <c r="E6596"/>
  <c r="F6596"/>
  <c r="G6596"/>
  <c r="H6596"/>
  <c r="A6933"/>
  <c r="B6933"/>
  <c r="C6933"/>
  <c r="D6933"/>
  <c r="E6933"/>
  <c r="F6933"/>
  <c r="G6933"/>
  <c r="H6933"/>
  <c r="A6729"/>
  <c r="B6729"/>
  <c r="C6729"/>
  <c r="D6729"/>
  <c r="E6729"/>
  <c r="F6729"/>
  <c r="G6729"/>
  <c r="H6729"/>
  <c r="A6780"/>
  <c r="B6780"/>
  <c r="C6780"/>
  <c r="D6780"/>
  <c r="E6780"/>
  <c r="F6780"/>
  <c r="G6780"/>
  <c r="H6780"/>
  <c r="A6934"/>
  <c r="B6934"/>
  <c r="C6934"/>
  <c r="D6934"/>
  <c r="E6934"/>
  <c r="F6934"/>
  <c r="G6934"/>
  <c r="H6934"/>
  <c r="A7102"/>
  <c r="B7102"/>
  <c r="C7102"/>
  <c r="D7102"/>
  <c r="E7102"/>
  <c r="F7102"/>
  <c r="G7102"/>
  <c r="A6995"/>
  <c r="B6995"/>
  <c r="C6995"/>
  <c r="D6995"/>
  <c r="E6995"/>
  <c r="F6995"/>
  <c r="G6995"/>
  <c r="H6995"/>
  <c r="A6730"/>
  <c r="B6730"/>
  <c r="C6730"/>
  <c r="D6730"/>
  <c r="E6730"/>
  <c r="F6730"/>
  <c r="G6730"/>
  <c r="H6730"/>
  <c r="A6935"/>
  <c r="B6935"/>
  <c r="C6935"/>
  <c r="D6935"/>
  <c r="E6935"/>
  <c r="F6935"/>
  <c r="G6935"/>
  <c r="H6935"/>
  <c r="A7025"/>
  <c r="B7025"/>
  <c r="C7025"/>
  <c r="D7025"/>
  <c r="E7025"/>
  <c r="F7025"/>
  <c r="G7025"/>
  <c r="H7025"/>
  <c r="A7103"/>
  <c r="B7103"/>
  <c r="C7103"/>
  <c r="D7103"/>
  <c r="E7103"/>
  <c r="F7103"/>
  <c r="G7103"/>
  <c r="A6731"/>
  <c r="B6731"/>
  <c r="C6731"/>
  <c r="D6731"/>
  <c r="E6731"/>
  <c r="F6731"/>
  <c r="G6731"/>
  <c r="H6731"/>
  <c r="A6936"/>
  <c r="B6936"/>
  <c r="C6936"/>
  <c r="D6936"/>
  <c r="E6936"/>
  <c r="F6936"/>
  <c r="G6936"/>
  <c r="H6936"/>
  <c r="A7104"/>
  <c r="B7104"/>
  <c r="C7104"/>
  <c r="D7104"/>
  <c r="E7104"/>
  <c r="F7104"/>
  <c r="G7104"/>
  <c r="A6996"/>
  <c r="B6996"/>
  <c r="C6996"/>
  <c r="D6996"/>
  <c r="E6996"/>
  <c r="F6996"/>
  <c r="G6996"/>
  <c r="H6996"/>
  <c r="A6732"/>
  <c r="B6732"/>
  <c r="C6732"/>
  <c r="D6732"/>
  <c r="E6732"/>
  <c r="F6732"/>
  <c r="G6732"/>
  <c r="H6732"/>
  <c r="A6937"/>
  <c r="B6937"/>
  <c r="C6937"/>
  <c r="D6937"/>
  <c r="E6937"/>
  <c r="F6937"/>
  <c r="G6937"/>
  <c r="H6937"/>
  <c r="A7105"/>
  <c r="B7105"/>
  <c r="C7105"/>
  <c r="D7105"/>
  <c r="E7105"/>
  <c r="F7105"/>
  <c r="G7105"/>
  <c r="A6109"/>
  <c r="B6109"/>
  <c r="C6109"/>
  <c r="D6109"/>
  <c r="E6109"/>
  <c r="F6109"/>
  <c r="G6109"/>
  <c r="H6109"/>
  <c r="A6110"/>
  <c r="B6110"/>
  <c r="C6110"/>
  <c r="D6110"/>
  <c r="E6110"/>
  <c r="F6110"/>
  <c r="G6110"/>
  <c r="H6110"/>
  <c r="A6180"/>
  <c r="B6180"/>
  <c r="C6180"/>
  <c r="D6180"/>
  <c r="E6180"/>
  <c r="F6180"/>
  <c r="G6180"/>
  <c r="H6180"/>
  <c r="A6230"/>
  <c r="B6230"/>
  <c r="C6230"/>
  <c r="D6230"/>
  <c r="E6230"/>
  <c r="F6230"/>
  <c r="G6230"/>
  <c r="H6230"/>
  <c r="A6258"/>
  <c r="B6258"/>
  <c r="C6258"/>
  <c r="D6258"/>
  <c r="E6258"/>
  <c r="F6258"/>
  <c r="G6258"/>
  <c r="A6181"/>
  <c r="B6181"/>
  <c r="C6181"/>
  <c r="D6181"/>
  <c r="E6181"/>
  <c r="F6181"/>
  <c r="G6181"/>
  <c r="H6181"/>
  <c r="A6259"/>
  <c r="B6259"/>
  <c r="C6259"/>
  <c r="D6259"/>
  <c r="E6259"/>
  <c r="F6259"/>
  <c r="G6259"/>
  <c r="A6182"/>
  <c r="B6182"/>
  <c r="C6182"/>
  <c r="D6182"/>
  <c r="E6182"/>
  <c r="F6182"/>
  <c r="G6182"/>
  <c r="H6182"/>
  <c r="A6231"/>
  <c r="B6231"/>
  <c r="C6231"/>
  <c r="D6231"/>
  <c r="E6231"/>
  <c r="F6231"/>
  <c r="G6231"/>
  <c r="H6231"/>
  <c r="A6260"/>
  <c r="B6260"/>
  <c r="C6260"/>
  <c r="D6260"/>
  <c r="E6260"/>
  <c r="F6260"/>
  <c r="G6260"/>
  <c r="A6183"/>
  <c r="B6183"/>
  <c r="C6183"/>
  <c r="D6183"/>
  <c r="E6183"/>
  <c r="F6183"/>
  <c r="G6183"/>
  <c r="H6183"/>
  <c r="A6285"/>
  <c r="B6285"/>
  <c r="C6285"/>
  <c r="D6285"/>
  <c r="E6285"/>
  <c r="F6285"/>
  <c r="G6285"/>
  <c r="H6285"/>
  <c r="A6304"/>
  <c r="B6304"/>
  <c r="C6304"/>
  <c r="D6304"/>
  <c r="E6304"/>
  <c r="F6304"/>
  <c r="G6304"/>
  <c r="H6304"/>
  <c r="A6420"/>
  <c r="B6420"/>
  <c r="C6420"/>
  <c r="D6420"/>
  <c r="E6420"/>
  <c r="F6420"/>
  <c r="G6420"/>
  <c r="H6420"/>
  <c r="A6493"/>
  <c r="B6493"/>
  <c r="C6493"/>
  <c r="D6493"/>
  <c r="E6493"/>
  <c r="F6493"/>
  <c r="G6493"/>
  <c r="A6421"/>
  <c r="B6421"/>
  <c r="C6421"/>
  <c r="D6421"/>
  <c r="E6421"/>
  <c r="F6421"/>
  <c r="G6421"/>
  <c r="H6421"/>
  <c r="A6422"/>
  <c r="B6422"/>
  <c r="C6422"/>
  <c r="D6422"/>
  <c r="E6422"/>
  <c r="F6422"/>
  <c r="G6422"/>
  <c r="H6422"/>
  <c r="A6423"/>
  <c r="B6423"/>
  <c r="C6423"/>
  <c r="D6423"/>
  <c r="E6423"/>
  <c r="F6423"/>
  <c r="G6423"/>
  <c r="H6423"/>
  <c r="A6424"/>
  <c r="B6424"/>
  <c r="C6424"/>
  <c r="D6424"/>
  <c r="E6424"/>
  <c r="F6424"/>
  <c r="G6424"/>
  <c r="H6424"/>
  <c r="A6552"/>
  <c r="B6552"/>
  <c r="C6552"/>
  <c r="D6552"/>
  <c r="E6552"/>
  <c r="F6552"/>
  <c r="G6552"/>
  <c r="A6553"/>
  <c r="B6553"/>
  <c r="C6553"/>
  <c r="D6553"/>
  <c r="E6553"/>
  <c r="F6553"/>
  <c r="G6553"/>
  <c r="A6597"/>
  <c r="B6597"/>
  <c r="C6597"/>
  <c r="D6597"/>
  <c r="E6597"/>
  <c r="F6597"/>
  <c r="G6597"/>
  <c r="H6597"/>
  <c r="A6627"/>
  <c r="B6627"/>
  <c r="C6627"/>
  <c r="D6627"/>
  <c r="E6627"/>
  <c r="F6627"/>
  <c r="G6627"/>
  <c r="H6627"/>
  <c r="A6598"/>
  <c r="B6598"/>
  <c r="C6598"/>
  <c r="D6598"/>
  <c r="E6598"/>
  <c r="F6598"/>
  <c r="G6598"/>
  <c r="H6598"/>
  <c r="A6599"/>
  <c r="B6599"/>
  <c r="C6599"/>
  <c r="D6599"/>
  <c r="E6599"/>
  <c r="F6599"/>
  <c r="G6599"/>
  <c r="H6599"/>
  <c r="A6635"/>
  <c r="B6635"/>
  <c r="C6635"/>
  <c r="D6635"/>
  <c r="E6635"/>
  <c r="F6635"/>
  <c r="G6635"/>
  <c r="H6635"/>
  <c r="A6938"/>
  <c r="B6938"/>
  <c r="C6938"/>
  <c r="D6938"/>
  <c r="E6938"/>
  <c r="F6938"/>
  <c r="G6938"/>
  <c r="H6938"/>
  <c r="A6997"/>
  <c r="B6997"/>
  <c r="C6997"/>
  <c r="D6997"/>
  <c r="E6997"/>
  <c r="F6997"/>
  <c r="G6997"/>
  <c r="H6997"/>
  <c r="A6733"/>
  <c r="B6733"/>
  <c r="C6733"/>
  <c r="D6733"/>
  <c r="E6733"/>
  <c r="F6733"/>
  <c r="G6733"/>
  <c r="H6733"/>
  <c r="A6781"/>
  <c r="B6781"/>
  <c r="C6781"/>
  <c r="D6781"/>
  <c r="E6781"/>
  <c r="F6781"/>
  <c r="G6781"/>
  <c r="H6781"/>
  <c r="A6939"/>
  <c r="B6939"/>
  <c r="C6939"/>
  <c r="D6939"/>
  <c r="E6939"/>
  <c r="F6939"/>
  <c r="G6939"/>
  <c r="H6939"/>
  <c r="A7106"/>
  <c r="B7106"/>
  <c r="C7106"/>
  <c r="D7106"/>
  <c r="E7106"/>
  <c r="F7106"/>
  <c r="G7106"/>
  <c r="A6998"/>
  <c r="B6998"/>
  <c r="C6998"/>
  <c r="D6998"/>
  <c r="E6998"/>
  <c r="F6998"/>
  <c r="G6998"/>
  <c r="H6998"/>
  <c r="A6734"/>
  <c r="B6734"/>
  <c r="C6734"/>
  <c r="D6734"/>
  <c r="E6734"/>
  <c r="F6734"/>
  <c r="G6734"/>
  <c r="H6734"/>
  <c r="A6940"/>
  <c r="B6940"/>
  <c r="C6940"/>
  <c r="D6940"/>
  <c r="E6940"/>
  <c r="F6940"/>
  <c r="G6940"/>
  <c r="H6940"/>
  <c r="A7107"/>
  <c r="B7107"/>
  <c r="C7107"/>
  <c r="D7107"/>
  <c r="E7107"/>
  <c r="F7107"/>
  <c r="G7107"/>
  <c r="A6735"/>
  <c r="B6735"/>
  <c r="C6735"/>
  <c r="D6735"/>
  <c r="E6735"/>
  <c r="F6735"/>
  <c r="G6735"/>
  <c r="H6735"/>
  <c r="A6941"/>
  <c r="B6941"/>
  <c r="C6941"/>
  <c r="D6941"/>
  <c r="E6941"/>
  <c r="F6941"/>
  <c r="G6941"/>
  <c r="H6941"/>
  <c r="A7108"/>
  <c r="B7108"/>
  <c r="C7108"/>
  <c r="D7108"/>
  <c r="E7108"/>
  <c r="F7108"/>
  <c r="G7108"/>
  <c r="A6736"/>
  <c r="B6736"/>
  <c r="C6736"/>
  <c r="D6736"/>
  <c r="E6736"/>
  <c r="F6736"/>
  <c r="G6736"/>
  <c r="H6736"/>
  <c r="A6942"/>
  <c r="B6942"/>
  <c r="C6942"/>
  <c r="D6942"/>
  <c r="E6942"/>
  <c r="F6942"/>
  <c r="G6942"/>
  <c r="H6942"/>
  <c r="A6111"/>
  <c r="B6111"/>
  <c r="C6111"/>
  <c r="D6111"/>
  <c r="E6111"/>
  <c r="F6111"/>
  <c r="G6111"/>
  <c r="H6111"/>
  <c r="A6184"/>
  <c r="B6184"/>
  <c r="C6184"/>
  <c r="D6184"/>
  <c r="E6184"/>
  <c r="F6184"/>
  <c r="G6184"/>
  <c r="H6184"/>
  <c r="A6232"/>
  <c r="B6232"/>
  <c r="C6232"/>
  <c r="D6232"/>
  <c r="E6232"/>
  <c r="F6232"/>
  <c r="G6232"/>
  <c r="H6232"/>
  <c r="A6261"/>
  <c r="B6261"/>
  <c r="C6261"/>
  <c r="D6261"/>
  <c r="E6261"/>
  <c r="F6261"/>
  <c r="G6261"/>
  <c r="A6185"/>
  <c r="B6185"/>
  <c r="C6185"/>
  <c r="D6185"/>
  <c r="E6185"/>
  <c r="F6185"/>
  <c r="G6185"/>
  <c r="H6185"/>
  <c r="A6262"/>
  <c r="B6262"/>
  <c r="C6262"/>
  <c r="D6262"/>
  <c r="E6262"/>
  <c r="F6262"/>
  <c r="G6262"/>
  <c r="A6186"/>
  <c r="B6186"/>
  <c r="C6186"/>
  <c r="D6186"/>
  <c r="E6186"/>
  <c r="F6186"/>
  <c r="G6186"/>
  <c r="H6186"/>
  <c r="A6187"/>
  <c r="B6187"/>
  <c r="C6187"/>
  <c r="D6187"/>
  <c r="E6187"/>
  <c r="F6187"/>
  <c r="G6187"/>
  <c r="H6187"/>
  <c r="A6263"/>
  <c r="B6263"/>
  <c r="C6263"/>
  <c r="D6263"/>
  <c r="E6263"/>
  <c r="F6263"/>
  <c r="G6263"/>
  <c r="A6305"/>
  <c r="B6305"/>
  <c r="C6305"/>
  <c r="D6305"/>
  <c r="E6305"/>
  <c r="F6305"/>
  <c r="G6305"/>
  <c r="H6305"/>
  <c r="A6500"/>
  <c r="B6500"/>
  <c r="C6500"/>
  <c r="D6500"/>
  <c r="E6500"/>
  <c r="F6500"/>
  <c r="G6500"/>
  <c r="A6330"/>
  <c r="B6330"/>
  <c r="C6330"/>
  <c r="D6330"/>
  <c r="E6330"/>
  <c r="F6330"/>
  <c r="G6330"/>
  <c r="H6330"/>
  <c r="A6425"/>
  <c r="B6425"/>
  <c r="C6425"/>
  <c r="D6425"/>
  <c r="E6425"/>
  <c r="F6425"/>
  <c r="G6425"/>
  <c r="H6425"/>
  <c r="A6426"/>
  <c r="B6426"/>
  <c r="C6426"/>
  <c r="D6426"/>
  <c r="E6426"/>
  <c r="F6426"/>
  <c r="G6426"/>
  <c r="H6426"/>
  <c r="A6494"/>
  <c r="B6494"/>
  <c r="C6494"/>
  <c r="D6494"/>
  <c r="E6494"/>
  <c r="F6494"/>
  <c r="G6494"/>
  <c r="A6427"/>
  <c r="B6427"/>
  <c r="C6427"/>
  <c r="D6427"/>
  <c r="E6427"/>
  <c r="F6427"/>
  <c r="G6427"/>
  <c r="H6427"/>
  <c r="A6428"/>
  <c r="B6428"/>
  <c r="C6428"/>
  <c r="D6428"/>
  <c r="E6428"/>
  <c r="F6428"/>
  <c r="G6428"/>
  <c r="H6428"/>
  <c r="A6429"/>
  <c r="B6429"/>
  <c r="C6429"/>
  <c r="D6429"/>
  <c r="E6429"/>
  <c r="F6429"/>
  <c r="G6429"/>
  <c r="H6429"/>
  <c r="A6554"/>
  <c r="B6554"/>
  <c r="C6554"/>
  <c r="D6554"/>
  <c r="E6554"/>
  <c r="F6554"/>
  <c r="G6554"/>
  <c r="A6555"/>
  <c r="B6555"/>
  <c r="C6555"/>
  <c r="D6555"/>
  <c r="E6555"/>
  <c r="F6555"/>
  <c r="G6555"/>
  <c r="A6504"/>
  <c r="B6504"/>
  <c r="C6504"/>
  <c r="D6504"/>
  <c r="E6504"/>
  <c r="F6504"/>
  <c r="G6504"/>
  <c r="H6504"/>
  <c r="A6517"/>
  <c r="B6517"/>
  <c r="C6517"/>
  <c r="D6517"/>
  <c r="E6517"/>
  <c r="F6517"/>
  <c r="G6517"/>
  <c r="A6600"/>
  <c r="B6600"/>
  <c r="C6600"/>
  <c r="D6600"/>
  <c r="E6600"/>
  <c r="F6600"/>
  <c r="G6600"/>
  <c r="H6600"/>
  <c r="A6609"/>
  <c r="B6609"/>
  <c r="C6609"/>
  <c r="D6609"/>
  <c r="E6609"/>
  <c r="F6609"/>
  <c r="G6609"/>
  <c r="H6609"/>
  <c r="A6628"/>
  <c r="B6628"/>
  <c r="C6628"/>
  <c r="D6628"/>
  <c r="E6628"/>
  <c r="F6628"/>
  <c r="G6628"/>
  <c r="H6628"/>
  <c r="A6601"/>
  <c r="B6601"/>
  <c r="C6601"/>
  <c r="D6601"/>
  <c r="E6601"/>
  <c r="F6601"/>
  <c r="G6601"/>
  <c r="H6601"/>
  <c r="A6602"/>
  <c r="B6602"/>
  <c r="C6602"/>
  <c r="D6602"/>
  <c r="E6602"/>
  <c r="F6602"/>
  <c r="G6602"/>
  <c r="H6602"/>
  <c r="A6647"/>
  <c r="B6647"/>
  <c r="C6647"/>
  <c r="D6647"/>
  <c r="E6647"/>
  <c r="F6647"/>
  <c r="G6647"/>
  <c r="A6737"/>
  <c r="B6737"/>
  <c r="C6737"/>
  <c r="D6737"/>
  <c r="E6737"/>
  <c r="F6737"/>
  <c r="G6737"/>
  <c r="H6737"/>
  <c r="A6782"/>
  <c r="B6782"/>
  <c r="C6782"/>
  <c r="D6782"/>
  <c r="E6782"/>
  <c r="F6782"/>
  <c r="G6782"/>
  <c r="H6782"/>
  <c r="A6943"/>
  <c r="B6943"/>
  <c r="C6943"/>
  <c r="D6943"/>
  <c r="E6943"/>
  <c r="F6943"/>
  <c r="G6943"/>
  <c r="H6943"/>
  <c r="A6999"/>
  <c r="B6999"/>
  <c r="C6999"/>
  <c r="D6999"/>
  <c r="E6999"/>
  <c r="F6999"/>
  <c r="G6999"/>
  <c r="H6999"/>
  <c r="A6738"/>
  <c r="B6738"/>
  <c r="C6738"/>
  <c r="D6738"/>
  <c r="E6738"/>
  <c r="F6738"/>
  <c r="G6738"/>
  <c r="H6738"/>
  <c r="A6783"/>
  <c r="B6783"/>
  <c r="C6783"/>
  <c r="D6783"/>
  <c r="E6783"/>
  <c r="F6783"/>
  <c r="G6783"/>
  <c r="H6783"/>
  <c r="A6944"/>
  <c r="B6944"/>
  <c r="C6944"/>
  <c r="D6944"/>
  <c r="E6944"/>
  <c r="F6944"/>
  <c r="G6944"/>
  <c r="H6944"/>
  <c r="A6821"/>
  <c r="B6821"/>
  <c r="C6821"/>
  <c r="D6821"/>
  <c r="E6821"/>
  <c r="F6821"/>
  <c r="G6821"/>
  <c r="H6821"/>
  <c r="A7109"/>
  <c r="B7109"/>
  <c r="C7109"/>
  <c r="D7109"/>
  <c r="E7109"/>
  <c r="F7109"/>
  <c r="G7109"/>
  <c r="A7000"/>
  <c r="B7000"/>
  <c r="C7000"/>
  <c r="D7000"/>
  <c r="E7000"/>
  <c r="F7000"/>
  <c r="G7000"/>
  <c r="H7000"/>
  <c r="A6739"/>
  <c r="B6739"/>
  <c r="C6739"/>
  <c r="D6739"/>
  <c r="E6739"/>
  <c r="F6739"/>
  <c r="G6739"/>
  <c r="H6739"/>
  <c r="A6945"/>
  <c r="B6945"/>
  <c r="C6945"/>
  <c r="D6945"/>
  <c r="E6945"/>
  <c r="F6945"/>
  <c r="G6945"/>
  <c r="H6945"/>
  <c r="A7026"/>
  <c r="B7026"/>
  <c r="C7026"/>
  <c r="D7026"/>
  <c r="E7026"/>
  <c r="F7026"/>
  <c r="G7026"/>
  <c r="H7026"/>
  <c r="A7110"/>
  <c r="B7110"/>
  <c r="C7110"/>
  <c r="D7110"/>
  <c r="E7110"/>
  <c r="F7110"/>
  <c r="G7110"/>
  <c r="A6740"/>
  <c r="B6740"/>
  <c r="C6740"/>
  <c r="D6740"/>
  <c r="E6740"/>
  <c r="F6740"/>
  <c r="G6740"/>
  <c r="H6740"/>
  <c r="A6946"/>
  <c r="B6946"/>
  <c r="C6946"/>
  <c r="D6946"/>
  <c r="E6946"/>
  <c r="F6946"/>
  <c r="G6946"/>
  <c r="H6946"/>
  <c r="A7111"/>
  <c r="B7111"/>
  <c r="C7111"/>
  <c r="D7111"/>
  <c r="E7111"/>
  <c r="F7111"/>
  <c r="G7111"/>
  <c r="A7001"/>
  <c r="B7001"/>
  <c r="C7001"/>
  <c r="D7001"/>
  <c r="E7001"/>
  <c r="F7001"/>
  <c r="G7001"/>
  <c r="H7001"/>
  <c r="A6741"/>
  <c r="B6741"/>
  <c r="C6741"/>
  <c r="D6741"/>
  <c r="E6741"/>
  <c r="F6741"/>
  <c r="G6741"/>
  <c r="H6741"/>
  <c r="A6947"/>
  <c r="B6947"/>
  <c r="C6947"/>
  <c r="D6947"/>
  <c r="E6947"/>
  <c r="F6947"/>
  <c r="G6947"/>
  <c r="H6947"/>
  <c r="A7112"/>
  <c r="B7112"/>
  <c r="C7112"/>
  <c r="D7112"/>
  <c r="E7112"/>
  <c r="F7112"/>
  <c r="G7112"/>
  <c r="A6112"/>
  <c r="B6112"/>
  <c r="C6112"/>
  <c r="D6112"/>
  <c r="E6112"/>
  <c r="F6112"/>
  <c r="G6112"/>
  <c r="H6112"/>
  <c r="A6113"/>
  <c r="B6113"/>
  <c r="C6113"/>
  <c r="D6113"/>
  <c r="E6113"/>
  <c r="F6113"/>
  <c r="G6113"/>
  <c r="H6113"/>
  <c r="A6119"/>
  <c r="B6119"/>
  <c r="C6119"/>
  <c r="D6119"/>
  <c r="E6119"/>
  <c r="F6119"/>
  <c r="G6119"/>
  <c r="H6119"/>
  <c r="A6114"/>
  <c r="B6114"/>
  <c r="C6114"/>
  <c r="D6114"/>
  <c r="E6114"/>
  <c r="F6114"/>
  <c r="G6114"/>
  <c r="H6114"/>
  <c r="A6188"/>
  <c r="B6188"/>
  <c r="C6188"/>
  <c r="D6188"/>
  <c r="E6188"/>
  <c r="F6188"/>
  <c r="G6188"/>
  <c r="H6188"/>
  <c r="A6202"/>
  <c r="B6202"/>
  <c r="C6202"/>
  <c r="D6202"/>
  <c r="E6202"/>
  <c r="F6202"/>
  <c r="G6202"/>
  <c r="H6202"/>
  <c r="A6233"/>
  <c r="B6233"/>
  <c r="C6233"/>
  <c r="D6233"/>
  <c r="E6233"/>
  <c r="F6233"/>
  <c r="G6233"/>
  <c r="H6233"/>
  <c r="A6206"/>
  <c r="B6206"/>
  <c r="C6206"/>
  <c r="D6206"/>
  <c r="E6206"/>
  <c r="F6206"/>
  <c r="G6206"/>
  <c r="H6206"/>
  <c r="A6264"/>
  <c r="B6264"/>
  <c r="C6264"/>
  <c r="D6264"/>
  <c r="E6264"/>
  <c r="F6264"/>
  <c r="G6264"/>
  <c r="A6189"/>
  <c r="B6189"/>
  <c r="C6189"/>
  <c r="D6189"/>
  <c r="E6189"/>
  <c r="F6189"/>
  <c r="G6189"/>
  <c r="H6189"/>
  <c r="A6265"/>
  <c r="B6265"/>
  <c r="C6265"/>
  <c r="D6265"/>
  <c r="E6265"/>
  <c r="F6265"/>
  <c r="G6265"/>
  <c r="A6190"/>
  <c r="B6190"/>
  <c r="C6190"/>
  <c r="D6190"/>
  <c r="E6190"/>
  <c r="F6190"/>
  <c r="G6190"/>
  <c r="H6190"/>
  <c r="A6266"/>
  <c r="B6266"/>
  <c r="C6266"/>
  <c r="D6266"/>
  <c r="E6266"/>
  <c r="F6266"/>
  <c r="G6266"/>
  <c r="A6191"/>
  <c r="B6191"/>
  <c r="C6191"/>
  <c r="D6191"/>
  <c r="E6191"/>
  <c r="F6191"/>
  <c r="G6191"/>
  <c r="H6191"/>
  <c r="A6278"/>
  <c r="B6278"/>
  <c r="C6278"/>
  <c r="D6278"/>
  <c r="E6278"/>
  <c r="F6278"/>
  <c r="G6278"/>
  <c r="H6278"/>
  <c r="A6286"/>
  <c r="B6286"/>
  <c r="C6286"/>
  <c r="D6286"/>
  <c r="E6286"/>
  <c r="F6286"/>
  <c r="G6286"/>
  <c r="H6286"/>
  <c r="A6306"/>
  <c r="B6306"/>
  <c r="C6306"/>
  <c r="D6306"/>
  <c r="E6306"/>
  <c r="F6306"/>
  <c r="G6306"/>
  <c r="H6306"/>
  <c r="A6322"/>
  <c r="B6322"/>
  <c r="C6322"/>
  <c r="D6322"/>
  <c r="E6322"/>
  <c r="F6322"/>
  <c r="G6322"/>
  <c r="H6322"/>
  <c r="A6331"/>
  <c r="B6331"/>
  <c r="C6331"/>
  <c r="D6331"/>
  <c r="E6331"/>
  <c r="F6331"/>
  <c r="G6331"/>
  <c r="H6331"/>
  <c r="A6430"/>
  <c r="B6430"/>
  <c r="C6430"/>
  <c r="D6430"/>
  <c r="E6430"/>
  <c r="F6430"/>
  <c r="G6430"/>
  <c r="H6430"/>
  <c r="A6495"/>
  <c r="B6495"/>
  <c r="C6495"/>
  <c r="D6495"/>
  <c r="E6495"/>
  <c r="F6495"/>
  <c r="G6495"/>
  <c r="A6431"/>
  <c r="B6431"/>
  <c r="C6431"/>
  <c r="D6431"/>
  <c r="E6431"/>
  <c r="F6431"/>
  <c r="G6431"/>
  <c r="H6431"/>
  <c r="A6496"/>
  <c r="B6496"/>
  <c r="C6496"/>
  <c r="D6496"/>
  <c r="E6496"/>
  <c r="F6496"/>
  <c r="G6496"/>
  <c r="A6432"/>
  <c r="B6432"/>
  <c r="C6432"/>
  <c r="D6432"/>
  <c r="E6432"/>
  <c r="F6432"/>
  <c r="G6432"/>
  <c r="H6432"/>
  <c r="A6497"/>
  <c r="B6497"/>
  <c r="C6497"/>
  <c r="D6497"/>
  <c r="E6497"/>
  <c r="F6497"/>
  <c r="G6497"/>
  <c r="A6433"/>
  <c r="B6433"/>
  <c r="C6433"/>
  <c r="D6433"/>
  <c r="E6433"/>
  <c r="F6433"/>
  <c r="G6433"/>
  <c r="H6433"/>
  <c r="A6434"/>
  <c r="B6434"/>
  <c r="C6434"/>
  <c r="D6434"/>
  <c r="E6434"/>
  <c r="F6434"/>
  <c r="G6434"/>
  <c r="H6434"/>
  <c r="A6556"/>
  <c r="B6556"/>
  <c r="C6556"/>
  <c r="D6556"/>
  <c r="E6556"/>
  <c r="F6556"/>
  <c r="G6556"/>
  <c r="A6518"/>
  <c r="B6518"/>
  <c r="C6518"/>
  <c r="D6518"/>
  <c r="E6518"/>
  <c r="F6518"/>
  <c r="G6518"/>
  <c r="A6557"/>
  <c r="B6557"/>
  <c r="C6557"/>
  <c r="D6557"/>
  <c r="E6557"/>
  <c r="F6557"/>
  <c r="G6557"/>
  <c r="A6519"/>
  <c r="B6519"/>
  <c r="C6519"/>
  <c r="D6519"/>
  <c r="E6519"/>
  <c r="F6519"/>
  <c r="G6519"/>
  <c r="A6562"/>
  <c r="B6562"/>
  <c r="C6562"/>
  <c r="D6562"/>
  <c r="E6562"/>
  <c r="F6562"/>
  <c r="G6562"/>
  <c r="A6603"/>
  <c r="B6603"/>
  <c r="C6603"/>
  <c r="D6603"/>
  <c r="E6603"/>
  <c r="F6603"/>
  <c r="G6603"/>
  <c r="H6603"/>
  <c r="A6610"/>
  <c r="B6610"/>
  <c r="C6610"/>
  <c r="D6610"/>
  <c r="E6610"/>
  <c r="F6610"/>
  <c r="G6610"/>
  <c r="H6610"/>
  <c r="A6629"/>
  <c r="B6629"/>
  <c r="C6629"/>
  <c r="D6629"/>
  <c r="E6629"/>
  <c r="F6629"/>
  <c r="G6629"/>
  <c r="H6629"/>
  <c r="A6648"/>
  <c r="B6648"/>
  <c r="C6648"/>
  <c r="D6648"/>
  <c r="E6648"/>
  <c r="F6648"/>
  <c r="G6648"/>
  <c r="A6604"/>
  <c r="B6604"/>
  <c r="C6604"/>
  <c r="D6604"/>
  <c r="E6604"/>
  <c r="F6604"/>
  <c r="G6604"/>
  <c r="H6604"/>
  <c r="A6650"/>
  <c r="B6650"/>
  <c r="C6650"/>
  <c r="D6650"/>
  <c r="E6650"/>
  <c r="F6650"/>
  <c r="G6650"/>
  <c r="A6605"/>
  <c r="B6605"/>
  <c r="C6605"/>
  <c r="D6605"/>
  <c r="E6605"/>
  <c r="F6605"/>
  <c r="G6605"/>
  <c r="H6605"/>
  <c r="A6649"/>
  <c r="B6649"/>
  <c r="C6649"/>
  <c r="D6649"/>
  <c r="E6649"/>
  <c r="F6649"/>
  <c r="G6649"/>
  <c r="A6742"/>
  <c r="B6742"/>
  <c r="C6742"/>
  <c r="D6742"/>
  <c r="E6742"/>
  <c r="F6742"/>
  <c r="G6742"/>
  <c r="H6742"/>
  <c r="A6784"/>
  <c r="B6784"/>
  <c r="C6784"/>
  <c r="D6784"/>
  <c r="E6784"/>
  <c r="F6784"/>
  <c r="G6784"/>
  <c r="H6784"/>
  <c r="A6948"/>
  <c r="B6948"/>
  <c r="C6948"/>
  <c r="D6948"/>
  <c r="E6948"/>
  <c r="F6948"/>
  <c r="G6948"/>
  <c r="H6948"/>
  <c r="A6822"/>
  <c r="B6822"/>
  <c r="C6822"/>
  <c r="D6822"/>
  <c r="E6822"/>
  <c r="F6822"/>
  <c r="G6822"/>
  <c r="H6822"/>
  <c r="A7002"/>
  <c r="B7002"/>
  <c r="C7002"/>
  <c r="D7002"/>
  <c r="E7002"/>
  <c r="F7002"/>
  <c r="G7002"/>
  <c r="H7002"/>
  <c r="A6743"/>
  <c r="B6743"/>
  <c r="C6743"/>
  <c r="D6743"/>
  <c r="E6743"/>
  <c r="F6743"/>
  <c r="G6743"/>
  <c r="H6743"/>
  <c r="A6785"/>
  <c r="B6785"/>
  <c r="C6785"/>
  <c r="D6785"/>
  <c r="E6785"/>
  <c r="F6785"/>
  <c r="G6785"/>
  <c r="H6785"/>
  <c r="A6949"/>
  <c r="B6949"/>
  <c r="C6949"/>
  <c r="D6949"/>
  <c r="E6949"/>
  <c r="F6949"/>
  <c r="G6949"/>
  <c r="H6949"/>
  <c r="A6823"/>
  <c r="B6823"/>
  <c r="C6823"/>
  <c r="D6823"/>
  <c r="E6823"/>
  <c r="F6823"/>
  <c r="G6823"/>
  <c r="H6823"/>
  <c r="A6835"/>
  <c r="B6835"/>
  <c r="C6835"/>
  <c r="D6835"/>
  <c r="E6835"/>
  <c r="F6835"/>
  <c r="G6835"/>
  <c r="H6835"/>
  <c r="A7027"/>
  <c r="B7027"/>
  <c r="C7027"/>
  <c r="D7027"/>
  <c r="E7027"/>
  <c r="F7027"/>
  <c r="G7027"/>
  <c r="H7027"/>
  <c r="A7113"/>
  <c r="B7113"/>
  <c r="C7113"/>
  <c r="D7113"/>
  <c r="E7113"/>
  <c r="F7113"/>
  <c r="G7113"/>
  <c r="A7003"/>
  <c r="B7003"/>
  <c r="C7003"/>
  <c r="D7003"/>
  <c r="E7003"/>
  <c r="F7003"/>
  <c r="G7003"/>
  <c r="H7003"/>
  <c r="A6744"/>
  <c r="B6744"/>
  <c r="C6744"/>
  <c r="D6744"/>
  <c r="E6744"/>
  <c r="F6744"/>
  <c r="G6744"/>
  <c r="H6744"/>
  <c r="A6950"/>
  <c r="B6950"/>
  <c r="C6950"/>
  <c r="D6950"/>
  <c r="E6950"/>
  <c r="F6950"/>
  <c r="G6950"/>
  <c r="H6950"/>
  <c r="A7028"/>
  <c r="B7028"/>
  <c r="C7028"/>
  <c r="D7028"/>
  <c r="E7028"/>
  <c r="F7028"/>
  <c r="G7028"/>
  <c r="H7028"/>
  <c r="A7114"/>
  <c r="B7114"/>
  <c r="C7114"/>
  <c r="D7114"/>
  <c r="E7114"/>
  <c r="F7114"/>
  <c r="G7114"/>
  <c r="A6745"/>
  <c r="B6745"/>
  <c r="C6745"/>
  <c r="D6745"/>
  <c r="E6745"/>
  <c r="F6745"/>
  <c r="G6745"/>
  <c r="H6745"/>
  <c r="A6951"/>
  <c r="B6951"/>
  <c r="C6951"/>
  <c r="D6951"/>
  <c r="E6951"/>
  <c r="F6951"/>
  <c r="G6951"/>
  <c r="H6951"/>
  <c r="A7029"/>
  <c r="B7029"/>
  <c r="C7029"/>
  <c r="D7029"/>
  <c r="E7029"/>
  <c r="F7029"/>
  <c r="G7029"/>
  <c r="H7029"/>
  <c r="A7115"/>
  <c r="B7115"/>
  <c r="C7115"/>
  <c r="D7115"/>
  <c r="E7115"/>
  <c r="F7115"/>
  <c r="G7115"/>
  <c r="A7004"/>
  <c r="B7004"/>
  <c r="C7004"/>
  <c r="D7004"/>
  <c r="E7004"/>
  <c r="F7004"/>
  <c r="G7004"/>
  <c r="H7004"/>
  <c r="A6746"/>
  <c r="B6746"/>
  <c r="C6746"/>
  <c r="D6746"/>
  <c r="E6746"/>
  <c r="F6746"/>
  <c r="G6746"/>
  <c r="H6746"/>
  <c r="A6952"/>
  <c r="B6952"/>
  <c r="C6952"/>
  <c r="D6952"/>
  <c r="E6952"/>
  <c r="F6952"/>
  <c r="G6952"/>
  <c r="H6952"/>
  <c r="A7030"/>
  <c r="B7030"/>
  <c r="C7030"/>
  <c r="D7030"/>
  <c r="E7030"/>
  <c r="F7030"/>
  <c r="G7030"/>
  <c r="H7030"/>
  <c r="A7116"/>
  <c r="B7116"/>
  <c r="C7116"/>
  <c r="D7116"/>
  <c r="E7116"/>
  <c r="F7116"/>
  <c r="G7116"/>
  <c r="A6115"/>
  <c r="B6115"/>
  <c r="C6115"/>
  <c r="D6115"/>
  <c r="E6115"/>
  <c r="F6115"/>
  <c r="G6115"/>
  <c r="H6115"/>
  <c r="A6120"/>
  <c r="B6120"/>
  <c r="C6120"/>
  <c r="D6120"/>
  <c r="E6120"/>
  <c r="F6120"/>
  <c r="G6120"/>
  <c r="H6120"/>
  <c r="A6116"/>
  <c r="B6116"/>
  <c r="C6116"/>
  <c r="D6116"/>
  <c r="E6116"/>
  <c r="F6116"/>
  <c r="G6116"/>
  <c r="H6116"/>
  <c r="A6192"/>
  <c r="B6192"/>
  <c r="C6192"/>
  <c r="D6192"/>
  <c r="E6192"/>
  <c r="F6192"/>
  <c r="G6192"/>
  <c r="H6192"/>
  <c r="A6234"/>
  <c r="B6234"/>
  <c r="C6234"/>
  <c r="D6234"/>
  <c r="E6234"/>
  <c r="F6234"/>
  <c r="G6234"/>
  <c r="H6234"/>
  <c r="A6193"/>
  <c r="B6193"/>
  <c r="C6193"/>
  <c r="D6193"/>
  <c r="E6193"/>
  <c r="F6193"/>
  <c r="G6193"/>
  <c r="H6193"/>
  <c r="A6267"/>
  <c r="B6267"/>
  <c r="C6267"/>
  <c r="D6267"/>
  <c r="E6267"/>
  <c r="F6267"/>
  <c r="G6267"/>
  <c r="A6194"/>
  <c r="B6194"/>
  <c r="C6194"/>
  <c r="D6194"/>
  <c r="E6194"/>
  <c r="F6194"/>
  <c r="G6194"/>
  <c r="H6194"/>
  <c r="A6235"/>
  <c r="B6235"/>
  <c r="C6235"/>
  <c r="D6235"/>
  <c r="E6235"/>
  <c r="F6235"/>
  <c r="G6235"/>
  <c r="H6235"/>
  <c r="A6287"/>
  <c r="B6287"/>
  <c r="C6287"/>
  <c r="D6287"/>
  <c r="E6287"/>
  <c r="F6287"/>
  <c r="G6287"/>
  <c r="H6287"/>
  <c r="A6307"/>
  <c r="B6307"/>
  <c r="C6307"/>
  <c r="D6307"/>
  <c r="E6307"/>
  <c r="F6307"/>
  <c r="G6307"/>
  <c r="H6307"/>
  <c r="A6318"/>
  <c r="B6318"/>
  <c r="C6318"/>
  <c r="D6318"/>
  <c r="E6318"/>
  <c r="F6318"/>
  <c r="G6318"/>
  <c r="A6435"/>
  <c r="B6435"/>
  <c r="C6435"/>
  <c r="D6435"/>
  <c r="E6435"/>
  <c r="F6435"/>
  <c r="G6435"/>
  <c r="H6435"/>
  <c r="A6436"/>
  <c r="B6436"/>
  <c r="C6436"/>
  <c r="D6436"/>
  <c r="E6436"/>
  <c r="F6436"/>
  <c r="G6436"/>
  <c r="H6436"/>
  <c r="A6498"/>
  <c r="B6498"/>
  <c r="C6498"/>
  <c r="D6498"/>
  <c r="E6498"/>
  <c r="F6498"/>
  <c r="G6498"/>
  <c r="A6437"/>
  <c r="B6437"/>
  <c r="C6437"/>
  <c r="D6437"/>
  <c r="E6437"/>
  <c r="F6437"/>
  <c r="G6437"/>
  <c r="H6437"/>
  <c r="A6438"/>
  <c r="B6438"/>
  <c r="C6438"/>
  <c r="D6438"/>
  <c r="E6438"/>
  <c r="F6438"/>
  <c r="G6438"/>
  <c r="H6438"/>
  <c r="A6439"/>
  <c r="B6439"/>
  <c r="C6439"/>
  <c r="D6439"/>
  <c r="E6439"/>
  <c r="F6439"/>
  <c r="G6439"/>
  <c r="H6439"/>
  <c r="A6499"/>
  <c r="B6499"/>
  <c r="C6499"/>
  <c r="D6499"/>
  <c r="E6499"/>
  <c r="F6499"/>
  <c r="G6499"/>
  <c r="A6558"/>
  <c r="B6558"/>
  <c r="C6558"/>
  <c r="D6558"/>
  <c r="E6558"/>
  <c r="F6558"/>
  <c r="G6558"/>
  <c r="A6520"/>
  <c r="B6520"/>
  <c r="C6520"/>
  <c r="D6520"/>
  <c r="E6520"/>
  <c r="F6520"/>
  <c r="G6520"/>
  <c r="A6559"/>
  <c r="B6559"/>
  <c r="C6559"/>
  <c r="D6559"/>
  <c r="E6559"/>
  <c r="F6559"/>
  <c r="G6559"/>
  <c r="A6521"/>
  <c r="B6521"/>
  <c r="C6521"/>
  <c r="D6521"/>
  <c r="E6521"/>
  <c r="F6521"/>
  <c r="G6521"/>
  <c r="A6560"/>
  <c r="B6560"/>
  <c r="C6560"/>
  <c r="D6560"/>
  <c r="E6560"/>
  <c r="F6560"/>
  <c r="G6560"/>
  <c r="A6606"/>
  <c r="B6606"/>
  <c r="C6606"/>
  <c r="D6606"/>
  <c r="E6606"/>
  <c r="F6606"/>
  <c r="G6606"/>
  <c r="H6606"/>
  <c r="A6630"/>
  <c r="B6630"/>
  <c r="C6630"/>
  <c r="D6630"/>
  <c r="E6630"/>
  <c r="F6630"/>
  <c r="G6630"/>
  <c r="H6630"/>
  <c r="A6607"/>
  <c r="B6607"/>
  <c r="C6607"/>
  <c r="D6607"/>
  <c r="E6607"/>
  <c r="F6607"/>
  <c r="G6607"/>
  <c r="H6607"/>
  <c r="A6608"/>
  <c r="B6608"/>
  <c r="C6608"/>
  <c r="D6608"/>
  <c r="E6608"/>
  <c r="F6608"/>
  <c r="G6608"/>
  <c r="H6608"/>
  <c r="A6747"/>
  <c r="B6747"/>
  <c r="C6747"/>
  <c r="D6747"/>
  <c r="E6747"/>
  <c r="F6747"/>
  <c r="G6747"/>
  <c r="H6747"/>
  <c r="A6953"/>
  <c r="B6953"/>
  <c r="C6953"/>
  <c r="D6953"/>
  <c r="E6953"/>
  <c r="F6953"/>
  <c r="G6953"/>
  <c r="H6953"/>
  <c r="A7117"/>
  <c r="B7117"/>
  <c r="C7117"/>
  <c r="D7117"/>
  <c r="E7117"/>
  <c r="F7117"/>
  <c r="G7117"/>
  <c r="A7005"/>
  <c r="B7005"/>
  <c r="C7005"/>
  <c r="D7005"/>
  <c r="E7005"/>
  <c r="F7005"/>
  <c r="G7005"/>
  <c r="H7005"/>
  <c r="A6748"/>
  <c r="B6748"/>
  <c r="C6748"/>
  <c r="D6748"/>
  <c r="E6748"/>
  <c r="F6748"/>
  <c r="G6748"/>
  <c r="H6748"/>
  <c r="A6954"/>
  <c r="B6954"/>
  <c r="C6954"/>
  <c r="D6954"/>
  <c r="E6954"/>
  <c r="F6954"/>
  <c r="G6954"/>
  <c r="H6954"/>
  <c r="A7118"/>
  <c r="B7118"/>
  <c r="C7118"/>
  <c r="D7118"/>
  <c r="E7118"/>
  <c r="F7118"/>
  <c r="G7118"/>
  <c r="A7006"/>
  <c r="B7006"/>
  <c r="C7006"/>
  <c r="D7006"/>
  <c r="E7006"/>
  <c r="F7006"/>
  <c r="G7006"/>
  <c r="H7006"/>
  <c r="A6749"/>
  <c r="B6749"/>
  <c r="C6749"/>
  <c r="D6749"/>
  <c r="E6749"/>
  <c r="F6749"/>
  <c r="G6749"/>
  <c r="H6749"/>
  <c r="A6786"/>
  <c r="B6786"/>
  <c r="C6786"/>
  <c r="D6786"/>
  <c r="E6786"/>
  <c r="F6786"/>
  <c r="G6786"/>
  <c r="H6786"/>
  <c r="A6789"/>
  <c r="B6789"/>
  <c r="C6789"/>
  <c r="D6789"/>
  <c r="E6789"/>
  <c r="F6789"/>
  <c r="G6789"/>
  <c r="H6789"/>
  <c r="A6955"/>
  <c r="B6955"/>
  <c r="C6955"/>
  <c r="D6955"/>
  <c r="E6955"/>
  <c r="F6955"/>
  <c r="G6955"/>
  <c r="H6955"/>
  <c r="A7031"/>
  <c r="B7031"/>
  <c r="C7031"/>
  <c r="D7031"/>
  <c r="E7031"/>
  <c r="F7031"/>
  <c r="G7031"/>
  <c r="H7031"/>
  <c r="A7119"/>
  <c r="B7119"/>
  <c r="C7119"/>
  <c r="D7119"/>
  <c r="E7119"/>
  <c r="F7119"/>
  <c r="G7119"/>
  <c r="A6750"/>
  <c r="B6750"/>
  <c r="C6750"/>
  <c r="D6750"/>
  <c r="E6750"/>
  <c r="F6750"/>
  <c r="G6750"/>
  <c r="H6750"/>
  <c r="A6956"/>
  <c r="B6956"/>
  <c r="C6956"/>
  <c r="D6956"/>
  <c r="E6956"/>
  <c r="F6956"/>
  <c r="G6956"/>
  <c r="H6956"/>
  <c r="A7120"/>
  <c r="B7120"/>
  <c r="C7120"/>
  <c r="D7120"/>
  <c r="E7120"/>
  <c r="F7120"/>
  <c r="G7120"/>
  <c r="A7007"/>
  <c r="B7007"/>
  <c r="C7007"/>
  <c r="D7007"/>
  <c r="E7007"/>
  <c r="F7007"/>
  <c r="G7007"/>
  <c r="H7007"/>
  <c r="A6751"/>
  <c r="B6751"/>
  <c r="C6751"/>
  <c r="D6751"/>
  <c r="E6751"/>
  <c r="F6751"/>
  <c r="G6751"/>
  <c r="H6751"/>
  <c r="A6957"/>
  <c r="B6957"/>
  <c r="C6957"/>
  <c r="D6957"/>
  <c r="E6957"/>
  <c r="F6957"/>
  <c r="G6957"/>
  <c r="H6957"/>
  <c r="A6117"/>
  <c r="B6117"/>
  <c r="C6117"/>
  <c r="D6117"/>
  <c r="E6117"/>
  <c r="F6117"/>
  <c r="G6117"/>
  <c r="H6117"/>
  <c r="A6118"/>
  <c r="B6118"/>
  <c r="C6118"/>
  <c r="D6118"/>
  <c r="E6118"/>
  <c r="F6118"/>
  <c r="G6118"/>
  <c r="H6118"/>
  <c r="A6122"/>
  <c r="B6122"/>
  <c r="C6122"/>
  <c r="D6122"/>
  <c r="E6122"/>
  <c r="F6122"/>
  <c r="G6122"/>
  <c r="A6123"/>
  <c r="B6123"/>
  <c r="C6123"/>
  <c r="D6123"/>
  <c r="E6123"/>
  <c r="F6123"/>
  <c r="G6123"/>
  <c r="A6195"/>
  <c r="B6195"/>
  <c r="C6195"/>
  <c r="D6195"/>
  <c r="E6195"/>
  <c r="F6195"/>
  <c r="G6195"/>
  <c r="H6195"/>
  <c r="A6236"/>
  <c r="B6236"/>
  <c r="C6236"/>
  <c r="D6236"/>
  <c r="E6236"/>
  <c r="F6236"/>
  <c r="G6236"/>
  <c r="H6236"/>
  <c r="A6268"/>
  <c r="B6268"/>
  <c r="C6268"/>
  <c r="D6268"/>
  <c r="E6268"/>
  <c r="F6268"/>
  <c r="G6268"/>
  <c r="A6196"/>
  <c r="B6196"/>
  <c r="C6196"/>
  <c r="D6196"/>
  <c r="E6196"/>
  <c r="F6196"/>
  <c r="G6196"/>
  <c r="H6196"/>
  <c r="A6207"/>
  <c r="B6207"/>
  <c r="C6207"/>
  <c r="D6207"/>
  <c r="E6207"/>
  <c r="F6207"/>
  <c r="G6207"/>
  <c r="H6207"/>
  <c r="A6197"/>
  <c r="B6197"/>
  <c r="C6197"/>
  <c r="D6197"/>
  <c r="E6197"/>
  <c r="F6197"/>
  <c r="G6197"/>
  <c r="H6197"/>
  <c r="A6198"/>
  <c r="B6198"/>
  <c r="C6198"/>
  <c r="D6198"/>
  <c r="E6198"/>
  <c r="F6198"/>
  <c r="G6198"/>
  <c r="H6198"/>
  <c r="A6237"/>
  <c r="B6237"/>
  <c r="C6237"/>
  <c r="D6237"/>
  <c r="E6237"/>
  <c r="F6237"/>
  <c r="G6237"/>
  <c r="H6237"/>
  <c r="A6308"/>
  <c r="B6308"/>
  <c r="C6308"/>
  <c r="D6308"/>
  <c r="E6308"/>
  <c r="F6308"/>
  <c r="G6308"/>
  <c r="H6308"/>
  <c r="A6332"/>
  <c r="B6332"/>
  <c r="C6332"/>
  <c r="D6332"/>
  <c r="E6332"/>
  <c r="F6332"/>
  <c r="G6332"/>
  <c r="H6332"/>
  <c r="A6440"/>
  <c r="B6440"/>
  <c r="C6440"/>
  <c r="D6440"/>
  <c r="E6440"/>
  <c r="F6440"/>
  <c r="G6440"/>
  <c r="H6440"/>
  <c r="A6441"/>
  <c r="B6441"/>
  <c r="C6441"/>
  <c r="D6441"/>
  <c r="E6441"/>
  <c r="F6441"/>
  <c r="G6441"/>
  <c r="H6441"/>
  <c r="A6442"/>
  <c r="B6442"/>
  <c r="C6442"/>
  <c r="D6442"/>
  <c r="E6442"/>
  <c r="F6442"/>
  <c r="G6442"/>
  <c r="H6442"/>
  <c r="A6443"/>
  <c r="B6443"/>
  <c r="C6443"/>
  <c r="D6443"/>
  <c r="E6443"/>
  <c r="F6443"/>
  <c r="G6443"/>
  <c r="H6443"/>
  <c r="A6444"/>
  <c r="B6444"/>
  <c r="C6444"/>
  <c r="D6444"/>
  <c r="E6444"/>
  <c r="F6444"/>
  <c r="G6444"/>
  <c r="H6444"/>
  <c r="A6561"/>
  <c r="B6561"/>
  <c r="C6561"/>
  <c r="D6561"/>
  <c r="E6561"/>
  <c r="F6561"/>
  <c r="G6561"/>
  <c r="A6958"/>
  <c r="B6958"/>
  <c r="C6958"/>
  <c r="D6958"/>
  <c r="E6958"/>
  <c r="F6958"/>
  <c r="G6958"/>
  <c r="H6958"/>
  <c r="A6752"/>
  <c r="B6752"/>
  <c r="C6752"/>
  <c r="D6752"/>
  <c r="E6752"/>
  <c r="F6752"/>
  <c r="G6752"/>
  <c r="H6752"/>
  <c r="A6959"/>
  <c r="B6959"/>
  <c r="C6959"/>
  <c r="D6959"/>
  <c r="E6959"/>
  <c r="F6959"/>
  <c r="G6959"/>
  <c r="H6959"/>
  <c r="A6824"/>
  <c r="B6824"/>
  <c r="C6824"/>
  <c r="D6824"/>
  <c r="E6824"/>
  <c r="F6824"/>
  <c r="G6824"/>
  <c r="H6824"/>
  <c r="A7032"/>
  <c r="B7032"/>
  <c r="C7032"/>
  <c r="D7032"/>
  <c r="E7032"/>
  <c r="F7032"/>
  <c r="G7032"/>
  <c r="H7032"/>
  <c r="A7121"/>
  <c r="B7121"/>
  <c r="C7121"/>
  <c r="D7121"/>
  <c r="E7121"/>
  <c r="F7121"/>
  <c r="G7121"/>
  <c r="A7008"/>
  <c r="B7008"/>
  <c r="C7008"/>
  <c r="D7008"/>
  <c r="E7008"/>
  <c r="F7008"/>
  <c r="G7008"/>
  <c r="H7008"/>
  <c r="A6753"/>
  <c r="B6753"/>
  <c r="C6753"/>
  <c r="D6753"/>
  <c r="E6753"/>
  <c r="F6753"/>
  <c r="G6753"/>
  <c r="H6753"/>
  <c r="A6960"/>
  <c r="B6960"/>
  <c r="C6960"/>
  <c r="D6960"/>
  <c r="E6960"/>
  <c r="F6960"/>
  <c r="G6960"/>
  <c r="H6960"/>
  <c r="A7122"/>
  <c r="B7122"/>
  <c r="C7122"/>
  <c r="D7122"/>
  <c r="E7122"/>
  <c r="F7122"/>
  <c r="G7122"/>
  <c r="A6754"/>
  <c r="B6754"/>
  <c r="C6754"/>
  <c r="D6754"/>
  <c r="E6754"/>
  <c r="F6754"/>
  <c r="G6754"/>
  <c r="H6754"/>
  <c r="A6961"/>
  <c r="B6961"/>
  <c r="C6961"/>
  <c r="D6961"/>
  <c r="E6961"/>
  <c r="F6961"/>
  <c r="G6961"/>
  <c r="H6961"/>
  <c r="A7123"/>
  <c r="B7123"/>
  <c r="C7123"/>
  <c r="D7123"/>
  <c r="E7123"/>
  <c r="F7123"/>
  <c r="G7123"/>
  <c r="A6962"/>
  <c r="B6962"/>
  <c r="C6962"/>
  <c r="D6962"/>
  <c r="E6962"/>
  <c r="F6962"/>
  <c r="G6962"/>
  <c r="H6962"/>
  <c r="A8859"/>
  <c r="B8859"/>
  <c r="C8859"/>
  <c r="D8859"/>
  <c r="E8859"/>
  <c r="F8859"/>
  <c r="G8859"/>
  <c r="H8859"/>
  <c r="A8860"/>
  <c r="B8860"/>
  <c r="C8860"/>
  <c r="D8860"/>
  <c r="E8860"/>
  <c r="F8860"/>
  <c r="G8860"/>
  <c r="H8860"/>
  <c r="A9250"/>
  <c r="B9250"/>
  <c r="C9250"/>
  <c r="D9250"/>
  <c r="E9250"/>
  <c r="F9250"/>
  <c r="G9250"/>
  <c r="H9250"/>
  <c r="A9540"/>
  <c r="B9540"/>
  <c r="C9540"/>
  <c r="D9540"/>
  <c r="E9540"/>
  <c r="F9540"/>
  <c r="G9540"/>
  <c r="H9540"/>
  <c r="A9369"/>
  <c r="B9369"/>
  <c r="C9369"/>
  <c r="D9369"/>
  <c r="E9369"/>
  <c r="F9369"/>
  <c r="G9369"/>
  <c r="H9369"/>
  <c r="A9541"/>
  <c r="B9541"/>
  <c r="C9541"/>
  <c r="D9541"/>
  <c r="E9541"/>
  <c r="F9541"/>
  <c r="G9541"/>
  <c r="H9541"/>
  <c r="A9691"/>
  <c r="B9691"/>
  <c r="C9691"/>
  <c r="D9691"/>
  <c r="E9691"/>
  <c r="F9691"/>
  <c r="G9691"/>
  <c r="A9370"/>
  <c r="B9370"/>
  <c r="C9370"/>
  <c r="D9370"/>
  <c r="E9370"/>
  <c r="F9370"/>
  <c r="G9370"/>
  <c r="H9370"/>
  <c r="A9542"/>
  <c r="B9542"/>
  <c r="C9542"/>
  <c r="D9542"/>
  <c r="E9542"/>
  <c r="F9542"/>
  <c r="G9542"/>
  <c r="H9542"/>
  <c r="A9692"/>
  <c r="B9692"/>
  <c r="C9692"/>
  <c r="D9692"/>
  <c r="E9692"/>
  <c r="F9692"/>
  <c r="G9692"/>
  <c r="A9371"/>
  <c r="B9371"/>
  <c r="C9371"/>
  <c r="D9371"/>
  <c r="E9371"/>
  <c r="F9371"/>
  <c r="G9371"/>
  <c r="H9371"/>
  <c r="A9543"/>
  <c r="B9543"/>
  <c r="C9543"/>
  <c r="D9543"/>
  <c r="E9543"/>
  <c r="F9543"/>
  <c r="G9543"/>
  <c r="H9543"/>
  <c r="A9372"/>
  <c r="B9372"/>
  <c r="C9372"/>
  <c r="D9372"/>
  <c r="E9372"/>
  <c r="F9372"/>
  <c r="G9372"/>
  <c r="H9372"/>
  <c r="A9544"/>
  <c r="B9544"/>
  <c r="C9544"/>
  <c r="D9544"/>
  <c r="E9544"/>
  <c r="F9544"/>
  <c r="G9544"/>
  <c r="H9544"/>
  <c r="A8805"/>
  <c r="B8805"/>
  <c r="C8805"/>
  <c r="D8805"/>
  <c r="E8805"/>
  <c r="F8805"/>
  <c r="G8805"/>
  <c r="H8805"/>
  <c r="A8818"/>
  <c r="B8818"/>
  <c r="C8818"/>
  <c r="D8818"/>
  <c r="E8818"/>
  <c r="F8818"/>
  <c r="G8818"/>
  <c r="H8818"/>
  <c r="A8806"/>
  <c r="B8806"/>
  <c r="C8806"/>
  <c r="D8806"/>
  <c r="E8806"/>
  <c r="F8806"/>
  <c r="G8806"/>
  <c r="H8806"/>
  <c r="A8861"/>
  <c r="B8861"/>
  <c r="C8861"/>
  <c r="D8861"/>
  <c r="E8861"/>
  <c r="F8861"/>
  <c r="G8861"/>
  <c r="H8861"/>
  <c r="A8912"/>
  <c r="B8912"/>
  <c r="C8912"/>
  <c r="D8912"/>
  <c r="E8912"/>
  <c r="F8912"/>
  <c r="G8912"/>
  <c r="H8912"/>
  <c r="A8892"/>
  <c r="B8892"/>
  <c r="C8892"/>
  <c r="D8892"/>
  <c r="E8892"/>
  <c r="F8892"/>
  <c r="G8892"/>
  <c r="H8892"/>
  <c r="A8939"/>
  <c r="B8939"/>
  <c r="C8939"/>
  <c r="D8939"/>
  <c r="E8939"/>
  <c r="F8939"/>
  <c r="G8939"/>
  <c r="A8862"/>
  <c r="B8862"/>
  <c r="C8862"/>
  <c r="D8862"/>
  <c r="E8862"/>
  <c r="F8862"/>
  <c r="G8862"/>
  <c r="H8862"/>
  <c r="A8913"/>
  <c r="B8913"/>
  <c r="C8913"/>
  <c r="D8913"/>
  <c r="E8913"/>
  <c r="F8913"/>
  <c r="G8913"/>
  <c r="H8913"/>
  <c r="A8940"/>
  <c r="B8940"/>
  <c r="C8940"/>
  <c r="D8940"/>
  <c r="E8940"/>
  <c r="F8940"/>
  <c r="G8940"/>
  <c r="A8863"/>
  <c r="B8863"/>
  <c r="C8863"/>
  <c r="D8863"/>
  <c r="E8863"/>
  <c r="F8863"/>
  <c r="G8863"/>
  <c r="H8863"/>
  <c r="A8864"/>
  <c r="B8864"/>
  <c r="C8864"/>
  <c r="D8864"/>
  <c r="E8864"/>
  <c r="F8864"/>
  <c r="G8864"/>
  <c r="H8864"/>
  <c r="A8986"/>
  <c r="B8986"/>
  <c r="C8986"/>
  <c r="D8986"/>
  <c r="E8986"/>
  <c r="F8986"/>
  <c r="G8986"/>
  <c r="H8986"/>
  <c r="A9081"/>
  <c r="B9081"/>
  <c r="C9081"/>
  <c r="D9081"/>
  <c r="E9081"/>
  <c r="F9081"/>
  <c r="G9081"/>
  <c r="H9081"/>
  <c r="A9082"/>
  <c r="B9082"/>
  <c r="C9082"/>
  <c r="D9082"/>
  <c r="E9082"/>
  <c r="F9082"/>
  <c r="G9082"/>
  <c r="H9082"/>
  <c r="A9083"/>
  <c r="B9083"/>
  <c r="C9083"/>
  <c r="D9083"/>
  <c r="E9083"/>
  <c r="F9083"/>
  <c r="G9083"/>
  <c r="H9083"/>
  <c r="A9084"/>
  <c r="B9084"/>
  <c r="C9084"/>
  <c r="D9084"/>
  <c r="E9084"/>
  <c r="F9084"/>
  <c r="G9084"/>
  <c r="H9084"/>
  <c r="A9085"/>
  <c r="B9085"/>
  <c r="C9085"/>
  <c r="D9085"/>
  <c r="E9085"/>
  <c r="F9085"/>
  <c r="G9085"/>
  <c r="H9085"/>
  <c r="A9212"/>
  <c r="B9212"/>
  <c r="C9212"/>
  <c r="D9212"/>
  <c r="E9212"/>
  <c r="F9212"/>
  <c r="G9212"/>
  <c r="A9181"/>
  <c r="B9181"/>
  <c r="C9181"/>
  <c r="D9181"/>
  <c r="E9181"/>
  <c r="F9181"/>
  <c r="G9181"/>
  <c r="A9224"/>
  <c r="B9224"/>
  <c r="C9224"/>
  <c r="D9224"/>
  <c r="E9224"/>
  <c r="F9224"/>
  <c r="G9224"/>
  <c r="A9251"/>
  <c r="B9251"/>
  <c r="C9251"/>
  <c r="D9251"/>
  <c r="E9251"/>
  <c r="F9251"/>
  <c r="G9251"/>
  <c r="H9251"/>
  <c r="A9285"/>
  <c r="B9285"/>
  <c r="C9285"/>
  <c r="D9285"/>
  <c r="E9285"/>
  <c r="F9285"/>
  <c r="G9285"/>
  <c r="H9285"/>
  <c r="A9252"/>
  <c r="B9252"/>
  <c r="C9252"/>
  <c r="D9252"/>
  <c r="E9252"/>
  <c r="F9252"/>
  <c r="G9252"/>
  <c r="H9252"/>
  <c r="A9253"/>
  <c r="B9253"/>
  <c r="C9253"/>
  <c r="D9253"/>
  <c r="E9253"/>
  <c r="F9253"/>
  <c r="G9253"/>
  <c r="H9253"/>
  <c r="A9286"/>
  <c r="B9286"/>
  <c r="C9286"/>
  <c r="D9286"/>
  <c r="E9286"/>
  <c r="F9286"/>
  <c r="G9286"/>
  <c r="H9286"/>
  <c r="A9373"/>
  <c r="B9373"/>
  <c r="C9373"/>
  <c r="D9373"/>
  <c r="E9373"/>
  <c r="F9373"/>
  <c r="G9373"/>
  <c r="H9373"/>
  <c r="A9545"/>
  <c r="B9545"/>
  <c r="C9545"/>
  <c r="D9545"/>
  <c r="E9545"/>
  <c r="F9545"/>
  <c r="G9545"/>
  <c r="H9545"/>
  <c r="A9603"/>
  <c r="B9603"/>
  <c r="C9603"/>
  <c r="D9603"/>
  <c r="E9603"/>
  <c r="F9603"/>
  <c r="G9603"/>
  <c r="H9603"/>
  <c r="A9374"/>
  <c r="B9374"/>
  <c r="C9374"/>
  <c r="D9374"/>
  <c r="E9374"/>
  <c r="F9374"/>
  <c r="G9374"/>
  <c r="H9374"/>
  <c r="A9546"/>
  <c r="B9546"/>
  <c r="C9546"/>
  <c r="D9546"/>
  <c r="E9546"/>
  <c r="F9546"/>
  <c r="G9546"/>
  <c r="H9546"/>
  <c r="A9693"/>
  <c r="B9693"/>
  <c r="C9693"/>
  <c r="D9693"/>
  <c r="E9693"/>
  <c r="F9693"/>
  <c r="G9693"/>
  <c r="A9604"/>
  <c r="B9604"/>
  <c r="C9604"/>
  <c r="D9604"/>
  <c r="E9604"/>
  <c r="F9604"/>
  <c r="G9604"/>
  <c r="H9604"/>
  <c r="A9375"/>
  <c r="B9375"/>
  <c r="C9375"/>
  <c r="D9375"/>
  <c r="E9375"/>
  <c r="F9375"/>
  <c r="G9375"/>
  <c r="H9375"/>
  <c r="A9547"/>
  <c r="B9547"/>
  <c r="C9547"/>
  <c r="D9547"/>
  <c r="E9547"/>
  <c r="F9547"/>
  <c r="G9547"/>
  <c r="H9547"/>
  <c r="A9694"/>
  <c r="B9694"/>
  <c r="C9694"/>
  <c r="D9694"/>
  <c r="E9694"/>
  <c r="F9694"/>
  <c r="G9694"/>
  <c r="A9376"/>
  <c r="B9376"/>
  <c r="C9376"/>
  <c r="D9376"/>
  <c r="E9376"/>
  <c r="F9376"/>
  <c r="G9376"/>
  <c r="H9376"/>
  <c r="A9548"/>
  <c r="B9548"/>
  <c r="C9548"/>
  <c r="D9548"/>
  <c r="E9548"/>
  <c r="F9548"/>
  <c r="G9548"/>
  <c r="H9548"/>
  <c r="A9377"/>
  <c r="B9377"/>
  <c r="C9377"/>
  <c r="D9377"/>
  <c r="E9377"/>
  <c r="F9377"/>
  <c r="G9377"/>
  <c r="H9377"/>
  <c r="A9549"/>
  <c r="B9549"/>
  <c r="C9549"/>
  <c r="D9549"/>
  <c r="E9549"/>
  <c r="F9549"/>
  <c r="G9549"/>
  <c r="H9549"/>
  <c r="A9695"/>
  <c r="B9695"/>
  <c r="C9695"/>
  <c r="D9695"/>
  <c r="E9695"/>
  <c r="F9695"/>
  <c r="G9695"/>
  <c r="A8807"/>
  <c r="B8807"/>
  <c r="C8807"/>
  <c r="D8807"/>
  <c r="E8807"/>
  <c r="F8807"/>
  <c r="G8807"/>
  <c r="H8807"/>
  <c r="A8808"/>
  <c r="B8808"/>
  <c r="C8808"/>
  <c r="D8808"/>
  <c r="E8808"/>
  <c r="F8808"/>
  <c r="G8808"/>
  <c r="H8808"/>
  <c r="A8809"/>
  <c r="B8809"/>
  <c r="C8809"/>
  <c r="D8809"/>
  <c r="E8809"/>
  <c r="F8809"/>
  <c r="G8809"/>
  <c r="H8809"/>
  <c r="A8865"/>
  <c r="B8865"/>
  <c r="C8865"/>
  <c r="D8865"/>
  <c r="E8865"/>
  <c r="F8865"/>
  <c r="G8865"/>
  <c r="H8865"/>
  <c r="A8889"/>
  <c r="B8889"/>
  <c r="C8889"/>
  <c r="D8889"/>
  <c r="E8889"/>
  <c r="F8889"/>
  <c r="G8889"/>
  <c r="H8889"/>
  <c r="A8914"/>
  <c r="B8914"/>
  <c r="C8914"/>
  <c r="D8914"/>
  <c r="E8914"/>
  <c r="F8914"/>
  <c r="G8914"/>
  <c r="H8914"/>
  <c r="A8893"/>
  <c r="B8893"/>
  <c r="C8893"/>
  <c r="D8893"/>
  <c r="E8893"/>
  <c r="F8893"/>
  <c r="G8893"/>
  <c r="H8893"/>
  <c r="A8941"/>
  <c r="B8941"/>
  <c r="C8941"/>
  <c r="D8941"/>
  <c r="E8941"/>
  <c r="F8941"/>
  <c r="G8941"/>
  <c r="A8866"/>
  <c r="B8866"/>
  <c r="C8866"/>
  <c r="D8866"/>
  <c r="E8866"/>
  <c r="F8866"/>
  <c r="G8866"/>
  <c r="H8866"/>
  <c r="A8915"/>
  <c r="B8915"/>
  <c r="C8915"/>
  <c r="D8915"/>
  <c r="E8915"/>
  <c r="F8915"/>
  <c r="G8915"/>
  <c r="H8915"/>
  <c r="A8942"/>
  <c r="B8942"/>
  <c r="C8942"/>
  <c r="D8942"/>
  <c r="E8942"/>
  <c r="F8942"/>
  <c r="G8942"/>
  <c r="A8867"/>
  <c r="B8867"/>
  <c r="C8867"/>
  <c r="D8867"/>
  <c r="E8867"/>
  <c r="F8867"/>
  <c r="G8867"/>
  <c r="H8867"/>
  <c r="A8943"/>
  <c r="B8943"/>
  <c r="C8943"/>
  <c r="D8943"/>
  <c r="E8943"/>
  <c r="F8943"/>
  <c r="G8943"/>
  <c r="A8868"/>
  <c r="B8868"/>
  <c r="C8868"/>
  <c r="D8868"/>
  <c r="E8868"/>
  <c r="F8868"/>
  <c r="G8868"/>
  <c r="H8868"/>
  <c r="A8944"/>
  <c r="B8944"/>
  <c r="C8944"/>
  <c r="D8944"/>
  <c r="E8944"/>
  <c r="F8944"/>
  <c r="G8944"/>
  <c r="A8962"/>
  <c r="B8962"/>
  <c r="C8962"/>
  <c r="D8962"/>
  <c r="E8962"/>
  <c r="F8962"/>
  <c r="G8962"/>
  <c r="H8962"/>
  <c r="A8987"/>
  <c r="B8987"/>
  <c r="C8987"/>
  <c r="D8987"/>
  <c r="E8987"/>
  <c r="F8987"/>
  <c r="G8987"/>
  <c r="H8987"/>
  <c r="A9015"/>
  <c r="B9015"/>
  <c r="C9015"/>
  <c r="D9015"/>
  <c r="E9015"/>
  <c r="F9015"/>
  <c r="G9015"/>
  <c r="H9015"/>
  <c r="A9086"/>
  <c r="B9086"/>
  <c r="C9086"/>
  <c r="D9086"/>
  <c r="E9086"/>
  <c r="F9086"/>
  <c r="G9086"/>
  <c r="H9086"/>
  <c r="A9087"/>
  <c r="B9087"/>
  <c r="C9087"/>
  <c r="D9087"/>
  <c r="E9087"/>
  <c r="F9087"/>
  <c r="G9087"/>
  <c r="H9087"/>
  <c r="A9155"/>
  <c r="B9155"/>
  <c r="C9155"/>
  <c r="D9155"/>
  <c r="E9155"/>
  <c r="F9155"/>
  <c r="G9155"/>
  <c r="A9088"/>
  <c r="B9088"/>
  <c r="C9088"/>
  <c r="D9088"/>
  <c r="E9088"/>
  <c r="F9088"/>
  <c r="G9088"/>
  <c r="H9088"/>
  <c r="A9156"/>
  <c r="B9156"/>
  <c r="C9156"/>
  <c r="D9156"/>
  <c r="E9156"/>
  <c r="F9156"/>
  <c r="G9156"/>
  <c r="A9089"/>
  <c r="B9089"/>
  <c r="C9089"/>
  <c r="D9089"/>
  <c r="E9089"/>
  <c r="F9089"/>
  <c r="G9089"/>
  <c r="H9089"/>
  <c r="A9090"/>
  <c r="B9090"/>
  <c r="C9090"/>
  <c r="D9090"/>
  <c r="E9090"/>
  <c r="F9090"/>
  <c r="G9090"/>
  <c r="H9090"/>
  <c r="A9157"/>
  <c r="B9157"/>
  <c r="C9157"/>
  <c r="D9157"/>
  <c r="E9157"/>
  <c r="F9157"/>
  <c r="G9157"/>
  <c r="A9213"/>
  <c r="B9213"/>
  <c r="C9213"/>
  <c r="D9213"/>
  <c r="E9213"/>
  <c r="F9213"/>
  <c r="G9213"/>
  <c r="A9214"/>
  <c r="B9214"/>
  <c r="C9214"/>
  <c r="D9214"/>
  <c r="E9214"/>
  <c r="F9214"/>
  <c r="G9214"/>
  <c r="A9168"/>
  <c r="B9168"/>
  <c r="C9168"/>
  <c r="D9168"/>
  <c r="E9168"/>
  <c r="F9168"/>
  <c r="G9168"/>
  <c r="H9168"/>
  <c r="A9182"/>
  <c r="B9182"/>
  <c r="C9182"/>
  <c r="D9182"/>
  <c r="E9182"/>
  <c r="F9182"/>
  <c r="G9182"/>
  <c r="A9215"/>
  <c r="B9215"/>
  <c r="C9215"/>
  <c r="D9215"/>
  <c r="E9215"/>
  <c r="F9215"/>
  <c r="G9215"/>
  <c r="A9169"/>
  <c r="B9169"/>
  <c r="C9169"/>
  <c r="D9169"/>
  <c r="E9169"/>
  <c r="F9169"/>
  <c r="G9169"/>
  <c r="H9169"/>
  <c r="A9183"/>
  <c r="B9183"/>
  <c r="C9183"/>
  <c r="D9183"/>
  <c r="E9183"/>
  <c r="F9183"/>
  <c r="G9183"/>
  <c r="A9254"/>
  <c r="B9254"/>
  <c r="C9254"/>
  <c r="D9254"/>
  <c r="E9254"/>
  <c r="F9254"/>
  <c r="G9254"/>
  <c r="H9254"/>
  <c r="A9287"/>
  <c r="B9287"/>
  <c r="C9287"/>
  <c r="D9287"/>
  <c r="E9287"/>
  <c r="F9287"/>
  <c r="G9287"/>
  <c r="H9287"/>
  <c r="A9302"/>
  <c r="B9302"/>
  <c r="C9302"/>
  <c r="D9302"/>
  <c r="E9302"/>
  <c r="F9302"/>
  <c r="G9302"/>
  <c r="A9255"/>
  <c r="B9255"/>
  <c r="C9255"/>
  <c r="D9255"/>
  <c r="E9255"/>
  <c r="F9255"/>
  <c r="G9255"/>
  <c r="H9255"/>
  <c r="A9271"/>
  <c r="B9271"/>
  <c r="C9271"/>
  <c r="D9271"/>
  <c r="E9271"/>
  <c r="F9271"/>
  <c r="G9271"/>
  <c r="H9271"/>
  <c r="A9303"/>
  <c r="B9303"/>
  <c r="C9303"/>
  <c r="D9303"/>
  <c r="E9303"/>
  <c r="F9303"/>
  <c r="G9303"/>
  <c r="A9256"/>
  <c r="B9256"/>
  <c r="C9256"/>
  <c r="D9256"/>
  <c r="E9256"/>
  <c r="F9256"/>
  <c r="G9256"/>
  <c r="H9256"/>
  <c r="A9304"/>
  <c r="B9304"/>
  <c r="C9304"/>
  <c r="D9304"/>
  <c r="E9304"/>
  <c r="F9304"/>
  <c r="G9304"/>
  <c r="A9428"/>
  <c r="B9428"/>
  <c r="C9428"/>
  <c r="D9428"/>
  <c r="E9428"/>
  <c r="F9428"/>
  <c r="G9428"/>
  <c r="H9428"/>
  <c r="A9550"/>
  <c r="B9550"/>
  <c r="C9550"/>
  <c r="D9550"/>
  <c r="E9550"/>
  <c r="F9550"/>
  <c r="G9550"/>
  <c r="H9550"/>
  <c r="A9696"/>
  <c r="B9696"/>
  <c r="C9696"/>
  <c r="D9696"/>
  <c r="E9696"/>
  <c r="F9696"/>
  <c r="G9696"/>
  <c r="A9605"/>
  <c r="B9605"/>
  <c r="C9605"/>
  <c r="D9605"/>
  <c r="E9605"/>
  <c r="F9605"/>
  <c r="G9605"/>
  <c r="H9605"/>
  <c r="A9378"/>
  <c r="B9378"/>
  <c r="C9378"/>
  <c r="D9378"/>
  <c r="E9378"/>
  <c r="F9378"/>
  <c r="G9378"/>
  <c r="H9378"/>
  <c r="A9429"/>
  <c r="B9429"/>
  <c r="C9429"/>
  <c r="D9429"/>
  <c r="E9429"/>
  <c r="F9429"/>
  <c r="G9429"/>
  <c r="H9429"/>
  <c r="A9551"/>
  <c r="B9551"/>
  <c r="C9551"/>
  <c r="D9551"/>
  <c r="E9551"/>
  <c r="F9551"/>
  <c r="G9551"/>
  <c r="H9551"/>
  <c r="A9631"/>
  <c r="B9631"/>
  <c r="C9631"/>
  <c r="D9631"/>
  <c r="E9631"/>
  <c r="F9631"/>
  <c r="G9631"/>
  <c r="H9631"/>
  <c r="A9697"/>
  <c r="B9697"/>
  <c r="C9697"/>
  <c r="D9697"/>
  <c r="E9697"/>
  <c r="F9697"/>
  <c r="G9697"/>
  <c r="A9606"/>
  <c r="B9606"/>
  <c r="C9606"/>
  <c r="D9606"/>
  <c r="E9606"/>
  <c r="F9606"/>
  <c r="G9606"/>
  <c r="H9606"/>
  <c r="A9379"/>
  <c r="B9379"/>
  <c r="C9379"/>
  <c r="D9379"/>
  <c r="E9379"/>
  <c r="F9379"/>
  <c r="G9379"/>
  <c r="H9379"/>
  <c r="A9430"/>
  <c r="B9430"/>
  <c r="C9430"/>
  <c r="D9430"/>
  <c r="E9430"/>
  <c r="F9430"/>
  <c r="G9430"/>
  <c r="H9430"/>
  <c r="A9552"/>
  <c r="B9552"/>
  <c r="C9552"/>
  <c r="D9552"/>
  <c r="E9552"/>
  <c r="F9552"/>
  <c r="G9552"/>
  <c r="H9552"/>
  <c r="A9632"/>
  <c r="B9632"/>
  <c r="C9632"/>
  <c r="D9632"/>
  <c r="E9632"/>
  <c r="F9632"/>
  <c r="G9632"/>
  <c r="H9632"/>
  <c r="A9698"/>
  <c r="B9698"/>
  <c r="C9698"/>
  <c r="D9698"/>
  <c r="E9698"/>
  <c r="F9698"/>
  <c r="G9698"/>
  <c r="A9607"/>
  <c r="B9607"/>
  <c r="C9607"/>
  <c r="D9607"/>
  <c r="E9607"/>
  <c r="F9607"/>
  <c r="G9607"/>
  <c r="H9607"/>
  <c r="A9380"/>
  <c r="B9380"/>
  <c r="C9380"/>
  <c r="D9380"/>
  <c r="E9380"/>
  <c r="F9380"/>
  <c r="G9380"/>
  <c r="H9380"/>
  <c r="A9553"/>
  <c r="B9553"/>
  <c r="C9553"/>
  <c r="D9553"/>
  <c r="E9553"/>
  <c r="F9553"/>
  <c r="G9553"/>
  <c r="H9553"/>
  <c r="A9699"/>
  <c r="B9699"/>
  <c r="C9699"/>
  <c r="D9699"/>
  <c r="E9699"/>
  <c r="F9699"/>
  <c r="G9699"/>
  <c r="A9608"/>
  <c r="B9608"/>
  <c r="C9608"/>
  <c r="D9608"/>
  <c r="E9608"/>
  <c r="F9608"/>
  <c r="G9608"/>
  <c r="H9608"/>
  <c r="A9381"/>
  <c r="B9381"/>
  <c r="C9381"/>
  <c r="D9381"/>
  <c r="E9381"/>
  <c r="F9381"/>
  <c r="G9381"/>
  <c r="H9381"/>
  <c r="A9554"/>
  <c r="B9554"/>
  <c r="C9554"/>
  <c r="D9554"/>
  <c r="E9554"/>
  <c r="F9554"/>
  <c r="G9554"/>
  <c r="H9554"/>
  <c r="A9462"/>
  <c r="B9462"/>
  <c r="C9462"/>
  <c r="D9462"/>
  <c r="E9462"/>
  <c r="F9462"/>
  <c r="G9462"/>
  <c r="H9462"/>
  <c r="A9700"/>
  <c r="B9700"/>
  <c r="C9700"/>
  <c r="D9700"/>
  <c r="E9700"/>
  <c r="F9700"/>
  <c r="G9700"/>
  <c r="A8810"/>
  <c r="B8810"/>
  <c r="C8810"/>
  <c r="D8810"/>
  <c r="E8810"/>
  <c r="F8810"/>
  <c r="G8810"/>
  <c r="H8810"/>
  <c r="A8811"/>
  <c r="B8811"/>
  <c r="C8811"/>
  <c r="D8811"/>
  <c r="E8811"/>
  <c r="F8811"/>
  <c r="G8811"/>
  <c r="H8811"/>
  <c r="A8821"/>
  <c r="B8821"/>
  <c r="C8821"/>
  <c r="D8821"/>
  <c r="E8821"/>
  <c r="F8821"/>
  <c r="G8821"/>
  <c r="A8869"/>
  <c r="B8869"/>
  <c r="C8869"/>
  <c r="D8869"/>
  <c r="E8869"/>
  <c r="F8869"/>
  <c r="G8869"/>
  <c r="H8869"/>
  <c r="A8890"/>
  <c r="B8890"/>
  <c r="C8890"/>
  <c r="D8890"/>
  <c r="E8890"/>
  <c r="F8890"/>
  <c r="G8890"/>
  <c r="H8890"/>
  <c r="A8916"/>
  <c r="B8916"/>
  <c r="C8916"/>
  <c r="D8916"/>
  <c r="E8916"/>
  <c r="F8916"/>
  <c r="G8916"/>
  <c r="H8916"/>
  <c r="A8894"/>
  <c r="B8894"/>
  <c r="C8894"/>
  <c r="D8894"/>
  <c r="E8894"/>
  <c r="F8894"/>
  <c r="G8894"/>
  <c r="H8894"/>
  <c r="A8945"/>
  <c r="B8945"/>
  <c r="C8945"/>
  <c r="D8945"/>
  <c r="E8945"/>
  <c r="F8945"/>
  <c r="G8945"/>
  <c r="A8870"/>
  <c r="B8870"/>
  <c r="C8870"/>
  <c r="D8870"/>
  <c r="E8870"/>
  <c r="F8870"/>
  <c r="G8870"/>
  <c r="H8870"/>
  <c r="A8917"/>
  <c r="B8917"/>
  <c r="C8917"/>
  <c r="D8917"/>
  <c r="E8917"/>
  <c r="F8917"/>
  <c r="G8917"/>
  <c r="H8917"/>
  <c r="A8946"/>
  <c r="B8946"/>
  <c r="C8946"/>
  <c r="D8946"/>
  <c r="E8946"/>
  <c r="F8946"/>
  <c r="G8946"/>
  <c r="A8871"/>
  <c r="B8871"/>
  <c r="C8871"/>
  <c r="D8871"/>
  <c r="E8871"/>
  <c r="F8871"/>
  <c r="G8871"/>
  <c r="H8871"/>
  <c r="A8872"/>
  <c r="B8872"/>
  <c r="C8872"/>
  <c r="D8872"/>
  <c r="E8872"/>
  <c r="F8872"/>
  <c r="G8872"/>
  <c r="H8872"/>
  <c r="A8970"/>
  <c r="B8970"/>
  <c r="C8970"/>
  <c r="D8970"/>
  <c r="E8970"/>
  <c r="F8970"/>
  <c r="G8970"/>
  <c r="H8970"/>
  <c r="A8988"/>
  <c r="B8988"/>
  <c r="C8988"/>
  <c r="D8988"/>
  <c r="E8988"/>
  <c r="F8988"/>
  <c r="G8988"/>
  <c r="H8988"/>
  <c r="A9016"/>
  <c r="B9016"/>
  <c r="C9016"/>
  <c r="D9016"/>
  <c r="E9016"/>
  <c r="F9016"/>
  <c r="G9016"/>
  <c r="H9016"/>
  <c r="A9091"/>
  <c r="B9091"/>
  <c r="C9091"/>
  <c r="D9091"/>
  <c r="E9091"/>
  <c r="F9091"/>
  <c r="G9091"/>
  <c r="H9091"/>
  <c r="A9092"/>
  <c r="B9092"/>
  <c r="C9092"/>
  <c r="D9092"/>
  <c r="E9092"/>
  <c r="F9092"/>
  <c r="G9092"/>
  <c r="H9092"/>
  <c r="A9093"/>
  <c r="B9093"/>
  <c r="C9093"/>
  <c r="D9093"/>
  <c r="E9093"/>
  <c r="F9093"/>
  <c r="G9093"/>
  <c r="H9093"/>
  <c r="A9158"/>
  <c r="B9158"/>
  <c r="C9158"/>
  <c r="D9158"/>
  <c r="E9158"/>
  <c r="F9158"/>
  <c r="G9158"/>
  <c r="A9094"/>
  <c r="B9094"/>
  <c r="C9094"/>
  <c r="D9094"/>
  <c r="E9094"/>
  <c r="F9094"/>
  <c r="G9094"/>
  <c r="H9094"/>
  <c r="A9095"/>
  <c r="B9095"/>
  <c r="C9095"/>
  <c r="D9095"/>
  <c r="E9095"/>
  <c r="F9095"/>
  <c r="G9095"/>
  <c r="H9095"/>
  <c r="A9159"/>
  <c r="B9159"/>
  <c r="C9159"/>
  <c r="D9159"/>
  <c r="E9159"/>
  <c r="F9159"/>
  <c r="G9159"/>
  <c r="A9184"/>
  <c r="B9184"/>
  <c r="C9184"/>
  <c r="D9184"/>
  <c r="E9184"/>
  <c r="F9184"/>
  <c r="G9184"/>
  <c r="A9216"/>
  <c r="B9216"/>
  <c r="C9216"/>
  <c r="D9216"/>
  <c r="E9216"/>
  <c r="F9216"/>
  <c r="G9216"/>
  <c r="A9185"/>
  <c r="B9185"/>
  <c r="C9185"/>
  <c r="D9185"/>
  <c r="E9185"/>
  <c r="F9185"/>
  <c r="G9185"/>
  <c r="A9217"/>
  <c r="B9217"/>
  <c r="C9217"/>
  <c r="D9217"/>
  <c r="E9217"/>
  <c r="F9217"/>
  <c r="G9217"/>
  <c r="A9186"/>
  <c r="B9186"/>
  <c r="C9186"/>
  <c r="D9186"/>
  <c r="E9186"/>
  <c r="F9186"/>
  <c r="G9186"/>
  <c r="A9257"/>
  <c r="B9257"/>
  <c r="C9257"/>
  <c r="D9257"/>
  <c r="E9257"/>
  <c r="F9257"/>
  <c r="G9257"/>
  <c r="H9257"/>
  <c r="A9272"/>
  <c r="B9272"/>
  <c r="C9272"/>
  <c r="D9272"/>
  <c r="E9272"/>
  <c r="F9272"/>
  <c r="G9272"/>
  <c r="H9272"/>
  <c r="A9288"/>
  <c r="B9288"/>
  <c r="C9288"/>
  <c r="D9288"/>
  <c r="E9288"/>
  <c r="F9288"/>
  <c r="G9288"/>
  <c r="H9288"/>
  <c r="A9305"/>
  <c r="B9305"/>
  <c r="C9305"/>
  <c r="D9305"/>
  <c r="E9305"/>
  <c r="F9305"/>
  <c r="G9305"/>
  <c r="A9258"/>
  <c r="B9258"/>
  <c r="C9258"/>
  <c r="D9258"/>
  <c r="E9258"/>
  <c r="F9258"/>
  <c r="G9258"/>
  <c r="H9258"/>
  <c r="A9294"/>
  <c r="B9294"/>
  <c r="C9294"/>
  <c r="D9294"/>
  <c r="E9294"/>
  <c r="F9294"/>
  <c r="G9294"/>
  <c r="H9294"/>
  <c r="A9259"/>
  <c r="B9259"/>
  <c r="C9259"/>
  <c r="D9259"/>
  <c r="E9259"/>
  <c r="F9259"/>
  <c r="G9259"/>
  <c r="H9259"/>
  <c r="A9289"/>
  <c r="B9289"/>
  <c r="C9289"/>
  <c r="D9289"/>
  <c r="E9289"/>
  <c r="F9289"/>
  <c r="G9289"/>
  <c r="H9289"/>
  <c r="A9295"/>
  <c r="B9295"/>
  <c r="C9295"/>
  <c r="D9295"/>
  <c r="E9295"/>
  <c r="F9295"/>
  <c r="G9295"/>
  <c r="H9295"/>
  <c r="A9382"/>
  <c r="B9382"/>
  <c r="C9382"/>
  <c r="D9382"/>
  <c r="E9382"/>
  <c r="F9382"/>
  <c r="G9382"/>
  <c r="H9382"/>
  <c r="A9555"/>
  <c r="B9555"/>
  <c r="C9555"/>
  <c r="D9555"/>
  <c r="E9555"/>
  <c r="F9555"/>
  <c r="G9555"/>
  <c r="H9555"/>
  <c r="A9609"/>
  <c r="B9609"/>
  <c r="C9609"/>
  <c r="D9609"/>
  <c r="E9609"/>
  <c r="F9609"/>
  <c r="G9609"/>
  <c r="H9609"/>
  <c r="A9383"/>
  <c r="B9383"/>
  <c r="C9383"/>
  <c r="D9383"/>
  <c r="E9383"/>
  <c r="F9383"/>
  <c r="G9383"/>
  <c r="H9383"/>
  <c r="A9431"/>
  <c r="B9431"/>
  <c r="C9431"/>
  <c r="D9431"/>
  <c r="E9431"/>
  <c r="F9431"/>
  <c r="G9431"/>
  <c r="H9431"/>
  <c r="A9556"/>
  <c r="B9556"/>
  <c r="C9556"/>
  <c r="D9556"/>
  <c r="E9556"/>
  <c r="F9556"/>
  <c r="G9556"/>
  <c r="H9556"/>
  <c r="A9701"/>
  <c r="B9701"/>
  <c r="C9701"/>
  <c r="D9701"/>
  <c r="E9701"/>
  <c r="F9701"/>
  <c r="G9701"/>
  <c r="A9723"/>
  <c r="B9723"/>
  <c r="C9723"/>
  <c r="D9723"/>
  <c r="E9723"/>
  <c r="F9723"/>
  <c r="G9723"/>
  <c r="A9610"/>
  <c r="B9610"/>
  <c r="C9610"/>
  <c r="D9610"/>
  <c r="E9610"/>
  <c r="F9610"/>
  <c r="G9610"/>
  <c r="H9610"/>
  <c r="A9384"/>
  <c r="B9384"/>
  <c r="C9384"/>
  <c r="D9384"/>
  <c r="E9384"/>
  <c r="F9384"/>
  <c r="G9384"/>
  <c r="H9384"/>
  <c r="A9432"/>
  <c r="B9432"/>
  <c r="C9432"/>
  <c r="D9432"/>
  <c r="E9432"/>
  <c r="F9432"/>
  <c r="G9432"/>
  <c r="H9432"/>
  <c r="A9557"/>
  <c r="B9557"/>
  <c r="C9557"/>
  <c r="D9557"/>
  <c r="E9557"/>
  <c r="F9557"/>
  <c r="G9557"/>
  <c r="H9557"/>
  <c r="A9463"/>
  <c r="B9463"/>
  <c r="C9463"/>
  <c r="D9463"/>
  <c r="E9463"/>
  <c r="F9463"/>
  <c r="G9463"/>
  <c r="H9463"/>
  <c r="A9702"/>
  <c r="B9702"/>
  <c r="C9702"/>
  <c r="D9702"/>
  <c r="E9702"/>
  <c r="F9702"/>
  <c r="G9702"/>
  <c r="A9385"/>
  <c r="B9385"/>
  <c r="C9385"/>
  <c r="D9385"/>
  <c r="E9385"/>
  <c r="F9385"/>
  <c r="G9385"/>
  <c r="H9385"/>
  <c r="A9433"/>
  <c r="B9433"/>
  <c r="C9433"/>
  <c r="D9433"/>
  <c r="E9433"/>
  <c r="F9433"/>
  <c r="G9433"/>
  <c r="H9433"/>
  <c r="A9558"/>
  <c r="B9558"/>
  <c r="C9558"/>
  <c r="D9558"/>
  <c r="E9558"/>
  <c r="F9558"/>
  <c r="G9558"/>
  <c r="H9558"/>
  <c r="A9703"/>
  <c r="B9703"/>
  <c r="C9703"/>
  <c r="D9703"/>
  <c r="E9703"/>
  <c r="F9703"/>
  <c r="G9703"/>
  <c r="A9611"/>
  <c r="B9611"/>
  <c r="C9611"/>
  <c r="D9611"/>
  <c r="E9611"/>
  <c r="F9611"/>
  <c r="G9611"/>
  <c r="H9611"/>
  <c r="A9386"/>
  <c r="B9386"/>
  <c r="C9386"/>
  <c r="D9386"/>
  <c r="E9386"/>
  <c r="F9386"/>
  <c r="G9386"/>
  <c r="H9386"/>
  <c r="A9559"/>
  <c r="B9559"/>
  <c r="C9559"/>
  <c r="D9559"/>
  <c r="E9559"/>
  <c r="F9559"/>
  <c r="G9559"/>
  <c r="H9559"/>
  <c r="A9704"/>
  <c r="B9704"/>
  <c r="C9704"/>
  <c r="D9704"/>
  <c r="E9704"/>
  <c r="F9704"/>
  <c r="G9704"/>
  <c r="A8812"/>
  <c r="B8812"/>
  <c r="C8812"/>
  <c r="D8812"/>
  <c r="E8812"/>
  <c r="F8812"/>
  <c r="G8812"/>
  <c r="H8812"/>
  <c r="A8813"/>
  <c r="B8813"/>
  <c r="C8813"/>
  <c r="D8813"/>
  <c r="E8813"/>
  <c r="F8813"/>
  <c r="G8813"/>
  <c r="H8813"/>
  <c r="A8873"/>
  <c r="B8873"/>
  <c r="C8873"/>
  <c r="D8873"/>
  <c r="E8873"/>
  <c r="F8873"/>
  <c r="G8873"/>
  <c r="H8873"/>
  <c r="A8918"/>
  <c r="B8918"/>
  <c r="C8918"/>
  <c r="D8918"/>
  <c r="E8918"/>
  <c r="F8918"/>
  <c r="G8918"/>
  <c r="H8918"/>
  <c r="A8947"/>
  <c r="B8947"/>
  <c r="C8947"/>
  <c r="D8947"/>
  <c r="E8947"/>
  <c r="F8947"/>
  <c r="G8947"/>
  <c r="A8874"/>
  <c r="B8874"/>
  <c r="C8874"/>
  <c r="D8874"/>
  <c r="E8874"/>
  <c r="F8874"/>
  <c r="G8874"/>
  <c r="H8874"/>
  <c r="A8919"/>
  <c r="B8919"/>
  <c r="C8919"/>
  <c r="D8919"/>
  <c r="E8919"/>
  <c r="F8919"/>
  <c r="G8919"/>
  <c r="H8919"/>
  <c r="A8948"/>
  <c r="B8948"/>
  <c r="C8948"/>
  <c r="D8948"/>
  <c r="E8948"/>
  <c r="F8948"/>
  <c r="G8948"/>
  <c r="A8875"/>
  <c r="B8875"/>
  <c r="C8875"/>
  <c r="D8875"/>
  <c r="E8875"/>
  <c r="F8875"/>
  <c r="G8875"/>
  <c r="H8875"/>
  <c r="A8989"/>
  <c r="B8989"/>
  <c r="C8989"/>
  <c r="D8989"/>
  <c r="E8989"/>
  <c r="F8989"/>
  <c r="G8989"/>
  <c r="H8989"/>
  <c r="A9017"/>
  <c r="B9017"/>
  <c r="C9017"/>
  <c r="D9017"/>
  <c r="E9017"/>
  <c r="F9017"/>
  <c r="G9017"/>
  <c r="H9017"/>
  <c r="A9096"/>
  <c r="B9096"/>
  <c r="C9096"/>
  <c r="D9096"/>
  <c r="E9096"/>
  <c r="F9096"/>
  <c r="G9096"/>
  <c r="H9096"/>
  <c r="A9097"/>
  <c r="B9097"/>
  <c r="C9097"/>
  <c r="D9097"/>
  <c r="E9097"/>
  <c r="F9097"/>
  <c r="G9097"/>
  <c r="H9097"/>
  <c r="A9160"/>
  <c r="B9160"/>
  <c r="C9160"/>
  <c r="D9160"/>
  <c r="E9160"/>
  <c r="F9160"/>
  <c r="G9160"/>
  <c r="A9098"/>
  <c r="B9098"/>
  <c r="C9098"/>
  <c r="D9098"/>
  <c r="E9098"/>
  <c r="F9098"/>
  <c r="G9098"/>
  <c r="H9098"/>
  <c r="A9099"/>
  <c r="B9099"/>
  <c r="C9099"/>
  <c r="D9099"/>
  <c r="E9099"/>
  <c r="F9099"/>
  <c r="G9099"/>
  <c r="H9099"/>
  <c r="A9100"/>
  <c r="B9100"/>
  <c r="C9100"/>
  <c r="D9100"/>
  <c r="E9100"/>
  <c r="F9100"/>
  <c r="G9100"/>
  <c r="H9100"/>
  <c r="A9161"/>
  <c r="B9161"/>
  <c r="C9161"/>
  <c r="D9161"/>
  <c r="E9161"/>
  <c r="F9161"/>
  <c r="G9161"/>
  <c r="A9218"/>
  <c r="B9218"/>
  <c r="C9218"/>
  <c r="D9218"/>
  <c r="E9218"/>
  <c r="F9218"/>
  <c r="G9218"/>
  <c r="A9290"/>
  <c r="B9290"/>
  <c r="C9290"/>
  <c r="D9290"/>
  <c r="E9290"/>
  <c r="F9290"/>
  <c r="G9290"/>
  <c r="H9290"/>
  <c r="A9260"/>
  <c r="B9260"/>
  <c r="C9260"/>
  <c r="D9260"/>
  <c r="E9260"/>
  <c r="F9260"/>
  <c r="G9260"/>
  <c r="H9260"/>
  <c r="A9261"/>
  <c r="B9261"/>
  <c r="C9261"/>
  <c r="D9261"/>
  <c r="E9261"/>
  <c r="F9261"/>
  <c r="G9261"/>
  <c r="H9261"/>
  <c r="A9560"/>
  <c r="B9560"/>
  <c r="C9560"/>
  <c r="D9560"/>
  <c r="E9560"/>
  <c r="F9560"/>
  <c r="G9560"/>
  <c r="H9560"/>
  <c r="A9705"/>
  <c r="B9705"/>
  <c r="C9705"/>
  <c r="D9705"/>
  <c r="E9705"/>
  <c r="F9705"/>
  <c r="G9705"/>
  <c r="A9612"/>
  <c r="B9612"/>
  <c r="C9612"/>
  <c r="D9612"/>
  <c r="E9612"/>
  <c r="F9612"/>
  <c r="G9612"/>
  <c r="H9612"/>
  <c r="A9387"/>
  <c r="B9387"/>
  <c r="C9387"/>
  <c r="D9387"/>
  <c r="E9387"/>
  <c r="F9387"/>
  <c r="G9387"/>
  <c r="H9387"/>
  <c r="A9434"/>
  <c r="B9434"/>
  <c r="C9434"/>
  <c r="D9434"/>
  <c r="E9434"/>
  <c r="F9434"/>
  <c r="G9434"/>
  <c r="H9434"/>
  <c r="A9561"/>
  <c r="B9561"/>
  <c r="C9561"/>
  <c r="D9561"/>
  <c r="E9561"/>
  <c r="F9561"/>
  <c r="G9561"/>
  <c r="H9561"/>
  <c r="A9706"/>
  <c r="B9706"/>
  <c r="C9706"/>
  <c r="D9706"/>
  <c r="E9706"/>
  <c r="F9706"/>
  <c r="G9706"/>
  <c r="A9613"/>
  <c r="B9613"/>
  <c r="C9613"/>
  <c r="D9613"/>
  <c r="E9613"/>
  <c r="F9613"/>
  <c r="G9613"/>
  <c r="H9613"/>
  <c r="A9388"/>
  <c r="B9388"/>
  <c r="C9388"/>
  <c r="D9388"/>
  <c r="E9388"/>
  <c r="F9388"/>
  <c r="G9388"/>
  <c r="H9388"/>
  <c r="A9562"/>
  <c r="B9562"/>
  <c r="C9562"/>
  <c r="D9562"/>
  <c r="E9562"/>
  <c r="F9562"/>
  <c r="G9562"/>
  <c r="H9562"/>
  <c r="A9707"/>
  <c r="B9707"/>
  <c r="C9707"/>
  <c r="D9707"/>
  <c r="E9707"/>
  <c r="F9707"/>
  <c r="G9707"/>
  <c r="A9389"/>
  <c r="B9389"/>
  <c r="C9389"/>
  <c r="D9389"/>
  <c r="E9389"/>
  <c r="F9389"/>
  <c r="G9389"/>
  <c r="H9389"/>
  <c r="A9563"/>
  <c r="B9563"/>
  <c r="C9563"/>
  <c r="D9563"/>
  <c r="E9563"/>
  <c r="F9563"/>
  <c r="G9563"/>
  <c r="H9563"/>
  <c r="A9708"/>
  <c r="B9708"/>
  <c r="C9708"/>
  <c r="D9708"/>
  <c r="E9708"/>
  <c r="F9708"/>
  <c r="G9708"/>
  <c r="A9390"/>
  <c r="B9390"/>
  <c r="C9390"/>
  <c r="D9390"/>
  <c r="E9390"/>
  <c r="F9390"/>
  <c r="G9390"/>
  <c r="H9390"/>
  <c r="A9564"/>
  <c r="B9564"/>
  <c r="C9564"/>
  <c r="D9564"/>
  <c r="E9564"/>
  <c r="F9564"/>
  <c r="G9564"/>
  <c r="H9564"/>
  <c r="A9709"/>
  <c r="B9709"/>
  <c r="C9709"/>
  <c r="D9709"/>
  <c r="E9709"/>
  <c r="F9709"/>
  <c r="G9709"/>
  <c r="A8814"/>
  <c r="B8814"/>
  <c r="C8814"/>
  <c r="D8814"/>
  <c r="E8814"/>
  <c r="F8814"/>
  <c r="G8814"/>
  <c r="H8814"/>
  <c r="A8876"/>
  <c r="B8876"/>
  <c r="C8876"/>
  <c r="D8876"/>
  <c r="E8876"/>
  <c r="F8876"/>
  <c r="G8876"/>
  <c r="H8876"/>
  <c r="A8920"/>
  <c r="B8920"/>
  <c r="C8920"/>
  <c r="D8920"/>
  <c r="E8920"/>
  <c r="F8920"/>
  <c r="G8920"/>
  <c r="H8920"/>
  <c r="A8877"/>
  <c r="B8877"/>
  <c r="C8877"/>
  <c r="D8877"/>
  <c r="E8877"/>
  <c r="F8877"/>
  <c r="G8877"/>
  <c r="H8877"/>
  <c r="A8949"/>
  <c r="B8949"/>
  <c r="C8949"/>
  <c r="D8949"/>
  <c r="E8949"/>
  <c r="F8949"/>
  <c r="G8949"/>
  <c r="A8878"/>
  <c r="B8878"/>
  <c r="C8878"/>
  <c r="D8878"/>
  <c r="E8878"/>
  <c r="F8878"/>
  <c r="G8878"/>
  <c r="H8878"/>
  <c r="A8879"/>
  <c r="B8879"/>
  <c r="C8879"/>
  <c r="D8879"/>
  <c r="E8879"/>
  <c r="F8879"/>
  <c r="G8879"/>
  <c r="H8879"/>
  <c r="A8963"/>
  <c r="B8963"/>
  <c r="C8963"/>
  <c r="D8963"/>
  <c r="E8963"/>
  <c r="F8963"/>
  <c r="G8963"/>
  <c r="H8963"/>
  <c r="A8971"/>
  <c r="B8971"/>
  <c r="C8971"/>
  <c r="D8971"/>
  <c r="E8971"/>
  <c r="F8971"/>
  <c r="G8971"/>
  <c r="H8971"/>
  <c r="A8990"/>
  <c r="B8990"/>
  <c r="C8990"/>
  <c r="D8990"/>
  <c r="E8990"/>
  <c r="F8990"/>
  <c r="G8990"/>
  <c r="H8990"/>
  <c r="A9002"/>
  <c r="B9002"/>
  <c r="C9002"/>
  <c r="D9002"/>
  <c r="E9002"/>
  <c r="F9002"/>
  <c r="G9002"/>
  <c r="A9018"/>
  <c r="B9018"/>
  <c r="C9018"/>
  <c r="D9018"/>
  <c r="E9018"/>
  <c r="F9018"/>
  <c r="G9018"/>
  <c r="H9018"/>
  <c r="A9101"/>
  <c r="B9101"/>
  <c r="C9101"/>
  <c r="D9101"/>
  <c r="E9101"/>
  <c r="F9101"/>
  <c r="G9101"/>
  <c r="H9101"/>
  <c r="A9102"/>
  <c r="B9102"/>
  <c r="C9102"/>
  <c r="D9102"/>
  <c r="E9102"/>
  <c r="F9102"/>
  <c r="G9102"/>
  <c r="H9102"/>
  <c r="A9103"/>
  <c r="B9103"/>
  <c r="C9103"/>
  <c r="D9103"/>
  <c r="E9103"/>
  <c r="F9103"/>
  <c r="G9103"/>
  <c r="H9103"/>
  <c r="A9104"/>
  <c r="B9104"/>
  <c r="C9104"/>
  <c r="D9104"/>
  <c r="E9104"/>
  <c r="F9104"/>
  <c r="G9104"/>
  <c r="H9104"/>
  <c r="A9162"/>
  <c r="B9162"/>
  <c r="C9162"/>
  <c r="D9162"/>
  <c r="E9162"/>
  <c r="F9162"/>
  <c r="G9162"/>
  <c r="A9105"/>
  <c r="B9105"/>
  <c r="C9105"/>
  <c r="D9105"/>
  <c r="E9105"/>
  <c r="F9105"/>
  <c r="G9105"/>
  <c r="H9105"/>
  <c r="A9187"/>
  <c r="B9187"/>
  <c r="C9187"/>
  <c r="D9187"/>
  <c r="E9187"/>
  <c r="F9187"/>
  <c r="G9187"/>
  <c r="A9219"/>
  <c r="B9219"/>
  <c r="C9219"/>
  <c r="D9219"/>
  <c r="E9219"/>
  <c r="F9219"/>
  <c r="G9219"/>
  <c r="A9188"/>
  <c r="B9188"/>
  <c r="C9188"/>
  <c r="D9188"/>
  <c r="E9188"/>
  <c r="F9188"/>
  <c r="G9188"/>
  <c r="A9262"/>
  <c r="B9262"/>
  <c r="C9262"/>
  <c r="D9262"/>
  <c r="E9262"/>
  <c r="F9262"/>
  <c r="G9262"/>
  <c r="H9262"/>
  <c r="A9273"/>
  <c r="B9273"/>
  <c r="C9273"/>
  <c r="D9273"/>
  <c r="E9273"/>
  <c r="F9273"/>
  <c r="G9273"/>
  <c r="H9273"/>
  <c r="A9291"/>
  <c r="B9291"/>
  <c r="C9291"/>
  <c r="D9291"/>
  <c r="E9291"/>
  <c r="F9291"/>
  <c r="G9291"/>
  <c r="H9291"/>
  <c r="A9263"/>
  <c r="B9263"/>
  <c r="C9263"/>
  <c r="D9263"/>
  <c r="E9263"/>
  <c r="F9263"/>
  <c r="G9263"/>
  <c r="H9263"/>
  <c r="A9264"/>
  <c r="B9264"/>
  <c r="C9264"/>
  <c r="D9264"/>
  <c r="E9264"/>
  <c r="F9264"/>
  <c r="G9264"/>
  <c r="H9264"/>
  <c r="A9435"/>
  <c r="B9435"/>
  <c r="C9435"/>
  <c r="D9435"/>
  <c r="E9435"/>
  <c r="F9435"/>
  <c r="G9435"/>
  <c r="H9435"/>
  <c r="A9565"/>
  <c r="B9565"/>
  <c r="C9565"/>
  <c r="D9565"/>
  <c r="E9565"/>
  <c r="F9565"/>
  <c r="G9565"/>
  <c r="H9565"/>
  <c r="A9391"/>
  <c r="B9391"/>
  <c r="C9391"/>
  <c r="D9391"/>
  <c r="E9391"/>
  <c r="F9391"/>
  <c r="G9391"/>
  <c r="H9391"/>
  <c r="A9436"/>
  <c r="B9436"/>
  <c r="C9436"/>
  <c r="D9436"/>
  <c r="E9436"/>
  <c r="F9436"/>
  <c r="G9436"/>
  <c r="H9436"/>
  <c r="A9566"/>
  <c r="B9566"/>
  <c r="C9566"/>
  <c r="D9566"/>
  <c r="E9566"/>
  <c r="F9566"/>
  <c r="G9566"/>
  <c r="H9566"/>
  <c r="A9392"/>
  <c r="B9392"/>
  <c r="C9392"/>
  <c r="D9392"/>
  <c r="E9392"/>
  <c r="F9392"/>
  <c r="G9392"/>
  <c r="H9392"/>
  <c r="A9437"/>
  <c r="B9437"/>
  <c r="C9437"/>
  <c r="D9437"/>
  <c r="E9437"/>
  <c r="F9437"/>
  <c r="G9437"/>
  <c r="H9437"/>
  <c r="A9446"/>
  <c r="B9446"/>
  <c r="C9446"/>
  <c r="D9446"/>
  <c r="E9446"/>
  <c r="F9446"/>
  <c r="G9446"/>
  <c r="H9446"/>
  <c r="A9567"/>
  <c r="B9567"/>
  <c r="C9567"/>
  <c r="D9567"/>
  <c r="E9567"/>
  <c r="F9567"/>
  <c r="G9567"/>
  <c r="H9567"/>
  <c r="A9710"/>
  <c r="B9710"/>
  <c r="C9710"/>
  <c r="D9710"/>
  <c r="E9710"/>
  <c r="F9710"/>
  <c r="G9710"/>
  <c r="A9393"/>
  <c r="B9393"/>
  <c r="C9393"/>
  <c r="D9393"/>
  <c r="E9393"/>
  <c r="F9393"/>
  <c r="G9393"/>
  <c r="H9393"/>
  <c r="A9568"/>
  <c r="B9568"/>
  <c r="C9568"/>
  <c r="D9568"/>
  <c r="E9568"/>
  <c r="F9568"/>
  <c r="G9568"/>
  <c r="H9568"/>
  <c r="A9633"/>
  <c r="B9633"/>
  <c r="C9633"/>
  <c r="D9633"/>
  <c r="E9633"/>
  <c r="F9633"/>
  <c r="G9633"/>
  <c r="H9633"/>
  <c r="A9711"/>
  <c r="B9711"/>
  <c r="C9711"/>
  <c r="D9711"/>
  <c r="E9711"/>
  <c r="F9711"/>
  <c r="G9711"/>
  <c r="A9614"/>
  <c r="B9614"/>
  <c r="C9614"/>
  <c r="D9614"/>
  <c r="E9614"/>
  <c r="F9614"/>
  <c r="G9614"/>
  <c r="H9614"/>
  <c r="A9394"/>
  <c r="B9394"/>
  <c r="C9394"/>
  <c r="D9394"/>
  <c r="E9394"/>
  <c r="F9394"/>
  <c r="G9394"/>
  <c r="H9394"/>
  <c r="A9569"/>
  <c r="B9569"/>
  <c r="C9569"/>
  <c r="D9569"/>
  <c r="E9569"/>
  <c r="F9569"/>
  <c r="G9569"/>
  <c r="H9569"/>
  <c r="A9712"/>
  <c r="B9712"/>
  <c r="C9712"/>
  <c r="D9712"/>
  <c r="E9712"/>
  <c r="F9712"/>
  <c r="G9712"/>
  <c r="A8815"/>
  <c r="B8815"/>
  <c r="C8815"/>
  <c r="D8815"/>
  <c r="E8815"/>
  <c r="F8815"/>
  <c r="G8815"/>
  <c r="H8815"/>
  <c r="A8816"/>
  <c r="B8816"/>
  <c r="C8816"/>
  <c r="D8816"/>
  <c r="E8816"/>
  <c r="F8816"/>
  <c r="G8816"/>
  <c r="H8816"/>
  <c r="A8880"/>
  <c r="B8880"/>
  <c r="C8880"/>
  <c r="D8880"/>
  <c r="E8880"/>
  <c r="F8880"/>
  <c r="G8880"/>
  <c r="H8880"/>
  <c r="A8921"/>
  <c r="B8921"/>
  <c r="C8921"/>
  <c r="D8921"/>
  <c r="E8921"/>
  <c r="F8921"/>
  <c r="G8921"/>
  <c r="H8921"/>
  <c r="A8950"/>
  <c r="B8950"/>
  <c r="C8950"/>
  <c r="D8950"/>
  <c r="E8950"/>
  <c r="F8950"/>
  <c r="G8950"/>
  <c r="A8881"/>
  <c r="B8881"/>
  <c r="C8881"/>
  <c r="D8881"/>
  <c r="E8881"/>
  <c r="F8881"/>
  <c r="G8881"/>
  <c r="H8881"/>
  <c r="A8951"/>
  <c r="B8951"/>
  <c r="C8951"/>
  <c r="D8951"/>
  <c r="E8951"/>
  <c r="F8951"/>
  <c r="G8951"/>
  <c r="A8882"/>
  <c r="B8882"/>
  <c r="C8882"/>
  <c r="D8882"/>
  <c r="E8882"/>
  <c r="F8882"/>
  <c r="G8882"/>
  <c r="H8882"/>
  <c r="A8922"/>
  <c r="B8922"/>
  <c r="C8922"/>
  <c r="D8922"/>
  <c r="E8922"/>
  <c r="F8922"/>
  <c r="G8922"/>
  <c r="H8922"/>
  <c r="A8883"/>
  <c r="B8883"/>
  <c r="C8883"/>
  <c r="D8883"/>
  <c r="E8883"/>
  <c r="F8883"/>
  <c r="G8883"/>
  <c r="H8883"/>
  <c r="A8972"/>
  <c r="B8972"/>
  <c r="C8972"/>
  <c r="D8972"/>
  <c r="E8972"/>
  <c r="F8972"/>
  <c r="G8972"/>
  <c r="H8972"/>
  <c r="A8991"/>
  <c r="B8991"/>
  <c r="C8991"/>
  <c r="D8991"/>
  <c r="E8991"/>
  <c r="F8991"/>
  <c r="G8991"/>
  <c r="H8991"/>
  <c r="A9003"/>
  <c r="B9003"/>
  <c r="C9003"/>
  <c r="D9003"/>
  <c r="E9003"/>
  <c r="F9003"/>
  <c r="G9003"/>
  <c r="A9019"/>
  <c r="B9019"/>
  <c r="C9019"/>
  <c r="D9019"/>
  <c r="E9019"/>
  <c r="F9019"/>
  <c r="G9019"/>
  <c r="H9019"/>
  <c r="A9106"/>
  <c r="B9106"/>
  <c r="C9106"/>
  <c r="D9106"/>
  <c r="E9106"/>
  <c r="F9106"/>
  <c r="G9106"/>
  <c r="H9106"/>
  <c r="A9008"/>
  <c r="B9008"/>
  <c r="C9008"/>
  <c r="D9008"/>
  <c r="E9008"/>
  <c r="F9008"/>
  <c r="G9008"/>
  <c r="H9008"/>
  <c r="A9107"/>
  <c r="B9107"/>
  <c r="C9107"/>
  <c r="D9107"/>
  <c r="E9107"/>
  <c r="F9107"/>
  <c r="G9107"/>
  <c r="H9107"/>
  <c r="A9108"/>
  <c r="B9108"/>
  <c r="C9108"/>
  <c r="D9108"/>
  <c r="E9108"/>
  <c r="F9108"/>
  <c r="G9108"/>
  <c r="H9108"/>
  <c r="A9109"/>
  <c r="B9109"/>
  <c r="C9109"/>
  <c r="D9109"/>
  <c r="E9109"/>
  <c r="F9109"/>
  <c r="G9109"/>
  <c r="H9109"/>
  <c r="A9110"/>
  <c r="B9110"/>
  <c r="C9110"/>
  <c r="D9110"/>
  <c r="E9110"/>
  <c r="F9110"/>
  <c r="G9110"/>
  <c r="H9110"/>
  <c r="A9220"/>
  <c r="B9220"/>
  <c r="C9220"/>
  <c r="D9220"/>
  <c r="E9220"/>
  <c r="F9220"/>
  <c r="G9220"/>
  <c r="A9221"/>
  <c r="B9221"/>
  <c r="C9221"/>
  <c r="D9221"/>
  <c r="E9221"/>
  <c r="F9221"/>
  <c r="G9221"/>
  <c r="A9170"/>
  <c r="B9170"/>
  <c r="C9170"/>
  <c r="D9170"/>
  <c r="E9170"/>
  <c r="F9170"/>
  <c r="G9170"/>
  <c r="H9170"/>
  <c r="A9189"/>
  <c r="B9189"/>
  <c r="C9189"/>
  <c r="D9189"/>
  <c r="E9189"/>
  <c r="F9189"/>
  <c r="G9189"/>
  <c r="A9310"/>
  <c r="B9310"/>
  <c r="C9310"/>
  <c r="D9310"/>
  <c r="E9310"/>
  <c r="F9310"/>
  <c r="G9310"/>
  <c r="A9265"/>
  <c r="B9265"/>
  <c r="C9265"/>
  <c r="D9265"/>
  <c r="E9265"/>
  <c r="F9265"/>
  <c r="G9265"/>
  <c r="H9265"/>
  <c r="A9274"/>
  <c r="B9274"/>
  <c r="C9274"/>
  <c r="D9274"/>
  <c r="E9274"/>
  <c r="F9274"/>
  <c r="G9274"/>
  <c r="H9274"/>
  <c r="A9292"/>
  <c r="B9292"/>
  <c r="C9292"/>
  <c r="D9292"/>
  <c r="E9292"/>
  <c r="F9292"/>
  <c r="G9292"/>
  <c r="H9292"/>
  <c r="A9306"/>
  <c r="B9306"/>
  <c r="C9306"/>
  <c r="D9306"/>
  <c r="E9306"/>
  <c r="F9306"/>
  <c r="G9306"/>
  <c r="A9266"/>
  <c r="B9266"/>
  <c r="C9266"/>
  <c r="D9266"/>
  <c r="E9266"/>
  <c r="F9266"/>
  <c r="G9266"/>
  <c r="H9266"/>
  <c r="A9307"/>
  <c r="B9307"/>
  <c r="C9307"/>
  <c r="D9307"/>
  <c r="E9307"/>
  <c r="F9307"/>
  <c r="G9307"/>
  <c r="A9267"/>
  <c r="B9267"/>
  <c r="C9267"/>
  <c r="D9267"/>
  <c r="E9267"/>
  <c r="F9267"/>
  <c r="G9267"/>
  <c r="H9267"/>
  <c r="A9438"/>
  <c r="B9438"/>
  <c r="C9438"/>
  <c r="D9438"/>
  <c r="E9438"/>
  <c r="F9438"/>
  <c r="G9438"/>
  <c r="H9438"/>
  <c r="A9570"/>
  <c r="B9570"/>
  <c r="C9570"/>
  <c r="D9570"/>
  <c r="E9570"/>
  <c r="F9570"/>
  <c r="G9570"/>
  <c r="H9570"/>
  <c r="A9395"/>
  <c r="B9395"/>
  <c r="C9395"/>
  <c r="D9395"/>
  <c r="E9395"/>
  <c r="F9395"/>
  <c r="G9395"/>
  <c r="H9395"/>
  <c r="A9571"/>
  <c r="B9571"/>
  <c r="C9571"/>
  <c r="D9571"/>
  <c r="E9571"/>
  <c r="F9571"/>
  <c r="G9571"/>
  <c r="H9571"/>
  <c r="A9713"/>
  <c r="B9713"/>
  <c r="C9713"/>
  <c r="D9713"/>
  <c r="E9713"/>
  <c r="F9713"/>
  <c r="G9713"/>
  <c r="A9615"/>
  <c r="B9615"/>
  <c r="C9615"/>
  <c r="D9615"/>
  <c r="E9615"/>
  <c r="F9615"/>
  <c r="G9615"/>
  <c r="H9615"/>
  <c r="A9396"/>
  <c r="B9396"/>
  <c r="C9396"/>
  <c r="D9396"/>
  <c r="E9396"/>
  <c r="F9396"/>
  <c r="G9396"/>
  <c r="H9396"/>
  <c r="A9439"/>
  <c r="B9439"/>
  <c r="C9439"/>
  <c r="D9439"/>
  <c r="E9439"/>
  <c r="F9439"/>
  <c r="G9439"/>
  <c r="H9439"/>
  <c r="A9447"/>
  <c r="B9447"/>
  <c r="C9447"/>
  <c r="D9447"/>
  <c r="E9447"/>
  <c r="F9447"/>
  <c r="G9447"/>
  <c r="H9447"/>
  <c r="A9572"/>
  <c r="B9572"/>
  <c r="C9572"/>
  <c r="D9572"/>
  <c r="E9572"/>
  <c r="F9572"/>
  <c r="G9572"/>
  <c r="H9572"/>
  <c r="A9714"/>
  <c r="B9714"/>
  <c r="C9714"/>
  <c r="D9714"/>
  <c r="E9714"/>
  <c r="F9714"/>
  <c r="G9714"/>
  <c r="A9397"/>
  <c r="B9397"/>
  <c r="C9397"/>
  <c r="D9397"/>
  <c r="E9397"/>
  <c r="F9397"/>
  <c r="G9397"/>
  <c r="H9397"/>
  <c r="A9573"/>
  <c r="B9573"/>
  <c r="C9573"/>
  <c r="D9573"/>
  <c r="E9573"/>
  <c r="F9573"/>
  <c r="G9573"/>
  <c r="H9573"/>
  <c r="A9634"/>
  <c r="B9634"/>
  <c r="C9634"/>
  <c r="D9634"/>
  <c r="E9634"/>
  <c r="F9634"/>
  <c r="G9634"/>
  <c r="H9634"/>
  <c r="A9715"/>
  <c r="B9715"/>
  <c r="C9715"/>
  <c r="D9715"/>
  <c r="E9715"/>
  <c r="F9715"/>
  <c r="G9715"/>
  <c r="A9398"/>
  <c r="B9398"/>
  <c r="C9398"/>
  <c r="D9398"/>
  <c r="E9398"/>
  <c r="F9398"/>
  <c r="G9398"/>
  <c r="H9398"/>
  <c r="A9574"/>
  <c r="B9574"/>
  <c r="C9574"/>
  <c r="D9574"/>
  <c r="E9574"/>
  <c r="F9574"/>
  <c r="G9574"/>
  <c r="H9574"/>
  <c r="A9716"/>
  <c r="B9716"/>
  <c r="C9716"/>
  <c r="D9716"/>
  <c r="E9716"/>
  <c r="F9716"/>
  <c r="G9716"/>
  <c r="A8820"/>
  <c r="B8820"/>
  <c r="C8820"/>
  <c r="D8820"/>
  <c r="E8820"/>
  <c r="F8820"/>
  <c r="G8820"/>
  <c r="A8817"/>
  <c r="B8817"/>
  <c r="C8817"/>
  <c r="D8817"/>
  <c r="E8817"/>
  <c r="F8817"/>
  <c r="G8817"/>
  <c r="H8817"/>
  <c r="A8884"/>
  <c r="B8884"/>
  <c r="C8884"/>
  <c r="D8884"/>
  <c r="E8884"/>
  <c r="F8884"/>
  <c r="G8884"/>
  <c r="H8884"/>
  <c r="A8923"/>
  <c r="B8923"/>
  <c r="C8923"/>
  <c r="D8923"/>
  <c r="E8923"/>
  <c r="F8923"/>
  <c r="G8923"/>
  <c r="H8923"/>
  <c r="A8952"/>
  <c r="B8952"/>
  <c r="C8952"/>
  <c r="D8952"/>
  <c r="E8952"/>
  <c r="F8952"/>
  <c r="G8952"/>
  <c r="A8885"/>
  <c r="B8885"/>
  <c r="C8885"/>
  <c r="D8885"/>
  <c r="E8885"/>
  <c r="F8885"/>
  <c r="G8885"/>
  <c r="H8885"/>
  <c r="A8953"/>
  <c r="B8953"/>
  <c r="C8953"/>
  <c r="D8953"/>
  <c r="E8953"/>
  <c r="F8953"/>
  <c r="G8953"/>
  <c r="A8886"/>
  <c r="B8886"/>
  <c r="C8886"/>
  <c r="D8886"/>
  <c r="E8886"/>
  <c r="F8886"/>
  <c r="G8886"/>
  <c r="H8886"/>
  <c r="A8954"/>
  <c r="B8954"/>
  <c r="C8954"/>
  <c r="D8954"/>
  <c r="E8954"/>
  <c r="F8954"/>
  <c r="G8954"/>
  <c r="A8887"/>
  <c r="B8887"/>
  <c r="C8887"/>
  <c r="D8887"/>
  <c r="E8887"/>
  <c r="F8887"/>
  <c r="G8887"/>
  <c r="H8887"/>
  <c r="A8964"/>
  <c r="B8964"/>
  <c r="C8964"/>
  <c r="D8964"/>
  <c r="E8964"/>
  <c r="F8964"/>
  <c r="G8964"/>
  <c r="H8964"/>
  <c r="A8992"/>
  <c r="B8992"/>
  <c r="C8992"/>
  <c r="D8992"/>
  <c r="E8992"/>
  <c r="F8992"/>
  <c r="G8992"/>
  <c r="H8992"/>
  <c r="A9004"/>
  <c r="B9004"/>
  <c r="C9004"/>
  <c r="D9004"/>
  <c r="E9004"/>
  <c r="F9004"/>
  <c r="G9004"/>
  <c r="A9020"/>
  <c r="B9020"/>
  <c r="C9020"/>
  <c r="D9020"/>
  <c r="E9020"/>
  <c r="F9020"/>
  <c r="G9020"/>
  <c r="H9020"/>
  <c r="A9111"/>
  <c r="B9111"/>
  <c r="C9111"/>
  <c r="D9111"/>
  <c r="E9111"/>
  <c r="F9111"/>
  <c r="G9111"/>
  <c r="H9111"/>
  <c r="A9163"/>
  <c r="B9163"/>
  <c r="C9163"/>
  <c r="D9163"/>
  <c r="E9163"/>
  <c r="F9163"/>
  <c r="G9163"/>
  <c r="A9112"/>
  <c r="B9112"/>
  <c r="C9112"/>
  <c r="D9112"/>
  <c r="E9112"/>
  <c r="F9112"/>
  <c r="G9112"/>
  <c r="H9112"/>
  <c r="A9164"/>
  <c r="B9164"/>
  <c r="C9164"/>
  <c r="D9164"/>
  <c r="E9164"/>
  <c r="F9164"/>
  <c r="G9164"/>
  <c r="A9113"/>
  <c r="B9113"/>
  <c r="C9113"/>
  <c r="D9113"/>
  <c r="E9113"/>
  <c r="F9113"/>
  <c r="G9113"/>
  <c r="H9113"/>
  <c r="A9165"/>
  <c r="B9165"/>
  <c r="C9165"/>
  <c r="D9165"/>
  <c r="E9165"/>
  <c r="F9165"/>
  <c r="G9165"/>
  <c r="A9114"/>
  <c r="B9114"/>
  <c r="C9114"/>
  <c r="D9114"/>
  <c r="E9114"/>
  <c r="F9114"/>
  <c r="G9114"/>
  <c r="H9114"/>
  <c r="A9166"/>
  <c r="B9166"/>
  <c r="C9166"/>
  <c r="D9166"/>
  <c r="E9166"/>
  <c r="F9166"/>
  <c r="G9166"/>
  <c r="A9115"/>
  <c r="B9115"/>
  <c r="C9115"/>
  <c r="D9115"/>
  <c r="E9115"/>
  <c r="F9115"/>
  <c r="G9115"/>
  <c r="H9115"/>
  <c r="A9222"/>
  <c r="B9222"/>
  <c r="C9222"/>
  <c r="D9222"/>
  <c r="E9222"/>
  <c r="F9222"/>
  <c r="G9222"/>
  <c r="A9190"/>
  <c r="B9190"/>
  <c r="C9190"/>
  <c r="D9190"/>
  <c r="E9190"/>
  <c r="F9190"/>
  <c r="G9190"/>
  <c r="A9223"/>
  <c r="B9223"/>
  <c r="C9223"/>
  <c r="D9223"/>
  <c r="E9223"/>
  <c r="F9223"/>
  <c r="G9223"/>
  <c r="A9191"/>
  <c r="B9191"/>
  <c r="C9191"/>
  <c r="D9191"/>
  <c r="E9191"/>
  <c r="F9191"/>
  <c r="G9191"/>
  <c r="A9268"/>
  <c r="B9268"/>
  <c r="C9268"/>
  <c r="D9268"/>
  <c r="E9268"/>
  <c r="F9268"/>
  <c r="G9268"/>
  <c r="H9268"/>
  <c r="A9293"/>
  <c r="B9293"/>
  <c r="C9293"/>
  <c r="D9293"/>
  <c r="E9293"/>
  <c r="F9293"/>
  <c r="G9293"/>
  <c r="H9293"/>
  <c r="A9269"/>
  <c r="B9269"/>
  <c r="C9269"/>
  <c r="D9269"/>
  <c r="E9269"/>
  <c r="F9269"/>
  <c r="G9269"/>
  <c r="H9269"/>
  <c r="A9308"/>
  <c r="B9308"/>
  <c r="C9308"/>
  <c r="D9308"/>
  <c r="E9308"/>
  <c r="F9308"/>
  <c r="G9308"/>
  <c r="A9270"/>
  <c r="B9270"/>
  <c r="C9270"/>
  <c r="D9270"/>
  <c r="E9270"/>
  <c r="F9270"/>
  <c r="G9270"/>
  <c r="H9270"/>
  <c r="A9309"/>
  <c r="B9309"/>
  <c r="C9309"/>
  <c r="D9309"/>
  <c r="E9309"/>
  <c r="F9309"/>
  <c r="G9309"/>
  <c r="A9399"/>
  <c r="B9399"/>
  <c r="C9399"/>
  <c r="D9399"/>
  <c r="E9399"/>
  <c r="F9399"/>
  <c r="G9399"/>
  <c r="H9399"/>
  <c r="A9440"/>
  <c r="B9440"/>
  <c r="C9440"/>
  <c r="D9440"/>
  <c r="E9440"/>
  <c r="F9440"/>
  <c r="G9440"/>
  <c r="H9440"/>
  <c r="A9575"/>
  <c r="B9575"/>
  <c r="C9575"/>
  <c r="D9575"/>
  <c r="E9575"/>
  <c r="F9575"/>
  <c r="G9575"/>
  <c r="H9575"/>
  <c r="A9717"/>
  <c r="B9717"/>
  <c r="C9717"/>
  <c r="D9717"/>
  <c r="E9717"/>
  <c r="F9717"/>
  <c r="G9717"/>
  <c r="A9616"/>
  <c r="B9616"/>
  <c r="C9616"/>
  <c r="D9616"/>
  <c r="E9616"/>
  <c r="F9616"/>
  <c r="G9616"/>
  <c r="H9616"/>
  <c r="A9400"/>
  <c r="B9400"/>
  <c r="C9400"/>
  <c r="D9400"/>
  <c r="E9400"/>
  <c r="F9400"/>
  <c r="G9400"/>
  <c r="H9400"/>
  <c r="A9441"/>
  <c r="B9441"/>
  <c r="C9441"/>
  <c r="D9441"/>
  <c r="E9441"/>
  <c r="F9441"/>
  <c r="G9441"/>
  <c r="H9441"/>
  <c r="A9576"/>
  <c r="B9576"/>
  <c r="C9576"/>
  <c r="D9576"/>
  <c r="E9576"/>
  <c r="F9576"/>
  <c r="G9576"/>
  <c r="H9576"/>
  <c r="A9718"/>
  <c r="B9718"/>
  <c r="C9718"/>
  <c r="D9718"/>
  <c r="E9718"/>
  <c r="F9718"/>
  <c r="G9718"/>
  <c r="A9617"/>
  <c r="B9617"/>
  <c r="C9617"/>
  <c r="D9617"/>
  <c r="E9617"/>
  <c r="F9617"/>
  <c r="G9617"/>
  <c r="H9617"/>
  <c r="A9401"/>
  <c r="B9401"/>
  <c r="C9401"/>
  <c r="D9401"/>
  <c r="E9401"/>
  <c r="F9401"/>
  <c r="G9401"/>
  <c r="H9401"/>
  <c r="A9442"/>
  <c r="B9442"/>
  <c r="C9442"/>
  <c r="D9442"/>
  <c r="E9442"/>
  <c r="F9442"/>
  <c r="G9442"/>
  <c r="H9442"/>
  <c r="A9577"/>
  <c r="B9577"/>
  <c r="C9577"/>
  <c r="D9577"/>
  <c r="E9577"/>
  <c r="F9577"/>
  <c r="G9577"/>
  <c r="H9577"/>
  <c r="A9635"/>
  <c r="B9635"/>
  <c r="C9635"/>
  <c r="D9635"/>
  <c r="E9635"/>
  <c r="F9635"/>
  <c r="G9635"/>
  <c r="H9635"/>
  <c r="A9719"/>
  <c r="B9719"/>
  <c r="C9719"/>
  <c r="D9719"/>
  <c r="E9719"/>
  <c r="F9719"/>
  <c r="G9719"/>
  <c r="A9402"/>
  <c r="B9402"/>
  <c r="C9402"/>
  <c r="D9402"/>
  <c r="E9402"/>
  <c r="F9402"/>
  <c r="G9402"/>
  <c r="H9402"/>
  <c r="A9578"/>
  <c r="B9578"/>
  <c r="C9578"/>
  <c r="D9578"/>
  <c r="E9578"/>
  <c r="F9578"/>
  <c r="G9578"/>
  <c r="H9578"/>
  <c r="A9636"/>
  <c r="B9636"/>
  <c r="C9636"/>
  <c r="D9636"/>
  <c r="E9636"/>
  <c r="F9636"/>
  <c r="G9636"/>
  <c r="H9636"/>
  <c r="A9720"/>
  <c r="B9720"/>
  <c r="C9720"/>
  <c r="D9720"/>
  <c r="E9720"/>
  <c r="F9720"/>
  <c r="G9720"/>
  <c r="A9618"/>
  <c r="B9618"/>
  <c r="C9618"/>
  <c r="D9618"/>
  <c r="E9618"/>
  <c r="F9618"/>
  <c r="G9618"/>
  <c r="H9618"/>
  <c r="A9403"/>
  <c r="B9403"/>
  <c r="C9403"/>
  <c r="D9403"/>
  <c r="E9403"/>
  <c r="F9403"/>
  <c r="G9403"/>
  <c r="H9403"/>
  <c r="A9579"/>
  <c r="B9579"/>
  <c r="C9579"/>
  <c r="D9579"/>
  <c r="E9579"/>
  <c r="F9579"/>
  <c r="G9579"/>
  <c r="H9579"/>
  <c r="A9721"/>
  <c r="B9721"/>
  <c r="C9721"/>
  <c r="D9721"/>
  <c r="E9721"/>
  <c r="F9721"/>
  <c r="G9721"/>
  <c r="A8042"/>
  <c r="B8042"/>
  <c r="C8042"/>
  <c r="D8042"/>
  <c r="E8042"/>
  <c r="F8042"/>
  <c r="G8042"/>
  <c r="H8042"/>
  <c r="A8043"/>
  <c r="B8043"/>
  <c r="C8043"/>
  <c r="D8043"/>
  <c r="E8043"/>
  <c r="F8043"/>
  <c r="G8043"/>
  <c r="H8043"/>
  <c r="A8173"/>
  <c r="B8173"/>
  <c r="C8173"/>
  <c r="D8173"/>
  <c r="E8173"/>
  <c r="F8173"/>
  <c r="G8173"/>
  <c r="H8173"/>
  <c r="A8256"/>
  <c r="B8256"/>
  <c r="C8256"/>
  <c r="D8256"/>
  <c r="E8256"/>
  <c r="F8256"/>
  <c r="G8256"/>
  <c r="H8256"/>
  <c r="A8391"/>
  <c r="B8391"/>
  <c r="C8391"/>
  <c r="D8391"/>
  <c r="E8391"/>
  <c r="F8391"/>
  <c r="G8391"/>
  <c r="H8391"/>
  <c r="A8392"/>
  <c r="B8392"/>
  <c r="C8392"/>
  <c r="D8392"/>
  <c r="E8392"/>
  <c r="F8392"/>
  <c r="G8392"/>
  <c r="H8392"/>
  <c r="A8649"/>
  <c r="B8649"/>
  <c r="C8649"/>
  <c r="D8649"/>
  <c r="E8649"/>
  <c r="F8649"/>
  <c r="G8649"/>
  <c r="H8649"/>
  <c r="A8504"/>
  <c r="B8504"/>
  <c r="C8504"/>
  <c r="D8504"/>
  <c r="E8504"/>
  <c r="F8504"/>
  <c r="G8504"/>
  <c r="H8504"/>
  <c r="A8650"/>
  <c r="B8650"/>
  <c r="C8650"/>
  <c r="D8650"/>
  <c r="E8650"/>
  <c r="F8650"/>
  <c r="G8650"/>
  <c r="H8650"/>
  <c r="A8779"/>
  <c r="B8779"/>
  <c r="C8779"/>
  <c r="D8779"/>
  <c r="E8779"/>
  <c r="F8779"/>
  <c r="G8779"/>
  <c r="A8705"/>
  <c r="B8705"/>
  <c r="C8705"/>
  <c r="D8705"/>
  <c r="E8705"/>
  <c r="F8705"/>
  <c r="G8705"/>
  <c r="H8705"/>
  <c r="A8505"/>
  <c r="B8505"/>
  <c r="C8505"/>
  <c r="D8505"/>
  <c r="E8505"/>
  <c r="F8505"/>
  <c r="G8505"/>
  <c r="H8505"/>
  <c r="A8651"/>
  <c r="B8651"/>
  <c r="C8651"/>
  <c r="D8651"/>
  <c r="E8651"/>
  <c r="F8651"/>
  <c r="G8651"/>
  <c r="H8651"/>
  <c r="A8506"/>
  <c r="B8506"/>
  <c r="C8506"/>
  <c r="D8506"/>
  <c r="E8506"/>
  <c r="F8506"/>
  <c r="G8506"/>
  <c r="H8506"/>
  <c r="A8652"/>
  <c r="B8652"/>
  <c r="C8652"/>
  <c r="D8652"/>
  <c r="E8652"/>
  <c r="F8652"/>
  <c r="G8652"/>
  <c r="H8652"/>
  <c r="A7988"/>
  <c r="B7988"/>
  <c r="C7988"/>
  <c r="D7988"/>
  <c r="E7988"/>
  <c r="F7988"/>
  <c r="G7988"/>
  <c r="H7988"/>
  <c r="A8044"/>
  <c r="B8044"/>
  <c r="C8044"/>
  <c r="D8044"/>
  <c r="E8044"/>
  <c r="F8044"/>
  <c r="G8044"/>
  <c r="H8044"/>
  <c r="A8071"/>
  <c r="B8071"/>
  <c r="C8071"/>
  <c r="D8071"/>
  <c r="E8071"/>
  <c r="F8071"/>
  <c r="G8071"/>
  <c r="H8071"/>
  <c r="A8097"/>
  <c r="B8097"/>
  <c r="C8097"/>
  <c r="D8097"/>
  <c r="E8097"/>
  <c r="F8097"/>
  <c r="G8097"/>
  <c r="H8097"/>
  <c r="A8045"/>
  <c r="B8045"/>
  <c r="C8045"/>
  <c r="D8045"/>
  <c r="E8045"/>
  <c r="F8045"/>
  <c r="G8045"/>
  <c r="H8045"/>
  <c r="A8131"/>
  <c r="B8131"/>
  <c r="C8131"/>
  <c r="D8131"/>
  <c r="E8131"/>
  <c r="F8131"/>
  <c r="G8131"/>
  <c r="A8046"/>
  <c r="B8046"/>
  <c r="C8046"/>
  <c r="D8046"/>
  <c r="E8046"/>
  <c r="F8046"/>
  <c r="G8046"/>
  <c r="H8046"/>
  <c r="A8047"/>
  <c r="B8047"/>
  <c r="C8047"/>
  <c r="D8047"/>
  <c r="E8047"/>
  <c r="F8047"/>
  <c r="G8047"/>
  <c r="H8047"/>
  <c r="A8174"/>
  <c r="B8174"/>
  <c r="C8174"/>
  <c r="D8174"/>
  <c r="E8174"/>
  <c r="F8174"/>
  <c r="G8174"/>
  <c r="H8174"/>
  <c r="A8257"/>
  <c r="B8257"/>
  <c r="C8257"/>
  <c r="D8257"/>
  <c r="E8257"/>
  <c r="F8257"/>
  <c r="G8257"/>
  <c r="H8257"/>
  <c r="A8258"/>
  <c r="B8258"/>
  <c r="C8258"/>
  <c r="D8258"/>
  <c r="E8258"/>
  <c r="F8258"/>
  <c r="G8258"/>
  <c r="H8258"/>
  <c r="A8259"/>
  <c r="B8259"/>
  <c r="C8259"/>
  <c r="D8259"/>
  <c r="E8259"/>
  <c r="F8259"/>
  <c r="G8259"/>
  <c r="H8259"/>
  <c r="A8260"/>
  <c r="B8260"/>
  <c r="C8260"/>
  <c r="D8260"/>
  <c r="E8260"/>
  <c r="F8260"/>
  <c r="G8260"/>
  <c r="H8260"/>
  <c r="A8261"/>
  <c r="B8261"/>
  <c r="C8261"/>
  <c r="D8261"/>
  <c r="E8261"/>
  <c r="F8261"/>
  <c r="G8261"/>
  <c r="H8261"/>
  <c r="A8358"/>
  <c r="B8358"/>
  <c r="C8358"/>
  <c r="D8358"/>
  <c r="E8358"/>
  <c r="F8358"/>
  <c r="G8358"/>
  <c r="A8359"/>
  <c r="B8359"/>
  <c r="C8359"/>
  <c r="D8359"/>
  <c r="E8359"/>
  <c r="F8359"/>
  <c r="G8359"/>
  <c r="A8336"/>
  <c r="B8336"/>
  <c r="C8336"/>
  <c r="D8336"/>
  <c r="E8336"/>
  <c r="F8336"/>
  <c r="G8336"/>
  <c r="A8393"/>
  <c r="B8393"/>
  <c r="C8393"/>
  <c r="D8393"/>
  <c r="E8393"/>
  <c r="F8393"/>
  <c r="G8393"/>
  <c r="H8393"/>
  <c r="A8423"/>
  <c r="B8423"/>
  <c r="C8423"/>
  <c r="D8423"/>
  <c r="E8423"/>
  <c r="F8423"/>
  <c r="G8423"/>
  <c r="H8423"/>
  <c r="A8394"/>
  <c r="B8394"/>
  <c r="C8394"/>
  <c r="D8394"/>
  <c r="E8394"/>
  <c r="F8394"/>
  <c r="G8394"/>
  <c r="H8394"/>
  <c r="A8653"/>
  <c r="B8653"/>
  <c r="C8653"/>
  <c r="D8653"/>
  <c r="E8653"/>
  <c r="F8653"/>
  <c r="G8653"/>
  <c r="H8653"/>
  <c r="A8567"/>
  <c r="B8567"/>
  <c r="C8567"/>
  <c r="D8567"/>
  <c r="E8567"/>
  <c r="F8567"/>
  <c r="G8567"/>
  <c r="H8567"/>
  <c r="A8507"/>
  <c r="B8507"/>
  <c r="C8507"/>
  <c r="D8507"/>
  <c r="E8507"/>
  <c r="F8507"/>
  <c r="G8507"/>
  <c r="H8507"/>
  <c r="A8654"/>
  <c r="B8654"/>
  <c r="C8654"/>
  <c r="D8654"/>
  <c r="E8654"/>
  <c r="F8654"/>
  <c r="G8654"/>
  <c r="H8654"/>
  <c r="A8508"/>
  <c r="B8508"/>
  <c r="C8508"/>
  <c r="D8508"/>
  <c r="E8508"/>
  <c r="F8508"/>
  <c r="G8508"/>
  <c r="H8508"/>
  <c r="A8655"/>
  <c r="B8655"/>
  <c r="C8655"/>
  <c r="D8655"/>
  <c r="E8655"/>
  <c r="F8655"/>
  <c r="G8655"/>
  <c r="H8655"/>
  <c r="A8780"/>
  <c r="B8780"/>
  <c r="C8780"/>
  <c r="D8780"/>
  <c r="E8780"/>
  <c r="F8780"/>
  <c r="G8780"/>
  <c r="A8509"/>
  <c r="B8509"/>
  <c r="C8509"/>
  <c r="D8509"/>
  <c r="E8509"/>
  <c r="F8509"/>
  <c r="G8509"/>
  <c r="H8509"/>
  <c r="A8656"/>
  <c r="B8656"/>
  <c r="C8656"/>
  <c r="D8656"/>
  <c r="E8656"/>
  <c r="F8656"/>
  <c r="G8656"/>
  <c r="H8656"/>
  <c r="A8706"/>
  <c r="B8706"/>
  <c r="C8706"/>
  <c r="D8706"/>
  <c r="E8706"/>
  <c r="F8706"/>
  <c r="G8706"/>
  <c r="H8706"/>
  <c r="A8510"/>
  <c r="B8510"/>
  <c r="C8510"/>
  <c r="D8510"/>
  <c r="E8510"/>
  <c r="F8510"/>
  <c r="G8510"/>
  <c r="H8510"/>
  <c r="A8657"/>
  <c r="B8657"/>
  <c r="C8657"/>
  <c r="D8657"/>
  <c r="E8657"/>
  <c r="F8657"/>
  <c r="G8657"/>
  <c r="H8657"/>
  <c r="A7989"/>
  <c r="B7989"/>
  <c r="C7989"/>
  <c r="D7989"/>
  <c r="E7989"/>
  <c r="F7989"/>
  <c r="G7989"/>
  <c r="H7989"/>
  <c r="A7990"/>
  <c r="B7990"/>
  <c r="C7990"/>
  <c r="D7990"/>
  <c r="E7990"/>
  <c r="F7990"/>
  <c r="G7990"/>
  <c r="H7990"/>
  <c r="A7991"/>
  <c r="B7991"/>
  <c r="C7991"/>
  <c r="D7991"/>
  <c r="E7991"/>
  <c r="F7991"/>
  <c r="G7991"/>
  <c r="H7991"/>
  <c r="A8048"/>
  <c r="B8048"/>
  <c r="C8048"/>
  <c r="D8048"/>
  <c r="E8048"/>
  <c r="F8048"/>
  <c r="G8048"/>
  <c r="H8048"/>
  <c r="A8098"/>
  <c r="B8098"/>
  <c r="C8098"/>
  <c r="D8098"/>
  <c r="E8098"/>
  <c r="F8098"/>
  <c r="G8098"/>
  <c r="H8098"/>
  <c r="A8075"/>
  <c r="B8075"/>
  <c r="C8075"/>
  <c r="D8075"/>
  <c r="E8075"/>
  <c r="F8075"/>
  <c r="G8075"/>
  <c r="H8075"/>
  <c r="A8132"/>
  <c r="B8132"/>
  <c r="C8132"/>
  <c r="D8132"/>
  <c r="E8132"/>
  <c r="F8132"/>
  <c r="G8132"/>
  <c r="A8049"/>
  <c r="B8049"/>
  <c r="C8049"/>
  <c r="D8049"/>
  <c r="E8049"/>
  <c r="F8049"/>
  <c r="G8049"/>
  <c r="H8049"/>
  <c r="A8099"/>
  <c r="B8099"/>
  <c r="C8099"/>
  <c r="D8099"/>
  <c r="E8099"/>
  <c r="F8099"/>
  <c r="G8099"/>
  <c r="H8099"/>
  <c r="A8133"/>
  <c r="B8133"/>
  <c r="C8133"/>
  <c r="D8133"/>
  <c r="E8133"/>
  <c r="F8133"/>
  <c r="G8133"/>
  <c r="A8050"/>
  <c r="B8050"/>
  <c r="C8050"/>
  <c r="D8050"/>
  <c r="E8050"/>
  <c r="F8050"/>
  <c r="G8050"/>
  <c r="H8050"/>
  <c r="A8134"/>
  <c r="B8134"/>
  <c r="C8134"/>
  <c r="D8134"/>
  <c r="E8134"/>
  <c r="F8134"/>
  <c r="G8134"/>
  <c r="A8051"/>
  <c r="B8051"/>
  <c r="C8051"/>
  <c r="D8051"/>
  <c r="E8051"/>
  <c r="F8051"/>
  <c r="G8051"/>
  <c r="H8051"/>
  <c r="A8159"/>
  <c r="B8159"/>
  <c r="C8159"/>
  <c r="D8159"/>
  <c r="E8159"/>
  <c r="F8159"/>
  <c r="G8159"/>
  <c r="H8159"/>
  <c r="A8175"/>
  <c r="B8175"/>
  <c r="C8175"/>
  <c r="D8175"/>
  <c r="E8175"/>
  <c r="F8175"/>
  <c r="G8175"/>
  <c r="H8175"/>
  <c r="A8190"/>
  <c r="B8190"/>
  <c r="C8190"/>
  <c r="D8190"/>
  <c r="E8190"/>
  <c r="F8190"/>
  <c r="G8190"/>
  <c r="A8196"/>
  <c r="B8196"/>
  <c r="C8196"/>
  <c r="D8196"/>
  <c r="E8196"/>
  <c r="F8196"/>
  <c r="G8196"/>
  <c r="H8196"/>
  <c r="A8262"/>
  <c r="B8262"/>
  <c r="C8262"/>
  <c r="D8262"/>
  <c r="E8262"/>
  <c r="F8262"/>
  <c r="G8262"/>
  <c r="H8262"/>
  <c r="A8263"/>
  <c r="B8263"/>
  <c r="C8263"/>
  <c r="D8263"/>
  <c r="E8263"/>
  <c r="F8263"/>
  <c r="G8263"/>
  <c r="H8263"/>
  <c r="A8264"/>
  <c r="B8264"/>
  <c r="C8264"/>
  <c r="D8264"/>
  <c r="E8264"/>
  <c r="F8264"/>
  <c r="G8264"/>
  <c r="H8264"/>
  <c r="A8265"/>
  <c r="B8265"/>
  <c r="C8265"/>
  <c r="D8265"/>
  <c r="E8265"/>
  <c r="F8265"/>
  <c r="G8265"/>
  <c r="H8265"/>
  <c r="A8360"/>
  <c r="B8360"/>
  <c r="C8360"/>
  <c r="D8360"/>
  <c r="E8360"/>
  <c r="F8360"/>
  <c r="G8360"/>
  <c r="A8361"/>
  <c r="B8361"/>
  <c r="C8361"/>
  <c r="D8361"/>
  <c r="E8361"/>
  <c r="F8361"/>
  <c r="G8361"/>
  <c r="A8337"/>
  <c r="B8337"/>
  <c r="C8337"/>
  <c r="D8337"/>
  <c r="E8337"/>
  <c r="F8337"/>
  <c r="G8337"/>
  <c r="A8412"/>
  <c r="B8412"/>
  <c r="C8412"/>
  <c r="D8412"/>
  <c r="E8412"/>
  <c r="F8412"/>
  <c r="G8412"/>
  <c r="H8412"/>
  <c r="A8424"/>
  <c r="B8424"/>
  <c r="C8424"/>
  <c r="D8424"/>
  <c r="E8424"/>
  <c r="F8424"/>
  <c r="G8424"/>
  <c r="H8424"/>
  <c r="A8395"/>
  <c r="B8395"/>
  <c r="C8395"/>
  <c r="D8395"/>
  <c r="E8395"/>
  <c r="F8395"/>
  <c r="G8395"/>
  <c r="H8395"/>
  <c r="A8396"/>
  <c r="B8396"/>
  <c r="C8396"/>
  <c r="D8396"/>
  <c r="E8396"/>
  <c r="F8396"/>
  <c r="G8396"/>
  <c r="H8396"/>
  <c r="A8442"/>
  <c r="B8442"/>
  <c r="C8442"/>
  <c r="D8442"/>
  <c r="E8442"/>
  <c r="F8442"/>
  <c r="G8442"/>
  <c r="A8511"/>
  <c r="B8511"/>
  <c r="C8511"/>
  <c r="D8511"/>
  <c r="E8511"/>
  <c r="F8511"/>
  <c r="G8511"/>
  <c r="H8511"/>
  <c r="A8658"/>
  <c r="B8658"/>
  <c r="C8658"/>
  <c r="D8658"/>
  <c r="E8658"/>
  <c r="F8658"/>
  <c r="G8658"/>
  <c r="H8658"/>
  <c r="A8781"/>
  <c r="B8781"/>
  <c r="C8781"/>
  <c r="D8781"/>
  <c r="E8781"/>
  <c r="F8781"/>
  <c r="G8781"/>
  <c r="A8707"/>
  <c r="B8707"/>
  <c r="C8707"/>
  <c r="D8707"/>
  <c r="E8707"/>
  <c r="F8707"/>
  <c r="G8707"/>
  <c r="H8707"/>
  <c r="A8512"/>
  <c r="B8512"/>
  <c r="C8512"/>
  <c r="D8512"/>
  <c r="E8512"/>
  <c r="F8512"/>
  <c r="G8512"/>
  <c r="H8512"/>
  <c r="A8659"/>
  <c r="B8659"/>
  <c r="C8659"/>
  <c r="D8659"/>
  <c r="E8659"/>
  <c r="F8659"/>
  <c r="G8659"/>
  <c r="H8659"/>
  <c r="A8568"/>
  <c r="B8568"/>
  <c r="C8568"/>
  <c r="D8568"/>
  <c r="E8568"/>
  <c r="F8568"/>
  <c r="G8568"/>
  <c r="H8568"/>
  <c r="A8723"/>
  <c r="B8723"/>
  <c r="C8723"/>
  <c r="D8723"/>
  <c r="E8723"/>
  <c r="F8723"/>
  <c r="G8723"/>
  <c r="H8723"/>
  <c r="A8782"/>
  <c r="B8782"/>
  <c r="C8782"/>
  <c r="D8782"/>
  <c r="E8782"/>
  <c r="F8782"/>
  <c r="G8782"/>
  <c r="A8708"/>
  <c r="B8708"/>
  <c r="C8708"/>
  <c r="D8708"/>
  <c r="E8708"/>
  <c r="F8708"/>
  <c r="G8708"/>
  <c r="H8708"/>
  <c r="A8513"/>
  <c r="B8513"/>
  <c r="C8513"/>
  <c r="D8513"/>
  <c r="E8513"/>
  <c r="F8513"/>
  <c r="G8513"/>
  <c r="H8513"/>
  <c r="A8542"/>
  <c r="B8542"/>
  <c r="C8542"/>
  <c r="D8542"/>
  <c r="E8542"/>
  <c r="F8542"/>
  <c r="G8542"/>
  <c r="H8542"/>
  <c r="A8660"/>
  <c r="B8660"/>
  <c r="C8660"/>
  <c r="D8660"/>
  <c r="E8660"/>
  <c r="F8660"/>
  <c r="G8660"/>
  <c r="H8660"/>
  <c r="A8724"/>
  <c r="B8724"/>
  <c r="C8724"/>
  <c r="D8724"/>
  <c r="E8724"/>
  <c r="F8724"/>
  <c r="G8724"/>
  <c r="H8724"/>
  <c r="A8783"/>
  <c r="B8783"/>
  <c r="C8783"/>
  <c r="D8783"/>
  <c r="E8783"/>
  <c r="F8783"/>
  <c r="G8783"/>
  <c r="A8514"/>
  <c r="B8514"/>
  <c r="C8514"/>
  <c r="D8514"/>
  <c r="E8514"/>
  <c r="F8514"/>
  <c r="G8514"/>
  <c r="H8514"/>
  <c r="A8543"/>
  <c r="B8543"/>
  <c r="C8543"/>
  <c r="D8543"/>
  <c r="E8543"/>
  <c r="F8543"/>
  <c r="G8543"/>
  <c r="H8543"/>
  <c r="A8661"/>
  <c r="B8661"/>
  <c r="C8661"/>
  <c r="D8661"/>
  <c r="E8661"/>
  <c r="F8661"/>
  <c r="G8661"/>
  <c r="H8661"/>
  <c r="A8709"/>
  <c r="B8709"/>
  <c r="C8709"/>
  <c r="D8709"/>
  <c r="E8709"/>
  <c r="F8709"/>
  <c r="G8709"/>
  <c r="H8709"/>
  <c r="A8515"/>
  <c r="B8515"/>
  <c r="C8515"/>
  <c r="D8515"/>
  <c r="E8515"/>
  <c r="F8515"/>
  <c r="G8515"/>
  <c r="H8515"/>
  <c r="A8662"/>
  <c r="B8662"/>
  <c r="C8662"/>
  <c r="D8662"/>
  <c r="E8662"/>
  <c r="F8662"/>
  <c r="G8662"/>
  <c r="H8662"/>
  <c r="A8784"/>
  <c r="B8784"/>
  <c r="C8784"/>
  <c r="D8784"/>
  <c r="E8784"/>
  <c r="F8784"/>
  <c r="G8784"/>
  <c r="A7992"/>
  <c r="B7992"/>
  <c r="C7992"/>
  <c r="D7992"/>
  <c r="E7992"/>
  <c r="F7992"/>
  <c r="G7992"/>
  <c r="H7992"/>
  <c r="A8052"/>
  <c r="B8052"/>
  <c r="C8052"/>
  <c r="D8052"/>
  <c r="E8052"/>
  <c r="F8052"/>
  <c r="G8052"/>
  <c r="H8052"/>
  <c r="A8072"/>
  <c r="B8072"/>
  <c r="C8072"/>
  <c r="D8072"/>
  <c r="E8072"/>
  <c r="F8072"/>
  <c r="G8072"/>
  <c r="H8072"/>
  <c r="A8100"/>
  <c r="B8100"/>
  <c r="C8100"/>
  <c r="D8100"/>
  <c r="E8100"/>
  <c r="F8100"/>
  <c r="G8100"/>
  <c r="H8100"/>
  <c r="A8135"/>
  <c r="B8135"/>
  <c r="C8135"/>
  <c r="D8135"/>
  <c r="E8135"/>
  <c r="F8135"/>
  <c r="G8135"/>
  <c r="A8053"/>
  <c r="B8053"/>
  <c r="C8053"/>
  <c r="D8053"/>
  <c r="E8053"/>
  <c r="F8053"/>
  <c r="G8053"/>
  <c r="H8053"/>
  <c r="A8136"/>
  <c r="B8136"/>
  <c r="C8136"/>
  <c r="D8136"/>
  <c r="E8136"/>
  <c r="F8136"/>
  <c r="G8136"/>
  <c r="A8054"/>
  <c r="B8054"/>
  <c r="C8054"/>
  <c r="D8054"/>
  <c r="E8054"/>
  <c r="F8054"/>
  <c r="G8054"/>
  <c r="H8054"/>
  <c r="A8055"/>
  <c r="B8055"/>
  <c r="C8055"/>
  <c r="D8055"/>
  <c r="E8055"/>
  <c r="F8055"/>
  <c r="G8055"/>
  <c r="H8055"/>
  <c r="A8176"/>
  <c r="B8176"/>
  <c r="C8176"/>
  <c r="D8176"/>
  <c r="E8176"/>
  <c r="F8176"/>
  <c r="G8176"/>
  <c r="H8176"/>
  <c r="A8266"/>
  <c r="B8266"/>
  <c r="C8266"/>
  <c r="D8266"/>
  <c r="E8266"/>
  <c r="F8266"/>
  <c r="G8266"/>
  <c r="H8266"/>
  <c r="A8267"/>
  <c r="B8267"/>
  <c r="C8267"/>
  <c r="D8267"/>
  <c r="E8267"/>
  <c r="F8267"/>
  <c r="G8267"/>
  <c r="H8267"/>
  <c r="A8324"/>
  <c r="B8324"/>
  <c r="C8324"/>
  <c r="D8324"/>
  <c r="E8324"/>
  <c r="F8324"/>
  <c r="G8324"/>
  <c r="A8268"/>
  <c r="B8268"/>
  <c r="C8268"/>
  <c r="D8268"/>
  <c r="E8268"/>
  <c r="F8268"/>
  <c r="G8268"/>
  <c r="H8268"/>
  <c r="A8269"/>
  <c r="B8269"/>
  <c r="C8269"/>
  <c r="D8269"/>
  <c r="E8269"/>
  <c r="F8269"/>
  <c r="G8269"/>
  <c r="H8269"/>
  <c r="A8270"/>
  <c r="B8270"/>
  <c r="C8270"/>
  <c r="D8270"/>
  <c r="E8270"/>
  <c r="F8270"/>
  <c r="G8270"/>
  <c r="H8270"/>
  <c r="A8362"/>
  <c r="B8362"/>
  <c r="C8362"/>
  <c r="D8362"/>
  <c r="E8362"/>
  <c r="F8362"/>
  <c r="G8362"/>
  <c r="A8363"/>
  <c r="B8363"/>
  <c r="C8363"/>
  <c r="D8363"/>
  <c r="E8363"/>
  <c r="F8363"/>
  <c r="G8363"/>
  <c r="A8338"/>
  <c r="B8338"/>
  <c r="C8338"/>
  <c r="D8338"/>
  <c r="E8338"/>
  <c r="F8338"/>
  <c r="G8338"/>
  <c r="A8397"/>
  <c r="B8397"/>
  <c r="C8397"/>
  <c r="D8397"/>
  <c r="E8397"/>
  <c r="F8397"/>
  <c r="G8397"/>
  <c r="H8397"/>
  <c r="A8425"/>
  <c r="B8425"/>
  <c r="C8425"/>
  <c r="D8425"/>
  <c r="E8425"/>
  <c r="F8425"/>
  <c r="G8425"/>
  <c r="H8425"/>
  <c r="A8398"/>
  <c r="B8398"/>
  <c r="C8398"/>
  <c r="D8398"/>
  <c r="E8398"/>
  <c r="F8398"/>
  <c r="G8398"/>
  <c r="H8398"/>
  <c r="A8399"/>
  <c r="B8399"/>
  <c r="C8399"/>
  <c r="D8399"/>
  <c r="E8399"/>
  <c r="F8399"/>
  <c r="G8399"/>
  <c r="H8399"/>
  <c r="A8516"/>
  <c r="B8516"/>
  <c r="C8516"/>
  <c r="D8516"/>
  <c r="E8516"/>
  <c r="F8516"/>
  <c r="G8516"/>
  <c r="H8516"/>
  <c r="A8663"/>
  <c r="B8663"/>
  <c r="C8663"/>
  <c r="D8663"/>
  <c r="E8663"/>
  <c r="F8663"/>
  <c r="G8663"/>
  <c r="H8663"/>
  <c r="A8517"/>
  <c r="B8517"/>
  <c r="C8517"/>
  <c r="D8517"/>
  <c r="E8517"/>
  <c r="F8517"/>
  <c r="G8517"/>
  <c r="H8517"/>
  <c r="A8664"/>
  <c r="B8664"/>
  <c r="C8664"/>
  <c r="D8664"/>
  <c r="E8664"/>
  <c r="F8664"/>
  <c r="G8664"/>
  <c r="H8664"/>
  <c r="A8569"/>
  <c r="B8569"/>
  <c r="C8569"/>
  <c r="D8569"/>
  <c r="E8569"/>
  <c r="F8569"/>
  <c r="G8569"/>
  <c r="H8569"/>
  <c r="A8785"/>
  <c r="B8785"/>
  <c r="C8785"/>
  <c r="D8785"/>
  <c r="E8785"/>
  <c r="F8785"/>
  <c r="G8785"/>
  <c r="A8710"/>
  <c r="B8710"/>
  <c r="C8710"/>
  <c r="D8710"/>
  <c r="E8710"/>
  <c r="F8710"/>
  <c r="G8710"/>
  <c r="H8710"/>
  <c r="A8518"/>
  <c r="B8518"/>
  <c r="C8518"/>
  <c r="D8518"/>
  <c r="E8518"/>
  <c r="F8518"/>
  <c r="G8518"/>
  <c r="H8518"/>
  <c r="A8665"/>
  <c r="B8665"/>
  <c r="C8665"/>
  <c r="D8665"/>
  <c r="E8665"/>
  <c r="F8665"/>
  <c r="G8665"/>
  <c r="H8665"/>
  <c r="A8725"/>
  <c r="B8725"/>
  <c r="C8725"/>
  <c r="D8725"/>
  <c r="E8725"/>
  <c r="F8725"/>
  <c r="G8725"/>
  <c r="H8725"/>
  <c r="A8786"/>
  <c r="B8786"/>
  <c r="C8786"/>
  <c r="D8786"/>
  <c r="E8786"/>
  <c r="F8786"/>
  <c r="G8786"/>
  <c r="A8519"/>
  <c r="B8519"/>
  <c r="C8519"/>
  <c r="D8519"/>
  <c r="E8519"/>
  <c r="F8519"/>
  <c r="G8519"/>
  <c r="H8519"/>
  <c r="A8666"/>
  <c r="B8666"/>
  <c r="C8666"/>
  <c r="D8666"/>
  <c r="E8666"/>
  <c r="F8666"/>
  <c r="G8666"/>
  <c r="H8666"/>
  <c r="A8787"/>
  <c r="B8787"/>
  <c r="C8787"/>
  <c r="D8787"/>
  <c r="E8787"/>
  <c r="F8787"/>
  <c r="G8787"/>
  <c r="A8520"/>
  <c r="B8520"/>
  <c r="C8520"/>
  <c r="D8520"/>
  <c r="E8520"/>
  <c r="F8520"/>
  <c r="G8520"/>
  <c r="H8520"/>
  <c r="A8667"/>
  <c r="B8667"/>
  <c r="C8667"/>
  <c r="D8667"/>
  <c r="E8667"/>
  <c r="F8667"/>
  <c r="G8667"/>
  <c r="H8667"/>
  <c r="A7993"/>
  <c r="B7993"/>
  <c r="C7993"/>
  <c r="D7993"/>
  <c r="E7993"/>
  <c r="F7993"/>
  <c r="G7993"/>
  <c r="H7993"/>
  <c r="A7994"/>
  <c r="B7994"/>
  <c r="C7994"/>
  <c r="D7994"/>
  <c r="E7994"/>
  <c r="F7994"/>
  <c r="G7994"/>
  <c r="H7994"/>
  <c r="A8056"/>
  <c r="B8056"/>
  <c r="C8056"/>
  <c r="D8056"/>
  <c r="E8056"/>
  <c r="F8056"/>
  <c r="G8056"/>
  <c r="H8056"/>
  <c r="A8101"/>
  <c r="B8101"/>
  <c r="C8101"/>
  <c r="D8101"/>
  <c r="E8101"/>
  <c r="F8101"/>
  <c r="G8101"/>
  <c r="H8101"/>
  <c r="A8076"/>
  <c r="B8076"/>
  <c r="C8076"/>
  <c r="D8076"/>
  <c r="E8076"/>
  <c r="F8076"/>
  <c r="G8076"/>
  <c r="H8076"/>
  <c r="A8137"/>
  <c r="B8137"/>
  <c r="C8137"/>
  <c r="D8137"/>
  <c r="E8137"/>
  <c r="F8137"/>
  <c r="G8137"/>
  <c r="A8057"/>
  <c r="B8057"/>
  <c r="C8057"/>
  <c r="D8057"/>
  <c r="E8057"/>
  <c r="F8057"/>
  <c r="G8057"/>
  <c r="H8057"/>
  <c r="A8102"/>
  <c r="B8102"/>
  <c r="C8102"/>
  <c r="D8102"/>
  <c r="E8102"/>
  <c r="F8102"/>
  <c r="G8102"/>
  <c r="H8102"/>
  <c r="A8138"/>
  <c r="B8138"/>
  <c r="C8138"/>
  <c r="D8138"/>
  <c r="E8138"/>
  <c r="F8138"/>
  <c r="G8138"/>
  <c r="A8058"/>
  <c r="B8058"/>
  <c r="C8058"/>
  <c r="D8058"/>
  <c r="E8058"/>
  <c r="F8058"/>
  <c r="G8058"/>
  <c r="H8058"/>
  <c r="A8139"/>
  <c r="B8139"/>
  <c r="C8139"/>
  <c r="D8139"/>
  <c r="E8139"/>
  <c r="F8139"/>
  <c r="G8139"/>
  <c r="A8059"/>
  <c r="B8059"/>
  <c r="C8059"/>
  <c r="D8059"/>
  <c r="E8059"/>
  <c r="F8059"/>
  <c r="G8059"/>
  <c r="H8059"/>
  <c r="A8154"/>
  <c r="B8154"/>
  <c r="C8154"/>
  <c r="D8154"/>
  <c r="E8154"/>
  <c r="F8154"/>
  <c r="G8154"/>
  <c r="H8154"/>
  <c r="A8177"/>
  <c r="B8177"/>
  <c r="C8177"/>
  <c r="D8177"/>
  <c r="E8177"/>
  <c r="F8177"/>
  <c r="G8177"/>
  <c r="H8177"/>
  <c r="A8271"/>
  <c r="B8271"/>
  <c r="C8271"/>
  <c r="D8271"/>
  <c r="E8271"/>
  <c r="F8271"/>
  <c r="G8271"/>
  <c r="H8271"/>
  <c r="A8325"/>
  <c r="B8325"/>
  <c r="C8325"/>
  <c r="D8325"/>
  <c r="E8325"/>
  <c r="F8325"/>
  <c r="G8325"/>
  <c r="A8272"/>
  <c r="B8272"/>
  <c r="C8272"/>
  <c r="D8272"/>
  <c r="E8272"/>
  <c r="F8272"/>
  <c r="G8272"/>
  <c r="H8272"/>
  <c r="A8326"/>
  <c r="B8326"/>
  <c r="C8326"/>
  <c r="D8326"/>
  <c r="E8326"/>
  <c r="F8326"/>
  <c r="G8326"/>
  <c r="A8273"/>
  <c r="B8273"/>
  <c r="C8273"/>
  <c r="D8273"/>
  <c r="E8273"/>
  <c r="F8273"/>
  <c r="G8273"/>
  <c r="H8273"/>
  <c r="A8274"/>
  <c r="B8274"/>
  <c r="C8274"/>
  <c r="D8274"/>
  <c r="E8274"/>
  <c r="F8274"/>
  <c r="G8274"/>
  <c r="H8274"/>
  <c r="A8275"/>
  <c r="B8275"/>
  <c r="C8275"/>
  <c r="D8275"/>
  <c r="E8275"/>
  <c r="F8275"/>
  <c r="G8275"/>
  <c r="H8275"/>
  <c r="A8364"/>
  <c r="B8364"/>
  <c r="C8364"/>
  <c r="D8364"/>
  <c r="E8364"/>
  <c r="F8364"/>
  <c r="G8364"/>
  <c r="A8339"/>
  <c r="B8339"/>
  <c r="C8339"/>
  <c r="D8339"/>
  <c r="E8339"/>
  <c r="F8339"/>
  <c r="G8339"/>
  <c r="A8365"/>
  <c r="B8365"/>
  <c r="C8365"/>
  <c r="D8365"/>
  <c r="E8365"/>
  <c r="F8365"/>
  <c r="G8365"/>
  <c r="A8340"/>
  <c r="B8340"/>
  <c r="C8340"/>
  <c r="D8340"/>
  <c r="E8340"/>
  <c r="F8340"/>
  <c r="G8340"/>
  <c r="A8400"/>
  <c r="B8400"/>
  <c r="C8400"/>
  <c r="D8400"/>
  <c r="E8400"/>
  <c r="F8400"/>
  <c r="G8400"/>
  <c r="H8400"/>
  <c r="A8426"/>
  <c r="B8426"/>
  <c r="C8426"/>
  <c r="D8426"/>
  <c r="E8426"/>
  <c r="F8426"/>
  <c r="G8426"/>
  <c r="H8426"/>
  <c r="A8401"/>
  <c r="B8401"/>
  <c r="C8401"/>
  <c r="D8401"/>
  <c r="E8401"/>
  <c r="F8401"/>
  <c r="G8401"/>
  <c r="H8401"/>
  <c r="A8402"/>
  <c r="B8402"/>
  <c r="C8402"/>
  <c r="D8402"/>
  <c r="E8402"/>
  <c r="F8402"/>
  <c r="G8402"/>
  <c r="H8402"/>
  <c r="A8521"/>
  <c r="B8521"/>
  <c r="C8521"/>
  <c r="D8521"/>
  <c r="E8521"/>
  <c r="F8521"/>
  <c r="G8521"/>
  <c r="H8521"/>
  <c r="A8668"/>
  <c r="B8668"/>
  <c r="C8668"/>
  <c r="D8668"/>
  <c r="E8668"/>
  <c r="F8668"/>
  <c r="G8668"/>
  <c r="H8668"/>
  <c r="A8711"/>
  <c r="B8711"/>
  <c r="C8711"/>
  <c r="D8711"/>
  <c r="E8711"/>
  <c r="F8711"/>
  <c r="G8711"/>
  <c r="H8711"/>
  <c r="A8522"/>
  <c r="B8522"/>
  <c r="C8522"/>
  <c r="D8522"/>
  <c r="E8522"/>
  <c r="F8522"/>
  <c r="G8522"/>
  <c r="H8522"/>
  <c r="A8544"/>
  <c r="B8544"/>
  <c r="C8544"/>
  <c r="D8544"/>
  <c r="E8544"/>
  <c r="F8544"/>
  <c r="G8544"/>
  <c r="H8544"/>
  <c r="A8669"/>
  <c r="B8669"/>
  <c r="C8669"/>
  <c r="D8669"/>
  <c r="E8669"/>
  <c r="F8669"/>
  <c r="G8669"/>
  <c r="H8669"/>
  <c r="A8570"/>
  <c r="B8570"/>
  <c r="C8570"/>
  <c r="D8570"/>
  <c r="E8570"/>
  <c r="F8570"/>
  <c r="G8570"/>
  <c r="H8570"/>
  <c r="A8788"/>
  <c r="B8788"/>
  <c r="C8788"/>
  <c r="D8788"/>
  <c r="E8788"/>
  <c r="F8788"/>
  <c r="G8788"/>
  <c r="A8712"/>
  <c r="B8712"/>
  <c r="C8712"/>
  <c r="D8712"/>
  <c r="E8712"/>
  <c r="F8712"/>
  <c r="G8712"/>
  <c r="H8712"/>
  <c r="A8523"/>
  <c r="B8523"/>
  <c r="C8523"/>
  <c r="D8523"/>
  <c r="E8523"/>
  <c r="F8523"/>
  <c r="G8523"/>
  <c r="H8523"/>
  <c r="A8545"/>
  <c r="B8545"/>
  <c r="C8545"/>
  <c r="D8545"/>
  <c r="E8545"/>
  <c r="F8545"/>
  <c r="G8545"/>
  <c r="H8545"/>
  <c r="A8670"/>
  <c r="B8670"/>
  <c r="C8670"/>
  <c r="D8670"/>
  <c r="E8670"/>
  <c r="F8670"/>
  <c r="G8670"/>
  <c r="H8670"/>
  <c r="A8789"/>
  <c r="B8789"/>
  <c r="C8789"/>
  <c r="D8789"/>
  <c r="E8789"/>
  <c r="F8789"/>
  <c r="G8789"/>
  <c r="A8524"/>
  <c r="B8524"/>
  <c r="C8524"/>
  <c r="D8524"/>
  <c r="E8524"/>
  <c r="F8524"/>
  <c r="G8524"/>
  <c r="H8524"/>
  <c r="A8671"/>
  <c r="B8671"/>
  <c r="C8671"/>
  <c r="D8671"/>
  <c r="E8671"/>
  <c r="F8671"/>
  <c r="G8671"/>
  <c r="H8671"/>
  <c r="A8790"/>
  <c r="B8790"/>
  <c r="C8790"/>
  <c r="D8790"/>
  <c r="E8790"/>
  <c r="F8790"/>
  <c r="G8790"/>
  <c r="A8713"/>
  <c r="B8713"/>
  <c r="C8713"/>
  <c r="D8713"/>
  <c r="E8713"/>
  <c r="F8713"/>
  <c r="G8713"/>
  <c r="H8713"/>
  <c r="A8525"/>
  <c r="B8525"/>
  <c r="C8525"/>
  <c r="D8525"/>
  <c r="E8525"/>
  <c r="F8525"/>
  <c r="G8525"/>
  <c r="H8525"/>
  <c r="A8672"/>
  <c r="B8672"/>
  <c r="C8672"/>
  <c r="D8672"/>
  <c r="E8672"/>
  <c r="F8672"/>
  <c r="G8672"/>
  <c r="H8672"/>
  <c r="A7995"/>
  <c r="B7995"/>
  <c r="C7995"/>
  <c r="D7995"/>
  <c r="E7995"/>
  <c r="F7995"/>
  <c r="G7995"/>
  <c r="H7995"/>
  <c r="A8060"/>
  <c r="B8060"/>
  <c r="C8060"/>
  <c r="D8060"/>
  <c r="E8060"/>
  <c r="F8060"/>
  <c r="G8060"/>
  <c r="H8060"/>
  <c r="A8103"/>
  <c r="B8103"/>
  <c r="C8103"/>
  <c r="D8103"/>
  <c r="E8103"/>
  <c r="F8103"/>
  <c r="G8103"/>
  <c r="H8103"/>
  <c r="A8140"/>
  <c r="B8140"/>
  <c r="C8140"/>
  <c r="D8140"/>
  <c r="E8140"/>
  <c r="F8140"/>
  <c r="G8140"/>
  <c r="A8061"/>
  <c r="B8061"/>
  <c r="C8061"/>
  <c r="D8061"/>
  <c r="E8061"/>
  <c r="F8061"/>
  <c r="G8061"/>
  <c r="H8061"/>
  <c r="A8141"/>
  <c r="B8141"/>
  <c r="C8141"/>
  <c r="D8141"/>
  <c r="E8141"/>
  <c r="F8141"/>
  <c r="G8141"/>
  <c r="A8062"/>
  <c r="B8062"/>
  <c r="C8062"/>
  <c r="D8062"/>
  <c r="E8062"/>
  <c r="F8062"/>
  <c r="G8062"/>
  <c r="H8062"/>
  <c r="A8142"/>
  <c r="B8142"/>
  <c r="C8142"/>
  <c r="D8142"/>
  <c r="E8142"/>
  <c r="F8142"/>
  <c r="G8142"/>
  <c r="A8063"/>
  <c r="B8063"/>
  <c r="C8063"/>
  <c r="D8063"/>
  <c r="E8063"/>
  <c r="F8063"/>
  <c r="G8063"/>
  <c r="H8063"/>
  <c r="A8178"/>
  <c r="B8178"/>
  <c r="C8178"/>
  <c r="D8178"/>
  <c r="E8178"/>
  <c r="F8178"/>
  <c r="G8178"/>
  <c r="H8178"/>
  <c r="A8276"/>
  <c r="B8276"/>
  <c r="C8276"/>
  <c r="D8276"/>
  <c r="E8276"/>
  <c r="F8276"/>
  <c r="G8276"/>
  <c r="H8276"/>
  <c r="A8277"/>
  <c r="B8277"/>
  <c r="C8277"/>
  <c r="D8277"/>
  <c r="E8277"/>
  <c r="F8277"/>
  <c r="G8277"/>
  <c r="H8277"/>
  <c r="A8278"/>
  <c r="B8278"/>
  <c r="C8278"/>
  <c r="D8278"/>
  <c r="E8278"/>
  <c r="F8278"/>
  <c r="G8278"/>
  <c r="H8278"/>
  <c r="A8279"/>
  <c r="B8279"/>
  <c r="C8279"/>
  <c r="D8279"/>
  <c r="E8279"/>
  <c r="F8279"/>
  <c r="G8279"/>
  <c r="H8279"/>
  <c r="A8280"/>
  <c r="B8280"/>
  <c r="C8280"/>
  <c r="D8280"/>
  <c r="E8280"/>
  <c r="F8280"/>
  <c r="G8280"/>
  <c r="H8280"/>
  <c r="A8366"/>
  <c r="B8366"/>
  <c r="C8366"/>
  <c r="D8366"/>
  <c r="E8366"/>
  <c r="F8366"/>
  <c r="G8366"/>
  <c r="A8367"/>
  <c r="B8367"/>
  <c r="C8367"/>
  <c r="D8367"/>
  <c r="E8367"/>
  <c r="F8367"/>
  <c r="G8367"/>
  <c r="A8341"/>
  <c r="B8341"/>
  <c r="C8341"/>
  <c r="D8341"/>
  <c r="E8341"/>
  <c r="F8341"/>
  <c r="G8341"/>
  <c r="A8370"/>
  <c r="B8370"/>
  <c r="C8370"/>
  <c r="D8370"/>
  <c r="E8370"/>
  <c r="F8370"/>
  <c r="G8370"/>
  <c r="H8370"/>
  <c r="A8403"/>
  <c r="B8403"/>
  <c r="C8403"/>
  <c r="D8403"/>
  <c r="E8403"/>
  <c r="F8403"/>
  <c r="G8403"/>
  <c r="H8403"/>
  <c r="A8413"/>
  <c r="B8413"/>
  <c r="C8413"/>
  <c r="D8413"/>
  <c r="E8413"/>
  <c r="F8413"/>
  <c r="G8413"/>
  <c r="H8413"/>
  <c r="A8427"/>
  <c r="B8427"/>
  <c r="C8427"/>
  <c r="D8427"/>
  <c r="E8427"/>
  <c r="F8427"/>
  <c r="G8427"/>
  <c r="H8427"/>
  <c r="A8404"/>
  <c r="B8404"/>
  <c r="C8404"/>
  <c r="D8404"/>
  <c r="E8404"/>
  <c r="F8404"/>
  <c r="G8404"/>
  <c r="H8404"/>
  <c r="A8405"/>
  <c r="B8405"/>
  <c r="C8405"/>
  <c r="D8405"/>
  <c r="E8405"/>
  <c r="F8405"/>
  <c r="G8405"/>
  <c r="H8405"/>
  <c r="A8673"/>
  <c r="B8673"/>
  <c r="C8673"/>
  <c r="D8673"/>
  <c r="E8673"/>
  <c r="F8673"/>
  <c r="G8673"/>
  <c r="H8673"/>
  <c r="A8526"/>
  <c r="B8526"/>
  <c r="C8526"/>
  <c r="D8526"/>
  <c r="E8526"/>
  <c r="F8526"/>
  <c r="G8526"/>
  <c r="H8526"/>
  <c r="A8674"/>
  <c r="B8674"/>
  <c r="C8674"/>
  <c r="D8674"/>
  <c r="E8674"/>
  <c r="F8674"/>
  <c r="G8674"/>
  <c r="H8674"/>
  <c r="A8791"/>
  <c r="B8791"/>
  <c r="C8791"/>
  <c r="D8791"/>
  <c r="E8791"/>
  <c r="F8791"/>
  <c r="G8791"/>
  <c r="A8527"/>
  <c r="B8527"/>
  <c r="C8527"/>
  <c r="D8527"/>
  <c r="E8527"/>
  <c r="F8527"/>
  <c r="G8527"/>
  <c r="H8527"/>
  <c r="A8675"/>
  <c r="B8675"/>
  <c r="C8675"/>
  <c r="D8675"/>
  <c r="E8675"/>
  <c r="F8675"/>
  <c r="G8675"/>
  <c r="H8675"/>
  <c r="A8792"/>
  <c r="B8792"/>
  <c r="C8792"/>
  <c r="D8792"/>
  <c r="E8792"/>
  <c r="F8792"/>
  <c r="G8792"/>
  <c r="A8528"/>
  <c r="B8528"/>
  <c r="C8528"/>
  <c r="D8528"/>
  <c r="E8528"/>
  <c r="F8528"/>
  <c r="G8528"/>
  <c r="H8528"/>
  <c r="A8676"/>
  <c r="B8676"/>
  <c r="C8676"/>
  <c r="D8676"/>
  <c r="E8676"/>
  <c r="F8676"/>
  <c r="G8676"/>
  <c r="H8676"/>
  <c r="A8677"/>
  <c r="B8677"/>
  <c r="C8677"/>
  <c r="D8677"/>
  <c r="E8677"/>
  <c r="F8677"/>
  <c r="G8677"/>
  <c r="H8677"/>
  <c r="A7996"/>
  <c r="B7996"/>
  <c r="C7996"/>
  <c r="D7996"/>
  <c r="E7996"/>
  <c r="F7996"/>
  <c r="G7996"/>
  <c r="H7996"/>
  <c r="A7997"/>
  <c r="B7997"/>
  <c r="C7997"/>
  <c r="D7997"/>
  <c r="E7997"/>
  <c r="F7997"/>
  <c r="G7997"/>
  <c r="H7997"/>
  <c r="A8064"/>
  <c r="B8064"/>
  <c r="C8064"/>
  <c r="D8064"/>
  <c r="E8064"/>
  <c r="F8064"/>
  <c r="G8064"/>
  <c r="H8064"/>
  <c r="A8104"/>
  <c r="B8104"/>
  <c r="C8104"/>
  <c r="D8104"/>
  <c r="E8104"/>
  <c r="F8104"/>
  <c r="G8104"/>
  <c r="H8104"/>
  <c r="A8143"/>
  <c r="B8143"/>
  <c r="C8143"/>
  <c r="D8143"/>
  <c r="E8143"/>
  <c r="F8143"/>
  <c r="G8143"/>
  <c r="A8065"/>
  <c r="B8065"/>
  <c r="C8065"/>
  <c r="D8065"/>
  <c r="E8065"/>
  <c r="F8065"/>
  <c r="G8065"/>
  <c r="H8065"/>
  <c r="A8144"/>
  <c r="B8144"/>
  <c r="C8144"/>
  <c r="D8144"/>
  <c r="E8144"/>
  <c r="F8144"/>
  <c r="G8144"/>
  <c r="A8179"/>
  <c r="B8179"/>
  <c r="C8179"/>
  <c r="D8179"/>
  <c r="E8179"/>
  <c r="F8179"/>
  <c r="G8179"/>
  <c r="H8179"/>
  <c r="A8281"/>
  <c r="B8281"/>
  <c r="C8281"/>
  <c r="D8281"/>
  <c r="E8281"/>
  <c r="F8281"/>
  <c r="G8281"/>
  <c r="H8281"/>
  <c r="A8282"/>
  <c r="B8282"/>
  <c r="C8282"/>
  <c r="D8282"/>
  <c r="E8282"/>
  <c r="F8282"/>
  <c r="G8282"/>
  <c r="H8282"/>
  <c r="A8283"/>
  <c r="B8283"/>
  <c r="C8283"/>
  <c r="D8283"/>
  <c r="E8283"/>
  <c r="F8283"/>
  <c r="G8283"/>
  <c r="H8283"/>
  <c r="A8284"/>
  <c r="B8284"/>
  <c r="C8284"/>
  <c r="D8284"/>
  <c r="E8284"/>
  <c r="F8284"/>
  <c r="G8284"/>
  <c r="H8284"/>
  <c r="A8285"/>
  <c r="B8285"/>
  <c r="C8285"/>
  <c r="D8285"/>
  <c r="E8285"/>
  <c r="F8285"/>
  <c r="G8285"/>
  <c r="H8285"/>
  <c r="A8368"/>
  <c r="B8368"/>
  <c r="C8368"/>
  <c r="D8368"/>
  <c r="E8368"/>
  <c r="F8368"/>
  <c r="G8368"/>
  <c r="A8342"/>
  <c r="B8342"/>
  <c r="C8342"/>
  <c r="D8342"/>
  <c r="E8342"/>
  <c r="F8342"/>
  <c r="G8342"/>
  <c r="A8406"/>
  <c r="B8406"/>
  <c r="C8406"/>
  <c r="D8406"/>
  <c r="E8406"/>
  <c r="F8406"/>
  <c r="G8406"/>
  <c r="H8406"/>
  <c r="A8407"/>
  <c r="B8407"/>
  <c r="C8407"/>
  <c r="D8407"/>
  <c r="E8407"/>
  <c r="F8407"/>
  <c r="G8407"/>
  <c r="H8407"/>
  <c r="A8443"/>
  <c r="B8443"/>
  <c r="C8443"/>
  <c r="D8443"/>
  <c r="E8443"/>
  <c r="F8443"/>
  <c r="G8443"/>
  <c r="A8529"/>
  <c r="B8529"/>
  <c r="C8529"/>
  <c r="D8529"/>
  <c r="E8529"/>
  <c r="F8529"/>
  <c r="G8529"/>
  <c r="H8529"/>
  <c r="A8678"/>
  <c r="B8678"/>
  <c r="C8678"/>
  <c r="D8678"/>
  <c r="E8678"/>
  <c r="F8678"/>
  <c r="G8678"/>
  <c r="H8678"/>
  <c r="A8714"/>
  <c r="B8714"/>
  <c r="C8714"/>
  <c r="D8714"/>
  <c r="E8714"/>
  <c r="F8714"/>
  <c r="G8714"/>
  <c r="H8714"/>
  <c r="A8530"/>
  <c r="B8530"/>
  <c r="C8530"/>
  <c r="D8530"/>
  <c r="E8530"/>
  <c r="F8530"/>
  <c r="G8530"/>
  <c r="H8530"/>
  <c r="A8679"/>
  <c r="B8679"/>
  <c r="C8679"/>
  <c r="D8679"/>
  <c r="E8679"/>
  <c r="F8679"/>
  <c r="G8679"/>
  <c r="H8679"/>
  <c r="A8793"/>
  <c r="B8793"/>
  <c r="C8793"/>
  <c r="D8793"/>
  <c r="E8793"/>
  <c r="F8793"/>
  <c r="G8793"/>
  <c r="A8715"/>
  <c r="B8715"/>
  <c r="C8715"/>
  <c r="D8715"/>
  <c r="E8715"/>
  <c r="F8715"/>
  <c r="G8715"/>
  <c r="H8715"/>
  <c r="A8531"/>
  <c r="B8531"/>
  <c r="C8531"/>
  <c r="D8531"/>
  <c r="E8531"/>
  <c r="F8531"/>
  <c r="G8531"/>
  <c r="H8531"/>
  <c r="A8680"/>
  <c r="B8680"/>
  <c r="C8680"/>
  <c r="D8680"/>
  <c r="E8680"/>
  <c r="F8680"/>
  <c r="G8680"/>
  <c r="H8680"/>
  <c r="A8794"/>
  <c r="B8794"/>
  <c r="C8794"/>
  <c r="D8794"/>
  <c r="E8794"/>
  <c r="F8794"/>
  <c r="G8794"/>
  <c r="A8532"/>
  <c r="B8532"/>
  <c r="C8532"/>
  <c r="D8532"/>
  <c r="E8532"/>
  <c r="F8532"/>
  <c r="G8532"/>
  <c r="H8532"/>
  <c r="A8681"/>
  <c r="B8681"/>
  <c r="C8681"/>
  <c r="D8681"/>
  <c r="E8681"/>
  <c r="F8681"/>
  <c r="G8681"/>
  <c r="H8681"/>
  <c r="A8682"/>
  <c r="B8682"/>
  <c r="C8682"/>
  <c r="D8682"/>
  <c r="E8682"/>
  <c r="F8682"/>
  <c r="G8682"/>
  <c r="H8682"/>
  <c r="A7998"/>
  <c r="B7998"/>
  <c r="C7998"/>
  <c r="D7998"/>
  <c r="E7998"/>
  <c r="F7998"/>
  <c r="G7998"/>
  <c r="H7998"/>
  <c r="A7999"/>
  <c r="B7999"/>
  <c r="C7999"/>
  <c r="D7999"/>
  <c r="E7999"/>
  <c r="F7999"/>
  <c r="G7999"/>
  <c r="H7999"/>
  <c r="A8000"/>
  <c r="B8000"/>
  <c r="C8000"/>
  <c r="D8000"/>
  <c r="E8000"/>
  <c r="F8000"/>
  <c r="G8000"/>
  <c r="H8000"/>
  <c r="A8066"/>
  <c r="B8066"/>
  <c r="C8066"/>
  <c r="D8066"/>
  <c r="E8066"/>
  <c r="F8066"/>
  <c r="G8066"/>
  <c r="H8066"/>
  <c r="A8073"/>
  <c r="B8073"/>
  <c r="C8073"/>
  <c r="D8073"/>
  <c r="E8073"/>
  <c r="F8073"/>
  <c r="G8073"/>
  <c r="H8073"/>
  <c r="A8105"/>
  <c r="B8105"/>
  <c r="C8105"/>
  <c r="D8105"/>
  <c r="E8105"/>
  <c r="F8105"/>
  <c r="G8105"/>
  <c r="H8105"/>
  <c r="A8145"/>
  <c r="B8145"/>
  <c r="C8145"/>
  <c r="D8145"/>
  <c r="E8145"/>
  <c r="F8145"/>
  <c r="G8145"/>
  <c r="A8067"/>
  <c r="B8067"/>
  <c r="C8067"/>
  <c r="D8067"/>
  <c r="E8067"/>
  <c r="F8067"/>
  <c r="G8067"/>
  <c r="H8067"/>
  <c r="A8146"/>
  <c r="B8146"/>
  <c r="C8146"/>
  <c r="D8146"/>
  <c r="E8146"/>
  <c r="F8146"/>
  <c r="G8146"/>
  <c r="A8068"/>
  <c r="B8068"/>
  <c r="C8068"/>
  <c r="D8068"/>
  <c r="E8068"/>
  <c r="F8068"/>
  <c r="G8068"/>
  <c r="H8068"/>
  <c r="A8069"/>
  <c r="B8069"/>
  <c r="C8069"/>
  <c r="D8069"/>
  <c r="E8069"/>
  <c r="F8069"/>
  <c r="G8069"/>
  <c r="H8069"/>
  <c r="A8180"/>
  <c r="B8180"/>
  <c r="C8180"/>
  <c r="D8180"/>
  <c r="E8180"/>
  <c r="F8180"/>
  <c r="G8180"/>
  <c r="H8180"/>
  <c r="A8197"/>
  <c r="B8197"/>
  <c r="C8197"/>
  <c r="D8197"/>
  <c r="E8197"/>
  <c r="F8197"/>
  <c r="G8197"/>
  <c r="H8197"/>
  <c r="A8286"/>
  <c r="B8286"/>
  <c r="C8286"/>
  <c r="D8286"/>
  <c r="E8286"/>
  <c r="F8286"/>
  <c r="G8286"/>
  <c r="H8286"/>
  <c r="A8287"/>
  <c r="B8287"/>
  <c r="C8287"/>
  <c r="D8287"/>
  <c r="E8287"/>
  <c r="F8287"/>
  <c r="G8287"/>
  <c r="H8287"/>
  <c r="A8288"/>
  <c r="B8288"/>
  <c r="C8288"/>
  <c r="D8288"/>
  <c r="E8288"/>
  <c r="F8288"/>
  <c r="G8288"/>
  <c r="H8288"/>
  <c r="A8289"/>
  <c r="B8289"/>
  <c r="C8289"/>
  <c r="D8289"/>
  <c r="E8289"/>
  <c r="F8289"/>
  <c r="G8289"/>
  <c r="H8289"/>
  <c r="A8369"/>
  <c r="B8369"/>
  <c r="C8369"/>
  <c r="D8369"/>
  <c r="E8369"/>
  <c r="F8369"/>
  <c r="G8369"/>
  <c r="A8343"/>
  <c r="B8343"/>
  <c r="C8343"/>
  <c r="D8343"/>
  <c r="E8343"/>
  <c r="F8343"/>
  <c r="G8343"/>
  <c r="A8408"/>
  <c r="B8408"/>
  <c r="C8408"/>
  <c r="D8408"/>
  <c r="E8408"/>
  <c r="F8408"/>
  <c r="G8408"/>
  <c r="H8408"/>
  <c r="A8428"/>
  <c r="B8428"/>
  <c r="C8428"/>
  <c r="D8428"/>
  <c r="E8428"/>
  <c r="F8428"/>
  <c r="G8428"/>
  <c r="H8428"/>
  <c r="A8409"/>
  <c r="B8409"/>
  <c r="C8409"/>
  <c r="D8409"/>
  <c r="E8409"/>
  <c r="F8409"/>
  <c r="G8409"/>
  <c r="H8409"/>
  <c r="A8410"/>
  <c r="B8410"/>
  <c r="C8410"/>
  <c r="D8410"/>
  <c r="E8410"/>
  <c r="F8410"/>
  <c r="G8410"/>
  <c r="H8410"/>
  <c r="A8430"/>
  <c r="B8430"/>
  <c r="C8430"/>
  <c r="D8430"/>
  <c r="E8430"/>
  <c r="F8430"/>
  <c r="G8430"/>
  <c r="H8430"/>
  <c r="A8683"/>
  <c r="B8683"/>
  <c r="C8683"/>
  <c r="D8683"/>
  <c r="E8683"/>
  <c r="F8683"/>
  <c r="G8683"/>
  <c r="H8683"/>
  <c r="A8571"/>
  <c r="B8571"/>
  <c r="C8571"/>
  <c r="D8571"/>
  <c r="E8571"/>
  <c r="F8571"/>
  <c r="G8571"/>
  <c r="H8571"/>
  <c r="A8795"/>
  <c r="B8795"/>
  <c r="C8795"/>
  <c r="D8795"/>
  <c r="E8795"/>
  <c r="F8795"/>
  <c r="G8795"/>
  <c r="A8716"/>
  <c r="B8716"/>
  <c r="C8716"/>
  <c r="D8716"/>
  <c r="E8716"/>
  <c r="F8716"/>
  <c r="G8716"/>
  <c r="H8716"/>
  <c r="A8533"/>
  <c r="B8533"/>
  <c r="C8533"/>
  <c r="D8533"/>
  <c r="E8533"/>
  <c r="F8533"/>
  <c r="G8533"/>
  <c r="H8533"/>
  <c r="A8684"/>
  <c r="B8684"/>
  <c r="C8684"/>
  <c r="D8684"/>
  <c r="E8684"/>
  <c r="F8684"/>
  <c r="G8684"/>
  <c r="H8684"/>
  <c r="A8572"/>
  <c r="B8572"/>
  <c r="C8572"/>
  <c r="D8572"/>
  <c r="E8572"/>
  <c r="F8572"/>
  <c r="G8572"/>
  <c r="H8572"/>
  <c r="A8726"/>
  <c r="B8726"/>
  <c r="C8726"/>
  <c r="D8726"/>
  <c r="E8726"/>
  <c r="F8726"/>
  <c r="G8726"/>
  <c r="H8726"/>
  <c r="A8796"/>
  <c r="B8796"/>
  <c r="C8796"/>
  <c r="D8796"/>
  <c r="E8796"/>
  <c r="F8796"/>
  <c r="G8796"/>
  <c r="A8717"/>
  <c r="B8717"/>
  <c r="C8717"/>
  <c r="D8717"/>
  <c r="E8717"/>
  <c r="F8717"/>
  <c r="G8717"/>
  <c r="H8717"/>
  <c r="A8534"/>
  <c r="B8534"/>
  <c r="C8534"/>
  <c r="D8534"/>
  <c r="E8534"/>
  <c r="F8534"/>
  <c r="G8534"/>
  <c r="H8534"/>
  <c r="A8685"/>
  <c r="B8685"/>
  <c r="C8685"/>
  <c r="D8685"/>
  <c r="E8685"/>
  <c r="F8685"/>
  <c r="G8685"/>
  <c r="H8685"/>
  <c r="A8797"/>
  <c r="B8797"/>
  <c r="C8797"/>
  <c r="D8797"/>
  <c r="E8797"/>
  <c r="F8797"/>
  <c r="G8797"/>
  <c r="A8535"/>
  <c r="B8535"/>
  <c r="C8535"/>
  <c r="D8535"/>
  <c r="E8535"/>
  <c r="F8535"/>
  <c r="G8535"/>
  <c r="H8535"/>
  <c r="A8686"/>
  <c r="B8686"/>
  <c r="C8686"/>
  <c r="D8686"/>
  <c r="E8686"/>
  <c r="F8686"/>
  <c r="G8686"/>
  <c r="H8686"/>
  <c r="A8536"/>
  <c r="B8536"/>
  <c r="C8536"/>
  <c r="D8536"/>
  <c r="E8536"/>
  <c r="F8536"/>
  <c r="G8536"/>
  <c r="H8536"/>
  <c r="A8546"/>
  <c r="B8546"/>
  <c r="C8546"/>
  <c r="D8546"/>
  <c r="E8546"/>
  <c r="F8546"/>
  <c r="G8546"/>
  <c r="H8546"/>
  <c r="A8687"/>
  <c r="B8687"/>
  <c r="C8687"/>
  <c r="D8687"/>
  <c r="E8687"/>
  <c r="F8687"/>
  <c r="G8687"/>
  <c r="H8687"/>
  <c r="A1415"/>
  <c r="B1415"/>
  <c r="C1415"/>
  <c r="D1415"/>
  <c r="E1415"/>
  <c r="F1415"/>
  <c r="G1415"/>
  <c r="H1415"/>
  <c r="A1471"/>
  <c r="B1471"/>
  <c r="C1471"/>
  <c r="D1471"/>
  <c r="E1471"/>
  <c r="F1471"/>
  <c r="G1471"/>
  <c r="H1471"/>
  <c r="A1416"/>
  <c r="B1416"/>
  <c r="C1416"/>
  <c r="D1416"/>
  <c r="E1416"/>
  <c r="F1416"/>
  <c r="G1416"/>
  <c r="H1416"/>
  <c r="A1763"/>
  <c r="B1763"/>
  <c r="C1763"/>
  <c r="D1763"/>
  <c r="E1763"/>
  <c r="F1763"/>
  <c r="G1763"/>
  <c r="A1802"/>
  <c r="B1802"/>
  <c r="C1802"/>
  <c r="D1802"/>
  <c r="E1802"/>
  <c r="F1802"/>
  <c r="G1802"/>
  <c r="H1802"/>
  <c r="A1920"/>
  <c r="B1920"/>
  <c r="C1920"/>
  <c r="D1920"/>
  <c r="E1920"/>
  <c r="F1920"/>
  <c r="G1920"/>
  <c r="H1920"/>
  <c r="A2084"/>
  <c r="B2084"/>
  <c r="C2084"/>
  <c r="D2084"/>
  <c r="E2084"/>
  <c r="F2084"/>
  <c r="G2084"/>
  <c r="H2084"/>
  <c r="A1921"/>
  <c r="B1921"/>
  <c r="C1921"/>
  <c r="D1921"/>
  <c r="E1921"/>
  <c r="F1921"/>
  <c r="G1921"/>
  <c r="H1921"/>
  <c r="A2085"/>
  <c r="B2085"/>
  <c r="C2085"/>
  <c r="D2085"/>
  <c r="E2085"/>
  <c r="F2085"/>
  <c r="G2085"/>
  <c r="H2085"/>
  <c r="A1364"/>
  <c r="B1364"/>
  <c r="C1364"/>
  <c r="D1364"/>
  <c r="E1364"/>
  <c r="F1364"/>
  <c r="G1364"/>
  <c r="A1340"/>
  <c r="B1340"/>
  <c r="C1340"/>
  <c r="D1340"/>
  <c r="E1340"/>
  <c r="F1340"/>
  <c r="G1340"/>
  <c r="H1340"/>
  <c r="A1417"/>
  <c r="B1417"/>
  <c r="C1417"/>
  <c r="D1417"/>
  <c r="E1417"/>
  <c r="F1417"/>
  <c r="G1417"/>
  <c r="H1417"/>
  <c r="A1472"/>
  <c r="B1472"/>
  <c r="C1472"/>
  <c r="D1472"/>
  <c r="E1472"/>
  <c r="F1472"/>
  <c r="G1472"/>
  <c r="H1472"/>
  <c r="A1510"/>
  <c r="B1510"/>
  <c r="C1510"/>
  <c r="D1510"/>
  <c r="E1510"/>
  <c r="F1510"/>
  <c r="G1510"/>
  <c r="A1418"/>
  <c r="B1418"/>
  <c r="C1418"/>
  <c r="D1418"/>
  <c r="E1418"/>
  <c r="F1418"/>
  <c r="G1418"/>
  <c r="H1418"/>
  <c r="A1485"/>
  <c r="B1485"/>
  <c r="C1485"/>
  <c r="D1485"/>
  <c r="E1485"/>
  <c r="F1485"/>
  <c r="G1485"/>
  <c r="H1485"/>
  <c r="A1511"/>
  <c r="B1511"/>
  <c r="C1511"/>
  <c r="D1511"/>
  <c r="E1511"/>
  <c r="F1511"/>
  <c r="G1511"/>
  <c r="A1419"/>
  <c r="B1419"/>
  <c r="C1419"/>
  <c r="D1419"/>
  <c r="E1419"/>
  <c r="F1419"/>
  <c r="G1419"/>
  <c r="H1419"/>
  <c r="A1512"/>
  <c r="B1512"/>
  <c r="C1512"/>
  <c r="D1512"/>
  <c r="E1512"/>
  <c r="F1512"/>
  <c r="G1512"/>
  <c r="A1420"/>
  <c r="B1420"/>
  <c r="C1420"/>
  <c r="D1420"/>
  <c r="E1420"/>
  <c r="F1420"/>
  <c r="G1420"/>
  <c r="H1420"/>
  <c r="A1537"/>
  <c r="B1537"/>
  <c r="C1537"/>
  <c r="D1537"/>
  <c r="E1537"/>
  <c r="F1537"/>
  <c r="G1537"/>
  <c r="H1537"/>
  <c r="A1560"/>
  <c r="B1560"/>
  <c r="C1560"/>
  <c r="D1560"/>
  <c r="E1560"/>
  <c r="F1560"/>
  <c r="G1560"/>
  <c r="H1560"/>
  <c r="A1577"/>
  <c r="B1577"/>
  <c r="C1577"/>
  <c r="D1577"/>
  <c r="E1577"/>
  <c r="F1577"/>
  <c r="G1577"/>
  <c r="A1583"/>
  <c r="B1583"/>
  <c r="C1583"/>
  <c r="D1583"/>
  <c r="E1583"/>
  <c r="F1583"/>
  <c r="G1583"/>
  <c r="H1583"/>
  <c r="A1648"/>
  <c r="B1648"/>
  <c r="C1648"/>
  <c r="D1648"/>
  <c r="E1648"/>
  <c r="F1648"/>
  <c r="G1648"/>
  <c r="H1648"/>
  <c r="A1649"/>
  <c r="B1649"/>
  <c r="C1649"/>
  <c r="D1649"/>
  <c r="E1649"/>
  <c r="F1649"/>
  <c r="G1649"/>
  <c r="H1649"/>
  <c r="A1725"/>
  <c r="B1725"/>
  <c r="C1725"/>
  <c r="D1725"/>
  <c r="E1725"/>
  <c r="F1725"/>
  <c r="G1725"/>
  <c r="A1650"/>
  <c r="B1650"/>
  <c r="C1650"/>
  <c r="D1650"/>
  <c r="E1650"/>
  <c r="F1650"/>
  <c r="G1650"/>
  <c r="H1650"/>
  <c r="A1651"/>
  <c r="B1651"/>
  <c r="C1651"/>
  <c r="D1651"/>
  <c r="E1651"/>
  <c r="F1651"/>
  <c r="G1651"/>
  <c r="H1651"/>
  <c r="A1652"/>
  <c r="B1652"/>
  <c r="C1652"/>
  <c r="D1652"/>
  <c r="E1652"/>
  <c r="F1652"/>
  <c r="G1652"/>
  <c r="H1652"/>
  <c r="A1726"/>
  <c r="B1726"/>
  <c r="C1726"/>
  <c r="D1726"/>
  <c r="E1726"/>
  <c r="F1726"/>
  <c r="G1726"/>
  <c r="A1764"/>
  <c r="B1764"/>
  <c r="C1764"/>
  <c r="D1764"/>
  <c r="E1764"/>
  <c r="F1764"/>
  <c r="G1764"/>
  <c r="A1765"/>
  <c r="B1765"/>
  <c r="C1765"/>
  <c r="D1765"/>
  <c r="E1765"/>
  <c r="F1765"/>
  <c r="G1765"/>
  <c r="A1743"/>
  <c r="B1743"/>
  <c r="C1743"/>
  <c r="D1743"/>
  <c r="E1743"/>
  <c r="F1743"/>
  <c r="G1743"/>
  <c r="A1803"/>
  <c r="B1803"/>
  <c r="C1803"/>
  <c r="D1803"/>
  <c r="E1803"/>
  <c r="F1803"/>
  <c r="G1803"/>
  <c r="H1803"/>
  <c r="A1837"/>
  <c r="B1837"/>
  <c r="C1837"/>
  <c r="D1837"/>
  <c r="E1837"/>
  <c r="F1837"/>
  <c r="G1837"/>
  <c r="H1837"/>
  <c r="A1804"/>
  <c r="B1804"/>
  <c r="C1804"/>
  <c r="D1804"/>
  <c r="E1804"/>
  <c r="F1804"/>
  <c r="G1804"/>
  <c r="H1804"/>
  <c r="A1805"/>
  <c r="B1805"/>
  <c r="C1805"/>
  <c r="D1805"/>
  <c r="E1805"/>
  <c r="F1805"/>
  <c r="G1805"/>
  <c r="H1805"/>
  <c r="A1922"/>
  <c r="B1922"/>
  <c r="C1922"/>
  <c r="D1922"/>
  <c r="E1922"/>
  <c r="F1922"/>
  <c r="G1922"/>
  <c r="H1922"/>
  <c r="A2086"/>
  <c r="B2086"/>
  <c r="C2086"/>
  <c r="D2086"/>
  <c r="E2086"/>
  <c r="F2086"/>
  <c r="G2086"/>
  <c r="H2086"/>
  <c r="A2140"/>
  <c r="B2140"/>
  <c r="C2140"/>
  <c r="D2140"/>
  <c r="E2140"/>
  <c r="F2140"/>
  <c r="G2140"/>
  <c r="H2140"/>
  <c r="A1923"/>
  <c r="B1923"/>
  <c r="C1923"/>
  <c r="D1923"/>
  <c r="E1923"/>
  <c r="F1923"/>
  <c r="G1923"/>
  <c r="H1923"/>
  <c r="A2087"/>
  <c r="B2087"/>
  <c r="C2087"/>
  <c r="D2087"/>
  <c r="E2087"/>
  <c r="F2087"/>
  <c r="G2087"/>
  <c r="H2087"/>
  <c r="A2222"/>
  <c r="B2222"/>
  <c r="C2222"/>
  <c r="D2222"/>
  <c r="E2222"/>
  <c r="F2222"/>
  <c r="G2222"/>
  <c r="A2141"/>
  <c r="B2141"/>
  <c r="C2141"/>
  <c r="D2141"/>
  <c r="E2141"/>
  <c r="F2141"/>
  <c r="G2141"/>
  <c r="H2141"/>
  <c r="A1924"/>
  <c r="B1924"/>
  <c r="C1924"/>
  <c r="D1924"/>
  <c r="E1924"/>
  <c r="F1924"/>
  <c r="G1924"/>
  <c r="H1924"/>
  <c r="A2088"/>
  <c r="B2088"/>
  <c r="C2088"/>
  <c r="D2088"/>
  <c r="E2088"/>
  <c r="F2088"/>
  <c r="G2088"/>
  <c r="H2088"/>
  <c r="A2223"/>
  <c r="B2223"/>
  <c r="C2223"/>
  <c r="D2223"/>
  <c r="E2223"/>
  <c r="F2223"/>
  <c r="G2223"/>
  <c r="A1925"/>
  <c r="B1925"/>
  <c r="C1925"/>
  <c r="D1925"/>
  <c r="E1925"/>
  <c r="F1925"/>
  <c r="G1925"/>
  <c r="H1925"/>
  <c r="A2089"/>
  <c r="B2089"/>
  <c r="C2089"/>
  <c r="D2089"/>
  <c r="E2089"/>
  <c r="F2089"/>
  <c r="G2089"/>
  <c r="H2089"/>
  <c r="A2224"/>
  <c r="B2224"/>
  <c r="C2224"/>
  <c r="D2224"/>
  <c r="E2224"/>
  <c r="F2224"/>
  <c r="G2224"/>
  <c r="A1926"/>
  <c r="B1926"/>
  <c r="C1926"/>
  <c r="D1926"/>
  <c r="E1926"/>
  <c r="F1926"/>
  <c r="G1926"/>
  <c r="H1926"/>
  <c r="A2090"/>
  <c r="B2090"/>
  <c r="C2090"/>
  <c r="D2090"/>
  <c r="E2090"/>
  <c r="F2090"/>
  <c r="G2090"/>
  <c r="H2090"/>
  <c r="A1341"/>
  <c r="B1341"/>
  <c r="C1341"/>
  <c r="D1341"/>
  <c r="E1341"/>
  <c r="F1341"/>
  <c r="G1341"/>
  <c r="H1341"/>
  <c r="A1342"/>
  <c r="B1342"/>
  <c r="C1342"/>
  <c r="D1342"/>
  <c r="E1342"/>
  <c r="F1342"/>
  <c r="G1342"/>
  <c r="H1342"/>
  <c r="A1343"/>
  <c r="B1343"/>
  <c r="C1343"/>
  <c r="D1343"/>
  <c r="E1343"/>
  <c r="F1343"/>
  <c r="G1343"/>
  <c r="H1343"/>
  <c r="A1421"/>
  <c r="B1421"/>
  <c r="C1421"/>
  <c r="D1421"/>
  <c r="E1421"/>
  <c r="F1421"/>
  <c r="G1421"/>
  <c r="H1421"/>
  <c r="A1473"/>
  <c r="B1473"/>
  <c r="C1473"/>
  <c r="D1473"/>
  <c r="E1473"/>
  <c r="F1473"/>
  <c r="G1473"/>
  <c r="H1473"/>
  <c r="A1448"/>
  <c r="B1448"/>
  <c r="C1448"/>
  <c r="D1448"/>
  <c r="E1448"/>
  <c r="F1448"/>
  <c r="G1448"/>
  <c r="H1448"/>
  <c r="A1513"/>
  <c r="B1513"/>
  <c r="C1513"/>
  <c r="D1513"/>
  <c r="E1513"/>
  <c r="F1513"/>
  <c r="G1513"/>
  <c r="A1422"/>
  <c r="B1422"/>
  <c r="C1422"/>
  <c r="D1422"/>
  <c r="E1422"/>
  <c r="F1422"/>
  <c r="G1422"/>
  <c r="H1422"/>
  <c r="A1474"/>
  <c r="B1474"/>
  <c r="C1474"/>
  <c r="D1474"/>
  <c r="E1474"/>
  <c r="F1474"/>
  <c r="G1474"/>
  <c r="H1474"/>
  <c r="A1514"/>
  <c r="B1514"/>
  <c r="C1514"/>
  <c r="D1514"/>
  <c r="E1514"/>
  <c r="F1514"/>
  <c r="G1514"/>
  <c r="A1423"/>
  <c r="B1423"/>
  <c r="C1423"/>
  <c r="D1423"/>
  <c r="E1423"/>
  <c r="F1423"/>
  <c r="G1423"/>
  <c r="H1423"/>
  <c r="A1424"/>
  <c r="B1424"/>
  <c r="C1424"/>
  <c r="D1424"/>
  <c r="E1424"/>
  <c r="F1424"/>
  <c r="G1424"/>
  <c r="H1424"/>
  <c r="A1561"/>
  <c r="B1561"/>
  <c r="C1561"/>
  <c r="D1561"/>
  <c r="E1561"/>
  <c r="F1561"/>
  <c r="G1561"/>
  <c r="H1561"/>
  <c r="A1584"/>
  <c r="B1584"/>
  <c r="C1584"/>
  <c r="D1584"/>
  <c r="E1584"/>
  <c r="F1584"/>
  <c r="G1584"/>
  <c r="H1584"/>
  <c r="A1653"/>
  <c r="B1653"/>
  <c r="C1653"/>
  <c r="D1653"/>
  <c r="E1653"/>
  <c r="F1653"/>
  <c r="G1653"/>
  <c r="H1653"/>
  <c r="A1727"/>
  <c r="B1727"/>
  <c r="C1727"/>
  <c r="D1727"/>
  <c r="E1727"/>
  <c r="F1727"/>
  <c r="G1727"/>
  <c r="A1654"/>
  <c r="B1654"/>
  <c r="C1654"/>
  <c r="D1654"/>
  <c r="E1654"/>
  <c r="F1654"/>
  <c r="G1654"/>
  <c r="H1654"/>
  <c r="A1728"/>
  <c r="B1728"/>
  <c r="C1728"/>
  <c r="D1728"/>
  <c r="E1728"/>
  <c r="F1728"/>
  <c r="G1728"/>
  <c r="A1655"/>
  <c r="B1655"/>
  <c r="C1655"/>
  <c r="D1655"/>
  <c r="E1655"/>
  <c r="F1655"/>
  <c r="G1655"/>
  <c r="H1655"/>
  <c r="A1656"/>
  <c r="B1656"/>
  <c r="C1656"/>
  <c r="D1656"/>
  <c r="E1656"/>
  <c r="F1656"/>
  <c r="G1656"/>
  <c r="H1656"/>
  <c r="A1657"/>
  <c r="B1657"/>
  <c r="C1657"/>
  <c r="D1657"/>
  <c r="E1657"/>
  <c r="F1657"/>
  <c r="G1657"/>
  <c r="H1657"/>
  <c r="A1766"/>
  <c r="B1766"/>
  <c r="C1766"/>
  <c r="D1766"/>
  <c r="E1766"/>
  <c r="F1766"/>
  <c r="G1766"/>
  <c r="A1767"/>
  <c r="B1767"/>
  <c r="C1767"/>
  <c r="D1767"/>
  <c r="E1767"/>
  <c r="F1767"/>
  <c r="G1767"/>
  <c r="A1768"/>
  <c r="B1768"/>
  <c r="C1768"/>
  <c r="D1768"/>
  <c r="E1768"/>
  <c r="F1768"/>
  <c r="G1768"/>
  <c r="A1806"/>
  <c r="B1806"/>
  <c r="C1806"/>
  <c r="D1806"/>
  <c r="E1806"/>
  <c r="F1806"/>
  <c r="G1806"/>
  <c r="H1806"/>
  <c r="A1824"/>
  <c r="B1824"/>
  <c r="C1824"/>
  <c r="D1824"/>
  <c r="E1824"/>
  <c r="F1824"/>
  <c r="G1824"/>
  <c r="H1824"/>
  <c r="A1838"/>
  <c r="B1838"/>
  <c r="C1838"/>
  <c r="D1838"/>
  <c r="E1838"/>
  <c r="F1838"/>
  <c r="G1838"/>
  <c r="H1838"/>
  <c r="A1807"/>
  <c r="B1807"/>
  <c r="C1807"/>
  <c r="D1807"/>
  <c r="E1807"/>
  <c r="F1807"/>
  <c r="G1807"/>
  <c r="H1807"/>
  <c r="A1808"/>
  <c r="B1808"/>
  <c r="C1808"/>
  <c r="D1808"/>
  <c r="E1808"/>
  <c r="F1808"/>
  <c r="G1808"/>
  <c r="H1808"/>
  <c r="A1927"/>
  <c r="B1927"/>
  <c r="C1927"/>
  <c r="D1927"/>
  <c r="E1927"/>
  <c r="F1927"/>
  <c r="G1927"/>
  <c r="H1927"/>
  <c r="A2091"/>
  <c r="B2091"/>
  <c r="C2091"/>
  <c r="D2091"/>
  <c r="E2091"/>
  <c r="F2091"/>
  <c r="G2091"/>
  <c r="H2091"/>
  <c r="A2225"/>
  <c r="B2225"/>
  <c r="C2225"/>
  <c r="D2225"/>
  <c r="E2225"/>
  <c r="F2225"/>
  <c r="G2225"/>
  <c r="A2142"/>
  <c r="B2142"/>
  <c r="C2142"/>
  <c r="D2142"/>
  <c r="E2142"/>
  <c r="F2142"/>
  <c r="G2142"/>
  <c r="H2142"/>
  <c r="A1928"/>
  <c r="B1928"/>
  <c r="C1928"/>
  <c r="D1928"/>
  <c r="E1928"/>
  <c r="F1928"/>
  <c r="G1928"/>
  <c r="H1928"/>
  <c r="A1965"/>
  <c r="B1965"/>
  <c r="C1965"/>
  <c r="D1965"/>
  <c r="E1965"/>
  <c r="F1965"/>
  <c r="G1965"/>
  <c r="H1965"/>
  <c r="A2092"/>
  <c r="B2092"/>
  <c r="C2092"/>
  <c r="D2092"/>
  <c r="E2092"/>
  <c r="F2092"/>
  <c r="G2092"/>
  <c r="H2092"/>
  <c r="A2011"/>
  <c r="B2011"/>
  <c r="C2011"/>
  <c r="D2011"/>
  <c r="E2011"/>
  <c r="F2011"/>
  <c r="G2011"/>
  <c r="H2011"/>
  <c r="A2226"/>
  <c r="B2226"/>
  <c r="C2226"/>
  <c r="D2226"/>
  <c r="E2226"/>
  <c r="F2226"/>
  <c r="G2226"/>
  <c r="A2143"/>
  <c r="B2143"/>
  <c r="C2143"/>
  <c r="D2143"/>
  <c r="E2143"/>
  <c r="F2143"/>
  <c r="G2143"/>
  <c r="H2143"/>
  <c r="A1929"/>
  <c r="B1929"/>
  <c r="C1929"/>
  <c r="D1929"/>
  <c r="E1929"/>
  <c r="F1929"/>
  <c r="G1929"/>
  <c r="H1929"/>
  <c r="A1966"/>
  <c r="B1966"/>
  <c r="C1966"/>
  <c r="D1966"/>
  <c r="E1966"/>
  <c r="F1966"/>
  <c r="G1966"/>
  <c r="H1966"/>
  <c r="A2093"/>
  <c r="B2093"/>
  <c r="C2093"/>
  <c r="D2093"/>
  <c r="E2093"/>
  <c r="F2093"/>
  <c r="G2093"/>
  <c r="H2093"/>
  <c r="A2227"/>
  <c r="B2227"/>
  <c r="C2227"/>
  <c r="D2227"/>
  <c r="E2227"/>
  <c r="F2227"/>
  <c r="G2227"/>
  <c r="A1930"/>
  <c r="B1930"/>
  <c r="C1930"/>
  <c r="D1930"/>
  <c r="E1930"/>
  <c r="F1930"/>
  <c r="G1930"/>
  <c r="H1930"/>
  <c r="A1967"/>
  <c r="B1967"/>
  <c r="C1967"/>
  <c r="D1967"/>
  <c r="E1967"/>
  <c r="F1967"/>
  <c r="G1967"/>
  <c r="H1967"/>
  <c r="A2094"/>
  <c r="B2094"/>
  <c r="C2094"/>
  <c r="D2094"/>
  <c r="E2094"/>
  <c r="F2094"/>
  <c r="G2094"/>
  <c r="H2094"/>
  <c r="A2228"/>
  <c r="B2228"/>
  <c r="C2228"/>
  <c r="D2228"/>
  <c r="E2228"/>
  <c r="F2228"/>
  <c r="G2228"/>
  <c r="A2144"/>
  <c r="B2144"/>
  <c r="C2144"/>
  <c r="D2144"/>
  <c r="E2144"/>
  <c r="F2144"/>
  <c r="G2144"/>
  <c r="H2144"/>
  <c r="A1931"/>
  <c r="B1931"/>
  <c r="C1931"/>
  <c r="D1931"/>
  <c r="E1931"/>
  <c r="F1931"/>
  <c r="G1931"/>
  <c r="H1931"/>
  <c r="A2095"/>
  <c r="B2095"/>
  <c r="C2095"/>
  <c r="D2095"/>
  <c r="E2095"/>
  <c r="F2095"/>
  <c r="G2095"/>
  <c r="H2095"/>
  <c r="A1344"/>
  <c r="B1344"/>
  <c r="C1344"/>
  <c r="D1344"/>
  <c r="E1344"/>
  <c r="F1344"/>
  <c r="G1344"/>
  <c r="H1344"/>
  <c r="A1345"/>
  <c r="B1345"/>
  <c r="C1345"/>
  <c r="D1345"/>
  <c r="E1345"/>
  <c r="F1345"/>
  <c r="G1345"/>
  <c r="H1345"/>
  <c r="A1346"/>
  <c r="B1346"/>
  <c r="C1346"/>
  <c r="D1346"/>
  <c r="E1346"/>
  <c r="F1346"/>
  <c r="G1346"/>
  <c r="H1346"/>
  <c r="A1425"/>
  <c r="B1425"/>
  <c r="C1425"/>
  <c r="D1425"/>
  <c r="E1425"/>
  <c r="F1425"/>
  <c r="G1425"/>
  <c r="H1425"/>
  <c r="A1475"/>
  <c r="B1475"/>
  <c r="C1475"/>
  <c r="D1475"/>
  <c r="E1475"/>
  <c r="F1475"/>
  <c r="G1475"/>
  <c r="H1475"/>
  <c r="A1515"/>
  <c r="B1515"/>
  <c r="C1515"/>
  <c r="D1515"/>
  <c r="E1515"/>
  <c r="F1515"/>
  <c r="G1515"/>
  <c r="A1426"/>
  <c r="B1426"/>
  <c r="C1426"/>
  <c r="D1426"/>
  <c r="E1426"/>
  <c r="F1426"/>
  <c r="G1426"/>
  <c r="H1426"/>
  <c r="A1476"/>
  <c r="B1476"/>
  <c r="C1476"/>
  <c r="D1476"/>
  <c r="E1476"/>
  <c r="F1476"/>
  <c r="G1476"/>
  <c r="H1476"/>
  <c r="A1516"/>
  <c r="B1516"/>
  <c r="C1516"/>
  <c r="D1516"/>
  <c r="E1516"/>
  <c r="F1516"/>
  <c r="G1516"/>
  <c r="A1484"/>
  <c r="B1484"/>
  <c r="C1484"/>
  <c r="D1484"/>
  <c r="E1484"/>
  <c r="F1484"/>
  <c r="G1484"/>
  <c r="H1484"/>
  <c r="A1427"/>
  <c r="B1427"/>
  <c r="C1427"/>
  <c r="D1427"/>
  <c r="E1427"/>
  <c r="F1427"/>
  <c r="G1427"/>
  <c r="H1427"/>
  <c r="A1517"/>
  <c r="B1517"/>
  <c r="C1517"/>
  <c r="D1517"/>
  <c r="E1517"/>
  <c r="F1517"/>
  <c r="G1517"/>
  <c r="A1428"/>
  <c r="B1428"/>
  <c r="C1428"/>
  <c r="D1428"/>
  <c r="E1428"/>
  <c r="F1428"/>
  <c r="G1428"/>
  <c r="H1428"/>
  <c r="A1562"/>
  <c r="B1562"/>
  <c r="C1562"/>
  <c r="D1562"/>
  <c r="E1562"/>
  <c r="F1562"/>
  <c r="G1562"/>
  <c r="H1562"/>
  <c r="A1578"/>
  <c r="B1578"/>
  <c r="C1578"/>
  <c r="D1578"/>
  <c r="E1578"/>
  <c r="F1578"/>
  <c r="G1578"/>
  <c r="A1658"/>
  <c r="B1658"/>
  <c r="C1658"/>
  <c r="D1658"/>
  <c r="E1658"/>
  <c r="F1658"/>
  <c r="G1658"/>
  <c r="H1658"/>
  <c r="A1659"/>
  <c r="B1659"/>
  <c r="C1659"/>
  <c r="D1659"/>
  <c r="E1659"/>
  <c r="F1659"/>
  <c r="G1659"/>
  <c r="H1659"/>
  <c r="A1729"/>
  <c r="B1729"/>
  <c r="C1729"/>
  <c r="D1729"/>
  <c r="E1729"/>
  <c r="F1729"/>
  <c r="G1729"/>
  <c r="A1660"/>
  <c r="B1660"/>
  <c r="C1660"/>
  <c r="D1660"/>
  <c r="E1660"/>
  <c r="F1660"/>
  <c r="G1660"/>
  <c r="H1660"/>
  <c r="A1661"/>
  <c r="B1661"/>
  <c r="C1661"/>
  <c r="D1661"/>
  <c r="E1661"/>
  <c r="F1661"/>
  <c r="G1661"/>
  <c r="H1661"/>
  <c r="A1662"/>
  <c r="B1662"/>
  <c r="C1662"/>
  <c r="D1662"/>
  <c r="E1662"/>
  <c r="F1662"/>
  <c r="G1662"/>
  <c r="H1662"/>
  <c r="A1769"/>
  <c r="B1769"/>
  <c r="C1769"/>
  <c r="D1769"/>
  <c r="E1769"/>
  <c r="F1769"/>
  <c r="G1769"/>
  <c r="A1734"/>
  <c r="B1734"/>
  <c r="C1734"/>
  <c r="D1734"/>
  <c r="E1734"/>
  <c r="F1734"/>
  <c r="G1734"/>
  <c r="H1734"/>
  <c r="A1770"/>
  <c r="B1770"/>
  <c r="C1770"/>
  <c r="D1770"/>
  <c r="E1770"/>
  <c r="F1770"/>
  <c r="G1770"/>
  <c r="A1771"/>
  <c r="B1771"/>
  <c r="C1771"/>
  <c r="D1771"/>
  <c r="E1771"/>
  <c r="F1771"/>
  <c r="G1771"/>
  <c r="A1744"/>
  <c r="B1744"/>
  <c r="C1744"/>
  <c r="D1744"/>
  <c r="E1744"/>
  <c r="F1744"/>
  <c r="G1744"/>
  <c r="A1809"/>
  <c r="B1809"/>
  <c r="C1809"/>
  <c r="D1809"/>
  <c r="E1809"/>
  <c r="F1809"/>
  <c r="G1809"/>
  <c r="H1809"/>
  <c r="A1825"/>
  <c r="B1825"/>
  <c r="C1825"/>
  <c r="D1825"/>
  <c r="E1825"/>
  <c r="F1825"/>
  <c r="G1825"/>
  <c r="H1825"/>
  <c r="A1839"/>
  <c r="B1839"/>
  <c r="C1839"/>
  <c r="D1839"/>
  <c r="E1839"/>
  <c r="F1839"/>
  <c r="G1839"/>
  <c r="H1839"/>
  <c r="A1853"/>
  <c r="B1853"/>
  <c r="C1853"/>
  <c r="D1853"/>
  <c r="E1853"/>
  <c r="F1853"/>
  <c r="G1853"/>
  <c r="A1810"/>
  <c r="B1810"/>
  <c r="C1810"/>
  <c r="D1810"/>
  <c r="E1810"/>
  <c r="F1810"/>
  <c r="G1810"/>
  <c r="H1810"/>
  <c r="A1811"/>
  <c r="B1811"/>
  <c r="C1811"/>
  <c r="D1811"/>
  <c r="E1811"/>
  <c r="F1811"/>
  <c r="G1811"/>
  <c r="H1811"/>
  <c r="A1854"/>
  <c r="B1854"/>
  <c r="C1854"/>
  <c r="D1854"/>
  <c r="E1854"/>
  <c r="F1854"/>
  <c r="G1854"/>
  <c r="A1932"/>
  <c r="B1932"/>
  <c r="C1932"/>
  <c r="D1932"/>
  <c r="E1932"/>
  <c r="F1932"/>
  <c r="G1932"/>
  <c r="H1932"/>
  <c r="A2096"/>
  <c r="B2096"/>
  <c r="C2096"/>
  <c r="D2096"/>
  <c r="E2096"/>
  <c r="F2096"/>
  <c r="G2096"/>
  <c r="H2096"/>
  <c r="A2229"/>
  <c r="B2229"/>
  <c r="C2229"/>
  <c r="D2229"/>
  <c r="E2229"/>
  <c r="F2229"/>
  <c r="G2229"/>
  <c r="A1933"/>
  <c r="B1933"/>
  <c r="C1933"/>
  <c r="D1933"/>
  <c r="E1933"/>
  <c r="F1933"/>
  <c r="G1933"/>
  <c r="H1933"/>
  <c r="A1968"/>
  <c r="B1968"/>
  <c r="C1968"/>
  <c r="D1968"/>
  <c r="E1968"/>
  <c r="F1968"/>
  <c r="G1968"/>
  <c r="H1968"/>
  <c r="A2097"/>
  <c r="B2097"/>
  <c r="C2097"/>
  <c r="D2097"/>
  <c r="E2097"/>
  <c r="F2097"/>
  <c r="G2097"/>
  <c r="H2097"/>
  <c r="A2230"/>
  <c r="B2230"/>
  <c r="C2230"/>
  <c r="D2230"/>
  <c r="E2230"/>
  <c r="F2230"/>
  <c r="G2230"/>
  <c r="A2145"/>
  <c r="B2145"/>
  <c r="C2145"/>
  <c r="D2145"/>
  <c r="E2145"/>
  <c r="F2145"/>
  <c r="G2145"/>
  <c r="H2145"/>
  <c r="A1934"/>
  <c r="B1934"/>
  <c r="C1934"/>
  <c r="D1934"/>
  <c r="E1934"/>
  <c r="F1934"/>
  <c r="G1934"/>
  <c r="H1934"/>
  <c r="A1969"/>
  <c r="B1969"/>
  <c r="C1969"/>
  <c r="D1969"/>
  <c r="E1969"/>
  <c r="F1969"/>
  <c r="G1969"/>
  <c r="H1969"/>
  <c r="A2098"/>
  <c r="B2098"/>
  <c r="C2098"/>
  <c r="D2098"/>
  <c r="E2098"/>
  <c r="F2098"/>
  <c r="G2098"/>
  <c r="H2098"/>
  <c r="A2231"/>
  <c r="B2231"/>
  <c r="C2231"/>
  <c r="D2231"/>
  <c r="E2231"/>
  <c r="F2231"/>
  <c r="G2231"/>
  <c r="A1935"/>
  <c r="B1935"/>
  <c r="C1935"/>
  <c r="D1935"/>
  <c r="E1935"/>
  <c r="F1935"/>
  <c r="G1935"/>
  <c r="H1935"/>
  <c r="A2099"/>
  <c r="B2099"/>
  <c r="C2099"/>
  <c r="D2099"/>
  <c r="E2099"/>
  <c r="F2099"/>
  <c r="G2099"/>
  <c r="H2099"/>
  <c r="A2232"/>
  <c r="B2232"/>
  <c r="C2232"/>
  <c r="D2232"/>
  <c r="E2232"/>
  <c r="F2232"/>
  <c r="G2232"/>
  <c r="A2146"/>
  <c r="B2146"/>
  <c r="C2146"/>
  <c r="D2146"/>
  <c r="E2146"/>
  <c r="F2146"/>
  <c r="G2146"/>
  <c r="H2146"/>
  <c r="A1936"/>
  <c r="B1936"/>
  <c r="C1936"/>
  <c r="D1936"/>
  <c r="E1936"/>
  <c r="F1936"/>
  <c r="G1936"/>
  <c r="H1936"/>
  <c r="A2100"/>
  <c r="B2100"/>
  <c r="C2100"/>
  <c r="D2100"/>
  <c r="E2100"/>
  <c r="F2100"/>
  <c r="G2100"/>
  <c r="H2100"/>
  <c r="A1347"/>
  <c r="B1347"/>
  <c r="C1347"/>
  <c r="D1347"/>
  <c r="E1347"/>
  <c r="F1347"/>
  <c r="G1347"/>
  <c r="H1347"/>
  <c r="A1359"/>
  <c r="B1359"/>
  <c r="C1359"/>
  <c r="D1359"/>
  <c r="E1359"/>
  <c r="F1359"/>
  <c r="G1359"/>
  <c r="H1359"/>
  <c r="A1348"/>
  <c r="B1348"/>
  <c r="C1348"/>
  <c r="D1348"/>
  <c r="E1348"/>
  <c r="F1348"/>
  <c r="G1348"/>
  <c r="H1348"/>
  <c r="A1349"/>
  <c r="B1349"/>
  <c r="C1349"/>
  <c r="D1349"/>
  <c r="E1349"/>
  <c r="F1349"/>
  <c r="G1349"/>
  <c r="H1349"/>
  <c r="A1429"/>
  <c r="B1429"/>
  <c r="C1429"/>
  <c r="D1429"/>
  <c r="E1429"/>
  <c r="F1429"/>
  <c r="G1429"/>
  <c r="H1429"/>
  <c r="A1445"/>
  <c r="B1445"/>
  <c r="C1445"/>
  <c r="D1445"/>
  <c r="E1445"/>
  <c r="F1445"/>
  <c r="G1445"/>
  <c r="H1445"/>
  <c r="A1477"/>
  <c r="B1477"/>
  <c r="C1477"/>
  <c r="D1477"/>
  <c r="E1477"/>
  <c r="F1477"/>
  <c r="G1477"/>
  <c r="H1477"/>
  <c r="A1518"/>
  <c r="B1518"/>
  <c r="C1518"/>
  <c r="D1518"/>
  <c r="E1518"/>
  <c r="F1518"/>
  <c r="G1518"/>
  <c r="A1430"/>
  <c r="B1430"/>
  <c r="C1430"/>
  <c r="D1430"/>
  <c r="E1430"/>
  <c r="F1430"/>
  <c r="G1430"/>
  <c r="H1430"/>
  <c r="A1519"/>
  <c r="B1519"/>
  <c r="C1519"/>
  <c r="D1519"/>
  <c r="E1519"/>
  <c r="F1519"/>
  <c r="G1519"/>
  <c r="A1431"/>
  <c r="B1431"/>
  <c r="C1431"/>
  <c r="D1431"/>
  <c r="E1431"/>
  <c r="F1431"/>
  <c r="G1431"/>
  <c r="H1431"/>
  <c r="A1432"/>
  <c r="B1432"/>
  <c r="C1432"/>
  <c r="D1432"/>
  <c r="E1432"/>
  <c r="F1432"/>
  <c r="G1432"/>
  <c r="H1432"/>
  <c r="A1563"/>
  <c r="B1563"/>
  <c r="C1563"/>
  <c r="D1563"/>
  <c r="E1563"/>
  <c r="F1563"/>
  <c r="G1563"/>
  <c r="H1563"/>
  <c r="A1585"/>
  <c r="B1585"/>
  <c r="C1585"/>
  <c r="D1585"/>
  <c r="E1585"/>
  <c r="F1585"/>
  <c r="G1585"/>
  <c r="H1585"/>
  <c r="A1663"/>
  <c r="B1663"/>
  <c r="C1663"/>
  <c r="D1663"/>
  <c r="E1663"/>
  <c r="F1663"/>
  <c r="G1663"/>
  <c r="H1663"/>
  <c r="A1664"/>
  <c r="B1664"/>
  <c r="C1664"/>
  <c r="D1664"/>
  <c r="E1664"/>
  <c r="F1664"/>
  <c r="G1664"/>
  <c r="H1664"/>
  <c r="A1665"/>
  <c r="B1665"/>
  <c r="C1665"/>
  <c r="D1665"/>
  <c r="E1665"/>
  <c r="F1665"/>
  <c r="G1665"/>
  <c r="H1665"/>
  <c r="A1666"/>
  <c r="B1666"/>
  <c r="C1666"/>
  <c r="D1666"/>
  <c r="E1666"/>
  <c r="F1666"/>
  <c r="G1666"/>
  <c r="H1666"/>
  <c r="A1667"/>
  <c r="B1667"/>
  <c r="C1667"/>
  <c r="D1667"/>
  <c r="E1667"/>
  <c r="F1667"/>
  <c r="G1667"/>
  <c r="H1667"/>
  <c r="A1772"/>
  <c r="B1772"/>
  <c r="C1772"/>
  <c r="D1772"/>
  <c r="E1772"/>
  <c r="F1772"/>
  <c r="G1772"/>
  <c r="A1812"/>
  <c r="B1812"/>
  <c r="C1812"/>
  <c r="D1812"/>
  <c r="E1812"/>
  <c r="F1812"/>
  <c r="G1812"/>
  <c r="H1812"/>
  <c r="A1826"/>
  <c r="B1826"/>
  <c r="C1826"/>
  <c r="D1826"/>
  <c r="E1826"/>
  <c r="F1826"/>
  <c r="G1826"/>
  <c r="H1826"/>
  <c r="A1840"/>
  <c r="B1840"/>
  <c r="C1840"/>
  <c r="D1840"/>
  <c r="E1840"/>
  <c r="F1840"/>
  <c r="G1840"/>
  <c r="H1840"/>
  <c r="A1855"/>
  <c r="B1855"/>
  <c r="C1855"/>
  <c r="D1855"/>
  <c r="E1855"/>
  <c r="F1855"/>
  <c r="G1855"/>
  <c r="A1813"/>
  <c r="B1813"/>
  <c r="C1813"/>
  <c r="D1813"/>
  <c r="E1813"/>
  <c r="F1813"/>
  <c r="G1813"/>
  <c r="H1813"/>
  <c r="A1814"/>
  <c r="B1814"/>
  <c r="C1814"/>
  <c r="D1814"/>
  <c r="E1814"/>
  <c r="F1814"/>
  <c r="G1814"/>
  <c r="H1814"/>
  <c r="A1937"/>
  <c r="B1937"/>
  <c r="C1937"/>
  <c r="D1937"/>
  <c r="E1937"/>
  <c r="F1937"/>
  <c r="G1937"/>
  <c r="H1937"/>
  <c r="A2101"/>
  <c r="B2101"/>
  <c r="C2101"/>
  <c r="D2101"/>
  <c r="E2101"/>
  <c r="F2101"/>
  <c r="G2101"/>
  <c r="H2101"/>
  <c r="A2147"/>
  <c r="B2147"/>
  <c r="C2147"/>
  <c r="D2147"/>
  <c r="E2147"/>
  <c r="F2147"/>
  <c r="G2147"/>
  <c r="H2147"/>
  <c r="A1938"/>
  <c r="B1938"/>
  <c r="C1938"/>
  <c r="D1938"/>
  <c r="E1938"/>
  <c r="F1938"/>
  <c r="G1938"/>
  <c r="H1938"/>
  <c r="A2102"/>
  <c r="B2102"/>
  <c r="C2102"/>
  <c r="D2102"/>
  <c r="E2102"/>
  <c r="F2102"/>
  <c r="G2102"/>
  <c r="H2102"/>
  <c r="A1998"/>
  <c r="B1998"/>
  <c r="C1998"/>
  <c r="D1998"/>
  <c r="E1998"/>
  <c r="F1998"/>
  <c r="G1998"/>
  <c r="H1998"/>
  <c r="A2233"/>
  <c r="B2233"/>
  <c r="C2233"/>
  <c r="D2233"/>
  <c r="E2233"/>
  <c r="F2233"/>
  <c r="G2233"/>
  <c r="A2148"/>
  <c r="B2148"/>
  <c r="C2148"/>
  <c r="D2148"/>
  <c r="E2148"/>
  <c r="F2148"/>
  <c r="G2148"/>
  <c r="H2148"/>
  <c r="A1939"/>
  <c r="B1939"/>
  <c r="C1939"/>
  <c r="D1939"/>
  <c r="E1939"/>
  <c r="F1939"/>
  <c r="G1939"/>
  <c r="H1939"/>
  <c r="A2103"/>
  <c r="B2103"/>
  <c r="C2103"/>
  <c r="D2103"/>
  <c r="E2103"/>
  <c r="F2103"/>
  <c r="G2103"/>
  <c r="H2103"/>
  <c r="A2234"/>
  <c r="B2234"/>
  <c r="C2234"/>
  <c r="D2234"/>
  <c r="E2234"/>
  <c r="F2234"/>
  <c r="G2234"/>
  <c r="A1940"/>
  <c r="B1940"/>
  <c r="C1940"/>
  <c r="D1940"/>
  <c r="E1940"/>
  <c r="F1940"/>
  <c r="G1940"/>
  <c r="H1940"/>
  <c r="A2104"/>
  <c r="B2104"/>
  <c r="C2104"/>
  <c r="D2104"/>
  <c r="E2104"/>
  <c r="F2104"/>
  <c r="G2104"/>
  <c r="H2104"/>
  <c r="A2235"/>
  <c r="B2235"/>
  <c r="C2235"/>
  <c r="D2235"/>
  <c r="E2235"/>
  <c r="F2235"/>
  <c r="G2235"/>
  <c r="A2149"/>
  <c r="B2149"/>
  <c r="C2149"/>
  <c r="D2149"/>
  <c r="E2149"/>
  <c r="F2149"/>
  <c r="G2149"/>
  <c r="H2149"/>
  <c r="A1941"/>
  <c r="B1941"/>
  <c r="C1941"/>
  <c r="D1941"/>
  <c r="E1941"/>
  <c r="F1941"/>
  <c r="G1941"/>
  <c r="H1941"/>
  <c r="A2105"/>
  <c r="B2105"/>
  <c r="C2105"/>
  <c r="D2105"/>
  <c r="E2105"/>
  <c r="F2105"/>
  <c r="G2105"/>
  <c r="H2105"/>
  <c r="A1350"/>
  <c r="B1350"/>
  <c r="C1350"/>
  <c r="D1350"/>
  <c r="E1350"/>
  <c r="F1350"/>
  <c r="G1350"/>
  <c r="H1350"/>
  <c r="A1433"/>
  <c r="B1433"/>
  <c r="C1433"/>
  <c r="D1433"/>
  <c r="E1433"/>
  <c r="F1433"/>
  <c r="G1433"/>
  <c r="H1433"/>
  <c r="A1478"/>
  <c r="B1478"/>
  <c r="C1478"/>
  <c r="D1478"/>
  <c r="E1478"/>
  <c r="F1478"/>
  <c r="G1478"/>
  <c r="H1478"/>
  <c r="A1520"/>
  <c r="B1520"/>
  <c r="C1520"/>
  <c r="D1520"/>
  <c r="E1520"/>
  <c r="F1520"/>
  <c r="G1520"/>
  <c r="A1434"/>
  <c r="B1434"/>
  <c r="C1434"/>
  <c r="D1434"/>
  <c r="E1434"/>
  <c r="F1434"/>
  <c r="G1434"/>
  <c r="H1434"/>
  <c r="A1521"/>
  <c r="B1521"/>
  <c r="C1521"/>
  <c r="D1521"/>
  <c r="E1521"/>
  <c r="F1521"/>
  <c r="G1521"/>
  <c r="A1435"/>
  <c r="B1435"/>
  <c r="C1435"/>
  <c r="D1435"/>
  <c r="E1435"/>
  <c r="F1435"/>
  <c r="G1435"/>
  <c r="H1435"/>
  <c r="A1522"/>
  <c r="B1522"/>
  <c r="C1522"/>
  <c r="D1522"/>
  <c r="E1522"/>
  <c r="F1522"/>
  <c r="G1522"/>
  <c r="A1436"/>
  <c r="B1436"/>
  <c r="C1436"/>
  <c r="D1436"/>
  <c r="E1436"/>
  <c r="F1436"/>
  <c r="G1436"/>
  <c r="H1436"/>
  <c r="A1523"/>
  <c r="B1523"/>
  <c r="C1523"/>
  <c r="D1523"/>
  <c r="E1523"/>
  <c r="F1523"/>
  <c r="G1523"/>
  <c r="A1538"/>
  <c r="B1538"/>
  <c r="C1538"/>
  <c r="D1538"/>
  <c r="E1538"/>
  <c r="F1538"/>
  <c r="G1538"/>
  <c r="H1538"/>
  <c r="A1564"/>
  <c r="B1564"/>
  <c r="C1564"/>
  <c r="D1564"/>
  <c r="E1564"/>
  <c r="F1564"/>
  <c r="G1564"/>
  <c r="H1564"/>
  <c r="A1579"/>
  <c r="B1579"/>
  <c r="C1579"/>
  <c r="D1579"/>
  <c r="E1579"/>
  <c r="F1579"/>
  <c r="G1579"/>
  <c r="A1668"/>
  <c r="B1668"/>
  <c r="C1668"/>
  <c r="D1668"/>
  <c r="E1668"/>
  <c r="F1668"/>
  <c r="G1668"/>
  <c r="H1668"/>
  <c r="A1730"/>
  <c r="B1730"/>
  <c r="C1730"/>
  <c r="D1730"/>
  <c r="E1730"/>
  <c r="F1730"/>
  <c r="G1730"/>
  <c r="A1669"/>
  <c r="B1669"/>
  <c r="C1669"/>
  <c r="D1669"/>
  <c r="E1669"/>
  <c r="F1669"/>
  <c r="G1669"/>
  <c r="H1669"/>
  <c r="A1670"/>
  <c r="B1670"/>
  <c r="C1670"/>
  <c r="D1670"/>
  <c r="E1670"/>
  <c r="F1670"/>
  <c r="G1670"/>
  <c r="H1670"/>
  <c r="A1671"/>
  <c r="B1671"/>
  <c r="C1671"/>
  <c r="D1671"/>
  <c r="E1671"/>
  <c r="F1671"/>
  <c r="G1671"/>
  <c r="H1671"/>
  <c r="A1672"/>
  <c r="B1672"/>
  <c r="C1672"/>
  <c r="D1672"/>
  <c r="E1672"/>
  <c r="F1672"/>
  <c r="G1672"/>
  <c r="H1672"/>
  <c r="A1773"/>
  <c r="B1773"/>
  <c r="C1773"/>
  <c r="D1773"/>
  <c r="E1773"/>
  <c r="F1773"/>
  <c r="G1773"/>
  <c r="A1774"/>
  <c r="B1774"/>
  <c r="C1774"/>
  <c r="D1774"/>
  <c r="E1774"/>
  <c r="F1774"/>
  <c r="G1774"/>
  <c r="A1815"/>
  <c r="B1815"/>
  <c r="C1815"/>
  <c r="D1815"/>
  <c r="E1815"/>
  <c r="F1815"/>
  <c r="G1815"/>
  <c r="H1815"/>
  <c r="A1841"/>
  <c r="B1841"/>
  <c r="C1841"/>
  <c r="D1841"/>
  <c r="E1841"/>
  <c r="F1841"/>
  <c r="G1841"/>
  <c r="H1841"/>
  <c r="A1816"/>
  <c r="B1816"/>
  <c r="C1816"/>
  <c r="D1816"/>
  <c r="E1816"/>
  <c r="F1816"/>
  <c r="G1816"/>
  <c r="H1816"/>
  <c r="A1817"/>
  <c r="B1817"/>
  <c r="C1817"/>
  <c r="D1817"/>
  <c r="E1817"/>
  <c r="F1817"/>
  <c r="G1817"/>
  <c r="H1817"/>
  <c r="A1856"/>
  <c r="B1856"/>
  <c r="C1856"/>
  <c r="D1856"/>
  <c r="E1856"/>
  <c r="F1856"/>
  <c r="G1856"/>
  <c r="A2106"/>
  <c r="B2106"/>
  <c r="C2106"/>
  <c r="D2106"/>
  <c r="E2106"/>
  <c r="F2106"/>
  <c r="G2106"/>
  <c r="H2106"/>
  <c r="A2236"/>
  <c r="B2236"/>
  <c r="C2236"/>
  <c r="D2236"/>
  <c r="E2236"/>
  <c r="F2236"/>
  <c r="G2236"/>
  <c r="A2150"/>
  <c r="B2150"/>
  <c r="C2150"/>
  <c r="D2150"/>
  <c r="E2150"/>
  <c r="F2150"/>
  <c r="G2150"/>
  <c r="H2150"/>
  <c r="A1942"/>
  <c r="B1942"/>
  <c r="C1942"/>
  <c r="D1942"/>
  <c r="E1942"/>
  <c r="F1942"/>
  <c r="G1942"/>
  <c r="H1942"/>
  <c r="A2107"/>
  <c r="B2107"/>
  <c r="C2107"/>
  <c r="D2107"/>
  <c r="E2107"/>
  <c r="F2107"/>
  <c r="G2107"/>
  <c r="H2107"/>
  <c r="A2237"/>
  <c r="B2237"/>
  <c r="C2237"/>
  <c r="D2237"/>
  <c r="E2237"/>
  <c r="F2237"/>
  <c r="G2237"/>
  <c r="A2151"/>
  <c r="B2151"/>
  <c r="C2151"/>
  <c r="D2151"/>
  <c r="E2151"/>
  <c r="F2151"/>
  <c r="G2151"/>
  <c r="H2151"/>
  <c r="A1943"/>
  <c r="B1943"/>
  <c r="C1943"/>
  <c r="D1943"/>
  <c r="E1943"/>
  <c r="F1943"/>
  <c r="G1943"/>
  <c r="H1943"/>
  <c r="A2108"/>
  <c r="B2108"/>
  <c r="C2108"/>
  <c r="D2108"/>
  <c r="E2108"/>
  <c r="F2108"/>
  <c r="G2108"/>
  <c r="H2108"/>
  <c r="A2159"/>
  <c r="B2159"/>
  <c r="C2159"/>
  <c r="D2159"/>
  <c r="E2159"/>
  <c r="F2159"/>
  <c r="G2159"/>
  <c r="H2159"/>
  <c r="A2238"/>
  <c r="B2238"/>
  <c r="C2238"/>
  <c r="D2238"/>
  <c r="E2238"/>
  <c r="F2238"/>
  <c r="G2238"/>
  <c r="A1944"/>
  <c r="B1944"/>
  <c r="C1944"/>
  <c r="D1944"/>
  <c r="E1944"/>
  <c r="F1944"/>
  <c r="G1944"/>
  <c r="H1944"/>
  <c r="A2109"/>
  <c r="B2109"/>
  <c r="C2109"/>
  <c r="D2109"/>
  <c r="E2109"/>
  <c r="F2109"/>
  <c r="G2109"/>
  <c r="H2109"/>
  <c r="A2239"/>
  <c r="B2239"/>
  <c r="C2239"/>
  <c r="D2239"/>
  <c r="E2239"/>
  <c r="F2239"/>
  <c r="G2239"/>
  <c r="A1945"/>
  <c r="B1945"/>
  <c r="C1945"/>
  <c r="D1945"/>
  <c r="E1945"/>
  <c r="F1945"/>
  <c r="G1945"/>
  <c r="H1945"/>
  <c r="A2110"/>
  <c r="B2110"/>
  <c r="C2110"/>
  <c r="D2110"/>
  <c r="E2110"/>
  <c r="F2110"/>
  <c r="G2110"/>
  <c r="H2110"/>
  <c r="A1351"/>
  <c r="B1351"/>
  <c r="C1351"/>
  <c r="D1351"/>
  <c r="E1351"/>
  <c r="F1351"/>
  <c r="G1351"/>
  <c r="H1351"/>
  <c r="A1357"/>
  <c r="B1357"/>
  <c r="C1357"/>
  <c r="D1357"/>
  <c r="E1357"/>
  <c r="F1357"/>
  <c r="G1357"/>
  <c r="H1357"/>
  <c r="A1358"/>
  <c r="B1358"/>
  <c r="C1358"/>
  <c r="D1358"/>
  <c r="E1358"/>
  <c r="F1358"/>
  <c r="G1358"/>
  <c r="H1358"/>
  <c r="A1352"/>
  <c r="B1352"/>
  <c r="C1352"/>
  <c r="D1352"/>
  <c r="E1352"/>
  <c r="F1352"/>
  <c r="G1352"/>
  <c r="H1352"/>
  <c r="A1362"/>
  <c r="B1362"/>
  <c r="C1362"/>
  <c r="D1362"/>
  <c r="E1362"/>
  <c r="F1362"/>
  <c r="G1362"/>
  <c r="H1362"/>
  <c r="A1365"/>
  <c r="B1365"/>
  <c r="C1365"/>
  <c r="D1365"/>
  <c r="E1365"/>
  <c r="F1365"/>
  <c r="G1365"/>
  <c r="A1353"/>
  <c r="B1353"/>
  <c r="C1353"/>
  <c r="D1353"/>
  <c r="E1353"/>
  <c r="F1353"/>
  <c r="G1353"/>
  <c r="H1353"/>
  <c r="A1437"/>
  <c r="B1437"/>
  <c r="C1437"/>
  <c r="D1437"/>
  <c r="E1437"/>
  <c r="F1437"/>
  <c r="G1437"/>
  <c r="H1437"/>
  <c r="A1479"/>
  <c r="B1479"/>
  <c r="C1479"/>
  <c r="D1479"/>
  <c r="E1479"/>
  <c r="F1479"/>
  <c r="G1479"/>
  <c r="H1479"/>
  <c r="A1449"/>
  <c r="B1449"/>
  <c r="C1449"/>
  <c r="D1449"/>
  <c r="E1449"/>
  <c r="F1449"/>
  <c r="G1449"/>
  <c r="H1449"/>
  <c r="A1524"/>
  <c r="B1524"/>
  <c r="C1524"/>
  <c r="D1524"/>
  <c r="E1524"/>
  <c r="F1524"/>
  <c r="G1524"/>
  <c r="A1438"/>
  <c r="B1438"/>
  <c r="C1438"/>
  <c r="D1438"/>
  <c r="E1438"/>
  <c r="F1438"/>
  <c r="G1438"/>
  <c r="H1438"/>
  <c r="A1480"/>
  <c r="B1480"/>
  <c r="C1480"/>
  <c r="D1480"/>
  <c r="E1480"/>
  <c r="F1480"/>
  <c r="G1480"/>
  <c r="H1480"/>
  <c r="A1525"/>
  <c r="B1525"/>
  <c r="C1525"/>
  <c r="D1525"/>
  <c r="E1525"/>
  <c r="F1525"/>
  <c r="G1525"/>
  <c r="A1439"/>
  <c r="B1439"/>
  <c r="C1439"/>
  <c r="D1439"/>
  <c r="E1439"/>
  <c r="F1439"/>
  <c r="G1439"/>
  <c r="H1439"/>
  <c r="A1481"/>
  <c r="B1481"/>
  <c r="C1481"/>
  <c r="D1481"/>
  <c r="E1481"/>
  <c r="F1481"/>
  <c r="G1481"/>
  <c r="H1481"/>
  <c r="A1526"/>
  <c r="B1526"/>
  <c r="C1526"/>
  <c r="D1526"/>
  <c r="E1526"/>
  <c r="F1526"/>
  <c r="G1526"/>
  <c r="A1440"/>
  <c r="B1440"/>
  <c r="C1440"/>
  <c r="D1440"/>
  <c r="E1440"/>
  <c r="F1440"/>
  <c r="G1440"/>
  <c r="H1440"/>
  <c r="A1527"/>
  <c r="B1527"/>
  <c r="C1527"/>
  <c r="D1527"/>
  <c r="E1527"/>
  <c r="F1527"/>
  <c r="G1527"/>
  <c r="A1539"/>
  <c r="B1539"/>
  <c r="C1539"/>
  <c r="D1539"/>
  <c r="E1539"/>
  <c r="F1539"/>
  <c r="G1539"/>
  <c r="H1539"/>
  <c r="A1565"/>
  <c r="B1565"/>
  <c r="C1565"/>
  <c r="D1565"/>
  <c r="E1565"/>
  <c r="F1565"/>
  <c r="G1565"/>
  <c r="H1565"/>
  <c r="A1586"/>
  <c r="B1586"/>
  <c r="C1586"/>
  <c r="D1586"/>
  <c r="E1586"/>
  <c r="F1586"/>
  <c r="G1586"/>
  <c r="H1586"/>
  <c r="A1673"/>
  <c r="B1673"/>
  <c r="C1673"/>
  <c r="D1673"/>
  <c r="E1673"/>
  <c r="F1673"/>
  <c r="G1673"/>
  <c r="H1673"/>
  <c r="A1731"/>
  <c r="B1731"/>
  <c r="C1731"/>
  <c r="D1731"/>
  <c r="E1731"/>
  <c r="F1731"/>
  <c r="G1731"/>
  <c r="A1674"/>
  <c r="B1674"/>
  <c r="C1674"/>
  <c r="D1674"/>
  <c r="E1674"/>
  <c r="F1674"/>
  <c r="G1674"/>
  <c r="H1674"/>
  <c r="A1732"/>
  <c r="B1732"/>
  <c r="C1732"/>
  <c r="D1732"/>
  <c r="E1732"/>
  <c r="F1732"/>
  <c r="G1732"/>
  <c r="A1675"/>
  <c r="B1675"/>
  <c r="C1675"/>
  <c r="D1675"/>
  <c r="E1675"/>
  <c r="F1675"/>
  <c r="G1675"/>
  <c r="H1675"/>
  <c r="A1676"/>
  <c r="B1676"/>
  <c r="C1676"/>
  <c r="D1676"/>
  <c r="E1676"/>
  <c r="F1676"/>
  <c r="G1676"/>
  <c r="H1676"/>
  <c r="A1677"/>
  <c r="B1677"/>
  <c r="C1677"/>
  <c r="D1677"/>
  <c r="E1677"/>
  <c r="F1677"/>
  <c r="G1677"/>
  <c r="H1677"/>
  <c r="A1775"/>
  <c r="B1775"/>
  <c r="C1775"/>
  <c r="D1775"/>
  <c r="E1775"/>
  <c r="F1775"/>
  <c r="G1775"/>
  <c r="A1745"/>
  <c r="B1745"/>
  <c r="C1745"/>
  <c r="D1745"/>
  <c r="E1745"/>
  <c r="F1745"/>
  <c r="G1745"/>
  <c r="A1776"/>
  <c r="B1776"/>
  <c r="C1776"/>
  <c r="D1776"/>
  <c r="E1776"/>
  <c r="F1776"/>
  <c r="G1776"/>
  <c r="A1746"/>
  <c r="B1746"/>
  <c r="C1746"/>
  <c r="D1746"/>
  <c r="E1746"/>
  <c r="F1746"/>
  <c r="G1746"/>
  <c r="A1818"/>
  <c r="B1818"/>
  <c r="C1818"/>
  <c r="D1818"/>
  <c r="E1818"/>
  <c r="F1818"/>
  <c r="G1818"/>
  <c r="H1818"/>
  <c r="A1842"/>
  <c r="B1842"/>
  <c r="C1842"/>
  <c r="D1842"/>
  <c r="E1842"/>
  <c r="F1842"/>
  <c r="G1842"/>
  <c r="H1842"/>
  <c r="A1819"/>
  <c r="B1819"/>
  <c r="C1819"/>
  <c r="D1819"/>
  <c r="E1819"/>
  <c r="F1819"/>
  <c r="G1819"/>
  <c r="H1819"/>
  <c r="A1820"/>
  <c r="B1820"/>
  <c r="C1820"/>
  <c r="D1820"/>
  <c r="E1820"/>
  <c r="F1820"/>
  <c r="G1820"/>
  <c r="H1820"/>
  <c r="A1845"/>
  <c r="B1845"/>
  <c r="C1845"/>
  <c r="D1845"/>
  <c r="E1845"/>
  <c r="F1845"/>
  <c r="G1845"/>
  <c r="H1845"/>
  <c r="A1857"/>
  <c r="B1857"/>
  <c r="C1857"/>
  <c r="D1857"/>
  <c r="E1857"/>
  <c r="F1857"/>
  <c r="G1857"/>
  <c r="A2111"/>
  <c r="B2111"/>
  <c r="C2111"/>
  <c r="D2111"/>
  <c r="E2111"/>
  <c r="F2111"/>
  <c r="G2111"/>
  <c r="H2111"/>
  <c r="A2240"/>
  <c r="B2240"/>
  <c r="C2240"/>
  <c r="D2240"/>
  <c r="E2240"/>
  <c r="F2240"/>
  <c r="G2240"/>
  <c r="A1946"/>
  <c r="B1946"/>
  <c r="C1946"/>
  <c r="D1946"/>
  <c r="E1946"/>
  <c r="F1946"/>
  <c r="G1946"/>
  <c r="H1946"/>
  <c r="A1970"/>
  <c r="B1970"/>
  <c r="C1970"/>
  <c r="D1970"/>
  <c r="E1970"/>
  <c r="F1970"/>
  <c r="G1970"/>
  <c r="H1970"/>
  <c r="A2112"/>
  <c r="B2112"/>
  <c r="C2112"/>
  <c r="D2112"/>
  <c r="E2112"/>
  <c r="F2112"/>
  <c r="G2112"/>
  <c r="H2112"/>
  <c r="A1999"/>
  <c r="B1999"/>
  <c r="C1999"/>
  <c r="D1999"/>
  <c r="E1999"/>
  <c r="F1999"/>
  <c r="G1999"/>
  <c r="H1999"/>
  <c r="A2009"/>
  <c r="B2009"/>
  <c r="C2009"/>
  <c r="D2009"/>
  <c r="E2009"/>
  <c r="F2009"/>
  <c r="G2009"/>
  <c r="H2009"/>
  <c r="A2241"/>
  <c r="B2241"/>
  <c r="C2241"/>
  <c r="D2241"/>
  <c r="E2241"/>
  <c r="F2241"/>
  <c r="G2241"/>
  <c r="A2152"/>
  <c r="B2152"/>
  <c r="C2152"/>
  <c r="D2152"/>
  <c r="E2152"/>
  <c r="F2152"/>
  <c r="G2152"/>
  <c r="H2152"/>
  <c r="A1947"/>
  <c r="B1947"/>
  <c r="C1947"/>
  <c r="D1947"/>
  <c r="E1947"/>
  <c r="F1947"/>
  <c r="G1947"/>
  <c r="H1947"/>
  <c r="A2113"/>
  <c r="B2113"/>
  <c r="C2113"/>
  <c r="D2113"/>
  <c r="E2113"/>
  <c r="F2113"/>
  <c r="G2113"/>
  <c r="H2113"/>
  <c r="A2242"/>
  <c r="B2242"/>
  <c r="C2242"/>
  <c r="D2242"/>
  <c r="E2242"/>
  <c r="F2242"/>
  <c r="G2242"/>
  <c r="A1948"/>
  <c r="B1948"/>
  <c r="C1948"/>
  <c r="D1948"/>
  <c r="E1948"/>
  <c r="F1948"/>
  <c r="G1948"/>
  <c r="H1948"/>
  <c r="A2114"/>
  <c r="B2114"/>
  <c r="C2114"/>
  <c r="D2114"/>
  <c r="E2114"/>
  <c r="F2114"/>
  <c r="G2114"/>
  <c r="H2114"/>
  <c r="A2243"/>
  <c r="B2243"/>
  <c r="C2243"/>
  <c r="D2243"/>
  <c r="E2243"/>
  <c r="F2243"/>
  <c r="G2243"/>
  <c r="A2153"/>
  <c r="B2153"/>
  <c r="C2153"/>
  <c r="D2153"/>
  <c r="E2153"/>
  <c r="F2153"/>
  <c r="G2153"/>
  <c r="H2153"/>
  <c r="A1949"/>
  <c r="B1949"/>
  <c r="C1949"/>
  <c r="D1949"/>
  <c r="E1949"/>
  <c r="F1949"/>
  <c r="G1949"/>
  <c r="H1949"/>
  <c r="A2115"/>
  <c r="B2115"/>
  <c r="C2115"/>
  <c r="D2115"/>
  <c r="E2115"/>
  <c r="F2115"/>
  <c r="G2115"/>
  <c r="H2115"/>
  <c r="A1354"/>
  <c r="B1354"/>
  <c r="C1354"/>
  <c r="D1354"/>
  <c r="E1354"/>
  <c r="F1354"/>
  <c r="G1354"/>
  <c r="H1354"/>
  <c r="A1360"/>
  <c r="B1360"/>
  <c r="C1360"/>
  <c r="D1360"/>
  <c r="E1360"/>
  <c r="F1360"/>
  <c r="G1360"/>
  <c r="H1360"/>
  <c r="A1355"/>
  <c r="B1355"/>
  <c r="C1355"/>
  <c r="D1355"/>
  <c r="E1355"/>
  <c r="F1355"/>
  <c r="G1355"/>
  <c r="H1355"/>
  <c r="A1356"/>
  <c r="B1356"/>
  <c r="C1356"/>
  <c r="D1356"/>
  <c r="E1356"/>
  <c r="F1356"/>
  <c r="G1356"/>
  <c r="H1356"/>
  <c r="A1361"/>
  <c r="B1361"/>
  <c r="C1361"/>
  <c r="D1361"/>
  <c r="E1361"/>
  <c r="F1361"/>
  <c r="G1361"/>
  <c r="H1361"/>
  <c r="A1441"/>
  <c r="B1441"/>
  <c r="C1441"/>
  <c r="D1441"/>
  <c r="E1441"/>
  <c r="F1441"/>
  <c r="G1441"/>
  <c r="H1441"/>
  <c r="A1482"/>
  <c r="B1482"/>
  <c r="C1482"/>
  <c r="D1482"/>
  <c r="E1482"/>
  <c r="F1482"/>
  <c r="G1482"/>
  <c r="H1482"/>
  <c r="A1450"/>
  <c r="B1450"/>
  <c r="C1450"/>
  <c r="D1450"/>
  <c r="E1450"/>
  <c r="F1450"/>
  <c r="G1450"/>
  <c r="H1450"/>
  <c r="A1528"/>
  <c r="B1528"/>
  <c r="C1528"/>
  <c r="D1528"/>
  <c r="E1528"/>
  <c r="F1528"/>
  <c r="G1528"/>
  <c r="A1442"/>
  <c r="B1442"/>
  <c r="C1442"/>
  <c r="D1442"/>
  <c r="E1442"/>
  <c r="F1442"/>
  <c r="G1442"/>
  <c r="H1442"/>
  <c r="A1483"/>
  <c r="B1483"/>
  <c r="C1483"/>
  <c r="D1483"/>
  <c r="E1483"/>
  <c r="F1483"/>
  <c r="G1483"/>
  <c r="H1483"/>
  <c r="A1529"/>
  <c r="B1529"/>
  <c r="C1529"/>
  <c r="D1529"/>
  <c r="E1529"/>
  <c r="F1529"/>
  <c r="G1529"/>
  <c r="A1443"/>
  <c r="B1443"/>
  <c r="C1443"/>
  <c r="D1443"/>
  <c r="E1443"/>
  <c r="F1443"/>
  <c r="G1443"/>
  <c r="H1443"/>
  <c r="A1444"/>
  <c r="B1444"/>
  <c r="C1444"/>
  <c r="D1444"/>
  <c r="E1444"/>
  <c r="F1444"/>
  <c r="G1444"/>
  <c r="H1444"/>
  <c r="A1540"/>
  <c r="B1540"/>
  <c r="C1540"/>
  <c r="D1540"/>
  <c r="E1540"/>
  <c r="F1540"/>
  <c r="G1540"/>
  <c r="H1540"/>
  <c r="A1544"/>
  <c r="B1544"/>
  <c r="C1544"/>
  <c r="D1544"/>
  <c r="E1544"/>
  <c r="F1544"/>
  <c r="G1544"/>
  <c r="H1544"/>
  <c r="A1566"/>
  <c r="B1566"/>
  <c r="C1566"/>
  <c r="D1566"/>
  <c r="E1566"/>
  <c r="F1566"/>
  <c r="G1566"/>
  <c r="H1566"/>
  <c r="A1678"/>
  <c r="B1678"/>
  <c r="C1678"/>
  <c r="D1678"/>
  <c r="E1678"/>
  <c r="F1678"/>
  <c r="G1678"/>
  <c r="H1678"/>
  <c r="A1679"/>
  <c r="B1679"/>
  <c r="C1679"/>
  <c r="D1679"/>
  <c r="E1679"/>
  <c r="F1679"/>
  <c r="G1679"/>
  <c r="H1679"/>
  <c r="A1680"/>
  <c r="B1680"/>
  <c r="C1680"/>
  <c r="D1680"/>
  <c r="E1680"/>
  <c r="F1680"/>
  <c r="G1680"/>
  <c r="H1680"/>
  <c r="A1681"/>
  <c r="B1681"/>
  <c r="C1681"/>
  <c r="D1681"/>
  <c r="E1681"/>
  <c r="F1681"/>
  <c r="G1681"/>
  <c r="H1681"/>
  <c r="A1682"/>
  <c r="B1682"/>
  <c r="C1682"/>
  <c r="D1682"/>
  <c r="E1682"/>
  <c r="F1682"/>
  <c r="G1682"/>
  <c r="H1682"/>
  <c r="A1777"/>
  <c r="B1777"/>
  <c r="C1777"/>
  <c r="D1777"/>
  <c r="E1777"/>
  <c r="F1777"/>
  <c r="G1777"/>
  <c r="A1778"/>
  <c r="B1778"/>
  <c r="C1778"/>
  <c r="D1778"/>
  <c r="E1778"/>
  <c r="F1778"/>
  <c r="G1778"/>
  <c r="A1843"/>
  <c r="B1843"/>
  <c r="C1843"/>
  <c r="D1843"/>
  <c r="E1843"/>
  <c r="F1843"/>
  <c r="G1843"/>
  <c r="H1843"/>
  <c r="A1821"/>
  <c r="B1821"/>
  <c r="C1821"/>
  <c r="D1821"/>
  <c r="E1821"/>
  <c r="F1821"/>
  <c r="G1821"/>
  <c r="H1821"/>
  <c r="A1822"/>
  <c r="B1822"/>
  <c r="C1822"/>
  <c r="D1822"/>
  <c r="E1822"/>
  <c r="F1822"/>
  <c r="G1822"/>
  <c r="H1822"/>
  <c r="A2116"/>
  <c r="B2116"/>
  <c r="C2116"/>
  <c r="D2116"/>
  <c r="E2116"/>
  <c r="F2116"/>
  <c r="G2116"/>
  <c r="H2116"/>
  <c r="A2000"/>
  <c r="B2000"/>
  <c r="C2000"/>
  <c r="D2000"/>
  <c r="E2000"/>
  <c r="F2000"/>
  <c r="G2000"/>
  <c r="H2000"/>
  <c r="A2244"/>
  <c r="B2244"/>
  <c r="C2244"/>
  <c r="D2244"/>
  <c r="E2244"/>
  <c r="F2244"/>
  <c r="G2244"/>
  <c r="A1950"/>
  <c r="B1950"/>
  <c r="C1950"/>
  <c r="D1950"/>
  <c r="E1950"/>
  <c r="F1950"/>
  <c r="G1950"/>
  <c r="H1950"/>
  <c r="A2117"/>
  <c r="B2117"/>
  <c r="C2117"/>
  <c r="D2117"/>
  <c r="E2117"/>
  <c r="F2117"/>
  <c r="G2117"/>
  <c r="H2117"/>
  <c r="A2001"/>
  <c r="B2001"/>
  <c r="C2001"/>
  <c r="D2001"/>
  <c r="E2001"/>
  <c r="F2001"/>
  <c r="G2001"/>
  <c r="H2001"/>
  <c r="A2245"/>
  <c r="B2245"/>
  <c r="C2245"/>
  <c r="D2245"/>
  <c r="E2245"/>
  <c r="F2245"/>
  <c r="G2245"/>
  <c r="A2154"/>
  <c r="B2154"/>
  <c r="C2154"/>
  <c r="D2154"/>
  <c r="E2154"/>
  <c r="F2154"/>
  <c r="G2154"/>
  <c r="H2154"/>
  <c r="A1951"/>
  <c r="B1951"/>
  <c r="C1951"/>
  <c r="D1951"/>
  <c r="E1951"/>
  <c r="F1951"/>
  <c r="G1951"/>
  <c r="H1951"/>
  <c r="A2118"/>
  <c r="B2118"/>
  <c r="C2118"/>
  <c r="D2118"/>
  <c r="E2118"/>
  <c r="F2118"/>
  <c r="G2118"/>
  <c r="H2118"/>
  <c r="A2246"/>
  <c r="B2246"/>
  <c r="C2246"/>
  <c r="D2246"/>
  <c r="E2246"/>
  <c r="F2246"/>
  <c r="G2246"/>
  <c r="A1952"/>
  <c r="B1952"/>
  <c r="C1952"/>
  <c r="D1952"/>
  <c r="E1952"/>
  <c r="F1952"/>
  <c r="G1952"/>
  <c r="H1952"/>
  <c r="A2119"/>
  <c r="B2119"/>
  <c r="C2119"/>
  <c r="D2119"/>
  <c r="E2119"/>
  <c r="F2119"/>
  <c r="G2119"/>
  <c r="H2119"/>
  <c r="A2155"/>
  <c r="B2155"/>
  <c r="C2155"/>
  <c r="D2155"/>
  <c r="E2155"/>
  <c r="F2155"/>
  <c r="G2155"/>
  <c r="H2155"/>
  <c r="A1953"/>
  <c r="B1953"/>
  <c r="C1953"/>
  <c r="D1953"/>
  <c r="E1953"/>
  <c r="F1953"/>
  <c r="G1953"/>
  <c r="H1953"/>
  <c r="A2120"/>
  <c r="B2120"/>
  <c r="C2120"/>
  <c r="D2120"/>
  <c r="E2120"/>
  <c r="F2120"/>
  <c r="G2120"/>
  <c r="H2120"/>
  <c r="A15586"/>
  <c r="B15586"/>
  <c r="C15586"/>
  <c r="D15586"/>
  <c r="E15586"/>
  <c r="F15586"/>
  <c r="G15586"/>
  <c r="H15586"/>
  <c r="A15639"/>
  <c r="B15639"/>
  <c r="C15639"/>
  <c r="D15639"/>
  <c r="E15639"/>
  <c r="F15639"/>
  <c r="G15639"/>
  <c r="H15639"/>
  <c r="A15448"/>
  <c r="B15448"/>
  <c r="C15448"/>
  <c r="D15448"/>
  <c r="E15448"/>
  <c r="F15448"/>
  <c r="G15448"/>
  <c r="H15448"/>
  <c r="A14972"/>
  <c r="B14972"/>
  <c r="C14972"/>
  <c r="D14972"/>
  <c r="E14972"/>
  <c r="F14972"/>
  <c r="G14972"/>
  <c r="H14972"/>
  <c r="A14973"/>
  <c r="B14973"/>
  <c r="C14973"/>
  <c r="D14973"/>
  <c r="E14973"/>
  <c r="F14973"/>
  <c r="G14973"/>
  <c r="H14973"/>
  <c r="A15023"/>
  <c r="B15023"/>
  <c r="C15023"/>
  <c r="D15023"/>
  <c r="E15023"/>
  <c r="F15023"/>
  <c r="G15023"/>
  <c r="H15023"/>
  <c r="A15076"/>
  <c r="B15076"/>
  <c r="C15076"/>
  <c r="D15076"/>
  <c r="E15076"/>
  <c r="F15076"/>
  <c r="G15076"/>
  <c r="H15076"/>
  <c r="A15024"/>
  <c r="B15024"/>
  <c r="C15024"/>
  <c r="D15024"/>
  <c r="E15024"/>
  <c r="F15024"/>
  <c r="G15024"/>
  <c r="H15024"/>
  <c r="A15025"/>
  <c r="B15025"/>
  <c r="C15025"/>
  <c r="D15025"/>
  <c r="E15025"/>
  <c r="F15025"/>
  <c r="G15025"/>
  <c r="H15025"/>
  <c r="A15026"/>
  <c r="B15026"/>
  <c r="C15026"/>
  <c r="D15026"/>
  <c r="E15026"/>
  <c r="F15026"/>
  <c r="G15026"/>
  <c r="H15026"/>
  <c r="A15224"/>
  <c r="B15224"/>
  <c r="C15224"/>
  <c r="D15224"/>
  <c r="E15224"/>
  <c r="F15224"/>
  <c r="G15224"/>
  <c r="H15224"/>
  <c r="A15225"/>
  <c r="B15225"/>
  <c r="C15225"/>
  <c r="D15225"/>
  <c r="E15225"/>
  <c r="F15225"/>
  <c r="G15225"/>
  <c r="H15225"/>
  <c r="A15290"/>
  <c r="B15290"/>
  <c r="C15290"/>
  <c r="D15290"/>
  <c r="E15290"/>
  <c r="F15290"/>
  <c r="G15290"/>
  <c r="A15226"/>
  <c r="B15226"/>
  <c r="C15226"/>
  <c r="D15226"/>
  <c r="E15226"/>
  <c r="F15226"/>
  <c r="G15226"/>
  <c r="H15226"/>
  <c r="A15227"/>
  <c r="B15227"/>
  <c r="C15227"/>
  <c r="D15227"/>
  <c r="E15227"/>
  <c r="F15227"/>
  <c r="G15227"/>
  <c r="H15227"/>
  <c r="A15323"/>
  <c r="B15323"/>
  <c r="C15323"/>
  <c r="D15323"/>
  <c r="E15323"/>
  <c r="F15323"/>
  <c r="G15323"/>
  <c r="A15354"/>
  <c r="B15354"/>
  <c r="C15354"/>
  <c r="D15354"/>
  <c r="E15354"/>
  <c r="F15354"/>
  <c r="G15354"/>
  <c r="H15354"/>
  <c r="A15587"/>
  <c r="B15587"/>
  <c r="C15587"/>
  <c r="D15587"/>
  <c r="E15587"/>
  <c r="F15587"/>
  <c r="G15587"/>
  <c r="H15587"/>
  <c r="A15449"/>
  <c r="B15449"/>
  <c r="C15449"/>
  <c r="D15449"/>
  <c r="E15449"/>
  <c r="F15449"/>
  <c r="G15449"/>
  <c r="H15449"/>
  <c r="A15588"/>
  <c r="B15588"/>
  <c r="C15588"/>
  <c r="D15588"/>
  <c r="E15588"/>
  <c r="F15588"/>
  <c r="G15588"/>
  <c r="H15588"/>
  <c r="A15450"/>
  <c r="B15450"/>
  <c r="C15450"/>
  <c r="D15450"/>
  <c r="E15450"/>
  <c r="F15450"/>
  <c r="G15450"/>
  <c r="H15450"/>
  <c r="A15589"/>
  <c r="B15589"/>
  <c r="C15589"/>
  <c r="D15589"/>
  <c r="E15589"/>
  <c r="F15589"/>
  <c r="G15589"/>
  <c r="H15589"/>
  <c r="A15451"/>
  <c r="B15451"/>
  <c r="C15451"/>
  <c r="D15451"/>
  <c r="E15451"/>
  <c r="F15451"/>
  <c r="G15451"/>
  <c r="H15451"/>
  <c r="A15701"/>
  <c r="B15701"/>
  <c r="C15701"/>
  <c r="D15701"/>
  <c r="E15701"/>
  <c r="F15701"/>
  <c r="G15701"/>
  <c r="A15452"/>
  <c r="B15452"/>
  <c r="C15452"/>
  <c r="D15452"/>
  <c r="E15452"/>
  <c r="F15452"/>
  <c r="G15452"/>
  <c r="H15452"/>
  <c r="A15590"/>
  <c r="B15590"/>
  <c r="C15590"/>
  <c r="D15590"/>
  <c r="E15590"/>
  <c r="F15590"/>
  <c r="G15590"/>
  <c r="H15590"/>
  <c r="A15027"/>
  <c r="B15027"/>
  <c r="C15027"/>
  <c r="D15027"/>
  <c r="E15027"/>
  <c r="F15027"/>
  <c r="G15027"/>
  <c r="H15027"/>
  <c r="A15077"/>
  <c r="B15077"/>
  <c r="C15077"/>
  <c r="D15077"/>
  <c r="E15077"/>
  <c r="F15077"/>
  <c r="G15077"/>
  <c r="H15077"/>
  <c r="A15109"/>
  <c r="B15109"/>
  <c r="C15109"/>
  <c r="D15109"/>
  <c r="E15109"/>
  <c r="F15109"/>
  <c r="G15109"/>
  <c r="A15028"/>
  <c r="B15028"/>
  <c r="C15028"/>
  <c r="D15028"/>
  <c r="E15028"/>
  <c r="F15028"/>
  <c r="G15028"/>
  <c r="H15028"/>
  <c r="A15110"/>
  <c r="B15110"/>
  <c r="C15110"/>
  <c r="D15110"/>
  <c r="E15110"/>
  <c r="F15110"/>
  <c r="G15110"/>
  <c r="A15029"/>
  <c r="B15029"/>
  <c r="C15029"/>
  <c r="D15029"/>
  <c r="E15029"/>
  <c r="F15029"/>
  <c r="G15029"/>
  <c r="H15029"/>
  <c r="A15111"/>
  <c r="B15111"/>
  <c r="C15111"/>
  <c r="D15111"/>
  <c r="E15111"/>
  <c r="F15111"/>
  <c r="G15111"/>
  <c r="A15030"/>
  <c r="B15030"/>
  <c r="C15030"/>
  <c r="D15030"/>
  <c r="E15030"/>
  <c r="F15030"/>
  <c r="G15030"/>
  <c r="H15030"/>
  <c r="A15146"/>
  <c r="B15146"/>
  <c r="C15146"/>
  <c r="D15146"/>
  <c r="E15146"/>
  <c r="F15146"/>
  <c r="G15146"/>
  <c r="H15146"/>
  <c r="A15228"/>
  <c r="B15228"/>
  <c r="C15228"/>
  <c r="D15228"/>
  <c r="E15228"/>
  <c r="F15228"/>
  <c r="G15228"/>
  <c r="H15228"/>
  <c r="A15229"/>
  <c r="B15229"/>
  <c r="C15229"/>
  <c r="D15229"/>
  <c r="E15229"/>
  <c r="F15229"/>
  <c r="G15229"/>
  <c r="H15229"/>
  <c r="A15230"/>
  <c r="B15230"/>
  <c r="C15230"/>
  <c r="D15230"/>
  <c r="E15230"/>
  <c r="F15230"/>
  <c r="G15230"/>
  <c r="H15230"/>
  <c r="A15307"/>
  <c r="B15307"/>
  <c r="C15307"/>
  <c r="D15307"/>
  <c r="E15307"/>
  <c r="F15307"/>
  <c r="G15307"/>
  <c r="A15324"/>
  <c r="B15324"/>
  <c r="C15324"/>
  <c r="D15324"/>
  <c r="E15324"/>
  <c r="F15324"/>
  <c r="G15324"/>
  <c r="A15308"/>
  <c r="B15308"/>
  <c r="C15308"/>
  <c r="D15308"/>
  <c r="E15308"/>
  <c r="F15308"/>
  <c r="G15308"/>
  <c r="A15355"/>
  <c r="B15355"/>
  <c r="C15355"/>
  <c r="D15355"/>
  <c r="E15355"/>
  <c r="F15355"/>
  <c r="G15355"/>
  <c r="H15355"/>
  <c r="A15372"/>
  <c r="B15372"/>
  <c r="C15372"/>
  <c r="D15372"/>
  <c r="E15372"/>
  <c r="F15372"/>
  <c r="G15372"/>
  <c r="H15372"/>
  <c r="A15356"/>
  <c r="B15356"/>
  <c r="C15356"/>
  <c r="D15356"/>
  <c r="E15356"/>
  <c r="F15356"/>
  <c r="G15356"/>
  <c r="H15356"/>
  <c r="A15357"/>
  <c r="B15357"/>
  <c r="C15357"/>
  <c r="D15357"/>
  <c r="E15357"/>
  <c r="F15357"/>
  <c r="G15357"/>
  <c r="H15357"/>
  <c r="A15394"/>
  <c r="B15394"/>
  <c r="C15394"/>
  <c r="D15394"/>
  <c r="E15394"/>
  <c r="F15394"/>
  <c r="G15394"/>
  <c r="A15453"/>
  <c r="B15453"/>
  <c r="C15453"/>
  <c r="D15453"/>
  <c r="E15453"/>
  <c r="F15453"/>
  <c r="G15453"/>
  <c r="H15453"/>
  <c r="A15591"/>
  <c r="B15591"/>
  <c r="C15591"/>
  <c r="D15591"/>
  <c r="E15591"/>
  <c r="F15591"/>
  <c r="G15591"/>
  <c r="H15591"/>
  <c r="A15454"/>
  <c r="B15454"/>
  <c r="C15454"/>
  <c r="D15454"/>
  <c r="E15454"/>
  <c r="F15454"/>
  <c r="G15454"/>
  <c r="H15454"/>
  <c r="A15592"/>
  <c r="B15592"/>
  <c r="C15592"/>
  <c r="D15592"/>
  <c r="E15592"/>
  <c r="F15592"/>
  <c r="G15592"/>
  <c r="H15592"/>
  <c r="A15702"/>
  <c r="B15702"/>
  <c r="C15702"/>
  <c r="D15702"/>
  <c r="E15702"/>
  <c r="F15702"/>
  <c r="G15702"/>
  <c r="A15640"/>
  <c r="B15640"/>
  <c r="C15640"/>
  <c r="D15640"/>
  <c r="E15640"/>
  <c r="F15640"/>
  <c r="G15640"/>
  <c r="H15640"/>
  <c r="A15455"/>
  <c r="B15455"/>
  <c r="C15455"/>
  <c r="D15455"/>
  <c r="E15455"/>
  <c r="F15455"/>
  <c r="G15455"/>
  <c r="H15455"/>
  <c r="A15593"/>
  <c r="B15593"/>
  <c r="C15593"/>
  <c r="D15593"/>
  <c r="E15593"/>
  <c r="F15593"/>
  <c r="G15593"/>
  <c r="H15593"/>
  <c r="A15703"/>
  <c r="B15703"/>
  <c r="C15703"/>
  <c r="D15703"/>
  <c r="E15703"/>
  <c r="F15703"/>
  <c r="G15703"/>
  <c r="A15456"/>
  <c r="B15456"/>
  <c r="C15456"/>
  <c r="D15456"/>
  <c r="E15456"/>
  <c r="F15456"/>
  <c r="G15456"/>
  <c r="H15456"/>
  <c r="A15594"/>
  <c r="B15594"/>
  <c r="C15594"/>
  <c r="D15594"/>
  <c r="E15594"/>
  <c r="F15594"/>
  <c r="G15594"/>
  <c r="H15594"/>
  <c r="A15504"/>
  <c r="B15504"/>
  <c r="C15504"/>
  <c r="D15504"/>
  <c r="E15504"/>
  <c r="F15504"/>
  <c r="G15504"/>
  <c r="H15504"/>
  <c r="A15704"/>
  <c r="B15704"/>
  <c r="C15704"/>
  <c r="D15704"/>
  <c r="E15704"/>
  <c r="F15704"/>
  <c r="G15704"/>
  <c r="A15457"/>
  <c r="B15457"/>
  <c r="C15457"/>
  <c r="D15457"/>
  <c r="E15457"/>
  <c r="F15457"/>
  <c r="G15457"/>
  <c r="H15457"/>
  <c r="A15595"/>
  <c r="B15595"/>
  <c r="C15595"/>
  <c r="D15595"/>
  <c r="E15595"/>
  <c r="F15595"/>
  <c r="G15595"/>
  <c r="H15595"/>
  <c r="A14974"/>
  <c r="B14974"/>
  <c r="C14974"/>
  <c r="D14974"/>
  <c r="E14974"/>
  <c r="F14974"/>
  <c r="G14974"/>
  <c r="H14974"/>
  <c r="A14975"/>
  <c r="B14975"/>
  <c r="C14975"/>
  <c r="D14975"/>
  <c r="E14975"/>
  <c r="F14975"/>
  <c r="G14975"/>
  <c r="H14975"/>
  <c r="A14976"/>
  <c r="B14976"/>
  <c r="C14976"/>
  <c r="D14976"/>
  <c r="E14976"/>
  <c r="F14976"/>
  <c r="G14976"/>
  <c r="H14976"/>
  <c r="A15031"/>
  <c r="B15031"/>
  <c r="C15031"/>
  <c r="D15031"/>
  <c r="E15031"/>
  <c r="F15031"/>
  <c r="G15031"/>
  <c r="H15031"/>
  <c r="A15078"/>
  <c r="B15078"/>
  <c r="C15078"/>
  <c r="D15078"/>
  <c r="E15078"/>
  <c r="F15078"/>
  <c r="G15078"/>
  <c r="H15078"/>
  <c r="A15053"/>
  <c r="B15053"/>
  <c r="C15053"/>
  <c r="D15053"/>
  <c r="E15053"/>
  <c r="F15053"/>
  <c r="G15053"/>
  <c r="H15053"/>
  <c r="A15112"/>
  <c r="B15112"/>
  <c r="C15112"/>
  <c r="D15112"/>
  <c r="E15112"/>
  <c r="F15112"/>
  <c r="G15112"/>
  <c r="A15032"/>
  <c r="B15032"/>
  <c r="C15032"/>
  <c r="D15032"/>
  <c r="E15032"/>
  <c r="F15032"/>
  <c r="G15032"/>
  <c r="H15032"/>
  <c r="A15113"/>
  <c r="B15113"/>
  <c r="C15113"/>
  <c r="D15113"/>
  <c r="E15113"/>
  <c r="F15113"/>
  <c r="G15113"/>
  <c r="A15033"/>
  <c r="B15033"/>
  <c r="C15033"/>
  <c r="D15033"/>
  <c r="E15033"/>
  <c r="F15033"/>
  <c r="G15033"/>
  <c r="H15033"/>
  <c r="A15034"/>
  <c r="B15034"/>
  <c r="C15034"/>
  <c r="D15034"/>
  <c r="E15034"/>
  <c r="F15034"/>
  <c r="G15034"/>
  <c r="H15034"/>
  <c r="A15147"/>
  <c r="B15147"/>
  <c r="C15147"/>
  <c r="D15147"/>
  <c r="E15147"/>
  <c r="F15147"/>
  <c r="G15147"/>
  <c r="H15147"/>
  <c r="A15231"/>
  <c r="B15231"/>
  <c r="C15231"/>
  <c r="D15231"/>
  <c r="E15231"/>
  <c r="F15231"/>
  <c r="G15231"/>
  <c r="H15231"/>
  <c r="A15232"/>
  <c r="B15232"/>
  <c r="C15232"/>
  <c r="D15232"/>
  <c r="E15232"/>
  <c r="F15232"/>
  <c r="G15232"/>
  <c r="H15232"/>
  <c r="A15233"/>
  <c r="B15233"/>
  <c r="C15233"/>
  <c r="D15233"/>
  <c r="E15233"/>
  <c r="F15233"/>
  <c r="G15233"/>
  <c r="H15233"/>
  <c r="A15234"/>
  <c r="B15234"/>
  <c r="C15234"/>
  <c r="D15234"/>
  <c r="E15234"/>
  <c r="F15234"/>
  <c r="G15234"/>
  <c r="H15234"/>
  <c r="A15235"/>
  <c r="B15235"/>
  <c r="C15235"/>
  <c r="D15235"/>
  <c r="E15235"/>
  <c r="F15235"/>
  <c r="G15235"/>
  <c r="H15235"/>
  <c r="A15325"/>
  <c r="B15325"/>
  <c r="C15325"/>
  <c r="D15325"/>
  <c r="E15325"/>
  <c r="F15325"/>
  <c r="G15325"/>
  <c r="A15309"/>
  <c r="B15309"/>
  <c r="C15309"/>
  <c r="D15309"/>
  <c r="E15309"/>
  <c r="F15309"/>
  <c r="G15309"/>
  <c r="A15358"/>
  <c r="B15358"/>
  <c r="C15358"/>
  <c r="D15358"/>
  <c r="E15358"/>
  <c r="F15358"/>
  <c r="G15358"/>
  <c r="H15358"/>
  <c r="A15359"/>
  <c r="B15359"/>
  <c r="C15359"/>
  <c r="D15359"/>
  <c r="E15359"/>
  <c r="F15359"/>
  <c r="G15359"/>
  <c r="H15359"/>
  <c r="A15481"/>
  <c r="B15481"/>
  <c r="C15481"/>
  <c r="D15481"/>
  <c r="E15481"/>
  <c r="F15481"/>
  <c r="G15481"/>
  <c r="H15481"/>
  <c r="A15596"/>
  <c r="B15596"/>
  <c r="C15596"/>
  <c r="D15596"/>
  <c r="E15596"/>
  <c r="F15596"/>
  <c r="G15596"/>
  <c r="H15596"/>
  <c r="A15641"/>
  <c r="B15641"/>
  <c r="C15641"/>
  <c r="D15641"/>
  <c r="E15641"/>
  <c r="F15641"/>
  <c r="G15641"/>
  <c r="H15641"/>
  <c r="A15458"/>
  <c r="B15458"/>
  <c r="C15458"/>
  <c r="D15458"/>
  <c r="E15458"/>
  <c r="F15458"/>
  <c r="G15458"/>
  <c r="H15458"/>
  <c r="A15597"/>
  <c r="B15597"/>
  <c r="C15597"/>
  <c r="D15597"/>
  <c r="E15597"/>
  <c r="F15597"/>
  <c r="G15597"/>
  <c r="H15597"/>
  <c r="A15505"/>
  <c r="B15505"/>
  <c r="C15505"/>
  <c r="D15505"/>
  <c r="E15505"/>
  <c r="F15505"/>
  <c r="G15505"/>
  <c r="H15505"/>
  <c r="A15647"/>
  <c r="B15647"/>
  <c r="C15647"/>
  <c r="D15647"/>
  <c r="E15647"/>
  <c r="F15647"/>
  <c r="G15647"/>
  <c r="H15647"/>
  <c r="A15705"/>
  <c r="B15705"/>
  <c r="C15705"/>
  <c r="D15705"/>
  <c r="E15705"/>
  <c r="F15705"/>
  <c r="G15705"/>
  <c r="A15459"/>
  <c r="B15459"/>
  <c r="C15459"/>
  <c r="D15459"/>
  <c r="E15459"/>
  <c r="F15459"/>
  <c r="G15459"/>
  <c r="H15459"/>
  <c r="A15598"/>
  <c r="B15598"/>
  <c r="C15598"/>
  <c r="D15598"/>
  <c r="E15598"/>
  <c r="F15598"/>
  <c r="G15598"/>
  <c r="H15598"/>
  <c r="A15648"/>
  <c r="B15648"/>
  <c r="C15648"/>
  <c r="D15648"/>
  <c r="E15648"/>
  <c r="F15648"/>
  <c r="G15648"/>
  <c r="H15648"/>
  <c r="A15706"/>
  <c r="B15706"/>
  <c r="C15706"/>
  <c r="D15706"/>
  <c r="E15706"/>
  <c r="F15706"/>
  <c r="G15706"/>
  <c r="A15460"/>
  <c r="B15460"/>
  <c r="C15460"/>
  <c r="D15460"/>
  <c r="E15460"/>
  <c r="F15460"/>
  <c r="G15460"/>
  <c r="H15460"/>
  <c r="A15599"/>
  <c r="B15599"/>
  <c r="C15599"/>
  <c r="D15599"/>
  <c r="E15599"/>
  <c r="F15599"/>
  <c r="G15599"/>
  <c r="H15599"/>
  <c r="A15506"/>
  <c r="B15506"/>
  <c r="C15506"/>
  <c r="D15506"/>
  <c r="E15506"/>
  <c r="F15506"/>
  <c r="G15506"/>
  <c r="H15506"/>
  <c r="A15461"/>
  <c r="B15461"/>
  <c r="C15461"/>
  <c r="D15461"/>
  <c r="E15461"/>
  <c r="F15461"/>
  <c r="G15461"/>
  <c r="H15461"/>
  <c r="A15482"/>
  <c r="B15482"/>
  <c r="C15482"/>
  <c r="D15482"/>
  <c r="E15482"/>
  <c r="F15482"/>
  <c r="G15482"/>
  <c r="H15482"/>
  <c r="A15600"/>
  <c r="B15600"/>
  <c r="C15600"/>
  <c r="D15600"/>
  <c r="E15600"/>
  <c r="F15600"/>
  <c r="G15600"/>
  <c r="H15600"/>
  <c r="A14977"/>
  <c r="B14977"/>
  <c r="C14977"/>
  <c r="D14977"/>
  <c r="E14977"/>
  <c r="F14977"/>
  <c r="G14977"/>
  <c r="H14977"/>
  <c r="A15035"/>
  <c r="B15035"/>
  <c r="C15035"/>
  <c r="D15035"/>
  <c r="E15035"/>
  <c r="F15035"/>
  <c r="G15035"/>
  <c r="H15035"/>
  <c r="A15079"/>
  <c r="B15079"/>
  <c r="C15079"/>
  <c r="D15079"/>
  <c r="E15079"/>
  <c r="F15079"/>
  <c r="G15079"/>
  <c r="H15079"/>
  <c r="A15114"/>
  <c r="B15114"/>
  <c r="C15114"/>
  <c r="D15114"/>
  <c r="E15114"/>
  <c r="F15114"/>
  <c r="G15114"/>
  <c r="A15036"/>
  <c r="B15036"/>
  <c r="C15036"/>
  <c r="D15036"/>
  <c r="E15036"/>
  <c r="F15036"/>
  <c r="G15036"/>
  <c r="H15036"/>
  <c r="A15080"/>
  <c r="B15080"/>
  <c r="C15080"/>
  <c r="D15080"/>
  <c r="E15080"/>
  <c r="F15080"/>
  <c r="G15080"/>
  <c r="H15080"/>
  <c r="A15115"/>
  <c r="B15115"/>
  <c r="C15115"/>
  <c r="D15115"/>
  <c r="E15115"/>
  <c r="F15115"/>
  <c r="G15115"/>
  <c r="A15037"/>
  <c r="B15037"/>
  <c r="C15037"/>
  <c r="D15037"/>
  <c r="E15037"/>
  <c r="F15037"/>
  <c r="G15037"/>
  <c r="H15037"/>
  <c r="A15116"/>
  <c r="B15116"/>
  <c r="C15116"/>
  <c r="D15116"/>
  <c r="E15116"/>
  <c r="F15116"/>
  <c r="G15116"/>
  <c r="A15038"/>
  <c r="B15038"/>
  <c r="C15038"/>
  <c r="D15038"/>
  <c r="E15038"/>
  <c r="F15038"/>
  <c r="G15038"/>
  <c r="H15038"/>
  <c r="A15148"/>
  <c r="B15148"/>
  <c r="C15148"/>
  <c r="D15148"/>
  <c r="E15148"/>
  <c r="F15148"/>
  <c r="G15148"/>
  <c r="H15148"/>
  <c r="A15236"/>
  <c r="B15236"/>
  <c r="C15236"/>
  <c r="D15236"/>
  <c r="E15236"/>
  <c r="F15236"/>
  <c r="G15236"/>
  <c r="H15236"/>
  <c r="A15291"/>
  <c r="B15291"/>
  <c r="C15291"/>
  <c r="D15291"/>
  <c r="E15291"/>
  <c r="F15291"/>
  <c r="G15291"/>
  <c r="A15237"/>
  <c r="B15237"/>
  <c r="C15237"/>
  <c r="D15237"/>
  <c r="E15237"/>
  <c r="F15237"/>
  <c r="G15237"/>
  <c r="H15237"/>
  <c r="A15238"/>
  <c r="B15238"/>
  <c r="C15238"/>
  <c r="D15238"/>
  <c r="E15238"/>
  <c r="F15238"/>
  <c r="G15238"/>
  <c r="H15238"/>
  <c r="A15239"/>
  <c r="B15239"/>
  <c r="C15239"/>
  <c r="D15239"/>
  <c r="E15239"/>
  <c r="F15239"/>
  <c r="G15239"/>
  <c r="H15239"/>
  <c r="A15240"/>
  <c r="B15240"/>
  <c r="C15240"/>
  <c r="D15240"/>
  <c r="E15240"/>
  <c r="F15240"/>
  <c r="G15240"/>
  <c r="H15240"/>
  <c r="A15292"/>
  <c r="B15292"/>
  <c r="C15292"/>
  <c r="D15292"/>
  <c r="E15292"/>
  <c r="F15292"/>
  <c r="G15292"/>
  <c r="A15326"/>
  <c r="B15326"/>
  <c r="C15326"/>
  <c r="D15326"/>
  <c r="E15326"/>
  <c r="F15326"/>
  <c r="G15326"/>
  <c r="A15327"/>
  <c r="B15327"/>
  <c r="C15327"/>
  <c r="D15327"/>
  <c r="E15327"/>
  <c r="F15327"/>
  <c r="G15327"/>
  <c r="A15360"/>
  <c r="B15360"/>
  <c r="C15360"/>
  <c r="D15360"/>
  <c r="E15360"/>
  <c r="F15360"/>
  <c r="G15360"/>
  <c r="H15360"/>
  <c r="A15361"/>
  <c r="B15361"/>
  <c r="C15361"/>
  <c r="D15361"/>
  <c r="E15361"/>
  <c r="F15361"/>
  <c r="G15361"/>
  <c r="H15361"/>
  <c r="A15373"/>
  <c r="B15373"/>
  <c r="C15373"/>
  <c r="D15373"/>
  <c r="E15373"/>
  <c r="F15373"/>
  <c r="G15373"/>
  <c r="H15373"/>
  <c r="A15362"/>
  <c r="B15362"/>
  <c r="C15362"/>
  <c r="D15362"/>
  <c r="E15362"/>
  <c r="F15362"/>
  <c r="G15362"/>
  <c r="H15362"/>
  <c r="A15601"/>
  <c r="B15601"/>
  <c r="C15601"/>
  <c r="D15601"/>
  <c r="E15601"/>
  <c r="F15601"/>
  <c r="G15601"/>
  <c r="H15601"/>
  <c r="A15707"/>
  <c r="B15707"/>
  <c r="C15707"/>
  <c r="D15707"/>
  <c r="E15707"/>
  <c r="F15707"/>
  <c r="G15707"/>
  <c r="A15462"/>
  <c r="B15462"/>
  <c r="C15462"/>
  <c r="D15462"/>
  <c r="E15462"/>
  <c r="F15462"/>
  <c r="G15462"/>
  <c r="H15462"/>
  <c r="A15602"/>
  <c r="B15602"/>
  <c r="C15602"/>
  <c r="D15602"/>
  <c r="E15602"/>
  <c r="F15602"/>
  <c r="G15602"/>
  <c r="H15602"/>
  <c r="A15708"/>
  <c r="B15708"/>
  <c r="C15708"/>
  <c r="D15708"/>
  <c r="E15708"/>
  <c r="F15708"/>
  <c r="G15708"/>
  <c r="A15642"/>
  <c r="B15642"/>
  <c r="C15642"/>
  <c r="D15642"/>
  <c r="E15642"/>
  <c r="F15642"/>
  <c r="G15642"/>
  <c r="H15642"/>
  <c r="A15463"/>
  <c r="B15463"/>
  <c r="C15463"/>
  <c r="D15463"/>
  <c r="E15463"/>
  <c r="F15463"/>
  <c r="G15463"/>
  <c r="H15463"/>
  <c r="A15603"/>
  <c r="B15603"/>
  <c r="C15603"/>
  <c r="D15603"/>
  <c r="E15603"/>
  <c r="F15603"/>
  <c r="G15603"/>
  <c r="H15603"/>
  <c r="A15709"/>
  <c r="B15709"/>
  <c r="C15709"/>
  <c r="D15709"/>
  <c r="E15709"/>
  <c r="F15709"/>
  <c r="G15709"/>
  <c r="A15464"/>
  <c r="B15464"/>
  <c r="C15464"/>
  <c r="D15464"/>
  <c r="E15464"/>
  <c r="F15464"/>
  <c r="G15464"/>
  <c r="H15464"/>
  <c r="A15604"/>
  <c r="B15604"/>
  <c r="C15604"/>
  <c r="D15604"/>
  <c r="E15604"/>
  <c r="F15604"/>
  <c r="G15604"/>
  <c r="H15604"/>
  <c r="A15710"/>
  <c r="B15710"/>
  <c r="C15710"/>
  <c r="D15710"/>
  <c r="E15710"/>
  <c r="F15710"/>
  <c r="G15710"/>
  <c r="A15465"/>
  <c r="B15465"/>
  <c r="C15465"/>
  <c r="D15465"/>
  <c r="E15465"/>
  <c r="F15465"/>
  <c r="G15465"/>
  <c r="H15465"/>
  <c r="A15605"/>
  <c r="B15605"/>
  <c r="C15605"/>
  <c r="D15605"/>
  <c r="E15605"/>
  <c r="F15605"/>
  <c r="G15605"/>
  <c r="H15605"/>
  <c r="A14978"/>
  <c r="B14978"/>
  <c r="C14978"/>
  <c r="D14978"/>
  <c r="E14978"/>
  <c r="F14978"/>
  <c r="G14978"/>
  <c r="H14978"/>
  <c r="A15039"/>
  <c r="B15039"/>
  <c r="C15039"/>
  <c r="D15039"/>
  <c r="E15039"/>
  <c r="F15039"/>
  <c r="G15039"/>
  <c r="H15039"/>
  <c r="A15081"/>
  <c r="B15081"/>
  <c r="C15081"/>
  <c r="D15081"/>
  <c r="E15081"/>
  <c r="F15081"/>
  <c r="G15081"/>
  <c r="H15081"/>
  <c r="A15117"/>
  <c r="B15117"/>
  <c r="C15117"/>
  <c r="D15117"/>
  <c r="E15117"/>
  <c r="F15117"/>
  <c r="G15117"/>
  <c r="A15040"/>
  <c r="B15040"/>
  <c r="C15040"/>
  <c r="D15040"/>
  <c r="E15040"/>
  <c r="F15040"/>
  <c r="G15040"/>
  <c r="H15040"/>
  <c r="A15118"/>
  <c r="B15118"/>
  <c r="C15118"/>
  <c r="D15118"/>
  <c r="E15118"/>
  <c r="F15118"/>
  <c r="G15118"/>
  <c r="A15041"/>
  <c r="B15041"/>
  <c r="C15041"/>
  <c r="D15041"/>
  <c r="E15041"/>
  <c r="F15041"/>
  <c r="G15041"/>
  <c r="H15041"/>
  <c r="A15042"/>
  <c r="B15042"/>
  <c r="C15042"/>
  <c r="D15042"/>
  <c r="E15042"/>
  <c r="F15042"/>
  <c r="G15042"/>
  <c r="H15042"/>
  <c r="A15149"/>
  <c r="B15149"/>
  <c r="C15149"/>
  <c r="D15149"/>
  <c r="E15149"/>
  <c r="F15149"/>
  <c r="G15149"/>
  <c r="H15149"/>
  <c r="A15164"/>
  <c r="B15164"/>
  <c r="C15164"/>
  <c r="D15164"/>
  <c r="E15164"/>
  <c r="F15164"/>
  <c r="G15164"/>
  <c r="H15164"/>
  <c r="A15241"/>
  <c r="B15241"/>
  <c r="C15241"/>
  <c r="D15241"/>
  <c r="E15241"/>
  <c r="F15241"/>
  <c r="G15241"/>
  <c r="H15241"/>
  <c r="A15242"/>
  <c r="B15242"/>
  <c r="C15242"/>
  <c r="D15242"/>
  <c r="E15242"/>
  <c r="F15242"/>
  <c r="G15242"/>
  <c r="H15242"/>
  <c r="A15243"/>
  <c r="B15243"/>
  <c r="C15243"/>
  <c r="D15243"/>
  <c r="E15243"/>
  <c r="F15243"/>
  <c r="G15243"/>
  <c r="H15243"/>
  <c r="A15244"/>
  <c r="B15244"/>
  <c r="C15244"/>
  <c r="D15244"/>
  <c r="E15244"/>
  <c r="F15244"/>
  <c r="G15244"/>
  <c r="H15244"/>
  <c r="A15245"/>
  <c r="B15245"/>
  <c r="C15245"/>
  <c r="D15245"/>
  <c r="E15245"/>
  <c r="F15245"/>
  <c r="G15245"/>
  <c r="H15245"/>
  <c r="A15328"/>
  <c r="B15328"/>
  <c r="C15328"/>
  <c r="D15328"/>
  <c r="E15328"/>
  <c r="F15328"/>
  <c r="G15328"/>
  <c r="A15329"/>
  <c r="B15329"/>
  <c r="C15329"/>
  <c r="D15329"/>
  <c r="E15329"/>
  <c r="F15329"/>
  <c r="G15329"/>
  <c r="A15363"/>
  <c r="B15363"/>
  <c r="C15363"/>
  <c r="D15363"/>
  <c r="E15363"/>
  <c r="F15363"/>
  <c r="G15363"/>
  <c r="H15363"/>
  <c r="A15381"/>
  <c r="B15381"/>
  <c r="C15381"/>
  <c r="D15381"/>
  <c r="E15381"/>
  <c r="F15381"/>
  <c r="G15381"/>
  <c r="H15381"/>
  <c r="A15364"/>
  <c r="B15364"/>
  <c r="C15364"/>
  <c r="D15364"/>
  <c r="E15364"/>
  <c r="F15364"/>
  <c r="G15364"/>
  <c r="H15364"/>
  <c r="A15365"/>
  <c r="B15365"/>
  <c r="C15365"/>
  <c r="D15365"/>
  <c r="E15365"/>
  <c r="F15365"/>
  <c r="G15365"/>
  <c r="H15365"/>
  <c r="A15606"/>
  <c r="B15606"/>
  <c r="C15606"/>
  <c r="D15606"/>
  <c r="E15606"/>
  <c r="F15606"/>
  <c r="G15606"/>
  <c r="H15606"/>
  <c r="A15466"/>
  <c r="B15466"/>
  <c r="C15466"/>
  <c r="D15466"/>
  <c r="E15466"/>
  <c r="F15466"/>
  <c r="G15466"/>
  <c r="H15466"/>
  <c r="A15607"/>
  <c r="B15607"/>
  <c r="C15607"/>
  <c r="D15607"/>
  <c r="E15607"/>
  <c r="F15607"/>
  <c r="G15607"/>
  <c r="H15607"/>
  <c r="A15711"/>
  <c r="B15711"/>
  <c r="C15711"/>
  <c r="D15711"/>
  <c r="E15711"/>
  <c r="F15711"/>
  <c r="G15711"/>
  <c r="A15643"/>
  <c r="B15643"/>
  <c r="C15643"/>
  <c r="D15643"/>
  <c r="E15643"/>
  <c r="F15643"/>
  <c r="G15643"/>
  <c r="H15643"/>
  <c r="A15467"/>
  <c r="B15467"/>
  <c r="C15467"/>
  <c r="D15467"/>
  <c r="E15467"/>
  <c r="F15467"/>
  <c r="G15467"/>
  <c r="H15467"/>
  <c r="A15608"/>
  <c r="B15608"/>
  <c r="C15608"/>
  <c r="D15608"/>
  <c r="E15608"/>
  <c r="F15608"/>
  <c r="G15608"/>
  <c r="H15608"/>
  <c r="A15712"/>
  <c r="B15712"/>
  <c r="C15712"/>
  <c r="D15712"/>
  <c r="E15712"/>
  <c r="F15712"/>
  <c r="G15712"/>
  <c r="A15468"/>
  <c r="B15468"/>
  <c r="C15468"/>
  <c r="D15468"/>
  <c r="E15468"/>
  <c r="F15468"/>
  <c r="G15468"/>
  <c r="H15468"/>
  <c r="A15609"/>
  <c r="B15609"/>
  <c r="C15609"/>
  <c r="D15609"/>
  <c r="E15609"/>
  <c r="F15609"/>
  <c r="G15609"/>
  <c r="H15609"/>
  <c r="A15713"/>
  <c r="B15713"/>
  <c r="C15713"/>
  <c r="D15713"/>
  <c r="E15713"/>
  <c r="F15713"/>
  <c r="G15713"/>
  <c r="A15469"/>
  <c r="B15469"/>
  <c r="C15469"/>
  <c r="D15469"/>
  <c r="E15469"/>
  <c r="F15469"/>
  <c r="G15469"/>
  <c r="H15469"/>
  <c r="A15610"/>
  <c r="B15610"/>
  <c r="C15610"/>
  <c r="D15610"/>
  <c r="E15610"/>
  <c r="F15610"/>
  <c r="G15610"/>
  <c r="H15610"/>
  <c r="A15507"/>
  <c r="B15507"/>
  <c r="C15507"/>
  <c r="D15507"/>
  <c r="E15507"/>
  <c r="F15507"/>
  <c r="G15507"/>
  <c r="H15507"/>
  <c r="A15714"/>
  <c r="B15714"/>
  <c r="C15714"/>
  <c r="D15714"/>
  <c r="E15714"/>
  <c r="F15714"/>
  <c r="G15714"/>
  <c r="A15043"/>
  <c r="B15043"/>
  <c r="C15043"/>
  <c r="D15043"/>
  <c r="E15043"/>
  <c r="F15043"/>
  <c r="G15043"/>
  <c r="H15043"/>
  <c r="A15082"/>
  <c r="B15082"/>
  <c r="C15082"/>
  <c r="D15082"/>
  <c r="E15082"/>
  <c r="F15082"/>
  <c r="G15082"/>
  <c r="H15082"/>
  <c r="A15052"/>
  <c r="B15052"/>
  <c r="C15052"/>
  <c r="D15052"/>
  <c r="E15052"/>
  <c r="F15052"/>
  <c r="G15052"/>
  <c r="H15052"/>
  <c r="A15119"/>
  <c r="B15119"/>
  <c r="C15119"/>
  <c r="D15119"/>
  <c r="E15119"/>
  <c r="F15119"/>
  <c r="G15119"/>
  <c r="A15044"/>
  <c r="B15044"/>
  <c r="C15044"/>
  <c r="D15044"/>
  <c r="E15044"/>
  <c r="F15044"/>
  <c r="G15044"/>
  <c r="H15044"/>
  <c r="A15083"/>
  <c r="B15083"/>
  <c r="C15083"/>
  <c r="D15083"/>
  <c r="E15083"/>
  <c r="F15083"/>
  <c r="G15083"/>
  <c r="H15083"/>
  <c r="A15120"/>
  <c r="B15120"/>
  <c r="C15120"/>
  <c r="D15120"/>
  <c r="E15120"/>
  <c r="F15120"/>
  <c r="G15120"/>
  <c r="A15045"/>
  <c r="B15045"/>
  <c r="C15045"/>
  <c r="D15045"/>
  <c r="E15045"/>
  <c r="F15045"/>
  <c r="G15045"/>
  <c r="H15045"/>
  <c r="A15121"/>
  <c r="B15121"/>
  <c r="C15121"/>
  <c r="D15121"/>
  <c r="E15121"/>
  <c r="F15121"/>
  <c r="G15121"/>
  <c r="A15046"/>
  <c r="B15046"/>
  <c r="C15046"/>
  <c r="D15046"/>
  <c r="E15046"/>
  <c r="F15046"/>
  <c r="G15046"/>
  <c r="H15046"/>
  <c r="A15150"/>
  <c r="B15150"/>
  <c r="C15150"/>
  <c r="D15150"/>
  <c r="E15150"/>
  <c r="F15150"/>
  <c r="G15150"/>
  <c r="H15150"/>
  <c r="A15246"/>
  <c r="B15246"/>
  <c r="C15246"/>
  <c r="D15246"/>
  <c r="E15246"/>
  <c r="F15246"/>
  <c r="G15246"/>
  <c r="H15246"/>
  <c r="A15293"/>
  <c r="B15293"/>
  <c r="C15293"/>
  <c r="D15293"/>
  <c r="E15293"/>
  <c r="F15293"/>
  <c r="G15293"/>
  <c r="A15247"/>
  <c r="B15247"/>
  <c r="C15247"/>
  <c r="D15247"/>
  <c r="E15247"/>
  <c r="F15247"/>
  <c r="G15247"/>
  <c r="H15247"/>
  <c r="A15248"/>
  <c r="B15248"/>
  <c r="C15248"/>
  <c r="D15248"/>
  <c r="E15248"/>
  <c r="F15248"/>
  <c r="G15248"/>
  <c r="H15248"/>
  <c r="A15249"/>
  <c r="B15249"/>
  <c r="C15249"/>
  <c r="D15249"/>
  <c r="E15249"/>
  <c r="F15249"/>
  <c r="G15249"/>
  <c r="H15249"/>
  <c r="A15250"/>
  <c r="B15250"/>
  <c r="C15250"/>
  <c r="D15250"/>
  <c r="E15250"/>
  <c r="F15250"/>
  <c r="G15250"/>
  <c r="H15250"/>
  <c r="A15330"/>
  <c r="B15330"/>
  <c r="C15330"/>
  <c r="D15330"/>
  <c r="E15330"/>
  <c r="F15330"/>
  <c r="G15330"/>
  <c r="A15366"/>
  <c r="B15366"/>
  <c r="C15366"/>
  <c r="D15366"/>
  <c r="E15366"/>
  <c r="F15366"/>
  <c r="G15366"/>
  <c r="H15366"/>
  <c r="A15367"/>
  <c r="B15367"/>
  <c r="C15367"/>
  <c r="D15367"/>
  <c r="E15367"/>
  <c r="F15367"/>
  <c r="G15367"/>
  <c r="H15367"/>
  <c r="A15368"/>
  <c r="B15368"/>
  <c r="C15368"/>
  <c r="D15368"/>
  <c r="E15368"/>
  <c r="F15368"/>
  <c r="G15368"/>
  <c r="H15368"/>
  <c r="A15611"/>
  <c r="B15611"/>
  <c r="C15611"/>
  <c r="D15611"/>
  <c r="E15611"/>
  <c r="F15611"/>
  <c r="G15611"/>
  <c r="H15611"/>
  <c r="A15470"/>
  <c r="B15470"/>
  <c r="C15470"/>
  <c r="D15470"/>
  <c r="E15470"/>
  <c r="F15470"/>
  <c r="G15470"/>
  <c r="H15470"/>
  <c r="A15612"/>
  <c r="B15612"/>
  <c r="C15612"/>
  <c r="D15612"/>
  <c r="E15612"/>
  <c r="F15612"/>
  <c r="G15612"/>
  <c r="H15612"/>
  <c r="A15508"/>
  <c r="B15508"/>
  <c r="C15508"/>
  <c r="D15508"/>
  <c r="E15508"/>
  <c r="F15508"/>
  <c r="G15508"/>
  <c r="H15508"/>
  <c r="A15715"/>
  <c r="B15715"/>
  <c r="C15715"/>
  <c r="D15715"/>
  <c r="E15715"/>
  <c r="F15715"/>
  <c r="G15715"/>
  <c r="A15644"/>
  <c r="B15644"/>
  <c r="C15644"/>
  <c r="D15644"/>
  <c r="E15644"/>
  <c r="F15644"/>
  <c r="G15644"/>
  <c r="H15644"/>
  <c r="A15471"/>
  <c r="B15471"/>
  <c r="C15471"/>
  <c r="D15471"/>
  <c r="E15471"/>
  <c r="F15471"/>
  <c r="G15471"/>
  <c r="H15471"/>
  <c r="A15613"/>
  <c r="B15613"/>
  <c r="C15613"/>
  <c r="D15613"/>
  <c r="E15613"/>
  <c r="F15613"/>
  <c r="G15613"/>
  <c r="H15613"/>
  <c r="A15472"/>
  <c r="B15472"/>
  <c r="C15472"/>
  <c r="D15472"/>
  <c r="E15472"/>
  <c r="F15472"/>
  <c r="G15472"/>
  <c r="H15472"/>
  <c r="A15614"/>
  <c r="B15614"/>
  <c r="C15614"/>
  <c r="D15614"/>
  <c r="E15614"/>
  <c r="F15614"/>
  <c r="G15614"/>
  <c r="H15614"/>
  <c r="A15615"/>
  <c r="B15615"/>
  <c r="C15615"/>
  <c r="D15615"/>
  <c r="E15615"/>
  <c r="F15615"/>
  <c r="G15615"/>
  <c r="H15615"/>
  <c r="A14979"/>
  <c r="B14979"/>
  <c r="C14979"/>
  <c r="D14979"/>
  <c r="E14979"/>
  <c r="F14979"/>
  <c r="G14979"/>
  <c r="H14979"/>
  <c r="A15047"/>
  <c r="B15047"/>
  <c r="C15047"/>
  <c r="D15047"/>
  <c r="E15047"/>
  <c r="F15047"/>
  <c r="G15047"/>
  <c r="H15047"/>
  <c r="A15051"/>
  <c r="B15051"/>
  <c r="C15051"/>
  <c r="D15051"/>
  <c r="E15051"/>
  <c r="F15051"/>
  <c r="G15051"/>
  <c r="H15051"/>
  <c r="A15084"/>
  <c r="B15084"/>
  <c r="C15084"/>
  <c r="D15084"/>
  <c r="E15084"/>
  <c r="F15084"/>
  <c r="G15084"/>
  <c r="H15084"/>
  <c r="A15122"/>
  <c r="B15122"/>
  <c r="C15122"/>
  <c r="D15122"/>
  <c r="E15122"/>
  <c r="F15122"/>
  <c r="G15122"/>
  <c r="A15048"/>
  <c r="B15048"/>
  <c r="C15048"/>
  <c r="D15048"/>
  <c r="E15048"/>
  <c r="F15048"/>
  <c r="G15048"/>
  <c r="H15048"/>
  <c r="A15123"/>
  <c r="B15123"/>
  <c r="C15123"/>
  <c r="D15123"/>
  <c r="E15123"/>
  <c r="F15123"/>
  <c r="G15123"/>
  <c r="A15049"/>
  <c r="B15049"/>
  <c r="C15049"/>
  <c r="D15049"/>
  <c r="E15049"/>
  <c r="F15049"/>
  <c r="G15049"/>
  <c r="H15049"/>
  <c r="A15050"/>
  <c r="B15050"/>
  <c r="C15050"/>
  <c r="D15050"/>
  <c r="E15050"/>
  <c r="F15050"/>
  <c r="G15050"/>
  <c r="H15050"/>
  <c r="A15151"/>
  <c r="B15151"/>
  <c r="C15151"/>
  <c r="D15151"/>
  <c r="E15151"/>
  <c r="F15151"/>
  <c r="G15151"/>
  <c r="H15151"/>
  <c r="A15165"/>
  <c r="B15165"/>
  <c r="C15165"/>
  <c r="D15165"/>
  <c r="E15165"/>
  <c r="F15165"/>
  <c r="G15165"/>
  <c r="H15165"/>
  <c r="A15251"/>
  <c r="B15251"/>
  <c r="C15251"/>
  <c r="D15251"/>
  <c r="E15251"/>
  <c r="F15251"/>
  <c r="G15251"/>
  <c r="H15251"/>
  <c r="A15294"/>
  <c r="B15294"/>
  <c r="C15294"/>
  <c r="D15294"/>
  <c r="E15294"/>
  <c r="F15294"/>
  <c r="G15294"/>
  <c r="A15252"/>
  <c r="B15252"/>
  <c r="C15252"/>
  <c r="D15252"/>
  <c r="E15252"/>
  <c r="F15252"/>
  <c r="G15252"/>
  <c r="H15252"/>
  <c r="A15253"/>
  <c r="B15253"/>
  <c r="C15253"/>
  <c r="D15253"/>
  <c r="E15253"/>
  <c r="F15253"/>
  <c r="G15253"/>
  <c r="H15253"/>
  <c r="A15254"/>
  <c r="B15254"/>
  <c r="C15254"/>
  <c r="D15254"/>
  <c r="E15254"/>
  <c r="F15254"/>
  <c r="G15254"/>
  <c r="H15254"/>
  <c r="A15331"/>
  <c r="B15331"/>
  <c r="C15331"/>
  <c r="D15331"/>
  <c r="E15331"/>
  <c r="F15331"/>
  <c r="G15331"/>
  <c r="A15369"/>
  <c r="B15369"/>
  <c r="C15369"/>
  <c r="D15369"/>
  <c r="E15369"/>
  <c r="F15369"/>
  <c r="G15369"/>
  <c r="H15369"/>
  <c r="A15383"/>
  <c r="B15383"/>
  <c r="C15383"/>
  <c r="D15383"/>
  <c r="E15383"/>
  <c r="F15383"/>
  <c r="G15383"/>
  <c r="H15383"/>
  <c r="A15370"/>
  <c r="B15370"/>
  <c r="C15370"/>
  <c r="D15370"/>
  <c r="E15370"/>
  <c r="F15370"/>
  <c r="G15370"/>
  <c r="H15370"/>
  <c r="A15371"/>
  <c r="B15371"/>
  <c r="C15371"/>
  <c r="D15371"/>
  <c r="E15371"/>
  <c r="F15371"/>
  <c r="G15371"/>
  <c r="H15371"/>
  <c r="A15616"/>
  <c r="B15616"/>
  <c r="C15616"/>
  <c r="D15616"/>
  <c r="E15616"/>
  <c r="F15616"/>
  <c r="G15616"/>
  <c r="H15616"/>
  <c r="A15645"/>
  <c r="B15645"/>
  <c r="C15645"/>
  <c r="D15645"/>
  <c r="E15645"/>
  <c r="F15645"/>
  <c r="G15645"/>
  <c r="H15645"/>
  <c r="A15473"/>
  <c r="B15473"/>
  <c r="C15473"/>
  <c r="D15473"/>
  <c r="E15473"/>
  <c r="F15473"/>
  <c r="G15473"/>
  <c r="H15473"/>
  <c r="A15617"/>
  <c r="B15617"/>
  <c r="C15617"/>
  <c r="D15617"/>
  <c r="E15617"/>
  <c r="F15617"/>
  <c r="G15617"/>
  <c r="H15617"/>
  <c r="A15509"/>
  <c r="B15509"/>
  <c r="C15509"/>
  <c r="D15509"/>
  <c r="E15509"/>
  <c r="F15509"/>
  <c r="G15509"/>
  <c r="H15509"/>
  <c r="A15716"/>
  <c r="B15716"/>
  <c r="C15716"/>
  <c r="D15716"/>
  <c r="E15716"/>
  <c r="F15716"/>
  <c r="G15716"/>
  <c r="A15474"/>
  <c r="B15474"/>
  <c r="C15474"/>
  <c r="D15474"/>
  <c r="E15474"/>
  <c r="F15474"/>
  <c r="G15474"/>
  <c r="H15474"/>
  <c r="A15618"/>
  <c r="B15618"/>
  <c r="C15618"/>
  <c r="D15618"/>
  <c r="E15618"/>
  <c r="F15618"/>
  <c r="G15618"/>
  <c r="H15618"/>
  <c r="A15717"/>
  <c r="B15717"/>
  <c r="C15717"/>
  <c r="D15717"/>
  <c r="E15717"/>
  <c r="F15717"/>
  <c r="G15717"/>
  <c r="A15475"/>
  <c r="B15475"/>
  <c r="C15475"/>
  <c r="D15475"/>
  <c r="E15475"/>
  <c r="F15475"/>
  <c r="G15475"/>
  <c r="H15475"/>
  <c r="A15619"/>
  <c r="B15619"/>
  <c r="C15619"/>
  <c r="D15619"/>
  <c r="E15619"/>
  <c r="F15619"/>
  <c r="G15619"/>
  <c r="H15619"/>
  <c r="A15476"/>
  <c r="B15476"/>
  <c r="C15476"/>
  <c r="D15476"/>
  <c r="E15476"/>
  <c r="F15476"/>
  <c r="G15476"/>
  <c r="H15476"/>
  <c r="A15620"/>
  <c r="B15620"/>
  <c r="C15620"/>
  <c r="D15620"/>
  <c r="E15620"/>
  <c r="F15620"/>
  <c r="G15620"/>
  <c r="H15620"/>
  <c r="A10390"/>
  <c r="B10390"/>
  <c r="C10390"/>
  <c r="D10390"/>
  <c r="E10390"/>
  <c r="F10390"/>
  <c r="G10390"/>
  <c r="H10390"/>
  <c r="A10442"/>
  <c r="B10442"/>
  <c r="C10442"/>
  <c r="D10442"/>
  <c r="E10442"/>
  <c r="F10442"/>
  <c r="G10442"/>
  <c r="H10442"/>
  <c r="A10391"/>
  <c r="B10391"/>
  <c r="C10391"/>
  <c r="D10391"/>
  <c r="E10391"/>
  <c r="F10391"/>
  <c r="G10391"/>
  <c r="H10391"/>
  <c r="A10392"/>
  <c r="B10392"/>
  <c r="C10392"/>
  <c r="D10392"/>
  <c r="E10392"/>
  <c r="F10392"/>
  <c r="G10392"/>
  <c r="H10392"/>
  <c r="A10744"/>
  <c r="B10744"/>
  <c r="C10744"/>
  <c r="D10744"/>
  <c r="E10744"/>
  <c r="F10744"/>
  <c r="G10744"/>
  <c r="H10744"/>
  <c r="A10851"/>
  <c r="B10851"/>
  <c r="C10851"/>
  <c r="D10851"/>
  <c r="E10851"/>
  <c r="F10851"/>
  <c r="G10851"/>
  <c r="H10851"/>
  <c r="A10989"/>
  <c r="B10989"/>
  <c r="C10989"/>
  <c r="D10989"/>
  <c r="E10989"/>
  <c r="F10989"/>
  <c r="G10989"/>
  <c r="H10989"/>
  <c r="A11042"/>
  <c r="B11042"/>
  <c r="C11042"/>
  <c r="D11042"/>
  <c r="E11042"/>
  <c r="F11042"/>
  <c r="G11042"/>
  <c r="H11042"/>
  <c r="A10852"/>
  <c r="B10852"/>
  <c r="C10852"/>
  <c r="D10852"/>
  <c r="E10852"/>
  <c r="F10852"/>
  <c r="G10852"/>
  <c r="H10852"/>
  <c r="A10990"/>
  <c r="B10990"/>
  <c r="C10990"/>
  <c r="D10990"/>
  <c r="E10990"/>
  <c r="F10990"/>
  <c r="G10990"/>
  <c r="H10990"/>
  <c r="A10909"/>
  <c r="B10909"/>
  <c r="C10909"/>
  <c r="D10909"/>
  <c r="E10909"/>
  <c r="F10909"/>
  <c r="G10909"/>
  <c r="H10909"/>
  <c r="A11119"/>
  <c r="B11119"/>
  <c r="C11119"/>
  <c r="D11119"/>
  <c r="E11119"/>
  <c r="F11119"/>
  <c r="G11119"/>
  <c r="A10853"/>
  <c r="B10853"/>
  <c r="C10853"/>
  <c r="D10853"/>
  <c r="E10853"/>
  <c r="F10853"/>
  <c r="G10853"/>
  <c r="H10853"/>
  <c r="A10991"/>
  <c r="B10991"/>
  <c r="C10991"/>
  <c r="D10991"/>
  <c r="E10991"/>
  <c r="F10991"/>
  <c r="G10991"/>
  <c r="H10991"/>
  <c r="A10992"/>
  <c r="B10992"/>
  <c r="C10992"/>
  <c r="D10992"/>
  <c r="E10992"/>
  <c r="F10992"/>
  <c r="G10992"/>
  <c r="H10992"/>
  <c r="A10332"/>
  <c r="B10332"/>
  <c r="C10332"/>
  <c r="D10332"/>
  <c r="E10332"/>
  <c r="F10332"/>
  <c r="G10332"/>
  <c r="H10332"/>
  <c r="A10333"/>
  <c r="B10333"/>
  <c r="C10333"/>
  <c r="D10333"/>
  <c r="E10333"/>
  <c r="F10333"/>
  <c r="G10333"/>
  <c r="H10333"/>
  <c r="A10334"/>
  <c r="B10334"/>
  <c r="C10334"/>
  <c r="D10334"/>
  <c r="E10334"/>
  <c r="F10334"/>
  <c r="G10334"/>
  <c r="H10334"/>
  <c r="A10393"/>
  <c r="B10393"/>
  <c r="C10393"/>
  <c r="D10393"/>
  <c r="E10393"/>
  <c r="F10393"/>
  <c r="G10393"/>
  <c r="H10393"/>
  <c r="A10443"/>
  <c r="B10443"/>
  <c r="C10443"/>
  <c r="D10443"/>
  <c r="E10443"/>
  <c r="F10443"/>
  <c r="G10443"/>
  <c r="H10443"/>
  <c r="A10482"/>
  <c r="B10482"/>
  <c r="C10482"/>
  <c r="D10482"/>
  <c r="E10482"/>
  <c r="F10482"/>
  <c r="G10482"/>
  <c r="A10394"/>
  <c r="B10394"/>
  <c r="C10394"/>
  <c r="D10394"/>
  <c r="E10394"/>
  <c r="F10394"/>
  <c r="G10394"/>
  <c r="H10394"/>
  <c r="A10395"/>
  <c r="B10395"/>
  <c r="C10395"/>
  <c r="D10395"/>
  <c r="E10395"/>
  <c r="F10395"/>
  <c r="G10395"/>
  <c r="H10395"/>
  <c r="A10396"/>
  <c r="B10396"/>
  <c r="C10396"/>
  <c r="D10396"/>
  <c r="E10396"/>
  <c r="F10396"/>
  <c r="G10396"/>
  <c r="H10396"/>
  <c r="A10518"/>
  <c r="B10518"/>
  <c r="C10518"/>
  <c r="D10518"/>
  <c r="E10518"/>
  <c r="F10518"/>
  <c r="G10518"/>
  <c r="H10518"/>
  <c r="A10537"/>
  <c r="B10537"/>
  <c r="C10537"/>
  <c r="D10537"/>
  <c r="E10537"/>
  <c r="F10537"/>
  <c r="G10537"/>
  <c r="A10604"/>
  <c r="B10604"/>
  <c r="C10604"/>
  <c r="D10604"/>
  <c r="E10604"/>
  <c r="F10604"/>
  <c r="G10604"/>
  <c r="H10604"/>
  <c r="A10605"/>
  <c r="B10605"/>
  <c r="C10605"/>
  <c r="D10605"/>
  <c r="E10605"/>
  <c r="F10605"/>
  <c r="G10605"/>
  <c r="H10605"/>
  <c r="A10606"/>
  <c r="B10606"/>
  <c r="C10606"/>
  <c r="D10606"/>
  <c r="E10606"/>
  <c r="F10606"/>
  <c r="G10606"/>
  <c r="H10606"/>
  <c r="A10607"/>
  <c r="B10607"/>
  <c r="C10607"/>
  <c r="D10607"/>
  <c r="E10607"/>
  <c r="F10607"/>
  <c r="G10607"/>
  <c r="H10607"/>
  <c r="A10711"/>
  <c r="B10711"/>
  <c r="C10711"/>
  <c r="D10711"/>
  <c r="E10711"/>
  <c r="F10711"/>
  <c r="G10711"/>
  <c r="A10712"/>
  <c r="B10712"/>
  <c r="C10712"/>
  <c r="D10712"/>
  <c r="E10712"/>
  <c r="F10712"/>
  <c r="G10712"/>
  <c r="A10686"/>
  <c r="B10686"/>
  <c r="C10686"/>
  <c r="D10686"/>
  <c r="E10686"/>
  <c r="F10686"/>
  <c r="G10686"/>
  <c r="A10713"/>
  <c r="B10713"/>
  <c r="C10713"/>
  <c r="D10713"/>
  <c r="E10713"/>
  <c r="F10713"/>
  <c r="G10713"/>
  <c r="A10687"/>
  <c r="B10687"/>
  <c r="C10687"/>
  <c r="D10687"/>
  <c r="E10687"/>
  <c r="F10687"/>
  <c r="G10687"/>
  <c r="A10724"/>
  <c r="B10724"/>
  <c r="C10724"/>
  <c r="D10724"/>
  <c r="E10724"/>
  <c r="F10724"/>
  <c r="G10724"/>
  <c r="A10745"/>
  <c r="B10745"/>
  <c r="C10745"/>
  <c r="D10745"/>
  <c r="E10745"/>
  <c r="F10745"/>
  <c r="G10745"/>
  <c r="H10745"/>
  <c r="A10776"/>
  <c r="B10776"/>
  <c r="C10776"/>
  <c r="D10776"/>
  <c r="E10776"/>
  <c r="F10776"/>
  <c r="G10776"/>
  <c r="H10776"/>
  <c r="A10790"/>
  <c r="B10790"/>
  <c r="C10790"/>
  <c r="D10790"/>
  <c r="E10790"/>
  <c r="F10790"/>
  <c r="G10790"/>
  <c r="A10746"/>
  <c r="B10746"/>
  <c r="C10746"/>
  <c r="D10746"/>
  <c r="E10746"/>
  <c r="F10746"/>
  <c r="G10746"/>
  <c r="H10746"/>
  <c r="A10747"/>
  <c r="B10747"/>
  <c r="C10747"/>
  <c r="D10747"/>
  <c r="E10747"/>
  <c r="F10747"/>
  <c r="G10747"/>
  <c r="H10747"/>
  <c r="A10791"/>
  <c r="B10791"/>
  <c r="C10791"/>
  <c r="D10791"/>
  <c r="E10791"/>
  <c r="F10791"/>
  <c r="G10791"/>
  <c r="A10993"/>
  <c r="B10993"/>
  <c r="C10993"/>
  <c r="D10993"/>
  <c r="E10993"/>
  <c r="F10993"/>
  <c r="G10993"/>
  <c r="H10993"/>
  <c r="A11043"/>
  <c r="B11043"/>
  <c r="C11043"/>
  <c r="D11043"/>
  <c r="E11043"/>
  <c r="F11043"/>
  <c r="G11043"/>
  <c r="H11043"/>
  <c r="A10854"/>
  <c r="B10854"/>
  <c r="C10854"/>
  <c r="D10854"/>
  <c r="E10854"/>
  <c r="F10854"/>
  <c r="G10854"/>
  <c r="H10854"/>
  <c r="A10994"/>
  <c r="B10994"/>
  <c r="C10994"/>
  <c r="D10994"/>
  <c r="E10994"/>
  <c r="F10994"/>
  <c r="G10994"/>
  <c r="H10994"/>
  <c r="A11120"/>
  <c r="B11120"/>
  <c r="C11120"/>
  <c r="D11120"/>
  <c r="E11120"/>
  <c r="F11120"/>
  <c r="G11120"/>
  <c r="A11044"/>
  <c r="B11044"/>
  <c r="C11044"/>
  <c r="D11044"/>
  <c r="E11044"/>
  <c r="F11044"/>
  <c r="G11044"/>
  <c r="H11044"/>
  <c r="A10855"/>
  <c r="B10855"/>
  <c r="C10855"/>
  <c r="D10855"/>
  <c r="E10855"/>
  <c r="F10855"/>
  <c r="G10855"/>
  <c r="H10855"/>
  <c r="A10995"/>
  <c r="B10995"/>
  <c r="C10995"/>
  <c r="D10995"/>
  <c r="E10995"/>
  <c r="F10995"/>
  <c r="G10995"/>
  <c r="H10995"/>
  <c r="A11121"/>
  <c r="B11121"/>
  <c r="C11121"/>
  <c r="D11121"/>
  <c r="E11121"/>
  <c r="F11121"/>
  <c r="G11121"/>
  <c r="A10856"/>
  <c r="B10856"/>
  <c r="C10856"/>
  <c r="D10856"/>
  <c r="E10856"/>
  <c r="F10856"/>
  <c r="G10856"/>
  <c r="H10856"/>
  <c r="A10996"/>
  <c r="B10996"/>
  <c r="C10996"/>
  <c r="D10996"/>
  <c r="E10996"/>
  <c r="F10996"/>
  <c r="G10996"/>
  <c r="H10996"/>
  <c r="A11122"/>
  <c r="B11122"/>
  <c r="C11122"/>
  <c r="D11122"/>
  <c r="E11122"/>
  <c r="F11122"/>
  <c r="G11122"/>
  <c r="A11045"/>
  <c r="B11045"/>
  <c r="C11045"/>
  <c r="D11045"/>
  <c r="E11045"/>
  <c r="F11045"/>
  <c r="G11045"/>
  <c r="H11045"/>
  <c r="A10857"/>
  <c r="B10857"/>
  <c r="C10857"/>
  <c r="D10857"/>
  <c r="E10857"/>
  <c r="F10857"/>
  <c r="G10857"/>
  <c r="H10857"/>
  <c r="A10997"/>
  <c r="B10997"/>
  <c r="C10997"/>
  <c r="D10997"/>
  <c r="E10997"/>
  <c r="F10997"/>
  <c r="G10997"/>
  <c r="H10997"/>
  <c r="A10335"/>
  <c r="B10335"/>
  <c r="C10335"/>
  <c r="D10335"/>
  <c r="E10335"/>
  <c r="F10335"/>
  <c r="G10335"/>
  <c r="H10335"/>
  <c r="A10336"/>
  <c r="B10336"/>
  <c r="C10336"/>
  <c r="D10336"/>
  <c r="E10336"/>
  <c r="F10336"/>
  <c r="G10336"/>
  <c r="H10336"/>
  <c r="A10397"/>
  <c r="B10397"/>
  <c r="C10397"/>
  <c r="D10397"/>
  <c r="E10397"/>
  <c r="F10397"/>
  <c r="G10397"/>
  <c r="H10397"/>
  <c r="A10417"/>
  <c r="B10417"/>
  <c r="C10417"/>
  <c r="D10417"/>
  <c r="E10417"/>
  <c r="F10417"/>
  <c r="G10417"/>
  <c r="H10417"/>
  <c r="A10444"/>
  <c r="B10444"/>
  <c r="C10444"/>
  <c r="D10444"/>
  <c r="E10444"/>
  <c r="F10444"/>
  <c r="G10444"/>
  <c r="H10444"/>
  <c r="A10483"/>
  <c r="B10483"/>
  <c r="C10483"/>
  <c r="D10483"/>
  <c r="E10483"/>
  <c r="F10483"/>
  <c r="G10483"/>
  <c r="A10398"/>
  <c r="B10398"/>
  <c r="C10398"/>
  <c r="D10398"/>
  <c r="E10398"/>
  <c r="F10398"/>
  <c r="G10398"/>
  <c r="H10398"/>
  <c r="A10484"/>
  <c r="B10484"/>
  <c r="C10484"/>
  <c r="D10484"/>
  <c r="E10484"/>
  <c r="F10484"/>
  <c r="G10484"/>
  <c r="A10399"/>
  <c r="B10399"/>
  <c r="C10399"/>
  <c r="D10399"/>
  <c r="E10399"/>
  <c r="F10399"/>
  <c r="G10399"/>
  <c r="H10399"/>
  <c r="A10519"/>
  <c r="B10519"/>
  <c r="C10519"/>
  <c r="D10519"/>
  <c r="E10519"/>
  <c r="F10519"/>
  <c r="G10519"/>
  <c r="H10519"/>
  <c r="A10538"/>
  <c r="B10538"/>
  <c r="C10538"/>
  <c r="D10538"/>
  <c r="E10538"/>
  <c r="F10538"/>
  <c r="G10538"/>
  <c r="A10546"/>
  <c r="B10546"/>
  <c r="C10546"/>
  <c r="D10546"/>
  <c r="E10546"/>
  <c r="F10546"/>
  <c r="G10546"/>
  <c r="H10546"/>
  <c r="A10608"/>
  <c r="B10608"/>
  <c r="C10608"/>
  <c r="D10608"/>
  <c r="E10608"/>
  <c r="F10608"/>
  <c r="G10608"/>
  <c r="H10608"/>
  <c r="A10609"/>
  <c r="B10609"/>
  <c r="C10609"/>
  <c r="D10609"/>
  <c r="E10609"/>
  <c r="F10609"/>
  <c r="G10609"/>
  <c r="H10609"/>
  <c r="A10610"/>
  <c r="B10610"/>
  <c r="C10610"/>
  <c r="D10610"/>
  <c r="E10610"/>
  <c r="F10610"/>
  <c r="G10610"/>
  <c r="H10610"/>
  <c r="A10611"/>
  <c r="B10611"/>
  <c r="C10611"/>
  <c r="D10611"/>
  <c r="E10611"/>
  <c r="F10611"/>
  <c r="G10611"/>
  <c r="H10611"/>
  <c r="A10612"/>
  <c r="B10612"/>
  <c r="C10612"/>
  <c r="D10612"/>
  <c r="E10612"/>
  <c r="F10612"/>
  <c r="G10612"/>
  <c r="H10612"/>
  <c r="A10714"/>
  <c r="B10714"/>
  <c r="C10714"/>
  <c r="D10714"/>
  <c r="E10714"/>
  <c r="F10714"/>
  <c r="G10714"/>
  <c r="A10715"/>
  <c r="B10715"/>
  <c r="C10715"/>
  <c r="D10715"/>
  <c r="E10715"/>
  <c r="F10715"/>
  <c r="G10715"/>
  <c r="A10688"/>
  <c r="B10688"/>
  <c r="C10688"/>
  <c r="D10688"/>
  <c r="E10688"/>
  <c r="F10688"/>
  <c r="G10688"/>
  <c r="A10748"/>
  <c r="B10748"/>
  <c r="C10748"/>
  <c r="D10748"/>
  <c r="E10748"/>
  <c r="F10748"/>
  <c r="G10748"/>
  <c r="H10748"/>
  <c r="A10764"/>
  <c r="B10764"/>
  <c r="C10764"/>
  <c r="D10764"/>
  <c r="E10764"/>
  <c r="F10764"/>
  <c r="G10764"/>
  <c r="H10764"/>
  <c r="A10777"/>
  <c r="B10777"/>
  <c r="C10777"/>
  <c r="D10777"/>
  <c r="E10777"/>
  <c r="F10777"/>
  <c r="G10777"/>
  <c r="H10777"/>
  <c r="A10749"/>
  <c r="B10749"/>
  <c r="C10749"/>
  <c r="D10749"/>
  <c r="E10749"/>
  <c r="F10749"/>
  <c r="G10749"/>
  <c r="H10749"/>
  <c r="A10750"/>
  <c r="B10750"/>
  <c r="C10750"/>
  <c r="D10750"/>
  <c r="E10750"/>
  <c r="F10750"/>
  <c r="G10750"/>
  <c r="H10750"/>
  <c r="A10792"/>
  <c r="B10792"/>
  <c r="C10792"/>
  <c r="D10792"/>
  <c r="E10792"/>
  <c r="F10792"/>
  <c r="G10792"/>
  <c r="A10858"/>
  <c r="B10858"/>
  <c r="C10858"/>
  <c r="D10858"/>
  <c r="E10858"/>
  <c r="F10858"/>
  <c r="G10858"/>
  <c r="H10858"/>
  <c r="A10998"/>
  <c r="B10998"/>
  <c r="C10998"/>
  <c r="D10998"/>
  <c r="E10998"/>
  <c r="F10998"/>
  <c r="G10998"/>
  <c r="H10998"/>
  <c r="A11123"/>
  <c r="B11123"/>
  <c r="C11123"/>
  <c r="D11123"/>
  <c r="E11123"/>
  <c r="F11123"/>
  <c r="G11123"/>
  <c r="A10859"/>
  <c r="B10859"/>
  <c r="C10859"/>
  <c r="D10859"/>
  <c r="E10859"/>
  <c r="F10859"/>
  <c r="G10859"/>
  <c r="H10859"/>
  <c r="A10999"/>
  <c r="B10999"/>
  <c r="C10999"/>
  <c r="D10999"/>
  <c r="E10999"/>
  <c r="F10999"/>
  <c r="G10999"/>
  <c r="H10999"/>
  <c r="A11124"/>
  <c r="B11124"/>
  <c r="C11124"/>
  <c r="D11124"/>
  <c r="E11124"/>
  <c r="F11124"/>
  <c r="G11124"/>
  <c r="A10860"/>
  <c r="B10860"/>
  <c r="C10860"/>
  <c r="D10860"/>
  <c r="E10860"/>
  <c r="F10860"/>
  <c r="G10860"/>
  <c r="H10860"/>
  <c r="A11000"/>
  <c r="B11000"/>
  <c r="C11000"/>
  <c r="D11000"/>
  <c r="E11000"/>
  <c r="F11000"/>
  <c r="G11000"/>
  <c r="H11000"/>
  <c r="A11125"/>
  <c r="B11125"/>
  <c r="C11125"/>
  <c r="D11125"/>
  <c r="E11125"/>
  <c r="F11125"/>
  <c r="G11125"/>
  <c r="A10861"/>
  <c r="B10861"/>
  <c r="C10861"/>
  <c r="D10861"/>
  <c r="E10861"/>
  <c r="F10861"/>
  <c r="G10861"/>
  <c r="H10861"/>
  <c r="A11001"/>
  <c r="B11001"/>
  <c r="C11001"/>
  <c r="D11001"/>
  <c r="E11001"/>
  <c r="F11001"/>
  <c r="G11001"/>
  <c r="H11001"/>
  <c r="A11046"/>
  <c r="B11046"/>
  <c r="C11046"/>
  <c r="D11046"/>
  <c r="E11046"/>
  <c r="F11046"/>
  <c r="G11046"/>
  <c r="H11046"/>
  <c r="A10862"/>
  <c r="B10862"/>
  <c r="C10862"/>
  <c r="D10862"/>
  <c r="E10862"/>
  <c r="F10862"/>
  <c r="G10862"/>
  <c r="H10862"/>
  <c r="A11002"/>
  <c r="B11002"/>
  <c r="C11002"/>
  <c r="D11002"/>
  <c r="E11002"/>
  <c r="F11002"/>
  <c r="G11002"/>
  <c r="H11002"/>
  <c r="A11126"/>
  <c r="B11126"/>
  <c r="C11126"/>
  <c r="D11126"/>
  <c r="E11126"/>
  <c r="F11126"/>
  <c r="G11126"/>
  <c r="A10337"/>
  <c r="B10337"/>
  <c r="C10337"/>
  <c r="D10337"/>
  <c r="E10337"/>
  <c r="F10337"/>
  <c r="G10337"/>
  <c r="H10337"/>
  <c r="A10338"/>
  <c r="B10338"/>
  <c r="C10338"/>
  <c r="D10338"/>
  <c r="E10338"/>
  <c r="F10338"/>
  <c r="G10338"/>
  <c r="H10338"/>
  <c r="A10339"/>
  <c r="B10339"/>
  <c r="C10339"/>
  <c r="D10339"/>
  <c r="E10339"/>
  <c r="F10339"/>
  <c r="G10339"/>
  <c r="H10339"/>
  <c r="A10400"/>
  <c r="B10400"/>
  <c r="C10400"/>
  <c r="D10400"/>
  <c r="E10400"/>
  <c r="F10400"/>
  <c r="G10400"/>
  <c r="H10400"/>
  <c r="A10445"/>
  <c r="B10445"/>
  <c r="C10445"/>
  <c r="D10445"/>
  <c r="E10445"/>
  <c r="F10445"/>
  <c r="G10445"/>
  <c r="H10445"/>
  <c r="A10420"/>
  <c r="B10420"/>
  <c r="C10420"/>
  <c r="D10420"/>
  <c r="E10420"/>
  <c r="F10420"/>
  <c r="G10420"/>
  <c r="H10420"/>
  <c r="A10485"/>
  <c r="B10485"/>
  <c r="C10485"/>
  <c r="D10485"/>
  <c r="E10485"/>
  <c r="F10485"/>
  <c r="G10485"/>
  <c r="A10401"/>
  <c r="B10401"/>
  <c r="C10401"/>
  <c r="D10401"/>
  <c r="E10401"/>
  <c r="F10401"/>
  <c r="G10401"/>
  <c r="H10401"/>
  <c r="A10486"/>
  <c r="B10486"/>
  <c r="C10486"/>
  <c r="D10486"/>
  <c r="E10486"/>
  <c r="F10486"/>
  <c r="G10486"/>
  <c r="A10402"/>
  <c r="B10402"/>
  <c r="C10402"/>
  <c r="D10402"/>
  <c r="E10402"/>
  <c r="F10402"/>
  <c r="G10402"/>
  <c r="H10402"/>
  <c r="A10403"/>
  <c r="B10403"/>
  <c r="C10403"/>
  <c r="D10403"/>
  <c r="E10403"/>
  <c r="F10403"/>
  <c r="G10403"/>
  <c r="H10403"/>
  <c r="A10520"/>
  <c r="B10520"/>
  <c r="C10520"/>
  <c r="D10520"/>
  <c r="E10520"/>
  <c r="F10520"/>
  <c r="G10520"/>
  <c r="H10520"/>
  <c r="A10539"/>
  <c r="B10539"/>
  <c r="C10539"/>
  <c r="D10539"/>
  <c r="E10539"/>
  <c r="F10539"/>
  <c r="G10539"/>
  <c r="A10547"/>
  <c r="B10547"/>
  <c r="C10547"/>
  <c r="D10547"/>
  <c r="E10547"/>
  <c r="F10547"/>
  <c r="G10547"/>
  <c r="H10547"/>
  <c r="A10613"/>
  <c r="B10613"/>
  <c r="C10613"/>
  <c r="D10613"/>
  <c r="E10613"/>
  <c r="F10613"/>
  <c r="G10613"/>
  <c r="H10613"/>
  <c r="A10614"/>
  <c r="B10614"/>
  <c r="C10614"/>
  <c r="D10614"/>
  <c r="E10614"/>
  <c r="F10614"/>
  <c r="G10614"/>
  <c r="H10614"/>
  <c r="A10615"/>
  <c r="B10615"/>
  <c r="C10615"/>
  <c r="D10615"/>
  <c r="E10615"/>
  <c r="F10615"/>
  <c r="G10615"/>
  <c r="H10615"/>
  <c r="A10616"/>
  <c r="B10616"/>
  <c r="C10616"/>
  <c r="D10616"/>
  <c r="E10616"/>
  <c r="F10616"/>
  <c r="G10616"/>
  <c r="H10616"/>
  <c r="A10617"/>
  <c r="B10617"/>
  <c r="C10617"/>
  <c r="D10617"/>
  <c r="E10617"/>
  <c r="F10617"/>
  <c r="G10617"/>
  <c r="H10617"/>
  <c r="A10716"/>
  <c r="B10716"/>
  <c r="C10716"/>
  <c r="D10716"/>
  <c r="E10716"/>
  <c r="F10716"/>
  <c r="G10716"/>
  <c r="A10689"/>
  <c r="B10689"/>
  <c r="C10689"/>
  <c r="D10689"/>
  <c r="E10689"/>
  <c r="F10689"/>
  <c r="G10689"/>
  <c r="A10751"/>
  <c r="B10751"/>
  <c r="C10751"/>
  <c r="D10751"/>
  <c r="E10751"/>
  <c r="F10751"/>
  <c r="G10751"/>
  <c r="H10751"/>
  <c r="A10752"/>
  <c r="B10752"/>
  <c r="C10752"/>
  <c r="D10752"/>
  <c r="E10752"/>
  <c r="F10752"/>
  <c r="G10752"/>
  <c r="H10752"/>
  <c r="A10753"/>
  <c r="B10753"/>
  <c r="C10753"/>
  <c r="D10753"/>
  <c r="E10753"/>
  <c r="F10753"/>
  <c r="G10753"/>
  <c r="H10753"/>
  <c r="A11003"/>
  <c r="B11003"/>
  <c r="C11003"/>
  <c r="D11003"/>
  <c r="E11003"/>
  <c r="F11003"/>
  <c r="G11003"/>
  <c r="H11003"/>
  <c r="A10863"/>
  <c r="B10863"/>
  <c r="C10863"/>
  <c r="D10863"/>
  <c r="E10863"/>
  <c r="F10863"/>
  <c r="G10863"/>
  <c r="H10863"/>
  <c r="A11004"/>
  <c r="B11004"/>
  <c r="C11004"/>
  <c r="D11004"/>
  <c r="E11004"/>
  <c r="F11004"/>
  <c r="G11004"/>
  <c r="H11004"/>
  <c r="A11127"/>
  <c r="B11127"/>
  <c r="C11127"/>
  <c r="D11127"/>
  <c r="E11127"/>
  <c r="F11127"/>
  <c r="G11127"/>
  <c r="A11047"/>
  <c r="B11047"/>
  <c r="C11047"/>
  <c r="D11047"/>
  <c r="E11047"/>
  <c r="F11047"/>
  <c r="G11047"/>
  <c r="H11047"/>
  <c r="A10864"/>
  <c r="B10864"/>
  <c r="C10864"/>
  <c r="D10864"/>
  <c r="E10864"/>
  <c r="F10864"/>
  <c r="G10864"/>
  <c r="H10864"/>
  <c r="A11005"/>
  <c r="B11005"/>
  <c r="C11005"/>
  <c r="D11005"/>
  <c r="E11005"/>
  <c r="F11005"/>
  <c r="G11005"/>
  <c r="H11005"/>
  <c r="A10910"/>
  <c r="B10910"/>
  <c r="C10910"/>
  <c r="D10910"/>
  <c r="E10910"/>
  <c r="F10910"/>
  <c r="G10910"/>
  <c r="H10910"/>
  <c r="A11128"/>
  <c r="B11128"/>
  <c r="C11128"/>
  <c r="D11128"/>
  <c r="E11128"/>
  <c r="F11128"/>
  <c r="G11128"/>
  <c r="A10865"/>
  <c r="B10865"/>
  <c r="C10865"/>
  <c r="D10865"/>
  <c r="E10865"/>
  <c r="F10865"/>
  <c r="G10865"/>
  <c r="H10865"/>
  <c r="A11006"/>
  <c r="B11006"/>
  <c r="C11006"/>
  <c r="D11006"/>
  <c r="E11006"/>
  <c r="F11006"/>
  <c r="G11006"/>
  <c r="H11006"/>
  <c r="A11048"/>
  <c r="B11048"/>
  <c r="C11048"/>
  <c r="D11048"/>
  <c r="E11048"/>
  <c r="F11048"/>
  <c r="G11048"/>
  <c r="H11048"/>
  <c r="A10866"/>
  <c r="B10866"/>
  <c r="C10866"/>
  <c r="D10866"/>
  <c r="E10866"/>
  <c r="F10866"/>
  <c r="G10866"/>
  <c r="H10866"/>
  <c r="A11007"/>
  <c r="B11007"/>
  <c r="C11007"/>
  <c r="D11007"/>
  <c r="E11007"/>
  <c r="F11007"/>
  <c r="G11007"/>
  <c r="H11007"/>
  <c r="A10340"/>
  <c r="B10340"/>
  <c r="C10340"/>
  <c r="D10340"/>
  <c r="E10340"/>
  <c r="F10340"/>
  <c r="G10340"/>
  <c r="H10340"/>
  <c r="A10341"/>
  <c r="B10341"/>
  <c r="C10341"/>
  <c r="D10341"/>
  <c r="E10341"/>
  <c r="F10341"/>
  <c r="G10341"/>
  <c r="H10341"/>
  <c r="A10342"/>
  <c r="B10342"/>
  <c r="C10342"/>
  <c r="D10342"/>
  <c r="E10342"/>
  <c r="F10342"/>
  <c r="G10342"/>
  <c r="H10342"/>
  <c r="A10404"/>
  <c r="B10404"/>
  <c r="C10404"/>
  <c r="D10404"/>
  <c r="E10404"/>
  <c r="F10404"/>
  <c r="G10404"/>
  <c r="H10404"/>
  <c r="A10446"/>
  <c r="B10446"/>
  <c r="C10446"/>
  <c r="D10446"/>
  <c r="E10446"/>
  <c r="F10446"/>
  <c r="G10446"/>
  <c r="H10446"/>
  <c r="A10421"/>
  <c r="B10421"/>
  <c r="C10421"/>
  <c r="D10421"/>
  <c r="E10421"/>
  <c r="F10421"/>
  <c r="G10421"/>
  <c r="H10421"/>
  <c r="A10487"/>
  <c r="B10487"/>
  <c r="C10487"/>
  <c r="D10487"/>
  <c r="E10487"/>
  <c r="F10487"/>
  <c r="G10487"/>
  <c r="A10405"/>
  <c r="B10405"/>
  <c r="C10405"/>
  <c r="D10405"/>
  <c r="E10405"/>
  <c r="F10405"/>
  <c r="G10405"/>
  <c r="H10405"/>
  <c r="A10447"/>
  <c r="B10447"/>
  <c r="C10447"/>
  <c r="D10447"/>
  <c r="E10447"/>
  <c r="F10447"/>
  <c r="G10447"/>
  <c r="H10447"/>
  <c r="A10488"/>
  <c r="B10488"/>
  <c r="C10488"/>
  <c r="D10488"/>
  <c r="E10488"/>
  <c r="F10488"/>
  <c r="G10488"/>
  <c r="A10406"/>
  <c r="B10406"/>
  <c r="C10406"/>
  <c r="D10406"/>
  <c r="E10406"/>
  <c r="F10406"/>
  <c r="G10406"/>
  <c r="H10406"/>
  <c r="A10489"/>
  <c r="B10489"/>
  <c r="C10489"/>
  <c r="D10489"/>
  <c r="E10489"/>
  <c r="F10489"/>
  <c r="G10489"/>
  <c r="A10407"/>
  <c r="B10407"/>
  <c r="C10407"/>
  <c r="D10407"/>
  <c r="E10407"/>
  <c r="F10407"/>
  <c r="G10407"/>
  <c r="H10407"/>
  <c r="A10490"/>
  <c r="B10490"/>
  <c r="C10490"/>
  <c r="D10490"/>
  <c r="E10490"/>
  <c r="F10490"/>
  <c r="G10490"/>
  <c r="A10521"/>
  <c r="B10521"/>
  <c r="C10521"/>
  <c r="D10521"/>
  <c r="E10521"/>
  <c r="F10521"/>
  <c r="G10521"/>
  <c r="H10521"/>
  <c r="A10540"/>
  <c r="B10540"/>
  <c r="C10540"/>
  <c r="D10540"/>
  <c r="E10540"/>
  <c r="F10540"/>
  <c r="G10540"/>
  <c r="A10618"/>
  <c r="B10618"/>
  <c r="C10618"/>
  <c r="D10618"/>
  <c r="E10618"/>
  <c r="F10618"/>
  <c r="G10618"/>
  <c r="H10618"/>
  <c r="A10668"/>
  <c r="B10668"/>
  <c r="C10668"/>
  <c r="D10668"/>
  <c r="E10668"/>
  <c r="F10668"/>
  <c r="G10668"/>
  <c r="A10619"/>
  <c r="B10619"/>
  <c r="C10619"/>
  <c r="D10619"/>
  <c r="E10619"/>
  <c r="F10619"/>
  <c r="G10619"/>
  <c r="H10619"/>
  <c r="A10620"/>
  <c r="B10620"/>
  <c r="C10620"/>
  <c r="D10620"/>
  <c r="E10620"/>
  <c r="F10620"/>
  <c r="G10620"/>
  <c r="H10620"/>
  <c r="A10621"/>
  <c r="B10621"/>
  <c r="C10621"/>
  <c r="D10621"/>
  <c r="E10621"/>
  <c r="F10621"/>
  <c r="G10621"/>
  <c r="H10621"/>
  <c r="A10622"/>
  <c r="B10622"/>
  <c r="C10622"/>
  <c r="D10622"/>
  <c r="E10622"/>
  <c r="F10622"/>
  <c r="G10622"/>
  <c r="H10622"/>
  <c r="A10717"/>
  <c r="B10717"/>
  <c r="C10717"/>
  <c r="D10717"/>
  <c r="E10717"/>
  <c r="F10717"/>
  <c r="G10717"/>
  <c r="A10718"/>
  <c r="B10718"/>
  <c r="C10718"/>
  <c r="D10718"/>
  <c r="E10718"/>
  <c r="F10718"/>
  <c r="G10718"/>
  <c r="A10719"/>
  <c r="B10719"/>
  <c r="C10719"/>
  <c r="D10719"/>
  <c r="E10719"/>
  <c r="F10719"/>
  <c r="G10719"/>
  <c r="A10674"/>
  <c r="B10674"/>
  <c r="C10674"/>
  <c r="D10674"/>
  <c r="E10674"/>
  <c r="F10674"/>
  <c r="G10674"/>
  <c r="H10674"/>
  <c r="A10690"/>
  <c r="B10690"/>
  <c r="C10690"/>
  <c r="D10690"/>
  <c r="E10690"/>
  <c r="F10690"/>
  <c r="G10690"/>
  <c r="A10754"/>
  <c r="B10754"/>
  <c r="C10754"/>
  <c r="D10754"/>
  <c r="E10754"/>
  <c r="F10754"/>
  <c r="G10754"/>
  <c r="H10754"/>
  <c r="A10778"/>
  <c r="B10778"/>
  <c r="C10778"/>
  <c r="D10778"/>
  <c r="E10778"/>
  <c r="F10778"/>
  <c r="G10778"/>
  <c r="H10778"/>
  <c r="A10755"/>
  <c r="B10755"/>
  <c r="C10755"/>
  <c r="D10755"/>
  <c r="E10755"/>
  <c r="F10755"/>
  <c r="G10755"/>
  <c r="H10755"/>
  <c r="A10793"/>
  <c r="B10793"/>
  <c r="C10793"/>
  <c r="D10793"/>
  <c r="E10793"/>
  <c r="F10793"/>
  <c r="G10793"/>
  <c r="A10756"/>
  <c r="B10756"/>
  <c r="C10756"/>
  <c r="D10756"/>
  <c r="E10756"/>
  <c r="F10756"/>
  <c r="G10756"/>
  <c r="H10756"/>
  <c r="A10794"/>
  <c r="B10794"/>
  <c r="C10794"/>
  <c r="D10794"/>
  <c r="E10794"/>
  <c r="F10794"/>
  <c r="G10794"/>
  <c r="A11008"/>
  <c r="B11008"/>
  <c r="C11008"/>
  <c r="D11008"/>
  <c r="E11008"/>
  <c r="F11008"/>
  <c r="G11008"/>
  <c r="H11008"/>
  <c r="A10867"/>
  <c r="B10867"/>
  <c r="C10867"/>
  <c r="D10867"/>
  <c r="E10867"/>
  <c r="F10867"/>
  <c r="G10867"/>
  <c r="H10867"/>
  <c r="A10886"/>
  <c r="B10886"/>
  <c r="C10886"/>
  <c r="D10886"/>
  <c r="E10886"/>
  <c r="F10886"/>
  <c r="G10886"/>
  <c r="H10886"/>
  <c r="A11009"/>
  <c r="B11009"/>
  <c r="C11009"/>
  <c r="D11009"/>
  <c r="E11009"/>
  <c r="F11009"/>
  <c r="G11009"/>
  <c r="H11009"/>
  <c r="A10911"/>
  <c r="B10911"/>
  <c r="C10911"/>
  <c r="D10911"/>
  <c r="E10911"/>
  <c r="F10911"/>
  <c r="G10911"/>
  <c r="H10911"/>
  <c r="A11061"/>
  <c r="B11061"/>
  <c r="C11061"/>
  <c r="D11061"/>
  <c r="E11061"/>
  <c r="F11061"/>
  <c r="G11061"/>
  <c r="H11061"/>
  <c r="A11129"/>
  <c r="B11129"/>
  <c r="C11129"/>
  <c r="D11129"/>
  <c r="E11129"/>
  <c r="F11129"/>
  <c r="G11129"/>
  <c r="A11049"/>
  <c r="B11049"/>
  <c r="C11049"/>
  <c r="D11049"/>
  <c r="E11049"/>
  <c r="F11049"/>
  <c r="G11049"/>
  <c r="H11049"/>
  <c r="A10868"/>
  <c r="B10868"/>
  <c r="C10868"/>
  <c r="D10868"/>
  <c r="E10868"/>
  <c r="F10868"/>
  <c r="G10868"/>
  <c r="H10868"/>
  <c r="A11010"/>
  <c r="B11010"/>
  <c r="C11010"/>
  <c r="D11010"/>
  <c r="E11010"/>
  <c r="F11010"/>
  <c r="G11010"/>
  <c r="H11010"/>
  <c r="A11130"/>
  <c r="B11130"/>
  <c r="C11130"/>
  <c r="D11130"/>
  <c r="E11130"/>
  <c r="F11130"/>
  <c r="G11130"/>
  <c r="A10869"/>
  <c r="B10869"/>
  <c r="C10869"/>
  <c r="D10869"/>
  <c r="E10869"/>
  <c r="F10869"/>
  <c r="G10869"/>
  <c r="H10869"/>
  <c r="A11011"/>
  <c r="B11011"/>
  <c r="C11011"/>
  <c r="D11011"/>
  <c r="E11011"/>
  <c r="F11011"/>
  <c r="G11011"/>
  <c r="H11011"/>
  <c r="A11131"/>
  <c r="B11131"/>
  <c r="C11131"/>
  <c r="D11131"/>
  <c r="E11131"/>
  <c r="F11131"/>
  <c r="G11131"/>
  <c r="A11050"/>
  <c r="B11050"/>
  <c r="C11050"/>
  <c r="D11050"/>
  <c r="E11050"/>
  <c r="F11050"/>
  <c r="G11050"/>
  <c r="H11050"/>
  <c r="A10870"/>
  <c r="B10870"/>
  <c r="C10870"/>
  <c r="D10870"/>
  <c r="E10870"/>
  <c r="F10870"/>
  <c r="G10870"/>
  <c r="H10870"/>
  <c r="A11012"/>
  <c r="B11012"/>
  <c r="C11012"/>
  <c r="D11012"/>
  <c r="E11012"/>
  <c r="F11012"/>
  <c r="G11012"/>
  <c r="H11012"/>
  <c r="A10408"/>
  <c r="B10408"/>
  <c r="C10408"/>
  <c r="D10408"/>
  <c r="E10408"/>
  <c r="F10408"/>
  <c r="G10408"/>
  <c r="H10408"/>
  <c r="A10448"/>
  <c r="B10448"/>
  <c r="C10448"/>
  <c r="D10448"/>
  <c r="E10448"/>
  <c r="F10448"/>
  <c r="G10448"/>
  <c r="H10448"/>
  <c r="A10491"/>
  <c r="B10491"/>
  <c r="C10491"/>
  <c r="D10491"/>
  <c r="E10491"/>
  <c r="F10491"/>
  <c r="G10491"/>
  <c r="A10409"/>
  <c r="B10409"/>
  <c r="C10409"/>
  <c r="D10409"/>
  <c r="E10409"/>
  <c r="F10409"/>
  <c r="G10409"/>
  <c r="H10409"/>
  <c r="A10449"/>
  <c r="B10449"/>
  <c r="C10449"/>
  <c r="D10449"/>
  <c r="E10449"/>
  <c r="F10449"/>
  <c r="G10449"/>
  <c r="H10449"/>
  <c r="A10492"/>
  <c r="B10492"/>
  <c r="C10492"/>
  <c r="D10492"/>
  <c r="E10492"/>
  <c r="F10492"/>
  <c r="G10492"/>
  <c r="A10410"/>
  <c r="B10410"/>
  <c r="C10410"/>
  <c r="D10410"/>
  <c r="E10410"/>
  <c r="F10410"/>
  <c r="G10410"/>
  <c r="H10410"/>
  <c r="A10411"/>
  <c r="B10411"/>
  <c r="C10411"/>
  <c r="D10411"/>
  <c r="E10411"/>
  <c r="F10411"/>
  <c r="G10411"/>
  <c r="H10411"/>
  <c r="A10522"/>
  <c r="B10522"/>
  <c r="C10522"/>
  <c r="D10522"/>
  <c r="E10522"/>
  <c r="F10522"/>
  <c r="G10522"/>
  <c r="H10522"/>
  <c r="A10623"/>
  <c r="B10623"/>
  <c r="C10623"/>
  <c r="D10623"/>
  <c r="E10623"/>
  <c r="F10623"/>
  <c r="G10623"/>
  <c r="H10623"/>
  <c r="A10669"/>
  <c r="B10669"/>
  <c r="C10669"/>
  <c r="D10669"/>
  <c r="E10669"/>
  <c r="F10669"/>
  <c r="G10669"/>
  <c r="A10624"/>
  <c r="B10624"/>
  <c r="C10624"/>
  <c r="D10624"/>
  <c r="E10624"/>
  <c r="F10624"/>
  <c r="G10624"/>
  <c r="H10624"/>
  <c r="A10670"/>
  <c r="B10670"/>
  <c r="C10670"/>
  <c r="D10670"/>
  <c r="E10670"/>
  <c r="F10670"/>
  <c r="G10670"/>
  <c r="A10625"/>
  <c r="B10625"/>
  <c r="C10625"/>
  <c r="D10625"/>
  <c r="E10625"/>
  <c r="F10625"/>
  <c r="G10625"/>
  <c r="H10625"/>
  <c r="A10720"/>
  <c r="B10720"/>
  <c r="C10720"/>
  <c r="D10720"/>
  <c r="E10720"/>
  <c r="F10720"/>
  <c r="G10720"/>
  <c r="A10721"/>
  <c r="B10721"/>
  <c r="C10721"/>
  <c r="D10721"/>
  <c r="E10721"/>
  <c r="F10721"/>
  <c r="G10721"/>
  <c r="A10691"/>
  <c r="B10691"/>
  <c r="C10691"/>
  <c r="D10691"/>
  <c r="E10691"/>
  <c r="F10691"/>
  <c r="G10691"/>
  <c r="A10757"/>
  <c r="B10757"/>
  <c r="C10757"/>
  <c r="D10757"/>
  <c r="E10757"/>
  <c r="F10757"/>
  <c r="G10757"/>
  <c r="H10757"/>
  <c r="A10758"/>
  <c r="B10758"/>
  <c r="C10758"/>
  <c r="D10758"/>
  <c r="E10758"/>
  <c r="F10758"/>
  <c r="G10758"/>
  <c r="H10758"/>
  <c r="A10759"/>
  <c r="B10759"/>
  <c r="C10759"/>
  <c r="D10759"/>
  <c r="E10759"/>
  <c r="F10759"/>
  <c r="G10759"/>
  <c r="H10759"/>
  <c r="A10795"/>
  <c r="B10795"/>
  <c r="C10795"/>
  <c r="D10795"/>
  <c r="E10795"/>
  <c r="F10795"/>
  <c r="G10795"/>
  <c r="A11013"/>
  <c r="B11013"/>
  <c r="C11013"/>
  <c r="D11013"/>
  <c r="E11013"/>
  <c r="F11013"/>
  <c r="G11013"/>
  <c r="H11013"/>
  <c r="A10912"/>
  <c r="B10912"/>
  <c r="C10912"/>
  <c r="D10912"/>
  <c r="E10912"/>
  <c r="F10912"/>
  <c r="G10912"/>
  <c r="H10912"/>
  <c r="A10871"/>
  <c r="B10871"/>
  <c r="C10871"/>
  <c r="D10871"/>
  <c r="E10871"/>
  <c r="F10871"/>
  <c r="G10871"/>
  <c r="H10871"/>
  <c r="A11014"/>
  <c r="B11014"/>
  <c r="C11014"/>
  <c r="D11014"/>
  <c r="E11014"/>
  <c r="F11014"/>
  <c r="G11014"/>
  <c r="H11014"/>
  <c r="A11051"/>
  <c r="B11051"/>
  <c r="C11051"/>
  <c r="D11051"/>
  <c r="E11051"/>
  <c r="F11051"/>
  <c r="G11051"/>
  <c r="H11051"/>
  <c r="A10872"/>
  <c r="B10872"/>
  <c r="C10872"/>
  <c r="D10872"/>
  <c r="E10872"/>
  <c r="F10872"/>
  <c r="G10872"/>
  <c r="H10872"/>
  <c r="A11015"/>
  <c r="B11015"/>
  <c r="C11015"/>
  <c r="D11015"/>
  <c r="E11015"/>
  <c r="F11015"/>
  <c r="G11015"/>
  <c r="H11015"/>
  <c r="A11132"/>
  <c r="B11132"/>
  <c r="C11132"/>
  <c r="D11132"/>
  <c r="E11132"/>
  <c r="F11132"/>
  <c r="G11132"/>
  <c r="A10873"/>
  <c r="B10873"/>
  <c r="C10873"/>
  <c r="D10873"/>
  <c r="E10873"/>
  <c r="F10873"/>
  <c r="G10873"/>
  <c r="H10873"/>
  <c r="A11016"/>
  <c r="B11016"/>
  <c r="C11016"/>
  <c r="D11016"/>
  <c r="E11016"/>
  <c r="F11016"/>
  <c r="G11016"/>
  <c r="H11016"/>
  <c r="A10874"/>
  <c r="B10874"/>
  <c r="C10874"/>
  <c r="D10874"/>
  <c r="E10874"/>
  <c r="F10874"/>
  <c r="G10874"/>
  <c r="H10874"/>
  <c r="A11017"/>
  <c r="B11017"/>
  <c r="C11017"/>
  <c r="D11017"/>
  <c r="E11017"/>
  <c r="F11017"/>
  <c r="G11017"/>
  <c r="H11017"/>
  <c r="A10343"/>
  <c r="B10343"/>
  <c r="C10343"/>
  <c r="D10343"/>
  <c r="E10343"/>
  <c r="F10343"/>
  <c r="G10343"/>
  <c r="H10343"/>
  <c r="A10344"/>
  <c r="B10344"/>
  <c r="C10344"/>
  <c r="D10344"/>
  <c r="E10344"/>
  <c r="F10344"/>
  <c r="G10344"/>
  <c r="H10344"/>
  <c r="A10345"/>
  <c r="B10345"/>
  <c r="C10345"/>
  <c r="D10345"/>
  <c r="E10345"/>
  <c r="F10345"/>
  <c r="G10345"/>
  <c r="H10345"/>
  <c r="A10412"/>
  <c r="B10412"/>
  <c r="C10412"/>
  <c r="D10412"/>
  <c r="E10412"/>
  <c r="F10412"/>
  <c r="G10412"/>
  <c r="H10412"/>
  <c r="A10450"/>
  <c r="B10450"/>
  <c r="C10450"/>
  <c r="D10450"/>
  <c r="E10450"/>
  <c r="F10450"/>
  <c r="G10450"/>
  <c r="H10450"/>
  <c r="A10422"/>
  <c r="B10422"/>
  <c r="C10422"/>
  <c r="D10422"/>
  <c r="E10422"/>
  <c r="F10422"/>
  <c r="G10422"/>
  <c r="H10422"/>
  <c r="A10493"/>
  <c r="B10493"/>
  <c r="C10493"/>
  <c r="D10493"/>
  <c r="E10493"/>
  <c r="F10493"/>
  <c r="G10493"/>
  <c r="A10413"/>
  <c r="B10413"/>
  <c r="C10413"/>
  <c r="D10413"/>
  <c r="E10413"/>
  <c r="F10413"/>
  <c r="G10413"/>
  <c r="H10413"/>
  <c r="A10451"/>
  <c r="B10451"/>
  <c r="C10451"/>
  <c r="D10451"/>
  <c r="E10451"/>
  <c r="F10451"/>
  <c r="G10451"/>
  <c r="H10451"/>
  <c r="A10494"/>
  <c r="B10494"/>
  <c r="C10494"/>
  <c r="D10494"/>
  <c r="E10494"/>
  <c r="F10494"/>
  <c r="G10494"/>
  <c r="A10414"/>
  <c r="B10414"/>
  <c r="C10414"/>
  <c r="D10414"/>
  <c r="E10414"/>
  <c r="F10414"/>
  <c r="G10414"/>
  <c r="H10414"/>
  <c r="A10415"/>
  <c r="B10415"/>
  <c r="C10415"/>
  <c r="D10415"/>
  <c r="E10415"/>
  <c r="F10415"/>
  <c r="G10415"/>
  <c r="H10415"/>
  <c r="A10523"/>
  <c r="B10523"/>
  <c r="C10523"/>
  <c r="D10523"/>
  <c r="E10523"/>
  <c r="F10523"/>
  <c r="G10523"/>
  <c r="H10523"/>
  <c r="A10541"/>
  <c r="B10541"/>
  <c r="C10541"/>
  <c r="D10541"/>
  <c r="E10541"/>
  <c r="F10541"/>
  <c r="G10541"/>
  <c r="A10626"/>
  <c r="B10626"/>
  <c r="C10626"/>
  <c r="D10626"/>
  <c r="E10626"/>
  <c r="F10626"/>
  <c r="G10626"/>
  <c r="H10626"/>
  <c r="A10627"/>
  <c r="B10627"/>
  <c r="C10627"/>
  <c r="D10627"/>
  <c r="E10627"/>
  <c r="F10627"/>
  <c r="G10627"/>
  <c r="H10627"/>
  <c r="A10628"/>
  <c r="B10628"/>
  <c r="C10628"/>
  <c r="D10628"/>
  <c r="E10628"/>
  <c r="F10628"/>
  <c r="G10628"/>
  <c r="H10628"/>
  <c r="A10629"/>
  <c r="B10629"/>
  <c r="C10629"/>
  <c r="D10629"/>
  <c r="E10629"/>
  <c r="F10629"/>
  <c r="G10629"/>
  <c r="H10629"/>
  <c r="A10630"/>
  <c r="B10630"/>
  <c r="C10630"/>
  <c r="D10630"/>
  <c r="E10630"/>
  <c r="F10630"/>
  <c r="G10630"/>
  <c r="H10630"/>
  <c r="A10722"/>
  <c r="B10722"/>
  <c r="C10722"/>
  <c r="D10722"/>
  <c r="E10722"/>
  <c r="F10722"/>
  <c r="G10722"/>
  <c r="A10723"/>
  <c r="B10723"/>
  <c r="C10723"/>
  <c r="D10723"/>
  <c r="E10723"/>
  <c r="F10723"/>
  <c r="G10723"/>
  <c r="A10760"/>
  <c r="B10760"/>
  <c r="C10760"/>
  <c r="D10760"/>
  <c r="E10760"/>
  <c r="F10760"/>
  <c r="G10760"/>
  <c r="H10760"/>
  <c r="A10779"/>
  <c r="B10779"/>
  <c r="C10779"/>
  <c r="D10779"/>
  <c r="E10779"/>
  <c r="F10779"/>
  <c r="G10779"/>
  <c r="H10779"/>
  <c r="A10761"/>
  <c r="B10761"/>
  <c r="C10761"/>
  <c r="D10761"/>
  <c r="E10761"/>
  <c r="F10761"/>
  <c r="G10761"/>
  <c r="H10761"/>
  <c r="A10762"/>
  <c r="B10762"/>
  <c r="C10762"/>
  <c r="D10762"/>
  <c r="E10762"/>
  <c r="F10762"/>
  <c r="G10762"/>
  <c r="H10762"/>
  <c r="A10796"/>
  <c r="B10796"/>
  <c r="C10796"/>
  <c r="D10796"/>
  <c r="E10796"/>
  <c r="F10796"/>
  <c r="G10796"/>
  <c r="A10875"/>
  <c r="B10875"/>
  <c r="C10875"/>
  <c r="D10875"/>
  <c r="E10875"/>
  <c r="F10875"/>
  <c r="G10875"/>
  <c r="H10875"/>
  <c r="A11018"/>
  <c r="B11018"/>
  <c r="C11018"/>
  <c r="D11018"/>
  <c r="E11018"/>
  <c r="F11018"/>
  <c r="G11018"/>
  <c r="H11018"/>
  <c r="A11133"/>
  <c r="B11133"/>
  <c r="C11133"/>
  <c r="D11133"/>
  <c r="E11133"/>
  <c r="F11133"/>
  <c r="G11133"/>
  <c r="A11052"/>
  <c r="B11052"/>
  <c r="C11052"/>
  <c r="D11052"/>
  <c r="E11052"/>
  <c r="F11052"/>
  <c r="G11052"/>
  <c r="H11052"/>
  <c r="A10876"/>
  <c r="B10876"/>
  <c r="C10876"/>
  <c r="D10876"/>
  <c r="E10876"/>
  <c r="F10876"/>
  <c r="G10876"/>
  <c r="H10876"/>
  <c r="A11019"/>
  <c r="B11019"/>
  <c r="C11019"/>
  <c r="D11019"/>
  <c r="E11019"/>
  <c r="F11019"/>
  <c r="G11019"/>
  <c r="H11019"/>
  <c r="A11134"/>
  <c r="B11134"/>
  <c r="C11134"/>
  <c r="D11134"/>
  <c r="E11134"/>
  <c r="F11134"/>
  <c r="G11134"/>
  <c r="A11053"/>
  <c r="B11053"/>
  <c r="C11053"/>
  <c r="D11053"/>
  <c r="E11053"/>
  <c r="F11053"/>
  <c r="G11053"/>
  <c r="H11053"/>
  <c r="A10877"/>
  <c r="B10877"/>
  <c r="C10877"/>
  <c r="D10877"/>
  <c r="E10877"/>
  <c r="F10877"/>
  <c r="G10877"/>
  <c r="H10877"/>
  <c r="A11020"/>
  <c r="B11020"/>
  <c r="C11020"/>
  <c r="D11020"/>
  <c r="E11020"/>
  <c r="F11020"/>
  <c r="G11020"/>
  <c r="H11020"/>
  <c r="A10922"/>
  <c r="B10922"/>
  <c r="C10922"/>
  <c r="D10922"/>
  <c r="E10922"/>
  <c r="F10922"/>
  <c r="G10922"/>
  <c r="H10922"/>
  <c r="A11064"/>
  <c r="B11064"/>
  <c r="C11064"/>
  <c r="D11064"/>
  <c r="E11064"/>
  <c r="F11064"/>
  <c r="G11064"/>
  <c r="H11064"/>
  <c r="A11062"/>
  <c r="B11062"/>
  <c r="C11062"/>
  <c r="D11062"/>
  <c r="E11062"/>
  <c r="F11062"/>
  <c r="G11062"/>
  <c r="H11062"/>
  <c r="A11135"/>
  <c r="B11135"/>
  <c r="C11135"/>
  <c r="D11135"/>
  <c r="E11135"/>
  <c r="F11135"/>
  <c r="G11135"/>
  <c r="A10878"/>
  <c r="B10878"/>
  <c r="C10878"/>
  <c r="D10878"/>
  <c r="E10878"/>
  <c r="F10878"/>
  <c r="G10878"/>
  <c r="H10878"/>
  <c r="A10887"/>
  <c r="B10887"/>
  <c r="C10887"/>
  <c r="D10887"/>
  <c r="E10887"/>
  <c r="F10887"/>
  <c r="G10887"/>
  <c r="H10887"/>
  <c r="A11021"/>
  <c r="B11021"/>
  <c r="C11021"/>
  <c r="D11021"/>
  <c r="E11021"/>
  <c r="F11021"/>
  <c r="G11021"/>
  <c r="H11021"/>
  <c r="A11136"/>
  <c r="B11136"/>
  <c r="C11136"/>
  <c r="D11136"/>
  <c r="E11136"/>
  <c r="F11136"/>
  <c r="G11136"/>
  <c r="A10879"/>
  <c r="B10879"/>
  <c r="C10879"/>
  <c r="D10879"/>
  <c r="E10879"/>
  <c r="F10879"/>
  <c r="G10879"/>
  <c r="H10879"/>
  <c r="A11022"/>
  <c r="B11022"/>
  <c r="C11022"/>
  <c r="D11022"/>
  <c r="E11022"/>
  <c r="F11022"/>
  <c r="G11022"/>
  <c r="H11022"/>
  <c r="A9767"/>
  <c r="B9767"/>
  <c r="C9767"/>
  <c r="D9767"/>
  <c r="E9767"/>
  <c r="F9767"/>
  <c r="G9767"/>
  <c r="H9767"/>
  <c r="A9768"/>
  <c r="B9768"/>
  <c r="C9768"/>
  <c r="D9768"/>
  <c r="E9768"/>
  <c r="F9768"/>
  <c r="G9768"/>
  <c r="H9768"/>
  <c r="A9921"/>
  <c r="B9921"/>
  <c r="C9921"/>
  <c r="D9921"/>
  <c r="E9921"/>
  <c r="F9921"/>
  <c r="G9921"/>
  <c r="H9921"/>
  <c r="A10026"/>
  <c r="B10026"/>
  <c r="C10026"/>
  <c r="D10026"/>
  <c r="E10026"/>
  <c r="F10026"/>
  <c r="G10026"/>
  <c r="H10026"/>
  <c r="A10103"/>
  <c r="B10103"/>
  <c r="C10103"/>
  <c r="D10103"/>
  <c r="E10103"/>
  <c r="F10103"/>
  <c r="G10103"/>
  <c r="H10103"/>
  <c r="A10209"/>
  <c r="B10209"/>
  <c r="C10209"/>
  <c r="D10209"/>
  <c r="E10209"/>
  <c r="F10209"/>
  <c r="G10209"/>
  <c r="H10209"/>
  <c r="A10104"/>
  <c r="B10104"/>
  <c r="C10104"/>
  <c r="D10104"/>
  <c r="E10104"/>
  <c r="F10104"/>
  <c r="G10104"/>
  <c r="H10104"/>
  <c r="A10210"/>
  <c r="B10210"/>
  <c r="C10210"/>
  <c r="D10210"/>
  <c r="E10210"/>
  <c r="F10210"/>
  <c r="G10210"/>
  <c r="H10210"/>
  <c r="A10211"/>
  <c r="B10211"/>
  <c r="C10211"/>
  <c r="D10211"/>
  <c r="E10211"/>
  <c r="F10211"/>
  <c r="G10211"/>
  <c r="H10211"/>
  <c r="A10212"/>
  <c r="B10212"/>
  <c r="C10212"/>
  <c r="D10212"/>
  <c r="E10212"/>
  <c r="F10212"/>
  <c r="G10212"/>
  <c r="H10212"/>
  <c r="A9727"/>
  <c r="B9727"/>
  <c r="C9727"/>
  <c r="D9727"/>
  <c r="E9727"/>
  <c r="F9727"/>
  <c r="G9727"/>
  <c r="H9727"/>
  <c r="A9769"/>
  <c r="B9769"/>
  <c r="C9769"/>
  <c r="D9769"/>
  <c r="E9769"/>
  <c r="F9769"/>
  <c r="G9769"/>
  <c r="H9769"/>
  <c r="A9808"/>
  <c r="B9808"/>
  <c r="C9808"/>
  <c r="D9808"/>
  <c r="E9808"/>
  <c r="F9808"/>
  <c r="G9808"/>
  <c r="H9808"/>
  <c r="A9770"/>
  <c r="B9770"/>
  <c r="C9770"/>
  <c r="D9770"/>
  <c r="E9770"/>
  <c r="F9770"/>
  <c r="G9770"/>
  <c r="H9770"/>
  <c r="A9809"/>
  <c r="B9809"/>
  <c r="C9809"/>
  <c r="D9809"/>
  <c r="E9809"/>
  <c r="F9809"/>
  <c r="G9809"/>
  <c r="H9809"/>
  <c r="A9832"/>
  <c r="B9832"/>
  <c r="C9832"/>
  <c r="D9832"/>
  <c r="E9832"/>
  <c r="F9832"/>
  <c r="G9832"/>
  <c r="A9771"/>
  <c r="B9771"/>
  <c r="C9771"/>
  <c r="D9771"/>
  <c r="E9771"/>
  <c r="F9771"/>
  <c r="G9771"/>
  <c r="H9771"/>
  <c r="A9922"/>
  <c r="B9922"/>
  <c r="C9922"/>
  <c r="D9922"/>
  <c r="E9922"/>
  <c r="F9922"/>
  <c r="G9922"/>
  <c r="H9922"/>
  <c r="A9923"/>
  <c r="B9923"/>
  <c r="C9923"/>
  <c r="D9923"/>
  <c r="E9923"/>
  <c r="F9923"/>
  <c r="G9923"/>
  <c r="H9923"/>
  <c r="A9924"/>
  <c r="B9924"/>
  <c r="C9924"/>
  <c r="D9924"/>
  <c r="E9924"/>
  <c r="F9924"/>
  <c r="G9924"/>
  <c r="H9924"/>
  <c r="A9979"/>
  <c r="B9979"/>
  <c r="C9979"/>
  <c r="D9979"/>
  <c r="E9979"/>
  <c r="F9979"/>
  <c r="G9979"/>
  <c r="A9925"/>
  <c r="B9925"/>
  <c r="C9925"/>
  <c r="D9925"/>
  <c r="E9925"/>
  <c r="F9925"/>
  <c r="G9925"/>
  <c r="H9925"/>
  <c r="A10003"/>
  <c r="B10003"/>
  <c r="C10003"/>
  <c r="D10003"/>
  <c r="E10003"/>
  <c r="F10003"/>
  <c r="G10003"/>
  <c r="A9987"/>
  <c r="B9987"/>
  <c r="C9987"/>
  <c r="D9987"/>
  <c r="E9987"/>
  <c r="F9987"/>
  <c r="G9987"/>
  <c r="A10027"/>
  <c r="B10027"/>
  <c r="C10027"/>
  <c r="D10027"/>
  <c r="E10027"/>
  <c r="F10027"/>
  <c r="G10027"/>
  <c r="H10027"/>
  <c r="A10028"/>
  <c r="B10028"/>
  <c r="C10028"/>
  <c r="D10028"/>
  <c r="E10028"/>
  <c r="F10028"/>
  <c r="G10028"/>
  <c r="H10028"/>
  <c r="A10213"/>
  <c r="B10213"/>
  <c r="C10213"/>
  <c r="D10213"/>
  <c r="E10213"/>
  <c r="F10213"/>
  <c r="G10213"/>
  <c r="H10213"/>
  <c r="A10105"/>
  <c r="B10105"/>
  <c r="C10105"/>
  <c r="D10105"/>
  <c r="E10105"/>
  <c r="F10105"/>
  <c r="G10105"/>
  <c r="H10105"/>
  <c r="A10214"/>
  <c r="B10214"/>
  <c r="C10214"/>
  <c r="D10214"/>
  <c r="E10214"/>
  <c r="F10214"/>
  <c r="G10214"/>
  <c r="H10214"/>
  <c r="A10314"/>
  <c r="B10314"/>
  <c r="C10314"/>
  <c r="D10314"/>
  <c r="E10314"/>
  <c r="F10314"/>
  <c r="G10314"/>
  <c r="A10258"/>
  <c r="B10258"/>
  <c r="C10258"/>
  <c r="D10258"/>
  <c r="E10258"/>
  <c r="F10258"/>
  <c r="G10258"/>
  <c r="H10258"/>
  <c r="A10106"/>
  <c r="B10106"/>
  <c r="C10106"/>
  <c r="D10106"/>
  <c r="E10106"/>
  <c r="F10106"/>
  <c r="G10106"/>
  <c r="H10106"/>
  <c r="A10215"/>
  <c r="B10215"/>
  <c r="C10215"/>
  <c r="D10215"/>
  <c r="E10215"/>
  <c r="F10215"/>
  <c r="G10215"/>
  <c r="H10215"/>
  <c r="A10315"/>
  <c r="B10315"/>
  <c r="C10315"/>
  <c r="D10315"/>
  <c r="E10315"/>
  <c r="F10315"/>
  <c r="G10315"/>
  <c r="A10107"/>
  <c r="B10107"/>
  <c r="C10107"/>
  <c r="D10107"/>
  <c r="E10107"/>
  <c r="F10107"/>
  <c r="G10107"/>
  <c r="H10107"/>
  <c r="A10108"/>
  <c r="B10108"/>
  <c r="C10108"/>
  <c r="D10108"/>
  <c r="E10108"/>
  <c r="F10108"/>
  <c r="G10108"/>
  <c r="H10108"/>
  <c r="A10216"/>
  <c r="B10216"/>
  <c r="C10216"/>
  <c r="D10216"/>
  <c r="E10216"/>
  <c r="F10216"/>
  <c r="G10216"/>
  <c r="H10216"/>
  <c r="A9772"/>
  <c r="B9772"/>
  <c r="C9772"/>
  <c r="D9772"/>
  <c r="E9772"/>
  <c r="F9772"/>
  <c r="G9772"/>
  <c r="H9772"/>
  <c r="A9773"/>
  <c r="B9773"/>
  <c r="C9773"/>
  <c r="D9773"/>
  <c r="E9773"/>
  <c r="F9773"/>
  <c r="G9773"/>
  <c r="H9773"/>
  <c r="A9774"/>
  <c r="B9774"/>
  <c r="C9774"/>
  <c r="D9774"/>
  <c r="E9774"/>
  <c r="F9774"/>
  <c r="G9774"/>
  <c r="H9774"/>
  <c r="A9775"/>
  <c r="B9775"/>
  <c r="C9775"/>
  <c r="D9775"/>
  <c r="E9775"/>
  <c r="F9775"/>
  <c r="G9775"/>
  <c r="H9775"/>
  <c r="A9926"/>
  <c r="B9926"/>
  <c r="C9926"/>
  <c r="D9926"/>
  <c r="E9926"/>
  <c r="F9926"/>
  <c r="G9926"/>
  <c r="H9926"/>
  <c r="A9980"/>
  <c r="B9980"/>
  <c r="C9980"/>
  <c r="D9980"/>
  <c r="E9980"/>
  <c r="F9980"/>
  <c r="G9980"/>
  <c r="A9927"/>
  <c r="B9927"/>
  <c r="C9927"/>
  <c r="D9927"/>
  <c r="E9927"/>
  <c r="F9927"/>
  <c r="G9927"/>
  <c r="H9927"/>
  <c r="A9928"/>
  <c r="B9928"/>
  <c r="C9928"/>
  <c r="D9928"/>
  <c r="E9928"/>
  <c r="F9928"/>
  <c r="G9928"/>
  <c r="H9928"/>
  <c r="A9929"/>
  <c r="B9929"/>
  <c r="C9929"/>
  <c r="D9929"/>
  <c r="E9929"/>
  <c r="F9929"/>
  <c r="G9929"/>
  <c r="H9929"/>
  <c r="A9930"/>
  <c r="B9930"/>
  <c r="C9930"/>
  <c r="D9930"/>
  <c r="E9930"/>
  <c r="F9930"/>
  <c r="G9930"/>
  <c r="H9930"/>
  <c r="A10004"/>
  <c r="B10004"/>
  <c r="C10004"/>
  <c r="D10004"/>
  <c r="E10004"/>
  <c r="F10004"/>
  <c r="G10004"/>
  <c r="A9988"/>
  <c r="B9988"/>
  <c r="C9988"/>
  <c r="D9988"/>
  <c r="E9988"/>
  <c r="F9988"/>
  <c r="G9988"/>
  <c r="A10029"/>
  <c r="B10029"/>
  <c r="C10029"/>
  <c r="D10029"/>
  <c r="E10029"/>
  <c r="F10029"/>
  <c r="G10029"/>
  <c r="H10029"/>
  <c r="A10030"/>
  <c r="B10030"/>
  <c r="C10030"/>
  <c r="D10030"/>
  <c r="E10030"/>
  <c r="F10030"/>
  <c r="G10030"/>
  <c r="H10030"/>
  <c r="A10109"/>
  <c r="B10109"/>
  <c r="C10109"/>
  <c r="D10109"/>
  <c r="E10109"/>
  <c r="F10109"/>
  <c r="G10109"/>
  <c r="H10109"/>
  <c r="A10217"/>
  <c r="B10217"/>
  <c r="C10217"/>
  <c r="D10217"/>
  <c r="E10217"/>
  <c r="F10217"/>
  <c r="G10217"/>
  <c r="H10217"/>
  <c r="A10110"/>
  <c r="B10110"/>
  <c r="C10110"/>
  <c r="D10110"/>
  <c r="E10110"/>
  <c r="F10110"/>
  <c r="G10110"/>
  <c r="H10110"/>
  <c r="A10218"/>
  <c r="B10218"/>
  <c r="C10218"/>
  <c r="D10218"/>
  <c r="E10218"/>
  <c r="F10218"/>
  <c r="G10218"/>
  <c r="H10218"/>
  <c r="A10111"/>
  <c r="B10111"/>
  <c r="C10111"/>
  <c r="D10111"/>
  <c r="E10111"/>
  <c r="F10111"/>
  <c r="G10111"/>
  <c r="H10111"/>
  <c r="A10219"/>
  <c r="B10219"/>
  <c r="C10219"/>
  <c r="D10219"/>
  <c r="E10219"/>
  <c r="F10219"/>
  <c r="G10219"/>
  <c r="H10219"/>
  <c r="A10220"/>
  <c r="B10220"/>
  <c r="C10220"/>
  <c r="D10220"/>
  <c r="E10220"/>
  <c r="F10220"/>
  <c r="G10220"/>
  <c r="H10220"/>
  <c r="A9728"/>
  <c r="B9728"/>
  <c r="C9728"/>
  <c r="D9728"/>
  <c r="E9728"/>
  <c r="F9728"/>
  <c r="G9728"/>
  <c r="H9728"/>
  <c r="A9729"/>
  <c r="B9729"/>
  <c r="C9729"/>
  <c r="D9729"/>
  <c r="E9729"/>
  <c r="F9729"/>
  <c r="G9729"/>
  <c r="H9729"/>
  <c r="A9733"/>
  <c r="B9733"/>
  <c r="C9733"/>
  <c r="D9733"/>
  <c r="E9733"/>
  <c r="F9733"/>
  <c r="G9733"/>
  <c r="A9730"/>
  <c r="B9730"/>
  <c r="C9730"/>
  <c r="D9730"/>
  <c r="E9730"/>
  <c r="F9730"/>
  <c r="G9730"/>
  <c r="H9730"/>
  <c r="A9776"/>
  <c r="B9776"/>
  <c r="C9776"/>
  <c r="D9776"/>
  <c r="E9776"/>
  <c r="F9776"/>
  <c r="G9776"/>
  <c r="H9776"/>
  <c r="A9810"/>
  <c r="B9810"/>
  <c r="C9810"/>
  <c r="D9810"/>
  <c r="E9810"/>
  <c r="F9810"/>
  <c r="G9810"/>
  <c r="H9810"/>
  <c r="A9792"/>
  <c r="B9792"/>
  <c r="C9792"/>
  <c r="D9792"/>
  <c r="E9792"/>
  <c r="F9792"/>
  <c r="G9792"/>
  <c r="H9792"/>
  <c r="A9833"/>
  <c r="B9833"/>
  <c r="C9833"/>
  <c r="D9833"/>
  <c r="E9833"/>
  <c r="F9833"/>
  <c r="G9833"/>
  <c r="A9777"/>
  <c r="B9777"/>
  <c r="C9777"/>
  <c r="D9777"/>
  <c r="E9777"/>
  <c r="F9777"/>
  <c r="G9777"/>
  <c r="H9777"/>
  <c r="A9811"/>
  <c r="B9811"/>
  <c r="C9811"/>
  <c r="D9811"/>
  <c r="E9811"/>
  <c r="F9811"/>
  <c r="G9811"/>
  <c r="H9811"/>
  <c r="A9778"/>
  <c r="B9778"/>
  <c r="C9778"/>
  <c r="D9778"/>
  <c r="E9778"/>
  <c r="F9778"/>
  <c r="G9778"/>
  <c r="H9778"/>
  <c r="A9779"/>
  <c r="B9779"/>
  <c r="C9779"/>
  <c r="D9779"/>
  <c r="E9779"/>
  <c r="F9779"/>
  <c r="G9779"/>
  <c r="H9779"/>
  <c r="A9844"/>
  <c r="B9844"/>
  <c r="C9844"/>
  <c r="D9844"/>
  <c r="E9844"/>
  <c r="F9844"/>
  <c r="G9844"/>
  <c r="H9844"/>
  <c r="A9859"/>
  <c r="B9859"/>
  <c r="C9859"/>
  <c r="D9859"/>
  <c r="E9859"/>
  <c r="F9859"/>
  <c r="G9859"/>
  <c r="H9859"/>
  <c r="A9931"/>
  <c r="B9931"/>
  <c r="C9931"/>
  <c r="D9931"/>
  <c r="E9931"/>
  <c r="F9931"/>
  <c r="G9931"/>
  <c r="H9931"/>
  <c r="A9981"/>
  <c r="B9981"/>
  <c r="C9981"/>
  <c r="D9981"/>
  <c r="E9981"/>
  <c r="F9981"/>
  <c r="G9981"/>
  <c r="A9932"/>
  <c r="B9932"/>
  <c r="C9932"/>
  <c r="D9932"/>
  <c r="E9932"/>
  <c r="F9932"/>
  <c r="G9932"/>
  <c r="H9932"/>
  <c r="A9933"/>
  <c r="B9933"/>
  <c r="C9933"/>
  <c r="D9933"/>
  <c r="E9933"/>
  <c r="F9933"/>
  <c r="G9933"/>
  <c r="H9933"/>
  <c r="A9934"/>
  <c r="B9934"/>
  <c r="C9934"/>
  <c r="D9934"/>
  <c r="E9934"/>
  <c r="F9934"/>
  <c r="G9934"/>
  <c r="H9934"/>
  <c r="A9935"/>
  <c r="B9935"/>
  <c r="C9935"/>
  <c r="D9935"/>
  <c r="E9935"/>
  <c r="F9935"/>
  <c r="G9935"/>
  <c r="H9935"/>
  <c r="A10005"/>
  <c r="B10005"/>
  <c r="C10005"/>
  <c r="D10005"/>
  <c r="E10005"/>
  <c r="F10005"/>
  <c r="G10005"/>
  <c r="A10006"/>
  <c r="B10006"/>
  <c r="C10006"/>
  <c r="D10006"/>
  <c r="E10006"/>
  <c r="F10006"/>
  <c r="G10006"/>
  <c r="A9989"/>
  <c r="B9989"/>
  <c r="C9989"/>
  <c r="D9989"/>
  <c r="E9989"/>
  <c r="F9989"/>
  <c r="G9989"/>
  <c r="A10031"/>
  <c r="B10031"/>
  <c r="C10031"/>
  <c r="D10031"/>
  <c r="E10031"/>
  <c r="F10031"/>
  <c r="G10031"/>
  <c r="H10031"/>
  <c r="A10032"/>
  <c r="B10032"/>
  <c r="C10032"/>
  <c r="D10032"/>
  <c r="E10032"/>
  <c r="F10032"/>
  <c r="G10032"/>
  <c r="H10032"/>
  <c r="A10221"/>
  <c r="B10221"/>
  <c r="C10221"/>
  <c r="D10221"/>
  <c r="E10221"/>
  <c r="F10221"/>
  <c r="G10221"/>
  <c r="H10221"/>
  <c r="A10112"/>
  <c r="B10112"/>
  <c r="C10112"/>
  <c r="D10112"/>
  <c r="E10112"/>
  <c r="F10112"/>
  <c r="G10112"/>
  <c r="H10112"/>
  <c r="A10222"/>
  <c r="B10222"/>
  <c r="C10222"/>
  <c r="D10222"/>
  <c r="E10222"/>
  <c r="F10222"/>
  <c r="G10222"/>
  <c r="H10222"/>
  <c r="A10316"/>
  <c r="B10316"/>
  <c r="C10316"/>
  <c r="D10316"/>
  <c r="E10316"/>
  <c r="F10316"/>
  <c r="G10316"/>
  <c r="A10259"/>
  <c r="B10259"/>
  <c r="C10259"/>
  <c r="D10259"/>
  <c r="E10259"/>
  <c r="F10259"/>
  <c r="G10259"/>
  <c r="H10259"/>
  <c r="A10113"/>
  <c r="B10113"/>
  <c r="C10113"/>
  <c r="D10113"/>
  <c r="E10113"/>
  <c r="F10113"/>
  <c r="G10113"/>
  <c r="H10113"/>
  <c r="A10223"/>
  <c r="B10223"/>
  <c r="C10223"/>
  <c r="D10223"/>
  <c r="E10223"/>
  <c r="F10223"/>
  <c r="G10223"/>
  <c r="H10223"/>
  <c r="A10317"/>
  <c r="B10317"/>
  <c r="C10317"/>
  <c r="D10317"/>
  <c r="E10317"/>
  <c r="F10317"/>
  <c r="G10317"/>
  <c r="A10114"/>
  <c r="B10114"/>
  <c r="C10114"/>
  <c r="D10114"/>
  <c r="E10114"/>
  <c r="F10114"/>
  <c r="G10114"/>
  <c r="H10114"/>
  <c r="A10224"/>
  <c r="B10224"/>
  <c r="C10224"/>
  <c r="D10224"/>
  <c r="E10224"/>
  <c r="F10224"/>
  <c r="G10224"/>
  <c r="H10224"/>
  <c r="A10115"/>
  <c r="B10115"/>
  <c r="C10115"/>
  <c r="D10115"/>
  <c r="E10115"/>
  <c r="F10115"/>
  <c r="G10115"/>
  <c r="H10115"/>
  <c r="A10225"/>
  <c r="B10225"/>
  <c r="C10225"/>
  <c r="D10225"/>
  <c r="E10225"/>
  <c r="F10225"/>
  <c r="G10225"/>
  <c r="H10225"/>
  <c r="A9780"/>
  <c r="B9780"/>
  <c r="C9780"/>
  <c r="D9780"/>
  <c r="E9780"/>
  <c r="F9780"/>
  <c r="G9780"/>
  <c r="H9780"/>
  <c r="A9812"/>
  <c r="B9812"/>
  <c r="C9812"/>
  <c r="D9812"/>
  <c r="E9812"/>
  <c r="F9812"/>
  <c r="G9812"/>
  <c r="H9812"/>
  <c r="A9834"/>
  <c r="B9834"/>
  <c r="C9834"/>
  <c r="D9834"/>
  <c r="E9834"/>
  <c r="F9834"/>
  <c r="G9834"/>
  <c r="A9781"/>
  <c r="B9781"/>
  <c r="C9781"/>
  <c r="D9781"/>
  <c r="E9781"/>
  <c r="F9781"/>
  <c r="G9781"/>
  <c r="H9781"/>
  <c r="A9835"/>
  <c r="B9835"/>
  <c r="C9835"/>
  <c r="D9835"/>
  <c r="E9835"/>
  <c r="F9835"/>
  <c r="G9835"/>
  <c r="A9782"/>
  <c r="B9782"/>
  <c r="C9782"/>
  <c r="D9782"/>
  <c r="E9782"/>
  <c r="F9782"/>
  <c r="G9782"/>
  <c r="H9782"/>
  <c r="A9783"/>
  <c r="B9783"/>
  <c r="C9783"/>
  <c r="D9783"/>
  <c r="E9783"/>
  <c r="F9783"/>
  <c r="G9783"/>
  <c r="H9783"/>
  <c r="A9860"/>
  <c r="B9860"/>
  <c r="C9860"/>
  <c r="D9860"/>
  <c r="E9860"/>
  <c r="F9860"/>
  <c r="G9860"/>
  <c r="H9860"/>
  <c r="A9936"/>
  <c r="B9936"/>
  <c r="C9936"/>
  <c r="D9936"/>
  <c r="E9936"/>
  <c r="F9936"/>
  <c r="G9936"/>
  <c r="H9936"/>
  <c r="A9937"/>
  <c r="B9937"/>
  <c r="C9937"/>
  <c r="D9937"/>
  <c r="E9937"/>
  <c r="F9937"/>
  <c r="G9937"/>
  <c r="H9937"/>
  <c r="A9938"/>
  <c r="B9938"/>
  <c r="C9938"/>
  <c r="D9938"/>
  <c r="E9938"/>
  <c r="F9938"/>
  <c r="G9938"/>
  <c r="H9938"/>
  <c r="A9939"/>
  <c r="B9939"/>
  <c r="C9939"/>
  <c r="D9939"/>
  <c r="E9939"/>
  <c r="F9939"/>
  <c r="G9939"/>
  <c r="H9939"/>
  <c r="A9940"/>
  <c r="B9940"/>
  <c r="C9940"/>
  <c r="D9940"/>
  <c r="E9940"/>
  <c r="F9940"/>
  <c r="G9940"/>
  <c r="H9940"/>
  <c r="A10007"/>
  <c r="B10007"/>
  <c r="C10007"/>
  <c r="D10007"/>
  <c r="E10007"/>
  <c r="F10007"/>
  <c r="G10007"/>
  <c r="A10008"/>
  <c r="B10008"/>
  <c r="C10008"/>
  <c r="D10008"/>
  <c r="E10008"/>
  <c r="F10008"/>
  <c r="G10008"/>
  <c r="A9990"/>
  <c r="B9990"/>
  <c r="C9990"/>
  <c r="D9990"/>
  <c r="E9990"/>
  <c r="F9990"/>
  <c r="G9990"/>
  <c r="A10033"/>
  <c r="B10033"/>
  <c r="C10033"/>
  <c r="D10033"/>
  <c r="E10033"/>
  <c r="F10033"/>
  <c r="G10033"/>
  <c r="H10033"/>
  <c r="A10049"/>
  <c r="B10049"/>
  <c r="C10049"/>
  <c r="D10049"/>
  <c r="E10049"/>
  <c r="F10049"/>
  <c r="G10049"/>
  <c r="H10049"/>
  <c r="A10034"/>
  <c r="B10034"/>
  <c r="C10034"/>
  <c r="D10034"/>
  <c r="E10034"/>
  <c r="F10034"/>
  <c r="G10034"/>
  <c r="H10034"/>
  <c r="A10035"/>
  <c r="B10035"/>
  <c r="C10035"/>
  <c r="D10035"/>
  <c r="E10035"/>
  <c r="F10035"/>
  <c r="G10035"/>
  <c r="H10035"/>
  <c r="A10226"/>
  <c r="B10226"/>
  <c r="C10226"/>
  <c r="D10226"/>
  <c r="E10226"/>
  <c r="F10226"/>
  <c r="G10226"/>
  <c r="H10226"/>
  <c r="A10260"/>
  <c r="B10260"/>
  <c r="C10260"/>
  <c r="D10260"/>
  <c r="E10260"/>
  <c r="F10260"/>
  <c r="G10260"/>
  <c r="H10260"/>
  <c r="A10116"/>
  <c r="B10116"/>
  <c r="C10116"/>
  <c r="D10116"/>
  <c r="E10116"/>
  <c r="F10116"/>
  <c r="G10116"/>
  <c r="H10116"/>
  <c r="A10227"/>
  <c r="B10227"/>
  <c r="C10227"/>
  <c r="D10227"/>
  <c r="E10227"/>
  <c r="F10227"/>
  <c r="G10227"/>
  <c r="H10227"/>
  <c r="A10318"/>
  <c r="B10318"/>
  <c r="C10318"/>
  <c r="D10318"/>
  <c r="E10318"/>
  <c r="F10318"/>
  <c r="G10318"/>
  <c r="A10261"/>
  <c r="B10261"/>
  <c r="C10261"/>
  <c r="D10261"/>
  <c r="E10261"/>
  <c r="F10261"/>
  <c r="G10261"/>
  <c r="H10261"/>
  <c r="A10117"/>
  <c r="B10117"/>
  <c r="C10117"/>
  <c r="D10117"/>
  <c r="E10117"/>
  <c r="F10117"/>
  <c r="G10117"/>
  <c r="H10117"/>
  <c r="A10132"/>
  <c r="B10132"/>
  <c r="C10132"/>
  <c r="D10132"/>
  <c r="E10132"/>
  <c r="F10132"/>
  <c r="G10132"/>
  <c r="H10132"/>
  <c r="A10228"/>
  <c r="B10228"/>
  <c r="C10228"/>
  <c r="D10228"/>
  <c r="E10228"/>
  <c r="F10228"/>
  <c r="G10228"/>
  <c r="H10228"/>
  <c r="A10319"/>
  <c r="B10319"/>
  <c r="C10319"/>
  <c r="D10319"/>
  <c r="E10319"/>
  <c r="F10319"/>
  <c r="G10319"/>
  <c r="A10118"/>
  <c r="B10118"/>
  <c r="C10118"/>
  <c r="D10118"/>
  <c r="E10118"/>
  <c r="F10118"/>
  <c r="G10118"/>
  <c r="H10118"/>
  <c r="A10229"/>
  <c r="B10229"/>
  <c r="C10229"/>
  <c r="D10229"/>
  <c r="E10229"/>
  <c r="F10229"/>
  <c r="G10229"/>
  <c r="H10229"/>
  <c r="A10320"/>
  <c r="B10320"/>
  <c r="C10320"/>
  <c r="D10320"/>
  <c r="E10320"/>
  <c r="F10320"/>
  <c r="G10320"/>
  <c r="A10262"/>
  <c r="B10262"/>
  <c r="C10262"/>
  <c r="D10262"/>
  <c r="E10262"/>
  <c r="F10262"/>
  <c r="G10262"/>
  <c r="H10262"/>
  <c r="A10119"/>
  <c r="B10119"/>
  <c r="C10119"/>
  <c r="D10119"/>
  <c r="E10119"/>
  <c r="F10119"/>
  <c r="G10119"/>
  <c r="H10119"/>
  <c r="A10230"/>
  <c r="B10230"/>
  <c r="C10230"/>
  <c r="D10230"/>
  <c r="E10230"/>
  <c r="F10230"/>
  <c r="G10230"/>
  <c r="H10230"/>
  <c r="A9731"/>
  <c r="B9731"/>
  <c r="C9731"/>
  <c r="D9731"/>
  <c r="E9731"/>
  <c r="F9731"/>
  <c r="G9731"/>
  <c r="H9731"/>
  <c r="A9784"/>
  <c r="B9784"/>
  <c r="C9784"/>
  <c r="D9784"/>
  <c r="E9784"/>
  <c r="F9784"/>
  <c r="G9784"/>
  <c r="H9784"/>
  <c r="A9813"/>
  <c r="B9813"/>
  <c r="C9813"/>
  <c r="D9813"/>
  <c r="E9813"/>
  <c r="F9813"/>
  <c r="G9813"/>
  <c r="H9813"/>
  <c r="A9785"/>
  <c r="B9785"/>
  <c r="C9785"/>
  <c r="D9785"/>
  <c r="E9785"/>
  <c r="F9785"/>
  <c r="G9785"/>
  <c r="H9785"/>
  <c r="A9836"/>
  <c r="B9836"/>
  <c r="C9836"/>
  <c r="D9836"/>
  <c r="E9836"/>
  <c r="F9836"/>
  <c r="G9836"/>
  <c r="A9786"/>
  <c r="B9786"/>
  <c r="C9786"/>
  <c r="D9786"/>
  <c r="E9786"/>
  <c r="F9786"/>
  <c r="G9786"/>
  <c r="H9786"/>
  <c r="A9787"/>
  <c r="B9787"/>
  <c r="C9787"/>
  <c r="D9787"/>
  <c r="E9787"/>
  <c r="F9787"/>
  <c r="G9787"/>
  <c r="H9787"/>
  <c r="A9861"/>
  <c r="B9861"/>
  <c r="C9861"/>
  <c r="D9861"/>
  <c r="E9861"/>
  <c r="F9861"/>
  <c r="G9861"/>
  <c r="H9861"/>
  <c r="A9872"/>
  <c r="B9872"/>
  <c r="C9872"/>
  <c r="D9872"/>
  <c r="E9872"/>
  <c r="F9872"/>
  <c r="G9872"/>
  <c r="H9872"/>
  <c r="A9941"/>
  <c r="B9941"/>
  <c r="C9941"/>
  <c r="D9941"/>
  <c r="E9941"/>
  <c r="F9941"/>
  <c r="G9941"/>
  <c r="H9941"/>
  <c r="A9942"/>
  <c r="B9942"/>
  <c r="C9942"/>
  <c r="D9942"/>
  <c r="E9942"/>
  <c r="F9942"/>
  <c r="G9942"/>
  <c r="H9942"/>
  <c r="A9943"/>
  <c r="B9943"/>
  <c r="C9943"/>
  <c r="D9943"/>
  <c r="E9943"/>
  <c r="F9943"/>
  <c r="G9943"/>
  <c r="H9943"/>
  <c r="A9944"/>
  <c r="B9944"/>
  <c r="C9944"/>
  <c r="D9944"/>
  <c r="E9944"/>
  <c r="F9944"/>
  <c r="G9944"/>
  <c r="H9944"/>
  <c r="A9945"/>
  <c r="B9945"/>
  <c r="C9945"/>
  <c r="D9945"/>
  <c r="E9945"/>
  <c r="F9945"/>
  <c r="G9945"/>
  <c r="H9945"/>
  <c r="A10036"/>
  <c r="B10036"/>
  <c r="C10036"/>
  <c r="D10036"/>
  <c r="E10036"/>
  <c r="F10036"/>
  <c r="G10036"/>
  <c r="H10036"/>
  <c r="A10037"/>
  <c r="B10037"/>
  <c r="C10037"/>
  <c r="D10037"/>
  <c r="E10037"/>
  <c r="F10037"/>
  <c r="G10037"/>
  <c r="H10037"/>
  <c r="A10231"/>
  <c r="B10231"/>
  <c r="C10231"/>
  <c r="D10231"/>
  <c r="E10231"/>
  <c r="F10231"/>
  <c r="G10231"/>
  <c r="H10231"/>
  <c r="A10321"/>
  <c r="B10321"/>
  <c r="C10321"/>
  <c r="D10321"/>
  <c r="E10321"/>
  <c r="F10321"/>
  <c r="G10321"/>
  <c r="A10263"/>
  <c r="B10263"/>
  <c r="C10263"/>
  <c r="D10263"/>
  <c r="E10263"/>
  <c r="F10263"/>
  <c r="G10263"/>
  <c r="H10263"/>
  <c r="A10120"/>
  <c r="B10120"/>
  <c r="C10120"/>
  <c r="D10120"/>
  <c r="E10120"/>
  <c r="F10120"/>
  <c r="G10120"/>
  <c r="H10120"/>
  <c r="A10232"/>
  <c r="B10232"/>
  <c r="C10232"/>
  <c r="D10232"/>
  <c r="E10232"/>
  <c r="F10232"/>
  <c r="G10232"/>
  <c r="H10232"/>
  <c r="A10322"/>
  <c r="B10322"/>
  <c r="C10322"/>
  <c r="D10322"/>
  <c r="E10322"/>
  <c r="F10322"/>
  <c r="G10322"/>
  <c r="A10264"/>
  <c r="B10264"/>
  <c r="C10264"/>
  <c r="D10264"/>
  <c r="E10264"/>
  <c r="F10264"/>
  <c r="G10264"/>
  <c r="H10264"/>
  <c r="A10121"/>
  <c r="B10121"/>
  <c r="C10121"/>
  <c r="D10121"/>
  <c r="E10121"/>
  <c r="F10121"/>
  <c r="G10121"/>
  <c r="H10121"/>
  <c r="A10233"/>
  <c r="B10233"/>
  <c r="C10233"/>
  <c r="D10233"/>
  <c r="E10233"/>
  <c r="F10233"/>
  <c r="G10233"/>
  <c r="H10233"/>
  <c r="A10323"/>
  <c r="B10323"/>
  <c r="C10323"/>
  <c r="D10323"/>
  <c r="E10323"/>
  <c r="F10323"/>
  <c r="G10323"/>
  <c r="A10122"/>
  <c r="B10122"/>
  <c r="C10122"/>
  <c r="D10122"/>
  <c r="E10122"/>
  <c r="F10122"/>
  <c r="G10122"/>
  <c r="H10122"/>
  <c r="A10234"/>
  <c r="B10234"/>
  <c r="C10234"/>
  <c r="D10234"/>
  <c r="E10234"/>
  <c r="F10234"/>
  <c r="G10234"/>
  <c r="H10234"/>
  <c r="A10270"/>
  <c r="B10270"/>
  <c r="C10270"/>
  <c r="D10270"/>
  <c r="E10270"/>
  <c r="F10270"/>
  <c r="G10270"/>
  <c r="H10270"/>
  <c r="A10123"/>
  <c r="B10123"/>
  <c r="C10123"/>
  <c r="D10123"/>
  <c r="E10123"/>
  <c r="F10123"/>
  <c r="G10123"/>
  <c r="H10123"/>
  <c r="A10235"/>
  <c r="B10235"/>
  <c r="C10235"/>
  <c r="D10235"/>
  <c r="E10235"/>
  <c r="F10235"/>
  <c r="G10235"/>
  <c r="H10235"/>
  <c r="A9732"/>
  <c r="B9732"/>
  <c r="C9732"/>
  <c r="D9732"/>
  <c r="E9732"/>
  <c r="F9732"/>
  <c r="G9732"/>
  <c r="H9732"/>
  <c r="A9788"/>
  <c r="B9788"/>
  <c r="C9788"/>
  <c r="D9788"/>
  <c r="E9788"/>
  <c r="F9788"/>
  <c r="G9788"/>
  <c r="H9788"/>
  <c r="A9814"/>
  <c r="B9814"/>
  <c r="C9814"/>
  <c r="D9814"/>
  <c r="E9814"/>
  <c r="F9814"/>
  <c r="G9814"/>
  <c r="H9814"/>
  <c r="A9789"/>
  <c r="B9789"/>
  <c r="C9789"/>
  <c r="D9789"/>
  <c r="E9789"/>
  <c r="F9789"/>
  <c r="G9789"/>
  <c r="H9789"/>
  <c r="A9815"/>
  <c r="B9815"/>
  <c r="C9815"/>
  <c r="D9815"/>
  <c r="E9815"/>
  <c r="F9815"/>
  <c r="G9815"/>
  <c r="H9815"/>
  <c r="A9837"/>
  <c r="B9837"/>
  <c r="C9837"/>
  <c r="D9837"/>
  <c r="E9837"/>
  <c r="F9837"/>
  <c r="G9837"/>
  <c r="A9790"/>
  <c r="B9790"/>
  <c r="C9790"/>
  <c r="D9790"/>
  <c r="E9790"/>
  <c r="F9790"/>
  <c r="G9790"/>
  <c r="H9790"/>
  <c r="A9862"/>
  <c r="B9862"/>
  <c r="C9862"/>
  <c r="D9862"/>
  <c r="E9862"/>
  <c r="F9862"/>
  <c r="G9862"/>
  <c r="H9862"/>
  <c r="A9946"/>
  <c r="B9946"/>
  <c r="C9946"/>
  <c r="D9946"/>
  <c r="E9946"/>
  <c r="F9946"/>
  <c r="G9946"/>
  <c r="H9946"/>
  <c r="A9947"/>
  <c r="B9947"/>
  <c r="C9947"/>
  <c r="D9947"/>
  <c r="E9947"/>
  <c r="F9947"/>
  <c r="G9947"/>
  <c r="H9947"/>
  <c r="A9948"/>
  <c r="B9948"/>
  <c r="C9948"/>
  <c r="D9948"/>
  <c r="E9948"/>
  <c r="F9948"/>
  <c r="G9948"/>
  <c r="H9948"/>
  <c r="A9991"/>
  <c r="B9991"/>
  <c r="C9991"/>
  <c r="D9991"/>
  <c r="E9991"/>
  <c r="F9991"/>
  <c r="G9991"/>
  <c r="A10038"/>
  <c r="B10038"/>
  <c r="C10038"/>
  <c r="D10038"/>
  <c r="E10038"/>
  <c r="F10038"/>
  <c r="G10038"/>
  <c r="H10038"/>
  <c r="A10050"/>
  <c r="B10050"/>
  <c r="C10050"/>
  <c r="D10050"/>
  <c r="E10050"/>
  <c r="F10050"/>
  <c r="G10050"/>
  <c r="H10050"/>
  <c r="A10039"/>
  <c r="B10039"/>
  <c r="C10039"/>
  <c r="D10039"/>
  <c r="E10039"/>
  <c r="F10039"/>
  <c r="G10039"/>
  <c r="H10039"/>
  <c r="A10040"/>
  <c r="B10040"/>
  <c r="C10040"/>
  <c r="D10040"/>
  <c r="E10040"/>
  <c r="F10040"/>
  <c r="G10040"/>
  <c r="H10040"/>
  <c r="A10236"/>
  <c r="B10236"/>
  <c r="C10236"/>
  <c r="D10236"/>
  <c r="E10236"/>
  <c r="F10236"/>
  <c r="G10236"/>
  <c r="H10236"/>
  <c r="A10124"/>
  <c r="B10124"/>
  <c r="C10124"/>
  <c r="D10124"/>
  <c r="E10124"/>
  <c r="F10124"/>
  <c r="G10124"/>
  <c r="H10124"/>
  <c r="A10237"/>
  <c r="B10237"/>
  <c r="C10237"/>
  <c r="D10237"/>
  <c r="E10237"/>
  <c r="F10237"/>
  <c r="G10237"/>
  <c r="H10237"/>
  <c r="A10125"/>
  <c r="B10125"/>
  <c r="C10125"/>
  <c r="D10125"/>
  <c r="E10125"/>
  <c r="F10125"/>
  <c r="G10125"/>
  <c r="H10125"/>
  <c r="A10238"/>
  <c r="B10238"/>
  <c r="C10238"/>
  <c r="D10238"/>
  <c r="E10238"/>
  <c r="F10238"/>
  <c r="G10238"/>
  <c r="H10238"/>
  <c r="A10126"/>
  <c r="B10126"/>
  <c r="C10126"/>
  <c r="D10126"/>
  <c r="E10126"/>
  <c r="F10126"/>
  <c r="G10126"/>
  <c r="H10126"/>
  <c r="A10239"/>
  <c r="B10239"/>
  <c r="C10239"/>
  <c r="D10239"/>
  <c r="E10239"/>
  <c r="F10239"/>
  <c r="G10239"/>
  <c r="H10239"/>
  <c r="A10324"/>
  <c r="B10324"/>
  <c r="C10324"/>
  <c r="D10324"/>
  <c r="E10324"/>
  <c r="F10324"/>
  <c r="G10324"/>
  <c r="A10127"/>
  <c r="B10127"/>
  <c r="C10127"/>
  <c r="D10127"/>
  <c r="E10127"/>
  <c r="F10127"/>
  <c r="G10127"/>
  <c r="H10127"/>
  <c r="A10240"/>
  <c r="B10240"/>
  <c r="C10240"/>
  <c r="D10240"/>
  <c r="E10240"/>
  <c r="F10240"/>
  <c r="G10240"/>
  <c r="H10240"/>
  <c r="A5049"/>
  <c r="B5049"/>
  <c r="C5049"/>
  <c r="D5049"/>
  <c r="E5049"/>
  <c r="F5049"/>
  <c r="G5049"/>
  <c r="H5049"/>
  <c r="A5050"/>
  <c r="B5050"/>
  <c r="C5050"/>
  <c r="D5050"/>
  <c r="E5050"/>
  <c r="F5050"/>
  <c r="G5050"/>
  <c r="H5050"/>
  <c r="A5118"/>
  <c r="B5118"/>
  <c r="C5118"/>
  <c r="D5118"/>
  <c r="E5118"/>
  <c r="F5118"/>
  <c r="G5118"/>
  <c r="H5118"/>
  <c r="A5325"/>
  <c r="B5325"/>
  <c r="C5325"/>
  <c r="D5325"/>
  <c r="E5325"/>
  <c r="F5325"/>
  <c r="G5325"/>
  <c r="H5325"/>
  <c r="A5326"/>
  <c r="B5326"/>
  <c r="C5326"/>
  <c r="D5326"/>
  <c r="E5326"/>
  <c r="F5326"/>
  <c r="G5326"/>
  <c r="H5326"/>
  <c r="A5327"/>
  <c r="B5327"/>
  <c r="C5327"/>
  <c r="D5327"/>
  <c r="E5327"/>
  <c r="F5327"/>
  <c r="G5327"/>
  <c r="H5327"/>
  <c r="A5328"/>
  <c r="B5328"/>
  <c r="C5328"/>
  <c r="D5328"/>
  <c r="E5328"/>
  <c r="F5328"/>
  <c r="G5328"/>
  <c r="H5328"/>
  <c r="A5471"/>
  <c r="B5471"/>
  <c r="C5471"/>
  <c r="D5471"/>
  <c r="E5471"/>
  <c r="F5471"/>
  <c r="G5471"/>
  <c r="A5516"/>
  <c r="B5516"/>
  <c r="C5516"/>
  <c r="D5516"/>
  <c r="E5516"/>
  <c r="F5516"/>
  <c r="G5516"/>
  <c r="H5516"/>
  <c r="A5730"/>
  <c r="B5730"/>
  <c r="C5730"/>
  <c r="D5730"/>
  <c r="E5730"/>
  <c r="F5730"/>
  <c r="G5730"/>
  <c r="H5730"/>
  <c r="A5872"/>
  <c r="B5872"/>
  <c r="C5872"/>
  <c r="D5872"/>
  <c r="E5872"/>
  <c r="F5872"/>
  <c r="G5872"/>
  <c r="H5872"/>
  <c r="A5667"/>
  <c r="B5667"/>
  <c r="C5667"/>
  <c r="D5667"/>
  <c r="E5667"/>
  <c r="F5667"/>
  <c r="G5667"/>
  <c r="H5667"/>
  <c r="A5873"/>
  <c r="B5873"/>
  <c r="C5873"/>
  <c r="D5873"/>
  <c r="E5873"/>
  <c r="F5873"/>
  <c r="G5873"/>
  <c r="H5873"/>
  <c r="A5951"/>
  <c r="B5951"/>
  <c r="C5951"/>
  <c r="D5951"/>
  <c r="E5951"/>
  <c r="F5951"/>
  <c r="G5951"/>
  <c r="H5951"/>
  <c r="A5668"/>
  <c r="B5668"/>
  <c r="C5668"/>
  <c r="D5668"/>
  <c r="E5668"/>
  <c r="F5668"/>
  <c r="G5668"/>
  <c r="H5668"/>
  <c r="A5874"/>
  <c r="B5874"/>
  <c r="C5874"/>
  <c r="D5874"/>
  <c r="E5874"/>
  <c r="F5874"/>
  <c r="G5874"/>
  <c r="H5874"/>
  <c r="A5669"/>
  <c r="B5669"/>
  <c r="C5669"/>
  <c r="D5669"/>
  <c r="E5669"/>
  <c r="F5669"/>
  <c r="G5669"/>
  <c r="H5669"/>
  <c r="A5875"/>
  <c r="B5875"/>
  <c r="C5875"/>
  <c r="D5875"/>
  <c r="E5875"/>
  <c r="F5875"/>
  <c r="G5875"/>
  <c r="H5875"/>
  <c r="A5670"/>
  <c r="B5670"/>
  <c r="C5670"/>
  <c r="D5670"/>
  <c r="E5670"/>
  <c r="F5670"/>
  <c r="G5670"/>
  <c r="H5670"/>
  <c r="A5876"/>
  <c r="B5876"/>
  <c r="C5876"/>
  <c r="D5876"/>
  <c r="E5876"/>
  <c r="F5876"/>
  <c r="G5876"/>
  <c r="H5876"/>
  <c r="A4981"/>
  <c r="B4981"/>
  <c r="C4981"/>
  <c r="D4981"/>
  <c r="E4981"/>
  <c r="F4981"/>
  <c r="G4981"/>
  <c r="H4981"/>
  <c r="A4982"/>
  <c r="B4982"/>
  <c r="C4982"/>
  <c r="D4982"/>
  <c r="E4982"/>
  <c r="F4982"/>
  <c r="G4982"/>
  <c r="H4982"/>
  <c r="A4983"/>
  <c r="B4983"/>
  <c r="C4983"/>
  <c r="D4983"/>
  <c r="E4983"/>
  <c r="F4983"/>
  <c r="G4983"/>
  <c r="H4983"/>
  <c r="A5051"/>
  <c r="B5051"/>
  <c r="C5051"/>
  <c r="D5051"/>
  <c r="E5051"/>
  <c r="F5051"/>
  <c r="G5051"/>
  <c r="H5051"/>
  <c r="A5119"/>
  <c r="B5119"/>
  <c r="C5119"/>
  <c r="D5119"/>
  <c r="E5119"/>
  <c r="F5119"/>
  <c r="G5119"/>
  <c r="H5119"/>
  <c r="A5092"/>
  <c r="B5092"/>
  <c r="C5092"/>
  <c r="D5092"/>
  <c r="E5092"/>
  <c r="F5092"/>
  <c r="G5092"/>
  <c r="H5092"/>
  <c r="A5160"/>
  <c r="B5160"/>
  <c r="C5160"/>
  <c r="D5160"/>
  <c r="E5160"/>
  <c r="F5160"/>
  <c r="G5160"/>
  <c r="A5052"/>
  <c r="B5052"/>
  <c r="C5052"/>
  <c r="D5052"/>
  <c r="E5052"/>
  <c r="F5052"/>
  <c r="G5052"/>
  <c r="H5052"/>
  <c r="A5120"/>
  <c r="B5120"/>
  <c r="C5120"/>
  <c r="D5120"/>
  <c r="E5120"/>
  <c r="F5120"/>
  <c r="G5120"/>
  <c r="H5120"/>
  <c r="A5161"/>
  <c r="B5161"/>
  <c r="C5161"/>
  <c r="D5161"/>
  <c r="E5161"/>
  <c r="F5161"/>
  <c r="G5161"/>
  <c r="A5053"/>
  <c r="B5053"/>
  <c r="C5053"/>
  <c r="D5053"/>
  <c r="E5053"/>
  <c r="F5053"/>
  <c r="G5053"/>
  <c r="H5053"/>
  <c r="A5162"/>
  <c r="B5162"/>
  <c r="C5162"/>
  <c r="D5162"/>
  <c r="E5162"/>
  <c r="F5162"/>
  <c r="G5162"/>
  <c r="A5054"/>
  <c r="B5054"/>
  <c r="C5054"/>
  <c r="D5054"/>
  <c r="E5054"/>
  <c r="F5054"/>
  <c r="G5054"/>
  <c r="H5054"/>
  <c r="A5187"/>
  <c r="B5187"/>
  <c r="C5187"/>
  <c r="D5187"/>
  <c r="E5187"/>
  <c r="F5187"/>
  <c r="G5187"/>
  <c r="H5187"/>
  <c r="A5211"/>
  <c r="B5211"/>
  <c r="C5211"/>
  <c r="D5211"/>
  <c r="E5211"/>
  <c r="F5211"/>
  <c r="G5211"/>
  <c r="H5211"/>
  <c r="A5246"/>
  <c r="B5246"/>
  <c r="C5246"/>
  <c r="D5246"/>
  <c r="E5246"/>
  <c r="F5246"/>
  <c r="G5246"/>
  <c r="H5246"/>
  <c r="A5329"/>
  <c r="B5329"/>
  <c r="C5329"/>
  <c r="D5329"/>
  <c r="E5329"/>
  <c r="F5329"/>
  <c r="G5329"/>
  <c r="H5329"/>
  <c r="A5330"/>
  <c r="B5330"/>
  <c r="C5330"/>
  <c r="D5330"/>
  <c r="E5330"/>
  <c r="F5330"/>
  <c r="G5330"/>
  <c r="H5330"/>
  <c r="A5416"/>
  <c r="B5416"/>
  <c r="C5416"/>
  <c r="D5416"/>
  <c r="E5416"/>
  <c r="F5416"/>
  <c r="G5416"/>
  <c r="A5331"/>
  <c r="B5331"/>
  <c r="C5331"/>
  <c r="D5331"/>
  <c r="E5331"/>
  <c r="F5331"/>
  <c r="G5331"/>
  <c r="H5331"/>
  <c r="A5332"/>
  <c r="B5332"/>
  <c r="C5332"/>
  <c r="D5332"/>
  <c r="E5332"/>
  <c r="F5332"/>
  <c r="G5332"/>
  <c r="H5332"/>
  <c r="A5333"/>
  <c r="B5333"/>
  <c r="C5333"/>
  <c r="D5333"/>
  <c r="E5333"/>
  <c r="F5333"/>
  <c r="G5333"/>
  <c r="H5333"/>
  <c r="A5439"/>
  <c r="B5439"/>
  <c r="C5439"/>
  <c r="D5439"/>
  <c r="E5439"/>
  <c r="F5439"/>
  <c r="G5439"/>
  <c r="A5472"/>
  <c r="B5472"/>
  <c r="C5472"/>
  <c r="D5472"/>
  <c r="E5472"/>
  <c r="F5472"/>
  <c r="G5472"/>
  <c r="A5440"/>
  <c r="B5440"/>
  <c r="C5440"/>
  <c r="D5440"/>
  <c r="E5440"/>
  <c r="F5440"/>
  <c r="G5440"/>
  <c r="A5473"/>
  <c r="B5473"/>
  <c r="C5473"/>
  <c r="D5473"/>
  <c r="E5473"/>
  <c r="F5473"/>
  <c r="G5473"/>
  <c r="A5517"/>
  <c r="B5517"/>
  <c r="C5517"/>
  <c r="D5517"/>
  <c r="E5517"/>
  <c r="F5517"/>
  <c r="G5517"/>
  <c r="H5517"/>
  <c r="A5556"/>
  <c r="B5556"/>
  <c r="C5556"/>
  <c r="D5556"/>
  <c r="E5556"/>
  <c r="F5556"/>
  <c r="G5556"/>
  <c r="H5556"/>
  <c r="A5518"/>
  <c r="B5518"/>
  <c r="C5518"/>
  <c r="D5518"/>
  <c r="E5518"/>
  <c r="F5518"/>
  <c r="G5518"/>
  <c r="H5518"/>
  <c r="A5557"/>
  <c r="B5557"/>
  <c r="C5557"/>
  <c r="D5557"/>
  <c r="E5557"/>
  <c r="F5557"/>
  <c r="G5557"/>
  <c r="H5557"/>
  <c r="A5519"/>
  <c r="B5519"/>
  <c r="C5519"/>
  <c r="D5519"/>
  <c r="E5519"/>
  <c r="F5519"/>
  <c r="G5519"/>
  <c r="H5519"/>
  <c r="A5582"/>
  <c r="B5582"/>
  <c r="C5582"/>
  <c r="D5582"/>
  <c r="E5582"/>
  <c r="F5582"/>
  <c r="G5582"/>
  <c r="A5671"/>
  <c r="B5671"/>
  <c r="C5671"/>
  <c r="D5671"/>
  <c r="E5671"/>
  <c r="F5671"/>
  <c r="G5671"/>
  <c r="H5671"/>
  <c r="A5877"/>
  <c r="B5877"/>
  <c r="C5877"/>
  <c r="D5877"/>
  <c r="E5877"/>
  <c r="F5877"/>
  <c r="G5877"/>
  <c r="H5877"/>
  <c r="A6059"/>
  <c r="B6059"/>
  <c r="C6059"/>
  <c r="D6059"/>
  <c r="E6059"/>
  <c r="F6059"/>
  <c r="G6059"/>
  <c r="A5672"/>
  <c r="B5672"/>
  <c r="C5672"/>
  <c r="D5672"/>
  <c r="E5672"/>
  <c r="F5672"/>
  <c r="G5672"/>
  <c r="H5672"/>
  <c r="A5878"/>
  <c r="B5878"/>
  <c r="C5878"/>
  <c r="D5878"/>
  <c r="E5878"/>
  <c r="F5878"/>
  <c r="G5878"/>
  <c r="H5878"/>
  <c r="A5765"/>
  <c r="B5765"/>
  <c r="C5765"/>
  <c r="D5765"/>
  <c r="E5765"/>
  <c r="F5765"/>
  <c r="G5765"/>
  <c r="H5765"/>
  <c r="A5780"/>
  <c r="B5780"/>
  <c r="C5780"/>
  <c r="D5780"/>
  <c r="E5780"/>
  <c r="F5780"/>
  <c r="G5780"/>
  <c r="H5780"/>
  <c r="A6060"/>
  <c r="B6060"/>
  <c r="C6060"/>
  <c r="D6060"/>
  <c r="E6060"/>
  <c r="F6060"/>
  <c r="G6060"/>
  <c r="A5952"/>
  <c r="B5952"/>
  <c r="C5952"/>
  <c r="D5952"/>
  <c r="E5952"/>
  <c r="F5952"/>
  <c r="G5952"/>
  <c r="H5952"/>
  <c r="A5673"/>
  <c r="B5673"/>
  <c r="C5673"/>
  <c r="D5673"/>
  <c r="E5673"/>
  <c r="F5673"/>
  <c r="G5673"/>
  <c r="H5673"/>
  <c r="A5879"/>
  <c r="B5879"/>
  <c r="C5879"/>
  <c r="D5879"/>
  <c r="E5879"/>
  <c r="F5879"/>
  <c r="G5879"/>
  <c r="H5879"/>
  <c r="A5983"/>
  <c r="B5983"/>
  <c r="C5983"/>
  <c r="D5983"/>
  <c r="E5983"/>
  <c r="F5983"/>
  <c r="G5983"/>
  <c r="H5983"/>
  <c r="A6061"/>
  <c r="B6061"/>
  <c r="C6061"/>
  <c r="D6061"/>
  <c r="E6061"/>
  <c r="F6061"/>
  <c r="G6061"/>
  <c r="A5674"/>
  <c r="B5674"/>
  <c r="C5674"/>
  <c r="D5674"/>
  <c r="E5674"/>
  <c r="F5674"/>
  <c r="G5674"/>
  <c r="H5674"/>
  <c r="A5880"/>
  <c r="B5880"/>
  <c r="C5880"/>
  <c r="D5880"/>
  <c r="E5880"/>
  <c r="F5880"/>
  <c r="G5880"/>
  <c r="H5880"/>
  <c r="A6062"/>
  <c r="B6062"/>
  <c r="C6062"/>
  <c r="D6062"/>
  <c r="E6062"/>
  <c r="F6062"/>
  <c r="G6062"/>
  <c r="A5675"/>
  <c r="B5675"/>
  <c r="C5675"/>
  <c r="D5675"/>
  <c r="E5675"/>
  <c r="F5675"/>
  <c r="G5675"/>
  <c r="H5675"/>
  <c r="A5881"/>
  <c r="B5881"/>
  <c r="C5881"/>
  <c r="D5881"/>
  <c r="E5881"/>
  <c r="F5881"/>
  <c r="G5881"/>
  <c r="H5881"/>
  <c r="A6063"/>
  <c r="B6063"/>
  <c r="C6063"/>
  <c r="D6063"/>
  <c r="E6063"/>
  <c r="F6063"/>
  <c r="G6063"/>
  <c r="A4984"/>
  <c r="B4984"/>
  <c r="C4984"/>
  <c r="D4984"/>
  <c r="E4984"/>
  <c r="F4984"/>
  <c r="G4984"/>
  <c r="H4984"/>
  <c r="A4985"/>
  <c r="B4985"/>
  <c r="C4985"/>
  <c r="D4985"/>
  <c r="E4985"/>
  <c r="F4985"/>
  <c r="G4985"/>
  <c r="H4985"/>
  <c r="A5055"/>
  <c r="B5055"/>
  <c r="C5055"/>
  <c r="D5055"/>
  <c r="E5055"/>
  <c r="F5055"/>
  <c r="G5055"/>
  <c r="H5055"/>
  <c r="A5121"/>
  <c r="B5121"/>
  <c r="C5121"/>
  <c r="D5121"/>
  <c r="E5121"/>
  <c r="F5121"/>
  <c r="G5121"/>
  <c r="H5121"/>
  <c r="A5163"/>
  <c r="B5163"/>
  <c r="C5163"/>
  <c r="D5163"/>
  <c r="E5163"/>
  <c r="F5163"/>
  <c r="G5163"/>
  <c r="A5056"/>
  <c r="B5056"/>
  <c r="C5056"/>
  <c r="D5056"/>
  <c r="E5056"/>
  <c r="F5056"/>
  <c r="G5056"/>
  <c r="H5056"/>
  <c r="A5122"/>
  <c r="B5122"/>
  <c r="C5122"/>
  <c r="D5122"/>
  <c r="E5122"/>
  <c r="F5122"/>
  <c r="G5122"/>
  <c r="H5122"/>
  <c r="A5164"/>
  <c r="B5164"/>
  <c r="C5164"/>
  <c r="D5164"/>
  <c r="E5164"/>
  <c r="F5164"/>
  <c r="G5164"/>
  <c r="A5057"/>
  <c r="B5057"/>
  <c r="C5057"/>
  <c r="D5057"/>
  <c r="E5057"/>
  <c r="F5057"/>
  <c r="G5057"/>
  <c r="H5057"/>
  <c r="A5165"/>
  <c r="B5165"/>
  <c r="C5165"/>
  <c r="D5165"/>
  <c r="E5165"/>
  <c r="F5165"/>
  <c r="G5165"/>
  <c r="A5058"/>
  <c r="B5058"/>
  <c r="C5058"/>
  <c r="D5058"/>
  <c r="E5058"/>
  <c r="F5058"/>
  <c r="G5058"/>
  <c r="H5058"/>
  <c r="A5188"/>
  <c r="B5188"/>
  <c r="C5188"/>
  <c r="D5188"/>
  <c r="E5188"/>
  <c r="F5188"/>
  <c r="G5188"/>
  <c r="H5188"/>
  <c r="A5192"/>
  <c r="B5192"/>
  <c r="C5192"/>
  <c r="D5192"/>
  <c r="E5192"/>
  <c r="F5192"/>
  <c r="G5192"/>
  <c r="H5192"/>
  <c r="A5212"/>
  <c r="B5212"/>
  <c r="C5212"/>
  <c r="D5212"/>
  <c r="E5212"/>
  <c r="F5212"/>
  <c r="G5212"/>
  <c r="H5212"/>
  <c r="A5247"/>
  <c r="B5247"/>
  <c r="C5247"/>
  <c r="D5247"/>
  <c r="E5247"/>
  <c r="F5247"/>
  <c r="G5247"/>
  <c r="H5247"/>
  <c r="A5334"/>
  <c r="B5334"/>
  <c r="C5334"/>
  <c r="D5334"/>
  <c r="E5334"/>
  <c r="F5334"/>
  <c r="G5334"/>
  <c r="H5334"/>
  <c r="A5335"/>
  <c r="B5335"/>
  <c r="C5335"/>
  <c r="D5335"/>
  <c r="E5335"/>
  <c r="F5335"/>
  <c r="G5335"/>
  <c r="H5335"/>
  <c r="A5336"/>
  <c r="B5336"/>
  <c r="C5336"/>
  <c r="D5336"/>
  <c r="E5336"/>
  <c r="F5336"/>
  <c r="G5336"/>
  <c r="H5336"/>
  <c r="A5337"/>
  <c r="B5337"/>
  <c r="C5337"/>
  <c r="D5337"/>
  <c r="E5337"/>
  <c r="F5337"/>
  <c r="G5337"/>
  <c r="H5337"/>
  <c r="A5417"/>
  <c r="B5417"/>
  <c r="C5417"/>
  <c r="D5417"/>
  <c r="E5417"/>
  <c r="F5417"/>
  <c r="G5417"/>
  <c r="A5338"/>
  <c r="B5338"/>
  <c r="C5338"/>
  <c r="D5338"/>
  <c r="E5338"/>
  <c r="F5338"/>
  <c r="G5338"/>
  <c r="H5338"/>
  <c r="A5474"/>
  <c r="B5474"/>
  <c r="C5474"/>
  <c r="D5474"/>
  <c r="E5474"/>
  <c r="F5474"/>
  <c r="G5474"/>
  <c r="A5475"/>
  <c r="B5475"/>
  <c r="C5475"/>
  <c r="D5475"/>
  <c r="E5475"/>
  <c r="F5475"/>
  <c r="G5475"/>
  <c r="A5441"/>
  <c r="B5441"/>
  <c r="C5441"/>
  <c r="D5441"/>
  <c r="E5441"/>
  <c r="F5441"/>
  <c r="G5441"/>
  <c r="A5520"/>
  <c r="B5520"/>
  <c r="C5520"/>
  <c r="D5520"/>
  <c r="E5520"/>
  <c r="F5520"/>
  <c r="G5520"/>
  <c r="H5520"/>
  <c r="A5542"/>
  <c r="B5542"/>
  <c r="C5542"/>
  <c r="D5542"/>
  <c r="E5542"/>
  <c r="F5542"/>
  <c r="G5542"/>
  <c r="H5542"/>
  <c r="A5558"/>
  <c r="B5558"/>
  <c r="C5558"/>
  <c r="D5558"/>
  <c r="E5558"/>
  <c r="F5558"/>
  <c r="G5558"/>
  <c r="H5558"/>
  <c r="A5521"/>
  <c r="B5521"/>
  <c r="C5521"/>
  <c r="D5521"/>
  <c r="E5521"/>
  <c r="F5521"/>
  <c r="G5521"/>
  <c r="H5521"/>
  <c r="A5568"/>
  <c r="B5568"/>
  <c r="C5568"/>
  <c r="D5568"/>
  <c r="E5568"/>
  <c r="F5568"/>
  <c r="G5568"/>
  <c r="H5568"/>
  <c r="A5583"/>
  <c r="B5583"/>
  <c r="C5583"/>
  <c r="D5583"/>
  <c r="E5583"/>
  <c r="F5583"/>
  <c r="G5583"/>
  <c r="A5522"/>
  <c r="B5522"/>
  <c r="C5522"/>
  <c r="D5522"/>
  <c r="E5522"/>
  <c r="F5522"/>
  <c r="G5522"/>
  <c r="H5522"/>
  <c r="A5882"/>
  <c r="B5882"/>
  <c r="C5882"/>
  <c r="D5882"/>
  <c r="E5882"/>
  <c r="F5882"/>
  <c r="G5882"/>
  <c r="H5882"/>
  <c r="A5953"/>
  <c r="B5953"/>
  <c r="C5953"/>
  <c r="D5953"/>
  <c r="E5953"/>
  <c r="F5953"/>
  <c r="G5953"/>
  <c r="H5953"/>
  <c r="A5676"/>
  <c r="B5676"/>
  <c r="C5676"/>
  <c r="D5676"/>
  <c r="E5676"/>
  <c r="F5676"/>
  <c r="G5676"/>
  <c r="H5676"/>
  <c r="A5883"/>
  <c r="B5883"/>
  <c r="C5883"/>
  <c r="D5883"/>
  <c r="E5883"/>
  <c r="F5883"/>
  <c r="G5883"/>
  <c r="H5883"/>
  <c r="A5766"/>
  <c r="B5766"/>
  <c r="C5766"/>
  <c r="D5766"/>
  <c r="E5766"/>
  <c r="F5766"/>
  <c r="G5766"/>
  <c r="H5766"/>
  <c r="A6064"/>
  <c r="B6064"/>
  <c r="C6064"/>
  <c r="D6064"/>
  <c r="E6064"/>
  <c r="F6064"/>
  <c r="G6064"/>
  <c r="A5954"/>
  <c r="B5954"/>
  <c r="C5954"/>
  <c r="D5954"/>
  <c r="E5954"/>
  <c r="F5954"/>
  <c r="G5954"/>
  <c r="H5954"/>
  <c r="A5677"/>
  <c r="B5677"/>
  <c r="C5677"/>
  <c r="D5677"/>
  <c r="E5677"/>
  <c r="F5677"/>
  <c r="G5677"/>
  <c r="H5677"/>
  <c r="A5884"/>
  <c r="B5884"/>
  <c r="C5884"/>
  <c r="D5884"/>
  <c r="E5884"/>
  <c r="F5884"/>
  <c r="G5884"/>
  <c r="H5884"/>
  <c r="A6065"/>
  <c r="B6065"/>
  <c r="C6065"/>
  <c r="D6065"/>
  <c r="E6065"/>
  <c r="F6065"/>
  <c r="G6065"/>
  <c r="A5678"/>
  <c r="B5678"/>
  <c r="C5678"/>
  <c r="D5678"/>
  <c r="E5678"/>
  <c r="F5678"/>
  <c r="G5678"/>
  <c r="H5678"/>
  <c r="A5885"/>
  <c r="B5885"/>
  <c r="C5885"/>
  <c r="D5885"/>
  <c r="E5885"/>
  <c r="F5885"/>
  <c r="G5885"/>
  <c r="H5885"/>
  <c r="A5984"/>
  <c r="B5984"/>
  <c r="C5984"/>
  <c r="D5984"/>
  <c r="E5984"/>
  <c r="F5984"/>
  <c r="G5984"/>
  <c r="H5984"/>
  <c r="A6066"/>
  <c r="B6066"/>
  <c r="C6066"/>
  <c r="D6066"/>
  <c r="E6066"/>
  <c r="F6066"/>
  <c r="G6066"/>
  <c r="A5955"/>
  <c r="B5955"/>
  <c r="C5955"/>
  <c r="D5955"/>
  <c r="E5955"/>
  <c r="F5955"/>
  <c r="G5955"/>
  <c r="H5955"/>
  <c r="A5679"/>
  <c r="B5679"/>
  <c r="C5679"/>
  <c r="D5679"/>
  <c r="E5679"/>
  <c r="F5679"/>
  <c r="G5679"/>
  <c r="H5679"/>
  <c r="A5886"/>
  <c r="B5886"/>
  <c r="C5886"/>
  <c r="D5886"/>
  <c r="E5886"/>
  <c r="F5886"/>
  <c r="G5886"/>
  <c r="H5886"/>
  <c r="A6067"/>
  <c r="B6067"/>
  <c r="C6067"/>
  <c r="D6067"/>
  <c r="E6067"/>
  <c r="F6067"/>
  <c r="G6067"/>
  <c r="A4986"/>
  <c r="B4986"/>
  <c r="C4986"/>
  <c r="D4986"/>
  <c r="E4986"/>
  <c r="F4986"/>
  <c r="G4986"/>
  <c r="H4986"/>
  <c r="A5059"/>
  <c r="B5059"/>
  <c r="C5059"/>
  <c r="D5059"/>
  <c r="E5059"/>
  <c r="F5059"/>
  <c r="G5059"/>
  <c r="H5059"/>
  <c r="A5087"/>
  <c r="B5087"/>
  <c r="C5087"/>
  <c r="D5087"/>
  <c r="E5087"/>
  <c r="F5087"/>
  <c r="G5087"/>
  <c r="H5087"/>
  <c r="A5123"/>
  <c r="B5123"/>
  <c r="C5123"/>
  <c r="D5123"/>
  <c r="E5123"/>
  <c r="F5123"/>
  <c r="G5123"/>
  <c r="H5123"/>
  <c r="A5166"/>
  <c r="B5166"/>
  <c r="C5166"/>
  <c r="D5166"/>
  <c r="E5166"/>
  <c r="F5166"/>
  <c r="G5166"/>
  <c r="A5060"/>
  <c r="B5060"/>
  <c r="C5060"/>
  <c r="D5060"/>
  <c r="E5060"/>
  <c r="F5060"/>
  <c r="G5060"/>
  <c r="H5060"/>
  <c r="A5124"/>
  <c r="B5124"/>
  <c r="C5124"/>
  <c r="D5124"/>
  <c r="E5124"/>
  <c r="F5124"/>
  <c r="G5124"/>
  <c r="H5124"/>
  <c r="A5167"/>
  <c r="B5167"/>
  <c r="C5167"/>
  <c r="D5167"/>
  <c r="E5167"/>
  <c r="F5167"/>
  <c r="G5167"/>
  <c r="A5061"/>
  <c r="B5061"/>
  <c r="C5061"/>
  <c r="D5061"/>
  <c r="E5061"/>
  <c r="F5061"/>
  <c r="G5061"/>
  <c r="H5061"/>
  <c r="A5062"/>
  <c r="B5062"/>
  <c r="C5062"/>
  <c r="D5062"/>
  <c r="E5062"/>
  <c r="F5062"/>
  <c r="G5062"/>
  <c r="H5062"/>
  <c r="A5213"/>
  <c r="B5213"/>
  <c r="C5213"/>
  <c r="D5213"/>
  <c r="E5213"/>
  <c r="F5213"/>
  <c r="G5213"/>
  <c r="H5213"/>
  <c r="A5339"/>
  <c r="B5339"/>
  <c r="C5339"/>
  <c r="D5339"/>
  <c r="E5339"/>
  <c r="F5339"/>
  <c r="G5339"/>
  <c r="H5339"/>
  <c r="A5418"/>
  <c r="B5418"/>
  <c r="C5418"/>
  <c r="D5418"/>
  <c r="E5418"/>
  <c r="F5418"/>
  <c r="G5418"/>
  <c r="A5340"/>
  <c r="B5340"/>
  <c r="C5340"/>
  <c r="D5340"/>
  <c r="E5340"/>
  <c r="F5340"/>
  <c r="G5340"/>
  <c r="H5340"/>
  <c r="A5341"/>
  <c r="B5341"/>
  <c r="C5341"/>
  <c r="D5341"/>
  <c r="E5341"/>
  <c r="F5341"/>
  <c r="G5341"/>
  <c r="H5341"/>
  <c r="A5342"/>
  <c r="B5342"/>
  <c r="C5342"/>
  <c r="D5342"/>
  <c r="E5342"/>
  <c r="F5342"/>
  <c r="G5342"/>
  <c r="H5342"/>
  <c r="A5343"/>
  <c r="B5343"/>
  <c r="C5343"/>
  <c r="D5343"/>
  <c r="E5343"/>
  <c r="F5343"/>
  <c r="G5343"/>
  <c r="H5343"/>
  <c r="A5476"/>
  <c r="B5476"/>
  <c r="C5476"/>
  <c r="D5476"/>
  <c r="E5476"/>
  <c r="F5476"/>
  <c r="G5476"/>
  <c r="A5477"/>
  <c r="B5477"/>
  <c r="C5477"/>
  <c r="D5477"/>
  <c r="E5477"/>
  <c r="F5477"/>
  <c r="G5477"/>
  <c r="A5442"/>
  <c r="B5442"/>
  <c r="C5442"/>
  <c r="D5442"/>
  <c r="E5442"/>
  <c r="F5442"/>
  <c r="G5442"/>
  <c r="A5523"/>
  <c r="B5523"/>
  <c r="C5523"/>
  <c r="D5523"/>
  <c r="E5523"/>
  <c r="F5523"/>
  <c r="G5523"/>
  <c r="H5523"/>
  <c r="A5543"/>
  <c r="B5543"/>
  <c r="C5543"/>
  <c r="D5543"/>
  <c r="E5543"/>
  <c r="F5543"/>
  <c r="G5543"/>
  <c r="H5543"/>
  <c r="A5559"/>
  <c r="B5559"/>
  <c r="C5559"/>
  <c r="D5559"/>
  <c r="E5559"/>
  <c r="F5559"/>
  <c r="G5559"/>
  <c r="H5559"/>
  <c r="A5524"/>
  <c r="B5524"/>
  <c r="C5524"/>
  <c r="D5524"/>
  <c r="E5524"/>
  <c r="F5524"/>
  <c r="G5524"/>
  <c r="H5524"/>
  <c r="A5525"/>
  <c r="B5525"/>
  <c r="C5525"/>
  <c r="D5525"/>
  <c r="E5525"/>
  <c r="F5525"/>
  <c r="G5525"/>
  <c r="H5525"/>
  <c r="A5584"/>
  <c r="B5584"/>
  <c r="C5584"/>
  <c r="D5584"/>
  <c r="E5584"/>
  <c r="F5584"/>
  <c r="G5584"/>
  <c r="A5680"/>
  <c r="B5680"/>
  <c r="C5680"/>
  <c r="D5680"/>
  <c r="E5680"/>
  <c r="F5680"/>
  <c r="G5680"/>
  <c r="H5680"/>
  <c r="A5887"/>
  <c r="B5887"/>
  <c r="C5887"/>
  <c r="D5887"/>
  <c r="E5887"/>
  <c r="F5887"/>
  <c r="G5887"/>
  <c r="H5887"/>
  <c r="A6068"/>
  <c r="B6068"/>
  <c r="C6068"/>
  <c r="D6068"/>
  <c r="E6068"/>
  <c r="F6068"/>
  <c r="G6068"/>
  <c r="A5956"/>
  <c r="B5956"/>
  <c r="C5956"/>
  <c r="D5956"/>
  <c r="E5956"/>
  <c r="F5956"/>
  <c r="G5956"/>
  <c r="H5956"/>
  <c r="A5681"/>
  <c r="B5681"/>
  <c r="C5681"/>
  <c r="D5681"/>
  <c r="E5681"/>
  <c r="F5681"/>
  <c r="G5681"/>
  <c r="H5681"/>
  <c r="A5731"/>
  <c r="B5731"/>
  <c r="C5731"/>
  <c r="D5731"/>
  <c r="E5731"/>
  <c r="F5731"/>
  <c r="G5731"/>
  <c r="H5731"/>
  <c r="A5888"/>
  <c r="B5888"/>
  <c r="C5888"/>
  <c r="D5888"/>
  <c r="E5888"/>
  <c r="F5888"/>
  <c r="G5888"/>
  <c r="H5888"/>
  <c r="A5767"/>
  <c r="B5767"/>
  <c r="C5767"/>
  <c r="D5767"/>
  <c r="E5767"/>
  <c r="F5767"/>
  <c r="G5767"/>
  <c r="H5767"/>
  <c r="A5985"/>
  <c r="B5985"/>
  <c r="C5985"/>
  <c r="D5985"/>
  <c r="E5985"/>
  <c r="F5985"/>
  <c r="G5985"/>
  <c r="H5985"/>
  <c r="A6069"/>
  <c r="B6069"/>
  <c r="C6069"/>
  <c r="D6069"/>
  <c r="E6069"/>
  <c r="F6069"/>
  <c r="G6069"/>
  <c r="A5682"/>
  <c r="B5682"/>
  <c r="C5682"/>
  <c r="D5682"/>
  <c r="E5682"/>
  <c r="F5682"/>
  <c r="G5682"/>
  <c r="H5682"/>
  <c r="A5889"/>
  <c r="B5889"/>
  <c r="C5889"/>
  <c r="D5889"/>
  <c r="E5889"/>
  <c r="F5889"/>
  <c r="G5889"/>
  <c r="H5889"/>
  <c r="A5986"/>
  <c r="B5986"/>
  <c r="C5986"/>
  <c r="D5986"/>
  <c r="E5986"/>
  <c r="F5986"/>
  <c r="G5986"/>
  <c r="H5986"/>
  <c r="A6070"/>
  <c r="B6070"/>
  <c r="C6070"/>
  <c r="D6070"/>
  <c r="E6070"/>
  <c r="F6070"/>
  <c r="G6070"/>
  <c r="A5683"/>
  <c r="B5683"/>
  <c r="C5683"/>
  <c r="D5683"/>
  <c r="E5683"/>
  <c r="F5683"/>
  <c r="G5683"/>
  <c r="H5683"/>
  <c r="A5890"/>
  <c r="B5890"/>
  <c r="C5890"/>
  <c r="D5890"/>
  <c r="E5890"/>
  <c r="F5890"/>
  <c r="G5890"/>
  <c r="H5890"/>
  <c r="A6071"/>
  <c r="B6071"/>
  <c r="C6071"/>
  <c r="D6071"/>
  <c r="E6071"/>
  <c r="F6071"/>
  <c r="G6071"/>
  <c r="A5957"/>
  <c r="B5957"/>
  <c r="C5957"/>
  <c r="D5957"/>
  <c r="E5957"/>
  <c r="F5957"/>
  <c r="G5957"/>
  <c r="H5957"/>
  <c r="A5684"/>
  <c r="B5684"/>
  <c r="C5684"/>
  <c r="D5684"/>
  <c r="E5684"/>
  <c r="F5684"/>
  <c r="G5684"/>
  <c r="H5684"/>
  <c r="A5732"/>
  <c r="B5732"/>
  <c r="C5732"/>
  <c r="D5732"/>
  <c r="E5732"/>
  <c r="F5732"/>
  <c r="G5732"/>
  <c r="H5732"/>
  <c r="A5891"/>
  <c r="B5891"/>
  <c r="C5891"/>
  <c r="D5891"/>
  <c r="E5891"/>
  <c r="F5891"/>
  <c r="G5891"/>
  <c r="H5891"/>
  <c r="A6072"/>
  <c r="B6072"/>
  <c r="C6072"/>
  <c r="D6072"/>
  <c r="E6072"/>
  <c r="F6072"/>
  <c r="G6072"/>
  <c r="A4987"/>
  <c r="B4987"/>
  <c r="C4987"/>
  <c r="D4987"/>
  <c r="E4987"/>
  <c r="F4987"/>
  <c r="G4987"/>
  <c r="H4987"/>
  <c r="A4988"/>
  <c r="B4988"/>
  <c r="C4988"/>
  <c r="D4988"/>
  <c r="E4988"/>
  <c r="F4988"/>
  <c r="G4988"/>
  <c r="H4988"/>
  <c r="A4989"/>
  <c r="B4989"/>
  <c r="C4989"/>
  <c r="D4989"/>
  <c r="E4989"/>
  <c r="F4989"/>
  <c r="G4989"/>
  <c r="H4989"/>
  <c r="A5063"/>
  <c r="B5063"/>
  <c r="C5063"/>
  <c r="D5063"/>
  <c r="E5063"/>
  <c r="F5063"/>
  <c r="G5063"/>
  <c r="H5063"/>
  <c r="A5088"/>
  <c r="B5088"/>
  <c r="C5088"/>
  <c r="D5088"/>
  <c r="E5088"/>
  <c r="F5088"/>
  <c r="G5088"/>
  <c r="H5088"/>
  <c r="A5125"/>
  <c r="B5125"/>
  <c r="C5125"/>
  <c r="D5125"/>
  <c r="E5125"/>
  <c r="F5125"/>
  <c r="G5125"/>
  <c r="H5125"/>
  <c r="A5093"/>
  <c r="B5093"/>
  <c r="C5093"/>
  <c r="D5093"/>
  <c r="E5093"/>
  <c r="F5093"/>
  <c r="G5093"/>
  <c r="H5093"/>
  <c r="A5168"/>
  <c r="B5168"/>
  <c r="C5168"/>
  <c r="D5168"/>
  <c r="E5168"/>
  <c r="F5168"/>
  <c r="G5168"/>
  <c r="A5064"/>
  <c r="B5064"/>
  <c r="C5064"/>
  <c r="D5064"/>
  <c r="E5064"/>
  <c r="F5064"/>
  <c r="G5064"/>
  <c r="H5064"/>
  <c r="A5169"/>
  <c r="B5169"/>
  <c r="C5169"/>
  <c r="D5169"/>
  <c r="E5169"/>
  <c r="F5169"/>
  <c r="G5169"/>
  <c r="A5065"/>
  <c r="B5065"/>
  <c r="C5065"/>
  <c r="D5065"/>
  <c r="E5065"/>
  <c r="F5065"/>
  <c r="G5065"/>
  <c r="H5065"/>
  <c r="A5066"/>
  <c r="B5066"/>
  <c r="C5066"/>
  <c r="D5066"/>
  <c r="E5066"/>
  <c r="F5066"/>
  <c r="G5066"/>
  <c r="H5066"/>
  <c r="A5189"/>
  <c r="B5189"/>
  <c r="C5189"/>
  <c r="D5189"/>
  <c r="E5189"/>
  <c r="F5189"/>
  <c r="G5189"/>
  <c r="H5189"/>
  <c r="A5214"/>
  <c r="B5214"/>
  <c r="C5214"/>
  <c r="D5214"/>
  <c r="E5214"/>
  <c r="F5214"/>
  <c r="G5214"/>
  <c r="H5214"/>
  <c r="A5248"/>
  <c r="B5248"/>
  <c r="C5248"/>
  <c r="D5248"/>
  <c r="E5248"/>
  <c r="F5248"/>
  <c r="G5248"/>
  <c r="H5248"/>
  <c r="A5344"/>
  <c r="B5344"/>
  <c r="C5344"/>
  <c r="D5344"/>
  <c r="E5344"/>
  <c r="F5344"/>
  <c r="G5344"/>
  <c r="H5344"/>
  <c r="A5419"/>
  <c r="B5419"/>
  <c r="C5419"/>
  <c r="D5419"/>
  <c r="E5419"/>
  <c r="F5419"/>
  <c r="G5419"/>
  <c r="A5345"/>
  <c r="B5345"/>
  <c r="C5345"/>
  <c r="D5345"/>
  <c r="E5345"/>
  <c r="F5345"/>
  <c r="G5345"/>
  <c r="H5345"/>
  <c r="A5346"/>
  <c r="B5346"/>
  <c r="C5346"/>
  <c r="D5346"/>
  <c r="E5346"/>
  <c r="F5346"/>
  <c r="G5346"/>
  <c r="H5346"/>
  <c r="A5420"/>
  <c r="B5420"/>
  <c r="C5420"/>
  <c r="D5420"/>
  <c r="E5420"/>
  <c r="F5420"/>
  <c r="G5420"/>
  <c r="A5347"/>
  <c r="B5347"/>
  <c r="C5347"/>
  <c r="D5347"/>
  <c r="E5347"/>
  <c r="F5347"/>
  <c r="G5347"/>
  <c r="H5347"/>
  <c r="A5348"/>
  <c r="B5348"/>
  <c r="C5348"/>
  <c r="D5348"/>
  <c r="E5348"/>
  <c r="F5348"/>
  <c r="G5348"/>
  <c r="H5348"/>
  <c r="A5478"/>
  <c r="B5478"/>
  <c r="C5478"/>
  <c r="D5478"/>
  <c r="E5478"/>
  <c r="F5478"/>
  <c r="G5478"/>
  <c r="A5479"/>
  <c r="B5479"/>
  <c r="C5479"/>
  <c r="D5479"/>
  <c r="E5479"/>
  <c r="F5479"/>
  <c r="G5479"/>
  <c r="A5443"/>
  <c r="B5443"/>
  <c r="C5443"/>
  <c r="D5443"/>
  <c r="E5443"/>
  <c r="F5443"/>
  <c r="G5443"/>
  <c r="A5526"/>
  <c r="B5526"/>
  <c r="C5526"/>
  <c r="D5526"/>
  <c r="E5526"/>
  <c r="F5526"/>
  <c r="G5526"/>
  <c r="H5526"/>
  <c r="A5560"/>
  <c r="B5560"/>
  <c r="C5560"/>
  <c r="D5560"/>
  <c r="E5560"/>
  <c r="F5560"/>
  <c r="G5560"/>
  <c r="H5560"/>
  <c r="A5527"/>
  <c r="B5527"/>
  <c r="C5527"/>
  <c r="D5527"/>
  <c r="E5527"/>
  <c r="F5527"/>
  <c r="G5527"/>
  <c r="H5527"/>
  <c r="A5528"/>
  <c r="B5528"/>
  <c r="C5528"/>
  <c r="D5528"/>
  <c r="E5528"/>
  <c r="F5528"/>
  <c r="G5528"/>
  <c r="H5528"/>
  <c r="A5892"/>
  <c r="B5892"/>
  <c r="C5892"/>
  <c r="D5892"/>
  <c r="E5892"/>
  <c r="F5892"/>
  <c r="G5892"/>
  <c r="H5892"/>
  <c r="A6073"/>
  <c r="B6073"/>
  <c r="C6073"/>
  <c r="D6073"/>
  <c r="E6073"/>
  <c r="F6073"/>
  <c r="G6073"/>
  <c r="A5958"/>
  <c r="B5958"/>
  <c r="C5958"/>
  <c r="D5958"/>
  <c r="E5958"/>
  <c r="F5958"/>
  <c r="G5958"/>
  <c r="H5958"/>
  <c r="A5685"/>
  <c r="B5685"/>
  <c r="C5685"/>
  <c r="D5685"/>
  <c r="E5685"/>
  <c r="F5685"/>
  <c r="G5685"/>
  <c r="H5685"/>
  <c r="A5893"/>
  <c r="B5893"/>
  <c r="C5893"/>
  <c r="D5893"/>
  <c r="E5893"/>
  <c r="F5893"/>
  <c r="G5893"/>
  <c r="H5893"/>
  <c r="A5768"/>
  <c r="B5768"/>
  <c r="C5768"/>
  <c r="D5768"/>
  <c r="E5768"/>
  <c r="F5768"/>
  <c r="G5768"/>
  <c r="H5768"/>
  <c r="A6074"/>
  <c r="B6074"/>
  <c r="C6074"/>
  <c r="D6074"/>
  <c r="E6074"/>
  <c r="F6074"/>
  <c r="G6074"/>
  <c r="A6101"/>
  <c r="B6101"/>
  <c r="C6101"/>
  <c r="D6101"/>
  <c r="E6101"/>
  <c r="F6101"/>
  <c r="G6101"/>
  <c r="A5959"/>
  <c r="B5959"/>
  <c r="C5959"/>
  <c r="D5959"/>
  <c r="E5959"/>
  <c r="F5959"/>
  <c r="G5959"/>
  <c r="H5959"/>
  <c r="A5686"/>
  <c r="B5686"/>
  <c r="C5686"/>
  <c r="D5686"/>
  <c r="E5686"/>
  <c r="F5686"/>
  <c r="G5686"/>
  <c r="H5686"/>
  <c r="A5894"/>
  <c r="B5894"/>
  <c r="C5894"/>
  <c r="D5894"/>
  <c r="E5894"/>
  <c r="F5894"/>
  <c r="G5894"/>
  <c r="H5894"/>
  <c r="A6075"/>
  <c r="B6075"/>
  <c r="C6075"/>
  <c r="D6075"/>
  <c r="E6075"/>
  <c r="F6075"/>
  <c r="G6075"/>
  <c r="A5687"/>
  <c r="B5687"/>
  <c r="C5687"/>
  <c r="D5687"/>
  <c r="E5687"/>
  <c r="F5687"/>
  <c r="G5687"/>
  <c r="H5687"/>
  <c r="A5895"/>
  <c r="B5895"/>
  <c r="C5895"/>
  <c r="D5895"/>
  <c r="E5895"/>
  <c r="F5895"/>
  <c r="G5895"/>
  <c r="H5895"/>
  <c r="A5688"/>
  <c r="B5688"/>
  <c r="C5688"/>
  <c r="D5688"/>
  <c r="E5688"/>
  <c r="F5688"/>
  <c r="G5688"/>
  <c r="H5688"/>
  <c r="A5896"/>
  <c r="B5896"/>
  <c r="C5896"/>
  <c r="D5896"/>
  <c r="E5896"/>
  <c r="F5896"/>
  <c r="G5896"/>
  <c r="H5896"/>
  <c r="A4990"/>
  <c r="B4990"/>
  <c r="C4990"/>
  <c r="D4990"/>
  <c r="E4990"/>
  <c r="F4990"/>
  <c r="G4990"/>
  <c r="H4990"/>
  <c r="A4999"/>
  <c r="B4999"/>
  <c r="C4999"/>
  <c r="D4999"/>
  <c r="E4999"/>
  <c r="F4999"/>
  <c r="G4999"/>
  <c r="A4991"/>
  <c r="B4991"/>
  <c r="C4991"/>
  <c r="D4991"/>
  <c r="E4991"/>
  <c r="F4991"/>
  <c r="G4991"/>
  <c r="H4991"/>
  <c r="A5067"/>
  <c r="B5067"/>
  <c r="C5067"/>
  <c r="D5067"/>
  <c r="E5067"/>
  <c r="F5067"/>
  <c r="G5067"/>
  <c r="H5067"/>
  <c r="A5089"/>
  <c r="B5089"/>
  <c r="C5089"/>
  <c r="D5089"/>
  <c r="E5089"/>
  <c r="F5089"/>
  <c r="G5089"/>
  <c r="H5089"/>
  <c r="A5126"/>
  <c r="B5126"/>
  <c r="C5126"/>
  <c r="D5126"/>
  <c r="E5126"/>
  <c r="F5126"/>
  <c r="G5126"/>
  <c r="H5126"/>
  <c r="A5094"/>
  <c r="B5094"/>
  <c r="C5094"/>
  <c r="D5094"/>
  <c r="E5094"/>
  <c r="F5094"/>
  <c r="G5094"/>
  <c r="H5094"/>
  <c r="A5170"/>
  <c r="B5170"/>
  <c r="C5170"/>
  <c r="D5170"/>
  <c r="E5170"/>
  <c r="F5170"/>
  <c r="G5170"/>
  <c r="A5068"/>
  <c r="B5068"/>
  <c r="C5068"/>
  <c r="D5068"/>
  <c r="E5068"/>
  <c r="F5068"/>
  <c r="G5068"/>
  <c r="H5068"/>
  <c r="A5127"/>
  <c r="B5127"/>
  <c r="C5127"/>
  <c r="D5127"/>
  <c r="E5127"/>
  <c r="F5127"/>
  <c r="G5127"/>
  <c r="H5127"/>
  <c r="A5171"/>
  <c r="B5171"/>
  <c r="C5171"/>
  <c r="D5171"/>
  <c r="E5171"/>
  <c r="F5171"/>
  <c r="G5171"/>
  <c r="A5069"/>
  <c r="B5069"/>
  <c r="C5069"/>
  <c r="D5069"/>
  <c r="E5069"/>
  <c r="F5069"/>
  <c r="G5069"/>
  <c r="H5069"/>
  <c r="A5172"/>
  <c r="B5172"/>
  <c r="C5172"/>
  <c r="D5172"/>
  <c r="E5172"/>
  <c r="F5172"/>
  <c r="G5172"/>
  <c r="A5070"/>
  <c r="B5070"/>
  <c r="C5070"/>
  <c r="D5070"/>
  <c r="E5070"/>
  <c r="F5070"/>
  <c r="G5070"/>
  <c r="H5070"/>
  <c r="A5128"/>
  <c r="B5128"/>
  <c r="C5128"/>
  <c r="D5128"/>
  <c r="E5128"/>
  <c r="F5128"/>
  <c r="G5128"/>
  <c r="H5128"/>
  <c r="A5215"/>
  <c r="B5215"/>
  <c r="C5215"/>
  <c r="D5215"/>
  <c r="E5215"/>
  <c r="F5215"/>
  <c r="G5215"/>
  <c r="H5215"/>
  <c r="A5235"/>
  <c r="B5235"/>
  <c r="C5235"/>
  <c r="D5235"/>
  <c r="E5235"/>
  <c r="F5235"/>
  <c r="G5235"/>
  <c r="A5349"/>
  <c r="B5349"/>
  <c r="C5349"/>
  <c r="D5349"/>
  <c r="E5349"/>
  <c r="F5349"/>
  <c r="G5349"/>
  <c r="H5349"/>
  <c r="A5350"/>
  <c r="B5350"/>
  <c r="C5350"/>
  <c r="D5350"/>
  <c r="E5350"/>
  <c r="F5350"/>
  <c r="G5350"/>
  <c r="H5350"/>
  <c r="A5421"/>
  <c r="B5421"/>
  <c r="C5421"/>
  <c r="D5421"/>
  <c r="E5421"/>
  <c r="F5421"/>
  <c r="G5421"/>
  <c r="A5351"/>
  <c r="B5351"/>
  <c r="C5351"/>
  <c r="D5351"/>
  <c r="E5351"/>
  <c r="F5351"/>
  <c r="G5351"/>
  <c r="H5351"/>
  <c r="A5352"/>
  <c r="B5352"/>
  <c r="C5352"/>
  <c r="D5352"/>
  <c r="E5352"/>
  <c r="F5352"/>
  <c r="G5352"/>
  <c r="H5352"/>
  <c r="A5353"/>
  <c r="B5353"/>
  <c r="C5353"/>
  <c r="D5353"/>
  <c r="E5353"/>
  <c r="F5353"/>
  <c r="G5353"/>
  <c r="H5353"/>
  <c r="A5480"/>
  <c r="B5480"/>
  <c r="C5480"/>
  <c r="D5480"/>
  <c r="E5480"/>
  <c r="F5480"/>
  <c r="G5480"/>
  <c r="A5481"/>
  <c r="B5481"/>
  <c r="C5481"/>
  <c r="D5481"/>
  <c r="E5481"/>
  <c r="F5481"/>
  <c r="G5481"/>
  <c r="A5482"/>
  <c r="B5482"/>
  <c r="C5482"/>
  <c r="D5482"/>
  <c r="E5482"/>
  <c r="F5482"/>
  <c r="G5482"/>
  <c r="A5444"/>
  <c r="B5444"/>
  <c r="C5444"/>
  <c r="D5444"/>
  <c r="E5444"/>
  <c r="F5444"/>
  <c r="G5444"/>
  <c r="A5529"/>
  <c r="B5529"/>
  <c r="C5529"/>
  <c r="D5529"/>
  <c r="E5529"/>
  <c r="F5529"/>
  <c r="G5529"/>
  <c r="H5529"/>
  <c r="A5544"/>
  <c r="B5544"/>
  <c r="C5544"/>
  <c r="D5544"/>
  <c r="E5544"/>
  <c r="F5544"/>
  <c r="G5544"/>
  <c r="H5544"/>
  <c r="A5561"/>
  <c r="B5561"/>
  <c r="C5561"/>
  <c r="D5561"/>
  <c r="E5561"/>
  <c r="F5561"/>
  <c r="G5561"/>
  <c r="H5561"/>
  <c r="A5585"/>
  <c r="B5585"/>
  <c r="C5585"/>
  <c r="D5585"/>
  <c r="E5585"/>
  <c r="F5585"/>
  <c r="G5585"/>
  <c r="A5530"/>
  <c r="B5530"/>
  <c r="C5530"/>
  <c r="D5530"/>
  <c r="E5530"/>
  <c r="F5530"/>
  <c r="G5530"/>
  <c r="H5530"/>
  <c r="A5562"/>
  <c r="B5562"/>
  <c r="C5562"/>
  <c r="D5562"/>
  <c r="E5562"/>
  <c r="F5562"/>
  <c r="G5562"/>
  <c r="H5562"/>
  <c r="A5531"/>
  <c r="B5531"/>
  <c r="C5531"/>
  <c r="D5531"/>
  <c r="E5531"/>
  <c r="F5531"/>
  <c r="G5531"/>
  <c r="H5531"/>
  <c r="A5586"/>
  <c r="B5586"/>
  <c r="C5586"/>
  <c r="D5586"/>
  <c r="E5586"/>
  <c r="F5586"/>
  <c r="G5586"/>
  <c r="A5689"/>
  <c r="B5689"/>
  <c r="C5689"/>
  <c r="D5689"/>
  <c r="E5689"/>
  <c r="F5689"/>
  <c r="G5689"/>
  <c r="H5689"/>
  <c r="A5733"/>
  <c r="B5733"/>
  <c r="C5733"/>
  <c r="D5733"/>
  <c r="E5733"/>
  <c r="F5733"/>
  <c r="G5733"/>
  <c r="H5733"/>
  <c r="A5897"/>
  <c r="B5897"/>
  <c r="C5897"/>
  <c r="D5897"/>
  <c r="E5897"/>
  <c r="F5897"/>
  <c r="G5897"/>
  <c r="H5897"/>
  <c r="A5690"/>
  <c r="B5690"/>
  <c r="C5690"/>
  <c r="D5690"/>
  <c r="E5690"/>
  <c r="F5690"/>
  <c r="G5690"/>
  <c r="H5690"/>
  <c r="A5898"/>
  <c r="B5898"/>
  <c r="C5898"/>
  <c r="D5898"/>
  <c r="E5898"/>
  <c r="F5898"/>
  <c r="G5898"/>
  <c r="H5898"/>
  <c r="A6076"/>
  <c r="B6076"/>
  <c r="C6076"/>
  <c r="D6076"/>
  <c r="E6076"/>
  <c r="F6076"/>
  <c r="G6076"/>
  <c r="A5960"/>
  <c r="B5960"/>
  <c r="C5960"/>
  <c r="D5960"/>
  <c r="E5960"/>
  <c r="F5960"/>
  <c r="G5960"/>
  <c r="H5960"/>
  <c r="A5691"/>
  <c r="B5691"/>
  <c r="C5691"/>
  <c r="D5691"/>
  <c r="E5691"/>
  <c r="F5691"/>
  <c r="G5691"/>
  <c r="H5691"/>
  <c r="A5899"/>
  <c r="B5899"/>
  <c r="C5899"/>
  <c r="D5899"/>
  <c r="E5899"/>
  <c r="F5899"/>
  <c r="G5899"/>
  <c r="H5899"/>
  <c r="A5987"/>
  <c r="B5987"/>
  <c r="C5987"/>
  <c r="D5987"/>
  <c r="E5987"/>
  <c r="F5987"/>
  <c r="G5987"/>
  <c r="H5987"/>
  <c r="A6077"/>
  <c r="B6077"/>
  <c r="C6077"/>
  <c r="D6077"/>
  <c r="E6077"/>
  <c r="F6077"/>
  <c r="G6077"/>
  <c r="A5961"/>
  <c r="B5961"/>
  <c r="C5961"/>
  <c r="D5961"/>
  <c r="E5961"/>
  <c r="F5961"/>
  <c r="G5961"/>
  <c r="H5961"/>
  <c r="A5692"/>
  <c r="B5692"/>
  <c r="C5692"/>
  <c r="D5692"/>
  <c r="E5692"/>
  <c r="F5692"/>
  <c r="G5692"/>
  <c r="H5692"/>
  <c r="A5900"/>
  <c r="B5900"/>
  <c r="C5900"/>
  <c r="D5900"/>
  <c r="E5900"/>
  <c r="F5900"/>
  <c r="G5900"/>
  <c r="H5900"/>
  <c r="A6078"/>
  <c r="B6078"/>
  <c r="C6078"/>
  <c r="D6078"/>
  <c r="E6078"/>
  <c r="F6078"/>
  <c r="G6078"/>
  <c r="A5962"/>
  <c r="B5962"/>
  <c r="C5962"/>
  <c r="D5962"/>
  <c r="E5962"/>
  <c r="F5962"/>
  <c r="G5962"/>
  <c r="H5962"/>
  <c r="A5693"/>
  <c r="B5693"/>
  <c r="C5693"/>
  <c r="D5693"/>
  <c r="E5693"/>
  <c r="F5693"/>
  <c r="G5693"/>
  <c r="H5693"/>
  <c r="A5901"/>
  <c r="B5901"/>
  <c r="C5901"/>
  <c r="D5901"/>
  <c r="E5901"/>
  <c r="F5901"/>
  <c r="G5901"/>
  <c r="H5901"/>
  <c r="A5769"/>
  <c r="B5769"/>
  <c r="C5769"/>
  <c r="D5769"/>
  <c r="E5769"/>
  <c r="F5769"/>
  <c r="G5769"/>
  <c r="H5769"/>
  <c r="A6079"/>
  <c r="B6079"/>
  <c r="C6079"/>
  <c r="D6079"/>
  <c r="E6079"/>
  <c r="F6079"/>
  <c r="G6079"/>
  <c r="A4992"/>
  <c r="B4992"/>
  <c r="C4992"/>
  <c r="D4992"/>
  <c r="E4992"/>
  <c r="F4992"/>
  <c r="G4992"/>
  <c r="H4992"/>
  <c r="A4993"/>
  <c r="B4993"/>
  <c r="C4993"/>
  <c r="D4993"/>
  <c r="E4993"/>
  <c r="F4993"/>
  <c r="G4993"/>
  <c r="H4993"/>
  <c r="A4994"/>
  <c r="B4994"/>
  <c r="C4994"/>
  <c r="D4994"/>
  <c r="E4994"/>
  <c r="F4994"/>
  <c r="G4994"/>
  <c r="H4994"/>
  <c r="A5071"/>
  <c r="B5071"/>
  <c r="C5071"/>
  <c r="D5071"/>
  <c r="E5071"/>
  <c r="F5071"/>
  <c r="G5071"/>
  <c r="H5071"/>
  <c r="A5129"/>
  <c r="B5129"/>
  <c r="C5129"/>
  <c r="D5129"/>
  <c r="E5129"/>
  <c r="F5129"/>
  <c r="G5129"/>
  <c r="H5129"/>
  <c r="A5095"/>
  <c r="B5095"/>
  <c r="C5095"/>
  <c r="D5095"/>
  <c r="E5095"/>
  <c r="F5095"/>
  <c r="G5095"/>
  <c r="H5095"/>
  <c r="A5173"/>
  <c r="B5173"/>
  <c r="C5173"/>
  <c r="D5173"/>
  <c r="E5173"/>
  <c r="F5173"/>
  <c r="G5173"/>
  <c r="A5072"/>
  <c r="B5072"/>
  <c r="C5072"/>
  <c r="D5072"/>
  <c r="E5072"/>
  <c r="F5072"/>
  <c r="G5072"/>
  <c r="H5072"/>
  <c r="A5130"/>
  <c r="B5130"/>
  <c r="C5130"/>
  <c r="D5130"/>
  <c r="E5130"/>
  <c r="F5130"/>
  <c r="G5130"/>
  <c r="H5130"/>
  <c r="A5174"/>
  <c r="B5174"/>
  <c r="C5174"/>
  <c r="D5174"/>
  <c r="E5174"/>
  <c r="F5174"/>
  <c r="G5174"/>
  <c r="A5073"/>
  <c r="B5073"/>
  <c r="C5073"/>
  <c r="D5073"/>
  <c r="E5073"/>
  <c r="F5073"/>
  <c r="G5073"/>
  <c r="H5073"/>
  <c r="A5074"/>
  <c r="B5074"/>
  <c r="C5074"/>
  <c r="D5074"/>
  <c r="E5074"/>
  <c r="F5074"/>
  <c r="G5074"/>
  <c r="H5074"/>
  <c r="A5193"/>
  <c r="B5193"/>
  <c r="C5193"/>
  <c r="D5193"/>
  <c r="E5193"/>
  <c r="F5193"/>
  <c r="G5193"/>
  <c r="H5193"/>
  <c r="A5216"/>
  <c r="B5216"/>
  <c r="C5216"/>
  <c r="D5216"/>
  <c r="E5216"/>
  <c r="F5216"/>
  <c r="G5216"/>
  <c r="H5216"/>
  <c r="A5354"/>
  <c r="B5354"/>
  <c r="C5354"/>
  <c r="D5354"/>
  <c r="E5354"/>
  <c r="F5354"/>
  <c r="G5354"/>
  <c r="H5354"/>
  <c r="A5355"/>
  <c r="B5355"/>
  <c r="C5355"/>
  <c r="D5355"/>
  <c r="E5355"/>
  <c r="F5355"/>
  <c r="G5355"/>
  <c r="H5355"/>
  <c r="A5356"/>
  <c r="B5356"/>
  <c r="C5356"/>
  <c r="D5356"/>
  <c r="E5356"/>
  <c r="F5356"/>
  <c r="G5356"/>
  <c r="H5356"/>
  <c r="A5357"/>
  <c r="B5357"/>
  <c r="C5357"/>
  <c r="D5357"/>
  <c r="E5357"/>
  <c r="F5357"/>
  <c r="G5357"/>
  <c r="H5357"/>
  <c r="A5358"/>
  <c r="B5358"/>
  <c r="C5358"/>
  <c r="D5358"/>
  <c r="E5358"/>
  <c r="F5358"/>
  <c r="G5358"/>
  <c r="H5358"/>
  <c r="A5445"/>
  <c r="B5445"/>
  <c r="C5445"/>
  <c r="D5445"/>
  <c r="E5445"/>
  <c r="F5445"/>
  <c r="G5445"/>
  <c r="A5483"/>
  <c r="B5483"/>
  <c r="C5483"/>
  <c r="D5483"/>
  <c r="E5483"/>
  <c r="F5483"/>
  <c r="G5483"/>
  <c r="A5426"/>
  <c r="B5426"/>
  <c r="C5426"/>
  <c r="D5426"/>
  <c r="E5426"/>
  <c r="F5426"/>
  <c r="G5426"/>
  <c r="H5426"/>
  <c r="A5484"/>
  <c r="B5484"/>
  <c r="C5484"/>
  <c r="D5484"/>
  <c r="E5484"/>
  <c r="F5484"/>
  <c r="G5484"/>
  <c r="A5446"/>
  <c r="B5446"/>
  <c r="C5446"/>
  <c r="D5446"/>
  <c r="E5446"/>
  <c r="F5446"/>
  <c r="G5446"/>
  <c r="A5532"/>
  <c r="B5532"/>
  <c r="C5532"/>
  <c r="D5532"/>
  <c r="E5532"/>
  <c r="F5532"/>
  <c r="G5532"/>
  <c r="H5532"/>
  <c r="A5545"/>
  <c r="B5545"/>
  <c r="C5545"/>
  <c r="D5545"/>
  <c r="E5545"/>
  <c r="F5545"/>
  <c r="G5545"/>
  <c r="H5545"/>
  <c r="A5563"/>
  <c r="B5563"/>
  <c r="C5563"/>
  <c r="D5563"/>
  <c r="E5563"/>
  <c r="F5563"/>
  <c r="G5563"/>
  <c r="H5563"/>
  <c r="A5533"/>
  <c r="B5533"/>
  <c r="C5533"/>
  <c r="D5533"/>
  <c r="E5533"/>
  <c r="F5533"/>
  <c r="G5533"/>
  <c r="H5533"/>
  <c r="A5569"/>
  <c r="B5569"/>
  <c r="C5569"/>
  <c r="D5569"/>
  <c r="E5569"/>
  <c r="F5569"/>
  <c r="G5569"/>
  <c r="H5569"/>
  <c r="A5534"/>
  <c r="B5534"/>
  <c r="C5534"/>
  <c r="D5534"/>
  <c r="E5534"/>
  <c r="F5534"/>
  <c r="G5534"/>
  <c r="H5534"/>
  <c r="A5564"/>
  <c r="B5564"/>
  <c r="C5564"/>
  <c r="D5564"/>
  <c r="E5564"/>
  <c r="F5564"/>
  <c r="G5564"/>
  <c r="H5564"/>
  <c r="A5694"/>
  <c r="B5694"/>
  <c r="C5694"/>
  <c r="D5694"/>
  <c r="E5694"/>
  <c r="F5694"/>
  <c r="G5694"/>
  <c r="H5694"/>
  <c r="A5734"/>
  <c r="B5734"/>
  <c r="C5734"/>
  <c r="D5734"/>
  <c r="E5734"/>
  <c r="F5734"/>
  <c r="G5734"/>
  <c r="H5734"/>
  <c r="A5902"/>
  <c r="B5902"/>
  <c r="C5902"/>
  <c r="D5902"/>
  <c r="E5902"/>
  <c r="F5902"/>
  <c r="G5902"/>
  <c r="H5902"/>
  <c r="A5770"/>
  <c r="B5770"/>
  <c r="C5770"/>
  <c r="D5770"/>
  <c r="E5770"/>
  <c r="F5770"/>
  <c r="G5770"/>
  <c r="H5770"/>
  <c r="A6080"/>
  <c r="B6080"/>
  <c r="C6080"/>
  <c r="D6080"/>
  <c r="E6080"/>
  <c r="F6080"/>
  <c r="G6080"/>
  <c r="A5963"/>
  <c r="B5963"/>
  <c r="C5963"/>
  <c r="D5963"/>
  <c r="E5963"/>
  <c r="F5963"/>
  <c r="G5963"/>
  <c r="H5963"/>
  <c r="A5695"/>
  <c r="B5695"/>
  <c r="C5695"/>
  <c r="D5695"/>
  <c r="E5695"/>
  <c r="F5695"/>
  <c r="G5695"/>
  <c r="H5695"/>
  <c r="A5735"/>
  <c r="B5735"/>
  <c r="C5735"/>
  <c r="D5735"/>
  <c r="E5735"/>
  <c r="F5735"/>
  <c r="G5735"/>
  <c r="H5735"/>
  <c r="A5903"/>
  <c r="B5903"/>
  <c r="C5903"/>
  <c r="D5903"/>
  <c r="E5903"/>
  <c r="F5903"/>
  <c r="G5903"/>
  <c r="H5903"/>
  <c r="A6081"/>
  <c r="B6081"/>
  <c r="C6081"/>
  <c r="D6081"/>
  <c r="E6081"/>
  <c r="F6081"/>
  <c r="G6081"/>
  <c r="A5964"/>
  <c r="B5964"/>
  <c r="C5964"/>
  <c r="D5964"/>
  <c r="E5964"/>
  <c r="F5964"/>
  <c r="G5964"/>
  <c r="H5964"/>
  <c r="A5696"/>
  <c r="B5696"/>
  <c r="C5696"/>
  <c r="D5696"/>
  <c r="E5696"/>
  <c r="F5696"/>
  <c r="G5696"/>
  <c r="H5696"/>
  <c r="A5904"/>
  <c r="B5904"/>
  <c r="C5904"/>
  <c r="D5904"/>
  <c r="E5904"/>
  <c r="F5904"/>
  <c r="G5904"/>
  <c r="H5904"/>
  <c r="A6082"/>
  <c r="B6082"/>
  <c r="C6082"/>
  <c r="D6082"/>
  <c r="E6082"/>
  <c r="F6082"/>
  <c r="G6082"/>
  <c r="A5697"/>
  <c r="B5697"/>
  <c r="C5697"/>
  <c r="D5697"/>
  <c r="E5697"/>
  <c r="F5697"/>
  <c r="G5697"/>
  <c r="H5697"/>
  <c r="A5905"/>
  <c r="B5905"/>
  <c r="C5905"/>
  <c r="D5905"/>
  <c r="E5905"/>
  <c r="F5905"/>
  <c r="G5905"/>
  <c r="H5905"/>
  <c r="A6083"/>
  <c r="B6083"/>
  <c r="C6083"/>
  <c r="D6083"/>
  <c r="E6083"/>
  <c r="F6083"/>
  <c r="G6083"/>
  <c r="A5698"/>
  <c r="B5698"/>
  <c r="C5698"/>
  <c r="D5698"/>
  <c r="E5698"/>
  <c r="F5698"/>
  <c r="G5698"/>
  <c r="H5698"/>
  <c r="A5906"/>
  <c r="B5906"/>
  <c r="C5906"/>
  <c r="D5906"/>
  <c r="E5906"/>
  <c r="F5906"/>
  <c r="G5906"/>
  <c r="H5906"/>
  <c r="A6084"/>
  <c r="B6084"/>
  <c r="C6084"/>
  <c r="D6084"/>
  <c r="E6084"/>
  <c r="F6084"/>
  <c r="G6084"/>
  <c r="A4995"/>
  <c r="B4995"/>
  <c r="C4995"/>
  <c r="D4995"/>
  <c r="E4995"/>
  <c r="F4995"/>
  <c r="G4995"/>
  <c r="H4995"/>
  <c r="A4996"/>
  <c r="B4996"/>
  <c r="C4996"/>
  <c r="D4996"/>
  <c r="E4996"/>
  <c r="F4996"/>
  <c r="G4996"/>
  <c r="H4996"/>
  <c r="A4997"/>
  <c r="B4997"/>
  <c r="C4997"/>
  <c r="D4997"/>
  <c r="E4997"/>
  <c r="F4997"/>
  <c r="G4997"/>
  <c r="H4997"/>
  <c r="A5075"/>
  <c r="B5075"/>
  <c r="C5075"/>
  <c r="D5075"/>
  <c r="E5075"/>
  <c r="F5075"/>
  <c r="G5075"/>
  <c r="H5075"/>
  <c r="A5131"/>
  <c r="B5131"/>
  <c r="C5131"/>
  <c r="D5131"/>
  <c r="E5131"/>
  <c r="F5131"/>
  <c r="G5131"/>
  <c r="H5131"/>
  <c r="A5096"/>
  <c r="B5096"/>
  <c r="C5096"/>
  <c r="D5096"/>
  <c r="E5096"/>
  <c r="F5096"/>
  <c r="G5096"/>
  <c r="H5096"/>
  <c r="A5175"/>
  <c r="B5175"/>
  <c r="C5175"/>
  <c r="D5175"/>
  <c r="E5175"/>
  <c r="F5175"/>
  <c r="G5175"/>
  <c r="A5076"/>
  <c r="B5076"/>
  <c r="C5076"/>
  <c r="D5076"/>
  <c r="E5076"/>
  <c r="F5076"/>
  <c r="G5076"/>
  <c r="H5076"/>
  <c r="A5176"/>
  <c r="B5176"/>
  <c r="C5176"/>
  <c r="D5176"/>
  <c r="E5176"/>
  <c r="F5176"/>
  <c r="G5176"/>
  <c r="A5077"/>
  <c r="B5077"/>
  <c r="C5077"/>
  <c r="D5077"/>
  <c r="E5077"/>
  <c r="F5077"/>
  <c r="G5077"/>
  <c r="H5077"/>
  <c r="A5078"/>
  <c r="B5078"/>
  <c r="C5078"/>
  <c r="D5078"/>
  <c r="E5078"/>
  <c r="F5078"/>
  <c r="G5078"/>
  <c r="H5078"/>
  <c r="A5217"/>
  <c r="B5217"/>
  <c r="C5217"/>
  <c r="D5217"/>
  <c r="E5217"/>
  <c r="F5217"/>
  <c r="G5217"/>
  <c r="H5217"/>
  <c r="A5359"/>
  <c r="B5359"/>
  <c r="C5359"/>
  <c r="D5359"/>
  <c r="E5359"/>
  <c r="F5359"/>
  <c r="G5359"/>
  <c r="H5359"/>
  <c r="A5422"/>
  <c r="B5422"/>
  <c r="C5422"/>
  <c r="D5422"/>
  <c r="E5422"/>
  <c r="F5422"/>
  <c r="G5422"/>
  <c r="A5360"/>
  <c r="B5360"/>
  <c r="C5360"/>
  <c r="D5360"/>
  <c r="E5360"/>
  <c r="F5360"/>
  <c r="G5360"/>
  <c r="H5360"/>
  <c r="A5361"/>
  <c r="B5361"/>
  <c r="C5361"/>
  <c r="D5361"/>
  <c r="E5361"/>
  <c r="F5361"/>
  <c r="G5361"/>
  <c r="H5361"/>
  <c r="A5362"/>
  <c r="B5362"/>
  <c r="C5362"/>
  <c r="D5362"/>
  <c r="E5362"/>
  <c r="F5362"/>
  <c r="G5362"/>
  <c r="H5362"/>
  <c r="A5363"/>
  <c r="B5363"/>
  <c r="C5363"/>
  <c r="D5363"/>
  <c r="E5363"/>
  <c r="F5363"/>
  <c r="G5363"/>
  <c r="H5363"/>
  <c r="A5485"/>
  <c r="B5485"/>
  <c r="C5485"/>
  <c r="D5485"/>
  <c r="E5485"/>
  <c r="F5485"/>
  <c r="G5485"/>
  <c r="A5447"/>
  <c r="B5447"/>
  <c r="C5447"/>
  <c r="D5447"/>
  <c r="E5447"/>
  <c r="F5447"/>
  <c r="G5447"/>
  <c r="A5486"/>
  <c r="B5486"/>
  <c r="C5486"/>
  <c r="D5486"/>
  <c r="E5486"/>
  <c r="F5486"/>
  <c r="G5486"/>
  <c r="A5535"/>
  <c r="B5535"/>
  <c r="C5535"/>
  <c r="D5535"/>
  <c r="E5535"/>
  <c r="F5535"/>
  <c r="G5535"/>
  <c r="H5535"/>
  <c r="A5565"/>
  <c r="B5565"/>
  <c r="C5565"/>
  <c r="D5565"/>
  <c r="E5565"/>
  <c r="F5565"/>
  <c r="G5565"/>
  <c r="H5565"/>
  <c r="A5536"/>
  <c r="B5536"/>
  <c r="C5536"/>
  <c r="D5536"/>
  <c r="E5536"/>
  <c r="F5536"/>
  <c r="G5536"/>
  <c r="H5536"/>
  <c r="A5907"/>
  <c r="B5907"/>
  <c r="C5907"/>
  <c r="D5907"/>
  <c r="E5907"/>
  <c r="F5907"/>
  <c r="G5907"/>
  <c r="H5907"/>
  <c r="A5965"/>
  <c r="B5965"/>
  <c r="C5965"/>
  <c r="D5965"/>
  <c r="E5965"/>
  <c r="F5965"/>
  <c r="G5965"/>
  <c r="H5965"/>
  <c r="A5699"/>
  <c r="B5699"/>
  <c r="C5699"/>
  <c r="D5699"/>
  <c r="E5699"/>
  <c r="F5699"/>
  <c r="G5699"/>
  <c r="H5699"/>
  <c r="A5736"/>
  <c r="B5736"/>
  <c r="C5736"/>
  <c r="D5736"/>
  <c r="E5736"/>
  <c r="F5736"/>
  <c r="G5736"/>
  <c r="H5736"/>
  <c r="A5908"/>
  <c r="B5908"/>
  <c r="C5908"/>
  <c r="D5908"/>
  <c r="E5908"/>
  <c r="F5908"/>
  <c r="G5908"/>
  <c r="H5908"/>
  <c r="A6085"/>
  <c r="B6085"/>
  <c r="C6085"/>
  <c r="D6085"/>
  <c r="E6085"/>
  <c r="F6085"/>
  <c r="G6085"/>
  <c r="A5966"/>
  <c r="B5966"/>
  <c r="C5966"/>
  <c r="D5966"/>
  <c r="E5966"/>
  <c r="F5966"/>
  <c r="G5966"/>
  <c r="H5966"/>
  <c r="A5700"/>
  <c r="B5700"/>
  <c r="C5700"/>
  <c r="D5700"/>
  <c r="E5700"/>
  <c r="F5700"/>
  <c r="G5700"/>
  <c r="H5700"/>
  <c r="A5909"/>
  <c r="B5909"/>
  <c r="C5909"/>
  <c r="D5909"/>
  <c r="E5909"/>
  <c r="F5909"/>
  <c r="G5909"/>
  <c r="H5909"/>
  <c r="A5988"/>
  <c r="B5988"/>
  <c r="C5988"/>
  <c r="D5988"/>
  <c r="E5988"/>
  <c r="F5988"/>
  <c r="G5988"/>
  <c r="H5988"/>
  <c r="A6086"/>
  <c r="B6086"/>
  <c r="C6086"/>
  <c r="D6086"/>
  <c r="E6086"/>
  <c r="F6086"/>
  <c r="G6086"/>
  <c r="A5701"/>
  <c r="B5701"/>
  <c r="C5701"/>
  <c r="D5701"/>
  <c r="E5701"/>
  <c r="F5701"/>
  <c r="G5701"/>
  <c r="H5701"/>
  <c r="A5910"/>
  <c r="B5910"/>
  <c r="C5910"/>
  <c r="D5910"/>
  <c r="E5910"/>
  <c r="F5910"/>
  <c r="G5910"/>
  <c r="H5910"/>
  <c r="A6087"/>
  <c r="B6087"/>
  <c r="C6087"/>
  <c r="D6087"/>
  <c r="E6087"/>
  <c r="F6087"/>
  <c r="G6087"/>
  <c r="A5702"/>
  <c r="B5702"/>
  <c r="C5702"/>
  <c r="D5702"/>
  <c r="E5702"/>
  <c r="F5702"/>
  <c r="G5702"/>
  <c r="H5702"/>
  <c r="A5911"/>
  <c r="B5911"/>
  <c r="C5911"/>
  <c r="D5911"/>
  <c r="E5911"/>
  <c r="F5911"/>
  <c r="G5911"/>
  <c r="H5911"/>
  <c r="A5079"/>
  <c r="B5079"/>
  <c r="C5079"/>
  <c r="D5079"/>
  <c r="E5079"/>
  <c r="F5079"/>
  <c r="G5079"/>
  <c r="H5079"/>
  <c r="A5132"/>
  <c r="B5132"/>
  <c r="C5132"/>
  <c r="D5132"/>
  <c r="E5132"/>
  <c r="F5132"/>
  <c r="G5132"/>
  <c r="H5132"/>
  <c r="A5080"/>
  <c r="B5080"/>
  <c r="C5080"/>
  <c r="D5080"/>
  <c r="E5080"/>
  <c r="F5080"/>
  <c r="G5080"/>
  <c r="H5080"/>
  <c r="A5081"/>
  <c r="B5081"/>
  <c r="C5081"/>
  <c r="D5081"/>
  <c r="E5081"/>
  <c r="F5081"/>
  <c r="G5081"/>
  <c r="H5081"/>
  <c r="A5364"/>
  <c r="B5364"/>
  <c r="C5364"/>
  <c r="D5364"/>
  <c r="E5364"/>
  <c r="F5364"/>
  <c r="G5364"/>
  <c r="H5364"/>
  <c r="A5365"/>
  <c r="B5365"/>
  <c r="C5365"/>
  <c r="D5365"/>
  <c r="E5365"/>
  <c r="F5365"/>
  <c r="G5365"/>
  <c r="H5365"/>
  <c r="A5366"/>
  <c r="B5366"/>
  <c r="C5366"/>
  <c r="D5366"/>
  <c r="E5366"/>
  <c r="F5366"/>
  <c r="G5366"/>
  <c r="H5366"/>
  <c r="A5566"/>
  <c r="B5566"/>
  <c r="C5566"/>
  <c r="D5566"/>
  <c r="E5566"/>
  <c r="F5566"/>
  <c r="G5566"/>
  <c r="H5566"/>
  <c r="A5537"/>
  <c r="B5537"/>
  <c r="C5537"/>
  <c r="D5537"/>
  <c r="E5537"/>
  <c r="F5537"/>
  <c r="G5537"/>
  <c r="H5537"/>
  <c r="A5538"/>
  <c r="B5538"/>
  <c r="C5538"/>
  <c r="D5538"/>
  <c r="E5538"/>
  <c r="F5538"/>
  <c r="G5538"/>
  <c r="H5538"/>
  <c r="A5912"/>
  <c r="B5912"/>
  <c r="C5912"/>
  <c r="D5912"/>
  <c r="E5912"/>
  <c r="F5912"/>
  <c r="G5912"/>
  <c r="H5912"/>
  <c r="A5703"/>
  <c r="B5703"/>
  <c r="C5703"/>
  <c r="D5703"/>
  <c r="E5703"/>
  <c r="F5703"/>
  <c r="G5703"/>
  <c r="H5703"/>
  <c r="A5913"/>
  <c r="B5913"/>
  <c r="C5913"/>
  <c r="D5913"/>
  <c r="E5913"/>
  <c r="F5913"/>
  <c r="G5913"/>
  <c r="H5913"/>
  <c r="A5704"/>
  <c r="B5704"/>
  <c r="C5704"/>
  <c r="D5704"/>
  <c r="E5704"/>
  <c r="F5704"/>
  <c r="G5704"/>
  <c r="H5704"/>
  <c r="A5737"/>
  <c r="B5737"/>
  <c r="C5737"/>
  <c r="D5737"/>
  <c r="E5737"/>
  <c r="F5737"/>
  <c r="G5737"/>
  <c r="H5737"/>
  <c r="A5914"/>
  <c r="B5914"/>
  <c r="C5914"/>
  <c r="D5914"/>
  <c r="E5914"/>
  <c r="F5914"/>
  <c r="G5914"/>
  <c r="H5914"/>
  <c r="A6088"/>
  <c r="B6088"/>
  <c r="C6088"/>
  <c r="D6088"/>
  <c r="E6088"/>
  <c r="F6088"/>
  <c r="G6088"/>
  <c r="A5705"/>
  <c r="B5705"/>
  <c r="C5705"/>
  <c r="D5705"/>
  <c r="E5705"/>
  <c r="F5705"/>
  <c r="G5705"/>
  <c r="H5705"/>
  <c r="A5915"/>
  <c r="B5915"/>
  <c r="C5915"/>
  <c r="D5915"/>
  <c r="E5915"/>
  <c r="F5915"/>
  <c r="G5915"/>
  <c r="H5915"/>
  <c r="A5706"/>
  <c r="B5706"/>
  <c r="C5706"/>
  <c r="D5706"/>
  <c r="E5706"/>
  <c r="F5706"/>
  <c r="G5706"/>
  <c r="H5706"/>
  <c r="A5916"/>
  <c r="B5916"/>
  <c r="C5916"/>
  <c r="D5916"/>
  <c r="E5916"/>
  <c r="F5916"/>
  <c r="G5916"/>
  <c r="H5916"/>
  <c r="A6089"/>
  <c r="B6089"/>
  <c r="C6089"/>
  <c r="D6089"/>
  <c r="E6089"/>
  <c r="F6089"/>
  <c r="G6089"/>
  <c r="A5082"/>
  <c r="B5082"/>
  <c r="C5082"/>
  <c r="D5082"/>
  <c r="E5082"/>
  <c r="F5082"/>
  <c r="G5082"/>
  <c r="H5082"/>
  <c r="A5133"/>
  <c r="B5133"/>
  <c r="C5133"/>
  <c r="D5133"/>
  <c r="E5133"/>
  <c r="F5133"/>
  <c r="G5133"/>
  <c r="H5133"/>
  <c r="A5177"/>
  <c r="B5177"/>
  <c r="C5177"/>
  <c r="D5177"/>
  <c r="E5177"/>
  <c r="F5177"/>
  <c r="G5177"/>
  <c r="A5000"/>
  <c r="B5000"/>
  <c r="C5000"/>
  <c r="D5000"/>
  <c r="E5000"/>
  <c r="F5000"/>
  <c r="G5000"/>
  <c r="A5083"/>
  <c r="B5083"/>
  <c r="C5083"/>
  <c r="D5083"/>
  <c r="E5083"/>
  <c r="F5083"/>
  <c r="G5083"/>
  <c r="H5083"/>
  <c r="A5134"/>
  <c r="B5134"/>
  <c r="C5134"/>
  <c r="D5134"/>
  <c r="E5134"/>
  <c r="F5134"/>
  <c r="G5134"/>
  <c r="H5134"/>
  <c r="A5178"/>
  <c r="B5178"/>
  <c r="C5178"/>
  <c r="D5178"/>
  <c r="E5178"/>
  <c r="F5178"/>
  <c r="G5178"/>
  <c r="A5084"/>
  <c r="B5084"/>
  <c r="C5084"/>
  <c r="D5084"/>
  <c r="E5084"/>
  <c r="F5084"/>
  <c r="G5084"/>
  <c r="H5084"/>
  <c r="A5085"/>
  <c r="B5085"/>
  <c r="C5085"/>
  <c r="D5085"/>
  <c r="E5085"/>
  <c r="F5085"/>
  <c r="G5085"/>
  <c r="H5085"/>
  <c r="A5190"/>
  <c r="B5190"/>
  <c r="C5190"/>
  <c r="D5190"/>
  <c r="E5190"/>
  <c r="F5190"/>
  <c r="G5190"/>
  <c r="H5190"/>
  <c r="A5194"/>
  <c r="B5194"/>
  <c r="C5194"/>
  <c r="D5194"/>
  <c r="E5194"/>
  <c r="F5194"/>
  <c r="G5194"/>
  <c r="H5194"/>
  <c r="A5218"/>
  <c r="B5218"/>
  <c r="C5218"/>
  <c r="D5218"/>
  <c r="E5218"/>
  <c r="F5218"/>
  <c r="G5218"/>
  <c r="H5218"/>
  <c r="A5425"/>
  <c r="B5425"/>
  <c r="C5425"/>
  <c r="D5425"/>
  <c r="E5425"/>
  <c r="F5425"/>
  <c r="G5425"/>
  <c r="A5249"/>
  <c r="B5249"/>
  <c r="C5249"/>
  <c r="D5249"/>
  <c r="E5249"/>
  <c r="F5249"/>
  <c r="G5249"/>
  <c r="H5249"/>
  <c r="A5367"/>
  <c r="B5367"/>
  <c r="C5367"/>
  <c r="D5367"/>
  <c r="E5367"/>
  <c r="F5367"/>
  <c r="G5367"/>
  <c r="H5367"/>
  <c r="A5423"/>
  <c r="B5423"/>
  <c r="C5423"/>
  <c r="D5423"/>
  <c r="E5423"/>
  <c r="F5423"/>
  <c r="G5423"/>
  <c r="A5368"/>
  <c r="B5368"/>
  <c r="C5368"/>
  <c r="D5368"/>
  <c r="E5368"/>
  <c r="F5368"/>
  <c r="G5368"/>
  <c r="H5368"/>
  <c r="A5369"/>
  <c r="B5369"/>
  <c r="C5369"/>
  <c r="D5369"/>
  <c r="E5369"/>
  <c r="F5369"/>
  <c r="G5369"/>
  <c r="H5369"/>
  <c r="A5370"/>
  <c r="B5370"/>
  <c r="C5370"/>
  <c r="D5370"/>
  <c r="E5370"/>
  <c r="F5370"/>
  <c r="G5370"/>
  <c r="H5370"/>
  <c r="A5371"/>
  <c r="B5371"/>
  <c r="C5371"/>
  <c r="D5371"/>
  <c r="E5371"/>
  <c r="F5371"/>
  <c r="G5371"/>
  <c r="H5371"/>
  <c r="A5487"/>
  <c r="B5487"/>
  <c r="C5487"/>
  <c r="D5487"/>
  <c r="E5487"/>
  <c r="F5487"/>
  <c r="G5487"/>
  <c r="A5427"/>
  <c r="B5427"/>
  <c r="C5427"/>
  <c r="D5427"/>
  <c r="E5427"/>
  <c r="F5427"/>
  <c r="G5427"/>
  <c r="H5427"/>
  <c r="A5448"/>
  <c r="B5448"/>
  <c r="C5448"/>
  <c r="D5448"/>
  <c r="E5448"/>
  <c r="F5448"/>
  <c r="G5448"/>
  <c r="A5488"/>
  <c r="B5488"/>
  <c r="C5488"/>
  <c r="D5488"/>
  <c r="E5488"/>
  <c r="F5488"/>
  <c r="G5488"/>
  <c r="A5449"/>
  <c r="B5449"/>
  <c r="C5449"/>
  <c r="D5449"/>
  <c r="E5449"/>
  <c r="F5449"/>
  <c r="G5449"/>
  <c r="A5539"/>
  <c r="B5539"/>
  <c r="C5539"/>
  <c r="D5539"/>
  <c r="E5539"/>
  <c r="F5539"/>
  <c r="G5539"/>
  <c r="H5539"/>
  <c r="A5567"/>
  <c r="B5567"/>
  <c r="C5567"/>
  <c r="D5567"/>
  <c r="E5567"/>
  <c r="F5567"/>
  <c r="G5567"/>
  <c r="H5567"/>
  <c r="A5540"/>
  <c r="B5540"/>
  <c r="C5540"/>
  <c r="D5540"/>
  <c r="E5540"/>
  <c r="F5540"/>
  <c r="G5540"/>
  <c r="H5540"/>
  <c r="A5541"/>
  <c r="B5541"/>
  <c r="C5541"/>
  <c r="D5541"/>
  <c r="E5541"/>
  <c r="F5541"/>
  <c r="G5541"/>
  <c r="H5541"/>
  <c r="A5707"/>
  <c r="B5707"/>
  <c r="C5707"/>
  <c r="D5707"/>
  <c r="E5707"/>
  <c r="F5707"/>
  <c r="G5707"/>
  <c r="H5707"/>
  <c r="A5738"/>
  <c r="B5738"/>
  <c r="C5738"/>
  <c r="D5738"/>
  <c r="E5738"/>
  <c r="F5738"/>
  <c r="G5738"/>
  <c r="H5738"/>
  <c r="A5917"/>
  <c r="B5917"/>
  <c r="C5917"/>
  <c r="D5917"/>
  <c r="E5917"/>
  <c r="F5917"/>
  <c r="G5917"/>
  <c r="H5917"/>
  <c r="A6090"/>
  <c r="B6090"/>
  <c r="C6090"/>
  <c r="D6090"/>
  <c r="E6090"/>
  <c r="F6090"/>
  <c r="G6090"/>
  <c r="A5967"/>
  <c r="B5967"/>
  <c r="C5967"/>
  <c r="D5967"/>
  <c r="E5967"/>
  <c r="F5967"/>
  <c r="G5967"/>
  <c r="H5967"/>
  <c r="A5708"/>
  <c r="B5708"/>
  <c r="C5708"/>
  <c r="D5708"/>
  <c r="E5708"/>
  <c r="F5708"/>
  <c r="G5708"/>
  <c r="H5708"/>
  <c r="A5918"/>
  <c r="B5918"/>
  <c r="C5918"/>
  <c r="D5918"/>
  <c r="E5918"/>
  <c r="F5918"/>
  <c r="G5918"/>
  <c r="H5918"/>
  <c r="A6091"/>
  <c r="B6091"/>
  <c r="C6091"/>
  <c r="D6091"/>
  <c r="E6091"/>
  <c r="F6091"/>
  <c r="G6091"/>
  <c r="A5968"/>
  <c r="B5968"/>
  <c r="C5968"/>
  <c r="D5968"/>
  <c r="E5968"/>
  <c r="F5968"/>
  <c r="G5968"/>
  <c r="H5968"/>
  <c r="A5709"/>
  <c r="B5709"/>
  <c r="C5709"/>
  <c r="D5709"/>
  <c r="E5709"/>
  <c r="F5709"/>
  <c r="G5709"/>
  <c r="H5709"/>
  <c r="A5919"/>
  <c r="B5919"/>
  <c r="C5919"/>
  <c r="D5919"/>
  <c r="E5919"/>
  <c r="F5919"/>
  <c r="G5919"/>
  <c r="H5919"/>
  <c r="A5989"/>
  <c r="B5989"/>
  <c r="C5989"/>
  <c r="D5989"/>
  <c r="E5989"/>
  <c r="F5989"/>
  <c r="G5989"/>
  <c r="H5989"/>
  <c r="A6092"/>
  <c r="B6092"/>
  <c r="C6092"/>
  <c r="D6092"/>
  <c r="E6092"/>
  <c r="F6092"/>
  <c r="G6092"/>
  <c r="A5710"/>
  <c r="B5710"/>
  <c r="C5710"/>
  <c r="D5710"/>
  <c r="E5710"/>
  <c r="F5710"/>
  <c r="G5710"/>
  <c r="H5710"/>
  <c r="A5920"/>
  <c r="B5920"/>
  <c r="C5920"/>
  <c r="D5920"/>
  <c r="E5920"/>
  <c r="F5920"/>
  <c r="G5920"/>
  <c r="H5920"/>
  <c r="A5771"/>
  <c r="B5771"/>
  <c r="C5771"/>
  <c r="D5771"/>
  <c r="E5771"/>
  <c r="F5771"/>
  <c r="G5771"/>
  <c r="H5771"/>
  <c r="A5990"/>
  <c r="B5990"/>
  <c r="C5990"/>
  <c r="D5990"/>
  <c r="E5990"/>
  <c r="F5990"/>
  <c r="G5990"/>
  <c r="H5990"/>
  <c r="A6093"/>
  <c r="B6093"/>
  <c r="C6093"/>
  <c r="D6093"/>
  <c r="E6093"/>
  <c r="F6093"/>
  <c r="G6093"/>
  <c r="A5969"/>
  <c r="B5969"/>
  <c r="C5969"/>
  <c r="D5969"/>
  <c r="E5969"/>
  <c r="F5969"/>
  <c r="G5969"/>
  <c r="H5969"/>
  <c r="A5711"/>
  <c r="B5711"/>
  <c r="C5711"/>
  <c r="D5711"/>
  <c r="E5711"/>
  <c r="F5711"/>
  <c r="G5711"/>
  <c r="H5711"/>
  <c r="A5921"/>
  <c r="B5921"/>
  <c r="C5921"/>
  <c r="D5921"/>
  <c r="E5921"/>
  <c r="F5921"/>
  <c r="G5921"/>
  <c r="H5921"/>
  <c r="A6094"/>
  <c r="B6094"/>
  <c r="C6094"/>
  <c r="D6094"/>
  <c r="E6094"/>
  <c r="F6094"/>
  <c r="G6094"/>
  <c r="A7185"/>
  <c r="B7185"/>
  <c r="C7185"/>
  <c r="D7185"/>
  <c r="E7185"/>
  <c r="F7185"/>
  <c r="G7185"/>
  <c r="H7185"/>
  <c r="A7237"/>
  <c r="B7237"/>
  <c r="C7237"/>
  <c r="D7237"/>
  <c r="E7237"/>
  <c r="F7237"/>
  <c r="G7237"/>
  <c r="H7237"/>
  <c r="A7186"/>
  <c r="B7186"/>
  <c r="C7186"/>
  <c r="D7186"/>
  <c r="E7186"/>
  <c r="F7186"/>
  <c r="G7186"/>
  <c r="H7186"/>
  <c r="A7238"/>
  <c r="B7238"/>
  <c r="C7238"/>
  <c r="D7238"/>
  <c r="E7238"/>
  <c r="F7238"/>
  <c r="G7238"/>
  <c r="H7238"/>
  <c r="A7288"/>
  <c r="B7288"/>
  <c r="C7288"/>
  <c r="D7288"/>
  <c r="E7288"/>
  <c r="F7288"/>
  <c r="G7288"/>
  <c r="H7288"/>
  <c r="A7316"/>
  <c r="B7316"/>
  <c r="C7316"/>
  <c r="D7316"/>
  <c r="E7316"/>
  <c r="F7316"/>
  <c r="G7316"/>
  <c r="H7316"/>
  <c r="A7396"/>
  <c r="B7396"/>
  <c r="C7396"/>
  <c r="D7396"/>
  <c r="E7396"/>
  <c r="F7396"/>
  <c r="G7396"/>
  <c r="H7396"/>
  <c r="A7397"/>
  <c r="B7397"/>
  <c r="C7397"/>
  <c r="D7397"/>
  <c r="E7397"/>
  <c r="F7397"/>
  <c r="G7397"/>
  <c r="H7397"/>
  <c r="A7398"/>
  <c r="B7398"/>
  <c r="C7398"/>
  <c r="D7398"/>
  <c r="E7398"/>
  <c r="F7398"/>
  <c r="G7398"/>
  <c r="H7398"/>
  <c r="A7507"/>
  <c r="B7507"/>
  <c r="C7507"/>
  <c r="D7507"/>
  <c r="E7507"/>
  <c r="F7507"/>
  <c r="G7507"/>
  <c r="A7546"/>
  <c r="B7546"/>
  <c r="C7546"/>
  <c r="D7546"/>
  <c r="E7546"/>
  <c r="F7546"/>
  <c r="G7546"/>
  <c r="H7546"/>
  <c r="A7579"/>
  <c r="B7579"/>
  <c r="C7579"/>
  <c r="D7579"/>
  <c r="E7579"/>
  <c r="F7579"/>
  <c r="G7579"/>
  <c r="H7579"/>
  <c r="A7547"/>
  <c r="B7547"/>
  <c r="C7547"/>
  <c r="D7547"/>
  <c r="E7547"/>
  <c r="F7547"/>
  <c r="G7547"/>
  <c r="H7547"/>
  <c r="A7548"/>
  <c r="B7548"/>
  <c r="C7548"/>
  <c r="D7548"/>
  <c r="E7548"/>
  <c r="F7548"/>
  <c r="G7548"/>
  <c r="H7548"/>
  <c r="A7665"/>
  <c r="B7665"/>
  <c r="C7665"/>
  <c r="D7665"/>
  <c r="E7665"/>
  <c r="F7665"/>
  <c r="G7665"/>
  <c r="H7665"/>
  <c r="A7710"/>
  <c r="B7710"/>
  <c r="C7710"/>
  <c r="D7710"/>
  <c r="E7710"/>
  <c r="F7710"/>
  <c r="G7710"/>
  <c r="H7710"/>
  <c r="A7818"/>
  <c r="B7818"/>
  <c r="C7818"/>
  <c r="D7818"/>
  <c r="E7818"/>
  <c r="F7818"/>
  <c r="G7818"/>
  <c r="H7818"/>
  <c r="A7666"/>
  <c r="B7666"/>
  <c r="C7666"/>
  <c r="D7666"/>
  <c r="E7666"/>
  <c r="F7666"/>
  <c r="G7666"/>
  <c r="H7666"/>
  <c r="A7819"/>
  <c r="B7819"/>
  <c r="C7819"/>
  <c r="D7819"/>
  <c r="E7819"/>
  <c r="F7819"/>
  <c r="G7819"/>
  <c r="H7819"/>
  <c r="A7952"/>
  <c r="B7952"/>
  <c r="C7952"/>
  <c r="D7952"/>
  <c r="E7952"/>
  <c r="F7952"/>
  <c r="G7952"/>
  <c r="A7667"/>
  <c r="B7667"/>
  <c r="C7667"/>
  <c r="D7667"/>
  <c r="E7667"/>
  <c r="F7667"/>
  <c r="G7667"/>
  <c r="H7667"/>
  <c r="A7820"/>
  <c r="B7820"/>
  <c r="C7820"/>
  <c r="D7820"/>
  <c r="E7820"/>
  <c r="F7820"/>
  <c r="G7820"/>
  <c r="H7820"/>
  <c r="A7953"/>
  <c r="B7953"/>
  <c r="C7953"/>
  <c r="D7953"/>
  <c r="E7953"/>
  <c r="F7953"/>
  <c r="G7953"/>
  <c r="A7668"/>
  <c r="B7668"/>
  <c r="C7668"/>
  <c r="D7668"/>
  <c r="E7668"/>
  <c r="F7668"/>
  <c r="G7668"/>
  <c r="H7668"/>
  <c r="A7821"/>
  <c r="B7821"/>
  <c r="C7821"/>
  <c r="D7821"/>
  <c r="E7821"/>
  <c r="F7821"/>
  <c r="G7821"/>
  <c r="H7821"/>
  <c r="A7136"/>
  <c r="B7136"/>
  <c r="C7136"/>
  <c r="D7136"/>
  <c r="E7136"/>
  <c r="F7136"/>
  <c r="G7136"/>
  <c r="H7136"/>
  <c r="A7137"/>
  <c r="B7137"/>
  <c r="C7137"/>
  <c r="D7137"/>
  <c r="E7137"/>
  <c r="F7137"/>
  <c r="G7137"/>
  <c r="H7137"/>
  <c r="A7187"/>
  <c r="B7187"/>
  <c r="C7187"/>
  <c r="D7187"/>
  <c r="E7187"/>
  <c r="F7187"/>
  <c r="G7187"/>
  <c r="H7187"/>
  <c r="A7239"/>
  <c r="B7239"/>
  <c r="C7239"/>
  <c r="D7239"/>
  <c r="E7239"/>
  <c r="F7239"/>
  <c r="G7239"/>
  <c r="H7239"/>
  <c r="A7268"/>
  <c r="B7268"/>
  <c r="C7268"/>
  <c r="D7268"/>
  <c r="E7268"/>
  <c r="F7268"/>
  <c r="G7268"/>
  <c r="A7188"/>
  <c r="B7188"/>
  <c r="C7188"/>
  <c r="D7188"/>
  <c r="E7188"/>
  <c r="F7188"/>
  <c r="G7188"/>
  <c r="H7188"/>
  <c r="A7269"/>
  <c r="B7269"/>
  <c r="C7269"/>
  <c r="D7269"/>
  <c r="E7269"/>
  <c r="F7269"/>
  <c r="G7269"/>
  <c r="A7189"/>
  <c r="B7189"/>
  <c r="C7189"/>
  <c r="D7189"/>
  <c r="E7189"/>
  <c r="F7189"/>
  <c r="G7189"/>
  <c r="H7189"/>
  <c r="A7299"/>
  <c r="B7299"/>
  <c r="C7299"/>
  <c r="D7299"/>
  <c r="E7299"/>
  <c r="F7299"/>
  <c r="G7299"/>
  <c r="H7299"/>
  <c r="A7317"/>
  <c r="B7317"/>
  <c r="C7317"/>
  <c r="D7317"/>
  <c r="E7317"/>
  <c r="F7317"/>
  <c r="G7317"/>
  <c r="H7317"/>
  <c r="A7338"/>
  <c r="B7338"/>
  <c r="C7338"/>
  <c r="D7338"/>
  <c r="E7338"/>
  <c r="F7338"/>
  <c r="G7338"/>
  <c r="H7338"/>
  <c r="A7399"/>
  <c r="B7399"/>
  <c r="C7399"/>
  <c r="D7399"/>
  <c r="E7399"/>
  <c r="F7399"/>
  <c r="G7399"/>
  <c r="H7399"/>
  <c r="A7400"/>
  <c r="B7400"/>
  <c r="C7400"/>
  <c r="D7400"/>
  <c r="E7400"/>
  <c r="F7400"/>
  <c r="G7400"/>
  <c r="H7400"/>
  <c r="A7401"/>
  <c r="B7401"/>
  <c r="C7401"/>
  <c r="D7401"/>
  <c r="E7401"/>
  <c r="F7401"/>
  <c r="G7401"/>
  <c r="H7401"/>
  <c r="A7402"/>
  <c r="B7402"/>
  <c r="C7402"/>
  <c r="D7402"/>
  <c r="E7402"/>
  <c r="F7402"/>
  <c r="G7402"/>
  <c r="H7402"/>
  <c r="A7403"/>
  <c r="B7403"/>
  <c r="C7403"/>
  <c r="D7403"/>
  <c r="E7403"/>
  <c r="F7403"/>
  <c r="G7403"/>
  <c r="H7403"/>
  <c r="A7508"/>
  <c r="B7508"/>
  <c r="C7508"/>
  <c r="D7508"/>
  <c r="E7508"/>
  <c r="F7508"/>
  <c r="G7508"/>
  <c r="A7509"/>
  <c r="B7509"/>
  <c r="C7509"/>
  <c r="D7509"/>
  <c r="E7509"/>
  <c r="F7509"/>
  <c r="G7509"/>
  <c r="A7510"/>
  <c r="B7510"/>
  <c r="C7510"/>
  <c r="D7510"/>
  <c r="E7510"/>
  <c r="F7510"/>
  <c r="G7510"/>
  <c r="A7482"/>
  <c r="B7482"/>
  <c r="C7482"/>
  <c r="D7482"/>
  <c r="E7482"/>
  <c r="F7482"/>
  <c r="G7482"/>
  <c r="A7549"/>
  <c r="B7549"/>
  <c r="C7549"/>
  <c r="D7549"/>
  <c r="E7549"/>
  <c r="F7549"/>
  <c r="G7549"/>
  <c r="H7549"/>
  <c r="A7580"/>
  <c r="B7580"/>
  <c r="C7580"/>
  <c r="D7580"/>
  <c r="E7580"/>
  <c r="F7580"/>
  <c r="G7580"/>
  <c r="H7580"/>
  <c r="A7550"/>
  <c r="B7550"/>
  <c r="C7550"/>
  <c r="D7550"/>
  <c r="E7550"/>
  <c r="F7550"/>
  <c r="G7550"/>
  <c r="H7550"/>
  <c r="A7822"/>
  <c r="B7822"/>
  <c r="C7822"/>
  <c r="D7822"/>
  <c r="E7822"/>
  <c r="F7822"/>
  <c r="G7822"/>
  <c r="H7822"/>
  <c r="A7876"/>
  <c r="B7876"/>
  <c r="C7876"/>
  <c r="D7876"/>
  <c r="E7876"/>
  <c r="F7876"/>
  <c r="G7876"/>
  <c r="H7876"/>
  <c r="A7669"/>
  <c r="B7669"/>
  <c r="C7669"/>
  <c r="D7669"/>
  <c r="E7669"/>
  <c r="F7669"/>
  <c r="G7669"/>
  <c r="H7669"/>
  <c r="A7711"/>
  <c r="B7711"/>
  <c r="C7711"/>
  <c r="D7711"/>
  <c r="E7711"/>
  <c r="F7711"/>
  <c r="G7711"/>
  <c r="H7711"/>
  <c r="A7823"/>
  <c r="B7823"/>
  <c r="C7823"/>
  <c r="D7823"/>
  <c r="E7823"/>
  <c r="F7823"/>
  <c r="G7823"/>
  <c r="H7823"/>
  <c r="A7954"/>
  <c r="B7954"/>
  <c r="C7954"/>
  <c r="D7954"/>
  <c r="E7954"/>
  <c r="F7954"/>
  <c r="G7954"/>
  <c r="A7877"/>
  <c r="B7877"/>
  <c r="C7877"/>
  <c r="D7877"/>
  <c r="E7877"/>
  <c r="F7877"/>
  <c r="G7877"/>
  <c r="H7877"/>
  <c r="A7670"/>
  <c r="B7670"/>
  <c r="C7670"/>
  <c r="D7670"/>
  <c r="E7670"/>
  <c r="F7670"/>
  <c r="G7670"/>
  <c r="H7670"/>
  <c r="A7712"/>
  <c r="B7712"/>
  <c r="C7712"/>
  <c r="D7712"/>
  <c r="E7712"/>
  <c r="F7712"/>
  <c r="G7712"/>
  <c r="H7712"/>
  <c r="A7824"/>
  <c r="B7824"/>
  <c r="C7824"/>
  <c r="D7824"/>
  <c r="E7824"/>
  <c r="F7824"/>
  <c r="G7824"/>
  <c r="H7824"/>
  <c r="A7955"/>
  <c r="B7955"/>
  <c r="C7955"/>
  <c r="D7955"/>
  <c r="E7955"/>
  <c r="F7955"/>
  <c r="G7955"/>
  <c r="A7671"/>
  <c r="B7671"/>
  <c r="C7671"/>
  <c r="D7671"/>
  <c r="E7671"/>
  <c r="F7671"/>
  <c r="G7671"/>
  <c r="H7671"/>
  <c r="A7825"/>
  <c r="B7825"/>
  <c r="C7825"/>
  <c r="D7825"/>
  <c r="E7825"/>
  <c r="F7825"/>
  <c r="G7825"/>
  <c r="H7825"/>
  <c r="A7956"/>
  <c r="B7956"/>
  <c r="C7956"/>
  <c r="D7956"/>
  <c r="E7956"/>
  <c r="F7956"/>
  <c r="G7956"/>
  <c r="A7878"/>
  <c r="B7878"/>
  <c r="C7878"/>
  <c r="D7878"/>
  <c r="E7878"/>
  <c r="F7878"/>
  <c r="G7878"/>
  <c r="H7878"/>
  <c r="A7672"/>
  <c r="B7672"/>
  <c r="C7672"/>
  <c r="D7672"/>
  <c r="E7672"/>
  <c r="F7672"/>
  <c r="G7672"/>
  <c r="H7672"/>
  <c r="A7826"/>
  <c r="B7826"/>
  <c r="C7826"/>
  <c r="D7826"/>
  <c r="E7826"/>
  <c r="F7826"/>
  <c r="G7826"/>
  <c r="H7826"/>
  <c r="A7957"/>
  <c r="B7957"/>
  <c r="C7957"/>
  <c r="D7957"/>
  <c r="E7957"/>
  <c r="F7957"/>
  <c r="G7957"/>
  <c r="A7138"/>
  <c r="B7138"/>
  <c r="C7138"/>
  <c r="D7138"/>
  <c r="E7138"/>
  <c r="F7138"/>
  <c r="G7138"/>
  <c r="H7138"/>
  <c r="A7139"/>
  <c r="B7139"/>
  <c r="C7139"/>
  <c r="D7139"/>
  <c r="E7139"/>
  <c r="F7139"/>
  <c r="G7139"/>
  <c r="H7139"/>
  <c r="A7140"/>
  <c r="B7140"/>
  <c r="C7140"/>
  <c r="D7140"/>
  <c r="E7140"/>
  <c r="F7140"/>
  <c r="G7140"/>
  <c r="H7140"/>
  <c r="A7190"/>
  <c r="B7190"/>
  <c r="C7190"/>
  <c r="D7190"/>
  <c r="E7190"/>
  <c r="F7190"/>
  <c r="G7190"/>
  <c r="H7190"/>
  <c r="A7240"/>
  <c r="B7240"/>
  <c r="C7240"/>
  <c r="D7240"/>
  <c r="E7240"/>
  <c r="F7240"/>
  <c r="G7240"/>
  <c r="H7240"/>
  <c r="A7270"/>
  <c r="B7270"/>
  <c r="C7270"/>
  <c r="D7270"/>
  <c r="E7270"/>
  <c r="F7270"/>
  <c r="G7270"/>
  <c r="A7191"/>
  <c r="B7191"/>
  <c r="C7191"/>
  <c r="D7191"/>
  <c r="E7191"/>
  <c r="F7191"/>
  <c r="G7191"/>
  <c r="H7191"/>
  <c r="A7192"/>
  <c r="B7192"/>
  <c r="C7192"/>
  <c r="D7192"/>
  <c r="E7192"/>
  <c r="F7192"/>
  <c r="G7192"/>
  <c r="H7192"/>
  <c r="A7193"/>
  <c r="B7193"/>
  <c r="C7193"/>
  <c r="D7193"/>
  <c r="E7193"/>
  <c r="F7193"/>
  <c r="G7193"/>
  <c r="H7193"/>
  <c r="A7289"/>
  <c r="B7289"/>
  <c r="C7289"/>
  <c r="D7289"/>
  <c r="E7289"/>
  <c r="F7289"/>
  <c r="G7289"/>
  <c r="H7289"/>
  <c r="A7300"/>
  <c r="B7300"/>
  <c r="C7300"/>
  <c r="D7300"/>
  <c r="E7300"/>
  <c r="F7300"/>
  <c r="G7300"/>
  <c r="H7300"/>
  <c r="A7318"/>
  <c r="B7318"/>
  <c r="C7318"/>
  <c r="D7318"/>
  <c r="E7318"/>
  <c r="F7318"/>
  <c r="G7318"/>
  <c r="H7318"/>
  <c r="A7339"/>
  <c r="B7339"/>
  <c r="C7339"/>
  <c r="D7339"/>
  <c r="E7339"/>
  <c r="F7339"/>
  <c r="G7339"/>
  <c r="H7339"/>
  <c r="A7404"/>
  <c r="B7404"/>
  <c r="C7404"/>
  <c r="D7404"/>
  <c r="E7404"/>
  <c r="F7404"/>
  <c r="G7404"/>
  <c r="H7404"/>
  <c r="A7405"/>
  <c r="B7405"/>
  <c r="C7405"/>
  <c r="D7405"/>
  <c r="E7405"/>
  <c r="F7405"/>
  <c r="G7405"/>
  <c r="H7405"/>
  <c r="A7406"/>
  <c r="B7406"/>
  <c r="C7406"/>
  <c r="D7406"/>
  <c r="E7406"/>
  <c r="F7406"/>
  <c r="G7406"/>
  <c r="H7406"/>
  <c r="A7407"/>
  <c r="B7407"/>
  <c r="C7407"/>
  <c r="D7407"/>
  <c r="E7407"/>
  <c r="F7407"/>
  <c r="G7407"/>
  <c r="H7407"/>
  <c r="A7408"/>
  <c r="B7408"/>
  <c r="C7408"/>
  <c r="D7408"/>
  <c r="E7408"/>
  <c r="F7408"/>
  <c r="G7408"/>
  <c r="H7408"/>
  <c r="A7511"/>
  <c r="B7511"/>
  <c r="C7511"/>
  <c r="D7511"/>
  <c r="E7511"/>
  <c r="F7511"/>
  <c r="G7511"/>
  <c r="A7512"/>
  <c r="B7512"/>
  <c r="C7512"/>
  <c r="D7512"/>
  <c r="E7512"/>
  <c r="F7512"/>
  <c r="G7512"/>
  <c r="A7513"/>
  <c r="B7513"/>
  <c r="C7513"/>
  <c r="D7513"/>
  <c r="E7513"/>
  <c r="F7513"/>
  <c r="G7513"/>
  <c r="A7551"/>
  <c r="B7551"/>
  <c r="C7551"/>
  <c r="D7551"/>
  <c r="E7551"/>
  <c r="F7551"/>
  <c r="G7551"/>
  <c r="H7551"/>
  <c r="A7565"/>
  <c r="B7565"/>
  <c r="C7565"/>
  <c r="D7565"/>
  <c r="E7565"/>
  <c r="F7565"/>
  <c r="G7565"/>
  <c r="H7565"/>
  <c r="A7581"/>
  <c r="B7581"/>
  <c r="C7581"/>
  <c r="D7581"/>
  <c r="E7581"/>
  <c r="F7581"/>
  <c r="G7581"/>
  <c r="H7581"/>
  <c r="A7552"/>
  <c r="B7552"/>
  <c r="C7552"/>
  <c r="D7552"/>
  <c r="E7552"/>
  <c r="F7552"/>
  <c r="G7552"/>
  <c r="H7552"/>
  <c r="A7598"/>
  <c r="B7598"/>
  <c r="C7598"/>
  <c r="D7598"/>
  <c r="E7598"/>
  <c r="F7598"/>
  <c r="G7598"/>
  <c r="A7553"/>
  <c r="B7553"/>
  <c r="C7553"/>
  <c r="D7553"/>
  <c r="E7553"/>
  <c r="F7553"/>
  <c r="G7553"/>
  <c r="H7553"/>
  <c r="A7673"/>
  <c r="B7673"/>
  <c r="C7673"/>
  <c r="D7673"/>
  <c r="E7673"/>
  <c r="F7673"/>
  <c r="G7673"/>
  <c r="H7673"/>
  <c r="A7713"/>
  <c r="B7713"/>
  <c r="C7713"/>
  <c r="D7713"/>
  <c r="E7713"/>
  <c r="F7713"/>
  <c r="G7713"/>
  <c r="H7713"/>
  <c r="A7827"/>
  <c r="B7827"/>
  <c r="C7827"/>
  <c r="D7827"/>
  <c r="E7827"/>
  <c r="F7827"/>
  <c r="G7827"/>
  <c r="H7827"/>
  <c r="A7879"/>
  <c r="B7879"/>
  <c r="C7879"/>
  <c r="D7879"/>
  <c r="E7879"/>
  <c r="F7879"/>
  <c r="G7879"/>
  <c r="H7879"/>
  <c r="A7674"/>
  <c r="B7674"/>
  <c r="C7674"/>
  <c r="D7674"/>
  <c r="E7674"/>
  <c r="F7674"/>
  <c r="G7674"/>
  <c r="H7674"/>
  <c r="A7714"/>
  <c r="B7714"/>
  <c r="C7714"/>
  <c r="D7714"/>
  <c r="E7714"/>
  <c r="F7714"/>
  <c r="G7714"/>
  <c r="H7714"/>
  <c r="A7828"/>
  <c r="B7828"/>
  <c r="C7828"/>
  <c r="D7828"/>
  <c r="E7828"/>
  <c r="F7828"/>
  <c r="G7828"/>
  <c r="H7828"/>
  <c r="A7749"/>
  <c r="B7749"/>
  <c r="C7749"/>
  <c r="D7749"/>
  <c r="E7749"/>
  <c r="F7749"/>
  <c r="G7749"/>
  <c r="H7749"/>
  <c r="A7958"/>
  <c r="B7958"/>
  <c r="C7958"/>
  <c r="D7958"/>
  <c r="E7958"/>
  <c r="F7958"/>
  <c r="G7958"/>
  <c r="A7880"/>
  <c r="B7880"/>
  <c r="C7880"/>
  <c r="D7880"/>
  <c r="E7880"/>
  <c r="F7880"/>
  <c r="G7880"/>
  <c r="H7880"/>
  <c r="A7675"/>
  <c r="B7675"/>
  <c r="C7675"/>
  <c r="D7675"/>
  <c r="E7675"/>
  <c r="F7675"/>
  <c r="G7675"/>
  <c r="H7675"/>
  <c r="A7715"/>
  <c r="B7715"/>
  <c r="C7715"/>
  <c r="D7715"/>
  <c r="E7715"/>
  <c r="F7715"/>
  <c r="G7715"/>
  <c r="H7715"/>
  <c r="A7829"/>
  <c r="B7829"/>
  <c r="C7829"/>
  <c r="D7829"/>
  <c r="E7829"/>
  <c r="F7829"/>
  <c r="G7829"/>
  <c r="H7829"/>
  <c r="A7906"/>
  <c r="B7906"/>
  <c r="C7906"/>
  <c r="D7906"/>
  <c r="E7906"/>
  <c r="F7906"/>
  <c r="G7906"/>
  <c r="H7906"/>
  <c r="A7959"/>
  <c r="B7959"/>
  <c r="C7959"/>
  <c r="D7959"/>
  <c r="E7959"/>
  <c r="F7959"/>
  <c r="G7959"/>
  <c r="A7676"/>
  <c r="B7676"/>
  <c r="C7676"/>
  <c r="D7676"/>
  <c r="E7676"/>
  <c r="F7676"/>
  <c r="G7676"/>
  <c r="H7676"/>
  <c r="A7830"/>
  <c r="B7830"/>
  <c r="C7830"/>
  <c r="D7830"/>
  <c r="E7830"/>
  <c r="F7830"/>
  <c r="G7830"/>
  <c r="H7830"/>
  <c r="A7960"/>
  <c r="B7960"/>
  <c r="C7960"/>
  <c r="D7960"/>
  <c r="E7960"/>
  <c r="F7960"/>
  <c r="G7960"/>
  <c r="A7881"/>
  <c r="B7881"/>
  <c r="C7881"/>
  <c r="D7881"/>
  <c r="E7881"/>
  <c r="F7881"/>
  <c r="G7881"/>
  <c r="H7881"/>
  <c r="A7677"/>
  <c r="B7677"/>
  <c r="C7677"/>
  <c r="D7677"/>
  <c r="E7677"/>
  <c r="F7677"/>
  <c r="G7677"/>
  <c r="H7677"/>
  <c r="A7831"/>
  <c r="B7831"/>
  <c r="C7831"/>
  <c r="D7831"/>
  <c r="E7831"/>
  <c r="F7831"/>
  <c r="G7831"/>
  <c r="H7831"/>
  <c r="A7961"/>
  <c r="B7961"/>
  <c r="C7961"/>
  <c r="D7961"/>
  <c r="E7961"/>
  <c r="F7961"/>
  <c r="G7961"/>
  <c r="A7141"/>
  <c r="B7141"/>
  <c r="C7141"/>
  <c r="D7141"/>
  <c r="E7141"/>
  <c r="F7141"/>
  <c r="G7141"/>
  <c r="H7141"/>
  <c r="A7142"/>
  <c r="B7142"/>
  <c r="C7142"/>
  <c r="D7142"/>
  <c r="E7142"/>
  <c r="F7142"/>
  <c r="G7142"/>
  <c r="H7142"/>
  <c r="A7143"/>
  <c r="B7143"/>
  <c r="C7143"/>
  <c r="D7143"/>
  <c r="E7143"/>
  <c r="F7143"/>
  <c r="G7143"/>
  <c r="H7143"/>
  <c r="A7194"/>
  <c r="B7194"/>
  <c r="C7194"/>
  <c r="D7194"/>
  <c r="E7194"/>
  <c r="F7194"/>
  <c r="G7194"/>
  <c r="H7194"/>
  <c r="A7241"/>
  <c r="B7241"/>
  <c r="C7241"/>
  <c r="D7241"/>
  <c r="E7241"/>
  <c r="F7241"/>
  <c r="G7241"/>
  <c r="H7241"/>
  <c r="A7214"/>
  <c r="B7214"/>
  <c r="C7214"/>
  <c r="D7214"/>
  <c r="E7214"/>
  <c r="F7214"/>
  <c r="G7214"/>
  <c r="H7214"/>
  <c r="A7271"/>
  <c r="B7271"/>
  <c r="C7271"/>
  <c r="D7271"/>
  <c r="E7271"/>
  <c r="F7271"/>
  <c r="G7271"/>
  <c r="A7195"/>
  <c r="B7195"/>
  <c r="C7195"/>
  <c r="D7195"/>
  <c r="E7195"/>
  <c r="F7195"/>
  <c r="G7195"/>
  <c r="H7195"/>
  <c r="A7242"/>
  <c r="B7242"/>
  <c r="C7242"/>
  <c r="D7242"/>
  <c r="E7242"/>
  <c r="F7242"/>
  <c r="G7242"/>
  <c r="H7242"/>
  <c r="A7272"/>
  <c r="B7272"/>
  <c r="C7272"/>
  <c r="D7272"/>
  <c r="E7272"/>
  <c r="F7272"/>
  <c r="G7272"/>
  <c r="A7196"/>
  <c r="B7196"/>
  <c r="C7196"/>
  <c r="D7196"/>
  <c r="E7196"/>
  <c r="F7196"/>
  <c r="G7196"/>
  <c r="H7196"/>
  <c r="A7273"/>
  <c r="B7273"/>
  <c r="C7273"/>
  <c r="D7273"/>
  <c r="E7273"/>
  <c r="F7273"/>
  <c r="G7273"/>
  <c r="A7197"/>
  <c r="B7197"/>
  <c r="C7197"/>
  <c r="D7197"/>
  <c r="E7197"/>
  <c r="F7197"/>
  <c r="G7197"/>
  <c r="H7197"/>
  <c r="A7290"/>
  <c r="B7290"/>
  <c r="C7290"/>
  <c r="D7290"/>
  <c r="E7290"/>
  <c r="F7290"/>
  <c r="G7290"/>
  <c r="H7290"/>
  <c r="A7301"/>
  <c r="B7301"/>
  <c r="C7301"/>
  <c r="D7301"/>
  <c r="E7301"/>
  <c r="F7301"/>
  <c r="G7301"/>
  <c r="H7301"/>
  <c r="A7319"/>
  <c r="B7319"/>
  <c r="C7319"/>
  <c r="D7319"/>
  <c r="E7319"/>
  <c r="F7319"/>
  <c r="G7319"/>
  <c r="H7319"/>
  <c r="A7409"/>
  <c r="B7409"/>
  <c r="C7409"/>
  <c r="D7409"/>
  <c r="E7409"/>
  <c r="F7409"/>
  <c r="G7409"/>
  <c r="H7409"/>
  <c r="A7461"/>
  <c r="B7461"/>
  <c r="C7461"/>
  <c r="D7461"/>
  <c r="E7461"/>
  <c r="F7461"/>
  <c r="G7461"/>
  <c r="A7410"/>
  <c r="B7410"/>
  <c r="C7410"/>
  <c r="D7410"/>
  <c r="E7410"/>
  <c r="F7410"/>
  <c r="G7410"/>
  <c r="H7410"/>
  <c r="A7411"/>
  <c r="B7411"/>
  <c r="C7411"/>
  <c r="D7411"/>
  <c r="E7411"/>
  <c r="F7411"/>
  <c r="G7411"/>
  <c r="H7411"/>
  <c r="A7412"/>
  <c r="B7412"/>
  <c r="C7412"/>
  <c r="D7412"/>
  <c r="E7412"/>
  <c r="F7412"/>
  <c r="G7412"/>
  <c r="H7412"/>
  <c r="A7413"/>
  <c r="B7413"/>
  <c r="C7413"/>
  <c r="D7413"/>
  <c r="E7413"/>
  <c r="F7413"/>
  <c r="G7413"/>
  <c r="H7413"/>
  <c r="A7514"/>
  <c r="B7514"/>
  <c r="C7514"/>
  <c r="D7514"/>
  <c r="E7514"/>
  <c r="F7514"/>
  <c r="G7514"/>
  <c r="A7515"/>
  <c r="B7515"/>
  <c r="C7515"/>
  <c r="D7515"/>
  <c r="E7515"/>
  <c r="F7515"/>
  <c r="G7515"/>
  <c r="A7483"/>
  <c r="B7483"/>
  <c r="C7483"/>
  <c r="D7483"/>
  <c r="E7483"/>
  <c r="F7483"/>
  <c r="G7483"/>
  <c r="A7516"/>
  <c r="B7516"/>
  <c r="C7516"/>
  <c r="D7516"/>
  <c r="E7516"/>
  <c r="F7516"/>
  <c r="G7516"/>
  <c r="A7484"/>
  <c r="B7484"/>
  <c r="C7484"/>
  <c r="D7484"/>
  <c r="E7484"/>
  <c r="F7484"/>
  <c r="G7484"/>
  <c r="A7554"/>
  <c r="B7554"/>
  <c r="C7554"/>
  <c r="D7554"/>
  <c r="E7554"/>
  <c r="F7554"/>
  <c r="G7554"/>
  <c r="H7554"/>
  <c r="A7566"/>
  <c r="B7566"/>
  <c r="C7566"/>
  <c r="D7566"/>
  <c r="E7566"/>
  <c r="F7566"/>
  <c r="G7566"/>
  <c r="H7566"/>
  <c r="A7582"/>
  <c r="B7582"/>
  <c r="C7582"/>
  <c r="D7582"/>
  <c r="E7582"/>
  <c r="F7582"/>
  <c r="G7582"/>
  <c r="H7582"/>
  <c r="A7599"/>
  <c r="B7599"/>
  <c r="C7599"/>
  <c r="D7599"/>
  <c r="E7599"/>
  <c r="F7599"/>
  <c r="G7599"/>
  <c r="A7555"/>
  <c r="B7555"/>
  <c r="C7555"/>
  <c r="D7555"/>
  <c r="E7555"/>
  <c r="F7555"/>
  <c r="G7555"/>
  <c r="H7555"/>
  <c r="A7556"/>
  <c r="B7556"/>
  <c r="C7556"/>
  <c r="D7556"/>
  <c r="E7556"/>
  <c r="F7556"/>
  <c r="G7556"/>
  <c r="H7556"/>
  <c r="A7600"/>
  <c r="B7600"/>
  <c r="C7600"/>
  <c r="D7600"/>
  <c r="E7600"/>
  <c r="F7600"/>
  <c r="G7600"/>
  <c r="A7678"/>
  <c r="B7678"/>
  <c r="C7678"/>
  <c r="D7678"/>
  <c r="E7678"/>
  <c r="F7678"/>
  <c r="G7678"/>
  <c r="H7678"/>
  <c r="A7832"/>
  <c r="B7832"/>
  <c r="C7832"/>
  <c r="D7832"/>
  <c r="E7832"/>
  <c r="F7832"/>
  <c r="G7832"/>
  <c r="H7832"/>
  <c r="A7962"/>
  <c r="B7962"/>
  <c r="C7962"/>
  <c r="D7962"/>
  <c r="E7962"/>
  <c r="F7962"/>
  <c r="G7962"/>
  <c r="A7882"/>
  <c r="B7882"/>
  <c r="C7882"/>
  <c r="D7882"/>
  <c r="E7882"/>
  <c r="F7882"/>
  <c r="G7882"/>
  <c r="H7882"/>
  <c r="A7679"/>
  <c r="B7679"/>
  <c r="C7679"/>
  <c r="D7679"/>
  <c r="E7679"/>
  <c r="F7679"/>
  <c r="G7679"/>
  <c r="H7679"/>
  <c r="A7833"/>
  <c r="B7833"/>
  <c r="C7833"/>
  <c r="D7833"/>
  <c r="E7833"/>
  <c r="F7833"/>
  <c r="G7833"/>
  <c r="H7833"/>
  <c r="A7907"/>
  <c r="B7907"/>
  <c r="C7907"/>
  <c r="D7907"/>
  <c r="E7907"/>
  <c r="F7907"/>
  <c r="G7907"/>
  <c r="H7907"/>
  <c r="A7963"/>
  <c r="B7963"/>
  <c r="C7963"/>
  <c r="D7963"/>
  <c r="E7963"/>
  <c r="F7963"/>
  <c r="G7963"/>
  <c r="A7883"/>
  <c r="B7883"/>
  <c r="C7883"/>
  <c r="D7883"/>
  <c r="E7883"/>
  <c r="F7883"/>
  <c r="G7883"/>
  <c r="H7883"/>
  <c r="A7680"/>
  <c r="B7680"/>
  <c r="C7680"/>
  <c r="D7680"/>
  <c r="E7680"/>
  <c r="F7680"/>
  <c r="G7680"/>
  <c r="H7680"/>
  <c r="A7716"/>
  <c r="B7716"/>
  <c r="C7716"/>
  <c r="D7716"/>
  <c r="E7716"/>
  <c r="F7716"/>
  <c r="G7716"/>
  <c r="H7716"/>
  <c r="A7834"/>
  <c r="B7834"/>
  <c r="C7834"/>
  <c r="D7834"/>
  <c r="E7834"/>
  <c r="F7834"/>
  <c r="G7834"/>
  <c r="H7834"/>
  <c r="A7750"/>
  <c r="B7750"/>
  <c r="C7750"/>
  <c r="D7750"/>
  <c r="E7750"/>
  <c r="F7750"/>
  <c r="G7750"/>
  <c r="H7750"/>
  <c r="A7908"/>
  <c r="B7908"/>
  <c r="C7908"/>
  <c r="D7908"/>
  <c r="E7908"/>
  <c r="F7908"/>
  <c r="G7908"/>
  <c r="H7908"/>
  <c r="A7964"/>
  <c r="B7964"/>
  <c r="C7964"/>
  <c r="D7964"/>
  <c r="E7964"/>
  <c r="F7964"/>
  <c r="G7964"/>
  <c r="A7681"/>
  <c r="B7681"/>
  <c r="C7681"/>
  <c r="D7681"/>
  <c r="E7681"/>
  <c r="F7681"/>
  <c r="G7681"/>
  <c r="H7681"/>
  <c r="A7835"/>
  <c r="B7835"/>
  <c r="C7835"/>
  <c r="D7835"/>
  <c r="E7835"/>
  <c r="F7835"/>
  <c r="G7835"/>
  <c r="H7835"/>
  <c r="A7965"/>
  <c r="B7965"/>
  <c r="C7965"/>
  <c r="D7965"/>
  <c r="E7965"/>
  <c r="F7965"/>
  <c r="G7965"/>
  <c r="A7884"/>
  <c r="B7884"/>
  <c r="C7884"/>
  <c r="D7884"/>
  <c r="E7884"/>
  <c r="F7884"/>
  <c r="G7884"/>
  <c r="H7884"/>
  <c r="A7682"/>
  <c r="B7682"/>
  <c r="C7682"/>
  <c r="D7682"/>
  <c r="E7682"/>
  <c r="F7682"/>
  <c r="G7682"/>
  <c r="H7682"/>
  <c r="A7836"/>
  <c r="B7836"/>
  <c r="C7836"/>
  <c r="D7836"/>
  <c r="E7836"/>
  <c r="F7836"/>
  <c r="G7836"/>
  <c r="H7836"/>
  <c r="A7966"/>
  <c r="B7966"/>
  <c r="C7966"/>
  <c r="D7966"/>
  <c r="E7966"/>
  <c r="F7966"/>
  <c r="G7966"/>
  <c r="A7144"/>
  <c r="B7144"/>
  <c r="C7144"/>
  <c r="D7144"/>
  <c r="E7144"/>
  <c r="F7144"/>
  <c r="G7144"/>
  <c r="H7144"/>
  <c r="A7145"/>
  <c r="B7145"/>
  <c r="C7145"/>
  <c r="D7145"/>
  <c r="E7145"/>
  <c r="F7145"/>
  <c r="G7145"/>
  <c r="H7145"/>
  <c r="A7198"/>
  <c r="B7198"/>
  <c r="C7198"/>
  <c r="D7198"/>
  <c r="E7198"/>
  <c r="F7198"/>
  <c r="G7198"/>
  <c r="H7198"/>
  <c r="A7210"/>
  <c r="B7210"/>
  <c r="C7210"/>
  <c r="D7210"/>
  <c r="E7210"/>
  <c r="F7210"/>
  <c r="G7210"/>
  <c r="H7210"/>
  <c r="A7243"/>
  <c r="B7243"/>
  <c r="C7243"/>
  <c r="D7243"/>
  <c r="E7243"/>
  <c r="F7243"/>
  <c r="G7243"/>
  <c r="H7243"/>
  <c r="A7215"/>
  <c r="B7215"/>
  <c r="C7215"/>
  <c r="D7215"/>
  <c r="E7215"/>
  <c r="F7215"/>
  <c r="G7215"/>
  <c r="H7215"/>
  <c r="A7217"/>
  <c r="B7217"/>
  <c r="C7217"/>
  <c r="D7217"/>
  <c r="E7217"/>
  <c r="F7217"/>
  <c r="G7217"/>
  <c r="H7217"/>
  <c r="A7274"/>
  <c r="B7274"/>
  <c r="C7274"/>
  <c r="D7274"/>
  <c r="E7274"/>
  <c r="F7274"/>
  <c r="G7274"/>
  <c r="A7199"/>
  <c r="B7199"/>
  <c r="C7199"/>
  <c r="D7199"/>
  <c r="E7199"/>
  <c r="F7199"/>
  <c r="G7199"/>
  <c r="H7199"/>
  <c r="A7244"/>
  <c r="B7244"/>
  <c r="C7244"/>
  <c r="D7244"/>
  <c r="E7244"/>
  <c r="F7244"/>
  <c r="G7244"/>
  <c r="H7244"/>
  <c r="A7275"/>
  <c r="B7275"/>
  <c r="C7275"/>
  <c r="D7275"/>
  <c r="E7275"/>
  <c r="F7275"/>
  <c r="G7275"/>
  <c r="A7200"/>
  <c r="B7200"/>
  <c r="C7200"/>
  <c r="D7200"/>
  <c r="E7200"/>
  <c r="F7200"/>
  <c r="G7200"/>
  <c r="H7200"/>
  <c r="A7201"/>
  <c r="B7201"/>
  <c r="C7201"/>
  <c r="D7201"/>
  <c r="E7201"/>
  <c r="F7201"/>
  <c r="G7201"/>
  <c r="H7201"/>
  <c r="A7291"/>
  <c r="B7291"/>
  <c r="C7291"/>
  <c r="D7291"/>
  <c r="E7291"/>
  <c r="F7291"/>
  <c r="G7291"/>
  <c r="H7291"/>
  <c r="A7320"/>
  <c r="B7320"/>
  <c r="C7320"/>
  <c r="D7320"/>
  <c r="E7320"/>
  <c r="F7320"/>
  <c r="G7320"/>
  <c r="H7320"/>
  <c r="A7329"/>
  <c r="B7329"/>
  <c r="C7329"/>
  <c r="D7329"/>
  <c r="E7329"/>
  <c r="F7329"/>
  <c r="G7329"/>
  <c r="A7340"/>
  <c r="B7340"/>
  <c r="C7340"/>
  <c r="D7340"/>
  <c r="E7340"/>
  <c r="F7340"/>
  <c r="G7340"/>
  <c r="H7340"/>
  <c r="A7414"/>
  <c r="B7414"/>
  <c r="C7414"/>
  <c r="D7414"/>
  <c r="E7414"/>
  <c r="F7414"/>
  <c r="G7414"/>
  <c r="H7414"/>
  <c r="A7462"/>
  <c r="B7462"/>
  <c r="C7462"/>
  <c r="D7462"/>
  <c r="E7462"/>
  <c r="F7462"/>
  <c r="G7462"/>
  <c r="A7415"/>
  <c r="B7415"/>
  <c r="C7415"/>
  <c r="D7415"/>
  <c r="E7415"/>
  <c r="F7415"/>
  <c r="G7415"/>
  <c r="H7415"/>
  <c r="A7416"/>
  <c r="B7416"/>
  <c r="C7416"/>
  <c r="D7416"/>
  <c r="E7416"/>
  <c r="F7416"/>
  <c r="G7416"/>
  <c r="H7416"/>
  <c r="A7417"/>
  <c r="B7417"/>
  <c r="C7417"/>
  <c r="D7417"/>
  <c r="E7417"/>
  <c r="F7417"/>
  <c r="G7417"/>
  <c r="H7417"/>
  <c r="A7418"/>
  <c r="B7418"/>
  <c r="C7418"/>
  <c r="D7418"/>
  <c r="E7418"/>
  <c r="F7418"/>
  <c r="G7418"/>
  <c r="H7418"/>
  <c r="A7517"/>
  <c r="B7517"/>
  <c r="C7517"/>
  <c r="D7517"/>
  <c r="E7517"/>
  <c r="F7517"/>
  <c r="G7517"/>
  <c r="A7518"/>
  <c r="B7518"/>
  <c r="C7518"/>
  <c r="D7518"/>
  <c r="E7518"/>
  <c r="F7518"/>
  <c r="G7518"/>
  <c r="A7519"/>
  <c r="B7519"/>
  <c r="C7519"/>
  <c r="D7519"/>
  <c r="E7519"/>
  <c r="F7519"/>
  <c r="G7519"/>
  <c r="A7485"/>
  <c r="B7485"/>
  <c r="C7485"/>
  <c r="D7485"/>
  <c r="E7485"/>
  <c r="F7485"/>
  <c r="G7485"/>
  <c r="A7605"/>
  <c r="B7605"/>
  <c r="C7605"/>
  <c r="D7605"/>
  <c r="E7605"/>
  <c r="F7605"/>
  <c r="G7605"/>
  <c r="A7557"/>
  <c r="B7557"/>
  <c r="C7557"/>
  <c r="D7557"/>
  <c r="E7557"/>
  <c r="F7557"/>
  <c r="G7557"/>
  <c r="H7557"/>
  <c r="A7583"/>
  <c r="B7583"/>
  <c r="C7583"/>
  <c r="D7583"/>
  <c r="E7583"/>
  <c r="F7583"/>
  <c r="G7583"/>
  <c r="H7583"/>
  <c r="A7558"/>
  <c r="B7558"/>
  <c r="C7558"/>
  <c r="D7558"/>
  <c r="E7558"/>
  <c r="F7558"/>
  <c r="G7558"/>
  <c r="H7558"/>
  <c r="A7601"/>
  <c r="B7601"/>
  <c r="C7601"/>
  <c r="D7601"/>
  <c r="E7601"/>
  <c r="F7601"/>
  <c r="G7601"/>
  <c r="A7559"/>
  <c r="B7559"/>
  <c r="C7559"/>
  <c r="D7559"/>
  <c r="E7559"/>
  <c r="F7559"/>
  <c r="G7559"/>
  <c r="H7559"/>
  <c r="A7717"/>
  <c r="B7717"/>
  <c r="C7717"/>
  <c r="D7717"/>
  <c r="E7717"/>
  <c r="F7717"/>
  <c r="G7717"/>
  <c r="H7717"/>
  <c r="A7837"/>
  <c r="B7837"/>
  <c r="C7837"/>
  <c r="D7837"/>
  <c r="E7837"/>
  <c r="F7837"/>
  <c r="G7837"/>
  <c r="H7837"/>
  <c r="A7683"/>
  <c r="B7683"/>
  <c r="C7683"/>
  <c r="D7683"/>
  <c r="E7683"/>
  <c r="F7683"/>
  <c r="G7683"/>
  <c r="H7683"/>
  <c r="A7838"/>
  <c r="B7838"/>
  <c r="C7838"/>
  <c r="D7838"/>
  <c r="E7838"/>
  <c r="F7838"/>
  <c r="G7838"/>
  <c r="H7838"/>
  <c r="A7967"/>
  <c r="B7967"/>
  <c r="C7967"/>
  <c r="D7967"/>
  <c r="E7967"/>
  <c r="F7967"/>
  <c r="G7967"/>
  <c r="A7885"/>
  <c r="B7885"/>
  <c r="C7885"/>
  <c r="D7885"/>
  <c r="E7885"/>
  <c r="F7885"/>
  <c r="G7885"/>
  <c r="H7885"/>
  <c r="A7684"/>
  <c r="B7684"/>
  <c r="C7684"/>
  <c r="D7684"/>
  <c r="E7684"/>
  <c r="F7684"/>
  <c r="G7684"/>
  <c r="H7684"/>
  <c r="A7718"/>
  <c r="B7718"/>
  <c r="C7718"/>
  <c r="D7718"/>
  <c r="E7718"/>
  <c r="F7718"/>
  <c r="G7718"/>
  <c r="H7718"/>
  <c r="A7839"/>
  <c r="B7839"/>
  <c r="C7839"/>
  <c r="D7839"/>
  <c r="E7839"/>
  <c r="F7839"/>
  <c r="G7839"/>
  <c r="H7839"/>
  <c r="A7968"/>
  <c r="B7968"/>
  <c r="C7968"/>
  <c r="D7968"/>
  <c r="E7968"/>
  <c r="F7968"/>
  <c r="G7968"/>
  <c r="A7685"/>
  <c r="B7685"/>
  <c r="C7685"/>
  <c r="D7685"/>
  <c r="E7685"/>
  <c r="F7685"/>
  <c r="G7685"/>
  <c r="H7685"/>
  <c r="A7840"/>
  <c r="B7840"/>
  <c r="C7840"/>
  <c r="D7840"/>
  <c r="E7840"/>
  <c r="F7840"/>
  <c r="G7840"/>
  <c r="H7840"/>
  <c r="A7969"/>
  <c r="B7969"/>
  <c r="C7969"/>
  <c r="D7969"/>
  <c r="E7969"/>
  <c r="F7969"/>
  <c r="G7969"/>
  <c r="A7686"/>
  <c r="B7686"/>
  <c r="C7686"/>
  <c r="D7686"/>
  <c r="E7686"/>
  <c r="F7686"/>
  <c r="G7686"/>
  <c r="H7686"/>
  <c r="A7841"/>
  <c r="B7841"/>
  <c r="C7841"/>
  <c r="D7841"/>
  <c r="E7841"/>
  <c r="F7841"/>
  <c r="G7841"/>
  <c r="H7841"/>
  <c r="A7970"/>
  <c r="B7970"/>
  <c r="C7970"/>
  <c r="D7970"/>
  <c r="E7970"/>
  <c r="F7970"/>
  <c r="G7970"/>
  <c r="A7146"/>
  <c r="B7146"/>
  <c r="C7146"/>
  <c r="D7146"/>
  <c r="E7146"/>
  <c r="F7146"/>
  <c r="G7146"/>
  <c r="H7146"/>
  <c r="A7202"/>
  <c r="B7202"/>
  <c r="C7202"/>
  <c r="D7202"/>
  <c r="E7202"/>
  <c r="F7202"/>
  <c r="G7202"/>
  <c r="H7202"/>
  <c r="A7245"/>
  <c r="B7245"/>
  <c r="C7245"/>
  <c r="D7245"/>
  <c r="E7245"/>
  <c r="F7245"/>
  <c r="G7245"/>
  <c r="H7245"/>
  <c r="A7276"/>
  <c r="B7276"/>
  <c r="C7276"/>
  <c r="D7276"/>
  <c r="E7276"/>
  <c r="F7276"/>
  <c r="G7276"/>
  <c r="A7203"/>
  <c r="B7203"/>
  <c r="C7203"/>
  <c r="D7203"/>
  <c r="E7203"/>
  <c r="F7203"/>
  <c r="G7203"/>
  <c r="H7203"/>
  <c r="A7277"/>
  <c r="B7277"/>
  <c r="C7277"/>
  <c r="D7277"/>
  <c r="E7277"/>
  <c r="F7277"/>
  <c r="G7277"/>
  <c r="A7204"/>
  <c r="B7204"/>
  <c r="C7204"/>
  <c r="D7204"/>
  <c r="E7204"/>
  <c r="F7204"/>
  <c r="G7204"/>
  <c r="H7204"/>
  <c r="A7246"/>
  <c r="B7246"/>
  <c r="C7246"/>
  <c r="D7246"/>
  <c r="E7246"/>
  <c r="F7246"/>
  <c r="G7246"/>
  <c r="H7246"/>
  <c r="A7205"/>
  <c r="B7205"/>
  <c r="C7205"/>
  <c r="D7205"/>
  <c r="E7205"/>
  <c r="F7205"/>
  <c r="G7205"/>
  <c r="H7205"/>
  <c r="A7321"/>
  <c r="B7321"/>
  <c r="C7321"/>
  <c r="D7321"/>
  <c r="E7321"/>
  <c r="F7321"/>
  <c r="G7321"/>
  <c r="H7321"/>
  <c r="A7341"/>
  <c r="B7341"/>
  <c r="C7341"/>
  <c r="D7341"/>
  <c r="E7341"/>
  <c r="F7341"/>
  <c r="G7341"/>
  <c r="H7341"/>
  <c r="A7419"/>
  <c r="B7419"/>
  <c r="C7419"/>
  <c r="D7419"/>
  <c r="E7419"/>
  <c r="F7419"/>
  <c r="G7419"/>
  <c r="H7419"/>
  <c r="A7420"/>
  <c r="B7420"/>
  <c r="C7420"/>
  <c r="D7420"/>
  <c r="E7420"/>
  <c r="F7420"/>
  <c r="G7420"/>
  <c r="H7420"/>
  <c r="A7421"/>
  <c r="B7421"/>
  <c r="C7421"/>
  <c r="D7421"/>
  <c r="E7421"/>
  <c r="F7421"/>
  <c r="G7421"/>
  <c r="H7421"/>
  <c r="A7422"/>
  <c r="B7422"/>
  <c r="C7422"/>
  <c r="D7422"/>
  <c r="E7422"/>
  <c r="F7422"/>
  <c r="G7422"/>
  <c r="H7422"/>
  <c r="A7423"/>
  <c r="B7423"/>
  <c r="C7423"/>
  <c r="D7423"/>
  <c r="E7423"/>
  <c r="F7423"/>
  <c r="G7423"/>
  <c r="H7423"/>
  <c r="A7520"/>
  <c r="B7520"/>
  <c r="C7520"/>
  <c r="D7520"/>
  <c r="E7520"/>
  <c r="F7520"/>
  <c r="G7520"/>
  <c r="A7472"/>
  <c r="B7472"/>
  <c r="C7472"/>
  <c r="D7472"/>
  <c r="E7472"/>
  <c r="F7472"/>
  <c r="G7472"/>
  <c r="H7472"/>
  <c r="A7521"/>
  <c r="B7521"/>
  <c r="C7521"/>
  <c r="D7521"/>
  <c r="E7521"/>
  <c r="F7521"/>
  <c r="G7521"/>
  <c r="A7473"/>
  <c r="B7473"/>
  <c r="C7473"/>
  <c r="D7473"/>
  <c r="E7473"/>
  <c r="F7473"/>
  <c r="G7473"/>
  <c r="H7473"/>
  <c r="A7486"/>
  <c r="B7486"/>
  <c r="C7486"/>
  <c r="D7486"/>
  <c r="E7486"/>
  <c r="F7486"/>
  <c r="G7486"/>
  <c r="A7584"/>
  <c r="B7584"/>
  <c r="C7584"/>
  <c r="D7584"/>
  <c r="E7584"/>
  <c r="F7584"/>
  <c r="G7584"/>
  <c r="H7584"/>
  <c r="A7560"/>
  <c r="B7560"/>
  <c r="C7560"/>
  <c r="D7560"/>
  <c r="E7560"/>
  <c r="F7560"/>
  <c r="G7560"/>
  <c r="H7560"/>
  <c r="A7561"/>
  <c r="B7561"/>
  <c r="C7561"/>
  <c r="D7561"/>
  <c r="E7561"/>
  <c r="F7561"/>
  <c r="G7561"/>
  <c r="H7561"/>
  <c r="A7602"/>
  <c r="B7602"/>
  <c r="C7602"/>
  <c r="D7602"/>
  <c r="E7602"/>
  <c r="F7602"/>
  <c r="G7602"/>
  <c r="A7719"/>
  <c r="B7719"/>
  <c r="C7719"/>
  <c r="D7719"/>
  <c r="E7719"/>
  <c r="F7719"/>
  <c r="G7719"/>
  <c r="H7719"/>
  <c r="A7842"/>
  <c r="B7842"/>
  <c r="C7842"/>
  <c r="D7842"/>
  <c r="E7842"/>
  <c r="F7842"/>
  <c r="G7842"/>
  <c r="H7842"/>
  <c r="A7687"/>
  <c r="B7687"/>
  <c r="C7687"/>
  <c r="D7687"/>
  <c r="E7687"/>
  <c r="F7687"/>
  <c r="G7687"/>
  <c r="H7687"/>
  <c r="A7843"/>
  <c r="B7843"/>
  <c r="C7843"/>
  <c r="D7843"/>
  <c r="E7843"/>
  <c r="F7843"/>
  <c r="G7843"/>
  <c r="H7843"/>
  <c r="A7971"/>
  <c r="B7971"/>
  <c r="C7971"/>
  <c r="D7971"/>
  <c r="E7971"/>
  <c r="F7971"/>
  <c r="G7971"/>
  <c r="A7886"/>
  <c r="B7886"/>
  <c r="C7886"/>
  <c r="D7886"/>
  <c r="E7886"/>
  <c r="F7886"/>
  <c r="G7886"/>
  <c r="H7886"/>
  <c r="A7688"/>
  <c r="B7688"/>
  <c r="C7688"/>
  <c r="D7688"/>
  <c r="E7688"/>
  <c r="F7688"/>
  <c r="G7688"/>
  <c r="H7688"/>
  <c r="A7720"/>
  <c r="B7720"/>
  <c r="C7720"/>
  <c r="D7720"/>
  <c r="E7720"/>
  <c r="F7720"/>
  <c r="G7720"/>
  <c r="H7720"/>
  <c r="A7844"/>
  <c r="B7844"/>
  <c r="C7844"/>
  <c r="D7844"/>
  <c r="E7844"/>
  <c r="F7844"/>
  <c r="G7844"/>
  <c r="H7844"/>
  <c r="A7972"/>
  <c r="B7972"/>
  <c r="C7972"/>
  <c r="D7972"/>
  <c r="E7972"/>
  <c r="F7972"/>
  <c r="G7972"/>
  <c r="A7689"/>
  <c r="B7689"/>
  <c r="C7689"/>
  <c r="D7689"/>
  <c r="E7689"/>
  <c r="F7689"/>
  <c r="G7689"/>
  <c r="H7689"/>
  <c r="A7845"/>
  <c r="B7845"/>
  <c r="C7845"/>
  <c r="D7845"/>
  <c r="E7845"/>
  <c r="F7845"/>
  <c r="G7845"/>
  <c r="H7845"/>
  <c r="A7973"/>
  <c r="B7973"/>
  <c r="C7973"/>
  <c r="D7973"/>
  <c r="E7973"/>
  <c r="F7973"/>
  <c r="G7973"/>
  <c r="A7887"/>
  <c r="B7887"/>
  <c r="C7887"/>
  <c r="D7887"/>
  <c r="E7887"/>
  <c r="F7887"/>
  <c r="G7887"/>
  <c r="H7887"/>
  <c r="A7690"/>
  <c r="B7690"/>
  <c r="C7690"/>
  <c r="D7690"/>
  <c r="E7690"/>
  <c r="F7690"/>
  <c r="G7690"/>
  <c r="H7690"/>
  <c r="A7846"/>
  <c r="B7846"/>
  <c r="C7846"/>
  <c r="D7846"/>
  <c r="E7846"/>
  <c r="F7846"/>
  <c r="G7846"/>
  <c r="H7846"/>
  <c r="A7147"/>
  <c r="B7147"/>
  <c r="C7147"/>
  <c r="D7147"/>
  <c r="E7147"/>
  <c r="F7147"/>
  <c r="G7147"/>
  <c r="H7147"/>
  <c r="A7148"/>
  <c r="B7148"/>
  <c r="C7148"/>
  <c r="D7148"/>
  <c r="E7148"/>
  <c r="F7148"/>
  <c r="G7148"/>
  <c r="H7148"/>
  <c r="A7149"/>
  <c r="B7149"/>
  <c r="C7149"/>
  <c r="D7149"/>
  <c r="E7149"/>
  <c r="F7149"/>
  <c r="G7149"/>
  <c r="H7149"/>
  <c r="A7206"/>
  <c r="B7206"/>
  <c r="C7206"/>
  <c r="D7206"/>
  <c r="E7206"/>
  <c r="F7206"/>
  <c r="G7206"/>
  <c r="H7206"/>
  <c r="A7211"/>
  <c r="B7211"/>
  <c r="C7211"/>
  <c r="D7211"/>
  <c r="E7211"/>
  <c r="F7211"/>
  <c r="G7211"/>
  <c r="H7211"/>
  <c r="A7247"/>
  <c r="B7247"/>
  <c r="C7247"/>
  <c r="D7247"/>
  <c r="E7247"/>
  <c r="F7247"/>
  <c r="G7247"/>
  <c r="H7247"/>
  <c r="A7216"/>
  <c r="B7216"/>
  <c r="C7216"/>
  <c r="D7216"/>
  <c r="E7216"/>
  <c r="F7216"/>
  <c r="G7216"/>
  <c r="H7216"/>
  <c r="A7218"/>
  <c r="B7218"/>
  <c r="C7218"/>
  <c r="D7218"/>
  <c r="E7218"/>
  <c r="F7218"/>
  <c r="G7218"/>
  <c r="H7218"/>
  <c r="A7278"/>
  <c r="B7278"/>
  <c r="C7278"/>
  <c r="D7278"/>
  <c r="E7278"/>
  <c r="F7278"/>
  <c r="G7278"/>
  <c r="A7207"/>
  <c r="B7207"/>
  <c r="C7207"/>
  <c r="D7207"/>
  <c r="E7207"/>
  <c r="F7207"/>
  <c r="G7207"/>
  <c r="H7207"/>
  <c r="A7248"/>
  <c r="B7248"/>
  <c r="C7248"/>
  <c r="D7248"/>
  <c r="E7248"/>
  <c r="F7248"/>
  <c r="G7248"/>
  <c r="H7248"/>
  <c r="A7219"/>
  <c r="B7219"/>
  <c r="C7219"/>
  <c r="D7219"/>
  <c r="E7219"/>
  <c r="F7219"/>
  <c r="G7219"/>
  <c r="H7219"/>
  <c r="A7279"/>
  <c r="B7279"/>
  <c r="C7279"/>
  <c r="D7279"/>
  <c r="E7279"/>
  <c r="F7279"/>
  <c r="G7279"/>
  <c r="A7208"/>
  <c r="B7208"/>
  <c r="C7208"/>
  <c r="D7208"/>
  <c r="E7208"/>
  <c r="F7208"/>
  <c r="G7208"/>
  <c r="H7208"/>
  <c r="A7249"/>
  <c r="B7249"/>
  <c r="C7249"/>
  <c r="D7249"/>
  <c r="E7249"/>
  <c r="F7249"/>
  <c r="G7249"/>
  <c r="H7249"/>
  <c r="A7220"/>
  <c r="B7220"/>
  <c r="C7220"/>
  <c r="D7220"/>
  <c r="E7220"/>
  <c r="F7220"/>
  <c r="G7220"/>
  <c r="H7220"/>
  <c r="A7209"/>
  <c r="B7209"/>
  <c r="C7209"/>
  <c r="D7209"/>
  <c r="E7209"/>
  <c r="F7209"/>
  <c r="G7209"/>
  <c r="H7209"/>
  <c r="A7280"/>
  <c r="B7280"/>
  <c r="C7280"/>
  <c r="D7280"/>
  <c r="E7280"/>
  <c r="F7280"/>
  <c r="G7280"/>
  <c r="A7292"/>
  <c r="B7292"/>
  <c r="C7292"/>
  <c r="D7292"/>
  <c r="E7292"/>
  <c r="F7292"/>
  <c r="G7292"/>
  <c r="H7292"/>
  <c r="A7302"/>
  <c r="B7302"/>
  <c r="C7302"/>
  <c r="D7302"/>
  <c r="E7302"/>
  <c r="F7302"/>
  <c r="G7302"/>
  <c r="H7302"/>
  <c r="A7322"/>
  <c r="B7322"/>
  <c r="C7322"/>
  <c r="D7322"/>
  <c r="E7322"/>
  <c r="F7322"/>
  <c r="G7322"/>
  <c r="H7322"/>
  <c r="A7342"/>
  <c r="B7342"/>
  <c r="C7342"/>
  <c r="D7342"/>
  <c r="E7342"/>
  <c r="F7342"/>
  <c r="G7342"/>
  <c r="H7342"/>
  <c r="A7424"/>
  <c r="B7424"/>
  <c r="C7424"/>
  <c r="D7424"/>
  <c r="E7424"/>
  <c r="F7424"/>
  <c r="G7424"/>
  <c r="H7424"/>
  <c r="A7425"/>
  <c r="B7425"/>
  <c r="C7425"/>
  <c r="D7425"/>
  <c r="E7425"/>
  <c r="F7425"/>
  <c r="G7425"/>
  <c r="H7425"/>
  <c r="A7463"/>
  <c r="B7463"/>
  <c r="C7463"/>
  <c r="D7463"/>
  <c r="E7463"/>
  <c r="F7463"/>
  <c r="G7463"/>
  <c r="A7426"/>
  <c r="B7426"/>
  <c r="C7426"/>
  <c r="D7426"/>
  <c r="E7426"/>
  <c r="F7426"/>
  <c r="G7426"/>
  <c r="H7426"/>
  <c r="A7332"/>
  <c r="B7332"/>
  <c r="C7332"/>
  <c r="D7332"/>
  <c r="E7332"/>
  <c r="F7332"/>
  <c r="G7332"/>
  <c r="H7332"/>
  <c r="A7427"/>
  <c r="B7427"/>
  <c r="C7427"/>
  <c r="D7427"/>
  <c r="E7427"/>
  <c r="F7427"/>
  <c r="G7427"/>
  <c r="H7427"/>
  <c r="A7464"/>
  <c r="B7464"/>
  <c r="C7464"/>
  <c r="D7464"/>
  <c r="E7464"/>
  <c r="F7464"/>
  <c r="G7464"/>
  <c r="A7428"/>
  <c r="B7428"/>
  <c r="C7428"/>
  <c r="D7428"/>
  <c r="E7428"/>
  <c r="F7428"/>
  <c r="G7428"/>
  <c r="H7428"/>
  <c r="A7487"/>
  <c r="B7487"/>
  <c r="C7487"/>
  <c r="D7487"/>
  <c r="E7487"/>
  <c r="F7487"/>
  <c r="G7487"/>
  <c r="A7522"/>
  <c r="B7522"/>
  <c r="C7522"/>
  <c r="D7522"/>
  <c r="E7522"/>
  <c r="F7522"/>
  <c r="G7522"/>
  <c r="A7467"/>
  <c r="B7467"/>
  <c r="C7467"/>
  <c r="D7467"/>
  <c r="E7467"/>
  <c r="F7467"/>
  <c r="G7467"/>
  <c r="H7467"/>
  <c r="A7488"/>
  <c r="B7488"/>
  <c r="C7488"/>
  <c r="D7488"/>
  <c r="E7488"/>
  <c r="F7488"/>
  <c r="G7488"/>
  <c r="A7523"/>
  <c r="B7523"/>
  <c r="C7523"/>
  <c r="D7523"/>
  <c r="E7523"/>
  <c r="F7523"/>
  <c r="G7523"/>
  <c r="A7489"/>
  <c r="B7489"/>
  <c r="C7489"/>
  <c r="D7489"/>
  <c r="E7489"/>
  <c r="F7489"/>
  <c r="G7489"/>
  <c r="A7606"/>
  <c r="B7606"/>
  <c r="C7606"/>
  <c r="D7606"/>
  <c r="E7606"/>
  <c r="F7606"/>
  <c r="G7606"/>
  <c r="A7562"/>
  <c r="B7562"/>
  <c r="C7562"/>
  <c r="D7562"/>
  <c r="E7562"/>
  <c r="F7562"/>
  <c r="G7562"/>
  <c r="H7562"/>
  <c r="A7567"/>
  <c r="B7567"/>
  <c r="C7567"/>
  <c r="D7567"/>
  <c r="E7567"/>
  <c r="F7567"/>
  <c r="G7567"/>
  <c r="H7567"/>
  <c r="A7585"/>
  <c r="B7585"/>
  <c r="C7585"/>
  <c r="D7585"/>
  <c r="E7585"/>
  <c r="F7585"/>
  <c r="G7585"/>
  <c r="H7585"/>
  <c r="A7563"/>
  <c r="B7563"/>
  <c r="C7563"/>
  <c r="D7563"/>
  <c r="E7563"/>
  <c r="F7563"/>
  <c r="G7563"/>
  <c r="H7563"/>
  <c r="A7603"/>
  <c r="B7603"/>
  <c r="C7603"/>
  <c r="D7603"/>
  <c r="E7603"/>
  <c r="F7603"/>
  <c r="G7603"/>
  <c r="A7564"/>
  <c r="B7564"/>
  <c r="C7564"/>
  <c r="D7564"/>
  <c r="E7564"/>
  <c r="F7564"/>
  <c r="G7564"/>
  <c r="H7564"/>
  <c r="A7586"/>
  <c r="B7586"/>
  <c r="C7586"/>
  <c r="D7586"/>
  <c r="E7586"/>
  <c r="F7586"/>
  <c r="G7586"/>
  <c r="H7586"/>
  <c r="A7589"/>
  <c r="B7589"/>
  <c r="C7589"/>
  <c r="D7589"/>
  <c r="E7589"/>
  <c r="F7589"/>
  <c r="G7589"/>
  <c r="H7589"/>
  <c r="A7604"/>
  <c r="B7604"/>
  <c r="C7604"/>
  <c r="D7604"/>
  <c r="E7604"/>
  <c r="F7604"/>
  <c r="G7604"/>
  <c r="A7691"/>
  <c r="B7691"/>
  <c r="C7691"/>
  <c r="D7691"/>
  <c r="E7691"/>
  <c r="F7691"/>
  <c r="G7691"/>
  <c r="H7691"/>
  <c r="A7721"/>
  <c r="B7721"/>
  <c r="C7721"/>
  <c r="D7721"/>
  <c r="E7721"/>
  <c r="F7721"/>
  <c r="G7721"/>
  <c r="H7721"/>
  <c r="A7847"/>
  <c r="B7847"/>
  <c r="C7847"/>
  <c r="D7847"/>
  <c r="E7847"/>
  <c r="F7847"/>
  <c r="G7847"/>
  <c r="H7847"/>
  <c r="A7888"/>
  <c r="B7888"/>
  <c r="C7888"/>
  <c r="D7888"/>
  <c r="E7888"/>
  <c r="F7888"/>
  <c r="G7888"/>
  <c r="H7888"/>
  <c r="A7692"/>
  <c r="B7692"/>
  <c r="C7692"/>
  <c r="D7692"/>
  <c r="E7692"/>
  <c r="F7692"/>
  <c r="G7692"/>
  <c r="H7692"/>
  <c r="A7722"/>
  <c r="B7722"/>
  <c r="C7722"/>
  <c r="D7722"/>
  <c r="E7722"/>
  <c r="F7722"/>
  <c r="G7722"/>
  <c r="H7722"/>
  <c r="A7848"/>
  <c r="B7848"/>
  <c r="C7848"/>
  <c r="D7848"/>
  <c r="E7848"/>
  <c r="F7848"/>
  <c r="G7848"/>
  <c r="H7848"/>
  <c r="A7909"/>
  <c r="B7909"/>
  <c r="C7909"/>
  <c r="D7909"/>
  <c r="E7909"/>
  <c r="F7909"/>
  <c r="G7909"/>
  <c r="H7909"/>
  <c r="A7974"/>
  <c r="B7974"/>
  <c r="C7974"/>
  <c r="D7974"/>
  <c r="E7974"/>
  <c r="F7974"/>
  <c r="G7974"/>
  <c r="A7889"/>
  <c r="B7889"/>
  <c r="C7889"/>
  <c r="D7889"/>
  <c r="E7889"/>
  <c r="F7889"/>
  <c r="G7889"/>
  <c r="H7889"/>
  <c r="A7693"/>
  <c r="B7693"/>
  <c r="C7693"/>
  <c r="D7693"/>
  <c r="E7693"/>
  <c r="F7693"/>
  <c r="G7693"/>
  <c r="H7693"/>
  <c r="A7723"/>
  <c r="B7723"/>
  <c r="C7723"/>
  <c r="D7723"/>
  <c r="E7723"/>
  <c r="F7723"/>
  <c r="G7723"/>
  <c r="H7723"/>
  <c r="A7727"/>
  <c r="B7727"/>
  <c r="C7727"/>
  <c r="D7727"/>
  <c r="E7727"/>
  <c r="F7727"/>
  <c r="G7727"/>
  <c r="H7727"/>
  <c r="A7849"/>
  <c r="B7849"/>
  <c r="C7849"/>
  <c r="D7849"/>
  <c r="E7849"/>
  <c r="F7849"/>
  <c r="G7849"/>
  <c r="H7849"/>
  <c r="A7910"/>
  <c r="B7910"/>
  <c r="C7910"/>
  <c r="D7910"/>
  <c r="E7910"/>
  <c r="F7910"/>
  <c r="G7910"/>
  <c r="H7910"/>
  <c r="A7975"/>
  <c r="B7975"/>
  <c r="C7975"/>
  <c r="D7975"/>
  <c r="E7975"/>
  <c r="F7975"/>
  <c r="G7975"/>
  <c r="A7890"/>
  <c r="B7890"/>
  <c r="C7890"/>
  <c r="D7890"/>
  <c r="E7890"/>
  <c r="F7890"/>
  <c r="G7890"/>
  <c r="H7890"/>
  <c r="A7694"/>
  <c r="B7694"/>
  <c r="C7694"/>
  <c r="D7694"/>
  <c r="E7694"/>
  <c r="F7694"/>
  <c r="G7694"/>
  <c r="H7694"/>
  <c r="A7850"/>
  <c r="B7850"/>
  <c r="C7850"/>
  <c r="D7850"/>
  <c r="E7850"/>
  <c r="F7850"/>
  <c r="G7850"/>
  <c r="H7850"/>
  <c r="A7911"/>
  <c r="B7911"/>
  <c r="C7911"/>
  <c r="D7911"/>
  <c r="E7911"/>
  <c r="F7911"/>
  <c r="G7911"/>
  <c r="H7911"/>
  <c r="A7976"/>
  <c r="B7976"/>
  <c r="C7976"/>
  <c r="D7976"/>
  <c r="E7976"/>
  <c r="F7976"/>
  <c r="G7976"/>
  <c r="A7891"/>
  <c r="B7891"/>
  <c r="C7891"/>
  <c r="D7891"/>
  <c r="E7891"/>
  <c r="F7891"/>
  <c r="G7891"/>
  <c r="H7891"/>
  <c r="A7695"/>
  <c r="B7695"/>
  <c r="C7695"/>
  <c r="D7695"/>
  <c r="E7695"/>
  <c r="F7695"/>
  <c r="G7695"/>
  <c r="H7695"/>
  <c r="A7851"/>
  <c r="B7851"/>
  <c r="C7851"/>
  <c r="D7851"/>
  <c r="E7851"/>
  <c r="F7851"/>
  <c r="G7851"/>
  <c r="H7851"/>
  <c r="A7977"/>
  <c r="B7977"/>
  <c r="C7977"/>
  <c r="D7977"/>
  <c r="E7977"/>
  <c r="F7977"/>
  <c r="G7977"/>
  <c r="A16501"/>
  <c r="B16501"/>
  <c r="C16501"/>
  <c r="D16501"/>
  <c r="E16501"/>
  <c r="F16501"/>
  <c r="G16501"/>
  <c r="H16501"/>
  <c r="A16502"/>
  <c r="B16502"/>
  <c r="C16502"/>
  <c r="D16502"/>
  <c r="E16502"/>
  <c r="F16502"/>
  <c r="G16502"/>
  <c r="H16502"/>
  <c r="A16850"/>
  <c r="B16850"/>
  <c r="C16850"/>
  <c r="D16850"/>
  <c r="E16850"/>
  <c r="F16850"/>
  <c r="G16850"/>
  <c r="H16850"/>
  <c r="A16952"/>
  <c r="B16952"/>
  <c r="C16952"/>
  <c r="D16952"/>
  <c r="E16952"/>
  <c r="F16952"/>
  <c r="G16952"/>
  <c r="H16952"/>
  <c r="A17040"/>
  <c r="B17040"/>
  <c r="C17040"/>
  <c r="D17040"/>
  <c r="E17040"/>
  <c r="F17040"/>
  <c r="G17040"/>
  <c r="A16851"/>
  <c r="B16851"/>
  <c r="C16851"/>
  <c r="D16851"/>
  <c r="E16851"/>
  <c r="F16851"/>
  <c r="G16851"/>
  <c r="H16851"/>
  <c r="A16852"/>
  <c r="B16852"/>
  <c r="C16852"/>
  <c r="D16852"/>
  <c r="E16852"/>
  <c r="F16852"/>
  <c r="G16852"/>
  <c r="H16852"/>
  <c r="A16953"/>
  <c r="B16953"/>
  <c r="C16953"/>
  <c r="D16953"/>
  <c r="E16953"/>
  <c r="F16953"/>
  <c r="G16953"/>
  <c r="H16953"/>
  <c r="A16459"/>
  <c r="B16459"/>
  <c r="C16459"/>
  <c r="D16459"/>
  <c r="E16459"/>
  <c r="F16459"/>
  <c r="G16459"/>
  <c r="H16459"/>
  <c r="A16460"/>
  <c r="B16460"/>
  <c r="C16460"/>
  <c r="D16460"/>
  <c r="E16460"/>
  <c r="F16460"/>
  <c r="G16460"/>
  <c r="H16460"/>
  <c r="A16461"/>
  <c r="B16461"/>
  <c r="C16461"/>
  <c r="D16461"/>
  <c r="E16461"/>
  <c r="F16461"/>
  <c r="G16461"/>
  <c r="H16461"/>
  <c r="A16503"/>
  <c r="B16503"/>
  <c r="C16503"/>
  <c r="D16503"/>
  <c r="E16503"/>
  <c r="F16503"/>
  <c r="G16503"/>
  <c r="H16503"/>
  <c r="A16522"/>
  <c r="B16522"/>
  <c r="C16522"/>
  <c r="D16522"/>
  <c r="E16522"/>
  <c r="F16522"/>
  <c r="G16522"/>
  <c r="H16522"/>
  <c r="A16542"/>
  <c r="B16542"/>
  <c r="C16542"/>
  <c r="D16542"/>
  <c r="E16542"/>
  <c r="F16542"/>
  <c r="G16542"/>
  <c r="H16542"/>
  <c r="A16526"/>
  <c r="B16526"/>
  <c r="C16526"/>
  <c r="D16526"/>
  <c r="E16526"/>
  <c r="F16526"/>
  <c r="G16526"/>
  <c r="H16526"/>
  <c r="A16569"/>
  <c r="B16569"/>
  <c r="C16569"/>
  <c r="D16569"/>
  <c r="E16569"/>
  <c r="F16569"/>
  <c r="G16569"/>
  <c r="A16504"/>
  <c r="B16504"/>
  <c r="C16504"/>
  <c r="D16504"/>
  <c r="E16504"/>
  <c r="F16504"/>
  <c r="G16504"/>
  <c r="H16504"/>
  <c r="A16543"/>
  <c r="B16543"/>
  <c r="C16543"/>
  <c r="D16543"/>
  <c r="E16543"/>
  <c r="F16543"/>
  <c r="G16543"/>
  <c r="H16543"/>
  <c r="A16570"/>
  <c r="B16570"/>
  <c r="C16570"/>
  <c r="D16570"/>
  <c r="E16570"/>
  <c r="F16570"/>
  <c r="G16570"/>
  <c r="A16551"/>
  <c r="B16551"/>
  <c r="C16551"/>
  <c r="D16551"/>
  <c r="E16551"/>
  <c r="F16551"/>
  <c r="G16551"/>
  <c r="H16551"/>
  <c r="A16505"/>
  <c r="B16505"/>
  <c r="C16505"/>
  <c r="D16505"/>
  <c r="E16505"/>
  <c r="F16505"/>
  <c r="G16505"/>
  <c r="H16505"/>
  <c r="A16571"/>
  <c r="B16571"/>
  <c r="C16571"/>
  <c r="D16571"/>
  <c r="E16571"/>
  <c r="F16571"/>
  <c r="G16571"/>
  <c r="A16506"/>
  <c r="B16506"/>
  <c r="C16506"/>
  <c r="D16506"/>
  <c r="E16506"/>
  <c r="F16506"/>
  <c r="G16506"/>
  <c r="H16506"/>
  <c r="A16544"/>
  <c r="B16544"/>
  <c r="C16544"/>
  <c r="D16544"/>
  <c r="E16544"/>
  <c r="F16544"/>
  <c r="G16544"/>
  <c r="H16544"/>
  <c r="A16572"/>
  <c r="B16572"/>
  <c r="C16572"/>
  <c r="D16572"/>
  <c r="E16572"/>
  <c r="F16572"/>
  <c r="G16572"/>
  <c r="A16589"/>
  <c r="B16589"/>
  <c r="C16589"/>
  <c r="D16589"/>
  <c r="E16589"/>
  <c r="F16589"/>
  <c r="G16589"/>
  <c r="H16589"/>
  <c r="A16605"/>
  <c r="B16605"/>
  <c r="C16605"/>
  <c r="D16605"/>
  <c r="E16605"/>
  <c r="F16605"/>
  <c r="G16605"/>
  <c r="H16605"/>
  <c r="A16617"/>
  <c r="B16617"/>
  <c r="C16617"/>
  <c r="D16617"/>
  <c r="E16617"/>
  <c r="F16617"/>
  <c r="G16617"/>
  <c r="A16620"/>
  <c r="B16620"/>
  <c r="C16620"/>
  <c r="D16620"/>
  <c r="E16620"/>
  <c r="F16620"/>
  <c r="G16620"/>
  <c r="H16620"/>
  <c r="A16662"/>
  <c r="B16662"/>
  <c r="C16662"/>
  <c r="D16662"/>
  <c r="E16662"/>
  <c r="F16662"/>
  <c r="G16662"/>
  <c r="H16662"/>
  <c r="A16685"/>
  <c r="B16685"/>
  <c r="C16685"/>
  <c r="D16685"/>
  <c r="E16685"/>
  <c r="F16685"/>
  <c r="G16685"/>
  <c r="H16685"/>
  <c r="A16710"/>
  <c r="B16710"/>
  <c r="C16710"/>
  <c r="D16710"/>
  <c r="E16710"/>
  <c r="F16710"/>
  <c r="G16710"/>
  <c r="A16663"/>
  <c r="B16663"/>
  <c r="C16663"/>
  <c r="D16663"/>
  <c r="E16663"/>
  <c r="F16663"/>
  <c r="G16663"/>
  <c r="H16663"/>
  <c r="A16711"/>
  <c r="B16711"/>
  <c r="C16711"/>
  <c r="D16711"/>
  <c r="E16711"/>
  <c r="F16711"/>
  <c r="G16711"/>
  <c r="A16664"/>
  <c r="B16664"/>
  <c r="C16664"/>
  <c r="D16664"/>
  <c r="E16664"/>
  <c r="F16664"/>
  <c r="G16664"/>
  <c r="H16664"/>
  <c r="A16665"/>
  <c r="B16665"/>
  <c r="C16665"/>
  <c r="D16665"/>
  <c r="E16665"/>
  <c r="F16665"/>
  <c r="G16665"/>
  <c r="H16665"/>
  <c r="A16666"/>
  <c r="B16666"/>
  <c r="C16666"/>
  <c r="D16666"/>
  <c r="E16666"/>
  <c r="F16666"/>
  <c r="G16666"/>
  <c r="H16666"/>
  <c r="A16723"/>
  <c r="B16723"/>
  <c r="C16723"/>
  <c r="D16723"/>
  <c r="E16723"/>
  <c r="F16723"/>
  <c r="G16723"/>
  <c r="A16739"/>
  <c r="B16739"/>
  <c r="C16739"/>
  <c r="D16739"/>
  <c r="E16739"/>
  <c r="F16739"/>
  <c r="G16739"/>
  <c r="A16724"/>
  <c r="B16724"/>
  <c r="C16724"/>
  <c r="D16724"/>
  <c r="E16724"/>
  <c r="F16724"/>
  <c r="G16724"/>
  <c r="A16740"/>
  <c r="B16740"/>
  <c r="C16740"/>
  <c r="D16740"/>
  <c r="E16740"/>
  <c r="F16740"/>
  <c r="G16740"/>
  <c r="A16725"/>
  <c r="B16725"/>
  <c r="C16725"/>
  <c r="D16725"/>
  <c r="E16725"/>
  <c r="F16725"/>
  <c r="G16725"/>
  <c r="A16765"/>
  <c r="B16765"/>
  <c r="C16765"/>
  <c r="D16765"/>
  <c r="E16765"/>
  <c r="F16765"/>
  <c r="G16765"/>
  <c r="H16765"/>
  <c r="A16779"/>
  <c r="B16779"/>
  <c r="C16779"/>
  <c r="D16779"/>
  <c r="E16779"/>
  <c r="F16779"/>
  <c r="G16779"/>
  <c r="H16779"/>
  <c r="A16788"/>
  <c r="B16788"/>
  <c r="C16788"/>
  <c r="D16788"/>
  <c r="E16788"/>
  <c r="F16788"/>
  <c r="G16788"/>
  <c r="H16788"/>
  <c r="A16799"/>
  <c r="B16799"/>
  <c r="C16799"/>
  <c r="D16799"/>
  <c r="E16799"/>
  <c r="F16799"/>
  <c r="G16799"/>
  <c r="A16766"/>
  <c r="B16766"/>
  <c r="C16766"/>
  <c r="D16766"/>
  <c r="E16766"/>
  <c r="F16766"/>
  <c r="G16766"/>
  <c r="H16766"/>
  <c r="A16794"/>
  <c r="B16794"/>
  <c r="C16794"/>
  <c r="D16794"/>
  <c r="E16794"/>
  <c r="F16794"/>
  <c r="G16794"/>
  <c r="H16794"/>
  <c r="A16800"/>
  <c r="B16800"/>
  <c r="C16800"/>
  <c r="D16800"/>
  <c r="E16800"/>
  <c r="F16800"/>
  <c r="G16800"/>
  <c r="A16767"/>
  <c r="B16767"/>
  <c r="C16767"/>
  <c r="D16767"/>
  <c r="E16767"/>
  <c r="F16767"/>
  <c r="G16767"/>
  <c r="H16767"/>
  <c r="A16789"/>
  <c r="B16789"/>
  <c r="C16789"/>
  <c r="D16789"/>
  <c r="E16789"/>
  <c r="F16789"/>
  <c r="G16789"/>
  <c r="H16789"/>
  <c r="A16780"/>
  <c r="B16780"/>
  <c r="C16780"/>
  <c r="D16780"/>
  <c r="E16780"/>
  <c r="F16780"/>
  <c r="G16780"/>
  <c r="H16780"/>
  <c r="A16801"/>
  <c r="B16801"/>
  <c r="C16801"/>
  <c r="D16801"/>
  <c r="E16801"/>
  <c r="F16801"/>
  <c r="G16801"/>
  <c r="A16853"/>
  <c r="B16853"/>
  <c r="C16853"/>
  <c r="D16853"/>
  <c r="E16853"/>
  <c r="F16853"/>
  <c r="G16853"/>
  <c r="H16853"/>
  <c r="A16954"/>
  <c r="B16954"/>
  <c r="C16954"/>
  <c r="D16954"/>
  <c r="E16954"/>
  <c r="F16954"/>
  <c r="G16954"/>
  <c r="H16954"/>
  <c r="A16990"/>
  <c r="B16990"/>
  <c r="C16990"/>
  <c r="D16990"/>
  <c r="E16990"/>
  <c r="F16990"/>
  <c r="G16990"/>
  <c r="H16990"/>
  <c r="A16854"/>
  <c r="B16854"/>
  <c r="C16854"/>
  <c r="D16854"/>
  <c r="E16854"/>
  <c r="F16854"/>
  <c r="G16854"/>
  <c r="H16854"/>
  <c r="A16879"/>
  <c r="B16879"/>
  <c r="C16879"/>
  <c r="D16879"/>
  <c r="E16879"/>
  <c r="F16879"/>
  <c r="G16879"/>
  <c r="H16879"/>
  <c r="A16955"/>
  <c r="B16955"/>
  <c r="C16955"/>
  <c r="D16955"/>
  <c r="E16955"/>
  <c r="F16955"/>
  <c r="G16955"/>
  <c r="H16955"/>
  <c r="A16899"/>
  <c r="B16899"/>
  <c r="C16899"/>
  <c r="D16899"/>
  <c r="E16899"/>
  <c r="F16899"/>
  <c r="G16899"/>
  <c r="H16899"/>
  <c r="A16999"/>
  <c r="B16999"/>
  <c r="C16999"/>
  <c r="D16999"/>
  <c r="E16999"/>
  <c r="F16999"/>
  <c r="G16999"/>
  <c r="H16999"/>
  <c r="A17041"/>
  <c r="B17041"/>
  <c r="C17041"/>
  <c r="D17041"/>
  <c r="E17041"/>
  <c r="F17041"/>
  <c r="G17041"/>
  <c r="A16991"/>
  <c r="B16991"/>
  <c r="C16991"/>
  <c r="D16991"/>
  <c r="E16991"/>
  <c r="F16991"/>
  <c r="G16991"/>
  <c r="H16991"/>
  <c r="A16855"/>
  <c r="B16855"/>
  <c r="C16855"/>
  <c r="D16855"/>
  <c r="E16855"/>
  <c r="F16855"/>
  <c r="G16855"/>
  <c r="H16855"/>
  <c r="A16880"/>
  <c r="B16880"/>
  <c r="C16880"/>
  <c r="D16880"/>
  <c r="E16880"/>
  <c r="F16880"/>
  <c r="G16880"/>
  <c r="H16880"/>
  <c r="A16956"/>
  <c r="B16956"/>
  <c r="C16956"/>
  <c r="D16956"/>
  <c r="E16956"/>
  <c r="F16956"/>
  <c r="G16956"/>
  <c r="H16956"/>
  <c r="A17042"/>
  <c r="B17042"/>
  <c r="C17042"/>
  <c r="D17042"/>
  <c r="E17042"/>
  <c r="F17042"/>
  <c r="G17042"/>
  <c r="A16992"/>
  <c r="B16992"/>
  <c r="C16992"/>
  <c r="D16992"/>
  <c r="E16992"/>
  <c r="F16992"/>
  <c r="G16992"/>
  <c r="H16992"/>
  <c r="A16856"/>
  <c r="B16856"/>
  <c r="C16856"/>
  <c r="D16856"/>
  <c r="E16856"/>
  <c r="F16856"/>
  <c r="G16856"/>
  <c r="H16856"/>
  <c r="A16957"/>
  <c r="B16957"/>
  <c r="C16957"/>
  <c r="D16957"/>
  <c r="E16957"/>
  <c r="F16957"/>
  <c r="G16957"/>
  <c r="H16957"/>
  <c r="A16900"/>
  <c r="B16900"/>
  <c r="C16900"/>
  <c r="D16900"/>
  <c r="E16900"/>
  <c r="F16900"/>
  <c r="G16900"/>
  <c r="H16900"/>
  <c r="A17043"/>
  <c r="B17043"/>
  <c r="C17043"/>
  <c r="D17043"/>
  <c r="E17043"/>
  <c r="F17043"/>
  <c r="G17043"/>
  <c r="A16993"/>
  <c r="B16993"/>
  <c r="C16993"/>
  <c r="D16993"/>
  <c r="E16993"/>
  <c r="F16993"/>
  <c r="G16993"/>
  <c r="H16993"/>
  <c r="A16857"/>
  <c r="B16857"/>
  <c r="C16857"/>
  <c r="D16857"/>
  <c r="E16857"/>
  <c r="F16857"/>
  <c r="G16857"/>
  <c r="H16857"/>
  <c r="A16958"/>
  <c r="B16958"/>
  <c r="C16958"/>
  <c r="D16958"/>
  <c r="E16958"/>
  <c r="F16958"/>
  <c r="G16958"/>
  <c r="H16958"/>
  <c r="A17044"/>
  <c r="B17044"/>
  <c r="C17044"/>
  <c r="D17044"/>
  <c r="E17044"/>
  <c r="F17044"/>
  <c r="G17044"/>
  <c r="A16507"/>
  <c r="B16507"/>
  <c r="C16507"/>
  <c r="D16507"/>
  <c r="E16507"/>
  <c r="F16507"/>
  <c r="G16507"/>
  <c r="H16507"/>
  <c r="A16545"/>
  <c r="B16545"/>
  <c r="C16545"/>
  <c r="D16545"/>
  <c r="E16545"/>
  <c r="F16545"/>
  <c r="G16545"/>
  <c r="H16545"/>
  <c r="A16573"/>
  <c r="B16573"/>
  <c r="C16573"/>
  <c r="D16573"/>
  <c r="E16573"/>
  <c r="F16573"/>
  <c r="G16573"/>
  <c r="A16508"/>
  <c r="B16508"/>
  <c r="C16508"/>
  <c r="D16508"/>
  <c r="E16508"/>
  <c r="F16508"/>
  <c r="G16508"/>
  <c r="H16508"/>
  <c r="A16574"/>
  <c r="B16574"/>
  <c r="C16574"/>
  <c r="D16574"/>
  <c r="E16574"/>
  <c r="F16574"/>
  <c r="G16574"/>
  <c r="A16509"/>
  <c r="B16509"/>
  <c r="C16509"/>
  <c r="D16509"/>
  <c r="E16509"/>
  <c r="F16509"/>
  <c r="G16509"/>
  <c r="H16509"/>
  <c r="A16606"/>
  <c r="B16606"/>
  <c r="C16606"/>
  <c r="D16606"/>
  <c r="E16606"/>
  <c r="F16606"/>
  <c r="G16606"/>
  <c r="H16606"/>
  <c r="A16621"/>
  <c r="B16621"/>
  <c r="C16621"/>
  <c r="D16621"/>
  <c r="E16621"/>
  <c r="F16621"/>
  <c r="G16621"/>
  <c r="H16621"/>
  <c r="A16667"/>
  <c r="B16667"/>
  <c r="C16667"/>
  <c r="D16667"/>
  <c r="E16667"/>
  <c r="F16667"/>
  <c r="G16667"/>
  <c r="H16667"/>
  <c r="A16668"/>
  <c r="B16668"/>
  <c r="C16668"/>
  <c r="D16668"/>
  <c r="E16668"/>
  <c r="F16668"/>
  <c r="G16668"/>
  <c r="H16668"/>
  <c r="A16669"/>
  <c r="B16669"/>
  <c r="C16669"/>
  <c r="D16669"/>
  <c r="E16669"/>
  <c r="F16669"/>
  <c r="G16669"/>
  <c r="H16669"/>
  <c r="A16670"/>
  <c r="B16670"/>
  <c r="C16670"/>
  <c r="D16670"/>
  <c r="E16670"/>
  <c r="F16670"/>
  <c r="G16670"/>
  <c r="H16670"/>
  <c r="A16741"/>
  <c r="B16741"/>
  <c r="C16741"/>
  <c r="D16741"/>
  <c r="E16741"/>
  <c r="F16741"/>
  <c r="G16741"/>
  <c r="A16742"/>
  <c r="B16742"/>
  <c r="C16742"/>
  <c r="D16742"/>
  <c r="E16742"/>
  <c r="F16742"/>
  <c r="G16742"/>
  <c r="A16726"/>
  <c r="B16726"/>
  <c r="C16726"/>
  <c r="D16726"/>
  <c r="E16726"/>
  <c r="F16726"/>
  <c r="G16726"/>
  <c r="A16768"/>
  <c r="B16768"/>
  <c r="C16768"/>
  <c r="D16768"/>
  <c r="E16768"/>
  <c r="F16768"/>
  <c r="G16768"/>
  <c r="H16768"/>
  <c r="A16769"/>
  <c r="B16769"/>
  <c r="C16769"/>
  <c r="D16769"/>
  <c r="E16769"/>
  <c r="F16769"/>
  <c r="G16769"/>
  <c r="H16769"/>
  <c r="A16858"/>
  <c r="B16858"/>
  <c r="C16858"/>
  <c r="D16858"/>
  <c r="E16858"/>
  <c r="F16858"/>
  <c r="G16858"/>
  <c r="H16858"/>
  <c r="A16959"/>
  <c r="B16959"/>
  <c r="C16959"/>
  <c r="D16959"/>
  <c r="E16959"/>
  <c r="F16959"/>
  <c r="G16959"/>
  <c r="H16959"/>
  <c r="A16859"/>
  <c r="B16859"/>
  <c r="C16859"/>
  <c r="D16859"/>
  <c r="E16859"/>
  <c r="F16859"/>
  <c r="G16859"/>
  <c r="H16859"/>
  <c r="A16960"/>
  <c r="B16960"/>
  <c r="C16960"/>
  <c r="D16960"/>
  <c r="E16960"/>
  <c r="F16960"/>
  <c r="G16960"/>
  <c r="H16960"/>
  <c r="A16860"/>
  <c r="B16860"/>
  <c r="C16860"/>
  <c r="D16860"/>
  <c r="E16860"/>
  <c r="F16860"/>
  <c r="G16860"/>
  <c r="H16860"/>
  <c r="A16961"/>
  <c r="B16961"/>
  <c r="C16961"/>
  <c r="D16961"/>
  <c r="E16961"/>
  <c r="F16961"/>
  <c r="G16961"/>
  <c r="H16961"/>
  <c r="A17045"/>
  <c r="B17045"/>
  <c r="C17045"/>
  <c r="D17045"/>
  <c r="E17045"/>
  <c r="F17045"/>
  <c r="G17045"/>
  <c r="A16861"/>
  <c r="B16861"/>
  <c r="C16861"/>
  <c r="D16861"/>
  <c r="E16861"/>
  <c r="F16861"/>
  <c r="G16861"/>
  <c r="H16861"/>
  <c r="A16962"/>
  <c r="B16962"/>
  <c r="C16962"/>
  <c r="D16962"/>
  <c r="E16962"/>
  <c r="F16962"/>
  <c r="G16962"/>
  <c r="H16962"/>
  <c r="A16462"/>
  <c r="B16462"/>
  <c r="C16462"/>
  <c r="D16462"/>
  <c r="E16462"/>
  <c r="F16462"/>
  <c r="G16462"/>
  <c r="H16462"/>
  <c r="A16510"/>
  <c r="B16510"/>
  <c r="C16510"/>
  <c r="D16510"/>
  <c r="E16510"/>
  <c r="F16510"/>
  <c r="G16510"/>
  <c r="H16510"/>
  <c r="A16546"/>
  <c r="B16546"/>
  <c r="C16546"/>
  <c r="D16546"/>
  <c r="E16546"/>
  <c r="F16546"/>
  <c r="G16546"/>
  <c r="H16546"/>
  <c r="A16527"/>
  <c r="B16527"/>
  <c r="C16527"/>
  <c r="D16527"/>
  <c r="E16527"/>
  <c r="F16527"/>
  <c r="G16527"/>
  <c r="H16527"/>
  <c r="A16575"/>
  <c r="B16575"/>
  <c r="C16575"/>
  <c r="D16575"/>
  <c r="E16575"/>
  <c r="F16575"/>
  <c r="G16575"/>
  <c r="A16511"/>
  <c r="B16511"/>
  <c r="C16511"/>
  <c r="D16511"/>
  <c r="E16511"/>
  <c r="F16511"/>
  <c r="G16511"/>
  <c r="H16511"/>
  <c r="A16576"/>
  <c r="B16576"/>
  <c r="C16576"/>
  <c r="D16576"/>
  <c r="E16576"/>
  <c r="F16576"/>
  <c r="G16576"/>
  <c r="A16512"/>
  <c r="B16512"/>
  <c r="C16512"/>
  <c r="D16512"/>
  <c r="E16512"/>
  <c r="F16512"/>
  <c r="G16512"/>
  <c r="H16512"/>
  <c r="A16577"/>
  <c r="B16577"/>
  <c r="C16577"/>
  <c r="D16577"/>
  <c r="E16577"/>
  <c r="F16577"/>
  <c r="G16577"/>
  <c r="A16513"/>
  <c r="B16513"/>
  <c r="C16513"/>
  <c r="D16513"/>
  <c r="E16513"/>
  <c r="F16513"/>
  <c r="G16513"/>
  <c r="H16513"/>
  <c r="A16578"/>
  <c r="B16578"/>
  <c r="C16578"/>
  <c r="D16578"/>
  <c r="E16578"/>
  <c r="F16578"/>
  <c r="G16578"/>
  <c r="A16594"/>
  <c r="B16594"/>
  <c r="C16594"/>
  <c r="D16594"/>
  <c r="E16594"/>
  <c r="F16594"/>
  <c r="G16594"/>
  <c r="H16594"/>
  <c r="A16607"/>
  <c r="B16607"/>
  <c r="C16607"/>
  <c r="D16607"/>
  <c r="E16607"/>
  <c r="F16607"/>
  <c r="G16607"/>
  <c r="H16607"/>
  <c r="A16713"/>
  <c r="B16713"/>
  <c r="C16713"/>
  <c r="D16713"/>
  <c r="E16713"/>
  <c r="F16713"/>
  <c r="G16713"/>
  <c r="A16671"/>
  <c r="B16671"/>
  <c r="C16671"/>
  <c r="D16671"/>
  <c r="E16671"/>
  <c r="F16671"/>
  <c r="G16671"/>
  <c r="H16671"/>
  <c r="A16672"/>
  <c r="B16672"/>
  <c r="C16672"/>
  <c r="D16672"/>
  <c r="E16672"/>
  <c r="F16672"/>
  <c r="G16672"/>
  <c r="H16672"/>
  <c r="A16673"/>
  <c r="B16673"/>
  <c r="C16673"/>
  <c r="D16673"/>
  <c r="E16673"/>
  <c r="F16673"/>
  <c r="G16673"/>
  <c r="H16673"/>
  <c r="A16674"/>
  <c r="B16674"/>
  <c r="C16674"/>
  <c r="D16674"/>
  <c r="E16674"/>
  <c r="F16674"/>
  <c r="G16674"/>
  <c r="H16674"/>
  <c r="A16743"/>
  <c r="B16743"/>
  <c r="C16743"/>
  <c r="D16743"/>
  <c r="E16743"/>
  <c r="F16743"/>
  <c r="G16743"/>
  <c r="A16744"/>
  <c r="B16744"/>
  <c r="C16744"/>
  <c r="D16744"/>
  <c r="E16744"/>
  <c r="F16744"/>
  <c r="G16744"/>
  <c r="A16727"/>
  <c r="B16727"/>
  <c r="C16727"/>
  <c r="D16727"/>
  <c r="E16727"/>
  <c r="F16727"/>
  <c r="G16727"/>
  <c r="A16770"/>
  <c r="B16770"/>
  <c r="C16770"/>
  <c r="D16770"/>
  <c r="E16770"/>
  <c r="F16770"/>
  <c r="G16770"/>
  <c r="H16770"/>
  <c r="A16790"/>
  <c r="B16790"/>
  <c r="C16790"/>
  <c r="D16790"/>
  <c r="E16790"/>
  <c r="F16790"/>
  <c r="G16790"/>
  <c r="H16790"/>
  <c r="A16771"/>
  <c r="B16771"/>
  <c r="C16771"/>
  <c r="D16771"/>
  <c r="E16771"/>
  <c r="F16771"/>
  <c r="G16771"/>
  <c r="H16771"/>
  <c r="A16802"/>
  <c r="B16802"/>
  <c r="C16802"/>
  <c r="D16802"/>
  <c r="E16802"/>
  <c r="F16802"/>
  <c r="G16802"/>
  <c r="A16772"/>
  <c r="B16772"/>
  <c r="C16772"/>
  <c r="D16772"/>
  <c r="E16772"/>
  <c r="F16772"/>
  <c r="G16772"/>
  <c r="H16772"/>
  <c r="A16803"/>
  <c r="B16803"/>
  <c r="C16803"/>
  <c r="D16803"/>
  <c r="E16803"/>
  <c r="F16803"/>
  <c r="G16803"/>
  <c r="A16862"/>
  <c r="B16862"/>
  <c r="C16862"/>
  <c r="D16862"/>
  <c r="E16862"/>
  <c r="F16862"/>
  <c r="G16862"/>
  <c r="H16862"/>
  <c r="A16963"/>
  <c r="B16963"/>
  <c r="C16963"/>
  <c r="D16963"/>
  <c r="E16963"/>
  <c r="F16963"/>
  <c r="G16963"/>
  <c r="H16963"/>
  <c r="A17046"/>
  <c r="B17046"/>
  <c r="C17046"/>
  <c r="D17046"/>
  <c r="E17046"/>
  <c r="F17046"/>
  <c r="G17046"/>
  <c r="A16994"/>
  <c r="B16994"/>
  <c r="C16994"/>
  <c r="D16994"/>
  <c r="E16994"/>
  <c r="F16994"/>
  <c r="G16994"/>
  <c r="H16994"/>
  <c r="A16863"/>
  <c r="B16863"/>
  <c r="C16863"/>
  <c r="D16863"/>
  <c r="E16863"/>
  <c r="F16863"/>
  <c r="G16863"/>
  <c r="H16863"/>
  <c r="A16964"/>
  <c r="B16964"/>
  <c r="C16964"/>
  <c r="D16964"/>
  <c r="E16964"/>
  <c r="F16964"/>
  <c r="G16964"/>
  <c r="H16964"/>
  <c r="A17047"/>
  <c r="B17047"/>
  <c r="C17047"/>
  <c r="D17047"/>
  <c r="E17047"/>
  <c r="F17047"/>
  <c r="G17047"/>
  <c r="A16864"/>
  <c r="B16864"/>
  <c r="C16864"/>
  <c r="D16864"/>
  <c r="E16864"/>
  <c r="F16864"/>
  <c r="G16864"/>
  <c r="H16864"/>
  <c r="A16965"/>
  <c r="B16965"/>
  <c r="C16965"/>
  <c r="D16965"/>
  <c r="E16965"/>
  <c r="F16965"/>
  <c r="G16965"/>
  <c r="H16965"/>
  <c r="A17048"/>
  <c r="B17048"/>
  <c r="C17048"/>
  <c r="D17048"/>
  <c r="E17048"/>
  <c r="F17048"/>
  <c r="G17048"/>
  <c r="A16966"/>
  <c r="B16966"/>
  <c r="C16966"/>
  <c r="D16966"/>
  <c r="E16966"/>
  <c r="F16966"/>
  <c r="G16966"/>
  <c r="H16966"/>
  <c r="A16463"/>
  <c r="B16463"/>
  <c r="C16463"/>
  <c r="D16463"/>
  <c r="E16463"/>
  <c r="F16463"/>
  <c r="G16463"/>
  <c r="H16463"/>
  <c r="A16514"/>
  <c r="B16514"/>
  <c r="C16514"/>
  <c r="D16514"/>
  <c r="E16514"/>
  <c r="F16514"/>
  <c r="G16514"/>
  <c r="H16514"/>
  <c r="A16523"/>
  <c r="B16523"/>
  <c r="C16523"/>
  <c r="D16523"/>
  <c r="E16523"/>
  <c r="F16523"/>
  <c r="G16523"/>
  <c r="H16523"/>
  <c r="A16547"/>
  <c r="B16547"/>
  <c r="C16547"/>
  <c r="D16547"/>
  <c r="E16547"/>
  <c r="F16547"/>
  <c r="G16547"/>
  <c r="H16547"/>
  <c r="A16579"/>
  <c r="B16579"/>
  <c r="C16579"/>
  <c r="D16579"/>
  <c r="E16579"/>
  <c r="F16579"/>
  <c r="G16579"/>
  <c r="A16515"/>
  <c r="B16515"/>
  <c r="C16515"/>
  <c r="D16515"/>
  <c r="E16515"/>
  <c r="F16515"/>
  <c r="G16515"/>
  <c r="H16515"/>
  <c r="A16548"/>
  <c r="B16548"/>
  <c r="C16548"/>
  <c r="D16548"/>
  <c r="E16548"/>
  <c r="F16548"/>
  <c r="G16548"/>
  <c r="H16548"/>
  <c r="A16580"/>
  <c r="B16580"/>
  <c r="C16580"/>
  <c r="D16580"/>
  <c r="E16580"/>
  <c r="F16580"/>
  <c r="G16580"/>
  <c r="A16516"/>
  <c r="B16516"/>
  <c r="C16516"/>
  <c r="D16516"/>
  <c r="E16516"/>
  <c r="F16516"/>
  <c r="G16516"/>
  <c r="H16516"/>
  <c r="A16581"/>
  <c r="B16581"/>
  <c r="C16581"/>
  <c r="D16581"/>
  <c r="E16581"/>
  <c r="F16581"/>
  <c r="G16581"/>
  <c r="A16517"/>
  <c r="B16517"/>
  <c r="C16517"/>
  <c r="D16517"/>
  <c r="E16517"/>
  <c r="F16517"/>
  <c r="G16517"/>
  <c r="H16517"/>
  <c r="A16608"/>
  <c r="B16608"/>
  <c r="C16608"/>
  <c r="D16608"/>
  <c r="E16608"/>
  <c r="F16608"/>
  <c r="G16608"/>
  <c r="H16608"/>
  <c r="A16675"/>
  <c r="B16675"/>
  <c r="C16675"/>
  <c r="D16675"/>
  <c r="E16675"/>
  <c r="F16675"/>
  <c r="G16675"/>
  <c r="H16675"/>
  <c r="A16676"/>
  <c r="B16676"/>
  <c r="C16676"/>
  <c r="D16676"/>
  <c r="E16676"/>
  <c r="F16676"/>
  <c r="G16676"/>
  <c r="H16676"/>
  <c r="A16677"/>
  <c r="B16677"/>
  <c r="C16677"/>
  <c r="D16677"/>
  <c r="E16677"/>
  <c r="F16677"/>
  <c r="G16677"/>
  <c r="H16677"/>
  <c r="A16678"/>
  <c r="B16678"/>
  <c r="C16678"/>
  <c r="D16678"/>
  <c r="E16678"/>
  <c r="F16678"/>
  <c r="G16678"/>
  <c r="H16678"/>
  <c r="A16679"/>
  <c r="B16679"/>
  <c r="C16679"/>
  <c r="D16679"/>
  <c r="E16679"/>
  <c r="F16679"/>
  <c r="G16679"/>
  <c r="H16679"/>
  <c r="A16745"/>
  <c r="B16745"/>
  <c r="C16745"/>
  <c r="D16745"/>
  <c r="E16745"/>
  <c r="F16745"/>
  <c r="G16745"/>
  <c r="A16746"/>
  <c r="B16746"/>
  <c r="C16746"/>
  <c r="D16746"/>
  <c r="E16746"/>
  <c r="F16746"/>
  <c r="G16746"/>
  <c r="A16728"/>
  <c r="B16728"/>
  <c r="C16728"/>
  <c r="D16728"/>
  <c r="E16728"/>
  <c r="F16728"/>
  <c r="G16728"/>
  <c r="A16773"/>
  <c r="B16773"/>
  <c r="C16773"/>
  <c r="D16773"/>
  <c r="E16773"/>
  <c r="F16773"/>
  <c r="G16773"/>
  <c r="H16773"/>
  <c r="A16791"/>
  <c r="B16791"/>
  <c r="C16791"/>
  <c r="D16791"/>
  <c r="E16791"/>
  <c r="F16791"/>
  <c r="G16791"/>
  <c r="H16791"/>
  <c r="A16774"/>
  <c r="B16774"/>
  <c r="C16774"/>
  <c r="D16774"/>
  <c r="E16774"/>
  <c r="F16774"/>
  <c r="G16774"/>
  <c r="H16774"/>
  <c r="A16775"/>
  <c r="B16775"/>
  <c r="C16775"/>
  <c r="D16775"/>
  <c r="E16775"/>
  <c r="F16775"/>
  <c r="G16775"/>
  <c r="H16775"/>
  <c r="A16967"/>
  <c r="B16967"/>
  <c r="C16967"/>
  <c r="D16967"/>
  <c r="E16967"/>
  <c r="F16967"/>
  <c r="G16967"/>
  <c r="H16967"/>
  <c r="A16995"/>
  <c r="B16995"/>
  <c r="C16995"/>
  <c r="D16995"/>
  <c r="E16995"/>
  <c r="F16995"/>
  <c r="G16995"/>
  <c r="H16995"/>
  <c r="A16865"/>
  <c r="B16865"/>
  <c r="C16865"/>
  <c r="D16865"/>
  <c r="E16865"/>
  <c r="F16865"/>
  <c r="G16865"/>
  <c r="H16865"/>
  <c r="A16881"/>
  <c r="B16881"/>
  <c r="C16881"/>
  <c r="D16881"/>
  <c r="E16881"/>
  <c r="F16881"/>
  <c r="G16881"/>
  <c r="H16881"/>
  <c r="A16968"/>
  <c r="B16968"/>
  <c r="C16968"/>
  <c r="D16968"/>
  <c r="E16968"/>
  <c r="F16968"/>
  <c r="G16968"/>
  <c r="H16968"/>
  <c r="A16996"/>
  <c r="B16996"/>
  <c r="C16996"/>
  <c r="D16996"/>
  <c r="E16996"/>
  <c r="F16996"/>
  <c r="G16996"/>
  <c r="H16996"/>
  <c r="A16866"/>
  <c r="B16866"/>
  <c r="C16866"/>
  <c r="D16866"/>
  <c r="E16866"/>
  <c r="F16866"/>
  <c r="G16866"/>
  <c r="H16866"/>
  <c r="A16969"/>
  <c r="B16969"/>
  <c r="C16969"/>
  <c r="D16969"/>
  <c r="E16969"/>
  <c r="F16969"/>
  <c r="G16969"/>
  <c r="H16969"/>
  <c r="A17049"/>
  <c r="B17049"/>
  <c r="C17049"/>
  <c r="D17049"/>
  <c r="E17049"/>
  <c r="F17049"/>
  <c r="G17049"/>
  <c r="A16867"/>
  <c r="B16867"/>
  <c r="C16867"/>
  <c r="D16867"/>
  <c r="E16867"/>
  <c r="F16867"/>
  <c r="G16867"/>
  <c r="H16867"/>
  <c r="A16970"/>
  <c r="B16970"/>
  <c r="C16970"/>
  <c r="D16970"/>
  <c r="E16970"/>
  <c r="F16970"/>
  <c r="G16970"/>
  <c r="H16970"/>
  <c r="A17050"/>
  <c r="B17050"/>
  <c r="C17050"/>
  <c r="D17050"/>
  <c r="E17050"/>
  <c r="F17050"/>
  <c r="G17050"/>
  <c r="A16868"/>
  <c r="B16868"/>
  <c r="C16868"/>
  <c r="D16868"/>
  <c r="E16868"/>
  <c r="F16868"/>
  <c r="G16868"/>
  <c r="H16868"/>
  <c r="A16971"/>
  <c r="B16971"/>
  <c r="C16971"/>
  <c r="D16971"/>
  <c r="E16971"/>
  <c r="F16971"/>
  <c r="G16971"/>
  <c r="H16971"/>
  <c r="A16464"/>
  <c r="B16464"/>
  <c r="C16464"/>
  <c r="D16464"/>
  <c r="E16464"/>
  <c r="F16464"/>
  <c r="G16464"/>
  <c r="H16464"/>
  <c r="A16465"/>
  <c r="B16465"/>
  <c r="C16465"/>
  <c r="D16465"/>
  <c r="E16465"/>
  <c r="F16465"/>
  <c r="G16465"/>
  <c r="H16465"/>
  <c r="A16466"/>
  <c r="B16466"/>
  <c r="C16466"/>
  <c r="D16466"/>
  <c r="E16466"/>
  <c r="F16466"/>
  <c r="G16466"/>
  <c r="H16466"/>
  <c r="A16518"/>
  <c r="B16518"/>
  <c r="C16518"/>
  <c r="D16518"/>
  <c r="E16518"/>
  <c r="F16518"/>
  <c r="G16518"/>
  <c r="H16518"/>
  <c r="A16549"/>
  <c r="B16549"/>
  <c r="C16549"/>
  <c r="D16549"/>
  <c r="E16549"/>
  <c r="F16549"/>
  <c r="G16549"/>
  <c r="H16549"/>
  <c r="A16519"/>
  <c r="B16519"/>
  <c r="C16519"/>
  <c r="D16519"/>
  <c r="E16519"/>
  <c r="F16519"/>
  <c r="G16519"/>
  <c r="H16519"/>
  <c r="A16550"/>
  <c r="B16550"/>
  <c r="C16550"/>
  <c r="D16550"/>
  <c r="E16550"/>
  <c r="F16550"/>
  <c r="G16550"/>
  <c r="H16550"/>
  <c r="A16582"/>
  <c r="B16582"/>
  <c r="C16582"/>
  <c r="D16582"/>
  <c r="E16582"/>
  <c r="F16582"/>
  <c r="G16582"/>
  <c r="A16520"/>
  <c r="B16520"/>
  <c r="C16520"/>
  <c r="D16520"/>
  <c r="E16520"/>
  <c r="F16520"/>
  <c r="G16520"/>
  <c r="H16520"/>
  <c r="A16521"/>
  <c r="B16521"/>
  <c r="C16521"/>
  <c r="D16521"/>
  <c r="E16521"/>
  <c r="F16521"/>
  <c r="G16521"/>
  <c r="H16521"/>
  <c r="A16590"/>
  <c r="B16590"/>
  <c r="C16590"/>
  <c r="D16590"/>
  <c r="E16590"/>
  <c r="F16590"/>
  <c r="G16590"/>
  <c r="H16590"/>
  <c r="A16609"/>
  <c r="B16609"/>
  <c r="C16609"/>
  <c r="D16609"/>
  <c r="E16609"/>
  <c r="F16609"/>
  <c r="G16609"/>
  <c r="H16609"/>
  <c r="A16680"/>
  <c r="B16680"/>
  <c r="C16680"/>
  <c r="D16680"/>
  <c r="E16680"/>
  <c r="F16680"/>
  <c r="G16680"/>
  <c r="H16680"/>
  <c r="A16681"/>
  <c r="B16681"/>
  <c r="C16681"/>
  <c r="D16681"/>
  <c r="E16681"/>
  <c r="F16681"/>
  <c r="G16681"/>
  <c r="H16681"/>
  <c r="A16712"/>
  <c r="B16712"/>
  <c r="C16712"/>
  <c r="D16712"/>
  <c r="E16712"/>
  <c r="F16712"/>
  <c r="G16712"/>
  <c r="A16682"/>
  <c r="B16682"/>
  <c r="C16682"/>
  <c r="D16682"/>
  <c r="E16682"/>
  <c r="F16682"/>
  <c r="G16682"/>
  <c r="H16682"/>
  <c r="A16683"/>
  <c r="B16683"/>
  <c r="C16683"/>
  <c r="D16683"/>
  <c r="E16683"/>
  <c r="F16683"/>
  <c r="G16683"/>
  <c r="H16683"/>
  <c r="A16684"/>
  <c r="B16684"/>
  <c r="C16684"/>
  <c r="D16684"/>
  <c r="E16684"/>
  <c r="F16684"/>
  <c r="G16684"/>
  <c r="H16684"/>
  <c r="A16747"/>
  <c r="B16747"/>
  <c r="C16747"/>
  <c r="D16747"/>
  <c r="E16747"/>
  <c r="F16747"/>
  <c r="G16747"/>
  <c r="A16776"/>
  <c r="B16776"/>
  <c r="C16776"/>
  <c r="D16776"/>
  <c r="E16776"/>
  <c r="F16776"/>
  <c r="G16776"/>
  <c r="H16776"/>
  <c r="A16792"/>
  <c r="B16792"/>
  <c r="C16792"/>
  <c r="D16792"/>
  <c r="E16792"/>
  <c r="F16792"/>
  <c r="G16792"/>
  <c r="H16792"/>
  <c r="A16777"/>
  <c r="B16777"/>
  <c r="C16777"/>
  <c r="D16777"/>
  <c r="E16777"/>
  <c r="F16777"/>
  <c r="G16777"/>
  <c r="H16777"/>
  <c r="A16778"/>
  <c r="B16778"/>
  <c r="C16778"/>
  <c r="D16778"/>
  <c r="E16778"/>
  <c r="F16778"/>
  <c r="G16778"/>
  <c r="H16778"/>
  <c r="A16869"/>
  <c r="B16869"/>
  <c r="C16869"/>
  <c r="D16869"/>
  <c r="E16869"/>
  <c r="F16869"/>
  <c r="G16869"/>
  <c r="H16869"/>
  <c r="A16882"/>
  <c r="B16882"/>
  <c r="C16882"/>
  <c r="D16882"/>
  <c r="E16882"/>
  <c r="F16882"/>
  <c r="G16882"/>
  <c r="H16882"/>
  <c r="A16972"/>
  <c r="B16972"/>
  <c r="C16972"/>
  <c r="D16972"/>
  <c r="E16972"/>
  <c r="F16972"/>
  <c r="G16972"/>
  <c r="H16972"/>
  <c r="A16870"/>
  <c r="B16870"/>
  <c r="C16870"/>
  <c r="D16870"/>
  <c r="E16870"/>
  <c r="F16870"/>
  <c r="G16870"/>
  <c r="H16870"/>
  <c r="A16973"/>
  <c r="B16973"/>
  <c r="C16973"/>
  <c r="D16973"/>
  <c r="E16973"/>
  <c r="F16973"/>
  <c r="G16973"/>
  <c r="H16973"/>
  <c r="A16997"/>
  <c r="B16997"/>
  <c r="C16997"/>
  <c r="D16997"/>
  <c r="E16997"/>
  <c r="F16997"/>
  <c r="G16997"/>
  <c r="H16997"/>
  <c r="A16871"/>
  <c r="B16871"/>
  <c r="C16871"/>
  <c r="D16871"/>
  <c r="E16871"/>
  <c r="F16871"/>
  <c r="G16871"/>
  <c r="H16871"/>
  <c r="A16974"/>
  <c r="B16974"/>
  <c r="C16974"/>
  <c r="D16974"/>
  <c r="E16974"/>
  <c r="F16974"/>
  <c r="G16974"/>
  <c r="H16974"/>
  <c r="A16872"/>
  <c r="B16872"/>
  <c r="C16872"/>
  <c r="D16872"/>
  <c r="E16872"/>
  <c r="F16872"/>
  <c r="G16872"/>
  <c r="H16872"/>
  <c r="A16975"/>
  <c r="B16975"/>
  <c r="C16975"/>
  <c r="D16975"/>
  <c r="E16975"/>
  <c r="F16975"/>
  <c r="G16975"/>
  <c r="H16975"/>
  <c r="A17051"/>
  <c r="B17051"/>
  <c r="C17051"/>
  <c r="D17051"/>
  <c r="E17051"/>
  <c r="F17051"/>
  <c r="G17051"/>
  <c r="A16873"/>
  <c r="B16873"/>
  <c r="C16873"/>
  <c r="D16873"/>
  <c r="E16873"/>
  <c r="F16873"/>
  <c r="G16873"/>
  <c r="H16873"/>
  <c r="A16976"/>
  <c r="B16976"/>
  <c r="C16976"/>
  <c r="D16976"/>
  <c r="E16976"/>
  <c r="F16976"/>
  <c r="G16976"/>
  <c r="H16976"/>
  <c r="A16097"/>
  <c r="B16097"/>
  <c r="C16097"/>
  <c r="D16097"/>
  <c r="E16097"/>
  <c r="F16097"/>
  <c r="G16097"/>
  <c r="H16097"/>
  <c r="A16098"/>
  <c r="B16098"/>
  <c r="C16098"/>
  <c r="D16098"/>
  <c r="E16098"/>
  <c r="F16098"/>
  <c r="G16098"/>
  <c r="H16098"/>
  <c r="A16393"/>
  <c r="B16393"/>
  <c r="C16393"/>
  <c r="D16393"/>
  <c r="E16393"/>
  <c r="F16393"/>
  <c r="G16393"/>
  <c r="H16393"/>
  <c r="A16068"/>
  <c r="B16068"/>
  <c r="C16068"/>
  <c r="D16068"/>
  <c r="E16068"/>
  <c r="F16068"/>
  <c r="G16068"/>
  <c r="H16068"/>
  <c r="A16069"/>
  <c r="B16069"/>
  <c r="C16069"/>
  <c r="D16069"/>
  <c r="E16069"/>
  <c r="F16069"/>
  <c r="G16069"/>
  <c r="H16069"/>
  <c r="A16070"/>
  <c r="B16070"/>
  <c r="C16070"/>
  <c r="D16070"/>
  <c r="E16070"/>
  <c r="F16070"/>
  <c r="G16070"/>
  <c r="H16070"/>
  <c r="A16074"/>
  <c r="B16074"/>
  <c r="C16074"/>
  <c r="D16074"/>
  <c r="E16074"/>
  <c r="F16074"/>
  <c r="G16074"/>
  <c r="H16074"/>
  <c r="A16099"/>
  <c r="B16099"/>
  <c r="C16099"/>
  <c r="D16099"/>
  <c r="E16099"/>
  <c r="F16099"/>
  <c r="G16099"/>
  <c r="H16099"/>
  <c r="A16111"/>
  <c r="B16111"/>
  <c r="C16111"/>
  <c r="D16111"/>
  <c r="E16111"/>
  <c r="F16111"/>
  <c r="G16111"/>
  <c r="H16111"/>
  <c r="A16130"/>
  <c r="B16130"/>
  <c r="C16130"/>
  <c r="D16130"/>
  <c r="E16130"/>
  <c r="F16130"/>
  <c r="G16130"/>
  <c r="H16130"/>
  <c r="A16116"/>
  <c r="B16116"/>
  <c r="C16116"/>
  <c r="D16116"/>
  <c r="E16116"/>
  <c r="F16116"/>
  <c r="G16116"/>
  <c r="H16116"/>
  <c r="A16118"/>
  <c r="B16118"/>
  <c r="C16118"/>
  <c r="D16118"/>
  <c r="E16118"/>
  <c r="F16118"/>
  <c r="G16118"/>
  <c r="H16118"/>
  <c r="A16146"/>
  <c r="B16146"/>
  <c r="C16146"/>
  <c r="D16146"/>
  <c r="E16146"/>
  <c r="F16146"/>
  <c r="G16146"/>
  <c r="A16100"/>
  <c r="B16100"/>
  <c r="C16100"/>
  <c r="D16100"/>
  <c r="E16100"/>
  <c r="F16100"/>
  <c r="G16100"/>
  <c r="H16100"/>
  <c r="A16131"/>
  <c r="B16131"/>
  <c r="C16131"/>
  <c r="D16131"/>
  <c r="E16131"/>
  <c r="F16131"/>
  <c r="G16131"/>
  <c r="H16131"/>
  <c r="A16119"/>
  <c r="B16119"/>
  <c r="C16119"/>
  <c r="D16119"/>
  <c r="E16119"/>
  <c r="F16119"/>
  <c r="G16119"/>
  <c r="H16119"/>
  <c r="A16147"/>
  <c r="B16147"/>
  <c r="C16147"/>
  <c r="D16147"/>
  <c r="E16147"/>
  <c r="F16147"/>
  <c r="G16147"/>
  <c r="A16136"/>
  <c r="B16136"/>
  <c r="C16136"/>
  <c r="D16136"/>
  <c r="E16136"/>
  <c r="F16136"/>
  <c r="G16136"/>
  <c r="H16136"/>
  <c r="A16101"/>
  <c r="B16101"/>
  <c r="C16101"/>
  <c r="D16101"/>
  <c r="E16101"/>
  <c r="F16101"/>
  <c r="G16101"/>
  <c r="H16101"/>
  <c r="A16120"/>
  <c r="B16120"/>
  <c r="C16120"/>
  <c r="D16120"/>
  <c r="E16120"/>
  <c r="F16120"/>
  <c r="G16120"/>
  <c r="H16120"/>
  <c r="A16148"/>
  <c r="B16148"/>
  <c r="C16148"/>
  <c r="D16148"/>
  <c r="E16148"/>
  <c r="F16148"/>
  <c r="G16148"/>
  <c r="A16102"/>
  <c r="B16102"/>
  <c r="C16102"/>
  <c r="D16102"/>
  <c r="E16102"/>
  <c r="F16102"/>
  <c r="G16102"/>
  <c r="H16102"/>
  <c r="A16121"/>
  <c r="B16121"/>
  <c r="C16121"/>
  <c r="D16121"/>
  <c r="E16121"/>
  <c r="F16121"/>
  <c r="G16121"/>
  <c r="H16121"/>
  <c r="A16149"/>
  <c r="B16149"/>
  <c r="C16149"/>
  <c r="D16149"/>
  <c r="E16149"/>
  <c r="F16149"/>
  <c r="G16149"/>
  <c r="A16157"/>
  <c r="B16157"/>
  <c r="C16157"/>
  <c r="D16157"/>
  <c r="E16157"/>
  <c r="F16157"/>
  <c r="G16157"/>
  <c r="H16157"/>
  <c r="A16165"/>
  <c r="B16165"/>
  <c r="C16165"/>
  <c r="D16165"/>
  <c r="E16165"/>
  <c r="F16165"/>
  <c r="G16165"/>
  <c r="H16165"/>
  <c r="A16171"/>
  <c r="B16171"/>
  <c r="C16171"/>
  <c r="D16171"/>
  <c r="E16171"/>
  <c r="F16171"/>
  <c r="G16171"/>
  <c r="A16174"/>
  <c r="B16174"/>
  <c r="C16174"/>
  <c r="D16174"/>
  <c r="E16174"/>
  <c r="F16174"/>
  <c r="G16174"/>
  <c r="H16174"/>
  <c r="A16201"/>
  <c r="B16201"/>
  <c r="C16201"/>
  <c r="D16201"/>
  <c r="E16201"/>
  <c r="F16201"/>
  <c r="G16201"/>
  <c r="H16201"/>
  <c r="A16231"/>
  <c r="B16231"/>
  <c r="C16231"/>
  <c r="D16231"/>
  <c r="E16231"/>
  <c r="F16231"/>
  <c r="G16231"/>
  <c r="A16202"/>
  <c r="B16202"/>
  <c r="C16202"/>
  <c r="D16202"/>
  <c r="E16202"/>
  <c r="F16202"/>
  <c r="G16202"/>
  <c r="H16202"/>
  <c r="A16232"/>
  <c r="B16232"/>
  <c r="C16232"/>
  <c r="D16232"/>
  <c r="E16232"/>
  <c r="F16232"/>
  <c r="G16232"/>
  <c r="A16203"/>
  <c r="B16203"/>
  <c r="C16203"/>
  <c r="D16203"/>
  <c r="E16203"/>
  <c r="F16203"/>
  <c r="G16203"/>
  <c r="H16203"/>
  <c r="A16204"/>
  <c r="B16204"/>
  <c r="C16204"/>
  <c r="D16204"/>
  <c r="E16204"/>
  <c r="F16204"/>
  <c r="G16204"/>
  <c r="H16204"/>
  <c r="A16233"/>
  <c r="B16233"/>
  <c r="C16233"/>
  <c r="D16233"/>
  <c r="E16233"/>
  <c r="F16233"/>
  <c r="G16233"/>
  <c r="A16205"/>
  <c r="B16205"/>
  <c r="C16205"/>
  <c r="D16205"/>
  <c r="E16205"/>
  <c r="F16205"/>
  <c r="G16205"/>
  <c r="H16205"/>
  <c r="A16254"/>
  <c r="B16254"/>
  <c r="C16254"/>
  <c r="D16254"/>
  <c r="E16254"/>
  <c r="F16254"/>
  <c r="G16254"/>
  <c r="A16255"/>
  <c r="B16255"/>
  <c r="C16255"/>
  <c r="D16255"/>
  <c r="E16255"/>
  <c r="F16255"/>
  <c r="G16255"/>
  <c r="A16256"/>
  <c r="B16256"/>
  <c r="C16256"/>
  <c r="D16256"/>
  <c r="E16256"/>
  <c r="F16256"/>
  <c r="G16256"/>
  <c r="A16243"/>
  <c r="B16243"/>
  <c r="C16243"/>
  <c r="D16243"/>
  <c r="E16243"/>
  <c r="F16243"/>
  <c r="G16243"/>
  <c r="A16262"/>
  <c r="B16262"/>
  <c r="C16262"/>
  <c r="D16262"/>
  <c r="E16262"/>
  <c r="F16262"/>
  <c r="G16262"/>
  <c r="A16273"/>
  <c r="B16273"/>
  <c r="C16273"/>
  <c r="D16273"/>
  <c r="E16273"/>
  <c r="F16273"/>
  <c r="G16273"/>
  <c r="H16273"/>
  <c r="A16280"/>
  <c r="B16280"/>
  <c r="C16280"/>
  <c r="D16280"/>
  <c r="E16280"/>
  <c r="F16280"/>
  <c r="G16280"/>
  <c r="H16280"/>
  <c r="A16287"/>
  <c r="B16287"/>
  <c r="C16287"/>
  <c r="D16287"/>
  <c r="E16287"/>
  <c r="F16287"/>
  <c r="G16287"/>
  <c r="H16287"/>
  <c r="A16292"/>
  <c r="B16292"/>
  <c r="C16292"/>
  <c r="D16292"/>
  <c r="E16292"/>
  <c r="F16292"/>
  <c r="G16292"/>
  <c r="H16292"/>
  <c r="A16274"/>
  <c r="B16274"/>
  <c r="C16274"/>
  <c r="D16274"/>
  <c r="E16274"/>
  <c r="F16274"/>
  <c r="G16274"/>
  <c r="H16274"/>
  <c r="A16288"/>
  <c r="B16288"/>
  <c r="C16288"/>
  <c r="D16288"/>
  <c r="E16288"/>
  <c r="F16288"/>
  <c r="G16288"/>
  <c r="H16288"/>
  <c r="A16275"/>
  <c r="B16275"/>
  <c r="C16275"/>
  <c r="D16275"/>
  <c r="E16275"/>
  <c r="F16275"/>
  <c r="G16275"/>
  <c r="H16275"/>
  <c r="A16293"/>
  <c r="B16293"/>
  <c r="C16293"/>
  <c r="D16293"/>
  <c r="E16293"/>
  <c r="F16293"/>
  <c r="G16293"/>
  <c r="H16293"/>
  <c r="A16298"/>
  <c r="B16298"/>
  <c r="C16298"/>
  <c r="D16298"/>
  <c r="E16298"/>
  <c r="F16298"/>
  <c r="G16298"/>
  <c r="A16326"/>
  <c r="B16326"/>
  <c r="C16326"/>
  <c r="D16326"/>
  <c r="E16326"/>
  <c r="F16326"/>
  <c r="G16326"/>
  <c r="H16326"/>
  <c r="A16345"/>
  <c r="B16345"/>
  <c r="C16345"/>
  <c r="D16345"/>
  <c r="E16345"/>
  <c r="F16345"/>
  <c r="G16345"/>
  <c r="H16345"/>
  <c r="A16394"/>
  <c r="B16394"/>
  <c r="C16394"/>
  <c r="D16394"/>
  <c r="E16394"/>
  <c r="F16394"/>
  <c r="G16394"/>
  <c r="H16394"/>
  <c r="A16362"/>
  <c r="B16362"/>
  <c r="C16362"/>
  <c r="D16362"/>
  <c r="E16362"/>
  <c r="F16362"/>
  <c r="G16362"/>
  <c r="H16362"/>
  <c r="A16448"/>
  <c r="B16448"/>
  <c r="C16448"/>
  <c r="D16448"/>
  <c r="E16448"/>
  <c r="F16448"/>
  <c r="G16448"/>
  <c r="A16418"/>
  <c r="B16418"/>
  <c r="C16418"/>
  <c r="D16418"/>
  <c r="E16418"/>
  <c r="F16418"/>
  <c r="G16418"/>
  <c r="H16418"/>
  <c r="A16327"/>
  <c r="B16327"/>
  <c r="C16327"/>
  <c r="D16327"/>
  <c r="E16327"/>
  <c r="F16327"/>
  <c r="G16327"/>
  <c r="H16327"/>
  <c r="A16346"/>
  <c r="B16346"/>
  <c r="C16346"/>
  <c r="D16346"/>
  <c r="E16346"/>
  <c r="F16346"/>
  <c r="G16346"/>
  <c r="H16346"/>
  <c r="A16395"/>
  <c r="B16395"/>
  <c r="C16395"/>
  <c r="D16395"/>
  <c r="E16395"/>
  <c r="F16395"/>
  <c r="G16395"/>
  <c r="H16395"/>
  <c r="A16359"/>
  <c r="B16359"/>
  <c r="C16359"/>
  <c r="D16359"/>
  <c r="E16359"/>
  <c r="F16359"/>
  <c r="G16359"/>
  <c r="H16359"/>
  <c r="A16363"/>
  <c r="B16363"/>
  <c r="C16363"/>
  <c r="D16363"/>
  <c r="E16363"/>
  <c r="F16363"/>
  <c r="G16363"/>
  <c r="H16363"/>
  <c r="A16449"/>
  <c r="B16449"/>
  <c r="C16449"/>
  <c r="D16449"/>
  <c r="E16449"/>
  <c r="F16449"/>
  <c r="G16449"/>
  <c r="A16419"/>
  <c r="B16419"/>
  <c r="C16419"/>
  <c r="D16419"/>
  <c r="E16419"/>
  <c r="F16419"/>
  <c r="G16419"/>
  <c r="H16419"/>
  <c r="A16328"/>
  <c r="B16328"/>
  <c r="C16328"/>
  <c r="D16328"/>
  <c r="E16328"/>
  <c r="F16328"/>
  <c r="G16328"/>
  <c r="H16328"/>
  <c r="A16347"/>
  <c r="B16347"/>
  <c r="C16347"/>
  <c r="D16347"/>
  <c r="E16347"/>
  <c r="F16347"/>
  <c r="G16347"/>
  <c r="H16347"/>
  <c r="A16396"/>
  <c r="B16396"/>
  <c r="C16396"/>
  <c r="D16396"/>
  <c r="E16396"/>
  <c r="F16396"/>
  <c r="G16396"/>
  <c r="H16396"/>
  <c r="A16428"/>
  <c r="B16428"/>
  <c r="C16428"/>
  <c r="D16428"/>
  <c r="E16428"/>
  <c r="F16428"/>
  <c r="G16428"/>
  <c r="H16428"/>
  <c r="A16450"/>
  <c r="B16450"/>
  <c r="C16450"/>
  <c r="D16450"/>
  <c r="E16450"/>
  <c r="F16450"/>
  <c r="G16450"/>
  <c r="A16329"/>
  <c r="B16329"/>
  <c r="C16329"/>
  <c r="D16329"/>
  <c r="E16329"/>
  <c r="F16329"/>
  <c r="G16329"/>
  <c r="H16329"/>
  <c r="A16397"/>
  <c r="B16397"/>
  <c r="C16397"/>
  <c r="D16397"/>
  <c r="E16397"/>
  <c r="F16397"/>
  <c r="G16397"/>
  <c r="H16397"/>
  <c r="A16451"/>
  <c r="B16451"/>
  <c r="C16451"/>
  <c r="D16451"/>
  <c r="E16451"/>
  <c r="F16451"/>
  <c r="G16451"/>
  <c r="A16420"/>
  <c r="B16420"/>
  <c r="C16420"/>
  <c r="D16420"/>
  <c r="E16420"/>
  <c r="F16420"/>
  <c r="G16420"/>
  <c r="H16420"/>
  <c r="A16330"/>
  <c r="B16330"/>
  <c r="C16330"/>
  <c r="D16330"/>
  <c r="E16330"/>
  <c r="F16330"/>
  <c r="G16330"/>
  <c r="H16330"/>
  <c r="A16398"/>
  <c r="B16398"/>
  <c r="C16398"/>
  <c r="D16398"/>
  <c r="E16398"/>
  <c r="F16398"/>
  <c r="G16398"/>
  <c r="H16398"/>
  <c r="A16452"/>
  <c r="B16452"/>
  <c r="C16452"/>
  <c r="D16452"/>
  <c r="E16452"/>
  <c r="F16452"/>
  <c r="G16452"/>
  <c r="A16071"/>
  <c r="B16071"/>
  <c r="C16071"/>
  <c r="D16071"/>
  <c r="E16071"/>
  <c r="F16071"/>
  <c r="G16071"/>
  <c r="H16071"/>
  <c r="A16072"/>
  <c r="B16072"/>
  <c r="C16072"/>
  <c r="D16072"/>
  <c r="E16072"/>
  <c r="F16072"/>
  <c r="G16072"/>
  <c r="H16072"/>
  <c r="A16103"/>
  <c r="B16103"/>
  <c r="C16103"/>
  <c r="D16103"/>
  <c r="E16103"/>
  <c r="F16103"/>
  <c r="G16103"/>
  <c r="H16103"/>
  <c r="A16132"/>
  <c r="B16132"/>
  <c r="C16132"/>
  <c r="D16132"/>
  <c r="E16132"/>
  <c r="F16132"/>
  <c r="G16132"/>
  <c r="H16132"/>
  <c r="A16150"/>
  <c r="B16150"/>
  <c r="C16150"/>
  <c r="D16150"/>
  <c r="E16150"/>
  <c r="F16150"/>
  <c r="G16150"/>
  <c r="A16104"/>
  <c r="B16104"/>
  <c r="C16104"/>
  <c r="D16104"/>
  <c r="E16104"/>
  <c r="F16104"/>
  <c r="G16104"/>
  <c r="H16104"/>
  <c r="A16133"/>
  <c r="B16133"/>
  <c r="C16133"/>
  <c r="D16133"/>
  <c r="E16133"/>
  <c r="F16133"/>
  <c r="G16133"/>
  <c r="H16133"/>
  <c r="A16105"/>
  <c r="B16105"/>
  <c r="C16105"/>
  <c r="D16105"/>
  <c r="E16105"/>
  <c r="F16105"/>
  <c r="G16105"/>
  <c r="H16105"/>
  <c r="A16106"/>
  <c r="B16106"/>
  <c r="C16106"/>
  <c r="D16106"/>
  <c r="E16106"/>
  <c r="F16106"/>
  <c r="G16106"/>
  <c r="H16106"/>
  <c r="A16151"/>
  <c r="B16151"/>
  <c r="C16151"/>
  <c r="D16151"/>
  <c r="E16151"/>
  <c r="F16151"/>
  <c r="G16151"/>
  <c r="A16166"/>
  <c r="B16166"/>
  <c r="C16166"/>
  <c r="D16166"/>
  <c r="E16166"/>
  <c r="F16166"/>
  <c r="G16166"/>
  <c r="H16166"/>
  <c r="A16206"/>
  <c r="B16206"/>
  <c r="C16206"/>
  <c r="D16206"/>
  <c r="E16206"/>
  <c r="F16206"/>
  <c r="G16206"/>
  <c r="H16206"/>
  <c r="A16234"/>
  <c r="B16234"/>
  <c r="C16234"/>
  <c r="D16234"/>
  <c r="E16234"/>
  <c r="F16234"/>
  <c r="G16234"/>
  <c r="A16207"/>
  <c r="B16207"/>
  <c r="C16207"/>
  <c r="D16207"/>
  <c r="E16207"/>
  <c r="F16207"/>
  <c r="G16207"/>
  <c r="H16207"/>
  <c r="A16208"/>
  <c r="B16208"/>
  <c r="C16208"/>
  <c r="D16208"/>
  <c r="E16208"/>
  <c r="F16208"/>
  <c r="G16208"/>
  <c r="H16208"/>
  <c r="A16209"/>
  <c r="B16209"/>
  <c r="C16209"/>
  <c r="D16209"/>
  <c r="E16209"/>
  <c r="F16209"/>
  <c r="G16209"/>
  <c r="H16209"/>
  <c r="A16210"/>
  <c r="B16210"/>
  <c r="C16210"/>
  <c r="D16210"/>
  <c r="E16210"/>
  <c r="F16210"/>
  <c r="G16210"/>
  <c r="H16210"/>
  <c r="A16257"/>
  <c r="B16257"/>
  <c r="C16257"/>
  <c r="D16257"/>
  <c r="E16257"/>
  <c r="F16257"/>
  <c r="G16257"/>
  <c r="A16236"/>
  <c r="B16236"/>
  <c r="C16236"/>
  <c r="D16236"/>
  <c r="E16236"/>
  <c r="F16236"/>
  <c r="G16236"/>
  <c r="H16236"/>
  <c r="A16258"/>
  <c r="B16258"/>
  <c r="C16258"/>
  <c r="D16258"/>
  <c r="E16258"/>
  <c r="F16258"/>
  <c r="G16258"/>
  <c r="A16244"/>
  <c r="B16244"/>
  <c r="C16244"/>
  <c r="D16244"/>
  <c r="E16244"/>
  <c r="F16244"/>
  <c r="G16244"/>
  <c r="A16289"/>
  <c r="B16289"/>
  <c r="C16289"/>
  <c r="D16289"/>
  <c r="E16289"/>
  <c r="F16289"/>
  <c r="G16289"/>
  <c r="H16289"/>
  <c r="A16276"/>
  <c r="B16276"/>
  <c r="C16276"/>
  <c r="D16276"/>
  <c r="E16276"/>
  <c r="F16276"/>
  <c r="G16276"/>
  <c r="H16276"/>
  <c r="A16299"/>
  <c r="B16299"/>
  <c r="C16299"/>
  <c r="D16299"/>
  <c r="E16299"/>
  <c r="F16299"/>
  <c r="G16299"/>
  <c r="A16399"/>
  <c r="B16399"/>
  <c r="C16399"/>
  <c r="D16399"/>
  <c r="E16399"/>
  <c r="F16399"/>
  <c r="G16399"/>
  <c r="H16399"/>
  <c r="A16421"/>
  <c r="B16421"/>
  <c r="C16421"/>
  <c r="D16421"/>
  <c r="E16421"/>
  <c r="F16421"/>
  <c r="G16421"/>
  <c r="H16421"/>
  <c r="A16331"/>
  <c r="B16331"/>
  <c r="C16331"/>
  <c r="D16331"/>
  <c r="E16331"/>
  <c r="F16331"/>
  <c r="G16331"/>
  <c r="H16331"/>
  <c r="A16400"/>
  <c r="B16400"/>
  <c r="C16400"/>
  <c r="D16400"/>
  <c r="E16400"/>
  <c r="F16400"/>
  <c r="G16400"/>
  <c r="H16400"/>
  <c r="A16453"/>
  <c r="B16453"/>
  <c r="C16453"/>
  <c r="D16453"/>
  <c r="E16453"/>
  <c r="F16453"/>
  <c r="G16453"/>
  <c r="A16422"/>
  <c r="B16422"/>
  <c r="C16422"/>
  <c r="D16422"/>
  <c r="E16422"/>
  <c r="F16422"/>
  <c r="G16422"/>
  <c r="H16422"/>
  <c r="A16332"/>
  <c r="B16332"/>
  <c r="C16332"/>
  <c r="D16332"/>
  <c r="E16332"/>
  <c r="F16332"/>
  <c r="G16332"/>
  <c r="H16332"/>
  <c r="A16401"/>
  <c r="B16401"/>
  <c r="C16401"/>
  <c r="D16401"/>
  <c r="E16401"/>
  <c r="F16401"/>
  <c r="G16401"/>
  <c r="H16401"/>
  <c r="A16333"/>
  <c r="B16333"/>
  <c r="C16333"/>
  <c r="D16333"/>
  <c r="E16333"/>
  <c r="F16333"/>
  <c r="G16333"/>
  <c r="H16333"/>
  <c r="A16402"/>
  <c r="B16402"/>
  <c r="C16402"/>
  <c r="D16402"/>
  <c r="E16402"/>
  <c r="F16402"/>
  <c r="G16402"/>
  <c r="H16402"/>
  <c r="A16334"/>
  <c r="B16334"/>
  <c r="C16334"/>
  <c r="D16334"/>
  <c r="E16334"/>
  <c r="F16334"/>
  <c r="G16334"/>
  <c r="H16334"/>
  <c r="A16403"/>
  <c r="B16403"/>
  <c r="C16403"/>
  <c r="D16403"/>
  <c r="E16403"/>
  <c r="F16403"/>
  <c r="G16403"/>
  <c r="H16403"/>
  <c r="A16073"/>
  <c r="B16073"/>
  <c r="C16073"/>
  <c r="D16073"/>
  <c r="E16073"/>
  <c r="F16073"/>
  <c r="G16073"/>
  <c r="H16073"/>
  <c r="A16107"/>
  <c r="B16107"/>
  <c r="C16107"/>
  <c r="D16107"/>
  <c r="E16107"/>
  <c r="F16107"/>
  <c r="G16107"/>
  <c r="H16107"/>
  <c r="A16112"/>
  <c r="B16112"/>
  <c r="C16112"/>
  <c r="D16112"/>
  <c r="E16112"/>
  <c r="F16112"/>
  <c r="G16112"/>
  <c r="H16112"/>
  <c r="A16134"/>
  <c r="B16134"/>
  <c r="C16134"/>
  <c r="D16134"/>
  <c r="E16134"/>
  <c r="F16134"/>
  <c r="G16134"/>
  <c r="H16134"/>
  <c r="A16117"/>
  <c r="B16117"/>
  <c r="C16117"/>
  <c r="D16117"/>
  <c r="E16117"/>
  <c r="F16117"/>
  <c r="G16117"/>
  <c r="H16117"/>
  <c r="A16108"/>
  <c r="B16108"/>
  <c r="C16108"/>
  <c r="D16108"/>
  <c r="E16108"/>
  <c r="F16108"/>
  <c r="G16108"/>
  <c r="H16108"/>
  <c r="A16135"/>
  <c r="B16135"/>
  <c r="C16135"/>
  <c r="D16135"/>
  <c r="E16135"/>
  <c r="F16135"/>
  <c r="G16135"/>
  <c r="H16135"/>
  <c r="A16109"/>
  <c r="B16109"/>
  <c r="C16109"/>
  <c r="D16109"/>
  <c r="E16109"/>
  <c r="F16109"/>
  <c r="G16109"/>
  <c r="H16109"/>
  <c r="A16152"/>
  <c r="B16152"/>
  <c r="C16152"/>
  <c r="D16152"/>
  <c r="E16152"/>
  <c r="F16152"/>
  <c r="G16152"/>
  <c r="A16110"/>
  <c r="B16110"/>
  <c r="C16110"/>
  <c r="D16110"/>
  <c r="E16110"/>
  <c r="F16110"/>
  <c r="G16110"/>
  <c r="H16110"/>
  <c r="A16158"/>
  <c r="B16158"/>
  <c r="C16158"/>
  <c r="D16158"/>
  <c r="E16158"/>
  <c r="F16158"/>
  <c r="G16158"/>
  <c r="H16158"/>
  <c r="A16167"/>
  <c r="B16167"/>
  <c r="C16167"/>
  <c r="D16167"/>
  <c r="E16167"/>
  <c r="F16167"/>
  <c r="G16167"/>
  <c r="H16167"/>
  <c r="A16172"/>
  <c r="B16172"/>
  <c r="C16172"/>
  <c r="D16172"/>
  <c r="E16172"/>
  <c r="F16172"/>
  <c r="G16172"/>
  <c r="A16211"/>
  <c r="B16211"/>
  <c r="C16211"/>
  <c r="D16211"/>
  <c r="E16211"/>
  <c r="F16211"/>
  <c r="G16211"/>
  <c r="H16211"/>
  <c r="A16235"/>
  <c r="B16235"/>
  <c r="C16235"/>
  <c r="D16235"/>
  <c r="E16235"/>
  <c r="F16235"/>
  <c r="G16235"/>
  <c r="A16212"/>
  <c r="B16212"/>
  <c r="C16212"/>
  <c r="D16212"/>
  <c r="E16212"/>
  <c r="F16212"/>
  <c r="G16212"/>
  <c r="H16212"/>
  <c r="A16213"/>
  <c r="B16213"/>
  <c r="C16213"/>
  <c r="D16213"/>
  <c r="E16213"/>
  <c r="F16213"/>
  <c r="G16213"/>
  <c r="H16213"/>
  <c r="A16214"/>
  <c r="B16214"/>
  <c r="C16214"/>
  <c r="D16214"/>
  <c r="E16214"/>
  <c r="F16214"/>
  <c r="G16214"/>
  <c r="H16214"/>
  <c r="A16215"/>
  <c r="B16215"/>
  <c r="C16215"/>
  <c r="D16215"/>
  <c r="E16215"/>
  <c r="F16215"/>
  <c r="G16215"/>
  <c r="H16215"/>
  <c r="A16259"/>
  <c r="B16259"/>
  <c r="C16259"/>
  <c r="D16259"/>
  <c r="E16259"/>
  <c r="F16259"/>
  <c r="G16259"/>
  <c r="A16260"/>
  <c r="B16260"/>
  <c r="C16260"/>
  <c r="D16260"/>
  <c r="E16260"/>
  <c r="F16260"/>
  <c r="G16260"/>
  <c r="A16245"/>
  <c r="B16245"/>
  <c r="C16245"/>
  <c r="D16245"/>
  <c r="E16245"/>
  <c r="F16245"/>
  <c r="G16245"/>
  <c r="A16277"/>
  <c r="B16277"/>
  <c r="C16277"/>
  <c r="D16277"/>
  <c r="E16277"/>
  <c r="F16277"/>
  <c r="G16277"/>
  <c r="H16277"/>
  <c r="A16281"/>
  <c r="B16281"/>
  <c r="C16281"/>
  <c r="D16281"/>
  <c r="E16281"/>
  <c r="F16281"/>
  <c r="G16281"/>
  <c r="H16281"/>
  <c r="A16290"/>
  <c r="B16290"/>
  <c r="C16290"/>
  <c r="D16290"/>
  <c r="E16290"/>
  <c r="F16290"/>
  <c r="G16290"/>
  <c r="H16290"/>
  <c r="A16278"/>
  <c r="B16278"/>
  <c r="C16278"/>
  <c r="D16278"/>
  <c r="E16278"/>
  <c r="F16278"/>
  <c r="G16278"/>
  <c r="H16278"/>
  <c r="A16291"/>
  <c r="B16291"/>
  <c r="C16291"/>
  <c r="D16291"/>
  <c r="E16291"/>
  <c r="F16291"/>
  <c r="G16291"/>
  <c r="H16291"/>
  <c r="A16279"/>
  <c r="B16279"/>
  <c r="C16279"/>
  <c r="D16279"/>
  <c r="E16279"/>
  <c r="F16279"/>
  <c r="G16279"/>
  <c r="H16279"/>
  <c r="A16300"/>
  <c r="B16300"/>
  <c r="C16300"/>
  <c r="D16300"/>
  <c r="E16300"/>
  <c r="F16300"/>
  <c r="G16300"/>
  <c r="A16404"/>
  <c r="B16404"/>
  <c r="C16404"/>
  <c r="D16404"/>
  <c r="E16404"/>
  <c r="F16404"/>
  <c r="G16404"/>
  <c r="H16404"/>
  <c r="A16335"/>
  <c r="B16335"/>
  <c r="C16335"/>
  <c r="D16335"/>
  <c r="E16335"/>
  <c r="F16335"/>
  <c r="G16335"/>
  <c r="H16335"/>
  <c r="A16405"/>
  <c r="B16405"/>
  <c r="C16405"/>
  <c r="D16405"/>
  <c r="E16405"/>
  <c r="F16405"/>
  <c r="G16405"/>
  <c r="H16405"/>
  <c r="A16423"/>
  <c r="B16423"/>
  <c r="C16423"/>
  <c r="D16423"/>
  <c r="E16423"/>
  <c r="F16423"/>
  <c r="G16423"/>
  <c r="H16423"/>
  <c r="A16336"/>
  <c r="B16336"/>
  <c r="C16336"/>
  <c r="D16336"/>
  <c r="E16336"/>
  <c r="F16336"/>
  <c r="G16336"/>
  <c r="H16336"/>
  <c r="A16406"/>
  <c r="B16406"/>
  <c r="C16406"/>
  <c r="D16406"/>
  <c r="E16406"/>
  <c r="F16406"/>
  <c r="G16406"/>
  <c r="H16406"/>
  <c r="A16337"/>
  <c r="B16337"/>
  <c r="C16337"/>
  <c r="D16337"/>
  <c r="E16337"/>
  <c r="F16337"/>
  <c r="G16337"/>
  <c r="H16337"/>
  <c r="A16407"/>
  <c r="B16407"/>
  <c r="C16407"/>
  <c r="D16407"/>
  <c r="E16407"/>
  <c r="F16407"/>
  <c r="G16407"/>
  <c r="H16407"/>
  <c r="A16424"/>
  <c r="B16424"/>
  <c r="C16424"/>
  <c r="D16424"/>
  <c r="E16424"/>
  <c r="F16424"/>
  <c r="G16424"/>
  <c r="H16424"/>
  <c r="A16338"/>
  <c r="B16338"/>
  <c r="C16338"/>
  <c r="D16338"/>
  <c r="E16338"/>
  <c r="F16338"/>
  <c r="G16338"/>
  <c r="H16338"/>
  <c r="A16408"/>
  <c r="B16408"/>
  <c r="C16408"/>
  <c r="D16408"/>
  <c r="E16408"/>
  <c r="F16408"/>
  <c r="G16408"/>
  <c r="H16408"/>
  <c r="A15747"/>
  <c r="B15747"/>
  <c r="C15747"/>
  <c r="D15747"/>
  <c r="E15747"/>
  <c r="F15747"/>
  <c r="G15747"/>
  <c r="H15747"/>
  <c r="A15748"/>
  <c r="B15748"/>
  <c r="C15748"/>
  <c r="D15748"/>
  <c r="E15748"/>
  <c r="F15748"/>
  <c r="G15748"/>
  <c r="H15748"/>
  <c r="A15870"/>
  <c r="B15870"/>
  <c r="C15870"/>
  <c r="D15870"/>
  <c r="E15870"/>
  <c r="F15870"/>
  <c r="G15870"/>
  <c r="A15891"/>
  <c r="B15891"/>
  <c r="C15891"/>
  <c r="D15891"/>
  <c r="E15891"/>
  <c r="F15891"/>
  <c r="G15891"/>
  <c r="H15891"/>
  <c r="A15941"/>
  <c r="B15941"/>
  <c r="C15941"/>
  <c r="D15941"/>
  <c r="E15941"/>
  <c r="F15941"/>
  <c r="G15941"/>
  <c r="H15941"/>
  <c r="A16007"/>
  <c r="B16007"/>
  <c r="C16007"/>
  <c r="D16007"/>
  <c r="E16007"/>
  <c r="F16007"/>
  <c r="G16007"/>
  <c r="H16007"/>
  <c r="A15942"/>
  <c r="B15942"/>
  <c r="C15942"/>
  <c r="D15942"/>
  <c r="E15942"/>
  <c r="F15942"/>
  <c r="G15942"/>
  <c r="H15942"/>
  <c r="A15721"/>
  <c r="B15721"/>
  <c r="C15721"/>
  <c r="D15721"/>
  <c r="E15721"/>
  <c r="F15721"/>
  <c r="G15721"/>
  <c r="H15721"/>
  <c r="A15722"/>
  <c r="B15722"/>
  <c r="C15722"/>
  <c r="D15722"/>
  <c r="E15722"/>
  <c r="F15722"/>
  <c r="G15722"/>
  <c r="H15722"/>
  <c r="A15723"/>
  <c r="B15723"/>
  <c r="C15723"/>
  <c r="D15723"/>
  <c r="E15723"/>
  <c r="F15723"/>
  <c r="G15723"/>
  <c r="H15723"/>
  <c r="A15749"/>
  <c r="B15749"/>
  <c r="C15749"/>
  <c r="D15749"/>
  <c r="E15749"/>
  <c r="F15749"/>
  <c r="G15749"/>
  <c r="H15749"/>
  <c r="A15770"/>
  <c r="B15770"/>
  <c r="C15770"/>
  <c r="D15770"/>
  <c r="E15770"/>
  <c r="F15770"/>
  <c r="G15770"/>
  <c r="H15770"/>
  <c r="A15783"/>
  <c r="B15783"/>
  <c r="C15783"/>
  <c r="D15783"/>
  <c r="E15783"/>
  <c r="F15783"/>
  <c r="G15783"/>
  <c r="A15750"/>
  <c r="B15750"/>
  <c r="C15750"/>
  <c r="D15750"/>
  <c r="E15750"/>
  <c r="F15750"/>
  <c r="G15750"/>
  <c r="H15750"/>
  <c r="A15764"/>
  <c r="B15764"/>
  <c r="C15764"/>
  <c r="D15764"/>
  <c r="E15764"/>
  <c r="F15764"/>
  <c r="G15764"/>
  <c r="H15764"/>
  <c r="A15784"/>
  <c r="B15784"/>
  <c r="C15784"/>
  <c r="D15784"/>
  <c r="E15784"/>
  <c r="F15784"/>
  <c r="G15784"/>
  <c r="A15751"/>
  <c r="B15751"/>
  <c r="C15751"/>
  <c r="D15751"/>
  <c r="E15751"/>
  <c r="F15751"/>
  <c r="G15751"/>
  <c r="H15751"/>
  <c r="A15785"/>
  <c r="B15785"/>
  <c r="C15785"/>
  <c r="D15785"/>
  <c r="E15785"/>
  <c r="F15785"/>
  <c r="G15785"/>
  <c r="A15752"/>
  <c r="B15752"/>
  <c r="C15752"/>
  <c r="D15752"/>
  <c r="E15752"/>
  <c r="F15752"/>
  <c r="G15752"/>
  <c r="H15752"/>
  <c r="A15771"/>
  <c r="B15771"/>
  <c r="C15771"/>
  <c r="D15771"/>
  <c r="E15771"/>
  <c r="F15771"/>
  <c r="G15771"/>
  <c r="H15771"/>
  <c r="A15796"/>
  <c r="B15796"/>
  <c r="C15796"/>
  <c r="D15796"/>
  <c r="E15796"/>
  <c r="F15796"/>
  <c r="G15796"/>
  <c r="H15796"/>
  <c r="A15805"/>
  <c r="B15805"/>
  <c r="C15805"/>
  <c r="D15805"/>
  <c r="E15805"/>
  <c r="F15805"/>
  <c r="G15805"/>
  <c r="H15805"/>
  <c r="A15836"/>
  <c r="B15836"/>
  <c r="C15836"/>
  <c r="D15836"/>
  <c r="E15836"/>
  <c r="F15836"/>
  <c r="G15836"/>
  <c r="H15836"/>
  <c r="A15837"/>
  <c r="B15837"/>
  <c r="C15837"/>
  <c r="D15837"/>
  <c r="E15837"/>
  <c r="F15837"/>
  <c r="G15837"/>
  <c r="H15837"/>
  <c r="A15838"/>
  <c r="B15838"/>
  <c r="C15838"/>
  <c r="D15838"/>
  <c r="E15838"/>
  <c r="F15838"/>
  <c r="G15838"/>
  <c r="H15838"/>
  <c r="A15839"/>
  <c r="B15839"/>
  <c r="C15839"/>
  <c r="D15839"/>
  <c r="E15839"/>
  <c r="F15839"/>
  <c r="G15839"/>
  <c r="H15839"/>
  <c r="A15862"/>
  <c r="B15862"/>
  <c r="C15862"/>
  <c r="D15862"/>
  <c r="E15862"/>
  <c r="F15862"/>
  <c r="G15862"/>
  <c r="A15840"/>
  <c r="B15840"/>
  <c r="C15840"/>
  <c r="D15840"/>
  <c r="E15840"/>
  <c r="F15840"/>
  <c r="G15840"/>
  <c r="H15840"/>
  <c r="A15879"/>
  <c r="B15879"/>
  <c r="C15879"/>
  <c r="D15879"/>
  <c r="E15879"/>
  <c r="F15879"/>
  <c r="G15879"/>
  <c r="A15880"/>
  <c r="B15880"/>
  <c r="C15880"/>
  <c r="D15880"/>
  <c r="E15880"/>
  <c r="F15880"/>
  <c r="G15880"/>
  <c r="A15871"/>
  <c r="B15871"/>
  <c r="C15871"/>
  <c r="D15871"/>
  <c r="E15871"/>
  <c r="F15871"/>
  <c r="G15871"/>
  <c r="A15892"/>
  <c r="B15892"/>
  <c r="C15892"/>
  <c r="D15892"/>
  <c r="E15892"/>
  <c r="F15892"/>
  <c r="G15892"/>
  <c r="H15892"/>
  <c r="A15905"/>
  <c r="B15905"/>
  <c r="C15905"/>
  <c r="D15905"/>
  <c r="E15905"/>
  <c r="F15905"/>
  <c r="G15905"/>
  <c r="H15905"/>
  <c r="A15893"/>
  <c r="B15893"/>
  <c r="C15893"/>
  <c r="D15893"/>
  <c r="E15893"/>
  <c r="F15893"/>
  <c r="G15893"/>
  <c r="H15893"/>
  <c r="A15899"/>
  <c r="B15899"/>
  <c r="C15899"/>
  <c r="D15899"/>
  <c r="E15899"/>
  <c r="F15899"/>
  <c r="G15899"/>
  <c r="H15899"/>
  <c r="A15908"/>
  <c r="B15908"/>
  <c r="C15908"/>
  <c r="D15908"/>
  <c r="E15908"/>
  <c r="F15908"/>
  <c r="G15908"/>
  <c r="H15908"/>
  <c r="A15911"/>
  <c r="B15911"/>
  <c r="C15911"/>
  <c r="D15911"/>
  <c r="E15911"/>
  <c r="F15911"/>
  <c r="G15911"/>
  <c r="A15894"/>
  <c r="B15894"/>
  <c r="C15894"/>
  <c r="D15894"/>
  <c r="E15894"/>
  <c r="F15894"/>
  <c r="G15894"/>
  <c r="H15894"/>
  <c r="A15912"/>
  <c r="B15912"/>
  <c r="C15912"/>
  <c r="D15912"/>
  <c r="E15912"/>
  <c r="F15912"/>
  <c r="G15912"/>
  <c r="A15943"/>
  <c r="B15943"/>
  <c r="C15943"/>
  <c r="D15943"/>
  <c r="E15943"/>
  <c r="F15943"/>
  <c r="G15943"/>
  <c r="H15943"/>
  <c r="A16008"/>
  <c r="B16008"/>
  <c r="C16008"/>
  <c r="D16008"/>
  <c r="E16008"/>
  <c r="F16008"/>
  <c r="G16008"/>
  <c r="H16008"/>
  <c r="A16059"/>
  <c r="B16059"/>
  <c r="C16059"/>
  <c r="D16059"/>
  <c r="E16059"/>
  <c r="F16059"/>
  <c r="G16059"/>
  <c r="A15944"/>
  <c r="B15944"/>
  <c r="C15944"/>
  <c r="D15944"/>
  <c r="E15944"/>
  <c r="F15944"/>
  <c r="G15944"/>
  <c r="H15944"/>
  <c r="A16009"/>
  <c r="B16009"/>
  <c r="C16009"/>
  <c r="D16009"/>
  <c r="E16009"/>
  <c r="F16009"/>
  <c r="G16009"/>
  <c r="H16009"/>
  <c r="A16060"/>
  <c r="B16060"/>
  <c r="C16060"/>
  <c r="D16060"/>
  <c r="E16060"/>
  <c r="F16060"/>
  <c r="G16060"/>
  <c r="A16032"/>
  <c r="B16032"/>
  <c r="C16032"/>
  <c r="D16032"/>
  <c r="E16032"/>
  <c r="F16032"/>
  <c r="G16032"/>
  <c r="H16032"/>
  <c r="A15945"/>
  <c r="B15945"/>
  <c r="C15945"/>
  <c r="D15945"/>
  <c r="E15945"/>
  <c r="F15945"/>
  <c r="G15945"/>
  <c r="H15945"/>
  <c r="A15961"/>
  <c r="B15961"/>
  <c r="C15961"/>
  <c r="D15961"/>
  <c r="E15961"/>
  <c r="F15961"/>
  <c r="G15961"/>
  <c r="H15961"/>
  <c r="A16010"/>
  <c r="B16010"/>
  <c r="C16010"/>
  <c r="D16010"/>
  <c r="E16010"/>
  <c r="F16010"/>
  <c r="G16010"/>
  <c r="H16010"/>
  <c r="A16061"/>
  <c r="B16061"/>
  <c r="C16061"/>
  <c r="D16061"/>
  <c r="E16061"/>
  <c r="F16061"/>
  <c r="G16061"/>
  <c r="A15946"/>
  <c r="B15946"/>
  <c r="C15946"/>
  <c r="D15946"/>
  <c r="E15946"/>
  <c r="F15946"/>
  <c r="G15946"/>
  <c r="H15946"/>
  <c r="A16011"/>
  <c r="B16011"/>
  <c r="C16011"/>
  <c r="D16011"/>
  <c r="E16011"/>
  <c r="F16011"/>
  <c r="G16011"/>
  <c r="H16011"/>
  <c r="A15947"/>
  <c r="B15947"/>
  <c r="C15947"/>
  <c r="D15947"/>
  <c r="E15947"/>
  <c r="F15947"/>
  <c r="G15947"/>
  <c r="H15947"/>
  <c r="A16012"/>
  <c r="B16012"/>
  <c r="C16012"/>
  <c r="D16012"/>
  <c r="E16012"/>
  <c r="F16012"/>
  <c r="G16012"/>
  <c r="H16012"/>
  <c r="A16062"/>
  <c r="B16062"/>
  <c r="C16062"/>
  <c r="D16062"/>
  <c r="E16062"/>
  <c r="F16062"/>
  <c r="G16062"/>
  <c r="A15724"/>
  <c r="B15724"/>
  <c r="C15724"/>
  <c r="D15724"/>
  <c r="E15724"/>
  <c r="F15724"/>
  <c r="G15724"/>
  <c r="H15724"/>
  <c r="A15753"/>
  <c r="B15753"/>
  <c r="C15753"/>
  <c r="D15753"/>
  <c r="E15753"/>
  <c r="F15753"/>
  <c r="G15753"/>
  <c r="H15753"/>
  <c r="A15772"/>
  <c r="B15772"/>
  <c r="C15772"/>
  <c r="D15772"/>
  <c r="E15772"/>
  <c r="F15772"/>
  <c r="G15772"/>
  <c r="H15772"/>
  <c r="A15754"/>
  <c r="B15754"/>
  <c r="C15754"/>
  <c r="D15754"/>
  <c r="E15754"/>
  <c r="F15754"/>
  <c r="G15754"/>
  <c r="H15754"/>
  <c r="A15773"/>
  <c r="B15773"/>
  <c r="C15773"/>
  <c r="D15773"/>
  <c r="E15773"/>
  <c r="F15773"/>
  <c r="G15773"/>
  <c r="H15773"/>
  <c r="A15755"/>
  <c r="B15755"/>
  <c r="C15755"/>
  <c r="D15755"/>
  <c r="E15755"/>
  <c r="F15755"/>
  <c r="G15755"/>
  <c r="H15755"/>
  <c r="A15756"/>
  <c r="B15756"/>
  <c r="C15756"/>
  <c r="D15756"/>
  <c r="E15756"/>
  <c r="F15756"/>
  <c r="G15756"/>
  <c r="H15756"/>
  <c r="A15797"/>
  <c r="B15797"/>
  <c r="C15797"/>
  <c r="D15797"/>
  <c r="E15797"/>
  <c r="F15797"/>
  <c r="G15797"/>
  <c r="H15797"/>
  <c r="A15841"/>
  <c r="B15841"/>
  <c r="C15841"/>
  <c r="D15841"/>
  <c r="E15841"/>
  <c r="F15841"/>
  <c r="G15841"/>
  <c r="H15841"/>
  <c r="A15842"/>
  <c r="B15842"/>
  <c r="C15842"/>
  <c r="D15842"/>
  <c r="E15842"/>
  <c r="F15842"/>
  <c r="G15842"/>
  <c r="H15842"/>
  <c r="A15843"/>
  <c r="B15843"/>
  <c r="C15843"/>
  <c r="D15843"/>
  <c r="E15843"/>
  <c r="F15843"/>
  <c r="G15843"/>
  <c r="H15843"/>
  <c r="A15844"/>
  <c r="B15844"/>
  <c r="C15844"/>
  <c r="D15844"/>
  <c r="E15844"/>
  <c r="F15844"/>
  <c r="G15844"/>
  <c r="H15844"/>
  <c r="A15872"/>
  <c r="B15872"/>
  <c r="C15872"/>
  <c r="D15872"/>
  <c r="E15872"/>
  <c r="F15872"/>
  <c r="G15872"/>
  <c r="A15895"/>
  <c r="B15895"/>
  <c r="C15895"/>
  <c r="D15895"/>
  <c r="E15895"/>
  <c r="F15895"/>
  <c r="G15895"/>
  <c r="H15895"/>
  <c r="A15948"/>
  <c r="B15948"/>
  <c r="C15948"/>
  <c r="D15948"/>
  <c r="E15948"/>
  <c r="F15948"/>
  <c r="G15948"/>
  <c r="H15948"/>
  <c r="A16013"/>
  <c r="B16013"/>
  <c r="C16013"/>
  <c r="D16013"/>
  <c r="E16013"/>
  <c r="F16013"/>
  <c r="G16013"/>
  <c r="H16013"/>
  <c r="A15949"/>
  <c r="B15949"/>
  <c r="C15949"/>
  <c r="D15949"/>
  <c r="E15949"/>
  <c r="F15949"/>
  <c r="G15949"/>
  <c r="H15949"/>
  <c r="A15962"/>
  <c r="B15962"/>
  <c r="C15962"/>
  <c r="D15962"/>
  <c r="E15962"/>
  <c r="F15962"/>
  <c r="G15962"/>
  <c r="H15962"/>
  <c r="A16014"/>
  <c r="B16014"/>
  <c r="C16014"/>
  <c r="D16014"/>
  <c r="E16014"/>
  <c r="F16014"/>
  <c r="G16014"/>
  <c r="H16014"/>
  <c r="A16063"/>
  <c r="B16063"/>
  <c r="C16063"/>
  <c r="D16063"/>
  <c r="E16063"/>
  <c r="F16063"/>
  <c r="G16063"/>
  <c r="A16033"/>
  <c r="B16033"/>
  <c r="C16033"/>
  <c r="D16033"/>
  <c r="E16033"/>
  <c r="F16033"/>
  <c r="G16033"/>
  <c r="H16033"/>
  <c r="A15950"/>
  <c r="B15950"/>
  <c r="C15950"/>
  <c r="D15950"/>
  <c r="E15950"/>
  <c r="F15950"/>
  <c r="G15950"/>
  <c r="H15950"/>
  <c r="A16015"/>
  <c r="B16015"/>
  <c r="C16015"/>
  <c r="D16015"/>
  <c r="E16015"/>
  <c r="F16015"/>
  <c r="G16015"/>
  <c r="H16015"/>
  <c r="A15951"/>
  <c r="B15951"/>
  <c r="C15951"/>
  <c r="D15951"/>
  <c r="E15951"/>
  <c r="F15951"/>
  <c r="G15951"/>
  <c r="H15951"/>
  <c r="A16016"/>
  <c r="B16016"/>
  <c r="C16016"/>
  <c r="D16016"/>
  <c r="E16016"/>
  <c r="F16016"/>
  <c r="G16016"/>
  <c r="H16016"/>
  <c r="A15952"/>
  <c r="B15952"/>
  <c r="C15952"/>
  <c r="D15952"/>
  <c r="E15952"/>
  <c r="F15952"/>
  <c r="G15952"/>
  <c r="H15952"/>
  <c r="A16017"/>
  <c r="B16017"/>
  <c r="C16017"/>
  <c r="D16017"/>
  <c r="E16017"/>
  <c r="F16017"/>
  <c r="G16017"/>
  <c r="H16017"/>
  <c r="A15725"/>
  <c r="B15725"/>
  <c r="C15725"/>
  <c r="D15725"/>
  <c r="E15725"/>
  <c r="F15725"/>
  <c r="G15725"/>
  <c r="H15725"/>
  <c r="A15757"/>
  <c r="B15757"/>
  <c r="C15757"/>
  <c r="D15757"/>
  <c r="E15757"/>
  <c r="F15757"/>
  <c r="G15757"/>
  <c r="H15757"/>
  <c r="A15774"/>
  <c r="B15774"/>
  <c r="C15774"/>
  <c r="D15774"/>
  <c r="E15774"/>
  <c r="F15774"/>
  <c r="G15774"/>
  <c r="H15774"/>
  <c r="A15786"/>
  <c r="B15786"/>
  <c r="C15786"/>
  <c r="D15786"/>
  <c r="E15786"/>
  <c r="F15786"/>
  <c r="G15786"/>
  <c r="A15758"/>
  <c r="B15758"/>
  <c r="C15758"/>
  <c r="D15758"/>
  <c r="E15758"/>
  <c r="F15758"/>
  <c r="G15758"/>
  <c r="H15758"/>
  <c r="A15759"/>
  <c r="B15759"/>
  <c r="C15759"/>
  <c r="D15759"/>
  <c r="E15759"/>
  <c r="F15759"/>
  <c r="G15759"/>
  <c r="H15759"/>
  <c r="A15760"/>
  <c r="B15760"/>
  <c r="C15760"/>
  <c r="D15760"/>
  <c r="E15760"/>
  <c r="F15760"/>
  <c r="G15760"/>
  <c r="H15760"/>
  <c r="A15798"/>
  <c r="B15798"/>
  <c r="C15798"/>
  <c r="D15798"/>
  <c r="E15798"/>
  <c r="F15798"/>
  <c r="G15798"/>
  <c r="H15798"/>
  <c r="A15845"/>
  <c r="B15845"/>
  <c r="C15845"/>
  <c r="D15845"/>
  <c r="E15845"/>
  <c r="F15845"/>
  <c r="G15845"/>
  <c r="H15845"/>
  <c r="A15846"/>
  <c r="B15846"/>
  <c r="C15846"/>
  <c r="D15846"/>
  <c r="E15846"/>
  <c r="F15846"/>
  <c r="G15846"/>
  <c r="H15846"/>
  <c r="A15847"/>
  <c r="B15847"/>
  <c r="C15847"/>
  <c r="D15847"/>
  <c r="E15847"/>
  <c r="F15847"/>
  <c r="G15847"/>
  <c r="H15847"/>
  <c r="A15848"/>
  <c r="B15848"/>
  <c r="C15848"/>
  <c r="D15848"/>
  <c r="E15848"/>
  <c r="F15848"/>
  <c r="G15848"/>
  <c r="H15848"/>
  <c r="A15873"/>
  <c r="B15873"/>
  <c r="C15873"/>
  <c r="D15873"/>
  <c r="E15873"/>
  <c r="F15873"/>
  <c r="G15873"/>
  <c r="A15896"/>
  <c r="B15896"/>
  <c r="C15896"/>
  <c r="D15896"/>
  <c r="E15896"/>
  <c r="F15896"/>
  <c r="G15896"/>
  <c r="H15896"/>
  <c r="A15897"/>
  <c r="B15897"/>
  <c r="C15897"/>
  <c r="D15897"/>
  <c r="E15897"/>
  <c r="F15897"/>
  <c r="G15897"/>
  <c r="H15897"/>
  <c r="A15898"/>
  <c r="B15898"/>
  <c r="C15898"/>
  <c r="D15898"/>
  <c r="E15898"/>
  <c r="F15898"/>
  <c r="G15898"/>
  <c r="H15898"/>
  <c r="A16034"/>
  <c r="B16034"/>
  <c r="C16034"/>
  <c r="D16034"/>
  <c r="E16034"/>
  <c r="F16034"/>
  <c r="G16034"/>
  <c r="H16034"/>
  <c r="A15953"/>
  <c r="B15953"/>
  <c r="C15953"/>
  <c r="D15953"/>
  <c r="E15953"/>
  <c r="F15953"/>
  <c r="G15953"/>
  <c r="H15953"/>
  <c r="A16018"/>
  <c r="B16018"/>
  <c r="C16018"/>
  <c r="D16018"/>
  <c r="E16018"/>
  <c r="F16018"/>
  <c r="G16018"/>
  <c r="H16018"/>
  <c r="A16035"/>
  <c r="B16035"/>
  <c r="C16035"/>
  <c r="D16035"/>
  <c r="E16035"/>
  <c r="F16035"/>
  <c r="G16035"/>
  <c r="H16035"/>
  <c r="A15954"/>
  <c r="B15954"/>
  <c r="C15954"/>
  <c r="D15954"/>
  <c r="E15954"/>
  <c r="F15954"/>
  <c r="G15954"/>
  <c r="H15954"/>
  <c r="A16019"/>
  <c r="B16019"/>
  <c r="C16019"/>
  <c r="D16019"/>
  <c r="E16019"/>
  <c r="F16019"/>
  <c r="G16019"/>
  <c r="H16019"/>
  <c r="A15955"/>
  <c r="B15955"/>
  <c r="C15955"/>
  <c r="D15955"/>
  <c r="E15955"/>
  <c r="F15955"/>
  <c r="G15955"/>
  <c r="H15955"/>
  <c r="A16020"/>
  <c r="B16020"/>
  <c r="C16020"/>
  <c r="D16020"/>
  <c r="E16020"/>
  <c r="F16020"/>
  <c r="G16020"/>
  <c r="H16020"/>
  <c r="A15956"/>
  <c r="B15956"/>
  <c r="C15956"/>
  <c r="D15956"/>
  <c r="E15956"/>
  <c r="F15956"/>
  <c r="G15956"/>
  <c r="H15956"/>
  <c r="A13014"/>
  <c r="B13014"/>
  <c r="C13014"/>
  <c r="D13014"/>
  <c r="E13014"/>
  <c r="F13014"/>
  <c r="G13014"/>
  <c r="H13014"/>
  <c r="A13015"/>
  <c r="B13015"/>
  <c r="C13015"/>
  <c r="D13015"/>
  <c r="E13015"/>
  <c r="F13015"/>
  <c r="G13015"/>
  <c r="H13015"/>
  <c r="A13516"/>
  <c r="B13516"/>
  <c r="C13516"/>
  <c r="D13516"/>
  <c r="E13516"/>
  <c r="F13516"/>
  <c r="G13516"/>
  <c r="H13516"/>
  <c r="A13694"/>
  <c r="B13694"/>
  <c r="C13694"/>
  <c r="D13694"/>
  <c r="E13694"/>
  <c r="F13694"/>
  <c r="G13694"/>
  <c r="H13694"/>
  <c r="A13517"/>
  <c r="B13517"/>
  <c r="C13517"/>
  <c r="D13517"/>
  <c r="E13517"/>
  <c r="F13517"/>
  <c r="G13517"/>
  <c r="H13517"/>
  <c r="A13695"/>
  <c r="B13695"/>
  <c r="C13695"/>
  <c r="D13695"/>
  <c r="E13695"/>
  <c r="F13695"/>
  <c r="G13695"/>
  <c r="H13695"/>
  <c r="A13756"/>
  <c r="B13756"/>
  <c r="C13756"/>
  <c r="D13756"/>
  <c r="E13756"/>
  <c r="F13756"/>
  <c r="G13756"/>
  <c r="H13756"/>
  <c r="A13518"/>
  <c r="B13518"/>
  <c r="C13518"/>
  <c r="D13518"/>
  <c r="E13518"/>
  <c r="F13518"/>
  <c r="G13518"/>
  <c r="H13518"/>
  <c r="A13519"/>
  <c r="B13519"/>
  <c r="C13519"/>
  <c r="D13519"/>
  <c r="E13519"/>
  <c r="F13519"/>
  <c r="G13519"/>
  <c r="H13519"/>
  <c r="A13696"/>
  <c r="B13696"/>
  <c r="C13696"/>
  <c r="D13696"/>
  <c r="E13696"/>
  <c r="F13696"/>
  <c r="G13696"/>
  <c r="H13696"/>
  <c r="A12945"/>
  <c r="B12945"/>
  <c r="C12945"/>
  <c r="D12945"/>
  <c r="E12945"/>
  <c r="F12945"/>
  <c r="G12945"/>
  <c r="H12945"/>
  <c r="A12961"/>
  <c r="B12961"/>
  <c r="C12961"/>
  <c r="D12961"/>
  <c r="E12961"/>
  <c r="F12961"/>
  <c r="G12961"/>
  <c r="H12961"/>
  <c r="A12967"/>
  <c r="B12967"/>
  <c r="C12967"/>
  <c r="D12967"/>
  <c r="E12967"/>
  <c r="F12967"/>
  <c r="G12967"/>
  <c r="H12967"/>
  <c r="A12965"/>
  <c r="B12965"/>
  <c r="C12965"/>
  <c r="D12965"/>
  <c r="E12965"/>
  <c r="F12965"/>
  <c r="G12965"/>
  <c r="H12965"/>
  <c r="A12946"/>
  <c r="B12946"/>
  <c r="C12946"/>
  <c r="D12946"/>
  <c r="E12946"/>
  <c r="F12946"/>
  <c r="G12946"/>
  <c r="H12946"/>
  <c r="A12963"/>
  <c r="B12963"/>
  <c r="C12963"/>
  <c r="D12963"/>
  <c r="E12963"/>
  <c r="F12963"/>
  <c r="G12963"/>
  <c r="H12963"/>
  <c r="A12962"/>
  <c r="B12962"/>
  <c r="C12962"/>
  <c r="D12962"/>
  <c r="E12962"/>
  <c r="F12962"/>
  <c r="G12962"/>
  <c r="H12962"/>
  <c r="A12966"/>
  <c r="B12966"/>
  <c r="C12966"/>
  <c r="D12966"/>
  <c r="E12966"/>
  <c r="F12966"/>
  <c r="G12966"/>
  <c r="H12966"/>
  <c r="A12947"/>
  <c r="B12947"/>
  <c r="C12947"/>
  <c r="D12947"/>
  <c r="E12947"/>
  <c r="F12947"/>
  <c r="G12947"/>
  <c r="H12947"/>
  <c r="A12969"/>
  <c r="B12969"/>
  <c r="C12969"/>
  <c r="D12969"/>
  <c r="E12969"/>
  <c r="F12969"/>
  <c r="G12969"/>
  <c r="A13016"/>
  <c r="B13016"/>
  <c r="C13016"/>
  <c r="D13016"/>
  <c r="E13016"/>
  <c r="F13016"/>
  <c r="G13016"/>
  <c r="H13016"/>
  <c r="A13079"/>
  <c r="B13079"/>
  <c r="C13079"/>
  <c r="D13079"/>
  <c r="E13079"/>
  <c r="F13079"/>
  <c r="G13079"/>
  <c r="H13079"/>
  <c r="A13055"/>
  <c r="B13055"/>
  <c r="C13055"/>
  <c r="D13055"/>
  <c r="E13055"/>
  <c r="F13055"/>
  <c r="G13055"/>
  <c r="H13055"/>
  <c r="A13116"/>
  <c r="B13116"/>
  <c r="C13116"/>
  <c r="D13116"/>
  <c r="E13116"/>
  <c r="F13116"/>
  <c r="G13116"/>
  <c r="A13017"/>
  <c r="B13017"/>
  <c r="C13017"/>
  <c r="D13017"/>
  <c r="E13017"/>
  <c r="F13017"/>
  <c r="G13017"/>
  <c r="H13017"/>
  <c r="A13080"/>
  <c r="B13080"/>
  <c r="C13080"/>
  <c r="D13080"/>
  <c r="E13080"/>
  <c r="F13080"/>
  <c r="G13080"/>
  <c r="H13080"/>
  <c r="A13057"/>
  <c r="B13057"/>
  <c r="C13057"/>
  <c r="D13057"/>
  <c r="E13057"/>
  <c r="F13057"/>
  <c r="G13057"/>
  <c r="H13057"/>
  <c r="A13117"/>
  <c r="B13117"/>
  <c r="C13117"/>
  <c r="D13117"/>
  <c r="E13117"/>
  <c r="F13117"/>
  <c r="G13117"/>
  <c r="A13018"/>
  <c r="B13018"/>
  <c r="C13018"/>
  <c r="D13018"/>
  <c r="E13018"/>
  <c r="F13018"/>
  <c r="G13018"/>
  <c r="H13018"/>
  <c r="A13118"/>
  <c r="B13118"/>
  <c r="C13118"/>
  <c r="D13118"/>
  <c r="E13118"/>
  <c r="F13118"/>
  <c r="G13118"/>
  <c r="A13019"/>
  <c r="B13019"/>
  <c r="C13019"/>
  <c r="D13019"/>
  <c r="E13019"/>
  <c r="F13019"/>
  <c r="G13019"/>
  <c r="H13019"/>
  <c r="A13119"/>
  <c r="B13119"/>
  <c r="C13119"/>
  <c r="D13119"/>
  <c r="E13119"/>
  <c r="F13119"/>
  <c r="G13119"/>
  <c r="A13142"/>
  <c r="B13142"/>
  <c r="C13142"/>
  <c r="D13142"/>
  <c r="E13142"/>
  <c r="F13142"/>
  <c r="G13142"/>
  <c r="H13142"/>
  <c r="A13160"/>
  <c r="B13160"/>
  <c r="C13160"/>
  <c r="D13160"/>
  <c r="E13160"/>
  <c r="F13160"/>
  <c r="G13160"/>
  <c r="H13160"/>
  <c r="A13177"/>
  <c r="B13177"/>
  <c r="C13177"/>
  <c r="D13177"/>
  <c r="E13177"/>
  <c r="F13177"/>
  <c r="G13177"/>
  <c r="A13185"/>
  <c r="B13185"/>
  <c r="C13185"/>
  <c r="D13185"/>
  <c r="E13185"/>
  <c r="F13185"/>
  <c r="G13185"/>
  <c r="H13185"/>
  <c r="A13251"/>
  <c r="B13251"/>
  <c r="C13251"/>
  <c r="D13251"/>
  <c r="E13251"/>
  <c r="F13251"/>
  <c r="G13251"/>
  <c r="H13251"/>
  <c r="A13320"/>
  <c r="B13320"/>
  <c r="C13320"/>
  <c r="D13320"/>
  <c r="E13320"/>
  <c r="F13320"/>
  <c r="G13320"/>
  <c r="A13252"/>
  <c r="B13252"/>
  <c r="C13252"/>
  <c r="D13252"/>
  <c r="E13252"/>
  <c r="F13252"/>
  <c r="G13252"/>
  <c r="H13252"/>
  <c r="A13321"/>
  <c r="B13321"/>
  <c r="C13321"/>
  <c r="D13321"/>
  <c r="E13321"/>
  <c r="F13321"/>
  <c r="G13321"/>
  <c r="A13253"/>
  <c r="B13253"/>
  <c r="C13253"/>
  <c r="D13253"/>
  <c r="E13253"/>
  <c r="F13253"/>
  <c r="G13253"/>
  <c r="H13253"/>
  <c r="A13254"/>
  <c r="B13254"/>
  <c r="C13254"/>
  <c r="D13254"/>
  <c r="E13254"/>
  <c r="F13254"/>
  <c r="G13254"/>
  <c r="H13254"/>
  <c r="A13255"/>
  <c r="B13255"/>
  <c r="C13255"/>
  <c r="D13255"/>
  <c r="E13255"/>
  <c r="F13255"/>
  <c r="G13255"/>
  <c r="H13255"/>
  <c r="A13322"/>
  <c r="B13322"/>
  <c r="C13322"/>
  <c r="D13322"/>
  <c r="E13322"/>
  <c r="F13322"/>
  <c r="G13322"/>
  <c r="A13362"/>
  <c r="B13362"/>
  <c r="C13362"/>
  <c r="D13362"/>
  <c r="E13362"/>
  <c r="F13362"/>
  <c r="G13362"/>
  <c r="A13333"/>
  <c r="B13333"/>
  <c r="C13333"/>
  <c r="D13333"/>
  <c r="E13333"/>
  <c r="F13333"/>
  <c r="G13333"/>
  <c r="A13363"/>
  <c r="B13363"/>
  <c r="C13363"/>
  <c r="D13363"/>
  <c r="E13363"/>
  <c r="F13363"/>
  <c r="G13363"/>
  <c r="A13334"/>
  <c r="B13334"/>
  <c r="C13334"/>
  <c r="D13334"/>
  <c r="E13334"/>
  <c r="F13334"/>
  <c r="G13334"/>
  <c r="A13364"/>
  <c r="B13364"/>
  <c r="C13364"/>
  <c r="D13364"/>
  <c r="E13364"/>
  <c r="F13364"/>
  <c r="G13364"/>
  <c r="A13335"/>
  <c r="B13335"/>
  <c r="C13335"/>
  <c r="D13335"/>
  <c r="E13335"/>
  <c r="F13335"/>
  <c r="G13335"/>
  <c r="A13398"/>
  <c r="B13398"/>
  <c r="C13398"/>
  <c r="D13398"/>
  <c r="E13398"/>
  <c r="F13398"/>
  <c r="G13398"/>
  <c r="H13398"/>
  <c r="A13418"/>
  <c r="B13418"/>
  <c r="C13418"/>
  <c r="D13418"/>
  <c r="E13418"/>
  <c r="F13418"/>
  <c r="G13418"/>
  <c r="H13418"/>
  <c r="A13433"/>
  <c r="B13433"/>
  <c r="C13433"/>
  <c r="D13433"/>
  <c r="E13433"/>
  <c r="F13433"/>
  <c r="G13433"/>
  <c r="H13433"/>
  <c r="A13446"/>
  <c r="B13446"/>
  <c r="C13446"/>
  <c r="D13446"/>
  <c r="E13446"/>
  <c r="F13446"/>
  <c r="G13446"/>
  <c r="A13399"/>
  <c r="B13399"/>
  <c r="C13399"/>
  <c r="D13399"/>
  <c r="E13399"/>
  <c r="F13399"/>
  <c r="G13399"/>
  <c r="H13399"/>
  <c r="A13439"/>
  <c r="B13439"/>
  <c r="C13439"/>
  <c r="D13439"/>
  <c r="E13439"/>
  <c r="F13439"/>
  <c r="G13439"/>
  <c r="H13439"/>
  <c r="A13400"/>
  <c r="B13400"/>
  <c r="C13400"/>
  <c r="D13400"/>
  <c r="E13400"/>
  <c r="F13400"/>
  <c r="G13400"/>
  <c r="H13400"/>
  <c r="A13434"/>
  <c r="B13434"/>
  <c r="C13434"/>
  <c r="D13434"/>
  <c r="E13434"/>
  <c r="F13434"/>
  <c r="G13434"/>
  <c r="H13434"/>
  <c r="A13447"/>
  <c r="B13447"/>
  <c r="C13447"/>
  <c r="D13447"/>
  <c r="E13447"/>
  <c r="F13447"/>
  <c r="G13447"/>
  <c r="A13520"/>
  <c r="B13520"/>
  <c r="C13520"/>
  <c r="D13520"/>
  <c r="E13520"/>
  <c r="F13520"/>
  <c r="G13520"/>
  <c r="H13520"/>
  <c r="A13568"/>
  <c r="B13568"/>
  <c r="C13568"/>
  <c r="D13568"/>
  <c r="E13568"/>
  <c r="F13568"/>
  <c r="G13568"/>
  <c r="H13568"/>
  <c r="A13697"/>
  <c r="B13697"/>
  <c r="C13697"/>
  <c r="D13697"/>
  <c r="E13697"/>
  <c r="F13697"/>
  <c r="G13697"/>
  <c r="H13697"/>
  <c r="A13853"/>
  <c r="B13853"/>
  <c r="C13853"/>
  <c r="D13853"/>
  <c r="E13853"/>
  <c r="F13853"/>
  <c r="G13853"/>
  <c r="A13757"/>
  <c r="B13757"/>
  <c r="C13757"/>
  <c r="D13757"/>
  <c r="E13757"/>
  <c r="F13757"/>
  <c r="G13757"/>
  <c r="H13757"/>
  <c r="A13521"/>
  <c r="B13521"/>
  <c r="C13521"/>
  <c r="D13521"/>
  <c r="E13521"/>
  <c r="F13521"/>
  <c r="G13521"/>
  <c r="H13521"/>
  <c r="A13698"/>
  <c r="B13698"/>
  <c r="C13698"/>
  <c r="D13698"/>
  <c r="E13698"/>
  <c r="F13698"/>
  <c r="G13698"/>
  <c r="H13698"/>
  <c r="A13616"/>
  <c r="B13616"/>
  <c r="C13616"/>
  <c r="D13616"/>
  <c r="E13616"/>
  <c r="F13616"/>
  <c r="G13616"/>
  <c r="H13616"/>
  <c r="A13781"/>
  <c r="B13781"/>
  <c r="C13781"/>
  <c r="D13781"/>
  <c r="E13781"/>
  <c r="F13781"/>
  <c r="G13781"/>
  <c r="H13781"/>
  <c r="A13854"/>
  <c r="B13854"/>
  <c r="C13854"/>
  <c r="D13854"/>
  <c r="E13854"/>
  <c r="F13854"/>
  <c r="G13854"/>
  <c r="A13758"/>
  <c r="B13758"/>
  <c r="C13758"/>
  <c r="D13758"/>
  <c r="E13758"/>
  <c r="F13758"/>
  <c r="G13758"/>
  <c r="H13758"/>
  <c r="A13522"/>
  <c r="B13522"/>
  <c r="C13522"/>
  <c r="D13522"/>
  <c r="E13522"/>
  <c r="F13522"/>
  <c r="G13522"/>
  <c r="H13522"/>
  <c r="A13569"/>
  <c r="B13569"/>
  <c r="C13569"/>
  <c r="D13569"/>
  <c r="E13569"/>
  <c r="F13569"/>
  <c r="G13569"/>
  <c r="H13569"/>
  <c r="A13699"/>
  <c r="B13699"/>
  <c r="C13699"/>
  <c r="D13699"/>
  <c r="E13699"/>
  <c r="F13699"/>
  <c r="G13699"/>
  <c r="H13699"/>
  <c r="A13782"/>
  <c r="B13782"/>
  <c r="C13782"/>
  <c r="D13782"/>
  <c r="E13782"/>
  <c r="F13782"/>
  <c r="G13782"/>
  <c r="H13782"/>
  <c r="A13855"/>
  <c r="B13855"/>
  <c r="C13855"/>
  <c r="D13855"/>
  <c r="E13855"/>
  <c r="F13855"/>
  <c r="G13855"/>
  <c r="A13759"/>
  <c r="B13759"/>
  <c r="C13759"/>
  <c r="D13759"/>
  <c r="E13759"/>
  <c r="F13759"/>
  <c r="G13759"/>
  <c r="H13759"/>
  <c r="A13523"/>
  <c r="B13523"/>
  <c r="C13523"/>
  <c r="D13523"/>
  <c r="E13523"/>
  <c r="F13523"/>
  <c r="G13523"/>
  <c r="H13523"/>
  <c r="A13700"/>
  <c r="B13700"/>
  <c r="C13700"/>
  <c r="D13700"/>
  <c r="E13700"/>
  <c r="F13700"/>
  <c r="G13700"/>
  <c r="H13700"/>
  <c r="A13856"/>
  <c r="B13856"/>
  <c r="C13856"/>
  <c r="D13856"/>
  <c r="E13856"/>
  <c r="F13856"/>
  <c r="G13856"/>
  <c r="A13760"/>
  <c r="B13760"/>
  <c r="C13760"/>
  <c r="D13760"/>
  <c r="E13760"/>
  <c r="F13760"/>
  <c r="G13760"/>
  <c r="H13760"/>
  <c r="A13524"/>
  <c r="B13524"/>
  <c r="C13524"/>
  <c r="D13524"/>
  <c r="E13524"/>
  <c r="F13524"/>
  <c r="G13524"/>
  <c r="H13524"/>
  <c r="A13701"/>
  <c r="B13701"/>
  <c r="C13701"/>
  <c r="D13701"/>
  <c r="E13701"/>
  <c r="F13701"/>
  <c r="G13701"/>
  <c r="H13701"/>
  <c r="A13857"/>
  <c r="B13857"/>
  <c r="C13857"/>
  <c r="D13857"/>
  <c r="E13857"/>
  <c r="F13857"/>
  <c r="G13857"/>
  <c r="A12948"/>
  <c r="B12948"/>
  <c r="C12948"/>
  <c r="D12948"/>
  <c r="E12948"/>
  <c r="F12948"/>
  <c r="G12948"/>
  <c r="H12948"/>
  <c r="A13020"/>
  <c r="B13020"/>
  <c r="C13020"/>
  <c r="D13020"/>
  <c r="E13020"/>
  <c r="F13020"/>
  <c r="G13020"/>
  <c r="H13020"/>
  <c r="A13021"/>
  <c r="B13021"/>
  <c r="C13021"/>
  <c r="D13021"/>
  <c r="E13021"/>
  <c r="F13021"/>
  <c r="G13021"/>
  <c r="H13021"/>
  <c r="A13702"/>
  <c r="B13702"/>
  <c r="C13702"/>
  <c r="D13702"/>
  <c r="E13702"/>
  <c r="F13702"/>
  <c r="G13702"/>
  <c r="H13702"/>
  <c r="A13525"/>
  <c r="B13525"/>
  <c r="C13525"/>
  <c r="D13525"/>
  <c r="E13525"/>
  <c r="F13525"/>
  <c r="G13525"/>
  <c r="H13525"/>
  <c r="A13703"/>
  <c r="B13703"/>
  <c r="C13703"/>
  <c r="D13703"/>
  <c r="E13703"/>
  <c r="F13703"/>
  <c r="G13703"/>
  <c r="H13703"/>
  <c r="A13858"/>
  <c r="B13858"/>
  <c r="C13858"/>
  <c r="D13858"/>
  <c r="E13858"/>
  <c r="F13858"/>
  <c r="G13858"/>
  <c r="A13526"/>
  <c r="B13526"/>
  <c r="C13526"/>
  <c r="D13526"/>
  <c r="E13526"/>
  <c r="F13526"/>
  <c r="G13526"/>
  <c r="H13526"/>
  <c r="A13704"/>
  <c r="B13704"/>
  <c r="C13704"/>
  <c r="D13704"/>
  <c r="E13704"/>
  <c r="F13704"/>
  <c r="G13704"/>
  <c r="H13704"/>
  <c r="A13527"/>
  <c r="B13527"/>
  <c r="C13527"/>
  <c r="D13527"/>
  <c r="E13527"/>
  <c r="F13527"/>
  <c r="G13527"/>
  <c r="H13527"/>
  <c r="A13705"/>
  <c r="B13705"/>
  <c r="C13705"/>
  <c r="D13705"/>
  <c r="E13705"/>
  <c r="F13705"/>
  <c r="G13705"/>
  <c r="H13705"/>
  <c r="A13706"/>
  <c r="B13706"/>
  <c r="C13706"/>
  <c r="D13706"/>
  <c r="E13706"/>
  <c r="F13706"/>
  <c r="G13706"/>
  <c r="H13706"/>
  <c r="A13022"/>
  <c r="B13022"/>
  <c r="C13022"/>
  <c r="D13022"/>
  <c r="E13022"/>
  <c r="F13022"/>
  <c r="G13022"/>
  <c r="H13022"/>
  <c r="A13081"/>
  <c r="B13081"/>
  <c r="C13081"/>
  <c r="D13081"/>
  <c r="E13081"/>
  <c r="F13081"/>
  <c r="G13081"/>
  <c r="H13081"/>
  <c r="A13023"/>
  <c r="B13023"/>
  <c r="C13023"/>
  <c r="D13023"/>
  <c r="E13023"/>
  <c r="F13023"/>
  <c r="G13023"/>
  <c r="H13023"/>
  <c r="A13120"/>
  <c r="B13120"/>
  <c r="C13120"/>
  <c r="D13120"/>
  <c r="E13120"/>
  <c r="F13120"/>
  <c r="G13120"/>
  <c r="A13024"/>
  <c r="B13024"/>
  <c r="C13024"/>
  <c r="D13024"/>
  <c r="E13024"/>
  <c r="F13024"/>
  <c r="G13024"/>
  <c r="H13024"/>
  <c r="A13161"/>
  <c r="B13161"/>
  <c r="C13161"/>
  <c r="D13161"/>
  <c r="E13161"/>
  <c r="F13161"/>
  <c r="G13161"/>
  <c r="H13161"/>
  <c r="A13256"/>
  <c r="B13256"/>
  <c r="C13256"/>
  <c r="D13256"/>
  <c r="E13256"/>
  <c r="F13256"/>
  <c r="G13256"/>
  <c r="H13256"/>
  <c r="A13257"/>
  <c r="B13257"/>
  <c r="C13257"/>
  <c r="D13257"/>
  <c r="E13257"/>
  <c r="F13257"/>
  <c r="G13257"/>
  <c r="H13257"/>
  <c r="A13258"/>
  <c r="B13258"/>
  <c r="C13258"/>
  <c r="D13258"/>
  <c r="E13258"/>
  <c r="F13258"/>
  <c r="G13258"/>
  <c r="H13258"/>
  <c r="A13365"/>
  <c r="B13365"/>
  <c r="C13365"/>
  <c r="D13365"/>
  <c r="E13365"/>
  <c r="F13365"/>
  <c r="G13365"/>
  <c r="A13336"/>
  <c r="B13336"/>
  <c r="C13336"/>
  <c r="D13336"/>
  <c r="E13336"/>
  <c r="F13336"/>
  <c r="G13336"/>
  <c r="A13401"/>
  <c r="B13401"/>
  <c r="C13401"/>
  <c r="D13401"/>
  <c r="E13401"/>
  <c r="F13401"/>
  <c r="G13401"/>
  <c r="H13401"/>
  <c r="A13402"/>
  <c r="B13402"/>
  <c r="C13402"/>
  <c r="D13402"/>
  <c r="E13402"/>
  <c r="F13402"/>
  <c r="G13402"/>
  <c r="H13402"/>
  <c r="A13707"/>
  <c r="B13707"/>
  <c r="C13707"/>
  <c r="D13707"/>
  <c r="E13707"/>
  <c r="F13707"/>
  <c r="G13707"/>
  <c r="H13707"/>
  <c r="A13528"/>
  <c r="B13528"/>
  <c r="C13528"/>
  <c r="D13528"/>
  <c r="E13528"/>
  <c r="F13528"/>
  <c r="G13528"/>
  <c r="H13528"/>
  <c r="A13708"/>
  <c r="B13708"/>
  <c r="C13708"/>
  <c r="D13708"/>
  <c r="E13708"/>
  <c r="F13708"/>
  <c r="G13708"/>
  <c r="H13708"/>
  <c r="A13761"/>
  <c r="B13761"/>
  <c r="C13761"/>
  <c r="D13761"/>
  <c r="E13761"/>
  <c r="F13761"/>
  <c r="G13761"/>
  <c r="H13761"/>
  <c r="A13529"/>
  <c r="B13529"/>
  <c r="C13529"/>
  <c r="D13529"/>
  <c r="E13529"/>
  <c r="F13529"/>
  <c r="G13529"/>
  <c r="H13529"/>
  <c r="A13709"/>
  <c r="B13709"/>
  <c r="C13709"/>
  <c r="D13709"/>
  <c r="E13709"/>
  <c r="F13709"/>
  <c r="G13709"/>
  <c r="H13709"/>
  <c r="A13783"/>
  <c r="B13783"/>
  <c r="C13783"/>
  <c r="D13783"/>
  <c r="E13783"/>
  <c r="F13783"/>
  <c r="G13783"/>
  <c r="H13783"/>
  <c r="A13530"/>
  <c r="B13530"/>
  <c r="C13530"/>
  <c r="D13530"/>
  <c r="E13530"/>
  <c r="F13530"/>
  <c r="G13530"/>
  <c r="H13530"/>
  <c r="A13710"/>
  <c r="B13710"/>
  <c r="C13710"/>
  <c r="D13710"/>
  <c r="E13710"/>
  <c r="F13710"/>
  <c r="G13710"/>
  <c r="H13710"/>
  <c r="A13531"/>
  <c r="B13531"/>
  <c r="C13531"/>
  <c r="D13531"/>
  <c r="E13531"/>
  <c r="F13531"/>
  <c r="G13531"/>
  <c r="H13531"/>
  <c r="A13711"/>
  <c r="B13711"/>
  <c r="C13711"/>
  <c r="D13711"/>
  <c r="E13711"/>
  <c r="F13711"/>
  <c r="G13711"/>
  <c r="H13711"/>
  <c r="A12949"/>
  <c r="B12949"/>
  <c r="C12949"/>
  <c r="D12949"/>
  <c r="E12949"/>
  <c r="F12949"/>
  <c r="G12949"/>
  <c r="H12949"/>
  <c r="A13025"/>
  <c r="B13025"/>
  <c r="C13025"/>
  <c r="D13025"/>
  <c r="E13025"/>
  <c r="F13025"/>
  <c r="G13025"/>
  <c r="H13025"/>
  <c r="A13048"/>
  <c r="B13048"/>
  <c r="C13048"/>
  <c r="D13048"/>
  <c r="E13048"/>
  <c r="F13048"/>
  <c r="G13048"/>
  <c r="H13048"/>
  <c r="A13082"/>
  <c r="B13082"/>
  <c r="C13082"/>
  <c r="D13082"/>
  <c r="E13082"/>
  <c r="F13082"/>
  <c r="G13082"/>
  <c r="H13082"/>
  <c r="A13121"/>
  <c r="B13121"/>
  <c r="C13121"/>
  <c r="D13121"/>
  <c r="E13121"/>
  <c r="F13121"/>
  <c r="G13121"/>
  <c r="A13026"/>
  <c r="B13026"/>
  <c r="C13026"/>
  <c r="D13026"/>
  <c r="E13026"/>
  <c r="F13026"/>
  <c r="G13026"/>
  <c r="H13026"/>
  <c r="A13122"/>
  <c r="B13122"/>
  <c r="C13122"/>
  <c r="D13122"/>
  <c r="E13122"/>
  <c r="F13122"/>
  <c r="G13122"/>
  <c r="A13027"/>
  <c r="B13027"/>
  <c r="C13027"/>
  <c r="D13027"/>
  <c r="E13027"/>
  <c r="F13027"/>
  <c r="G13027"/>
  <c r="H13027"/>
  <c r="A13123"/>
  <c r="B13123"/>
  <c r="C13123"/>
  <c r="D13123"/>
  <c r="E13123"/>
  <c r="F13123"/>
  <c r="G13123"/>
  <c r="A13028"/>
  <c r="B13028"/>
  <c r="C13028"/>
  <c r="D13028"/>
  <c r="E13028"/>
  <c r="F13028"/>
  <c r="G13028"/>
  <c r="H13028"/>
  <c r="A13162"/>
  <c r="B13162"/>
  <c r="C13162"/>
  <c r="D13162"/>
  <c r="E13162"/>
  <c r="F13162"/>
  <c r="G13162"/>
  <c r="H13162"/>
  <c r="A13259"/>
  <c r="B13259"/>
  <c r="C13259"/>
  <c r="D13259"/>
  <c r="E13259"/>
  <c r="F13259"/>
  <c r="G13259"/>
  <c r="H13259"/>
  <c r="A13260"/>
  <c r="B13260"/>
  <c r="C13260"/>
  <c r="D13260"/>
  <c r="E13260"/>
  <c r="F13260"/>
  <c r="G13260"/>
  <c r="H13260"/>
  <c r="A13261"/>
  <c r="B13261"/>
  <c r="C13261"/>
  <c r="D13261"/>
  <c r="E13261"/>
  <c r="F13261"/>
  <c r="G13261"/>
  <c r="H13261"/>
  <c r="A13262"/>
  <c r="B13262"/>
  <c r="C13262"/>
  <c r="D13262"/>
  <c r="E13262"/>
  <c r="F13262"/>
  <c r="G13262"/>
  <c r="H13262"/>
  <c r="A13366"/>
  <c r="B13366"/>
  <c r="C13366"/>
  <c r="D13366"/>
  <c r="E13366"/>
  <c r="F13366"/>
  <c r="G13366"/>
  <c r="A13337"/>
  <c r="B13337"/>
  <c r="C13337"/>
  <c r="D13337"/>
  <c r="E13337"/>
  <c r="F13337"/>
  <c r="G13337"/>
  <c r="A13403"/>
  <c r="B13403"/>
  <c r="C13403"/>
  <c r="D13403"/>
  <c r="E13403"/>
  <c r="F13403"/>
  <c r="G13403"/>
  <c r="H13403"/>
  <c r="A13404"/>
  <c r="B13404"/>
  <c r="C13404"/>
  <c r="D13404"/>
  <c r="E13404"/>
  <c r="F13404"/>
  <c r="G13404"/>
  <c r="H13404"/>
  <c r="A13405"/>
  <c r="B13405"/>
  <c r="C13405"/>
  <c r="D13405"/>
  <c r="E13405"/>
  <c r="F13405"/>
  <c r="G13405"/>
  <c r="H13405"/>
  <c r="A13712"/>
  <c r="B13712"/>
  <c r="C13712"/>
  <c r="D13712"/>
  <c r="E13712"/>
  <c r="F13712"/>
  <c r="G13712"/>
  <c r="H13712"/>
  <c r="A13762"/>
  <c r="B13762"/>
  <c r="C13762"/>
  <c r="D13762"/>
  <c r="E13762"/>
  <c r="F13762"/>
  <c r="G13762"/>
  <c r="H13762"/>
  <c r="A13532"/>
  <c r="B13532"/>
  <c r="C13532"/>
  <c r="D13532"/>
  <c r="E13532"/>
  <c r="F13532"/>
  <c r="G13532"/>
  <c r="H13532"/>
  <c r="A13713"/>
  <c r="B13713"/>
  <c r="C13713"/>
  <c r="D13713"/>
  <c r="E13713"/>
  <c r="F13713"/>
  <c r="G13713"/>
  <c r="H13713"/>
  <c r="A13784"/>
  <c r="B13784"/>
  <c r="C13784"/>
  <c r="D13784"/>
  <c r="E13784"/>
  <c r="F13784"/>
  <c r="G13784"/>
  <c r="H13784"/>
  <c r="A13763"/>
  <c r="B13763"/>
  <c r="C13763"/>
  <c r="D13763"/>
  <c r="E13763"/>
  <c r="F13763"/>
  <c r="G13763"/>
  <c r="H13763"/>
  <c r="A13533"/>
  <c r="B13533"/>
  <c r="C13533"/>
  <c r="D13533"/>
  <c r="E13533"/>
  <c r="F13533"/>
  <c r="G13533"/>
  <c r="H13533"/>
  <c r="A13714"/>
  <c r="B13714"/>
  <c r="C13714"/>
  <c r="D13714"/>
  <c r="E13714"/>
  <c r="F13714"/>
  <c r="G13714"/>
  <c r="H13714"/>
  <c r="A13785"/>
  <c r="B13785"/>
  <c r="C13785"/>
  <c r="D13785"/>
  <c r="E13785"/>
  <c r="F13785"/>
  <c r="G13785"/>
  <c r="H13785"/>
  <c r="A13859"/>
  <c r="B13859"/>
  <c r="C13859"/>
  <c r="D13859"/>
  <c r="E13859"/>
  <c r="F13859"/>
  <c r="G13859"/>
  <c r="A13534"/>
  <c r="B13534"/>
  <c r="C13534"/>
  <c r="D13534"/>
  <c r="E13534"/>
  <c r="F13534"/>
  <c r="G13534"/>
  <c r="H13534"/>
  <c r="A13715"/>
  <c r="B13715"/>
  <c r="C13715"/>
  <c r="D13715"/>
  <c r="E13715"/>
  <c r="F13715"/>
  <c r="G13715"/>
  <c r="H13715"/>
  <c r="A13764"/>
  <c r="B13764"/>
  <c r="C13764"/>
  <c r="D13764"/>
  <c r="E13764"/>
  <c r="F13764"/>
  <c r="G13764"/>
  <c r="H13764"/>
  <c r="A13716"/>
  <c r="B13716"/>
  <c r="C13716"/>
  <c r="D13716"/>
  <c r="E13716"/>
  <c r="F13716"/>
  <c r="G13716"/>
  <c r="H13716"/>
  <c r="A12950"/>
  <c r="B12950"/>
  <c r="C12950"/>
  <c r="D12950"/>
  <c r="E12950"/>
  <c r="F12950"/>
  <c r="G12950"/>
  <c r="H12950"/>
  <c r="A12951"/>
  <c r="B12951"/>
  <c r="C12951"/>
  <c r="D12951"/>
  <c r="E12951"/>
  <c r="F12951"/>
  <c r="G12951"/>
  <c r="H12951"/>
  <c r="A12952"/>
  <c r="B12952"/>
  <c r="C12952"/>
  <c r="D12952"/>
  <c r="E12952"/>
  <c r="F12952"/>
  <c r="G12952"/>
  <c r="H12952"/>
  <c r="A12964"/>
  <c r="B12964"/>
  <c r="C12964"/>
  <c r="D12964"/>
  <c r="E12964"/>
  <c r="F12964"/>
  <c r="G12964"/>
  <c r="H12964"/>
  <c r="A13029"/>
  <c r="B13029"/>
  <c r="C13029"/>
  <c r="D13029"/>
  <c r="E13029"/>
  <c r="F13029"/>
  <c r="G13029"/>
  <c r="H13029"/>
  <c r="A13083"/>
  <c r="B13083"/>
  <c r="C13083"/>
  <c r="D13083"/>
  <c r="E13083"/>
  <c r="F13083"/>
  <c r="G13083"/>
  <c r="H13083"/>
  <c r="A13030"/>
  <c r="B13030"/>
  <c r="C13030"/>
  <c r="D13030"/>
  <c r="E13030"/>
  <c r="F13030"/>
  <c r="G13030"/>
  <c r="H13030"/>
  <c r="A13124"/>
  <c r="B13124"/>
  <c r="C13124"/>
  <c r="D13124"/>
  <c r="E13124"/>
  <c r="F13124"/>
  <c r="G13124"/>
  <c r="A13031"/>
  <c r="B13031"/>
  <c r="C13031"/>
  <c r="D13031"/>
  <c r="E13031"/>
  <c r="F13031"/>
  <c r="G13031"/>
  <c r="H13031"/>
  <c r="A13032"/>
  <c r="B13032"/>
  <c r="C13032"/>
  <c r="D13032"/>
  <c r="E13032"/>
  <c r="F13032"/>
  <c r="G13032"/>
  <c r="H13032"/>
  <c r="A13163"/>
  <c r="B13163"/>
  <c r="C13163"/>
  <c r="D13163"/>
  <c r="E13163"/>
  <c r="F13163"/>
  <c r="G13163"/>
  <c r="H13163"/>
  <c r="A13186"/>
  <c r="B13186"/>
  <c r="C13186"/>
  <c r="D13186"/>
  <c r="E13186"/>
  <c r="F13186"/>
  <c r="G13186"/>
  <c r="H13186"/>
  <c r="A13263"/>
  <c r="B13263"/>
  <c r="C13263"/>
  <c r="D13263"/>
  <c r="E13263"/>
  <c r="F13263"/>
  <c r="G13263"/>
  <c r="H13263"/>
  <c r="A13264"/>
  <c r="B13264"/>
  <c r="C13264"/>
  <c r="D13264"/>
  <c r="E13264"/>
  <c r="F13264"/>
  <c r="G13264"/>
  <c r="H13264"/>
  <c r="A13265"/>
  <c r="B13265"/>
  <c r="C13265"/>
  <c r="D13265"/>
  <c r="E13265"/>
  <c r="F13265"/>
  <c r="G13265"/>
  <c r="H13265"/>
  <c r="A13266"/>
  <c r="B13266"/>
  <c r="C13266"/>
  <c r="D13266"/>
  <c r="E13266"/>
  <c r="F13266"/>
  <c r="G13266"/>
  <c r="H13266"/>
  <c r="A13267"/>
  <c r="B13267"/>
  <c r="C13267"/>
  <c r="D13267"/>
  <c r="E13267"/>
  <c r="F13267"/>
  <c r="G13267"/>
  <c r="H13267"/>
  <c r="A13367"/>
  <c r="B13367"/>
  <c r="C13367"/>
  <c r="D13367"/>
  <c r="E13367"/>
  <c r="F13367"/>
  <c r="G13367"/>
  <c r="A13325"/>
  <c r="B13325"/>
  <c r="C13325"/>
  <c r="D13325"/>
  <c r="E13325"/>
  <c r="F13325"/>
  <c r="G13325"/>
  <c r="H13325"/>
  <c r="A13338"/>
  <c r="B13338"/>
  <c r="C13338"/>
  <c r="D13338"/>
  <c r="E13338"/>
  <c r="F13338"/>
  <c r="G13338"/>
  <c r="A13375"/>
  <c r="B13375"/>
  <c r="C13375"/>
  <c r="D13375"/>
  <c r="E13375"/>
  <c r="F13375"/>
  <c r="G13375"/>
  <c r="H13375"/>
  <c r="A13406"/>
  <c r="B13406"/>
  <c r="C13406"/>
  <c r="D13406"/>
  <c r="E13406"/>
  <c r="F13406"/>
  <c r="G13406"/>
  <c r="H13406"/>
  <c r="A13407"/>
  <c r="B13407"/>
  <c r="C13407"/>
  <c r="D13407"/>
  <c r="E13407"/>
  <c r="F13407"/>
  <c r="G13407"/>
  <c r="H13407"/>
  <c r="A13448"/>
  <c r="B13448"/>
  <c r="C13448"/>
  <c r="D13448"/>
  <c r="E13448"/>
  <c r="F13448"/>
  <c r="G13448"/>
  <c r="A13408"/>
  <c r="B13408"/>
  <c r="C13408"/>
  <c r="D13408"/>
  <c r="E13408"/>
  <c r="F13408"/>
  <c r="G13408"/>
  <c r="H13408"/>
  <c r="A13570"/>
  <c r="B13570"/>
  <c r="C13570"/>
  <c r="D13570"/>
  <c r="E13570"/>
  <c r="F13570"/>
  <c r="G13570"/>
  <c r="H13570"/>
  <c r="A13717"/>
  <c r="B13717"/>
  <c r="C13717"/>
  <c r="D13717"/>
  <c r="E13717"/>
  <c r="F13717"/>
  <c r="G13717"/>
  <c r="H13717"/>
  <c r="A13765"/>
  <c r="B13765"/>
  <c r="C13765"/>
  <c r="D13765"/>
  <c r="E13765"/>
  <c r="F13765"/>
  <c r="G13765"/>
  <c r="H13765"/>
  <c r="A13535"/>
  <c r="B13535"/>
  <c r="C13535"/>
  <c r="D13535"/>
  <c r="E13535"/>
  <c r="F13535"/>
  <c r="G13535"/>
  <c r="H13535"/>
  <c r="A13571"/>
  <c r="B13571"/>
  <c r="C13571"/>
  <c r="D13571"/>
  <c r="E13571"/>
  <c r="F13571"/>
  <c r="G13571"/>
  <c r="H13571"/>
  <c r="A13718"/>
  <c r="B13718"/>
  <c r="C13718"/>
  <c r="D13718"/>
  <c r="E13718"/>
  <c r="F13718"/>
  <c r="G13718"/>
  <c r="H13718"/>
  <c r="A13860"/>
  <c r="B13860"/>
  <c r="C13860"/>
  <c r="D13860"/>
  <c r="E13860"/>
  <c r="F13860"/>
  <c r="G13860"/>
  <c r="A13766"/>
  <c r="B13766"/>
  <c r="C13766"/>
  <c r="D13766"/>
  <c r="E13766"/>
  <c r="F13766"/>
  <c r="G13766"/>
  <c r="H13766"/>
  <c r="A13536"/>
  <c r="B13536"/>
  <c r="C13536"/>
  <c r="D13536"/>
  <c r="E13536"/>
  <c r="F13536"/>
  <c r="G13536"/>
  <c r="H13536"/>
  <c r="A13719"/>
  <c r="B13719"/>
  <c r="C13719"/>
  <c r="D13719"/>
  <c r="E13719"/>
  <c r="F13719"/>
  <c r="G13719"/>
  <c r="H13719"/>
  <c r="A13861"/>
  <c r="B13861"/>
  <c r="C13861"/>
  <c r="D13861"/>
  <c r="E13861"/>
  <c r="F13861"/>
  <c r="G13861"/>
  <c r="A13537"/>
  <c r="B13537"/>
  <c r="C13537"/>
  <c r="D13537"/>
  <c r="E13537"/>
  <c r="F13537"/>
  <c r="G13537"/>
  <c r="H13537"/>
  <c r="A13720"/>
  <c r="B13720"/>
  <c r="C13720"/>
  <c r="D13720"/>
  <c r="E13720"/>
  <c r="F13720"/>
  <c r="G13720"/>
  <c r="H13720"/>
  <c r="A13767"/>
  <c r="B13767"/>
  <c r="C13767"/>
  <c r="D13767"/>
  <c r="E13767"/>
  <c r="F13767"/>
  <c r="G13767"/>
  <c r="H13767"/>
  <c r="A13538"/>
  <c r="B13538"/>
  <c r="C13538"/>
  <c r="D13538"/>
  <c r="E13538"/>
  <c r="F13538"/>
  <c r="G13538"/>
  <c r="H13538"/>
  <c r="A13721"/>
  <c r="B13721"/>
  <c r="C13721"/>
  <c r="D13721"/>
  <c r="E13721"/>
  <c r="F13721"/>
  <c r="G13721"/>
  <c r="H13721"/>
  <c r="A12953"/>
  <c r="B12953"/>
  <c r="C12953"/>
  <c r="D12953"/>
  <c r="E12953"/>
  <c r="F12953"/>
  <c r="G12953"/>
  <c r="H12953"/>
  <c r="A12954"/>
  <c r="B12954"/>
  <c r="C12954"/>
  <c r="D12954"/>
  <c r="E12954"/>
  <c r="F12954"/>
  <c r="G12954"/>
  <c r="H12954"/>
  <c r="A12955"/>
  <c r="B12955"/>
  <c r="C12955"/>
  <c r="D12955"/>
  <c r="E12955"/>
  <c r="F12955"/>
  <c r="G12955"/>
  <c r="H12955"/>
  <c r="A12970"/>
  <c r="B12970"/>
  <c r="C12970"/>
  <c r="D12970"/>
  <c r="E12970"/>
  <c r="F12970"/>
  <c r="G12970"/>
  <c r="A13033"/>
  <c r="B13033"/>
  <c r="C13033"/>
  <c r="D13033"/>
  <c r="E13033"/>
  <c r="F13033"/>
  <c r="G13033"/>
  <c r="H13033"/>
  <c r="A13049"/>
  <c r="B13049"/>
  <c r="C13049"/>
  <c r="D13049"/>
  <c r="E13049"/>
  <c r="F13049"/>
  <c r="G13049"/>
  <c r="H13049"/>
  <c r="A13084"/>
  <c r="B13084"/>
  <c r="C13084"/>
  <c r="D13084"/>
  <c r="E13084"/>
  <c r="F13084"/>
  <c r="G13084"/>
  <c r="H13084"/>
  <c r="A13058"/>
  <c r="B13058"/>
  <c r="C13058"/>
  <c r="D13058"/>
  <c r="E13058"/>
  <c r="F13058"/>
  <c r="G13058"/>
  <c r="H13058"/>
  <c r="A13125"/>
  <c r="B13125"/>
  <c r="C13125"/>
  <c r="D13125"/>
  <c r="E13125"/>
  <c r="F13125"/>
  <c r="G13125"/>
  <c r="A13034"/>
  <c r="B13034"/>
  <c r="C13034"/>
  <c r="D13034"/>
  <c r="E13034"/>
  <c r="F13034"/>
  <c r="G13034"/>
  <c r="H13034"/>
  <c r="A13085"/>
  <c r="B13085"/>
  <c r="C13085"/>
  <c r="D13085"/>
  <c r="E13085"/>
  <c r="F13085"/>
  <c r="G13085"/>
  <c r="H13085"/>
  <c r="A13059"/>
  <c r="B13059"/>
  <c r="C13059"/>
  <c r="D13059"/>
  <c r="E13059"/>
  <c r="F13059"/>
  <c r="G13059"/>
  <c r="H13059"/>
  <c r="A13126"/>
  <c r="B13126"/>
  <c r="C13126"/>
  <c r="D13126"/>
  <c r="E13126"/>
  <c r="F13126"/>
  <c r="G13126"/>
  <c r="A13035"/>
  <c r="B13035"/>
  <c r="C13035"/>
  <c r="D13035"/>
  <c r="E13035"/>
  <c r="F13035"/>
  <c r="G13035"/>
  <c r="H13035"/>
  <c r="A13127"/>
  <c r="B13127"/>
  <c r="C13127"/>
  <c r="D13127"/>
  <c r="E13127"/>
  <c r="F13127"/>
  <c r="G13127"/>
  <c r="A13036"/>
  <c r="B13036"/>
  <c r="C13036"/>
  <c r="D13036"/>
  <c r="E13036"/>
  <c r="F13036"/>
  <c r="G13036"/>
  <c r="H13036"/>
  <c r="A13145"/>
  <c r="B13145"/>
  <c r="C13145"/>
  <c r="D13145"/>
  <c r="E13145"/>
  <c r="F13145"/>
  <c r="G13145"/>
  <c r="H13145"/>
  <c r="A13164"/>
  <c r="B13164"/>
  <c r="C13164"/>
  <c r="D13164"/>
  <c r="E13164"/>
  <c r="F13164"/>
  <c r="G13164"/>
  <c r="H13164"/>
  <c r="A13187"/>
  <c r="B13187"/>
  <c r="C13187"/>
  <c r="D13187"/>
  <c r="E13187"/>
  <c r="F13187"/>
  <c r="G13187"/>
  <c r="H13187"/>
  <c r="A13268"/>
  <c r="B13268"/>
  <c r="C13268"/>
  <c r="D13268"/>
  <c r="E13268"/>
  <c r="F13268"/>
  <c r="G13268"/>
  <c r="H13268"/>
  <c r="A13269"/>
  <c r="B13269"/>
  <c r="C13269"/>
  <c r="D13269"/>
  <c r="E13269"/>
  <c r="F13269"/>
  <c r="G13269"/>
  <c r="H13269"/>
  <c r="A13270"/>
  <c r="B13270"/>
  <c r="C13270"/>
  <c r="D13270"/>
  <c r="E13270"/>
  <c r="F13270"/>
  <c r="G13270"/>
  <c r="H13270"/>
  <c r="A13271"/>
  <c r="B13271"/>
  <c r="C13271"/>
  <c r="D13271"/>
  <c r="E13271"/>
  <c r="F13271"/>
  <c r="G13271"/>
  <c r="H13271"/>
  <c r="A13272"/>
  <c r="B13272"/>
  <c r="C13272"/>
  <c r="D13272"/>
  <c r="E13272"/>
  <c r="F13272"/>
  <c r="G13272"/>
  <c r="H13272"/>
  <c r="A13368"/>
  <c r="B13368"/>
  <c r="C13368"/>
  <c r="D13368"/>
  <c r="E13368"/>
  <c r="F13368"/>
  <c r="G13368"/>
  <c r="A13369"/>
  <c r="B13369"/>
  <c r="C13369"/>
  <c r="D13369"/>
  <c r="E13369"/>
  <c r="F13369"/>
  <c r="G13369"/>
  <c r="A13339"/>
  <c r="B13339"/>
  <c r="C13339"/>
  <c r="D13339"/>
  <c r="E13339"/>
  <c r="F13339"/>
  <c r="G13339"/>
  <c r="A13409"/>
  <c r="B13409"/>
  <c r="C13409"/>
  <c r="D13409"/>
  <c r="E13409"/>
  <c r="F13409"/>
  <c r="G13409"/>
  <c r="H13409"/>
  <c r="A13419"/>
  <c r="B13419"/>
  <c r="C13419"/>
  <c r="D13419"/>
  <c r="E13419"/>
  <c r="F13419"/>
  <c r="G13419"/>
  <c r="H13419"/>
  <c r="A13435"/>
  <c r="B13435"/>
  <c r="C13435"/>
  <c r="D13435"/>
  <c r="E13435"/>
  <c r="F13435"/>
  <c r="G13435"/>
  <c r="H13435"/>
  <c r="A13410"/>
  <c r="B13410"/>
  <c r="C13410"/>
  <c r="D13410"/>
  <c r="E13410"/>
  <c r="F13410"/>
  <c r="G13410"/>
  <c r="H13410"/>
  <c r="A13411"/>
  <c r="B13411"/>
  <c r="C13411"/>
  <c r="D13411"/>
  <c r="E13411"/>
  <c r="F13411"/>
  <c r="G13411"/>
  <c r="H13411"/>
  <c r="A13420"/>
  <c r="B13420"/>
  <c r="C13420"/>
  <c r="D13420"/>
  <c r="E13420"/>
  <c r="F13420"/>
  <c r="G13420"/>
  <c r="H13420"/>
  <c r="A13422"/>
  <c r="B13422"/>
  <c r="C13422"/>
  <c r="D13422"/>
  <c r="E13422"/>
  <c r="F13422"/>
  <c r="G13422"/>
  <c r="H13422"/>
  <c r="A13423"/>
  <c r="B13423"/>
  <c r="C13423"/>
  <c r="D13423"/>
  <c r="E13423"/>
  <c r="F13423"/>
  <c r="G13423"/>
  <c r="H13423"/>
  <c r="A13572"/>
  <c r="B13572"/>
  <c r="C13572"/>
  <c r="D13572"/>
  <c r="E13572"/>
  <c r="F13572"/>
  <c r="G13572"/>
  <c r="H13572"/>
  <c r="A13722"/>
  <c r="B13722"/>
  <c r="C13722"/>
  <c r="D13722"/>
  <c r="E13722"/>
  <c r="F13722"/>
  <c r="G13722"/>
  <c r="H13722"/>
  <c r="A13539"/>
  <c r="B13539"/>
  <c r="C13539"/>
  <c r="D13539"/>
  <c r="E13539"/>
  <c r="F13539"/>
  <c r="G13539"/>
  <c r="H13539"/>
  <c r="A13573"/>
  <c r="B13573"/>
  <c r="C13573"/>
  <c r="D13573"/>
  <c r="E13573"/>
  <c r="F13573"/>
  <c r="G13573"/>
  <c r="H13573"/>
  <c r="A13723"/>
  <c r="B13723"/>
  <c r="C13723"/>
  <c r="D13723"/>
  <c r="E13723"/>
  <c r="F13723"/>
  <c r="G13723"/>
  <c r="H13723"/>
  <c r="A13862"/>
  <c r="B13862"/>
  <c r="C13862"/>
  <c r="D13862"/>
  <c r="E13862"/>
  <c r="F13862"/>
  <c r="G13862"/>
  <c r="A13768"/>
  <c r="B13768"/>
  <c r="C13768"/>
  <c r="D13768"/>
  <c r="E13768"/>
  <c r="F13768"/>
  <c r="G13768"/>
  <c r="H13768"/>
  <c r="A13540"/>
  <c r="B13540"/>
  <c r="C13540"/>
  <c r="D13540"/>
  <c r="E13540"/>
  <c r="F13540"/>
  <c r="G13540"/>
  <c r="H13540"/>
  <c r="A13724"/>
  <c r="B13724"/>
  <c r="C13724"/>
  <c r="D13724"/>
  <c r="E13724"/>
  <c r="F13724"/>
  <c r="G13724"/>
  <c r="H13724"/>
  <c r="A13786"/>
  <c r="B13786"/>
  <c r="C13786"/>
  <c r="D13786"/>
  <c r="E13786"/>
  <c r="F13786"/>
  <c r="G13786"/>
  <c r="H13786"/>
  <c r="A13863"/>
  <c r="B13863"/>
  <c r="C13863"/>
  <c r="D13863"/>
  <c r="E13863"/>
  <c r="F13863"/>
  <c r="G13863"/>
  <c r="A13541"/>
  <c r="B13541"/>
  <c r="C13541"/>
  <c r="D13541"/>
  <c r="E13541"/>
  <c r="F13541"/>
  <c r="G13541"/>
  <c r="H13541"/>
  <c r="A13725"/>
  <c r="B13725"/>
  <c r="C13725"/>
  <c r="D13725"/>
  <c r="E13725"/>
  <c r="F13725"/>
  <c r="G13725"/>
  <c r="H13725"/>
  <c r="A13769"/>
  <c r="B13769"/>
  <c r="C13769"/>
  <c r="D13769"/>
  <c r="E13769"/>
  <c r="F13769"/>
  <c r="G13769"/>
  <c r="H13769"/>
  <c r="A13542"/>
  <c r="B13542"/>
  <c r="C13542"/>
  <c r="D13542"/>
  <c r="E13542"/>
  <c r="F13542"/>
  <c r="G13542"/>
  <c r="H13542"/>
  <c r="A13574"/>
  <c r="B13574"/>
  <c r="C13574"/>
  <c r="D13574"/>
  <c r="E13574"/>
  <c r="F13574"/>
  <c r="G13574"/>
  <c r="H13574"/>
  <c r="A13726"/>
  <c r="B13726"/>
  <c r="C13726"/>
  <c r="D13726"/>
  <c r="E13726"/>
  <c r="F13726"/>
  <c r="G13726"/>
  <c r="H13726"/>
  <c r="A13864"/>
  <c r="B13864"/>
  <c r="C13864"/>
  <c r="D13864"/>
  <c r="E13864"/>
  <c r="F13864"/>
  <c r="G13864"/>
  <c r="A12956"/>
  <c r="B12956"/>
  <c r="C12956"/>
  <c r="D12956"/>
  <c r="E12956"/>
  <c r="F12956"/>
  <c r="G12956"/>
  <c r="H12956"/>
  <c r="A12957"/>
  <c r="B12957"/>
  <c r="C12957"/>
  <c r="D12957"/>
  <c r="E12957"/>
  <c r="F12957"/>
  <c r="G12957"/>
  <c r="H12957"/>
  <c r="A12958"/>
  <c r="B12958"/>
  <c r="C12958"/>
  <c r="D12958"/>
  <c r="E12958"/>
  <c r="F12958"/>
  <c r="G12958"/>
  <c r="H12958"/>
  <c r="A13037"/>
  <c r="B13037"/>
  <c r="C13037"/>
  <c r="D13037"/>
  <c r="E13037"/>
  <c r="F13037"/>
  <c r="G13037"/>
  <c r="H13037"/>
  <c r="A13086"/>
  <c r="B13086"/>
  <c r="C13086"/>
  <c r="D13086"/>
  <c r="E13086"/>
  <c r="F13086"/>
  <c r="G13086"/>
  <c r="H13086"/>
  <c r="A13056"/>
  <c r="B13056"/>
  <c r="C13056"/>
  <c r="D13056"/>
  <c r="E13056"/>
  <c r="F13056"/>
  <c r="G13056"/>
  <c r="H13056"/>
  <c r="A13128"/>
  <c r="B13128"/>
  <c r="C13128"/>
  <c r="D13128"/>
  <c r="E13128"/>
  <c r="F13128"/>
  <c r="G13128"/>
  <c r="A13038"/>
  <c r="B13038"/>
  <c r="C13038"/>
  <c r="D13038"/>
  <c r="E13038"/>
  <c r="F13038"/>
  <c r="G13038"/>
  <c r="H13038"/>
  <c r="A13087"/>
  <c r="B13087"/>
  <c r="C13087"/>
  <c r="D13087"/>
  <c r="E13087"/>
  <c r="F13087"/>
  <c r="G13087"/>
  <c r="H13087"/>
  <c r="A13129"/>
  <c r="B13129"/>
  <c r="C13129"/>
  <c r="D13129"/>
  <c r="E13129"/>
  <c r="F13129"/>
  <c r="G13129"/>
  <c r="A13039"/>
  <c r="B13039"/>
  <c r="C13039"/>
  <c r="D13039"/>
  <c r="E13039"/>
  <c r="F13039"/>
  <c r="G13039"/>
  <c r="H13039"/>
  <c r="A13130"/>
  <c r="B13130"/>
  <c r="C13130"/>
  <c r="D13130"/>
  <c r="E13130"/>
  <c r="F13130"/>
  <c r="G13130"/>
  <c r="A13040"/>
  <c r="B13040"/>
  <c r="C13040"/>
  <c r="D13040"/>
  <c r="E13040"/>
  <c r="F13040"/>
  <c r="G13040"/>
  <c r="H13040"/>
  <c r="A13143"/>
  <c r="B13143"/>
  <c r="C13143"/>
  <c r="D13143"/>
  <c r="E13143"/>
  <c r="F13143"/>
  <c r="G13143"/>
  <c r="H13143"/>
  <c r="A13165"/>
  <c r="B13165"/>
  <c r="C13165"/>
  <c r="D13165"/>
  <c r="E13165"/>
  <c r="F13165"/>
  <c r="G13165"/>
  <c r="H13165"/>
  <c r="A13178"/>
  <c r="B13178"/>
  <c r="C13178"/>
  <c r="D13178"/>
  <c r="E13178"/>
  <c r="F13178"/>
  <c r="G13178"/>
  <c r="A13273"/>
  <c r="B13273"/>
  <c r="C13273"/>
  <c r="D13273"/>
  <c r="E13273"/>
  <c r="F13273"/>
  <c r="G13273"/>
  <c r="H13273"/>
  <c r="A13274"/>
  <c r="B13274"/>
  <c r="C13274"/>
  <c r="D13274"/>
  <c r="E13274"/>
  <c r="F13274"/>
  <c r="G13274"/>
  <c r="H13274"/>
  <c r="A13275"/>
  <c r="B13275"/>
  <c r="C13275"/>
  <c r="D13275"/>
  <c r="E13275"/>
  <c r="F13275"/>
  <c r="G13275"/>
  <c r="H13275"/>
  <c r="A13276"/>
  <c r="B13276"/>
  <c r="C13276"/>
  <c r="D13276"/>
  <c r="E13276"/>
  <c r="F13276"/>
  <c r="G13276"/>
  <c r="H13276"/>
  <c r="A13277"/>
  <c r="B13277"/>
  <c r="C13277"/>
  <c r="D13277"/>
  <c r="E13277"/>
  <c r="F13277"/>
  <c r="G13277"/>
  <c r="H13277"/>
  <c r="A13370"/>
  <c r="B13370"/>
  <c r="C13370"/>
  <c r="D13370"/>
  <c r="E13370"/>
  <c r="F13370"/>
  <c r="G13370"/>
  <c r="A13371"/>
  <c r="B13371"/>
  <c r="C13371"/>
  <c r="D13371"/>
  <c r="E13371"/>
  <c r="F13371"/>
  <c r="G13371"/>
  <c r="A13412"/>
  <c r="B13412"/>
  <c r="C13412"/>
  <c r="D13412"/>
  <c r="E13412"/>
  <c r="F13412"/>
  <c r="G13412"/>
  <c r="H13412"/>
  <c r="A13436"/>
  <c r="B13436"/>
  <c r="C13436"/>
  <c r="D13436"/>
  <c r="E13436"/>
  <c r="F13436"/>
  <c r="G13436"/>
  <c r="H13436"/>
  <c r="A13413"/>
  <c r="B13413"/>
  <c r="C13413"/>
  <c r="D13413"/>
  <c r="E13413"/>
  <c r="F13413"/>
  <c r="G13413"/>
  <c r="H13413"/>
  <c r="A13414"/>
  <c r="B13414"/>
  <c r="C13414"/>
  <c r="D13414"/>
  <c r="E13414"/>
  <c r="F13414"/>
  <c r="G13414"/>
  <c r="H13414"/>
  <c r="A13727"/>
  <c r="B13727"/>
  <c r="C13727"/>
  <c r="D13727"/>
  <c r="E13727"/>
  <c r="F13727"/>
  <c r="G13727"/>
  <c r="H13727"/>
  <c r="A13543"/>
  <c r="B13543"/>
  <c r="C13543"/>
  <c r="D13543"/>
  <c r="E13543"/>
  <c r="F13543"/>
  <c r="G13543"/>
  <c r="H13543"/>
  <c r="A13728"/>
  <c r="B13728"/>
  <c r="C13728"/>
  <c r="D13728"/>
  <c r="E13728"/>
  <c r="F13728"/>
  <c r="G13728"/>
  <c r="H13728"/>
  <c r="A13787"/>
  <c r="B13787"/>
  <c r="C13787"/>
  <c r="D13787"/>
  <c r="E13787"/>
  <c r="F13787"/>
  <c r="G13787"/>
  <c r="H13787"/>
  <c r="A13865"/>
  <c r="B13865"/>
  <c r="C13865"/>
  <c r="D13865"/>
  <c r="E13865"/>
  <c r="F13865"/>
  <c r="G13865"/>
  <c r="A13770"/>
  <c r="B13770"/>
  <c r="C13770"/>
  <c r="D13770"/>
  <c r="E13770"/>
  <c r="F13770"/>
  <c r="G13770"/>
  <c r="H13770"/>
  <c r="A13544"/>
  <c r="B13544"/>
  <c r="C13544"/>
  <c r="D13544"/>
  <c r="E13544"/>
  <c r="F13544"/>
  <c r="G13544"/>
  <c r="H13544"/>
  <c r="A13729"/>
  <c r="B13729"/>
  <c r="C13729"/>
  <c r="D13729"/>
  <c r="E13729"/>
  <c r="F13729"/>
  <c r="G13729"/>
  <c r="H13729"/>
  <c r="A13866"/>
  <c r="B13866"/>
  <c r="C13866"/>
  <c r="D13866"/>
  <c r="E13866"/>
  <c r="F13866"/>
  <c r="G13866"/>
  <c r="A13545"/>
  <c r="B13545"/>
  <c r="C13545"/>
  <c r="D13545"/>
  <c r="E13545"/>
  <c r="F13545"/>
  <c r="G13545"/>
  <c r="H13545"/>
  <c r="A13730"/>
  <c r="B13730"/>
  <c r="C13730"/>
  <c r="D13730"/>
  <c r="E13730"/>
  <c r="F13730"/>
  <c r="G13730"/>
  <c r="H13730"/>
  <c r="A13867"/>
  <c r="B13867"/>
  <c r="C13867"/>
  <c r="D13867"/>
  <c r="E13867"/>
  <c r="F13867"/>
  <c r="G13867"/>
  <c r="A13771"/>
  <c r="B13771"/>
  <c r="C13771"/>
  <c r="D13771"/>
  <c r="E13771"/>
  <c r="F13771"/>
  <c r="G13771"/>
  <c r="H13771"/>
  <c r="A13546"/>
  <c r="B13546"/>
  <c r="C13546"/>
  <c r="D13546"/>
  <c r="E13546"/>
  <c r="F13546"/>
  <c r="G13546"/>
  <c r="H13546"/>
  <c r="A13731"/>
  <c r="B13731"/>
  <c r="C13731"/>
  <c r="D13731"/>
  <c r="E13731"/>
  <c r="F13731"/>
  <c r="G13731"/>
  <c r="H13731"/>
  <c r="A12959"/>
  <c r="B12959"/>
  <c r="C12959"/>
  <c r="D12959"/>
  <c r="E12959"/>
  <c r="F12959"/>
  <c r="G12959"/>
  <c r="H12959"/>
  <c r="A12960"/>
  <c r="B12960"/>
  <c r="C12960"/>
  <c r="D12960"/>
  <c r="E12960"/>
  <c r="F12960"/>
  <c r="G12960"/>
  <c r="H12960"/>
  <c r="A13041"/>
  <c r="B13041"/>
  <c r="C13041"/>
  <c r="D13041"/>
  <c r="E13041"/>
  <c r="F13041"/>
  <c r="G13041"/>
  <c r="H13041"/>
  <c r="A13088"/>
  <c r="B13088"/>
  <c r="C13088"/>
  <c r="D13088"/>
  <c r="E13088"/>
  <c r="F13088"/>
  <c r="G13088"/>
  <c r="H13088"/>
  <c r="A13131"/>
  <c r="B13131"/>
  <c r="C13131"/>
  <c r="D13131"/>
  <c r="E13131"/>
  <c r="F13131"/>
  <c r="G13131"/>
  <c r="A13042"/>
  <c r="B13042"/>
  <c r="C13042"/>
  <c r="D13042"/>
  <c r="E13042"/>
  <c r="F13042"/>
  <c r="G13042"/>
  <c r="H13042"/>
  <c r="A13089"/>
  <c r="B13089"/>
  <c r="C13089"/>
  <c r="D13089"/>
  <c r="E13089"/>
  <c r="F13089"/>
  <c r="G13089"/>
  <c r="H13089"/>
  <c r="A13132"/>
  <c r="B13132"/>
  <c r="C13132"/>
  <c r="D13132"/>
  <c r="E13132"/>
  <c r="F13132"/>
  <c r="G13132"/>
  <c r="A13043"/>
  <c r="B13043"/>
  <c r="C13043"/>
  <c r="D13043"/>
  <c r="E13043"/>
  <c r="F13043"/>
  <c r="G13043"/>
  <c r="H13043"/>
  <c r="A13044"/>
  <c r="B13044"/>
  <c r="C13044"/>
  <c r="D13044"/>
  <c r="E13044"/>
  <c r="F13044"/>
  <c r="G13044"/>
  <c r="H13044"/>
  <c r="A13144"/>
  <c r="B13144"/>
  <c r="C13144"/>
  <c r="D13144"/>
  <c r="E13144"/>
  <c r="F13144"/>
  <c r="G13144"/>
  <c r="H13144"/>
  <c r="A13166"/>
  <c r="B13166"/>
  <c r="C13166"/>
  <c r="D13166"/>
  <c r="E13166"/>
  <c r="F13166"/>
  <c r="G13166"/>
  <c r="H13166"/>
  <c r="A13278"/>
  <c r="B13278"/>
  <c r="C13278"/>
  <c r="D13278"/>
  <c r="E13278"/>
  <c r="F13278"/>
  <c r="G13278"/>
  <c r="H13278"/>
  <c r="A13279"/>
  <c r="B13279"/>
  <c r="C13279"/>
  <c r="D13279"/>
  <c r="E13279"/>
  <c r="F13279"/>
  <c r="G13279"/>
  <c r="H13279"/>
  <c r="A13280"/>
  <c r="B13280"/>
  <c r="C13280"/>
  <c r="D13280"/>
  <c r="E13280"/>
  <c r="F13280"/>
  <c r="G13280"/>
  <c r="H13280"/>
  <c r="A13281"/>
  <c r="B13281"/>
  <c r="C13281"/>
  <c r="D13281"/>
  <c r="E13281"/>
  <c r="F13281"/>
  <c r="G13281"/>
  <c r="H13281"/>
  <c r="A13282"/>
  <c r="B13282"/>
  <c r="C13282"/>
  <c r="D13282"/>
  <c r="E13282"/>
  <c r="F13282"/>
  <c r="G13282"/>
  <c r="H13282"/>
  <c r="A13372"/>
  <c r="B13372"/>
  <c r="C13372"/>
  <c r="D13372"/>
  <c r="E13372"/>
  <c r="F13372"/>
  <c r="G13372"/>
  <c r="A13373"/>
  <c r="B13373"/>
  <c r="C13373"/>
  <c r="D13373"/>
  <c r="E13373"/>
  <c r="F13373"/>
  <c r="G13373"/>
  <c r="A13374"/>
  <c r="B13374"/>
  <c r="C13374"/>
  <c r="D13374"/>
  <c r="E13374"/>
  <c r="F13374"/>
  <c r="G13374"/>
  <c r="A13340"/>
  <c r="B13340"/>
  <c r="C13340"/>
  <c r="D13340"/>
  <c r="E13340"/>
  <c r="F13340"/>
  <c r="G13340"/>
  <c r="A13415"/>
  <c r="B13415"/>
  <c r="C13415"/>
  <c r="D13415"/>
  <c r="E13415"/>
  <c r="F13415"/>
  <c r="G13415"/>
  <c r="H13415"/>
  <c r="A13421"/>
  <c r="B13421"/>
  <c r="C13421"/>
  <c r="D13421"/>
  <c r="E13421"/>
  <c r="F13421"/>
  <c r="G13421"/>
  <c r="H13421"/>
  <c r="A13437"/>
  <c r="B13437"/>
  <c r="C13437"/>
  <c r="D13437"/>
  <c r="E13437"/>
  <c r="F13437"/>
  <c r="G13437"/>
  <c r="H13437"/>
  <c r="A13416"/>
  <c r="B13416"/>
  <c r="C13416"/>
  <c r="D13416"/>
  <c r="E13416"/>
  <c r="F13416"/>
  <c r="G13416"/>
  <c r="H13416"/>
  <c r="A13417"/>
  <c r="B13417"/>
  <c r="C13417"/>
  <c r="D13417"/>
  <c r="E13417"/>
  <c r="F13417"/>
  <c r="G13417"/>
  <c r="H13417"/>
  <c r="A13449"/>
  <c r="B13449"/>
  <c r="C13449"/>
  <c r="D13449"/>
  <c r="E13449"/>
  <c r="F13449"/>
  <c r="G13449"/>
  <c r="A13547"/>
  <c r="B13547"/>
  <c r="C13547"/>
  <c r="D13547"/>
  <c r="E13547"/>
  <c r="F13547"/>
  <c r="G13547"/>
  <c r="H13547"/>
  <c r="A13575"/>
  <c r="B13575"/>
  <c r="C13575"/>
  <c r="D13575"/>
  <c r="E13575"/>
  <c r="F13575"/>
  <c r="G13575"/>
  <c r="H13575"/>
  <c r="A13732"/>
  <c r="B13732"/>
  <c r="C13732"/>
  <c r="D13732"/>
  <c r="E13732"/>
  <c r="F13732"/>
  <c r="G13732"/>
  <c r="H13732"/>
  <c r="A13772"/>
  <c r="B13772"/>
  <c r="C13772"/>
  <c r="D13772"/>
  <c r="E13772"/>
  <c r="F13772"/>
  <c r="G13772"/>
  <c r="H13772"/>
  <c r="A13548"/>
  <c r="B13548"/>
  <c r="C13548"/>
  <c r="D13548"/>
  <c r="E13548"/>
  <c r="F13548"/>
  <c r="G13548"/>
  <c r="H13548"/>
  <c r="A13576"/>
  <c r="B13576"/>
  <c r="C13576"/>
  <c r="D13576"/>
  <c r="E13576"/>
  <c r="F13576"/>
  <c r="G13576"/>
  <c r="H13576"/>
  <c r="A13733"/>
  <c r="B13733"/>
  <c r="C13733"/>
  <c r="D13733"/>
  <c r="E13733"/>
  <c r="F13733"/>
  <c r="G13733"/>
  <c r="H13733"/>
  <c r="A13605"/>
  <c r="B13605"/>
  <c r="C13605"/>
  <c r="D13605"/>
  <c r="E13605"/>
  <c r="F13605"/>
  <c r="G13605"/>
  <c r="H13605"/>
  <c r="A13868"/>
  <c r="B13868"/>
  <c r="C13868"/>
  <c r="D13868"/>
  <c r="E13868"/>
  <c r="F13868"/>
  <c r="G13868"/>
  <c r="A13773"/>
  <c r="B13773"/>
  <c r="C13773"/>
  <c r="D13773"/>
  <c r="E13773"/>
  <c r="F13773"/>
  <c r="G13773"/>
  <c r="H13773"/>
  <c r="A13549"/>
  <c r="B13549"/>
  <c r="C13549"/>
  <c r="D13549"/>
  <c r="E13549"/>
  <c r="F13549"/>
  <c r="G13549"/>
  <c r="H13549"/>
  <c r="A13577"/>
  <c r="B13577"/>
  <c r="C13577"/>
  <c r="D13577"/>
  <c r="E13577"/>
  <c r="F13577"/>
  <c r="G13577"/>
  <c r="H13577"/>
  <c r="A13734"/>
  <c r="B13734"/>
  <c r="C13734"/>
  <c r="D13734"/>
  <c r="E13734"/>
  <c r="F13734"/>
  <c r="G13734"/>
  <c r="H13734"/>
  <c r="A13788"/>
  <c r="B13788"/>
  <c r="C13788"/>
  <c r="D13788"/>
  <c r="E13788"/>
  <c r="F13788"/>
  <c r="G13788"/>
  <c r="H13788"/>
  <c r="A13869"/>
  <c r="B13869"/>
  <c r="C13869"/>
  <c r="D13869"/>
  <c r="E13869"/>
  <c r="F13869"/>
  <c r="G13869"/>
  <c r="A13550"/>
  <c r="B13550"/>
  <c r="C13550"/>
  <c r="D13550"/>
  <c r="E13550"/>
  <c r="F13550"/>
  <c r="G13550"/>
  <c r="H13550"/>
  <c r="A13735"/>
  <c r="B13735"/>
  <c r="C13735"/>
  <c r="D13735"/>
  <c r="E13735"/>
  <c r="F13735"/>
  <c r="G13735"/>
  <c r="H13735"/>
  <c r="A13789"/>
  <c r="B13789"/>
  <c r="C13789"/>
  <c r="D13789"/>
  <c r="E13789"/>
  <c r="F13789"/>
  <c r="G13789"/>
  <c r="H13789"/>
  <c r="A13870"/>
  <c r="B13870"/>
  <c r="C13870"/>
  <c r="D13870"/>
  <c r="E13870"/>
  <c r="F13870"/>
  <c r="G13870"/>
  <c r="A13551"/>
  <c r="B13551"/>
  <c r="C13551"/>
  <c r="D13551"/>
  <c r="E13551"/>
  <c r="F13551"/>
  <c r="G13551"/>
  <c r="H13551"/>
  <c r="A13736"/>
  <c r="B13736"/>
  <c r="C13736"/>
  <c r="D13736"/>
  <c r="E13736"/>
  <c r="F13736"/>
  <c r="G13736"/>
  <c r="H13736"/>
  <c r="A1279"/>
  <c r="B1279"/>
  <c r="C1279"/>
  <c r="D1279"/>
  <c r="E1279"/>
  <c r="F1279"/>
  <c r="G1279"/>
  <c r="H1279"/>
  <c r="A869"/>
  <c r="B869"/>
  <c r="C869"/>
  <c r="D869"/>
  <c r="E869"/>
  <c r="F869"/>
  <c r="G869"/>
  <c r="H869"/>
  <c r="A896"/>
  <c r="B896"/>
  <c r="C896"/>
  <c r="D896"/>
  <c r="E896"/>
  <c r="F896"/>
  <c r="G896"/>
  <c r="H896"/>
  <c r="A888"/>
  <c r="B888"/>
  <c r="C888"/>
  <c r="D888"/>
  <c r="E888"/>
  <c r="F888"/>
  <c r="G888"/>
  <c r="H888"/>
  <c r="A918"/>
  <c r="B918"/>
  <c r="C918"/>
  <c r="D918"/>
  <c r="E918"/>
  <c r="F918"/>
  <c r="G918"/>
  <c r="A870"/>
  <c r="B870"/>
  <c r="C870"/>
  <c r="D870"/>
  <c r="E870"/>
  <c r="F870"/>
  <c r="G870"/>
  <c r="H870"/>
  <c r="A919"/>
  <c r="B919"/>
  <c r="C919"/>
  <c r="D919"/>
  <c r="E919"/>
  <c r="F919"/>
  <c r="G919"/>
  <c r="A871"/>
  <c r="B871"/>
  <c r="C871"/>
  <c r="D871"/>
  <c r="E871"/>
  <c r="F871"/>
  <c r="G871"/>
  <c r="H871"/>
  <c r="A897"/>
  <c r="B897"/>
  <c r="C897"/>
  <c r="D897"/>
  <c r="E897"/>
  <c r="F897"/>
  <c r="G897"/>
  <c r="H897"/>
  <c r="A872"/>
  <c r="B872"/>
  <c r="C872"/>
  <c r="D872"/>
  <c r="E872"/>
  <c r="F872"/>
  <c r="G872"/>
  <c r="H872"/>
  <c r="A939"/>
  <c r="B939"/>
  <c r="C939"/>
  <c r="D939"/>
  <c r="E939"/>
  <c r="F939"/>
  <c r="G939"/>
  <c r="H939"/>
  <c r="A948"/>
  <c r="B948"/>
  <c r="C948"/>
  <c r="D948"/>
  <c r="E948"/>
  <c r="F948"/>
  <c r="G948"/>
  <c r="A951"/>
  <c r="B951"/>
  <c r="C951"/>
  <c r="D951"/>
  <c r="E951"/>
  <c r="F951"/>
  <c r="G951"/>
  <c r="H951"/>
  <c r="A989"/>
  <c r="B989"/>
  <c r="C989"/>
  <c r="D989"/>
  <c r="E989"/>
  <c r="F989"/>
  <c r="G989"/>
  <c r="H989"/>
  <c r="A1033"/>
  <c r="B1033"/>
  <c r="C1033"/>
  <c r="D1033"/>
  <c r="E1033"/>
  <c r="F1033"/>
  <c r="G1033"/>
  <c r="A990"/>
  <c r="B990"/>
  <c r="C990"/>
  <c r="D990"/>
  <c r="E990"/>
  <c r="F990"/>
  <c r="G990"/>
  <c r="H990"/>
  <c r="A991"/>
  <c r="B991"/>
  <c r="C991"/>
  <c r="D991"/>
  <c r="E991"/>
  <c r="F991"/>
  <c r="G991"/>
  <c r="H991"/>
  <c r="A992"/>
  <c r="B992"/>
  <c r="C992"/>
  <c r="D992"/>
  <c r="E992"/>
  <c r="F992"/>
  <c r="G992"/>
  <c r="H992"/>
  <c r="A993"/>
  <c r="B993"/>
  <c r="C993"/>
  <c r="D993"/>
  <c r="E993"/>
  <c r="F993"/>
  <c r="G993"/>
  <c r="H993"/>
  <c r="A1061"/>
  <c r="B1061"/>
  <c r="C1061"/>
  <c r="D1061"/>
  <c r="E1061"/>
  <c r="F1061"/>
  <c r="G1061"/>
  <c r="A1062"/>
  <c r="B1062"/>
  <c r="C1062"/>
  <c r="D1062"/>
  <c r="E1062"/>
  <c r="F1062"/>
  <c r="G1062"/>
  <c r="A1063"/>
  <c r="B1063"/>
  <c r="C1063"/>
  <c r="D1063"/>
  <c r="E1063"/>
  <c r="F1063"/>
  <c r="G1063"/>
  <c r="A1045"/>
  <c r="B1045"/>
  <c r="C1045"/>
  <c r="D1045"/>
  <c r="E1045"/>
  <c r="F1045"/>
  <c r="G1045"/>
  <c r="A1083"/>
  <c r="B1083"/>
  <c r="C1083"/>
  <c r="D1083"/>
  <c r="E1083"/>
  <c r="F1083"/>
  <c r="G1083"/>
  <c r="H1083"/>
  <c r="A1101"/>
  <c r="B1101"/>
  <c r="C1101"/>
  <c r="D1101"/>
  <c r="E1101"/>
  <c r="F1101"/>
  <c r="G1101"/>
  <c r="H1101"/>
  <c r="A1084"/>
  <c r="B1084"/>
  <c r="C1084"/>
  <c r="D1084"/>
  <c r="E1084"/>
  <c r="F1084"/>
  <c r="G1084"/>
  <c r="H1084"/>
  <c r="A1085"/>
  <c r="B1085"/>
  <c r="C1085"/>
  <c r="D1085"/>
  <c r="E1085"/>
  <c r="F1085"/>
  <c r="G1085"/>
  <c r="H1085"/>
  <c r="A1148"/>
  <c r="B1148"/>
  <c r="C1148"/>
  <c r="D1148"/>
  <c r="E1148"/>
  <c r="F1148"/>
  <c r="G1148"/>
  <c r="H1148"/>
  <c r="A1243"/>
  <c r="B1243"/>
  <c r="C1243"/>
  <c r="D1243"/>
  <c r="E1243"/>
  <c r="F1243"/>
  <c r="G1243"/>
  <c r="H1243"/>
  <c r="A1323"/>
  <c r="B1323"/>
  <c r="C1323"/>
  <c r="D1323"/>
  <c r="E1323"/>
  <c r="F1323"/>
  <c r="G1323"/>
  <c r="A1149"/>
  <c r="B1149"/>
  <c r="C1149"/>
  <c r="D1149"/>
  <c r="E1149"/>
  <c r="F1149"/>
  <c r="G1149"/>
  <c r="H1149"/>
  <c r="A1175"/>
  <c r="B1175"/>
  <c r="C1175"/>
  <c r="D1175"/>
  <c r="E1175"/>
  <c r="F1175"/>
  <c r="G1175"/>
  <c r="H1175"/>
  <c r="A1244"/>
  <c r="B1244"/>
  <c r="C1244"/>
  <c r="D1244"/>
  <c r="E1244"/>
  <c r="F1244"/>
  <c r="G1244"/>
  <c r="H1244"/>
  <c r="A1324"/>
  <c r="B1324"/>
  <c r="C1324"/>
  <c r="D1324"/>
  <c r="E1324"/>
  <c r="F1324"/>
  <c r="G1324"/>
  <c r="A1280"/>
  <c r="B1280"/>
  <c r="C1280"/>
  <c r="D1280"/>
  <c r="E1280"/>
  <c r="F1280"/>
  <c r="G1280"/>
  <c r="H1280"/>
  <c r="A1150"/>
  <c r="B1150"/>
  <c r="C1150"/>
  <c r="D1150"/>
  <c r="E1150"/>
  <c r="F1150"/>
  <c r="G1150"/>
  <c r="H1150"/>
  <c r="A1245"/>
  <c r="B1245"/>
  <c r="C1245"/>
  <c r="D1245"/>
  <c r="E1245"/>
  <c r="F1245"/>
  <c r="G1245"/>
  <c r="H1245"/>
  <c r="A1325"/>
  <c r="B1325"/>
  <c r="C1325"/>
  <c r="D1325"/>
  <c r="E1325"/>
  <c r="F1325"/>
  <c r="G1325"/>
  <c r="A1281"/>
  <c r="B1281"/>
  <c r="C1281"/>
  <c r="D1281"/>
  <c r="E1281"/>
  <c r="F1281"/>
  <c r="G1281"/>
  <c r="H1281"/>
  <c r="A1151"/>
  <c r="B1151"/>
  <c r="C1151"/>
  <c r="D1151"/>
  <c r="E1151"/>
  <c r="F1151"/>
  <c r="G1151"/>
  <c r="H1151"/>
  <c r="A1246"/>
  <c r="B1246"/>
  <c r="C1246"/>
  <c r="D1246"/>
  <c r="E1246"/>
  <c r="F1246"/>
  <c r="G1246"/>
  <c r="H1246"/>
  <c r="A1282"/>
  <c r="B1282"/>
  <c r="C1282"/>
  <c r="D1282"/>
  <c r="E1282"/>
  <c r="F1282"/>
  <c r="G1282"/>
  <c r="H1282"/>
  <c r="A1152"/>
  <c r="B1152"/>
  <c r="C1152"/>
  <c r="D1152"/>
  <c r="E1152"/>
  <c r="F1152"/>
  <c r="G1152"/>
  <c r="H1152"/>
  <c r="A1247"/>
  <c r="B1247"/>
  <c r="C1247"/>
  <c r="D1247"/>
  <c r="E1247"/>
  <c r="F1247"/>
  <c r="G1247"/>
  <c r="H1247"/>
  <c r="A839"/>
  <c r="B839"/>
  <c r="C839"/>
  <c r="D839"/>
  <c r="E839"/>
  <c r="F839"/>
  <c r="G839"/>
  <c r="H839"/>
  <c r="A842"/>
  <c r="B842"/>
  <c r="C842"/>
  <c r="D842"/>
  <c r="E842"/>
  <c r="F842"/>
  <c r="G842"/>
  <c r="H842"/>
  <c r="A840"/>
  <c r="B840"/>
  <c r="C840"/>
  <c r="D840"/>
  <c r="E840"/>
  <c r="F840"/>
  <c r="G840"/>
  <c r="H840"/>
  <c r="A841"/>
  <c r="B841"/>
  <c r="C841"/>
  <c r="D841"/>
  <c r="E841"/>
  <c r="F841"/>
  <c r="G841"/>
  <c r="H841"/>
  <c r="A873"/>
  <c r="B873"/>
  <c r="C873"/>
  <c r="D873"/>
  <c r="E873"/>
  <c r="F873"/>
  <c r="G873"/>
  <c r="H873"/>
  <c r="A898"/>
  <c r="B898"/>
  <c r="C898"/>
  <c r="D898"/>
  <c r="E898"/>
  <c r="F898"/>
  <c r="G898"/>
  <c r="H898"/>
  <c r="A920"/>
  <c r="B920"/>
  <c r="C920"/>
  <c r="D920"/>
  <c r="E920"/>
  <c r="F920"/>
  <c r="G920"/>
  <c r="A874"/>
  <c r="B874"/>
  <c r="C874"/>
  <c r="D874"/>
  <c r="E874"/>
  <c r="F874"/>
  <c r="G874"/>
  <c r="H874"/>
  <c r="A875"/>
  <c r="B875"/>
  <c r="C875"/>
  <c r="D875"/>
  <c r="E875"/>
  <c r="F875"/>
  <c r="G875"/>
  <c r="H875"/>
  <c r="A876"/>
  <c r="B876"/>
  <c r="C876"/>
  <c r="D876"/>
  <c r="E876"/>
  <c r="F876"/>
  <c r="G876"/>
  <c r="H876"/>
  <c r="A940"/>
  <c r="B940"/>
  <c r="C940"/>
  <c r="D940"/>
  <c r="E940"/>
  <c r="F940"/>
  <c r="G940"/>
  <c r="H940"/>
  <c r="A952"/>
  <c r="B952"/>
  <c r="C952"/>
  <c r="D952"/>
  <c r="E952"/>
  <c r="F952"/>
  <c r="G952"/>
  <c r="H952"/>
  <c r="A994"/>
  <c r="B994"/>
  <c r="C994"/>
  <c r="D994"/>
  <c r="E994"/>
  <c r="F994"/>
  <c r="G994"/>
  <c r="H994"/>
  <c r="A995"/>
  <c r="B995"/>
  <c r="C995"/>
  <c r="D995"/>
  <c r="E995"/>
  <c r="F995"/>
  <c r="G995"/>
  <c r="H995"/>
  <c r="A996"/>
  <c r="B996"/>
  <c r="C996"/>
  <c r="D996"/>
  <c r="E996"/>
  <c r="F996"/>
  <c r="G996"/>
  <c r="H996"/>
  <c r="A997"/>
  <c r="B997"/>
  <c r="C997"/>
  <c r="D997"/>
  <c r="E997"/>
  <c r="F997"/>
  <c r="G997"/>
  <c r="H997"/>
  <c r="A1064"/>
  <c r="B1064"/>
  <c r="C1064"/>
  <c r="D1064"/>
  <c r="E1064"/>
  <c r="F1064"/>
  <c r="G1064"/>
  <c r="A1065"/>
  <c r="B1065"/>
  <c r="C1065"/>
  <c r="D1065"/>
  <c r="E1065"/>
  <c r="F1065"/>
  <c r="G1065"/>
  <c r="A1086"/>
  <c r="B1086"/>
  <c r="C1086"/>
  <c r="D1086"/>
  <c r="E1086"/>
  <c r="F1086"/>
  <c r="G1086"/>
  <c r="H1086"/>
  <c r="A1095"/>
  <c r="B1095"/>
  <c r="C1095"/>
  <c r="D1095"/>
  <c r="E1095"/>
  <c r="F1095"/>
  <c r="G1095"/>
  <c r="H1095"/>
  <c r="A1176"/>
  <c r="B1176"/>
  <c r="C1176"/>
  <c r="D1176"/>
  <c r="E1176"/>
  <c r="F1176"/>
  <c r="G1176"/>
  <c r="H1176"/>
  <c r="A1248"/>
  <c r="B1248"/>
  <c r="C1248"/>
  <c r="D1248"/>
  <c r="E1248"/>
  <c r="F1248"/>
  <c r="G1248"/>
  <c r="H1248"/>
  <c r="A1153"/>
  <c r="B1153"/>
  <c r="C1153"/>
  <c r="D1153"/>
  <c r="E1153"/>
  <c r="F1153"/>
  <c r="G1153"/>
  <c r="H1153"/>
  <c r="A1249"/>
  <c r="B1249"/>
  <c r="C1249"/>
  <c r="D1249"/>
  <c r="E1249"/>
  <c r="F1249"/>
  <c r="G1249"/>
  <c r="H1249"/>
  <c r="A1283"/>
  <c r="B1283"/>
  <c r="C1283"/>
  <c r="D1283"/>
  <c r="E1283"/>
  <c r="F1283"/>
  <c r="G1283"/>
  <c r="H1283"/>
  <c r="A1154"/>
  <c r="B1154"/>
  <c r="C1154"/>
  <c r="D1154"/>
  <c r="E1154"/>
  <c r="F1154"/>
  <c r="G1154"/>
  <c r="H1154"/>
  <c r="A1250"/>
  <c r="B1250"/>
  <c r="C1250"/>
  <c r="D1250"/>
  <c r="E1250"/>
  <c r="F1250"/>
  <c r="G1250"/>
  <c r="H1250"/>
  <c r="A1155"/>
  <c r="B1155"/>
  <c r="C1155"/>
  <c r="D1155"/>
  <c r="E1155"/>
  <c r="F1155"/>
  <c r="G1155"/>
  <c r="H1155"/>
  <c r="A1251"/>
  <c r="B1251"/>
  <c r="C1251"/>
  <c r="D1251"/>
  <c r="E1251"/>
  <c r="F1251"/>
  <c r="G1251"/>
  <c r="H1251"/>
  <c r="A1156"/>
  <c r="B1156"/>
  <c r="C1156"/>
  <c r="D1156"/>
  <c r="E1156"/>
  <c r="F1156"/>
  <c r="G1156"/>
  <c r="H1156"/>
  <c r="A1252"/>
  <c r="B1252"/>
  <c r="C1252"/>
  <c r="D1252"/>
  <c r="E1252"/>
  <c r="F1252"/>
  <c r="G1252"/>
  <c r="H1252"/>
  <c r="A877"/>
  <c r="B877"/>
  <c r="C877"/>
  <c r="D877"/>
  <c r="E877"/>
  <c r="F877"/>
  <c r="G877"/>
  <c r="H877"/>
  <c r="A899"/>
  <c r="B899"/>
  <c r="C899"/>
  <c r="D899"/>
  <c r="E899"/>
  <c r="F899"/>
  <c r="G899"/>
  <c r="H899"/>
  <c r="A921"/>
  <c r="B921"/>
  <c r="C921"/>
  <c r="D921"/>
  <c r="E921"/>
  <c r="F921"/>
  <c r="G921"/>
  <c r="A878"/>
  <c r="B878"/>
  <c r="C878"/>
  <c r="D878"/>
  <c r="E878"/>
  <c r="F878"/>
  <c r="G878"/>
  <c r="H878"/>
  <c r="A922"/>
  <c r="B922"/>
  <c r="C922"/>
  <c r="D922"/>
  <c r="E922"/>
  <c r="F922"/>
  <c r="G922"/>
  <c r="A879"/>
  <c r="B879"/>
  <c r="C879"/>
  <c r="D879"/>
  <c r="E879"/>
  <c r="F879"/>
  <c r="G879"/>
  <c r="H879"/>
  <c r="A941"/>
  <c r="B941"/>
  <c r="C941"/>
  <c r="D941"/>
  <c r="E941"/>
  <c r="F941"/>
  <c r="G941"/>
  <c r="H941"/>
  <c r="A998"/>
  <c r="B998"/>
  <c r="C998"/>
  <c r="D998"/>
  <c r="E998"/>
  <c r="F998"/>
  <c r="G998"/>
  <c r="H998"/>
  <c r="A999"/>
  <c r="B999"/>
  <c r="C999"/>
  <c r="D999"/>
  <c r="E999"/>
  <c r="F999"/>
  <c r="G999"/>
  <c r="H999"/>
  <c r="A1000"/>
  <c r="B1000"/>
  <c r="C1000"/>
  <c r="D1000"/>
  <c r="E1000"/>
  <c r="F1000"/>
  <c r="G1000"/>
  <c r="H1000"/>
  <c r="A1001"/>
  <c r="B1001"/>
  <c r="C1001"/>
  <c r="D1001"/>
  <c r="E1001"/>
  <c r="F1001"/>
  <c r="G1001"/>
  <c r="H1001"/>
  <c r="A1002"/>
  <c r="B1002"/>
  <c r="C1002"/>
  <c r="D1002"/>
  <c r="E1002"/>
  <c r="F1002"/>
  <c r="G1002"/>
  <c r="H1002"/>
  <c r="A1066"/>
  <c r="B1066"/>
  <c r="C1066"/>
  <c r="D1066"/>
  <c r="E1066"/>
  <c r="F1066"/>
  <c r="G1066"/>
  <c r="A1067"/>
  <c r="B1067"/>
  <c r="C1067"/>
  <c r="D1067"/>
  <c r="E1067"/>
  <c r="F1067"/>
  <c r="G1067"/>
  <c r="A1035"/>
  <c r="B1035"/>
  <c r="C1035"/>
  <c r="D1035"/>
  <c r="E1035"/>
  <c r="F1035"/>
  <c r="G1035"/>
  <c r="H1035"/>
  <c r="A1087"/>
  <c r="B1087"/>
  <c r="C1087"/>
  <c r="D1087"/>
  <c r="E1087"/>
  <c r="F1087"/>
  <c r="G1087"/>
  <c r="H1087"/>
  <c r="A1102"/>
  <c r="B1102"/>
  <c r="C1102"/>
  <c r="D1102"/>
  <c r="E1102"/>
  <c r="F1102"/>
  <c r="G1102"/>
  <c r="H1102"/>
  <c r="A1088"/>
  <c r="B1088"/>
  <c r="C1088"/>
  <c r="D1088"/>
  <c r="E1088"/>
  <c r="F1088"/>
  <c r="G1088"/>
  <c r="H1088"/>
  <c r="A1253"/>
  <c r="B1253"/>
  <c r="C1253"/>
  <c r="D1253"/>
  <c r="E1253"/>
  <c r="F1253"/>
  <c r="G1253"/>
  <c r="H1253"/>
  <c r="A1284"/>
  <c r="B1284"/>
  <c r="C1284"/>
  <c r="D1284"/>
  <c r="E1284"/>
  <c r="F1284"/>
  <c r="G1284"/>
  <c r="H1284"/>
  <c r="A1157"/>
  <c r="B1157"/>
  <c r="C1157"/>
  <c r="D1157"/>
  <c r="E1157"/>
  <c r="F1157"/>
  <c r="G1157"/>
  <c r="H1157"/>
  <c r="A1254"/>
  <c r="B1254"/>
  <c r="C1254"/>
  <c r="D1254"/>
  <c r="E1254"/>
  <c r="F1254"/>
  <c r="G1254"/>
  <c r="H1254"/>
  <c r="A1285"/>
  <c r="B1285"/>
  <c r="C1285"/>
  <c r="D1285"/>
  <c r="E1285"/>
  <c r="F1285"/>
  <c r="G1285"/>
  <c r="H1285"/>
  <c r="A1158"/>
  <c r="B1158"/>
  <c r="C1158"/>
  <c r="D1158"/>
  <c r="E1158"/>
  <c r="F1158"/>
  <c r="G1158"/>
  <c r="H1158"/>
  <c r="A1255"/>
  <c r="B1255"/>
  <c r="C1255"/>
  <c r="D1255"/>
  <c r="E1255"/>
  <c r="F1255"/>
  <c r="G1255"/>
  <c r="H1255"/>
  <c r="A1326"/>
  <c r="B1326"/>
  <c r="C1326"/>
  <c r="D1326"/>
  <c r="E1326"/>
  <c r="F1326"/>
  <c r="G1326"/>
  <c r="A1159"/>
  <c r="B1159"/>
  <c r="C1159"/>
  <c r="D1159"/>
  <c r="E1159"/>
  <c r="F1159"/>
  <c r="G1159"/>
  <c r="H1159"/>
  <c r="A1256"/>
  <c r="B1256"/>
  <c r="C1256"/>
  <c r="D1256"/>
  <c r="E1256"/>
  <c r="F1256"/>
  <c r="G1256"/>
  <c r="H1256"/>
  <c r="A1327"/>
  <c r="B1327"/>
  <c r="C1327"/>
  <c r="D1327"/>
  <c r="E1327"/>
  <c r="F1327"/>
  <c r="G1327"/>
  <c r="A1160"/>
  <c r="B1160"/>
  <c r="C1160"/>
  <c r="D1160"/>
  <c r="E1160"/>
  <c r="F1160"/>
  <c r="G1160"/>
  <c r="H1160"/>
  <c r="A1257"/>
  <c r="B1257"/>
  <c r="C1257"/>
  <c r="D1257"/>
  <c r="E1257"/>
  <c r="F1257"/>
  <c r="G1257"/>
  <c r="H1257"/>
  <c r="A1328"/>
  <c r="B1328"/>
  <c r="C1328"/>
  <c r="D1328"/>
  <c r="E1328"/>
  <c r="F1328"/>
  <c r="G1328"/>
  <c r="A880"/>
  <c r="B880"/>
  <c r="C880"/>
  <c r="D880"/>
  <c r="E880"/>
  <c r="F880"/>
  <c r="G880"/>
  <c r="H880"/>
  <c r="A900"/>
  <c r="B900"/>
  <c r="C900"/>
  <c r="D900"/>
  <c r="E900"/>
  <c r="F900"/>
  <c r="G900"/>
  <c r="H900"/>
  <c r="A923"/>
  <c r="B923"/>
  <c r="C923"/>
  <c r="D923"/>
  <c r="E923"/>
  <c r="F923"/>
  <c r="G923"/>
  <c r="A881"/>
  <c r="B881"/>
  <c r="C881"/>
  <c r="D881"/>
  <c r="E881"/>
  <c r="F881"/>
  <c r="G881"/>
  <c r="H881"/>
  <c r="A882"/>
  <c r="B882"/>
  <c r="C882"/>
  <c r="D882"/>
  <c r="E882"/>
  <c r="F882"/>
  <c r="G882"/>
  <c r="H882"/>
  <c r="A883"/>
  <c r="B883"/>
  <c r="C883"/>
  <c r="D883"/>
  <c r="E883"/>
  <c r="F883"/>
  <c r="G883"/>
  <c r="H883"/>
  <c r="A1003"/>
  <c r="B1003"/>
  <c r="C1003"/>
  <c r="D1003"/>
  <c r="E1003"/>
  <c r="F1003"/>
  <c r="G1003"/>
  <c r="H1003"/>
  <c r="A1004"/>
  <c r="B1004"/>
  <c r="C1004"/>
  <c r="D1004"/>
  <c r="E1004"/>
  <c r="F1004"/>
  <c r="G1004"/>
  <c r="H1004"/>
  <c r="A1005"/>
  <c r="B1005"/>
  <c r="C1005"/>
  <c r="D1005"/>
  <c r="E1005"/>
  <c r="F1005"/>
  <c r="G1005"/>
  <c r="H1005"/>
  <c r="A949"/>
  <c r="B949"/>
  <c r="C949"/>
  <c r="D949"/>
  <c r="E949"/>
  <c r="F949"/>
  <c r="G949"/>
  <c r="H949"/>
  <c r="A1006"/>
  <c r="B1006"/>
  <c r="C1006"/>
  <c r="D1006"/>
  <c r="E1006"/>
  <c r="F1006"/>
  <c r="G1006"/>
  <c r="H1006"/>
  <c r="A1068"/>
  <c r="B1068"/>
  <c r="C1068"/>
  <c r="D1068"/>
  <c r="E1068"/>
  <c r="F1068"/>
  <c r="G1068"/>
  <c r="A1069"/>
  <c r="B1069"/>
  <c r="C1069"/>
  <c r="D1069"/>
  <c r="E1069"/>
  <c r="F1069"/>
  <c r="G1069"/>
  <c r="A1089"/>
  <c r="B1089"/>
  <c r="C1089"/>
  <c r="D1089"/>
  <c r="E1089"/>
  <c r="F1089"/>
  <c r="G1089"/>
  <c r="H1089"/>
  <c r="A1103"/>
  <c r="B1103"/>
  <c r="C1103"/>
  <c r="D1103"/>
  <c r="E1103"/>
  <c r="F1103"/>
  <c r="G1103"/>
  <c r="H1103"/>
  <c r="A1090"/>
  <c r="B1090"/>
  <c r="C1090"/>
  <c r="D1090"/>
  <c r="E1090"/>
  <c r="F1090"/>
  <c r="G1090"/>
  <c r="H1090"/>
  <c r="A1091"/>
  <c r="B1091"/>
  <c r="C1091"/>
  <c r="D1091"/>
  <c r="E1091"/>
  <c r="F1091"/>
  <c r="G1091"/>
  <c r="H1091"/>
  <c r="A1104"/>
  <c r="B1104"/>
  <c r="C1104"/>
  <c r="D1104"/>
  <c r="E1104"/>
  <c r="F1104"/>
  <c r="G1104"/>
  <c r="H1104"/>
  <c r="A1107"/>
  <c r="B1107"/>
  <c r="C1107"/>
  <c r="D1107"/>
  <c r="E1107"/>
  <c r="F1107"/>
  <c r="G1107"/>
  <c r="A1258"/>
  <c r="B1258"/>
  <c r="C1258"/>
  <c r="D1258"/>
  <c r="E1258"/>
  <c r="F1258"/>
  <c r="G1258"/>
  <c r="H1258"/>
  <c r="A1161"/>
  <c r="B1161"/>
  <c r="C1161"/>
  <c r="D1161"/>
  <c r="E1161"/>
  <c r="F1161"/>
  <c r="G1161"/>
  <c r="H1161"/>
  <c r="A1259"/>
  <c r="B1259"/>
  <c r="C1259"/>
  <c r="D1259"/>
  <c r="E1259"/>
  <c r="F1259"/>
  <c r="G1259"/>
  <c r="H1259"/>
  <c r="A1329"/>
  <c r="B1329"/>
  <c r="C1329"/>
  <c r="D1329"/>
  <c r="E1329"/>
  <c r="F1329"/>
  <c r="G1329"/>
  <c r="A1162"/>
  <c r="B1162"/>
  <c r="C1162"/>
  <c r="D1162"/>
  <c r="E1162"/>
  <c r="F1162"/>
  <c r="G1162"/>
  <c r="H1162"/>
  <c r="A1260"/>
  <c r="B1260"/>
  <c r="C1260"/>
  <c r="D1260"/>
  <c r="E1260"/>
  <c r="F1260"/>
  <c r="G1260"/>
  <c r="H1260"/>
  <c r="A1163"/>
  <c r="B1163"/>
  <c r="C1163"/>
  <c r="D1163"/>
  <c r="E1163"/>
  <c r="F1163"/>
  <c r="G1163"/>
  <c r="H1163"/>
  <c r="A1261"/>
  <c r="B1261"/>
  <c r="C1261"/>
  <c r="D1261"/>
  <c r="E1261"/>
  <c r="F1261"/>
  <c r="G1261"/>
  <c r="H1261"/>
  <c r="A1330"/>
  <c r="B1330"/>
  <c r="C1330"/>
  <c r="D1330"/>
  <c r="E1330"/>
  <c r="F1330"/>
  <c r="G1330"/>
  <c r="A1164"/>
  <c r="B1164"/>
  <c r="C1164"/>
  <c r="D1164"/>
  <c r="E1164"/>
  <c r="F1164"/>
  <c r="G1164"/>
  <c r="H1164"/>
  <c r="A1177"/>
  <c r="B1177"/>
  <c r="C1177"/>
  <c r="D1177"/>
  <c r="E1177"/>
  <c r="F1177"/>
  <c r="G1177"/>
  <c r="H1177"/>
  <c r="A1262"/>
  <c r="B1262"/>
  <c r="C1262"/>
  <c r="D1262"/>
  <c r="E1262"/>
  <c r="F1262"/>
  <c r="G1262"/>
  <c r="H1262"/>
  <c r="A884"/>
  <c r="B884"/>
  <c r="C884"/>
  <c r="D884"/>
  <c r="E884"/>
  <c r="F884"/>
  <c r="G884"/>
  <c r="H884"/>
  <c r="A901"/>
  <c r="B901"/>
  <c r="C901"/>
  <c r="D901"/>
  <c r="E901"/>
  <c r="F901"/>
  <c r="G901"/>
  <c r="H901"/>
  <c r="A885"/>
  <c r="B885"/>
  <c r="C885"/>
  <c r="D885"/>
  <c r="E885"/>
  <c r="F885"/>
  <c r="G885"/>
  <c r="H885"/>
  <c r="A924"/>
  <c r="B924"/>
  <c r="C924"/>
  <c r="D924"/>
  <c r="E924"/>
  <c r="F924"/>
  <c r="G924"/>
  <c r="A886"/>
  <c r="B886"/>
  <c r="C886"/>
  <c r="D886"/>
  <c r="E886"/>
  <c r="F886"/>
  <c r="G886"/>
  <c r="H886"/>
  <c r="A902"/>
  <c r="B902"/>
  <c r="C902"/>
  <c r="D902"/>
  <c r="E902"/>
  <c r="F902"/>
  <c r="G902"/>
  <c r="H902"/>
  <c r="A887"/>
  <c r="B887"/>
  <c r="C887"/>
  <c r="D887"/>
  <c r="E887"/>
  <c r="F887"/>
  <c r="G887"/>
  <c r="H887"/>
  <c r="A931"/>
  <c r="B931"/>
  <c r="C931"/>
  <c r="D931"/>
  <c r="E931"/>
  <c r="F931"/>
  <c r="G931"/>
  <c r="H931"/>
  <c r="A942"/>
  <c r="B942"/>
  <c r="C942"/>
  <c r="D942"/>
  <c r="E942"/>
  <c r="F942"/>
  <c r="G942"/>
  <c r="H942"/>
  <c r="A953"/>
  <c r="B953"/>
  <c r="C953"/>
  <c r="D953"/>
  <c r="E953"/>
  <c r="F953"/>
  <c r="G953"/>
  <c r="H953"/>
  <c r="A1007"/>
  <c r="B1007"/>
  <c r="C1007"/>
  <c r="D1007"/>
  <c r="E1007"/>
  <c r="F1007"/>
  <c r="G1007"/>
  <c r="H1007"/>
  <c r="A1034"/>
  <c r="B1034"/>
  <c r="C1034"/>
  <c r="D1034"/>
  <c r="E1034"/>
  <c r="F1034"/>
  <c r="G1034"/>
  <c r="A1008"/>
  <c r="B1008"/>
  <c r="C1008"/>
  <c r="D1008"/>
  <c r="E1008"/>
  <c r="F1008"/>
  <c r="G1008"/>
  <c r="H1008"/>
  <c r="A1009"/>
  <c r="B1009"/>
  <c r="C1009"/>
  <c r="D1009"/>
  <c r="E1009"/>
  <c r="F1009"/>
  <c r="G1009"/>
  <c r="H1009"/>
  <c r="A1010"/>
  <c r="B1010"/>
  <c r="C1010"/>
  <c r="D1010"/>
  <c r="E1010"/>
  <c r="F1010"/>
  <c r="G1010"/>
  <c r="H1010"/>
  <c r="A1011"/>
  <c r="B1011"/>
  <c r="C1011"/>
  <c r="D1011"/>
  <c r="E1011"/>
  <c r="F1011"/>
  <c r="G1011"/>
  <c r="H1011"/>
  <c r="A1070"/>
  <c r="B1070"/>
  <c r="C1070"/>
  <c r="D1070"/>
  <c r="E1070"/>
  <c r="F1070"/>
  <c r="G1070"/>
  <c r="A1071"/>
  <c r="B1071"/>
  <c r="C1071"/>
  <c r="D1071"/>
  <c r="E1071"/>
  <c r="F1071"/>
  <c r="G1071"/>
  <c r="A1046"/>
  <c r="B1046"/>
  <c r="C1046"/>
  <c r="D1046"/>
  <c r="E1046"/>
  <c r="F1046"/>
  <c r="G1046"/>
  <c r="A1072"/>
  <c r="B1072"/>
  <c r="C1072"/>
  <c r="D1072"/>
  <c r="E1072"/>
  <c r="F1072"/>
  <c r="G1072"/>
  <c r="A1036"/>
  <c r="B1036"/>
  <c r="C1036"/>
  <c r="D1036"/>
  <c r="E1036"/>
  <c r="F1036"/>
  <c r="G1036"/>
  <c r="H1036"/>
  <c r="A1110"/>
  <c r="B1110"/>
  <c r="C1110"/>
  <c r="D1110"/>
  <c r="E1110"/>
  <c r="F1110"/>
  <c r="G1110"/>
  <c r="A1092"/>
  <c r="B1092"/>
  <c r="C1092"/>
  <c r="D1092"/>
  <c r="E1092"/>
  <c r="F1092"/>
  <c r="G1092"/>
  <c r="H1092"/>
  <c r="A1093"/>
  <c r="B1093"/>
  <c r="C1093"/>
  <c r="D1093"/>
  <c r="E1093"/>
  <c r="F1093"/>
  <c r="G1093"/>
  <c r="H1093"/>
  <c r="A1108"/>
  <c r="B1108"/>
  <c r="C1108"/>
  <c r="D1108"/>
  <c r="E1108"/>
  <c r="F1108"/>
  <c r="G1108"/>
  <c r="A1111"/>
  <c r="B1111"/>
  <c r="C1111"/>
  <c r="D1111"/>
  <c r="E1111"/>
  <c r="F1111"/>
  <c r="G1111"/>
  <c r="A1094"/>
  <c r="B1094"/>
  <c r="C1094"/>
  <c r="D1094"/>
  <c r="E1094"/>
  <c r="F1094"/>
  <c r="G1094"/>
  <c r="H1094"/>
  <c r="A1105"/>
  <c r="B1105"/>
  <c r="C1105"/>
  <c r="D1105"/>
  <c r="E1105"/>
  <c r="F1105"/>
  <c r="G1105"/>
  <c r="H1105"/>
  <c r="A1263"/>
  <c r="B1263"/>
  <c r="C1263"/>
  <c r="D1263"/>
  <c r="E1263"/>
  <c r="F1263"/>
  <c r="G1263"/>
  <c r="H1263"/>
  <c r="A1286"/>
  <c r="B1286"/>
  <c r="C1286"/>
  <c r="D1286"/>
  <c r="E1286"/>
  <c r="F1286"/>
  <c r="G1286"/>
  <c r="H1286"/>
  <c r="A1165"/>
  <c r="B1165"/>
  <c r="C1165"/>
  <c r="D1165"/>
  <c r="E1165"/>
  <c r="F1165"/>
  <c r="G1165"/>
  <c r="H1165"/>
  <c r="A1178"/>
  <c r="B1178"/>
  <c r="C1178"/>
  <c r="D1178"/>
  <c r="E1178"/>
  <c r="F1178"/>
  <c r="G1178"/>
  <c r="H1178"/>
  <c r="A1264"/>
  <c r="B1264"/>
  <c r="C1264"/>
  <c r="D1264"/>
  <c r="E1264"/>
  <c r="F1264"/>
  <c r="G1264"/>
  <c r="H1264"/>
  <c r="A1287"/>
  <c r="B1287"/>
  <c r="C1287"/>
  <c r="D1287"/>
  <c r="E1287"/>
  <c r="F1287"/>
  <c r="G1287"/>
  <c r="H1287"/>
  <c r="A1166"/>
  <c r="B1166"/>
  <c r="C1166"/>
  <c r="D1166"/>
  <c r="E1166"/>
  <c r="F1166"/>
  <c r="G1166"/>
  <c r="H1166"/>
  <c r="A1179"/>
  <c r="B1179"/>
  <c r="C1179"/>
  <c r="D1179"/>
  <c r="E1179"/>
  <c r="F1179"/>
  <c r="G1179"/>
  <c r="H1179"/>
  <c r="A1265"/>
  <c r="B1265"/>
  <c r="C1265"/>
  <c r="D1265"/>
  <c r="E1265"/>
  <c r="F1265"/>
  <c r="G1265"/>
  <c r="H1265"/>
  <c r="A1292"/>
  <c r="B1292"/>
  <c r="C1292"/>
  <c r="D1292"/>
  <c r="E1292"/>
  <c r="F1292"/>
  <c r="G1292"/>
  <c r="H1292"/>
  <c r="A1331"/>
  <c r="B1331"/>
  <c r="C1331"/>
  <c r="D1331"/>
  <c r="E1331"/>
  <c r="F1331"/>
  <c r="G1331"/>
  <c r="A1167"/>
  <c r="B1167"/>
  <c r="C1167"/>
  <c r="D1167"/>
  <c r="E1167"/>
  <c r="F1167"/>
  <c r="G1167"/>
  <c r="H1167"/>
  <c r="A1266"/>
  <c r="B1266"/>
  <c r="C1266"/>
  <c r="D1266"/>
  <c r="E1266"/>
  <c r="F1266"/>
  <c r="G1266"/>
  <c r="H1266"/>
  <c r="A1332"/>
  <c r="B1332"/>
  <c r="C1332"/>
  <c r="D1332"/>
  <c r="E1332"/>
  <c r="F1332"/>
  <c r="G1332"/>
  <c r="A1288"/>
  <c r="B1288"/>
  <c r="C1288"/>
  <c r="D1288"/>
  <c r="E1288"/>
  <c r="F1288"/>
  <c r="G1288"/>
  <c r="H1288"/>
  <c r="A1168"/>
  <c r="B1168"/>
  <c r="C1168"/>
  <c r="D1168"/>
  <c r="E1168"/>
  <c r="F1168"/>
  <c r="G1168"/>
  <c r="H1168"/>
  <c r="A1267"/>
  <c r="B1267"/>
  <c r="C1267"/>
  <c r="D1267"/>
  <c r="E1267"/>
  <c r="F1267"/>
  <c r="G1267"/>
  <c r="H1267"/>
  <c r="A1194"/>
  <c r="B1194"/>
  <c r="C1194"/>
  <c r="D1194"/>
  <c r="E1194"/>
  <c r="F1194"/>
  <c r="G1194"/>
  <c r="H1194"/>
  <c r="A13939"/>
  <c r="B13939"/>
  <c r="C13939"/>
  <c r="D13939"/>
  <c r="E13939"/>
  <c r="F13939"/>
  <c r="G13939"/>
  <c r="H13939"/>
  <c r="A13963"/>
  <c r="B13963"/>
  <c r="C13963"/>
  <c r="D13963"/>
  <c r="E13963"/>
  <c r="F13963"/>
  <c r="G13963"/>
  <c r="H13963"/>
  <c r="A3410"/>
  <c r="B3410"/>
  <c r="C3410"/>
  <c r="D3410"/>
  <c r="E3410"/>
  <c r="F3410"/>
  <c r="G3410"/>
  <c r="H3410"/>
  <c r="A3411"/>
  <c r="B3411"/>
  <c r="C3411"/>
  <c r="D3411"/>
  <c r="E3411"/>
  <c r="F3411"/>
  <c r="G3411"/>
  <c r="H3411"/>
  <c r="A3722"/>
  <c r="B3722"/>
  <c r="C3722"/>
  <c r="D3722"/>
  <c r="E3722"/>
  <c r="F3722"/>
  <c r="G3722"/>
  <c r="H3722"/>
  <c r="A9722"/>
  <c r="B9722"/>
  <c r="C9722"/>
  <c r="D9722"/>
  <c r="E9722"/>
  <c r="F9722"/>
  <c r="G9722"/>
  <c r="A11023"/>
  <c r="B11023"/>
  <c r="C11023"/>
  <c r="D11023"/>
  <c r="E11023"/>
  <c r="F11023"/>
  <c r="G11023"/>
  <c r="H11023"/>
</calcChain>
</file>

<file path=xl/sharedStrings.xml><?xml version="1.0" encoding="utf-8"?>
<sst xmlns="http://schemas.openxmlformats.org/spreadsheetml/2006/main" count="70" uniqueCount="3">
  <si>
    <t>Generador de Informes</t>
  </si>
  <si>
    <t>Clasificacion Vehículo</t>
  </si>
  <si>
    <t xml:space="preserve">BUTANO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</si>
</sst>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055"/>
  <sheetViews>
    <sheetView tabSelected="1" topLeftCell="E17036" workbookViewId="0">
      <selection activeCell="G17056" sqref="G17056"/>
    </sheetView>
  </sheetViews>
  <sheetFormatPr baseColWidth="10" defaultRowHeight="15"/>
  <cols>
    <col min="1" max="1" width="21.85546875" bestFit="1" customWidth="1"/>
    <col min="2" max="2" width="43.28515625" bestFit="1" customWidth="1"/>
    <col min="3" max="3" width="22.5703125" bestFit="1" customWidth="1"/>
    <col min="4" max="4" width="22.7109375" bestFit="1" customWidth="1"/>
    <col min="5" max="5" width="4.140625" bestFit="1" customWidth="1"/>
    <col min="6" max="6" width="17.85546875" bestFit="1" customWidth="1"/>
    <col min="7" max="7" width="47" bestFit="1" customWidth="1"/>
    <col min="8" max="8" width="45.5703125" bestFit="1" customWidth="1"/>
    <col min="9" max="9" width="17.85546875" bestFit="1" customWidth="1"/>
  </cols>
  <sheetData>
    <row r="1" spans="1:9" s="2" customFormat="1">
      <c r="A1" s="2" t="str">
        <f>T("Año Emisión")</f>
        <v>Año Emisión</v>
      </c>
      <c r="B1" s="2" t="str">
        <f>T("Tipo Sujeto")</f>
        <v>Tipo Sujeto</v>
      </c>
      <c r="C1" s="2" t="str">
        <f>T("Distrito")</f>
        <v>Distrito</v>
      </c>
      <c r="D1" s="2" t="str">
        <f>T("Barrio")</f>
        <v>Barrio</v>
      </c>
      <c r="E1" s="2" t="str">
        <f>T("Tipo Vehículo")</f>
        <v>Tipo Vehículo</v>
      </c>
      <c r="F1" s="2" t="s">
        <v>1</v>
      </c>
      <c r="G1" s="2" t="str">
        <f>T("Rango Cuota")</f>
        <v>Rango Cuota</v>
      </c>
      <c r="H1" s="2" t="str">
        <f>T("Combustible")</f>
        <v>Combustible</v>
      </c>
      <c r="I1" s="2" t="str">
        <f>T("Contador Registros")</f>
        <v>Contador Registros</v>
      </c>
    </row>
    <row r="2" spans="1:9">
      <c r="A2" t="str">
        <f>T("2018")</f>
        <v>2018</v>
      </c>
      <c r="B2" t="str">
        <f>T("FISICO                                            ")</f>
        <v xml:space="preserve">FISICO                                            </v>
      </c>
      <c r="C2" t="str">
        <f>T("ARGANZUELA          ")</f>
        <v xml:space="preserve">ARGANZUELA          </v>
      </c>
      <c r="D2" t="str">
        <f>T("IMPERIAL            ")</f>
        <v xml:space="preserve">IMPERIAL            </v>
      </c>
      <c r="E2" t="str">
        <f>T("AU ")</f>
        <v xml:space="preserve">AU </v>
      </c>
      <c r="F2" t="str">
        <f>T("AUTOBUSES      ")</f>
        <v xml:space="preserve">AUTOBUSES      </v>
      </c>
      <c r="G2" t="str">
        <f>T("De menos de 21 PLAZAS                             ")</f>
        <v xml:space="preserve">De menos de 21 PLAZAS                             </v>
      </c>
      <c r="H2" t="str">
        <f>T("DIESEL                                            ")</f>
        <v xml:space="preserve">DIESEL                                            </v>
      </c>
      <c r="I2">
        <v>2</v>
      </c>
    </row>
    <row r="3" spans="1:9">
      <c r="A3" t="str">
        <f>T("2018")</f>
        <v>2018</v>
      </c>
      <c r="B3" t="str">
        <f>T("FISICO                                            ")</f>
        <v xml:space="preserve">FISICO                                            </v>
      </c>
      <c r="C3" t="str">
        <f>T("ARGANZUELA          ")</f>
        <v xml:space="preserve">ARGANZUELA          </v>
      </c>
      <c r="D3" t="str">
        <f>T("IMPERIAL            ")</f>
        <v xml:space="preserve">IMPERIAL            </v>
      </c>
      <c r="E3" t="str">
        <f>T("AU ")</f>
        <v xml:space="preserve">AU </v>
      </c>
      <c r="F3" t="str">
        <f>T("AUTOBUSES      ")</f>
        <v xml:space="preserve">AUTOBUSES      </v>
      </c>
      <c r="G3" t="str">
        <f>T("De 21 a 50 PLAZAS                                 ")</f>
        <v xml:space="preserve">De 21 a 50 PLAZAS                                 </v>
      </c>
      <c r="H3" t="str">
        <f>T("DIESEL                                            ")</f>
        <v xml:space="preserve">DIESEL                                            </v>
      </c>
      <c r="I3">
        <v>2</v>
      </c>
    </row>
    <row r="4" spans="1:9">
      <c r="A4" t="str">
        <f>T("2018")</f>
        <v>2018</v>
      </c>
      <c r="B4" t="str">
        <f>T("FISICO                                            ")</f>
        <v xml:space="preserve">FISICO                                            </v>
      </c>
      <c r="C4" t="str">
        <f>T("ARGANZUELA          ")</f>
        <v xml:space="preserve">ARGANZUELA          </v>
      </c>
      <c r="D4" t="str">
        <f>T("IMPERIAL            ")</f>
        <v xml:space="preserve">IMPERIAL            </v>
      </c>
      <c r="E4" t="str">
        <f>T("AU ")</f>
        <v xml:space="preserve">AU </v>
      </c>
      <c r="F4" t="str">
        <f>T("AUTOBUSES      ")</f>
        <v xml:space="preserve">AUTOBUSES      </v>
      </c>
      <c r="G4" t="str">
        <f>T("De 51 PLAZAS en adelante                          ")</f>
        <v xml:space="preserve">De 51 PLAZAS en adelante                          </v>
      </c>
      <c r="H4" t="str">
        <f>T("DIESEL                                            ")</f>
        <v xml:space="preserve">DIESEL                                            </v>
      </c>
      <c r="I4">
        <v>5</v>
      </c>
    </row>
    <row r="5" spans="1:9">
      <c r="A5" t="str">
        <f>T("2018")</f>
        <v>2018</v>
      </c>
      <c r="B5" t="str">
        <f>T("JURIDICO                                          ")</f>
        <v xml:space="preserve">JURIDICO                                          </v>
      </c>
      <c r="C5" t="str">
        <f>T("ARGANZUELA          ")</f>
        <v xml:space="preserve">ARGANZUELA          </v>
      </c>
      <c r="D5" t="str">
        <f>T("IMPERIAL            ")</f>
        <v xml:space="preserve">IMPERIAL            </v>
      </c>
      <c r="E5" t="str">
        <f>T("AU ")</f>
        <v xml:space="preserve">AU </v>
      </c>
      <c r="F5" t="str">
        <f>T("AUTOBUSES      ")</f>
        <v xml:space="preserve">AUTOBUSES      </v>
      </c>
      <c r="G5" t="str">
        <f>T("De menos de 21 PLAZAS                             ")</f>
        <v xml:space="preserve">De menos de 21 PLAZAS                             </v>
      </c>
      <c r="H5" t="str">
        <f>T("DIESEL                                            ")</f>
        <v xml:space="preserve">DIESEL                                            </v>
      </c>
      <c r="I5">
        <v>1</v>
      </c>
    </row>
    <row r="6" spans="1:9">
      <c r="A6" t="str">
        <f>T("2018")</f>
        <v>2018</v>
      </c>
      <c r="B6" t="str">
        <f>T("JURIDICO                                          ")</f>
        <v xml:space="preserve">JURIDICO                                          </v>
      </c>
      <c r="C6" t="str">
        <f>T("ARGANZUELA          ")</f>
        <v xml:space="preserve">ARGANZUELA          </v>
      </c>
      <c r="D6" t="str">
        <f>T("IMPERIAL            ")</f>
        <v xml:space="preserve">IMPERIAL            </v>
      </c>
      <c r="E6" t="str">
        <f>T("AU ")</f>
        <v xml:space="preserve">AU </v>
      </c>
      <c r="F6" t="str">
        <f>T("AUTOBUSES      ")</f>
        <v xml:space="preserve">AUTOBUSES      </v>
      </c>
      <c r="G6" t="str">
        <f>T("De 21 a 50 PLAZAS                                 ")</f>
        <v xml:space="preserve">De 21 a 50 PLAZAS                                 </v>
      </c>
      <c r="H6" t="str">
        <f>T("DIESEL                                            ")</f>
        <v xml:space="preserve">DIESEL                                            </v>
      </c>
      <c r="I6">
        <v>2</v>
      </c>
    </row>
    <row r="7" spans="1:9">
      <c r="A7" t="str">
        <f>T("2018")</f>
        <v>2018</v>
      </c>
      <c r="B7" t="str">
        <f>T("JURIDICO                                          ")</f>
        <v xml:space="preserve">JURIDICO                                          </v>
      </c>
      <c r="C7" t="str">
        <f>T("ARGANZUELA          ")</f>
        <v xml:space="preserve">ARGANZUELA          </v>
      </c>
      <c r="D7" t="str">
        <f>T("IMPERIAL            ")</f>
        <v xml:space="preserve">IMPERIAL            </v>
      </c>
      <c r="E7" t="str">
        <f>T("AU ")</f>
        <v xml:space="preserve">AU </v>
      </c>
      <c r="F7" t="str">
        <f>T("AUTOBUSES      ")</f>
        <v xml:space="preserve">AUTOBUSES      </v>
      </c>
      <c r="G7" t="str">
        <f>T("De 51 PLAZAS en adelante                          ")</f>
        <v xml:space="preserve">De 51 PLAZAS en adelante                          </v>
      </c>
      <c r="H7" t="str">
        <f>T("DIESEL                                            ")</f>
        <v xml:space="preserve">DIESEL                                            </v>
      </c>
      <c r="I7">
        <v>8</v>
      </c>
    </row>
    <row r="8" spans="1:9">
      <c r="A8" t="str">
        <f>T("2018")</f>
        <v>2018</v>
      </c>
      <c r="B8" t="str">
        <f>T("JURIDICO                                          ")</f>
        <v xml:space="preserve">JURIDICO                                          </v>
      </c>
      <c r="C8" t="str">
        <f>T("ARGANZUELA          ")</f>
        <v xml:space="preserve">ARGANZUELA          </v>
      </c>
      <c r="D8" t="str">
        <f>T("ACACIAS             ")</f>
        <v xml:space="preserve">ACACIAS             </v>
      </c>
      <c r="E8" t="str">
        <f>T("AU ")</f>
        <v xml:space="preserve">AU </v>
      </c>
      <c r="F8" t="str">
        <f>T("AUTOBUSES      ")</f>
        <v xml:space="preserve">AUTOBUSES      </v>
      </c>
      <c r="G8" t="str">
        <f>T("De 51 PLAZAS en adelante                          ")</f>
        <v xml:space="preserve">De 51 PLAZAS en adelante                          </v>
      </c>
      <c r="H8" t="str">
        <f>T("DIESEL                                            ")</f>
        <v xml:space="preserve">DIESEL                                            </v>
      </c>
      <c r="I8">
        <v>4</v>
      </c>
    </row>
    <row r="9" spans="1:9">
      <c r="A9" t="str">
        <f>T("2018")</f>
        <v>2018</v>
      </c>
      <c r="B9" t="str">
        <f>T("JURIDICO                                          ")</f>
        <v xml:space="preserve">JURIDICO                                          </v>
      </c>
      <c r="C9" t="str">
        <f>T("ARGANZUELA          ")</f>
        <v xml:space="preserve">ARGANZUELA          </v>
      </c>
      <c r="D9" t="str">
        <f>T("CHOPERA             ")</f>
        <v xml:space="preserve">CHOPERA             </v>
      </c>
      <c r="E9" t="str">
        <f>T("AU ")</f>
        <v xml:space="preserve">AU </v>
      </c>
      <c r="F9" t="str">
        <f>T("AUTOBUSES      ")</f>
        <v xml:space="preserve">AUTOBUSES      </v>
      </c>
      <c r="G9" t="str">
        <f>T("De menos de 21 PLAZAS                             ")</f>
        <v xml:space="preserve">De menos de 21 PLAZAS                             </v>
      </c>
      <c r="H9" t="str">
        <f>T("DIESEL                                            ")</f>
        <v xml:space="preserve">DIESEL                                            </v>
      </c>
      <c r="I9">
        <v>1</v>
      </c>
    </row>
    <row r="10" spans="1:9">
      <c r="A10" t="str">
        <f>T("2018")</f>
        <v>2018</v>
      </c>
      <c r="B10" t="str">
        <f>T("JURIDICO                                          ")</f>
        <v xml:space="preserve">JURIDICO                                          </v>
      </c>
      <c r="C10" t="str">
        <f>T("ARGANZUELA          ")</f>
        <v xml:space="preserve">ARGANZUELA          </v>
      </c>
      <c r="D10" t="str">
        <f>T("CHOPERA             ")</f>
        <v xml:space="preserve">CHOPERA             </v>
      </c>
      <c r="E10" t="str">
        <f>T("AU ")</f>
        <v xml:space="preserve">AU </v>
      </c>
      <c r="F10" t="str">
        <f>T("AUTOBUSES      ")</f>
        <v xml:space="preserve">AUTOBUSES      </v>
      </c>
      <c r="G10" t="str">
        <f>T("De 21 a 50 PLAZAS                                 ")</f>
        <v xml:space="preserve">De 21 a 50 PLAZAS                                 </v>
      </c>
      <c r="H10" t="str">
        <f>T("DIESEL                                            ")</f>
        <v xml:space="preserve">DIESEL                                            </v>
      </c>
      <c r="I10">
        <v>8</v>
      </c>
    </row>
    <row r="11" spans="1:9">
      <c r="A11" t="str">
        <f>T("2018")</f>
        <v>2018</v>
      </c>
      <c r="B11" t="str">
        <f>T("JURIDICO                                          ")</f>
        <v xml:space="preserve">JURIDICO                                          </v>
      </c>
      <c r="C11" t="str">
        <f>T("ARGANZUELA          ")</f>
        <v xml:space="preserve">ARGANZUELA          </v>
      </c>
      <c r="D11" t="str">
        <f>T("CHOPERA             ")</f>
        <v xml:space="preserve">CHOPERA             </v>
      </c>
      <c r="E11" t="str">
        <f>T("AU ")</f>
        <v xml:space="preserve">AU </v>
      </c>
      <c r="F11" t="str">
        <f>T("AUTOBUSES      ")</f>
        <v xml:space="preserve">AUTOBUSES      </v>
      </c>
      <c r="G11" t="str">
        <f>T("De 51 PLAZAS en adelante                          ")</f>
        <v xml:space="preserve">De 51 PLAZAS en adelante                          </v>
      </c>
      <c r="H11" t="str">
        <f>T("DIESEL                                            ")</f>
        <v xml:space="preserve">DIESEL                                            </v>
      </c>
      <c r="I11">
        <v>13</v>
      </c>
    </row>
    <row r="12" spans="1:9">
      <c r="A12" t="str">
        <f>T("2018")</f>
        <v>2018</v>
      </c>
      <c r="B12" t="str">
        <f>T("JURIDICO                                          ")</f>
        <v xml:space="preserve">JURIDICO                                          </v>
      </c>
      <c r="C12" t="str">
        <f>T("ARGANZUELA          ")</f>
        <v xml:space="preserve">ARGANZUELA          </v>
      </c>
      <c r="D12" t="str">
        <f>T("LEGAZPI             ")</f>
        <v xml:space="preserve">LEGAZPI             </v>
      </c>
      <c r="E12" t="str">
        <f>T("AU ")</f>
        <v xml:space="preserve">AU </v>
      </c>
      <c r="F12" t="str">
        <f>T("AUTOBUSES      ")</f>
        <v xml:space="preserve">AUTOBUSES      </v>
      </c>
      <c r="G12" t="str">
        <f>T("De 21 a 50 PLAZAS                                 ")</f>
        <v xml:space="preserve">De 21 a 50 PLAZAS                                 </v>
      </c>
      <c r="H12" t="str">
        <f>T("DIESEL                                            ")</f>
        <v xml:space="preserve">DIESEL                                            </v>
      </c>
      <c r="I12">
        <v>1</v>
      </c>
    </row>
    <row r="13" spans="1:9">
      <c r="A13" t="str">
        <f>T("2018")</f>
        <v>2018</v>
      </c>
      <c r="B13" t="str">
        <f>T("JURIDICO                                          ")</f>
        <v xml:space="preserve">JURIDICO                                          </v>
      </c>
      <c r="C13" t="str">
        <f>T("ARGANZUELA          ")</f>
        <v xml:space="preserve">ARGANZUELA          </v>
      </c>
      <c r="D13" t="str">
        <f>T("LEGAZPI             ")</f>
        <v xml:space="preserve">LEGAZPI             </v>
      </c>
      <c r="E13" t="str">
        <f>T("AU ")</f>
        <v xml:space="preserve">AU </v>
      </c>
      <c r="F13" t="str">
        <f>T("AUTOBUSES      ")</f>
        <v xml:space="preserve">AUTOBUSES      </v>
      </c>
      <c r="G13" t="str">
        <f>T("De 51 PLAZAS en adelante                          ")</f>
        <v xml:space="preserve">De 51 PLAZAS en adelante                          </v>
      </c>
      <c r="H13" t="str">
        <f>T("DIESEL                                            ")</f>
        <v xml:space="preserve">DIESEL                                            </v>
      </c>
      <c r="I13">
        <v>2</v>
      </c>
    </row>
    <row r="14" spans="1:9">
      <c r="A14" t="str">
        <f>T("2018")</f>
        <v>2018</v>
      </c>
      <c r="B14" t="str">
        <f>T("JURIDICO                                          ")</f>
        <v xml:space="preserve">JURIDICO                                          </v>
      </c>
      <c r="C14" t="str">
        <f>T("ARGANZUELA          ")</f>
        <v xml:space="preserve">ARGANZUELA          </v>
      </c>
      <c r="D14" t="str">
        <f>T("DELICIAS            ")</f>
        <v xml:space="preserve">DELICIAS            </v>
      </c>
      <c r="E14" t="str">
        <f>T("AU ")</f>
        <v xml:space="preserve">AU </v>
      </c>
      <c r="F14" t="str">
        <f>T("AUTOBUSES      ")</f>
        <v xml:space="preserve">AUTOBUSES      </v>
      </c>
      <c r="G14" t="str">
        <f>T("De menos de 21 PLAZAS                             ")</f>
        <v xml:space="preserve">De menos de 21 PLAZAS                             </v>
      </c>
      <c r="H14" t="str">
        <f>T("DIESEL                                            ")</f>
        <v xml:space="preserve">DIESEL                                            </v>
      </c>
      <c r="I14">
        <v>5</v>
      </c>
    </row>
    <row r="15" spans="1:9">
      <c r="A15" t="str">
        <f>T("2018")</f>
        <v>2018</v>
      </c>
      <c r="B15" t="str">
        <f>T("JURIDICO                                          ")</f>
        <v xml:space="preserve">JURIDICO                                          </v>
      </c>
      <c r="C15" t="str">
        <f>T("ARGANZUELA          ")</f>
        <v xml:space="preserve">ARGANZUELA          </v>
      </c>
      <c r="D15" t="str">
        <f>T("DELICIAS            ")</f>
        <v xml:space="preserve">DELICIAS            </v>
      </c>
      <c r="E15" t="str">
        <f>T("AU ")</f>
        <v xml:space="preserve">AU </v>
      </c>
      <c r="F15" t="str">
        <f>T("AUTOBUSES      ")</f>
        <v xml:space="preserve">AUTOBUSES      </v>
      </c>
      <c r="G15" t="str">
        <f>T("De 21 a 50 PLAZAS                                 ")</f>
        <v xml:space="preserve">De 21 a 50 PLAZAS                                 </v>
      </c>
      <c r="H15" t="str">
        <f>T("DIESEL                                            ")</f>
        <v xml:space="preserve">DIESEL                                            </v>
      </c>
      <c r="I15">
        <v>2</v>
      </c>
    </row>
    <row r="16" spans="1:9">
      <c r="A16" t="str">
        <f>T("2018")</f>
        <v>2018</v>
      </c>
      <c r="B16" t="str">
        <f>T("JURIDICO                                          ")</f>
        <v xml:space="preserve">JURIDICO                                          </v>
      </c>
      <c r="C16" t="str">
        <f>T("ARGANZUELA          ")</f>
        <v xml:space="preserve">ARGANZUELA          </v>
      </c>
      <c r="D16" t="str">
        <f>T("DELICIAS            ")</f>
        <v xml:space="preserve">DELICIAS            </v>
      </c>
      <c r="E16" t="str">
        <f>T("AU ")</f>
        <v xml:space="preserve">AU </v>
      </c>
      <c r="F16" t="str">
        <f>T("AUTOBUSES      ")</f>
        <v xml:space="preserve">AUTOBUSES      </v>
      </c>
      <c r="G16" t="str">
        <f>T("De 51 PLAZAS en adelante                          ")</f>
        <v xml:space="preserve">De 51 PLAZAS en adelante                          </v>
      </c>
      <c r="H16" t="str">
        <f>T("DIESEL                                            ")</f>
        <v xml:space="preserve">DIESEL                                            </v>
      </c>
      <c r="I16">
        <v>6</v>
      </c>
    </row>
    <row r="17" spans="1:9">
      <c r="A17" t="str">
        <f>T("2018")</f>
        <v>2018</v>
      </c>
      <c r="B17" t="str">
        <f>T("JURIDICO                                          ")</f>
        <v xml:space="preserve">JURIDICO                                          </v>
      </c>
      <c r="C17" t="str">
        <f>T("ARGANZUELA          ")</f>
        <v xml:space="preserve">ARGANZUELA          </v>
      </c>
      <c r="D17" t="str">
        <f>T("PALOS DE MOGUER     ")</f>
        <v xml:space="preserve">PALOS DE MOGUER     </v>
      </c>
      <c r="E17" t="str">
        <f>T("AU ")</f>
        <v xml:space="preserve">AU </v>
      </c>
      <c r="F17" t="str">
        <f>T("AUTOBUSES      ")</f>
        <v xml:space="preserve">AUTOBUSES      </v>
      </c>
      <c r="G17" t="str">
        <f>T("De menos de 21 PLAZAS                             ")</f>
        <v xml:space="preserve">De menos de 21 PLAZAS                             </v>
      </c>
      <c r="H17" t="str">
        <f>T("DIESEL                                            ")</f>
        <v xml:space="preserve">DIESEL                                            </v>
      </c>
      <c r="I17">
        <v>1</v>
      </c>
    </row>
    <row r="18" spans="1:9">
      <c r="A18" t="str">
        <f>T("2018")</f>
        <v>2018</v>
      </c>
      <c r="B18" t="str">
        <f>T("JURIDICO                                          ")</f>
        <v xml:space="preserve">JURIDICO                                          </v>
      </c>
      <c r="C18" t="str">
        <f>T("ARGANZUELA          ")</f>
        <v xml:space="preserve">ARGANZUELA          </v>
      </c>
      <c r="D18" t="str">
        <f>T("PALOS DE MOGUER     ")</f>
        <v xml:space="preserve">PALOS DE MOGUER     </v>
      </c>
      <c r="E18" t="str">
        <f>T("AU ")</f>
        <v xml:space="preserve">AU </v>
      </c>
      <c r="F18" t="str">
        <f>T("AUTOBUSES      ")</f>
        <v xml:space="preserve">AUTOBUSES      </v>
      </c>
      <c r="G18" t="str">
        <f>T("De 21 a 50 PLAZAS                                 ")</f>
        <v xml:space="preserve">De 21 a 50 PLAZAS                                 </v>
      </c>
      <c r="H18" t="str">
        <f>T("DIESEL                                            ")</f>
        <v xml:space="preserve">DIESEL                                            </v>
      </c>
      <c r="I18">
        <v>4</v>
      </c>
    </row>
    <row r="19" spans="1:9">
      <c r="A19" t="str">
        <f>T("2018")</f>
        <v>2018</v>
      </c>
      <c r="B19" t="str">
        <f>T("JURIDICO                                          ")</f>
        <v xml:space="preserve">JURIDICO                                          </v>
      </c>
      <c r="C19" t="str">
        <f>T("ARGANZUELA          ")</f>
        <v xml:space="preserve">ARGANZUELA          </v>
      </c>
      <c r="D19" t="str">
        <f>T("PALOS DE MOGUER     ")</f>
        <v xml:space="preserve">PALOS DE MOGUER     </v>
      </c>
      <c r="E19" t="str">
        <f>T("AU ")</f>
        <v xml:space="preserve">AU </v>
      </c>
      <c r="F19" t="str">
        <f>T("AUTOBUSES      ")</f>
        <v xml:space="preserve">AUTOBUSES      </v>
      </c>
      <c r="G19" t="str">
        <f>T("De 51 PLAZAS en adelante                          ")</f>
        <v xml:space="preserve">De 51 PLAZAS en adelante                          </v>
      </c>
      <c r="H19" t="str">
        <f>T("DIESEL                                            ")</f>
        <v xml:space="preserve">DIESEL                                            </v>
      </c>
      <c r="I19">
        <v>3</v>
      </c>
    </row>
    <row r="20" spans="1:9">
      <c r="A20" t="str">
        <f>T("2018")</f>
        <v>2018</v>
      </c>
      <c r="B20" t="str">
        <f>T("JURIDICO                                          ")</f>
        <v xml:space="preserve">JURIDICO                                          </v>
      </c>
      <c r="C20" t="str">
        <f>T("ARGANZUELA          ")</f>
        <v xml:space="preserve">ARGANZUELA          </v>
      </c>
      <c r="D20" t="str">
        <f>T("ATOCHA              ")</f>
        <v xml:space="preserve">ATOCHA              </v>
      </c>
      <c r="E20" t="str">
        <f>T("AU ")</f>
        <v xml:space="preserve">AU </v>
      </c>
      <c r="F20" t="str">
        <f>T("AUTOBUSES      ")</f>
        <v xml:space="preserve">AUTOBUSES      </v>
      </c>
      <c r="G20" t="str">
        <f>T("De menos de 21 PLAZAS                             ")</f>
        <v xml:space="preserve">De menos de 21 PLAZAS                             </v>
      </c>
      <c r="H20" t="str">
        <f>T("DIESEL                                            ")</f>
        <v xml:space="preserve">DIESEL                                            </v>
      </c>
      <c r="I20">
        <v>9</v>
      </c>
    </row>
    <row r="21" spans="1:9">
      <c r="A21" t="str">
        <f>T("2018")</f>
        <v>2018</v>
      </c>
      <c r="B21" t="str">
        <f>T("JURIDICO                                          ")</f>
        <v xml:space="preserve">JURIDICO                                          </v>
      </c>
      <c r="C21" t="str">
        <f>T("ARGANZUELA          ")</f>
        <v xml:space="preserve">ARGANZUELA          </v>
      </c>
      <c r="D21" t="str">
        <f>T("ATOCHA              ")</f>
        <v xml:space="preserve">ATOCHA              </v>
      </c>
      <c r="E21" t="str">
        <f>T("AU ")</f>
        <v xml:space="preserve">AU </v>
      </c>
      <c r="F21" t="str">
        <f>T("AUTOBUSES      ")</f>
        <v xml:space="preserve">AUTOBUSES      </v>
      </c>
      <c r="G21" t="str">
        <f>T("De 21 a 50 PLAZAS                                 ")</f>
        <v xml:space="preserve">De 21 a 50 PLAZAS                                 </v>
      </c>
      <c r="H21" t="str">
        <f>T("DIESEL                                            ")</f>
        <v xml:space="preserve">DIESEL                                            </v>
      </c>
      <c r="I21">
        <v>140</v>
      </c>
    </row>
    <row r="22" spans="1:9">
      <c r="A22" t="str">
        <f>T("2018")</f>
        <v>2018</v>
      </c>
      <c r="B22" t="str">
        <f>T("JURIDICO                                          ")</f>
        <v xml:space="preserve">JURIDICO                                          </v>
      </c>
      <c r="C22" t="str">
        <f>T("ARGANZUELA          ")</f>
        <v xml:space="preserve">ARGANZUELA          </v>
      </c>
      <c r="D22" t="str">
        <f>T("ATOCHA              ")</f>
        <v xml:space="preserve">ATOCHA              </v>
      </c>
      <c r="E22" t="str">
        <f>T("AU ")</f>
        <v xml:space="preserve">AU </v>
      </c>
      <c r="F22" t="str">
        <f>T("AUTOBUSES      ")</f>
        <v xml:space="preserve">AUTOBUSES      </v>
      </c>
      <c r="G22" t="str">
        <f>T("De 51 PLAZAS en adelante                          ")</f>
        <v xml:space="preserve">De 51 PLAZAS en adelante                          </v>
      </c>
      <c r="H22" t="str">
        <f>T("DIESEL                                            ")</f>
        <v xml:space="preserve">DIESEL                                            </v>
      </c>
      <c r="I22">
        <v>140</v>
      </c>
    </row>
    <row r="23" spans="1:9">
      <c r="A23" t="str">
        <f>T("2018")</f>
        <v>2018</v>
      </c>
      <c r="B23" t="str">
        <f>T("JURIDICO                                          ")</f>
        <v xml:space="preserve">JURIDICO                                          </v>
      </c>
      <c r="C23" t="str">
        <f>T("ARGANZUELA          ")</f>
        <v xml:space="preserve">ARGANZUELA          </v>
      </c>
      <c r="D23" t="str">
        <f>T("ATOCHA              ")</f>
        <v xml:space="preserve">ATOCHA              </v>
      </c>
      <c r="E23" t="str">
        <f>T("AU ")</f>
        <v xml:space="preserve">AU </v>
      </c>
      <c r="F23" t="str">
        <f>T("AUTOBUSES      ")</f>
        <v xml:space="preserve">AUTOBUSES      </v>
      </c>
      <c r="G23" t="str">
        <f>T("De 51 PLAZAS en adelante                          ")</f>
        <v xml:space="preserve">De 51 PLAZAS en adelante                          </v>
      </c>
      <c r="H23" t="str">
        <f>T("HÍBRIDO                                           ")</f>
        <v xml:space="preserve">HÍBRIDO                                           </v>
      </c>
      <c r="I23">
        <v>6</v>
      </c>
    </row>
    <row r="24" spans="1:9">
      <c r="A24" t="str">
        <f>T("2018")</f>
        <v>2018</v>
      </c>
      <c r="B24" t="str">
        <f>T("Entidad sin personalidad jurídica (art. 35.4 LGT) ")</f>
        <v xml:space="preserve">Entidad sin personalidad jurídica (art. 35.4 LGT) </v>
      </c>
      <c r="C24" t="str">
        <f>T("ARGANZUELA          ")</f>
        <v xml:space="preserve">ARGANZUELA          </v>
      </c>
      <c r="D24" t="str">
        <f>T("IMPERIAL            ")</f>
        <v xml:space="preserve">IMPERIAL            </v>
      </c>
      <c r="E24" t="str">
        <f>T("CA ")</f>
        <v xml:space="preserve">CA </v>
      </c>
      <c r="F24" t="str">
        <f>T("CAMIONES       ")</f>
        <v xml:space="preserve">CAMIONES       </v>
      </c>
      <c r="G24" t="str">
        <f>T("De menos de 1.000 KG DE CARGA ÚTIL                ")</f>
        <v xml:space="preserve">De menos de 1.000 KG DE CARGA ÚTIL                </v>
      </c>
      <c r="H24" t="str">
        <f>T("DIESEL                                            ")</f>
        <v xml:space="preserve">DIESEL                                            </v>
      </c>
      <c r="I24">
        <v>2</v>
      </c>
    </row>
    <row r="25" spans="1:9">
      <c r="A25" t="str">
        <f>T("2018")</f>
        <v>2018</v>
      </c>
      <c r="B25" t="str">
        <f>T("Entidad sin personalidad jurídica (art. 35.4 LGT) ")</f>
        <v xml:space="preserve">Entidad sin personalidad jurídica (art. 35.4 LGT) </v>
      </c>
      <c r="C25" t="str">
        <f>T("ARGANZUELA          ")</f>
        <v xml:space="preserve">ARGANZUELA          </v>
      </c>
      <c r="D25" t="str">
        <f>T("IMPERIAL            ")</f>
        <v xml:space="preserve">IMPERIAL            </v>
      </c>
      <c r="E25" t="str">
        <f>T("CA ")</f>
        <v xml:space="preserve">CA </v>
      </c>
      <c r="F25" t="str">
        <f>T("CAMIONES       ")</f>
        <v xml:space="preserve">CAMIONES       </v>
      </c>
      <c r="G25" t="str">
        <f>T("De 1.000 a 2.999 KG DE CARGA ÚTIL                 ")</f>
        <v xml:space="preserve">De 1.000 a 2.999 KG DE CARGA ÚTIL                 </v>
      </c>
      <c r="H25" t="str">
        <f>T("DIESEL                                            ")</f>
        <v xml:space="preserve">DIESEL                                            </v>
      </c>
      <c r="I25">
        <v>1</v>
      </c>
    </row>
    <row r="26" spans="1:9">
      <c r="A26" t="str">
        <f>T("2018")</f>
        <v>2018</v>
      </c>
      <c r="B26" t="str">
        <f>T("Entidad sin personalidad jurídica (art. 35.4 LGT) ")</f>
        <v xml:space="preserve">Entidad sin personalidad jurídica (art. 35.4 LGT) </v>
      </c>
      <c r="C26" t="str">
        <f>T("ARGANZUELA          ")</f>
        <v xml:space="preserve">ARGANZUELA          </v>
      </c>
      <c r="D26" t="str">
        <f>T("ACACIAS             ")</f>
        <v xml:space="preserve">ACACIAS             </v>
      </c>
      <c r="E26" t="str">
        <f>T("CA ")</f>
        <v xml:space="preserve">CA </v>
      </c>
      <c r="F26" t="str">
        <f>T("CAMIONES       ")</f>
        <v xml:space="preserve">CAMIONES       </v>
      </c>
      <c r="G26" t="str">
        <f>T("De menos de 1.000 KG DE CARGA ÚTIL                ")</f>
        <v xml:space="preserve">De menos de 1.000 KG DE CARGA ÚTIL                </v>
      </c>
      <c r="H26" t="str">
        <f>T("DIESEL                                            ")</f>
        <v xml:space="preserve">DIESEL                                            </v>
      </c>
      <c r="I26">
        <v>1</v>
      </c>
    </row>
    <row r="27" spans="1:9">
      <c r="A27" t="str">
        <f>T("2018")</f>
        <v>2018</v>
      </c>
      <c r="B27" t="str">
        <f>T("Entidad sin personalidad jurídica (art. 35.4 LGT) ")</f>
        <v xml:space="preserve">Entidad sin personalidad jurídica (art. 35.4 LGT) </v>
      </c>
      <c r="C27" t="str">
        <f>T("ARGANZUELA          ")</f>
        <v xml:space="preserve">ARGANZUELA          </v>
      </c>
      <c r="D27" t="str">
        <f>T("ACACIAS             ")</f>
        <v xml:space="preserve">ACACIAS             </v>
      </c>
      <c r="E27" t="str">
        <f>T("CA ")</f>
        <v xml:space="preserve">CA </v>
      </c>
      <c r="F27" t="str">
        <f>T("CAMIONES       ")</f>
        <v xml:space="preserve">CAMIONES       </v>
      </c>
      <c r="G27" t="str">
        <f>T("De 1.000 a 2.999 KG DE CARGA ÚTIL                 ")</f>
        <v xml:space="preserve">De 1.000 a 2.999 KG DE CARGA ÚTIL                 </v>
      </c>
      <c r="H27" t="str">
        <f>T("DIESEL                                            ")</f>
        <v xml:space="preserve">DIESEL                                            </v>
      </c>
      <c r="I27">
        <v>1</v>
      </c>
    </row>
    <row r="28" spans="1:9">
      <c r="A28" t="str">
        <f>T("2018")</f>
        <v>2018</v>
      </c>
      <c r="B28" t="str">
        <f>T("Entidad sin personalidad jurídica (art. 35.4 LGT) ")</f>
        <v xml:space="preserve">Entidad sin personalidad jurídica (art. 35.4 LGT) </v>
      </c>
      <c r="C28" t="str">
        <f>T("ARGANZUELA          ")</f>
        <v xml:space="preserve">ARGANZUELA          </v>
      </c>
      <c r="D28" t="str">
        <f>T("CHOPERA             ")</f>
        <v xml:space="preserve">CHOPERA             </v>
      </c>
      <c r="E28" t="str">
        <f>T("CA ")</f>
        <v xml:space="preserve">CA </v>
      </c>
      <c r="F28" t="str">
        <f>T("CAMIONES       ")</f>
        <v xml:space="preserve">CAMIONES       </v>
      </c>
      <c r="G28" t="str">
        <f>T("De menos de 1.000 KG DE CARGA ÚTIL                ")</f>
        <v xml:space="preserve">De menos de 1.000 KG DE CARGA ÚTIL                </v>
      </c>
      <c r="H28" t="str">
        <f>T("DIESEL                                            ")</f>
        <v xml:space="preserve">DIESEL                                            </v>
      </c>
      <c r="I28">
        <v>1</v>
      </c>
    </row>
    <row r="29" spans="1:9">
      <c r="A29" t="str">
        <f>T("2018")</f>
        <v>2018</v>
      </c>
      <c r="B29" t="str">
        <f>T("Entidad sin personalidad jurídica (art. 35.4 LGT) ")</f>
        <v xml:space="preserve">Entidad sin personalidad jurídica (art. 35.4 LGT) </v>
      </c>
      <c r="C29" t="str">
        <f>T("ARGANZUELA          ")</f>
        <v xml:space="preserve">ARGANZUELA          </v>
      </c>
      <c r="D29" t="str">
        <f>T("LEGAZPI             ")</f>
        <v xml:space="preserve">LEGAZPI             </v>
      </c>
      <c r="E29" t="str">
        <f>T("CA ")</f>
        <v xml:space="preserve">CA </v>
      </c>
      <c r="F29" t="str">
        <f>T("CAMIONES       ")</f>
        <v xml:space="preserve">CAMIONES       </v>
      </c>
      <c r="G29" t="str">
        <f>T("De 3.000 a 9.999 KG DE CARGA ÚTIL                 ")</f>
        <v xml:space="preserve">De 3.000 a 9.999 KG DE CARGA ÚTIL                 </v>
      </c>
      <c r="H29" t="str">
        <f>T("DIESEL                                            ")</f>
        <v xml:space="preserve">DIESEL                                            </v>
      </c>
      <c r="I29">
        <v>1</v>
      </c>
    </row>
    <row r="30" spans="1:9">
      <c r="A30" t="str">
        <f>T("2018")</f>
        <v>2018</v>
      </c>
      <c r="B30" t="str">
        <f>T("Entidad sin personalidad jurídica (art. 35.4 LGT) ")</f>
        <v xml:space="preserve">Entidad sin personalidad jurídica (art. 35.4 LGT) </v>
      </c>
      <c r="C30" t="str">
        <f>T("ARGANZUELA          ")</f>
        <v xml:space="preserve">ARGANZUELA          </v>
      </c>
      <c r="D30" t="str">
        <f>T("DELICIAS            ")</f>
        <v xml:space="preserve">DELICIAS            </v>
      </c>
      <c r="E30" t="str">
        <f>T("CA ")</f>
        <v xml:space="preserve">CA </v>
      </c>
      <c r="F30" t="str">
        <f>T("CAMIONES       ")</f>
        <v xml:space="preserve">CAMIONES       </v>
      </c>
      <c r="G30" t="str">
        <f>T("De 1.000 a 2.999 KG DE CARGA ÚTIL                 ")</f>
        <v xml:space="preserve">De 1.000 a 2.999 KG DE CARGA ÚTIL                 </v>
      </c>
      <c r="H30" t="str">
        <f>T("DIESEL                                            ")</f>
        <v xml:space="preserve">DIESEL                                            </v>
      </c>
      <c r="I30">
        <v>1</v>
      </c>
    </row>
    <row r="31" spans="1:9">
      <c r="A31" t="str">
        <f>T("2018")</f>
        <v>2018</v>
      </c>
      <c r="B31" t="str">
        <f>T("Entidad sin personalidad jurídica (art. 35.4 LGT) ")</f>
        <v xml:space="preserve">Entidad sin personalidad jurídica (art. 35.4 LGT) </v>
      </c>
      <c r="C31" t="str">
        <f>T("ARGANZUELA          ")</f>
        <v xml:space="preserve">ARGANZUELA          </v>
      </c>
      <c r="D31" t="str">
        <f>T("PALOS DE MOGUER     ")</f>
        <v xml:space="preserve">PALOS DE MOGUER     </v>
      </c>
      <c r="E31" t="str">
        <f>T("CA ")</f>
        <v xml:space="preserve">CA </v>
      </c>
      <c r="F31" t="str">
        <f>T("CAMIONES       ")</f>
        <v xml:space="preserve">CAMIONES       </v>
      </c>
      <c r="G31" t="str">
        <f>T("De menos de 1.000 KG DE CARGA ÚTIL                ")</f>
        <v xml:space="preserve">De menos de 1.000 KG DE CARGA ÚTIL                </v>
      </c>
      <c r="H31" t="str">
        <f>T("DIESEL                                            ")</f>
        <v xml:space="preserve">DIESEL                                            </v>
      </c>
      <c r="I31">
        <v>3</v>
      </c>
    </row>
    <row r="32" spans="1:9">
      <c r="A32" t="str">
        <f>T("2018")</f>
        <v>2018</v>
      </c>
      <c r="B32" t="str">
        <f>T("Entidad sin personalidad jurídica (art. 35.4 LGT) ")</f>
        <v xml:space="preserve">Entidad sin personalidad jurídica (art. 35.4 LGT) </v>
      </c>
      <c r="C32" t="str">
        <f>T("ARGANZUELA          ")</f>
        <v xml:space="preserve">ARGANZUELA          </v>
      </c>
      <c r="D32" t="str">
        <f>T("PALOS DE MOGUER     ")</f>
        <v xml:space="preserve">PALOS DE MOGUER     </v>
      </c>
      <c r="E32" t="str">
        <f>T("CA ")</f>
        <v xml:space="preserve">CA </v>
      </c>
      <c r="F32" t="str">
        <f>T("CAMIONES       ")</f>
        <v xml:space="preserve">CAMIONES       </v>
      </c>
      <c r="G32" t="str">
        <f>T("De 1.000 a 2.999 KG DE CARGA ÚTIL                 ")</f>
        <v xml:space="preserve">De 1.000 a 2.999 KG DE CARGA ÚTIL                 </v>
      </c>
      <c r="H32" t="str">
        <f>T("DIESEL                                            ")</f>
        <v xml:space="preserve">DIESEL                                            </v>
      </c>
      <c r="I32">
        <v>3</v>
      </c>
    </row>
    <row r="33" spans="1:9">
      <c r="A33" t="str">
        <f>T("2018")</f>
        <v>2018</v>
      </c>
      <c r="B33" t="str">
        <f>T("FISICO                                            ")</f>
        <v xml:space="preserve">FISICO                                            </v>
      </c>
      <c r="C33" t="str">
        <f>T("ARGANZUELA          ")</f>
        <v xml:space="preserve">ARGANZUELA          </v>
      </c>
      <c r="D33" t="str">
        <f>T("SIN BARRIO          ")</f>
        <v xml:space="preserve">SIN BARRIO          </v>
      </c>
      <c r="E33" t="str">
        <f>T("CA ")</f>
        <v xml:space="preserve">CA </v>
      </c>
      <c r="F33" t="str">
        <f>T("CAMIONES       ")</f>
        <v xml:space="preserve">CAMIONES       </v>
      </c>
      <c r="G33" t="str">
        <f>T("De menos de 1.000 KG DE CARGA ÚTIL                ")</f>
        <v xml:space="preserve">De menos de 1.000 KG DE CARGA ÚTIL                </v>
      </c>
      <c r="H33" t="str">
        <f>T("DIESEL                                            ")</f>
        <v xml:space="preserve">DIESEL                                            </v>
      </c>
      <c r="I33">
        <v>13</v>
      </c>
    </row>
    <row r="34" spans="1:9">
      <c r="A34" t="str">
        <f>T("2018")</f>
        <v>2018</v>
      </c>
      <c r="B34" t="str">
        <f>T("FISICO                                            ")</f>
        <v xml:space="preserve">FISICO                                            </v>
      </c>
      <c r="C34" t="str">
        <f>T("ARGANZUELA          ")</f>
        <v xml:space="preserve">ARGANZUELA          </v>
      </c>
      <c r="D34" t="str">
        <f>T("SIN BARRIO          ")</f>
        <v xml:space="preserve">SIN BARRIO          </v>
      </c>
      <c r="E34" t="str">
        <f>T("CA ")</f>
        <v xml:space="preserve">CA </v>
      </c>
      <c r="F34" t="str">
        <f>T("CAMIONES       ")</f>
        <v xml:space="preserve">CAMIONES       </v>
      </c>
      <c r="G34" t="str">
        <f>T("De 1.000 a 2.999 KG DE CARGA ÚTIL                 ")</f>
        <v xml:space="preserve">De 1.000 a 2.999 KG DE CARGA ÚTIL                 </v>
      </c>
      <c r="H34" t="str">
        <f>T("DIESEL                                            ")</f>
        <v xml:space="preserve">DIESEL                                            </v>
      </c>
      <c r="I34">
        <v>4</v>
      </c>
    </row>
    <row r="35" spans="1:9">
      <c r="A35" t="str">
        <f>T("2018")</f>
        <v>2018</v>
      </c>
      <c r="B35" t="str">
        <f>T("FISICO                                            ")</f>
        <v xml:space="preserve">FISICO                                            </v>
      </c>
      <c r="C35" t="str">
        <f>T("ARGANZUELA          ")</f>
        <v xml:space="preserve">ARGANZUELA          </v>
      </c>
      <c r="D35" t="str">
        <f>T("IMPERIAL            ")</f>
        <v xml:space="preserve">IMPERIAL            </v>
      </c>
      <c r="E35" t="str">
        <f>T("CA ")</f>
        <v xml:space="preserve">CA </v>
      </c>
      <c r="F35" t="str">
        <f>T("CAMIONES       ")</f>
        <v xml:space="preserve">CAMIONES       </v>
      </c>
      <c r="G35" t="str">
        <f>T("De menos de 1.000 KG DE CARGA ÚTIL                ")</f>
        <v xml:space="preserve">De menos de 1.000 KG DE CARGA ÚTIL                </v>
      </c>
      <c r="H35" t="str">
        <f>T("DIESEL                                            ")</f>
        <v xml:space="preserve">DIESEL                                            </v>
      </c>
      <c r="I35">
        <v>225</v>
      </c>
    </row>
    <row r="36" spans="1:9">
      <c r="A36" t="str">
        <f>T("2018")</f>
        <v>2018</v>
      </c>
      <c r="B36" t="str">
        <f>T("FISICO                                            ")</f>
        <v xml:space="preserve">FISICO                                            </v>
      </c>
      <c r="C36" t="str">
        <f>T("ARGANZUELA          ")</f>
        <v xml:space="preserve">ARGANZUELA          </v>
      </c>
      <c r="D36" t="str">
        <f>T("IMPERIAL            ")</f>
        <v xml:space="preserve">IMPERIAL            </v>
      </c>
      <c r="E36" t="str">
        <f>T("CA ")</f>
        <v xml:space="preserve">CA </v>
      </c>
      <c r="F36" t="str">
        <f>T("CAMIONES       ")</f>
        <v xml:space="preserve">CAMIONES       </v>
      </c>
      <c r="G36" t="str">
        <f>T("De 1.000 a 2.999 KG DE CARGA ÚTIL                 ")</f>
        <v xml:space="preserve">De 1.000 a 2.999 KG DE CARGA ÚTIL                 </v>
      </c>
      <c r="H36" t="str">
        <f>T("DIESEL                                            ")</f>
        <v xml:space="preserve">DIESEL                                            </v>
      </c>
      <c r="I36">
        <v>49</v>
      </c>
    </row>
    <row r="37" spans="1:9">
      <c r="A37" t="str">
        <f>T("2018")</f>
        <v>2018</v>
      </c>
      <c r="B37" t="str">
        <f>T("FISICO                                            ")</f>
        <v xml:space="preserve">FISICO                                            </v>
      </c>
      <c r="C37" t="str">
        <f>T("ARGANZUELA          ")</f>
        <v xml:space="preserve">ARGANZUELA          </v>
      </c>
      <c r="D37" t="str">
        <f>T("IMPERIAL            ")</f>
        <v xml:space="preserve">IMPERIAL            </v>
      </c>
      <c r="E37" t="str">
        <f>T("CA ")</f>
        <v xml:space="preserve">CA </v>
      </c>
      <c r="F37" t="str">
        <f>T("CAMIONES       ")</f>
        <v xml:space="preserve">CAMIONES       </v>
      </c>
      <c r="G37" t="str">
        <f>T("De 10.000 KG DE CARGA ÚTIL en adelante            ")</f>
        <v xml:space="preserve">De 10.000 KG DE CARGA ÚTIL en adelante            </v>
      </c>
      <c r="H37" t="str">
        <f>T("DIESEL                                            ")</f>
        <v xml:space="preserve">DIESEL                                            </v>
      </c>
      <c r="I37">
        <v>1</v>
      </c>
    </row>
    <row r="38" spans="1:9">
      <c r="A38" t="str">
        <f>T("2018")</f>
        <v>2018</v>
      </c>
      <c r="B38" t="str">
        <f>T("FISICO                                            ")</f>
        <v xml:space="preserve">FISICO                                            </v>
      </c>
      <c r="C38" t="str">
        <f>T("ARGANZUELA          ")</f>
        <v xml:space="preserve">ARGANZUELA          </v>
      </c>
      <c r="D38" t="str">
        <f>T("ACACIAS             ")</f>
        <v xml:space="preserve">ACACIAS             </v>
      </c>
      <c r="E38" t="str">
        <f>T("CA ")</f>
        <v xml:space="preserve">CA </v>
      </c>
      <c r="F38" t="str">
        <f>T("CAMIONES       ")</f>
        <v xml:space="preserve">CAMIONES       </v>
      </c>
      <c r="G38" t="str">
        <f>T("De menos de 1.000 KG DE CARGA ÚTIL                ")</f>
        <v xml:space="preserve">De menos de 1.000 KG DE CARGA ÚTIL                </v>
      </c>
      <c r="H38" t="str">
        <f>T("DIESEL                                            ")</f>
        <v xml:space="preserve">DIESEL                                            </v>
      </c>
      <c r="I38">
        <v>339</v>
      </c>
    </row>
    <row r="39" spans="1:9">
      <c r="A39" t="str">
        <f>T("2018")</f>
        <v>2018</v>
      </c>
      <c r="B39" t="str">
        <f>T("FISICO                                            ")</f>
        <v xml:space="preserve">FISICO                                            </v>
      </c>
      <c r="C39" t="str">
        <f>T("ARGANZUELA          ")</f>
        <v xml:space="preserve">ARGANZUELA          </v>
      </c>
      <c r="D39" t="str">
        <f>T("ACACIAS             ")</f>
        <v xml:space="preserve">ACACIAS             </v>
      </c>
      <c r="E39" t="str">
        <f>T("CA ")</f>
        <v xml:space="preserve">CA </v>
      </c>
      <c r="F39" t="str">
        <f>T("CAMIONES       ")</f>
        <v xml:space="preserve">CAMIONES       </v>
      </c>
      <c r="G39" t="str">
        <f>T("De 1.000 a 2.999 KG DE CARGA ÚTIL                 ")</f>
        <v xml:space="preserve">De 1.000 a 2.999 KG DE CARGA ÚTIL                 </v>
      </c>
      <c r="H39" t="str">
        <f>T("DIESEL                                            ")</f>
        <v xml:space="preserve">DIESEL                                            </v>
      </c>
      <c r="I39">
        <v>74</v>
      </c>
    </row>
    <row r="40" spans="1:9">
      <c r="A40" t="str">
        <f>T("2018")</f>
        <v>2018</v>
      </c>
      <c r="B40" t="str">
        <f>T("FISICO                                            ")</f>
        <v xml:space="preserve">FISICO                                            </v>
      </c>
      <c r="C40" t="str">
        <f>T("ARGANZUELA          ")</f>
        <v xml:space="preserve">ARGANZUELA          </v>
      </c>
      <c r="D40" t="str">
        <f>T("ACACIAS             ")</f>
        <v xml:space="preserve">ACACIAS             </v>
      </c>
      <c r="E40" t="str">
        <f>T("CA ")</f>
        <v xml:space="preserve">CA </v>
      </c>
      <c r="F40" t="str">
        <f>T("CAMIONES       ")</f>
        <v xml:space="preserve">CAMIONES       </v>
      </c>
      <c r="G40" t="str">
        <f>T("De 3.000 a 9.999 KG DE CARGA ÚTIL                 ")</f>
        <v xml:space="preserve">De 3.000 a 9.999 KG DE CARGA ÚTIL                 </v>
      </c>
      <c r="H40" t="str">
        <f>T("DIESEL                                            ")</f>
        <v xml:space="preserve">DIESEL                                            </v>
      </c>
      <c r="I40">
        <v>7</v>
      </c>
    </row>
    <row r="41" spans="1:9">
      <c r="A41" t="str">
        <f>T("2018")</f>
        <v>2018</v>
      </c>
      <c r="B41" t="str">
        <f>T("FISICO                                            ")</f>
        <v xml:space="preserve">FISICO                                            </v>
      </c>
      <c r="C41" t="str">
        <f>T("ARGANZUELA          ")</f>
        <v xml:space="preserve">ARGANZUELA          </v>
      </c>
      <c r="D41" t="str">
        <f>T("CHOPERA             ")</f>
        <v xml:space="preserve">CHOPERA             </v>
      </c>
      <c r="E41" t="str">
        <f>T("CA ")</f>
        <v xml:space="preserve">CA </v>
      </c>
      <c r="F41" t="str">
        <f>T("CAMIONES       ")</f>
        <v xml:space="preserve">CAMIONES       </v>
      </c>
      <c r="G41" t="str">
        <f>T("De menos de 1.000 KG DE CARGA ÚTIL                ")</f>
        <v xml:space="preserve">De menos de 1.000 KG DE CARGA ÚTIL                </v>
      </c>
      <c r="H41" t="str">
        <f>T("DIESEL                                            ")</f>
        <v xml:space="preserve">DIESEL                                            </v>
      </c>
      <c r="I41">
        <v>216</v>
      </c>
    </row>
    <row r="42" spans="1:9">
      <c r="A42" t="str">
        <f>T("2018")</f>
        <v>2018</v>
      </c>
      <c r="B42" t="str">
        <f>T("FISICO                                            ")</f>
        <v xml:space="preserve">FISICO                                            </v>
      </c>
      <c r="C42" t="str">
        <f>T("ARGANZUELA          ")</f>
        <v xml:space="preserve">ARGANZUELA          </v>
      </c>
      <c r="D42" t="str">
        <f>T("CHOPERA             ")</f>
        <v xml:space="preserve">CHOPERA             </v>
      </c>
      <c r="E42" t="str">
        <f>T("CA ")</f>
        <v xml:space="preserve">CA </v>
      </c>
      <c r="F42" t="str">
        <f>T("CAMIONES       ")</f>
        <v xml:space="preserve">CAMIONES       </v>
      </c>
      <c r="G42" t="str">
        <f>T("De 1.000 a 2.999 KG DE CARGA ÚTIL                 ")</f>
        <v xml:space="preserve">De 1.000 a 2.999 KG DE CARGA ÚTIL                 </v>
      </c>
      <c r="H42" t="str">
        <f>T("DIESEL                                            ")</f>
        <v xml:space="preserve">DIESEL                                            </v>
      </c>
      <c r="I42">
        <v>64</v>
      </c>
    </row>
    <row r="43" spans="1:9">
      <c r="A43" t="str">
        <f>T("2018")</f>
        <v>2018</v>
      </c>
      <c r="B43" t="str">
        <f>T("FISICO                                            ")</f>
        <v xml:space="preserve">FISICO                                            </v>
      </c>
      <c r="C43" t="str">
        <f>T("ARGANZUELA          ")</f>
        <v xml:space="preserve">ARGANZUELA          </v>
      </c>
      <c r="D43" t="str">
        <f>T("CHOPERA             ")</f>
        <v xml:space="preserve">CHOPERA             </v>
      </c>
      <c r="E43" t="str">
        <f>T("CA ")</f>
        <v xml:space="preserve">CA </v>
      </c>
      <c r="F43" t="str">
        <f>T("CAMIONES       ")</f>
        <v xml:space="preserve">CAMIONES       </v>
      </c>
      <c r="G43" t="str">
        <f>T("De 3.000 a 9.999 KG DE CARGA ÚTIL                 ")</f>
        <v xml:space="preserve">De 3.000 a 9.999 KG DE CARGA ÚTIL                 </v>
      </c>
      <c r="H43" t="str">
        <f>T("DIESEL                                            ")</f>
        <v xml:space="preserve">DIESEL                                            </v>
      </c>
      <c r="I43">
        <v>2</v>
      </c>
    </row>
    <row r="44" spans="1:9">
      <c r="A44" t="str">
        <f>T("2018")</f>
        <v>2018</v>
      </c>
      <c r="B44" t="str">
        <f>T("FISICO                                            ")</f>
        <v xml:space="preserve">FISICO                                            </v>
      </c>
      <c r="C44" t="str">
        <f>T("ARGANZUELA          ")</f>
        <v xml:space="preserve">ARGANZUELA          </v>
      </c>
      <c r="D44" t="str">
        <f>T("LEGAZPI             ")</f>
        <v xml:space="preserve">LEGAZPI             </v>
      </c>
      <c r="E44" t="str">
        <f>T("CA ")</f>
        <v xml:space="preserve">CA </v>
      </c>
      <c r="F44" t="str">
        <f>T("CAMIONES       ")</f>
        <v xml:space="preserve">CAMIONES       </v>
      </c>
      <c r="G44" t="str">
        <f>T("De menos de 1.000 KG DE CARGA ÚTIL                ")</f>
        <v xml:space="preserve">De menos de 1.000 KG DE CARGA ÚTIL                </v>
      </c>
      <c r="H44" t="str">
        <f>T("DIESEL                                            ")</f>
        <v xml:space="preserve">DIESEL                                            </v>
      </c>
      <c r="I44">
        <v>124</v>
      </c>
    </row>
    <row r="45" spans="1:9">
      <c r="A45" t="str">
        <f>T("2018")</f>
        <v>2018</v>
      </c>
      <c r="B45" t="str">
        <f>T("FISICO                                            ")</f>
        <v xml:space="preserve">FISICO                                            </v>
      </c>
      <c r="C45" t="str">
        <f>T("ARGANZUELA          ")</f>
        <v xml:space="preserve">ARGANZUELA          </v>
      </c>
      <c r="D45" t="str">
        <f>T("LEGAZPI             ")</f>
        <v xml:space="preserve">LEGAZPI             </v>
      </c>
      <c r="E45" t="str">
        <f>T("CA ")</f>
        <v xml:space="preserve">CA </v>
      </c>
      <c r="F45" t="str">
        <f>T("CAMIONES       ")</f>
        <v xml:space="preserve">CAMIONES       </v>
      </c>
      <c r="G45" t="str">
        <f>T("De 1.000 a 2.999 KG DE CARGA ÚTIL                 ")</f>
        <v xml:space="preserve">De 1.000 a 2.999 KG DE CARGA ÚTIL                 </v>
      </c>
      <c r="H45" t="str">
        <f>T("DIESEL                                            ")</f>
        <v xml:space="preserve">DIESEL                                            </v>
      </c>
      <c r="I45">
        <v>32</v>
      </c>
    </row>
    <row r="46" spans="1:9">
      <c r="A46" t="str">
        <f>T("2018")</f>
        <v>2018</v>
      </c>
      <c r="B46" t="str">
        <f>T("FISICO                                            ")</f>
        <v xml:space="preserve">FISICO                                            </v>
      </c>
      <c r="C46" t="str">
        <f>T("ARGANZUELA          ")</f>
        <v xml:space="preserve">ARGANZUELA          </v>
      </c>
      <c r="D46" t="str">
        <f>T("LEGAZPI             ")</f>
        <v xml:space="preserve">LEGAZPI             </v>
      </c>
      <c r="E46" t="str">
        <f>T("CA ")</f>
        <v xml:space="preserve">CA </v>
      </c>
      <c r="F46" t="str">
        <f>T("CAMIONES       ")</f>
        <v xml:space="preserve">CAMIONES       </v>
      </c>
      <c r="G46" t="str">
        <f>T("De 3.000 a 9.999 KG DE CARGA ÚTIL                 ")</f>
        <v xml:space="preserve">De 3.000 a 9.999 KG DE CARGA ÚTIL                 </v>
      </c>
      <c r="H46" t="str">
        <f>T("DIESEL                                            ")</f>
        <v xml:space="preserve">DIESEL                                            </v>
      </c>
      <c r="I46">
        <v>5</v>
      </c>
    </row>
    <row r="47" spans="1:9">
      <c r="A47" t="str">
        <f>T("2018")</f>
        <v>2018</v>
      </c>
      <c r="B47" t="str">
        <f>T("FISICO                                            ")</f>
        <v xml:space="preserve">FISICO                                            </v>
      </c>
      <c r="C47" t="str">
        <f>T("ARGANZUELA          ")</f>
        <v xml:space="preserve">ARGANZUELA          </v>
      </c>
      <c r="D47" t="str">
        <f>T("LEGAZPI             ")</f>
        <v xml:space="preserve">LEGAZPI             </v>
      </c>
      <c r="E47" t="str">
        <f>T("CA ")</f>
        <v xml:space="preserve">CA </v>
      </c>
      <c r="F47" t="str">
        <f>T("CAMIONES       ")</f>
        <v xml:space="preserve">CAMIONES       </v>
      </c>
      <c r="G47" t="str">
        <f>T("De 10.000 KG DE CARGA ÚTIL en adelante            ")</f>
        <v xml:space="preserve">De 10.000 KG DE CARGA ÚTIL en adelante            </v>
      </c>
      <c r="H47" t="str">
        <f>T("DIESEL                                            ")</f>
        <v xml:space="preserve">DIESEL                                            </v>
      </c>
      <c r="I47">
        <v>2</v>
      </c>
    </row>
    <row r="48" spans="1:9">
      <c r="A48" t="str">
        <f>T("2018")</f>
        <v>2018</v>
      </c>
      <c r="B48" t="str">
        <f>T("FISICO                                            ")</f>
        <v xml:space="preserve">FISICO                                            </v>
      </c>
      <c r="C48" t="str">
        <f>T("ARGANZUELA          ")</f>
        <v xml:space="preserve">ARGANZUELA          </v>
      </c>
      <c r="D48" t="str">
        <f>T("DELICIAS            ")</f>
        <v xml:space="preserve">DELICIAS            </v>
      </c>
      <c r="E48" t="str">
        <f>T("CA ")</f>
        <v xml:space="preserve">CA </v>
      </c>
      <c r="F48" t="str">
        <f>T("CAMIONES       ")</f>
        <v xml:space="preserve">CAMIONES       </v>
      </c>
      <c r="G48" t="str">
        <f>T("De menos de 1.000 KG DE CARGA ÚTIL                ")</f>
        <v xml:space="preserve">De menos de 1.000 KG DE CARGA ÚTIL                </v>
      </c>
      <c r="H48" t="str">
        <f>T("DIESEL                                            ")</f>
        <v xml:space="preserve">DIESEL                                            </v>
      </c>
      <c r="I48">
        <v>227</v>
      </c>
    </row>
    <row r="49" spans="1:9">
      <c r="A49" t="str">
        <f>T("2018")</f>
        <v>2018</v>
      </c>
      <c r="B49" t="str">
        <f>T("FISICO                                            ")</f>
        <v xml:space="preserve">FISICO                                            </v>
      </c>
      <c r="C49" t="str">
        <f>T("ARGANZUELA          ")</f>
        <v xml:space="preserve">ARGANZUELA          </v>
      </c>
      <c r="D49" t="str">
        <f>T("DELICIAS            ")</f>
        <v xml:space="preserve">DELICIAS            </v>
      </c>
      <c r="E49" t="str">
        <f>T("CA ")</f>
        <v xml:space="preserve">CA </v>
      </c>
      <c r="F49" t="str">
        <f>T("CAMIONES       ")</f>
        <v xml:space="preserve">CAMIONES       </v>
      </c>
      <c r="G49" t="str">
        <f>T("De 1.000 a 2.999 KG DE CARGA ÚTIL                 ")</f>
        <v xml:space="preserve">De 1.000 a 2.999 KG DE CARGA ÚTIL                 </v>
      </c>
      <c r="H49" t="str">
        <f>T("DIESEL                                            ")</f>
        <v xml:space="preserve">DIESEL                                            </v>
      </c>
      <c r="I49">
        <v>66</v>
      </c>
    </row>
    <row r="50" spans="1:9">
      <c r="A50" t="str">
        <f>T("2018")</f>
        <v>2018</v>
      </c>
      <c r="B50" t="str">
        <f>T("FISICO                                            ")</f>
        <v xml:space="preserve">FISICO                                            </v>
      </c>
      <c r="C50" t="str">
        <f>T("ARGANZUELA          ")</f>
        <v xml:space="preserve">ARGANZUELA          </v>
      </c>
      <c r="D50" t="str">
        <f>T("DELICIAS            ")</f>
        <v xml:space="preserve">DELICIAS            </v>
      </c>
      <c r="E50" t="str">
        <f>T("CA ")</f>
        <v xml:space="preserve">CA </v>
      </c>
      <c r="F50" t="str">
        <f>T("CAMIONES       ")</f>
        <v xml:space="preserve">CAMIONES       </v>
      </c>
      <c r="G50" t="str">
        <f>T("De 3.000 a 9.999 KG DE CARGA ÚTIL                 ")</f>
        <v xml:space="preserve">De 3.000 a 9.999 KG DE CARGA ÚTIL                 </v>
      </c>
      <c r="H50" t="str">
        <f>T("DIESEL                                            ")</f>
        <v xml:space="preserve">DIESEL                                            </v>
      </c>
      <c r="I50">
        <v>1</v>
      </c>
    </row>
    <row r="51" spans="1:9">
      <c r="A51" t="str">
        <f>T("2018")</f>
        <v>2018</v>
      </c>
      <c r="B51" t="str">
        <f>T("FISICO                                            ")</f>
        <v xml:space="preserve">FISICO                                            </v>
      </c>
      <c r="C51" t="str">
        <f>T("ARGANZUELA          ")</f>
        <v xml:space="preserve">ARGANZUELA          </v>
      </c>
      <c r="D51" t="str">
        <f>T("DELICIAS            ")</f>
        <v xml:space="preserve">DELICIAS            </v>
      </c>
      <c r="E51" t="str">
        <f>T("CA ")</f>
        <v xml:space="preserve">CA </v>
      </c>
      <c r="F51" t="str">
        <f>T("CAMIONES       ")</f>
        <v xml:space="preserve">CAMIONES       </v>
      </c>
      <c r="G51" t="str">
        <f>T("De 10.000 KG DE CARGA ÚTIL en adelante            ")</f>
        <v xml:space="preserve">De 10.000 KG DE CARGA ÚTIL en adelante            </v>
      </c>
      <c r="H51" t="str">
        <f>T("DIESEL                                            ")</f>
        <v xml:space="preserve">DIESEL                                            </v>
      </c>
      <c r="I51">
        <v>1</v>
      </c>
    </row>
    <row r="52" spans="1:9">
      <c r="A52" t="str">
        <f>T("2018")</f>
        <v>2018</v>
      </c>
      <c r="B52" t="str">
        <f>T("FISICO                                            ")</f>
        <v xml:space="preserve">FISICO                                            </v>
      </c>
      <c r="C52" t="str">
        <f>T("ARGANZUELA          ")</f>
        <v xml:space="preserve">ARGANZUELA          </v>
      </c>
      <c r="D52" t="str">
        <f>T("PALOS DE MOGUER     ")</f>
        <v xml:space="preserve">PALOS DE MOGUER     </v>
      </c>
      <c r="E52" t="str">
        <f>T("CA ")</f>
        <v xml:space="preserve">CA </v>
      </c>
      <c r="F52" t="str">
        <f>T("CAMIONES       ")</f>
        <v xml:space="preserve">CAMIONES       </v>
      </c>
      <c r="G52" t="str">
        <f>T("De menos de 1.000 KG DE CARGA ÚTIL                ")</f>
        <v xml:space="preserve">De menos de 1.000 KG DE CARGA ÚTIL                </v>
      </c>
      <c r="H52" t="str">
        <f>T("DIESEL                                            ")</f>
        <v xml:space="preserve">DIESEL                                            </v>
      </c>
      <c r="I52">
        <v>283</v>
      </c>
    </row>
    <row r="53" spans="1:9">
      <c r="A53" t="str">
        <f>T("2018")</f>
        <v>2018</v>
      </c>
      <c r="B53" t="str">
        <f>T("FISICO                                            ")</f>
        <v xml:space="preserve">FISICO                                            </v>
      </c>
      <c r="C53" t="str">
        <f>T("ARGANZUELA          ")</f>
        <v xml:space="preserve">ARGANZUELA          </v>
      </c>
      <c r="D53" t="str">
        <f>T("PALOS DE MOGUER     ")</f>
        <v xml:space="preserve">PALOS DE MOGUER     </v>
      </c>
      <c r="E53" t="str">
        <f>T("CA ")</f>
        <v xml:space="preserve">CA </v>
      </c>
      <c r="F53" t="str">
        <f>T("CAMIONES       ")</f>
        <v xml:space="preserve">CAMIONES       </v>
      </c>
      <c r="G53" t="str">
        <f>T("De 1.000 a 2.999 KG DE CARGA ÚTIL                 ")</f>
        <v xml:space="preserve">De 1.000 a 2.999 KG DE CARGA ÚTIL                 </v>
      </c>
      <c r="H53" t="str">
        <f>T("DIESEL                                            ")</f>
        <v xml:space="preserve">DIESEL                                            </v>
      </c>
      <c r="I53">
        <v>69</v>
      </c>
    </row>
    <row r="54" spans="1:9">
      <c r="A54" t="str">
        <f>T("2018")</f>
        <v>2018</v>
      </c>
      <c r="B54" t="str">
        <f>T("FISICO                                            ")</f>
        <v xml:space="preserve">FISICO                                            </v>
      </c>
      <c r="C54" t="str">
        <f>T("ARGANZUELA          ")</f>
        <v xml:space="preserve">ARGANZUELA          </v>
      </c>
      <c r="D54" t="str">
        <f>T("PALOS DE MOGUER     ")</f>
        <v xml:space="preserve">PALOS DE MOGUER     </v>
      </c>
      <c r="E54" t="str">
        <f>T("CA ")</f>
        <v xml:space="preserve">CA </v>
      </c>
      <c r="F54" t="str">
        <f>T("CAMIONES       ")</f>
        <v xml:space="preserve">CAMIONES       </v>
      </c>
      <c r="G54" t="str">
        <f>T("De 3.000 a 9.999 KG DE CARGA ÚTIL                 ")</f>
        <v xml:space="preserve">De 3.000 a 9.999 KG DE CARGA ÚTIL                 </v>
      </c>
      <c r="H54" t="str">
        <f>T("DIESEL                                            ")</f>
        <v xml:space="preserve">DIESEL                                            </v>
      </c>
      <c r="I54">
        <v>2</v>
      </c>
    </row>
    <row r="55" spans="1:9">
      <c r="A55" t="str">
        <f>T("2018")</f>
        <v>2018</v>
      </c>
      <c r="B55" t="str">
        <f>T("FISICO                                            ")</f>
        <v xml:space="preserve">FISICO                                            </v>
      </c>
      <c r="C55" t="str">
        <f>T("ARGANZUELA          ")</f>
        <v xml:space="preserve">ARGANZUELA          </v>
      </c>
      <c r="D55" t="str">
        <f>T("ATOCHA              ")</f>
        <v xml:space="preserve">ATOCHA              </v>
      </c>
      <c r="E55" t="str">
        <f>T("CA ")</f>
        <v xml:space="preserve">CA </v>
      </c>
      <c r="F55" t="str">
        <f>T("CAMIONES       ")</f>
        <v xml:space="preserve">CAMIONES       </v>
      </c>
      <c r="G55" t="str">
        <f>T("De menos de 1.000 KG DE CARGA ÚTIL                ")</f>
        <v xml:space="preserve">De menos de 1.000 KG DE CARGA ÚTIL                </v>
      </c>
      <c r="H55" t="str">
        <f>T("DIESEL                                            ")</f>
        <v xml:space="preserve">DIESEL                                            </v>
      </c>
      <c r="I55">
        <v>14</v>
      </c>
    </row>
    <row r="56" spans="1:9">
      <c r="A56" t="str">
        <f>T("2018")</f>
        <v>2018</v>
      </c>
      <c r="B56" t="str">
        <f>T("FISICO                                            ")</f>
        <v xml:space="preserve">FISICO                                            </v>
      </c>
      <c r="C56" t="str">
        <f>T("ARGANZUELA          ")</f>
        <v xml:space="preserve">ARGANZUELA          </v>
      </c>
      <c r="D56" t="str">
        <f>T("ATOCHA              ")</f>
        <v xml:space="preserve">ATOCHA              </v>
      </c>
      <c r="E56" t="str">
        <f>T("CA ")</f>
        <v xml:space="preserve">CA </v>
      </c>
      <c r="F56" t="str">
        <f>T("CAMIONES       ")</f>
        <v xml:space="preserve">CAMIONES       </v>
      </c>
      <c r="G56" t="str">
        <f>T("De 1.000 a 2.999 KG DE CARGA ÚTIL                 ")</f>
        <v xml:space="preserve">De 1.000 a 2.999 KG DE CARGA ÚTIL                 </v>
      </c>
      <c r="H56" t="str">
        <f>T("DIESEL                                            ")</f>
        <v xml:space="preserve">DIESEL                                            </v>
      </c>
      <c r="I56">
        <v>8</v>
      </c>
    </row>
    <row r="57" spans="1:9">
      <c r="A57" t="str">
        <f>T("2018")</f>
        <v>2018</v>
      </c>
      <c r="B57" t="str">
        <f>T("FISICO                                            ")</f>
        <v xml:space="preserve">FISICO                                            </v>
      </c>
      <c r="C57" t="str">
        <f>T("ARGANZUELA          ")</f>
        <v xml:space="preserve">ARGANZUELA          </v>
      </c>
      <c r="D57" t="str">
        <f>T("ATOCHA              ")</f>
        <v xml:space="preserve">ATOCHA              </v>
      </c>
      <c r="E57" t="str">
        <f>T("CA ")</f>
        <v xml:space="preserve">CA </v>
      </c>
      <c r="F57" t="str">
        <f>T("CAMIONES       ")</f>
        <v xml:space="preserve">CAMIONES       </v>
      </c>
      <c r="G57" t="str">
        <f>T("De 3.000 a 9.999 KG DE CARGA ÚTIL                 ")</f>
        <v xml:space="preserve">De 3.000 a 9.999 KG DE CARGA ÚTIL                 </v>
      </c>
      <c r="H57" t="str">
        <f>T("DIESEL                                            ")</f>
        <v xml:space="preserve">DIESEL                                            </v>
      </c>
      <c r="I57">
        <v>1</v>
      </c>
    </row>
    <row r="58" spans="1:9">
      <c r="A58" t="str">
        <f>T("2018")</f>
        <v>2018</v>
      </c>
      <c r="B58" t="str">
        <f>T("JURIDICO                                          ")</f>
        <v xml:space="preserve">JURIDICO                                          </v>
      </c>
      <c r="C58" t="str">
        <f>T("ARGANZUELA          ")</f>
        <v xml:space="preserve">ARGANZUELA          </v>
      </c>
      <c r="D58" t="str">
        <f>T("SIN BARRIO          ")</f>
        <v xml:space="preserve">SIN BARRIO          </v>
      </c>
      <c r="E58" t="str">
        <f>T("CA ")</f>
        <v xml:space="preserve">CA </v>
      </c>
      <c r="F58" t="str">
        <f>T("CAMIONES       ")</f>
        <v xml:space="preserve">CAMIONES       </v>
      </c>
      <c r="G58" t="str">
        <f>T("De menos de 1.000 KG DE CARGA ÚTIL                ")</f>
        <v xml:space="preserve">De menos de 1.000 KG DE CARGA ÚTIL                </v>
      </c>
      <c r="H58" t="str">
        <f>T("DIESEL                                            ")</f>
        <v xml:space="preserve">DIESEL                                            </v>
      </c>
      <c r="I58">
        <v>9</v>
      </c>
    </row>
    <row r="59" spans="1:9">
      <c r="A59" t="str">
        <f>T("2018")</f>
        <v>2018</v>
      </c>
      <c r="B59" t="str">
        <f>T("JURIDICO                                          ")</f>
        <v xml:space="preserve">JURIDICO                                          </v>
      </c>
      <c r="C59" t="str">
        <f>T("ARGANZUELA          ")</f>
        <v xml:space="preserve">ARGANZUELA          </v>
      </c>
      <c r="D59" t="str">
        <f>T("SIN BARRIO          ")</f>
        <v xml:space="preserve">SIN BARRIO          </v>
      </c>
      <c r="E59" t="str">
        <f>T("CA ")</f>
        <v xml:space="preserve">CA </v>
      </c>
      <c r="F59" t="str">
        <f>T("CAMIONES       ")</f>
        <v xml:space="preserve">CAMIONES       </v>
      </c>
      <c r="G59" t="str">
        <f>T("De 1.000 a 2.999 KG DE CARGA ÚTIL                 ")</f>
        <v xml:space="preserve">De 1.000 a 2.999 KG DE CARGA ÚTIL                 </v>
      </c>
      <c r="H59" t="str">
        <f>T("DIESEL                                            ")</f>
        <v xml:space="preserve">DIESEL                                            </v>
      </c>
      <c r="I59">
        <v>2</v>
      </c>
    </row>
    <row r="60" spans="1:9">
      <c r="A60" t="str">
        <f>T("2018")</f>
        <v>2018</v>
      </c>
      <c r="B60" t="str">
        <f>T("JURIDICO                                          ")</f>
        <v xml:space="preserve">JURIDICO                                          </v>
      </c>
      <c r="C60" t="str">
        <f>T("ARGANZUELA          ")</f>
        <v xml:space="preserve">ARGANZUELA          </v>
      </c>
      <c r="D60" t="str">
        <f>T("SIN BARRIO          ")</f>
        <v xml:space="preserve">SIN BARRIO          </v>
      </c>
      <c r="E60" t="str">
        <f>T("CA ")</f>
        <v xml:space="preserve">CA </v>
      </c>
      <c r="F60" t="str">
        <f>T("CAMIONES       ")</f>
        <v xml:space="preserve">CAMIONES       </v>
      </c>
      <c r="G60" t="str">
        <f>T("De 3.000 a 9.999 KG DE CARGA ÚTIL                 ")</f>
        <v xml:space="preserve">De 3.000 a 9.999 KG DE CARGA ÚTIL                 </v>
      </c>
      <c r="H60" t="str">
        <f>T("DIESEL                                            ")</f>
        <v xml:space="preserve">DIESEL                                            </v>
      </c>
      <c r="I60">
        <v>2</v>
      </c>
    </row>
    <row r="61" spans="1:9">
      <c r="A61" t="str">
        <f>T("2018")</f>
        <v>2018</v>
      </c>
      <c r="B61" t="str">
        <f>T("JURIDICO                                          ")</f>
        <v xml:space="preserve">JURIDICO                                          </v>
      </c>
      <c r="C61" t="str">
        <f>T("ARGANZUELA          ")</f>
        <v xml:space="preserve">ARGANZUELA          </v>
      </c>
      <c r="D61" t="str">
        <f>T("IMPERIAL            ")</f>
        <v xml:space="preserve">IMPERIAL            </v>
      </c>
      <c r="E61" t="str">
        <f>T("CA ")</f>
        <v xml:space="preserve">CA </v>
      </c>
      <c r="F61" t="str">
        <f>T("CAMIONES       ")</f>
        <v xml:space="preserve">CAMIONES       </v>
      </c>
      <c r="G61" t="str">
        <f>T("De menos de 1.000 KG DE CARGA ÚTIL                ")</f>
        <v xml:space="preserve">De menos de 1.000 KG DE CARGA ÚTIL                </v>
      </c>
      <c r="H61" t="str">
        <f>T("DIESEL                                            ")</f>
        <v xml:space="preserve">DIESEL                                            </v>
      </c>
      <c r="I61">
        <v>132</v>
      </c>
    </row>
    <row r="62" spans="1:9">
      <c r="A62" t="str">
        <f>T("2018")</f>
        <v>2018</v>
      </c>
      <c r="B62" t="str">
        <f>T("JURIDICO                                          ")</f>
        <v xml:space="preserve">JURIDICO                                          </v>
      </c>
      <c r="C62" t="str">
        <f>T("ARGANZUELA          ")</f>
        <v xml:space="preserve">ARGANZUELA          </v>
      </c>
      <c r="D62" t="str">
        <f>T("IMPERIAL            ")</f>
        <v xml:space="preserve">IMPERIAL            </v>
      </c>
      <c r="E62" t="str">
        <f>T("CA ")</f>
        <v xml:space="preserve">CA </v>
      </c>
      <c r="F62" t="str">
        <f>T("CAMIONES       ")</f>
        <v xml:space="preserve">CAMIONES       </v>
      </c>
      <c r="G62" t="str">
        <f>T("De 1.000 a 2.999 KG DE CARGA ÚTIL                 ")</f>
        <v xml:space="preserve">De 1.000 a 2.999 KG DE CARGA ÚTIL                 </v>
      </c>
      <c r="H62" t="str">
        <f>T("DIESEL                                            ")</f>
        <v xml:space="preserve">DIESEL                                            </v>
      </c>
      <c r="I62">
        <v>67</v>
      </c>
    </row>
    <row r="63" spans="1:9">
      <c r="A63" t="str">
        <f>T("2018")</f>
        <v>2018</v>
      </c>
      <c r="B63" t="str">
        <f>T("JURIDICO                                          ")</f>
        <v xml:space="preserve">JURIDICO                                          </v>
      </c>
      <c r="C63" t="str">
        <f>T("ARGANZUELA          ")</f>
        <v xml:space="preserve">ARGANZUELA          </v>
      </c>
      <c r="D63" t="str">
        <f>T("IMPERIAL            ")</f>
        <v xml:space="preserve">IMPERIAL            </v>
      </c>
      <c r="E63" t="str">
        <f>T("CA ")</f>
        <v xml:space="preserve">CA </v>
      </c>
      <c r="F63" t="str">
        <f>T("CAMIONES       ")</f>
        <v xml:space="preserve">CAMIONES       </v>
      </c>
      <c r="G63" t="str">
        <f>T("De 3.000 a 9.999 KG DE CARGA ÚTIL                 ")</f>
        <v xml:space="preserve">De 3.000 a 9.999 KG DE CARGA ÚTIL                 </v>
      </c>
      <c r="H63" t="str">
        <f>T("DIESEL                                            ")</f>
        <v xml:space="preserve">DIESEL                                            </v>
      </c>
      <c r="I63">
        <v>15</v>
      </c>
    </row>
    <row r="64" spans="1:9">
      <c r="A64" t="str">
        <f>T("2018")</f>
        <v>2018</v>
      </c>
      <c r="B64" t="str">
        <f>T("JURIDICO                                          ")</f>
        <v xml:space="preserve">JURIDICO                                          </v>
      </c>
      <c r="C64" t="str">
        <f>T("ARGANZUELA          ")</f>
        <v xml:space="preserve">ARGANZUELA          </v>
      </c>
      <c r="D64" t="str">
        <f>T("IMPERIAL            ")</f>
        <v xml:space="preserve">IMPERIAL            </v>
      </c>
      <c r="E64" t="str">
        <f>T("CA ")</f>
        <v xml:space="preserve">CA </v>
      </c>
      <c r="F64" t="str">
        <f>T("CAMIONES       ")</f>
        <v xml:space="preserve">CAMIONES       </v>
      </c>
      <c r="G64" t="str">
        <f>T("De 10.000 KG DE CARGA ÚTIL en adelante            ")</f>
        <v xml:space="preserve">De 10.000 KG DE CARGA ÚTIL en adelante            </v>
      </c>
      <c r="H64" t="str">
        <f>T("DIESEL                                            ")</f>
        <v xml:space="preserve">DIESEL                                            </v>
      </c>
      <c r="I64">
        <v>4</v>
      </c>
    </row>
    <row r="65" spans="1:9">
      <c r="A65" t="str">
        <f>T("2018")</f>
        <v>2018</v>
      </c>
      <c r="B65" t="str">
        <f>T("JURIDICO                                          ")</f>
        <v xml:space="preserve">JURIDICO                                          </v>
      </c>
      <c r="C65" t="str">
        <f>T("ARGANZUELA          ")</f>
        <v xml:space="preserve">ARGANZUELA          </v>
      </c>
      <c r="D65" t="str">
        <f>T("ACACIAS             ")</f>
        <v xml:space="preserve">ACACIAS             </v>
      </c>
      <c r="E65" t="str">
        <f>T("CA ")</f>
        <v xml:space="preserve">CA </v>
      </c>
      <c r="F65" t="str">
        <f>T("CAMIONES       ")</f>
        <v xml:space="preserve">CAMIONES       </v>
      </c>
      <c r="G65" t="str">
        <f>T("De menos de 1.000 KG DE CARGA ÚTIL                ")</f>
        <v xml:space="preserve">De menos de 1.000 KG DE CARGA ÚTIL                </v>
      </c>
      <c r="H65" t="str">
        <f>T("DIESEL                                            ")</f>
        <v xml:space="preserve">DIESEL                                            </v>
      </c>
      <c r="I65">
        <v>185</v>
      </c>
    </row>
    <row r="66" spans="1:9">
      <c r="A66" t="str">
        <f>T("2018")</f>
        <v>2018</v>
      </c>
      <c r="B66" t="str">
        <f>T("JURIDICO                                          ")</f>
        <v xml:space="preserve">JURIDICO                                          </v>
      </c>
      <c r="C66" t="str">
        <f>T("ARGANZUELA          ")</f>
        <v xml:space="preserve">ARGANZUELA          </v>
      </c>
      <c r="D66" t="str">
        <f>T("ACACIAS             ")</f>
        <v xml:space="preserve">ACACIAS             </v>
      </c>
      <c r="E66" t="str">
        <f>T("CA ")</f>
        <v xml:space="preserve">CA </v>
      </c>
      <c r="F66" t="str">
        <f>T("CAMIONES       ")</f>
        <v xml:space="preserve">CAMIONES       </v>
      </c>
      <c r="G66" t="str">
        <f>T("De 1.000 a 2.999 KG DE CARGA ÚTIL                 ")</f>
        <v xml:space="preserve">De 1.000 a 2.999 KG DE CARGA ÚTIL                 </v>
      </c>
      <c r="H66" t="str">
        <f>T("DIESEL                                            ")</f>
        <v xml:space="preserve">DIESEL                                            </v>
      </c>
      <c r="I66">
        <v>76</v>
      </c>
    </row>
    <row r="67" spans="1:9">
      <c r="A67" t="str">
        <f>T("2018")</f>
        <v>2018</v>
      </c>
      <c r="B67" t="str">
        <f>T("JURIDICO                                          ")</f>
        <v xml:space="preserve">JURIDICO                                          </v>
      </c>
      <c r="C67" t="str">
        <f>T("ARGANZUELA          ")</f>
        <v xml:space="preserve">ARGANZUELA          </v>
      </c>
      <c r="D67" t="str">
        <f>T("ACACIAS             ")</f>
        <v xml:space="preserve">ACACIAS             </v>
      </c>
      <c r="E67" t="str">
        <f>T("CA ")</f>
        <v xml:space="preserve">CA </v>
      </c>
      <c r="F67" t="str">
        <f>T("CAMIONES       ")</f>
        <v xml:space="preserve">CAMIONES       </v>
      </c>
      <c r="G67" t="str">
        <f>T("De 3.000 a 9.999 KG DE CARGA ÚTIL                 ")</f>
        <v xml:space="preserve">De 3.000 a 9.999 KG DE CARGA ÚTIL                 </v>
      </c>
      <c r="H67" t="str">
        <f>T("DIESEL                                            ")</f>
        <v xml:space="preserve">DIESEL                                            </v>
      </c>
      <c r="I67">
        <v>22</v>
      </c>
    </row>
    <row r="68" spans="1:9">
      <c r="A68" t="str">
        <f>T("2018")</f>
        <v>2018</v>
      </c>
      <c r="B68" t="str">
        <f>T("JURIDICO                                          ")</f>
        <v xml:space="preserve">JURIDICO                                          </v>
      </c>
      <c r="C68" t="str">
        <f>T("ARGANZUELA          ")</f>
        <v xml:space="preserve">ARGANZUELA          </v>
      </c>
      <c r="D68" t="str">
        <f>T("ACACIAS             ")</f>
        <v xml:space="preserve">ACACIAS             </v>
      </c>
      <c r="E68" t="str">
        <f>T("CA ")</f>
        <v xml:space="preserve">CA </v>
      </c>
      <c r="F68" t="str">
        <f>T("CAMIONES       ")</f>
        <v xml:space="preserve">CAMIONES       </v>
      </c>
      <c r="G68" t="str">
        <f>T("De 10.000 KG DE CARGA ÚTIL en adelante            ")</f>
        <v xml:space="preserve">De 10.000 KG DE CARGA ÚTIL en adelante            </v>
      </c>
      <c r="H68" t="str">
        <f>T("DIESEL                                            ")</f>
        <v xml:space="preserve">DIESEL                                            </v>
      </c>
      <c r="I68">
        <v>7</v>
      </c>
    </row>
    <row r="69" spans="1:9">
      <c r="A69" t="str">
        <f>T("2018")</f>
        <v>2018</v>
      </c>
      <c r="B69" t="str">
        <f>T("JURIDICO                                          ")</f>
        <v xml:space="preserve">JURIDICO                                          </v>
      </c>
      <c r="C69" t="str">
        <f>T("ARGANZUELA          ")</f>
        <v xml:space="preserve">ARGANZUELA          </v>
      </c>
      <c r="D69" t="str">
        <f>T("CHOPERA             ")</f>
        <v xml:space="preserve">CHOPERA             </v>
      </c>
      <c r="E69" t="str">
        <f>T("CA ")</f>
        <v xml:space="preserve">CA </v>
      </c>
      <c r="F69" t="str">
        <f>T("CAMIONES       ")</f>
        <v xml:space="preserve">CAMIONES       </v>
      </c>
      <c r="G69" t="str">
        <f>T("De menos de 1.000 KG DE CARGA ÚTIL                ")</f>
        <v xml:space="preserve">De menos de 1.000 KG DE CARGA ÚTIL                </v>
      </c>
      <c r="H69" t="str">
        <f>T("DIESEL                                            ")</f>
        <v xml:space="preserve">DIESEL                                            </v>
      </c>
      <c r="I69">
        <v>128</v>
      </c>
    </row>
    <row r="70" spans="1:9">
      <c r="A70" t="str">
        <f>T("2018")</f>
        <v>2018</v>
      </c>
      <c r="B70" t="str">
        <f>T("JURIDICO                                          ")</f>
        <v xml:space="preserve">JURIDICO                                          </v>
      </c>
      <c r="C70" t="str">
        <f>T("ARGANZUELA          ")</f>
        <v xml:space="preserve">ARGANZUELA          </v>
      </c>
      <c r="D70" t="str">
        <f>T("CHOPERA             ")</f>
        <v xml:space="preserve">CHOPERA             </v>
      </c>
      <c r="E70" t="str">
        <f>T("CA ")</f>
        <v xml:space="preserve">CA </v>
      </c>
      <c r="F70" t="str">
        <f>T("CAMIONES       ")</f>
        <v xml:space="preserve">CAMIONES       </v>
      </c>
      <c r="G70" t="str">
        <f>T("De 1.000 a 2.999 KG DE CARGA ÚTIL                 ")</f>
        <v xml:space="preserve">De 1.000 a 2.999 KG DE CARGA ÚTIL                 </v>
      </c>
      <c r="H70" t="str">
        <f>T("DIESEL                                            ")</f>
        <v xml:space="preserve">DIESEL                                            </v>
      </c>
      <c r="I70">
        <v>69</v>
      </c>
    </row>
    <row r="71" spans="1:9">
      <c r="A71" t="str">
        <f>T("2018")</f>
        <v>2018</v>
      </c>
      <c r="B71" t="str">
        <f>T("JURIDICO                                          ")</f>
        <v xml:space="preserve">JURIDICO                                          </v>
      </c>
      <c r="C71" t="str">
        <f>T("ARGANZUELA          ")</f>
        <v xml:space="preserve">ARGANZUELA          </v>
      </c>
      <c r="D71" t="str">
        <f>T("CHOPERA             ")</f>
        <v xml:space="preserve">CHOPERA             </v>
      </c>
      <c r="E71" t="str">
        <f>T("CA ")</f>
        <v xml:space="preserve">CA </v>
      </c>
      <c r="F71" t="str">
        <f>T("CAMIONES       ")</f>
        <v xml:space="preserve">CAMIONES       </v>
      </c>
      <c r="G71" t="str">
        <f>T("De 3.000 a 9.999 KG DE CARGA ÚTIL                 ")</f>
        <v xml:space="preserve">De 3.000 a 9.999 KG DE CARGA ÚTIL                 </v>
      </c>
      <c r="H71" t="str">
        <f>T("DIESEL                                            ")</f>
        <v xml:space="preserve">DIESEL                                            </v>
      </c>
      <c r="I71">
        <v>15</v>
      </c>
    </row>
    <row r="72" spans="1:9">
      <c r="A72" t="str">
        <f>T("2018")</f>
        <v>2018</v>
      </c>
      <c r="B72" t="str">
        <f>T("JURIDICO                                          ")</f>
        <v xml:space="preserve">JURIDICO                                          </v>
      </c>
      <c r="C72" t="str">
        <f>T("ARGANZUELA          ")</f>
        <v xml:space="preserve">ARGANZUELA          </v>
      </c>
      <c r="D72" t="str">
        <f>T("CHOPERA             ")</f>
        <v xml:space="preserve">CHOPERA             </v>
      </c>
      <c r="E72" t="str">
        <f>T("CA ")</f>
        <v xml:space="preserve">CA </v>
      </c>
      <c r="F72" t="str">
        <f>T("CAMIONES       ")</f>
        <v xml:space="preserve">CAMIONES       </v>
      </c>
      <c r="G72" t="str">
        <f>T("De 10.000 KG DE CARGA ÚTIL en adelante            ")</f>
        <v xml:space="preserve">De 10.000 KG DE CARGA ÚTIL en adelante            </v>
      </c>
      <c r="H72" t="str">
        <f>T("DIESEL                                            ")</f>
        <v xml:space="preserve">DIESEL                                            </v>
      </c>
      <c r="I72">
        <v>15</v>
      </c>
    </row>
    <row r="73" spans="1:9">
      <c r="A73" t="str">
        <f>T("2018")</f>
        <v>2018</v>
      </c>
      <c r="B73" t="str">
        <f>T("JURIDICO                                          ")</f>
        <v xml:space="preserve">JURIDICO                                          </v>
      </c>
      <c r="C73" t="str">
        <f>T("ARGANZUELA          ")</f>
        <v xml:space="preserve">ARGANZUELA          </v>
      </c>
      <c r="D73" t="str">
        <f>T("LEGAZPI             ")</f>
        <v xml:space="preserve">LEGAZPI             </v>
      </c>
      <c r="E73" t="str">
        <f>T("CA ")</f>
        <v xml:space="preserve">CA </v>
      </c>
      <c r="F73" t="str">
        <f>T("CAMIONES       ")</f>
        <v xml:space="preserve">CAMIONES       </v>
      </c>
      <c r="G73" t="str">
        <f>T("De menos de 1.000 KG DE CARGA ÚTIL                ")</f>
        <v xml:space="preserve">De menos de 1.000 KG DE CARGA ÚTIL                </v>
      </c>
      <c r="H73" t="str">
        <f>T("DIESEL                                            ")</f>
        <v xml:space="preserve">DIESEL                                            </v>
      </c>
      <c r="I73">
        <v>155</v>
      </c>
    </row>
    <row r="74" spans="1:9">
      <c r="A74" t="str">
        <f>T("2018")</f>
        <v>2018</v>
      </c>
      <c r="B74" t="str">
        <f>T("JURIDICO                                          ")</f>
        <v xml:space="preserve">JURIDICO                                          </v>
      </c>
      <c r="C74" t="str">
        <f>T("ARGANZUELA          ")</f>
        <v xml:space="preserve">ARGANZUELA          </v>
      </c>
      <c r="D74" t="str">
        <f>T("LEGAZPI             ")</f>
        <v xml:space="preserve">LEGAZPI             </v>
      </c>
      <c r="E74" t="str">
        <f>T("CA ")</f>
        <v xml:space="preserve">CA </v>
      </c>
      <c r="F74" t="str">
        <f>T("CAMIONES       ")</f>
        <v xml:space="preserve">CAMIONES       </v>
      </c>
      <c r="G74" t="str">
        <f>T("De 1.000 a 2.999 KG DE CARGA ÚTIL                 ")</f>
        <v xml:space="preserve">De 1.000 a 2.999 KG DE CARGA ÚTIL                 </v>
      </c>
      <c r="H74" t="str">
        <f>T("DIESEL                                            ")</f>
        <v xml:space="preserve">DIESEL                                            </v>
      </c>
      <c r="I74">
        <v>145</v>
      </c>
    </row>
    <row r="75" spans="1:9">
      <c r="A75" t="str">
        <f>T("2018")</f>
        <v>2018</v>
      </c>
      <c r="B75" t="str">
        <f>T("JURIDICO                                          ")</f>
        <v xml:space="preserve">JURIDICO                                          </v>
      </c>
      <c r="C75" t="str">
        <f>T("ARGANZUELA          ")</f>
        <v xml:space="preserve">ARGANZUELA          </v>
      </c>
      <c r="D75" t="str">
        <f>T("LEGAZPI             ")</f>
        <v xml:space="preserve">LEGAZPI             </v>
      </c>
      <c r="E75" t="str">
        <f>T("CA ")</f>
        <v xml:space="preserve">CA </v>
      </c>
      <c r="F75" t="str">
        <f>T("CAMIONES       ")</f>
        <v xml:space="preserve">CAMIONES       </v>
      </c>
      <c r="G75" t="str">
        <f>T("De 3.000 a 9.999 KG DE CARGA ÚTIL                 ")</f>
        <v xml:space="preserve">De 3.000 a 9.999 KG DE CARGA ÚTIL                 </v>
      </c>
      <c r="H75" t="str">
        <f>T("DIESEL                                            ")</f>
        <v xml:space="preserve">DIESEL                                            </v>
      </c>
      <c r="I75">
        <v>24</v>
      </c>
    </row>
    <row r="76" spans="1:9">
      <c r="A76" t="str">
        <f>T("2018")</f>
        <v>2018</v>
      </c>
      <c r="B76" t="str">
        <f>T("JURIDICO                                          ")</f>
        <v xml:space="preserve">JURIDICO                                          </v>
      </c>
      <c r="C76" t="str">
        <f>T("ARGANZUELA          ")</f>
        <v xml:space="preserve">ARGANZUELA          </v>
      </c>
      <c r="D76" t="str">
        <f>T("LEGAZPI             ")</f>
        <v xml:space="preserve">LEGAZPI             </v>
      </c>
      <c r="E76" t="str">
        <f>T("CA ")</f>
        <v xml:space="preserve">CA </v>
      </c>
      <c r="F76" t="str">
        <f>T("CAMIONES       ")</f>
        <v xml:space="preserve">CAMIONES       </v>
      </c>
      <c r="G76" t="str">
        <f>T("De 10.000 KG DE CARGA ÚTIL en adelante            ")</f>
        <v xml:space="preserve">De 10.000 KG DE CARGA ÚTIL en adelante            </v>
      </c>
      <c r="H76" t="str">
        <f>T("DIESEL                                            ")</f>
        <v xml:space="preserve">DIESEL                                            </v>
      </c>
      <c r="I76">
        <v>21</v>
      </c>
    </row>
    <row r="77" spans="1:9">
      <c r="A77" t="str">
        <f>T("2018")</f>
        <v>2018</v>
      </c>
      <c r="B77" t="str">
        <f>T("JURIDICO                                          ")</f>
        <v xml:space="preserve">JURIDICO                                          </v>
      </c>
      <c r="C77" t="str">
        <f>T("ARGANZUELA          ")</f>
        <v xml:space="preserve">ARGANZUELA          </v>
      </c>
      <c r="D77" t="str">
        <f>T("DELICIAS            ")</f>
        <v xml:space="preserve">DELICIAS            </v>
      </c>
      <c r="E77" t="str">
        <f>T("CA ")</f>
        <v xml:space="preserve">CA </v>
      </c>
      <c r="F77" t="str">
        <f>T("CAMIONES       ")</f>
        <v xml:space="preserve">CAMIONES       </v>
      </c>
      <c r="G77" t="str">
        <f>T("De menos de 1.000 KG DE CARGA ÚTIL                ")</f>
        <v xml:space="preserve">De menos de 1.000 KG DE CARGA ÚTIL                </v>
      </c>
      <c r="H77" t="str">
        <f>T("DIESEL                                            ")</f>
        <v xml:space="preserve">DIESEL                                            </v>
      </c>
      <c r="I77">
        <v>195</v>
      </c>
    </row>
    <row r="78" spans="1:9">
      <c r="A78" t="str">
        <f>T("2018")</f>
        <v>2018</v>
      </c>
      <c r="B78" t="str">
        <f>T("JURIDICO                                          ")</f>
        <v xml:space="preserve">JURIDICO                                          </v>
      </c>
      <c r="C78" t="str">
        <f>T("ARGANZUELA          ")</f>
        <v xml:space="preserve">ARGANZUELA          </v>
      </c>
      <c r="D78" t="str">
        <f>T("DELICIAS            ")</f>
        <v xml:space="preserve">DELICIAS            </v>
      </c>
      <c r="E78" t="str">
        <f>T("CA ")</f>
        <v xml:space="preserve">CA </v>
      </c>
      <c r="F78" t="str">
        <f>T("CAMIONES       ")</f>
        <v xml:space="preserve">CAMIONES       </v>
      </c>
      <c r="G78" t="str">
        <f>T("De 1.000 a 2.999 KG DE CARGA ÚTIL                 ")</f>
        <v xml:space="preserve">De 1.000 a 2.999 KG DE CARGA ÚTIL                 </v>
      </c>
      <c r="H78" t="str">
        <f>T("DIESEL                                            ")</f>
        <v xml:space="preserve">DIESEL                                            </v>
      </c>
      <c r="I78">
        <v>80</v>
      </c>
    </row>
    <row r="79" spans="1:9">
      <c r="A79" t="str">
        <f>T("2018")</f>
        <v>2018</v>
      </c>
      <c r="B79" t="str">
        <f>T("JURIDICO                                          ")</f>
        <v xml:space="preserve">JURIDICO                                          </v>
      </c>
      <c r="C79" t="str">
        <f>T("ARGANZUELA          ")</f>
        <v xml:space="preserve">ARGANZUELA          </v>
      </c>
      <c r="D79" t="str">
        <f>T("DELICIAS            ")</f>
        <v xml:space="preserve">DELICIAS            </v>
      </c>
      <c r="E79" t="str">
        <f>T("CA ")</f>
        <v xml:space="preserve">CA </v>
      </c>
      <c r="F79" t="str">
        <f>T("CAMIONES       ")</f>
        <v xml:space="preserve">CAMIONES       </v>
      </c>
      <c r="G79" t="str">
        <f>T("De 3.000 a 9.999 KG DE CARGA ÚTIL                 ")</f>
        <v xml:space="preserve">De 3.000 a 9.999 KG DE CARGA ÚTIL                 </v>
      </c>
      <c r="H79" t="str">
        <f>T("DIESEL                                            ")</f>
        <v xml:space="preserve">DIESEL                                            </v>
      </c>
      <c r="I79">
        <v>94</v>
      </c>
    </row>
    <row r="80" spans="1:9">
      <c r="A80" t="str">
        <f>T("2018")</f>
        <v>2018</v>
      </c>
      <c r="B80" t="str">
        <f>T("JURIDICO                                          ")</f>
        <v xml:space="preserve">JURIDICO                                          </v>
      </c>
      <c r="C80" t="str">
        <f>T("ARGANZUELA          ")</f>
        <v xml:space="preserve">ARGANZUELA          </v>
      </c>
      <c r="D80" t="str">
        <f>T("DELICIAS            ")</f>
        <v xml:space="preserve">DELICIAS            </v>
      </c>
      <c r="E80" t="str">
        <f>T("CA ")</f>
        <v xml:space="preserve">CA </v>
      </c>
      <c r="F80" t="str">
        <f>T("CAMIONES       ")</f>
        <v xml:space="preserve">CAMIONES       </v>
      </c>
      <c r="G80" t="str">
        <f>T("De 10.000 KG DE CARGA ÚTIL en adelante            ")</f>
        <v xml:space="preserve">De 10.000 KG DE CARGA ÚTIL en adelante            </v>
      </c>
      <c r="H80" t="str">
        <f>T("DIESEL                                            ")</f>
        <v xml:space="preserve">DIESEL                                            </v>
      </c>
      <c r="I80">
        <v>31</v>
      </c>
    </row>
    <row r="81" spans="1:9">
      <c r="A81" t="str">
        <f>T("2018")</f>
        <v>2018</v>
      </c>
      <c r="B81" t="str">
        <f>T("JURIDICO                                          ")</f>
        <v xml:space="preserve">JURIDICO                                          </v>
      </c>
      <c r="C81" t="str">
        <f>T("ARGANZUELA          ")</f>
        <v xml:space="preserve">ARGANZUELA          </v>
      </c>
      <c r="D81" t="str">
        <f>T("PALOS DE MOGUER     ")</f>
        <v xml:space="preserve">PALOS DE MOGUER     </v>
      </c>
      <c r="E81" t="str">
        <f>T("CA ")</f>
        <v xml:space="preserve">CA </v>
      </c>
      <c r="F81" t="str">
        <f>T("CAMIONES       ")</f>
        <v xml:space="preserve">CAMIONES       </v>
      </c>
      <c r="G81" t="str">
        <f>T("De menos de 1.000 KG DE CARGA ÚTIL                ")</f>
        <v xml:space="preserve">De menos de 1.000 KG DE CARGA ÚTIL                </v>
      </c>
      <c r="H81" t="str">
        <f>T("DIESEL                                            ")</f>
        <v xml:space="preserve">DIESEL                                            </v>
      </c>
      <c r="I81">
        <v>236</v>
      </c>
    </row>
    <row r="82" spans="1:9">
      <c r="A82" t="str">
        <f>T("2018")</f>
        <v>2018</v>
      </c>
      <c r="B82" t="str">
        <f>T("JURIDICO                                          ")</f>
        <v xml:space="preserve">JURIDICO                                          </v>
      </c>
      <c r="C82" t="str">
        <f>T("ARGANZUELA          ")</f>
        <v xml:space="preserve">ARGANZUELA          </v>
      </c>
      <c r="D82" t="str">
        <f>T("PALOS DE MOGUER     ")</f>
        <v xml:space="preserve">PALOS DE MOGUER     </v>
      </c>
      <c r="E82" t="str">
        <f>T("CA ")</f>
        <v xml:space="preserve">CA </v>
      </c>
      <c r="F82" t="str">
        <f>T("CAMIONES       ")</f>
        <v xml:space="preserve">CAMIONES       </v>
      </c>
      <c r="G82" t="str">
        <f>T("De 1.000 a 2.999 KG DE CARGA ÚTIL                 ")</f>
        <v xml:space="preserve">De 1.000 a 2.999 KG DE CARGA ÚTIL                 </v>
      </c>
      <c r="H82" t="str">
        <f>T("DIESEL                                            ")</f>
        <v xml:space="preserve">DIESEL                                            </v>
      </c>
      <c r="I82">
        <v>117</v>
      </c>
    </row>
    <row r="83" spans="1:9">
      <c r="A83" t="str">
        <f>T("2018")</f>
        <v>2018</v>
      </c>
      <c r="B83" t="str">
        <f>T("JURIDICO                                          ")</f>
        <v xml:space="preserve">JURIDICO                                          </v>
      </c>
      <c r="C83" t="str">
        <f>T("ARGANZUELA          ")</f>
        <v xml:space="preserve">ARGANZUELA          </v>
      </c>
      <c r="D83" t="str">
        <f>T("PALOS DE MOGUER     ")</f>
        <v xml:space="preserve">PALOS DE MOGUER     </v>
      </c>
      <c r="E83" t="str">
        <f>T("CA ")</f>
        <v xml:space="preserve">CA </v>
      </c>
      <c r="F83" t="str">
        <f>T("CAMIONES       ")</f>
        <v xml:space="preserve">CAMIONES       </v>
      </c>
      <c r="G83" t="str">
        <f>T("De 3.000 a 9.999 KG DE CARGA ÚTIL                 ")</f>
        <v xml:space="preserve">De 3.000 a 9.999 KG DE CARGA ÚTIL                 </v>
      </c>
      <c r="H83" t="str">
        <f>T("DIESEL                                            ")</f>
        <v xml:space="preserve">DIESEL                                            </v>
      </c>
      <c r="I83">
        <v>14</v>
      </c>
    </row>
    <row r="84" spans="1:9">
      <c r="A84" t="str">
        <f>T("2018")</f>
        <v>2018</v>
      </c>
      <c r="B84" t="str">
        <f>T("JURIDICO                                          ")</f>
        <v xml:space="preserve">JURIDICO                                          </v>
      </c>
      <c r="C84" t="str">
        <f>T("ARGANZUELA          ")</f>
        <v xml:space="preserve">ARGANZUELA          </v>
      </c>
      <c r="D84" t="str">
        <f>T("PALOS DE MOGUER     ")</f>
        <v xml:space="preserve">PALOS DE MOGUER     </v>
      </c>
      <c r="E84" t="str">
        <f>T("CA ")</f>
        <v xml:space="preserve">CA </v>
      </c>
      <c r="F84" t="str">
        <f>T("CAMIONES       ")</f>
        <v xml:space="preserve">CAMIONES       </v>
      </c>
      <c r="G84" t="str">
        <f>T("De 10.000 KG DE CARGA ÚTIL en adelante            ")</f>
        <v xml:space="preserve">De 10.000 KG DE CARGA ÚTIL en adelante            </v>
      </c>
      <c r="H84" t="str">
        <f>T("DIESEL                                            ")</f>
        <v xml:space="preserve">DIESEL                                            </v>
      </c>
      <c r="I84">
        <v>10</v>
      </c>
    </row>
    <row r="85" spans="1:9">
      <c r="A85" t="str">
        <f>T("2018")</f>
        <v>2018</v>
      </c>
      <c r="B85" t="str">
        <f>T("JURIDICO                                          ")</f>
        <v xml:space="preserve">JURIDICO                                          </v>
      </c>
      <c r="C85" t="str">
        <f>T("ARGANZUELA          ")</f>
        <v xml:space="preserve">ARGANZUELA          </v>
      </c>
      <c r="D85" t="str">
        <f>T("ATOCHA              ")</f>
        <v xml:space="preserve">ATOCHA              </v>
      </c>
      <c r="E85" t="str">
        <f>T("CA ")</f>
        <v xml:space="preserve">CA </v>
      </c>
      <c r="F85" t="str">
        <f>T("CAMIONES       ")</f>
        <v xml:space="preserve">CAMIONES       </v>
      </c>
      <c r="G85" t="str">
        <f>T("De menos de 1.000 KG DE CARGA ÚTIL                ")</f>
        <v xml:space="preserve">De menos de 1.000 KG DE CARGA ÚTIL                </v>
      </c>
      <c r="H85" t="str">
        <f>T("DIESEL                                            ")</f>
        <v xml:space="preserve">DIESEL                                            </v>
      </c>
      <c r="I85">
        <v>170</v>
      </c>
    </row>
    <row r="86" spans="1:9">
      <c r="A86" t="str">
        <f>T("2018")</f>
        <v>2018</v>
      </c>
      <c r="B86" t="str">
        <f>T("JURIDICO                                          ")</f>
        <v xml:space="preserve">JURIDICO                                          </v>
      </c>
      <c r="C86" t="str">
        <f>T("ARGANZUELA          ")</f>
        <v xml:space="preserve">ARGANZUELA          </v>
      </c>
      <c r="D86" t="str">
        <f>T("ATOCHA              ")</f>
        <v xml:space="preserve">ATOCHA              </v>
      </c>
      <c r="E86" t="str">
        <f>T("CA ")</f>
        <v xml:space="preserve">CA </v>
      </c>
      <c r="F86" t="str">
        <f>T("CAMIONES       ")</f>
        <v xml:space="preserve">CAMIONES       </v>
      </c>
      <c r="G86" t="str">
        <f>T("De 1.000 a 2.999 KG DE CARGA ÚTIL                 ")</f>
        <v xml:space="preserve">De 1.000 a 2.999 KG DE CARGA ÚTIL                 </v>
      </c>
      <c r="H86" t="str">
        <f>T("DIESEL                                            ")</f>
        <v xml:space="preserve">DIESEL                                            </v>
      </c>
      <c r="I86">
        <v>142</v>
      </c>
    </row>
    <row r="87" spans="1:9">
      <c r="A87" t="str">
        <f>T("2018")</f>
        <v>2018</v>
      </c>
      <c r="B87" t="str">
        <f>T("JURIDICO                                          ")</f>
        <v xml:space="preserve">JURIDICO                                          </v>
      </c>
      <c r="C87" t="str">
        <f>T("ARGANZUELA          ")</f>
        <v xml:space="preserve">ARGANZUELA          </v>
      </c>
      <c r="D87" t="str">
        <f>T("ATOCHA              ")</f>
        <v xml:space="preserve">ATOCHA              </v>
      </c>
      <c r="E87" t="str">
        <f>T("CA ")</f>
        <v xml:space="preserve">CA </v>
      </c>
      <c r="F87" t="str">
        <f>T("CAMIONES       ")</f>
        <v xml:space="preserve">CAMIONES       </v>
      </c>
      <c r="G87" t="str">
        <f>T("De 3.000 a 9.999 KG DE CARGA ÚTIL                 ")</f>
        <v xml:space="preserve">De 3.000 a 9.999 KG DE CARGA ÚTIL                 </v>
      </c>
      <c r="H87" t="str">
        <f>T("DIESEL                                            ")</f>
        <v xml:space="preserve">DIESEL                                            </v>
      </c>
      <c r="I87">
        <v>162</v>
      </c>
    </row>
    <row r="88" spans="1:9">
      <c r="A88" t="str">
        <f>T("2018")</f>
        <v>2018</v>
      </c>
      <c r="B88" t="str">
        <f>T("JURIDICO                                          ")</f>
        <v xml:space="preserve">JURIDICO                                          </v>
      </c>
      <c r="C88" t="str">
        <f>T("ARGANZUELA          ")</f>
        <v xml:space="preserve">ARGANZUELA          </v>
      </c>
      <c r="D88" t="str">
        <f>T("ATOCHA              ")</f>
        <v xml:space="preserve">ATOCHA              </v>
      </c>
      <c r="E88" t="str">
        <f>T("CA ")</f>
        <v xml:space="preserve">CA </v>
      </c>
      <c r="F88" t="str">
        <f>T("CAMIONES       ")</f>
        <v xml:space="preserve">CAMIONES       </v>
      </c>
      <c r="G88" t="str">
        <f>T("De 10.000 KG DE CARGA ÚTIL en adelante            ")</f>
        <v xml:space="preserve">De 10.000 KG DE CARGA ÚTIL en adelante            </v>
      </c>
      <c r="H88" t="str">
        <f>T("DIESEL                                            ")</f>
        <v xml:space="preserve">DIESEL                                            </v>
      </c>
      <c r="I88">
        <v>67</v>
      </c>
    </row>
    <row r="89" spans="1:9">
      <c r="A89" t="str">
        <f>T("2018")</f>
        <v>2018</v>
      </c>
      <c r="B89" t="str">
        <f>T("FISICO                                            ")</f>
        <v xml:space="preserve">FISICO                                            </v>
      </c>
      <c r="C89" t="str">
        <f>T("ARGANZUELA          ")</f>
        <v xml:space="preserve">ARGANZUELA          </v>
      </c>
      <c r="D89" t="str">
        <f>T("DELICIAS            ")</f>
        <v xml:space="preserve">DELICIAS            </v>
      </c>
      <c r="E89" t="str">
        <f>T("CA ")</f>
        <v xml:space="preserve">CA </v>
      </c>
      <c r="F89" t="str">
        <f>T("CAMIONES       ")</f>
        <v xml:space="preserve">CAMIONES       </v>
      </c>
      <c r="G89" t="str">
        <f>T("De menos de 1.000 KG DE CARGA ÚTIL                ")</f>
        <v xml:space="preserve">De menos de 1.000 KG DE CARGA ÚTIL                </v>
      </c>
      <c r="H89" t="str">
        <f>T("ELÉCTRICO                                         ")</f>
        <v xml:space="preserve">ELÉCTRICO                                         </v>
      </c>
      <c r="I89">
        <v>1</v>
      </c>
    </row>
    <row r="90" spans="1:9">
      <c r="A90" t="str">
        <f>T("2018")</f>
        <v>2018</v>
      </c>
      <c r="B90" t="str">
        <f>T("JURIDICO                                          ")</f>
        <v xml:space="preserve">JURIDICO                                          </v>
      </c>
      <c r="C90" t="str">
        <f>T("ARGANZUELA          ")</f>
        <v xml:space="preserve">ARGANZUELA          </v>
      </c>
      <c r="D90" t="str">
        <f>T("IMPERIAL            ")</f>
        <v xml:space="preserve">IMPERIAL            </v>
      </c>
      <c r="E90" t="str">
        <f>T("CA ")</f>
        <v xml:space="preserve">CA </v>
      </c>
      <c r="F90" t="str">
        <f>T("CAMIONES       ")</f>
        <v xml:space="preserve">CAMIONES       </v>
      </c>
      <c r="G90" t="str">
        <f>T("De menos de 1.000 KG DE CARGA ÚTIL                ")</f>
        <v xml:space="preserve">De menos de 1.000 KG DE CARGA ÚTIL                </v>
      </c>
      <c r="H90" t="str">
        <f>T("ELÉCTRICO                                         ")</f>
        <v xml:space="preserve">ELÉCTRICO                                         </v>
      </c>
      <c r="I90">
        <v>2</v>
      </c>
    </row>
    <row r="91" spans="1:9">
      <c r="A91" t="str">
        <f>T("2018")</f>
        <v>2018</v>
      </c>
      <c r="B91" t="str">
        <f>T("JURIDICO                                          ")</f>
        <v xml:space="preserve">JURIDICO                                          </v>
      </c>
      <c r="C91" t="str">
        <f>T("ARGANZUELA          ")</f>
        <v xml:space="preserve">ARGANZUELA          </v>
      </c>
      <c r="D91" t="str">
        <f>T("CHOPERA             ")</f>
        <v xml:space="preserve">CHOPERA             </v>
      </c>
      <c r="E91" t="str">
        <f>T("CA ")</f>
        <v xml:space="preserve">CA </v>
      </c>
      <c r="F91" t="str">
        <f>T("CAMIONES       ")</f>
        <v xml:space="preserve">CAMIONES       </v>
      </c>
      <c r="G91" t="str">
        <f>T("De menos de 1.000 KG DE CARGA ÚTIL                ")</f>
        <v xml:space="preserve">De menos de 1.000 KG DE CARGA ÚTIL                </v>
      </c>
      <c r="H91" t="str">
        <f>T("ELÉCTRICO                                         ")</f>
        <v xml:space="preserve">ELÉCTRICO                                         </v>
      </c>
      <c r="I91">
        <v>1</v>
      </c>
    </row>
    <row r="92" spans="1:9">
      <c r="A92" t="str">
        <f>T("2018")</f>
        <v>2018</v>
      </c>
      <c r="B92" t="str">
        <f>T("JURIDICO                                          ")</f>
        <v xml:space="preserve">JURIDICO                                          </v>
      </c>
      <c r="C92" t="str">
        <f>T("ARGANZUELA          ")</f>
        <v xml:space="preserve">ARGANZUELA          </v>
      </c>
      <c r="D92" t="str">
        <f>T("LEGAZPI             ")</f>
        <v xml:space="preserve">LEGAZPI             </v>
      </c>
      <c r="E92" t="str">
        <f>T("CA ")</f>
        <v xml:space="preserve">CA </v>
      </c>
      <c r="F92" t="str">
        <f>T("CAMIONES       ")</f>
        <v xml:space="preserve">CAMIONES       </v>
      </c>
      <c r="G92" t="str">
        <f>T("De menos de 1.000 KG DE CARGA ÚTIL                ")</f>
        <v xml:space="preserve">De menos de 1.000 KG DE CARGA ÚTIL                </v>
      </c>
      <c r="H92" t="str">
        <f>T("ELÉCTRICO                                         ")</f>
        <v xml:space="preserve">ELÉCTRICO                                         </v>
      </c>
      <c r="I92">
        <v>1</v>
      </c>
    </row>
    <row r="93" spans="1:9">
      <c r="A93" t="str">
        <f>T("2018")</f>
        <v>2018</v>
      </c>
      <c r="B93" t="str">
        <f>T("FISICO                                            ")</f>
        <v xml:space="preserve">FISICO                                            </v>
      </c>
      <c r="C93" t="str">
        <f>T("ARGANZUELA          ")</f>
        <v xml:space="preserve">ARGANZUELA          </v>
      </c>
      <c r="D93" t="str">
        <f>T("LEGAZPI             ")</f>
        <v xml:space="preserve">LEGAZPI             </v>
      </c>
      <c r="E93" t="str">
        <f>T("CA ")</f>
        <v xml:space="preserve">CA </v>
      </c>
      <c r="F93" t="str">
        <f>T("CAMIONES       ")</f>
        <v xml:space="preserve">CAMIONES       </v>
      </c>
      <c r="G93" t="str">
        <f>T("De menos de 1.000 KG DE CARGA ÚTIL                ")</f>
        <v xml:space="preserve">De menos de 1.000 KG DE CARGA ÚTIL                </v>
      </c>
      <c r="H93" t="str">
        <f>T("GAS LICUADO DE PETROLEO                           ")</f>
        <v xml:space="preserve">GAS LICUADO DE PETROLEO                           </v>
      </c>
      <c r="I93">
        <v>1</v>
      </c>
    </row>
    <row r="94" spans="1:9">
      <c r="A94" t="str">
        <f>T("2018")</f>
        <v>2018</v>
      </c>
      <c r="B94" t="str">
        <f>T("FISICO                                            ")</f>
        <v xml:space="preserve">FISICO                                            </v>
      </c>
      <c r="C94" t="str">
        <f>T("ARGANZUELA          ")</f>
        <v xml:space="preserve">ARGANZUELA          </v>
      </c>
      <c r="D94" t="str">
        <f>T("PALOS DE MOGUER     ")</f>
        <v xml:space="preserve">PALOS DE MOGUER     </v>
      </c>
      <c r="E94" t="str">
        <f>T("CA ")</f>
        <v xml:space="preserve">CA </v>
      </c>
      <c r="F94" t="str">
        <f>T("CAMIONES       ")</f>
        <v xml:space="preserve">CAMIONES       </v>
      </c>
      <c r="G94" t="str">
        <f>T("De menos de 1.000 KG DE CARGA ÚTIL                ")</f>
        <v xml:space="preserve">De menos de 1.000 KG DE CARGA ÚTIL                </v>
      </c>
      <c r="H94" t="str">
        <f>T("GAS LICUADO DE PETROLEO                           ")</f>
        <v xml:space="preserve">GAS LICUADO DE PETROLEO                           </v>
      </c>
      <c r="I94">
        <v>1</v>
      </c>
    </row>
    <row r="95" spans="1:9">
      <c r="A95" t="str">
        <f>T("2018")</f>
        <v>2018</v>
      </c>
      <c r="B95" t="str">
        <f>T("JURIDICO                                          ")</f>
        <v xml:space="preserve">JURIDICO                                          </v>
      </c>
      <c r="C95" t="str">
        <f>T("ARGANZUELA          ")</f>
        <v xml:space="preserve">ARGANZUELA          </v>
      </c>
      <c r="D95" t="str">
        <f>T("IMPERIAL            ")</f>
        <v xml:space="preserve">IMPERIAL            </v>
      </c>
      <c r="E95" t="str">
        <f>T("CA ")</f>
        <v xml:space="preserve">CA </v>
      </c>
      <c r="F95" t="str">
        <f>T("CAMIONES       ")</f>
        <v xml:space="preserve">CAMIONES       </v>
      </c>
      <c r="G95" t="str">
        <f>T("De menos de 1.000 KG DE CARGA ÚTIL                ")</f>
        <v xml:space="preserve">De menos de 1.000 KG DE CARGA ÚTIL                </v>
      </c>
      <c r="H95" t="str">
        <f>T("GAS LICUADO DE PETROLEO                           ")</f>
        <v xml:space="preserve">GAS LICUADO DE PETROLEO                           </v>
      </c>
      <c r="I95">
        <v>1</v>
      </c>
    </row>
    <row r="96" spans="1:9">
      <c r="A96" t="str">
        <f>T("2018")</f>
        <v>2018</v>
      </c>
      <c r="B96" t="str">
        <f>T("JURIDICO                                          ")</f>
        <v xml:space="preserve">JURIDICO                                          </v>
      </c>
      <c r="C96" t="str">
        <f>T("ARGANZUELA          ")</f>
        <v xml:space="preserve">ARGANZUELA          </v>
      </c>
      <c r="D96" t="str">
        <f>T("CHOPERA             ")</f>
        <v xml:space="preserve">CHOPERA             </v>
      </c>
      <c r="E96" t="str">
        <f>T("CA ")</f>
        <v xml:space="preserve">CA </v>
      </c>
      <c r="F96" t="str">
        <f>T("CAMIONES       ")</f>
        <v xml:space="preserve">CAMIONES       </v>
      </c>
      <c r="G96" t="str">
        <f>T("De menos de 1.000 KG DE CARGA ÚTIL                ")</f>
        <v xml:space="preserve">De menos de 1.000 KG DE CARGA ÚTIL                </v>
      </c>
      <c r="H96" t="str">
        <f>T("GAS LICUADO DE PETROLEO                           ")</f>
        <v xml:space="preserve">GAS LICUADO DE PETROLEO                           </v>
      </c>
      <c r="I96">
        <v>1</v>
      </c>
    </row>
    <row r="97" spans="1:9">
      <c r="A97" t="str">
        <f>T("2018")</f>
        <v>2018</v>
      </c>
      <c r="B97" t="str">
        <f>T("JURIDICO                                          ")</f>
        <v xml:space="preserve">JURIDICO                                          </v>
      </c>
      <c r="C97" t="str">
        <f>T("ARGANZUELA          ")</f>
        <v xml:space="preserve">ARGANZUELA          </v>
      </c>
      <c r="D97" t="str">
        <f>T("LEGAZPI             ")</f>
        <v xml:space="preserve">LEGAZPI             </v>
      </c>
      <c r="E97" t="str">
        <f>T("CA ")</f>
        <v xml:space="preserve">CA </v>
      </c>
      <c r="F97" t="str">
        <f>T("CAMIONES       ")</f>
        <v xml:space="preserve">CAMIONES       </v>
      </c>
      <c r="G97" t="str">
        <f>T("De menos de 1.000 KG DE CARGA ÚTIL                ")</f>
        <v xml:space="preserve">De menos de 1.000 KG DE CARGA ÚTIL                </v>
      </c>
      <c r="H97" t="str">
        <f>T("GAS LICUADO DE PETROLEO                           ")</f>
        <v xml:space="preserve">GAS LICUADO DE PETROLEO                           </v>
      </c>
      <c r="I97">
        <v>5</v>
      </c>
    </row>
    <row r="98" spans="1:9">
      <c r="A98" t="str">
        <f>T("2018")</f>
        <v>2018</v>
      </c>
      <c r="B98" t="str">
        <f>T("JURIDICO                                          ")</f>
        <v xml:space="preserve">JURIDICO                                          </v>
      </c>
      <c r="C98" t="str">
        <f>T("ARGANZUELA          ")</f>
        <v xml:space="preserve">ARGANZUELA          </v>
      </c>
      <c r="D98" t="str">
        <f>T("DELICIAS            ")</f>
        <v xml:space="preserve">DELICIAS            </v>
      </c>
      <c r="E98" t="str">
        <f>T("CA ")</f>
        <v xml:space="preserve">CA </v>
      </c>
      <c r="F98" t="str">
        <f>T("CAMIONES       ")</f>
        <v xml:space="preserve">CAMIONES       </v>
      </c>
      <c r="G98" t="str">
        <f>T("De menos de 1.000 KG DE CARGA ÚTIL                ")</f>
        <v xml:space="preserve">De menos de 1.000 KG DE CARGA ÚTIL                </v>
      </c>
      <c r="H98" t="str">
        <f>T("GAS LICUADO DE PETROLEO                           ")</f>
        <v xml:space="preserve">GAS LICUADO DE PETROLEO                           </v>
      </c>
      <c r="I98">
        <v>1</v>
      </c>
    </row>
    <row r="99" spans="1:9">
      <c r="A99" t="str">
        <f>T("2018")</f>
        <v>2018</v>
      </c>
      <c r="B99" t="str">
        <f>T("JURIDICO                                          ")</f>
        <v xml:space="preserve">JURIDICO                                          </v>
      </c>
      <c r="C99" t="str">
        <f>T("ARGANZUELA          ")</f>
        <v xml:space="preserve">ARGANZUELA          </v>
      </c>
      <c r="D99" t="str">
        <f>T("ATOCHA              ")</f>
        <v xml:space="preserve">ATOCHA              </v>
      </c>
      <c r="E99" t="str">
        <f>T("CA ")</f>
        <v xml:space="preserve">CA </v>
      </c>
      <c r="F99" t="str">
        <f>T("CAMIONES       ")</f>
        <v xml:space="preserve">CAMIONES       </v>
      </c>
      <c r="G99" t="str">
        <f>T("De 10.000 KG DE CARGA ÚTIL en adelante            ")</f>
        <v xml:space="preserve">De 10.000 KG DE CARGA ÚTIL en adelante            </v>
      </c>
      <c r="H99" t="str">
        <f>T("GAS NATURAL COMPRIMIDO                            ")</f>
        <v xml:space="preserve">GAS NATURAL COMPRIMIDO                            </v>
      </c>
      <c r="I99">
        <v>3</v>
      </c>
    </row>
    <row r="100" spans="1:9">
      <c r="A100" t="str">
        <f>T("2018")</f>
        <v>2018</v>
      </c>
      <c r="B100" t="str">
        <f>T("Entidad sin personalidad jurídica (art. 35.4 LGT) ")</f>
        <v xml:space="preserve">Entidad sin personalidad jurídica (art. 35.4 LGT) </v>
      </c>
      <c r="C100" t="str">
        <f>T("ARGANZUELA          ")</f>
        <v xml:space="preserve">ARGANZUELA          </v>
      </c>
      <c r="D100" t="str">
        <f>T("ACACIAS             ")</f>
        <v xml:space="preserve">ACACIAS             </v>
      </c>
      <c r="E100" t="str">
        <f>T("CA ")</f>
        <v xml:space="preserve">CA </v>
      </c>
      <c r="F100" t="str">
        <f>T("CAMIONES       ")</f>
        <v xml:space="preserve">CAMIONES       </v>
      </c>
      <c r="G100" t="str">
        <f>T("De menos de 1.000 KG DE CARGA ÚTIL                ")</f>
        <v xml:space="preserve">De menos de 1.000 KG DE CARGA ÚTIL                </v>
      </c>
      <c r="H100" t="str">
        <f>T("GASOLINA                                          ")</f>
        <v xml:space="preserve">GASOLINA                                          </v>
      </c>
      <c r="I100">
        <v>1</v>
      </c>
    </row>
    <row r="101" spans="1:9">
      <c r="A101" t="str">
        <f>T("2018")</f>
        <v>2018</v>
      </c>
      <c r="B101" t="str">
        <f>T("FISICO                                            ")</f>
        <v xml:space="preserve">FISICO                                            </v>
      </c>
      <c r="C101" t="str">
        <f>T("ARGANZUELA          ")</f>
        <v xml:space="preserve">ARGANZUELA          </v>
      </c>
      <c r="D101" t="str">
        <f>T("SIN BARRIO          ")</f>
        <v xml:space="preserve">SIN BARRIO          </v>
      </c>
      <c r="E101" t="str">
        <f>T("CA ")</f>
        <v xml:space="preserve">CA </v>
      </c>
      <c r="F101" t="str">
        <f>T("CAMIONES       ")</f>
        <v xml:space="preserve">CAMIONES       </v>
      </c>
      <c r="G101" t="str">
        <f>T("De menos de 1.000 KG DE CARGA ÚTIL                ")</f>
        <v xml:space="preserve">De menos de 1.000 KG DE CARGA ÚTIL                </v>
      </c>
      <c r="H101" t="str">
        <f>T("GASOLINA                                          ")</f>
        <v xml:space="preserve">GASOLINA                                          </v>
      </c>
      <c r="I101">
        <v>4</v>
      </c>
    </row>
    <row r="102" spans="1:9">
      <c r="A102" t="str">
        <f>T("2018")</f>
        <v>2018</v>
      </c>
      <c r="B102" t="str">
        <f>T("FISICO                                            ")</f>
        <v xml:space="preserve">FISICO                                            </v>
      </c>
      <c r="C102" t="str">
        <f>T("ARGANZUELA          ")</f>
        <v xml:space="preserve">ARGANZUELA          </v>
      </c>
      <c r="D102" t="str">
        <f>T("IMPERIAL            ")</f>
        <v xml:space="preserve">IMPERIAL            </v>
      </c>
      <c r="E102" t="str">
        <f>T("CA ")</f>
        <v xml:space="preserve">CA </v>
      </c>
      <c r="F102" t="str">
        <f>T("CAMIONES       ")</f>
        <v xml:space="preserve">CAMIONES       </v>
      </c>
      <c r="G102" t="str">
        <f>T("De menos de 1.000 KG DE CARGA ÚTIL                ")</f>
        <v xml:space="preserve">De menos de 1.000 KG DE CARGA ÚTIL                </v>
      </c>
      <c r="H102" t="str">
        <f>T("GASOLINA                                          ")</f>
        <v xml:space="preserve">GASOLINA                                          </v>
      </c>
      <c r="I102">
        <v>23</v>
      </c>
    </row>
    <row r="103" spans="1:9">
      <c r="A103" t="str">
        <f>T("2018")</f>
        <v>2018</v>
      </c>
      <c r="B103" t="str">
        <f>T("FISICO                                            ")</f>
        <v xml:space="preserve">FISICO                                            </v>
      </c>
      <c r="C103" t="str">
        <f>T("ARGANZUELA          ")</f>
        <v xml:space="preserve">ARGANZUELA          </v>
      </c>
      <c r="D103" t="str">
        <f>T("ACACIAS             ")</f>
        <v xml:space="preserve">ACACIAS             </v>
      </c>
      <c r="E103" t="str">
        <f>T("CA ")</f>
        <v xml:space="preserve">CA </v>
      </c>
      <c r="F103" t="str">
        <f>T("CAMIONES       ")</f>
        <v xml:space="preserve">CAMIONES       </v>
      </c>
      <c r="G103" t="str">
        <f>T("De menos de 1.000 KG DE CARGA ÚTIL                ")</f>
        <v xml:space="preserve">De menos de 1.000 KG DE CARGA ÚTIL                </v>
      </c>
      <c r="H103" t="str">
        <f>T("GASOLINA                                          ")</f>
        <v xml:space="preserve">GASOLINA                                          </v>
      </c>
      <c r="I103">
        <v>28</v>
      </c>
    </row>
    <row r="104" spans="1:9">
      <c r="A104" t="str">
        <f>T("2018")</f>
        <v>2018</v>
      </c>
      <c r="B104" t="str">
        <f>T("FISICO                                            ")</f>
        <v xml:space="preserve">FISICO                                            </v>
      </c>
      <c r="C104" t="str">
        <f>T("ARGANZUELA          ")</f>
        <v xml:space="preserve">ARGANZUELA          </v>
      </c>
      <c r="D104" t="str">
        <f>T("CHOPERA             ")</f>
        <v xml:space="preserve">CHOPERA             </v>
      </c>
      <c r="E104" t="str">
        <f>T("CA ")</f>
        <v xml:space="preserve">CA </v>
      </c>
      <c r="F104" t="str">
        <f>T("CAMIONES       ")</f>
        <v xml:space="preserve">CAMIONES       </v>
      </c>
      <c r="G104" t="str">
        <f>T("De menos de 1.000 KG DE CARGA ÚTIL                ")</f>
        <v xml:space="preserve">De menos de 1.000 KG DE CARGA ÚTIL                </v>
      </c>
      <c r="H104" t="str">
        <f>T("GASOLINA                                          ")</f>
        <v xml:space="preserve">GASOLINA                                          </v>
      </c>
      <c r="I104">
        <v>15</v>
      </c>
    </row>
    <row r="105" spans="1:9">
      <c r="A105" t="str">
        <f>T("2018")</f>
        <v>2018</v>
      </c>
      <c r="B105" t="str">
        <f>T("FISICO                                            ")</f>
        <v xml:space="preserve">FISICO                                            </v>
      </c>
      <c r="C105" t="str">
        <f>T("ARGANZUELA          ")</f>
        <v xml:space="preserve">ARGANZUELA          </v>
      </c>
      <c r="D105" t="str">
        <f>T("CHOPERA             ")</f>
        <v xml:space="preserve">CHOPERA             </v>
      </c>
      <c r="E105" t="str">
        <f>T("CA ")</f>
        <v xml:space="preserve">CA </v>
      </c>
      <c r="F105" t="str">
        <f>T("CAMIONES       ")</f>
        <v xml:space="preserve">CAMIONES       </v>
      </c>
      <c r="G105" t="str">
        <f>T("De 1.000 a 2.999 KG DE CARGA ÚTIL                 ")</f>
        <v xml:space="preserve">De 1.000 a 2.999 KG DE CARGA ÚTIL                 </v>
      </c>
      <c r="H105" t="str">
        <f>T("GASOLINA                                          ")</f>
        <v xml:space="preserve">GASOLINA                                          </v>
      </c>
      <c r="I105">
        <v>2</v>
      </c>
    </row>
    <row r="106" spans="1:9">
      <c r="A106" t="str">
        <f>T("2018")</f>
        <v>2018</v>
      </c>
      <c r="B106" t="str">
        <f>T("FISICO                                            ")</f>
        <v xml:space="preserve">FISICO                                            </v>
      </c>
      <c r="C106" t="str">
        <f>T("ARGANZUELA          ")</f>
        <v xml:space="preserve">ARGANZUELA          </v>
      </c>
      <c r="D106" t="str">
        <f>T("LEGAZPI             ")</f>
        <v xml:space="preserve">LEGAZPI             </v>
      </c>
      <c r="E106" t="str">
        <f>T("CA ")</f>
        <v xml:space="preserve">CA </v>
      </c>
      <c r="F106" t="str">
        <f>T("CAMIONES       ")</f>
        <v xml:space="preserve">CAMIONES       </v>
      </c>
      <c r="G106" t="str">
        <f>T("De menos de 1.000 KG DE CARGA ÚTIL                ")</f>
        <v xml:space="preserve">De menos de 1.000 KG DE CARGA ÚTIL                </v>
      </c>
      <c r="H106" t="str">
        <f>T("GASOLINA                                          ")</f>
        <v xml:space="preserve">GASOLINA                                          </v>
      </c>
      <c r="I106">
        <v>11</v>
      </c>
    </row>
    <row r="107" spans="1:9">
      <c r="A107" t="str">
        <f>T("2018")</f>
        <v>2018</v>
      </c>
      <c r="B107" t="str">
        <f>T("FISICO                                            ")</f>
        <v xml:space="preserve">FISICO                                            </v>
      </c>
      <c r="C107" t="str">
        <f>T("ARGANZUELA          ")</f>
        <v xml:space="preserve">ARGANZUELA          </v>
      </c>
      <c r="D107" t="str">
        <f>T("DELICIAS            ")</f>
        <v xml:space="preserve">DELICIAS            </v>
      </c>
      <c r="E107" t="str">
        <f>T("CA ")</f>
        <v xml:space="preserve">CA </v>
      </c>
      <c r="F107" t="str">
        <f>T("CAMIONES       ")</f>
        <v xml:space="preserve">CAMIONES       </v>
      </c>
      <c r="G107" t="str">
        <f>T("De menos de 1.000 KG DE CARGA ÚTIL                ")</f>
        <v xml:space="preserve">De menos de 1.000 KG DE CARGA ÚTIL                </v>
      </c>
      <c r="H107" t="str">
        <f>T("GASOLINA                                          ")</f>
        <v xml:space="preserve">GASOLINA                                          </v>
      </c>
      <c r="I107">
        <v>15</v>
      </c>
    </row>
    <row r="108" spans="1:9">
      <c r="A108" t="str">
        <f>T("2018")</f>
        <v>2018</v>
      </c>
      <c r="B108" t="str">
        <f>T("FISICO                                            ")</f>
        <v xml:space="preserve">FISICO                                            </v>
      </c>
      <c r="C108" t="str">
        <f>T("ARGANZUELA          ")</f>
        <v xml:space="preserve">ARGANZUELA          </v>
      </c>
      <c r="D108" t="str">
        <f>T("DELICIAS            ")</f>
        <v xml:space="preserve">DELICIAS            </v>
      </c>
      <c r="E108" t="str">
        <f>T("CA ")</f>
        <v xml:space="preserve">CA </v>
      </c>
      <c r="F108" t="str">
        <f>T("CAMIONES       ")</f>
        <v xml:space="preserve">CAMIONES       </v>
      </c>
      <c r="G108" t="str">
        <f>T("De 10.000 KG DE CARGA ÚTIL en adelante            ")</f>
        <v xml:space="preserve">De 10.000 KG DE CARGA ÚTIL en adelante            </v>
      </c>
      <c r="H108" t="str">
        <f>T("GASOLINA                                          ")</f>
        <v xml:space="preserve">GASOLINA                                          </v>
      </c>
      <c r="I108">
        <v>1</v>
      </c>
    </row>
    <row r="109" spans="1:9">
      <c r="A109" t="str">
        <f>T("2018")</f>
        <v>2018</v>
      </c>
      <c r="B109" t="str">
        <f>T("FISICO                                            ")</f>
        <v xml:space="preserve">FISICO                                            </v>
      </c>
      <c r="C109" t="str">
        <f>T("ARGANZUELA          ")</f>
        <v xml:space="preserve">ARGANZUELA          </v>
      </c>
      <c r="D109" t="str">
        <f>T("PALOS DE MOGUER     ")</f>
        <v xml:space="preserve">PALOS DE MOGUER     </v>
      </c>
      <c r="E109" t="str">
        <f>T("CA ")</f>
        <v xml:space="preserve">CA </v>
      </c>
      <c r="F109" t="str">
        <f>T("CAMIONES       ")</f>
        <v xml:space="preserve">CAMIONES       </v>
      </c>
      <c r="G109" t="str">
        <f>T("De menos de 1.000 KG DE CARGA ÚTIL                ")</f>
        <v xml:space="preserve">De menos de 1.000 KG DE CARGA ÚTIL                </v>
      </c>
      <c r="H109" t="str">
        <f>T("GASOLINA                                          ")</f>
        <v xml:space="preserve">GASOLINA                                          </v>
      </c>
      <c r="I109">
        <v>28</v>
      </c>
    </row>
    <row r="110" spans="1:9">
      <c r="A110" t="str">
        <f>T("2018")</f>
        <v>2018</v>
      </c>
      <c r="B110" t="str">
        <f>T("FISICO                                            ")</f>
        <v xml:space="preserve">FISICO                                            </v>
      </c>
      <c r="C110" t="str">
        <f>T("ARGANZUELA          ")</f>
        <v xml:space="preserve">ARGANZUELA          </v>
      </c>
      <c r="D110" t="str">
        <f>T("ATOCHA              ")</f>
        <v xml:space="preserve">ATOCHA              </v>
      </c>
      <c r="E110" t="str">
        <f>T("CA ")</f>
        <v xml:space="preserve">CA </v>
      </c>
      <c r="F110" t="str">
        <f>T("CAMIONES       ")</f>
        <v xml:space="preserve">CAMIONES       </v>
      </c>
      <c r="G110" t="str">
        <f>T("De menos de 1.000 KG DE CARGA ÚTIL                ")</f>
        <v xml:space="preserve">De menos de 1.000 KG DE CARGA ÚTIL                </v>
      </c>
      <c r="H110" t="str">
        <f>T("GASOLINA                                          ")</f>
        <v xml:space="preserve">GASOLINA                                          </v>
      </c>
      <c r="I110">
        <v>1</v>
      </c>
    </row>
    <row r="111" spans="1:9">
      <c r="A111" t="str">
        <f>T("2018")</f>
        <v>2018</v>
      </c>
      <c r="B111" t="str">
        <f>T("JURIDICO                                          ")</f>
        <v xml:space="preserve">JURIDICO                                          </v>
      </c>
      <c r="C111" t="str">
        <f>T("ARGANZUELA          ")</f>
        <v xml:space="preserve">ARGANZUELA          </v>
      </c>
      <c r="D111" t="str">
        <f>T("SIN BARRIO          ")</f>
        <v xml:space="preserve">SIN BARRIO          </v>
      </c>
      <c r="E111" t="str">
        <f>T("CA ")</f>
        <v xml:space="preserve">CA </v>
      </c>
      <c r="F111" t="str">
        <f>T("CAMIONES       ")</f>
        <v xml:space="preserve">CAMIONES       </v>
      </c>
      <c r="G111" t="str">
        <f>T("De menos de 1.000 KG DE CARGA ÚTIL                ")</f>
        <v xml:space="preserve">De menos de 1.000 KG DE CARGA ÚTIL                </v>
      </c>
      <c r="H111" t="str">
        <f>T("GASOLINA                                          ")</f>
        <v xml:space="preserve">GASOLINA                                          </v>
      </c>
      <c r="I111">
        <v>1</v>
      </c>
    </row>
    <row r="112" spans="1:9">
      <c r="A112" t="str">
        <f>T("2018")</f>
        <v>2018</v>
      </c>
      <c r="B112" t="str">
        <f>T("JURIDICO                                          ")</f>
        <v xml:space="preserve">JURIDICO                                          </v>
      </c>
      <c r="C112" t="str">
        <f>T("ARGANZUELA          ")</f>
        <v xml:space="preserve">ARGANZUELA          </v>
      </c>
      <c r="D112" t="str">
        <f>T("IMPERIAL            ")</f>
        <v xml:space="preserve">IMPERIAL            </v>
      </c>
      <c r="E112" t="str">
        <f>T("CA ")</f>
        <v xml:space="preserve">CA </v>
      </c>
      <c r="F112" t="str">
        <f>T("CAMIONES       ")</f>
        <v xml:space="preserve">CAMIONES       </v>
      </c>
      <c r="G112" t="str">
        <f>T("De menos de 1.000 KG DE CARGA ÚTIL                ")</f>
        <v xml:space="preserve">De menos de 1.000 KG DE CARGA ÚTIL                </v>
      </c>
      <c r="H112" t="str">
        <f>T("GASOLINA                                          ")</f>
        <v xml:space="preserve">GASOLINA                                          </v>
      </c>
      <c r="I112">
        <v>7</v>
      </c>
    </row>
    <row r="113" spans="1:9">
      <c r="A113" t="str">
        <f>T("2018")</f>
        <v>2018</v>
      </c>
      <c r="B113" t="str">
        <f>T("JURIDICO                                          ")</f>
        <v xml:space="preserve">JURIDICO                                          </v>
      </c>
      <c r="C113" t="str">
        <f>T("ARGANZUELA          ")</f>
        <v xml:space="preserve">ARGANZUELA          </v>
      </c>
      <c r="D113" t="str">
        <f>T("ACACIAS             ")</f>
        <v xml:space="preserve">ACACIAS             </v>
      </c>
      <c r="E113" t="str">
        <f>T("CA ")</f>
        <v xml:space="preserve">CA </v>
      </c>
      <c r="F113" t="str">
        <f>T("CAMIONES       ")</f>
        <v xml:space="preserve">CAMIONES       </v>
      </c>
      <c r="G113" t="str">
        <f>T("De menos de 1.000 KG DE CARGA ÚTIL                ")</f>
        <v xml:space="preserve">De menos de 1.000 KG DE CARGA ÚTIL                </v>
      </c>
      <c r="H113" t="str">
        <f>T("GASOLINA                                          ")</f>
        <v xml:space="preserve">GASOLINA                                          </v>
      </c>
      <c r="I113">
        <v>8</v>
      </c>
    </row>
    <row r="114" spans="1:9">
      <c r="A114" t="str">
        <f>T("2018")</f>
        <v>2018</v>
      </c>
      <c r="B114" t="str">
        <f>T("JURIDICO                                          ")</f>
        <v xml:space="preserve">JURIDICO                                          </v>
      </c>
      <c r="C114" t="str">
        <f>T("ARGANZUELA          ")</f>
        <v xml:space="preserve">ARGANZUELA          </v>
      </c>
      <c r="D114" t="str">
        <f>T("CHOPERA             ")</f>
        <v xml:space="preserve">CHOPERA             </v>
      </c>
      <c r="E114" t="str">
        <f>T("CA ")</f>
        <v xml:space="preserve">CA </v>
      </c>
      <c r="F114" t="str">
        <f>T("CAMIONES       ")</f>
        <v xml:space="preserve">CAMIONES       </v>
      </c>
      <c r="G114" t="str">
        <f>T("De menos de 1.000 KG DE CARGA ÚTIL                ")</f>
        <v xml:space="preserve">De menos de 1.000 KG DE CARGA ÚTIL                </v>
      </c>
      <c r="H114" t="str">
        <f>T("GASOLINA                                          ")</f>
        <v xml:space="preserve">GASOLINA                                          </v>
      </c>
      <c r="I114">
        <v>7</v>
      </c>
    </row>
    <row r="115" spans="1:9">
      <c r="A115" t="str">
        <f>T("2018")</f>
        <v>2018</v>
      </c>
      <c r="B115" t="str">
        <f>T("JURIDICO                                          ")</f>
        <v xml:space="preserve">JURIDICO                                          </v>
      </c>
      <c r="C115" t="str">
        <f>T("ARGANZUELA          ")</f>
        <v xml:space="preserve">ARGANZUELA          </v>
      </c>
      <c r="D115" t="str">
        <f>T("CHOPERA             ")</f>
        <v xml:space="preserve">CHOPERA             </v>
      </c>
      <c r="E115" t="str">
        <f>T("CA ")</f>
        <v xml:space="preserve">CA </v>
      </c>
      <c r="F115" t="str">
        <f>T("CAMIONES       ")</f>
        <v xml:space="preserve">CAMIONES       </v>
      </c>
      <c r="G115" t="str">
        <f>T("De 1.000 a 2.999 KG DE CARGA ÚTIL                 ")</f>
        <v xml:space="preserve">De 1.000 a 2.999 KG DE CARGA ÚTIL                 </v>
      </c>
      <c r="H115" t="str">
        <f>T("GASOLINA                                          ")</f>
        <v xml:space="preserve">GASOLINA                                          </v>
      </c>
      <c r="I115">
        <v>2</v>
      </c>
    </row>
    <row r="116" spans="1:9">
      <c r="A116" t="str">
        <f>T("2018")</f>
        <v>2018</v>
      </c>
      <c r="B116" t="str">
        <f>T("JURIDICO                                          ")</f>
        <v xml:space="preserve">JURIDICO                                          </v>
      </c>
      <c r="C116" t="str">
        <f>T("ARGANZUELA          ")</f>
        <v xml:space="preserve">ARGANZUELA          </v>
      </c>
      <c r="D116" t="str">
        <f>T("LEGAZPI             ")</f>
        <v xml:space="preserve">LEGAZPI             </v>
      </c>
      <c r="E116" t="str">
        <f>T("CA ")</f>
        <v xml:space="preserve">CA </v>
      </c>
      <c r="F116" t="str">
        <f>T("CAMIONES       ")</f>
        <v xml:space="preserve">CAMIONES       </v>
      </c>
      <c r="G116" t="str">
        <f>T("De menos de 1.000 KG DE CARGA ÚTIL                ")</f>
        <v xml:space="preserve">De menos de 1.000 KG DE CARGA ÚTIL                </v>
      </c>
      <c r="H116" t="str">
        <f>T("GASOLINA                                          ")</f>
        <v xml:space="preserve">GASOLINA                                          </v>
      </c>
      <c r="I116">
        <v>5</v>
      </c>
    </row>
    <row r="117" spans="1:9">
      <c r="A117" t="str">
        <f>T("2018")</f>
        <v>2018</v>
      </c>
      <c r="B117" t="str">
        <f>T("JURIDICO                                          ")</f>
        <v xml:space="preserve">JURIDICO                                          </v>
      </c>
      <c r="C117" t="str">
        <f>T("ARGANZUELA          ")</f>
        <v xml:space="preserve">ARGANZUELA          </v>
      </c>
      <c r="D117" t="str">
        <f>T("LEGAZPI             ")</f>
        <v xml:space="preserve">LEGAZPI             </v>
      </c>
      <c r="E117" t="str">
        <f>T("CA ")</f>
        <v xml:space="preserve">CA </v>
      </c>
      <c r="F117" t="str">
        <f>T("CAMIONES       ")</f>
        <v xml:space="preserve">CAMIONES       </v>
      </c>
      <c r="G117" t="str">
        <f>T("De 1.000 a 2.999 KG DE CARGA ÚTIL                 ")</f>
        <v xml:space="preserve">De 1.000 a 2.999 KG DE CARGA ÚTIL                 </v>
      </c>
      <c r="H117" t="str">
        <f>T("GASOLINA                                          ")</f>
        <v xml:space="preserve">GASOLINA                                          </v>
      </c>
      <c r="I117">
        <v>3</v>
      </c>
    </row>
    <row r="118" spans="1:9">
      <c r="A118" t="str">
        <f>T("2018")</f>
        <v>2018</v>
      </c>
      <c r="B118" t="str">
        <f>T("JURIDICO                                          ")</f>
        <v xml:space="preserve">JURIDICO                                          </v>
      </c>
      <c r="C118" t="str">
        <f>T("ARGANZUELA          ")</f>
        <v xml:space="preserve">ARGANZUELA          </v>
      </c>
      <c r="D118" t="str">
        <f>T("DELICIAS            ")</f>
        <v xml:space="preserve">DELICIAS            </v>
      </c>
      <c r="E118" t="str">
        <f>T("CA ")</f>
        <v xml:space="preserve">CA </v>
      </c>
      <c r="F118" t="str">
        <f>T("CAMIONES       ")</f>
        <v xml:space="preserve">CAMIONES       </v>
      </c>
      <c r="G118" t="str">
        <f>T("De menos de 1.000 KG DE CARGA ÚTIL                ")</f>
        <v xml:space="preserve">De menos de 1.000 KG DE CARGA ÚTIL                </v>
      </c>
      <c r="H118" t="str">
        <f>T("GASOLINA                                          ")</f>
        <v xml:space="preserve">GASOLINA                                          </v>
      </c>
      <c r="I118">
        <v>13</v>
      </c>
    </row>
    <row r="119" spans="1:9">
      <c r="A119" t="str">
        <f>T("2018")</f>
        <v>2018</v>
      </c>
      <c r="B119" t="str">
        <f>T("JURIDICO                                          ")</f>
        <v xml:space="preserve">JURIDICO                                          </v>
      </c>
      <c r="C119" t="str">
        <f>T("ARGANZUELA          ")</f>
        <v xml:space="preserve">ARGANZUELA          </v>
      </c>
      <c r="D119" t="str">
        <f>T("DELICIAS            ")</f>
        <v xml:space="preserve">DELICIAS            </v>
      </c>
      <c r="E119" t="str">
        <f>T("CA ")</f>
        <v xml:space="preserve">CA </v>
      </c>
      <c r="F119" t="str">
        <f>T("CAMIONES       ")</f>
        <v xml:space="preserve">CAMIONES       </v>
      </c>
      <c r="G119" t="str">
        <f>T("De 1.000 a 2.999 KG DE CARGA ÚTIL                 ")</f>
        <v xml:space="preserve">De 1.000 a 2.999 KG DE CARGA ÚTIL                 </v>
      </c>
      <c r="H119" t="str">
        <f>T("GASOLINA                                          ")</f>
        <v xml:space="preserve">GASOLINA                                          </v>
      </c>
      <c r="I119">
        <v>2</v>
      </c>
    </row>
    <row r="120" spans="1:9">
      <c r="A120" t="str">
        <f>T("2018")</f>
        <v>2018</v>
      </c>
      <c r="B120" t="str">
        <f>T("JURIDICO                                          ")</f>
        <v xml:space="preserve">JURIDICO                                          </v>
      </c>
      <c r="C120" t="str">
        <f>T("ARGANZUELA          ")</f>
        <v xml:space="preserve">ARGANZUELA          </v>
      </c>
      <c r="D120" t="str">
        <f>T("DELICIAS            ")</f>
        <v xml:space="preserve">DELICIAS            </v>
      </c>
      <c r="E120" t="str">
        <f>T("CA ")</f>
        <v xml:space="preserve">CA </v>
      </c>
      <c r="F120" t="str">
        <f>T("CAMIONES       ")</f>
        <v xml:space="preserve">CAMIONES       </v>
      </c>
      <c r="G120" t="str">
        <f>T("De 10.000 KG DE CARGA ÚTIL en adelante            ")</f>
        <v xml:space="preserve">De 10.000 KG DE CARGA ÚTIL en adelante            </v>
      </c>
      <c r="H120" t="str">
        <f>T("GASOLINA                                          ")</f>
        <v xml:space="preserve">GASOLINA                                          </v>
      </c>
      <c r="I120">
        <v>1</v>
      </c>
    </row>
    <row r="121" spans="1:9">
      <c r="A121" t="str">
        <f>T("2018")</f>
        <v>2018</v>
      </c>
      <c r="B121" t="str">
        <f>T("JURIDICO                                          ")</f>
        <v xml:space="preserve">JURIDICO                                          </v>
      </c>
      <c r="C121" t="str">
        <f>T("ARGANZUELA          ")</f>
        <v xml:space="preserve">ARGANZUELA          </v>
      </c>
      <c r="D121" t="str">
        <f>T("PALOS DE MOGUER     ")</f>
        <v xml:space="preserve">PALOS DE MOGUER     </v>
      </c>
      <c r="E121" t="str">
        <f>T("CA ")</f>
        <v xml:space="preserve">CA </v>
      </c>
      <c r="F121" t="str">
        <f>T("CAMIONES       ")</f>
        <v xml:space="preserve">CAMIONES       </v>
      </c>
      <c r="G121" t="str">
        <f>T("De menos de 1.000 KG DE CARGA ÚTIL                ")</f>
        <v xml:space="preserve">De menos de 1.000 KG DE CARGA ÚTIL                </v>
      </c>
      <c r="H121" t="str">
        <f>T("GASOLINA                                          ")</f>
        <v xml:space="preserve">GASOLINA                                          </v>
      </c>
      <c r="I121">
        <v>17</v>
      </c>
    </row>
    <row r="122" spans="1:9">
      <c r="A122" t="str">
        <f>T("2018")</f>
        <v>2018</v>
      </c>
      <c r="B122" t="str">
        <f>T("JURIDICO                                          ")</f>
        <v xml:space="preserve">JURIDICO                                          </v>
      </c>
      <c r="C122" t="str">
        <f>T("ARGANZUELA          ")</f>
        <v xml:space="preserve">ARGANZUELA          </v>
      </c>
      <c r="D122" t="str">
        <f>T("PALOS DE MOGUER     ")</f>
        <v xml:space="preserve">PALOS DE MOGUER     </v>
      </c>
      <c r="E122" t="str">
        <f>T("CA ")</f>
        <v xml:space="preserve">CA </v>
      </c>
      <c r="F122" t="str">
        <f>T("CAMIONES       ")</f>
        <v xml:space="preserve">CAMIONES       </v>
      </c>
      <c r="G122" t="str">
        <f>T("De 1.000 a 2.999 KG DE CARGA ÚTIL                 ")</f>
        <v xml:space="preserve">De 1.000 a 2.999 KG DE CARGA ÚTIL                 </v>
      </c>
      <c r="H122" t="str">
        <f>T("GASOLINA                                          ")</f>
        <v xml:space="preserve">GASOLINA                                          </v>
      </c>
      <c r="I122">
        <v>2</v>
      </c>
    </row>
    <row r="123" spans="1:9">
      <c r="A123" t="str">
        <f>T("2018")</f>
        <v>2018</v>
      </c>
      <c r="B123" t="str">
        <f>T("Entidad sin personalidad jurídica (art. 35.4 LGT) ")</f>
        <v xml:space="preserve">Entidad sin personalidad jurídica (art. 35.4 LGT) </v>
      </c>
      <c r="C123" t="str">
        <f>T("ARGANZUELA          ")</f>
        <v xml:space="preserve">ARGANZUELA          </v>
      </c>
      <c r="D123" t="str">
        <f>T("ACACIAS             ")</f>
        <v xml:space="preserve">ACACIAS             </v>
      </c>
      <c r="E123" t="str">
        <f>T("CA ")</f>
        <v xml:space="preserve">CA </v>
      </c>
      <c r="F123" t="str">
        <f>T("CAMIONES       ")</f>
        <v xml:space="preserve">CAMIONES       </v>
      </c>
      <c r="G123" t="str">
        <f>T("De menos de 1.000 KG DE CARGA ÚTIL                ")</f>
        <v xml:space="preserve">De menos de 1.000 KG DE CARGA ÚTIL                </v>
      </c>
      <c r="I123">
        <v>1</v>
      </c>
    </row>
    <row r="124" spans="1:9">
      <c r="A124" t="str">
        <f>T("2018")</f>
        <v>2018</v>
      </c>
      <c r="B124" t="str">
        <f>T("Entidad sin personalidad jurídica (art. 35.4 LGT) ")</f>
        <v xml:space="preserve">Entidad sin personalidad jurídica (art. 35.4 LGT) </v>
      </c>
      <c r="C124" t="str">
        <f>T("ARGANZUELA          ")</f>
        <v xml:space="preserve">ARGANZUELA          </v>
      </c>
      <c r="D124" t="str">
        <f>T("CHOPERA             ")</f>
        <v xml:space="preserve">CHOPERA             </v>
      </c>
      <c r="E124" t="str">
        <f>T("CA ")</f>
        <v xml:space="preserve">CA </v>
      </c>
      <c r="F124" t="str">
        <f>T("CAMIONES       ")</f>
        <v xml:space="preserve">CAMIONES       </v>
      </c>
      <c r="G124" t="str">
        <f>T("De menos de 1.000 KG DE CARGA ÚTIL                ")</f>
        <v xml:space="preserve">De menos de 1.000 KG DE CARGA ÚTIL                </v>
      </c>
      <c r="I124">
        <v>1</v>
      </c>
    </row>
    <row r="125" spans="1:9">
      <c r="A125" t="str">
        <f>T("2018")</f>
        <v>2018</v>
      </c>
      <c r="B125" t="str">
        <f>T("Entidad sin personalidad jurídica (art. 35.4 LGT) ")</f>
        <v xml:space="preserve">Entidad sin personalidad jurídica (art. 35.4 LGT) </v>
      </c>
      <c r="C125" t="str">
        <f>T("ARGANZUELA          ")</f>
        <v xml:space="preserve">ARGANZUELA          </v>
      </c>
      <c r="D125" t="str">
        <f>T("LEGAZPI             ")</f>
        <v xml:space="preserve">LEGAZPI             </v>
      </c>
      <c r="E125" t="str">
        <f>T("CA ")</f>
        <v xml:space="preserve">CA </v>
      </c>
      <c r="F125" t="str">
        <f>T("CAMIONES       ")</f>
        <v xml:space="preserve">CAMIONES       </v>
      </c>
      <c r="G125" t="str">
        <f>T("De 3.000 a 9.999 KG DE CARGA ÚTIL                 ")</f>
        <v xml:space="preserve">De 3.000 a 9.999 KG DE CARGA ÚTIL                 </v>
      </c>
      <c r="I125">
        <v>1</v>
      </c>
    </row>
    <row r="126" spans="1:9">
      <c r="A126" t="str">
        <f>T("2018")</f>
        <v>2018</v>
      </c>
      <c r="B126" t="str">
        <f>T("Entidad sin personalidad jurídica (art. 35.4 LGT) ")</f>
        <v xml:space="preserve">Entidad sin personalidad jurídica (art. 35.4 LGT) </v>
      </c>
      <c r="C126" t="str">
        <f>T("ARGANZUELA          ")</f>
        <v xml:space="preserve">ARGANZUELA          </v>
      </c>
      <c r="D126" t="str">
        <f>T("PALOS DE MOGUER     ")</f>
        <v xml:space="preserve">PALOS DE MOGUER     </v>
      </c>
      <c r="E126" t="str">
        <f>T("CA ")</f>
        <v xml:space="preserve">CA </v>
      </c>
      <c r="F126" t="str">
        <f>T("CAMIONES       ")</f>
        <v xml:space="preserve">CAMIONES       </v>
      </c>
      <c r="G126" t="str">
        <f>T("De 1.000 a 2.999 KG DE CARGA ÚTIL                 ")</f>
        <v xml:space="preserve">De 1.000 a 2.999 KG DE CARGA ÚTIL                 </v>
      </c>
      <c r="I126">
        <v>3</v>
      </c>
    </row>
    <row r="127" spans="1:9">
      <c r="A127" t="str">
        <f>T("2018")</f>
        <v>2018</v>
      </c>
      <c r="B127" t="str">
        <f>T("FISICO                                            ")</f>
        <v xml:space="preserve">FISICO                                            </v>
      </c>
      <c r="C127" t="str">
        <f>T("ARGANZUELA          ")</f>
        <v xml:space="preserve">ARGANZUELA          </v>
      </c>
      <c r="D127" t="str">
        <f>T("IMPERIAL            ")</f>
        <v xml:space="preserve">IMPERIAL            </v>
      </c>
      <c r="E127" t="str">
        <f>T("CA ")</f>
        <v xml:space="preserve">CA </v>
      </c>
      <c r="F127" t="str">
        <f>T("CAMIONES       ")</f>
        <v xml:space="preserve">CAMIONES       </v>
      </c>
      <c r="G127" t="str">
        <f>T("De menos de 1.000 KG DE CARGA ÚTIL                ")</f>
        <v xml:space="preserve">De menos de 1.000 KG DE CARGA ÚTIL                </v>
      </c>
      <c r="I127">
        <v>5</v>
      </c>
    </row>
    <row r="128" spans="1:9">
      <c r="A128" t="str">
        <f>T("2018")</f>
        <v>2018</v>
      </c>
      <c r="B128" t="str">
        <f>T("FISICO                                            ")</f>
        <v xml:space="preserve">FISICO                                            </v>
      </c>
      <c r="C128" t="str">
        <f>T("ARGANZUELA          ")</f>
        <v xml:space="preserve">ARGANZUELA          </v>
      </c>
      <c r="D128" t="str">
        <f>T("IMPERIAL            ")</f>
        <v xml:space="preserve">IMPERIAL            </v>
      </c>
      <c r="E128" t="str">
        <f>T("CA ")</f>
        <v xml:space="preserve">CA </v>
      </c>
      <c r="F128" t="str">
        <f>T("CAMIONES       ")</f>
        <v xml:space="preserve">CAMIONES       </v>
      </c>
      <c r="G128" t="str">
        <f>T("De 1.000 a 2.999 KG DE CARGA ÚTIL                 ")</f>
        <v xml:space="preserve">De 1.000 a 2.999 KG DE CARGA ÚTIL                 </v>
      </c>
      <c r="I128">
        <v>1</v>
      </c>
    </row>
    <row r="129" spans="1:9">
      <c r="A129" t="str">
        <f>T("2018")</f>
        <v>2018</v>
      </c>
      <c r="B129" t="str">
        <f>T("FISICO                                            ")</f>
        <v xml:space="preserve">FISICO                                            </v>
      </c>
      <c r="C129" t="str">
        <f>T("ARGANZUELA          ")</f>
        <v xml:space="preserve">ARGANZUELA          </v>
      </c>
      <c r="D129" t="str">
        <f>T("ACACIAS             ")</f>
        <v xml:space="preserve">ACACIAS             </v>
      </c>
      <c r="E129" t="str">
        <f>T("CA ")</f>
        <v xml:space="preserve">CA </v>
      </c>
      <c r="F129" t="str">
        <f>T("CAMIONES       ")</f>
        <v xml:space="preserve">CAMIONES       </v>
      </c>
      <c r="G129" t="str">
        <f>T("De menos de 1.000 KG DE CARGA ÚTIL                ")</f>
        <v xml:space="preserve">De menos de 1.000 KG DE CARGA ÚTIL                </v>
      </c>
      <c r="I129">
        <v>11</v>
      </c>
    </row>
    <row r="130" spans="1:9">
      <c r="A130" t="str">
        <f>T("2018")</f>
        <v>2018</v>
      </c>
      <c r="B130" t="str">
        <f>T("FISICO                                            ")</f>
        <v xml:space="preserve">FISICO                                            </v>
      </c>
      <c r="C130" t="str">
        <f>T("ARGANZUELA          ")</f>
        <v xml:space="preserve">ARGANZUELA          </v>
      </c>
      <c r="D130" t="str">
        <f>T("ACACIAS             ")</f>
        <v xml:space="preserve">ACACIAS             </v>
      </c>
      <c r="E130" t="str">
        <f>T("CA ")</f>
        <v xml:space="preserve">CA </v>
      </c>
      <c r="F130" t="str">
        <f>T("CAMIONES       ")</f>
        <v xml:space="preserve">CAMIONES       </v>
      </c>
      <c r="G130" t="str">
        <f>T("De 1.000 a 2.999 KG DE CARGA ÚTIL                 ")</f>
        <v xml:space="preserve">De 1.000 a 2.999 KG DE CARGA ÚTIL                 </v>
      </c>
      <c r="I130">
        <v>5</v>
      </c>
    </row>
    <row r="131" spans="1:9">
      <c r="A131" t="str">
        <f>T("2018")</f>
        <v>2018</v>
      </c>
      <c r="B131" t="str">
        <f>T("FISICO                                            ")</f>
        <v xml:space="preserve">FISICO                                            </v>
      </c>
      <c r="C131" t="str">
        <f>T("ARGANZUELA          ")</f>
        <v xml:space="preserve">ARGANZUELA          </v>
      </c>
      <c r="D131" t="str">
        <f>T("CHOPERA             ")</f>
        <v xml:space="preserve">CHOPERA             </v>
      </c>
      <c r="E131" t="str">
        <f>T("CA ")</f>
        <v xml:space="preserve">CA </v>
      </c>
      <c r="F131" t="str">
        <f>T("CAMIONES       ")</f>
        <v xml:space="preserve">CAMIONES       </v>
      </c>
      <c r="G131" t="str">
        <f>T("De menos de 1.000 KG DE CARGA ÚTIL                ")</f>
        <v xml:space="preserve">De menos de 1.000 KG DE CARGA ÚTIL                </v>
      </c>
      <c r="I131">
        <v>6</v>
      </c>
    </row>
    <row r="132" spans="1:9">
      <c r="A132" t="str">
        <f>T("2018")</f>
        <v>2018</v>
      </c>
      <c r="B132" t="str">
        <f>T("FISICO                                            ")</f>
        <v xml:space="preserve">FISICO                                            </v>
      </c>
      <c r="C132" t="str">
        <f>T("ARGANZUELA          ")</f>
        <v xml:space="preserve">ARGANZUELA          </v>
      </c>
      <c r="D132" t="str">
        <f>T("CHOPERA             ")</f>
        <v xml:space="preserve">CHOPERA             </v>
      </c>
      <c r="E132" t="str">
        <f>T("CA ")</f>
        <v xml:space="preserve">CA </v>
      </c>
      <c r="F132" t="str">
        <f>T("CAMIONES       ")</f>
        <v xml:space="preserve">CAMIONES       </v>
      </c>
      <c r="G132" t="str">
        <f>T("De 10.000 KG DE CARGA ÚTIL en adelante            ")</f>
        <v xml:space="preserve">De 10.000 KG DE CARGA ÚTIL en adelante            </v>
      </c>
      <c r="I132">
        <v>1</v>
      </c>
    </row>
    <row r="133" spans="1:9">
      <c r="A133" t="str">
        <f>T("2018")</f>
        <v>2018</v>
      </c>
      <c r="B133" t="str">
        <f>T("FISICO                                            ")</f>
        <v xml:space="preserve">FISICO                                            </v>
      </c>
      <c r="C133" t="str">
        <f>T("ARGANZUELA          ")</f>
        <v xml:space="preserve">ARGANZUELA          </v>
      </c>
      <c r="D133" t="str">
        <f>T("LEGAZPI             ")</f>
        <v xml:space="preserve">LEGAZPI             </v>
      </c>
      <c r="E133" t="str">
        <f>T("CA ")</f>
        <v xml:space="preserve">CA </v>
      </c>
      <c r="F133" t="str">
        <f>T("CAMIONES       ")</f>
        <v xml:space="preserve">CAMIONES       </v>
      </c>
      <c r="G133" t="str">
        <f>T("De menos de 1.000 KG DE CARGA ÚTIL                ")</f>
        <v xml:space="preserve">De menos de 1.000 KG DE CARGA ÚTIL                </v>
      </c>
      <c r="I133">
        <v>6</v>
      </c>
    </row>
    <row r="134" spans="1:9">
      <c r="A134" t="str">
        <f>T("2018")</f>
        <v>2018</v>
      </c>
      <c r="B134" t="str">
        <f>T("FISICO                                            ")</f>
        <v xml:space="preserve">FISICO                                            </v>
      </c>
      <c r="C134" t="str">
        <f>T("ARGANZUELA          ")</f>
        <v xml:space="preserve">ARGANZUELA          </v>
      </c>
      <c r="D134" t="str">
        <f>T("DELICIAS            ")</f>
        <v xml:space="preserve">DELICIAS            </v>
      </c>
      <c r="E134" t="str">
        <f>T("CA ")</f>
        <v xml:space="preserve">CA </v>
      </c>
      <c r="F134" t="str">
        <f>T("CAMIONES       ")</f>
        <v xml:space="preserve">CAMIONES       </v>
      </c>
      <c r="G134" t="str">
        <f>T("De menos de 1.000 KG DE CARGA ÚTIL                ")</f>
        <v xml:space="preserve">De menos de 1.000 KG DE CARGA ÚTIL                </v>
      </c>
      <c r="I134">
        <v>8</v>
      </c>
    </row>
    <row r="135" spans="1:9">
      <c r="A135" t="str">
        <f>T("2018")</f>
        <v>2018</v>
      </c>
      <c r="B135" t="str">
        <f>T("FISICO                                            ")</f>
        <v xml:space="preserve">FISICO                                            </v>
      </c>
      <c r="C135" t="str">
        <f>T("ARGANZUELA          ")</f>
        <v xml:space="preserve">ARGANZUELA          </v>
      </c>
      <c r="D135" t="str">
        <f>T("DELICIAS            ")</f>
        <v xml:space="preserve">DELICIAS            </v>
      </c>
      <c r="E135" t="str">
        <f>T("CA ")</f>
        <v xml:space="preserve">CA </v>
      </c>
      <c r="F135" t="str">
        <f>T("CAMIONES       ")</f>
        <v xml:space="preserve">CAMIONES       </v>
      </c>
      <c r="G135" t="str">
        <f>T("De 1.000 a 2.999 KG DE CARGA ÚTIL                 ")</f>
        <v xml:space="preserve">De 1.000 a 2.999 KG DE CARGA ÚTIL                 </v>
      </c>
      <c r="I135">
        <v>4</v>
      </c>
    </row>
    <row r="136" spans="1:9">
      <c r="A136" t="str">
        <f>T("2018")</f>
        <v>2018</v>
      </c>
      <c r="B136" t="str">
        <f>T("FISICO                                            ")</f>
        <v xml:space="preserve">FISICO                                            </v>
      </c>
      <c r="C136" t="str">
        <f>T("ARGANZUELA          ")</f>
        <v xml:space="preserve">ARGANZUELA          </v>
      </c>
      <c r="D136" t="str">
        <f>T("PALOS DE MOGUER     ")</f>
        <v xml:space="preserve">PALOS DE MOGUER     </v>
      </c>
      <c r="E136" t="str">
        <f>T("CA ")</f>
        <v xml:space="preserve">CA </v>
      </c>
      <c r="F136" t="str">
        <f>T("CAMIONES       ")</f>
        <v xml:space="preserve">CAMIONES       </v>
      </c>
      <c r="G136" t="str">
        <f>T("De menos de 1.000 KG DE CARGA ÚTIL                ")</f>
        <v xml:space="preserve">De menos de 1.000 KG DE CARGA ÚTIL                </v>
      </c>
      <c r="I136">
        <v>8</v>
      </c>
    </row>
    <row r="137" spans="1:9">
      <c r="A137" t="str">
        <f>T("2018")</f>
        <v>2018</v>
      </c>
      <c r="B137" t="str">
        <f>T("FISICO                                            ")</f>
        <v xml:space="preserve">FISICO                                            </v>
      </c>
      <c r="C137" t="str">
        <f>T("ARGANZUELA          ")</f>
        <v xml:space="preserve">ARGANZUELA          </v>
      </c>
      <c r="D137" t="str">
        <f>T("PALOS DE MOGUER     ")</f>
        <v xml:space="preserve">PALOS DE MOGUER     </v>
      </c>
      <c r="E137" t="str">
        <f>T("CA ")</f>
        <v xml:space="preserve">CA </v>
      </c>
      <c r="F137" t="str">
        <f>T("CAMIONES       ")</f>
        <v xml:space="preserve">CAMIONES       </v>
      </c>
      <c r="G137" t="str">
        <f>T("De 1.000 a 2.999 KG DE CARGA ÚTIL                 ")</f>
        <v xml:space="preserve">De 1.000 a 2.999 KG DE CARGA ÚTIL                 </v>
      </c>
      <c r="I137">
        <v>1</v>
      </c>
    </row>
    <row r="138" spans="1:9">
      <c r="A138" t="str">
        <f>T("2018")</f>
        <v>2018</v>
      </c>
      <c r="B138" t="str">
        <f>T("JURIDICO                                          ")</f>
        <v xml:space="preserve">JURIDICO                                          </v>
      </c>
      <c r="C138" t="str">
        <f>T("ARGANZUELA          ")</f>
        <v xml:space="preserve">ARGANZUELA          </v>
      </c>
      <c r="D138" t="str">
        <f>T("IMPERIAL            ")</f>
        <v xml:space="preserve">IMPERIAL            </v>
      </c>
      <c r="E138" t="str">
        <f>T("CA ")</f>
        <v xml:space="preserve">CA </v>
      </c>
      <c r="F138" t="str">
        <f>T("CAMIONES       ")</f>
        <v xml:space="preserve">CAMIONES       </v>
      </c>
      <c r="G138" t="str">
        <f>T("De menos de 1.000 KG DE CARGA ÚTIL                ")</f>
        <v xml:space="preserve">De menos de 1.000 KG DE CARGA ÚTIL                </v>
      </c>
      <c r="I138">
        <v>5</v>
      </c>
    </row>
    <row r="139" spans="1:9">
      <c r="A139" t="str">
        <f>T("2018")</f>
        <v>2018</v>
      </c>
      <c r="B139" t="str">
        <f>T("JURIDICO                                          ")</f>
        <v xml:space="preserve">JURIDICO                                          </v>
      </c>
      <c r="C139" t="str">
        <f>T("ARGANZUELA          ")</f>
        <v xml:space="preserve">ARGANZUELA          </v>
      </c>
      <c r="D139" t="str">
        <f>T("IMPERIAL            ")</f>
        <v xml:space="preserve">IMPERIAL            </v>
      </c>
      <c r="E139" t="str">
        <f>T("CA ")</f>
        <v xml:space="preserve">CA </v>
      </c>
      <c r="F139" t="str">
        <f>T("CAMIONES       ")</f>
        <v xml:space="preserve">CAMIONES       </v>
      </c>
      <c r="G139" t="str">
        <f>T("De 1.000 a 2.999 KG DE CARGA ÚTIL                 ")</f>
        <v xml:space="preserve">De 1.000 a 2.999 KG DE CARGA ÚTIL                 </v>
      </c>
      <c r="I139">
        <v>3</v>
      </c>
    </row>
    <row r="140" spans="1:9">
      <c r="A140" t="str">
        <f>T("2018")</f>
        <v>2018</v>
      </c>
      <c r="B140" t="str">
        <f>T("JURIDICO                                          ")</f>
        <v xml:space="preserve">JURIDICO                                          </v>
      </c>
      <c r="C140" t="str">
        <f>T("ARGANZUELA          ")</f>
        <v xml:space="preserve">ARGANZUELA          </v>
      </c>
      <c r="D140" t="str">
        <f>T("IMPERIAL            ")</f>
        <v xml:space="preserve">IMPERIAL            </v>
      </c>
      <c r="E140" t="str">
        <f>T("CA ")</f>
        <v xml:space="preserve">CA </v>
      </c>
      <c r="F140" t="str">
        <f>T("CAMIONES       ")</f>
        <v xml:space="preserve">CAMIONES       </v>
      </c>
      <c r="G140" t="str">
        <f>T("De 3.000 a 9.999 KG DE CARGA ÚTIL                 ")</f>
        <v xml:space="preserve">De 3.000 a 9.999 KG DE CARGA ÚTIL                 </v>
      </c>
      <c r="I140">
        <v>2</v>
      </c>
    </row>
    <row r="141" spans="1:9">
      <c r="A141" t="str">
        <f>T("2018")</f>
        <v>2018</v>
      </c>
      <c r="B141" t="str">
        <f>T("JURIDICO                                          ")</f>
        <v xml:space="preserve">JURIDICO                                          </v>
      </c>
      <c r="C141" t="str">
        <f>T("ARGANZUELA          ")</f>
        <v xml:space="preserve">ARGANZUELA          </v>
      </c>
      <c r="D141" t="str">
        <f>T("IMPERIAL            ")</f>
        <v xml:space="preserve">IMPERIAL            </v>
      </c>
      <c r="E141" t="str">
        <f>T("CA ")</f>
        <v xml:space="preserve">CA </v>
      </c>
      <c r="F141" t="str">
        <f>T("CAMIONES       ")</f>
        <v xml:space="preserve">CAMIONES       </v>
      </c>
      <c r="G141" t="str">
        <f>T("De 10.000 KG DE CARGA ÚTIL en adelante            ")</f>
        <v xml:space="preserve">De 10.000 KG DE CARGA ÚTIL en adelante            </v>
      </c>
      <c r="I141">
        <v>2</v>
      </c>
    </row>
    <row r="142" spans="1:9">
      <c r="A142" t="str">
        <f>T("2018")</f>
        <v>2018</v>
      </c>
      <c r="B142" t="str">
        <f>T("JURIDICO                                          ")</f>
        <v xml:space="preserve">JURIDICO                                          </v>
      </c>
      <c r="C142" t="str">
        <f>T("ARGANZUELA          ")</f>
        <v xml:space="preserve">ARGANZUELA          </v>
      </c>
      <c r="D142" t="str">
        <f>T("ACACIAS             ")</f>
        <v xml:space="preserve">ACACIAS             </v>
      </c>
      <c r="E142" t="str">
        <f>T("CA ")</f>
        <v xml:space="preserve">CA </v>
      </c>
      <c r="F142" t="str">
        <f>T("CAMIONES       ")</f>
        <v xml:space="preserve">CAMIONES       </v>
      </c>
      <c r="G142" t="str">
        <f>T("De menos de 1.000 KG DE CARGA ÚTIL                ")</f>
        <v xml:space="preserve">De menos de 1.000 KG DE CARGA ÚTIL                </v>
      </c>
      <c r="I142">
        <v>11</v>
      </c>
    </row>
    <row r="143" spans="1:9">
      <c r="A143" t="str">
        <f>T("2018")</f>
        <v>2018</v>
      </c>
      <c r="B143" t="str">
        <f>T("JURIDICO                                          ")</f>
        <v xml:space="preserve">JURIDICO                                          </v>
      </c>
      <c r="C143" t="str">
        <f>T("ARGANZUELA          ")</f>
        <v xml:space="preserve">ARGANZUELA          </v>
      </c>
      <c r="D143" t="str">
        <f>T("ACACIAS             ")</f>
        <v xml:space="preserve">ACACIAS             </v>
      </c>
      <c r="E143" t="str">
        <f>T("CA ")</f>
        <v xml:space="preserve">CA </v>
      </c>
      <c r="F143" t="str">
        <f>T("CAMIONES       ")</f>
        <v xml:space="preserve">CAMIONES       </v>
      </c>
      <c r="G143" t="str">
        <f>T("De 1.000 a 2.999 KG DE CARGA ÚTIL                 ")</f>
        <v xml:space="preserve">De 1.000 a 2.999 KG DE CARGA ÚTIL                 </v>
      </c>
      <c r="I143">
        <v>2</v>
      </c>
    </row>
    <row r="144" spans="1:9">
      <c r="A144" t="str">
        <f>T("2018")</f>
        <v>2018</v>
      </c>
      <c r="B144" t="str">
        <f>T("JURIDICO                                          ")</f>
        <v xml:space="preserve">JURIDICO                                          </v>
      </c>
      <c r="C144" t="str">
        <f>T("ARGANZUELA          ")</f>
        <v xml:space="preserve">ARGANZUELA          </v>
      </c>
      <c r="D144" t="str">
        <f>T("ACACIAS             ")</f>
        <v xml:space="preserve">ACACIAS             </v>
      </c>
      <c r="E144" t="str">
        <f>T("CA ")</f>
        <v xml:space="preserve">CA </v>
      </c>
      <c r="F144" t="str">
        <f>T("CAMIONES       ")</f>
        <v xml:space="preserve">CAMIONES       </v>
      </c>
      <c r="G144" t="str">
        <f>T("De 3.000 a 9.999 KG DE CARGA ÚTIL                 ")</f>
        <v xml:space="preserve">De 3.000 a 9.999 KG DE CARGA ÚTIL                 </v>
      </c>
      <c r="I144">
        <v>1</v>
      </c>
    </row>
    <row r="145" spans="1:9">
      <c r="A145" t="str">
        <f>T("2018")</f>
        <v>2018</v>
      </c>
      <c r="B145" t="str">
        <f>T("JURIDICO                                          ")</f>
        <v xml:space="preserve">JURIDICO                                          </v>
      </c>
      <c r="C145" t="str">
        <f>T("ARGANZUELA          ")</f>
        <v xml:space="preserve">ARGANZUELA          </v>
      </c>
      <c r="D145" t="str">
        <f>T("CHOPERA             ")</f>
        <v xml:space="preserve">CHOPERA             </v>
      </c>
      <c r="E145" t="str">
        <f>T("CA ")</f>
        <v xml:space="preserve">CA </v>
      </c>
      <c r="F145" t="str">
        <f>T("CAMIONES       ")</f>
        <v xml:space="preserve">CAMIONES       </v>
      </c>
      <c r="G145" t="str">
        <f>T("De menos de 1.000 KG DE CARGA ÚTIL                ")</f>
        <v xml:space="preserve">De menos de 1.000 KG DE CARGA ÚTIL                </v>
      </c>
      <c r="I145">
        <v>4</v>
      </c>
    </row>
    <row r="146" spans="1:9">
      <c r="A146" t="str">
        <f>T("2018")</f>
        <v>2018</v>
      </c>
      <c r="B146" t="str">
        <f>T("JURIDICO                                          ")</f>
        <v xml:space="preserve">JURIDICO                                          </v>
      </c>
      <c r="C146" t="str">
        <f>T("ARGANZUELA          ")</f>
        <v xml:space="preserve">ARGANZUELA          </v>
      </c>
      <c r="D146" t="str">
        <f>T("CHOPERA             ")</f>
        <v xml:space="preserve">CHOPERA             </v>
      </c>
      <c r="E146" t="str">
        <f>T("CA ")</f>
        <v xml:space="preserve">CA </v>
      </c>
      <c r="F146" t="str">
        <f>T("CAMIONES       ")</f>
        <v xml:space="preserve">CAMIONES       </v>
      </c>
      <c r="G146" t="str">
        <f>T("De 1.000 a 2.999 KG DE CARGA ÚTIL                 ")</f>
        <v xml:space="preserve">De 1.000 a 2.999 KG DE CARGA ÚTIL                 </v>
      </c>
      <c r="I146">
        <v>3</v>
      </c>
    </row>
    <row r="147" spans="1:9">
      <c r="A147" t="str">
        <f>T("2018")</f>
        <v>2018</v>
      </c>
      <c r="B147" t="str">
        <f>T("JURIDICO                                          ")</f>
        <v xml:space="preserve">JURIDICO                                          </v>
      </c>
      <c r="C147" t="str">
        <f>T("ARGANZUELA          ")</f>
        <v xml:space="preserve">ARGANZUELA          </v>
      </c>
      <c r="D147" t="str">
        <f>T("CHOPERA             ")</f>
        <v xml:space="preserve">CHOPERA             </v>
      </c>
      <c r="E147" t="str">
        <f>T("CA ")</f>
        <v xml:space="preserve">CA </v>
      </c>
      <c r="F147" t="str">
        <f>T("CAMIONES       ")</f>
        <v xml:space="preserve">CAMIONES       </v>
      </c>
      <c r="G147" t="str">
        <f>T("De 3.000 a 9.999 KG DE CARGA ÚTIL                 ")</f>
        <v xml:space="preserve">De 3.000 a 9.999 KG DE CARGA ÚTIL                 </v>
      </c>
      <c r="I147">
        <v>1</v>
      </c>
    </row>
    <row r="148" spans="1:9">
      <c r="A148" t="str">
        <f>T("2018")</f>
        <v>2018</v>
      </c>
      <c r="B148" t="str">
        <f>T("JURIDICO                                          ")</f>
        <v xml:space="preserve">JURIDICO                                          </v>
      </c>
      <c r="C148" t="str">
        <f>T("ARGANZUELA          ")</f>
        <v xml:space="preserve">ARGANZUELA          </v>
      </c>
      <c r="D148" t="str">
        <f>T("LEGAZPI             ")</f>
        <v xml:space="preserve">LEGAZPI             </v>
      </c>
      <c r="E148" t="str">
        <f>T("CA ")</f>
        <v xml:space="preserve">CA </v>
      </c>
      <c r="F148" t="str">
        <f>T("CAMIONES       ")</f>
        <v xml:space="preserve">CAMIONES       </v>
      </c>
      <c r="G148" t="str">
        <f>T("De menos de 1.000 KG DE CARGA ÚTIL                ")</f>
        <v xml:space="preserve">De menos de 1.000 KG DE CARGA ÚTIL                </v>
      </c>
      <c r="I148">
        <v>6</v>
      </c>
    </row>
    <row r="149" spans="1:9">
      <c r="A149" t="str">
        <f>T("2018")</f>
        <v>2018</v>
      </c>
      <c r="B149" t="str">
        <f>T("JURIDICO                                          ")</f>
        <v xml:space="preserve">JURIDICO                                          </v>
      </c>
      <c r="C149" t="str">
        <f>T("ARGANZUELA          ")</f>
        <v xml:space="preserve">ARGANZUELA          </v>
      </c>
      <c r="D149" t="str">
        <f>T("LEGAZPI             ")</f>
        <v xml:space="preserve">LEGAZPI             </v>
      </c>
      <c r="E149" t="str">
        <f>T("CA ")</f>
        <v xml:space="preserve">CA </v>
      </c>
      <c r="F149" t="str">
        <f>T("CAMIONES       ")</f>
        <v xml:space="preserve">CAMIONES       </v>
      </c>
      <c r="G149" t="str">
        <f>T("De 1.000 a 2.999 KG DE CARGA ÚTIL                 ")</f>
        <v xml:space="preserve">De 1.000 a 2.999 KG DE CARGA ÚTIL                 </v>
      </c>
      <c r="I149">
        <v>4</v>
      </c>
    </row>
    <row r="150" spans="1:9">
      <c r="A150" t="str">
        <f>T("2018")</f>
        <v>2018</v>
      </c>
      <c r="B150" t="str">
        <f>T("JURIDICO                                          ")</f>
        <v xml:space="preserve">JURIDICO                                          </v>
      </c>
      <c r="C150" t="str">
        <f>T("ARGANZUELA          ")</f>
        <v xml:space="preserve">ARGANZUELA          </v>
      </c>
      <c r="D150" t="str">
        <f>T("LEGAZPI             ")</f>
        <v xml:space="preserve">LEGAZPI             </v>
      </c>
      <c r="E150" t="str">
        <f>T("CA ")</f>
        <v xml:space="preserve">CA </v>
      </c>
      <c r="F150" t="str">
        <f>T("CAMIONES       ")</f>
        <v xml:space="preserve">CAMIONES       </v>
      </c>
      <c r="G150" t="str">
        <f>T("De 3.000 a 9.999 KG DE CARGA ÚTIL                 ")</f>
        <v xml:space="preserve">De 3.000 a 9.999 KG DE CARGA ÚTIL                 </v>
      </c>
      <c r="I150">
        <v>2</v>
      </c>
    </row>
    <row r="151" spans="1:9">
      <c r="A151" t="str">
        <f>T("2018")</f>
        <v>2018</v>
      </c>
      <c r="B151" t="str">
        <f>T("JURIDICO                                          ")</f>
        <v xml:space="preserve">JURIDICO                                          </v>
      </c>
      <c r="C151" t="str">
        <f>T("ARGANZUELA          ")</f>
        <v xml:space="preserve">ARGANZUELA          </v>
      </c>
      <c r="D151" t="str">
        <f>T("LEGAZPI             ")</f>
        <v xml:space="preserve">LEGAZPI             </v>
      </c>
      <c r="E151" t="str">
        <f>T("CA ")</f>
        <v xml:space="preserve">CA </v>
      </c>
      <c r="F151" t="str">
        <f>T("CAMIONES       ")</f>
        <v xml:space="preserve">CAMIONES       </v>
      </c>
      <c r="G151" t="str">
        <f>T("De 10.000 KG DE CARGA ÚTIL en adelante            ")</f>
        <v xml:space="preserve">De 10.000 KG DE CARGA ÚTIL en adelante            </v>
      </c>
      <c r="I151">
        <v>5</v>
      </c>
    </row>
    <row r="152" spans="1:9">
      <c r="A152" t="str">
        <f>T("2018")</f>
        <v>2018</v>
      </c>
      <c r="B152" t="str">
        <f>T("JURIDICO                                          ")</f>
        <v xml:space="preserve">JURIDICO                                          </v>
      </c>
      <c r="C152" t="str">
        <f>T("ARGANZUELA          ")</f>
        <v xml:space="preserve">ARGANZUELA          </v>
      </c>
      <c r="D152" t="str">
        <f>T("DELICIAS            ")</f>
        <v xml:space="preserve">DELICIAS            </v>
      </c>
      <c r="E152" t="str">
        <f>T("CA ")</f>
        <v xml:space="preserve">CA </v>
      </c>
      <c r="F152" t="str">
        <f>T("CAMIONES       ")</f>
        <v xml:space="preserve">CAMIONES       </v>
      </c>
      <c r="G152" t="str">
        <f>T("De menos de 1.000 KG DE CARGA ÚTIL                ")</f>
        <v xml:space="preserve">De menos de 1.000 KG DE CARGA ÚTIL                </v>
      </c>
      <c r="I152">
        <v>6</v>
      </c>
    </row>
    <row r="153" spans="1:9">
      <c r="A153" t="str">
        <f>T("2018")</f>
        <v>2018</v>
      </c>
      <c r="B153" t="str">
        <f>T("JURIDICO                                          ")</f>
        <v xml:space="preserve">JURIDICO                                          </v>
      </c>
      <c r="C153" t="str">
        <f>T("ARGANZUELA          ")</f>
        <v xml:space="preserve">ARGANZUELA          </v>
      </c>
      <c r="D153" t="str">
        <f>T("DELICIAS            ")</f>
        <v xml:space="preserve">DELICIAS            </v>
      </c>
      <c r="E153" t="str">
        <f>T("CA ")</f>
        <v xml:space="preserve">CA </v>
      </c>
      <c r="F153" t="str">
        <f>T("CAMIONES       ")</f>
        <v xml:space="preserve">CAMIONES       </v>
      </c>
      <c r="G153" t="str">
        <f>T("De 1.000 a 2.999 KG DE CARGA ÚTIL                 ")</f>
        <v xml:space="preserve">De 1.000 a 2.999 KG DE CARGA ÚTIL                 </v>
      </c>
      <c r="I153">
        <v>2</v>
      </c>
    </row>
    <row r="154" spans="1:9">
      <c r="A154" t="str">
        <f>T("2018")</f>
        <v>2018</v>
      </c>
      <c r="B154" t="str">
        <f>T("JURIDICO                                          ")</f>
        <v xml:space="preserve">JURIDICO                                          </v>
      </c>
      <c r="C154" t="str">
        <f>T("ARGANZUELA          ")</f>
        <v xml:space="preserve">ARGANZUELA          </v>
      </c>
      <c r="D154" t="str">
        <f>T("DELICIAS            ")</f>
        <v xml:space="preserve">DELICIAS            </v>
      </c>
      <c r="E154" t="str">
        <f>T("CA ")</f>
        <v xml:space="preserve">CA </v>
      </c>
      <c r="F154" t="str">
        <f>T("CAMIONES       ")</f>
        <v xml:space="preserve">CAMIONES       </v>
      </c>
      <c r="G154" t="str">
        <f>T("De 10.000 KG DE CARGA ÚTIL en adelante            ")</f>
        <v xml:space="preserve">De 10.000 KG DE CARGA ÚTIL en adelante            </v>
      </c>
      <c r="I154">
        <v>2</v>
      </c>
    </row>
    <row r="155" spans="1:9">
      <c r="A155" t="str">
        <f>T("2018")</f>
        <v>2018</v>
      </c>
      <c r="B155" t="str">
        <f>T("JURIDICO                                          ")</f>
        <v xml:space="preserve">JURIDICO                                          </v>
      </c>
      <c r="C155" t="str">
        <f>T("ARGANZUELA          ")</f>
        <v xml:space="preserve">ARGANZUELA          </v>
      </c>
      <c r="D155" t="str">
        <f>T("PALOS DE MOGUER     ")</f>
        <v xml:space="preserve">PALOS DE MOGUER     </v>
      </c>
      <c r="E155" t="str">
        <f>T("CA ")</f>
        <v xml:space="preserve">CA </v>
      </c>
      <c r="F155" t="str">
        <f>T("CAMIONES       ")</f>
        <v xml:space="preserve">CAMIONES       </v>
      </c>
      <c r="G155" t="str">
        <f>T("De menos de 1.000 KG DE CARGA ÚTIL                ")</f>
        <v xml:space="preserve">De menos de 1.000 KG DE CARGA ÚTIL                </v>
      </c>
      <c r="I155">
        <v>13</v>
      </c>
    </row>
    <row r="156" spans="1:9">
      <c r="A156" t="str">
        <f>T("2018")</f>
        <v>2018</v>
      </c>
      <c r="B156" t="str">
        <f>T("JURIDICO                                          ")</f>
        <v xml:space="preserve">JURIDICO                                          </v>
      </c>
      <c r="C156" t="str">
        <f>T("ARGANZUELA          ")</f>
        <v xml:space="preserve">ARGANZUELA          </v>
      </c>
      <c r="D156" t="str">
        <f>T("PALOS DE MOGUER     ")</f>
        <v xml:space="preserve">PALOS DE MOGUER     </v>
      </c>
      <c r="E156" t="str">
        <f>T("CA ")</f>
        <v xml:space="preserve">CA </v>
      </c>
      <c r="F156" t="str">
        <f>T("CAMIONES       ")</f>
        <v xml:space="preserve">CAMIONES       </v>
      </c>
      <c r="G156" t="str">
        <f>T("De 1.000 a 2.999 KG DE CARGA ÚTIL                 ")</f>
        <v xml:space="preserve">De 1.000 a 2.999 KG DE CARGA ÚTIL                 </v>
      </c>
      <c r="I156">
        <v>5</v>
      </c>
    </row>
    <row r="157" spans="1:9">
      <c r="A157" t="str">
        <f>T("2018")</f>
        <v>2018</v>
      </c>
      <c r="B157" t="str">
        <f>T("JURIDICO                                          ")</f>
        <v xml:space="preserve">JURIDICO                                          </v>
      </c>
      <c r="C157" t="str">
        <f>T("ARGANZUELA          ")</f>
        <v xml:space="preserve">ARGANZUELA          </v>
      </c>
      <c r="D157" t="str">
        <f>T("PALOS DE MOGUER     ")</f>
        <v xml:space="preserve">PALOS DE MOGUER     </v>
      </c>
      <c r="E157" t="str">
        <f>T("CA ")</f>
        <v xml:space="preserve">CA </v>
      </c>
      <c r="F157" t="str">
        <f>T("CAMIONES       ")</f>
        <v xml:space="preserve">CAMIONES       </v>
      </c>
      <c r="G157" t="str">
        <f>T("De 3.000 a 9.999 KG DE CARGA ÚTIL                 ")</f>
        <v xml:space="preserve">De 3.000 a 9.999 KG DE CARGA ÚTIL                 </v>
      </c>
      <c r="I157">
        <v>2</v>
      </c>
    </row>
    <row r="158" spans="1:9">
      <c r="A158" t="str">
        <f>T("2018")</f>
        <v>2018</v>
      </c>
      <c r="B158" t="str">
        <f>T("JURIDICO                                          ")</f>
        <v xml:space="preserve">JURIDICO                                          </v>
      </c>
      <c r="C158" t="str">
        <f>T("ARGANZUELA          ")</f>
        <v xml:space="preserve">ARGANZUELA          </v>
      </c>
      <c r="D158" t="str">
        <f>T("PALOS DE MOGUER     ")</f>
        <v xml:space="preserve">PALOS DE MOGUER     </v>
      </c>
      <c r="E158" t="str">
        <f>T("CA ")</f>
        <v xml:space="preserve">CA </v>
      </c>
      <c r="F158" t="str">
        <f>T("CAMIONES       ")</f>
        <v xml:space="preserve">CAMIONES       </v>
      </c>
      <c r="G158" t="str">
        <f>T("De 10.000 KG DE CARGA ÚTIL en adelante            ")</f>
        <v xml:space="preserve">De 10.000 KG DE CARGA ÚTIL en adelante            </v>
      </c>
      <c r="I158">
        <v>1</v>
      </c>
    </row>
    <row r="159" spans="1:9">
      <c r="A159" t="str">
        <f>T("2018")</f>
        <v>2018</v>
      </c>
      <c r="B159" t="str">
        <f>T("FISICO                                            ")</f>
        <v xml:space="preserve">FISICO                                            </v>
      </c>
      <c r="C159" t="str">
        <f>T("ARGANZUELA          ")</f>
        <v xml:space="preserve">ARGANZUELA          </v>
      </c>
      <c r="D159" t="str">
        <f>T("IMPERIAL            ")</f>
        <v xml:space="preserve">IMPERIAL            </v>
      </c>
      <c r="E159" t="str">
        <f>T("CI ")</f>
        <v xml:space="preserve">CI </v>
      </c>
      <c r="F159" t="str">
        <f>T("CICLOMOTORES   ")</f>
        <v xml:space="preserve">CICLOMOTORES   </v>
      </c>
      <c r="G159" t="str">
        <f>T("todos                                             ")</f>
        <v xml:space="preserve">todos                                             </v>
      </c>
      <c r="H159" t="str">
        <f>T("DIESEL                                            ")</f>
        <v xml:space="preserve">DIESEL                                            </v>
      </c>
      <c r="I159">
        <v>1</v>
      </c>
    </row>
    <row r="160" spans="1:9">
      <c r="A160" t="str">
        <f>T("2018")</f>
        <v>2018</v>
      </c>
      <c r="B160" t="str">
        <f>T("FISICO                                            ")</f>
        <v xml:space="preserve">FISICO                                            </v>
      </c>
      <c r="C160" t="str">
        <f>T("ARGANZUELA          ")</f>
        <v xml:space="preserve">ARGANZUELA          </v>
      </c>
      <c r="D160" t="str">
        <f>T("ACACIAS             ")</f>
        <v xml:space="preserve">ACACIAS             </v>
      </c>
      <c r="E160" t="str">
        <f>T("CI ")</f>
        <v xml:space="preserve">CI </v>
      </c>
      <c r="F160" t="str">
        <f>T("CICLOMOTORES   ")</f>
        <v xml:space="preserve">CICLOMOTORES   </v>
      </c>
      <c r="G160" t="str">
        <f>T("todos                                             ")</f>
        <v xml:space="preserve">todos                                             </v>
      </c>
      <c r="H160" t="str">
        <f>T("DIESEL                                            ")</f>
        <v xml:space="preserve">DIESEL                                            </v>
      </c>
      <c r="I160">
        <v>2</v>
      </c>
    </row>
    <row r="161" spans="1:9">
      <c r="A161" t="str">
        <f>T("2018")</f>
        <v>2018</v>
      </c>
      <c r="B161" t="str">
        <f>T("FISICO                                            ")</f>
        <v xml:space="preserve">FISICO                                            </v>
      </c>
      <c r="C161" t="str">
        <f>T("ARGANZUELA          ")</f>
        <v xml:space="preserve">ARGANZUELA          </v>
      </c>
      <c r="D161" t="str">
        <f>T("LEGAZPI             ")</f>
        <v xml:space="preserve">LEGAZPI             </v>
      </c>
      <c r="E161" t="str">
        <f>T("CI ")</f>
        <v xml:space="preserve">CI </v>
      </c>
      <c r="F161" t="str">
        <f>T("CICLOMOTORES   ")</f>
        <v xml:space="preserve">CICLOMOTORES   </v>
      </c>
      <c r="G161" t="str">
        <f>T("todos                                             ")</f>
        <v xml:space="preserve">todos                                             </v>
      </c>
      <c r="H161" t="str">
        <f>T("DIESEL                                            ")</f>
        <v xml:space="preserve">DIESEL                                            </v>
      </c>
      <c r="I161">
        <v>1</v>
      </c>
    </row>
    <row r="162" spans="1:9">
      <c r="A162" t="str">
        <f>T("2018")</f>
        <v>2018</v>
      </c>
      <c r="B162" t="str">
        <f>T("FISICO                                            ")</f>
        <v xml:space="preserve">FISICO                                            </v>
      </c>
      <c r="C162" t="str">
        <f>T("ARGANZUELA          ")</f>
        <v xml:space="preserve">ARGANZUELA          </v>
      </c>
      <c r="D162" t="str">
        <f>T("DELICIAS            ")</f>
        <v xml:space="preserve">DELICIAS            </v>
      </c>
      <c r="E162" t="str">
        <f>T("CI ")</f>
        <v xml:space="preserve">CI </v>
      </c>
      <c r="F162" t="str">
        <f>T("CICLOMOTORES   ")</f>
        <v xml:space="preserve">CICLOMOTORES   </v>
      </c>
      <c r="G162" t="str">
        <f>T("todos                                             ")</f>
        <v xml:space="preserve">todos                                             </v>
      </c>
      <c r="H162" t="str">
        <f>T("DIESEL                                            ")</f>
        <v xml:space="preserve">DIESEL                                            </v>
      </c>
      <c r="I162">
        <v>1</v>
      </c>
    </row>
    <row r="163" spans="1:9">
      <c r="A163" t="str">
        <f>T("2018")</f>
        <v>2018</v>
      </c>
      <c r="B163" t="str">
        <f>T("FISICO                                            ")</f>
        <v xml:space="preserve">FISICO                                            </v>
      </c>
      <c r="C163" t="str">
        <f>T("ARGANZUELA          ")</f>
        <v xml:space="preserve">ARGANZUELA          </v>
      </c>
      <c r="D163" t="str">
        <f>T("PALOS DE MOGUER     ")</f>
        <v xml:space="preserve">PALOS DE MOGUER     </v>
      </c>
      <c r="E163" t="str">
        <f>T("CI ")</f>
        <v xml:space="preserve">CI </v>
      </c>
      <c r="F163" t="str">
        <f>T("CICLOMOTORES   ")</f>
        <v xml:space="preserve">CICLOMOTORES   </v>
      </c>
      <c r="G163" t="str">
        <f>T("todos                                             ")</f>
        <v xml:space="preserve">todos                                             </v>
      </c>
      <c r="H163" t="str">
        <f>T("DIESEL                                            ")</f>
        <v xml:space="preserve">DIESEL                                            </v>
      </c>
      <c r="I163">
        <v>4</v>
      </c>
    </row>
    <row r="164" spans="1:9">
      <c r="A164" t="str">
        <f>T("2018")</f>
        <v>2018</v>
      </c>
      <c r="B164" t="str">
        <f>T("JURIDICO                                          ")</f>
        <v xml:space="preserve">JURIDICO                                          </v>
      </c>
      <c r="C164" t="str">
        <f>T("ARGANZUELA          ")</f>
        <v xml:space="preserve">ARGANZUELA          </v>
      </c>
      <c r="D164" t="str">
        <f>T("IMPERIAL            ")</f>
        <v xml:space="preserve">IMPERIAL            </v>
      </c>
      <c r="E164" t="str">
        <f>T("CI ")</f>
        <v xml:space="preserve">CI </v>
      </c>
      <c r="F164" t="str">
        <f>T("CICLOMOTORES   ")</f>
        <v xml:space="preserve">CICLOMOTORES   </v>
      </c>
      <c r="G164" t="str">
        <f>T("todos                                             ")</f>
        <v xml:space="preserve">todos                                             </v>
      </c>
      <c r="H164" t="str">
        <f>T("DIESEL                                            ")</f>
        <v xml:space="preserve">DIESEL                                            </v>
      </c>
      <c r="I164">
        <v>2</v>
      </c>
    </row>
    <row r="165" spans="1:9">
      <c r="A165" t="str">
        <f>T("2018")</f>
        <v>2018</v>
      </c>
      <c r="B165" t="str">
        <f>T("FISICO                                            ")</f>
        <v xml:space="preserve">FISICO                                            </v>
      </c>
      <c r="C165" t="str">
        <f>T("ARGANZUELA          ")</f>
        <v xml:space="preserve">ARGANZUELA          </v>
      </c>
      <c r="D165" t="str">
        <f>T("DELICIAS            ")</f>
        <v xml:space="preserve">DELICIAS            </v>
      </c>
      <c r="E165" t="str">
        <f>T("CI ")</f>
        <v xml:space="preserve">CI </v>
      </c>
      <c r="F165" t="str">
        <f>T("CICLOMOTORES   ")</f>
        <v xml:space="preserve">CICLOMOTORES   </v>
      </c>
      <c r="G165" t="str">
        <f>T("todos                                             ")</f>
        <v xml:space="preserve">todos                                             </v>
      </c>
      <c r="H165" t="str">
        <f>T("ELÉCTRICO                                         ")</f>
        <v xml:space="preserve">ELÉCTRICO                                         </v>
      </c>
      <c r="I165">
        <v>1</v>
      </c>
    </row>
    <row r="166" spans="1:9">
      <c r="A166" t="str">
        <f>T("2018")</f>
        <v>2018</v>
      </c>
      <c r="B166" t="str">
        <f>T("FISICO                                            ")</f>
        <v xml:space="preserve">FISICO                                            </v>
      </c>
      <c r="C166" t="str">
        <f>T("ARGANZUELA          ")</f>
        <v xml:space="preserve">ARGANZUELA          </v>
      </c>
      <c r="D166" t="str">
        <f>T("PALOS DE MOGUER     ")</f>
        <v xml:space="preserve">PALOS DE MOGUER     </v>
      </c>
      <c r="E166" t="str">
        <f>T("CI ")</f>
        <v xml:space="preserve">CI </v>
      </c>
      <c r="F166" t="str">
        <f>T("CICLOMOTORES   ")</f>
        <v xml:space="preserve">CICLOMOTORES   </v>
      </c>
      <c r="G166" t="str">
        <f>T("todos                                             ")</f>
        <v xml:space="preserve">todos                                             </v>
      </c>
      <c r="H166" t="str">
        <f>T("ELÉCTRICO                                         ")</f>
        <v xml:space="preserve">ELÉCTRICO                                         </v>
      </c>
      <c r="I166">
        <v>2</v>
      </c>
    </row>
    <row r="167" spans="1:9">
      <c r="A167" t="str">
        <f>T("2018")</f>
        <v>2018</v>
      </c>
      <c r="B167" t="str">
        <f>T("JURIDICO                                          ")</f>
        <v xml:space="preserve">JURIDICO                                          </v>
      </c>
      <c r="C167" t="str">
        <f>T("ARGANZUELA          ")</f>
        <v xml:space="preserve">ARGANZUELA          </v>
      </c>
      <c r="D167" t="str">
        <f>T("DELICIAS            ")</f>
        <v xml:space="preserve">DELICIAS            </v>
      </c>
      <c r="E167" t="str">
        <f>T("CI ")</f>
        <v xml:space="preserve">CI </v>
      </c>
      <c r="F167" t="str">
        <f>T("CICLOMOTORES   ")</f>
        <v xml:space="preserve">CICLOMOTORES   </v>
      </c>
      <c r="G167" t="str">
        <f>T("todos                                             ")</f>
        <v xml:space="preserve">todos                                             </v>
      </c>
      <c r="H167" t="str">
        <f>T("ELÉCTRICO                                         ")</f>
        <v xml:space="preserve">ELÉCTRICO                                         </v>
      </c>
      <c r="I167">
        <v>3</v>
      </c>
    </row>
    <row r="168" spans="1:9">
      <c r="A168" t="str">
        <f>T("2018")</f>
        <v>2018</v>
      </c>
      <c r="B168" t="str">
        <f>T("Entidad sin personalidad jurídica (art. 35.4 LGT) ")</f>
        <v xml:space="preserve">Entidad sin personalidad jurídica (art. 35.4 LGT) </v>
      </c>
      <c r="C168" t="str">
        <f>T("ARGANZUELA          ")</f>
        <v xml:space="preserve">ARGANZUELA          </v>
      </c>
      <c r="D168" t="str">
        <f>T("IMPERIAL            ")</f>
        <v xml:space="preserve">IMPERIAL            </v>
      </c>
      <c r="E168" t="str">
        <f>T("CI ")</f>
        <v xml:space="preserve">CI </v>
      </c>
      <c r="F168" t="str">
        <f>T("CICLOMOTORES   ")</f>
        <v xml:space="preserve">CICLOMOTORES   </v>
      </c>
      <c r="G168" t="str">
        <f>T("todos                                             ")</f>
        <v xml:space="preserve">todos                                             </v>
      </c>
      <c r="H168" t="str">
        <f>T("GASOLINA                                          ")</f>
        <v xml:space="preserve">GASOLINA                                          </v>
      </c>
      <c r="I168">
        <v>1</v>
      </c>
    </row>
    <row r="169" spans="1:9">
      <c r="A169" t="str">
        <f>T("2018")</f>
        <v>2018</v>
      </c>
      <c r="B169" t="str">
        <f>T("Entidad sin personalidad jurídica (art. 35.4 LGT) ")</f>
        <v xml:space="preserve">Entidad sin personalidad jurídica (art. 35.4 LGT) </v>
      </c>
      <c r="C169" t="str">
        <f>T("ARGANZUELA          ")</f>
        <v xml:space="preserve">ARGANZUELA          </v>
      </c>
      <c r="D169" t="str">
        <f>T("ACACIAS             ")</f>
        <v xml:space="preserve">ACACIAS             </v>
      </c>
      <c r="E169" t="str">
        <f>T("CI ")</f>
        <v xml:space="preserve">CI </v>
      </c>
      <c r="F169" t="str">
        <f>T("CICLOMOTORES   ")</f>
        <v xml:space="preserve">CICLOMOTORES   </v>
      </c>
      <c r="G169" t="str">
        <f>T("todos                                             ")</f>
        <v xml:space="preserve">todos                                             </v>
      </c>
      <c r="H169" t="str">
        <f>T("GASOLINA                                          ")</f>
        <v xml:space="preserve">GASOLINA                                          </v>
      </c>
      <c r="I169">
        <v>3</v>
      </c>
    </row>
    <row r="170" spans="1:9">
      <c r="A170" t="str">
        <f>T("2018")</f>
        <v>2018</v>
      </c>
      <c r="B170" t="str">
        <f>T("Entidad sin personalidad jurídica (art. 35.4 LGT) ")</f>
        <v xml:space="preserve">Entidad sin personalidad jurídica (art. 35.4 LGT) </v>
      </c>
      <c r="C170" t="str">
        <f>T("ARGANZUELA          ")</f>
        <v xml:space="preserve">ARGANZUELA          </v>
      </c>
      <c r="D170" t="str">
        <f>T("CHOPERA             ")</f>
        <v xml:space="preserve">CHOPERA             </v>
      </c>
      <c r="E170" t="str">
        <f>T("CI ")</f>
        <v xml:space="preserve">CI </v>
      </c>
      <c r="F170" t="str">
        <f>T("CICLOMOTORES   ")</f>
        <v xml:space="preserve">CICLOMOTORES   </v>
      </c>
      <c r="G170" t="str">
        <f>T("todos                                             ")</f>
        <v xml:space="preserve">todos                                             </v>
      </c>
      <c r="H170" t="str">
        <f>T("GASOLINA                                          ")</f>
        <v xml:space="preserve">GASOLINA                                          </v>
      </c>
      <c r="I170">
        <v>2</v>
      </c>
    </row>
    <row r="171" spans="1:9">
      <c r="A171" t="str">
        <f>T("2018")</f>
        <v>2018</v>
      </c>
      <c r="B171" t="str">
        <f>T("Entidad sin personalidad jurídica (art. 35.4 LGT) ")</f>
        <v xml:space="preserve">Entidad sin personalidad jurídica (art. 35.4 LGT) </v>
      </c>
      <c r="C171" t="str">
        <f>T("ARGANZUELA          ")</f>
        <v xml:space="preserve">ARGANZUELA          </v>
      </c>
      <c r="D171" t="str">
        <f>T("PALOS DE MOGUER     ")</f>
        <v xml:space="preserve">PALOS DE MOGUER     </v>
      </c>
      <c r="E171" t="str">
        <f>T("CI ")</f>
        <v xml:space="preserve">CI </v>
      </c>
      <c r="F171" t="str">
        <f>T("CICLOMOTORES   ")</f>
        <v xml:space="preserve">CICLOMOTORES   </v>
      </c>
      <c r="G171" t="str">
        <f>T("todos                                             ")</f>
        <v xml:space="preserve">todos                                             </v>
      </c>
      <c r="H171" t="str">
        <f>T("GASOLINA                                          ")</f>
        <v xml:space="preserve">GASOLINA                                          </v>
      </c>
      <c r="I171">
        <v>4</v>
      </c>
    </row>
    <row r="172" spans="1:9">
      <c r="A172" t="str">
        <f>T("2018")</f>
        <v>2018</v>
      </c>
      <c r="B172" t="str">
        <f>T("FISICO                                            ")</f>
        <v xml:space="preserve">FISICO                                            </v>
      </c>
      <c r="C172" t="str">
        <f>T("ARGANZUELA          ")</f>
        <v xml:space="preserve">ARGANZUELA          </v>
      </c>
      <c r="D172" t="str">
        <f>T("SIN BARRIO          ")</f>
        <v xml:space="preserve">SIN BARRIO          </v>
      </c>
      <c r="E172" t="str">
        <f>T("CI ")</f>
        <v xml:space="preserve">CI </v>
      </c>
      <c r="F172" t="str">
        <f>T("CICLOMOTORES   ")</f>
        <v xml:space="preserve">CICLOMOTORES   </v>
      </c>
      <c r="G172" t="str">
        <f>T("todos                                             ")</f>
        <v xml:space="preserve">todos                                             </v>
      </c>
      <c r="H172" t="str">
        <f>T("GASOLINA                                          ")</f>
        <v xml:space="preserve">GASOLINA                                          </v>
      </c>
      <c r="I172">
        <v>9</v>
      </c>
    </row>
    <row r="173" spans="1:9">
      <c r="A173" t="str">
        <f>T("2018")</f>
        <v>2018</v>
      </c>
      <c r="B173" t="str">
        <f>T("FISICO                                            ")</f>
        <v xml:space="preserve">FISICO                                            </v>
      </c>
      <c r="C173" t="str">
        <f>T("ARGANZUELA          ")</f>
        <v xml:space="preserve">ARGANZUELA          </v>
      </c>
      <c r="D173" t="str">
        <f>T("IMPERIAL            ")</f>
        <v xml:space="preserve">IMPERIAL            </v>
      </c>
      <c r="E173" t="str">
        <f>T("CI ")</f>
        <v xml:space="preserve">CI </v>
      </c>
      <c r="F173" t="str">
        <f>T("CICLOMOTORES   ")</f>
        <v xml:space="preserve">CICLOMOTORES   </v>
      </c>
      <c r="G173" t="str">
        <f>T("todos                                             ")</f>
        <v xml:space="preserve">todos                                             </v>
      </c>
      <c r="H173" t="str">
        <f>T("GASOLINA                                          ")</f>
        <v xml:space="preserve">GASOLINA                                          </v>
      </c>
      <c r="I173">
        <v>180</v>
      </c>
    </row>
    <row r="174" spans="1:9">
      <c r="A174" t="str">
        <f>T("2018")</f>
        <v>2018</v>
      </c>
      <c r="B174" t="str">
        <f>T("FISICO                                            ")</f>
        <v xml:space="preserve">FISICO                                            </v>
      </c>
      <c r="C174" t="str">
        <f>T("ARGANZUELA          ")</f>
        <v xml:space="preserve">ARGANZUELA          </v>
      </c>
      <c r="D174" t="str">
        <f>T("ACACIAS             ")</f>
        <v xml:space="preserve">ACACIAS             </v>
      </c>
      <c r="E174" t="str">
        <f>T("CI ")</f>
        <v xml:space="preserve">CI </v>
      </c>
      <c r="F174" t="str">
        <f>T("CICLOMOTORES   ")</f>
        <v xml:space="preserve">CICLOMOTORES   </v>
      </c>
      <c r="G174" t="str">
        <f>T("todos                                             ")</f>
        <v xml:space="preserve">todos                                             </v>
      </c>
      <c r="H174" t="str">
        <f>T("GASOLINA                                          ")</f>
        <v xml:space="preserve">GASOLINA                                          </v>
      </c>
      <c r="I174">
        <v>329</v>
      </c>
    </row>
    <row r="175" spans="1:9">
      <c r="A175" t="str">
        <f>T("2018")</f>
        <v>2018</v>
      </c>
      <c r="B175" t="str">
        <f>T("FISICO                                            ")</f>
        <v xml:space="preserve">FISICO                                            </v>
      </c>
      <c r="C175" t="str">
        <f>T("ARGANZUELA          ")</f>
        <v xml:space="preserve">ARGANZUELA          </v>
      </c>
      <c r="D175" t="str">
        <f>T("CHOPERA             ")</f>
        <v xml:space="preserve">CHOPERA             </v>
      </c>
      <c r="E175" t="str">
        <f>T("CI ")</f>
        <v xml:space="preserve">CI </v>
      </c>
      <c r="F175" t="str">
        <f>T("CICLOMOTORES   ")</f>
        <v xml:space="preserve">CICLOMOTORES   </v>
      </c>
      <c r="G175" t="str">
        <f>T("todos                                             ")</f>
        <v xml:space="preserve">todos                                             </v>
      </c>
      <c r="H175" t="str">
        <f>T("GASOLINA                                          ")</f>
        <v xml:space="preserve">GASOLINA                                          </v>
      </c>
      <c r="I175">
        <v>164</v>
      </c>
    </row>
    <row r="176" spans="1:9">
      <c r="A176" t="str">
        <f>T("2018")</f>
        <v>2018</v>
      </c>
      <c r="B176" t="str">
        <f>T("FISICO                                            ")</f>
        <v xml:space="preserve">FISICO                                            </v>
      </c>
      <c r="C176" t="str">
        <f>T("ARGANZUELA          ")</f>
        <v xml:space="preserve">ARGANZUELA          </v>
      </c>
      <c r="D176" t="str">
        <f>T("LEGAZPI             ")</f>
        <v xml:space="preserve">LEGAZPI             </v>
      </c>
      <c r="E176" t="str">
        <f>T("CI ")</f>
        <v xml:space="preserve">CI </v>
      </c>
      <c r="F176" t="str">
        <f>T("CICLOMOTORES   ")</f>
        <v xml:space="preserve">CICLOMOTORES   </v>
      </c>
      <c r="G176" t="str">
        <f>T("todos                                             ")</f>
        <v xml:space="preserve">todos                                             </v>
      </c>
      <c r="H176" t="str">
        <f>T("GASOLINA                                          ")</f>
        <v xml:space="preserve">GASOLINA                                          </v>
      </c>
      <c r="I176">
        <v>107</v>
      </c>
    </row>
    <row r="177" spans="1:9">
      <c r="A177" t="str">
        <f>T("2018")</f>
        <v>2018</v>
      </c>
      <c r="B177" t="str">
        <f>T("FISICO                                            ")</f>
        <v xml:space="preserve">FISICO                                            </v>
      </c>
      <c r="C177" t="str">
        <f>T("ARGANZUELA          ")</f>
        <v xml:space="preserve">ARGANZUELA          </v>
      </c>
      <c r="D177" t="str">
        <f>T("DELICIAS            ")</f>
        <v xml:space="preserve">DELICIAS            </v>
      </c>
      <c r="E177" t="str">
        <f>T("CI ")</f>
        <v xml:space="preserve">CI </v>
      </c>
      <c r="F177" t="str">
        <f>T("CICLOMOTORES   ")</f>
        <v xml:space="preserve">CICLOMOTORES   </v>
      </c>
      <c r="G177" t="str">
        <f>T("todos                                             ")</f>
        <v xml:space="preserve">todos                                             </v>
      </c>
      <c r="H177" t="str">
        <f>T("GASOLINA                                          ")</f>
        <v xml:space="preserve">GASOLINA                                          </v>
      </c>
      <c r="I177">
        <v>203</v>
      </c>
    </row>
    <row r="178" spans="1:9">
      <c r="A178" t="str">
        <f>T("2018")</f>
        <v>2018</v>
      </c>
      <c r="B178" t="str">
        <f>T("FISICO                                            ")</f>
        <v xml:space="preserve">FISICO                                            </v>
      </c>
      <c r="C178" t="str">
        <f>T("ARGANZUELA          ")</f>
        <v xml:space="preserve">ARGANZUELA          </v>
      </c>
      <c r="D178" t="str">
        <f>T("PALOS DE MOGUER     ")</f>
        <v xml:space="preserve">PALOS DE MOGUER     </v>
      </c>
      <c r="E178" t="str">
        <f>T("CI ")</f>
        <v xml:space="preserve">CI </v>
      </c>
      <c r="F178" t="str">
        <f>T("CICLOMOTORES   ")</f>
        <v xml:space="preserve">CICLOMOTORES   </v>
      </c>
      <c r="G178" t="str">
        <f>T("todos                                             ")</f>
        <v xml:space="preserve">todos                                             </v>
      </c>
      <c r="H178" t="str">
        <f>T("GASOLINA                                          ")</f>
        <v xml:space="preserve">GASOLINA                                          </v>
      </c>
      <c r="I178">
        <v>206</v>
      </c>
    </row>
    <row r="179" spans="1:9">
      <c r="A179" t="str">
        <f>T("2018")</f>
        <v>2018</v>
      </c>
      <c r="B179" t="str">
        <f>T("FISICO                                            ")</f>
        <v xml:space="preserve">FISICO                                            </v>
      </c>
      <c r="C179" t="str">
        <f>T("ARGANZUELA          ")</f>
        <v xml:space="preserve">ARGANZUELA          </v>
      </c>
      <c r="D179" t="str">
        <f>T("ATOCHA              ")</f>
        <v xml:space="preserve">ATOCHA              </v>
      </c>
      <c r="E179" t="str">
        <f>T("CI ")</f>
        <v xml:space="preserve">CI </v>
      </c>
      <c r="F179" t="str">
        <f>T("CICLOMOTORES   ")</f>
        <v xml:space="preserve">CICLOMOTORES   </v>
      </c>
      <c r="G179" t="str">
        <f>T("todos                                             ")</f>
        <v xml:space="preserve">todos                                             </v>
      </c>
      <c r="H179" t="str">
        <f>T("GASOLINA                                          ")</f>
        <v xml:space="preserve">GASOLINA                                          </v>
      </c>
      <c r="I179">
        <v>7</v>
      </c>
    </row>
    <row r="180" spans="1:9">
      <c r="A180" t="str">
        <f>T("2018")</f>
        <v>2018</v>
      </c>
      <c r="B180" t="str">
        <f>T("JURIDICO                                          ")</f>
        <v xml:space="preserve">JURIDICO                                          </v>
      </c>
      <c r="C180" t="str">
        <f>T("ARGANZUELA          ")</f>
        <v xml:space="preserve">ARGANZUELA          </v>
      </c>
      <c r="D180" t="str">
        <f>T("IMPERIAL            ")</f>
        <v xml:space="preserve">IMPERIAL            </v>
      </c>
      <c r="E180" t="str">
        <f>T("CI ")</f>
        <v xml:space="preserve">CI </v>
      </c>
      <c r="F180" t="str">
        <f>T("CICLOMOTORES   ")</f>
        <v xml:space="preserve">CICLOMOTORES   </v>
      </c>
      <c r="G180" t="str">
        <f>T("todos                                             ")</f>
        <v xml:space="preserve">todos                                             </v>
      </c>
      <c r="H180" t="str">
        <f>T("GASOLINA                                          ")</f>
        <v xml:space="preserve">GASOLINA                                          </v>
      </c>
      <c r="I180">
        <v>7</v>
      </c>
    </row>
    <row r="181" spans="1:9">
      <c r="A181" t="str">
        <f>T("2018")</f>
        <v>2018</v>
      </c>
      <c r="B181" t="str">
        <f>T("JURIDICO                                          ")</f>
        <v xml:space="preserve">JURIDICO                                          </v>
      </c>
      <c r="C181" t="str">
        <f>T("ARGANZUELA          ")</f>
        <v xml:space="preserve">ARGANZUELA          </v>
      </c>
      <c r="D181" t="str">
        <f>T("ACACIAS             ")</f>
        <v xml:space="preserve">ACACIAS             </v>
      </c>
      <c r="E181" t="str">
        <f>T("CI ")</f>
        <v xml:space="preserve">CI </v>
      </c>
      <c r="F181" t="str">
        <f>T("CICLOMOTORES   ")</f>
        <v xml:space="preserve">CICLOMOTORES   </v>
      </c>
      <c r="G181" t="str">
        <f>T("todos                                             ")</f>
        <v xml:space="preserve">todos                                             </v>
      </c>
      <c r="H181" t="str">
        <f>T("GASOLINA                                          ")</f>
        <v xml:space="preserve">GASOLINA                                          </v>
      </c>
      <c r="I181">
        <v>7</v>
      </c>
    </row>
    <row r="182" spans="1:9">
      <c r="A182" t="str">
        <f>T("2018")</f>
        <v>2018</v>
      </c>
      <c r="B182" t="str">
        <f>T("JURIDICO                                          ")</f>
        <v xml:space="preserve">JURIDICO                                          </v>
      </c>
      <c r="C182" t="str">
        <f>T("ARGANZUELA          ")</f>
        <v xml:space="preserve">ARGANZUELA          </v>
      </c>
      <c r="D182" t="str">
        <f>T("CHOPERA             ")</f>
        <v xml:space="preserve">CHOPERA             </v>
      </c>
      <c r="E182" t="str">
        <f>T("CI ")</f>
        <v xml:space="preserve">CI </v>
      </c>
      <c r="F182" t="str">
        <f>T("CICLOMOTORES   ")</f>
        <v xml:space="preserve">CICLOMOTORES   </v>
      </c>
      <c r="G182" t="str">
        <f>T("todos                                             ")</f>
        <v xml:space="preserve">todos                                             </v>
      </c>
      <c r="H182" t="str">
        <f>T("GASOLINA                                          ")</f>
        <v xml:space="preserve">GASOLINA                                          </v>
      </c>
      <c r="I182">
        <v>5</v>
      </c>
    </row>
    <row r="183" spans="1:9">
      <c r="A183" t="str">
        <f>T("2018")</f>
        <v>2018</v>
      </c>
      <c r="B183" t="str">
        <f>T("JURIDICO                                          ")</f>
        <v xml:space="preserve">JURIDICO                                          </v>
      </c>
      <c r="C183" t="str">
        <f>T("ARGANZUELA          ")</f>
        <v xml:space="preserve">ARGANZUELA          </v>
      </c>
      <c r="D183" t="str">
        <f>T("LEGAZPI             ")</f>
        <v xml:space="preserve">LEGAZPI             </v>
      </c>
      <c r="E183" t="str">
        <f>T("CI ")</f>
        <v xml:space="preserve">CI </v>
      </c>
      <c r="F183" t="str">
        <f>T("CICLOMOTORES   ")</f>
        <v xml:space="preserve">CICLOMOTORES   </v>
      </c>
      <c r="G183" t="str">
        <f>T("todos                                             ")</f>
        <v xml:space="preserve">todos                                             </v>
      </c>
      <c r="H183" t="str">
        <f>T("GASOLINA                                          ")</f>
        <v xml:space="preserve">GASOLINA                                          </v>
      </c>
      <c r="I183">
        <v>13</v>
      </c>
    </row>
    <row r="184" spans="1:9">
      <c r="A184" t="str">
        <f>T("2018")</f>
        <v>2018</v>
      </c>
      <c r="B184" t="str">
        <f>T("JURIDICO                                          ")</f>
        <v xml:space="preserve">JURIDICO                                          </v>
      </c>
      <c r="C184" t="str">
        <f>T("ARGANZUELA          ")</f>
        <v xml:space="preserve">ARGANZUELA          </v>
      </c>
      <c r="D184" t="str">
        <f>T("DELICIAS            ")</f>
        <v xml:space="preserve">DELICIAS            </v>
      </c>
      <c r="E184" t="str">
        <f>T("CI ")</f>
        <v xml:space="preserve">CI </v>
      </c>
      <c r="F184" t="str">
        <f>T("CICLOMOTORES   ")</f>
        <v xml:space="preserve">CICLOMOTORES   </v>
      </c>
      <c r="G184" t="str">
        <f>T("todos                                             ")</f>
        <v xml:space="preserve">todos                                             </v>
      </c>
      <c r="H184" t="str">
        <f>T("GASOLINA                                          ")</f>
        <v xml:space="preserve">GASOLINA                                          </v>
      </c>
      <c r="I184">
        <v>15</v>
      </c>
    </row>
    <row r="185" spans="1:9">
      <c r="A185" t="str">
        <f>T("2018")</f>
        <v>2018</v>
      </c>
      <c r="B185" t="str">
        <f>T("JURIDICO                                          ")</f>
        <v xml:space="preserve">JURIDICO                                          </v>
      </c>
      <c r="C185" t="str">
        <f>T("ARGANZUELA          ")</f>
        <v xml:space="preserve">ARGANZUELA          </v>
      </c>
      <c r="D185" t="str">
        <f>T("PALOS DE MOGUER     ")</f>
        <v xml:space="preserve">PALOS DE MOGUER     </v>
      </c>
      <c r="E185" t="str">
        <f>T("CI ")</f>
        <v xml:space="preserve">CI </v>
      </c>
      <c r="F185" t="str">
        <f>T("CICLOMOTORES   ")</f>
        <v xml:space="preserve">CICLOMOTORES   </v>
      </c>
      <c r="G185" t="str">
        <f>T("todos                                             ")</f>
        <v xml:space="preserve">todos                                             </v>
      </c>
      <c r="H185" t="str">
        <f>T("GASOLINA                                          ")</f>
        <v xml:space="preserve">GASOLINA                                          </v>
      </c>
      <c r="I185">
        <v>21</v>
      </c>
    </row>
    <row r="186" spans="1:9">
      <c r="A186" t="str">
        <f>T("2018")</f>
        <v>2018</v>
      </c>
      <c r="B186" t="str">
        <f>T("FISICO                                            ")</f>
        <v xml:space="preserve">FISICO                                            </v>
      </c>
      <c r="C186" t="str">
        <f>T("ARGANZUELA          ")</f>
        <v xml:space="preserve">ARGANZUELA          </v>
      </c>
      <c r="D186" t="str">
        <f>T("IMPERIAL            ")</f>
        <v xml:space="preserve">IMPERIAL            </v>
      </c>
      <c r="E186" t="str">
        <f>T("CI ")</f>
        <v xml:space="preserve">CI </v>
      </c>
      <c r="F186" t="str">
        <f>T("CICLOMOTORES   ")</f>
        <v xml:space="preserve">CICLOMOTORES   </v>
      </c>
      <c r="G186" t="str">
        <f>T("todos                                             ")</f>
        <v xml:space="preserve">todos                                             </v>
      </c>
      <c r="I186">
        <v>13</v>
      </c>
    </row>
    <row r="187" spans="1:9">
      <c r="A187" t="str">
        <f>T("2018")</f>
        <v>2018</v>
      </c>
      <c r="B187" t="str">
        <f>T("FISICO                                            ")</f>
        <v xml:space="preserve">FISICO                                            </v>
      </c>
      <c r="C187" t="str">
        <f>T("ARGANZUELA          ")</f>
        <v xml:space="preserve">ARGANZUELA          </v>
      </c>
      <c r="D187" t="str">
        <f>T("ACACIAS             ")</f>
        <v xml:space="preserve">ACACIAS             </v>
      </c>
      <c r="E187" t="str">
        <f>T("CI ")</f>
        <v xml:space="preserve">CI </v>
      </c>
      <c r="F187" t="str">
        <f>T("CICLOMOTORES   ")</f>
        <v xml:space="preserve">CICLOMOTORES   </v>
      </c>
      <c r="G187" t="str">
        <f>T("todos                                             ")</f>
        <v xml:space="preserve">todos                                             </v>
      </c>
      <c r="I187">
        <v>30</v>
      </c>
    </row>
    <row r="188" spans="1:9">
      <c r="A188" t="str">
        <f>T("2018")</f>
        <v>2018</v>
      </c>
      <c r="B188" t="str">
        <f>T("FISICO                                            ")</f>
        <v xml:space="preserve">FISICO                                            </v>
      </c>
      <c r="C188" t="str">
        <f>T("ARGANZUELA          ")</f>
        <v xml:space="preserve">ARGANZUELA          </v>
      </c>
      <c r="D188" t="str">
        <f>T("CHOPERA             ")</f>
        <v xml:space="preserve">CHOPERA             </v>
      </c>
      <c r="E188" t="str">
        <f>T("CI ")</f>
        <v xml:space="preserve">CI </v>
      </c>
      <c r="F188" t="str">
        <f>T("CICLOMOTORES   ")</f>
        <v xml:space="preserve">CICLOMOTORES   </v>
      </c>
      <c r="G188" t="str">
        <f>T("todos                                             ")</f>
        <v xml:space="preserve">todos                                             </v>
      </c>
      <c r="I188">
        <v>15</v>
      </c>
    </row>
    <row r="189" spans="1:9">
      <c r="A189" t="str">
        <f>T("2018")</f>
        <v>2018</v>
      </c>
      <c r="B189" t="str">
        <f>T("FISICO                                            ")</f>
        <v xml:space="preserve">FISICO                                            </v>
      </c>
      <c r="C189" t="str">
        <f>T("ARGANZUELA          ")</f>
        <v xml:space="preserve">ARGANZUELA          </v>
      </c>
      <c r="D189" t="str">
        <f>T("LEGAZPI             ")</f>
        <v xml:space="preserve">LEGAZPI             </v>
      </c>
      <c r="E189" t="str">
        <f>T("CI ")</f>
        <v xml:space="preserve">CI </v>
      </c>
      <c r="F189" t="str">
        <f>T("CICLOMOTORES   ")</f>
        <v xml:space="preserve">CICLOMOTORES   </v>
      </c>
      <c r="G189" t="str">
        <f>T("todos                                             ")</f>
        <v xml:space="preserve">todos                                             </v>
      </c>
      <c r="I189">
        <v>11</v>
      </c>
    </row>
    <row r="190" spans="1:9">
      <c r="A190" t="str">
        <f>T("2018")</f>
        <v>2018</v>
      </c>
      <c r="B190" t="str">
        <f>T("FISICO                                            ")</f>
        <v xml:space="preserve">FISICO                                            </v>
      </c>
      <c r="C190" t="str">
        <f>T("ARGANZUELA          ")</f>
        <v xml:space="preserve">ARGANZUELA          </v>
      </c>
      <c r="D190" t="str">
        <f>T("DELICIAS            ")</f>
        <v xml:space="preserve">DELICIAS            </v>
      </c>
      <c r="E190" t="str">
        <f>T("CI ")</f>
        <v xml:space="preserve">CI </v>
      </c>
      <c r="F190" t="str">
        <f>T("CICLOMOTORES   ")</f>
        <v xml:space="preserve">CICLOMOTORES   </v>
      </c>
      <c r="G190" t="str">
        <f>T("todos                                             ")</f>
        <v xml:space="preserve">todos                                             </v>
      </c>
      <c r="I190">
        <v>12</v>
      </c>
    </row>
    <row r="191" spans="1:9">
      <c r="A191" t="str">
        <f>T("2018")</f>
        <v>2018</v>
      </c>
      <c r="B191" t="str">
        <f>T("FISICO                                            ")</f>
        <v xml:space="preserve">FISICO                                            </v>
      </c>
      <c r="C191" t="str">
        <f>T("ARGANZUELA          ")</f>
        <v xml:space="preserve">ARGANZUELA          </v>
      </c>
      <c r="D191" t="str">
        <f>T("PALOS DE MOGUER     ")</f>
        <v xml:space="preserve">PALOS DE MOGUER     </v>
      </c>
      <c r="E191" t="str">
        <f>T("CI ")</f>
        <v xml:space="preserve">CI </v>
      </c>
      <c r="F191" t="str">
        <f>T("CICLOMOTORES   ")</f>
        <v xml:space="preserve">CICLOMOTORES   </v>
      </c>
      <c r="G191" t="str">
        <f>T("todos                                             ")</f>
        <v xml:space="preserve">todos                                             </v>
      </c>
      <c r="I191">
        <v>19</v>
      </c>
    </row>
    <row r="192" spans="1:9">
      <c r="A192" t="str">
        <f>T("2018")</f>
        <v>2018</v>
      </c>
      <c r="B192" t="str">
        <f>T("FISICO                                            ")</f>
        <v xml:space="preserve">FISICO                                            </v>
      </c>
      <c r="C192" t="str">
        <f>T("ARGANZUELA          ")</f>
        <v xml:space="preserve">ARGANZUELA          </v>
      </c>
      <c r="D192" t="str">
        <f>T("ATOCHA              ")</f>
        <v xml:space="preserve">ATOCHA              </v>
      </c>
      <c r="E192" t="str">
        <f>T("CI ")</f>
        <v xml:space="preserve">CI </v>
      </c>
      <c r="F192" t="str">
        <f>T("CICLOMOTORES   ")</f>
        <v xml:space="preserve">CICLOMOTORES   </v>
      </c>
      <c r="G192" t="str">
        <f>T("todos                                             ")</f>
        <v xml:space="preserve">todos                                             </v>
      </c>
      <c r="I192">
        <v>4</v>
      </c>
    </row>
    <row r="193" spans="1:9">
      <c r="A193" t="str">
        <f>T("2018")</f>
        <v>2018</v>
      </c>
      <c r="B193" t="str">
        <f>T("JURIDICO                                          ")</f>
        <v xml:space="preserve">JURIDICO                                          </v>
      </c>
      <c r="C193" t="str">
        <f>T("ARGANZUELA          ")</f>
        <v xml:space="preserve">ARGANZUELA          </v>
      </c>
      <c r="D193" t="str">
        <f>T("IMPERIAL            ")</f>
        <v xml:space="preserve">IMPERIAL            </v>
      </c>
      <c r="E193" t="str">
        <f>T("CI ")</f>
        <v xml:space="preserve">CI </v>
      </c>
      <c r="F193" t="str">
        <f>T("CICLOMOTORES   ")</f>
        <v xml:space="preserve">CICLOMOTORES   </v>
      </c>
      <c r="G193" t="str">
        <f>T("todos                                             ")</f>
        <v xml:space="preserve">todos                                             </v>
      </c>
      <c r="I193">
        <v>1</v>
      </c>
    </row>
    <row r="194" spans="1:9">
      <c r="A194" t="str">
        <f>T("2018")</f>
        <v>2018</v>
      </c>
      <c r="B194" t="str">
        <f>T("JURIDICO                                          ")</f>
        <v xml:space="preserve">JURIDICO                                          </v>
      </c>
      <c r="C194" t="str">
        <f>T("ARGANZUELA          ")</f>
        <v xml:space="preserve">ARGANZUELA          </v>
      </c>
      <c r="D194" t="str">
        <f>T("CHOPERA             ")</f>
        <v xml:space="preserve">CHOPERA             </v>
      </c>
      <c r="E194" t="str">
        <f>T("CI ")</f>
        <v xml:space="preserve">CI </v>
      </c>
      <c r="F194" t="str">
        <f>T("CICLOMOTORES   ")</f>
        <v xml:space="preserve">CICLOMOTORES   </v>
      </c>
      <c r="G194" t="str">
        <f>T("todos                                             ")</f>
        <v xml:space="preserve">todos                                             </v>
      </c>
      <c r="I194">
        <v>2</v>
      </c>
    </row>
    <row r="195" spans="1:9">
      <c r="A195" t="str">
        <f>T("2018")</f>
        <v>2018</v>
      </c>
      <c r="B195" t="str">
        <f>T("FISICO                                            ")</f>
        <v xml:space="preserve">FISICO                                            </v>
      </c>
      <c r="C195" t="str">
        <f>T("ARGANZUELA          ")</f>
        <v xml:space="preserve">ARGANZUELA          </v>
      </c>
      <c r="D195" t="str">
        <f>T("DELICIAS            ")</f>
        <v xml:space="preserve">DELICIAS            </v>
      </c>
      <c r="E195" t="str">
        <f>T("MT ")</f>
        <v xml:space="preserve">MT </v>
      </c>
      <c r="F195" t="str">
        <f>T("MOTOCICLETAS   ")</f>
        <v xml:space="preserve">MOTOCICLETAS   </v>
      </c>
      <c r="G195" t="str">
        <f>T("De menos de 125,01 CENTIMETROS CUBICOS            ")</f>
        <v xml:space="preserve">De menos de 125,01 CENTIMETROS CUBICOS            </v>
      </c>
      <c r="H195" t="str">
        <f>T("DIESEL                                            ")</f>
        <v xml:space="preserve">DIESEL                                            </v>
      </c>
      <c r="I195">
        <v>1</v>
      </c>
    </row>
    <row r="196" spans="1:9">
      <c r="A196" t="str">
        <f>T("2018")</f>
        <v>2018</v>
      </c>
      <c r="B196" t="str">
        <f>T("FISICO                                            ")</f>
        <v xml:space="preserve">FISICO                                            </v>
      </c>
      <c r="C196" t="str">
        <f>T("ARGANZUELA          ")</f>
        <v xml:space="preserve">ARGANZUELA          </v>
      </c>
      <c r="D196" t="str">
        <f>T("PALOS DE MOGUER     ")</f>
        <v xml:space="preserve">PALOS DE MOGUER     </v>
      </c>
      <c r="E196" t="str">
        <f>T("MT ")</f>
        <v xml:space="preserve">MT </v>
      </c>
      <c r="F196" t="str">
        <f>T("MOTOCICLETAS   ")</f>
        <v xml:space="preserve">MOTOCICLETAS   </v>
      </c>
      <c r="G196" t="str">
        <f>T("De menos de 125,01 CENTIMETROS CUBICOS            ")</f>
        <v xml:space="preserve">De menos de 125,01 CENTIMETROS CUBICOS            </v>
      </c>
      <c r="H196" t="str">
        <f>T("DIESEL                                            ")</f>
        <v xml:space="preserve">DIESEL                                            </v>
      </c>
      <c r="I196">
        <v>1</v>
      </c>
    </row>
    <row r="197" spans="1:9">
      <c r="A197" t="str">
        <f>T("2018")</f>
        <v>2018</v>
      </c>
      <c r="B197" t="str">
        <f>T("FISICO                                            ")</f>
        <v xml:space="preserve">FISICO                                            </v>
      </c>
      <c r="C197" t="str">
        <f>T("ARGANZUELA          ")</f>
        <v xml:space="preserve">ARGANZUELA          </v>
      </c>
      <c r="D197" t="str">
        <f>T("IMPERIAL            ")</f>
        <v xml:space="preserve">IMPERIAL            </v>
      </c>
      <c r="E197" t="str">
        <f>T("MT ")</f>
        <v xml:space="preserve">MT </v>
      </c>
      <c r="F197" t="str">
        <f>T("MOTOCICLETAS   ")</f>
        <v xml:space="preserve">MOTOCICLETAS   </v>
      </c>
      <c r="G197" t="str">
        <f>T("De menos de 125,01 CENTIMETROS CUBICOS            ")</f>
        <v xml:space="preserve">De menos de 125,01 CENTIMETROS CUBICOS            </v>
      </c>
      <c r="H197" t="str">
        <f>T("ELÉCTRICO                                         ")</f>
        <v xml:space="preserve">ELÉCTRICO                                         </v>
      </c>
      <c r="I197">
        <v>1</v>
      </c>
    </row>
    <row r="198" spans="1:9">
      <c r="A198" t="str">
        <f>T("2018")</f>
        <v>2018</v>
      </c>
      <c r="B198" t="str">
        <f>T("FISICO                                            ")</f>
        <v xml:space="preserve">FISICO                                            </v>
      </c>
      <c r="C198" t="str">
        <f>T("ARGANZUELA          ")</f>
        <v xml:space="preserve">ARGANZUELA          </v>
      </c>
      <c r="D198" t="str">
        <f>T("ACACIAS             ")</f>
        <v xml:space="preserve">ACACIAS             </v>
      </c>
      <c r="E198" t="str">
        <f>T("MT ")</f>
        <v xml:space="preserve">MT </v>
      </c>
      <c r="F198" t="str">
        <f>T("MOTOCICLETAS   ")</f>
        <v xml:space="preserve">MOTOCICLETAS   </v>
      </c>
      <c r="G198" t="str">
        <f>T("De menos de 125,01 CENTIMETROS CUBICOS            ")</f>
        <v xml:space="preserve">De menos de 125,01 CENTIMETROS CUBICOS            </v>
      </c>
      <c r="H198" t="str">
        <f>T("ELÉCTRICO                                         ")</f>
        <v xml:space="preserve">ELÉCTRICO                                         </v>
      </c>
      <c r="I198">
        <v>2</v>
      </c>
    </row>
    <row r="199" spans="1:9">
      <c r="A199" t="str">
        <f>T("2018")</f>
        <v>2018</v>
      </c>
      <c r="B199" t="str">
        <f>T("FISICO                                            ")</f>
        <v xml:space="preserve">FISICO                                            </v>
      </c>
      <c r="C199" t="str">
        <f>T("ARGANZUELA          ")</f>
        <v xml:space="preserve">ARGANZUELA          </v>
      </c>
      <c r="D199" t="str">
        <f>T("DELICIAS            ")</f>
        <v xml:space="preserve">DELICIAS            </v>
      </c>
      <c r="E199" t="str">
        <f>T("MT ")</f>
        <v xml:space="preserve">MT </v>
      </c>
      <c r="F199" t="str">
        <f>T("MOTOCICLETAS   ")</f>
        <v xml:space="preserve">MOTOCICLETAS   </v>
      </c>
      <c r="G199" t="str">
        <f>T("De menos de 125,01 CENTIMETROS CUBICOS            ")</f>
        <v xml:space="preserve">De menos de 125,01 CENTIMETROS CUBICOS            </v>
      </c>
      <c r="H199" t="str">
        <f>T("ELÉCTRICO                                         ")</f>
        <v xml:space="preserve">ELÉCTRICO                                         </v>
      </c>
      <c r="I199">
        <v>3</v>
      </c>
    </row>
    <row r="200" spans="1:9">
      <c r="A200" t="str">
        <f>T("2018")</f>
        <v>2018</v>
      </c>
      <c r="B200" t="str">
        <f>T("JURIDICO                                          ")</f>
        <v xml:space="preserve">JURIDICO                                          </v>
      </c>
      <c r="C200" t="str">
        <f>T("ARGANZUELA          ")</f>
        <v xml:space="preserve">ARGANZUELA          </v>
      </c>
      <c r="D200" t="str">
        <f>T("SIN BARRIO          ")</f>
        <v xml:space="preserve">SIN BARRIO          </v>
      </c>
      <c r="E200" t="str">
        <f>T("MT ")</f>
        <v xml:space="preserve">MT </v>
      </c>
      <c r="F200" t="str">
        <f>T("MOTOCICLETAS   ")</f>
        <v xml:space="preserve">MOTOCICLETAS   </v>
      </c>
      <c r="G200" t="str">
        <f>T("De menos de 125,01 CENTIMETROS CUBICOS            ")</f>
        <v xml:space="preserve">De menos de 125,01 CENTIMETROS CUBICOS            </v>
      </c>
      <c r="H200" t="str">
        <f>T("ELÉCTRICO                                         ")</f>
        <v xml:space="preserve">ELÉCTRICO                                         </v>
      </c>
      <c r="I200">
        <v>1</v>
      </c>
    </row>
    <row r="201" spans="1:9">
      <c r="A201" t="str">
        <f>T("2018")</f>
        <v>2018</v>
      </c>
      <c r="B201" t="str">
        <f>T("JURIDICO                                          ")</f>
        <v xml:space="preserve">JURIDICO                                          </v>
      </c>
      <c r="C201" t="str">
        <f>T("ARGANZUELA          ")</f>
        <v xml:space="preserve">ARGANZUELA          </v>
      </c>
      <c r="D201" t="str">
        <f>T("IMPERIAL            ")</f>
        <v xml:space="preserve">IMPERIAL            </v>
      </c>
      <c r="E201" t="str">
        <f>T("MT ")</f>
        <v xml:space="preserve">MT </v>
      </c>
      <c r="F201" t="str">
        <f>T("MOTOCICLETAS   ")</f>
        <v xml:space="preserve">MOTOCICLETAS   </v>
      </c>
      <c r="G201" t="str">
        <f>T("De menos de 125,01 CENTIMETROS CUBICOS            ")</f>
        <v xml:space="preserve">De menos de 125,01 CENTIMETROS CUBICOS            </v>
      </c>
      <c r="H201" t="str">
        <f>T("ELÉCTRICO                                         ")</f>
        <v xml:space="preserve">ELÉCTRICO                                         </v>
      </c>
      <c r="I201">
        <v>5</v>
      </c>
    </row>
    <row r="202" spans="1:9">
      <c r="A202" t="str">
        <f>T("2018")</f>
        <v>2018</v>
      </c>
      <c r="B202" t="str">
        <f>T("JURIDICO                                          ")</f>
        <v xml:space="preserve">JURIDICO                                          </v>
      </c>
      <c r="C202" t="str">
        <f>T("ARGANZUELA          ")</f>
        <v xml:space="preserve">ARGANZUELA          </v>
      </c>
      <c r="D202" t="str">
        <f>T("PALOS DE MOGUER     ")</f>
        <v xml:space="preserve">PALOS DE MOGUER     </v>
      </c>
      <c r="E202" t="str">
        <f>T("MT ")</f>
        <v xml:space="preserve">MT </v>
      </c>
      <c r="F202" t="str">
        <f>T("MOTOCICLETAS   ")</f>
        <v xml:space="preserve">MOTOCICLETAS   </v>
      </c>
      <c r="G202" t="str">
        <f>T("De menos de 125,01 CENTIMETROS CUBICOS            ")</f>
        <v xml:space="preserve">De menos de 125,01 CENTIMETROS CUBICOS            </v>
      </c>
      <c r="H202" t="str">
        <f>T("ELÉCTRICO                                         ")</f>
        <v xml:space="preserve">ELÉCTRICO                                         </v>
      </c>
      <c r="I202">
        <v>11</v>
      </c>
    </row>
    <row r="203" spans="1:9">
      <c r="A203" t="str">
        <f>T("2018")</f>
        <v>2018</v>
      </c>
      <c r="B203" t="str">
        <f>T("Entidad sin personalidad jurídica (art. 35.4 LGT) ")</f>
        <v xml:space="preserve">Entidad sin personalidad jurídica (art. 35.4 LGT) </v>
      </c>
      <c r="C203" t="str">
        <f>T("ARGANZUELA          ")</f>
        <v xml:space="preserve">ARGANZUELA          </v>
      </c>
      <c r="D203" t="str">
        <f>T("IMPERIAL            ")</f>
        <v xml:space="preserve">IMPERIAL            </v>
      </c>
      <c r="E203" t="str">
        <f>T("MT ")</f>
        <v xml:space="preserve">MT </v>
      </c>
      <c r="F203" t="str">
        <f>T("MOTOCICLETAS   ")</f>
        <v xml:space="preserve">MOTOCICLETAS   </v>
      </c>
      <c r="G203" t="str">
        <f>T("De 125,01 a 250 CENTIMETROS CUBICOS               ")</f>
        <v xml:space="preserve">De 125,01 a 250 CENTIMETROS CUBICOS               </v>
      </c>
      <c r="H203" t="str">
        <f>T("GASOLINA                                          ")</f>
        <v xml:space="preserve">GASOLINA                                          </v>
      </c>
      <c r="I203">
        <v>1</v>
      </c>
    </row>
    <row r="204" spans="1:9">
      <c r="A204" t="str">
        <f>T("2018")</f>
        <v>2018</v>
      </c>
      <c r="B204" t="str">
        <f>T("Entidad sin personalidad jurídica (art. 35.4 LGT) ")</f>
        <v xml:space="preserve">Entidad sin personalidad jurídica (art. 35.4 LGT) </v>
      </c>
      <c r="C204" t="str">
        <f>T("ARGANZUELA          ")</f>
        <v xml:space="preserve">ARGANZUELA          </v>
      </c>
      <c r="D204" t="str">
        <f>T("ACACIAS             ")</f>
        <v xml:space="preserve">ACACIAS             </v>
      </c>
      <c r="E204" t="str">
        <f>T("MT ")</f>
        <v xml:space="preserve">MT </v>
      </c>
      <c r="F204" t="str">
        <f>T("MOTOCICLETAS   ")</f>
        <v xml:space="preserve">MOTOCICLETAS   </v>
      </c>
      <c r="G204" t="str">
        <f>T("De menos de 125,01 CENTIMETROS CUBICOS            ")</f>
        <v xml:space="preserve">De menos de 125,01 CENTIMETROS CUBICOS            </v>
      </c>
      <c r="H204" t="str">
        <f>T("GASOLINA                                          ")</f>
        <v xml:space="preserve">GASOLINA                                          </v>
      </c>
      <c r="I204">
        <v>5</v>
      </c>
    </row>
    <row r="205" spans="1:9">
      <c r="A205" t="str">
        <f>T("2018")</f>
        <v>2018</v>
      </c>
      <c r="B205" t="str">
        <f>T("Entidad sin personalidad jurídica (art. 35.4 LGT) ")</f>
        <v xml:space="preserve">Entidad sin personalidad jurídica (art. 35.4 LGT) </v>
      </c>
      <c r="C205" t="str">
        <f>T("ARGANZUELA          ")</f>
        <v xml:space="preserve">ARGANZUELA          </v>
      </c>
      <c r="D205" t="str">
        <f>T("ACACIAS             ")</f>
        <v xml:space="preserve">ACACIAS             </v>
      </c>
      <c r="E205" t="str">
        <f>T("MT ")</f>
        <v xml:space="preserve">MT </v>
      </c>
      <c r="F205" t="str">
        <f>T("MOTOCICLETAS   ")</f>
        <v xml:space="preserve">MOTOCICLETAS   </v>
      </c>
      <c r="G205" t="str">
        <f>T("De 125,01 a 250 CENTIMETROS CUBICOS               ")</f>
        <v xml:space="preserve">De 125,01 a 250 CENTIMETROS CUBICOS               </v>
      </c>
      <c r="H205" t="str">
        <f>T("GASOLINA                                          ")</f>
        <v xml:space="preserve">GASOLINA                                          </v>
      </c>
      <c r="I205">
        <v>4</v>
      </c>
    </row>
    <row r="206" spans="1:9">
      <c r="A206" t="str">
        <f>T("2018")</f>
        <v>2018</v>
      </c>
      <c r="B206" t="str">
        <f>T("Entidad sin personalidad jurídica (art. 35.4 LGT) ")</f>
        <v xml:space="preserve">Entidad sin personalidad jurídica (art. 35.4 LGT) </v>
      </c>
      <c r="C206" t="str">
        <f>T("ARGANZUELA          ")</f>
        <v xml:space="preserve">ARGANZUELA          </v>
      </c>
      <c r="D206" t="str">
        <f>T("CHOPERA             ")</f>
        <v xml:space="preserve">CHOPERA             </v>
      </c>
      <c r="E206" t="str">
        <f>T("MT ")</f>
        <v xml:space="preserve">MT </v>
      </c>
      <c r="F206" t="str">
        <f>T("MOTOCICLETAS   ")</f>
        <v xml:space="preserve">MOTOCICLETAS   </v>
      </c>
      <c r="G206" t="str">
        <f>T("De menos de 125,01 CENTIMETROS CUBICOS            ")</f>
        <v xml:space="preserve">De menos de 125,01 CENTIMETROS CUBICOS            </v>
      </c>
      <c r="H206" t="str">
        <f>T("GASOLINA                                          ")</f>
        <v xml:space="preserve">GASOLINA                                          </v>
      </c>
      <c r="I206">
        <v>2</v>
      </c>
    </row>
    <row r="207" spans="1:9">
      <c r="A207" t="str">
        <f>T("2018")</f>
        <v>2018</v>
      </c>
      <c r="B207" t="str">
        <f>T("Entidad sin personalidad jurídica (art. 35.4 LGT) ")</f>
        <v xml:space="preserve">Entidad sin personalidad jurídica (art. 35.4 LGT) </v>
      </c>
      <c r="C207" t="str">
        <f>T("ARGANZUELA          ")</f>
        <v xml:space="preserve">ARGANZUELA          </v>
      </c>
      <c r="D207" t="str">
        <f>T("CHOPERA             ")</f>
        <v xml:space="preserve">CHOPERA             </v>
      </c>
      <c r="E207" t="str">
        <f>T("MT ")</f>
        <v xml:space="preserve">MT </v>
      </c>
      <c r="F207" t="str">
        <f>T("MOTOCICLETAS   ")</f>
        <v xml:space="preserve">MOTOCICLETAS   </v>
      </c>
      <c r="G207" t="str">
        <f>T("De 125,01 a 250 CENTIMETROS CUBICOS               ")</f>
        <v xml:space="preserve">De 125,01 a 250 CENTIMETROS CUBICOS               </v>
      </c>
      <c r="H207" t="str">
        <f>T("GASOLINA                                          ")</f>
        <v xml:space="preserve">GASOLINA                                          </v>
      </c>
      <c r="I207">
        <v>3</v>
      </c>
    </row>
    <row r="208" spans="1:9">
      <c r="A208" t="str">
        <f>T("2018")</f>
        <v>2018</v>
      </c>
      <c r="B208" t="str">
        <f>T("Entidad sin personalidad jurídica (art. 35.4 LGT) ")</f>
        <v xml:space="preserve">Entidad sin personalidad jurídica (art. 35.4 LGT) </v>
      </c>
      <c r="C208" t="str">
        <f>T("ARGANZUELA          ")</f>
        <v xml:space="preserve">ARGANZUELA          </v>
      </c>
      <c r="D208" t="str">
        <f>T("LEGAZPI             ")</f>
        <v xml:space="preserve">LEGAZPI             </v>
      </c>
      <c r="E208" t="str">
        <f>T("MT ")</f>
        <v xml:space="preserve">MT </v>
      </c>
      <c r="F208" t="str">
        <f>T("MOTOCICLETAS   ")</f>
        <v xml:space="preserve">MOTOCICLETAS   </v>
      </c>
      <c r="G208" t="str">
        <f>T("De menos de 125,01 CENTIMETROS CUBICOS            ")</f>
        <v xml:space="preserve">De menos de 125,01 CENTIMETROS CUBICOS            </v>
      </c>
      <c r="H208" t="str">
        <f>T("GASOLINA                                          ")</f>
        <v xml:space="preserve">GASOLINA                                          </v>
      </c>
      <c r="I208">
        <v>1</v>
      </c>
    </row>
    <row r="209" spans="1:9">
      <c r="A209" t="str">
        <f>T("2018")</f>
        <v>2018</v>
      </c>
      <c r="B209" t="str">
        <f>T("Entidad sin personalidad jurídica (art. 35.4 LGT) ")</f>
        <v xml:space="preserve">Entidad sin personalidad jurídica (art. 35.4 LGT) </v>
      </c>
      <c r="C209" t="str">
        <f>T("ARGANZUELA          ")</f>
        <v xml:space="preserve">ARGANZUELA          </v>
      </c>
      <c r="D209" t="str">
        <f>T("LEGAZPI             ")</f>
        <v xml:space="preserve">LEGAZPI             </v>
      </c>
      <c r="E209" t="str">
        <f>T("MT ")</f>
        <v xml:space="preserve">MT </v>
      </c>
      <c r="F209" t="str">
        <f>T("MOTOCICLETAS   ")</f>
        <v xml:space="preserve">MOTOCICLETAS   </v>
      </c>
      <c r="G209" t="str">
        <f>T("De 125,01 a 250 CENTIMETROS CUBICOS               ")</f>
        <v xml:space="preserve">De 125,01 a 250 CENTIMETROS CUBICOS               </v>
      </c>
      <c r="H209" t="str">
        <f>T("GASOLINA                                          ")</f>
        <v xml:space="preserve">GASOLINA                                          </v>
      </c>
      <c r="I209">
        <v>1</v>
      </c>
    </row>
    <row r="210" spans="1:9">
      <c r="A210" t="str">
        <f>T("2018")</f>
        <v>2018</v>
      </c>
      <c r="B210" t="str">
        <f>T("Entidad sin personalidad jurídica (art. 35.4 LGT) ")</f>
        <v xml:space="preserve">Entidad sin personalidad jurídica (art. 35.4 LGT) </v>
      </c>
      <c r="C210" t="str">
        <f>T("ARGANZUELA          ")</f>
        <v xml:space="preserve">ARGANZUELA          </v>
      </c>
      <c r="D210" t="str">
        <f>T("LEGAZPI             ")</f>
        <v xml:space="preserve">LEGAZPI             </v>
      </c>
      <c r="E210" t="str">
        <f>T("MT ")</f>
        <v xml:space="preserve">MT </v>
      </c>
      <c r="F210" t="str">
        <f>T("MOTOCICLETAS   ")</f>
        <v xml:space="preserve">MOTOCICLETAS   </v>
      </c>
      <c r="G210" t="str">
        <f>T("De 250,01 a 500 CENTIMETROS CUBICOS               ")</f>
        <v xml:space="preserve">De 250,01 a 500 CENTIMETROS CUBICOS               </v>
      </c>
      <c r="H210" t="str">
        <f>T("GASOLINA                                          ")</f>
        <v xml:space="preserve">GASOLINA                                          </v>
      </c>
      <c r="I210">
        <v>1</v>
      </c>
    </row>
    <row r="211" spans="1:9">
      <c r="A211" t="str">
        <f>T("2018")</f>
        <v>2018</v>
      </c>
      <c r="B211" t="str">
        <f>T("Entidad sin personalidad jurídica (art. 35.4 LGT) ")</f>
        <v xml:space="preserve">Entidad sin personalidad jurídica (art. 35.4 LGT) </v>
      </c>
      <c r="C211" t="str">
        <f>T("ARGANZUELA          ")</f>
        <v xml:space="preserve">ARGANZUELA          </v>
      </c>
      <c r="D211" t="str">
        <f>T("DELICIAS            ")</f>
        <v xml:space="preserve">DELICIAS            </v>
      </c>
      <c r="E211" t="str">
        <f>T("MT ")</f>
        <v xml:space="preserve">MT </v>
      </c>
      <c r="F211" t="str">
        <f>T("MOTOCICLETAS   ")</f>
        <v xml:space="preserve">MOTOCICLETAS   </v>
      </c>
      <c r="G211" t="str">
        <f>T("De menos de 125,01 CENTIMETROS CUBICOS            ")</f>
        <v xml:space="preserve">De menos de 125,01 CENTIMETROS CUBICOS            </v>
      </c>
      <c r="H211" t="str">
        <f>T("GASOLINA                                          ")</f>
        <v xml:space="preserve">GASOLINA                                          </v>
      </c>
      <c r="I211">
        <v>3</v>
      </c>
    </row>
    <row r="212" spans="1:9">
      <c r="A212" t="str">
        <f>T("2018")</f>
        <v>2018</v>
      </c>
      <c r="B212" t="str">
        <f>T("Entidad sin personalidad jurídica (art. 35.4 LGT) ")</f>
        <v xml:space="preserve">Entidad sin personalidad jurídica (art. 35.4 LGT) </v>
      </c>
      <c r="C212" t="str">
        <f>T("ARGANZUELA          ")</f>
        <v xml:space="preserve">ARGANZUELA          </v>
      </c>
      <c r="D212" t="str">
        <f>T("DELICIAS            ")</f>
        <v xml:space="preserve">DELICIAS            </v>
      </c>
      <c r="E212" t="str">
        <f>T("MT ")</f>
        <v xml:space="preserve">MT </v>
      </c>
      <c r="F212" t="str">
        <f>T("MOTOCICLETAS   ")</f>
        <v xml:space="preserve">MOTOCICLETAS   </v>
      </c>
      <c r="G212" t="str">
        <f>T("De 125,01 a 250 CENTIMETROS CUBICOS               ")</f>
        <v xml:space="preserve">De 125,01 a 250 CENTIMETROS CUBICOS               </v>
      </c>
      <c r="H212" t="str">
        <f>T("GASOLINA                                          ")</f>
        <v xml:space="preserve">GASOLINA                                          </v>
      </c>
      <c r="I212">
        <v>3</v>
      </c>
    </row>
    <row r="213" spans="1:9">
      <c r="A213" t="str">
        <f>T("2018")</f>
        <v>2018</v>
      </c>
      <c r="B213" t="str">
        <f>T("Entidad sin personalidad jurídica (art. 35.4 LGT) ")</f>
        <v xml:space="preserve">Entidad sin personalidad jurídica (art. 35.4 LGT) </v>
      </c>
      <c r="C213" t="str">
        <f>T("ARGANZUELA          ")</f>
        <v xml:space="preserve">ARGANZUELA          </v>
      </c>
      <c r="D213" t="str">
        <f>T("DELICIAS            ")</f>
        <v xml:space="preserve">DELICIAS            </v>
      </c>
      <c r="E213" t="str">
        <f>T("MT ")</f>
        <v xml:space="preserve">MT </v>
      </c>
      <c r="F213" t="str">
        <f>T("MOTOCICLETAS   ")</f>
        <v xml:space="preserve">MOTOCICLETAS   </v>
      </c>
      <c r="G213" t="str">
        <f>T("De 1.000,01 CENTIMETROS CUBICOS en adelante       ")</f>
        <v xml:space="preserve">De 1.000,01 CENTIMETROS CUBICOS en adelante       </v>
      </c>
      <c r="H213" t="str">
        <f>T("GASOLINA                                          ")</f>
        <v xml:space="preserve">GASOLINA                                          </v>
      </c>
      <c r="I213">
        <v>1</v>
      </c>
    </row>
    <row r="214" spans="1:9">
      <c r="A214" t="str">
        <f>T("2018")</f>
        <v>2018</v>
      </c>
      <c r="B214" t="str">
        <f>T("Entidad sin personalidad jurídica (art. 35.4 LGT) ")</f>
        <v xml:space="preserve">Entidad sin personalidad jurídica (art. 35.4 LGT) </v>
      </c>
      <c r="C214" t="str">
        <f>T("ARGANZUELA          ")</f>
        <v xml:space="preserve">ARGANZUELA          </v>
      </c>
      <c r="D214" t="str">
        <f>T("PALOS DE MOGUER     ")</f>
        <v xml:space="preserve">PALOS DE MOGUER     </v>
      </c>
      <c r="E214" t="str">
        <f>T("MT ")</f>
        <v xml:space="preserve">MT </v>
      </c>
      <c r="F214" t="str">
        <f>T("MOTOCICLETAS   ")</f>
        <v xml:space="preserve">MOTOCICLETAS   </v>
      </c>
      <c r="G214" t="str">
        <f>T("De menos de 125,01 CENTIMETROS CUBICOS            ")</f>
        <v xml:space="preserve">De menos de 125,01 CENTIMETROS CUBICOS            </v>
      </c>
      <c r="H214" t="str">
        <f>T("GASOLINA                                          ")</f>
        <v xml:space="preserve">GASOLINA                                          </v>
      </c>
      <c r="I214">
        <v>2</v>
      </c>
    </row>
    <row r="215" spans="1:9">
      <c r="A215" t="str">
        <f>T("2018")</f>
        <v>2018</v>
      </c>
      <c r="B215" t="str">
        <f>T("FISICO                                            ")</f>
        <v xml:space="preserve">FISICO                                            </v>
      </c>
      <c r="C215" t="str">
        <f>T("ARGANZUELA          ")</f>
        <v xml:space="preserve">ARGANZUELA          </v>
      </c>
      <c r="D215" t="str">
        <f>T("SIN BARRIO          ")</f>
        <v xml:space="preserve">SIN BARRIO          </v>
      </c>
      <c r="E215" t="str">
        <f>T("MT ")</f>
        <v xml:space="preserve">MT </v>
      </c>
      <c r="F215" t="str">
        <f>T("MOTOCICLETAS   ")</f>
        <v xml:space="preserve">MOTOCICLETAS   </v>
      </c>
      <c r="G215" t="str">
        <f>T("De menos de 125,01 CENTIMETROS CUBICOS            ")</f>
        <v xml:space="preserve">De menos de 125,01 CENTIMETROS CUBICOS            </v>
      </c>
      <c r="H215" t="str">
        <f>T("GASOLINA                                          ")</f>
        <v xml:space="preserve">GASOLINA                                          </v>
      </c>
      <c r="I215">
        <v>80</v>
      </c>
    </row>
    <row r="216" spans="1:9">
      <c r="A216" t="str">
        <f>T("2018")</f>
        <v>2018</v>
      </c>
      <c r="B216" t="str">
        <f>T("FISICO                                            ")</f>
        <v xml:space="preserve">FISICO                                            </v>
      </c>
      <c r="C216" t="str">
        <f>T("ARGANZUELA          ")</f>
        <v xml:space="preserve">ARGANZUELA          </v>
      </c>
      <c r="D216" t="str">
        <f>T("SIN BARRIO          ")</f>
        <v xml:space="preserve">SIN BARRIO          </v>
      </c>
      <c r="E216" t="str">
        <f>T("MT ")</f>
        <v xml:space="preserve">MT </v>
      </c>
      <c r="F216" t="str">
        <f>T("MOTOCICLETAS   ")</f>
        <v xml:space="preserve">MOTOCICLETAS   </v>
      </c>
      <c r="G216" t="str">
        <f>T("De 125,01 a 250 CENTIMETROS CUBICOS               ")</f>
        <v xml:space="preserve">De 125,01 a 250 CENTIMETROS CUBICOS               </v>
      </c>
      <c r="H216" t="str">
        <f>T("GASOLINA                                          ")</f>
        <v xml:space="preserve">GASOLINA                                          </v>
      </c>
      <c r="I216">
        <v>12</v>
      </c>
    </row>
    <row r="217" spans="1:9">
      <c r="A217" t="str">
        <f>T("2018")</f>
        <v>2018</v>
      </c>
      <c r="B217" t="str">
        <f>T("FISICO                                            ")</f>
        <v xml:space="preserve">FISICO                                            </v>
      </c>
      <c r="C217" t="str">
        <f>T("ARGANZUELA          ")</f>
        <v xml:space="preserve">ARGANZUELA          </v>
      </c>
      <c r="D217" t="str">
        <f>T("SIN BARRIO          ")</f>
        <v xml:space="preserve">SIN BARRIO          </v>
      </c>
      <c r="E217" t="str">
        <f>T("MT ")</f>
        <v xml:space="preserve">MT </v>
      </c>
      <c r="F217" t="str">
        <f>T("MOTOCICLETAS   ")</f>
        <v xml:space="preserve">MOTOCICLETAS   </v>
      </c>
      <c r="G217" t="str">
        <f>T("De 250,01 a 500 CENTIMETROS CUBICOS               ")</f>
        <v xml:space="preserve">De 250,01 a 500 CENTIMETROS CUBICOS               </v>
      </c>
      <c r="H217" t="str">
        <f>T("GASOLINA                                          ")</f>
        <v xml:space="preserve">GASOLINA                                          </v>
      </c>
      <c r="I217">
        <v>17</v>
      </c>
    </row>
    <row r="218" spans="1:9">
      <c r="A218" t="str">
        <f>T("2018")</f>
        <v>2018</v>
      </c>
      <c r="B218" t="str">
        <f>T("FISICO                                            ")</f>
        <v xml:space="preserve">FISICO                                            </v>
      </c>
      <c r="C218" t="str">
        <f>T("ARGANZUELA          ")</f>
        <v xml:space="preserve">ARGANZUELA          </v>
      </c>
      <c r="D218" t="str">
        <f>T("SIN BARRIO          ")</f>
        <v xml:space="preserve">SIN BARRIO          </v>
      </c>
      <c r="E218" t="str">
        <f>T("MT ")</f>
        <v xml:space="preserve">MT </v>
      </c>
      <c r="F218" t="str">
        <f>T("MOTOCICLETAS   ")</f>
        <v xml:space="preserve">MOTOCICLETAS   </v>
      </c>
      <c r="G218" t="str">
        <f>T("De 500,01 a 1.000 CENTIMETROS CUBICOS             ")</f>
        <v xml:space="preserve">De 500,01 a 1.000 CENTIMETROS CUBICOS             </v>
      </c>
      <c r="H218" t="str">
        <f>T("GASOLINA                                          ")</f>
        <v xml:space="preserve">GASOLINA                                          </v>
      </c>
      <c r="I218">
        <v>27</v>
      </c>
    </row>
    <row r="219" spans="1:9">
      <c r="A219" t="str">
        <f>T("2018")</f>
        <v>2018</v>
      </c>
      <c r="B219" t="str">
        <f>T("FISICO                                            ")</f>
        <v xml:space="preserve">FISICO                                            </v>
      </c>
      <c r="C219" t="str">
        <f>T("ARGANZUELA          ")</f>
        <v xml:space="preserve">ARGANZUELA          </v>
      </c>
      <c r="D219" t="str">
        <f>T("SIN BARRIO          ")</f>
        <v xml:space="preserve">SIN BARRIO          </v>
      </c>
      <c r="E219" t="str">
        <f>T("MT ")</f>
        <v xml:space="preserve">MT </v>
      </c>
      <c r="F219" t="str">
        <f>T("MOTOCICLETAS   ")</f>
        <v xml:space="preserve">MOTOCICLETAS   </v>
      </c>
      <c r="G219" t="str">
        <f>T("De 1.000,01 CENTIMETROS CUBICOS en adelante       ")</f>
        <v xml:space="preserve">De 1.000,01 CENTIMETROS CUBICOS en adelante       </v>
      </c>
      <c r="H219" t="str">
        <f>T("GASOLINA                                          ")</f>
        <v xml:space="preserve">GASOLINA                                          </v>
      </c>
      <c r="I219">
        <v>3</v>
      </c>
    </row>
    <row r="220" spans="1:9">
      <c r="A220" t="str">
        <f>T("2018")</f>
        <v>2018</v>
      </c>
      <c r="B220" t="str">
        <f>T("FISICO                                            ")</f>
        <v xml:space="preserve">FISICO                                            </v>
      </c>
      <c r="C220" t="str">
        <f>T("ARGANZUELA          ")</f>
        <v xml:space="preserve">ARGANZUELA          </v>
      </c>
      <c r="D220" t="str">
        <f>T("IMPERIAL            ")</f>
        <v xml:space="preserve">IMPERIAL            </v>
      </c>
      <c r="E220" t="str">
        <f>T("MT ")</f>
        <v xml:space="preserve">MT </v>
      </c>
      <c r="F220" t="str">
        <f>T("MOTOCICLETAS   ")</f>
        <v xml:space="preserve">MOTOCICLETAS   </v>
      </c>
      <c r="G220" t="str">
        <f>T("De menos de 125,01 CENTIMETROS CUBICOS            ")</f>
        <v xml:space="preserve">De menos de 125,01 CENTIMETROS CUBICOS            </v>
      </c>
      <c r="H220" t="str">
        <f>T("GASOLINA                                          ")</f>
        <v xml:space="preserve">GASOLINA                                          </v>
      </c>
      <c r="I220">
        <v>541</v>
      </c>
    </row>
    <row r="221" spans="1:9">
      <c r="A221" t="str">
        <f>T("2018")</f>
        <v>2018</v>
      </c>
      <c r="B221" t="str">
        <f>T("FISICO                                            ")</f>
        <v xml:space="preserve">FISICO                                            </v>
      </c>
      <c r="C221" t="str">
        <f>T("ARGANZUELA          ")</f>
        <v xml:space="preserve">ARGANZUELA          </v>
      </c>
      <c r="D221" t="str">
        <f>T("IMPERIAL            ")</f>
        <v xml:space="preserve">IMPERIAL            </v>
      </c>
      <c r="E221" t="str">
        <f>T("MT ")</f>
        <v xml:space="preserve">MT </v>
      </c>
      <c r="F221" t="str">
        <f>T("MOTOCICLETAS   ")</f>
        <v xml:space="preserve">MOTOCICLETAS   </v>
      </c>
      <c r="G221" t="str">
        <f>T("De 125,01 a 250 CENTIMETROS CUBICOS               ")</f>
        <v xml:space="preserve">De 125,01 a 250 CENTIMETROS CUBICOS               </v>
      </c>
      <c r="H221" t="str">
        <f>T("GASOLINA                                          ")</f>
        <v xml:space="preserve">GASOLINA                                          </v>
      </c>
      <c r="I221">
        <v>185</v>
      </c>
    </row>
    <row r="222" spans="1:9">
      <c r="A222" t="str">
        <f>T("2018")</f>
        <v>2018</v>
      </c>
      <c r="B222" t="str">
        <f>T("FISICO                                            ")</f>
        <v xml:space="preserve">FISICO                                            </v>
      </c>
      <c r="C222" t="str">
        <f>T("ARGANZUELA          ")</f>
        <v xml:space="preserve">ARGANZUELA          </v>
      </c>
      <c r="D222" t="str">
        <f>T("IMPERIAL            ")</f>
        <v xml:space="preserve">IMPERIAL            </v>
      </c>
      <c r="E222" t="str">
        <f>T("MT ")</f>
        <v xml:space="preserve">MT </v>
      </c>
      <c r="F222" t="str">
        <f>T("MOTOCICLETAS   ")</f>
        <v xml:space="preserve">MOTOCICLETAS   </v>
      </c>
      <c r="G222" t="str">
        <f>T("De 250,01 a 500 CENTIMETROS CUBICOS               ")</f>
        <v xml:space="preserve">De 250,01 a 500 CENTIMETROS CUBICOS               </v>
      </c>
      <c r="H222" t="str">
        <f>T("GASOLINA                                          ")</f>
        <v xml:space="preserve">GASOLINA                                          </v>
      </c>
      <c r="I222">
        <v>141</v>
      </c>
    </row>
    <row r="223" spans="1:9">
      <c r="A223" t="str">
        <f>T("2018")</f>
        <v>2018</v>
      </c>
      <c r="B223" t="str">
        <f>T("FISICO                                            ")</f>
        <v xml:space="preserve">FISICO                                            </v>
      </c>
      <c r="C223" t="str">
        <f>T("ARGANZUELA          ")</f>
        <v xml:space="preserve">ARGANZUELA          </v>
      </c>
      <c r="D223" t="str">
        <f>T("IMPERIAL            ")</f>
        <v xml:space="preserve">IMPERIAL            </v>
      </c>
      <c r="E223" t="str">
        <f>T("MT ")</f>
        <v xml:space="preserve">MT </v>
      </c>
      <c r="F223" t="str">
        <f>T("MOTOCICLETAS   ")</f>
        <v xml:space="preserve">MOTOCICLETAS   </v>
      </c>
      <c r="G223" t="str">
        <f>T("De 500,01 a 1.000 CENTIMETROS CUBICOS             ")</f>
        <v xml:space="preserve">De 500,01 a 1.000 CENTIMETROS CUBICOS             </v>
      </c>
      <c r="H223" t="str">
        <f>T("GASOLINA                                          ")</f>
        <v xml:space="preserve">GASOLINA                                          </v>
      </c>
      <c r="I223">
        <v>287</v>
      </c>
    </row>
    <row r="224" spans="1:9">
      <c r="A224" t="str">
        <f>T("2018")</f>
        <v>2018</v>
      </c>
      <c r="B224" t="str">
        <f>T("FISICO                                            ")</f>
        <v xml:space="preserve">FISICO                                            </v>
      </c>
      <c r="C224" t="str">
        <f>T("ARGANZUELA          ")</f>
        <v xml:space="preserve">ARGANZUELA          </v>
      </c>
      <c r="D224" t="str">
        <f>T("IMPERIAL            ")</f>
        <v xml:space="preserve">IMPERIAL            </v>
      </c>
      <c r="E224" t="str">
        <f>T("MT ")</f>
        <v xml:space="preserve">MT </v>
      </c>
      <c r="F224" t="str">
        <f>T("MOTOCICLETAS   ")</f>
        <v xml:space="preserve">MOTOCICLETAS   </v>
      </c>
      <c r="G224" t="str">
        <f>T("De 1.000,01 CENTIMETROS CUBICOS en adelante       ")</f>
        <v xml:space="preserve">De 1.000,01 CENTIMETROS CUBICOS en adelante       </v>
      </c>
      <c r="H224" t="str">
        <f>T("GASOLINA                                          ")</f>
        <v xml:space="preserve">GASOLINA                                          </v>
      </c>
      <c r="I224">
        <v>52</v>
      </c>
    </row>
    <row r="225" spans="1:9">
      <c r="A225" t="str">
        <f>T("2018")</f>
        <v>2018</v>
      </c>
      <c r="B225" t="str">
        <f>T("FISICO                                            ")</f>
        <v xml:space="preserve">FISICO                                            </v>
      </c>
      <c r="C225" t="str">
        <f>T("ARGANZUELA          ")</f>
        <v xml:space="preserve">ARGANZUELA          </v>
      </c>
      <c r="D225" t="str">
        <f>T("ACACIAS             ")</f>
        <v xml:space="preserve">ACACIAS             </v>
      </c>
      <c r="E225" t="str">
        <f>T("MT ")</f>
        <v xml:space="preserve">MT </v>
      </c>
      <c r="F225" t="str">
        <f>T("MOTOCICLETAS   ")</f>
        <v xml:space="preserve">MOTOCICLETAS   </v>
      </c>
      <c r="G225" t="str">
        <f>T("De menos de 125,01 CENTIMETROS CUBICOS            ")</f>
        <v xml:space="preserve">De menos de 125,01 CENTIMETROS CUBICOS            </v>
      </c>
      <c r="H225" t="str">
        <f>T("GASOLINA                                          ")</f>
        <v xml:space="preserve">GASOLINA                                          </v>
      </c>
      <c r="I225">
        <v>692</v>
      </c>
    </row>
    <row r="226" spans="1:9">
      <c r="A226" t="str">
        <f>T("2018")</f>
        <v>2018</v>
      </c>
      <c r="B226" t="str">
        <f>T("FISICO                                            ")</f>
        <v xml:space="preserve">FISICO                                            </v>
      </c>
      <c r="C226" t="str">
        <f>T("ARGANZUELA          ")</f>
        <v xml:space="preserve">ARGANZUELA          </v>
      </c>
      <c r="D226" t="str">
        <f>T("ACACIAS             ")</f>
        <v xml:space="preserve">ACACIAS             </v>
      </c>
      <c r="E226" t="str">
        <f>T("MT ")</f>
        <v xml:space="preserve">MT </v>
      </c>
      <c r="F226" t="str">
        <f>T("MOTOCICLETAS   ")</f>
        <v xml:space="preserve">MOTOCICLETAS   </v>
      </c>
      <c r="G226" t="str">
        <f>T("De 125,01 a 250 CENTIMETROS CUBICOS               ")</f>
        <v xml:space="preserve">De 125,01 a 250 CENTIMETROS CUBICOS               </v>
      </c>
      <c r="H226" t="str">
        <f>T("GASOLINA                                          ")</f>
        <v xml:space="preserve">GASOLINA                                          </v>
      </c>
      <c r="I226">
        <v>207</v>
      </c>
    </row>
    <row r="227" spans="1:9">
      <c r="A227" t="str">
        <f>T("2018")</f>
        <v>2018</v>
      </c>
      <c r="B227" t="str">
        <f>T("FISICO                                            ")</f>
        <v xml:space="preserve">FISICO                                            </v>
      </c>
      <c r="C227" t="str">
        <f>T("ARGANZUELA          ")</f>
        <v xml:space="preserve">ARGANZUELA          </v>
      </c>
      <c r="D227" t="str">
        <f>T("ACACIAS             ")</f>
        <v xml:space="preserve">ACACIAS             </v>
      </c>
      <c r="E227" t="str">
        <f>T("MT ")</f>
        <v xml:space="preserve">MT </v>
      </c>
      <c r="F227" t="str">
        <f>T("MOTOCICLETAS   ")</f>
        <v xml:space="preserve">MOTOCICLETAS   </v>
      </c>
      <c r="G227" t="str">
        <f>T("De 250,01 a 500 CENTIMETROS CUBICOS               ")</f>
        <v xml:space="preserve">De 250,01 a 500 CENTIMETROS CUBICOS               </v>
      </c>
      <c r="H227" t="str">
        <f>T("GASOLINA                                          ")</f>
        <v xml:space="preserve">GASOLINA                                          </v>
      </c>
      <c r="I227">
        <v>166</v>
      </c>
    </row>
    <row r="228" spans="1:9">
      <c r="A228" t="str">
        <f>T("2018")</f>
        <v>2018</v>
      </c>
      <c r="B228" t="str">
        <f>T("FISICO                                            ")</f>
        <v xml:space="preserve">FISICO                                            </v>
      </c>
      <c r="C228" t="str">
        <f>T("ARGANZUELA          ")</f>
        <v xml:space="preserve">ARGANZUELA          </v>
      </c>
      <c r="D228" t="str">
        <f>T("ACACIAS             ")</f>
        <v xml:space="preserve">ACACIAS             </v>
      </c>
      <c r="E228" t="str">
        <f>T("MT ")</f>
        <v xml:space="preserve">MT </v>
      </c>
      <c r="F228" t="str">
        <f>T("MOTOCICLETAS   ")</f>
        <v xml:space="preserve">MOTOCICLETAS   </v>
      </c>
      <c r="G228" t="str">
        <f>T("De 500,01 a 1.000 CENTIMETROS CUBICOS             ")</f>
        <v xml:space="preserve">De 500,01 a 1.000 CENTIMETROS CUBICOS             </v>
      </c>
      <c r="H228" t="str">
        <f>T("GASOLINA                                          ")</f>
        <v xml:space="preserve">GASOLINA                                          </v>
      </c>
      <c r="I228">
        <v>351</v>
      </c>
    </row>
    <row r="229" spans="1:9">
      <c r="A229" t="str">
        <f>T("2018")</f>
        <v>2018</v>
      </c>
      <c r="B229" t="str">
        <f>T("FISICO                                            ")</f>
        <v xml:space="preserve">FISICO                                            </v>
      </c>
      <c r="C229" t="str">
        <f>T("ARGANZUELA          ")</f>
        <v xml:space="preserve">ARGANZUELA          </v>
      </c>
      <c r="D229" t="str">
        <f>T("ACACIAS             ")</f>
        <v xml:space="preserve">ACACIAS             </v>
      </c>
      <c r="E229" t="str">
        <f>T("MT ")</f>
        <v xml:space="preserve">MT </v>
      </c>
      <c r="F229" t="str">
        <f>T("MOTOCICLETAS   ")</f>
        <v xml:space="preserve">MOTOCICLETAS   </v>
      </c>
      <c r="G229" t="str">
        <f>T("De 1.000,01 CENTIMETROS CUBICOS en adelante       ")</f>
        <v xml:space="preserve">De 1.000,01 CENTIMETROS CUBICOS en adelante       </v>
      </c>
      <c r="H229" t="str">
        <f>T("GASOLINA                                          ")</f>
        <v xml:space="preserve">GASOLINA                                          </v>
      </c>
      <c r="I229">
        <v>67</v>
      </c>
    </row>
    <row r="230" spans="1:9">
      <c r="A230" t="str">
        <f>T("2018")</f>
        <v>2018</v>
      </c>
      <c r="B230" t="str">
        <f>T("FISICO                                            ")</f>
        <v xml:space="preserve">FISICO                                            </v>
      </c>
      <c r="C230" t="str">
        <f>T("ARGANZUELA          ")</f>
        <v xml:space="preserve">ARGANZUELA          </v>
      </c>
      <c r="D230" t="str">
        <f>T("CHOPERA             ")</f>
        <v xml:space="preserve">CHOPERA             </v>
      </c>
      <c r="E230" t="str">
        <f>T("MT ")</f>
        <v xml:space="preserve">MT </v>
      </c>
      <c r="F230" t="str">
        <f>T("MOTOCICLETAS   ")</f>
        <v xml:space="preserve">MOTOCICLETAS   </v>
      </c>
      <c r="G230" t="str">
        <f>T("De menos de 125,01 CENTIMETROS CUBICOS            ")</f>
        <v xml:space="preserve">De menos de 125,01 CENTIMETROS CUBICOS            </v>
      </c>
      <c r="H230" t="str">
        <f>T("GASOLINA                                          ")</f>
        <v xml:space="preserve">GASOLINA                                          </v>
      </c>
      <c r="I230">
        <v>309</v>
      </c>
    </row>
    <row r="231" spans="1:9">
      <c r="A231" t="str">
        <f>T("2018")</f>
        <v>2018</v>
      </c>
      <c r="B231" t="str">
        <f>T("FISICO                                            ")</f>
        <v xml:space="preserve">FISICO                                            </v>
      </c>
      <c r="C231" t="str">
        <f>T("ARGANZUELA          ")</f>
        <v xml:space="preserve">ARGANZUELA          </v>
      </c>
      <c r="D231" t="str">
        <f>T("CHOPERA             ")</f>
        <v xml:space="preserve">CHOPERA             </v>
      </c>
      <c r="E231" t="str">
        <f>T("MT ")</f>
        <v xml:space="preserve">MT </v>
      </c>
      <c r="F231" t="str">
        <f>T("MOTOCICLETAS   ")</f>
        <v xml:space="preserve">MOTOCICLETAS   </v>
      </c>
      <c r="G231" t="str">
        <f>T("De 125,01 a 250 CENTIMETROS CUBICOS               ")</f>
        <v xml:space="preserve">De 125,01 a 250 CENTIMETROS CUBICOS               </v>
      </c>
      <c r="H231" t="str">
        <f>T("GASOLINA                                          ")</f>
        <v xml:space="preserve">GASOLINA                                          </v>
      </c>
      <c r="I231">
        <v>91</v>
      </c>
    </row>
    <row r="232" spans="1:9">
      <c r="A232" t="str">
        <f>T("2018")</f>
        <v>2018</v>
      </c>
      <c r="B232" t="str">
        <f>T("FISICO                                            ")</f>
        <v xml:space="preserve">FISICO                                            </v>
      </c>
      <c r="C232" t="str">
        <f>T("ARGANZUELA          ")</f>
        <v xml:space="preserve">ARGANZUELA          </v>
      </c>
      <c r="D232" t="str">
        <f>T("CHOPERA             ")</f>
        <v xml:space="preserve">CHOPERA             </v>
      </c>
      <c r="E232" t="str">
        <f>T("MT ")</f>
        <v xml:space="preserve">MT </v>
      </c>
      <c r="F232" t="str">
        <f>T("MOTOCICLETAS   ")</f>
        <v xml:space="preserve">MOTOCICLETAS   </v>
      </c>
      <c r="G232" t="str">
        <f>T("De 250,01 a 500 CENTIMETROS CUBICOS               ")</f>
        <v xml:space="preserve">De 250,01 a 500 CENTIMETROS CUBICOS               </v>
      </c>
      <c r="H232" t="str">
        <f>T("GASOLINA                                          ")</f>
        <v xml:space="preserve">GASOLINA                                          </v>
      </c>
      <c r="I232">
        <v>87</v>
      </c>
    </row>
    <row r="233" spans="1:9">
      <c r="A233" t="str">
        <f>T("2018")</f>
        <v>2018</v>
      </c>
      <c r="B233" t="str">
        <f>T("FISICO                                            ")</f>
        <v xml:space="preserve">FISICO                                            </v>
      </c>
      <c r="C233" t="str">
        <f>T("ARGANZUELA          ")</f>
        <v xml:space="preserve">ARGANZUELA          </v>
      </c>
      <c r="D233" t="str">
        <f>T("CHOPERA             ")</f>
        <v xml:space="preserve">CHOPERA             </v>
      </c>
      <c r="E233" t="str">
        <f>T("MT ")</f>
        <v xml:space="preserve">MT </v>
      </c>
      <c r="F233" t="str">
        <f>T("MOTOCICLETAS   ")</f>
        <v xml:space="preserve">MOTOCICLETAS   </v>
      </c>
      <c r="G233" t="str">
        <f>T("De 500,01 a 1.000 CENTIMETROS CUBICOS             ")</f>
        <v xml:space="preserve">De 500,01 a 1.000 CENTIMETROS CUBICOS             </v>
      </c>
      <c r="H233" t="str">
        <f>T("GASOLINA                                          ")</f>
        <v xml:space="preserve">GASOLINA                                          </v>
      </c>
      <c r="I233">
        <v>176</v>
      </c>
    </row>
    <row r="234" spans="1:9">
      <c r="A234" t="str">
        <f>T("2018")</f>
        <v>2018</v>
      </c>
      <c r="B234" t="str">
        <f>T("FISICO                                            ")</f>
        <v xml:space="preserve">FISICO                                            </v>
      </c>
      <c r="C234" t="str">
        <f>T("ARGANZUELA          ")</f>
        <v xml:space="preserve">ARGANZUELA          </v>
      </c>
      <c r="D234" t="str">
        <f>T("CHOPERA             ")</f>
        <v xml:space="preserve">CHOPERA             </v>
      </c>
      <c r="E234" t="str">
        <f>T("MT ")</f>
        <v xml:space="preserve">MT </v>
      </c>
      <c r="F234" t="str">
        <f>T("MOTOCICLETAS   ")</f>
        <v xml:space="preserve">MOTOCICLETAS   </v>
      </c>
      <c r="G234" t="str">
        <f>T("De 1.000,01 CENTIMETROS CUBICOS en adelante       ")</f>
        <v xml:space="preserve">De 1.000,01 CENTIMETROS CUBICOS en adelante       </v>
      </c>
      <c r="H234" t="str">
        <f>T("GASOLINA                                          ")</f>
        <v xml:space="preserve">GASOLINA                                          </v>
      </c>
      <c r="I234">
        <v>27</v>
      </c>
    </row>
    <row r="235" spans="1:9">
      <c r="A235" t="str">
        <f>T("2018")</f>
        <v>2018</v>
      </c>
      <c r="B235" t="str">
        <f>T("FISICO                                            ")</f>
        <v xml:space="preserve">FISICO                                            </v>
      </c>
      <c r="C235" t="str">
        <f>T("ARGANZUELA          ")</f>
        <v xml:space="preserve">ARGANZUELA          </v>
      </c>
      <c r="D235" t="str">
        <f>T("LEGAZPI             ")</f>
        <v xml:space="preserve">LEGAZPI             </v>
      </c>
      <c r="E235" t="str">
        <f>T("MT ")</f>
        <v xml:space="preserve">MT </v>
      </c>
      <c r="F235" t="str">
        <f>T("MOTOCICLETAS   ")</f>
        <v xml:space="preserve">MOTOCICLETAS   </v>
      </c>
      <c r="G235" t="str">
        <f>T("De menos de 125,01 CENTIMETROS CUBICOS            ")</f>
        <v xml:space="preserve">De menos de 125,01 CENTIMETROS CUBICOS            </v>
      </c>
      <c r="H235" t="str">
        <f>T("GASOLINA                                          ")</f>
        <v xml:space="preserve">GASOLINA                                          </v>
      </c>
      <c r="I235">
        <v>414</v>
      </c>
    </row>
    <row r="236" spans="1:9">
      <c r="A236" t="str">
        <f>T("2018")</f>
        <v>2018</v>
      </c>
      <c r="B236" t="str">
        <f>T("FISICO                                            ")</f>
        <v xml:space="preserve">FISICO                                            </v>
      </c>
      <c r="C236" t="str">
        <f>T("ARGANZUELA          ")</f>
        <v xml:space="preserve">ARGANZUELA          </v>
      </c>
      <c r="D236" t="str">
        <f>T("LEGAZPI             ")</f>
        <v xml:space="preserve">LEGAZPI             </v>
      </c>
      <c r="E236" t="str">
        <f>T("MT ")</f>
        <v xml:space="preserve">MT </v>
      </c>
      <c r="F236" t="str">
        <f>T("MOTOCICLETAS   ")</f>
        <v xml:space="preserve">MOTOCICLETAS   </v>
      </c>
      <c r="G236" t="str">
        <f>T("De 125,01 a 250 CENTIMETROS CUBICOS               ")</f>
        <v xml:space="preserve">De 125,01 a 250 CENTIMETROS CUBICOS               </v>
      </c>
      <c r="H236" t="str">
        <f>T("GASOLINA                                          ")</f>
        <v xml:space="preserve">GASOLINA                                          </v>
      </c>
      <c r="I236">
        <v>107</v>
      </c>
    </row>
    <row r="237" spans="1:9">
      <c r="A237" t="str">
        <f>T("2018")</f>
        <v>2018</v>
      </c>
      <c r="B237" t="str">
        <f>T("FISICO                                            ")</f>
        <v xml:space="preserve">FISICO                                            </v>
      </c>
      <c r="C237" t="str">
        <f>T("ARGANZUELA          ")</f>
        <v xml:space="preserve">ARGANZUELA          </v>
      </c>
      <c r="D237" t="str">
        <f>T("LEGAZPI             ")</f>
        <v xml:space="preserve">LEGAZPI             </v>
      </c>
      <c r="E237" t="str">
        <f>T("MT ")</f>
        <v xml:space="preserve">MT </v>
      </c>
      <c r="F237" t="str">
        <f>T("MOTOCICLETAS   ")</f>
        <v xml:space="preserve">MOTOCICLETAS   </v>
      </c>
      <c r="G237" t="str">
        <f>T("De 250,01 a 500 CENTIMETROS CUBICOS               ")</f>
        <v xml:space="preserve">De 250,01 a 500 CENTIMETROS CUBICOS               </v>
      </c>
      <c r="H237" t="str">
        <f>T("GASOLINA                                          ")</f>
        <v xml:space="preserve">GASOLINA                                          </v>
      </c>
      <c r="I237">
        <v>124</v>
      </c>
    </row>
    <row r="238" spans="1:9">
      <c r="A238" t="str">
        <f>T("2018")</f>
        <v>2018</v>
      </c>
      <c r="B238" t="str">
        <f>T("FISICO                                            ")</f>
        <v xml:space="preserve">FISICO                                            </v>
      </c>
      <c r="C238" t="str">
        <f>T("ARGANZUELA          ")</f>
        <v xml:space="preserve">ARGANZUELA          </v>
      </c>
      <c r="D238" t="str">
        <f>T("LEGAZPI             ")</f>
        <v xml:space="preserve">LEGAZPI             </v>
      </c>
      <c r="E238" t="str">
        <f>T("MT ")</f>
        <v xml:space="preserve">MT </v>
      </c>
      <c r="F238" t="str">
        <f>T("MOTOCICLETAS   ")</f>
        <v xml:space="preserve">MOTOCICLETAS   </v>
      </c>
      <c r="G238" t="str">
        <f>T("De 500,01 a 1.000 CENTIMETROS CUBICOS             ")</f>
        <v xml:space="preserve">De 500,01 a 1.000 CENTIMETROS CUBICOS             </v>
      </c>
      <c r="H238" t="str">
        <f>T("GASOLINA                                          ")</f>
        <v xml:space="preserve">GASOLINA                                          </v>
      </c>
      <c r="I238">
        <v>238</v>
      </c>
    </row>
    <row r="239" spans="1:9">
      <c r="A239" t="str">
        <f>T("2018")</f>
        <v>2018</v>
      </c>
      <c r="B239" t="str">
        <f>T("FISICO                                            ")</f>
        <v xml:space="preserve">FISICO                                            </v>
      </c>
      <c r="C239" t="str">
        <f>T("ARGANZUELA          ")</f>
        <v xml:space="preserve">ARGANZUELA          </v>
      </c>
      <c r="D239" t="str">
        <f>T("LEGAZPI             ")</f>
        <v xml:space="preserve">LEGAZPI             </v>
      </c>
      <c r="E239" t="str">
        <f>T("MT ")</f>
        <v xml:space="preserve">MT </v>
      </c>
      <c r="F239" t="str">
        <f>T("MOTOCICLETAS   ")</f>
        <v xml:space="preserve">MOTOCICLETAS   </v>
      </c>
      <c r="G239" t="str">
        <f>T("De 1.000,01 CENTIMETROS CUBICOS en adelante       ")</f>
        <v xml:space="preserve">De 1.000,01 CENTIMETROS CUBICOS en adelante       </v>
      </c>
      <c r="H239" t="str">
        <f>T("GASOLINA                                          ")</f>
        <v xml:space="preserve">GASOLINA                                          </v>
      </c>
      <c r="I239">
        <v>53</v>
      </c>
    </row>
    <row r="240" spans="1:9">
      <c r="A240" t="str">
        <f>T("2018")</f>
        <v>2018</v>
      </c>
      <c r="B240" t="str">
        <f>T("FISICO                                            ")</f>
        <v xml:space="preserve">FISICO                                            </v>
      </c>
      <c r="C240" t="str">
        <f>T("ARGANZUELA          ")</f>
        <v xml:space="preserve">ARGANZUELA          </v>
      </c>
      <c r="D240" t="str">
        <f>T("DELICIAS            ")</f>
        <v xml:space="preserve">DELICIAS            </v>
      </c>
      <c r="E240" t="str">
        <f>T("MT ")</f>
        <v xml:space="preserve">MT </v>
      </c>
      <c r="F240" t="str">
        <f>T("MOTOCICLETAS   ")</f>
        <v xml:space="preserve">MOTOCICLETAS   </v>
      </c>
      <c r="G240" t="str">
        <f>T("De menos de 125,01 CENTIMETROS CUBICOS            ")</f>
        <v xml:space="preserve">De menos de 125,01 CENTIMETROS CUBICOS            </v>
      </c>
      <c r="H240" t="str">
        <f>T("GASOLINA                                          ")</f>
        <v xml:space="preserve">GASOLINA                                          </v>
      </c>
      <c r="I240">
        <v>467</v>
      </c>
    </row>
    <row r="241" spans="1:9">
      <c r="A241" t="str">
        <f>T("2018")</f>
        <v>2018</v>
      </c>
      <c r="B241" t="str">
        <f>T("FISICO                                            ")</f>
        <v xml:space="preserve">FISICO                                            </v>
      </c>
      <c r="C241" t="str">
        <f>T("ARGANZUELA          ")</f>
        <v xml:space="preserve">ARGANZUELA          </v>
      </c>
      <c r="D241" t="str">
        <f>T("DELICIAS            ")</f>
        <v xml:space="preserve">DELICIAS            </v>
      </c>
      <c r="E241" t="str">
        <f>T("MT ")</f>
        <v xml:space="preserve">MT </v>
      </c>
      <c r="F241" t="str">
        <f>T("MOTOCICLETAS   ")</f>
        <v xml:space="preserve">MOTOCICLETAS   </v>
      </c>
      <c r="G241" t="str">
        <f>T("De 125,01 a 250 CENTIMETROS CUBICOS               ")</f>
        <v xml:space="preserve">De 125,01 a 250 CENTIMETROS CUBICOS               </v>
      </c>
      <c r="H241" t="str">
        <f>T("GASOLINA                                          ")</f>
        <v xml:space="preserve">GASOLINA                                          </v>
      </c>
      <c r="I241">
        <v>148</v>
      </c>
    </row>
    <row r="242" spans="1:9">
      <c r="A242" t="str">
        <f>T("2018")</f>
        <v>2018</v>
      </c>
      <c r="B242" t="str">
        <f>T("FISICO                                            ")</f>
        <v xml:space="preserve">FISICO                                            </v>
      </c>
      <c r="C242" t="str">
        <f>T("ARGANZUELA          ")</f>
        <v xml:space="preserve">ARGANZUELA          </v>
      </c>
      <c r="D242" t="str">
        <f>T("DELICIAS            ")</f>
        <v xml:space="preserve">DELICIAS            </v>
      </c>
      <c r="E242" t="str">
        <f>T("MT ")</f>
        <v xml:space="preserve">MT </v>
      </c>
      <c r="F242" t="str">
        <f>T("MOTOCICLETAS   ")</f>
        <v xml:space="preserve">MOTOCICLETAS   </v>
      </c>
      <c r="G242" t="str">
        <f>T("De 250,01 a 500 CENTIMETROS CUBICOS               ")</f>
        <v xml:space="preserve">De 250,01 a 500 CENTIMETROS CUBICOS               </v>
      </c>
      <c r="H242" t="str">
        <f>T("GASOLINA                                          ")</f>
        <v xml:space="preserve">GASOLINA                                          </v>
      </c>
      <c r="I242">
        <v>139</v>
      </c>
    </row>
    <row r="243" spans="1:9">
      <c r="A243" t="str">
        <f>T("2018")</f>
        <v>2018</v>
      </c>
      <c r="B243" t="str">
        <f>T("FISICO                                            ")</f>
        <v xml:space="preserve">FISICO                                            </v>
      </c>
      <c r="C243" t="str">
        <f>T("ARGANZUELA          ")</f>
        <v xml:space="preserve">ARGANZUELA          </v>
      </c>
      <c r="D243" t="str">
        <f>T("DELICIAS            ")</f>
        <v xml:space="preserve">DELICIAS            </v>
      </c>
      <c r="E243" t="str">
        <f>T("MT ")</f>
        <v xml:space="preserve">MT </v>
      </c>
      <c r="F243" t="str">
        <f>T("MOTOCICLETAS   ")</f>
        <v xml:space="preserve">MOTOCICLETAS   </v>
      </c>
      <c r="G243" t="str">
        <f>T("De 500,01 a 1.000 CENTIMETROS CUBICOS             ")</f>
        <v xml:space="preserve">De 500,01 a 1.000 CENTIMETROS CUBICOS             </v>
      </c>
      <c r="H243" t="str">
        <f>T("GASOLINA                                          ")</f>
        <v xml:space="preserve">GASOLINA                                          </v>
      </c>
      <c r="I243">
        <v>253</v>
      </c>
    </row>
    <row r="244" spans="1:9">
      <c r="A244" t="str">
        <f>T("2018")</f>
        <v>2018</v>
      </c>
      <c r="B244" t="str">
        <f>T("FISICO                                            ")</f>
        <v xml:space="preserve">FISICO                                            </v>
      </c>
      <c r="C244" t="str">
        <f>T("ARGANZUELA          ")</f>
        <v xml:space="preserve">ARGANZUELA          </v>
      </c>
      <c r="D244" t="str">
        <f>T("DELICIAS            ")</f>
        <v xml:space="preserve">DELICIAS            </v>
      </c>
      <c r="E244" t="str">
        <f>T("MT ")</f>
        <v xml:space="preserve">MT </v>
      </c>
      <c r="F244" t="str">
        <f>T("MOTOCICLETAS   ")</f>
        <v xml:space="preserve">MOTOCICLETAS   </v>
      </c>
      <c r="G244" t="str">
        <f>T("De 1.000,01 CENTIMETROS CUBICOS en adelante       ")</f>
        <v xml:space="preserve">De 1.000,01 CENTIMETROS CUBICOS en adelante       </v>
      </c>
      <c r="H244" t="str">
        <f>T("GASOLINA                                          ")</f>
        <v xml:space="preserve">GASOLINA                                          </v>
      </c>
      <c r="I244">
        <v>52</v>
      </c>
    </row>
    <row r="245" spans="1:9">
      <c r="A245" t="str">
        <f>T("2018")</f>
        <v>2018</v>
      </c>
      <c r="B245" t="str">
        <f>T("FISICO                                            ")</f>
        <v xml:space="preserve">FISICO                                            </v>
      </c>
      <c r="C245" t="str">
        <f>T("ARGANZUELA          ")</f>
        <v xml:space="preserve">ARGANZUELA          </v>
      </c>
      <c r="D245" t="str">
        <f>T("PALOS DE MOGUER     ")</f>
        <v xml:space="preserve">PALOS DE MOGUER     </v>
      </c>
      <c r="E245" t="str">
        <f>T("MT ")</f>
        <v xml:space="preserve">MT </v>
      </c>
      <c r="F245" t="str">
        <f>T("MOTOCICLETAS   ")</f>
        <v xml:space="preserve">MOTOCICLETAS   </v>
      </c>
      <c r="G245" t="str">
        <f>T("De menos de 125,01 CENTIMETROS CUBICOS            ")</f>
        <v xml:space="preserve">De menos de 125,01 CENTIMETROS CUBICOS            </v>
      </c>
      <c r="H245" t="str">
        <f>T("GASOLINA                                          ")</f>
        <v xml:space="preserve">GASOLINA                                          </v>
      </c>
      <c r="I245">
        <v>440</v>
      </c>
    </row>
    <row r="246" spans="1:9">
      <c r="A246" t="str">
        <f>T("2018")</f>
        <v>2018</v>
      </c>
      <c r="B246" t="str">
        <f>T("FISICO                                            ")</f>
        <v xml:space="preserve">FISICO                                            </v>
      </c>
      <c r="C246" t="str">
        <f>T("ARGANZUELA          ")</f>
        <v xml:space="preserve">ARGANZUELA          </v>
      </c>
      <c r="D246" t="str">
        <f>T("PALOS DE MOGUER     ")</f>
        <v xml:space="preserve">PALOS DE MOGUER     </v>
      </c>
      <c r="E246" t="str">
        <f>T("MT ")</f>
        <v xml:space="preserve">MT </v>
      </c>
      <c r="F246" t="str">
        <f>T("MOTOCICLETAS   ")</f>
        <v xml:space="preserve">MOTOCICLETAS   </v>
      </c>
      <c r="G246" t="str">
        <f>T("De 125,01 a 250 CENTIMETROS CUBICOS               ")</f>
        <v xml:space="preserve">De 125,01 a 250 CENTIMETROS CUBICOS               </v>
      </c>
      <c r="H246" t="str">
        <f>T("GASOLINA                                          ")</f>
        <v xml:space="preserve">GASOLINA                                          </v>
      </c>
      <c r="I246">
        <v>140</v>
      </c>
    </row>
    <row r="247" spans="1:9">
      <c r="A247" t="str">
        <f>T("2018")</f>
        <v>2018</v>
      </c>
      <c r="B247" t="str">
        <f>T("FISICO                                            ")</f>
        <v xml:space="preserve">FISICO                                            </v>
      </c>
      <c r="C247" t="str">
        <f>T("ARGANZUELA          ")</f>
        <v xml:space="preserve">ARGANZUELA          </v>
      </c>
      <c r="D247" t="str">
        <f>T("PALOS DE MOGUER     ")</f>
        <v xml:space="preserve">PALOS DE MOGUER     </v>
      </c>
      <c r="E247" t="str">
        <f>T("MT ")</f>
        <v xml:space="preserve">MT </v>
      </c>
      <c r="F247" t="str">
        <f>T("MOTOCICLETAS   ")</f>
        <v xml:space="preserve">MOTOCICLETAS   </v>
      </c>
      <c r="G247" t="str">
        <f>T("De 250,01 a 500 CENTIMETROS CUBICOS               ")</f>
        <v xml:space="preserve">De 250,01 a 500 CENTIMETROS CUBICOS               </v>
      </c>
      <c r="H247" t="str">
        <f>T("GASOLINA                                          ")</f>
        <v xml:space="preserve">GASOLINA                                          </v>
      </c>
      <c r="I247">
        <v>117</v>
      </c>
    </row>
    <row r="248" spans="1:9">
      <c r="A248" t="str">
        <f>T("2018")</f>
        <v>2018</v>
      </c>
      <c r="B248" t="str">
        <f>T("FISICO                                            ")</f>
        <v xml:space="preserve">FISICO                                            </v>
      </c>
      <c r="C248" t="str">
        <f>T("ARGANZUELA          ")</f>
        <v xml:space="preserve">ARGANZUELA          </v>
      </c>
      <c r="D248" t="str">
        <f>T("PALOS DE MOGUER     ")</f>
        <v xml:space="preserve">PALOS DE MOGUER     </v>
      </c>
      <c r="E248" t="str">
        <f>T("MT ")</f>
        <v xml:space="preserve">MT </v>
      </c>
      <c r="F248" t="str">
        <f>T("MOTOCICLETAS   ")</f>
        <v xml:space="preserve">MOTOCICLETAS   </v>
      </c>
      <c r="G248" t="str">
        <f>T("De 500,01 a 1.000 CENTIMETROS CUBICOS             ")</f>
        <v xml:space="preserve">De 500,01 a 1.000 CENTIMETROS CUBICOS             </v>
      </c>
      <c r="H248" t="str">
        <f>T("GASOLINA                                          ")</f>
        <v xml:space="preserve">GASOLINA                                          </v>
      </c>
      <c r="I248">
        <v>213</v>
      </c>
    </row>
    <row r="249" spans="1:9">
      <c r="A249" t="str">
        <f>T("2018")</f>
        <v>2018</v>
      </c>
      <c r="B249" t="str">
        <f>T("FISICO                                            ")</f>
        <v xml:space="preserve">FISICO                                            </v>
      </c>
      <c r="C249" t="str">
        <f>T("ARGANZUELA          ")</f>
        <v xml:space="preserve">ARGANZUELA          </v>
      </c>
      <c r="D249" t="str">
        <f>T("PALOS DE MOGUER     ")</f>
        <v xml:space="preserve">PALOS DE MOGUER     </v>
      </c>
      <c r="E249" t="str">
        <f>T("MT ")</f>
        <v xml:space="preserve">MT </v>
      </c>
      <c r="F249" t="str">
        <f>T("MOTOCICLETAS   ")</f>
        <v xml:space="preserve">MOTOCICLETAS   </v>
      </c>
      <c r="G249" t="str">
        <f>T("De 1.000,01 CENTIMETROS CUBICOS en adelante       ")</f>
        <v xml:space="preserve">De 1.000,01 CENTIMETROS CUBICOS en adelante       </v>
      </c>
      <c r="H249" t="str">
        <f>T("GASOLINA                                          ")</f>
        <v xml:space="preserve">GASOLINA                                          </v>
      </c>
      <c r="I249">
        <v>52</v>
      </c>
    </row>
    <row r="250" spans="1:9">
      <c r="A250" t="str">
        <f>T("2018")</f>
        <v>2018</v>
      </c>
      <c r="B250" t="str">
        <f>T("FISICO                                            ")</f>
        <v xml:space="preserve">FISICO                                            </v>
      </c>
      <c r="C250" t="str">
        <f>T("ARGANZUELA          ")</f>
        <v xml:space="preserve">ARGANZUELA          </v>
      </c>
      <c r="D250" t="str">
        <f>T("ATOCHA              ")</f>
        <v xml:space="preserve">ATOCHA              </v>
      </c>
      <c r="E250" t="str">
        <f>T("MT ")</f>
        <v xml:space="preserve">MT </v>
      </c>
      <c r="F250" t="str">
        <f>T("MOTOCICLETAS   ")</f>
        <v xml:space="preserve">MOTOCICLETAS   </v>
      </c>
      <c r="G250" t="str">
        <f>T("De menos de 125,01 CENTIMETROS CUBICOS            ")</f>
        <v xml:space="preserve">De menos de 125,01 CENTIMETROS CUBICOS            </v>
      </c>
      <c r="H250" t="str">
        <f>T("GASOLINA                                          ")</f>
        <v xml:space="preserve">GASOLINA                                          </v>
      </c>
      <c r="I250">
        <v>18</v>
      </c>
    </row>
    <row r="251" spans="1:9">
      <c r="A251" t="str">
        <f>T("2018")</f>
        <v>2018</v>
      </c>
      <c r="B251" t="str">
        <f>T("FISICO                                            ")</f>
        <v xml:space="preserve">FISICO                                            </v>
      </c>
      <c r="C251" t="str">
        <f>T("ARGANZUELA          ")</f>
        <v xml:space="preserve">ARGANZUELA          </v>
      </c>
      <c r="D251" t="str">
        <f>T("ATOCHA              ")</f>
        <v xml:space="preserve">ATOCHA              </v>
      </c>
      <c r="E251" t="str">
        <f>T("MT ")</f>
        <v xml:space="preserve">MT </v>
      </c>
      <c r="F251" t="str">
        <f>T("MOTOCICLETAS   ")</f>
        <v xml:space="preserve">MOTOCICLETAS   </v>
      </c>
      <c r="G251" t="str">
        <f>T("De 125,01 a 250 CENTIMETROS CUBICOS               ")</f>
        <v xml:space="preserve">De 125,01 a 250 CENTIMETROS CUBICOS               </v>
      </c>
      <c r="H251" t="str">
        <f>T("GASOLINA                                          ")</f>
        <v xml:space="preserve">GASOLINA                                          </v>
      </c>
      <c r="I251">
        <v>6</v>
      </c>
    </row>
    <row r="252" spans="1:9">
      <c r="A252" t="str">
        <f>T("2018")</f>
        <v>2018</v>
      </c>
      <c r="B252" t="str">
        <f>T("FISICO                                            ")</f>
        <v xml:space="preserve">FISICO                                            </v>
      </c>
      <c r="C252" t="str">
        <f>T("ARGANZUELA          ")</f>
        <v xml:space="preserve">ARGANZUELA          </v>
      </c>
      <c r="D252" t="str">
        <f>T("ATOCHA              ")</f>
        <v xml:space="preserve">ATOCHA              </v>
      </c>
      <c r="E252" t="str">
        <f>T("MT ")</f>
        <v xml:space="preserve">MT </v>
      </c>
      <c r="F252" t="str">
        <f>T("MOTOCICLETAS   ")</f>
        <v xml:space="preserve">MOTOCICLETAS   </v>
      </c>
      <c r="G252" t="str">
        <f>T("De 250,01 a 500 CENTIMETROS CUBICOS               ")</f>
        <v xml:space="preserve">De 250,01 a 500 CENTIMETROS CUBICOS               </v>
      </c>
      <c r="H252" t="str">
        <f>T("GASOLINA                                          ")</f>
        <v xml:space="preserve">GASOLINA                                          </v>
      </c>
      <c r="I252">
        <v>11</v>
      </c>
    </row>
    <row r="253" spans="1:9">
      <c r="A253" t="str">
        <f>T("2018")</f>
        <v>2018</v>
      </c>
      <c r="B253" t="str">
        <f>T("FISICO                                            ")</f>
        <v xml:space="preserve">FISICO                                            </v>
      </c>
      <c r="C253" t="str">
        <f>T("ARGANZUELA          ")</f>
        <v xml:space="preserve">ARGANZUELA          </v>
      </c>
      <c r="D253" t="str">
        <f>T("ATOCHA              ")</f>
        <v xml:space="preserve">ATOCHA              </v>
      </c>
      <c r="E253" t="str">
        <f>T("MT ")</f>
        <v xml:space="preserve">MT </v>
      </c>
      <c r="F253" t="str">
        <f>T("MOTOCICLETAS   ")</f>
        <v xml:space="preserve">MOTOCICLETAS   </v>
      </c>
      <c r="G253" t="str">
        <f>T("De 500,01 a 1.000 CENTIMETROS CUBICOS             ")</f>
        <v xml:space="preserve">De 500,01 a 1.000 CENTIMETROS CUBICOS             </v>
      </c>
      <c r="H253" t="str">
        <f>T("GASOLINA                                          ")</f>
        <v xml:space="preserve">GASOLINA                                          </v>
      </c>
      <c r="I253">
        <v>18</v>
      </c>
    </row>
    <row r="254" spans="1:9">
      <c r="A254" t="str">
        <f>T("2018")</f>
        <v>2018</v>
      </c>
      <c r="B254" t="str">
        <f>T("FISICO                                            ")</f>
        <v xml:space="preserve">FISICO                                            </v>
      </c>
      <c r="C254" t="str">
        <f>T("ARGANZUELA          ")</f>
        <v xml:space="preserve">ARGANZUELA          </v>
      </c>
      <c r="D254" t="str">
        <f>T("ATOCHA              ")</f>
        <v xml:space="preserve">ATOCHA              </v>
      </c>
      <c r="E254" t="str">
        <f>T("MT ")</f>
        <v xml:space="preserve">MT </v>
      </c>
      <c r="F254" t="str">
        <f>T("MOTOCICLETAS   ")</f>
        <v xml:space="preserve">MOTOCICLETAS   </v>
      </c>
      <c r="G254" t="str">
        <f>T("De 1.000,01 CENTIMETROS CUBICOS en adelante       ")</f>
        <v xml:space="preserve">De 1.000,01 CENTIMETROS CUBICOS en adelante       </v>
      </c>
      <c r="H254" t="str">
        <f>T("GASOLINA                                          ")</f>
        <v xml:space="preserve">GASOLINA                                          </v>
      </c>
      <c r="I254">
        <v>3</v>
      </c>
    </row>
    <row r="255" spans="1:9">
      <c r="A255" t="str">
        <f>T("2018")</f>
        <v>2018</v>
      </c>
      <c r="B255" t="str">
        <f>T("JURIDICO                                          ")</f>
        <v xml:space="preserve">JURIDICO                                          </v>
      </c>
      <c r="C255" t="str">
        <f>T("ARGANZUELA          ")</f>
        <v xml:space="preserve">ARGANZUELA          </v>
      </c>
      <c r="D255" t="str">
        <f>T("SIN BARRIO          ")</f>
        <v xml:space="preserve">SIN BARRIO          </v>
      </c>
      <c r="E255" t="str">
        <f>T("MT ")</f>
        <v xml:space="preserve">MT </v>
      </c>
      <c r="F255" t="str">
        <f>T("MOTOCICLETAS   ")</f>
        <v xml:space="preserve">MOTOCICLETAS   </v>
      </c>
      <c r="G255" t="str">
        <f>T("De menos de 125,01 CENTIMETROS CUBICOS            ")</f>
        <v xml:space="preserve">De menos de 125,01 CENTIMETROS CUBICOS            </v>
      </c>
      <c r="H255" t="str">
        <f>T("GASOLINA                                          ")</f>
        <v xml:space="preserve">GASOLINA                                          </v>
      </c>
      <c r="I255">
        <v>4</v>
      </c>
    </row>
    <row r="256" spans="1:9">
      <c r="A256" t="str">
        <f>T("2018")</f>
        <v>2018</v>
      </c>
      <c r="B256" t="str">
        <f>T("JURIDICO                                          ")</f>
        <v xml:space="preserve">JURIDICO                                          </v>
      </c>
      <c r="C256" t="str">
        <f>T("ARGANZUELA          ")</f>
        <v xml:space="preserve">ARGANZUELA          </v>
      </c>
      <c r="D256" t="str">
        <f>T("SIN BARRIO          ")</f>
        <v xml:space="preserve">SIN BARRIO          </v>
      </c>
      <c r="E256" t="str">
        <f>T("MT ")</f>
        <v xml:space="preserve">MT </v>
      </c>
      <c r="F256" t="str">
        <f>T("MOTOCICLETAS   ")</f>
        <v xml:space="preserve">MOTOCICLETAS   </v>
      </c>
      <c r="G256" t="str">
        <f>T("De 250,01 a 500 CENTIMETROS CUBICOS               ")</f>
        <v xml:space="preserve">De 250,01 a 500 CENTIMETROS CUBICOS               </v>
      </c>
      <c r="H256" t="str">
        <f>T("GASOLINA                                          ")</f>
        <v xml:space="preserve">GASOLINA                                          </v>
      </c>
      <c r="I256">
        <v>1</v>
      </c>
    </row>
    <row r="257" spans="1:9">
      <c r="A257" t="str">
        <f>T("2018")</f>
        <v>2018</v>
      </c>
      <c r="B257" t="str">
        <f>T("JURIDICO                                          ")</f>
        <v xml:space="preserve">JURIDICO                                          </v>
      </c>
      <c r="C257" t="str">
        <f>T("ARGANZUELA          ")</f>
        <v xml:space="preserve">ARGANZUELA          </v>
      </c>
      <c r="D257" t="str">
        <f>T("SIN BARRIO          ")</f>
        <v xml:space="preserve">SIN BARRIO          </v>
      </c>
      <c r="E257" t="str">
        <f>T("MT ")</f>
        <v xml:space="preserve">MT </v>
      </c>
      <c r="F257" t="str">
        <f>T("MOTOCICLETAS   ")</f>
        <v xml:space="preserve">MOTOCICLETAS   </v>
      </c>
      <c r="G257" t="str">
        <f>T("De 500,01 a 1.000 CENTIMETROS CUBICOS             ")</f>
        <v xml:space="preserve">De 500,01 a 1.000 CENTIMETROS CUBICOS             </v>
      </c>
      <c r="H257" t="str">
        <f>T("GASOLINA                                          ")</f>
        <v xml:space="preserve">GASOLINA                                          </v>
      </c>
      <c r="I257">
        <v>2</v>
      </c>
    </row>
    <row r="258" spans="1:9">
      <c r="A258" t="str">
        <f>T("2018")</f>
        <v>2018</v>
      </c>
      <c r="B258" t="str">
        <f>T("JURIDICO                                          ")</f>
        <v xml:space="preserve">JURIDICO                                          </v>
      </c>
      <c r="C258" t="str">
        <f>T("ARGANZUELA          ")</f>
        <v xml:space="preserve">ARGANZUELA          </v>
      </c>
      <c r="D258" t="str">
        <f>T("SIN BARRIO          ")</f>
        <v xml:space="preserve">SIN BARRIO          </v>
      </c>
      <c r="E258" t="str">
        <f>T("MT ")</f>
        <v xml:space="preserve">MT </v>
      </c>
      <c r="F258" t="str">
        <f>T("MOTOCICLETAS   ")</f>
        <v xml:space="preserve">MOTOCICLETAS   </v>
      </c>
      <c r="G258" t="str">
        <f>T("De 1.000,01 CENTIMETROS CUBICOS en adelante       ")</f>
        <v xml:space="preserve">De 1.000,01 CENTIMETROS CUBICOS en adelante       </v>
      </c>
      <c r="H258" t="str">
        <f>T("GASOLINA                                          ")</f>
        <v xml:space="preserve">GASOLINA                                          </v>
      </c>
      <c r="I258">
        <v>1</v>
      </c>
    </row>
    <row r="259" spans="1:9">
      <c r="A259" t="str">
        <f>T("2018")</f>
        <v>2018</v>
      </c>
      <c r="B259" t="str">
        <f>T("JURIDICO                                          ")</f>
        <v xml:space="preserve">JURIDICO                                          </v>
      </c>
      <c r="C259" t="str">
        <f>T("ARGANZUELA          ")</f>
        <v xml:space="preserve">ARGANZUELA          </v>
      </c>
      <c r="D259" t="str">
        <f>T("IMPERIAL            ")</f>
        <v xml:space="preserve">IMPERIAL            </v>
      </c>
      <c r="E259" t="str">
        <f>T("MT ")</f>
        <v xml:space="preserve">MT </v>
      </c>
      <c r="F259" t="str">
        <f>T("MOTOCICLETAS   ")</f>
        <v xml:space="preserve">MOTOCICLETAS   </v>
      </c>
      <c r="G259" t="str">
        <f>T("De menos de 125,01 CENTIMETROS CUBICOS            ")</f>
        <v xml:space="preserve">De menos de 125,01 CENTIMETROS CUBICOS            </v>
      </c>
      <c r="H259" t="str">
        <f>T("GASOLINA                                          ")</f>
        <v xml:space="preserve">GASOLINA                                          </v>
      </c>
      <c r="I259">
        <v>23</v>
      </c>
    </row>
    <row r="260" spans="1:9">
      <c r="A260" t="str">
        <f>T("2018")</f>
        <v>2018</v>
      </c>
      <c r="B260" t="str">
        <f>T("JURIDICO                                          ")</f>
        <v xml:space="preserve">JURIDICO                                          </v>
      </c>
      <c r="C260" t="str">
        <f>T("ARGANZUELA          ")</f>
        <v xml:space="preserve">ARGANZUELA          </v>
      </c>
      <c r="D260" t="str">
        <f>T("IMPERIAL            ")</f>
        <v xml:space="preserve">IMPERIAL            </v>
      </c>
      <c r="E260" t="str">
        <f>T("MT ")</f>
        <v xml:space="preserve">MT </v>
      </c>
      <c r="F260" t="str">
        <f>T("MOTOCICLETAS   ")</f>
        <v xml:space="preserve">MOTOCICLETAS   </v>
      </c>
      <c r="G260" t="str">
        <f>T("De 125,01 a 250 CENTIMETROS CUBICOS               ")</f>
        <v xml:space="preserve">De 125,01 a 250 CENTIMETROS CUBICOS               </v>
      </c>
      <c r="H260" t="str">
        <f>T("GASOLINA                                          ")</f>
        <v xml:space="preserve">GASOLINA                                          </v>
      </c>
      <c r="I260">
        <v>15</v>
      </c>
    </row>
    <row r="261" spans="1:9">
      <c r="A261" t="str">
        <f>T("2018")</f>
        <v>2018</v>
      </c>
      <c r="B261" t="str">
        <f>T("JURIDICO                                          ")</f>
        <v xml:space="preserve">JURIDICO                                          </v>
      </c>
      <c r="C261" t="str">
        <f>T("ARGANZUELA          ")</f>
        <v xml:space="preserve">ARGANZUELA          </v>
      </c>
      <c r="D261" t="str">
        <f>T("IMPERIAL            ")</f>
        <v xml:space="preserve">IMPERIAL            </v>
      </c>
      <c r="E261" t="str">
        <f>T("MT ")</f>
        <v xml:space="preserve">MT </v>
      </c>
      <c r="F261" t="str">
        <f>T("MOTOCICLETAS   ")</f>
        <v xml:space="preserve">MOTOCICLETAS   </v>
      </c>
      <c r="G261" t="str">
        <f>T("De 250,01 a 500 CENTIMETROS CUBICOS               ")</f>
        <v xml:space="preserve">De 250,01 a 500 CENTIMETROS CUBICOS               </v>
      </c>
      <c r="H261" t="str">
        <f>T("GASOLINA                                          ")</f>
        <v xml:space="preserve">GASOLINA                                          </v>
      </c>
      <c r="I261">
        <v>14</v>
      </c>
    </row>
    <row r="262" spans="1:9">
      <c r="A262" t="str">
        <f>T("2018")</f>
        <v>2018</v>
      </c>
      <c r="B262" t="str">
        <f>T("JURIDICO                                          ")</f>
        <v xml:space="preserve">JURIDICO                                          </v>
      </c>
      <c r="C262" t="str">
        <f>T("ARGANZUELA          ")</f>
        <v xml:space="preserve">ARGANZUELA          </v>
      </c>
      <c r="D262" t="str">
        <f>T("IMPERIAL            ")</f>
        <v xml:space="preserve">IMPERIAL            </v>
      </c>
      <c r="E262" t="str">
        <f>T("MT ")</f>
        <v xml:space="preserve">MT </v>
      </c>
      <c r="F262" t="str">
        <f>T("MOTOCICLETAS   ")</f>
        <v xml:space="preserve">MOTOCICLETAS   </v>
      </c>
      <c r="G262" t="str">
        <f>T("De 500,01 a 1.000 CENTIMETROS CUBICOS             ")</f>
        <v xml:space="preserve">De 500,01 a 1.000 CENTIMETROS CUBICOS             </v>
      </c>
      <c r="H262" t="str">
        <f>T("GASOLINA                                          ")</f>
        <v xml:space="preserve">GASOLINA                                          </v>
      </c>
      <c r="I262">
        <v>10</v>
      </c>
    </row>
    <row r="263" spans="1:9">
      <c r="A263" t="str">
        <f>T("2018")</f>
        <v>2018</v>
      </c>
      <c r="B263" t="str">
        <f>T("JURIDICO                                          ")</f>
        <v xml:space="preserve">JURIDICO                                          </v>
      </c>
      <c r="C263" t="str">
        <f>T("ARGANZUELA          ")</f>
        <v xml:space="preserve">ARGANZUELA          </v>
      </c>
      <c r="D263" t="str">
        <f>T("IMPERIAL            ")</f>
        <v xml:space="preserve">IMPERIAL            </v>
      </c>
      <c r="E263" t="str">
        <f>T("MT ")</f>
        <v xml:space="preserve">MT </v>
      </c>
      <c r="F263" t="str">
        <f>T("MOTOCICLETAS   ")</f>
        <v xml:space="preserve">MOTOCICLETAS   </v>
      </c>
      <c r="G263" t="str">
        <f>T("De 1.000,01 CENTIMETROS CUBICOS en adelante       ")</f>
        <v xml:space="preserve">De 1.000,01 CENTIMETROS CUBICOS en adelante       </v>
      </c>
      <c r="H263" t="str">
        <f>T("GASOLINA                                          ")</f>
        <v xml:space="preserve">GASOLINA                                          </v>
      </c>
      <c r="I263">
        <v>2</v>
      </c>
    </row>
    <row r="264" spans="1:9">
      <c r="A264" t="str">
        <f>T("2018")</f>
        <v>2018</v>
      </c>
      <c r="B264" t="str">
        <f>T("JURIDICO                                          ")</f>
        <v xml:space="preserve">JURIDICO                                          </v>
      </c>
      <c r="C264" t="str">
        <f>T("ARGANZUELA          ")</f>
        <v xml:space="preserve">ARGANZUELA          </v>
      </c>
      <c r="D264" t="str">
        <f>T("ACACIAS             ")</f>
        <v xml:space="preserve">ACACIAS             </v>
      </c>
      <c r="E264" t="str">
        <f>T("MT ")</f>
        <v xml:space="preserve">MT </v>
      </c>
      <c r="F264" t="str">
        <f>T("MOTOCICLETAS   ")</f>
        <v xml:space="preserve">MOTOCICLETAS   </v>
      </c>
      <c r="G264" t="str">
        <f>T("De menos de 125,01 CENTIMETROS CUBICOS            ")</f>
        <v xml:space="preserve">De menos de 125,01 CENTIMETROS CUBICOS            </v>
      </c>
      <c r="H264" t="str">
        <f>T("GASOLINA                                          ")</f>
        <v xml:space="preserve">GASOLINA                                          </v>
      </c>
      <c r="I264">
        <v>46</v>
      </c>
    </row>
    <row r="265" spans="1:9">
      <c r="A265" t="str">
        <f>T("2018")</f>
        <v>2018</v>
      </c>
      <c r="B265" t="str">
        <f>T("JURIDICO                                          ")</f>
        <v xml:space="preserve">JURIDICO                                          </v>
      </c>
      <c r="C265" t="str">
        <f>T("ARGANZUELA          ")</f>
        <v xml:space="preserve">ARGANZUELA          </v>
      </c>
      <c r="D265" t="str">
        <f>T("ACACIAS             ")</f>
        <v xml:space="preserve">ACACIAS             </v>
      </c>
      <c r="E265" t="str">
        <f>T("MT ")</f>
        <v xml:space="preserve">MT </v>
      </c>
      <c r="F265" t="str">
        <f>T("MOTOCICLETAS   ")</f>
        <v xml:space="preserve">MOTOCICLETAS   </v>
      </c>
      <c r="G265" t="str">
        <f>T("De 125,01 a 250 CENTIMETROS CUBICOS               ")</f>
        <v xml:space="preserve">De 125,01 a 250 CENTIMETROS CUBICOS               </v>
      </c>
      <c r="H265" t="str">
        <f>T("GASOLINA                                          ")</f>
        <v xml:space="preserve">GASOLINA                                          </v>
      </c>
      <c r="I265">
        <v>15</v>
      </c>
    </row>
    <row r="266" spans="1:9">
      <c r="A266" t="str">
        <f>T("2018")</f>
        <v>2018</v>
      </c>
      <c r="B266" t="str">
        <f>T("JURIDICO                                          ")</f>
        <v xml:space="preserve">JURIDICO                                          </v>
      </c>
      <c r="C266" t="str">
        <f>T("ARGANZUELA          ")</f>
        <v xml:space="preserve">ARGANZUELA          </v>
      </c>
      <c r="D266" t="str">
        <f>T("ACACIAS             ")</f>
        <v xml:space="preserve">ACACIAS             </v>
      </c>
      <c r="E266" t="str">
        <f>T("MT ")</f>
        <v xml:space="preserve">MT </v>
      </c>
      <c r="F266" t="str">
        <f>T("MOTOCICLETAS   ")</f>
        <v xml:space="preserve">MOTOCICLETAS   </v>
      </c>
      <c r="G266" t="str">
        <f>T("De 250,01 a 500 CENTIMETROS CUBICOS               ")</f>
        <v xml:space="preserve">De 250,01 a 500 CENTIMETROS CUBICOS               </v>
      </c>
      <c r="H266" t="str">
        <f>T("GASOLINA                                          ")</f>
        <v xml:space="preserve">GASOLINA                                          </v>
      </c>
      <c r="I266">
        <v>7</v>
      </c>
    </row>
    <row r="267" spans="1:9">
      <c r="A267" t="str">
        <f>T("2018")</f>
        <v>2018</v>
      </c>
      <c r="B267" t="str">
        <f>T("JURIDICO                                          ")</f>
        <v xml:space="preserve">JURIDICO                                          </v>
      </c>
      <c r="C267" t="str">
        <f>T("ARGANZUELA          ")</f>
        <v xml:space="preserve">ARGANZUELA          </v>
      </c>
      <c r="D267" t="str">
        <f>T("ACACIAS             ")</f>
        <v xml:space="preserve">ACACIAS             </v>
      </c>
      <c r="E267" t="str">
        <f>T("MT ")</f>
        <v xml:space="preserve">MT </v>
      </c>
      <c r="F267" t="str">
        <f>T("MOTOCICLETAS   ")</f>
        <v xml:space="preserve">MOTOCICLETAS   </v>
      </c>
      <c r="G267" t="str">
        <f>T("De 500,01 a 1.000 CENTIMETROS CUBICOS             ")</f>
        <v xml:space="preserve">De 500,01 a 1.000 CENTIMETROS CUBICOS             </v>
      </c>
      <c r="H267" t="str">
        <f>T("GASOLINA                                          ")</f>
        <v xml:space="preserve">GASOLINA                                          </v>
      </c>
      <c r="I267">
        <v>17</v>
      </c>
    </row>
    <row r="268" spans="1:9">
      <c r="A268" t="str">
        <f>T("2018")</f>
        <v>2018</v>
      </c>
      <c r="B268" t="str">
        <f>T("JURIDICO                                          ")</f>
        <v xml:space="preserve">JURIDICO                                          </v>
      </c>
      <c r="C268" t="str">
        <f>T("ARGANZUELA          ")</f>
        <v xml:space="preserve">ARGANZUELA          </v>
      </c>
      <c r="D268" t="str">
        <f>T("ACACIAS             ")</f>
        <v xml:space="preserve">ACACIAS             </v>
      </c>
      <c r="E268" t="str">
        <f>T("MT ")</f>
        <v xml:space="preserve">MT </v>
      </c>
      <c r="F268" t="str">
        <f>T("MOTOCICLETAS   ")</f>
        <v xml:space="preserve">MOTOCICLETAS   </v>
      </c>
      <c r="G268" t="str">
        <f>T("De 1.000,01 CENTIMETROS CUBICOS en adelante       ")</f>
        <v xml:space="preserve">De 1.000,01 CENTIMETROS CUBICOS en adelante       </v>
      </c>
      <c r="H268" t="str">
        <f>T("GASOLINA                                          ")</f>
        <v xml:space="preserve">GASOLINA                                          </v>
      </c>
      <c r="I268">
        <v>7</v>
      </c>
    </row>
    <row r="269" spans="1:9">
      <c r="A269" t="str">
        <f>T("2018")</f>
        <v>2018</v>
      </c>
      <c r="B269" t="str">
        <f>T("JURIDICO                                          ")</f>
        <v xml:space="preserve">JURIDICO                                          </v>
      </c>
      <c r="C269" t="str">
        <f>T("ARGANZUELA          ")</f>
        <v xml:space="preserve">ARGANZUELA          </v>
      </c>
      <c r="D269" t="str">
        <f>T("CHOPERA             ")</f>
        <v xml:space="preserve">CHOPERA             </v>
      </c>
      <c r="E269" t="str">
        <f>T("MT ")</f>
        <v xml:space="preserve">MT </v>
      </c>
      <c r="F269" t="str">
        <f>T("MOTOCICLETAS   ")</f>
        <v xml:space="preserve">MOTOCICLETAS   </v>
      </c>
      <c r="G269" t="str">
        <f>T("De menos de 125,01 CENTIMETROS CUBICOS            ")</f>
        <v xml:space="preserve">De menos de 125,01 CENTIMETROS CUBICOS            </v>
      </c>
      <c r="H269" t="str">
        <f>T("GASOLINA                                          ")</f>
        <v xml:space="preserve">GASOLINA                                          </v>
      </c>
      <c r="I269">
        <v>13</v>
      </c>
    </row>
    <row r="270" spans="1:9">
      <c r="A270" t="str">
        <f>T("2018")</f>
        <v>2018</v>
      </c>
      <c r="B270" t="str">
        <f>T("JURIDICO                                          ")</f>
        <v xml:space="preserve">JURIDICO                                          </v>
      </c>
      <c r="C270" t="str">
        <f>T("ARGANZUELA          ")</f>
        <v xml:space="preserve">ARGANZUELA          </v>
      </c>
      <c r="D270" t="str">
        <f>T("CHOPERA             ")</f>
        <v xml:space="preserve">CHOPERA             </v>
      </c>
      <c r="E270" t="str">
        <f>T("MT ")</f>
        <v xml:space="preserve">MT </v>
      </c>
      <c r="F270" t="str">
        <f>T("MOTOCICLETAS   ")</f>
        <v xml:space="preserve">MOTOCICLETAS   </v>
      </c>
      <c r="G270" t="str">
        <f>T("De 125,01 a 250 CENTIMETROS CUBICOS               ")</f>
        <v xml:space="preserve">De 125,01 a 250 CENTIMETROS CUBICOS               </v>
      </c>
      <c r="H270" t="str">
        <f>T("GASOLINA                                          ")</f>
        <v xml:space="preserve">GASOLINA                                          </v>
      </c>
      <c r="I270">
        <v>6</v>
      </c>
    </row>
    <row r="271" spans="1:9">
      <c r="A271" t="str">
        <f>T("2018")</f>
        <v>2018</v>
      </c>
      <c r="B271" t="str">
        <f>T("JURIDICO                                          ")</f>
        <v xml:space="preserve">JURIDICO                                          </v>
      </c>
      <c r="C271" t="str">
        <f>T("ARGANZUELA          ")</f>
        <v xml:space="preserve">ARGANZUELA          </v>
      </c>
      <c r="D271" t="str">
        <f>T("CHOPERA             ")</f>
        <v xml:space="preserve">CHOPERA             </v>
      </c>
      <c r="E271" t="str">
        <f>T("MT ")</f>
        <v xml:space="preserve">MT </v>
      </c>
      <c r="F271" t="str">
        <f>T("MOTOCICLETAS   ")</f>
        <v xml:space="preserve">MOTOCICLETAS   </v>
      </c>
      <c r="G271" t="str">
        <f>T("De 250,01 a 500 CENTIMETROS CUBICOS               ")</f>
        <v xml:space="preserve">De 250,01 a 500 CENTIMETROS CUBICOS               </v>
      </c>
      <c r="H271" t="str">
        <f>T("GASOLINA                                          ")</f>
        <v xml:space="preserve">GASOLINA                                          </v>
      </c>
      <c r="I271">
        <v>6</v>
      </c>
    </row>
    <row r="272" spans="1:9">
      <c r="A272" t="str">
        <f>T("2018")</f>
        <v>2018</v>
      </c>
      <c r="B272" t="str">
        <f>T("JURIDICO                                          ")</f>
        <v xml:space="preserve">JURIDICO                                          </v>
      </c>
      <c r="C272" t="str">
        <f>T("ARGANZUELA          ")</f>
        <v xml:space="preserve">ARGANZUELA          </v>
      </c>
      <c r="D272" t="str">
        <f>T("CHOPERA             ")</f>
        <v xml:space="preserve">CHOPERA             </v>
      </c>
      <c r="E272" t="str">
        <f>T("MT ")</f>
        <v xml:space="preserve">MT </v>
      </c>
      <c r="F272" t="str">
        <f>T("MOTOCICLETAS   ")</f>
        <v xml:space="preserve">MOTOCICLETAS   </v>
      </c>
      <c r="G272" t="str">
        <f>T("De 500,01 a 1.000 CENTIMETROS CUBICOS             ")</f>
        <v xml:space="preserve">De 500,01 a 1.000 CENTIMETROS CUBICOS             </v>
      </c>
      <c r="H272" t="str">
        <f>T("GASOLINA                                          ")</f>
        <v xml:space="preserve">GASOLINA                                          </v>
      </c>
      <c r="I272">
        <v>3</v>
      </c>
    </row>
    <row r="273" spans="1:9">
      <c r="A273" t="str">
        <f>T("2018")</f>
        <v>2018</v>
      </c>
      <c r="B273" t="str">
        <f>T("JURIDICO                                          ")</f>
        <v xml:space="preserve">JURIDICO                                          </v>
      </c>
      <c r="C273" t="str">
        <f>T("ARGANZUELA          ")</f>
        <v xml:space="preserve">ARGANZUELA          </v>
      </c>
      <c r="D273" t="str">
        <f>T("CHOPERA             ")</f>
        <v xml:space="preserve">CHOPERA             </v>
      </c>
      <c r="E273" t="str">
        <f>T("MT ")</f>
        <v xml:space="preserve">MT </v>
      </c>
      <c r="F273" t="str">
        <f>T("MOTOCICLETAS   ")</f>
        <v xml:space="preserve">MOTOCICLETAS   </v>
      </c>
      <c r="G273" t="str">
        <f>T("De 1.000,01 CENTIMETROS CUBICOS en adelante       ")</f>
        <v xml:space="preserve">De 1.000,01 CENTIMETROS CUBICOS en adelante       </v>
      </c>
      <c r="H273" t="str">
        <f>T("GASOLINA                                          ")</f>
        <v xml:space="preserve">GASOLINA                                          </v>
      </c>
      <c r="I273">
        <v>3</v>
      </c>
    </row>
    <row r="274" spans="1:9">
      <c r="A274" t="str">
        <f>T("2018")</f>
        <v>2018</v>
      </c>
      <c r="B274" t="str">
        <f>T("JURIDICO                                          ")</f>
        <v xml:space="preserve">JURIDICO                                          </v>
      </c>
      <c r="C274" t="str">
        <f>T("ARGANZUELA          ")</f>
        <v xml:space="preserve">ARGANZUELA          </v>
      </c>
      <c r="D274" t="str">
        <f>T("LEGAZPI             ")</f>
        <v xml:space="preserve">LEGAZPI             </v>
      </c>
      <c r="E274" t="str">
        <f>T("MT ")</f>
        <v xml:space="preserve">MT </v>
      </c>
      <c r="F274" t="str">
        <f>T("MOTOCICLETAS   ")</f>
        <v xml:space="preserve">MOTOCICLETAS   </v>
      </c>
      <c r="G274" t="str">
        <f>T("De menos de 125,01 CENTIMETROS CUBICOS            ")</f>
        <v xml:space="preserve">De menos de 125,01 CENTIMETROS CUBICOS            </v>
      </c>
      <c r="H274" t="str">
        <f>T("GASOLINA                                          ")</f>
        <v xml:space="preserve">GASOLINA                                          </v>
      </c>
      <c r="I274">
        <v>20</v>
      </c>
    </row>
    <row r="275" spans="1:9">
      <c r="A275" t="str">
        <f>T("2018")</f>
        <v>2018</v>
      </c>
      <c r="B275" t="str">
        <f>T("JURIDICO                                          ")</f>
        <v xml:space="preserve">JURIDICO                                          </v>
      </c>
      <c r="C275" t="str">
        <f>T("ARGANZUELA          ")</f>
        <v xml:space="preserve">ARGANZUELA          </v>
      </c>
      <c r="D275" t="str">
        <f>T("LEGAZPI             ")</f>
        <v xml:space="preserve">LEGAZPI             </v>
      </c>
      <c r="E275" t="str">
        <f>T("MT ")</f>
        <v xml:space="preserve">MT </v>
      </c>
      <c r="F275" t="str">
        <f>T("MOTOCICLETAS   ")</f>
        <v xml:space="preserve">MOTOCICLETAS   </v>
      </c>
      <c r="G275" t="str">
        <f>T("De 125,01 a 250 CENTIMETROS CUBICOS               ")</f>
        <v xml:space="preserve">De 125,01 a 250 CENTIMETROS CUBICOS               </v>
      </c>
      <c r="H275" t="str">
        <f>T("GASOLINA                                          ")</f>
        <v xml:space="preserve">GASOLINA                                          </v>
      </c>
      <c r="I275">
        <v>4</v>
      </c>
    </row>
    <row r="276" spans="1:9">
      <c r="A276" t="str">
        <f>T("2018")</f>
        <v>2018</v>
      </c>
      <c r="B276" t="str">
        <f>T("JURIDICO                                          ")</f>
        <v xml:space="preserve">JURIDICO                                          </v>
      </c>
      <c r="C276" t="str">
        <f>T("ARGANZUELA          ")</f>
        <v xml:space="preserve">ARGANZUELA          </v>
      </c>
      <c r="D276" t="str">
        <f>T("LEGAZPI             ")</f>
        <v xml:space="preserve">LEGAZPI             </v>
      </c>
      <c r="E276" t="str">
        <f>T("MT ")</f>
        <v xml:space="preserve">MT </v>
      </c>
      <c r="F276" t="str">
        <f>T("MOTOCICLETAS   ")</f>
        <v xml:space="preserve">MOTOCICLETAS   </v>
      </c>
      <c r="G276" t="str">
        <f>T("De 250,01 a 500 CENTIMETROS CUBICOS               ")</f>
        <v xml:space="preserve">De 250,01 a 500 CENTIMETROS CUBICOS               </v>
      </c>
      <c r="H276" t="str">
        <f>T("GASOLINA                                          ")</f>
        <v xml:space="preserve">GASOLINA                                          </v>
      </c>
      <c r="I276">
        <v>6</v>
      </c>
    </row>
    <row r="277" spans="1:9">
      <c r="A277" t="str">
        <f>T("2018")</f>
        <v>2018</v>
      </c>
      <c r="B277" t="str">
        <f>T("JURIDICO                                          ")</f>
        <v xml:space="preserve">JURIDICO                                          </v>
      </c>
      <c r="C277" t="str">
        <f>T("ARGANZUELA          ")</f>
        <v xml:space="preserve">ARGANZUELA          </v>
      </c>
      <c r="D277" t="str">
        <f>T("LEGAZPI             ")</f>
        <v xml:space="preserve">LEGAZPI             </v>
      </c>
      <c r="E277" t="str">
        <f>T("MT ")</f>
        <v xml:space="preserve">MT </v>
      </c>
      <c r="F277" t="str">
        <f>T("MOTOCICLETAS   ")</f>
        <v xml:space="preserve">MOTOCICLETAS   </v>
      </c>
      <c r="G277" t="str">
        <f>T("De 500,01 a 1.000 CENTIMETROS CUBICOS             ")</f>
        <v xml:space="preserve">De 500,01 a 1.000 CENTIMETROS CUBICOS             </v>
      </c>
      <c r="H277" t="str">
        <f>T("GASOLINA                                          ")</f>
        <v xml:space="preserve">GASOLINA                                          </v>
      </c>
      <c r="I277">
        <v>11</v>
      </c>
    </row>
    <row r="278" spans="1:9">
      <c r="A278" t="str">
        <f>T("2018")</f>
        <v>2018</v>
      </c>
      <c r="B278" t="str">
        <f>T("JURIDICO                                          ")</f>
        <v xml:space="preserve">JURIDICO                                          </v>
      </c>
      <c r="C278" t="str">
        <f>T("ARGANZUELA          ")</f>
        <v xml:space="preserve">ARGANZUELA          </v>
      </c>
      <c r="D278" t="str">
        <f>T("LEGAZPI             ")</f>
        <v xml:space="preserve">LEGAZPI             </v>
      </c>
      <c r="E278" t="str">
        <f>T("MT ")</f>
        <v xml:space="preserve">MT </v>
      </c>
      <c r="F278" t="str">
        <f>T("MOTOCICLETAS   ")</f>
        <v xml:space="preserve">MOTOCICLETAS   </v>
      </c>
      <c r="G278" t="str">
        <f>T("De 1.000,01 CENTIMETROS CUBICOS en adelante       ")</f>
        <v xml:space="preserve">De 1.000,01 CENTIMETROS CUBICOS en adelante       </v>
      </c>
      <c r="H278" t="str">
        <f>T("GASOLINA                                          ")</f>
        <v xml:space="preserve">GASOLINA                                          </v>
      </c>
      <c r="I278">
        <v>7</v>
      </c>
    </row>
    <row r="279" spans="1:9">
      <c r="A279" t="str">
        <f>T("2018")</f>
        <v>2018</v>
      </c>
      <c r="B279" t="str">
        <f>T("JURIDICO                                          ")</f>
        <v xml:space="preserve">JURIDICO                                          </v>
      </c>
      <c r="C279" t="str">
        <f>T("ARGANZUELA          ")</f>
        <v xml:space="preserve">ARGANZUELA          </v>
      </c>
      <c r="D279" t="str">
        <f>T("DELICIAS            ")</f>
        <v xml:space="preserve">DELICIAS            </v>
      </c>
      <c r="E279" t="str">
        <f>T("MT ")</f>
        <v xml:space="preserve">MT </v>
      </c>
      <c r="F279" t="str">
        <f>T("MOTOCICLETAS   ")</f>
        <v xml:space="preserve">MOTOCICLETAS   </v>
      </c>
      <c r="G279" t="str">
        <f>T("De menos de 125,01 CENTIMETROS CUBICOS            ")</f>
        <v xml:space="preserve">De menos de 125,01 CENTIMETROS CUBICOS            </v>
      </c>
      <c r="H279" t="str">
        <f>T("GASOLINA                                          ")</f>
        <v xml:space="preserve">GASOLINA                                          </v>
      </c>
      <c r="I279">
        <v>30</v>
      </c>
    </row>
    <row r="280" spans="1:9">
      <c r="A280" t="str">
        <f>T("2018")</f>
        <v>2018</v>
      </c>
      <c r="B280" t="str">
        <f>T("JURIDICO                                          ")</f>
        <v xml:space="preserve">JURIDICO                                          </v>
      </c>
      <c r="C280" t="str">
        <f>T("ARGANZUELA          ")</f>
        <v xml:space="preserve">ARGANZUELA          </v>
      </c>
      <c r="D280" t="str">
        <f>T("DELICIAS            ")</f>
        <v xml:space="preserve">DELICIAS            </v>
      </c>
      <c r="E280" t="str">
        <f>T("MT ")</f>
        <v xml:space="preserve">MT </v>
      </c>
      <c r="F280" t="str">
        <f>T("MOTOCICLETAS   ")</f>
        <v xml:space="preserve">MOTOCICLETAS   </v>
      </c>
      <c r="G280" t="str">
        <f>T("De 125,01 a 250 CENTIMETROS CUBICOS               ")</f>
        <v xml:space="preserve">De 125,01 a 250 CENTIMETROS CUBICOS               </v>
      </c>
      <c r="H280" t="str">
        <f>T("GASOLINA                                          ")</f>
        <v xml:space="preserve">GASOLINA                                          </v>
      </c>
      <c r="I280">
        <v>5</v>
      </c>
    </row>
    <row r="281" spans="1:9">
      <c r="A281" t="str">
        <f>T("2018")</f>
        <v>2018</v>
      </c>
      <c r="B281" t="str">
        <f>T("JURIDICO                                          ")</f>
        <v xml:space="preserve">JURIDICO                                          </v>
      </c>
      <c r="C281" t="str">
        <f>T("ARGANZUELA          ")</f>
        <v xml:space="preserve">ARGANZUELA          </v>
      </c>
      <c r="D281" t="str">
        <f>T("DELICIAS            ")</f>
        <v xml:space="preserve">DELICIAS            </v>
      </c>
      <c r="E281" t="str">
        <f>T("MT ")</f>
        <v xml:space="preserve">MT </v>
      </c>
      <c r="F281" t="str">
        <f>T("MOTOCICLETAS   ")</f>
        <v xml:space="preserve">MOTOCICLETAS   </v>
      </c>
      <c r="G281" t="str">
        <f>T("De 250,01 a 500 CENTIMETROS CUBICOS               ")</f>
        <v xml:space="preserve">De 250,01 a 500 CENTIMETROS CUBICOS               </v>
      </c>
      <c r="H281" t="str">
        <f>T("GASOLINA                                          ")</f>
        <v xml:space="preserve">GASOLINA                                          </v>
      </c>
      <c r="I281">
        <v>4</v>
      </c>
    </row>
    <row r="282" spans="1:9">
      <c r="A282" t="str">
        <f>T("2018")</f>
        <v>2018</v>
      </c>
      <c r="B282" t="str">
        <f>T("JURIDICO                                          ")</f>
        <v xml:space="preserve">JURIDICO                                          </v>
      </c>
      <c r="C282" t="str">
        <f>T("ARGANZUELA          ")</f>
        <v xml:space="preserve">ARGANZUELA          </v>
      </c>
      <c r="D282" t="str">
        <f>T("DELICIAS            ")</f>
        <v xml:space="preserve">DELICIAS            </v>
      </c>
      <c r="E282" t="str">
        <f>T("MT ")</f>
        <v xml:space="preserve">MT </v>
      </c>
      <c r="F282" t="str">
        <f>T("MOTOCICLETAS   ")</f>
        <v xml:space="preserve">MOTOCICLETAS   </v>
      </c>
      <c r="G282" t="str">
        <f>T("De 500,01 a 1.000 CENTIMETROS CUBICOS             ")</f>
        <v xml:space="preserve">De 500,01 a 1.000 CENTIMETROS CUBICOS             </v>
      </c>
      <c r="H282" t="str">
        <f>T("GASOLINA                                          ")</f>
        <v xml:space="preserve">GASOLINA                                          </v>
      </c>
      <c r="I282">
        <v>10</v>
      </c>
    </row>
    <row r="283" spans="1:9">
      <c r="A283" t="str">
        <f>T("2018")</f>
        <v>2018</v>
      </c>
      <c r="B283" t="str">
        <f>T("JURIDICO                                          ")</f>
        <v xml:space="preserve">JURIDICO                                          </v>
      </c>
      <c r="C283" t="str">
        <f>T("ARGANZUELA          ")</f>
        <v xml:space="preserve">ARGANZUELA          </v>
      </c>
      <c r="D283" t="str">
        <f>T("DELICIAS            ")</f>
        <v xml:space="preserve">DELICIAS            </v>
      </c>
      <c r="E283" t="str">
        <f>T("MT ")</f>
        <v xml:space="preserve">MT </v>
      </c>
      <c r="F283" t="str">
        <f>T("MOTOCICLETAS   ")</f>
        <v xml:space="preserve">MOTOCICLETAS   </v>
      </c>
      <c r="G283" t="str">
        <f>T("De 1.000,01 CENTIMETROS CUBICOS en adelante       ")</f>
        <v xml:space="preserve">De 1.000,01 CENTIMETROS CUBICOS en adelante       </v>
      </c>
      <c r="H283" t="str">
        <f>T("GASOLINA                                          ")</f>
        <v xml:space="preserve">GASOLINA                                          </v>
      </c>
      <c r="I283">
        <v>5</v>
      </c>
    </row>
    <row r="284" spans="1:9">
      <c r="A284" t="str">
        <f>T("2018")</f>
        <v>2018</v>
      </c>
      <c r="B284" t="str">
        <f>T("JURIDICO                                          ")</f>
        <v xml:space="preserve">JURIDICO                                          </v>
      </c>
      <c r="C284" t="str">
        <f>T("ARGANZUELA          ")</f>
        <v xml:space="preserve">ARGANZUELA          </v>
      </c>
      <c r="D284" t="str">
        <f>T("PALOS DE MOGUER     ")</f>
        <v xml:space="preserve">PALOS DE MOGUER     </v>
      </c>
      <c r="E284" t="str">
        <f>T("MT ")</f>
        <v xml:space="preserve">MT </v>
      </c>
      <c r="F284" t="str">
        <f>T("MOTOCICLETAS   ")</f>
        <v xml:space="preserve">MOTOCICLETAS   </v>
      </c>
      <c r="G284" t="str">
        <f>T("De menos de 125,01 CENTIMETROS CUBICOS            ")</f>
        <v xml:space="preserve">De menos de 125,01 CENTIMETROS CUBICOS            </v>
      </c>
      <c r="H284" t="str">
        <f>T("GASOLINA                                          ")</f>
        <v xml:space="preserve">GASOLINA                                          </v>
      </c>
      <c r="I284">
        <v>53</v>
      </c>
    </row>
    <row r="285" spans="1:9">
      <c r="A285" t="str">
        <f>T("2018")</f>
        <v>2018</v>
      </c>
      <c r="B285" t="str">
        <f>T("JURIDICO                                          ")</f>
        <v xml:space="preserve">JURIDICO                                          </v>
      </c>
      <c r="C285" t="str">
        <f>T("ARGANZUELA          ")</f>
        <v xml:space="preserve">ARGANZUELA          </v>
      </c>
      <c r="D285" t="str">
        <f>T("PALOS DE MOGUER     ")</f>
        <v xml:space="preserve">PALOS DE MOGUER     </v>
      </c>
      <c r="E285" t="str">
        <f>T("MT ")</f>
        <v xml:space="preserve">MT </v>
      </c>
      <c r="F285" t="str">
        <f>T("MOTOCICLETAS   ")</f>
        <v xml:space="preserve">MOTOCICLETAS   </v>
      </c>
      <c r="G285" t="str">
        <f>T("De 125,01 a 250 CENTIMETROS CUBICOS               ")</f>
        <v xml:space="preserve">De 125,01 a 250 CENTIMETROS CUBICOS               </v>
      </c>
      <c r="H285" t="str">
        <f>T("GASOLINA                                          ")</f>
        <v xml:space="preserve">GASOLINA                                          </v>
      </c>
      <c r="I285">
        <v>11</v>
      </c>
    </row>
    <row r="286" spans="1:9">
      <c r="A286" t="str">
        <f>T("2018")</f>
        <v>2018</v>
      </c>
      <c r="B286" t="str">
        <f>T("JURIDICO                                          ")</f>
        <v xml:space="preserve">JURIDICO                                          </v>
      </c>
      <c r="C286" t="str">
        <f>T("ARGANZUELA          ")</f>
        <v xml:space="preserve">ARGANZUELA          </v>
      </c>
      <c r="D286" t="str">
        <f>T("PALOS DE MOGUER     ")</f>
        <v xml:space="preserve">PALOS DE MOGUER     </v>
      </c>
      <c r="E286" t="str">
        <f>T("MT ")</f>
        <v xml:space="preserve">MT </v>
      </c>
      <c r="F286" t="str">
        <f>T("MOTOCICLETAS   ")</f>
        <v xml:space="preserve">MOTOCICLETAS   </v>
      </c>
      <c r="G286" t="str">
        <f>T("De 250,01 a 500 CENTIMETROS CUBICOS               ")</f>
        <v xml:space="preserve">De 250,01 a 500 CENTIMETROS CUBICOS               </v>
      </c>
      <c r="H286" t="str">
        <f>T("GASOLINA                                          ")</f>
        <v xml:space="preserve">GASOLINA                                          </v>
      </c>
      <c r="I286">
        <v>13</v>
      </c>
    </row>
    <row r="287" spans="1:9">
      <c r="A287" t="str">
        <f>T("2018")</f>
        <v>2018</v>
      </c>
      <c r="B287" t="str">
        <f>T("JURIDICO                                          ")</f>
        <v xml:space="preserve">JURIDICO                                          </v>
      </c>
      <c r="C287" t="str">
        <f>T("ARGANZUELA          ")</f>
        <v xml:space="preserve">ARGANZUELA          </v>
      </c>
      <c r="D287" t="str">
        <f>T("PALOS DE MOGUER     ")</f>
        <v xml:space="preserve">PALOS DE MOGUER     </v>
      </c>
      <c r="E287" t="str">
        <f>T("MT ")</f>
        <v xml:space="preserve">MT </v>
      </c>
      <c r="F287" t="str">
        <f>T("MOTOCICLETAS   ")</f>
        <v xml:space="preserve">MOTOCICLETAS   </v>
      </c>
      <c r="G287" t="str">
        <f>T("De 500,01 a 1.000 CENTIMETROS CUBICOS             ")</f>
        <v xml:space="preserve">De 500,01 a 1.000 CENTIMETROS CUBICOS             </v>
      </c>
      <c r="H287" t="str">
        <f>T("GASOLINA                                          ")</f>
        <v xml:space="preserve">GASOLINA                                          </v>
      </c>
      <c r="I287">
        <v>22</v>
      </c>
    </row>
    <row r="288" spans="1:9">
      <c r="A288" t="str">
        <f>T("2018")</f>
        <v>2018</v>
      </c>
      <c r="B288" t="str">
        <f>T("JURIDICO                                          ")</f>
        <v xml:space="preserve">JURIDICO                                          </v>
      </c>
      <c r="C288" t="str">
        <f>T("ARGANZUELA          ")</f>
        <v xml:space="preserve">ARGANZUELA          </v>
      </c>
      <c r="D288" t="str">
        <f>T("PALOS DE MOGUER     ")</f>
        <v xml:space="preserve">PALOS DE MOGUER     </v>
      </c>
      <c r="E288" t="str">
        <f>T("MT ")</f>
        <v xml:space="preserve">MT </v>
      </c>
      <c r="F288" t="str">
        <f>T("MOTOCICLETAS   ")</f>
        <v xml:space="preserve">MOTOCICLETAS   </v>
      </c>
      <c r="G288" t="str">
        <f>T("De 1.000,01 CENTIMETROS CUBICOS en adelante       ")</f>
        <v xml:space="preserve">De 1.000,01 CENTIMETROS CUBICOS en adelante       </v>
      </c>
      <c r="H288" t="str">
        <f>T("GASOLINA                                          ")</f>
        <v xml:space="preserve">GASOLINA                                          </v>
      </c>
      <c r="I288">
        <v>5</v>
      </c>
    </row>
    <row r="289" spans="1:9">
      <c r="A289" t="str">
        <f>T("2018")</f>
        <v>2018</v>
      </c>
      <c r="B289" t="str">
        <f>T("JURIDICO                                          ")</f>
        <v xml:space="preserve">JURIDICO                                          </v>
      </c>
      <c r="C289" t="str">
        <f>T("ARGANZUELA          ")</f>
        <v xml:space="preserve">ARGANZUELA          </v>
      </c>
      <c r="D289" t="str">
        <f>T("ATOCHA              ")</f>
        <v xml:space="preserve">ATOCHA              </v>
      </c>
      <c r="E289" t="str">
        <f>T("MT ")</f>
        <v xml:space="preserve">MT </v>
      </c>
      <c r="F289" t="str">
        <f>T("MOTOCICLETAS   ")</f>
        <v xml:space="preserve">MOTOCICLETAS   </v>
      </c>
      <c r="G289" t="str">
        <f>T("De menos de 125,01 CENTIMETROS CUBICOS            ")</f>
        <v xml:space="preserve">De menos de 125,01 CENTIMETROS CUBICOS            </v>
      </c>
      <c r="H289" t="str">
        <f>T("GASOLINA                                          ")</f>
        <v xml:space="preserve">GASOLINA                                          </v>
      </c>
      <c r="I289">
        <v>1</v>
      </c>
    </row>
    <row r="290" spans="1:9">
      <c r="A290" t="str">
        <f>T("2018")</f>
        <v>2018</v>
      </c>
      <c r="B290" t="str">
        <f>T("JURIDICO                                          ")</f>
        <v xml:space="preserve">JURIDICO                                          </v>
      </c>
      <c r="C290" t="str">
        <f>T("ARGANZUELA          ")</f>
        <v xml:space="preserve">ARGANZUELA          </v>
      </c>
      <c r="D290" t="str">
        <f>T("ATOCHA              ")</f>
        <v xml:space="preserve">ATOCHA              </v>
      </c>
      <c r="E290" t="str">
        <f>T("MT ")</f>
        <v xml:space="preserve">MT </v>
      </c>
      <c r="F290" t="str">
        <f>T("MOTOCICLETAS   ")</f>
        <v xml:space="preserve">MOTOCICLETAS   </v>
      </c>
      <c r="G290" t="str">
        <f>T("De 1.000,01 CENTIMETROS CUBICOS en adelante       ")</f>
        <v xml:space="preserve">De 1.000,01 CENTIMETROS CUBICOS en adelante       </v>
      </c>
      <c r="H290" t="str">
        <f>T("GASOLINA                                          ")</f>
        <v xml:space="preserve">GASOLINA                                          </v>
      </c>
      <c r="I290">
        <v>1</v>
      </c>
    </row>
    <row r="291" spans="1:9">
      <c r="A291" t="str">
        <f>T("2018")</f>
        <v>2018</v>
      </c>
      <c r="B291" t="str">
        <f>T("Entidad sin personalidad jurídica (art. 35.4 LGT) ")</f>
        <v xml:space="preserve">Entidad sin personalidad jurídica (art. 35.4 LGT) </v>
      </c>
      <c r="C291" t="str">
        <f>T("ARGANZUELA          ")</f>
        <v xml:space="preserve">ARGANZUELA          </v>
      </c>
      <c r="D291" t="str">
        <f>T("IMPERIAL            ")</f>
        <v xml:space="preserve">IMPERIAL            </v>
      </c>
      <c r="E291" t="str">
        <f>T("MT ")</f>
        <v xml:space="preserve">MT </v>
      </c>
      <c r="F291" t="str">
        <f>T("MOTOCICLETAS   ")</f>
        <v xml:space="preserve">MOTOCICLETAS   </v>
      </c>
      <c r="G291" t="str">
        <f>T("De 125,01 a 250 CENTIMETROS CUBICOS               ")</f>
        <v xml:space="preserve">De 125,01 a 250 CENTIMETROS CUBICOS               </v>
      </c>
      <c r="I291">
        <v>1</v>
      </c>
    </row>
    <row r="292" spans="1:9">
      <c r="A292" t="str">
        <f>T("2018")</f>
        <v>2018</v>
      </c>
      <c r="B292" t="str">
        <f>T("Entidad sin personalidad jurídica (art. 35.4 LGT) ")</f>
        <v xml:space="preserve">Entidad sin personalidad jurídica (art. 35.4 LGT) </v>
      </c>
      <c r="C292" t="str">
        <f>T("ARGANZUELA          ")</f>
        <v xml:space="preserve">ARGANZUELA          </v>
      </c>
      <c r="D292" t="str">
        <f>T("ACACIAS             ")</f>
        <v xml:space="preserve">ACACIAS             </v>
      </c>
      <c r="E292" t="str">
        <f>T("MT ")</f>
        <v xml:space="preserve">MT </v>
      </c>
      <c r="F292" t="str">
        <f>T("MOTOCICLETAS   ")</f>
        <v xml:space="preserve">MOTOCICLETAS   </v>
      </c>
      <c r="G292" t="str">
        <f>T("De 125,01 a 250 CENTIMETROS CUBICOS               ")</f>
        <v xml:space="preserve">De 125,01 a 250 CENTIMETROS CUBICOS               </v>
      </c>
      <c r="I292">
        <v>1</v>
      </c>
    </row>
    <row r="293" spans="1:9">
      <c r="A293" t="str">
        <f>T("2018")</f>
        <v>2018</v>
      </c>
      <c r="B293" t="str">
        <f>T("Entidad sin personalidad jurídica (art. 35.4 LGT) ")</f>
        <v xml:space="preserve">Entidad sin personalidad jurídica (art. 35.4 LGT) </v>
      </c>
      <c r="C293" t="str">
        <f>T("ARGANZUELA          ")</f>
        <v xml:space="preserve">ARGANZUELA          </v>
      </c>
      <c r="D293" t="str">
        <f>T("CHOPERA             ")</f>
        <v xml:space="preserve">CHOPERA             </v>
      </c>
      <c r="E293" t="str">
        <f>T("MT ")</f>
        <v xml:space="preserve">MT </v>
      </c>
      <c r="F293" t="str">
        <f>T("MOTOCICLETAS   ")</f>
        <v xml:space="preserve">MOTOCICLETAS   </v>
      </c>
      <c r="G293" t="str">
        <f>T("De 250,01 a 500 CENTIMETROS CUBICOS               ")</f>
        <v xml:space="preserve">De 250,01 a 500 CENTIMETROS CUBICOS               </v>
      </c>
      <c r="I293">
        <v>1</v>
      </c>
    </row>
    <row r="294" spans="1:9">
      <c r="A294" t="str">
        <f>T("2018")</f>
        <v>2018</v>
      </c>
      <c r="B294" t="str">
        <f>T("Entidad sin personalidad jurídica (art. 35.4 LGT) ")</f>
        <v xml:space="preserve">Entidad sin personalidad jurídica (art. 35.4 LGT) </v>
      </c>
      <c r="C294" t="str">
        <f>T("ARGANZUELA          ")</f>
        <v xml:space="preserve">ARGANZUELA          </v>
      </c>
      <c r="D294" t="str">
        <f>T("DELICIAS            ")</f>
        <v xml:space="preserve">DELICIAS            </v>
      </c>
      <c r="E294" t="str">
        <f>T("MT ")</f>
        <v xml:space="preserve">MT </v>
      </c>
      <c r="F294" t="str">
        <f>T("MOTOCICLETAS   ")</f>
        <v xml:space="preserve">MOTOCICLETAS   </v>
      </c>
      <c r="G294" t="str">
        <f>T("De menos de 125,01 CENTIMETROS CUBICOS            ")</f>
        <v xml:space="preserve">De menos de 125,01 CENTIMETROS CUBICOS            </v>
      </c>
      <c r="I294">
        <v>1</v>
      </c>
    </row>
    <row r="295" spans="1:9">
      <c r="A295" t="str">
        <f>T("2018")</f>
        <v>2018</v>
      </c>
      <c r="B295" t="str">
        <f>T("FISICO                                            ")</f>
        <v xml:space="preserve">FISICO                                            </v>
      </c>
      <c r="C295" t="str">
        <f>T("ARGANZUELA          ")</f>
        <v xml:space="preserve">ARGANZUELA          </v>
      </c>
      <c r="D295" t="str">
        <f>T("SIN BARRIO          ")</f>
        <v xml:space="preserve">SIN BARRIO          </v>
      </c>
      <c r="E295" t="str">
        <f>T("MT ")</f>
        <v xml:space="preserve">MT </v>
      </c>
      <c r="F295" t="str">
        <f>T("MOTOCICLETAS   ")</f>
        <v xml:space="preserve">MOTOCICLETAS   </v>
      </c>
      <c r="G295" t="str">
        <f>T("De menos de 125,01 CENTIMETROS CUBICOS            ")</f>
        <v xml:space="preserve">De menos de 125,01 CENTIMETROS CUBICOS            </v>
      </c>
      <c r="I295">
        <v>1</v>
      </c>
    </row>
    <row r="296" spans="1:9">
      <c r="A296" t="str">
        <f>T("2018")</f>
        <v>2018</v>
      </c>
      <c r="B296" t="str">
        <f>T("FISICO                                            ")</f>
        <v xml:space="preserve">FISICO                                            </v>
      </c>
      <c r="C296" t="str">
        <f>T("ARGANZUELA          ")</f>
        <v xml:space="preserve">ARGANZUELA          </v>
      </c>
      <c r="D296" t="str">
        <f>T("IMPERIAL            ")</f>
        <v xml:space="preserve">IMPERIAL            </v>
      </c>
      <c r="E296" t="str">
        <f>T("MT ")</f>
        <v xml:space="preserve">MT </v>
      </c>
      <c r="F296" t="str">
        <f>T("MOTOCICLETAS   ")</f>
        <v xml:space="preserve">MOTOCICLETAS   </v>
      </c>
      <c r="G296" t="str">
        <f>T("De menos de 125,01 CENTIMETROS CUBICOS            ")</f>
        <v xml:space="preserve">De menos de 125,01 CENTIMETROS CUBICOS            </v>
      </c>
      <c r="I296">
        <v>19</v>
      </c>
    </row>
    <row r="297" spans="1:9">
      <c r="A297" t="str">
        <f>T("2018")</f>
        <v>2018</v>
      </c>
      <c r="B297" t="str">
        <f>T("FISICO                                            ")</f>
        <v xml:space="preserve">FISICO                                            </v>
      </c>
      <c r="C297" t="str">
        <f>T("ARGANZUELA          ")</f>
        <v xml:space="preserve">ARGANZUELA          </v>
      </c>
      <c r="D297" t="str">
        <f>T("IMPERIAL            ")</f>
        <v xml:space="preserve">IMPERIAL            </v>
      </c>
      <c r="E297" t="str">
        <f>T("MT ")</f>
        <v xml:space="preserve">MT </v>
      </c>
      <c r="F297" t="str">
        <f>T("MOTOCICLETAS   ")</f>
        <v xml:space="preserve">MOTOCICLETAS   </v>
      </c>
      <c r="G297" t="str">
        <f>T("De 125,01 a 250 CENTIMETROS CUBICOS               ")</f>
        <v xml:space="preserve">De 125,01 a 250 CENTIMETROS CUBICOS               </v>
      </c>
      <c r="I297">
        <v>9</v>
      </c>
    </row>
    <row r="298" spans="1:9">
      <c r="A298" t="str">
        <f>T("2018")</f>
        <v>2018</v>
      </c>
      <c r="B298" t="str">
        <f>T("FISICO                                            ")</f>
        <v xml:space="preserve">FISICO                                            </v>
      </c>
      <c r="C298" t="str">
        <f>T("ARGANZUELA          ")</f>
        <v xml:space="preserve">ARGANZUELA          </v>
      </c>
      <c r="D298" t="str">
        <f>T("IMPERIAL            ")</f>
        <v xml:space="preserve">IMPERIAL            </v>
      </c>
      <c r="E298" t="str">
        <f>T("MT ")</f>
        <v xml:space="preserve">MT </v>
      </c>
      <c r="F298" t="str">
        <f>T("MOTOCICLETAS   ")</f>
        <v xml:space="preserve">MOTOCICLETAS   </v>
      </c>
      <c r="G298" t="str">
        <f>T("De 250,01 a 500 CENTIMETROS CUBICOS               ")</f>
        <v xml:space="preserve">De 250,01 a 500 CENTIMETROS CUBICOS               </v>
      </c>
      <c r="I298">
        <v>5</v>
      </c>
    </row>
    <row r="299" spans="1:9">
      <c r="A299" t="str">
        <f>T("2018")</f>
        <v>2018</v>
      </c>
      <c r="B299" t="str">
        <f>T("FISICO                                            ")</f>
        <v xml:space="preserve">FISICO                                            </v>
      </c>
      <c r="C299" t="str">
        <f>T("ARGANZUELA          ")</f>
        <v xml:space="preserve">ARGANZUELA          </v>
      </c>
      <c r="D299" t="str">
        <f>T("IMPERIAL            ")</f>
        <v xml:space="preserve">IMPERIAL            </v>
      </c>
      <c r="E299" t="str">
        <f>T("MT ")</f>
        <v xml:space="preserve">MT </v>
      </c>
      <c r="F299" t="str">
        <f>T("MOTOCICLETAS   ")</f>
        <v xml:space="preserve">MOTOCICLETAS   </v>
      </c>
      <c r="G299" t="str">
        <f>T("De 500,01 a 1.000 CENTIMETROS CUBICOS             ")</f>
        <v xml:space="preserve">De 500,01 a 1.000 CENTIMETROS CUBICOS             </v>
      </c>
      <c r="I299">
        <v>9</v>
      </c>
    </row>
    <row r="300" spans="1:9">
      <c r="A300" t="str">
        <f>T("2018")</f>
        <v>2018</v>
      </c>
      <c r="B300" t="str">
        <f>T("FISICO                                            ")</f>
        <v xml:space="preserve">FISICO                                            </v>
      </c>
      <c r="C300" t="str">
        <f>T("ARGANZUELA          ")</f>
        <v xml:space="preserve">ARGANZUELA          </v>
      </c>
      <c r="D300" t="str">
        <f>T("IMPERIAL            ")</f>
        <v xml:space="preserve">IMPERIAL            </v>
      </c>
      <c r="E300" t="str">
        <f>T("MT ")</f>
        <v xml:space="preserve">MT </v>
      </c>
      <c r="F300" t="str">
        <f>T("MOTOCICLETAS   ")</f>
        <v xml:space="preserve">MOTOCICLETAS   </v>
      </c>
      <c r="G300" t="str">
        <f>T("De 1.000,01 CENTIMETROS CUBICOS en adelante       ")</f>
        <v xml:space="preserve">De 1.000,01 CENTIMETROS CUBICOS en adelante       </v>
      </c>
      <c r="I300">
        <v>1</v>
      </c>
    </row>
    <row r="301" spans="1:9">
      <c r="A301" t="str">
        <f>T("2018")</f>
        <v>2018</v>
      </c>
      <c r="B301" t="str">
        <f>T("FISICO                                            ")</f>
        <v xml:space="preserve">FISICO                                            </v>
      </c>
      <c r="C301" t="str">
        <f>T("ARGANZUELA          ")</f>
        <v xml:space="preserve">ARGANZUELA          </v>
      </c>
      <c r="D301" t="str">
        <f>T("ACACIAS             ")</f>
        <v xml:space="preserve">ACACIAS             </v>
      </c>
      <c r="E301" t="str">
        <f>T("MT ")</f>
        <v xml:space="preserve">MT </v>
      </c>
      <c r="F301" t="str">
        <f>T("MOTOCICLETAS   ")</f>
        <v xml:space="preserve">MOTOCICLETAS   </v>
      </c>
      <c r="G301" t="str">
        <f>T("De menos de 125,01 CENTIMETROS CUBICOS            ")</f>
        <v xml:space="preserve">De menos de 125,01 CENTIMETROS CUBICOS            </v>
      </c>
      <c r="I301">
        <v>22</v>
      </c>
    </row>
    <row r="302" spans="1:9">
      <c r="A302" t="str">
        <f>T("2018")</f>
        <v>2018</v>
      </c>
      <c r="B302" t="str">
        <f>T("FISICO                                            ")</f>
        <v xml:space="preserve">FISICO                                            </v>
      </c>
      <c r="C302" t="str">
        <f>T("ARGANZUELA          ")</f>
        <v xml:space="preserve">ARGANZUELA          </v>
      </c>
      <c r="D302" t="str">
        <f>T("ACACIAS             ")</f>
        <v xml:space="preserve">ACACIAS             </v>
      </c>
      <c r="E302" t="str">
        <f>T("MT ")</f>
        <v xml:space="preserve">MT </v>
      </c>
      <c r="F302" t="str">
        <f>T("MOTOCICLETAS   ")</f>
        <v xml:space="preserve">MOTOCICLETAS   </v>
      </c>
      <c r="G302" t="str">
        <f>T("De 125,01 a 250 CENTIMETROS CUBICOS               ")</f>
        <v xml:space="preserve">De 125,01 a 250 CENTIMETROS CUBICOS               </v>
      </c>
      <c r="I302">
        <v>20</v>
      </c>
    </row>
    <row r="303" spans="1:9">
      <c r="A303" t="str">
        <f>T("2018")</f>
        <v>2018</v>
      </c>
      <c r="B303" t="str">
        <f>T("FISICO                                            ")</f>
        <v xml:space="preserve">FISICO                                            </v>
      </c>
      <c r="C303" t="str">
        <f>T("ARGANZUELA          ")</f>
        <v xml:space="preserve">ARGANZUELA          </v>
      </c>
      <c r="D303" t="str">
        <f>T("ACACIAS             ")</f>
        <v xml:space="preserve">ACACIAS             </v>
      </c>
      <c r="E303" t="str">
        <f>T("MT ")</f>
        <v xml:space="preserve">MT </v>
      </c>
      <c r="F303" t="str">
        <f>T("MOTOCICLETAS   ")</f>
        <v xml:space="preserve">MOTOCICLETAS   </v>
      </c>
      <c r="G303" t="str">
        <f>T("De 250,01 a 500 CENTIMETROS CUBICOS               ")</f>
        <v xml:space="preserve">De 250,01 a 500 CENTIMETROS CUBICOS               </v>
      </c>
      <c r="I303">
        <v>7</v>
      </c>
    </row>
    <row r="304" spans="1:9">
      <c r="A304" t="str">
        <f>T("2018")</f>
        <v>2018</v>
      </c>
      <c r="B304" t="str">
        <f>T("FISICO                                            ")</f>
        <v xml:space="preserve">FISICO                                            </v>
      </c>
      <c r="C304" t="str">
        <f>T("ARGANZUELA          ")</f>
        <v xml:space="preserve">ARGANZUELA          </v>
      </c>
      <c r="D304" t="str">
        <f>T("ACACIAS             ")</f>
        <v xml:space="preserve">ACACIAS             </v>
      </c>
      <c r="E304" t="str">
        <f>T("MT ")</f>
        <v xml:space="preserve">MT </v>
      </c>
      <c r="F304" t="str">
        <f>T("MOTOCICLETAS   ")</f>
        <v xml:space="preserve">MOTOCICLETAS   </v>
      </c>
      <c r="G304" t="str">
        <f>T("De 500,01 a 1.000 CENTIMETROS CUBICOS             ")</f>
        <v xml:space="preserve">De 500,01 a 1.000 CENTIMETROS CUBICOS             </v>
      </c>
      <c r="I304">
        <v>18</v>
      </c>
    </row>
    <row r="305" spans="1:9">
      <c r="A305" t="str">
        <f>T("2018")</f>
        <v>2018</v>
      </c>
      <c r="B305" t="str">
        <f>T("FISICO                                            ")</f>
        <v xml:space="preserve">FISICO                                            </v>
      </c>
      <c r="C305" t="str">
        <f>T("ARGANZUELA          ")</f>
        <v xml:space="preserve">ARGANZUELA          </v>
      </c>
      <c r="D305" t="str">
        <f>T("ACACIAS             ")</f>
        <v xml:space="preserve">ACACIAS             </v>
      </c>
      <c r="E305" t="str">
        <f>T("MT ")</f>
        <v xml:space="preserve">MT </v>
      </c>
      <c r="F305" t="str">
        <f>T("MOTOCICLETAS   ")</f>
        <v xml:space="preserve">MOTOCICLETAS   </v>
      </c>
      <c r="G305" t="str">
        <f>T("De 1.000,01 CENTIMETROS CUBICOS en adelante       ")</f>
        <v xml:space="preserve">De 1.000,01 CENTIMETROS CUBICOS en adelante       </v>
      </c>
      <c r="I305">
        <v>4</v>
      </c>
    </row>
    <row r="306" spans="1:9">
      <c r="A306" t="str">
        <f>T("2018")</f>
        <v>2018</v>
      </c>
      <c r="B306" t="str">
        <f>T("FISICO                                            ")</f>
        <v xml:space="preserve">FISICO                                            </v>
      </c>
      <c r="C306" t="str">
        <f>T("ARGANZUELA          ")</f>
        <v xml:space="preserve">ARGANZUELA          </v>
      </c>
      <c r="D306" t="str">
        <f>T("CHOPERA             ")</f>
        <v xml:space="preserve">CHOPERA             </v>
      </c>
      <c r="E306" t="str">
        <f>T("MT ")</f>
        <v xml:space="preserve">MT </v>
      </c>
      <c r="F306" t="str">
        <f>T("MOTOCICLETAS   ")</f>
        <v xml:space="preserve">MOTOCICLETAS   </v>
      </c>
      <c r="G306" t="str">
        <f>T("De menos de 125,01 CENTIMETROS CUBICOS            ")</f>
        <v xml:space="preserve">De menos de 125,01 CENTIMETROS CUBICOS            </v>
      </c>
      <c r="I306">
        <v>8</v>
      </c>
    </row>
    <row r="307" spans="1:9">
      <c r="A307" t="str">
        <f>T("2018")</f>
        <v>2018</v>
      </c>
      <c r="B307" t="str">
        <f>T("FISICO                                            ")</f>
        <v xml:space="preserve">FISICO                                            </v>
      </c>
      <c r="C307" t="str">
        <f>T("ARGANZUELA          ")</f>
        <v xml:space="preserve">ARGANZUELA          </v>
      </c>
      <c r="D307" t="str">
        <f>T("CHOPERA             ")</f>
        <v xml:space="preserve">CHOPERA             </v>
      </c>
      <c r="E307" t="str">
        <f>T("MT ")</f>
        <v xml:space="preserve">MT </v>
      </c>
      <c r="F307" t="str">
        <f>T("MOTOCICLETAS   ")</f>
        <v xml:space="preserve">MOTOCICLETAS   </v>
      </c>
      <c r="G307" t="str">
        <f>T("De 125,01 a 250 CENTIMETROS CUBICOS               ")</f>
        <v xml:space="preserve">De 125,01 a 250 CENTIMETROS CUBICOS               </v>
      </c>
      <c r="I307">
        <v>5</v>
      </c>
    </row>
    <row r="308" spans="1:9">
      <c r="A308" t="str">
        <f>T("2018")</f>
        <v>2018</v>
      </c>
      <c r="B308" t="str">
        <f>T("FISICO                                            ")</f>
        <v xml:space="preserve">FISICO                                            </v>
      </c>
      <c r="C308" t="str">
        <f>T("ARGANZUELA          ")</f>
        <v xml:space="preserve">ARGANZUELA          </v>
      </c>
      <c r="D308" t="str">
        <f>T("CHOPERA             ")</f>
        <v xml:space="preserve">CHOPERA             </v>
      </c>
      <c r="E308" t="str">
        <f>T("MT ")</f>
        <v xml:space="preserve">MT </v>
      </c>
      <c r="F308" t="str">
        <f>T("MOTOCICLETAS   ")</f>
        <v xml:space="preserve">MOTOCICLETAS   </v>
      </c>
      <c r="G308" t="str">
        <f>T("De 250,01 a 500 CENTIMETROS CUBICOS               ")</f>
        <v xml:space="preserve">De 250,01 a 500 CENTIMETROS CUBICOS               </v>
      </c>
      <c r="I308">
        <v>3</v>
      </c>
    </row>
    <row r="309" spans="1:9">
      <c r="A309" t="str">
        <f>T("2018")</f>
        <v>2018</v>
      </c>
      <c r="B309" t="str">
        <f>T("FISICO                                            ")</f>
        <v xml:space="preserve">FISICO                                            </v>
      </c>
      <c r="C309" t="str">
        <f>T("ARGANZUELA          ")</f>
        <v xml:space="preserve">ARGANZUELA          </v>
      </c>
      <c r="D309" t="str">
        <f>T("CHOPERA             ")</f>
        <v xml:space="preserve">CHOPERA             </v>
      </c>
      <c r="E309" t="str">
        <f>T("MT ")</f>
        <v xml:space="preserve">MT </v>
      </c>
      <c r="F309" t="str">
        <f>T("MOTOCICLETAS   ")</f>
        <v xml:space="preserve">MOTOCICLETAS   </v>
      </c>
      <c r="G309" t="str">
        <f>T("De 500,01 a 1.000 CENTIMETROS CUBICOS             ")</f>
        <v xml:space="preserve">De 500,01 a 1.000 CENTIMETROS CUBICOS             </v>
      </c>
      <c r="I309">
        <v>5</v>
      </c>
    </row>
    <row r="310" spans="1:9">
      <c r="A310" t="str">
        <f>T("2018")</f>
        <v>2018</v>
      </c>
      <c r="B310" t="str">
        <f>T("FISICO                                            ")</f>
        <v xml:space="preserve">FISICO                                            </v>
      </c>
      <c r="C310" t="str">
        <f>T("ARGANZUELA          ")</f>
        <v xml:space="preserve">ARGANZUELA          </v>
      </c>
      <c r="D310" t="str">
        <f>T("LEGAZPI             ")</f>
        <v xml:space="preserve">LEGAZPI             </v>
      </c>
      <c r="E310" t="str">
        <f>T("MT ")</f>
        <v xml:space="preserve">MT </v>
      </c>
      <c r="F310" t="str">
        <f>T("MOTOCICLETAS   ")</f>
        <v xml:space="preserve">MOTOCICLETAS   </v>
      </c>
      <c r="G310" t="str">
        <f>T("De menos de 125,01 CENTIMETROS CUBICOS            ")</f>
        <v xml:space="preserve">De menos de 125,01 CENTIMETROS CUBICOS            </v>
      </c>
      <c r="I310">
        <v>17</v>
      </c>
    </row>
    <row r="311" spans="1:9">
      <c r="A311" t="str">
        <f>T("2018")</f>
        <v>2018</v>
      </c>
      <c r="B311" t="str">
        <f>T("FISICO                                            ")</f>
        <v xml:space="preserve">FISICO                                            </v>
      </c>
      <c r="C311" t="str">
        <f>T("ARGANZUELA          ")</f>
        <v xml:space="preserve">ARGANZUELA          </v>
      </c>
      <c r="D311" t="str">
        <f>T("LEGAZPI             ")</f>
        <v xml:space="preserve">LEGAZPI             </v>
      </c>
      <c r="E311" t="str">
        <f>T("MT ")</f>
        <v xml:space="preserve">MT </v>
      </c>
      <c r="F311" t="str">
        <f>T("MOTOCICLETAS   ")</f>
        <v xml:space="preserve">MOTOCICLETAS   </v>
      </c>
      <c r="G311" t="str">
        <f>T("De 125,01 a 250 CENTIMETROS CUBICOS               ")</f>
        <v xml:space="preserve">De 125,01 a 250 CENTIMETROS CUBICOS               </v>
      </c>
      <c r="I311">
        <v>9</v>
      </c>
    </row>
    <row r="312" spans="1:9">
      <c r="A312" t="str">
        <f>T("2018")</f>
        <v>2018</v>
      </c>
      <c r="B312" t="str">
        <f>T("FISICO                                            ")</f>
        <v xml:space="preserve">FISICO                                            </v>
      </c>
      <c r="C312" t="str">
        <f>T("ARGANZUELA          ")</f>
        <v xml:space="preserve">ARGANZUELA          </v>
      </c>
      <c r="D312" t="str">
        <f>T("LEGAZPI             ")</f>
        <v xml:space="preserve">LEGAZPI             </v>
      </c>
      <c r="E312" t="str">
        <f>T("MT ")</f>
        <v xml:space="preserve">MT </v>
      </c>
      <c r="F312" t="str">
        <f>T("MOTOCICLETAS   ")</f>
        <v xml:space="preserve">MOTOCICLETAS   </v>
      </c>
      <c r="G312" t="str">
        <f>T("De 250,01 a 500 CENTIMETROS CUBICOS               ")</f>
        <v xml:space="preserve">De 250,01 a 500 CENTIMETROS CUBICOS               </v>
      </c>
      <c r="I312">
        <v>3</v>
      </c>
    </row>
    <row r="313" spans="1:9">
      <c r="A313" t="str">
        <f>T("2018")</f>
        <v>2018</v>
      </c>
      <c r="B313" t="str">
        <f>T("FISICO                                            ")</f>
        <v xml:space="preserve">FISICO                                            </v>
      </c>
      <c r="C313" t="str">
        <f>T("ARGANZUELA          ")</f>
        <v xml:space="preserve">ARGANZUELA          </v>
      </c>
      <c r="D313" t="str">
        <f>T("LEGAZPI             ")</f>
        <v xml:space="preserve">LEGAZPI             </v>
      </c>
      <c r="E313" t="str">
        <f>T("MT ")</f>
        <v xml:space="preserve">MT </v>
      </c>
      <c r="F313" t="str">
        <f>T("MOTOCICLETAS   ")</f>
        <v xml:space="preserve">MOTOCICLETAS   </v>
      </c>
      <c r="G313" t="str">
        <f>T("De 500,01 a 1.000 CENTIMETROS CUBICOS             ")</f>
        <v xml:space="preserve">De 500,01 a 1.000 CENTIMETROS CUBICOS             </v>
      </c>
      <c r="I313">
        <v>7</v>
      </c>
    </row>
    <row r="314" spans="1:9">
      <c r="A314" t="str">
        <f>T("2018")</f>
        <v>2018</v>
      </c>
      <c r="B314" t="str">
        <f>T("FISICO                                            ")</f>
        <v xml:space="preserve">FISICO                                            </v>
      </c>
      <c r="C314" t="str">
        <f>T("ARGANZUELA          ")</f>
        <v xml:space="preserve">ARGANZUELA          </v>
      </c>
      <c r="D314" t="str">
        <f>T("LEGAZPI             ")</f>
        <v xml:space="preserve">LEGAZPI             </v>
      </c>
      <c r="E314" t="str">
        <f>T("MT ")</f>
        <v xml:space="preserve">MT </v>
      </c>
      <c r="F314" t="str">
        <f>T("MOTOCICLETAS   ")</f>
        <v xml:space="preserve">MOTOCICLETAS   </v>
      </c>
      <c r="G314" t="str">
        <f>T("De 1.000,01 CENTIMETROS CUBICOS en adelante       ")</f>
        <v xml:space="preserve">De 1.000,01 CENTIMETROS CUBICOS en adelante       </v>
      </c>
      <c r="I314">
        <v>1</v>
      </c>
    </row>
    <row r="315" spans="1:9">
      <c r="A315" t="str">
        <f>T("2018")</f>
        <v>2018</v>
      </c>
      <c r="B315" t="str">
        <f>T("FISICO                                            ")</f>
        <v xml:space="preserve">FISICO                                            </v>
      </c>
      <c r="C315" t="str">
        <f>T("ARGANZUELA          ")</f>
        <v xml:space="preserve">ARGANZUELA          </v>
      </c>
      <c r="D315" t="str">
        <f>T("DELICIAS            ")</f>
        <v xml:space="preserve">DELICIAS            </v>
      </c>
      <c r="E315" t="str">
        <f>T("MT ")</f>
        <v xml:space="preserve">MT </v>
      </c>
      <c r="F315" t="str">
        <f>T("MOTOCICLETAS   ")</f>
        <v xml:space="preserve">MOTOCICLETAS   </v>
      </c>
      <c r="G315" t="str">
        <f>T("De menos de 125,01 CENTIMETROS CUBICOS            ")</f>
        <v xml:space="preserve">De menos de 125,01 CENTIMETROS CUBICOS            </v>
      </c>
      <c r="I315">
        <v>13</v>
      </c>
    </row>
    <row r="316" spans="1:9">
      <c r="A316" t="str">
        <f>T("2018")</f>
        <v>2018</v>
      </c>
      <c r="B316" t="str">
        <f>T("FISICO                                            ")</f>
        <v xml:space="preserve">FISICO                                            </v>
      </c>
      <c r="C316" t="str">
        <f>T("ARGANZUELA          ")</f>
        <v xml:space="preserve">ARGANZUELA          </v>
      </c>
      <c r="D316" t="str">
        <f>T("DELICIAS            ")</f>
        <v xml:space="preserve">DELICIAS            </v>
      </c>
      <c r="E316" t="str">
        <f>T("MT ")</f>
        <v xml:space="preserve">MT </v>
      </c>
      <c r="F316" t="str">
        <f>T("MOTOCICLETAS   ")</f>
        <v xml:space="preserve">MOTOCICLETAS   </v>
      </c>
      <c r="G316" t="str">
        <f>T("De 125,01 a 250 CENTIMETROS CUBICOS               ")</f>
        <v xml:space="preserve">De 125,01 a 250 CENTIMETROS CUBICOS               </v>
      </c>
      <c r="I316">
        <v>15</v>
      </c>
    </row>
    <row r="317" spans="1:9">
      <c r="A317" t="str">
        <f>T("2018")</f>
        <v>2018</v>
      </c>
      <c r="B317" t="str">
        <f>T("FISICO                                            ")</f>
        <v xml:space="preserve">FISICO                                            </v>
      </c>
      <c r="C317" t="str">
        <f>T("ARGANZUELA          ")</f>
        <v xml:space="preserve">ARGANZUELA          </v>
      </c>
      <c r="D317" t="str">
        <f>T("DELICIAS            ")</f>
        <v xml:space="preserve">DELICIAS            </v>
      </c>
      <c r="E317" t="str">
        <f>T("MT ")</f>
        <v xml:space="preserve">MT </v>
      </c>
      <c r="F317" t="str">
        <f>T("MOTOCICLETAS   ")</f>
        <v xml:space="preserve">MOTOCICLETAS   </v>
      </c>
      <c r="G317" t="str">
        <f>T("De 250,01 a 500 CENTIMETROS CUBICOS               ")</f>
        <v xml:space="preserve">De 250,01 a 500 CENTIMETROS CUBICOS               </v>
      </c>
      <c r="I317">
        <v>5</v>
      </c>
    </row>
    <row r="318" spans="1:9">
      <c r="A318" t="str">
        <f>T("2018")</f>
        <v>2018</v>
      </c>
      <c r="B318" t="str">
        <f>T("FISICO                                            ")</f>
        <v xml:space="preserve">FISICO                                            </v>
      </c>
      <c r="C318" t="str">
        <f>T("ARGANZUELA          ")</f>
        <v xml:space="preserve">ARGANZUELA          </v>
      </c>
      <c r="D318" t="str">
        <f>T("DELICIAS            ")</f>
        <v xml:space="preserve">DELICIAS            </v>
      </c>
      <c r="E318" t="str">
        <f>T("MT ")</f>
        <v xml:space="preserve">MT </v>
      </c>
      <c r="F318" t="str">
        <f>T("MOTOCICLETAS   ")</f>
        <v xml:space="preserve">MOTOCICLETAS   </v>
      </c>
      <c r="G318" t="str">
        <f>T("De 500,01 a 1.000 CENTIMETROS CUBICOS             ")</f>
        <v xml:space="preserve">De 500,01 a 1.000 CENTIMETROS CUBICOS             </v>
      </c>
      <c r="I318">
        <v>11</v>
      </c>
    </row>
    <row r="319" spans="1:9">
      <c r="A319" t="str">
        <f>T("2018")</f>
        <v>2018</v>
      </c>
      <c r="B319" t="str">
        <f>T("FISICO                                            ")</f>
        <v xml:space="preserve">FISICO                                            </v>
      </c>
      <c r="C319" t="str">
        <f>T("ARGANZUELA          ")</f>
        <v xml:space="preserve">ARGANZUELA          </v>
      </c>
      <c r="D319" t="str">
        <f>T("DELICIAS            ")</f>
        <v xml:space="preserve">DELICIAS            </v>
      </c>
      <c r="E319" t="str">
        <f>T("MT ")</f>
        <v xml:space="preserve">MT </v>
      </c>
      <c r="F319" t="str">
        <f>T("MOTOCICLETAS   ")</f>
        <v xml:space="preserve">MOTOCICLETAS   </v>
      </c>
      <c r="G319" t="str">
        <f>T("De 1.000,01 CENTIMETROS CUBICOS en adelante       ")</f>
        <v xml:space="preserve">De 1.000,01 CENTIMETROS CUBICOS en adelante       </v>
      </c>
      <c r="I319">
        <v>2</v>
      </c>
    </row>
    <row r="320" spans="1:9">
      <c r="A320" t="str">
        <f>T("2018")</f>
        <v>2018</v>
      </c>
      <c r="B320" t="str">
        <f>T("FISICO                                            ")</f>
        <v xml:space="preserve">FISICO                                            </v>
      </c>
      <c r="C320" t="str">
        <f>T("ARGANZUELA          ")</f>
        <v xml:space="preserve">ARGANZUELA          </v>
      </c>
      <c r="D320" t="str">
        <f>T("PALOS DE MOGUER     ")</f>
        <v xml:space="preserve">PALOS DE MOGUER     </v>
      </c>
      <c r="E320" t="str">
        <f>T("MT ")</f>
        <v xml:space="preserve">MT </v>
      </c>
      <c r="F320" t="str">
        <f>T("MOTOCICLETAS   ")</f>
        <v xml:space="preserve">MOTOCICLETAS   </v>
      </c>
      <c r="G320" t="str">
        <f>T("De menos de 125,01 CENTIMETROS CUBICOS            ")</f>
        <v xml:space="preserve">De menos de 125,01 CENTIMETROS CUBICOS            </v>
      </c>
      <c r="I320">
        <v>14</v>
      </c>
    </row>
    <row r="321" spans="1:9">
      <c r="A321" t="str">
        <f>T("2018")</f>
        <v>2018</v>
      </c>
      <c r="B321" t="str">
        <f>T("FISICO                                            ")</f>
        <v xml:space="preserve">FISICO                                            </v>
      </c>
      <c r="C321" t="str">
        <f>T("ARGANZUELA          ")</f>
        <v xml:space="preserve">ARGANZUELA          </v>
      </c>
      <c r="D321" t="str">
        <f>T("PALOS DE MOGUER     ")</f>
        <v xml:space="preserve">PALOS DE MOGUER     </v>
      </c>
      <c r="E321" t="str">
        <f>T("MT ")</f>
        <v xml:space="preserve">MT </v>
      </c>
      <c r="F321" t="str">
        <f>T("MOTOCICLETAS   ")</f>
        <v xml:space="preserve">MOTOCICLETAS   </v>
      </c>
      <c r="G321" t="str">
        <f>T("De 125,01 a 250 CENTIMETROS CUBICOS               ")</f>
        <v xml:space="preserve">De 125,01 a 250 CENTIMETROS CUBICOS               </v>
      </c>
      <c r="I321">
        <v>9</v>
      </c>
    </row>
    <row r="322" spans="1:9">
      <c r="A322" t="str">
        <f>T("2018")</f>
        <v>2018</v>
      </c>
      <c r="B322" t="str">
        <f>T("FISICO                                            ")</f>
        <v xml:space="preserve">FISICO                                            </v>
      </c>
      <c r="C322" t="str">
        <f>T("ARGANZUELA          ")</f>
        <v xml:space="preserve">ARGANZUELA          </v>
      </c>
      <c r="D322" t="str">
        <f>T("PALOS DE MOGUER     ")</f>
        <v xml:space="preserve">PALOS DE MOGUER     </v>
      </c>
      <c r="E322" t="str">
        <f>T("MT ")</f>
        <v xml:space="preserve">MT </v>
      </c>
      <c r="F322" t="str">
        <f>T("MOTOCICLETAS   ")</f>
        <v xml:space="preserve">MOTOCICLETAS   </v>
      </c>
      <c r="G322" t="str">
        <f>T("De 250,01 a 500 CENTIMETROS CUBICOS               ")</f>
        <v xml:space="preserve">De 250,01 a 500 CENTIMETROS CUBICOS               </v>
      </c>
      <c r="I322">
        <v>6</v>
      </c>
    </row>
    <row r="323" spans="1:9">
      <c r="A323" t="str">
        <f>T("2018")</f>
        <v>2018</v>
      </c>
      <c r="B323" t="str">
        <f>T("FISICO                                            ")</f>
        <v xml:space="preserve">FISICO                                            </v>
      </c>
      <c r="C323" t="str">
        <f>T("ARGANZUELA          ")</f>
        <v xml:space="preserve">ARGANZUELA          </v>
      </c>
      <c r="D323" t="str">
        <f>T("PALOS DE MOGUER     ")</f>
        <v xml:space="preserve">PALOS DE MOGUER     </v>
      </c>
      <c r="E323" t="str">
        <f>T("MT ")</f>
        <v xml:space="preserve">MT </v>
      </c>
      <c r="F323" t="str">
        <f>T("MOTOCICLETAS   ")</f>
        <v xml:space="preserve">MOTOCICLETAS   </v>
      </c>
      <c r="G323" t="str">
        <f>T("De 500,01 a 1.000 CENTIMETROS CUBICOS             ")</f>
        <v xml:space="preserve">De 500,01 a 1.000 CENTIMETROS CUBICOS             </v>
      </c>
      <c r="I323">
        <v>11</v>
      </c>
    </row>
    <row r="324" spans="1:9">
      <c r="A324" t="str">
        <f>T("2018")</f>
        <v>2018</v>
      </c>
      <c r="B324" t="str">
        <f>T("FISICO                                            ")</f>
        <v xml:space="preserve">FISICO                                            </v>
      </c>
      <c r="C324" t="str">
        <f>T("ARGANZUELA          ")</f>
        <v xml:space="preserve">ARGANZUELA          </v>
      </c>
      <c r="D324" t="str">
        <f>T("PALOS DE MOGUER     ")</f>
        <v xml:space="preserve">PALOS DE MOGUER     </v>
      </c>
      <c r="E324" t="str">
        <f>T("MT ")</f>
        <v xml:space="preserve">MT </v>
      </c>
      <c r="F324" t="str">
        <f>T("MOTOCICLETAS   ")</f>
        <v xml:space="preserve">MOTOCICLETAS   </v>
      </c>
      <c r="G324" t="str">
        <f>T("De 1.000,01 CENTIMETROS CUBICOS en adelante       ")</f>
        <v xml:space="preserve">De 1.000,01 CENTIMETROS CUBICOS en adelante       </v>
      </c>
      <c r="I324">
        <v>2</v>
      </c>
    </row>
    <row r="325" spans="1:9">
      <c r="A325" t="str">
        <f>T("2018")</f>
        <v>2018</v>
      </c>
      <c r="B325" t="str">
        <f>T("FISICO                                            ")</f>
        <v xml:space="preserve">FISICO                                            </v>
      </c>
      <c r="C325" t="str">
        <f>T("ARGANZUELA          ")</f>
        <v xml:space="preserve">ARGANZUELA          </v>
      </c>
      <c r="D325" t="str">
        <f>T("ATOCHA              ")</f>
        <v xml:space="preserve">ATOCHA              </v>
      </c>
      <c r="E325" t="str">
        <f>T("MT ")</f>
        <v xml:space="preserve">MT </v>
      </c>
      <c r="F325" t="str">
        <f>T("MOTOCICLETAS   ")</f>
        <v xml:space="preserve">MOTOCICLETAS   </v>
      </c>
      <c r="G325" t="str">
        <f>T("De 125,01 a 250 CENTIMETROS CUBICOS               ")</f>
        <v xml:space="preserve">De 125,01 a 250 CENTIMETROS CUBICOS               </v>
      </c>
      <c r="I325">
        <v>1</v>
      </c>
    </row>
    <row r="326" spans="1:9">
      <c r="A326" t="str">
        <f>T("2018")</f>
        <v>2018</v>
      </c>
      <c r="B326" t="str">
        <f>T("JURIDICO                                          ")</f>
        <v xml:space="preserve">JURIDICO                                          </v>
      </c>
      <c r="C326" t="str">
        <f>T("ARGANZUELA          ")</f>
        <v xml:space="preserve">ARGANZUELA          </v>
      </c>
      <c r="D326" t="str">
        <f>T("IMPERIAL            ")</f>
        <v xml:space="preserve">IMPERIAL            </v>
      </c>
      <c r="E326" t="str">
        <f>T("MT ")</f>
        <v xml:space="preserve">MT </v>
      </c>
      <c r="F326" t="str">
        <f>T("MOTOCICLETAS   ")</f>
        <v xml:space="preserve">MOTOCICLETAS   </v>
      </c>
      <c r="G326" t="str">
        <f>T("De menos de 125,01 CENTIMETROS CUBICOS            ")</f>
        <v xml:space="preserve">De menos de 125,01 CENTIMETROS CUBICOS            </v>
      </c>
      <c r="I326">
        <v>2</v>
      </c>
    </row>
    <row r="327" spans="1:9">
      <c r="A327" t="str">
        <f>T("2018")</f>
        <v>2018</v>
      </c>
      <c r="B327" t="str">
        <f>T("JURIDICO                                          ")</f>
        <v xml:space="preserve">JURIDICO                                          </v>
      </c>
      <c r="C327" t="str">
        <f>T("ARGANZUELA          ")</f>
        <v xml:space="preserve">ARGANZUELA          </v>
      </c>
      <c r="D327" t="str">
        <f>T("ACACIAS             ")</f>
        <v xml:space="preserve">ACACIAS             </v>
      </c>
      <c r="E327" t="str">
        <f>T("MT ")</f>
        <v xml:space="preserve">MT </v>
      </c>
      <c r="F327" t="str">
        <f>T("MOTOCICLETAS   ")</f>
        <v xml:space="preserve">MOTOCICLETAS   </v>
      </c>
      <c r="G327" t="str">
        <f>T("De 125,01 a 250 CENTIMETROS CUBICOS               ")</f>
        <v xml:space="preserve">De 125,01 a 250 CENTIMETROS CUBICOS               </v>
      </c>
      <c r="I327">
        <v>1</v>
      </c>
    </row>
    <row r="328" spans="1:9">
      <c r="A328" t="str">
        <f>T("2018")</f>
        <v>2018</v>
      </c>
      <c r="B328" t="str">
        <f>T("JURIDICO                                          ")</f>
        <v xml:space="preserve">JURIDICO                                          </v>
      </c>
      <c r="C328" t="str">
        <f>T("ARGANZUELA          ")</f>
        <v xml:space="preserve">ARGANZUELA          </v>
      </c>
      <c r="D328" t="str">
        <f>T("ACACIAS             ")</f>
        <v xml:space="preserve">ACACIAS             </v>
      </c>
      <c r="E328" t="str">
        <f>T("MT ")</f>
        <v xml:space="preserve">MT </v>
      </c>
      <c r="F328" t="str">
        <f>T("MOTOCICLETAS   ")</f>
        <v xml:space="preserve">MOTOCICLETAS   </v>
      </c>
      <c r="G328" t="str">
        <f>T("De 250,01 a 500 CENTIMETROS CUBICOS               ")</f>
        <v xml:space="preserve">De 250,01 a 500 CENTIMETROS CUBICOS               </v>
      </c>
      <c r="I328">
        <v>1</v>
      </c>
    </row>
    <row r="329" spans="1:9">
      <c r="A329" t="str">
        <f>T("2018")</f>
        <v>2018</v>
      </c>
      <c r="B329" t="str">
        <f>T("JURIDICO                                          ")</f>
        <v xml:space="preserve">JURIDICO                                          </v>
      </c>
      <c r="C329" t="str">
        <f>T("ARGANZUELA          ")</f>
        <v xml:space="preserve">ARGANZUELA          </v>
      </c>
      <c r="D329" t="str">
        <f>T("ACACIAS             ")</f>
        <v xml:space="preserve">ACACIAS             </v>
      </c>
      <c r="E329" t="str">
        <f>T("MT ")</f>
        <v xml:space="preserve">MT </v>
      </c>
      <c r="F329" t="str">
        <f>T("MOTOCICLETAS   ")</f>
        <v xml:space="preserve">MOTOCICLETAS   </v>
      </c>
      <c r="G329" t="str">
        <f>T("De 500,01 a 1.000 CENTIMETROS CUBICOS             ")</f>
        <v xml:space="preserve">De 500,01 a 1.000 CENTIMETROS CUBICOS             </v>
      </c>
      <c r="I329">
        <v>2</v>
      </c>
    </row>
    <row r="330" spans="1:9">
      <c r="A330" t="str">
        <f>T("2018")</f>
        <v>2018</v>
      </c>
      <c r="B330" t="str">
        <f>T("JURIDICO                                          ")</f>
        <v xml:space="preserve">JURIDICO                                          </v>
      </c>
      <c r="C330" t="str">
        <f>T("ARGANZUELA          ")</f>
        <v xml:space="preserve">ARGANZUELA          </v>
      </c>
      <c r="D330" t="str">
        <f>T("DELICIAS            ")</f>
        <v xml:space="preserve">DELICIAS            </v>
      </c>
      <c r="E330" t="str">
        <f>T("MT ")</f>
        <v xml:space="preserve">MT </v>
      </c>
      <c r="F330" t="str">
        <f>T("MOTOCICLETAS   ")</f>
        <v xml:space="preserve">MOTOCICLETAS   </v>
      </c>
      <c r="G330" t="str">
        <f>T("De 500,01 a 1.000 CENTIMETROS CUBICOS             ")</f>
        <v xml:space="preserve">De 500,01 a 1.000 CENTIMETROS CUBICOS             </v>
      </c>
      <c r="I330">
        <v>1</v>
      </c>
    </row>
    <row r="331" spans="1:9">
      <c r="A331" t="str">
        <f>T("2018")</f>
        <v>2018</v>
      </c>
      <c r="B331" t="str">
        <f>T("JURIDICO                                          ")</f>
        <v xml:space="preserve">JURIDICO                                          </v>
      </c>
      <c r="C331" t="str">
        <f>T("ARGANZUELA          ")</f>
        <v xml:space="preserve">ARGANZUELA          </v>
      </c>
      <c r="D331" t="str">
        <f>T("PALOS DE MOGUER     ")</f>
        <v xml:space="preserve">PALOS DE MOGUER     </v>
      </c>
      <c r="E331" t="str">
        <f>T("MT ")</f>
        <v xml:space="preserve">MT </v>
      </c>
      <c r="F331" t="str">
        <f>T("MOTOCICLETAS   ")</f>
        <v xml:space="preserve">MOTOCICLETAS   </v>
      </c>
      <c r="G331" t="str">
        <f>T("De 125,01 a 250 CENTIMETROS CUBICOS               ")</f>
        <v xml:space="preserve">De 125,01 a 250 CENTIMETROS CUBICOS               </v>
      </c>
      <c r="I331">
        <v>1</v>
      </c>
    </row>
    <row r="332" spans="1:9">
      <c r="A332" t="str">
        <f>T("2018")</f>
        <v>2018</v>
      </c>
      <c r="B332" t="str">
        <f>T("JURIDICO                                          ")</f>
        <v xml:space="preserve">JURIDICO                                          </v>
      </c>
      <c r="C332" t="str">
        <f>T("ARGANZUELA          ")</f>
        <v xml:space="preserve">ARGANZUELA          </v>
      </c>
      <c r="D332" t="str">
        <f>T("PALOS DE MOGUER     ")</f>
        <v xml:space="preserve">PALOS DE MOGUER     </v>
      </c>
      <c r="E332" t="str">
        <f>T("MT ")</f>
        <v xml:space="preserve">MT </v>
      </c>
      <c r="F332" t="str">
        <f>T("MOTOCICLETAS   ")</f>
        <v xml:space="preserve">MOTOCICLETAS   </v>
      </c>
      <c r="G332" t="str">
        <f>T("De 250,01 a 500 CENTIMETROS CUBICOS               ")</f>
        <v xml:space="preserve">De 250,01 a 500 CENTIMETROS CUBICOS               </v>
      </c>
      <c r="I332">
        <v>1</v>
      </c>
    </row>
    <row r="333" spans="1:9">
      <c r="A333" t="str">
        <f>T("2018")</f>
        <v>2018</v>
      </c>
      <c r="B333" t="str">
        <f>T("JURIDICO                                          ")</f>
        <v xml:space="preserve">JURIDICO                                          </v>
      </c>
      <c r="C333" t="str">
        <f>T("ARGANZUELA          ")</f>
        <v xml:space="preserve">ARGANZUELA          </v>
      </c>
      <c r="D333" t="str">
        <f>T("PALOS DE MOGUER     ")</f>
        <v xml:space="preserve">PALOS DE MOGUER     </v>
      </c>
      <c r="E333" t="str">
        <f>T("MT ")</f>
        <v xml:space="preserve">MT </v>
      </c>
      <c r="F333" t="str">
        <f>T("MOTOCICLETAS   ")</f>
        <v xml:space="preserve">MOTOCICLETAS   </v>
      </c>
      <c r="G333" t="str">
        <f>T("De 1.000,01 CENTIMETROS CUBICOS en adelante       ")</f>
        <v xml:space="preserve">De 1.000,01 CENTIMETROS CUBICOS en adelante       </v>
      </c>
      <c r="I333">
        <v>2</v>
      </c>
    </row>
    <row r="334" spans="1:9">
      <c r="A334" t="str">
        <f>T("2018")</f>
        <v>2018</v>
      </c>
      <c r="B334" t="str">
        <f>T("FISICO                                            ")</f>
        <v xml:space="preserve">FISICO                                            </v>
      </c>
      <c r="C334" t="str">
        <f>T("ARGANZUELA          ")</f>
        <v xml:space="preserve">ARGANZUELA          </v>
      </c>
      <c r="D334" t="str">
        <f>T("CHOPERA             ")</f>
        <v xml:space="preserve">CHOPERA             </v>
      </c>
      <c r="E334" t="str">
        <f>T("RE ")</f>
        <v xml:space="preserve">RE </v>
      </c>
      <c r="F334" t="str">
        <f>T("REMOLQUES      ")</f>
        <v xml:space="preserve">REMOLQUES      </v>
      </c>
      <c r="G334" t="str">
        <f>T("De 1.000 a 2.999 KG DE CARGA ÚTIL                 ")</f>
        <v xml:space="preserve">De 1.000 a 2.999 KG DE CARGA ÚTIL                 </v>
      </c>
      <c r="H334" t="str">
        <f>T("DIESEL                                            ")</f>
        <v xml:space="preserve">DIESEL                                            </v>
      </c>
      <c r="I334">
        <v>1</v>
      </c>
    </row>
    <row r="335" spans="1:9">
      <c r="A335" t="str">
        <f>T("2018")</f>
        <v>2018</v>
      </c>
      <c r="B335" t="str">
        <f>T("JURIDICO                                          ")</f>
        <v xml:space="preserve">JURIDICO                                          </v>
      </c>
      <c r="C335" t="str">
        <f>T("ARGANZUELA          ")</f>
        <v xml:space="preserve">ARGANZUELA          </v>
      </c>
      <c r="D335" t="str">
        <f>T("CHOPERA             ")</f>
        <v xml:space="preserve">CHOPERA             </v>
      </c>
      <c r="E335" t="str">
        <f>T("RE ")</f>
        <v xml:space="preserve">RE </v>
      </c>
      <c r="F335" t="str">
        <f>T("REMOLQUES      ")</f>
        <v xml:space="preserve">REMOLQUES      </v>
      </c>
      <c r="G335" t="str">
        <f>T("De 3.000 KG DE CARGA ÚTIL en adelante             ")</f>
        <v xml:space="preserve">De 3.000 KG DE CARGA ÚTIL en adelante             </v>
      </c>
      <c r="H335" t="str">
        <f>T("DIESEL                                            ")</f>
        <v xml:space="preserve">DIESEL                                            </v>
      </c>
      <c r="I335">
        <v>1</v>
      </c>
    </row>
    <row r="336" spans="1:9">
      <c r="A336" t="str">
        <f>T("2018")</f>
        <v>2018</v>
      </c>
      <c r="B336" t="str">
        <f>T("FISICO                                            ")</f>
        <v xml:space="preserve">FISICO                                            </v>
      </c>
      <c r="C336" t="str">
        <f>T("ARGANZUELA          ")</f>
        <v xml:space="preserve">ARGANZUELA          </v>
      </c>
      <c r="D336" t="str">
        <f>T("IMPERIAL            ")</f>
        <v xml:space="preserve">IMPERIAL            </v>
      </c>
      <c r="E336" t="str">
        <f>T("RE ")</f>
        <v xml:space="preserve">RE </v>
      </c>
      <c r="F336" t="str">
        <f>T("REMOLQUES      ")</f>
        <v xml:space="preserve">REMOLQUES      </v>
      </c>
      <c r="G336" t="str">
        <f>T("De 3.000 KG DE CARGA ÚTIL en adelante             ")</f>
        <v xml:space="preserve">De 3.000 KG DE CARGA ÚTIL en adelante             </v>
      </c>
      <c r="H336" t="str">
        <f>T("GASOLINA                                          ")</f>
        <v xml:space="preserve">GASOLINA                                          </v>
      </c>
      <c r="I336">
        <v>2</v>
      </c>
    </row>
    <row r="337" spans="1:9">
      <c r="A337" t="str">
        <f>T("2018")</f>
        <v>2018</v>
      </c>
      <c r="B337" t="str">
        <f>T("FISICO                                            ")</f>
        <v xml:space="preserve">FISICO                                            </v>
      </c>
      <c r="C337" t="str">
        <f>T("ARGANZUELA          ")</f>
        <v xml:space="preserve">ARGANZUELA          </v>
      </c>
      <c r="D337" t="str">
        <f>T("CHOPERA             ")</f>
        <v xml:space="preserve">CHOPERA             </v>
      </c>
      <c r="E337" t="str">
        <f>T("RE ")</f>
        <v xml:space="preserve">RE </v>
      </c>
      <c r="F337" t="str">
        <f>T("REMOLQUES      ")</f>
        <v xml:space="preserve">REMOLQUES      </v>
      </c>
      <c r="G337" t="str">
        <f>T("De 3.000 KG DE CARGA ÚTIL en adelante             ")</f>
        <v xml:space="preserve">De 3.000 KG DE CARGA ÚTIL en adelante             </v>
      </c>
      <c r="H337" t="str">
        <f>T("GASOLINA                                          ")</f>
        <v xml:space="preserve">GASOLINA                                          </v>
      </c>
      <c r="I337">
        <v>1</v>
      </c>
    </row>
    <row r="338" spans="1:9">
      <c r="A338" t="str">
        <f>T("2018")</f>
        <v>2018</v>
      </c>
      <c r="B338" t="str">
        <f>T("FISICO                                            ")</f>
        <v xml:space="preserve">FISICO                                            </v>
      </c>
      <c r="C338" t="str">
        <f>T("ARGANZUELA          ")</f>
        <v xml:space="preserve">ARGANZUELA          </v>
      </c>
      <c r="D338" t="str">
        <f>T("DELICIAS            ")</f>
        <v xml:space="preserve">DELICIAS            </v>
      </c>
      <c r="E338" t="str">
        <f>T("RE ")</f>
        <v xml:space="preserve">RE </v>
      </c>
      <c r="F338" t="str">
        <f>T("REMOLQUES      ")</f>
        <v xml:space="preserve">REMOLQUES      </v>
      </c>
      <c r="G338" t="str">
        <f>T("De 3.000 KG DE CARGA ÚTIL en adelante             ")</f>
        <v xml:space="preserve">De 3.000 KG DE CARGA ÚTIL en adelante             </v>
      </c>
      <c r="H338" t="str">
        <f>T("GASOLINA                                          ")</f>
        <v xml:space="preserve">GASOLINA                                          </v>
      </c>
      <c r="I338">
        <v>1</v>
      </c>
    </row>
    <row r="339" spans="1:9">
      <c r="A339" t="str">
        <f>T("2018")</f>
        <v>2018</v>
      </c>
      <c r="B339" t="str">
        <f>T("JURIDICO                                          ")</f>
        <v xml:space="preserve">JURIDICO                                          </v>
      </c>
      <c r="C339" t="str">
        <f>T("ARGANZUELA          ")</f>
        <v xml:space="preserve">ARGANZUELA          </v>
      </c>
      <c r="D339" t="str">
        <f>T("LEGAZPI             ")</f>
        <v xml:space="preserve">LEGAZPI             </v>
      </c>
      <c r="E339" t="str">
        <f>T("RE ")</f>
        <v xml:space="preserve">RE </v>
      </c>
      <c r="F339" t="str">
        <f>T("REMOLQUES      ")</f>
        <v xml:space="preserve">REMOLQUES      </v>
      </c>
      <c r="G339" t="str">
        <f>T("De 3.000 KG DE CARGA ÚTIL en adelante             ")</f>
        <v xml:space="preserve">De 3.000 KG DE CARGA ÚTIL en adelante             </v>
      </c>
      <c r="H339" t="str">
        <f>T("GASOLINA                                          ")</f>
        <v xml:space="preserve">GASOLINA                                          </v>
      </c>
      <c r="I339">
        <v>2</v>
      </c>
    </row>
    <row r="340" spans="1:9">
      <c r="A340" t="str">
        <f>T("2018")</f>
        <v>2018</v>
      </c>
      <c r="B340" t="str">
        <f>T("JURIDICO                                          ")</f>
        <v xml:space="preserve">JURIDICO                                          </v>
      </c>
      <c r="C340" t="str">
        <f>T("ARGANZUELA          ")</f>
        <v xml:space="preserve">ARGANZUELA          </v>
      </c>
      <c r="D340" t="str">
        <f>T("DELICIAS            ")</f>
        <v xml:space="preserve">DELICIAS            </v>
      </c>
      <c r="E340" t="str">
        <f>T("RE ")</f>
        <v xml:space="preserve">RE </v>
      </c>
      <c r="F340" t="str">
        <f>T("REMOLQUES      ")</f>
        <v xml:space="preserve">REMOLQUES      </v>
      </c>
      <c r="G340" t="str">
        <f>T("De 3.000 KG DE CARGA ÚTIL en adelante             ")</f>
        <v xml:space="preserve">De 3.000 KG DE CARGA ÚTIL en adelante             </v>
      </c>
      <c r="H340" t="str">
        <f>T("GASOLINA                                          ")</f>
        <v xml:space="preserve">GASOLINA                                          </v>
      </c>
      <c r="I340">
        <v>1</v>
      </c>
    </row>
    <row r="341" spans="1:9">
      <c r="A341" t="str">
        <f>T("2018")</f>
        <v>2018</v>
      </c>
      <c r="B341" t="str">
        <f>T("FISICO                                            ")</f>
        <v xml:space="preserve">FISICO                                            </v>
      </c>
      <c r="C341" t="str">
        <f>T("ARGANZUELA          ")</f>
        <v xml:space="preserve">ARGANZUELA          </v>
      </c>
      <c r="D341" t="str">
        <f>T("ACACIAS             ")</f>
        <v xml:space="preserve">ACACIAS             </v>
      </c>
      <c r="E341" t="str">
        <f>T("RE ")</f>
        <v xml:space="preserve">RE </v>
      </c>
      <c r="F341" t="str">
        <f>T("REMOLQUES      ")</f>
        <v xml:space="preserve">REMOLQUES      </v>
      </c>
      <c r="G341" t="str">
        <f>T("De 1.000 a 2.999 KG DE CARGA ÚTIL                 ")</f>
        <v xml:space="preserve">De 1.000 a 2.999 KG DE CARGA ÚTIL                 </v>
      </c>
      <c r="I341">
        <v>2</v>
      </c>
    </row>
    <row r="342" spans="1:9">
      <c r="A342" t="str">
        <f>T("2018")</f>
        <v>2018</v>
      </c>
      <c r="B342" t="str">
        <f>T("FISICO                                            ")</f>
        <v xml:space="preserve">FISICO                                            </v>
      </c>
      <c r="C342" t="str">
        <f>T("ARGANZUELA          ")</f>
        <v xml:space="preserve">ARGANZUELA          </v>
      </c>
      <c r="D342" t="str">
        <f>T("ACACIAS             ")</f>
        <v xml:space="preserve">ACACIAS             </v>
      </c>
      <c r="E342" t="str">
        <f>T("RE ")</f>
        <v xml:space="preserve">RE </v>
      </c>
      <c r="F342" t="str">
        <f>T("REMOLQUES      ")</f>
        <v xml:space="preserve">REMOLQUES      </v>
      </c>
      <c r="G342" t="str">
        <f>T("De 3.000 KG DE CARGA ÚTIL en adelante             ")</f>
        <v xml:space="preserve">De 3.000 KG DE CARGA ÚTIL en adelante             </v>
      </c>
      <c r="I342">
        <v>1</v>
      </c>
    </row>
    <row r="343" spans="1:9">
      <c r="A343" t="str">
        <f>T("2018")</f>
        <v>2018</v>
      </c>
      <c r="B343" t="str">
        <f>T("FISICO                                            ")</f>
        <v xml:space="preserve">FISICO                                            </v>
      </c>
      <c r="C343" t="str">
        <f>T("ARGANZUELA          ")</f>
        <v xml:space="preserve">ARGANZUELA          </v>
      </c>
      <c r="D343" t="str">
        <f>T("CHOPERA             ")</f>
        <v xml:space="preserve">CHOPERA             </v>
      </c>
      <c r="E343" t="str">
        <f>T("RE ")</f>
        <v xml:space="preserve">RE </v>
      </c>
      <c r="F343" t="str">
        <f>T("REMOLQUES      ")</f>
        <v xml:space="preserve">REMOLQUES      </v>
      </c>
      <c r="G343" t="str">
        <f>T("De 1.000 a 2.999 KG DE CARGA ÚTIL                 ")</f>
        <v xml:space="preserve">De 1.000 a 2.999 KG DE CARGA ÚTIL                 </v>
      </c>
      <c r="I343">
        <v>1</v>
      </c>
    </row>
    <row r="344" spans="1:9">
      <c r="A344" t="str">
        <f>T("2018")</f>
        <v>2018</v>
      </c>
      <c r="B344" t="str">
        <f>T("FISICO                                            ")</f>
        <v xml:space="preserve">FISICO                                            </v>
      </c>
      <c r="C344" t="str">
        <f>T("ARGANZUELA          ")</f>
        <v xml:space="preserve">ARGANZUELA          </v>
      </c>
      <c r="D344" t="str">
        <f>T("LEGAZPI             ")</f>
        <v xml:space="preserve">LEGAZPI             </v>
      </c>
      <c r="E344" t="str">
        <f>T("RE ")</f>
        <v xml:space="preserve">RE </v>
      </c>
      <c r="F344" t="str">
        <f>T("REMOLQUES      ")</f>
        <v xml:space="preserve">REMOLQUES      </v>
      </c>
      <c r="G344" t="str">
        <f>T("De 1.000 a 2.999 KG DE CARGA ÚTIL                 ")</f>
        <v xml:space="preserve">De 1.000 a 2.999 KG DE CARGA ÚTIL                 </v>
      </c>
      <c r="I344">
        <v>1</v>
      </c>
    </row>
    <row r="345" spans="1:9">
      <c r="A345" t="str">
        <f>T("2018")</f>
        <v>2018</v>
      </c>
      <c r="B345" t="str">
        <f>T("FISICO                                            ")</f>
        <v xml:space="preserve">FISICO                                            </v>
      </c>
      <c r="C345" t="str">
        <f>T("ARGANZUELA          ")</f>
        <v xml:space="preserve">ARGANZUELA          </v>
      </c>
      <c r="D345" t="str">
        <f>T("PALOS DE MOGUER     ")</f>
        <v xml:space="preserve">PALOS DE MOGUER     </v>
      </c>
      <c r="E345" t="str">
        <f>T("RE ")</f>
        <v xml:space="preserve">RE </v>
      </c>
      <c r="F345" t="str">
        <f>T("REMOLQUES      ")</f>
        <v xml:space="preserve">REMOLQUES      </v>
      </c>
      <c r="G345" t="str">
        <f>T("De 751 a 999 KG DE CARGA ÚTIL                     ")</f>
        <v xml:space="preserve">De 751 a 999 KG DE CARGA ÚTIL                     </v>
      </c>
      <c r="I345">
        <v>2</v>
      </c>
    </row>
    <row r="346" spans="1:9">
      <c r="A346" t="str">
        <f>T("2018")</f>
        <v>2018</v>
      </c>
      <c r="B346" t="str">
        <f>T("FISICO                                            ")</f>
        <v xml:space="preserve">FISICO                                            </v>
      </c>
      <c r="C346" t="str">
        <f>T("ARGANZUELA          ")</f>
        <v xml:space="preserve">ARGANZUELA          </v>
      </c>
      <c r="D346" t="str">
        <f>T("PALOS DE MOGUER     ")</f>
        <v xml:space="preserve">PALOS DE MOGUER     </v>
      </c>
      <c r="E346" t="str">
        <f>T("RE ")</f>
        <v xml:space="preserve">RE </v>
      </c>
      <c r="F346" t="str">
        <f>T("REMOLQUES      ")</f>
        <v xml:space="preserve">REMOLQUES      </v>
      </c>
      <c r="G346" t="str">
        <f>T("De 3.000 KG DE CARGA ÚTIL en adelante             ")</f>
        <v xml:space="preserve">De 3.000 KG DE CARGA ÚTIL en adelante             </v>
      </c>
      <c r="I346">
        <v>1</v>
      </c>
    </row>
    <row r="347" spans="1:9">
      <c r="A347" t="str">
        <f>T("2018")</f>
        <v>2018</v>
      </c>
      <c r="B347" t="str">
        <f>T("JURIDICO                                          ")</f>
        <v xml:space="preserve">JURIDICO                                          </v>
      </c>
      <c r="C347" t="str">
        <f>T("ARGANZUELA          ")</f>
        <v xml:space="preserve">ARGANZUELA          </v>
      </c>
      <c r="D347" t="str">
        <f>T("IMPERIAL            ")</f>
        <v xml:space="preserve">IMPERIAL            </v>
      </c>
      <c r="E347" t="str">
        <f>T("RE ")</f>
        <v xml:space="preserve">RE </v>
      </c>
      <c r="F347" t="str">
        <f>T("REMOLQUES      ")</f>
        <v xml:space="preserve">REMOLQUES      </v>
      </c>
      <c r="G347" t="str">
        <f>T("De 3.000 KG DE CARGA ÚTIL en adelante             ")</f>
        <v xml:space="preserve">De 3.000 KG DE CARGA ÚTIL en adelante             </v>
      </c>
      <c r="I347">
        <v>2</v>
      </c>
    </row>
    <row r="348" spans="1:9">
      <c r="A348" t="str">
        <f>T("2018")</f>
        <v>2018</v>
      </c>
      <c r="B348" t="str">
        <f>T("JURIDICO                                          ")</f>
        <v xml:space="preserve">JURIDICO                                          </v>
      </c>
      <c r="C348" t="str">
        <f>T("ARGANZUELA          ")</f>
        <v xml:space="preserve">ARGANZUELA          </v>
      </c>
      <c r="D348" t="str">
        <f>T("ACACIAS             ")</f>
        <v xml:space="preserve">ACACIAS             </v>
      </c>
      <c r="E348" t="str">
        <f>T("RE ")</f>
        <v xml:space="preserve">RE </v>
      </c>
      <c r="F348" t="str">
        <f>T("REMOLQUES      ")</f>
        <v xml:space="preserve">REMOLQUES      </v>
      </c>
      <c r="G348" t="str">
        <f>T("De 3.000 KG DE CARGA ÚTIL en adelante             ")</f>
        <v xml:space="preserve">De 3.000 KG DE CARGA ÚTIL en adelante             </v>
      </c>
      <c r="I348">
        <v>6</v>
      </c>
    </row>
    <row r="349" spans="1:9">
      <c r="A349" t="str">
        <f>T("2018")</f>
        <v>2018</v>
      </c>
      <c r="B349" t="str">
        <f>T("JURIDICO                                          ")</f>
        <v xml:space="preserve">JURIDICO                                          </v>
      </c>
      <c r="C349" t="str">
        <f>T("ARGANZUELA          ")</f>
        <v xml:space="preserve">ARGANZUELA          </v>
      </c>
      <c r="D349" t="str">
        <f>T("LEGAZPI             ")</f>
        <v xml:space="preserve">LEGAZPI             </v>
      </c>
      <c r="E349" t="str">
        <f>T("RE ")</f>
        <v xml:space="preserve">RE </v>
      </c>
      <c r="F349" t="str">
        <f>T("REMOLQUES      ")</f>
        <v xml:space="preserve">REMOLQUES      </v>
      </c>
      <c r="G349" t="str">
        <f>T("De 1.000 a 2.999 KG DE CARGA ÚTIL                 ")</f>
        <v xml:space="preserve">De 1.000 a 2.999 KG DE CARGA ÚTIL                 </v>
      </c>
      <c r="I349">
        <v>3</v>
      </c>
    </row>
    <row r="350" spans="1:9">
      <c r="A350" t="str">
        <f>T("2018")</f>
        <v>2018</v>
      </c>
      <c r="B350" t="str">
        <f>T("JURIDICO                                          ")</f>
        <v xml:space="preserve">JURIDICO                                          </v>
      </c>
      <c r="C350" t="str">
        <f>T("ARGANZUELA          ")</f>
        <v xml:space="preserve">ARGANZUELA          </v>
      </c>
      <c r="D350" t="str">
        <f>T("LEGAZPI             ")</f>
        <v xml:space="preserve">LEGAZPI             </v>
      </c>
      <c r="E350" t="str">
        <f>T("RE ")</f>
        <v xml:space="preserve">RE </v>
      </c>
      <c r="F350" t="str">
        <f>T("REMOLQUES      ")</f>
        <v xml:space="preserve">REMOLQUES      </v>
      </c>
      <c r="G350" t="str">
        <f>T("De 3.000 KG DE CARGA ÚTIL en adelante             ")</f>
        <v xml:space="preserve">De 3.000 KG DE CARGA ÚTIL en adelante             </v>
      </c>
      <c r="I350">
        <v>36</v>
      </c>
    </row>
    <row r="351" spans="1:9">
      <c r="A351" t="str">
        <f>T("2018")</f>
        <v>2018</v>
      </c>
      <c r="B351" t="str">
        <f>T("JURIDICO                                          ")</f>
        <v xml:space="preserve">JURIDICO                                          </v>
      </c>
      <c r="C351" t="str">
        <f>T("ARGANZUELA          ")</f>
        <v xml:space="preserve">ARGANZUELA          </v>
      </c>
      <c r="D351" t="str">
        <f>T("DELICIAS            ")</f>
        <v xml:space="preserve">DELICIAS            </v>
      </c>
      <c r="E351" t="str">
        <f>T("RE ")</f>
        <v xml:space="preserve">RE </v>
      </c>
      <c r="F351" t="str">
        <f>T("REMOLQUES      ")</f>
        <v xml:space="preserve">REMOLQUES      </v>
      </c>
      <c r="G351" t="str">
        <f>T("De 3.000 KG DE CARGA ÚTIL en adelante             ")</f>
        <v xml:space="preserve">De 3.000 KG DE CARGA ÚTIL en adelante             </v>
      </c>
      <c r="I351">
        <v>4</v>
      </c>
    </row>
    <row r="352" spans="1:9">
      <c r="A352" t="str">
        <f>T("2018")</f>
        <v>2018</v>
      </c>
      <c r="B352" t="str">
        <f>T("JURIDICO                                          ")</f>
        <v xml:space="preserve">JURIDICO                                          </v>
      </c>
      <c r="C352" t="str">
        <f>T("ARGANZUELA          ")</f>
        <v xml:space="preserve">ARGANZUELA          </v>
      </c>
      <c r="D352" t="str">
        <f>T("PALOS DE MOGUER     ")</f>
        <v xml:space="preserve">PALOS DE MOGUER     </v>
      </c>
      <c r="E352" t="str">
        <f>T("RE ")</f>
        <v xml:space="preserve">RE </v>
      </c>
      <c r="F352" t="str">
        <f>T("REMOLQUES      ")</f>
        <v xml:space="preserve">REMOLQUES      </v>
      </c>
      <c r="G352" t="str">
        <f>T("De 1.000 a 2.999 KG DE CARGA ÚTIL                 ")</f>
        <v xml:space="preserve">De 1.000 a 2.999 KG DE CARGA ÚTIL                 </v>
      </c>
      <c r="I352">
        <v>1</v>
      </c>
    </row>
    <row r="353" spans="1:9">
      <c r="A353" t="str">
        <f>T("2018")</f>
        <v>2018</v>
      </c>
      <c r="B353" t="str">
        <f>T("JURIDICO                                          ")</f>
        <v xml:space="preserve">JURIDICO                                          </v>
      </c>
      <c r="C353" t="str">
        <f>T("ARGANZUELA          ")</f>
        <v xml:space="preserve">ARGANZUELA          </v>
      </c>
      <c r="D353" t="str">
        <f>T("PALOS DE MOGUER     ")</f>
        <v xml:space="preserve">PALOS DE MOGUER     </v>
      </c>
      <c r="E353" t="str">
        <f>T("RE ")</f>
        <v xml:space="preserve">RE </v>
      </c>
      <c r="F353" t="str">
        <f>T("REMOLQUES      ")</f>
        <v xml:space="preserve">REMOLQUES      </v>
      </c>
      <c r="G353" t="str">
        <f>T("De 3.000 KG DE CARGA ÚTIL en adelante             ")</f>
        <v xml:space="preserve">De 3.000 KG DE CARGA ÚTIL en adelante             </v>
      </c>
      <c r="I353">
        <v>2</v>
      </c>
    </row>
    <row r="354" spans="1:9">
      <c r="A354" t="str">
        <f>T("2018")</f>
        <v>2018</v>
      </c>
      <c r="B354" t="str">
        <f>T("FISICO                                            ")</f>
        <v xml:space="preserve">FISICO                                            </v>
      </c>
      <c r="C354" t="str">
        <f>T("ARGANZUELA          ")</f>
        <v xml:space="preserve">ARGANZUELA          </v>
      </c>
      <c r="D354" t="str">
        <f>T("SIN BARRIO          ")</f>
        <v xml:space="preserve">SIN BARRIO          </v>
      </c>
      <c r="E354" t="str">
        <f>T("RE ")</f>
        <v xml:space="preserve">RE </v>
      </c>
      <c r="F354" t="str">
        <f>T("REMOLQUES      ")</f>
        <v xml:space="preserve">REMOLQUES      </v>
      </c>
      <c r="G354" t="str">
        <f>T("De 3.000 KG DE CARGA ÚTIL en adelante             ")</f>
        <v xml:space="preserve">De 3.000 KG DE CARGA ÚTIL en adelante             </v>
      </c>
      <c r="I354">
        <v>1</v>
      </c>
    </row>
    <row r="355" spans="1:9">
      <c r="A355" t="str">
        <f>T("2018")</f>
        <v>2018</v>
      </c>
      <c r="B355" t="str">
        <f>T("FISICO                                            ")</f>
        <v xml:space="preserve">FISICO                                            </v>
      </c>
      <c r="C355" t="str">
        <f>T("ARGANZUELA          ")</f>
        <v xml:space="preserve">ARGANZUELA          </v>
      </c>
      <c r="D355" t="str">
        <f>T("IMPERIAL            ")</f>
        <v xml:space="preserve">IMPERIAL            </v>
      </c>
      <c r="E355" t="str">
        <f>T("RE ")</f>
        <v xml:space="preserve">RE </v>
      </c>
      <c r="F355" t="str">
        <f>T("REMOLQUES      ")</f>
        <v xml:space="preserve">REMOLQUES      </v>
      </c>
      <c r="G355" t="str">
        <f>T("De 751 a 999 KG DE CARGA ÚTIL                     ")</f>
        <v xml:space="preserve">De 751 a 999 KG DE CARGA ÚTIL                     </v>
      </c>
      <c r="I355">
        <v>2</v>
      </c>
    </row>
    <row r="356" spans="1:9">
      <c r="A356" t="str">
        <f>T("2018")</f>
        <v>2018</v>
      </c>
      <c r="B356" t="str">
        <f>T("FISICO                                            ")</f>
        <v xml:space="preserve">FISICO                                            </v>
      </c>
      <c r="C356" t="str">
        <f>T("ARGANZUELA          ")</f>
        <v xml:space="preserve">ARGANZUELA          </v>
      </c>
      <c r="D356" t="str">
        <f>T("IMPERIAL            ")</f>
        <v xml:space="preserve">IMPERIAL            </v>
      </c>
      <c r="E356" t="str">
        <f>T("RE ")</f>
        <v xml:space="preserve">RE </v>
      </c>
      <c r="F356" t="str">
        <f>T("REMOLQUES      ")</f>
        <v xml:space="preserve">REMOLQUES      </v>
      </c>
      <c r="G356" t="str">
        <f>T("De 1.000 a 2.999 KG DE CARGA ÚTIL                 ")</f>
        <v xml:space="preserve">De 1.000 a 2.999 KG DE CARGA ÚTIL                 </v>
      </c>
      <c r="I356">
        <v>1</v>
      </c>
    </row>
    <row r="357" spans="1:9">
      <c r="A357" t="str">
        <f>T("2018")</f>
        <v>2018</v>
      </c>
      <c r="B357" t="str">
        <f>T("FISICO                                            ")</f>
        <v xml:space="preserve">FISICO                                            </v>
      </c>
      <c r="C357" t="str">
        <f>T("ARGANZUELA          ")</f>
        <v xml:space="preserve">ARGANZUELA          </v>
      </c>
      <c r="D357" t="str">
        <f>T("IMPERIAL            ")</f>
        <v xml:space="preserve">IMPERIAL            </v>
      </c>
      <c r="E357" t="str">
        <f>T("RE ")</f>
        <v xml:space="preserve">RE </v>
      </c>
      <c r="F357" t="str">
        <f>T("REMOLQUES      ")</f>
        <v xml:space="preserve">REMOLQUES      </v>
      </c>
      <c r="G357" t="str">
        <f>T("De 3.000 KG DE CARGA ÚTIL en adelante             ")</f>
        <v xml:space="preserve">De 3.000 KG DE CARGA ÚTIL en adelante             </v>
      </c>
      <c r="I357">
        <v>1</v>
      </c>
    </row>
    <row r="358" spans="1:9">
      <c r="A358" t="str">
        <f>T("2018")</f>
        <v>2018</v>
      </c>
      <c r="B358" t="str">
        <f>T("FISICO                                            ")</f>
        <v xml:space="preserve">FISICO                                            </v>
      </c>
      <c r="C358" t="str">
        <f>T("ARGANZUELA          ")</f>
        <v xml:space="preserve">ARGANZUELA          </v>
      </c>
      <c r="D358" t="str">
        <f>T("ACACIAS             ")</f>
        <v xml:space="preserve">ACACIAS             </v>
      </c>
      <c r="E358" t="str">
        <f>T("RE ")</f>
        <v xml:space="preserve">RE </v>
      </c>
      <c r="F358" t="str">
        <f>T("REMOLQUES      ")</f>
        <v xml:space="preserve">REMOLQUES      </v>
      </c>
      <c r="G358" t="str">
        <f>T("De 751 a 999 KG DE CARGA ÚTIL                     ")</f>
        <v xml:space="preserve">De 751 a 999 KG DE CARGA ÚTIL                     </v>
      </c>
      <c r="I358">
        <v>2</v>
      </c>
    </row>
    <row r="359" spans="1:9">
      <c r="A359" t="str">
        <f>T("2018")</f>
        <v>2018</v>
      </c>
      <c r="B359" t="str">
        <f>T("FISICO                                            ")</f>
        <v xml:space="preserve">FISICO                                            </v>
      </c>
      <c r="C359" t="str">
        <f>T("ARGANZUELA          ")</f>
        <v xml:space="preserve">ARGANZUELA          </v>
      </c>
      <c r="D359" t="str">
        <f>T("ACACIAS             ")</f>
        <v xml:space="preserve">ACACIAS             </v>
      </c>
      <c r="E359" t="str">
        <f>T("RE ")</f>
        <v xml:space="preserve">RE </v>
      </c>
      <c r="F359" t="str">
        <f>T("REMOLQUES      ")</f>
        <v xml:space="preserve">REMOLQUES      </v>
      </c>
      <c r="G359" t="str">
        <f>T("De 1.000 a 2.999 KG DE CARGA ÚTIL                 ")</f>
        <v xml:space="preserve">De 1.000 a 2.999 KG DE CARGA ÚTIL                 </v>
      </c>
      <c r="I359">
        <v>1</v>
      </c>
    </row>
    <row r="360" spans="1:9">
      <c r="A360" t="str">
        <f>T("2018")</f>
        <v>2018</v>
      </c>
      <c r="B360" t="str">
        <f>T("FISICO                                            ")</f>
        <v xml:space="preserve">FISICO                                            </v>
      </c>
      <c r="C360" t="str">
        <f>T("ARGANZUELA          ")</f>
        <v xml:space="preserve">ARGANZUELA          </v>
      </c>
      <c r="D360" t="str">
        <f>T("ACACIAS             ")</f>
        <v xml:space="preserve">ACACIAS             </v>
      </c>
      <c r="E360" t="str">
        <f>T("RE ")</f>
        <v xml:space="preserve">RE </v>
      </c>
      <c r="F360" t="str">
        <f>T("REMOLQUES      ")</f>
        <v xml:space="preserve">REMOLQUES      </v>
      </c>
      <c r="G360" t="str">
        <f>T("De 3.000 KG DE CARGA ÚTIL en adelante             ")</f>
        <v xml:space="preserve">De 3.000 KG DE CARGA ÚTIL en adelante             </v>
      </c>
      <c r="I360">
        <v>5</v>
      </c>
    </row>
    <row r="361" spans="1:9">
      <c r="A361" t="str">
        <f>T("2018")</f>
        <v>2018</v>
      </c>
      <c r="B361" t="str">
        <f>T("FISICO                                            ")</f>
        <v xml:space="preserve">FISICO                                            </v>
      </c>
      <c r="C361" t="str">
        <f>T("ARGANZUELA          ")</f>
        <v xml:space="preserve">ARGANZUELA          </v>
      </c>
      <c r="D361" t="str">
        <f>T("CHOPERA             ")</f>
        <v xml:space="preserve">CHOPERA             </v>
      </c>
      <c r="E361" t="str">
        <f>T("RE ")</f>
        <v xml:space="preserve">RE </v>
      </c>
      <c r="F361" t="str">
        <f>T("REMOLQUES      ")</f>
        <v xml:space="preserve">REMOLQUES      </v>
      </c>
      <c r="G361" t="str">
        <f>T("De 751 a 999 KG DE CARGA ÚTIL                     ")</f>
        <v xml:space="preserve">De 751 a 999 KG DE CARGA ÚTIL                     </v>
      </c>
      <c r="I361">
        <v>2</v>
      </c>
    </row>
    <row r="362" spans="1:9">
      <c r="A362" t="str">
        <f>T("2018")</f>
        <v>2018</v>
      </c>
      <c r="B362" t="str">
        <f>T("FISICO                                            ")</f>
        <v xml:space="preserve">FISICO                                            </v>
      </c>
      <c r="C362" t="str">
        <f>T("ARGANZUELA          ")</f>
        <v xml:space="preserve">ARGANZUELA          </v>
      </c>
      <c r="D362" t="str">
        <f>T("CHOPERA             ")</f>
        <v xml:space="preserve">CHOPERA             </v>
      </c>
      <c r="E362" t="str">
        <f>T("RE ")</f>
        <v xml:space="preserve">RE </v>
      </c>
      <c r="F362" t="str">
        <f>T("REMOLQUES      ")</f>
        <v xml:space="preserve">REMOLQUES      </v>
      </c>
      <c r="G362" t="str">
        <f>T("De 1.000 a 2.999 KG DE CARGA ÚTIL                 ")</f>
        <v xml:space="preserve">De 1.000 a 2.999 KG DE CARGA ÚTIL                 </v>
      </c>
      <c r="I362">
        <v>4</v>
      </c>
    </row>
    <row r="363" spans="1:9">
      <c r="A363" t="str">
        <f>T("2018")</f>
        <v>2018</v>
      </c>
      <c r="B363" t="str">
        <f>T("FISICO                                            ")</f>
        <v xml:space="preserve">FISICO                                            </v>
      </c>
      <c r="C363" t="str">
        <f>T("ARGANZUELA          ")</f>
        <v xml:space="preserve">ARGANZUELA          </v>
      </c>
      <c r="D363" t="str">
        <f>T("CHOPERA             ")</f>
        <v xml:space="preserve">CHOPERA             </v>
      </c>
      <c r="E363" t="str">
        <f>T("RE ")</f>
        <v xml:space="preserve">RE </v>
      </c>
      <c r="F363" t="str">
        <f>T("REMOLQUES      ")</f>
        <v xml:space="preserve">REMOLQUES      </v>
      </c>
      <c r="G363" t="str">
        <f>T("De 3.000 KG DE CARGA ÚTIL en adelante             ")</f>
        <v xml:space="preserve">De 3.000 KG DE CARGA ÚTIL en adelante             </v>
      </c>
      <c r="I363">
        <v>1</v>
      </c>
    </row>
    <row r="364" spans="1:9">
      <c r="A364" t="str">
        <f>T("2018")</f>
        <v>2018</v>
      </c>
      <c r="B364" t="str">
        <f>T("FISICO                                            ")</f>
        <v xml:space="preserve">FISICO                                            </v>
      </c>
      <c r="C364" t="str">
        <f>T("ARGANZUELA          ")</f>
        <v xml:space="preserve">ARGANZUELA          </v>
      </c>
      <c r="D364" t="str">
        <f>T("LEGAZPI             ")</f>
        <v xml:space="preserve">LEGAZPI             </v>
      </c>
      <c r="E364" t="str">
        <f>T("RE ")</f>
        <v xml:space="preserve">RE </v>
      </c>
      <c r="F364" t="str">
        <f>T("REMOLQUES      ")</f>
        <v xml:space="preserve">REMOLQUES      </v>
      </c>
      <c r="G364" t="str">
        <f>T("De 1.000 a 2.999 KG DE CARGA ÚTIL                 ")</f>
        <v xml:space="preserve">De 1.000 a 2.999 KG DE CARGA ÚTIL                 </v>
      </c>
      <c r="I364">
        <v>1</v>
      </c>
    </row>
    <row r="365" spans="1:9">
      <c r="A365" t="str">
        <f>T("2018")</f>
        <v>2018</v>
      </c>
      <c r="B365" t="str">
        <f>T("FISICO                                            ")</f>
        <v xml:space="preserve">FISICO                                            </v>
      </c>
      <c r="C365" t="str">
        <f>T("ARGANZUELA          ")</f>
        <v xml:space="preserve">ARGANZUELA          </v>
      </c>
      <c r="D365" t="str">
        <f>T("LEGAZPI             ")</f>
        <v xml:space="preserve">LEGAZPI             </v>
      </c>
      <c r="E365" t="str">
        <f>T("RE ")</f>
        <v xml:space="preserve">RE </v>
      </c>
      <c r="F365" t="str">
        <f>T("REMOLQUES      ")</f>
        <v xml:space="preserve">REMOLQUES      </v>
      </c>
      <c r="G365" t="str">
        <f>T("De 3.000 KG DE CARGA ÚTIL en adelante             ")</f>
        <v xml:space="preserve">De 3.000 KG DE CARGA ÚTIL en adelante             </v>
      </c>
      <c r="I365">
        <v>1</v>
      </c>
    </row>
    <row r="366" spans="1:9">
      <c r="A366" t="str">
        <f>T("2018")</f>
        <v>2018</v>
      </c>
      <c r="B366" t="str">
        <f>T("FISICO                                            ")</f>
        <v xml:space="preserve">FISICO                                            </v>
      </c>
      <c r="C366" t="str">
        <f>T("ARGANZUELA          ")</f>
        <v xml:space="preserve">ARGANZUELA          </v>
      </c>
      <c r="D366" t="str">
        <f>T("DELICIAS            ")</f>
        <v xml:space="preserve">DELICIAS            </v>
      </c>
      <c r="E366" t="str">
        <f>T("RE ")</f>
        <v xml:space="preserve">RE </v>
      </c>
      <c r="F366" t="str">
        <f>T("REMOLQUES      ")</f>
        <v xml:space="preserve">REMOLQUES      </v>
      </c>
      <c r="G366" t="str">
        <f>T("De 3.000 KG DE CARGA ÚTIL en adelante             ")</f>
        <v xml:space="preserve">De 3.000 KG DE CARGA ÚTIL en adelante             </v>
      </c>
      <c r="I366">
        <v>4</v>
      </c>
    </row>
    <row r="367" spans="1:9">
      <c r="A367" t="str">
        <f>T("2018")</f>
        <v>2018</v>
      </c>
      <c r="B367" t="str">
        <f>T("FISICO                                            ")</f>
        <v xml:space="preserve">FISICO                                            </v>
      </c>
      <c r="C367" t="str">
        <f>T("ARGANZUELA          ")</f>
        <v xml:space="preserve">ARGANZUELA          </v>
      </c>
      <c r="D367" t="str">
        <f>T("PALOS DE MOGUER     ")</f>
        <v xml:space="preserve">PALOS DE MOGUER     </v>
      </c>
      <c r="E367" t="str">
        <f>T("RE ")</f>
        <v xml:space="preserve">RE </v>
      </c>
      <c r="F367" t="str">
        <f>T("REMOLQUES      ")</f>
        <v xml:space="preserve">REMOLQUES      </v>
      </c>
      <c r="G367" t="str">
        <f>T("De 1.000 a 2.999 KG DE CARGA ÚTIL                 ")</f>
        <v xml:space="preserve">De 1.000 a 2.999 KG DE CARGA ÚTIL                 </v>
      </c>
      <c r="I367">
        <v>2</v>
      </c>
    </row>
    <row r="368" spans="1:9">
      <c r="A368" t="str">
        <f>T("2018")</f>
        <v>2018</v>
      </c>
      <c r="B368" t="str">
        <f>T("FISICO                                            ")</f>
        <v xml:space="preserve">FISICO                                            </v>
      </c>
      <c r="C368" t="str">
        <f>T("ARGANZUELA          ")</f>
        <v xml:space="preserve">ARGANZUELA          </v>
      </c>
      <c r="D368" t="str">
        <f>T("PALOS DE MOGUER     ")</f>
        <v xml:space="preserve">PALOS DE MOGUER     </v>
      </c>
      <c r="E368" t="str">
        <f>T("RE ")</f>
        <v xml:space="preserve">RE </v>
      </c>
      <c r="F368" t="str">
        <f>T("REMOLQUES      ")</f>
        <v xml:space="preserve">REMOLQUES      </v>
      </c>
      <c r="G368" t="str">
        <f>T("De 3.000 KG DE CARGA ÚTIL en adelante             ")</f>
        <v xml:space="preserve">De 3.000 KG DE CARGA ÚTIL en adelante             </v>
      </c>
      <c r="I368">
        <v>2</v>
      </c>
    </row>
    <row r="369" spans="1:9">
      <c r="A369" t="str">
        <f>T("2018")</f>
        <v>2018</v>
      </c>
      <c r="B369" t="str">
        <f>T("JURIDICO                                          ")</f>
        <v xml:space="preserve">JURIDICO                                          </v>
      </c>
      <c r="C369" t="str">
        <f>T("ARGANZUELA          ")</f>
        <v xml:space="preserve">ARGANZUELA          </v>
      </c>
      <c r="D369" t="str">
        <f>T("SIN BARRIO          ")</f>
        <v xml:space="preserve">SIN BARRIO          </v>
      </c>
      <c r="E369" t="str">
        <f>T("RE ")</f>
        <v xml:space="preserve">RE </v>
      </c>
      <c r="F369" t="str">
        <f>T("REMOLQUES      ")</f>
        <v xml:space="preserve">REMOLQUES      </v>
      </c>
      <c r="G369" t="str">
        <f>T("De 3.000 KG DE CARGA ÚTIL en adelante             ")</f>
        <v xml:space="preserve">De 3.000 KG DE CARGA ÚTIL en adelante             </v>
      </c>
      <c r="I369">
        <v>1</v>
      </c>
    </row>
    <row r="370" spans="1:9">
      <c r="A370" t="str">
        <f>T("2018")</f>
        <v>2018</v>
      </c>
      <c r="B370" t="str">
        <f>T("JURIDICO                                          ")</f>
        <v xml:space="preserve">JURIDICO                                          </v>
      </c>
      <c r="C370" t="str">
        <f>T("ARGANZUELA          ")</f>
        <v xml:space="preserve">ARGANZUELA          </v>
      </c>
      <c r="D370" t="str">
        <f>T("IMPERIAL            ")</f>
        <v xml:space="preserve">IMPERIAL            </v>
      </c>
      <c r="E370" t="str">
        <f>T("RE ")</f>
        <v xml:space="preserve">RE </v>
      </c>
      <c r="F370" t="str">
        <f>T("REMOLQUES      ")</f>
        <v xml:space="preserve">REMOLQUES      </v>
      </c>
      <c r="G370" t="str">
        <f>T("De 751 a 999 KG DE CARGA ÚTIL                     ")</f>
        <v xml:space="preserve">De 751 a 999 KG DE CARGA ÚTIL                     </v>
      </c>
      <c r="I370">
        <v>1</v>
      </c>
    </row>
    <row r="371" spans="1:9">
      <c r="A371" t="str">
        <f>T("2018")</f>
        <v>2018</v>
      </c>
      <c r="B371" t="str">
        <f>T("JURIDICO                                          ")</f>
        <v xml:space="preserve">JURIDICO                                          </v>
      </c>
      <c r="C371" t="str">
        <f>T("ARGANZUELA          ")</f>
        <v xml:space="preserve">ARGANZUELA          </v>
      </c>
      <c r="D371" t="str">
        <f>T("IMPERIAL            ")</f>
        <v xml:space="preserve">IMPERIAL            </v>
      </c>
      <c r="E371" t="str">
        <f>T("RE ")</f>
        <v xml:space="preserve">RE </v>
      </c>
      <c r="F371" t="str">
        <f>T("REMOLQUES      ")</f>
        <v xml:space="preserve">REMOLQUES      </v>
      </c>
      <c r="G371" t="str">
        <f>T("De 3.000 KG DE CARGA ÚTIL en adelante             ")</f>
        <v xml:space="preserve">De 3.000 KG DE CARGA ÚTIL en adelante             </v>
      </c>
      <c r="I371">
        <v>3</v>
      </c>
    </row>
    <row r="372" spans="1:9">
      <c r="A372" t="str">
        <f>T("2018")</f>
        <v>2018</v>
      </c>
      <c r="B372" t="str">
        <f>T("JURIDICO                                          ")</f>
        <v xml:space="preserve">JURIDICO                                          </v>
      </c>
      <c r="C372" t="str">
        <f>T("ARGANZUELA          ")</f>
        <v xml:space="preserve">ARGANZUELA          </v>
      </c>
      <c r="D372" t="str">
        <f>T("ACACIAS             ")</f>
        <v xml:space="preserve">ACACIAS             </v>
      </c>
      <c r="E372" t="str">
        <f>T("RE ")</f>
        <v xml:space="preserve">RE </v>
      </c>
      <c r="F372" t="str">
        <f>T("REMOLQUES      ")</f>
        <v xml:space="preserve">REMOLQUES      </v>
      </c>
      <c r="G372" t="str">
        <f>T("De 1.000 a 2.999 KG DE CARGA ÚTIL                 ")</f>
        <v xml:space="preserve">De 1.000 a 2.999 KG DE CARGA ÚTIL                 </v>
      </c>
      <c r="I372">
        <v>1</v>
      </c>
    </row>
    <row r="373" spans="1:9">
      <c r="A373" t="str">
        <f>T("2018")</f>
        <v>2018</v>
      </c>
      <c r="B373" t="str">
        <f>T("JURIDICO                                          ")</f>
        <v xml:space="preserve">JURIDICO                                          </v>
      </c>
      <c r="C373" t="str">
        <f>T("ARGANZUELA          ")</f>
        <v xml:space="preserve">ARGANZUELA          </v>
      </c>
      <c r="D373" t="str">
        <f>T("ACACIAS             ")</f>
        <v xml:space="preserve">ACACIAS             </v>
      </c>
      <c r="E373" t="str">
        <f>T("RE ")</f>
        <v xml:space="preserve">RE </v>
      </c>
      <c r="F373" t="str">
        <f>T("REMOLQUES      ")</f>
        <v xml:space="preserve">REMOLQUES      </v>
      </c>
      <c r="G373" t="str">
        <f>T("De 3.000 KG DE CARGA ÚTIL en adelante             ")</f>
        <v xml:space="preserve">De 3.000 KG DE CARGA ÚTIL en adelante             </v>
      </c>
      <c r="I373">
        <v>39</v>
      </c>
    </row>
    <row r="374" spans="1:9">
      <c r="A374" t="str">
        <f>T("2018")</f>
        <v>2018</v>
      </c>
      <c r="B374" t="str">
        <f>T("JURIDICO                                          ")</f>
        <v xml:space="preserve">JURIDICO                                          </v>
      </c>
      <c r="C374" t="str">
        <f>T("ARGANZUELA          ")</f>
        <v xml:space="preserve">ARGANZUELA          </v>
      </c>
      <c r="D374" t="str">
        <f>T("CHOPERA             ")</f>
        <v xml:space="preserve">CHOPERA             </v>
      </c>
      <c r="E374" t="str">
        <f>T("RE ")</f>
        <v xml:space="preserve">RE </v>
      </c>
      <c r="F374" t="str">
        <f>T("REMOLQUES      ")</f>
        <v xml:space="preserve">REMOLQUES      </v>
      </c>
      <c r="G374" t="str">
        <f>T("De 1.000 a 2.999 KG DE CARGA ÚTIL                 ")</f>
        <v xml:space="preserve">De 1.000 a 2.999 KG DE CARGA ÚTIL                 </v>
      </c>
      <c r="I374">
        <v>1</v>
      </c>
    </row>
    <row r="375" spans="1:9">
      <c r="A375" t="str">
        <f>T("2018")</f>
        <v>2018</v>
      </c>
      <c r="B375" t="str">
        <f>T("JURIDICO                                          ")</f>
        <v xml:space="preserve">JURIDICO                                          </v>
      </c>
      <c r="C375" t="str">
        <f>T("ARGANZUELA          ")</f>
        <v xml:space="preserve">ARGANZUELA          </v>
      </c>
      <c r="D375" t="str">
        <f>T("CHOPERA             ")</f>
        <v xml:space="preserve">CHOPERA             </v>
      </c>
      <c r="E375" t="str">
        <f>T("RE ")</f>
        <v xml:space="preserve">RE </v>
      </c>
      <c r="F375" t="str">
        <f>T("REMOLQUES      ")</f>
        <v xml:space="preserve">REMOLQUES      </v>
      </c>
      <c r="G375" t="str">
        <f>T("De 3.000 KG DE CARGA ÚTIL en adelante             ")</f>
        <v xml:space="preserve">De 3.000 KG DE CARGA ÚTIL en adelante             </v>
      </c>
      <c r="I375">
        <v>18</v>
      </c>
    </row>
    <row r="376" spans="1:9">
      <c r="A376" t="str">
        <f>T("2018")</f>
        <v>2018</v>
      </c>
      <c r="B376" t="str">
        <f>T("JURIDICO                                          ")</f>
        <v xml:space="preserve">JURIDICO                                          </v>
      </c>
      <c r="C376" t="str">
        <f>T("ARGANZUELA          ")</f>
        <v xml:space="preserve">ARGANZUELA          </v>
      </c>
      <c r="D376" t="str">
        <f>T("LEGAZPI             ")</f>
        <v xml:space="preserve">LEGAZPI             </v>
      </c>
      <c r="E376" t="str">
        <f>T("RE ")</f>
        <v xml:space="preserve">RE </v>
      </c>
      <c r="F376" t="str">
        <f>T("REMOLQUES      ")</f>
        <v xml:space="preserve">REMOLQUES      </v>
      </c>
      <c r="G376" t="str">
        <f>T("De 1.000 a 2.999 KG DE CARGA ÚTIL                 ")</f>
        <v xml:space="preserve">De 1.000 a 2.999 KG DE CARGA ÚTIL                 </v>
      </c>
      <c r="I376">
        <v>2</v>
      </c>
    </row>
    <row r="377" spans="1:9">
      <c r="A377" t="str">
        <f>T("2018")</f>
        <v>2018</v>
      </c>
      <c r="B377" t="str">
        <f>T("JURIDICO                                          ")</f>
        <v xml:space="preserve">JURIDICO                                          </v>
      </c>
      <c r="C377" t="str">
        <f>T("ARGANZUELA          ")</f>
        <v xml:space="preserve">ARGANZUELA          </v>
      </c>
      <c r="D377" t="str">
        <f>T("LEGAZPI             ")</f>
        <v xml:space="preserve">LEGAZPI             </v>
      </c>
      <c r="E377" t="str">
        <f>T("RE ")</f>
        <v xml:space="preserve">RE </v>
      </c>
      <c r="F377" t="str">
        <f>T("REMOLQUES      ")</f>
        <v xml:space="preserve">REMOLQUES      </v>
      </c>
      <c r="G377" t="str">
        <f>T("De 3.000 KG DE CARGA ÚTIL en adelante             ")</f>
        <v xml:space="preserve">De 3.000 KG DE CARGA ÚTIL en adelante             </v>
      </c>
      <c r="I377">
        <v>77</v>
      </c>
    </row>
    <row r="378" spans="1:9">
      <c r="A378" t="str">
        <f>T("2018")</f>
        <v>2018</v>
      </c>
      <c r="B378" t="str">
        <f>T("JURIDICO                                          ")</f>
        <v xml:space="preserve">JURIDICO                                          </v>
      </c>
      <c r="C378" t="str">
        <f>T("ARGANZUELA          ")</f>
        <v xml:space="preserve">ARGANZUELA          </v>
      </c>
      <c r="D378" t="str">
        <f>T("DELICIAS            ")</f>
        <v xml:space="preserve">DELICIAS            </v>
      </c>
      <c r="E378" t="str">
        <f>T("RE ")</f>
        <v xml:space="preserve">RE </v>
      </c>
      <c r="F378" t="str">
        <f>T("REMOLQUES      ")</f>
        <v xml:space="preserve">REMOLQUES      </v>
      </c>
      <c r="G378" t="str">
        <f>T("De 1.000 a 2.999 KG DE CARGA ÚTIL                 ")</f>
        <v xml:space="preserve">De 1.000 a 2.999 KG DE CARGA ÚTIL                 </v>
      </c>
      <c r="I378">
        <v>2</v>
      </c>
    </row>
    <row r="379" spans="1:9">
      <c r="A379" t="str">
        <f>T("2018")</f>
        <v>2018</v>
      </c>
      <c r="B379" t="str">
        <f>T("JURIDICO                                          ")</f>
        <v xml:space="preserve">JURIDICO                                          </v>
      </c>
      <c r="C379" t="str">
        <f>T("ARGANZUELA          ")</f>
        <v xml:space="preserve">ARGANZUELA          </v>
      </c>
      <c r="D379" t="str">
        <f>T("DELICIAS            ")</f>
        <v xml:space="preserve">DELICIAS            </v>
      </c>
      <c r="E379" t="str">
        <f>T("RE ")</f>
        <v xml:space="preserve">RE </v>
      </c>
      <c r="F379" t="str">
        <f>T("REMOLQUES      ")</f>
        <v xml:space="preserve">REMOLQUES      </v>
      </c>
      <c r="G379" t="str">
        <f>T("De 3.000 KG DE CARGA ÚTIL en adelante             ")</f>
        <v xml:space="preserve">De 3.000 KG DE CARGA ÚTIL en adelante             </v>
      </c>
      <c r="I379">
        <v>55</v>
      </c>
    </row>
    <row r="380" spans="1:9">
      <c r="A380" t="str">
        <f>T("2018")</f>
        <v>2018</v>
      </c>
      <c r="B380" t="str">
        <f>T("JURIDICO                                          ")</f>
        <v xml:space="preserve">JURIDICO                                          </v>
      </c>
      <c r="C380" t="str">
        <f>T("ARGANZUELA          ")</f>
        <v xml:space="preserve">ARGANZUELA          </v>
      </c>
      <c r="D380" t="str">
        <f>T("PALOS DE MOGUER     ")</f>
        <v xml:space="preserve">PALOS DE MOGUER     </v>
      </c>
      <c r="E380" t="str">
        <f>T("RE ")</f>
        <v xml:space="preserve">RE </v>
      </c>
      <c r="F380" t="str">
        <f>T("REMOLQUES      ")</f>
        <v xml:space="preserve">REMOLQUES      </v>
      </c>
      <c r="G380" t="str">
        <f>T("De 751 a 999 KG DE CARGA ÚTIL                     ")</f>
        <v xml:space="preserve">De 751 a 999 KG DE CARGA ÚTIL                     </v>
      </c>
      <c r="I380">
        <v>4</v>
      </c>
    </row>
    <row r="381" spans="1:9">
      <c r="A381" t="str">
        <f>T("2018")</f>
        <v>2018</v>
      </c>
      <c r="B381" t="str">
        <f>T("JURIDICO                                          ")</f>
        <v xml:space="preserve">JURIDICO                                          </v>
      </c>
      <c r="C381" t="str">
        <f>T("ARGANZUELA          ")</f>
        <v xml:space="preserve">ARGANZUELA          </v>
      </c>
      <c r="D381" t="str">
        <f>T("PALOS DE MOGUER     ")</f>
        <v xml:space="preserve">PALOS DE MOGUER     </v>
      </c>
      <c r="E381" t="str">
        <f>T("RE ")</f>
        <v xml:space="preserve">RE </v>
      </c>
      <c r="F381" t="str">
        <f>T("REMOLQUES      ")</f>
        <v xml:space="preserve">REMOLQUES      </v>
      </c>
      <c r="G381" t="str">
        <f>T("De 1.000 a 2.999 KG DE CARGA ÚTIL                 ")</f>
        <v xml:space="preserve">De 1.000 a 2.999 KG DE CARGA ÚTIL                 </v>
      </c>
      <c r="I381">
        <v>2</v>
      </c>
    </row>
    <row r="382" spans="1:9">
      <c r="A382" t="str">
        <f>T("2018")</f>
        <v>2018</v>
      </c>
      <c r="B382" t="str">
        <f>T("JURIDICO                                          ")</f>
        <v xml:space="preserve">JURIDICO                                          </v>
      </c>
      <c r="C382" t="str">
        <f>T("ARGANZUELA          ")</f>
        <v xml:space="preserve">ARGANZUELA          </v>
      </c>
      <c r="D382" t="str">
        <f>T("PALOS DE MOGUER     ")</f>
        <v xml:space="preserve">PALOS DE MOGUER     </v>
      </c>
      <c r="E382" t="str">
        <f>T("RE ")</f>
        <v xml:space="preserve">RE </v>
      </c>
      <c r="F382" t="str">
        <f>T("REMOLQUES      ")</f>
        <v xml:space="preserve">REMOLQUES      </v>
      </c>
      <c r="G382" t="str">
        <f>T("De 3.000 KG DE CARGA ÚTIL en adelante             ")</f>
        <v xml:space="preserve">De 3.000 KG DE CARGA ÚTIL en adelante             </v>
      </c>
      <c r="I382">
        <v>39</v>
      </c>
    </row>
    <row r="383" spans="1:9">
      <c r="A383" t="str">
        <f>T("2018")</f>
        <v>2018</v>
      </c>
      <c r="B383" t="str">
        <f>T("JURIDICO                                          ")</f>
        <v xml:space="preserve">JURIDICO                                          </v>
      </c>
      <c r="C383" t="str">
        <f>T("ARGANZUELA          ")</f>
        <v xml:space="preserve">ARGANZUELA          </v>
      </c>
      <c r="D383" t="str">
        <f>T("ATOCHA              ")</f>
        <v xml:space="preserve">ATOCHA              </v>
      </c>
      <c r="E383" t="str">
        <f>T("RE ")</f>
        <v xml:space="preserve">RE </v>
      </c>
      <c r="F383" t="str">
        <f>T("REMOLQUES      ")</f>
        <v xml:space="preserve">REMOLQUES      </v>
      </c>
      <c r="G383" t="str">
        <f>T("De 751 a 999 KG DE CARGA ÚTIL                     ")</f>
        <v xml:space="preserve">De 751 a 999 KG DE CARGA ÚTIL                     </v>
      </c>
      <c r="I383">
        <v>4</v>
      </c>
    </row>
    <row r="384" spans="1:9">
      <c r="A384" t="str">
        <f>T("2018")</f>
        <v>2018</v>
      </c>
      <c r="B384" t="str">
        <f>T("JURIDICO                                          ")</f>
        <v xml:space="preserve">JURIDICO                                          </v>
      </c>
      <c r="C384" t="str">
        <f>T("ARGANZUELA          ")</f>
        <v xml:space="preserve">ARGANZUELA          </v>
      </c>
      <c r="D384" t="str">
        <f>T("ATOCHA              ")</f>
        <v xml:space="preserve">ATOCHA              </v>
      </c>
      <c r="E384" t="str">
        <f>T("RE ")</f>
        <v xml:space="preserve">RE </v>
      </c>
      <c r="F384" t="str">
        <f>T("REMOLQUES      ")</f>
        <v xml:space="preserve">REMOLQUES      </v>
      </c>
      <c r="G384" t="str">
        <f>T("De 1.000 a 2.999 KG DE CARGA ÚTIL                 ")</f>
        <v xml:space="preserve">De 1.000 a 2.999 KG DE CARGA ÚTIL                 </v>
      </c>
      <c r="I384">
        <v>6</v>
      </c>
    </row>
    <row r="385" spans="1:9">
      <c r="A385" t="str">
        <f>T("2018")</f>
        <v>2018</v>
      </c>
      <c r="B385" t="str">
        <f>T("JURIDICO                                          ")</f>
        <v xml:space="preserve">JURIDICO                                          </v>
      </c>
      <c r="C385" t="str">
        <f>T("ARGANZUELA          ")</f>
        <v xml:space="preserve">ARGANZUELA          </v>
      </c>
      <c r="D385" t="str">
        <f>T("ATOCHA              ")</f>
        <v xml:space="preserve">ATOCHA              </v>
      </c>
      <c r="E385" t="str">
        <f>T("RE ")</f>
        <v xml:space="preserve">RE </v>
      </c>
      <c r="F385" t="str">
        <f>T("REMOLQUES      ")</f>
        <v xml:space="preserve">REMOLQUES      </v>
      </c>
      <c r="G385" t="str">
        <f>T("De 3.000 KG DE CARGA ÚTIL en adelante             ")</f>
        <v xml:space="preserve">De 3.000 KG DE CARGA ÚTIL en adelante             </v>
      </c>
      <c r="I385">
        <v>13</v>
      </c>
    </row>
    <row r="386" spans="1:9">
      <c r="A386" t="str">
        <f>T("2018")</f>
        <v>2018</v>
      </c>
      <c r="B386" t="str">
        <f>T("FISICO                                            ")</f>
        <v xml:space="preserve">FISICO                                            </v>
      </c>
      <c r="C386" t="str">
        <f>T("ARGANZUELA          ")</f>
        <v xml:space="preserve">ARGANZUELA          </v>
      </c>
      <c r="D386" t="str">
        <f>T("SIN BARRIO          ")</f>
        <v xml:space="preserve">SIN BARRIO          </v>
      </c>
      <c r="E386" t="str">
        <f>T("TR ")</f>
        <v xml:space="preserve">TR </v>
      </c>
      <c r="F386" t="str">
        <f>T("TRACTORES      ")</f>
        <v xml:space="preserve">TRACTORES      </v>
      </c>
      <c r="G386" t="str">
        <f>T("De 16 a 25 CABALLOS FISCALES                      ")</f>
        <v xml:space="preserve">De 16 a 25 CABALLOS FISCALES                      </v>
      </c>
      <c r="H386" t="str">
        <f>T("DIESEL                                            ")</f>
        <v xml:space="preserve">DIESEL                                            </v>
      </c>
      <c r="I386">
        <v>1</v>
      </c>
    </row>
    <row r="387" spans="1:9">
      <c r="A387" t="str">
        <f>T("2018")</f>
        <v>2018</v>
      </c>
      <c r="B387" t="str">
        <f>T("FISICO                                            ")</f>
        <v xml:space="preserve">FISICO                                            </v>
      </c>
      <c r="C387" t="str">
        <f>T("ARGANZUELA          ")</f>
        <v xml:space="preserve">ARGANZUELA          </v>
      </c>
      <c r="D387" t="str">
        <f>T("IMPERIAL            ")</f>
        <v xml:space="preserve">IMPERIAL            </v>
      </c>
      <c r="E387" t="str">
        <f>T("TR ")</f>
        <v xml:space="preserve">TR </v>
      </c>
      <c r="F387" t="str">
        <f>T("TRACTORES      ")</f>
        <v xml:space="preserve">TRACTORES      </v>
      </c>
      <c r="G387" t="str">
        <f>T("De menos de 16 CABALLOS FISCALES                  ")</f>
        <v xml:space="preserve">De menos de 16 CABALLOS FISCALES                  </v>
      </c>
      <c r="H387" t="str">
        <f>T("DIESEL                                            ")</f>
        <v xml:space="preserve">DIESEL                                            </v>
      </c>
      <c r="I387">
        <v>2</v>
      </c>
    </row>
    <row r="388" spans="1:9">
      <c r="A388" t="str">
        <f>T("2018")</f>
        <v>2018</v>
      </c>
      <c r="B388" t="str">
        <f>T("FISICO                                            ")</f>
        <v xml:space="preserve">FISICO                                            </v>
      </c>
      <c r="C388" t="str">
        <f>T("ARGANZUELA          ")</f>
        <v xml:space="preserve">ARGANZUELA          </v>
      </c>
      <c r="D388" t="str">
        <f>T("IMPERIAL            ")</f>
        <v xml:space="preserve">IMPERIAL            </v>
      </c>
      <c r="E388" t="str">
        <f>T("TR ")</f>
        <v xml:space="preserve">TR </v>
      </c>
      <c r="F388" t="str">
        <f>T("TRACTORES      ")</f>
        <v xml:space="preserve">TRACTORES      </v>
      </c>
      <c r="G388" t="str">
        <f>T("De 16 a 25 CABALLOS FISCALES                      ")</f>
        <v xml:space="preserve">De 16 a 25 CABALLOS FISCALES                      </v>
      </c>
      <c r="H388" t="str">
        <f>T("DIESEL                                            ")</f>
        <v xml:space="preserve">DIESEL                                            </v>
      </c>
      <c r="I388">
        <v>2</v>
      </c>
    </row>
    <row r="389" spans="1:9">
      <c r="A389" t="str">
        <f>T("2018")</f>
        <v>2018</v>
      </c>
      <c r="B389" t="str">
        <f>T("FISICO                                            ")</f>
        <v xml:space="preserve">FISICO                                            </v>
      </c>
      <c r="C389" t="str">
        <f>T("ARGANZUELA          ")</f>
        <v xml:space="preserve">ARGANZUELA          </v>
      </c>
      <c r="D389" t="str">
        <f>T("IMPERIAL            ")</f>
        <v xml:space="preserve">IMPERIAL            </v>
      </c>
      <c r="E389" t="str">
        <f>T("TR ")</f>
        <v xml:space="preserve">TR </v>
      </c>
      <c r="F389" t="str">
        <f>T("TRACTORES      ")</f>
        <v xml:space="preserve">TRACTORES      </v>
      </c>
      <c r="G389" t="str">
        <f>T("De 25,01 CABALLOS FISCALES en adelante            ")</f>
        <v xml:space="preserve">De 25,01 CABALLOS FISCALES en adelante            </v>
      </c>
      <c r="H389" t="str">
        <f>T("DIESEL                                            ")</f>
        <v xml:space="preserve">DIESEL                                            </v>
      </c>
      <c r="I389">
        <v>1</v>
      </c>
    </row>
    <row r="390" spans="1:9">
      <c r="A390" t="str">
        <f>T("2018")</f>
        <v>2018</v>
      </c>
      <c r="B390" t="str">
        <f>T("FISICO                                            ")</f>
        <v xml:space="preserve">FISICO                                            </v>
      </c>
      <c r="C390" t="str">
        <f>T("ARGANZUELA          ")</f>
        <v xml:space="preserve">ARGANZUELA          </v>
      </c>
      <c r="D390" t="str">
        <f>T("ACACIAS             ")</f>
        <v xml:space="preserve">ACACIAS             </v>
      </c>
      <c r="E390" t="str">
        <f>T("TR ")</f>
        <v xml:space="preserve">TR </v>
      </c>
      <c r="F390" t="str">
        <f>T("TRACTORES      ")</f>
        <v xml:space="preserve">TRACTORES      </v>
      </c>
      <c r="G390" t="str">
        <f>T("De menos de 16 CABALLOS FISCALES                  ")</f>
        <v xml:space="preserve">De menos de 16 CABALLOS FISCALES                  </v>
      </c>
      <c r="H390" t="str">
        <f>T("DIESEL                                            ")</f>
        <v xml:space="preserve">DIESEL                                            </v>
      </c>
      <c r="I390">
        <v>6</v>
      </c>
    </row>
    <row r="391" spans="1:9">
      <c r="A391" t="str">
        <f>T("2018")</f>
        <v>2018</v>
      </c>
      <c r="B391" t="str">
        <f>T("FISICO                                            ")</f>
        <v xml:space="preserve">FISICO                                            </v>
      </c>
      <c r="C391" t="str">
        <f>T("ARGANZUELA          ")</f>
        <v xml:space="preserve">ARGANZUELA          </v>
      </c>
      <c r="D391" t="str">
        <f>T("ACACIAS             ")</f>
        <v xml:space="preserve">ACACIAS             </v>
      </c>
      <c r="E391" t="str">
        <f>T("TR ")</f>
        <v xml:space="preserve">TR </v>
      </c>
      <c r="F391" t="str">
        <f>T("TRACTORES      ")</f>
        <v xml:space="preserve">TRACTORES      </v>
      </c>
      <c r="G391" t="str">
        <f>T("De 16 a 25 CABALLOS FISCALES                      ")</f>
        <v xml:space="preserve">De 16 a 25 CABALLOS FISCALES                      </v>
      </c>
      <c r="H391" t="str">
        <f>T("DIESEL                                            ")</f>
        <v xml:space="preserve">DIESEL                                            </v>
      </c>
      <c r="I391">
        <v>3</v>
      </c>
    </row>
    <row r="392" spans="1:9">
      <c r="A392" t="str">
        <f>T("2018")</f>
        <v>2018</v>
      </c>
      <c r="B392" t="str">
        <f>T("FISICO                                            ")</f>
        <v xml:space="preserve">FISICO                                            </v>
      </c>
      <c r="C392" t="str">
        <f>T("ARGANZUELA          ")</f>
        <v xml:space="preserve">ARGANZUELA          </v>
      </c>
      <c r="D392" t="str">
        <f>T("ACACIAS             ")</f>
        <v xml:space="preserve">ACACIAS             </v>
      </c>
      <c r="E392" t="str">
        <f>T("TR ")</f>
        <v xml:space="preserve">TR </v>
      </c>
      <c r="F392" t="str">
        <f>T("TRACTORES      ")</f>
        <v xml:space="preserve">TRACTORES      </v>
      </c>
      <c r="G392" t="str">
        <f>T("De 25,01 CABALLOS FISCALES en adelante            ")</f>
        <v xml:space="preserve">De 25,01 CABALLOS FISCALES en adelante            </v>
      </c>
      <c r="H392" t="str">
        <f>T("DIESEL                                            ")</f>
        <v xml:space="preserve">DIESEL                                            </v>
      </c>
      <c r="I392">
        <v>5</v>
      </c>
    </row>
    <row r="393" spans="1:9">
      <c r="A393" t="str">
        <f>T("2018")</f>
        <v>2018</v>
      </c>
      <c r="B393" t="str">
        <f>T("FISICO                                            ")</f>
        <v xml:space="preserve">FISICO                                            </v>
      </c>
      <c r="C393" t="str">
        <f>T("ARGANZUELA          ")</f>
        <v xml:space="preserve">ARGANZUELA          </v>
      </c>
      <c r="D393" t="str">
        <f>T("CHOPERA             ")</f>
        <v xml:space="preserve">CHOPERA             </v>
      </c>
      <c r="E393" t="str">
        <f>T("TR ")</f>
        <v xml:space="preserve">TR </v>
      </c>
      <c r="F393" t="str">
        <f>T("TRACTORES      ")</f>
        <v xml:space="preserve">TRACTORES      </v>
      </c>
      <c r="G393" t="str">
        <f>T("De menos de 16 CABALLOS FISCALES                  ")</f>
        <v xml:space="preserve">De menos de 16 CABALLOS FISCALES                  </v>
      </c>
      <c r="H393" t="str">
        <f>T("DIESEL                                            ")</f>
        <v xml:space="preserve">DIESEL                                            </v>
      </c>
      <c r="I393">
        <v>3</v>
      </c>
    </row>
    <row r="394" spans="1:9">
      <c r="A394" t="str">
        <f>T("2018")</f>
        <v>2018</v>
      </c>
      <c r="B394" t="str">
        <f>T("FISICO                                            ")</f>
        <v xml:space="preserve">FISICO                                            </v>
      </c>
      <c r="C394" t="str">
        <f>T("ARGANZUELA          ")</f>
        <v xml:space="preserve">ARGANZUELA          </v>
      </c>
      <c r="D394" t="str">
        <f>T("CHOPERA             ")</f>
        <v xml:space="preserve">CHOPERA             </v>
      </c>
      <c r="E394" t="str">
        <f>T("TR ")</f>
        <v xml:space="preserve">TR </v>
      </c>
      <c r="F394" t="str">
        <f>T("TRACTORES      ")</f>
        <v xml:space="preserve">TRACTORES      </v>
      </c>
      <c r="G394" t="str">
        <f>T("De 16 a 25 CABALLOS FISCALES                      ")</f>
        <v xml:space="preserve">De 16 a 25 CABALLOS FISCALES                      </v>
      </c>
      <c r="H394" t="str">
        <f>T("DIESEL                                            ")</f>
        <v xml:space="preserve">DIESEL                                            </v>
      </c>
      <c r="I394">
        <v>6</v>
      </c>
    </row>
    <row r="395" spans="1:9">
      <c r="A395" t="str">
        <f>T("2018")</f>
        <v>2018</v>
      </c>
      <c r="B395" t="str">
        <f>T("FISICO                                            ")</f>
        <v xml:space="preserve">FISICO                                            </v>
      </c>
      <c r="C395" t="str">
        <f>T("ARGANZUELA          ")</f>
        <v xml:space="preserve">ARGANZUELA          </v>
      </c>
      <c r="D395" t="str">
        <f>T("CHOPERA             ")</f>
        <v xml:space="preserve">CHOPERA             </v>
      </c>
      <c r="E395" t="str">
        <f>T("TR ")</f>
        <v xml:space="preserve">TR </v>
      </c>
      <c r="F395" t="str">
        <f>T("TRACTORES      ")</f>
        <v xml:space="preserve">TRACTORES      </v>
      </c>
      <c r="G395" t="str">
        <f>T("De 25,01 CABALLOS FISCALES en adelante            ")</f>
        <v xml:space="preserve">De 25,01 CABALLOS FISCALES en adelante            </v>
      </c>
      <c r="H395" t="str">
        <f>T("DIESEL                                            ")</f>
        <v xml:space="preserve">DIESEL                                            </v>
      </c>
      <c r="I395">
        <v>3</v>
      </c>
    </row>
    <row r="396" spans="1:9">
      <c r="A396" t="str">
        <f>T("2018")</f>
        <v>2018</v>
      </c>
      <c r="B396" t="str">
        <f>T("FISICO                                            ")</f>
        <v xml:space="preserve">FISICO                                            </v>
      </c>
      <c r="C396" t="str">
        <f>T("ARGANZUELA          ")</f>
        <v xml:space="preserve">ARGANZUELA          </v>
      </c>
      <c r="D396" t="str">
        <f>T("LEGAZPI             ")</f>
        <v xml:space="preserve">LEGAZPI             </v>
      </c>
      <c r="E396" t="str">
        <f>T("TR ")</f>
        <v xml:space="preserve">TR </v>
      </c>
      <c r="F396" t="str">
        <f>T("TRACTORES      ")</f>
        <v xml:space="preserve">TRACTORES      </v>
      </c>
      <c r="G396" t="str">
        <f>T("De menos de 16 CABALLOS FISCALES                  ")</f>
        <v xml:space="preserve">De menos de 16 CABALLOS FISCALES                  </v>
      </c>
      <c r="H396" t="str">
        <f>T("DIESEL                                            ")</f>
        <v xml:space="preserve">DIESEL                                            </v>
      </c>
      <c r="I396">
        <v>2</v>
      </c>
    </row>
    <row r="397" spans="1:9">
      <c r="A397" t="str">
        <f>T("2018")</f>
        <v>2018</v>
      </c>
      <c r="B397" t="str">
        <f>T("FISICO                                            ")</f>
        <v xml:space="preserve">FISICO                                            </v>
      </c>
      <c r="C397" t="str">
        <f>T("ARGANZUELA          ")</f>
        <v xml:space="preserve">ARGANZUELA          </v>
      </c>
      <c r="D397" t="str">
        <f>T("LEGAZPI             ")</f>
        <v xml:space="preserve">LEGAZPI             </v>
      </c>
      <c r="E397" t="str">
        <f>T("TR ")</f>
        <v xml:space="preserve">TR </v>
      </c>
      <c r="F397" t="str">
        <f>T("TRACTORES      ")</f>
        <v xml:space="preserve">TRACTORES      </v>
      </c>
      <c r="G397" t="str">
        <f>T("De 25,01 CABALLOS FISCALES en adelante            ")</f>
        <v xml:space="preserve">De 25,01 CABALLOS FISCALES en adelante            </v>
      </c>
      <c r="H397" t="str">
        <f>T("DIESEL                                            ")</f>
        <v xml:space="preserve">DIESEL                                            </v>
      </c>
      <c r="I397">
        <v>1</v>
      </c>
    </row>
    <row r="398" spans="1:9">
      <c r="A398" t="str">
        <f>T("2018")</f>
        <v>2018</v>
      </c>
      <c r="B398" t="str">
        <f>T("FISICO                                            ")</f>
        <v xml:space="preserve">FISICO                                            </v>
      </c>
      <c r="C398" t="str">
        <f>T("ARGANZUELA          ")</f>
        <v xml:space="preserve">ARGANZUELA          </v>
      </c>
      <c r="D398" t="str">
        <f>T("DELICIAS            ")</f>
        <v xml:space="preserve">DELICIAS            </v>
      </c>
      <c r="E398" t="str">
        <f>T("TR ")</f>
        <v xml:space="preserve">TR </v>
      </c>
      <c r="F398" t="str">
        <f>T("TRACTORES      ")</f>
        <v xml:space="preserve">TRACTORES      </v>
      </c>
      <c r="G398" t="str">
        <f>T("De menos de 16 CABALLOS FISCALES                  ")</f>
        <v xml:space="preserve">De menos de 16 CABALLOS FISCALES                  </v>
      </c>
      <c r="H398" t="str">
        <f>T("DIESEL                                            ")</f>
        <v xml:space="preserve">DIESEL                                            </v>
      </c>
      <c r="I398">
        <v>2</v>
      </c>
    </row>
    <row r="399" spans="1:9">
      <c r="A399" t="str">
        <f>T("2018")</f>
        <v>2018</v>
      </c>
      <c r="B399" t="str">
        <f>T("FISICO                                            ")</f>
        <v xml:space="preserve">FISICO                                            </v>
      </c>
      <c r="C399" t="str">
        <f>T("ARGANZUELA          ")</f>
        <v xml:space="preserve">ARGANZUELA          </v>
      </c>
      <c r="D399" t="str">
        <f>T("DELICIAS            ")</f>
        <v xml:space="preserve">DELICIAS            </v>
      </c>
      <c r="E399" t="str">
        <f>T("TR ")</f>
        <v xml:space="preserve">TR </v>
      </c>
      <c r="F399" t="str">
        <f>T("TRACTORES      ")</f>
        <v xml:space="preserve">TRACTORES      </v>
      </c>
      <c r="G399" t="str">
        <f>T("De 16 a 25 CABALLOS FISCALES                      ")</f>
        <v xml:space="preserve">De 16 a 25 CABALLOS FISCALES                      </v>
      </c>
      <c r="H399" t="str">
        <f>T("DIESEL                                            ")</f>
        <v xml:space="preserve">DIESEL                                            </v>
      </c>
      <c r="I399">
        <v>5</v>
      </c>
    </row>
    <row r="400" spans="1:9">
      <c r="A400" t="str">
        <f>T("2018")</f>
        <v>2018</v>
      </c>
      <c r="B400" t="str">
        <f>T("FISICO                                            ")</f>
        <v xml:space="preserve">FISICO                                            </v>
      </c>
      <c r="C400" t="str">
        <f>T("ARGANZUELA          ")</f>
        <v xml:space="preserve">ARGANZUELA          </v>
      </c>
      <c r="D400" t="str">
        <f>T("DELICIAS            ")</f>
        <v xml:space="preserve">DELICIAS            </v>
      </c>
      <c r="E400" t="str">
        <f>T("TR ")</f>
        <v xml:space="preserve">TR </v>
      </c>
      <c r="F400" t="str">
        <f>T("TRACTORES      ")</f>
        <v xml:space="preserve">TRACTORES      </v>
      </c>
      <c r="G400" t="str">
        <f>T("De 25,01 CABALLOS FISCALES en adelante            ")</f>
        <v xml:space="preserve">De 25,01 CABALLOS FISCALES en adelante            </v>
      </c>
      <c r="H400" t="str">
        <f>T("DIESEL                                            ")</f>
        <v xml:space="preserve">DIESEL                                            </v>
      </c>
      <c r="I400">
        <v>1</v>
      </c>
    </row>
    <row r="401" spans="1:9">
      <c r="A401" t="str">
        <f>T("2018")</f>
        <v>2018</v>
      </c>
      <c r="B401" t="str">
        <f>T("FISICO                                            ")</f>
        <v xml:space="preserve">FISICO                                            </v>
      </c>
      <c r="C401" t="str">
        <f>T("ARGANZUELA          ")</f>
        <v xml:space="preserve">ARGANZUELA          </v>
      </c>
      <c r="D401" t="str">
        <f>T("PALOS DE MOGUER     ")</f>
        <v xml:space="preserve">PALOS DE MOGUER     </v>
      </c>
      <c r="E401" t="str">
        <f>T("TR ")</f>
        <v xml:space="preserve">TR </v>
      </c>
      <c r="F401" t="str">
        <f>T("TRACTORES      ")</f>
        <v xml:space="preserve">TRACTORES      </v>
      </c>
      <c r="G401" t="str">
        <f>T("De menos de 16 CABALLOS FISCALES                  ")</f>
        <v xml:space="preserve">De menos de 16 CABALLOS FISCALES                  </v>
      </c>
      <c r="H401" t="str">
        <f>T("DIESEL                                            ")</f>
        <v xml:space="preserve">DIESEL                                            </v>
      </c>
      <c r="I401">
        <v>6</v>
      </c>
    </row>
    <row r="402" spans="1:9">
      <c r="A402" t="str">
        <f>T("2018")</f>
        <v>2018</v>
      </c>
      <c r="B402" t="str">
        <f>T("FISICO                                            ")</f>
        <v xml:space="preserve">FISICO                                            </v>
      </c>
      <c r="C402" t="str">
        <f>T("ARGANZUELA          ")</f>
        <v xml:space="preserve">ARGANZUELA          </v>
      </c>
      <c r="D402" t="str">
        <f>T("PALOS DE MOGUER     ")</f>
        <v xml:space="preserve">PALOS DE MOGUER     </v>
      </c>
      <c r="E402" t="str">
        <f>T("TR ")</f>
        <v xml:space="preserve">TR </v>
      </c>
      <c r="F402" t="str">
        <f>T("TRACTORES      ")</f>
        <v xml:space="preserve">TRACTORES      </v>
      </c>
      <c r="G402" t="str">
        <f>T("De 16 a 25 CABALLOS FISCALES                      ")</f>
        <v xml:space="preserve">De 16 a 25 CABALLOS FISCALES                      </v>
      </c>
      <c r="H402" t="str">
        <f>T("DIESEL                                            ")</f>
        <v xml:space="preserve">DIESEL                                            </v>
      </c>
      <c r="I402">
        <v>5</v>
      </c>
    </row>
    <row r="403" spans="1:9">
      <c r="A403" t="str">
        <f>T("2018")</f>
        <v>2018</v>
      </c>
      <c r="B403" t="str">
        <f>T("FISICO                                            ")</f>
        <v xml:space="preserve">FISICO                                            </v>
      </c>
      <c r="C403" t="str">
        <f>T("ARGANZUELA          ")</f>
        <v xml:space="preserve">ARGANZUELA          </v>
      </c>
      <c r="D403" t="str">
        <f>T("PALOS DE MOGUER     ")</f>
        <v xml:space="preserve">PALOS DE MOGUER     </v>
      </c>
      <c r="E403" t="str">
        <f>T("TR ")</f>
        <v xml:space="preserve">TR </v>
      </c>
      <c r="F403" t="str">
        <f>T("TRACTORES      ")</f>
        <v xml:space="preserve">TRACTORES      </v>
      </c>
      <c r="G403" t="str">
        <f>T("De 25,01 CABALLOS FISCALES en adelante            ")</f>
        <v xml:space="preserve">De 25,01 CABALLOS FISCALES en adelante            </v>
      </c>
      <c r="H403" t="str">
        <f>T("DIESEL                                            ")</f>
        <v xml:space="preserve">DIESEL                                            </v>
      </c>
      <c r="I403">
        <v>3</v>
      </c>
    </row>
    <row r="404" spans="1:9">
      <c r="A404" t="str">
        <f>T("2018")</f>
        <v>2018</v>
      </c>
      <c r="B404" t="str">
        <f>T("JURIDICO                                          ")</f>
        <v xml:space="preserve">JURIDICO                                          </v>
      </c>
      <c r="C404" t="str">
        <f>T("ARGANZUELA          ")</f>
        <v xml:space="preserve">ARGANZUELA          </v>
      </c>
      <c r="D404" t="str">
        <f>T("IMPERIAL            ")</f>
        <v xml:space="preserve">IMPERIAL            </v>
      </c>
      <c r="E404" t="str">
        <f>T("TR ")</f>
        <v xml:space="preserve">TR </v>
      </c>
      <c r="F404" t="str">
        <f>T("TRACTORES      ")</f>
        <v xml:space="preserve">TRACTORES      </v>
      </c>
      <c r="G404" t="str">
        <f>T("De menos de 16 CABALLOS FISCALES                  ")</f>
        <v xml:space="preserve">De menos de 16 CABALLOS FISCALES                  </v>
      </c>
      <c r="H404" t="str">
        <f>T("DIESEL                                            ")</f>
        <v xml:space="preserve">DIESEL                                            </v>
      </c>
      <c r="I404">
        <v>12</v>
      </c>
    </row>
    <row r="405" spans="1:9">
      <c r="A405" t="str">
        <f>T("2018")</f>
        <v>2018</v>
      </c>
      <c r="B405" t="str">
        <f>T("JURIDICO                                          ")</f>
        <v xml:space="preserve">JURIDICO                                          </v>
      </c>
      <c r="C405" t="str">
        <f>T("ARGANZUELA          ")</f>
        <v xml:space="preserve">ARGANZUELA          </v>
      </c>
      <c r="D405" t="str">
        <f>T("IMPERIAL            ")</f>
        <v xml:space="preserve">IMPERIAL            </v>
      </c>
      <c r="E405" t="str">
        <f>T("TR ")</f>
        <v xml:space="preserve">TR </v>
      </c>
      <c r="F405" t="str">
        <f>T("TRACTORES      ")</f>
        <v xml:space="preserve">TRACTORES      </v>
      </c>
      <c r="G405" t="str">
        <f>T("De 16 a 25 CABALLOS FISCALES                      ")</f>
        <v xml:space="preserve">De 16 a 25 CABALLOS FISCALES                      </v>
      </c>
      <c r="H405" t="str">
        <f>T("DIESEL                                            ")</f>
        <v xml:space="preserve">DIESEL                                            </v>
      </c>
      <c r="I405">
        <v>5</v>
      </c>
    </row>
    <row r="406" spans="1:9">
      <c r="A406" t="str">
        <f>T("2018")</f>
        <v>2018</v>
      </c>
      <c r="B406" t="str">
        <f>T("JURIDICO                                          ")</f>
        <v xml:space="preserve">JURIDICO                                          </v>
      </c>
      <c r="C406" t="str">
        <f>T("ARGANZUELA          ")</f>
        <v xml:space="preserve">ARGANZUELA          </v>
      </c>
      <c r="D406" t="str">
        <f>T("IMPERIAL            ")</f>
        <v xml:space="preserve">IMPERIAL            </v>
      </c>
      <c r="E406" t="str">
        <f>T("TR ")</f>
        <v xml:space="preserve">TR </v>
      </c>
      <c r="F406" t="str">
        <f>T("TRACTORES      ")</f>
        <v xml:space="preserve">TRACTORES      </v>
      </c>
      <c r="G406" t="str">
        <f>T("De 25,01 CABALLOS FISCALES en adelante            ")</f>
        <v xml:space="preserve">De 25,01 CABALLOS FISCALES en adelante            </v>
      </c>
      <c r="H406" t="str">
        <f>T("DIESEL                                            ")</f>
        <v xml:space="preserve">DIESEL                                            </v>
      </c>
      <c r="I406">
        <v>8</v>
      </c>
    </row>
    <row r="407" spans="1:9">
      <c r="A407" t="str">
        <f>T("2018")</f>
        <v>2018</v>
      </c>
      <c r="B407" t="str">
        <f>T("JURIDICO                                          ")</f>
        <v xml:space="preserve">JURIDICO                                          </v>
      </c>
      <c r="C407" t="str">
        <f>T("ARGANZUELA          ")</f>
        <v xml:space="preserve">ARGANZUELA          </v>
      </c>
      <c r="D407" t="str">
        <f>T("ACACIAS             ")</f>
        <v xml:space="preserve">ACACIAS             </v>
      </c>
      <c r="E407" t="str">
        <f>T("TR ")</f>
        <v xml:space="preserve">TR </v>
      </c>
      <c r="F407" t="str">
        <f>T("TRACTORES      ")</f>
        <v xml:space="preserve">TRACTORES      </v>
      </c>
      <c r="G407" t="str">
        <f>T("De menos de 16 CABALLOS FISCALES                  ")</f>
        <v xml:space="preserve">De menos de 16 CABALLOS FISCALES                  </v>
      </c>
      <c r="H407" t="str">
        <f>T("DIESEL                                            ")</f>
        <v xml:space="preserve">DIESEL                                            </v>
      </c>
      <c r="I407">
        <v>6</v>
      </c>
    </row>
    <row r="408" spans="1:9">
      <c r="A408" t="str">
        <f>T("2018")</f>
        <v>2018</v>
      </c>
      <c r="B408" t="str">
        <f>T("JURIDICO                                          ")</f>
        <v xml:space="preserve">JURIDICO                                          </v>
      </c>
      <c r="C408" t="str">
        <f>T("ARGANZUELA          ")</f>
        <v xml:space="preserve">ARGANZUELA          </v>
      </c>
      <c r="D408" t="str">
        <f>T("ACACIAS             ")</f>
        <v xml:space="preserve">ACACIAS             </v>
      </c>
      <c r="E408" t="str">
        <f>T("TR ")</f>
        <v xml:space="preserve">TR </v>
      </c>
      <c r="F408" t="str">
        <f>T("TRACTORES      ")</f>
        <v xml:space="preserve">TRACTORES      </v>
      </c>
      <c r="G408" t="str">
        <f>T("De 16 a 25 CABALLOS FISCALES                      ")</f>
        <v xml:space="preserve">De 16 a 25 CABALLOS FISCALES                      </v>
      </c>
      <c r="H408" t="str">
        <f>T("DIESEL                                            ")</f>
        <v xml:space="preserve">DIESEL                                            </v>
      </c>
      <c r="I408">
        <v>8</v>
      </c>
    </row>
    <row r="409" spans="1:9">
      <c r="A409" t="str">
        <f>T("2018")</f>
        <v>2018</v>
      </c>
      <c r="B409" t="str">
        <f>T("JURIDICO                                          ")</f>
        <v xml:space="preserve">JURIDICO                                          </v>
      </c>
      <c r="C409" t="str">
        <f>T("ARGANZUELA          ")</f>
        <v xml:space="preserve">ARGANZUELA          </v>
      </c>
      <c r="D409" t="str">
        <f>T("ACACIAS             ")</f>
        <v xml:space="preserve">ACACIAS             </v>
      </c>
      <c r="E409" t="str">
        <f>T("TR ")</f>
        <v xml:space="preserve">TR </v>
      </c>
      <c r="F409" t="str">
        <f>T("TRACTORES      ")</f>
        <v xml:space="preserve">TRACTORES      </v>
      </c>
      <c r="G409" t="str">
        <f>T("De 25,01 CABALLOS FISCALES en adelante            ")</f>
        <v xml:space="preserve">De 25,01 CABALLOS FISCALES en adelante            </v>
      </c>
      <c r="H409" t="str">
        <f>T("DIESEL                                            ")</f>
        <v xml:space="preserve">DIESEL                                            </v>
      </c>
      <c r="I409">
        <v>64</v>
      </c>
    </row>
    <row r="410" spans="1:9">
      <c r="A410" t="str">
        <f>T("2018")</f>
        <v>2018</v>
      </c>
      <c r="B410" t="str">
        <f>T("JURIDICO                                          ")</f>
        <v xml:space="preserve">JURIDICO                                          </v>
      </c>
      <c r="C410" t="str">
        <f>T("ARGANZUELA          ")</f>
        <v xml:space="preserve">ARGANZUELA          </v>
      </c>
      <c r="D410" t="str">
        <f>T("CHOPERA             ")</f>
        <v xml:space="preserve">CHOPERA             </v>
      </c>
      <c r="E410" t="str">
        <f>T("TR ")</f>
        <v xml:space="preserve">TR </v>
      </c>
      <c r="F410" t="str">
        <f>T("TRACTORES      ")</f>
        <v xml:space="preserve">TRACTORES      </v>
      </c>
      <c r="G410" t="str">
        <f>T("De menos de 16 CABALLOS FISCALES                  ")</f>
        <v xml:space="preserve">De menos de 16 CABALLOS FISCALES                  </v>
      </c>
      <c r="H410" t="str">
        <f>T("DIESEL                                            ")</f>
        <v xml:space="preserve">DIESEL                                            </v>
      </c>
      <c r="I410">
        <v>7</v>
      </c>
    </row>
    <row r="411" spans="1:9">
      <c r="A411" t="str">
        <f>T("2018")</f>
        <v>2018</v>
      </c>
      <c r="B411" t="str">
        <f>T("JURIDICO                                          ")</f>
        <v xml:space="preserve">JURIDICO                                          </v>
      </c>
      <c r="C411" t="str">
        <f>T("ARGANZUELA          ")</f>
        <v xml:space="preserve">ARGANZUELA          </v>
      </c>
      <c r="D411" t="str">
        <f>T("CHOPERA             ")</f>
        <v xml:space="preserve">CHOPERA             </v>
      </c>
      <c r="E411" t="str">
        <f>T("TR ")</f>
        <v xml:space="preserve">TR </v>
      </c>
      <c r="F411" t="str">
        <f>T("TRACTORES      ")</f>
        <v xml:space="preserve">TRACTORES      </v>
      </c>
      <c r="G411" t="str">
        <f>T("De 16 a 25 CABALLOS FISCALES                      ")</f>
        <v xml:space="preserve">De 16 a 25 CABALLOS FISCALES                      </v>
      </c>
      <c r="H411" t="str">
        <f>T("DIESEL                                            ")</f>
        <v xml:space="preserve">DIESEL                                            </v>
      </c>
      <c r="I411">
        <v>9</v>
      </c>
    </row>
    <row r="412" spans="1:9">
      <c r="A412" t="str">
        <f>T("2018")</f>
        <v>2018</v>
      </c>
      <c r="B412" t="str">
        <f>T("JURIDICO                                          ")</f>
        <v xml:space="preserve">JURIDICO                                          </v>
      </c>
      <c r="C412" t="str">
        <f>T("ARGANZUELA          ")</f>
        <v xml:space="preserve">ARGANZUELA          </v>
      </c>
      <c r="D412" t="str">
        <f>T("CHOPERA             ")</f>
        <v xml:space="preserve">CHOPERA             </v>
      </c>
      <c r="E412" t="str">
        <f>T("TR ")</f>
        <v xml:space="preserve">TR </v>
      </c>
      <c r="F412" t="str">
        <f>T("TRACTORES      ")</f>
        <v xml:space="preserve">TRACTORES      </v>
      </c>
      <c r="G412" t="str">
        <f>T("De 25,01 CABALLOS FISCALES en adelante            ")</f>
        <v xml:space="preserve">De 25,01 CABALLOS FISCALES en adelante            </v>
      </c>
      <c r="H412" t="str">
        <f>T("DIESEL                                            ")</f>
        <v xml:space="preserve">DIESEL                                            </v>
      </c>
      <c r="I412">
        <v>19</v>
      </c>
    </row>
    <row r="413" spans="1:9">
      <c r="A413" t="str">
        <f>T("2018")</f>
        <v>2018</v>
      </c>
      <c r="B413" t="str">
        <f>T("JURIDICO                                          ")</f>
        <v xml:space="preserve">JURIDICO                                          </v>
      </c>
      <c r="C413" t="str">
        <f>T("ARGANZUELA          ")</f>
        <v xml:space="preserve">ARGANZUELA          </v>
      </c>
      <c r="D413" t="str">
        <f>T("LEGAZPI             ")</f>
        <v xml:space="preserve">LEGAZPI             </v>
      </c>
      <c r="E413" t="str">
        <f>T("TR ")</f>
        <v xml:space="preserve">TR </v>
      </c>
      <c r="F413" t="str">
        <f>T("TRACTORES      ")</f>
        <v xml:space="preserve">TRACTORES      </v>
      </c>
      <c r="G413" t="str">
        <f>T("De menos de 16 CABALLOS FISCALES                  ")</f>
        <v xml:space="preserve">De menos de 16 CABALLOS FISCALES                  </v>
      </c>
      <c r="H413" t="str">
        <f>T("DIESEL                                            ")</f>
        <v xml:space="preserve">DIESEL                                            </v>
      </c>
      <c r="I413">
        <v>10</v>
      </c>
    </row>
    <row r="414" spans="1:9">
      <c r="A414" t="str">
        <f>T("2018")</f>
        <v>2018</v>
      </c>
      <c r="B414" t="str">
        <f>T("JURIDICO                                          ")</f>
        <v xml:space="preserve">JURIDICO                                          </v>
      </c>
      <c r="C414" t="str">
        <f>T("ARGANZUELA          ")</f>
        <v xml:space="preserve">ARGANZUELA          </v>
      </c>
      <c r="D414" t="str">
        <f>T("LEGAZPI             ")</f>
        <v xml:space="preserve">LEGAZPI             </v>
      </c>
      <c r="E414" t="str">
        <f>T("TR ")</f>
        <v xml:space="preserve">TR </v>
      </c>
      <c r="F414" t="str">
        <f>T("TRACTORES      ")</f>
        <v xml:space="preserve">TRACTORES      </v>
      </c>
      <c r="G414" t="str">
        <f>T("De 16 a 25 CABALLOS FISCALES                      ")</f>
        <v xml:space="preserve">De 16 a 25 CABALLOS FISCALES                      </v>
      </c>
      <c r="H414" t="str">
        <f>T("DIESEL                                            ")</f>
        <v xml:space="preserve">DIESEL                                            </v>
      </c>
      <c r="I414">
        <v>2</v>
      </c>
    </row>
    <row r="415" spans="1:9">
      <c r="A415" t="str">
        <f>T("2018")</f>
        <v>2018</v>
      </c>
      <c r="B415" t="str">
        <f>T("JURIDICO                                          ")</f>
        <v xml:space="preserve">JURIDICO                                          </v>
      </c>
      <c r="C415" t="str">
        <f>T("ARGANZUELA          ")</f>
        <v xml:space="preserve">ARGANZUELA          </v>
      </c>
      <c r="D415" t="str">
        <f>T("LEGAZPI             ")</f>
        <v xml:space="preserve">LEGAZPI             </v>
      </c>
      <c r="E415" t="str">
        <f>T("TR ")</f>
        <v xml:space="preserve">TR </v>
      </c>
      <c r="F415" t="str">
        <f>T("TRACTORES      ")</f>
        <v xml:space="preserve">TRACTORES      </v>
      </c>
      <c r="G415" t="str">
        <f>T("De 25,01 CABALLOS FISCALES en adelante            ")</f>
        <v xml:space="preserve">De 25,01 CABALLOS FISCALES en adelante            </v>
      </c>
      <c r="H415" t="str">
        <f>T("DIESEL                                            ")</f>
        <v xml:space="preserve">DIESEL                                            </v>
      </c>
      <c r="I415">
        <v>85</v>
      </c>
    </row>
    <row r="416" spans="1:9">
      <c r="A416" t="str">
        <f>T("2018")</f>
        <v>2018</v>
      </c>
      <c r="B416" t="str">
        <f>T("JURIDICO                                          ")</f>
        <v xml:space="preserve">JURIDICO                                          </v>
      </c>
      <c r="C416" t="str">
        <f>T("ARGANZUELA          ")</f>
        <v xml:space="preserve">ARGANZUELA          </v>
      </c>
      <c r="D416" t="str">
        <f>T("DELICIAS            ")</f>
        <v xml:space="preserve">DELICIAS            </v>
      </c>
      <c r="E416" t="str">
        <f>T("TR ")</f>
        <v xml:space="preserve">TR </v>
      </c>
      <c r="F416" t="str">
        <f>T("TRACTORES      ")</f>
        <v xml:space="preserve">TRACTORES      </v>
      </c>
      <c r="G416" t="str">
        <f>T("De menos de 16 CABALLOS FISCALES                  ")</f>
        <v xml:space="preserve">De menos de 16 CABALLOS FISCALES                  </v>
      </c>
      <c r="H416" t="str">
        <f>T("DIESEL                                            ")</f>
        <v xml:space="preserve">DIESEL                                            </v>
      </c>
      <c r="I416">
        <v>5</v>
      </c>
    </row>
    <row r="417" spans="1:9">
      <c r="A417" t="str">
        <f>T("2018")</f>
        <v>2018</v>
      </c>
      <c r="B417" t="str">
        <f>T("JURIDICO                                          ")</f>
        <v xml:space="preserve">JURIDICO                                          </v>
      </c>
      <c r="C417" t="str">
        <f>T("ARGANZUELA          ")</f>
        <v xml:space="preserve">ARGANZUELA          </v>
      </c>
      <c r="D417" t="str">
        <f>T("DELICIAS            ")</f>
        <v xml:space="preserve">DELICIAS            </v>
      </c>
      <c r="E417" t="str">
        <f>T("TR ")</f>
        <v xml:space="preserve">TR </v>
      </c>
      <c r="F417" t="str">
        <f>T("TRACTORES      ")</f>
        <v xml:space="preserve">TRACTORES      </v>
      </c>
      <c r="G417" t="str">
        <f>T("De 16 a 25 CABALLOS FISCALES                      ")</f>
        <v xml:space="preserve">De 16 a 25 CABALLOS FISCALES                      </v>
      </c>
      <c r="H417" t="str">
        <f>T("DIESEL                                            ")</f>
        <v xml:space="preserve">DIESEL                                            </v>
      </c>
      <c r="I417">
        <v>9</v>
      </c>
    </row>
    <row r="418" spans="1:9">
      <c r="A418" t="str">
        <f>T("2018")</f>
        <v>2018</v>
      </c>
      <c r="B418" t="str">
        <f>T("JURIDICO                                          ")</f>
        <v xml:space="preserve">JURIDICO                                          </v>
      </c>
      <c r="C418" t="str">
        <f>T("ARGANZUELA          ")</f>
        <v xml:space="preserve">ARGANZUELA          </v>
      </c>
      <c r="D418" t="str">
        <f>T("DELICIAS            ")</f>
        <v xml:space="preserve">DELICIAS            </v>
      </c>
      <c r="E418" t="str">
        <f>T("TR ")</f>
        <v xml:space="preserve">TR </v>
      </c>
      <c r="F418" t="str">
        <f>T("TRACTORES      ")</f>
        <v xml:space="preserve">TRACTORES      </v>
      </c>
      <c r="G418" t="str">
        <f>T("De 25,01 CABALLOS FISCALES en adelante            ")</f>
        <v xml:space="preserve">De 25,01 CABALLOS FISCALES en adelante            </v>
      </c>
      <c r="H418" t="str">
        <f>T("DIESEL                                            ")</f>
        <v xml:space="preserve">DIESEL                                            </v>
      </c>
      <c r="I418">
        <v>116</v>
      </c>
    </row>
    <row r="419" spans="1:9">
      <c r="A419" t="str">
        <f>T("2018")</f>
        <v>2018</v>
      </c>
      <c r="B419" t="str">
        <f>T("JURIDICO                                          ")</f>
        <v xml:space="preserve">JURIDICO                                          </v>
      </c>
      <c r="C419" t="str">
        <f>T("ARGANZUELA          ")</f>
        <v xml:space="preserve">ARGANZUELA          </v>
      </c>
      <c r="D419" t="str">
        <f>T("PALOS DE MOGUER     ")</f>
        <v xml:space="preserve">PALOS DE MOGUER     </v>
      </c>
      <c r="E419" t="str">
        <f>T("TR ")</f>
        <v xml:space="preserve">TR </v>
      </c>
      <c r="F419" t="str">
        <f>T("TRACTORES      ")</f>
        <v xml:space="preserve">TRACTORES      </v>
      </c>
      <c r="G419" t="str">
        <f>T("De menos de 16 CABALLOS FISCALES                  ")</f>
        <v xml:space="preserve">De menos de 16 CABALLOS FISCALES                  </v>
      </c>
      <c r="H419" t="str">
        <f>T("DIESEL                                            ")</f>
        <v xml:space="preserve">DIESEL                                            </v>
      </c>
      <c r="I419">
        <v>3</v>
      </c>
    </row>
    <row r="420" spans="1:9">
      <c r="A420" t="str">
        <f>T("2018")</f>
        <v>2018</v>
      </c>
      <c r="B420" t="str">
        <f>T("JURIDICO                                          ")</f>
        <v xml:space="preserve">JURIDICO                                          </v>
      </c>
      <c r="C420" t="str">
        <f>T("ARGANZUELA          ")</f>
        <v xml:space="preserve">ARGANZUELA          </v>
      </c>
      <c r="D420" t="str">
        <f>T("PALOS DE MOGUER     ")</f>
        <v xml:space="preserve">PALOS DE MOGUER     </v>
      </c>
      <c r="E420" t="str">
        <f>T("TR ")</f>
        <v xml:space="preserve">TR </v>
      </c>
      <c r="F420" t="str">
        <f>T("TRACTORES      ")</f>
        <v xml:space="preserve">TRACTORES      </v>
      </c>
      <c r="G420" t="str">
        <f>T("De 16 a 25 CABALLOS FISCALES                      ")</f>
        <v xml:space="preserve">De 16 a 25 CABALLOS FISCALES                      </v>
      </c>
      <c r="H420" t="str">
        <f>T("DIESEL                                            ")</f>
        <v xml:space="preserve">DIESEL                                            </v>
      </c>
      <c r="I420">
        <v>5</v>
      </c>
    </row>
    <row r="421" spans="1:9">
      <c r="A421" t="str">
        <f>T("2018")</f>
        <v>2018</v>
      </c>
      <c r="B421" t="str">
        <f>T("JURIDICO                                          ")</f>
        <v xml:space="preserve">JURIDICO                                          </v>
      </c>
      <c r="C421" t="str">
        <f>T("ARGANZUELA          ")</f>
        <v xml:space="preserve">ARGANZUELA          </v>
      </c>
      <c r="D421" t="str">
        <f>T("PALOS DE MOGUER     ")</f>
        <v xml:space="preserve">PALOS DE MOGUER     </v>
      </c>
      <c r="E421" t="str">
        <f>T("TR ")</f>
        <v xml:space="preserve">TR </v>
      </c>
      <c r="F421" t="str">
        <f>T("TRACTORES      ")</f>
        <v xml:space="preserve">TRACTORES      </v>
      </c>
      <c r="G421" t="str">
        <f>T("De 25,01 CABALLOS FISCALES en adelante            ")</f>
        <v xml:space="preserve">De 25,01 CABALLOS FISCALES en adelante            </v>
      </c>
      <c r="H421" t="str">
        <f>T("DIESEL                                            ")</f>
        <v xml:space="preserve">DIESEL                                            </v>
      </c>
      <c r="I421">
        <v>24</v>
      </c>
    </row>
    <row r="422" spans="1:9">
      <c r="A422" t="str">
        <f>T("2018")</f>
        <v>2018</v>
      </c>
      <c r="B422" t="str">
        <f>T("JURIDICO                                          ")</f>
        <v xml:space="preserve">JURIDICO                                          </v>
      </c>
      <c r="C422" t="str">
        <f>T("ARGANZUELA          ")</f>
        <v xml:space="preserve">ARGANZUELA          </v>
      </c>
      <c r="D422" t="str">
        <f>T("ATOCHA              ")</f>
        <v xml:space="preserve">ATOCHA              </v>
      </c>
      <c r="E422" t="str">
        <f>T("TR ")</f>
        <v xml:space="preserve">TR </v>
      </c>
      <c r="F422" t="str">
        <f>T("TRACTORES      ")</f>
        <v xml:space="preserve">TRACTORES      </v>
      </c>
      <c r="G422" t="str">
        <f>T("De menos de 16 CABALLOS FISCALES                  ")</f>
        <v xml:space="preserve">De menos de 16 CABALLOS FISCALES                  </v>
      </c>
      <c r="H422" t="str">
        <f>T("DIESEL                                            ")</f>
        <v xml:space="preserve">DIESEL                                            </v>
      </c>
      <c r="I422">
        <v>59</v>
      </c>
    </row>
    <row r="423" spans="1:9">
      <c r="A423" t="str">
        <f>T("2018")</f>
        <v>2018</v>
      </c>
      <c r="B423" t="str">
        <f>T("JURIDICO                                          ")</f>
        <v xml:space="preserve">JURIDICO                                          </v>
      </c>
      <c r="C423" t="str">
        <f>T("ARGANZUELA          ")</f>
        <v xml:space="preserve">ARGANZUELA          </v>
      </c>
      <c r="D423" t="str">
        <f>T("ATOCHA              ")</f>
        <v xml:space="preserve">ATOCHA              </v>
      </c>
      <c r="E423" t="str">
        <f>T("TR ")</f>
        <v xml:space="preserve">TR </v>
      </c>
      <c r="F423" t="str">
        <f>T("TRACTORES      ")</f>
        <v xml:space="preserve">TRACTORES      </v>
      </c>
      <c r="G423" t="str">
        <f>T("De 16 a 25 CABALLOS FISCALES                      ")</f>
        <v xml:space="preserve">De 16 a 25 CABALLOS FISCALES                      </v>
      </c>
      <c r="H423" t="str">
        <f>T("DIESEL                                            ")</f>
        <v xml:space="preserve">DIESEL                                            </v>
      </c>
      <c r="I423">
        <v>63</v>
      </c>
    </row>
    <row r="424" spans="1:9">
      <c r="A424" t="str">
        <f>T("2018")</f>
        <v>2018</v>
      </c>
      <c r="B424" t="str">
        <f>T("JURIDICO                                          ")</f>
        <v xml:space="preserve">JURIDICO                                          </v>
      </c>
      <c r="C424" t="str">
        <f>T("ARGANZUELA          ")</f>
        <v xml:space="preserve">ARGANZUELA          </v>
      </c>
      <c r="D424" t="str">
        <f>T("ATOCHA              ")</f>
        <v xml:space="preserve">ATOCHA              </v>
      </c>
      <c r="E424" t="str">
        <f>T("TR ")</f>
        <v xml:space="preserve">TR </v>
      </c>
      <c r="F424" t="str">
        <f>T("TRACTORES      ")</f>
        <v xml:space="preserve">TRACTORES      </v>
      </c>
      <c r="G424" t="str">
        <f>T("De 25,01 CABALLOS FISCALES en adelante            ")</f>
        <v xml:space="preserve">De 25,01 CABALLOS FISCALES en adelante            </v>
      </c>
      <c r="H424" t="str">
        <f>T("DIESEL                                            ")</f>
        <v xml:space="preserve">DIESEL                                            </v>
      </c>
      <c r="I424">
        <v>35</v>
      </c>
    </row>
    <row r="425" spans="1:9">
      <c r="A425" t="str">
        <f>T("2018")</f>
        <v>2018</v>
      </c>
      <c r="B425" t="str">
        <f>T("JURIDICO                                          ")</f>
        <v xml:space="preserve">JURIDICO                                          </v>
      </c>
      <c r="C425" t="str">
        <f>T("ARGANZUELA          ")</f>
        <v xml:space="preserve">ARGANZUELA          </v>
      </c>
      <c r="D425" t="str">
        <f>T("ACACIAS             ")</f>
        <v xml:space="preserve">ACACIAS             </v>
      </c>
      <c r="E425" t="str">
        <f>T("TR ")</f>
        <v xml:space="preserve">TR </v>
      </c>
      <c r="F425" t="str">
        <f>T("TRACTORES      ")</f>
        <v xml:space="preserve">TRACTORES      </v>
      </c>
      <c r="G425" t="str">
        <f>T("De menos de 16 CABALLOS FISCALES                  ")</f>
        <v xml:space="preserve">De menos de 16 CABALLOS FISCALES                  </v>
      </c>
      <c r="H425" t="str">
        <f>T("ELÉCTRICO                                         ")</f>
        <v xml:space="preserve">ELÉCTRICO                                         </v>
      </c>
      <c r="I425">
        <v>2</v>
      </c>
    </row>
    <row r="426" spans="1:9">
      <c r="A426" t="str">
        <f>T("2018")</f>
        <v>2018</v>
      </c>
      <c r="B426" t="str">
        <f>T("JURIDICO                                          ")</f>
        <v xml:space="preserve">JURIDICO                                          </v>
      </c>
      <c r="C426" t="str">
        <f>T("ARGANZUELA          ")</f>
        <v xml:space="preserve">ARGANZUELA          </v>
      </c>
      <c r="D426" t="str">
        <f>T("CHOPERA             ")</f>
        <v xml:space="preserve">CHOPERA             </v>
      </c>
      <c r="E426" t="str">
        <f>T("TR ")</f>
        <v xml:space="preserve">TR </v>
      </c>
      <c r="F426" t="str">
        <f>T("TRACTORES      ")</f>
        <v xml:space="preserve">TRACTORES      </v>
      </c>
      <c r="G426" t="str">
        <f>T("De 25,01 CABALLOS FISCALES en adelante            ")</f>
        <v xml:space="preserve">De 25,01 CABALLOS FISCALES en adelante            </v>
      </c>
      <c r="H426" t="str">
        <f>T("ELÉCTRICO                                         ")</f>
        <v xml:space="preserve">ELÉCTRICO                                         </v>
      </c>
      <c r="I426">
        <v>1</v>
      </c>
    </row>
    <row r="427" spans="1:9">
      <c r="A427" t="str">
        <f>T("2018")</f>
        <v>2018</v>
      </c>
      <c r="B427" t="str">
        <f>T("JURIDICO                                          ")</f>
        <v xml:space="preserve">JURIDICO                                          </v>
      </c>
      <c r="C427" t="str">
        <f>T("ARGANZUELA          ")</f>
        <v xml:space="preserve">ARGANZUELA          </v>
      </c>
      <c r="D427" t="str">
        <f>T("PALOS DE MOGUER     ")</f>
        <v xml:space="preserve">PALOS DE MOGUER     </v>
      </c>
      <c r="E427" t="str">
        <f>T("TR ")</f>
        <v xml:space="preserve">TR </v>
      </c>
      <c r="F427" t="str">
        <f>T("TRACTORES      ")</f>
        <v xml:space="preserve">TRACTORES      </v>
      </c>
      <c r="G427" t="str">
        <f>T("De menos de 16 CABALLOS FISCALES                  ")</f>
        <v xml:space="preserve">De menos de 16 CABALLOS FISCALES                  </v>
      </c>
      <c r="H427" t="str">
        <f>T("ELÉCTRICO                                         ")</f>
        <v xml:space="preserve">ELÉCTRICO                                         </v>
      </c>
      <c r="I427">
        <v>2</v>
      </c>
    </row>
    <row r="428" spans="1:9">
      <c r="A428" t="str">
        <f>T("2018")</f>
        <v>2018</v>
      </c>
      <c r="B428" t="str">
        <f>T("JURIDICO                                          ")</f>
        <v xml:space="preserve">JURIDICO                                          </v>
      </c>
      <c r="C428" t="str">
        <f>T("ARGANZUELA          ")</f>
        <v xml:space="preserve">ARGANZUELA          </v>
      </c>
      <c r="D428" t="str">
        <f>T("ATOCHA              ")</f>
        <v xml:space="preserve">ATOCHA              </v>
      </c>
      <c r="E428" t="str">
        <f>T("TR ")</f>
        <v xml:space="preserve">TR </v>
      </c>
      <c r="F428" t="str">
        <f>T("TRACTORES      ")</f>
        <v xml:space="preserve">TRACTORES      </v>
      </c>
      <c r="G428" t="str">
        <f>T("De menos de 16 CABALLOS FISCALES                  ")</f>
        <v xml:space="preserve">De menos de 16 CABALLOS FISCALES                  </v>
      </c>
      <c r="H428" t="str">
        <f>T("ELÉCTRICO                                         ")</f>
        <v xml:space="preserve">ELÉCTRICO                                         </v>
      </c>
      <c r="I428">
        <v>1</v>
      </c>
    </row>
    <row r="429" spans="1:9">
      <c r="A429" t="str">
        <f>T("2018")</f>
        <v>2018</v>
      </c>
      <c r="B429" t="str">
        <f>T("JURIDICO                                          ")</f>
        <v xml:space="preserve">JURIDICO                                          </v>
      </c>
      <c r="C429" t="str">
        <f>T("ARGANZUELA          ")</f>
        <v xml:space="preserve">ARGANZUELA          </v>
      </c>
      <c r="D429" t="str">
        <f>T("ATOCHA              ")</f>
        <v xml:space="preserve">ATOCHA              </v>
      </c>
      <c r="E429" t="str">
        <f>T("TR ")</f>
        <v xml:space="preserve">TR </v>
      </c>
      <c r="F429" t="str">
        <f>T("TRACTORES      ")</f>
        <v xml:space="preserve">TRACTORES      </v>
      </c>
      <c r="G429" t="str">
        <f>T("De 16 a 25 CABALLOS FISCALES                      ")</f>
        <v xml:space="preserve">De 16 a 25 CABALLOS FISCALES                      </v>
      </c>
      <c r="H429" t="str">
        <f>T("GAS NATURAL COMPRIMIDO                            ")</f>
        <v xml:space="preserve">GAS NATURAL COMPRIMIDO                            </v>
      </c>
      <c r="I429">
        <v>1</v>
      </c>
    </row>
    <row r="430" spans="1:9">
      <c r="A430" t="str">
        <f>T("2018")</f>
        <v>2018</v>
      </c>
      <c r="B430" t="str">
        <f>T("JURIDICO                                          ")</f>
        <v xml:space="preserve">JURIDICO                                          </v>
      </c>
      <c r="C430" t="str">
        <f>T("ARGANZUELA          ")</f>
        <v xml:space="preserve">ARGANZUELA          </v>
      </c>
      <c r="D430" t="str">
        <f>T("LEGAZPI             ")</f>
        <v xml:space="preserve">LEGAZPI             </v>
      </c>
      <c r="E430" t="str">
        <f>T("TR ")</f>
        <v xml:space="preserve">TR </v>
      </c>
      <c r="F430" t="str">
        <f>T("TRACTORES      ")</f>
        <v xml:space="preserve">TRACTORES      </v>
      </c>
      <c r="G430" t="str">
        <f>T("De 25,01 CABALLOS FISCALES en adelante            ")</f>
        <v xml:space="preserve">De 25,01 CABALLOS FISCALES en adelante            </v>
      </c>
      <c r="H430" t="str">
        <f>T("GAS NATURAL LICUADO                               ")</f>
        <v xml:space="preserve">GAS NATURAL LICUADO                               </v>
      </c>
      <c r="I430">
        <v>3</v>
      </c>
    </row>
    <row r="431" spans="1:9">
      <c r="A431" t="str">
        <f>T("2018")</f>
        <v>2018</v>
      </c>
      <c r="B431" t="str">
        <f>T("Entidad sin personalidad jurídica (art. 35.4 LGT) ")</f>
        <v xml:space="preserve">Entidad sin personalidad jurídica (art. 35.4 LGT) </v>
      </c>
      <c r="C431" t="str">
        <f>T("ARGANZUELA          ")</f>
        <v xml:space="preserve">ARGANZUELA          </v>
      </c>
      <c r="D431" t="str">
        <f>T("IMPERIAL            ")</f>
        <v xml:space="preserve">IMPERIAL            </v>
      </c>
      <c r="E431" t="str">
        <f>T("TR ")</f>
        <v xml:space="preserve">TR </v>
      </c>
      <c r="F431" t="str">
        <f>T("TRACTORES      ")</f>
        <v xml:space="preserve">TRACTORES      </v>
      </c>
      <c r="G431" t="str">
        <f>T("De menos de 16 CABALLOS FISCALES                  ")</f>
        <v xml:space="preserve">De menos de 16 CABALLOS FISCALES                  </v>
      </c>
      <c r="H431" t="str">
        <f>T("GASOLINA                                          ")</f>
        <v xml:space="preserve">GASOLINA                                          </v>
      </c>
      <c r="I431">
        <v>1</v>
      </c>
    </row>
    <row r="432" spans="1:9">
      <c r="A432" t="str">
        <f>T("2018")</f>
        <v>2018</v>
      </c>
      <c r="B432" t="str">
        <f>T("Entidad sin personalidad jurídica (art. 35.4 LGT) ")</f>
        <v xml:space="preserve">Entidad sin personalidad jurídica (art. 35.4 LGT) </v>
      </c>
      <c r="C432" t="str">
        <f>T("ARGANZUELA          ")</f>
        <v xml:space="preserve">ARGANZUELA          </v>
      </c>
      <c r="D432" t="str">
        <f>T("ACACIAS             ")</f>
        <v xml:space="preserve">ACACIAS             </v>
      </c>
      <c r="E432" t="str">
        <f>T("TR ")</f>
        <v xml:space="preserve">TR </v>
      </c>
      <c r="F432" t="str">
        <f>T("TRACTORES      ")</f>
        <v xml:space="preserve">TRACTORES      </v>
      </c>
      <c r="G432" t="str">
        <f>T("De 16 a 25 CABALLOS FISCALES                      ")</f>
        <v xml:space="preserve">De 16 a 25 CABALLOS FISCALES                      </v>
      </c>
      <c r="H432" t="str">
        <f>T("GASOLINA                                          ")</f>
        <v xml:space="preserve">GASOLINA                                          </v>
      </c>
      <c r="I432">
        <v>1</v>
      </c>
    </row>
    <row r="433" spans="1:9">
      <c r="A433" t="str">
        <f>T("2018")</f>
        <v>2018</v>
      </c>
      <c r="B433" t="str">
        <f>T("FISICO                                            ")</f>
        <v xml:space="preserve">FISICO                                            </v>
      </c>
      <c r="C433" t="str">
        <f>T("ARGANZUELA          ")</f>
        <v xml:space="preserve">ARGANZUELA          </v>
      </c>
      <c r="D433" t="str">
        <f>T("SIN BARRIO          ")</f>
        <v xml:space="preserve">SIN BARRIO          </v>
      </c>
      <c r="E433" t="str">
        <f>T("TR ")</f>
        <v xml:space="preserve">TR </v>
      </c>
      <c r="F433" t="str">
        <f>T("TRACTORES      ")</f>
        <v xml:space="preserve">TRACTORES      </v>
      </c>
      <c r="G433" t="str">
        <f>T("De menos de 16 CABALLOS FISCALES                  ")</f>
        <v xml:space="preserve">De menos de 16 CABALLOS FISCALES                  </v>
      </c>
      <c r="H433" t="str">
        <f>T("GASOLINA                                          ")</f>
        <v xml:space="preserve">GASOLINA                                          </v>
      </c>
      <c r="I433">
        <v>3</v>
      </c>
    </row>
    <row r="434" spans="1:9">
      <c r="A434" t="str">
        <f>T("2018")</f>
        <v>2018</v>
      </c>
      <c r="B434" t="str">
        <f>T("FISICO                                            ")</f>
        <v xml:space="preserve">FISICO                                            </v>
      </c>
      <c r="C434" t="str">
        <f>T("ARGANZUELA          ")</f>
        <v xml:space="preserve">ARGANZUELA          </v>
      </c>
      <c r="D434" t="str">
        <f>T("IMPERIAL            ")</f>
        <v xml:space="preserve">IMPERIAL            </v>
      </c>
      <c r="E434" t="str">
        <f>T("TR ")</f>
        <v xml:space="preserve">TR </v>
      </c>
      <c r="F434" t="str">
        <f>T("TRACTORES      ")</f>
        <v xml:space="preserve">TRACTORES      </v>
      </c>
      <c r="G434" t="str">
        <f>T("De menos de 16 CABALLOS FISCALES                  ")</f>
        <v xml:space="preserve">De menos de 16 CABALLOS FISCALES                  </v>
      </c>
      <c r="H434" t="str">
        <f>T("GASOLINA                                          ")</f>
        <v xml:space="preserve">GASOLINA                                          </v>
      </c>
      <c r="I434">
        <v>20</v>
      </c>
    </row>
    <row r="435" spans="1:9">
      <c r="A435" t="str">
        <f>T("2018")</f>
        <v>2018</v>
      </c>
      <c r="B435" t="str">
        <f>T("FISICO                                            ")</f>
        <v xml:space="preserve">FISICO                                            </v>
      </c>
      <c r="C435" t="str">
        <f>T("ARGANZUELA          ")</f>
        <v xml:space="preserve">ARGANZUELA          </v>
      </c>
      <c r="D435" t="str">
        <f>T("ACACIAS             ")</f>
        <v xml:space="preserve">ACACIAS             </v>
      </c>
      <c r="E435" t="str">
        <f>T("TR ")</f>
        <v xml:space="preserve">TR </v>
      </c>
      <c r="F435" t="str">
        <f>T("TRACTORES      ")</f>
        <v xml:space="preserve">TRACTORES      </v>
      </c>
      <c r="G435" t="str">
        <f>T("De menos de 16 CABALLOS FISCALES                  ")</f>
        <v xml:space="preserve">De menos de 16 CABALLOS FISCALES                  </v>
      </c>
      <c r="H435" t="str">
        <f>T("GASOLINA                                          ")</f>
        <v xml:space="preserve">GASOLINA                                          </v>
      </c>
      <c r="I435">
        <v>21</v>
      </c>
    </row>
    <row r="436" spans="1:9">
      <c r="A436" t="str">
        <f>T("2018")</f>
        <v>2018</v>
      </c>
      <c r="B436" t="str">
        <f>T("FISICO                                            ")</f>
        <v xml:space="preserve">FISICO                                            </v>
      </c>
      <c r="C436" t="str">
        <f>T("ARGANZUELA          ")</f>
        <v xml:space="preserve">ARGANZUELA          </v>
      </c>
      <c r="D436" t="str">
        <f>T("CHOPERA             ")</f>
        <v xml:space="preserve">CHOPERA             </v>
      </c>
      <c r="E436" t="str">
        <f>T("TR ")</f>
        <v xml:space="preserve">TR </v>
      </c>
      <c r="F436" t="str">
        <f>T("TRACTORES      ")</f>
        <v xml:space="preserve">TRACTORES      </v>
      </c>
      <c r="G436" t="str">
        <f>T("De menos de 16 CABALLOS FISCALES                  ")</f>
        <v xml:space="preserve">De menos de 16 CABALLOS FISCALES                  </v>
      </c>
      <c r="H436" t="str">
        <f>T("GASOLINA                                          ")</f>
        <v xml:space="preserve">GASOLINA                                          </v>
      </c>
      <c r="I436">
        <v>6</v>
      </c>
    </row>
    <row r="437" spans="1:9">
      <c r="A437" t="str">
        <f>T("2018")</f>
        <v>2018</v>
      </c>
      <c r="B437" t="str">
        <f>T("FISICO                                            ")</f>
        <v xml:space="preserve">FISICO                                            </v>
      </c>
      <c r="C437" t="str">
        <f>T("ARGANZUELA          ")</f>
        <v xml:space="preserve">ARGANZUELA          </v>
      </c>
      <c r="D437" t="str">
        <f>T("LEGAZPI             ")</f>
        <v xml:space="preserve">LEGAZPI             </v>
      </c>
      <c r="E437" t="str">
        <f>T("TR ")</f>
        <v xml:space="preserve">TR </v>
      </c>
      <c r="F437" t="str">
        <f>T("TRACTORES      ")</f>
        <v xml:space="preserve">TRACTORES      </v>
      </c>
      <c r="G437" t="str">
        <f>T("De menos de 16 CABALLOS FISCALES                  ")</f>
        <v xml:space="preserve">De menos de 16 CABALLOS FISCALES                  </v>
      </c>
      <c r="H437" t="str">
        <f>T("GASOLINA                                          ")</f>
        <v xml:space="preserve">GASOLINA                                          </v>
      </c>
      <c r="I437">
        <v>17</v>
      </c>
    </row>
    <row r="438" spans="1:9">
      <c r="A438" t="str">
        <f>T("2018")</f>
        <v>2018</v>
      </c>
      <c r="B438" t="str">
        <f>T("FISICO                                            ")</f>
        <v xml:space="preserve">FISICO                                            </v>
      </c>
      <c r="C438" t="str">
        <f>T("ARGANZUELA          ")</f>
        <v xml:space="preserve">ARGANZUELA          </v>
      </c>
      <c r="D438" t="str">
        <f>T("DELICIAS            ")</f>
        <v xml:space="preserve">DELICIAS            </v>
      </c>
      <c r="E438" t="str">
        <f>T("TR ")</f>
        <v xml:space="preserve">TR </v>
      </c>
      <c r="F438" t="str">
        <f>T("TRACTORES      ")</f>
        <v xml:space="preserve">TRACTORES      </v>
      </c>
      <c r="G438" t="str">
        <f>T("De menos de 16 CABALLOS FISCALES                  ")</f>
        <v xml:space="preserve">De menos de 16 CABALLOS FISCALES                  </v>
      </c>
      <c r="H438" t="str">
        <f>T("GASOLINA                                          ")</f>
        <v xml:space="preserve">GASOLINA                                          </v>
      </c>
      <c r="I438">
        <v>17</v>
      </c>
    </row>
    <row r="439" spans="1:9">
      <c r="A439" t="str">
        <f>T("2018")</f>
        <v>2018</v>
      </c>
      <c r="B439" t="str">
        <f>T("FISICO                                            ")</f>
        <v xml:space="preserve">FISICO                                            </v>
      </c>
      <c r="C439" t="str">
        <f>T("ARGANZUELA          ")</f>
        <v xml:space="preserve">ARGANZUELA          </v>
      </c>
      <c r="D439" t="str">
        <f>T("PALOS DE MOGUER     ")</f>
        <v xml:space="preserve">PALOS DE MOGUER     </v>
      </c>
      <c r="E439" t="str">
        <f>T("TR ")</f>
        <v xml:space="preserve">TR </v>
      </c>
      <c r="F439" t="str">
        <f>T("TRACTORES      ")</f>
        <v xml:space="preserve">TRACTORES      </v>
      </c>
      <c r="G439" t="str">
        <f>T("De menos de 16 CABALLOS FISCALES                  ")</f>
        <v xml:space="preserve">De menos de 16 CABALLOS FISCALES                  </v>
      </c>
      <c r="H439" t="str">
        <f>T("GASOLINA                                          ")</f>
        <v xml:space="preserve">GASOLINA                                          </v>
      </c>
      <c r="I439">
        <v>13</v>
      </c>
    </row>
    <row r="440" spans="1:9">
      <c r="A440" t="str">
        <f>T("2018")</f>
        <v>2018</v>
      </c>
      <c r="B440" t="str">
        <f>T("JURIDICO                                          ")</f>
        <v xml:space="preserve">JURIDICO                                          </v>
      </c>
      <c r="C440" t="str">
        <f>T("ARGANZUELA          ")</f>
        <v xml:space="preserve">ARGANZUELA          </v>
      </c>
      <c r="D440" t="str">
        <f>T("SIN BARRIO          ")</f>
        <v xml:space="preserve">SIN BARRIO          </v>
      </c>
      <c r="E440" t="str">
        <f>T("TR ")</f>
        <v xml:space="preserve">TR </v>
      </c>
      <c r="F440" t="str">
        <f>T("TRACTORES      ")</f>
        <v xml:space="preserve">TRACTORES      </v>
      </c>
      <c r="G440" t="str">
        <f>T("De menos de 16 CABALLOS FISCALES                  ")</f>
        <v xml:space="preserve">De menos de 16 CABALLOS FISCALES                  </v>
      </c>
      <c r="H440" t="str">
        <f>T("GASOLINA                                          ")</f>
        <v xml:space="preserve">GASOLINA                                          </v>
      </c>
      <c r="I440">
        <v>1</v>
      </c>
    </row>
    <row r="441" spans="1:9">
      <c r="A441" t="str">
        <f>T("2018")</f>
        <v>2018</v>
      </c>
      <c r="B441" t="str">
        <f>T("JURIDICO                                          ")</f>
        <v xml:space="preserve">JURIDICO                                          </v>
      </c>
      <c r="C441" t="str">
        <f>T("ARGANZUELA          ")</f>
        <v xml:space="preserve">ARGANZUELA          </v>
      </c>
      <c r="D441" t="str">
        <f>T("IMPERIAL            ")</f>
        <v xml:space="preserve">IMPERIAL            </v>
      </c>
      <c r="E441" t="str">
        <f>T("TR ")</f>
        <v xml:space="preserve">TR </v>
      </c>
      <c r="F441" t="str">
        <f>T("TRACTORES      ")</f>
        <v xml:space="preserve">TRACTORES      </v>
      </c>
      <c r="G441" t="str">
        <f>T("De menos de 16 CABALLOS FISCALES                  ")</f>
        <v xml:space="preserve">De menos de 16 CABALLOS FISCALES                  </v>
      </c>
      <c r="H441" t="str">
        <f>T("GASOLINA                                          ")</f>
        <v xml:space="preserve">GASOLINA                                          </v>
      </c>
      <c r="I441">
        <v>6</v>
      </c>
    </row>
    <row r="442" spans="1:9">
      <c r="A442" t="str">
        <f>T("2018")</f>
        <v>2018</v>
      </c>
      <c r="B442" t="str">
        <f>T("JURIDICO                                          ")</f>
        <v xml:space="preserve">JURIDICO                                          </v>
      </c>
      <c r="C442" t="str">
        <f>T("ARGANZUELA          ")</f>
        <v xml:space="preserve">ARGANZUELA          </v>
      </c>
      <c r="D442" t="str">
        <f>T("ACACIAS             ")</f>
        <v xml:space="preserve">ACACIAS             </v>
      </c>
      <c r="E442" t="str">
        <f>T("TR ")</f>
        <v xml:space="preserve">TR </v>
      </c>
      <c r="F442" t="str">
        <f>T("TRACTORES      ")</f>
        <v xml:space="preserve">TRACTORES      </v>
      </c>
      <c r="G442" t="str">
        <f>T("De menos de 16 CABALLOS FISCALES                  ")</f>
        <v xml:space="preserve">De menos de 16 CABALLOS FISCALES                  </v>
      </c>
      <c r="H442" t="str">
        <f>T("GASOLINA                                          ")</f>
        <v xml:space="preserve">GASOLINA                                          </v>
      </c>
      <c r="I442">
        <v>2</v>
      </c>
    </row>
    <row r="443" spans="1:9">
      <c r="A443" t="str">
        <f>T("2018")</f>
        <v>2018</v>
      </c>
      <c r="B443" t="str">
        <f>T("JURIDICO                                          ")</f>
        <v xml:space="preserve">JURIDICO                                          </v>
      </c>
      <c r="C443" t="str">
        <f>T("ARGANZUELA          ")</f>
        <v xml:space="preserve">ARGANZUELA          </v>
      </c>
      <c r="D443" t="str">
        <f>T("ACACIAS             ")</f>
        <v xml:space="preserve">ACACIAS             </v>
      </c>
      <c r="E443" t="str">
        <f>T("TR ")</f>
        <v xml:space="preserve">TR </v>
      </c>
      <c r="F443" t="str">
        <f>T("TRACTORES      ")</f>
        <v xml:space="preserve">TRACTORES      </v>
      </c>
      <c r="G443" t="str">
        <f>T("De 25,01 CABALLOS FISCALES en adelante            ")</f>
        <v xml:space="preserve">De 25,01 CABALLOS FISCALES en adelante            </v>
      </c>
      <c r="H443" t="str">
        <f>T("GASOLINA                                          ")</f>
        <v xml:space="preserve">GASOLINA                                          </v>
      </c>
      <c r="I443">
        <v>1</v>
      </c>
    </row>
    <row r="444" spans="1:9">
      <c r="A444" t="str">
        <f>T("2018")</f>
        <v>2018</v>
      </c>
      <c r="B444" t="str">
        <f>T("JURIDICO                                          ")</f>
        <v xml:space="preserve">JURIDICO                                          </v>
      </c>
      <c r="C444" t="str">
        <f>T("ARGANZUELA          ")</f>
        <v xml:space="preserve">ARGANZUELA          </v>
      </c>
      <c r="D444" t="str">
        <f>T("LEGAZPI             ")</f>
        <v xml:space="preserve">LEGAZPI             </v>
      </c>
      <c r="E444" t="str">
        <f>T("TR ")</f>
        <v xml:space="preserve">TR </v>
      </c>
      <c r="F444" t="str">
        <f>T("TRACTORES      ")</f>
        <v xml:space="preserve">TRACTORES      </v>
      </c>
      <c r="G444" t="str">
        <f>T("De menos de 16 CABALLOS FISCALES                  ")</f>
        <v xml:space="preserve">De menos de 16 CABALLOS FISCALES                  </v>
      </c>
      <c r="H444" t="str">
        <f>T("GASOLINA                                          ")</f>
        <v xml:space="preserve">GASOLINA                                          </v>
      </c>
      <c r="I444">
        <v>4</v>
      </c>
    </row>
    <row r="445" spans="1:9">
      <c r="A445" t="str">
        <f>T("2018")</f>
        <v>2018</v>
      </c>
      <c r="B445" t="str">
        <f>T("JURIDICO                                          ")</f>
        <v xml:space="preserve">JURIDICO                                          </v>
      </c>
      <c r="C445" t="str">
        <f>T("ARGANZUELA          ")</f>
        <v xml:space="preserve">ARGANZUELA          </v>
      </c>
      <c r="D445" t="str">
        <f>T("LEGAZPI             ")</f>
        <v xml:space="preserve">LEGAZPI             </v>
      </c>
      <c r="E445" t="str">
        <f>T("TR ")</f>
        <v xml:space="preserve">TR </v>
      </c>
      <c r="F445" t="str">
        <f>T("TRACTORES      ")</f>
        <v xml:space="preserve">TRACTORES      </v>
      </c>
      <c r="G445" t="str">
        <f>T("De 25,01 CABALLOS FISCALES en adelante            ")</f>
        <v xml:space="preserve">De 25,01 CABALLOS FISCALES en adelante            </v>
      </c>
      <c r="H445" t="str">
        <f>T("GASOLINA                                          ")</f>
        <v xml:space="preserve">GASOLINA                                          </v>
      </c>
      <c r="I445">
        <v>2</v>
      </c>
    </row>
    <row r="446" spans="1:9">
      <c r="A446" t="str">
        <f>T("2018")</f>
        <v>2018</v>
      </c>
      <c r="B446" t="str">
        <f>T("JURIDICO                                          ")</f>
        <v xml:space="preserve">JURIDICO                                          </v>
      </c>
      <c r="C446" t="str">
        <f>T("ARGANZUELA          ")</f>
        <v xml:space="preserve">ARGANZUELA          </v>
      </c>
      <c r="D446" t="str">
        <f>T("DELICIAS            ")</f>
        <v xml:space="preserve">DELICIAS            </v>
      </c>
      <c r="E446" t="str">
        <f>T("TR ")</f>
        <v xml:space="preserve">TR </v>
      </c>
      <c r="F446" t="str">
        <f>T("TRACTORES      ")</f>
        <v xml:space="preserve">TRACTORES      </v>
      </c>
      <c r="G446" t="str">
        <f>T("De menos de 16 CABALLOS FISCALES                  ")</f>
        <v xml:space="preserve">De menos de 16 CABALLOS FISCALES                  </v>
      </c>
      <c r="H446" t="str">
        <f>T("GASOLINA                                          ")</f>
        <v xml:space="preserve">GASOLINA                                          </v>
      </c>
      <c r="I446">
        <v>2</v>
      </c>
    </row>
    <row r="447" spans="1:9">
      <c r="A447" t="str">
        <f>T("2018")</f>
        <v>2018</v>
      </c>
      <c r="B447" t="str">
        <f>T("JURIDICO                                          ")</f>
        <v xml:space="preserve">JURIDICO                                          </v>
      </c>
      <c r="C447" t="str">
        <f>T("ARGANZUELA          ")</f>
        <v xml:space="preserve">ARGANZUELA          </v>
      </c>
      <c r="D447" t="str">
        <f>T("ATOCHA              ")</f>
        <v xml:space="preserve">ATOCHA              </v>
      </c>
      <c r="E447" t="str">
        <f>T("TR ")</f>
        <v xml:space="preserve">TR </v>
      </c>
      <c r="F447" t="str">
        <f>T("TRACTORES      ")</f>
        <v xml:space="preserve">TRACTORES      </v>
      </c>
      <c r="G447" t="str">
        <f>T("De 16 a 25 CABALLOS FISCALES                      ")</f>
        <v xml:space="preserve">De 16 a 25 CABALLOS FISCALES                      </v>
      </c>
      <c r="H447" t="str">
        <f>T("GASOLINA                                          ")</f>
        <v xml:space="preserve">GASOLINA                                          </v>
      </c>
      <c r="I447">
        <v>1</v>
      </c>
    </row>
    <row r="448" spans="1:9">
      <c r="A448" t="str">
        <f>T("2018")</f>
        <v>2018</v>
      </c>
      <c r="B448" t="str">
        <f>T("FISICO                                            ")</f>
        <v xml:space="preserve">FISICO                                            </v>
      </c>
      <c r="C448" t="str">
        <f>T("ARGANZUELA          ")</f>
        <v xml:space="preserve">ARGANZUELA          </v>
      </c>
      <c r="D448" t="str">
        <f>T("CHOPERA             ")</f>
        <v xml:space="preserve">CHOPERA             </v>
      </c>
      <c r="E448" t="str">
        <f>T("TR ")</f>
        <v xml:space="preserve">TR </v>
      </c>
      <c r="F448" t="str">
        <f>T("TRACTORES      ")</f>
        <v xml:space="preserve">TRACTORES      </v>
      </c>
      <c r="G448" t="str">
        <f>T("De 16 a 25 CABALLOS FISCALES                      ")</f>
        <v xml:space="preserve">De 16 a 25 CABALLOS FISCALES                      </v>
      </c>
      <c r="H448" t="str">
        <f>T("OTROS                                             ")</f>
        <v xml:space="preserve">OTROS                                             </v>
      </c>
      <c r="I448">
        <v>1</v>
      </c>
    </row>
    <row r="449" spans="1:9">
      <c r="A449" t="str">
        <f>T("2018")</f>
        <v>2018</v>
      </c>
      <c r="B449" t="str">
        <f>T("JURIDICO                                          ")</f>
        <v xml:space="preserve">JURIDICO                                          </v>
      </c>
      <c r="C449" t="str">
        <f>T("ARGANZUELA          ")</f>
        <v xml:space="preserve">ARGANZUELA          </v>
      </c>
      <c r="D449" t="str">
        <f>T("ACACIAS             ")</f>
        <v xml:space="preserve">ACACIAS             </v>
      </c>
      <c r="E449" t="str">
        <f>T("TR ")</f>
        <v xml:space="preserve">TR </v>
      </c>
      <c r="F449" t="str">
        <f>T("TRACTORES      ")</f>
        <v xml:space="preserve">TRACTORES      </v>
      </c>
      <c r="G449" t="str">
        <f>T("De 25,01 CABALLOS FISCALES en adelante            ")</f>
        <v xml:space="preserve">De 25,01 CABALLOS FISCALES en adelante            </v>
      </c>
      <c r="H449" t="str">
        <f>T("OTROS                                             ")</f>
        <v xml:space="preserve">OTROS                                             </v>
      </c>
      <c r="I449">
        <v>1</v>
      </c>
    </row>
    <row r="450" spans="1:9">
      <c r="A450" t="str">
        <f>T("2018")</f>
        <v>2018</v>
      </c>
      <c r="B450" t="str">
        <f>T("FISICO                                            ")</f>
        <v xml:space="preserve">FISICO                                            </v>
      </c>
      <c r="C450" t="str">
        <f>T("ARGANZUELA          ")</f>
        <v xml:space="preserve">ARGANZUELA          </v>
      </c>
      <c r="D450" t="str">
        <f>T("IMPERIAL            ")</f>
        <v xml:space="preserve">IMPERIAL            </v>
      </c>
      <c r="E450" t="str">
        <f>T("TR ")</f>
        <v xml:space="preserve">TR </v>
      </c>
      <c r="F450" t="str">
        <f>T("TRACTORES      ")</f>
        <v xml:space="preserve">TRACTORES      </v>
      </c>
      <c r="G450" t="str">
        <f>T("De 16 a 25 CABALLOS FISCALES                      ")</f>
        <v xml:space="preserve">De 16 a 25 CABALLOS FISCALES                      </v>
      </c>
      <c r="I450">
        <v>3</v>
      </c>
    </row>
    <row r="451" spans="1:9">
      <c r="A451" t="str">
        <f>T("2018")</f>
        <v>2018</v>
      </c>
      <c r="B451" t="str">
        <f>T("FISICO                                            ")</f>
        <v xml:space="preserve">FISICO                                            </v>
      </c>
      <c r="C451" t="str">
        <f>T("ARGANZUELA          ")</f>
        <v xml:space="preserve">ARGANZUELA          </v>
      </c>
      <c r="D451" t="str">
        <f>T("ACACIAS             ")</f>
        <v xml:space="preserve">ACACIAS             </v>
      </c>
      <c r="E451" t="str">
        <f>T("TR ")</f>
        <v xml:space="preserve">TR </v>
      </c>
      <c r="F451" t="str">
        <f>T("TRACTORES      ")</f>
        <v xml:space="preserve">TRACTORES      </v>
      </c>
      <c r="G451" t="str">
        <f>T("De menos de 16 CABALLOS FISCALES                  ")</f>
        <v xml:space="preserve">De menos de 16 CABALLOS FISCALES                  </v>
      </c>
      <c r="I451">
        <v>1</v>
      </c>
    </row>
    <row r="452" spans="1:9">
      <c r="A452" t="str">
        <f>T("2018")</f>
        <v>2018</v>
      </c>
      <c r="B452" t="str">
        <f>T("FISICO                                            ")</f>
        <v xml:space="preserve">FISICO                                            </v>
      </c>
      <c r="C452" t="str">
        <f>T("ARGANZUELA          ")</f>
        <v xml:space="preserve">ARGANZUELA          </v>
      </c>
      <c r="D452" t="str">
        <f>T("ACACIAS             ")</f>
        <v xml:space="preserve">ACACIAS             </v>
      </c>
      <c r="E452" t="str">
        <f>T("TR ")</f>
        <v xml:space="preserve">TR </v>
      </c>
      <c r="F452" t="str">
        <f>T("TRACTORES      ")</f>
        <v xml:space="preserve">TRACTORES      </v>
      </c>
      <c r="G452" t="str">
        <f>T("De 16 a 25 CABALLOS FISCALES                      ")</f>
        <v xml:space="preserve">De 16 a 25 CABALLOS FISCALES                      </v>
      </c>
      <c r="I452">
        <v>1</v>
      </c>
    </row>
    <row r="453" spans="1:9">
      <c r="A453" t="str">
        <f>T("2018")</f>
        <v>2018</v>
      </c>
      <c r="B453" t="str">
        <f>T("FISICO                                            ")</f>
        <v xml:space="preserve">FISICO                                            </v>
      </c>
      <c r="C453" t="str">
        <f>T("ARGANZUELA          ")</f>
        <v xml:space="preserve">ARGANZUELA          </v>
      </c>
      <c r="D453" t="str">
        <f>T("DELICIAS            ")</f>
        <v xml:space="preserve">DELICIAS            </v>
      </c>
      <c r="E453" t="str">
        <f>T("TR ")</f>
        <v xml:space="preserve">TR </v>
      </c>
      <c r="F453" t="str">
        <f>T("TRACTORES      ")</f>
        <v xml:space="preserve">TRACTORES      </v>
      </c>
      <c r="G453" t="str">
        <f>T("De menos de 16 CABALLOS FISCALES                  ")</f>
        <v xml:space="preserve">De menos de 16 CABALLOS FISCALES                  </v>
      </c>
      <c r="I453">
        <v>2</v>
      </c>
    </row>
    <row r="454" spans="1:9">
      <c r="A454" t="str">
        <f>T("2018")</f>
        <v>2018</v>
      </c>
      <c r="B454" t="str">
        <f>T("FISICO                                            ")</f>
        <v xml:space="preserve">FISICO                                            </v>
      </c>
      <c r="C454" t="str">
        <f>T("ARGANZUELA          ")</f>
        <v xml:space="preserve">ARGANZUELA          </v>
      </c>
      <c r="D454" t="str">
        <f>T("DELICIAS            ")</f>
        <v xml:space="preserve">DELICIAS            </v>
      </c>
      <c r="E454" t="str">
        <f>T("TR ")</f>
        <v xml:space="preserve">TR </v>
      </c>
      <c r="F454" t="str">
        <f>T("TRACTORES      ")</f>
        <v xml:space="preserve">TRACTORES      </v>
      </c>
      <c r="G454" t="str">
        <f>T("De 16 a 25 CABALLOS FISCALES                      ")</f>
        <v xml:space="preserve">De 16 a 25 CABALLOS FISCALES                      </v>
      </c>
      <c r="I454">
        <v>3</v>
      </c>
    </row>
    <row r="455" spans="1:9">
      <c r="A455" t="str">
        <f>T("2018")</f>
        <v>2018</v>
      </c>
      <c r="B455" t="str">
        <f>T("FISICO                                            ")</f>
        <v xml:space="preserve">FISICO                                            </v>
      </c>
      <c r="C455" t="str">
        <f>T("ARGANZUELA          ")</f>
        <v xml:space="preserve">ARGANZUELA          </v>
      </c>
      <c r="D455" t="str">
        <f>T("DELICIAS            ")</f>
        <v xml:space="preserve">DELICIAS            </v>
      </c>
      <c r="E455" t="str">
        <f>T("TR ")</f>
        <v xml:space="preserve">TR </v>
      </c>
      <c r="F455" t="str">
        <f>T("TRACTORES      ")</f>
        <v xml:space="preserve">TRACTORES      </v>
      </c>
      <c r="G455" t="str">
        <f>T("De 25,01 CABALLOS FISCALES en adelante            ")</f>
        <v xml:space="preserve">De 25,01 CABALLOS FISCALES en adelante            </v>
      </c>
      <c r="I455">
        <v>1</v>
      </c>
    </row>
    <row r="456" spans="1:9">
      <c r="A456" t="str">
        <f>T("2018")</f>
        <v>2018</v>
      </c>
      <c r="B456" t="str">
        <f>T("FISICO                                            ")</f>
        <v xml:space="preserve">FISICO                                            </v>
      </c>
      <c r="C456" t="str">
        <f>T("ARGANZUELA          ")</f>
        <v xml:space="preserve">ARGANZUELA          </v>
      </c>
      <c r="D456" t="str">
        <f>T("PALOS DE MOGUER     ")</f>
        <v xml:space="preserve">PALOS DE MOGUER     </v>
      </c>
      <c r="E456" t="str">
        <f>T("TR ")</f>
        <v xml:space="preserve">TR </v>
      </c>
      <c r="F456" t="str">
        <f>T("TRACTORES      ")</f>
        <v xml:space="preserve">TRACTORES      </v>
      </c>
      <c r="G456" t="str">
        <f>T("De menos de 16 CABALLOS FISCALES                  ")</f>
        <v xml:space="preserve">De menos de 16 CABALLOS FISCALES                  </v>
      </c>
      <c r="I456">
        <v>3</v>
      </c>
    </row>
    <row r="457" spans="1:9">
      <c r="A457" t="str">
        <f>T("2018")</f>
        <v>2018</v>
      </c>
      <c r="B457" t="str">
        <f>T("FISICO                                            ")</f>
        <v xml:space="preserve">FISICO                                            </v>
      </c>
      <c r="C457" t="str">
        <f>T("ARGANZUELA          ")</f>
        <v xml:space="preserve">ARGANZUELA          </v>
      </c>
      <c r="D457" t="str">
        <f>T("ATOCHA              ")</f>
        <v xml:space="preserve">ATOCHA              </v>
      </c>
      <c r="E457" t="str">
        <f>T("TR ")</f>
        <v xml:space="preserve">TR </v>
      </c>
      <c r="F457" t="str">
        <f>T("TRACTORES      ")</f>
        <v xml:space="preserve">TRACTORES      </v>
      </c>
      <c r="G457" t="str">
        <f>T("De menos de 16 CABALLOS FISCALES                  ")</f>
        <v xml:space="preserve">De menos de 16 CABALLOS FISCALES                  </v>
      </c>
      <c r="I457">
        <v>1</v>
      </c>
    </row>
    <row r="458" spans="1:9">
      <c r="A458" t="str">
        <f>T("2018")</f>
        <v>2018</v>
      </c>
      <c r="B458" t="str">
        <f>T("JURIDICO                                          ")</f>
        <v xml:space="preserve">JURIDICO                                          </v>
      </c>
      <c r="C458" t="str">
        <f>T("ARGANZUELA          ")</f>
        <v xml:space="preserve">ARGANZUELA          </v>
      </c>
      <c r="D458" t="str">
        <f>T("ACACIAS             ")</f>
        <v xml:space="preserve">ACACIAS             </v>
      </c>
      <c r="E458" t="str">
        <f>T("TR ")</f>
        <v xml:space="preserve">TR </v>
      </c>
      <c r="F458" t="str">
        <f>T("TRACTORES      ")</f>
        <v xml:space="preserve">TRACTORES      </v>
      </c>
      <c r="G458" t="str">
        <f>T("De 16 a 25 CABALLOS FISCALES                      ")</f>
        <v xml:space="preserve">De 16 a 25 CABALLOS FISCALES                      </v>
      </c>
      <c r="I458">
        <v>1</v>
      </c>
    </row>
    <row r="459" spans="1:9">
      <c r="A459" t="str">
        <f>T("2018")</f>
        <v>2018</v>
      </c>
      <c r="B459" t="str">
        <f>T("JURIDICO                                          ")</f>
        <v xml:space="preserve">JURIDICO                                          </v>
      </c>
      <c r="C459" t="str">
        <f>T("ARGANZUELA          ")</f>
        <v xml:space="preserve">ARGANZUELA          </v>
      </c>
      <c r="D459" t="str">
        <f>T("ACACIAS             ")</f>
        <v xml:space="preserve">ACACIAS             </v>
      </c>
      <c r="E459" t="str">
        <f>T("TR ")</f>
        <v xml:space="preserve">TR </v>
      </c>
      <c r="F459" t="str">
        <f>T("TRACTORES      ")</f>
        <v xml:space="preserve">TRACTORES      </v>
      </c>
      <c r="G459" t="str">
        <f>T("De 25,01 CABALLOS FISCALES en adelante            ")</f>
        <v xml:space="preserve">De 25,01 CABALLOS FISCALES en adelante            </v>
      </c>
      <c r="I459">
        <v>1</v>
      </c>
    </row>
    <row r="460" spans="1:9">
      <c r="A460" t="str">
        <f>T("2018")</f>
        <v>2018</v>
      </c>
      <c r="B460" t="str">
        <f>T("JURIDICO                                          ")</f>
        <v xml:space="preserve">JURIDICO                                          </v>
      </c>
      <c r="C460" t="str">
        <f>T("ARGANZUELA          ")</f>
        <v xml:space="preserve">ARGANZUELA          </v>
      </c>
      <c r="D460" t="str">
        <f>T("CHOPERA             ")</f>
        <v xml:space="preserve">CHOPERA             </v>
      </c>
      <c r="E460" t="str">
        <f>T("TR ")</f>
        <v xml:space="preserve">TR </v>
      </c>
      <c r="F460" t="str">
        <f>T("TRACTORES      ")</f>
        <v xml:space="preserve">TRACTORES      </v>
      </c>
      <c r="G460" t="str">
        <f>T("De 16 a 25 CABALLOS FISCALES                      ")</f>
        <v xml:space="preserve">De 16 a 25 CABALLOS FISCALES                      </v>
      </c>
      <c r="I460">
        <v>2</v>
      </c>
    </row>
    <row r="461" spans="1:9">
      <c r="A461" t="str">
        <f>T("2018")</f>
        <v>2018</v>
      </c>
      <c r="B461" t="str">
        <f>T("JURIDICO                                          ")</f>
        <v xml:space="preserve">JURIDICO                                          </v>
      </c>
      <c r="C461" t="str">
        <f>T("ARGANZUELA          ")</f>
        <v xml:space="preserve">ARGANZUELA          </v>
      </c>
      <c r="D461" t="str">
        <f>T("DELICIAS            ")</f>
        <v xml:space="preserve">DELICIAS            </v>
      </c>
      <c r="E461" t="str">
        <f>T("TR ")</f>
        <v xml:space="preserve">TR </v>
      </c>
      <c r="F461" t="str">
        <f>T("TRACTORES      ")</f>
        <v xml:space="preserve">TRACTORES      </v>
      </c>
      <c r="G461" t="str">
        <f>T("De 16 a 25 CABALLOS FISCALES                      ")</f>
        <v xml:space="preserve">De 16 a 25 CABALLOS FISCALES                      </v>
      </c>
      <c r="I461">
        <v>1</v>
      </c>
    </row>
    <row r="462" spans="1:9">
      <c r="A462" t="str">
        <f>T("2018")</f>
        <v>2018</v>
      </c>
      <c r="B462" t="str">
        <f>T("JURIDICO                                          ")</f>
        <v xml:space="preserve">JURIDICO                                          </v>
      </c>
      <c r="C462" t="str">
        <f>T("ARGANZUELA          ")</f>
        <v xml:space="preserve">ARGANZUELA          </v>
      </c>
      <c r="D462" t="str">
        <f>T("PALOS DE MOGUER     ")</f>
        <v xml:space="preserve">PALOS DE MOGUER     </v>
      </c>
      <c r="E462" t="str">
        <f>T("TR ")</f>
        <v xml:space="preserve">TR </v>
      </c>
      <c r="F462" t="str">
        <f>T("TRACTORES      ")</f>
        <v xml:space="preserve">TRACTORES      </v>
      </c>
      <c r="G462" t="str">
        <f>T("De menos de 16 CABALLOS FISCALES                  ")</f>
        <v xml:space="preserve">De menos de 16 CABALLOS FISCALES                  </v>
      </c>
      <c r="I462">
        <v>1</v>
      </c>
    </row>
    <row r="463" spans="1:9">
      <c r="A463" t="str">
        <f>T("2018")</f>
        <v>2018</v>
      </c>
      <c r="B463" t="str">
        <f>T("JURIDICO                                          ")</f>
        <v xml:space="preserve">JURIDICO                                          </v>
      </c>
      <c r="C463" t="str">
        <f>T("ARGANZUELA          ")</f>
        <v xml:space="preserve">ARGANZUELA          </v>
      </c>
      <c r="D463" t="str">
        <f>T("PALOS DE MOGUER     ")</f>
        <v xml:space="preserve">PALOS DE MOGUER     </v>
      </c>
      <c r="E463" t="str">
        <f>T("TR ")</f>
        <v xml:space="preserve">TR </v>
      </c>
      <c r="F463" t="str">
        <f>T("TRACTORES      ")</f>
        <v xml:space="preserve">TRACTORES      </v>
      </c>
      <c r="G463" t="str">
        <f>T("De 25,01 CABALLOS FISCALES en adelante            ")</f>
        <v xml:space="preserve">De 25,01 CABALLOS FISCALES en adelante            </v>
      </c>
      <c r="I463">
        <v>2</v>
      </c>
    </row>
    <row r="464" spans="1:9">
      <c r="A464" t="str">
        <f>T("2018")</f>
        <v>2018</v>
      </c>
      <c r="B464" t="str">
        <f>T("JURIDICO                                          ")</f>
        <v xml:space="preserve">JURIDICO                                          </v>
      </c>
      <c r="C464" t="str">
        <f>T("ARGANZUELA          ")</f>
        <v xml:space="preserve">ARGANZUELA          </v>
      </c>
      <c r="D464" t="str">
        <f>T("LEGAZPI             ")</f>
        <v xml:space="preserve">LEGAZPI             </v>
      </c>
      <c r="E464" t="str">
        <f>T("TR ")</f>
        <v xml:space="preserve">TR </v>
      </c>
      <c r="F464" t="str">
        <f>T("TRACTORES      ")</f>
        <v xml:space="preserve">TRACTORES      </v>
      </c>
      <c r="G464" t="str">
        <f>T("De 25,01 CABALLOS FISCALES en adelante            ")</f>
        <v xml:space="preserve">De 25,01 CABALLOS FISCALES en adelante            </v>
      </c>
      <c r="I464">
        <v>1</v>
      </c>
    </row>
    <row r="465" spans="1:9">
      <c r="A465" t="str">
        <f>T("2018")</f>
        <v>2018</v>
      </c>
      <c r="B465" t="str">
        <f>T("FISICO                                            ")</f>
        <v xml:space="preserve">FISICO                                            </v>
      </c>
      <c r="C465" t="str">
        <f>T("ARGANZUELA          ")</f>
        <v xml:space="preserve">ARGANZUELA          </v>
      </c>
      <c r="D465" t="str">
        <f>T("LEGAZPI             ")</f>
        <v xml:space="preserve">LEGAZPI             </v>
      </c>
      <c r="E465" t="str">
        <f>T("TU ")</f>
        <v xml:space="preserve">TU </v>
      </c>
      <c r="F465" t="str">
        <f>T("TURISMOS       ")</f>
        <v xml:space="preserve">TURISMOS       </v>
      </c>
      <c r="G465" t="str">
        <f>T("De 8 a 11,99 CABALLOS FISCALES                    ")</f>
        <v xml:space="preserve">De 8 a 11,99 CABALLOS FISCALES                    </v>
      </c>
      <c r="H465" t="s">
        <v>2</v>
      </c>
      <c r="I465">
        <v>1</v>
      </c>
    </row>
    <row r="466" spans="1:9">
      <c r="A466" t="str">
        <f>T("2018")</f>
        <v>2018</v>
      </c>
      <c r="B466" t="str">
        <f>T("FISICO                                            ")</f>
        <v xml:space="preserve">FISICO                                            </v>
      </c>
      <c r="C466" t="str">
        <f>T("ARGANZUELA          ")</f>
        <v xml:space="preserve">ARGANZUELA          </v>
      </c>
      <c r="D466" t="str">
        <f>T("PALOS DE MOGUER     ")</f>
        <v xml:space="preserve">PALOS DE MOGUER     </v>
      </c>
      <c r="E466" t="str">
        <f>T("TU ")</f>
        <v xml:space="preserve">TU </v>
      </c>
      <c r="F466" t="str">
        <f>T("TURISMOS       ")</f>
        <v xml:space="preserve">TURISMOS       </v>
      </c>
      <c r="G466" t="str">
        <f>T("De 8 a 11,99 CABALLOS FISCALES                    ")</f>
        <v xml:space="preserve">De 8 a 11,99 CABALLOS FISCALES                    </v>
      </c>
      <c r="H466" t="s">
        <v>2</v>
      </c>
      <c r="I466">
        <v>1</v>
      </c>
    </row>
    <row r="467" spans="1:9">
      <c r="A467" t="str">
        <f>T("2018")</f>
        <v>2018</v>
      </c>
      <c r="B467" t="str">
        <f>T("Entidad sin personalidad jurídica (art. 35.4 LGT) ")</f>
        <v xml:space="preserve">Entidad sin personalidad jurídica (art. 35.4 LGT) </v>
      </c>
      <c r="C467" t="str">
        <f>T("ARGANZUELA          ")</f>
        <v xml:space="preserve">ARGANZUELA          </v>
      </c>
      <c r="D467" t="str">
        <f>T("SIN BARRIO          ")</f>
        <v xml:space="preserve">SIN BARRIO          </v>
      </c>
      <c r="E467" t="str">
        <f>T("TU ")</f>
        <v xml:space="preserve">TU </v>
      </c>
      <c r="F467" t="str">
        <f>T("TURISMOS       ")</f>
        <v xml:space="preserve">TURISMOS       </v>
      </c>
      <c r="G467" t="str">
        <f>T("De 12 a 15,99 CABALLOS FISCALES                   ")</f>
        <v xml:space="preserve">De 12 a 15,99 CABALLOS FISCALES                   </v>
      </c>
      <c r="H467" t="str">
        <f>T("DIESEL                                            ")</f>
        <v xml:space="preserve">DIESEL                                            </v>
      </c>
      <c r="I467">
        <v>1</v>
      </c>
    </row>
    <row r="468" spans="1:9">
      <c r="A468" t="str">
        <f>T("2018")</f>
        <v>2018</v>
      </c>
      <c r="B468" t="str">
        <f>T("Entidad sin personalidad jurídica (art. 35.4 LGT) ")</f>
        <v xml:space="preserve">Entidad sin personalidad jurídica (art. 35.4 LGT) </v>
      </c>
      <c r="C468" t="str">
        <f>T("ARGANZUELA          ")</f>
        <v xml:space="preserve">ARGANZUELA          </v>
      </c>
      <c r="D468" t="str">
        <f>T("IMPERIAL            ")</f>
        <v xml:space="preserve">IMPERIAL            </v>
      </c>
      <c r="E468" t="str">
        <f>T("TU ")</f>
        <v xml:space="preserve">TU </v>
      </c>
      <c r="F468" t="str">
        <f>T("TURISMOS       ")</f>
        <v xml:space="preserve">TURISMOS       </v>
      </c>
      <c r="G468" t="str">
        <f>T("De 8 a 11,99 CABALLOS FISCALES                    ")</f>
        <v xml:space="preserve">De 8 a 11,99 CABALLOS FISCALES                    </v>
      </c>
      <c r="H468" t="str">
        <f>T("DIESEL                                            ")</f>
        <v xml:space="preserve">DIESEL                                            </v>
      </c>
      <c r="I468">
        <v>3</v>
      </c>
    </row>
    <row r="469" spans="1:9">
      <c r="A469" t="str">
        <f>T("2018")</f>
        <v>2018</v>
      </c>
      <c r="B469" t="str">
        <f>T("Entidad sin personalidad jurídica (art. 35.4 LGT) ")</f>
        <v xml:space="preserve">Entidad sin personalidad jurídica (art. 35.4 LGT) </v>
      </c>
      <c r="C469" t="str">
        <f>T("ARGANZUELA          ")</f>
        <v xml:space="preserve">ARGANZUELA          </v>
      </c>
      <c r="D469" t="str">
        <f>T("IMPERIAL            ")</f>
        <v xml:space="preserve">IMPERIAL            </v>
      </c>
      <c r="E469" t="str">
        <f>T("TU ")</f>
        <v xml:space="preserve">TU </v>
      </c>
      <c r="F469" t="str">
        <f>T("TURISMOS       ")</f>
        <v xml:space="preserve">TURISMOS       </v>
      </c>
      <c r="G469" t="str">
        <f>T("De 12 a 15,99 CABALLOS FISCALES                   ")</f>
        <v xml:space="preserve">De 12 a 15,99 CABALLOS FISCALES                   </v>
      </c>
      <c r="H469" t="str">
        <f>T("DIESEL                                            ")</f>
        <v xml:space="preserve">DIESEL                                            </v>
      </c>
      <c r="I469">
        <v>7</v>
      </c>
    </row>
    <row r="470" spans="1:9">
      <c r="A470" t="str">
        <f>T("2018")</f>
        <v>2018</v>
      </c>
      <c r="B470" t="str">
        <f>T("Entidad sin personalidad jurídica (art. 35.4 LGT) ")</f>
        <v xml:space="preserve">Entidad sin personalidad jurídica (art. 35.4 LGT) </v>
      </c>
      <c r="C470" t="str">
        <f>T("ARGANZUELA          ")</f>
        <v xml:space="preserve">ARGANZUELA          </v>
      </c>
      <c r="D470" t="str">
        <f>T("IMPERIAL            ")</f>
        <v xml:space="preserve">IMPERIAL            </v>
      </c>
      <c r="E470" t="str">
        <f>T("TU ")</f>
        <v xml:space="preserve">TU </v>
      </c>
      <c r="F470" t="str">
        <f>T("TURISMOS       ")</f>
        <v xml:space="preserve">TURISMOS       </v>
      </c>
      <c r="G470" t="str">
        <f>T("De 20 CABALLOS FISCALES en adelante               ")</f>
        <v xml:space="preserve">De 20 CABALLOS FISCALES en adelante               </v>
      </c>
      <c r="H470" t="str">
        <f>T("DIESEL                                            ")</f>
        <v xml:space="preserve">DIESEL                                            </v>
      </c>
      <c r="I470">
        <v>2</v>
      </c>
    </row>
    <row r="471" spans="1:9">
      <c r="A471" t="str">
        <f>T("2018")</f>
        <v>2018</v>
      </c>
      <c r="B471" t="str">
        <f>T("Entidad sin personalidad jurídica (art. 35.4 LGT) ")</f>
        <v xml:space="preserve">Entidad sin personalidad jurídica (art. 35.4 LGT) </v>
      </c>
      <c r="C471" t="str">
        <f>T("ARGANZUELA          ")</f>
        <v xml:space="preserve">ARGANZUELA          </v>
      </c>
      <c r="D471" t="str">
        <f>T("ACACIAS             ")</f>
        <v xml:space="preserve">ACACIAS             </v>
      </c>
      <c r="E471" t="str">
        <f>T("TU ")</f>
        <v xml:space="preserve">TU </v>
      </c>
      <c r="F471" t="str">
        <f>T("TURISMOS       ")</f>
        <v xml:space="preserve">TURISMOS       </v>
      </c>
      <c r="G471" t="str">
        <f>T("De 8 a 11,99 CABALLOS FISCALES                    ")</f>
        <v xml:space="preserve">De 8 a 11,99 CABALLOS FISCALES                    </v>
      </c>
      <c r="H471" t="str">
        <f>T("DIESEL                                            ")</f>
        <v xml:space="preserve">DIESEL                                            </v>
      </c>
      <c r="I471">
        <v>2</v>
      </c>
    </row>
    <row r="472" spans="1:9">
      <c r="A472" t="str">
        <f>T("2018")</f>
        <v>2018</v>
      </c>
      <c r="B472" t="str">
        <f>T("Entidad sin personalidad jurídica (art. 35.4 LGT) ")</f>
        <v xml:space="preserve">Entidad sin personalidad jurídica (art. 35.4 LGT) </v>
      </c>
      <c r="C472" t="str">
        <f>T("ARGANZUELA          ")</f>
        <v xml:space="preserve">ARGANZUELA          </v>
      </c>
      <c r="D472" t="str">
        <f>T("ACACIAS             ")</f>
        <v xml:space="preserve">ACACIAS             </v>
      </c>
      <c r="E472" t="str">
        <f>T("TU ")</f>
        <v xml:space="preserve">TU </v>
      </c>
      <c r="F472" t="str">
        <f>T("TURISMOS       ")</f>
        <v xml:space="preserve">TURISMOS       </v>
      </c>
      <c r="G472" t="str">
        <f>T("De 12 a 15,99 CABALLOS FISCALES                   ")</f>
        <v xml:space="preserve">De 12 a 15,99 CABALLOS FISCALES                   </v>
      </c>
      <c r="H472" t="str">
        <f>T("DIESEL                                            ")</f>
        <v xml:space="preserve">DIESEL                                            </v>
      </c>
      <c r="I472">
        <v>12</v>
      </c>
    </row>
    <row r="473" spans="1:9">
      <c r="A473" t="str">
        <f>T("2018")</f>
        <v>2018</v>
      </c>
      <c r="B473" t="str">
        <f>T("Entidad sin personalidad jurídica (art. 35.4 LGT) ")</f>
        <v xml:space="preserve">Entidad sin personalidad jurídica (art. 35.4 LGT) </v>
      </c>
      <c r="C473" t="str">
        <f>T("ARGANZUELA          ")</f>
        <v xml:space="preserve">ARGANZUELA          </v>
      </c>
      <c r="D473" t="str">
        <f>T("CHOPERA             ")</f>
        <v xml:space="preserve">CHOPERA             </v>
      </c>
      <c r="E473" t="str">
        <f>T("TU ")</f>
        <v xml:space="preserve">TU </v>
      </c>
      <c r="F473" t="str">
        <f>T("TURISMOS       ")</f>
        <v xml:space="preserve">TURISMOS       </v>
      </c>
      <c r="G473" t="str">
        <f>T("De 8 a 11,99 CABALLOS FISCALES                    ")</f>
        <v xml:space="preserve">De 8 a 11,99 CABALLOS FISCALES                    </v>
      </c>
      <c r="H473" t="str">
        <f>T("DIESEL                                            ")</f>
        <v xml:space="preserve">DIESEL                                            </v>
      </c>
      <c r="I473">
        <v>3</v>
      </c>
    </row>
    <row r="474" spans="1:9">
      <c r="A474" t="str">
        <f>T("2018")</f>
        <v>2018</v>
      </c>
      <c r="B474" t="str">
        <f>T("Entidad sin personalidad jurídica (art. 35.4 LGT) ")</f>
        <v xml:space="preserve">Entidad sin personalidad jurídica (art. 35.4 LGT) </v>
      </c>
      <c r="C474" t="str">
        <f>T("ARGANZUELA          ")</f>
        <v xml:space="preserve">ARGANZUELA          </v>
      </c>
      <c r="D474" t="str">
        <f>T("CHOPERA             ")</f>
        <v xml:space="preserve">CHOPERA             </v>
      </c>
      <c r="E474" t="str">
        <f>T("TU ")</f>
        <v xml:space="preserve">TU </v>
      </c>
      <c r="F474" t="str">
        <f>T("TURISMOS       ")</f>
        <v xml:space="preserve">TURISMOS       </v>
      </c>
      <c r="G474" t="str">
        <f>T("De 12 a 15,99 CABALLOS FISCALES                   ")</f>
        <v xml:space="preserve">De 12 a 15,99 CABALLOS FISCALES                   </v>
      </c>
      <c r="H474" t="str">
        <f>T("DIESEL                                            ")</f>
        <v xml:space="preserve">DIESEL                                            </v>
      </c>
      <c r="I474">
        <v>5</v>
      </c>
    </row>
    <row r="475" spans="1:9">
      <c r="A475" t="str">
        <f>T("2018")</f>
        <v>2018</v>
      </c>
      <c r="B475" t="str">
        <f>T("Entidad sin personalidad jurídica (art. 35.4 LGT) ")</f>
        <v xml:space="preserve">Entidad sin personalidad jurídica (art. 35.4 LGT) </v>
      </c>
      <c r="C475" t="str">
        <f>T("ARGANZUELA          ")</f>
        <v xml:space="preserve">ARGANZUELA          </v>
      </c>
      <c r="D475" t="str">
        <f>T("CHOPERA             ")</f>
        <v xml:space="preserve">CHOPERA             </v>
      </c>
      <c r="E475" t="str">
        <f>T("TU ")</f>
        <v xml:space="preserve">TU </v>
      </c>
      <c r="F475" t="str">
        <f>T("TURISMOS       ")</f>
        <v xml:space="preserve">TURISMOS       </v>
      </c>
      <c r="G475" t="str">
        <f>T("De 16 a 19,99 CABALLOS FISCALES                   ")</f>
        <v xml:space="preserve">De 16 a 19,99 CABALLOS FISCALES                   </v>
      </c>
      <c r="H475" t="str">
        <f>T("DIESEL                                            ")</f>
        <v xml:space="preserve">DIESEL                                            </v>
      </c>
      <c r="I475">
        <v>1</v>
      </c>
    </row>
    <row r="476" spans="1:9">
      <c r="A476" t="str">
        <f>T("2018")</f>
        <v>2018</v>
      </c>
      <c r="B476" t="str">
        <f>T("Entidad sin personalidad jurídica (art. 35.4 LGT) ")</f>
        <v xml:space="preserve">Entidad sin personalidad jurídica (art. 35.4 LGT) </v>
      </c>
      <c r="C476" t="str">
        <f>T("ARGANZUELA          ")</f>
        <v xml:space="preserve">ARGANZUELA          </v>
      </c>
      <c r="D476" t="str">
        <f>T("LEGAZPI             ")</f>
        <v xml:space="preserve">LEGAZPI             </v>
      </c>
      <c r="E476" t="str">
        <f>T("TU ")</f>
        <v xml:space="preserve">TU </v>
      </c>
      <c r="F476" t="str">
        <f>T("TURISMOS       ")</f>
        <v xml:space="preserve">TURISMOS       </v>
      </c>
      <c r="G476" t="str">
        <f>T("De 8 a 11,99 CABALLOS FISCALES                    ")</f>
        <v xml:space="preserve">De 8 a 11,99 CABALLOS FISCALES                    </v>
      </c>
      <c r="H476" t="str">
        <f>T("DIESEL                                            ")</f>
        <v xml:space="preserve">DIESEL                                            </v>
      </c>
      <c r="I476">
        <v>1</v>
      </c>
    </row>
    <row r="477" spans="1:9">
      <c r="A477" t="str">
        <f>T("2018")</f>
        <v>2018</v>
      </c>
      <c r="B477" t="str">
        <f>T("Entidad sin personalidad jurídica (art. 35.4 LGT) ")</f>
        <v xml:space="preserve">Entidad sin personalidad jurídica (art. 35.4 LGT) </v>
      </c>
      <c r="C477" t="str">
        <f>T("ARGANZUELA          ")</f>
        <v xml:space="preserve">ARGANZUELA          </v>
      </c>
      <c r="D477" t="str">
        <f>T("LEGAZPI             ")</f>
        <v xml:space="preserve">LEGAZPI             </v>
      </c>
      <c r="E477" t="str">
        <f>T("TU ")</f>
        <v xml:space="preserve">TU </v>
      </c>
      <c r="F477" t="str">
        <f>T("TURISMOS       ")</f>
        <v xml:space="preserve">TURISMOS       </v>
      </c>
      <c r="G477" t="str">
        <f>T("De 12 a 15,99 CABALLOS FISCALES                   ")</f>
        <v xml:space="preserve">De 12 a 15,99 CABALLOS FISCALES                   </v>
      </c>
      <c r="H477" t="str">
        <f>T("DIESEL                                            ")</f>
        <v xml:space="preserve">DIESEL                                            </v>
      </c>
      <c r="I477">
        <v>4</v>
      </c>
    </row>
    <row r="478" spans="1:9">
      <c r="A478" t="str">
        <f>T("2018")</f>
        <v>2018</v>
      </c>
      <c r="B478" t="str">
        <f>T("Entidad sin personalidad jurídica (art. 35.4 LGT) ")</f>
        <v xml:space="preserve">Entidad sin personalidad jurídica (art. 35.4 LGT) </v>
      </c>
      <c r="C478" t="str">
        <f>T("ARGANZUELA          ")</f>
        <v xml:space="preserve">ARGANZUELA          </v>
      </c>
      <c r="D478" t="str">
        <f>T("DELICIAS            ")</f>
        <v xml:space="preserve">DELICIAS            </v>
      </c>
      <c r="E478" t="str">
        <f>T("TU ")</f>
        <v xml:space="preserve">TU </v>
      </c>
      <c r="F478" t="str">
        <f>T("TURISMOS       ")</f>
        <v xml:space="preserve">TURISMOS       </v>
      </c>
      <c r="G478" t="str">
        <f>T("De 8 a 11,99 CABALLOS FISCALES                    ")</f>
        <v xml:space="preserve">De 8 a 11,99 CABALLOS FISCALES                    </v>
      </c>
      <c r="H478" t="str">
        <f>T("DIESEL                                            ")</f>
        <v xml:space="preserve">DIESEL                                            </v>
      </c>
      <c r="I478">
        <v>3</v>
      </c>
    </row>
    <row r="479" spans="1:9">
      <c r="A479" t="str">
        <f>T("2018")</f>
        <v>2018</v>
      </c>
      <c r="B479" t="str">
        <f>T("Entidad sin personalidad jurídica (art. 35.4 LGT) ")</f>
        <v xml:space="preserve">Entidad sin personalidad jurídica (art. 35.4 LGT) </v>
      </c>
      <c r="C479" t="str">
        <f>T("ARGANZUELA          ")</f>
        <v xml:space="preserve">ARGANZUELA          </v>
      </c>
      <c r="D479" t="str">
        <f>T("DELICIAS            ")</f>
        <v xml:space="preserve">DELICIAS            </v>
      </c>
      <c r="E479" t="str">
        <f>T("TU ")</f>
        <v xml:space="preserve">TU </v>
      </c>
      <c r="F479" t="str">
        <f>T("TURISMOS       ")</f>
        <v xml:space="preserve">TURISMOS       </v>
      </c>
      <c r="G479" t="str">
        <f>T("De 12 a 15,99 CABALLOS FISCALES                   ")</f>
        <v xml:space="preserve">De 12 a 15,99 CABALLOS FISCALES                   </v>
      </c>
      <c r="H479" t="str">
        <f>T("DIESEL                                            ")</f>
        <v xml:space="preserve">DIESEL                                            </v>
      </c>
      <c r="I479">
        <v>7</v>
      </c>
    </row>
    <row r="480" spans="1:9">
      <c r="A480" t="str">
        <f>T("2018")</f>
        <v>2018</v>
      </c>
      <c r="B480" t="str">
        <f>T("Entidad sin personalidad jurídica (art. 35.4 LGT) ")</f>
        <v xml:space="preserve">Entidad sin personalidad jurídica (art. 35.4 LGT) </v>
      </c>
      <c r="C480" t="str">
        <f>T("ARGANZUELA          ")</f>
        <v xml:space="preserve">ARGANZUELA          </v>
      </c>
      <c r="D480" t="str">
        <f>T("DELICIAS            ")</f>
        <v xml:space="preserve">DELICIAS            </v>
      </c>
      <c r="E480" t="str">
        <f>T("TU ")</f>
        <v xml:space="preserve">TU </v>
      </c>
      <c r="F480" t="str">
        <f>T("TURISMOS       ")</f>
        <v xml:space="preserve">TURISMOS       </v>
      </c>
      <c r="G480" t="str">
        <f>T("De 16 a 19,99 CABALLOS FISCALES                   ")</f>
        <v xml:space="preserve">De 16 a 19,99 CABALLOS FISCALES                   </v>
      </c>
      <c r="H480" t="str">
        <f>T("DIESEL                                            ")</f>
        <v xml:space="preserve">DIESEL                                            </v>
      </c>
      <c r="I480">
        <v>1</v>
      </c>
    </row>
    <row r="481" spans="1:9">
      <c r="A481" t="str">
        <f>T("2018")</f>
        <v>2018</v>
      </c>
      <c r="B481" t="str">
        <f>T("Entidad sin personalidad jurídica (art. 35.4 LGT) ")</f>
        <v xml:space="preserve">Entidad sin personalidad jurídica (art. 35.4 LGT) </v>
      </c>
      <c r="C481" t="str">
        <f>T("ARGANZUELA          ")</f>
        <v xml:space="preserve">ARGANZUELA          </v>
      </c>
      <c r="D481" t="str">
        <f>T("PALOS DE MOGUER     ")</f>
        <v xml:space="preserve">PALOS DE MOGUER     </v>
      </c>
      <c r="E481" t="str">
        <f>T("TU ")</f>
        <v xml:space="preserve">TU </v>
      </c>
      <c r="F481" t="str">
        <f>T("TURISMOS       ")</f>
        <v xml:space="preserve">TURISMOS       </v>
      </c>
      <c r="G481" t="str">
        <f>T("De 8 a 11,99 CABALLOS FISCALES                    ")</f>
        <v xml:space="preserve">De 8 a 11,99 CABALLOS FISCALES                    </v>
      </c>
      <c r="H481" t="str">
        <f>T("DIESEL                                            ")</f>
        <v xml:space="preserve">DIESEL                                            </v>
      </c>
      <c r="I481">
        <v>3</v>
      </c>
    </row>
    <row r="482" spans="1:9">
      <c r="A482" t="str">
        <f>T("2018")</f>
        <v>2018</v>
      </c>
      <c r="B482" t="str">
        <f>T("Entidad sin personalidad jurídica (art. 35.4 LGT) ")</f>
        <v xml:space="preserve">Entidad sin personalidad jurídica (art. 35.4 LGT) </v>
      </c>
      <c r="C482" t="str">
        <f>T("ARGANZUELA          ")</f>
        <v xml:space="preserve">ARGANZUELA          </v>
      </c>
      <c r="D482" t="str">
        <f>T("PALOS DE MOGUER     ")</f>
        <v xml:space="preserve">PALOS DE MOGUER     </v>
      </c>
      <c r="E482" t="str">
        <f>T("TU ")</f>
        <v xml:space="preserve">TU </v>
      </c>
      <c r="F482" t="str">
        <f>T("TURISMOS       ")</f>
        <v xml:space="preserve">TURISMOS       </v>
      </c>
      <c r="G482" t="str">
        <f>T("De 12 a 15,99 CABALLOS FISCALES                   ")</f>
        <v xml:space="preserve">De 12 a 15,99 CABALLOS FISCALES                   </v>
      </c>
      <c r="H482" t="str">
        <f>T("DIESEL                                            ")</f>
        <v xml:space="preserve">DIESEL                                            </v>
      </c>
      <c r="I482">
        <v>3</v>
      </c>
    </row>
    <row r="483" spans="1:9">
      <c r="A483" t="str">
        <f>T("2018")</f>
        <v>2018</v>
      </c>
      <c r="B483" t="str">
        <f>T("FISICO                                            ")</f>
        <v xml:space="preserve">FISICO                                            </v>
      </c>
      <c r="C483" t="str">
        <f>T("ARGANZUELA          ")</f>
        <v xml:space="preserve">ARGANZUELA          </v>
      </c>
      <c r="D483" t="str">
        <f>T("SIN BARRIO          ")</f>
        <v xml:space="preserve">SIN BARRIO          </v>
      </c>
      <c r="E483" t="str">
        <f>T("TU ")</f>
        <v xml:space="preserve">TU </v>
      </c>
      <c r="F483" t="str">
        <f>T("TURISMOS       ")</f>
        <v xml:space="preserve">TURISMOS       </v>
      </c>
      <c r="G483" t="str">
        <f>T("De 8 a 11,99 CABALLOS FISCALES                    ")</f>
        <v xml:space="preserve">De 8 a 11,99 CABALLOS FISCALES                    </v>
      </c>
      <c r="H483" t="str">
        <f>T("DIESEL                                            ")</f>
        <v xml:space="preserve">DIESEL                                            </v>
      </c>
      <c r="I483">
        <v>214</v>
      </c>
    </row>
    <row r="484" spans="1:9">
      <c r="A484" t="str">
        <f>T("2018")</f>
        <v>2018</v>
      </c>
      <c r="B484" t="str">
        <f>T("FISICO                                            ")</f>
        <v xml:space="preserve">FISICO                                            </v>
      </c>
      <c r="C484" t="str">
        <f>T("ARGANZUELA          ")</f>
        <v xml:space="preserve">ARGANZUELA          </v>
      </c>
      <c r="D484" t="str">
        <f>T("SIN BARRIO          ")</f>
        <v xml:space="preserve">SIN BARRIO          </v>
      </c>
      <c r="E484" t="str">
        <f>T("TU ")</f>
        <v xml:space="preserve">TU </v>
      </c>
      <c r="F484" t="str">
        <f>T("TURISMOS       ")</f>
        <v xml:space="preserve">TURISMOS       </v>
      </c>
      <c r="G484" t="str">
        <f>T("De 12 a 15,99 CABALLOS FISCALES                   ")</f>
        <v xml:space="preserve">De 12 a 15,99 CABALLOS FISCALES                   </v>
      </c>
      <c r="H484" t="str">
        <f>T("DIESEL                                            ")</f>
        <v xml:space="preserve">DIESEL                                            </v>
      </c>
      <c r="I484">
        <v>296</v>
      </c>
    </row>
    <row r="485" spans="1:9">
      <c r="A485" t="str">
        <f>T("2018")</f>
        <v>2018</v>
      </c>
      <c r="B485" t="str">
        <f>T("FISICO                                            ")</f>
        <v xml:space="preserve">FISICO                                            </v>
      </c>
      <c r="C485" t="str">
        <f>T("ARGANZUELA          ")</f>
        <v xml:space="preserve">ARGANZUELA          </v>
      </c>
      <c r="D485" t="str">
        <f>T("SIN BARRIO          ")</f>
        <v xml:space="preserve">SIN BARRIO          </v>
      </c>
      <c r="E485" t="str">
        <f>T("TU ")</f>
        <v xml:space="preserve">TU </v>
      </c>
      <c r="F485" t="str">
        <f>T("TURISMOS       ")</f>
        <v xml:space="preserve">TURISMOS       </v>
      </c>
      <c r="G485" t="str">
        <f>T("De 16 a 19,99 CABALLOS FISCALES                   ")</f>
        <v xml:space="preserve">De 16 a 19,99 CABALLOS FISCALES                   </v>
      </c>
      <c r="H485" t="str">
        <f>T("DIESEL                                            ")</f>
        <v xml:space="preserve">DIESEL                                            </v>
      </c>
      <c r="I485">
        <v>35</v>
      </c>
    </row>
    <row r="486" spans="1:9">
      <c r="A486" t="str">
        <f>T("2018")</f>
        <v>2018</v>
      </c>
      <c r="B486" t="str">
        <f>T("FISICO                                            ")</f>
        <v xml:space="preserve">FISICO                                            </v>
      </c>
      <c r="C486" t="str">
        <f>T("ARGANZUELA          ")</f>
        <v xml:space="preserve">ARGANZUELA          </v>
      </c>
      <c r="D486" t="str">
        <f>T("IMPERIAL            ")</f>
        <v xml:space="preserve">IMPERIAL            </v>
      </c>
      <c r="E486" t="str">
        <f>T("TU ")</f>
        <v xml:space="preserve">TU </v>
      </c>
      <c r="F486" t="str">
        <f>T("TURISMOS       ")</f>
        <v xml:space="preserve">TURISMOS       </v>
      </c>
      <c r="G486" t="str">
        <f>T("De menos de 8 CABALLOS FISCALES                   ")</f>
        <v xml:space="preserve">De menos de 8 CABALLOS FISCALES                   </v>
      </c>
      <c r="H486" t="str">
        <f>T("DIESEL                                            ")</f>
        <v xml:space="preserve">DIESEL                                            </v>
      </c>
      <c r="I486">
        <v>5</v>
      </c>
    </row>
    <row r="487" spans="1:9">
      <c r="A487" t="str">
        <f>T("2018")</f>
        <v>2018</v>
      </c>
      <c r="B487" t="str">
        <f>T("FISICO                                            ")</f>
        <v xml:space="preserve">FISICO                                            </v>
      </c>
      <c r="C487" t="str">
        <f>T("ARGANZUELA          ")</f>
        <v xml:space="preserve">ARGANZUELA          </v>
      </c>
      <c r="D487" t="str">
        <f>T("IMPERIAL            ")</f>
        <v xml:space="preserve">IMPERIAL            </v>
      </c>
      <c r="E487" t="str">
        <f>T("TU ")</f>
        <v xml:space="preserve">TU </v>
      </c>
      <c r="F487" t="str">
        <f>T("TURISMOS       ")</f>
        <v xml:space="preserve">TURISMOS       </v>
      </c>
      <c r="G487" t="str">
        <f>T("De 8 a 11,99 CABALLOS FISCALES                    ")</f>
        <v xml:space="preserve">De 8 a 11,99 CABALLOS FISCALES                    </v>
      </c>
      <c r="H487" t="str">
        <f>T("DIESEL                                            ")</f>
        <v xml:space="preserve">DIESEL                                            </v>
      </c>
      <c r="I487" s="1">
        <v>1659</v>
      </c>
    </row>
    <row r="488" spans="1:9">
      <c r="A488" t="str">
        <f>T("2018")</f>
        <v>2018</v>
      </c>
      <c r="B488" t="str">
        <f>T("FISICO                                            ")</f>
        <v xml:space="preserve">FISICO                                            </v>
      </c>
      <c r="C488" t="str">
        <f>T("ARGANZUELA          ")</f>
        <v xml:space="preserve">ARGANZUELA          </v>
      </c>
      <c r="D488" t="str">
        <f>T("IMPERIAL            ")</f>
        <v xml:space="preserve">IMPERIAL            </v>
      </c>
      <c r="E488" t="str">
        <f>T("TU ")</f>
        <v xml:space="preserve">TU </v>
      </c>
      <c r="F488" t="str">
        <f>T("TURISMOS       ")</f>
        <v xml:space="preserve">TURISMOS       </v>
      </c>
      <c r="G488" t="str">
        <f>T("De 12 a 15,99 CABALLOS FISCALES                   ")</f>
        <v xml:space="preserve">De 12 a 15,99 CABALLOS FISCALES                   </v>
      </c>
      <c r="H488" t="str">
        <f>T("DIESEL                                            ")</f>
        <v xml:space="preserve">DIESEL                                            </v>
      </c>
      <c r="I488" s="1">
        <v>3074</v>
      </c>
    </row>
    <row r="489" spans="1:9">
      <c r="A489" t="str">
        <f>T("2018")</f>
        <v>2018</v>
      </c>
      <c r="B489" t="str">
        <f>T("FISICO                                            ")</f>
        <v xml:space="preserve">FISICO                                            </v>
      </c>
      <c r="C489" t="str">
        <f>T("ARGANZUELA          ")</f>
        <v xml:space="preserve">ARGANZUELA          </v>
      </c>
      <c r="D489" t="str">
        <f>T("IMPERIAL            ")</f>
        <v xml:space="preserve">IMPERIAL            </v>
      </c>
      <c r="E489" t="str">
        <f>T("TU ")</f>
        <v xml:space="preserve">TU </v>
      </c>
      <c r="F489" t="str">
        <f>T("TURISMOS       ")</f>
        <v xml:space="preserve">TURISMOS       </v>
      </c>
      <c r="G489" t="str">
        <f>T("De 16 a 19,99 CABALLOS FISCALES                   ")</f>
        <v xml:space="preserve">De 16 a 19,99 CABALLOS FISCALES                   </v>
      </c>
      <c r="H489" t="str">
        <f>T("DIESEL                                            ")</f>
        <v xml:space="preserve">DIESEL                                            </v>
      </c>
      <c r="I489">
        <v>250</v>
      </c>
    </row>
    <row r="490" spans="1:9">
      <c r="A490" t="str">
        <f>T("2018")</f>
        <v>2018</v>
      </c>
      <c r="B490" t="str">
        <f>T("FISICO                                            ")</f>
        <v xml:space="preserve">FISICO                                            </v>
      </c>
      <c r="C490" t="str">
        <f>T("ARGANZUELA          ")</f>
        <v xml:space="preserve">ARGANZUELA          </v>
      </c>
      <c r="D490" t="str">
        <f>T("IMPERIAL            ")</f>
        <v xml:space="preserve">IMPERIAL            </v>
      </c>
      <c r="E490" t="str">
        <f>T("TU ")</f>
        <v xml:space="preserve">TU </v>
      </c>
      <c r="F490" t="str">
        <f>T("TURISMOS       ")</f>
        <v xml:space="preserve">TURISMOS       </v>
      </c>
      <c r="G490" t="str">
        <f>T("De 20 CABALLOS FISCALES en adelante               ")</f>
        <v xml:space="preserve">De 20 CABALLOS FISCALES en adelante               </v>
      </c>
      <c r="H490" t="str">
        <f>T("DIESEL                                            ")</f>
        <v xml:space="preserve">DIESEL                                            </v>
      </c>
      <c r="I490">
        <v>11</v>
      </c>
    </row>
    <row r="491" spans="1:9">
      <c r="A491" t="str">
        <f>T("2018")</f>
        <v>2018</v>
      </c>
      <c r="B491" t="str">
        <f>T("FISICO                                            ")</f>
        <v xml:space="preserve">FISICO                                            </v>
      </c>
      <c r="C491" t="str">
        <f>T("ARGANZUELA          ")</f>
        <v xml:space="preserve">ARGANZUELA          </v>
      </c>
      <c r="D491" t="str">
        <f>T("ACACIAS             ")</f>
        <v xml:space="preserve">ACACIAS             </v>
      </c>
      <c r="E491" t="str">
        <f>T("TU ")</f>
        <v xml:space="preserve">TU </v>
      </c>
      <c r="F491" t="str">
        <f>T("TURISMOS       ")</f>
        <v xml:space="preserve">TURISMOS       </v>
      </c>
      <c r="G491" t="str">
        <f>T("De menos de 8 CABALLOS FISCALES                   ")</f>
        <v xml:space="preserve">De menos de 8 CABALLOS FISCALES                   </v>
      </c>
      <c r="H491" t="str">
        <f>T("DIESEL                                            ")</f>
        <v xml:space="preserve">DIESEL                                            </v>
      </c>
      <c r="I491">
        <v>4</v>
      </c>
    </row>
    <row r="492" spans="1:9">
      <c r="A492" t="str">
        <f>T("2018")</f>
        <v>2018</v>
      </c>
      <c r="B492" t="str">
        <f>T("FISICO                                            ")</f>
        <v xml:space="preserve">FISICO                                            </v>
      </c>
      <c r="C492" t="str">
        <f>T("ARGANZUELA          ")</f>
        <v xml:space="preserve">ARGANZUELA          </v>
      </c>
      <c r="D492" t="str">
        <f>T("ACACIAS             ")</f>
        <v xml:space="preserve">ACACIAS             </v>
      </c>
      <c r="E492" t="str">
        <f>T("TU ")</f>
        <v xml:space="preserve">TU </v>
      </c>
      <c r="F492" t="str">
        <f>T("TURISMOS       ")</f>
        <v xml:space="preserve">TURISMOS       </v>
      </c>
      <c r="G492" t="str">
        <f>T("De 8 a 11,99 CABALLOS FISCALES                    ")</f>
        <v xml:space="preserve">De 8 a 11,99 CABALLOS FISCALES                    </v>
      </c>
      <c r="H492" t="str">
        <f>T("DIESEL                                            ")</f>
        <v xml:space="preserve">DIESEL                                            </v>
      </c>
      <c r="I492" s="1">
        <v>2461</v>
      </c>
    </row>
    <row r="493" spans="1:9">
      <c r="A493" t="str">
        <f>T("2018")</f>
        <v>2018</v>
      </c>
      <c r="B493" t="str">
        <f>T("FISICO                                            ")</f>
        <v xml:space="preserve">FISICO                                            </v>
      </c>
      <c r="C493" t="str">
        <f>T("ARGANZUELA          ")</f>
        <v xml:space="preserve">ARGANZUELA          </v>
      </c>
      <c r="D493" t="str">
        <f>T("ACACIAS             ")</f>
        <v xml:space="preserve">ACACIAS             </v>
      </c>
      <c r="E493" t="str">
        <f>T("TU ")</f>
        <v xml:space="preserve">TU </v>
      </c>
      <c r="F493" t="str">
        <f>T("TURISMOS       ")</f>
        <v xml:space="preserve">TURISMOS       </v>
      </c>
      <c r="G493" t="str">
        <f>T("De 12 a 15,99 CABALLOS FISCALES                   ")</f>
        <v xml:space="preserve">De 12 a 15,99 CABALLOS FISCALES                   </v>
      </c>
      <c r="H493" t="str">
        <f>T("DIESEL                                            ")</f>
        <v xml:space="preserve">DIESEL                                            </v>
      </c>
      <c r="I493" s="1">
        <v>4910</v>
      </c>
    </row>
    <row r="494" spans="1:9">
      <c r="A494" t="str">
        <f>T("2018")</f>
        <v>2018</v>
      </c>
      <c r="B494" t="str">
        <f>T("FISICO                                            ")</f>
        <v xml:space="preserve">FISICO                                            </v>
      </c>
      <c r="C494" t="str">
        <f>T("ARGANZUELA          ")</f>
        <v xml:space="preserve">ARGANZUELA          </v>
      </c>
      <c r="D494" t="str">
        <f>T("ACACIAS             ")</f>
        <v xml:space="preserve">ACACIAS             </v>
      </c>
      <c r="E494" t="str">
        <f>T("TU ")</f>
        <v xml:space="preserve">TU </v>
      </c>
      <c r="F494" t="str">
        <f>T("TURISMOS       ")</f>
        <v xml:space="preserve">TURISMOS       </v>
      </c>
      <c r="G494" t="str">
        <f>T("De 16 a 19,99 CABALLOS FISCALES                   ")</f>
        <v xml:space="preserve">De 16 a 19,99 CABALLOS FISCALES                   </v>
      </c>
      <c r="H494" t="str">
        <f>T("DIESEL                                            ")</f>
        <v xml:space="preserve">DIESEL                                            </v>
      </c>
      <c r="I494">
        <v>506</v>
      </c>
    </row>
    <row r="495" spans="1:9">
      <c r="A495" t="str">
        <f>T("2018")</f>
        <v>2018</v>
      </c>
      <c r="B495" t="str">
        <f>T("FISICO                                            ")</f>
        <v xml:space="preserve">FISICO                                            </v>
      </c>
      <c r="C495" t="str">
        <f>T("ARGANZUELA          ")</f>
        <v xml:space="preserve">ARGANZUELA          </v>
      </c>
      <c r="D495" t="str">
        <f>T("ACACIAS             ")</f>
        <v xml:space="preserve">ACACIAS             </v>
      </c>
      <c r="E495" t="str">
        <f>T("TU ")</f>
        <v xml:space="preserve">TU </v>
      </c>
      <c r="F495" t="str">
        <f>T("TURISMOS       ")</f>
        <v xml:space="preserve">TURISMOS       </v>
      </c>
      <c r="G495" t="str">
        <f>T("De 20 CABALLOS FISCALES en adelante               ")</f>
        <v xml:space="preserve">De 20 CABALLOS FISCALES en adelante               </v>
      </c>
      <c r="H495" t="str">
        <f>T("DIESEL                                            ")</f>
        <v xml:space="preserve">DIESEL                                            </v>
      </c>
      <c r="I495">
        <v>28</v>
      </c>
    </row>
    <row r="496" spans="1:9">
      <c r="A496" t="str">
        <f>T("2018")</f>
        <v>2018</v>
      </c>
      <c r="B496" t="str">
        <f>T("FISICO                                            ")</f>
        <v xml:space="preserve">FISICO                                            </v>
      </c>
      <c r="C496" t="str">
        <f>T("ARGANZUELA          ")</f>
        <v xml:space="preserve">ARGANZUELA          </v>
      </c>
      <c r="D496" t="str">
        <f>T("CHOPERA             ")</f>
        <v xml:space="preserve">CHOPERA             </v>
      </c>
      <c r="E496" t="str">
        <f>T("TU ")</f>
        <v xml:space="preserve">TU </v>
      </c>
      <c r="F496" t="str">
        <f>T("TURISMOS       ")</f>
        <v xml:space="preserve">TURISMOS       </v>
      </c>
      <c r="G496" t="str">
        <f>T("De menos de 8 CABALLOS FISCALES                   ")</f>
        <v xml:space="preserve">De menos de 8 CABALLOS FISCALES                   </v>
      </c>
      <c r="H496" t="str">
        <f>T("DIESEL                                            ")</f>
        <v xml:space="preserve">DIESEL                                            </v>
      </c>
      <c r="I496">
        <v>3</v>
      </c>
    </row>
    <row r="497" spans="1:9">
      <c r="A497" t="str">
        <f>T("2018")</f>
        <v>2018</v>
      </c>
      <c r="B497" t="str">
        <f>T("FISICO                                            ")</f>
        <v xml:space="preserve">FISICO                                            </v>
      </c>
      <c r="C497" t="str">
        <f>T("ARGANZUELA          ")</f>
        <v xml:space="preserve">ARGANZUELA          </v>
      </c>
      <c r="D497" t="str">
        <f>T("CHOPERA             ")</f>
        <v xml:space="preserve">CHOPERA             </v>
      </c>
      <c r="E497" t="str">
        <f>T("TU ")</f>
        <v xml:space="preserve">TU </v>
      </c>
      <c r="F497" t="str">
        <f>T("TURISMOS       ")</f>
        <v xml:space="preserve">TURISMOS       </v>
      </c>
      <c r="G497" t="str">
        <f>T("De 8 a 11,99 CABALLOS FISCALES                    ")</f>
        <v xml:space="preserve">De 8 a 11,99 CABALLOS FISCALES                    </v>
      </c>
      <c r="H497" t="str">
        <f>T("DIESEL                                            ")</f>
        <v xml:space="preserve">DIESEL                                            </v>
      </c>
      <c r="I497" s="1">
        <v>1218</v>
      </c>
    </row>
    <row r="498" spans="1:9">
      <c r="A498" t="str">
        <f>T("2018")</f>
        <v>2018</v>
      </c>
      <c r="B498" t="str">
        <f>T("FISICO                                            ")</f>
        <v xml:space="preserve">FISICO                                            </v>
      </c>
      <c r="C498" t="str">
        <f>T("ARGANZUELA          ")</f>
        <v xml:space="preserve">ARGANZUELA          </v>
      </c>
      <c r="D498" t="str">
        <f>T("CHOPERA             ")</f>
        <v xml:space="preserve">CHOPERA             </v>
      </c>
      <c r="E498" t="str">
        <f>T("TU ")</f>
        <v xml:space="preserve">TU </v>
      </c>
      <c r="F498" t="str">
        <f>T("TURISMOS       ")</f>
        <v xml:space="preserve">TURISMOS       </v>
      </c>
      <c r="G498" t="str">
        <f>T("De 12 a 15,99 CABALLOS FISCALES                   ")</f>
        <v xml:space="preserve">De 12 a 15,99 CABALLOS FISCALES                   </v>
      </c>
      <c r="H498" t="str">
        <f>T("DIESEL                                            ")</f>
        <v xml:space="preserve">DIESEL                                            </v>
      </c>
      <c r="I498" s="1">
        <v>2103</v>
      </c>
    </row>
    <row r="499" spans="1:9">
      <c r="A499" t="str">
        <f>T("2018")</f>
        <v>2018</v>
      </c>
      <c r="B499" t="str">
        <f>T("FISICO                                            ")</f>
        <v xml:space="preserve">FISICO                                            </v>
      </c>
      <c r="C499" t="str">
        <f>T("ARGANZUELA          ")</f>
        <v xml:space="preserve">ARGANZUELA          </v>
      </c>
      <c r="D499" t="str">
        <f>T("CHOPERA             ")</f>
        <v xml:space="preserve">CHOPERA             </v>
      </c>
      <c r="E499" t="str">
        <f>T("TU ")</f>
        <v xml:space="preserve">TU </v>
      </c>
      <c r="F499" t="str">
        <f>T("TURISMOS       ")</f>
        <v xml:space="preserve">TURISMOS       </v>
      </c>
      <c r="G499" t="str">
        <f>T("De 16 a 19,99 CABALLOS FISCALES                   ")</f>
        <v xml:space="preserve">De 16 a 19,99 CABALLOS FISCALES                   </v>
      </c>
      <c r="H499" t="str">
        <f>T("DIESEL                                            ")</f>
        <v xml:space="preserve">DIESEL                                            </v>
      </c>
      <c r="I499">
        <v>142</v>
      </c>
    </row>
    <row r="500" spans="1:9">
      <c r="A500" t="str">
        <f>T("2018")</f>
        <v>2018</v>
      </c>
      <c r="B500" t="str">
        <f>T("FISICO                                            ")</f>
        <v xml:space="preserve">FISICO                                            </v>
      </c>
      <c r="C500" t="str">
        <f>T("ARGANZUELA          ")</f>
        <v xml:space="preserve">ARGANZUELA          </v>
      </c>
      <c r="D500" t="str">
        <f>T("CHOPERA             ")</f>
        <v xml:space="preserve">CHOPERA             </v>
      </c>
      <c r="E500" t="str">
        <f>T("TU ")</f>
        <v xml:space="preserve">TU </v>
      </c>
      <c r="F500" t="str">
        <f>T("TURISMOS       ")</f>
        <v xml:space="preserve">TURISMOS       </v>
      </c>
      <c r="G500" t="str">
        <f>T("De 20 CABALLOS FISCALES en adelante               ")</f>
        <v xml:space="preserve">De 20 CABALLOS FISCALES en adelante               </v>
      </c>
      <c r="H500" t="str">
        <f>T("DIESEL                                            ")</f>
        <v xml:space="preserve">DIESEL                                            </v>
      </c>
      <c r="I500">
        <v>9</v>
      </c>
    </row>
    <row r="501" spans="1:9">
      <c r="A501" t="str">
        <f>T("2018")</f>
        <v>2018</v>
      </c>
      <c r="B501" t="str">
        <f>T("FISICO                                            ")</f>
        <v xml:space="preserve">FISICO                                            </v>
      </c>
      <c r="C501" t="str">
        <f>T("ARGANZUELA          ")</f>
        <v xml:space="preserve">ARGANZUELA          </v>
      </c>
      <c r="D501" t="str">
        <f>T("LEGAZPI             ")</f>
        <v xml:space="preserve">LEGAZPI             </v>
      </c>
      <c r="E501" t="str">
        <f>T("TU ")</f>
        <v xml:space="preserve">TU </v>
      </c>
      <c r="F501" t="str">
        <f>T("TURISMOS       ")</f>
        <v xml:space="preserve">TURISMOS       </v>
      </c>
      <c r="G501" t="str">
        <f>T("De menos de 8 CABALLOS FISCALES                   ")</f>
        <v xml:space="preserve">De menos de 8 CABALLOS FISCALES                   </v>
      </c>
      <c r="H501" t="str">
        <f>T("DIESEL                                            ")</f>
        <v xml:space="preserve">DIESEL                                            </v>
      </c>
      <c r="I501">
        <v>4</v>
      </c>
    </row>
    <row r="502" spans="1:9">
      <c r="A502" t="str">
        <f>T("2018")</f>
        <v>2018</v>
      </c>
      <c r="B502" t="str">
        <f>T("FISICO                                            ")</f>
        <v xml:space="preserve">FISICO                                            </v>
      </c>
      <c r="C502" t="str">
        <f>T("ARGANZUELA          ")</f>
        <v xml:space="preserve">ARGANZUELA          </v>
      </c>
      <c r="D502" t="str">
        <f>T("LEGAZPI             ")</f>
        <v xml:space="preserve">LEGAZPI             </v>
      </c>
      <c r="E502" t="str">
        <f>T("TU ")</f>
        <v xml:space="preserve">TU </v>
      </c>
      <c r="F502" t="str">
        <f>T("TURISMOS       ")</f>
        <v xml:space="preserve">TURISMOS       </v>
      </c>
      <c r="G502" t="str">
        <f>T("De 8 a 11,99 CABALLOS FISCALES                    ")</f>
        <v xml:space="preserve">De 8 a 11,99 CABALLOS FISCALES                    </v>
      </c>
      <c r="H502" t="str">
        <f>T("DIESEL                                            ")</f>
        <v xml:space="preserve">DIESEL                                            </v>
      </c>
      <c r="I502" s="1">
        <v>1312</v>
      </c>
    </row>
    <row r="503" spans="1:9">
      <c r="A503" t="str">
        <f>T("2018")</f>
        <v>2018</v>
      </c>
      <c r="B503" t="str">
        <f>T("FISICO                                            ")</f>
        <v xml:space="preserve">FISICO                                            </v>
      </c>
      <c r="C503" t="str">
        <f>T("ARGANZUELA          ")</f>
        <v xml:space="preserve">ARGANZUELA          </v>
      </c>
      <c r="D503" t="str">
        <f>T("LEGAZPI             ")</f>
        <v xml:space="preserve">LEGAZPI             </v>
      </c>
      <c r="E503" t="str">
        <f>T("TU ")</f>
        <v xml:space="preserve">TU </v>
      </c>
      <c r="F503" t="str">
        <f>T("TURISMOS       ")</f>
        <v xml:space="preserve">TURISMOS       </v>
      </c>
      <c r="G503" t="str">
        <f>T("De 12 a 15,99 CABALLOS FISCALES                   ")</f>
        <v xml:space="preserve">De 12 a 15,99 CABALLOS FISCALES                   </v>
      </c>
      <c r="H503" t="str">
        <f>T("DIESEL                                            ")</f>
        <v xml:space="preserve">DIESEL                                            </v>
      </c>
      <c r="I503" s="1">
        <v>2503</v>
      </c>
    </row>
    <row r="504" spans="1:9">
      <c r="A504" t="str">
        <f>T("2018")</f>
        <v>2018</v>
      </c>
      <c r="B504" t="str">
        <f>T("FISICO                                            ")</f>
        <v xml:space="preserve">FISICO                                            </v>
      </c>
      <c r="C504" t="str">
        <f>T("ARGANZUELA          ")</f>
        <v xml:space="preserve">ARGANZUELA          </v>
      </c>
      <c r="D504" t="str">
        <f>T("LEGAZPI             ")</f>
        <v xml:space="preserve">LEGAZPI             </v>
      </c>
      <c r="E504" t="str">
        <f>T("TU ")</f>
        <v xml:space="preserve">TU </v>
      </c>
      <c r="F504" t="str">
        <f>T("TURISMOS       ")</f>
        <v xml:space="preserve">TURISMOS       </v>
      </c>
      <c r="G504" t="str">
        <f>T("De 16 a 19,99 CABALLOS FISCALES                   ")</f>
        <v xml:space="preserve">De 16 a 19,99 CABALLOS FISCALES                   </v>
      </c>
      <c r="H504" t="str">
        <f>T("DIESEL                                            ")</f>
        <v xml:space="preserve">DIESEL                                            </v>
      </c>
      <c r="I504">
        <v>233</v>
      </c>
    </row>
    <row r="505" spans="1:9">
      <c r="A505" t="str">
        <f>T("2018")</f>
        <v>2018</v>
      </c>
      <c r="B505" t="str">
        <f>T("FISICO                                            ")</f>
        <v xml:space="preserve">FISICO                                            </v>
      </c>
      <c r="C505" t="str">
        <f>T("ARGANZUELA          ")</f>
        <v xml:space="preserve">ARGANZUELA          </v>
      </c>
      <c r="D505" t="str">
        <f>T("LEGAZPI             ")</f>
        <v xml:space="preserve">LEGAZPI             </v>
      </c>
      <c r="E505" t="str">
        <f>T("TU ")</f>
        <v xml:space="preserve">TU </v>
      </c>
      <c r="F505" t="str">
        <f>T("TURISMOS       ")</f>
        <v xml:space="preserve">TURISMOS       </v>
      </c>
      <c r="G505" t="str">
        <f>T("De 20 CABALLOS FISCALES en adelante               ")</f>
        <v xml:space="preserve">De 20 CABALLOS FISCALES en adelante               </v>
      </c>
      <c r="H505" t="str">
        <f>T("DIESEL                                            ")</f>
        <v xml:space="preserve">DIESEL                                            </v>
      </c>
      <c r="I505">
        <v>9</v>
      </c>
    </row>
    <row r="506" spans="1:9">
      <c r="A506" t="str">
        <f>T("2018")</f>
        <v>2018</v>
      </c>
      <c r="B506" t="str">
        <f>T("FISICO                                            ")</f>
        <v xml:space="preserve">FISICO                                            </v>
      </c>
      <c r="C506" t="str">
        <f>T("ARGANZUELA          ")</f>
        <v xml:space="preserve">ARGANZUELA          </v>
      </c>
      <c r="D506" t="str">
        <f>T("DELICIAS            ")</f>
        <v xml:space="preserve">DELICIAS            </v>
      </c>
      <c r="E506" t="str">
        <f>T("TU ")</f>
        <v xml:space="preserve">TU </v>
      </c>
      <c r="F506" t="str">
        <f>T("TURISMOS       ")</f>
        <v xml:space="preserve">TURISMOS       </v>
      </c>
      <c r="G506" t="str">
        <f>T("De menos de 8 CABALLOS FISCALES                   ")</f>
        <v xml:space="preserve">De menos de 8 CABALLOS FISCALES                   </v>
      </c>
      <c r="H506" t="str">
        <f>T("DIESEL                                            ")</f>
        <v xml:space="preserve">DIESEL                                            </v>
      </c>
      <c r="I506">
        <v>2</v>
      </c>
    </row>
    <row r="507" spans="1:9">
      <c r="A507" t="str">
        <f>T("2018")</f>
        <v>2018</v>
      </c>
      <c r="B507" t="str">
        <f>T("FISICO                                            ")</f>
        <v xml:space="preserve">FISICO                                            </v>
      </c>
      <c r="C507" t="str">
        <f>T("ARGANZUELA          ")</f>
        <v xml:space="preserve">ARGANZUELA          </v>
      </c>
      <c r="D507" t="str">
        <f>T("DELICIAS            ")</f>
        <v xml:space="preserve">DELICIAS            </v>
      </c>
      <c r="E507" t="str">
        <f>T("TU ")</f>
        <v xml:space="preserve">TU </v>
      </c>
      <c r="F507" t="str">
        <f>T("TURISMOS       ")</f>
        <v xml:space="preserve">TURISMOS       </v>
      </c>
      <c r="G507" t="str">
        <f>T("De 8 a 11,99 CABALLOS FISCALES                    ")</f>
        <v xml:space="preserve">De 8 a 11,99 CABALLOS FISCALES                    </v>
      </c>
      <c r="H507" t="str">
        <f>T("DIESEL                                            ")</f>
        <v xml:space="preserve">DIESEL                                            </v>
      </c>
      <c r="I507" s="1">
        <v>1545</v>
      </c>
    </row>
    <row r="508" spans="1:9">
      <c r="A508" t="str">
        <f>T("2018")</f>
        <v>2018</v>
      </c>
      <c r="B508" t="str">
        <f>T("FISICO                                            ")</f>
        <v xml:space="preserve">FISICO                                            </v>
      </c>
      <c r="C508" t="str">
        <f>T("ARGANZUELA          ")</f>
        <v xml:space="preserve">ARGANZUELA          </v>
      </c>
      <c r="D508" t="str">
        <f>T("DELICIAS            ")</f>
        <v xml:space="preserve">DELICIAS            </v>
      </c>
      <c r="E508" t="str">
        <f>T("TU ")</f>
        <v xml:space="preserve">TU </v>
      </c>
      <c r="F508" t="str">
        <f>T("TURISMOS       ")</f>
        <v xml:space="preserve">TURISMOS       </v>
      </c>
      <c r="G508" t="str">
        <f>T("De 12 a 15,99 CABALLOS FISCALES                   ")</f>
        <v xml:space="preserve">De 12 a 15,99 CABALLOS FISCALES                   </v>
      </c>
      <c r="H508" t="str">
        <f>T("DIESEL                                            ")</f>
        <v xml:space="preserve">DIESEL                                            </v>
      </c>
      <c r="I508" s="1">
        <v>3084</v>
      </c>
    </row>
    <row r="509" spans="1:9">
      <c r="A509" t="str">
        <f>T("2018")</f>
        <v>2018</v>
      </c>
      <c r="B509" t="str">
        <f>T("FISICO                                            ")</f>
        <v xml:space="preserve">FISICO                                            </v>
      </c>
      <c r="C509" t="str">
        <f>T("ARGANZUELA          ")</f>
        <v xml:space="preserve">ARGANZUELA          </v>
      </c>
      <c r="D509" t="str">
        <f>T("DELICIAS            ")</f>
        <v xml:space="preserve">DELICIAS            </v>
      </c>
      <c r="E509" t="str">
        <f>T("TU ")</f>
        <v xml:space="preserve">TU </v>
      </c>
      <c r="F509" t="str">
        <f>T("TURISMOS       ")</f>
        <v xml:space="preserve">TURISMOS       </v>
      </c>
      <c r="G509" t="str">
        <f>T("De 16 a 19,99 CABALLOS FISCALES                   ")</f>
        <v xml:space="preserve">De 16 a 19,99 CABALLOS FISCALES                   </v>
      </c>
      <c r="H509" t="str">
        <f>T("DIESEL                                            ")</f>
        <v xml:space="preserve">DIESEL                                            </v>
      </c>
      <c r="I509">
        <v>284</v>
      </c>
    </row>
    <row r="510" spans="1:9">
      <c r="A510" t="str">
        <f>T("2018")</f>
        <v>2018</v>
      </c>
      <c r="B510" t="str">
        <f>T("FISICO                                            ")</f>
        <v xml:space="preserve">FISICO                                            </v>
      </c>
      <c r="C510" t="str">
        <f>T("ARGANZUELA          ")</f>
        <v xml:space="preserve">ARGANZUELA          </v>
      </c>
      <c r="D510" t="str">
        <f>T("DELICIAS            ")</f>
        <v xml:space="preserve">DELICIAS            </v>
      </c>
      <c r="E510" t="str">
        <f>T("TU ")</f>
        <v xml:space="preserve">TU </v>
      </c>
      <c r="F510" t="str">
        <f>T("TURISMOS       ")</f>
        <v xml:space="preserve">TURISMOS       </v>
      </c>
      <c r="G510" t="str">
        <f>T("De 20 CABALLOS FISCALES en adelante               ")</f>
        <v xml:space="preserve">De 20 CABALLOS FISCALES en adelante               </v>
      </c>
      <c r="H510" t="str">
        <f>T("DIESEL                                            ")</f>
        <v xml:space="preserve">DIESEL                                            </v>
      </c>
      <c r="I510">
        <v>21</v>
      </c>
    </row>
    <row r="511" spans="1:9">
      <c r="A511" t="str">
        <f>T("2018")</f>
        <v>2018</v>
      </c>
      <c r="B511" t="str">
        <f>T("FISICO                                            ")</f>
        <v xml:space="preserve">FISICO                                            </v>
      </c>
      <c r="C511" t="str">
        <f>T("ARGANZUELA          ")</f>
        <v xml:space="preserve">ARGANZUELA          </v>
      </c>
      <c r="D511" t="str">
        <f>T("PALOS DE MOGUER     ")</f>
        <v xml:space="preserve">PALOS DE MOGUER     </v>
      </c>
      <c r="E511" t="str">
        <f>T("TU ")</f>
        <v xml:space="preserve">TU </v>
      </c>
      <c r="F511" t="str">
        <f>T("TURISMOS       ")</f>
        <v xml:space="preserve">TURISMOS       </v>
      </c>
      <c r="G511" t="str">
        <f>T("De menos de 8 CABALLOS FISCALES                   ")</f>
        <v xml:space="preserve">De menos de 8 CABALLOS FISCALES                   </v>
      </c>
      <c r="H511" t="str">
        <f>T("DIESEL                                            ")</f>
        <v xml:space="preserve">DIESEL                                            </v>
      </c>
      <c r="I511">
        <v>2</v>
      </c>
    </row>
    <row r="512" spans="1:9">
      <c r="A512" t="str">
        <f>T("2018")</f>
        <v>2018</v>
      </c>
      <c r="B512" t="str">
        <f>T("FISICO                                            ")</f>
        <v xml:space="preserve">FISICO                                            </v>
      </c>
      <c r="C512" t="str">
        <f>T("ARGANZUELA          ")</f>
        <v xml:space="preserve">ARGANZUELA          </v>
      </c>
      <c r="D512" t="str">
        <f>T("PALOS DE MOGUER     ")</f>
        <v xml:space="preserve">PALOS DE MOGUER     </v>
      </c>
      <c r="E512" t="str">
        <f>T("TU ")</f>
        <v xml:space="preserve">TU </v>
      </c>
      <c r="F512" t="str">
        <f>T("TURISMOS       ")</f>
        <v xml:space="preserve">TURISMOS       </v>
      </c>
      <c r="G512" t="str">
        <f>T("De 8 a 11,99 CABALLOS FISCALES                    ")</f>
        <v xml:space="preserve">De 8 a 11,99 CABALLOS FISCALES                    </v>
      </c>
      <c r="H512" t="str">
        <f>T("DIESEL                                            ")</f>
        <v xml:space="preserve">DIESEL                                            </v>
      </c>
      <c r="I512" s="1">
        <v>1413</v>
      </c>
    </row>
    <row r="513" spans="1:9">
      <c r="A513" t="str">
        <f>T("2018")</f>
        <v>2018</v>
      </c>
      <c r="B513" t="str">
        <f>T("FISICO                                            ")</f>
        <v xml:space="preserve">FISICO                                            </v>
      </c>
      <c r="C513" t="str">
        <f>T("ARGANZUELA          ")</f>
        <v xml:space="preserve">ARGANZUELA          </v>
      </c>
      <c r="D513" t="str">
        <f>T("PALOS DE MOGUER     ")</f>
        <v xml:space="preserve">PALOS DE MOGUER     </v>
      </c>
      <c r="E513" t="str">
        <f>T("TU ")</f>
        <v xml:space="preserve">TU </v>
      </c>
      <c r="F513" t="str">
        <f>T("TURISMOS       ")</f>
        <v xml:space="preserve">TURISMOS       </v>
      </c>
      <c r="G513" t="str">
        <f>T("De 12 a 15,99 CABALLOS FISCALES                   ")</f>
        <v xml:space="preserve">De 12 a 15,99 CABALLOS FISCALES                   </v>
      </c>
      <c r="H513" t="str">
        <f>T("DIESEL                                            ")</f>
        <v xml:space="preserve">DIESEL                                            </v>
      </c>
      <c r="I513" s="1">
        <v>2668</v>
      </c>
    </row>
    <row r="514" spans="1:9">
      <c r="A514" t="str">
        <f>T("2018")</f>
        <v>2018</v>
      </c>
      <c r="B514" t="str">
        <f>T("FISICO                                            ")</f>
        <v xml:space="preserve">FISICO                                            </v>
      </c>
      <c r="C514" t="str">
        <f>T("ARGANZUELA          ")</f>
        <v xml:space="preserve">ARGANZUELA          </v>
      </c>
      <c r="D514" t="str">
        <f>T("PALOS DE MOGUER     ")</f>
        <v xml:space="preserve">PALOS DE MOGUER     </v>
      </c>
      <c r="E514" t="str">
        <f>T("TU ")</f>
        <v xml:space="preserve">TU </v>
      </c>
      <c r="F514" t="str">
        <f>T("TURISMOS       ")</f>
        <v xml:space="preserve">TURISMOS       </v>
      </c>
      <c r="G514" t="str">
        <f>T("De 16 a 19,99 CABALLOS FISCALES                   ")</f>
        <v xml:space="preserve">De 16 a 19,99 CABALLOS FISCALES                   </v>
      </c>
      <c r="H514" t="str">
        <f>T("DIESEL                                            ")</f>
        <v xml:space="preserve">DIESEL                                            </v>
      </c>
      <c r="I514">
        <v>242</v>
      </c>
    </row>
    <row r="515" spans="1:9">
      <c r="A515" t="str">
        <f>T("2018")</f>
        <v>2018</v>
      </c>
      <c r="B515" t="str">
        <f>T("FISICO                                            ")</f>
        <v xml:space="preserve">FISICO                                            </v>
      </c>
      <c r="C515" t="str">
        <f>T("ARGANZUELA          ")</f>
        <v xml:space="preserve">ARGANZUELA          </v>
      </c>
      <c r="D515" t="str">
        <f>T("PALOS DE MOGUER     ")</f>
        <v xml:space="preserve">PALOS DE MOGUER     </v>
      </c>
      <c r="E515" t="str">
        <f>T("TU ")</f>
        <v xml:space="preserve">TU </v>
      </c>
      <c r="F515" t="str">
        <f>T("TURISMOS       ")</f>
        <v xml:space="preserve">TURISMOS       </v>
      </c>
      <c r="G515" t="str">
        <f>T("De 20 CABALLOS FISCALES en adelante               ")</f>
        <v xml:space="preserve">De 20 CABALLOS FISCALES en adelante               </v>
      </c>
      <c r="H515" t="str">
        <f>T("DIESEL                                            ")</f>
        <v xml:space="preserve">DIESEL                                            </v>
      </c>
      <c r="I515">
        <v>11</v>
      </c>
    </row>
    <row r="516" spans="1:9">
      <c r="A516" t="str">
        <f>T("2018")</f>
        <v>2018</v>
      </c>
      <c r="B516" t="str">
        <f>T("FISICO                                            ")</f>
        <v xml:space="preserve">FISICO                                            </v>
      </c>
      <c r="C516" t="str">
        <f>T("ARGANZUELA          ")</f>
        <v xml:space="preserve">ARGANZUELA          </v>
      </c>
      <c r="D516" t="str">
        <f>T("ATOCHA              ")</f>
        <v xml:space="preserve">ATOCHA              </v>
      </c>
      <c r="E516" t="str">
        <f>T("TU ")</f>
        <v xml:space="preserve">TU </v>
      </c>
      <c r="F516" t="str">
        <f>T("TURISMOS       ")</f>
        <v xml:space="preserve">TURISMOS       </v>
      </c>
      <c r="G516" t="str">
        <f>T("De 8 a 11,99 CABALLOS FISCALES                    ")</f>
        <v xml:space="preserve">De 8 a 11,99 CABALLOS FISCALES                    </v>
      </c>
      <c r="H516" t="str">
        <f>T("DIESEL                                            ")</f>
        <v xml:space="preserve">DIESEL                                            </v>
      </c>
      <c r="I516">
        <v>86</v>
      </c>
    </row>
    <row r="517" spans="1:9">
      <c r="A517" t="str">
        <f>T("2018")</f>
        <v>2018</v>
      </c>
      <c r="B517" t="str">
        <f>T("FISICO                                            ")</f>
        <v xml:space="preserve">FISICO                                            </v>
      </c>
      <c r="C517" t="str">
        <f>T("ARGANZUELA          ")</f>
        <v xml:space="preserve">ARGANZUELA          </v>
      </c>
      <c r="D517" t="str">
        <f>T("ATOCHA              ")</f>
        <v xml:space="preserve">ATOCHA              </v>
      </c>
      <c r="E517" t="str">
        <f>T("TU ")</f>
        <v xml:space="preserve">TU </v>
      </c>
      <c r="F517" t="str">
        <f>T("TURISMOS       ")</f>
        <v xml:space="preserve">TURISMOS       </v>
      </c>
      <c r="G517" t="str">
        <f>T("De 12 a 15,99 CABALLOS FISCALES                   ")</f>
        <v xml:space="preserve">De 12 a 15,99 CABALLOS FISCALES                   </v>
      </c>
      <c r="H517" t="str">
        <f>T("DIESEL                                            ")</f>
        <v xml:space="preserve">DIESEL                                            </v>
      </c>
      <c r="I517">
        <v>187</v>
      </c>
    </row>
    <row r="518" spans="1:9">
      <c r="A518" t="str">
        <f>T("2018")</f>
        <v>2018</v>
      </c>
      <c r="B518" t="str">
        <f>T("FISICO                                            ")</f>
        <v xml:space="preserve">FISICO                                            </v>
      </c>
      <c r="C518" t="str">
        <f>T("ARGANZUELA          ")</f>
        <v xml:space="preserve">ARGANZUELA          </v>
      </c>
      <c r="D518" t="str">
        <f>T("ATOCHA              ")</f>
        <v xml:space="preserve">ATOCHA              </v>
      </c>
      <c r="E518" t="str">
        <f>T("TU ")</f>
        <v xml:space="preserve">TU </v>
      </c>
      <c r="F518" t="str">
        <f>T("TURISMOS       ")</f>
        <v xml:space="preserve">TURISMOS       </v>
      </c>
      <c r="G518" t="str">
        <f>T("De 16 a 19,99 CABALLOS FISCALES                   ")</f>
        <v xml:space="preserve">De 16 a 19,99 CABALLOS FISCALES                   </v>
      </c>
      <c r="H518" t="str">
        <f>T("DIESEL                                            ")</f>
        <v xml:space="preserve">DIESEL                                            </v>
      </c>
      <c r="I518">
        <v>11</v>
      </c>
    </row>
    <row r="519" spans="1:9">
      <c r="A519" t="str">
        <f>T("2018")</f>
        <v>2018</v>
      </c>
      <c r="B519" t="str">
        <f>T("JURIDICO                                          ")</f>
        <v xml:space="preserve">JURIDICO                                          </v>
      </c>
      <c r="C519" t="str">
        <f>T("ARGANZUELA          ")</f>
        <v xml:space="preserve">ARGANZUELA          </v>
      </c>
      <c r="D519" t="str">
        <f>T("SIN BARRIO          ")</f>
        <v xml:space="preserve">SIN BARRIO          </v>
      </c>
      <c r="E519" t="str">
        <f>T("TU ")</f>
        <v xml:space="preserve">TU </v>
      </c>
      <c r="F519" t="str">
        <f>T("TURISMOS       ")</f>
        <v xml:space="preserve">TURISMOS       </v>
      </c>
      <c r="G519" t="str">
        <f>T("De 8 a 11,99 CABALLOS FISCALES                    ")</f>
        <v xml:space="preserve">De 8 a 11,99 CABALLOS FISCALES                    </v>
      </c>
      <c r="H519" t="str">
        <f>T("DIESEL                                            ")</f>
        <v xml:space="preserve">DIESEL                                            </v>
      </c>
      <c r="I519">
        <v>6</v>
      </c>
    </row>
    <row r="520" spans="1:9">
      <c r="A520" t="str">
        <f>T("2018")</f>
        <v>2018</v>
      </c>
      <c r="B520" t="str">
        <f>T("JURIDICO                                          ")</f>
        <v xml:space="preserve">JURIDICO                                          </v>
      </c>
      <c r="C520" t="str">
        <f>T("ARGANZUELA          ")</f>
        <v xml:space="preserve">ARGANZUELA          </v>
      </c>
      <c r="D520" t="str">
        <f>T("SIN BARRIO          ")</f>
        <v xml:space="preserve">SIN BARRIO          </v>
      </c>
      <c r="E520" t="str">
        <f>T("TU ")</f>
        <v xml:space="preserve">TU </v>
      </c>
      <c r="F520" t="str">
        <f>T("TURISMOS       ")</f>
        <v xml:space="preserve">TURISMOS       </v>
      </c>
      <c r="G520" t="str">
        <f>T("De 12 a 15,99 CABALLOS FISCALES                   ")</f>
        <v xml:space="preserve">De 12 a 15,99 CABALLOS FISCALES                   </v>
      </c>
      <c r="H520" t="str">
        <f>T("DIESEL                                            ")</f>
        <v xml:space="preserve">DIESEL                                            </v>
      </c>
      <c r="I520">
        <v>25</v>
      </c>
    </row>
    <row r="521" spans="1:9">
      <c r="A521" t="str">
        <f>T("2018")</f>
        <v>2018</v>
      </c>
      <c r="B521" t="str">
        <f>T("JURIDICO                                          ")</f>
        <v xml:space="preserve">JURIDICO                                          </v>
      </c>
      <c r="C521" t="str">
        <f>T("ARGANZUELA          ")</f>
        <v xml:space="preserve">ARGANZUELA          </v>
      </c>
      <c r="D521" t="str">
        <f>T("SIN BARRIO          ")</f>
        <v xml:space="preserve">SIN BARRIO          </v>
      </c>
      <c r="E521" t="str">
        <f>T("TU ")</f>
        <v xml:space="preserve">TU </v>
      </c>
      <c r="F521" t="str">
        <f>T("TURISMOS       ")</f>
        <v xml:space="preserve">TURISMOS       </v>
      </c>
      <c r="G521" t="str">
        <f>T("De 16 a 19,99 CABALLOS FISCALES                   ")</f>
        <v xml:space="preserve">De 16 a 19,99 CABALLOS FISCALES                   </v>
      </c>
      <c r="H521" t="str">
        <f>T("DIESEL                                            ")</f>
        <v xml:space="preserve">DIESEL                                            </v>
      </c>
      <c r="I521">
        <v>5</v>
      </c>
    </row>
    <row r="522" spans="1:9">
      <c r="A522" t="str">
        <f>T("2018")</f>
        <v>2018</v>
      </c>
      <c r="B522" t="str">
        <f>T("JURIDICO                                          ")</f>
        <v xml:space="preserve">JURIDICO                                          </v>
      </c>
      <c r="C522" t="str">
        <f>T("ARGANZUELA          ")</f>
        <v xml:space="preserve">ARGANZUELA          </v>
      </c>
      <c r="D522" t="str">
        <f>T("SIN BARRIO          ")</f>
        <v xml:space="preserve">SIN BARRIO          </v>
      </c>
      <c r="E522" t="str">
        <f>T("TU ")</f>
        <v xml:space="preserve">TU </v>
      </c>
      <c r="F522" t="str">
        <f>T("TURISMOS       ")</f>
        <v xml:space="preserve">TURISMOS       </v>
      </c>
      <c r="G522" t="str">
        <f>T("De 20 CABALLOS FISCALES en adelante               ")</f>
        <v xml:space="preserve">De 20 CABALLOS FISCALES en adelante               </v>
      </c>
      <c r="H522" t="str">
        <f>T("DIESEL                                            ")</f>
        <v xml:space="preserve">DIESEL                                            </v>
      </c>
      <c r="I522">
        <v>1</v>
      </c>
    </row>
    <row r="523" spans="1:9">
      <c r="A523" t="str">
        <f>T("2018")</f>
        <v>2018</v>
      </c>
      <c r="B523" t="str">
        <f>T("JURIDICO                                          ")</f>
        <v xml:space="preserve">JURIDICO                                          </v>
      </c>
      <c r="C523" t="str">
        <f>T("ARGANZUELA          ")</f>
        <v xml:space="preserve">ARGANZUELA          </v>
      </c>
      <c r="D523" t="str">
        <f>T("IMPERIAL            ")</f>
        <v xml:space="preserve">IMPERIAL            </v>
      </c>
      <c r="E523" t="str">
        <f>T("TU ")</f>
        <v xml:space="preserve">TU </v>
      </c>
      <c r="F523" t="str">
        <f>T("TURISMOS       ")</f>
        <v xml:space="preserve">TURISMOS       </v>
      </c>
      <c r="G523" t="str">
        <f>T("De menos de 8 CABALLOS FISCALES                   ")</f>
        <v xml:space="preserve">De menos de 8 CABALLOS FISCALES                   </v>
      </c>
      <c r="H523" t="str">
        <f>T("DIESEL                                            ")</f>
        <v xml:space="preserve">DIESEL                                            </v>
      </c>
      <c r="I523">
        <v>1</v>
      </c>
    </row>
    <row r="524" spans="1:9">
      <c r="A524" t="str">
        <f>T("2018")</f>
        <v>2018</v>
      </c>
      <c r="B524" t="str">
        <f>T("JURIDICO                                          ")</f>
        <v xml:space="preserve">JURIDICO                                          </v>
      </c>
      <c r="C524" t="str">
        <f>T("ARGANZUELA          ")</f>
        <v xml:space="preserve">ARGANZUELA          </v>
      </c>
      <c r="D524" t="str">
        <f>T("IMPERIAL            ")</f>
        <v xml:space="preserve">IMPERIAL            </v>
      </c>
      <c r="E524" t="str">
        <f>T("TU ")</f>
        <v xml:space="preserve">TU </v>
      </c>
      <c r="F524" t="str">
        <f>T("TURISMOS       ")</f>
        <v xml:space="preserve">TURISMOS       </v>
      </c>
      <c r="G524" t="str">
        <f>T("De 8 a 11,99 CABALLOS FISCALES                    ")</f>
        <v xml:space="preserve">De 8 a 11,99 CABALLOS FISCALES                    </v>
      </c>
      <c r="H524" t="str">
        <f>T("DIESEL                                            ")</f>
        <v xml:space="preserve">DIESEL                                            </v>
      </c>
      <c r="I524">
        <v>71</v>
      </c>
    </row>
    <row r="525" spans="1:9">
      <c r="A525" t="str">
        <f>T("2018")</f>
        <v>2018</v>
      </c>
      <c r="B525" t="str">
        <f>T("JURIDICO                                          ")</f>
        <v xml:space="preserve">JURIDICO                                          </v>
      </c>
      <c r="C525" t="str">
        <f>T("ARGANZUELA          ")</f>
        <v xml:space="preserve">ARGANZUELA          </v>
      </c>
      <c r="D525" t="str">
        <f>T("IMPERIAL            ")</f>
        <v xml:space="preserve">IMPERIAL            </v>
      </c>
      <c r="E525" t="str">
        <f>T("TU ")</f>
        <v xml:space="preserve">TU </v>
      </c>
      <c r="F525" t="str">
        <f>T("TURISMOS       ")</f>
        <v xml:space="preserve">TURISMOS       </v>
      </c>
      <c r="G525" t="str">
        <f>T("De 12 a 15,99 CABALLOS FISCALES                   ")</f>
        <v xml:space="preserve">De 12 a 15,99 CABALLOS FISCALES                   </v>
      </c>
      <c r="H525" t="str">
        <f>T("DIESEL                                            ")</f>
        <v xml:space="preserve">DIESEL                                            </v>
      </c>
      <c r="I525">
        <v>151</v>
      </c>
    </row>
    <row r="526" spans="1:9">
      <c r="A526" t="str">
        <f>T("2018")</f>
        <v>2018</v>
      </c>
      <c r="B526" t="str">
        <f>T("JURIDICO                                          ")</f>
        <v xml:space="preserve">JURIDICO                                          </v>
      </c>
      <c r="C526" t="str">
        <f>T("ARGANZUELA          ")</f>
        <v xml:space="preserve">ARGANZUELA          </v>
      </c>
      <c r="D526" t="str">
        <f>T("IMPERIAL            ")</f>
        <v xml:space="preserve">IMPERIAL            </v>
      </c>
      <c r="E526" t="str">
        <f>T("TU ")</f>
        <v xml:space="preserve">TU </v>
      </c>
      <c r="F526" t="str">
        <f>T("TURISMOS       ")</f>
        <v xml:space="preserve">TURISMOS       </v>
      </c>
      <c r="G526" t="str">
        <f>T("De 16 a 19,99 CABALLOS FISCALES                   ")</f>
        <v xml:space="preserve">De 16 a 19,99 CABALLOS FISCALES                   </v>
      </c>
      <c r="H526" t="str">
        <f>T("DIESEL                                            ")</f>
        <v xml:space="preserve">DIESEL                                            </v>
      </c>
      <c r="I526">
        <v>66</v>
      </c>
    </row>
    <row r="527" spans="1:9">
      <c r="A527" t="str">
        <f>T("2018")</f>
        <v>2018</v>
      </c>
      <c r="B527" t="str">
        <f>T("JURIDICO                                          ")</f>
        <v xml:space="preserve">JURIDICO                                          </v>
      </c>
      <c r="C527" t="str">
        <f>T("ARGANZUELA          ")</f>
        <v xml:space="preserve">ARGANZUELA          </v>
      </c>
      <c r="D527" t="str">
        <f>T("IMPERIAL            ")</f>
        <v xml:space="preserve">IMPERIAL            </v>
      </c>
      <c r="E527" t="str">
        <f>T("TU ")</f>
        <v xml:space="preserve">TU </v>
      </c>
      <c r="F527" t="str">
        <f>T("TURISMOS       ")</f>
        <v xml:space="preserve">TURISMOS       </v>
      </c>
      <c r="G527" t="str">
        <f>T("De 20 CABALLOS FISCALES en adelante               ")</f>
        <v xml:space="preserve">De 20 CABALLOS FISCALES en adelante               </v>
      </c>
      <c r="H527" t="str">
        <f>T("DIESEL                                            ")</f>
        <v xml:space="preserve">DIESEL                                            </v>
      </c>
      <c r="I527">
        <v>7</v>
      </c>
    </row>
    <row r="528" spans="1:9">
      <c r="A528" t="str">
        <f>T("2018")</f>
        <v>2018</v>
      </c>
      <c r="B528" t="str">
        <f>T("JURIDICO                                          ")</f>
        <v xml:space="preserve">JURIDICO                                          </v>
      </c>
      <c r="C528" t="str">
        <f>T("ARGANZUELA          ")</f>
        <v xml:space="preserve">ARGANZUELA          </v>
      </c>
      <c r="D528" t="str">
        <f>T("ACACIAS             ")</f>
        <v xml:space="preserve">ACACIAS             </v>
      </c>
      <c r="E528" t="str">
        <f>T("TU ")</f>
        <v xml:space="preserve">TU </v>
      </c>
      <c r="F528" t="str">
        <f>T("TURISMOS       ")</f>
        <v xml:space="preserve">TURISMOS       </v>
      </c>
      <c r="G528" t="str">
        <f>T("De menos de 8 CABALLOS FISCALES                   ")</f>
        <v xml:space="preserve">De menos de 8 CABALLOS FISCALES                   </v>
      </c>
      <c r="H528" t="str">
        <f>T("DIESEL                                            ")</f>
        <v xml:space="preserve">DIESEL                                            </v>
      </c>
      <c r="I528">
        <v>1</v>
      </c>
    </row>
    <row r="529" spans="1:9">
      <c r="A529" t="str">
        <f>T("2018")</f>
        <v>2018</v>
      </c>
      <c r="B529" t="str">
        <f>T("JURIDICO                                          ")</f>
        <v xml:space="preserve">JURIDICO                                          </v>
      </c>
      <c r="C529" t="str">
        <f>T("ARGANZUELA          ")</f>
        <v xml:space="preserve">ARGANZUELA          </v>
      </c>
      <c r="D529" t="str">
        <f>T("ACACIAS             ")</f>
        <v xml:space="preserve">ACACIAS             </v>
      </c>
      <c r="E529" t="str">
        <f>T("TU ")</f>
        <v xml:space="preserve">TU </v>
      </c>
      <c r="F529" t="str">
        <f>T("TURISMOS       ")</f>
        <v xml:space="preserve">TURISMOS       </v>
      </c>
      <c r="G529" t="str">
        <f>T("De 8 a 11,99 CABALLOS FISCALES                    ")</f>
        <v xml:space="preserve">De 8 a 11,99 CABALLOS FISCALES                    </v>
      </c>
      <c r="H529" t="str">
        <f>T("DIESEL                                            ")</f>
        <v xml:space="preserve">DIESEL                                            </v>
      </c>
      <c r="I529">
        <v>123</v>
      </c>
    </row>
    <row r="530" spans="1:9">
      <c r="A530" t="str">
        <f>T("2018")</f>
        <v>2018</v>
      </c>
      <c r="B530" t="str">
        <f>T("JURIDICO                                          ")</f>
        <v xml:space="preserve">JURIDICO                                          </v>
      </c>
      <c r="C530" t="str">
        <f>T("ARGANZUELA          ")</f>
        <v xml:space="preserve">ARGANZUELA          </v>
      </c>
      <c r="D530" t="str">
        <f>T("ACACIAS             ")</f>
        <v xml:space="preserve">ACACIAS             </v>
      </c>
      <c r="E530" t="str">
        <f>T("TU ")</f>
        <v xml:space="preserve">TU </v>
      </c>
      <c r="F530" t="str">
        <f>T("TURISMOS       ")</f>
        <v xml:space="preserve">TURISMOS       </v>
      </c>
      <c r="G530" t="str">
        <f>T("De 12 a 15,99 CABALLOS FISCALES                   ")</f>
        <v xml:space="preserve">De 12 a 15,99 CABALLOS FISCALES                   </v>
      </c>
      <c r="H530" t="str">
        <f>T("DIESEL                                            ")</f>
        <v xml:space="preserve">DIESEL                                            </v>
      </c>
      <c r="I530">
        <v>279</v>
      </c>
    </row>
    <row r="531" spans="1:9">
      <c r="A531" t="str">
        <f>T("2018")</f>
        <v>2018</v>
      </c>
      <c r="B531" t="str">
        <f>T("JURIDICO                                          ")</f>
        <v xml:space="preserve">JURIDICO                                          </v>
      </c>
      <c r="C531" t="str">
        <f>T("ARGANZUELA          ")</f>
        <v xml:space="preserve">ARGANZUELA          </v>
      </c>
      <c r="D531" t="str">
        <f>T("ACACIAS             ")</f>
        <v xml:space="preserve">ACACIAS             </v>
      </c>
      <c r="E531" t="str">
        <f>T("TU ")</f>
        <v xml:space="preserve">TU </v>
      </c>
      <c r="F531" t="str">
        <f>T("TURISMOS       ")</f>
        <v xml:space="preserve">TURISMOS       </v>
      </c>
      <c r="G531" t="str">
        <f>T("De 16 a 19,99 CABALLOS FISCALES                   ")</f>
        <v xml:space="preserve">De 16 a 19,99 CABALLOS FISCALES                   </v>
      </c>
      <c r="H531" t="str">
        <f>T("DIESEL                                            ")</f>
        <v xml:space="preserve">DIESEL                                            </v>
      </c>
      <c r="I531">
        <v>101</v>
      </c>
    </row>
    <row r="532" spans="1:9">
      <c r="A532" t="str">
        <f>T("2018")</f>
        <v>2018</v>
      </c>
      <c r="B532" t="str">
        <f>T("JURIDICO                                          ")</f>
        <v xml:space="preserve">JURIDICO                                          </v>
      </c>
      <c r="C532" t="str">
        <f>T("ARGANZUELA          ")</f>
        <v xml:space="preserve">ARGANZUELA          </v>
      </c>
      <c r="D532" t="str">
        <f>T("ACACIAS             ")</f>
        <v xml:space="preserve">ACACIAS             </v>
      </c>
      <c r="E532" t="str">
        <f>T("TU ")</f>
        <v xml:space="preserve">TU </v>
      </c>
      <c r="F532" t="str">
        <f>T("TURISMOS       ")</f>
        <v xml:space="preserve">TURISMOS       </v>
      </c>
      <c r="G532" t="str">
        <f>T("De 20 CABALLOS FISCALES en adelante               ")</f>
        <v xml:space="preserve">De 20 CABALLOS FISCALES en adelante               </v>
      </c>
      <c r="H532" t="str">
        <f>T("DIESEL                                            ")</f>
        <v xml:space="preserve">DIESEL                                            </v>
      </c>
      <c r="I532">
        <v>4</v>
      </c>
    </row>
    <row r="533" spans="1:9">
      <c r="A533" t="str">
        <f>T("2018")</f>
        <v>2018</v>
      </c>
      <c r="B533" t="str">
        <f>T("JURIDICO                                          ")</f>
        <v xml:space="preserve">JURIDICO                                          </v>
      </c>
      <c r="C533" t="str">
        <f>T("ARGANZUELA          ")</f>
        <v xml:space="preserve">ARGANZUELA          </v>
      </c>
      <c r="D533" t="str">
        <f>T("CHOPERA             ")</f>
        <v xml:space="preserve">CHOPERA             </v>
      </c>
      <c r="E533" t="str">
        <f>T("TU ")</f>
        <v xml:space="preserve">TU </v>
      </c>
      <c r="F533" t="str">
        <f>T("TURISMOS       ")</f>
        <v xml:space="preserve">TURISMOS       </v>
      </c>
      <c r="G533" t="str">
        <f>T("De menos de 8 CABALLOS FISCALES                   ")</f>
        <v xml:space="preserve">De menos de 8 CABALLOS FISCALES                   </v>
      </c>
      <c r="H533" t="str">
        <f>T("DIESEL                                            ")</f>
        <v xml:space="preserve">DIESEL                                            </v>
      </c>
      <c r="I533">
        <v>1</v>
      </c>
    </row>
    <row r="534" spans="1:9">
      <c r="A534" t="str">
        <f>T("2018")</f>
        <v>2018</v>
      </c>
      <c r="B534" t="str">
        <f>T("JURIDICO                                          ")</f>
        <v xml:space="preserve">JURIDICO                                          </v>
      </c>
      <c r="C534" t="str">
        <f>T("ARGANZUELA          ")</f>
        <v xml:space="preserve">ARGANZUELA          </v>
      </c>
      <c r="D534" t="str">
        <f>T("CHOPERA             ")</f>
        <v xml:space="preserve">CHOPERA             </v>
      </c>
      <c r="E534" t="str">
        <f>T("TU ")</f>
        <v xml:space="preserve">TU </v>
      </c>
      <c r="F534" t="str">
        <f>T("TURISMOS       ")</f>
        <v xml:space="preserve">TURISMOS       </v>
      </c>
      <c r="G534" t="str">
        <f>T("De 8 a 11,99 CABALLOS FISCALES                    ")</f>
        <v xml:space="preserve">De 8 a 11,99 CABALLOS FISCALES                    </v>
      </c>
      <c r="H534" t="str">
        <f>T("DIESEL                                            ")</f>
        <v xml:space="preserve">DIESEL                                            </v>
      </c>
      <c r="I534">
        <v>44</v>
      </c>
    </row>
    <row r="535" spans="1:9">
      <c r="A535" t="str">
        <f>T("2018")</f>
        <v>2018</v>
      </c>
      <c r="B535" t="str">
        <f>T("JURIDICO                                          ")</f>
        <v xml:space="preserve">JURIDICO                                          </v>
      </c>
      <c r="C535" t="str">
        <f>T("ARGANZUELA          ")</f>
        <v xml:space="preserve">ARGANZUELA          </v>
      </c>
      <c r="D535" t="str">
        <f>T("CHOPERA             ")</f>
        <v xml:space="preserve">CHOPERA             </v>
      </c>
      <c r="E535" t="str">
        <f>T("TU ")</f>
        <v xml:space="preserve">TU </v>
      </c>
      <c r="F535" t="str">
        <f>T("TURISMOS       ")</f>
        <v xml:space="preserve">TURISMOS       </v>
      </c>
      <c r="G535" t="str">
        <f>T("De 12 a 15,99 CABALLOS FISCALES                   ")</f>
        <v xml:space="preserve">De 12 a 15,99 CABALLOS FISCALES                   </v>
      </c>
      <c r="H535" t="str">
        <f>T("DIESEL                                            ")</f>
        <v xml:space="preserve">DIESEL                                            </v>
      </c>
      <c r="I535">
        <v>105</v>
      </c>
    </row>
    <row r="536" spans="1:9">
      <c r="A536" t="str">
        <f>T("2018")</f>
        <v>2018</v>
      </c>
      <c r="B536" t="str">
        <f>T("JURIDICO                                          ")</f>
        <v xml:space="preserve">JURIDICO                                          </v>
      </c>
      <c r="C536" t="str">
        <f>T("ARGANZUELA          ")</f>
        <v xml:space="preserve">ARGANZUELA          </v>
      </c>
      <c r="D536" t="str">
        <f>T("CHOPERA             ")</f>
        <v xml:space="preserve">CHOPERA             </v>
      </c>
      <c r="E536" t="str">
        <f>T("TU ")</f>
        <v xml:space="preserve">TU </v>
      </c>
      <c r="F536" t="str">
        <f>T("TURISMOS       ")</f>
        <v xml:space="preserve">TURISMOS       </v>
      </c>
      <c r="G536" t="str">
        <f>T("De 16 a 19,99 CABALLOS FISCALES                   ")</f>
        <v xml:space="preserve">De 16 a 19,99 CABALLOS FISCALES                   </v>
      </c>
      <c r="H536" t="str">
        <f>T("DIESEL                                            ")</f>
        <v xml:space="preserve">DIESEL                                            </v>
      </c>
      <c r="I536">
        <v>41</v>
      </c>
    </row>
    <row r="537" spans="1:9">
      <c r="A537" t="str">
        <f>T("2018")</f>
        <v>2018</v>
      </c>
      <c r="B537" t="str">
        <f>T("JURIDICO                                          ")</f>
        <v xml:space="preserve">JURIDICO                                          </v>
      </c>
      <c r="C537" t="str">
        <f>T("ARGANZUELA          ")</f>
        <v xml:space="preserve">ARGANZUELA          </v>
      </c>
      <c r="D537" t="str">
        <f>T("CHOPERA             ")</f>
        <v xml:space="preserve">CHOPERA             </v>
      </c>
      <c r="E537" t="str">
        <f>T("TU ")</f>
        <v xml:space="preserve">TU </v>
      </c>
      <c r="F537" t="str">
        <f>T("TURISMOS       ")</f>
        <v xml:space="preserve">TURISMOS       </v>
      </c>
      <c r="G537" t="str">
        <f>T("De 20 CABALLOS FISCALES en adelante               ")</f>
        <v xml:space="preserve">De 20 CABALLOS FISCALES en adelante               </v>
      </c>
      <c r="H537" t="str">
        <f>T("DIESEL                                            ")</f>
        <v xml:space="preserve">DIESEL                                            </v>
      </c>
      <c r="I537">
        <v>4</v>
      </c>
    </row>
    <row r="538" spans="1:9">
      <c r="A538" t="str">
        <f>T("2018")</f>
        <v>2018</v>
      </c>
      <c r="B538" t="str">
        <f>T("JURIDICO                                          ")</f>
        <v xml:space="preserve">JURIDICO                                          </v>
      </c>
      <c r="C538" t="str">
        <f>T("ARGANZUELA          ")</f>
        <v xml:space="preserve">ARGANZUELA          </v>
      </c>
      <c r="D538" t="str">
        <f>T("LEGAZPI             ")</f>
        <v xml:space="preserve">LEGAZPI             </v>
      </c>
      <c r="E538" t="str">
        <f>T("TU ")</f>
        <v xml:space="preserve">TU </v>
      </c>
      <c r="F538" t="str">
        <f>T("TURISMOS       ")</f>
        <v xml:space="preserve">TURISMOS       </v>
      </c>
      <c r="G538" t="str">
        <f>T("De 8 a 11,99 CABALLOS FISCALES                    ")</f>
        <v xml:space="preserve">De 8 a 11,99 CABALLOS FISCALES                    </v>
      </c>
      <c r="H538" t="str">
        <f>T("DIESEL                                            ")</f>
        <v xml:space="preserve">DIESEL                                            </v>
      </c>
      <c r="I538">
        <v>88</v>
      </c>
    </row>
    <row r="539" spans="1:9">
      <c r="A539" t="str">
        <f>T("2018")</f>
        <v>2018</v>
      </c>
      <c r="B539" t="str">
        <f>T("JURIDICO                                          ")</f>
        <v xml:space="preserve">JURIDICO                                          </v>
      </c>
      <c r="C539" t="str">
        <f>T("ARGANZUELA          ")</f>
        <v xml:space="preserve">ARGANZUELA          </v>
      </c>
      <c r="D539" t="str">
        <f>T("LEGAZPI             ")</f>
        <v xml:space="preserve">LEGAZPI             </v>
      </c>
      <c r="E539" t="str">
        <f>T("TU ")</f>
        <v xml:space="preserve">TU </v>
      </c>
      <c r="F539" t="str">
        <f>T("TURISMOS       ")</f>
        <v xml:space="preserve">TURISMOS       </v>
      </c>
      <c r="G539" t="str">
        <f>T("De 12 a 15,99 CABALLOS FISCALES                   ")</f>
        <v xml:space="preserve">De 12 a 15,99 CABALLOS FISCALES                   </v>
      </c>
      <c r="H539" t="str">
        <f>T("DIESEL                                            ")</f>
        <v xml:space="preserve">DIESEL                                            </v>
      </c>
      <c r="I539">
        <v>198</v>
      </c>
    </row>
    <row r="540" spans="1:9">
      <c r="A540" t="str">
        <f>T("2018")</f>
        <v>2018</v>
      </c>
      <c r="B540" t="str">
        <f>T("JURIDICO                                          ")</f>
        <v xml:space="preserve">JURIDICO                                          </v>
      </c>
      <c r="C540" t="str">
        <f>T("ARGANZUELA          ")</f>
        <v xml:space="preserve">ARGANZUELA          </v>
      </c>
      <c r="D540" t="str">
        <f>T("LEGAZPI             ")</f>
        <v xml:space="preserve">LEGAZPI             </v>
      </c>
      <c r="E540" t="str">
        <f>T("TU ")</f>
        <v xml:space="preserve">TU </v>
      </c>
      <c r="F540" t="str">
        <f>T("TURISMOS       ")</f>
        <v xml:space="preserve">TURISMOS       </v>
      </c>
      <c r="G540" t="str">
        <f>T("De 16 a 19,99 CABALLOS FISCALES                   ")</f>
        <v xml:space="preserve">De 16 a 19,99 CABALLOS FISCALES                   </v>
      </c>
      <c r="H540" t="str">
        <f>T("DIESEL                                            ")</f>
        <v xml:space="preserve">DIESEL                                            </v>
      </c>
      <c r="I540">
        <v>53</v>
      </c>
    </row>
    <row r="541" spans="1:9">
      <c r="A541" t="str">
        <f>T("2018")</f>
        <v>2018</v>
      </c>
      <c r="B541" t="str">
        <f>T("JURIDICO                                          ")</f>
        <v xml:space="preserve">JURIDICO                                          </v>
      </c>
      <c r="C541" t="str">
        <f>T("ARGANZUELA          ")</f>
        <v xml:space="preserve">ARGANZUELA          </v>
      </c>
      <c r="D541" t="str">
        <f>T("LEGAZPI             ")</f>
        <v xml:space="preserve">LEGAZPI             </v>
      </c>
      <c r="E541" t="str">
        <f>T("TU ")</f>
        <v xml:space="preserve">TU </v>
      </c>
      <c r="F541" t="str">
        <f>T("TURISMOS       ")</f>
        <v xml:space="preserve">TURISMOS       </v>
      </c>
      <c r="G541" t="str">
        <f>T("De 20 CABALLOS FISCALES en adelante               ")</f>
        <v xml:space="preserve">De 20 CABALLOS FISCALES en adelante               </v>
      </c>
      <c r="H541" t="str">
        <f>T("DIESEL                                            ")</f>
        <v xml:space="preserve">DIESEL                                            </v>
      </c>
      <c r="I541">
        <v>6</v>
      </c>
    </row>
    <row r="542" spans="1:9">
      <c r="A542" t="str">
        <f>T("2018")</f>
        <v>2018</v>
      </c>
      <c r="B542" t="str">
        <f>T("JURIDICO                                          ")</f>
        <v xml:space="preserve">JURIDICO                                          </v>
      </c>
      <c r="C542" t="str">
        <f>T("ARGANZUELA          ")</f>
        <v xml:space="preserve">ARGANZUELA          </v>
      </c>
      <c r="D542" t="str">
        <f>T("DELICIAS            ")</f>
        <v xml:space="preserve">DELICIAS            </v>
      </c>
      <c r="E542" t="str">
        <f>T("TU ")</f>
        <v xml:space="preserve">TU </v>
      </c>
      <c r="F542" t="str">
        <f>T("TURISMOS       ")</f>
        <v xml:space="preserve">TURISMOS       </v>
      </c>
      <c r="G542" t="str">
        <f>T("De 8 a 11,99 CABALLOS FISCALES                    ")</f>
        <v xml:space="preserve">De 8 a 11,99 CABALLOS FISCALES                    </v>
      </c>
      <c r="H542" t="str">
        <f>T("DIESEL                                            ")</f>
        <v xml:space="preserve">DIESEL                                            </v>
      </c>
      <c r="I542">
        <v>143</v>
      </c>
    </row>
    <row r="543" spans="1:9">
      <c r="A543" t="str">
        <f>T("2018")</f>
        <v>2018</v>
      </c>
      <c r="B543" t="str">
        <f>T("JURIDICO                                          ")</f>
        <v xml:space="preserve">JURIDICO                                          </v>
      </c>
      <c r="C543" t="str">
        <f>T("ARGANZUELA          ")</f>
        <v xml:space="preserve">ARGANZUELA          </v>
      </c>
      <c r="D543" t="str">
        <f>T("DELICIAS            ")</f>
        <v xml:space="preserve">DELICIAS            </v>
      </c>
      <c r="E543" t="str">
        <f>T("TU ")</f>
        <v xml:space="preserve">TU </v>
      </c>
      <c r="F543" t="str">
        <f>T("TURISMOS       ")</f>
        <v xml:space="preserve">TURISMOS       </v>
      </c>
      <c r="G543" t="str">
        <f>T("De 12 a 15,99 CABALLOS FISCALES                   ")</f>
        <v xml:space="preserve">De 12 a 15,99 CABALLOS FISCALES                   </v>
      </c>
      <c r="H543" t="str">
        <f>T("DIESEL                                            ")</f>
        <v xml:space="preserve">DIESEL                                            </v>
      </c>
      <c r="I543">
        <v>241</v>
      </c>
    </row>
    <row r="544" spans="1:9">
      <c r="A544" t="str">
        <f>T("2018")</f>
        <v>2018</v>
      </c>
      <c r="B544" t="str">
        <f>T("JURIDICO                                          ")</f>
        <v xml:space="preserve">JURIDICO                                          </v>
      </c>
      <c r="C544" t="str">
        <f>T("ARGANZUELA          ")</f>
        <v xml:space="preserve">ARGANZUELA          </v>
      </c>
      <c r="D544" t="str">
        <f>T("DELICIAS            ")</f>
        <v xml:space="preserve">DELICIAS            </v>
      </c>
      <c r="E544" t="str">
        <f>T("TU ")</f>
        <v xml:space="preserve">TU </v>
      </c>
      <c r="F544" t="str">
        <f>T("TURISMOS       ")</f>
        <v xml:space="preserve">TURISMOS       </v>
      </c>
      <c r="G544" t="str">
        <f>T("De 16 a 19,99 CABALLOS FISCALES                   ")</f>
        <v xml:space="preserve">De 16 a 19,99 CABALLOS FISCALES                   </v>
      </c>
      <c r="H544" t="str">
        <f>T("DIESEL                                            ")</f>
        <v xml:space="preserve">DIESEL                                            </v>
      </c>
      <c r="I544">
        <v>84</v>
      </c>
    </row>
    <row r="545" spans="1:9">
      <c r="A545" t="str">
        <f>T("2018")</f>
        <v>2018</v>
      </c>
      <c r="B545" t="str">
        <f>T("JURIDICO                                          ")</f>
        <v xml:space="preserve">JURIDICO                                          </v>
      </c>
      <c r="C545" t="str">
        <f>T("ARGANZUELA          ")</f>
        <v xml:space="preserve">ARGANZUELA          </v>
      </c>
      <c r="D545" t="str">
        <f>T("DELICIAS            ")</f>
        <v xml:space="preserve">DELICIAS            </v>
      </c>
      <c r="E545" t="str">
        <f>T("TU ")</f>
        <v xml:space="preserve">TU </v>
      </c>
      <c r="F545" t="str">
        <f>T("TURISMOS       ")</f>
        <v xml:space="preserve">TURISMOS       </v>
      </c>
      <c r="G545" t="str">
        <f>T("De 20 CABALLOS FISCALES en adelante               ")</f>
        <v xml:space="preserve">De 20 CABALLOS FISCALES en adelante               </v>
      </c>
      <c r="H545" t="str">
        <f>T("DIESEL                                            ")</f>
        <v xml:space="preserve">DIESEL                                            </v>
      </c>
      <c r="I545">
        <v>12</v>
      </c>
    </row>
    <row r="546" spans="1:9">
      <c r="A546" t="str">
        <f>T("2018")</f>
        <v>2018</v>
      </c>
      <c r="B546" t="str">
        <f>T("JURIDICO                                          ")</f>
        <v xml:space="preserve">JURIDICO                                          </v>
      </c>
      <c r="C546" t="str">
        <f>T("ARGANZUELA          ")</f>
        <v xml:space="preserve">ARGANZUELA          </v>
      </c>
      <c r="D546" t="str">
        <f>T("PALOS DE MOGUER     ")</f>
        <v xml:space="preserve">PALOS DE MOGUER     </v>
      </c>
      <c r="E546" t="str">
        <f>T("TU ")</f>
        <v xml:space="preserve">TU </v>
      </c>
      <c r="F546" t="str">
        <f>T("TURISMOS       ")</f>
        <v xml:space="preserve">TURISMOS       </v>
      </c>
      <c r="G546" t="str">
        <f>T("De 8 a 11,99 CABALLOS FISCALES                    ")</f>
        <v xml:space="preserve">De 8 a 11,99 CABALLOS FISCALES                    </v>
      </c>
      <c r="H546" t="str">
        <f>T("DIESEL                                            ")</f>
        <v xml:space="preserve">DIESEL                                            </v>
      </c>
      <c r="I546">
        <v>140</v>
      </c>
    </row>
    <row r="547" spans="1:9">
      <c r="A547" t="str">
        <f>T("2018")</f>
        <v>2018</v>
      </c>
      <c r="B547" t="str">
        <f>T("JURIDICO                                          ")</f>
        <v xml:space="preserve">JURIDICO                                          </v>
      </c>
      <c r="C547" t="str">
        <f>T("ARGANZUELA          ")</f>
        <v xml:space="preserve">ARGANZUELA          </v>
      </c>
      <c r="D547" t="str">
        <f>T("PALOS DE MOGUER     ")</f>
        <v xml:space="preserve">PALOS DE MOGUER     </v>
      </c>
      <c r="E547" t="str">
        <f>T("TU ")</f>
        <v xml:space="preserve">TU </v>
      </c>
      <c r="F547" t="str">
        <f>T("TURISMOS       ")</f>
        <v xml:space="preserve">TURISMOS       </v>
      </c>
      <c r="G547" t="str">
        <f>T("De 12 a 15,99 CABALLOS FISCALES                   ")</f>
        <v xml:space="preserve">De 12 a 15,99 CABALLOS FISCALES                   </v>
      </c>
      <c r="H547" t="str">
        <f>T("DIESEL                                            ")</f>
        <v xml:space="preserve">DIESEL                                            </v>
      </c>
      <c r="I547">
        <v>258</v>
      </c>
    </row>
    <row r="548" spans="1:9">
      <c r="A548" t="str">
        <f>T("2018")</f>
        <v>2018</v>
      </c>
      <c r="B548" t="str">
        <f>T("JURIDICO                                          ")</f>
        <v xml:space="preserve">JURIDICO                                          </v>
      </c>
      <c r="C548" t="str">
        <f>T("ARGANZUELA          ")</f>
        <v xml:space="preserve">ARGANZUELA          </v>
      </c>
      <c r="D548" t="str">
        <f>T("PALOS DE MOGUER     ")</f>
        <v xml:space="preserve">PALOS DE MOGUER     </v>
      </c>
      <c r="E548" t="str">
        <f>T("TU ")</f>
        <v xml:space="preserve">TU </v>
      </c>
      <c r="F548" t="str">
        <f>T("TURISMOS       ")</f>
        <v xml:space="preserve">TURISMOS       </v>
      </c>
      <c r="G548" t="str">
        <f>T("De 16 a 19,99 CABALLOS FISCALES                   ")</f>
        <v xml:space="preserve">De 16 a 19,99 CABALLOS FISCALES                   </v>
      </c>
      <c r="H548" t="str">
        <f>T("DIESEL                                            ")</f>
        <v xml:space="preserve">DIESEL                                            </v>
      </c>
      <c r="I548">
        <v>84</v>
      </c>
    </row>
    <row r="549" spans="1:9">
      <c r="A549" t="str">
        <f>T("2018")</f>
        <v>2018</v>
      </c>
      <c r="B549" t="str">
        <f>T("JURIDICO                                          ")</f>
        <v xml:space="preserve">JURIDICO                                          </v>
      </c>
      <c r="C549" t="str">
        <f>T("ARGANZUELA          ")</f>
        <v xml:space="preserve">ARGANZUELA          </v>
      </c>
      <c r="D549" t="str">
        <f>T("PALOS DE MOGUER     ")</f>
        <v xml:space="preserve">PALOS DE MOGUER     </v>
      </c>
      <c r="E549" t="str">
        <f>T("TU ")</f>
        <v xml:space="preserve">TU </v>
      </c>
      <c r="F549" t="str">
        <f>T("TURISMOS       ")</f>
        <v xml:space="preserve">TURISMOS       </v>
      </c>
      <c r="G549" t="str">
        <f>T("De 20 CABALLOS FISCALES en adelante               ")</f>
        <v xml:space="preserve">De 20 CABALLOS FISCALES en adelante               </v>
      </c>
      <c r="H549" t="str">
        <f>T("DIESEL                                            ")</f>
        <v xml:space="preserve">DIESEL                                            </v>
      </c>
      <c r="I549">
        <v>4</v>
      </c>
    </row>
    <row r="550" spans="1:9">
      <c r="A550" t="str">
        <f>T("2018")</f>
        <v>2018</v>
      </c>
      <c r="B550" t="str">
        <f>T("JURIDICO                                          ")</f>
        <v xml:space="preserve">JURIDICO                                          </v>
      </c>
      <c r="C550" t="str">
        <f>T("ARGANZUELA          ")</f>
        <v xml:space="preserve">ARGANZUELA          </v>
      </c>
      <c r="D550" t="str">
        <f>T("ATOCHA              ")</f>
        <v xml:space="preserve">ATOCHA              </v>
      </c>
      <c r="E550" t="str">
        <f>T("TU ")</f>
        <v xml:space="preserve">TU </v>
      </c>
      <c r="F550" t="str">
        <f>T("TURISMOS       ")</f>
        <v xml:space="preserve">TURISMOS       </v>
      </c>
      <c r="G550" t="str">
        <f>T("De 8 a 11,99 CABALLOS FISCALES                    ")</f>
        <v xml:space="preserve">De 8 a 11,99 CABALLOS FISCALES                    </v>
      </c>
      <c r="H550" t="str">
        <f>T("DIESEL                                            ")</f>
        <v xml:space="preserve">DIESEL                                            </v>
      </c>
      <c r="I550">
        <v>32</v>
      </c>
    </row>
    <row r="551" spans="1:9">
      <c r="A551" t="str">
        <f>T("2018")</f>
        <v>2018</v>
      </c>
      <c r="B551" t="str">
        <f>T("JURIDICO                                          ")</f>
        <v xml:space="preserve">JURIDICO                                          </v>
      </c>
      <c r="C551" t="str">
        <f>T("ARGANZUELA          ")</f>
        <v xml:space="preserve">ARGANZUELA          </v>
      </c>
      <c r="D551" t="str">
        <f>T("ATOCHA              ")</f>
        <v xml:space="preserve">ATOCHA              </v>
      </c>
      <c r="E551" t="str">
        <f>T("TU ")</f>
        <v xml:space="preserve">TU </v>
      </c>
      <c r="F551" t="str">
        <f>T("TURISMOS       ")</f>
        <v xml:space="preserve">TURISMOS       </v>
      </c>
      <c r="G551" t="str">
        <f>T("De 12 a 15,99 CABALLOS FISCALES                   ")</f>
        <v xml:space="preserve">De 12 a 15,99 CABALLOS FISCALES                   </v>
      </c>
      <c r="H551" t="str">
        <f>T("DIESEL                                            ")</f>
        <v xml:space="preserve">DIESEL                                            </v>
      </c>
      <c r="I551">
        <v>55</v>
      </c>
    </row>
    <row r="552" spans="1:9">
      <c r="A552" t="str">
        <f>T("2018")</f>
        <v>2018</v>
      </c>
      <c r="B552" t="str">
        <f>T("JURIDICO                                          ")</f>
        <v xml:space="preserve">JURIDICO                                          </v>
      </c>
      <c r="C552" t="str">
        <f>T("ARGANZUELA          ")</f>
        <v xml:space="preserve">ARGANZUELA          </v>
      </c>
      <c r="D552" t="str">
        <f>T("ATOCHA              ")</f>
        <v xml:space="preserve">ATOCHA              </v>
      </c>
      <c r="E552" t="str">
        <f>T("TU ")</f>
        <v xml:space="preserve">TU </v>
      </c>
      <c r="F552" t="str">
        <f>T("TURISMOS       ")</f>
        <v xml:space="preserve">TURISMOS       </v>
      </c>
      <c r="G552" t="str">
        <f>T("De 16 a 19,99 CABALLOS FISCALES                   ")</f>
        <v xml:space="preserve">De 16 a 19,99 CABALLOS FISCALES                   </v>
      </c>
      <c r="H552" t="str">
        <f>T("DIESEL                                            ")</f>
        <v xml:space="preserve">DIESEL                                            </v>
      </c>
      <c r="I552">
        <v>9</v>
      </c>
    </row>
    <row r="553" spans="1:9">
      <c r="A553" t="str">
        <f>T("2018")</f>
        <v>2018</v>
      </c>
      <c r="B553" t="str">
        <f>T("JURIDICO                                          ")</f>
        <v xml:space="preserve">JURIDICO                                          </v>
      </c>
      <c r="C553" t="str">
        <f>T("ARGANZUELA          ")</f>
        <v xml:space="preserve">ARGANZUELA          </v>
      </c>
      <c r="D553" t="str">
        <f>T("ATOCHA              ")</f>
        <v xml:space="preserve">ATOCHA              </v>
      </c>
      <c r="E553" t="str">
        <f>T("TU ")</f>
        <v xml:space="preserve">TU </v>
      </c>
      <c r="F553" t="str">
        <f>T("TURISMOS       ")</f>
        <v xml:space="preserve">TURISMOS       </v>
      </c>
      <c r="G553" t="str">
        <f>T("De 20 CABALLOS FISCALES en adelante               ")</f>
        <v xml:space="preserve">De 20 CABALLOS FISCALES en adelante               </v>
      </c>
      <c r="H553" t="str">
        <f>T("DIESEL                                            ")</f>
        <v xml:space="preserve">DIESEL                                            </v>
      </c>
      <c r="I553">
        <v>1</v>
      </c>
    </row>
    <row r="554" spans="1:9">
      <c r="A554" t="str">
        <f>T("2018")</f>
        <v>2018</v>
      </c>
      <c r="B554" t="str">
        <f>T("FISICO                                            ")</f>
        <v xml:space="preserve">FISICO                                            </v>
      </c>
      <c r="C554" t="str">
        <f>T("ARGANZUELA          ")</f>
        <v xml:space="preserve">ARGANZUELA          </v>
      </c>
      <c r="D554" t="str">
        <f>T("IMPERIAL            ")</f>
        <v xml:space="preserve">IMPERIAL            </v>
      </c>
      <c r="E554" t="str">
        <f>T("TU ")</f>
        <v xml:space="preserve">TU </v>
      </c>
      <c r="F554" t="str">
        <f>T("TURISMOS       ")</f>
        <v xml:space="preserve">TURISMOS       </v>
      </c>
      <c r="G554" t="str">
        <f>T("De menos de 8 CABALLOS FISCALES                   ")</f>
        <v xml:space="preserve">De menos de 8 CABALLOS FISCALES                   </v>
      </c>
      <c r="H554" t="str">
        <f>T("ELÉCTRICO                                         ")</f>
        <v xml:space="preserve">ELÉCTRICO                                         </v>
      </c>
      <c r="I554">
        <v>1</v>
      </c>
    </row>
    <row r="555" spans="1:9">
      <c r="A555" t="str">
        <f>T("2018")</f>
        <v>2018</v>
      </c>
      <c r="B555" t="str">
        <f>T("FISICO                                            ")</f>
        <v xml:space="preserve">FISICO                                            </v>
      </c>
      <c r="C555" t="str">
        <f>T("ARGANZUELA          ")</f>
        <v xml:space="preserve">ARGANZUELA          </v>
      </c>
      <c r="D555" t="str">
        <f>T("ACACIAS             ")</f>
        <v xml:space="preserve">ACACIAS             </v>
      </c>
      <c r="E555" t="str">
        <f>T("TU ")</f>
        <v xml:space="preserve">TU </v>
      </c>
      <c r="F555" t="str">
        <f>T("TURISMOS       ")</f>
        <v xml:space="preserve">TURISMOS       </v>
      </c>
      <c r="G555" t="str">
        <f>T("De 8 a 11,99 CABALLOS FISCALES                    ")</f>
        <v xml:space="preserve">De 8 a 11,99 CABALLOS FISCALES                    </v>
      </c>
      <c r="H555" t="str">
        <f>T("ELÉCTRICO                                         ")</f>
        <v xml:space="preserve">ELÉCTRICO                                         </v>
      </c>
      <c r="I555">
        <v>2</v>
      </c>
    </row>
    <row r="556" spans="1:9">
      <c r="A556" t="str">
        <f>T("2018")</f>
        <v>2018</v>
      </c>
      <c r="B556" t="str">
        <f>T("FISICO                                            ")</f>
        <v xml:space="preserve">FISICO                                            </v>
      </c>
      <c r="C556" t="str">
        <f>T("ARGANZUELA          ")</f>
        <v xml:space="preserve">ARGANZUELA          </v>
      </c>
      <c r="D556" t="str">
        <f>T("LEGAZPI             ")</f>
        <v xml:space="preserve">LEGAZPI             </v>
      </c>
      <c r="E556" t="str">
        <f>T("TU ")</f>
        <v xml:space="preserve">TU </v>
      </c>
      <c r="F556" t="str">
        <f>T("TURISMOS       ")</f>
        <v xml:space="preserve">TURISMOS       </v>
      </c>
      <c r="G556" t="str">
        <f>T("De menos de 8 CABALLOS FISCALES                   ")</f>
        <v xml:space="preserve">De menos de 8 CABALLOS FISCALES                   </v>
      </c>
      <c r="H556" t="str">
        <f>T("ELÉCTRICO                                         ")</f>
        <v xml:space="preserve">ELÉCTRICO                                         </v>
      </c>
      <c r="I556">
        <v>1</v>
      </c>
    </row>
    <row r="557" spans="1:9">
      <c r="A557" t="str">
        <f>T("2018")</f>
        <v>2018</v>
      </c>
      <c r="B557" t="str">
        <f>T("FISICO                                            ")</f>
        <v xml:space="preserve">FISICO                                            </v>
      </c>
      <c r="C557" t="str">
        <f>T("ARGANZUELA          ")</f>
        <v xml:space="preserve">ARGANZUELA          </v>
      </c>
      <c r="D557" t="str">
        <f>T("LEGAZPI             ")</f>
        <v xml:space="preserve">LEGAZPI             </v>
      </c>
      <c r="E557" t="str">
        <f>T("TU ")</f>
        <v xml:space="preserve">TU </v>
      </c>
      <c r="F557" t="str">
        <f>T("TURISMOS       ")</f>
        <v xml:space="preserve">TURISMOS       </v>
      </c>
      <c r="G557" t="str">
        <f>T("De 8 a 11,99 CABALLOS FISCALES                    ")</f>
        <v xml:space="preserve">De 8 a 11,99 CABALLOS FISCALES                    </v>
      </c>
      <c r="H557" t="str">
        <f>T("ELÉCTRICO                                         ")</f>
        <v xml:space="preserve">ELÉCTRICO                                         </v>
      </c>
      <c r="I557">
        <v>3</v>
      </c>
    </row>
    <row r="558" spans="1:9">
      <c r="A558" t="str">
        <f>T("2018")</f>
        <v>2018</v>
      </c>
      <c r="B558" t="str">
        <f>T("FISICO                                            ")</f>
        <v xml:space="preserve">FISICO                                            </v>
      </c>
      <c r="C558" t="str">
        <f>T("ARGANZUELA          ")</f>
        <v xml:space="preserve">ARGANZUELA          </v>
      </c>
      <c r="D558" t="str">
        <f>T("LEGAZPI             ")</f>
        <v xml:space="preserve">LEGAZPI             </v>
      </c>
      <c r="E558" t="str">
        <f>T("TU ")</f>
        <v xml:space="preserve">TU </v>
      </c>
      <c r="F558" t="str">
        <f>T("TURISMOS       ")</f>
        <v xml:space="preserve">TURISMOS       </v>
      </c>
      <c r="G558" t="str">
        <f>T("De 12 a 15,99 CABALLOS FISCALES                   ")</f>
        <v xml:space="preserve">De 12 a 15,99 CABALLOS FISCALES                   </v>
      </c>
      <c r="H558" t="str">
        <f>T("ELÉCTRICO                                         ")</f>
        <v xml:space="preserve">ELÉCTRICO                                         </v>
      </c>
      <c r="I558">
        <v>1</v>
      </c>
    </row>
    <row r="559" spans="1:9">
      <c r="A559" t="str">
        <f>T("2018")</f>
        <v>2018</v>
      </c>
      <c r="B559" t="str">
        <f>T("FISICO                                            ")</f>
        <v xml:space="preserve">FISICO                                            </v>
      </c>
      <c r="C559" t="str">
        <f>T("ARGANZUELA          ")</f>
        <v xml:space="preserve">ARGANZUELA          </v>
      </c>
      <c r="D559" t="str">
        <f>T("LEGAZPI             ")</f>
        <v xml:space="preserve">LEGAZPI             </v>
      </c>
      <c r="E559" t="str">
        <f>T("TU ")</f>
        <v xml:space="preserve">TU </v>
      </c>
      <c r="F559" t="str">
        <f>T("TURISMOS       ")</f>
        <v xml:space="preserve">TURISMOS       </v>
      </c>
      <c r="G559" t="str">
        <f>T("De 16 a 19,99 CABALLOS FISCALES                   ")</f>
        <v xml:space="preserve">De 16 a 19,99 CABALLOS FISCALES                   </v>
      </c>
      <c r="H559" t="str">
        <f>T("ELÉCTRICO                                         ")</f>
        <v xml:space="preserve">ELÉCTRICO                                         </v>
      </c>
      <c r="I559">
        <v>1</v>
      </c>
    </row>
    <row r="560" spans="1:9">
      <c r="A560" t="str">
        <f>T("2018")</f>
        <v>2018</v>
      </c>
      <c r="B560" t="str">
        <f>T("FISICO                                            ")</f>
        <v xml:space="preserve">FISICO                                            </v>
      </c>
      <c r="C560" t="str">
        <f>T("ARGANZUELA          ")</f>
        <v xml:space="preserve">ARGANZUELA          </v>
      </c>
      <c r="D560" t="str">
        <f>T("DELICIAS            ")</f>
        <v xml:space="preserve">DELICIAS            </v>
      </c>
      <c r="E560" t="str">
        <f>T("TU ")</f>
        <v xml:space="preserve">TU </v>
      </c>
      <c r="F560" t="str">
        <f>T("TURISMOS       ")</f>
        <v xml:space="preserve">TURISMOS       </v>
      </c>
      <c r="G560" t="str">
        <f>T("De 8 a 11,99 CABALLOS FISCALES                    ")</f>
        <v xml:space="preserve">De 8 a 11,99 CABALLOS FISCALES                    </v>
      </c>
      <c r="H560" t="str">
        <f>T("ELÉCTRICO                                         ")</f>
        <v xml:space="preserve">ELÉCTRICO                                         </v>
      </c>
      <c r="I560">
        <v>4</v>
      </c>
    </row>
    <row r="561" spans="1:9">
      <c r="A561" t="str">
        <f>T("2018")</f>
        <v>2018</v>
      </c>
      <c r="B561" t="str">
        <f>T("FISICO                                            ")</f>
        <v xml:space="preserve">FISICO                                            </v>
      </c>
      <c r="C561" t="str">
        <f>T("ARGANZUELA          ")</f>
        <v xml:space="preserve">ARGANZUELA          </v>
      </c>
      <c r="D561" t="str">
        <f>T("PALOS DE MOGUER     ")</f>
        <v xml:space="preserve">PALOS DE MOGUER     </v>
      </c>
      <c r="E561" t="str">
        <f>T("TU ")</f>
        <v xml:space="preserve">TU </v>
      </c>
      <c r="F561" t="str">
        <f>T("TURISMOS       ")</f>
        <v xml:space="preserve">TURISMOS       </v>
      </c>
      <c r="G561" t="str">
        <f>T("De 12 a 15,99 CABALLOS FISCALES                   ")</f>
        <v xml:space="preserve">De 12 a 15,99 CABALLOS FISCALES                   </v>
      </c>
      <c r="H561" t="str">
        <f>T("ELÉCTRICO                                         ")</f>
        <v xml:space="preserve">ELÉCTRICO                                         </v>
      </c>
      <c r="I561">
        <v>3</v>
      </c>
    </row>
    <row r="562" spans="1:9">
      <c r="A562" t="str">
        <f>T("2018")</f>
        <v>2018</v>
      </c>
      <c r="B562" t="str">
        <f>T("JURIDICO                                          ")</f>
        <v xml:space="preserve">JURIDICO                                          </v>
      </c>
      <c r="C562" t="str">
        <f>T("ARGANZUELA          ")</f>
        <v xml:space="preserve">ARGANZUELA          </v>
      </c>
      <c r="D562" t="str">
        <f>T("IMPERIAL            ")</f>
        <v xml:space="preserve">IMPERIAL            </v>
      </c>
      <c r="E562" t="str">
        <f>T("TU ")</f>
        <v xml:space="preserve">TU </v>
      </c>
      <c r="F562" t="str">
        <f>T("TURISMOS       ")</f>
        <v xml:space="preserve">TURISMOS       </v>
      </c>
      <c r="G562" t="str">
        <f>T("De 8 a 11,99 CABALLOS FISCALES                    ")</f>
        <v xml:space="preserve">De 8 a 11,99 CABALLOS FISCALES                    </v>
      </c>
      <c r="H562" t="str">
        <f>T("ELÉCTRICO                                         ")</f>
        <v xml:space="preserve">ELÉCTRICO                                         </v>
      </c>
      <c r="I562">
        <v>1</v>
      </c>
    </row>
    <row r="563" spans="1:9">
      <c r="A563" t="str">
        <f>T("2018")</f>
        <v>2018</v>
      </c>
      <c r="B563" t="str">
        <f>T("JURIDICO                                          ")</f>
        <v xml:space="preserve">JURIDICO                                          </v>
      </c>
      <c r="C563" t="str">
        <f>T("ARGANZUELA          ")</f>
        <v xml:space="preserve">ARGANZUELA          </v>
      </c>
      <c r="D563" t="str">
        <f>T("IMPERIAL            ")</f>
        <v xml:space="preserve">IMPERIAL            </v>
      </c>
      <c r="E563" t="str">
        <f>T("TU ")</f>
        <v xml:space="preserve">TU </v>
      </c>
      <c r="F563" t="str">
        <f>T("TURISMOS       ")</f>
        <v xml:space="preserve">TURISMOS       </v>
      </c>
      <c r="G563" t="str">
        <f>T("De 12 a 15,99 CABALLOS FISCALES                   ")</f>
        <v xml:space="preserve">De 12 a 15,99 CABALLOS FISCALES                   </v>
      </c>
      <c r="H563" t="str">
        <f>T("ELÉCTRICO                                         ")</f>
        <v xml:space="preserve">ELÉCTRICO                                         </v>
      </c>
      <c r="I563">
        <v>1</v>
      </c>
    </row>
    <row r="564" spans="1:9">
      <c r="A564" t="str">
        <f>T("2018")</f>
        <v>2018</v>
      </c>
      <c r="B564" t="str">
        <f>T("JURIDICO                                          ")</f>
        <v xml:space="preserve">JURIDICO                                          </v>
      </c>
      <c r="C564" t="str">
        <f>T("ARGANZUELA          ")</f>
        <v xml:space="preserve">ARGANZUELA          </v>
      </c>
      <c r="D564" t="str">
        <f>T("IMPERIAL            ")</f>
        <v xml:space="preserve">IMPERIAL            </v>
      </c>
      <c r="E564" t="str">
        <f>T("TU ")</f>
        <v xml:space="preserve">TU </v>
      </c>
      <c r="F564" t="str">
        <f>T("TURISMOS       ")</f>
        <v xml:space="preserve">TURISMOS       </v>
      </c>
      <c r="G564" t="str">
        <f>T("De 16 a 19,99 CABALLOS FISCALES                   ")</f>
        <v xml:space="preserve">De 16 a 19,99 CABALLOS FISCALES                   </v>
      </c>
      <c r="H564" t="str">
        <f>T("ELÉCTRICO                                         ")</f>
        <v xml:space="preserve">ELÉCTRICO                                         </v>
      </c>
      <c r="I564">
        <v>1</v>
      </c>
    </row>
    <row r="565" spans="1:9">
      <c r="A565" t="str">
        <f>T("2018")</f>
        <v>2018</v>
      </c>
      <c r="B565" t="str">
        <f>T("JURIDICO                                          ")</f>
        <v xml:space="preserve">JURIDICO                                          </v>
      </c>
      <c r="C565" t="str">
        <f>T("ARGANZUELA          ")</f>
        <v xml:space="preserve">ARGANZUELA          </v>
      </c>
      <c r="D565" t="str">
        <f>T("ACACIAS             ")</f>
        <v xml:space="preserve">ACACIAS             </v>
      </c>
      <c r="E565" t="str">
        <f>T("TU ")</f>
        <v xml:space="preserve">TU </v>
      </c>
      <c r="F565" t="str">
        <f>T("TURISMOS       ")</f>
        <v xml:space="preserve">TURISMOS       </v>
      </c>
      <c r="G565" t="str">
        <f>T("De 8 a 11,99 CABALLOS FISCALES                    ")</f>
        <v xml:space="preserve">De 8 a 11,99 CABALLOS FISCALES                    </v>
      </c>
      <c r="H565" t="str">
        <f>T("ELÉCTRICO                                         ")</f>
        <v xml:space="preserve">ELÉCTRICO                                         </v>
      </c>
      <c r="I565">
        <v>1</v>
      </c>
    </row>
    <row r="566" spans="1:9">
      <c r="A566" t="str">
        <f>T("2018")</f>
        <v>2018</v>
      </c>
      <c r="B566" t="str">
        <f>T("JURIDICO                                          ")</f>
        <v xml:space="preserve">JURIDICO                                          </v>
      </c>
      <c r="C566" t="str">
        <f>T("ARGANZUELA          ")</f>
        <v xml:space="preserve">ARGANZUELA          </v>
      </c>
      <c r="D566" t="str">
        <f>T("DELICIAS            ")</f>
        <v xml:space="preserve">DELICIAS            </v>
      </c>
      <c r="E566" t="str">
        <f>T("TU ")</f>
        <v xml:space="preserve">TU </v>
      </c>
      <c r="F566" t="str">
        <f>T("TURISMOS       ")</f>
        <v xml:space="preserve">TURISMOS       </v>
      </c>
      <c r="G566" t="str">
        <f>T("De 8 a 11,99 CABALLOS FISCALES                    ")</f>
        <v xml:space="preserve">De 8 a 11,99 CABALLOS FISCALES                    </v>
      </c>
      <c r="H566" t="str">
        <f>T("ELÉCTRICO                                         ")</f>
        <v xml:space="preserve">ELÉCTRICO                                         </v>
      </c>
      <c r="I566">
        <v>1</v>
      </c>
    </row>
    <row r="567" spans="1:9">
      <c r="A567" t="str">
        <f>T("2018")</f>
        <v>2018</v>
      </c>
      <c r="B567" t="str">
        <f>T("JURIDICO                                          ")</f>
        <v xml:space="preserve">JURIDICO                                          </v>
      </c>
      <c r="C567" t="str">
        <f>T("ARGANZUELA          ")</f>
        <v xml:space="preserve">ARGANZUELA          </v>
      </c>
      <c r="D567" t="str">
        <f>T("DELICIAS            ")</f>
        <v xml:space="preserve">DELICIAS            </v>
      </c>
      <c r="E567" t="str">
        <f>T("TU ")</f>
        <v xml:space="preserve">TU </v>
      </c>
      <c r="F567" t="str">
        <f>T("TURISMOS       ")</f>
        <v xml:space="preserve">TURISMOS       </v>
      </c>
      <c r="G567" t="str">
        <f>T("De 12 a 15,99 CABALLOS FISCALES                   ")</f>
        <v xml:space="preserve">De 12 a 15,99 CABALLOS FISCALES                   </v>
      </c>
      <c r="H567" t="str">
        <f>T("ELÉCTRICO                                         ")</f>
        <v xml:space="preserve">ELÉCTRICO                                         </v>
      </c>
      <c r="I567">
        <v>1</v>
      </c>
    </row>
    <row r="568" spans="1:9">
      <c r="A568" t="str">
        <f>T("2018")</f>
        <v>2018</v>
      </c>
      <c r="B568" t="str">
        <f>T("FISICO                                            ")</f>
        <v xml:space="preserve">FISICO                                            </v>
      </c>
      <c r="C568" t="str">
        <f>T("ARGANZUELA          ")</f>
        <v xml:space="preserve">ARGANZUELA          </v>
      </c>
      <c r="D568" t="str">
        <f>T("ACACIAS             ")</f>
        <v xml:space="preserve">ACACIAS             </v>
      </c>
      <c r="E568" t="str">
        <f>T("TU ")</f>
        <v xml:space="preserve">TU </v>
      </c>
      <c r="F568" t="str">
        <f>T("TURISMOS       ")</f>
        <v xml:space="preserve">TURISMOS       </v>
      </c>
      <c r="G568" t="str">
        <f>T("De 12 a 15,99 CABALLOS FISCALES                   ")</f>
        <v xml:space="preserve">De 12 a 15,99 CABALLOS FISCALES                   </v>
      </c>
      <c r="H568" t="str">
        <f>T("ETANOL                                            ")</f>
        <v xml:space="preserve">ETANOL                                            </v>
      </c>
      <c r="I568">
        <v>1</v>
      </c>
    </row>
    <row r="569" spans="1:9">
      <c r="A569" t="str">
        <f>T("2018")</f>
        <v>2018</v>
      </c>
      <c r="B569" t="str">
        <f>T("Entidad sin personalidad jurídica (art. 35.4 LGT) ")</f>
        <v xml:space="preserve">Entidad sin personalidad jurídica (art. 35.4 LGT) </v>
      </c>
      <c r="C569" t="str">
        <f>T("ARGANZUELA          ")</f>
        <v xml:space="preserve">ARGANZUELA          </v>
      </c>
      <c r="D569" t="str">
        <f>T("LEGAZPI             ")</f>
        <v xml:space="preserve">LEGAZPI             </v>
      </c>
      <c r="E569" t="str">
        <f>T("TU ")</f>
        <v xml:space="preserve">TU </v>
      </c>
      <c r="F569" t="str">
        <f>T("TURISMOS       ")</f>
        <v xml:space="preserve">TURISMOS       </v>
      </c>
      <c r="G569" t="str">
        <f>T("De 8 a 11,99 CABALLOS FISCALES                    ")</f>
        <v xml:space="preserve">De 8 a 11,99 CABALLOS FISCALES                    </v>
      </c>
      <c r="H569" t="str">
        <f>T("GAS LICUADO DE PETROLEO                           ")</f>
        <v xml:space="preserve">GAS LICUADO DE PETROLEO                           </v>
      </c>
      <c r="I569">
        <v>1</v>
      </c>
    </row>
    <row r="570" spans="1:9">
      <c r="A570" t="str">
        <f>T("2018")</f>
        <v>2018</v>
      </c>
      <c r="B570" t="str">
        <f>T("FISICO                                            ")</f>
        <v xml:space="preserve">FISICO                                            </v>
      </c>
      <c r="C570" t="str">
        <f>T("ARGANZUELA          ")</f>
        <v xml:space="preserve">ARGANZUELA          </v>
      </c>
      <c r="D570" t="str">
        <f>T("SIN BARRIO          ")</f>
        <v xml:space="preserve">SIN BARRIO          </v>
      </c>
      <c r="E570" t="str">
        <f>T("TU ")</f>
        <v xml:space="preserve">TU </v>
      </c>
      <c r="F570" t="str">
        <f>T("TURISMOS       ")</f>
        <v xml:space="preserve">TURISMOS       </v>
      </c>
      <c r="G570" t="str">
        <f>T("De 8 a 11,99 CABALLOS FISCALES                    ")</f>
        <v xml:space="preserve">De 8 a 11,99 CABALLOS FISCALES                    </v>
      </c>
      <c r="H570" t="str">
        <f>T("GAS LICUADO DE PETROLEO                           ")</f>
        <v xml:space="preserve">GAS LICUADO DE PETROLEO                           </v>
      </c>
      <c r="I570">
        <v>1</v>
      </c>
    </row>
    <row r="571" spans="1:9">
      <c r="A571" t="str">
        <f>T("2018")</f>
        <v>2018</v>
      </c>
      <c r="B571" t="str">
        <f>T("FISICO                                            ")</f>
        <v xml:space="preserve">FISICO                                            </v>
      </c>
      <c r="C571" t="str">
        <f>T("ARGANZUELA          ")</f>
        <v xml:space="preserve">ARGANZUELA          </v>
      </c>
      <c r="D571" t="str">
        <f>T("IMPERIAL            ")</f>
        <v xml:space="preserve">IMPERIAL            </v>
      </c>
      <c r="E571" t="str">
        <f>T("TU ")</f>
        <v xml:space="preserve">TU </v>
      </c>
      <c r="F571" t="str">
        <f>T("TURISMOS       ")</f>
        <v xml:space="preserve">TURISMOS       </v>
      </c>
      <c r="G571" t="str">
        <f>T("De 8 a 11,99 CABALLOS FISCALES                    ")</f>
        <v xml:space="preserve">De 8 a 11,99 CABALLOS FISCALES                    </v>
      </c>
      <c r="H571" t="str">
        <f>T("GAS LICUADO DE PETROLEO                           ")</f>
        <v xml:space="preserve">GAS LICUADO DE PETROLEO                           </v>
      </c>
      <c r="I571">
        <v>20</v>
      </c>
    </row>
    <row r="572" spans="1:9">
      <c r="A572" t="str">
        <f>T("2018")</f>
        <v>2018</v>
      </c>
      <c r="B572" t="str">
        <f>T("FISICO                                            ")</f>
        <v xml:space="preserve">FISICO                                            </v>
      </c>
      <c r="C572" t="str">
        <f>T("ARGANZUELA          ")</f>
        <v xml:space="preserve">ARGANZUELA          </v>
      </c>
      <c r="D572" t="str">
        <f>T("IMPERIAL            ")</f>
        <v xml:space="preserve">IMPERIAL            </v>
      </c>
      <c r="E572" t="str">
        <f>T("TU ")</f>
        <v xml:space="preserve">TU </v>
      </c>
      <c r="F572" t="str">
        <f>T("TURISMOS       ")</f>
        <v xml:space="preserve">TURISMOS       </v>
      </c>
      <c r="G572" t="str">
        <f>T("De 12 a 15,99 CABALLOS FISCALES                   ")</f>
        <v xml:space="preserve">De 12 a 15,99 CABALLOS FISCALES                   </v>
      </c>
      <c r="H572" t="str">
        <f>T("GAS LICUADO DE PETROLEO                           ")</f>
        <v xml:space="preserve">GAS LICUADO DE PETROLEO                           </v>
      </c>
      <c r="I572">
        <v>1</v>
      </c>
    </row>
    <row r="573" spans="1:9">
      <c r="A573" t="str">
        <f>T("2018")</f>
        <v>2018</v>
      </c>
      <c r="B573" t="str">
        <f>T("FISICO                                            ")</f>
        <v xml:space="preserve">FISICO                                            </v>
      </c>
      <c r="C573" t="str">
        <f>T("ARGANZUELA          ")</f>
        <v xml:space="preserve">ARGANZUELA          </v>
      </c>
      <c r="D573" t="str">
        <f>T("IMPERIAL            ")</f>
        <v xml:space="preserve">IMPERIAL            </v>
      </c>
      <c r="E573" t="str">
        <f>T("TU ")</f>
        <v xml:space="preserve">TU </v>
      </c>
      <c r="F573" t="str">
        <f>T("TURISMOS       ")</f>
        <v xml:space="preserve">TURISMOS       </v>
      </c>
      <c r="G573" t="str">
        <f>T("De 16 a 19,99 CABALLOS FISCALES                   ")</f>
        <v xml:space="preserve">De 16 a 19,99 CABALLOS FISCALES                   </v>
      </c>
      <c r="H573" t="str">
        <f>T("GAS LICUADO DE PETROLEO                           ")</f>
        <v xml:space="preserve">GAS LICUADO DE PETROLEO                           </v>
      </c>
      <c r="I573">
        <v>1</v>
      </c>
    </row>
    <row r="574" spans="1:9">
      <c r="A574" t="str">
        <f>T("2018")</f>
        <v>2018</v>
      </c>
      <c r="B574" t="str">
        <f>T("FISICO                                            ")</f>
        <v xml:space="preserve">FISICO                                            </v>
      </c>
      <c r="C574" t="str">
        <f>T("ARGANZUELA          ")</f>
        <v xml:space="preserve">ARGANZUELA          </v>
      </c>
      <c r="D574" t="str">
        <f>T("ACACIAS             ")</f>
        <v xml:space="preserve">ACACIAS             </v>
      </c>
      <c r="E574" t="str">
        <f>T("TU ")</f>
        <v xml:space="preserve">TU </v>
      </c>
      <c r="F574" t="str">
        <f>T("TURISMOS       ")</f>
        <v xml:space="preserve">TURISMOS       </v>
      </c>
      <c r="G574" t="str">
        <f>T("De menos de 8 CABALLOS FISCALES                   ")</f>
        <v xml:space="preserve">De menos de 8 CABALLOS FISCALES                   </v>
      </c>
      <c r="H574" t="str">
        <f>T("GAS LICUADO DE PETROLEO                           ")</f>
        <v xml:space="preserve">GAS LICUADO DE PETROLEO                           </v>
      </c>
      <c r="I574">
        <v>1</v>
      </c>
    </row>
    <row r="575" spans="1:9">
      <c r="A575" t="str">
        <f>T("2018")</f>
        <v>2018</v>
      </c>
      <c r="B575" t="str">
        <f>T("FISICO                                            ")</f>
        <v xml:space="preserve">FISICO                                            </v>
      </c>
      <c r="C575" t="str">
        <f>T("ARGANZUELA          ")</f>
        <v xml:space="preserve">ARGANZUELA          </v>
      </c>
      <c r="D575" t="str">
        <f>T("ACACIAS             ")</f>
        <v xml:space="preserve">ACACIAS             </v>
      </c>
      <c r="E575" t="str">
        <f>T("TU ")</f>
        <v xml:space="preserve">TU </v>
      </c>
      <c r="F575" t="str">
        <f>T("TURISMOS       ")</f>
        <v xml:space="preserve">TURISMOS       </v>
      </c>
      <c r="G575" t="str">
        <f>T("De 8 a 11,99 CABALLOS FISCALES                    ")</f>
        <v xml:space="preserve">De 8 a 11,99 CABALLOS FISCALES                    </v>
      </c>
      <c r="H575" t="str">
        <f>T("GAS LICUADO DE PETROLEO                           ")</f>
        <v xml:space="preserve">GAS LICUADO DE PETROLEO                           </v>
      </c>
      <c r="I575">
        <v>13</v>
      </c>
    </row>
    <row r="576" spans="1:9">
      <c r="A576" t="str">
        <f>T("2018")</f>
        <v>2018</v>
      </c>
      <c r="B576" t="str">
        <f>T("FISICO                                            ")</f>
        <v xml:space="preserve">FISICO                                            </v>
      </c>
      <c r="C576" t="str">
        <f>T("ARGANZUELA          ")</f>
        <v xml:space="preserve">ARGANZUELA          </v>
      </c>
      <c r="D576" t="str">
        <f>T("ACACIAS             ")</f>
        <v xml:space="preserve">ACACIAS             </v>
      </c>
      <c r="E576" t="str">
        <f>T("TU ")</f>
        <v xml:space="preserve">TU </v>
      </c>
      <c r="F576" t="str">
        <f>T("TURISMOS       ")</f>
        <v xml:space="preserve">TURISMOS       </v>
      </c>
      <c r="G576" t="str">
        <f>T("De 12 a 15,99 CABALLOS FISCALES                   ")</f>
        <v xml:space="preserve">De 12 a 15,99 CABALLOS FISCALES                   </v>
      </c>
      <c r="H576" t="str">
        <f>T("GAS LICUADO DE PETROLEO                           ")</f>
        <v xml:space="preserve">GAS LICUADO DE PETROLEO                           </v>
      </c>
      <c r="I576">
        <v>4</v>
      </c>
    </row>
    <row r="577" spans="1:9">
      <c r="A577" t="str">
        <f>T("2018")</f>
        <v>2018</v>
      </c>
      <c r="B577" t="str">
        <f>T("FISICO                                            ")</f>
        <v xml:space="preserve">FISICO                                            </v>
      </c>
      <c r="C577" t="str">
        <f>T("ARGANZUELA          ")</f>
        <v xml:space="preserve">ARGANZUELA          </v>
      </c>
      <c r="D577" t="str">
        <f>T("ACACIAS             ")</f>
        <v xml:space="preserve">ACACIAS             </v>
      </c>
      <c r="E577" t="str">
        <f>T("TU ")</f>
        <v xml:space="preserve">TU </v>
      </c>
      <c r="F577" t="str">
        <f>T("TURISMOS       ")</f>
        <v xml:space="preserve">TURISMOS       </v>
      </c>
      <c r="G577" t="str">
        <f>T("De 16 a 19,99 CABALLOS FISCALES                   ")</f>
        <v xml:space="preserve">De 16 a 19,99 CABALLOS FISCALES                   </v>
      </c>
      <c r="H577" t="str">
        <f>T("GAS LICUADO DE PETROLEO                           ")</f>
        <v xml:space="preserve">GAS LICUADO DE PETROLEO                           </v>
      </c>
      <c r="I577">
        <v>1</v>
      </c>
    </row>
    <row r="578" spans="1:9">
      <c r="A578" t="str">
        <f>T("2018")</f>
        <v>2018</v>
      </c>
      <c r="B578" t="str">
        <f>T("FISICO                                            ")</f>
        <v xml:space="preserve">FISICO                                            </v>
      </c>
      <c r="C578" t="str">
        <f>T("ARGANZUELA          ")</f>
        <v xml:space="preserve">ARGANZUELA          </v>
      </c>
      <c r="D578" t="str">
        <f>T("ACACIAS             ")</f>
        <v xml:space="preserve">ACACIAS             </v>
      </c>
      <c r="E578" t="str">
        <f>T("TU ")</f>
        <v xml:space="preserve">TU </v>
      </c>
      <c r="F578" t="str">
        <f>T("TURISMOS       ")</f>
        <v xml:space="preserve">TURISMOS       </v>
      </c>
      <c r="G578" t="str">
        <f>T("De 20 CABALLOS FISCALES en adelante               ")</f>
        <v xml:space="preserve">De 20 CABALLOS FISCALES en adelante               </v>
      </c>
      <c r="H578" t="str">
        <f>T("GAS LICUADO DE PETROLEO                           ")</f>
        <v xml:space="preserve">GAS LICUADO DE PETROLEO                           </v>
      </c>
      <c r="I578">
        <v>1</v>
      </c>
    </row>
    <row r="579" spans="1:9">
      <c r="A579" t="str">
        <f>T("2018")</f>
        <v>2018</v>
      </c>
      <c r="B579" t="str">
        <f>T("FISICO                                            ")</f>
        <v xml:space="preserve">FISICO                                            </v>
      </c>
      <c r="C579" t="str">
        <f>T("ARGANZUELA          ")</f>
        <v xml:space="preserve">ARGANZUELA          </v>
      </c>
      <c r="D579" t="str">
        <f>T("CHOPERA             ")</f>
        <v xml:space="preserve">CHOPERA             </v>
      </c>
      <c r="E579" t="str">
        <f>T("TU ")</f>
        <v xml:space="preserve">TU </v>
      </c>
      <c r="F579" t="str">
        <f>T("TURISMOS       ")</f>
        <v xml:space="preserve">TURISMOS       </v>
      </c>
      <c r="G579" t="str">
        <f>T("De menos de 8 CABALLOS FISCALES                   ")</f>
        <v xml:space="preserve">De menos de 8 CABALLOS FISCALES                   </v>
      </c>
      <c r="H579" t="str">
        <f>T("GAS LICUADO DE PETROLEO                           ")</f>
        <v xml:space="preserve">GAS LICUADO DE PETROLEO                           </v>
      </c>
      <c r="I579">
        <v>1</v>
      </c>
    </row>
    <row r="580" spans="1:9">
      <c r="A580" t="str">
        <f>T("2018")</f>
        <v>2018</v>
      </c>
      <c r="B580" t="str">
        <f>T("FISICO                                            ")</f>
        <v xml:space="preserve">FISICO                                            </v>
      </c>
      <c r="C580" t="str">
        <f>T("ARGANZUELA          ")</f>
        <v xml:space="preserve">ARGANZUELA          </v>
      </c>
      <c r="D580" t="str">
        <f>T("CHOPERA             ")</f>
        <v xml:space="preserve">CHOPERA             </v>
      </c>
      <c r="E580" t="str">
        <f>T("TU ")</f>
        <v xml:space="preserve">TU </v>
      </c>
      <c r="F580" t="str">
        <f>T("TURISMOS       ")</f>
        <v xml:space="preserve">TURISMOS       </v>
      </c>
      <c r="G580" t="str">
        <f>T("De 8 a 11,99 CABALLOS FISCALES                    ")</f>
        <v xml:space="preserve">De 8 a 11,99 CABALLOS FISCALES                    </v>
      </c>
      <c r="H580" t="str">
        <f>T("GAS LICUADO DE PETROLEO                           ")</f>
        <v xml:space="preserve">GAS LICUADO DE PETROLEO                           </v>
      </c>
      <c r="I580">
        <v>5</v>
      </c>
    </row>
    <row r="581" spans="1:9">
      <c r="A581" t="str">
        <f>T("2018")</f>
        <v>2018</v>
      </c>
      <c r="B581" t="str">
        <f>T("FISICO                                            ")</f>
        <v xml:space="preserve">FISICO                                            </v>
      </c>
      <c r="C581" t="str">
        <f>T("ARGANZUELA          ")</f>
        <v xml:space="preserve">ARGANZUELA          </v>
      </c>
      <c r="D581" t="str">
        <f>T("LEGAZPI             ")</f>
        <v xml:space="preserve">LEGAZPI             </v>
      </c>
      <c r="E581" t="str">
        <f>T("TU ")</f>
        <v xml:space="preserve">TU </v>
      </c>
      <c r="F581" t="str">
        <f>T("TURISMOS       ")</f>
        <v xml:space="preserve">TURISMOS       </v>
      </c>
      <c r="G581" t="str">
        <f>T("De 8 a 11,99 CABALLOS FISCALES                    ")</f>
        <v xml:space="preserve">De 8 a 11,99 CABALLOS FISCALES                    </v>
      </c>
      <c r="H581" t="str">
        <f>T("GAS LICUADO DE PETROLEO                           ")</f>
        <v xml:space="preserve">GAS LICUADO DE PETROLEO                           </v>
      </c>
      <c r="I581">
        <v>13</v>
      </c>
    </row>
    <row r="582" spans="1:9">
      <c r="A582" t="str">
        <f>T("2018")</f>
        <v>2018</v>
      </c>
      <c r="B582" t="str">
        <f>T("FISICO                                            ")</f>
        <v xml:space="preserve">FISICO                                            </v>
      </c>
      <c r="C582" t="str">
        <f>T("ARGANZUELA          ")</f>
        <v xml:space="preserve">ARGANZUELA          </v>
      </c>
      <c r="D582" t="str">
        <f>T("LEGAZPI             ")</f>
        <v xml:space="preserve">LEGAZPI             </v>
      </c>
      <c r="E582" t="str">
        <f>T("TU ")</f>
        <v xml:space="preserve">TU </v>
      </c>
      <c r="F582" t="str">
        <f>T("TURISMOS       ")</f>
        <v xml:space="preserve">TURISMOS       </v>
      </c>
      <c r="G582" t="str">
        <f>T("De 12 a 15,99 CABALLOS FISCALES                   ")</f>
        <v xml:space="preserve">De 12 a 15,99 CABALLOS FISCALES                   </v>
      </c>
      <c r="H582" t="str">
        <f>T("GAS LICUADO DE PETROLEO                           ")</f>
        <v xml:space="preserve">GAS LICUADO DE PETROLEO                           </v>
      </c>
      <c r="I582">
        <v>2</v>
      </c>
    </row>
    <row r="583" spans="1:9">
      <c r="A583" t="str">
        <f>T("2018")</f>
        <v>2018</v>
      </c>
      <c r="B583" t="str">
        <f>T("FISICO                                            ")</f>
        <v xml:space="preserve">FISICO                                            </v>
      </c>
      <c r="C583" t="str">
        <f>T("ARGANZUELA          ")</f>
        <v xml:space="preserve">ARGANZUELA          </v>
      </c>
      <c r="D583" t="str">
        <f>T("LEGAZPI             ")</f>
        <v xml:space="preserve">LEGAZPI             </v>
      </c>
      <c r="E583" t="str">
        <f>T("TU ")</f>
        <v xml:space="preserve">TU </v>
      </c>
      <c r="F583" t="str">
        <f>T("TURISMOS       ")</f>
        <v xml:space="preserve">TURISMOS       </v>
      </c>
      <c r="G583" t="str">
        <f>T("De 16 a 19,99 CABALLOS FISCALES                   ")</f>
        <v xml:space="preserve">De 16 a 19,99 CABALLOS FISCALES                   </v>
      </c>
      <c r="H583" t="str">
        <f>T("GAS LICUADO DE PETROLEO                           ")</f>
        <v xml:space="preserve">GAS LICUADO DE PETROLEO                           </v>
      </c>
      <c r="I583">
        <v>1</v>
      </c>
    </row>
    <row r="584" spans="1:9">
      <c r="A584" t="str">
        <f>T("2018")</f>
        <v>2018</v>
      </c>
      <c r="B584" t="str">
        <f>T("FISICO                                            ")</f>
        <v xml:space="preserve">FISICO                                            </v>
      </c>
      <c r="C584" t="str">
        <f>T("ARGANZUELA          ")</f>
        <v xml:space="preserve">ARGANZUELA          </v>
      </c>
      <c r="D584" t="str">
        <f>T("LEGAZPI             ")</f>
        <v xml:space="preserve">LEGAZPI             </v>
      </c>
      <c r="E584" t="str">
        <f>T("TU ")</f>
        <v xml:space="preserve">TU </v>
      </c>
      <c r="F584" t="str">
        <f>T("TURISMOS       ")</f>
        <v xml:space="preserve">TURISMOS       </v>
      </c>
      <c r="G584" t="str">
        <f>T("De 20 CABALLOS FISCALES en adelante               ")</f>
        <v xml:space="preserve">De 20 CABALLOS FISCALES en adelante               </v>
      </c>
      <c r="H584" t="str">
        <f>T("GAS LICUADO DE PETROLEO                           ")</f>
        <v xml:space="preserve">GAS LICUADO DE PETROLEO                           </v>
      </c>
      <c r="I584">
        <v>2</v>
      </c>
    </row>
    <row r="585" spans="1:9">
      <c r="A585" t="str">
        <f>T("2018")</f>
        <v>2018</v>
      </c>
      <c r="B585" t="str">
        <f>T("FISICO                                            ")</f>
        <v xml:space="preserve">FISICO                                            </v>
      </c>
      <c r="C585" t="str">
        <f>T("ARGANZUELA          ")</f>
        <v xml:space="preserve">ARGANZUELA          </v>
      </c>
      <c r="D585" t="str">
        <f>T("DELICIAS            ")</f>
        <v xml:space="preserve">DELICIAS            </v>
      </c>
      <c r="E585" t="str">
        <f>T("TU ")</f>
        <v xml:space="preserve">TU </v>
      </c>
      <c r="F585" t="str">
        <f>T("TURISMOS       ")</f>
        <v xml:space="preserve">TURISMOS       </v>
      </c>
      <c r="G585" t="str">
        <f>T("De menos de 8 CABALLOS FISCALES                   ")</f>
        <v xml:space="preserve">De menos de 8 CABALLOS FISCALES                   </v>
      </c>
      <c r="H585" t="str">
        <f>T("GAS LICUADO DE PETROLEO                           ")</f>
        <v xml:space="preserve">GAS LICUADO DE PETROLEO                           </v>
      </c>
      <c r="I585">
        <v>1</v>
      </c>
    </row>
    <row r="586" spans="1:9">
      <c r="A586" t="str">
        <f>T("2018")</f>
        <v>2018</v>
      </c>
      <c r="B586" t="str">
        <f>T("FISICO                                            ")</f>
        <v xml:space="preserve">FISICO                                            </v>
      </c>
      <c r="C586" t="str">
        <f>T("ARGANZUELA          ")</f>
        <v xml:space="preserve">ARGANZUELA          </v>
      </c>
      <c r="D586" t="str">
        <f>T("DELICIAS            ")</f>
        <v xml:space="preserve">DELICIAS            </v>
      </c>
      <c r="E586" t="str">
        <f>T("TU ")</f>
        <v xml:space="preserve">TU </v>
      </c>
      <c r="F586" t="str">
        <f>T("TURISMOS       ")</f>
        <v xml:space="preserve">TURISMOS       </v>
      </c>
      <c r="G586" t="str">
        <f>T("De 8 a 11,99 CABALLOS FISCALES                    ")</f>
        <v xml:space="preserve">De 8 a 11,99 CABALLOS FISCALES                    </v>
      </c>
      <c r="H586" t="str">
        <f>T("GAS LICUADO DE PETROLEO                           ")</f>
        <v xml:space="preserve">GAS LICUADO DE PETROLEO                           </v>
      </c>
      <c r="I586">
        <v>12</v>
      </c>
    </row>
    <row r="587" spans="1:9">
      <c r="A587" t="str">
        <f>T("2018")</f>
        <v>2018</v>
      </c>
      <c r="B587" t="str">
        <f>T("FISICO                                            ")</f>
        <v xml:space="preserve">FISICO                                            </v>
      </c>
      <c r="C587" t="str">
        <f>T("ARGANZUELA          ")</f>
        <v xml:space="preserve">ARGANZUELA          </v>
      </c>
      <c r="D587" t="str">
        <f>T("DELICIAS            ")</f>
        <v xml:space="preserve">DELICIAS            </v>
      </c>
      <c r="E587" t="str">
        <f>T("TU ")</f>
        <v xml:space="preserve">TU </v>
      </c>
      <c r="F587" t="str">
        <f>T("TURISMOS       ")</f>
        <v xml:space="preserve">TURISMOS       </v>
      </c>
      <c r="G587" t="str">
        <f>T("De 12 a 15,99 CABALLOS FISCALES                   ")</f>
        <v xml:space="preserve">De 12 a 15,99 CABALLOS FISCALES                   </v>
      </c>
      <c r="H587" t="str">
        <f>T("GAS LICUADO DE PETROLEO                           ")</f>
        <v xml:space="preserve">GAS LICUADO DE PETROLEO                           </v>
      </c>
      <c r="I587">
        <v>5</v>
      </c>
    </row>
    <row r="588" spans="1:9">
      <c r="A588" t="str">
        <f>T("2018")</f>
        <v>2018</v>
      </c>
      <c r="B588" t="str">
        <f>T("FISICO                                            ")</f>
        <v xml:space="preserve">FISICO                                            </v>
      </c>
      <c r="C588" t="str">
        <f>T("ARGANZUELA          ")</f>
        <v xml:space="preserve">ARGANZUELA          </v>
      </c>
      <c r="D588" t="str">
        <f>T("PALOS DE MOGUER     ")</f>
        <v xml:space="preserve">PALOS DE MOGUER     </v>
      </c>
      <c r="E588" t="str">
        <f>T("TU ")</f>
        <v xml:space="preserve">TU </v>
      </c>
      <c r="F588" t="str">
        <f>T("TURISMOS       ")</f>
        <v xml:space="preserve">TURISMOS       </v>
      </c>
      <c r="G588" t="str">
        <f>T("De 8 a 11,99 CABALLOS FISCALES                    ")</f>
        <v xml:space="preserve">De 8 a 11,99 CABALLOS FISCALES                    </v>
      </c>
      <c r="H588" t="str">
        <f>T("GAS LICUADO DE PETROLEO                           ")</f>
        <v xml:space="preserve">GAS LICUADO DE PETROLEO                           </v>
      </c>
      <c r="I588">
        <v>13</v>
      </c>
    </row>
    <row r="589" spans="1:9">
      <c r="A589" t="str">
        <f>T("2018")</f>
        <v>2018</v>
      </c>
      <c r="B589" t="str">
        <f>T("FISICO                                            ")</f>
        <v xml:space="preserve">FISICO                                            </v>
      </c>
      <c r="C589" t="str">
        <f>T("ARGANZUELA          ")</f>
        <v xml:space="preserve">ARGANZUELA          </v>
      </c>
      <c r="D589" t="str">
        <f>T("PALOS DE MOGUER     ")</f>
        <v xml:space="preserve">PALOS DE MOGUER     </v>
      </c>
      <c r="E589" t="str">
        <f>T("TU ")</f>
        <v xml:space="preserve">TU </v>
      </c>
      <c r="F589" t="str">
        <f>T("TURISMOS       ")</f>
        <v xml:space="preserve">TURISMOS       </v>
      </c>
      <c r="G589" t="str">
        <f>T("De 12 a 15,99 CABALLOS FISCALES                   ")</f>
        <v xml:space="preserve">De 12 a 15,99 CABALLOS FISCALES                   </v>
      </c>
      <c r="H589" t="str">
        <f>T("GAS LICUADO DE PETROLEO                           ")</f>
        <v xml:space="preserve">GAS LICUADO DE PETROLEO                           </v>
      </c>
      <c r="I589">
        <v>1</v>
      </c>
    </row>
    <row r="590" spans="1:9">
      <c r="A590" t="str">
        <f>T("2018")</f>
        <v>2018</v>
      </c>
      <c r="B590" t="str">
        <f>T("FISICO                                            ")</f>
        <v xml:space="preserve">FISICO                                            </v>
      </c>
      <c r="C590" t="str">
        <f>T("ARGANZUELA          ")</f>
        <v xml:space="preserve">ARGANZUELA          </v>
      </c>
      <c r="D590" t="str">
        <f>T("PALOS DE MOGUER     ")</f>
        <v xml:space="preserve">PALOS DE MOGUER     </v>
      </c>
      <c r="E590" t="str">
        <f>T("TU ")</f>
        <v xml:space="preserve">TU </v>
      </c>
      <c r="F590" t="str">
        <f>T("TURISMOS       ")</f>
        <v xml:space="preserve">TURISMOS       </v>
      </c>
      <c r="G590" t="str">
        <f>T("De 20 CABALLOS FISCALES en adelante               ")</f>
        <v xml:space="preserve">De 20 CABALLOS FISCALES en adelante               </v>
      </c>
      <c r="H590" t="str">
        <f>T("GAS LICUADO DE PETROLEO                           ")</f>
        <v xml:space="preserve">GAS LICUADO DE PETROLEO                           </v>
      </c>
      <c r="I590">
        <v>2</v>
      </c>
    </row>
    <row r="591" spans="1:9">
      <c r="A591" t="str">
        <f>T("2018")</f>
        <v>2018</v>
      </c>
      <c r="B591" t="str">
        <f>T("JURIDICO                                          ")</f>
        <v xml:space="preserve">JURIDICO                                          </v>
      </c>
      <c r="C591" t="str">
        <f>T("ARGANZUELA          ")</f>
        <v xml:space="preserve">ARGANZUELA          </v>
      </c>
      <c r="D591" t="str">
        <f>T("IMPERIAL            ")</f>
        <v xml:space="preserve">IMPERIAL            </v>
      </c>
      <c r="E591" t="str">
        <f>T("TU ")</f>
        <v xml:space="preserve">TU </v>
      </c>
      <c r="F591" t="str">
        <f>T("TURISMOS       ")</f>
        <v xml:space="preserve">TURISMOS       </v>
      </c>
      <c r="G591" t="str">
        <f>T("De 8 a 11,99 CABALLOS FISCALES                    ")</f>
        <v xml:space="preserve">De 8 a 11,99 CABALLOS FISCALES                    </v>
      </c>
      <c r="H591" t="str">
        <f>T("GAS LICUADO DE PETROLEO                           ")</f>
        <v xml:space="preserve">GAS LICUADO DE PETROLEO                           </v>
      </c>
      <c r="I591">
        <v>1</v>
      </c>
    </row>
    <row r="592" spans="1:9">
      <c r="A592" t="str">
        <f>T("2018")</f>
        <v>2018</v>
      </c>
      <c r="B592" t="str">
        <f>T("JURIDICO                                          ")</f>
        <v xml:space="preserve">JURIDICO                                          </v>
      </c>
      <c r="C592" t="str">
        <f>T("ARGANZUELA          ")</f>
        <v xml:space="preserve">ARGANZUELA          </v>
      </c>
      <c r="D592" t="str">
        <f>T("ACACIAS             ")</f>
        <v xml:space="preserve">ACACIAS             </v>
      </c>
      <c r="E592" t="str">
        <f>T("TU ")</f>
        <v xml:space="preserve">TU </v>
      </c>
      <c r="F592" t="str">
        <f>T("TURISMOS       ")</f>
        <v xml:space="preserve">TURISMOS       </v>
      </c>
      <c r="G592" t="str">
        <f>T("De menos de 8 CABALLOS FISCALES                   ")</f>
        <v xml:space="preserve">De menos de 8 CABALLOS FISCALES                   </v>
      </c>
      <c r="H592" t="str">
        <f>T("GAS LICUADO DE PETROLEO                           ")</f>
        <v xml:space="preserve">GAS LICUADO DE PETROLEO                           </v>
      </c>
      <c r="I592">
        <v>1</v>
      </c>
    </row>
    <row r="593" spans="1:9">
      <c r="A593" t="str">
        <f>T("2018")</f>
        <v>2018</v>
      </c>
      <c r="B593" t="str">
        <f>T("JURIDICO                                          ")</f>
        <v xml:space="preserve">JURIDICO                                          </v>
      </c>
      <c r="C593" t="str">
        <f>T("ARGANZUELA          ")</f>
        <v xml:space="preserve">ARGANZUELA          </v>
      </c>
      <c r="D593" t="str">
        <f>T("CHOPERA             ")</f>
        <v xml:space="preserve">CHOPERA             </v>
      </c>
      <c r="E593" t="str">
        <f>T("TU ")</f>
        <v xml:space="preserve">TU </v>
      </c>
      <c r="F593" t="str">
        <f>T("TURISMOS       ")</f>
        <v xml:space="preserve">TURISMOS       </v>
      </c>
      <c r="G593" t="str">
        <f>T("De 8 a 11,99 CABALLOS FISCALES                    ")</f>
        <v xml:space="preserve">De 8 a 11,99 CABALLOS FISCALES                    </v>
      </c>
      <c r="H593" t="str">
        <f>T("GAS LICUADO DE PETROLEO                           ")</f>
        <v xml:space="preserve">GAS LICUADO DE PETROLEO                           </v>
      </c>
      <c r="I593">
        <v>1</v>
      </c>
    </row>
    <row r="594" spans="1:9">
      <c r="A594" t="str">
        <f>T("2018")</f>
        <v>2018</v>
      </c>
      <c r="B594" t="str">
        <f>T("JURIDICO                                          ")</f>
        <v xml:space="preserve">JURIDICO                                          </v>
      </c>
      <c r="C594" t="str">
        <f>T("ARGANZUELA          ")</f>
        <v xml:space="preserve">ARGANZUELA          </v>
      </c>
      <c r="D594" t="str">
        <f>T("LEGAZPI             ")</f>
        <v xml:space="preserve">LEGAZPI             </v>
      </c>
      <c r="E594" t="str">
        <f>T("TU ")</f>
        <v xml:space="preserve">TU </v>
      </c>
      <c r="F594" t="str">
        <f>T("TURISMOS       ")</f>
        <v xml:space="preserve">TURISMOS       </v>
      </c>
      <c r="G594" t="str">
        <f>T("De 8 a 11,99 CABALLOS FISCALES                    ")</f>
        <v xml:space="preserve">De 8 a 11,99 CABALLOS FISCALES                    </v>
      </c>
      <c r="H594" t="str">
        <f>T("GAS LICUADO DE PETROLEO                           ")</f>
        <v xml:space="preserve">GAS LICUADO DE PETROLEO                           </v>
      </c>
      <c r="I594">
        <v>1</v>
      </c>
    </row>
    <row r="595" spans="1:9">
      <c r="A595" t="str">
        <f>T("2018")</f>
        <v>2018</v>
      </c>
      <c r="B595" t="str">
        <f>T("FISICO                                            ")</f>
        <v xml:space="preserve">FISICO                                            </v>
      </c>
      <c r="C595" t="str">
        <f>T("ARGANZUELA          ")</f>
        <v xml:space="preserve">ARGANZUELA          </v>
      </c>
      <c r="D595" t="str">
        <f>T("SIN BARRIO          ")</f>
        <v xml:space="preserve">SIN BARRIO          </v>
      </c>
      <c r="E595" t="str">
        <f>T("TU ")</f>
        <v xml:space="preserve">TU </v>
      </c>
      <c r="F595" t="str">
        <f>T("TURISMOS       ")</f>
        <v xml:space="preserve">TURISMOS       </v>
      </c>
      <c r="G595" t="str">
        <f>T("De 8 a 11,99 CABALLOS FISCALES                    ")</f>
        <v xml:space="preserve">De 8 a 11,99 CABALLOS FISCALES                    </v>
      </c>
      <c r="H595" t="str">
        <f>T("GAS NATURAL COMPRIMIDO                            ")</f>
        <v xml:space="preserve">GAS NATURAL COMPRIMIDO                            </v>
      </c>
      <c r="I595">
        <v>1</v>
      </c>
    </row>
    <row r="596" spans="1:9">
      <c r="A596" t="str">
        <f>T("2018")</f>
        <v>2018</v>
      </c>
      <c r="B596" t="str">
        <f>T("FISICO                                            ")</f>
        <v xml:space="preserve">FISICO                                            </v>
      </c>
      <c r="C596" t="str">
        <f>T("ARGANZUELA          ")</f>
        <v xml:space="preserve">ARGANZUELA          </v>
      </c>
      <c r="D596" t="str">
        <f>T("IMPERIAL            ")</f>
        <v xml:space="preserve">IMPERIAL            </v>
      </c>
      <c r="E596" t="str">
        <f>T("TU ")</f>
        <v xml:space="preserve">TU </v>
      </c>
      <c r="F596" t="str">
        <f>T("TURISMOS       ")</f>
        <v xml:space="preserve">TURISMOS       </v>
      </c>
      <c r="G596" t="str">
        <f>T("De 8 a 11,99 CABALLOS FISCALES                    ")</f>
        <v xml:space="preserve">De 8 a 11,99 CABALLOS FISCALES                    </v>
      </c>
      <c r="H596" t="str">
        <f>T("GAS NATURAL COMPRIMIDO                            ")</f>
        <v xml:space="preserve">GAS NATURAL COMPRIMIDO                            </v>
      </c>
      <c r="I596">
        <v>1</v>
      </c>
    </row>
    <row r="597" spans="1:9">
      <c r="A597" t="str">
        <f>T("2018")</f>
        <v>2018</v>
      </c>
      <c r="B597" t="str">
        <f>T("FISICO                                            ")</f>
        <v xml:space="preserve">FISICO                                            </v>
      </c>
      <c r="C597" t="str">
        <f>T("ARGANZUELA          ")</f>
        <v xml:space="preserve">ARGANZUELA          </v>
      </c>
      <c r="D597" t="str">
        <f>T("ACACIAS             ")</f>
        <v xml:space="preserve">ACACIAS             </v>
      </c>
      <c r="E597" t="str">
        <f>T("TU ")</f>
        <v xml:space="preserve">TU </v>
      </c>
      <c r="F597" t="str">
        <f>T("TURISMOS       ")</f>
        <v xml:space="preserve">TURISMOS       </v>
      </c>
      <c r="G597" t="str">
        <f>T("De menos de 8 CABALLOS FISCALES                   ")</f>
        <v xml:space="preserve">De menos de 8 CABALLOS FISCALES                   </v>
      </c>
      <c r="H597" t="str">
        <f>T("GAS NATURAL COMPRIMIDO                            ")</f>
        <v xml:space="preserve">GAS NATURAL COMPRIMIDO                            </v>
      </c>
      <c r="I597">
        <v>2</v>
      </c>
    </row>
    <row r="598" spans="1:9">
      <c r="A598" t="str">
        <f>T("2018")</f>
        <v>2018</v>
      </c>
      <c r="B598" t="str">
        <f>T("FISICO                                            ")</f>
        <v xml:space="preserve">FISICO                                            </v>
      </c>
      <c r="C598" t="str">
        <f>T("ARGANZUELA          ")</f>
        <v xml:space="preserve">ARGANZUELA          </v>
      </c>
      <c r="D598" t="str">
        <f>T("ACACIAS             ")</f>
        <v xml:space="preserve">ACACIAS             </v>
      </c>
      <c r="E598" t="str">
        <f>T("TU ")</f>
        <v xml:space="preserve">TU </v>
      </c>
      <c r="F598" t="str">
        <f>T("TURISMOS       ")</f>
        <v xml:space="preserve">TURISMOS       </v>
      </c>
      <c r="G598" t="str">
        <f>T("De 8 a 11,99 CABALLOS FISCALES                    ")</f>
        <v xml:space="preserve">De 8 a 11,99 CABALLOS FISCALES                    </v>
      </c>
      <c r="H598" t="str">
        <f>T("GAS NATURAL COMPRIMIDO                            ")</f>
        <v xml:space="preserve">GAS NATURAL COMPRIMIDO                            </v>
      </c>
      <c r="I598">
        <v>4</v>
      </c>
    </row>
    <row r="599" spans="1:9">
      <c r="A599" t="str">
        <f>T("2018")</f>
        <v>2018</v>
      </c>
      <c r="B599" t="str">
        <f>T("FISICO                                            ")</f>
        <v xml:space="preserve">FISICO                                            </v>
      </c>
      <c r="C599" t="str">
        <f>T("ARGANZUELA          ")</f>
        <v xml:space="preserve">ARGANZUELA          </v>
      </c>
      <c r="D599" t="str">
        <f>T("LEGAZPI             ")</f>
        <v xml:space="preserve">LEGAZPI             </v>
      </c>
      <c r="E599" t="str">
        <f>T("TU ")</f>
        <v xml:space="preserve">TU </v>
      </c>
      <c r="F599" t="str">
        <f>T("TURISMOS       ")</f>
        <v xml:space="preserve">TURISMOS       </v>
      </c>
      <c r="G599" t="str">
        <f>T("De 8 a 11,99 CABALLOS FISCALES                    ")</f>
        <v xml:space="preserve">De 8 a 11,99 CABALLOS FISCALES                    </v>
      </c>
      <c r="H599" t="str">
        <f>T("GAS NATURAL COMPRIMIDO                            ")</f>
        <v xml:space="preserve">GAS NATURAL COMPRIMIDO                            </v>
      </c>
      <c r="I599">
        <v>1</v>
      </c>
    </row>
    <row r="600" spans="1:9">
      <c r="A600" t="str">
        <f>T("2018")</f>
        <v>2018</v>
      </c>
      <c r="B600" t="str">
        <f>T("FISICO                                            ")</f>
        <v xml:space="preserve">FISICO                                            </v>
      </c>
      <c r="C600" t="str">
        <f>T("ARGANZUELA          ")</f>
        <v xml:space="preserve">ARGANZUELA          </v>
      </c>
      <c r="D600" t="str">
        <f>T("DELICIAS            ")</f>
        <v xml:space="preserve">DELICIAS            </v>
      </c>
      <c r="E600" t="str">
        <f>T("TU ")</f>
        <v xml:space="preserve">TU </v>
      </c>
      <c r="F600" t="str">
        <f>T("TURISMOS       ")</f>
        <v xml:space="preserve">TURISMOS       </v>
      </c>
      <c r="G600" t="str">
        <f>T("De 8 a 11,99 CABALLOS FISCALES                    ")</f>
        <v xml:space="preserve">De 8 a 11,99 CABALLOS FISCALES                    </v>
      </c>
      <c r="H600" t="str">
        <f>T("GAS NATURAL COMPRIMIDO                            ")</f>
        <v xml:space="preserve">GAS NATURAL COMPRIMIDO                            </v>
      </c>
      <c r="I600">
        <v>3</v>
      </c>
    </row>
    <row r="601" spans="1:9">
      <c r="A601" t="str">
        <f>T("2018")</f>
        <v>2018</v>
      </c>
      <c r="B601" t="str">
        <f>T("FISICO                                            ")</f>
        <v xml:space="preserve">FISICO                                            </v>
      </c>
      <c r="C601" t="str">
        <f>T("ARGANZUELA          ")</f>
        <v xml:space="preserve">ARGANZUELA          </v>
      </c>
      <c r="D601" t="str">
        <f>T("PALOS DE MOGUER     ")</f>
        <v xml:space="preserve">PALOS DE MOGUER     </v>
      </c>
      <c r="E601" t="str">
        <f>T("TU ")</f>
        <v xml:space="preserve">TU </v>
      </c>
      <c r="F601" t="str">
        <f>T("TURISMOS       ")</f>
        <v xml:space="preserve">TURISMOS       </v>
      </c>
      <c r="G601" t="str">
        <f>T("De 8 a 11,99 CABALLOS FISCALES                    ")</f>
        <v xml:space="preserve">De 8 a 11,99 CABALLOS FISCALES                    </v>
      </c>
      <c r="H601" t="str">
        <f>T("GAS NATURAL COMPRIMIDO                            ")</f>
        <v xml:space="preserve">GAS NATURAL COMPRIMIDO                            </v>
      </c>
      <c r="I601">
        <v>1</v>
      </c>
    </row>
    <row r="602" spans="1:9">
      <c r="A602" t="str">
        <f>T("2018")</f>
        <v>2018</v>
      </c>
      <c r="B602" t="str">
        <f>T("Entidad sin personalidad jurídica (art. 35.4 LGT) ")</f>
        <v xml:space="preserve">Entidad sin personalidad jurídica (art. 35.4 LGT) </v>
      </c>
      <c r="C602" t="str">
        <f>T("ARGANZUELA          ")</f>
        <v xml:space="preserve">ARGANZUELA          </v>
      </c>
      <c r="D602" t="str">
        <f>T("SIN BARRIO          ")</f>
        <v xml:space="preserve">SIN BARRIO          </v>
      </c>
      <c r="E602" t="str">
        <f>T("TU ")</f>
        <v xml:space="preserve">TU </v>
      </c>
      <c r="F602" t="str">
        <f>T("TURISMOS       ")</f>
        <v xml:space="preserve">TURISMOS       </v>
      </c>
      <c r="G602" t="str">
        <f>T("De 8 a 11,99 CABALLOS FISCALES                    ")</f>
        <v xml:space="preserve">De 8 a 11,99 CABALLOS FISCALES                    </v>
      </c>
      <c r="H602" t="str">
        <f>T("GASOLINA                                          ")</f>
        <v xml:space="preserve">GASOLINA                                          </v>
      </c>
      <c r="I602">
        <v>3</v>
      </c>
    </row>
    <row r="603" spans="1:9">
      <c r="A603" t="str">
        <f>T("2018")</f>
        <v>2018</v>
      </c>
      <c r="B603" t="str">
        <f>T("Entidad sin personalidad jurídica (art. 35.4 LGT) ")</f>
        <v xml:space="preserve">Entidad sin personalidad jurídica (art. 35.4 LGT) </v>
      </c>
      <c r="C603" t="str">
        <f>T("ARGANZUELA          ")</f>
        <v xml:space="preserve">ARGANZUELA          </v>
      </c>
      <c r="D603" t="str">
        <f>T("IMPERIAL            ")</f>
        <v xml:space="preserve">IMPERIAL            </v>
      </c>
      <c r="E603" t="str">
        <f>T("TU ")</f>
        <v xml:space="preserve">TU </v>
      </c>
      <c r="F603" t="str">
        <f>T("TURISMOS       ")</f>
        <v xml:space="preserve">TURISMOS       </v>
      </c>
      <c r="G603" t="str">
        <f>T("De 8 a 11,99 CABALLOS FISCALES                    ")</f>
        <v xml:space="preserve">De 8 a 11,99 CABALLOS FISCALES                    </v>
      </c>
      <c r="H603" t="str">
        <f>T("GASOLINA                                          ")</f>
        <v xml:space="preserve">GASOLINA                                          </v>
      </c>
      <c r="I603">
        <v>37</v>
      </c>
    </row>
    <row r="604" spans="1:9">
      <c r="A604" t="str">
        <f>T("2018")</f>
        <v>2018</v>
      </c>
      <c r="B604" t="str">
        <f>T("Entidad sin personalidad jurídica (art. 35.4 LGT) ")</f>
        <v xml:space="preserve">Entidad sin personalidad jurídica (art. 35.4 LGT) </v>
      </c>
      <c r="C604" t="str">
        <f>T("ARGANZUELA          ")</f>
        <v xml:space="preserve">ARGANZUELA          </v>
      </c>
      <c r="D604" t="str">
        <f>T("IMPERIAL            ")</f>
        <v xml:space="preserve">IMPERIAL            </v>
      </c>
      <c r="E604" t="str">
        <f>T("TU ")</f>
        <v xml:space="preserve">TU </v>
      </c>
      <c r="F604" t="str">
        <f>T("TURISMOS       ")</f>
        <v xml:space="preserve">TURISMOS       </v>
      </c>
      <c r="G604" t="str">
        <f>T("De 12 a 15,99 CABALLOS FISCALES                   ")</f>
        <v xml:space="preserve">De 12 a 15,99 CABALLOS FISCALES                   </v>
      </c>
      <c r="H604" t="str">
        <f>T("GASOLINA                                          ")</f>
        <v xml:space="preserve">GASOLINA                                          </v>
      </c>
      <c r="I604">
        <v>11</v>
      </c>
    </row>
    <row r="605" spans="1:9">
      <c r="A605" t="str">
        <f>T("2018")</f>
        <v>2018</v>
      </c>
      <c r="B605" t="str">
        <f>T("Entidad sin personalidad jurídica (art. 35.4 LGT) ")</f>
        <v xml:space="preserve">Entidad sin personalidad jurídica (art. 35.4 LGT) </v>
      </c>
      <c r="C605" t="str">
        <f>T("ARGANZUELA          ")</f>
        <v xml:space="preserve">ARGANZUELA          </v>
      </c>
      <c r="D605" t="str">
        <f>T("IMPERIAL            ")</f>
        <v xml:space="preserve">IMPERIAL            </v>
      </c>
      <c r="E605" t="str">
        <f>T("TU ")</f>
        <v xml:space="preserve">TU </v>
      </c>
      <c r="F605" t="str">
        <f>T("TURISMOS       ")</f>
        <v xml:space="preserve">TURISMOS       </v>
      </c>
      <c r="G605" t="str">
        <f>T("De 16 a 19,99 CABALLOS FISCALES                   ")</f>
        <v xml:space="preserve">De 16 a 19,99 CABALLOS FISCALES                   </v>
      </c>
      <c r="H605" t="str">
        <f>T("GASOLINA                                          ")</f>
        <v xml:space="preserve">GASOLINA                                          </v>
      </c>
      <c r="I605">
        <v>2</v>
      </c>
    </row>
    <row r="606" spans="1:9">
      <c r="A606" t="str">
        <f>T("2018")</f>
        <v>2018</v>
      </c>
      <c r="B606" t="str">
        <f>T("Entidad sin personalidad jurídica (art. 35.4 LGT) ")</f>
        <v xml:space="preserve">Entidad sin personalidad jurídica (art. 35.4 LGT) </v>
      </c>
      <c r="C606" t="str">
        <f>T("ARGANZUELA          ")</f>
        <v xml:space="preserve">ARGANZUELA          </v>
      </c>
      <c r="D606" t="str">
        <f>T("IMPERIAL            ")</f>
        <v xml:space="preserve">IMPERIAL            </v>
      </c>
      <c r="E606" t="str">
        <f>T("TU ")</f>
        <v xml:space="preserve">TU </v>
      </c>
      <c r="F606" t="str">
        <f>T("TURISMOS       ")</f>
        <v xml:space="preserve">TURISMOS       </v>
      </c>
      <c r="G606" t="str">
        <f>T("De 20 CABALLOS FISCALES en adelante               ")</f>
        <v xml:space="preserve">De 20 CABALLOS FISCALES en adelante               </v>
      </c>
      <c r="H606" t="str">
        <f>T("GASOLINA                                          ")</f>
        <v xml:space="preserve">GASOLINA                                          </v>
      </c>
      <c r="I606">
        <v>1</v>
      </c>
    </row>
    <row r="607" spans="1:9">
      <c r="A607" t="str">
        <f>T("2018")</f>
        <v>2018</v>
      </c>
      <c r="B607" t="str">
        <f>T("Entidad sin personalidad jurídica (art. 35.4 LGT) ")</f>
        <v xml:space="preserve">Entidad sin personalidad jurídica (art. 35.4 LGT) </v>
      </c>
      <c r="C607" t="str">
        <f>T("ARGANZUELA          ")</f>
        <v xml:space="preserve">ARGANZUELA          </v>
      </c>
      <c r="D607" t="str">
        <f>T("ACACIAS             ")</f>
        <v xml:space="preserve">ACACIAS             </v>
      </c>
      <c r="E607" t="str">
        <f>T("TU ")</f>
        <v xml:space="preserve">TU </v>
      </c>
      <c r="F607" t="str">
        <f>T("TURISMOS       ")</f>
        <v xml:space="preserve">TURISMOS       </v>
      </c>
      <c r="G607" t="str">
        <f>T("De menos de 8 CABALLOS FISCALES                   ")</f>
        <v xml:space="preserve">De menos de 8 CABALLOS FISCALES                   </v>
      </c>
      <c r="H607" t="str">
        <f>T("GASOLINA                                          ")</f>
        <v xml:space="preserve">GASOLINA                                          </v>
      </c>
      <c r="I607">
        <v>6</v>
      </c>
    </row>
    <row r="608" spans="1:9">
      <c r="A608" t="str">
        <f>T("2018")</f>
        <v>2018</v>
      </c>
      <c r="B608" t="str">
        <f>T("Entidad sin personalidad jurídica (art. 35.4 LGT) ")</f>
        <v xml:space="preserve">Entidad sin personalidad jurídica (art. 35.4 LGT) </v>
      </c>
      <c r="C608" t="str">
        <f>T("ARGANZUELA          ")</f>
        <v xml:space="preserve">ARGANZUELA          </v>
      </c>
      <c r="D608" t="str">
        <f>T("ACACIAS             ")</f>
        <v xml:space="preserve">ACACIAS             </v>
      </c>
      <c r="E608" t="str">
        <f>T("TU ")</f>
        <v xml:space="preserve">TU </v>
      </c>
      <c r="F608" t="str">
        <f>T("TURISMOS       ")</f>
        <v xml:space="preserve">TURISMOS       </v>
      </c>
      <c r="G608" t="str">
        <f>T("De 8 a 11,99 CABALLOS FISCALES                    ")</f>
        <v xml:space="preserve">De 8 a 11,99 CABALLOS FISCALES                    </v>
      </c>
      <c r="H608" t="str">
        <f>T("GASOLINA                                          ")</f>
        <v xml:space="preserve">GASOLINA                                          </v>
      </c>
      <c r="I608">
        <v>38</v>
      </c>
    </row>
    <row r="609" spans="1:9">
      <c r="A609" t="str">
        <f>T("2018")</f>
        <v>2018</v>
      </c>
      <c r="B609" t="str">
        <f>T("Entidad sin personalidad jurídica (art. 35.4 LGT) ")</f>
        <v xml:space="preserve">Entidad sin personalidad jurídica (art. 35.4 LGT) </v>
      </c>
      <c r="C609" t="str">
        <f>T("ARGANZUELA          ")</f>
        <v xml:space="preserve">ARGANZUELA          </v>
      </c>
      <c r="D609" t="str">
        <f>T("ACACIAS             ")</f>
        <v xml:space="preserve">ACACIAS             </v>
      </c>
      <c r="E609" t="str">
        <f>T("TU ")</f>
        <v xml:space="preserve">TU </v>
      </c>
      <c r="F609" t="str">
        <f>T("TURISMOS       ")</f>
        <v xml:space="preserve">TURISMOS       </v>
      </c>
      <c r="G609" t="str">
        <f>T("De 12 a 15,99 CABALLOS FISCALES                   ")</f>
        <v xml:space="preserve">De 12 a 15,99 CABALLOS FISCALES                   </v>
      </c>
      <c r="H609" t="str">
        <f>T("GASOLINA                                          ")</f>
        <v xml:space="preserve">GASOLINA                                          </v>
      </c>
      <c r="I609">
        <v>15</v>
      </c>
    </row>
    <row r="610" spans="1:9">
      <c r="A610" t="str">
        <f>T("2018")</f>
        <v>2018</v>
      </c>
      <c r="B610" t="str">
        <f>T("Entidad sin personalidad jurídica (art. 35.4 LGT) ")</f>
        <v xml:space="preserve">Entidad sin personalidad jurídica (art. 35.4 LGT) </v>
      </c>
      <c r="C610" t="str">
        <f>T("ARGANZUELA          ")</f>
        <v xml:space="preserve">ARGANZUELA          </v>
      </c>
      <c r="D610" t="str">
        <f>T("ACACIAS             ")</f>
        <v xml:space="preserve">ACACIAS             </v>
      </c>
      <c r="E610" t="str">
        <f>T("TU ")</f>
        <v xml:space="preserve">TU </v>
      </c>
      <c r="F610" t="str">
        <f>T("TURISMOS       ")</f>
        <v xml:space="preserve">TURISMOS       </v>
      </c>
      <c r="G610" t="str">
        <f>T("De 16 a 19,99 CABALLOS FISCALES                   ")</f>
        <v xml:space="preserve">De 16 a 19,99 CABALLOS FISCALES                   </v>
      </c>
      <c r="H610" t="str">
        <f>T("GASOLINA                                          ")</f>
        <v xml:space="preserve">GASOLINA                                          </v>
      </c>
      <c r="I610">
        <v>1</v>
      </c>
    </row>
    <row r="611" spans="1:9">
      <c r="A611" t="str">
        <f>T("2018")</f>
        <v>2018</v>
      </c>
      <c r="B611" t="str">
        <f>T("Entidad sin personalidad jurídica (art. 35.4 LGT) ")</f>
        <v xml:space="preserve">Entidad sin personalidad jurídica (art. 35.4 LGT) </v>
      </c>
      <c r="C611" t="str">
        <f>T("ARGANZUELA          ")</f>
        <v xml:space="preserve">ARGANZUELA          </v>
      </c>
      <c r="D611" t="str">
        <f>T("CHOPERA             ")</f>
        <v xml:space="preserve">CHOPERA             </v>
      </c>
      <c r="E611" t="str">
        <f>T("TU ")</f>
        <v xml:space="preserve">TU </v>
      </c>
      <c r="F611" t="str">
        <f>T("TURISMOS       ")</f>
        <v xml:space="preserve">TURISMOS       </v>
      </c>
      <c r="G611" t="str">
        <f>T("De menos de 8 CABALLOS FISCALES                   ")</f>
        <v xml:space="preserve">De menos de 8 CABALLOS FISCALES                   </v>
      </c>
      <c r="H611" t="str">
        <f>T("GASOLINA                                          ")</f>
        <v xml:space="preserve">GASOLINA                                          </v>
      </c>
      <c r="I611">
        <v>1</v>
      </c>
    </row>
    <row r="612" spans="1:9">
      <c r="A612" t="str">
        <f>T("2018")</f>
        <v>2018</v>
      </c>
      <c r="B612" t="str">
        <f>T("Entidad sin personalidad jurídica (art. 35.4 LGT) ")</f>
        <v xml:space="preserve">Entidad sin personalidad jurídica (art. 35.4 LGT) </v>
      </c>
      <c r="C612" t="str">
        <f>T("ARGANZUELA          ")</f>
        <v xml:space="preserve">ARGANZUELA          </v>
      </c>
      <c r="D612" t="str">
        <f>T("CHOPERA             ")</f>
        <v xml:space="preserve">CHOPERA             </v>
      </c>
      <c r="E612" t="str">
        <f>T("TU ")</f>
        <v xml:space="preserve">TU </v>
      </c>
      <c r="F612" t="str">
        <f>T("TURISMOS       ")</f>
        <v xml:space="preserve">TURISMOS       </v>
      </c>
      <c r="G612" t="str">
        <f>T("De 8 a 11,99 CABALLOS FISCALES                    ")</f>
        <v xml:space="preserve">De 8 a 11,99 CABALLOS FISCALES                    </v>
      </c>
      <c r="H612" t="str">
        <f>T("GASOLINA                                          ")</f>
        <v xml:space="preserve">GASOLINA                                          </v>
      </c>
      <c r="I612">
        <v>33</v>
      </c>
    </row>
    <row r="613" spans="1:9">
      <c r="A613" t="str">
        <f>T("2018")</f>
        <v>2018</v>
      </c>
      <c r="B613" t="str">
        <f>T("Entidad sin personalidad jurídica (art. 35.4 LGT) ")</f>
        <v xml:space="preserve">Entidad sin personalidad jurídica (art. 35.4 LGT) </v>
      </c>
      <c r="C613" t="str">
        <f>T("ARGANZUELA          ")</f>
        <v xml:space="preserve">ARGANZUELA          </v>
      </c>
      <c r="D613" t="str">
        <f>T("CHOPERA             ")</f>
        <v xml:space="preserve">CHOPERA             </v>
      </c>
      <c r="E613" t="str">
        <f>T("TU ")</f>
        <v xml:space="preserve">TU </v>
      </c>
      <c r="F613" t="str">
        <f>T("TURISMOS       ")</f>
        <v xml:space="preserve">TURISMOS       </v>
      </c>
      <c r="G613" t="str">
        <f>T("De 12 a 15,99 CABALLOS FISCALES                   ")</f>
        <v xml:space="preserve">De 12 a 15,99 CABALLOS FISCALES                   </v>
      </c>
      <c r="H613" t="str">
        <f>T("GASOLINA                                          ")</f>
        <v xml:space="preserve">GASOLINA                                          </v>
      </c>
      <c r="I613">
        <v>13</v>
      </c>
    </row>
    <row r="614" spans="1:9">
      <c r="A614" t="str">
        <f>T("2018")</f>
        <v>2018</v>
      </c>
      <c r="B614" t="str">
        <f>T("Entidad sin personalidad jurídica (art. 35.4 LGT) ")</f>
        <v xml:space="preserve">Entidad sin personalidad jurídica (art. 35.4 LGT) </v>
      </c>
      <c r="C614" t="str">
        <f>T("ARGANZUELA          ")</f>
        <v xml:space="preserve">ARGANZUELA          </v>
      </c>
      <c r="D614" t="str">
        <f>T("CHOPERA             ")</f>
        <v xml:space="preserve">CHOPERA             </v>
      </c>
      <c r="E614" t="str">
        <f>T("TU ")</f>
        <v xml:space="preserve">TU </v>
      </c>
      <c r="F614" t="str">
        <f>T("TURISMOS       ")</f>
        <v xml:space="preserve">TURISMOS       </v>
      </c>
      <c r="G614" t="str">
        <f>T("De 16 a 19,99 CABALLOS FISCALES                   ")</f>
        <v xml:space="preserve">De 16 a 19,99 CABALLOS FISCALES                   </v>
      </c>
      <c r="H614" t="str">
        <f>T("GASOLINA                                          ")</f>
        <v xml:space="preserve">GASOLINA                                          </v>
      </c>
      <c r="I614">
        <v>1</v>
      </c>
    </row>
    <row r="615" spans="1:9">
      <c r="A615" t="str">
        <f>T("2018")</f>
        <v>2018</v>
      </c>
      <c r="B615" t="str">
        <f>T("Entidad sin personalidad jurídica (art. 35.4 LGT) ")</f>
        <v xml:space="preserve">Entidad sin personalidad jurídica (art. 35.4 LGT) </v>
      </c>
      <c r="C615" t="str">
        <f>T("ARGANZUELA          ")</f>
        <v xml:space="preserve">ARGANZUELA          </v>
      </c>
      <c r="D615" t="str">
        <f>T("LEGAZPI             ")</f>
        <v xml:space="preserve">LEGAZPI             </v>
      </c>
      <c r="E615" t="str">
        <f>T("TU ")</f>
        <v xml:space="preserve">TU </v>
      </c>
      <c r="F615" t="str">
        <f>T("TURISMOS       ")</f>
        <v xml:space="preserve">TURISMOS       </v>
      </c>
      <c r="G615" t="str">
        <f>T("De 8 a 11,99 CABALLOS FISCALES                    ")</f>
        <v xml:space="preserve">De 8 a 11,99 CABALLOS FISCALES                    </v>
      </c>
      <c r="H615" t="str">
        <f>T("GASOLINA                                          ")</f>
        <v xml:space="preserve">GASOLINA                                          </v>
      </c>
      <c r="I615">
        <v>6</v>
      </c>
    </row>
    <row r="616" spans="1:9">
      <c r="A616" t="str">
        <f>T("2018")</f>
        <v>2018</v>
      </c>
      <c r="B616" t="str">
        <f>T("Entidad sin personalidad jurídica (art. 35.4 LGT) ")</f>
        <v xml:space="preserve">Entidad sin personalidad jurídica (art. 35.4 LGT) </v>
      </c>
      <c r="C616" t="str">
        <f>T("ARGANZUELA          ")</f>
        <v xml:space="preserve">ARGANZUELA          </v>
      </c>
      <c r="D616" t="str">
        <f>T("LEGAZPI             ")</f>
        <v xml:space="preserve">LEGAZPI             </v>
      </c>
      <c r="E616" t="str">
        <f>T("TU ")</f>
        <v xml:space="preserve">TU </v>
      </c>
      <c r="F616" t="str">
        <f>T("TURISMOS       ")</f>
        <v xml:space="preserve">TURISMOS       </v>
      </c>
      <c r="G616" t="str">
        <f>T("De 12 a 15,99 CABALLOS FISCALES                   ")</f>
        <v xml:space="preserve">De 12 a 15,99 CABALLOS FISCALES                   </v>
      </c>
      <c r="H616" t="str">
        <f>T("GASOLINA                                          ")</f>
        <v xml:space="preserve">GASOLINA                                          </v>
      </c>
      <c r="I616">
        <v>2</v>
      </c>
    </row>
    <row r="617" spans="1:9">
      <c r="A617" t="str">
        <f>T("2018")</f>
        <v>2018</v>
      </c>
      <c r="B617" t="str">
        <f>T("Entidad sin personalidad jurídica (art. 35.4 LGT) ")</f>
        <v xml:space="preserve">Entidad sin personalidad jurídica (art. 35.4 LGT) </v>
      </c>
      <c r="C617" t="str">
        <f>T("ARGANZUELA          ")</f>
        <v xml:space="preserve">ARGANZUELA          </v>
      </c>
      <c r="D617" t="str">
        <f>T("DELICIAS            ")</f>
        <v xml:space="preserve">DELICIAS            </v>
      </c>
      <c r="E617" t="str">
        <f>T("TU ")</f>
        <v xml:space="preserve">TU </v>
      </c>
      <c r="F617" t="str">
        <f>T("TURISMOS       ")</f>
        <v xml:space="preserve">TURISMOS       </v>
      </c>
      <c r="G617" t="str">
        <f>T("De menos de 8 CABALLOS FISCALES                   ")</f>
        <v xml:space="preserve">De menos de 8 CABALLOS FISCALES                   </v>
      </c>
      <c r="H617" t="str">
        <f>T("GASOLINA                                          ")</f>
        <v xml:space="preserve">GASOLINA                                          </v>
      </c>
      <c r="I617">
        <v>4</v>
      </c>
    </row>
    <row r="618" spans="1:9">
      <c r="A618" t="str">
        <f>T("2018")</f>
        <v>2018</v>
      </c>
      <c r="B618" t="str">
        <f>T("Entidad sin personalidad jurídica (art. 35.4 LGT) ")</f>
        <v xml:space="preserve">Entidad sin personalidad jurídica (art. 35.4 LGT) </v>
      </c>
      <c r="C618" t="str">
        <f>T("ARGANZUELA          ")</f>
        <v xml:space="preserve">ARGANZUELA          </v>
      </c>
      <c r="D618" t="str">
        <f>T("DELICIAS            ")</f>
        <v xml:space="preserve">DELICIAS            </v>
      </c>
      <c r="E618" t="str">
        <f>T("TU ")</f>
        <v xml:space="preserve">TU </v>
      </c>
      <c r="F618" t="str">
        <f>T("TURISMOS       ")</f>
        <v xml:space="preserve">TURISMOS       </v>
      </c>
      <c r="G618" t="str">
        <f>T("De 8 a 11,99 CABALLOS FISCALES                    ")</f>
        <v xml:space="preserve">De 8 a 11,99 CABALLOS FISCALES                    </v>
      </c>
      <c r="H618" t="str">
        <f>T("GASOLINA                                          ")</f>
        <v xml:space="preserve">GASOLINA                                          </v>
      </c>
      <c r="I618">
        <v>25</v>
      </c>
    </row>
    <row r="619" spans="1:9">
      <c r="A619" t="str">
        <f>T("2018")</f>
        <v>2018</v>
      </c>
      <c r="B619" t="str">
        <f>T("Entidad sin personalidad jurídica (art. 35.4 LGT) ")</f>
        <v xml:space="preserve">Entidad sin personalidad jurídica (art. 35.4 LGT) </v>
      </c>
      <c r="C619" t="str">
        <f>T("ARGANZUELA          ")</f>
        <v xml:space="preserve">ARGANZUELA          </v>
      </c>
      <c r="D619" t="str">
        <f>T("DELICIAS            ")</f>
        <v xml:space="preserve">DELICIAS            </v>
      </c>
      <c r="E619" t="str">
        <f>T("TU ")</f>
        <v xml:space="preserve">TU </v>
      </c>
      <c r="F619" t="str">
        <f>T("TURISMOS       ")</f>
        <v xml:space="preserve">TURISMOS       </v>
      </c>
      <c r="G619" t="str">
        <f>T("De 12 a 15,99 CABALLOS FISCALES                   ")</f>
        <v xml:space="preserve">De 12 a 15,99 CABALLOS FISCALES                   </v>
      </c>
      <c r="H619" t="str">
        <f>T("GASOLINA                                          ")</f>
        <v xml:space="preserve">GASOLINA                                          </v>
      </c>
      <c r="I619">
        <v>6</v>
      </c>
    </row>
    <row r="620" spans="1:9">
      <c r="A620" t="str">
        <f>T("2018")</f>
        <v>2018</v>
      </c>
      <c r="B620" t="str">
        <f>T("Entidad sin personalidad jurídica (art. 35.4 LGT) ")</f>
        <v xml:space="preserve">Entidad sin personalidad jurídica (art. 35.4 LGT) </v>
      </c>
      <c r="C620" t="str">
        <f>T("ARGANZUELA          ")</f>
        <v xml:space="preserve">ARGANZUELA          </v>
      </c>
      <c r="D620" t="str">
        <f>T("DELICIAS            ")</f>
        <v xml:space="preserve">DELICIAS            </v>
      </c>
      <c r="E620" t="str">
        <f>T("TU ")</f>
        <v xml:space="preserve">TU </v>
      </c>
      <c r="F620" t="str">
        <f>T("TURISMOS       ")</f>
        <v xml:space="preserve">TURISMOS       </v>
      </c>
      <c r="G620" t="str">
        <f>T("De 20 CABALLOS FISCALES en adelante               ")</f>
        <v xml:space="preserve">De 20 CABALLOS FISCALES en adelante               </v>
      </c>
      <c r="H620" t="str">
        <f>T("GASOLINA                                          ")</f>
        <v xml:space="preserve">GASOLINA                                          </v>
      </c>
      <c r="I620">
        <v>1</v>
      </c>
    </row>
    <row r="621" spans="1:9">
      <c r="A621" t="str">
        <f>T("2018")</f>
        <v>2018</v>
      </c>
      <c r="B621" t="str">
        <f>T("Entidad sin personalidad jurídica (art. 35.4 LGT) ")</f>
        <v xml:space="preserve">Entidad sin personalidad jurídica (art. 35.4 LGT) </v>
      </c>
      <c r="C621" t="str">
        <f>T("ARGANZUELA          ")</f>
        <v xml:space="preserve">ARGANZUELA          </v>
      </c>
      <c r="D621" t="str">
        <f>T("PALOS DE MOGUER     ")</f>
        <v xml:space="preserve">PALOS DE MOGUER     </v>
      </c>
      <c r="E621" t="str">
        <f>T("TU ")</f>
        <v xml:space="preserve">TU </v>
      </c>
      <c r="F621" t="str">
        <f>T("TURISMOS       ")</f>
        <v xml:space="preserve">TURISMOS       </v>
      </c>
      <c r="G621" t="str">
        <f>T("De menos de 8 CABALLOS FISCALES                   ")</f>
        <v xml:space="preserve">De menos de 8 CABALLOS FISCALES                   </v>
      </c>
      <c r="H621" t="str">
        <f>T("GASOLINA                                          ")</f>
        <v xml:space="preserve">GASOLINA                                          </v>
      </c>
      <c r="I621">
        <v>5</v>
      </c>
    </row>
    <row r="622" spans="1:9">
      <c r="A622" t="str">
        <f>T("2018")</f>
        <v>2018</v>
      </c>
      <c r="B622" t="str">
        <f>T("Entidad sin personalidad jurídica (art. 35.4 LGT) ")</f>
        <v xml:space="preserve">Entidad sin personalidad jurídica (art. 35.4 LGT) </v>
      </c>
      <c r="C622" t="str">
        <f>T("ARGANZUELA          ")</f>
        <v xml:space="preserve">ARGANZUELA          </v>
      </c>
      <c r="D622" t="str">
        <f>T("PALOS DE MOGUER     ")</f>
        <v xml:space="preserve">PALOS DE MOGUER     </v>
      </c>
      <c r="E622" t="str">
        <f>T("TU ")</f>
        <v xml:space="preserve">TU </v>
      </c>
      <c r="F622" t="str">
        <f>T("TURISMOS       ")</f>
        <v xml:space="preserve">TURISMOS       </v>
      </c>
      <c r="G622" t="str">
        <f>T("De 8 a 11,99 CABALLOS FISCALES                    ")</f>
        <v xml:space="preserve">De 8 a 11,99 CABALLOS FISCALES                    </v>
      </c>
      <c r="H622" t="str">
        <f>T("GASOLINA                                          ")</f>
        <v xml:space="preserve">GASOLINA                                          </v>
      </c>
      <c r="I622">
        <v>35</v>
      </c>
    </row>
    <row r="623" spans="1:9">
      <c r="A623" t="str">
        <f>T("2018")</f>
        <v>2018</v>
      </c>
      <c r="B623" t="str">
        <f>T("Entidad sin personalidad jurídica (art. 35.4 LGT) ")</f>
        <v xml:space="preserve">Entidad sin personalidad jurídica (art. 35.4 LGT) </v>
      </c>
      <c r="C623" t="str">
        <f>T("ARGANZUELA          ")</f>
        <v xml:space="preserve">ARGANZUELA          </v>
      </c>
      <c r="D623" t="str">
        <f>T("PALOS DE MOGUER     ")</f>
        <v xml:space="preserve">PALOS DE MOGUER     </v>
      </c>
      <c r="E623" t="str">
        <f>T("TU ")</f>
        <v xml:space="preserve">TU </v>
      </c>
      <c r="F623" t="str">
        <f>T("TURISMOS       ")</f>
        <v xml:space="preserve">TURISMOS       </v>
      </c>
      <c r="G623" t="str">
        <f>T("De 12 a 15,99 CABALLOS FISCALES                   ")</f>
        <v xml:space="preserve">De 12 a 15,99 CABALLOS FISCALES                   </v>
      </c>
      <c r="H623" t="str">
        <f>T("GASOLINA                                          ")</f>
        <v xml:space="preserve">GASOLINA                                          </v>
      </c>
      <c r="I623">
        <v>10</v>
      </c>
    </row>
    <row r="624" spans="1:9">
      <c r="A624" t="str">
        <f>T("2018")</f>
        <v>2018</v>
      </c>
      <c r="B624" t="str">
        <f>T("Entidad sin personalidad jurídica (art. 35.4 LGT) ")</f>
        <v xml:space="preserve">Entidad sin personalidad jurídica (art. 35.4 LGT) </v>
      </c>
      <c r="C624" t="str">
        <f>T("ARGANZUELA          ")</f>
        <v xml:space="preserve">ARGANZUELA          </v>
      </c>
      <c r="D624" t="str">
        <f>T("ATOCHA              ")</f>
        <v xml:space="preserve">ATOCHA              </v>
      </c>
      <c r="E624" t="str">
        <f>T("TU ")</f>
        <v xml:space="preserve">TU </v>
      </c>
      <c r="F624" t="str">
        <f>T("TURISMOS       ")</f>
        <v xml:space="preserve">TURISMOS       </v>
      </c>
      <c r="G624" t="str">
        <f>T("De 8 a 11,99 CABALLOS FISCALES                    ")</f>
        <v xml:space="preserve">De 8 a 11,99 CABALLOS FISCALES                    </v>
      </c>
      <c r="H624" t="str">
        <f>T("GASOLINA                                          ")</f>
        <v xml:space="preserve">GASOLINA                                          </v>
      </c>
      <c r="I624">
        <v>2</v>
      </c>
    </row>
    <row r="625" spans="1:9">
      <c r="A625" t="str">
        <f>T("2018")</f>
        <v>2018</v>
      </c>
      <c r="B625" t="str">
        <f>T("Entidad sin personalidad jurídica (art. 35.4 LGT) ")</f>
        <v xml:space="preserve">Entidad sin personalidad jurídica (art. 35.4 LGT) </v>
      </c>
      <c r="C625" t="str">
        <f>T("ARGANZUELA          ")</f>
        <v xml:space="preserve">ARGANZUELA          </v>
      </c>
      <c r="D625" t="str">
        <f>T("ATOCHA              ")</f>
        <v xml:space="preserve">ATOCHA              </v>
      </c>
      <c r="E625" t="str">
        <f>T("TU ")</f>
        <v xml:space="preserve">TU </v>
      </c>
      <c r="F625" t="str">
        <f>T("TURISMOS       ")</f>
        <v xml:space="preserve">TURISMOS       </v>
      </c>
      <c r="G625" t="str">
        <f>T("De 12 a 15,99 CABALLOS FISCALES                   ")</f>
        <v xml:space="preserve">De 12 a 15,99 CABALLOS FISCALES                   </v>
      </c>
      <c r="H625" t="str">
        <f>T("GASOLINA                                          ")</f>
        <v xml:space="preserve">GASOLINA                                          </v>
      </c>
      <c r="I625">
        <v>2</v>
      </c>
    </row>
    <row r="626" spans="1:9">
      <c r="A626" t="str">
        <f>T("2018")</f>
        <v>2018</v>
      </c>
      <c r="B626" t="str">
        <f>T("FISICO                                            ")</f>
        <v xml:space="preserve">FISICO                                            </v>
      </c>
      <c r="C626" t="str">
        <f>T("ARGANZUELA          ")</f>
        <v xml:space="preserve">ARGANZUELA          </v>
      </c>
      <c r="D626" t="str">
        <f>T("SIN BARRIO          ")</f>
        <v xml:space="preserve">SIN BARRIO          </v>
      </c>
      <c r="E626" t="str">
        <f>T("TU ")</f>
        <v xml:space="preserve">TU </v>
      </c>
      <c r="F626" t="str">
        <f>T("TURISMOS       ")</f>
        <v xml:space="preserve">TURISMOS       </v>
      </c>
      <c r="G626" t="str">
        <f>T("De menos de 8 CABALLOS FISCALES                   ")</f>
        <v xml:space="preserve">De menos de 8 CABALLOS FISCALES                   </v>
      </c>
      <c r="H626" t="str">
        <f>T("GASOLINA                                          ")</f>
        <v xml:space="preserve">GASOLINA                                          </v>
      </c>
      <c r="I626">
        <v>40</v>
      </c>
    </row>
    <row r="627" spans="1:9">
      <c r="A627" t="str">
        <f>T("2018")</f>
        <v>2018</v>
      </c>
      <c r="B627" t="str">
        <f>T("FISICO                                            ")</f>
        <v xml:space="preserve">FISICO                                            </v>
      </c>
      <c r="C627" t="str">
        <f>T("ARGANZUELA          ")</f>
        <v xml:space="preserve">ARGANZUELA          </v>
      </c>
      <c r="D627" t="str">
        <f>T("SIN BARRIO          ")</f>
        <v xml:space="preserve">SIN BARRIO          </v>
      </c>
      <c r="E627" t="str">
        <f>T("TU ")</f>
        <v xml:space="preserve">TU </v>
      </c>
      <c r="F627" t="str">
        <f>T("TURISMOS       ")</f>
        <v xml:space="preserve">TURISMOS       </v>
      </c>
      <c r="G627" t="str">
        <f>T("De 8 a 11,99 CABALLOS FISCALES                    ")</f>
        <v xml:space="preserve">De 8 a 11,99 CABALLOS FISCALES                    </v>
      </c>
      <c r="H627" t="str">
        <f>T("GASOLINA                                          ")</f>
        <v xml:space="preserve">GASOLINA                                          </v>
      </c>
      <c r="I627">
        <v>240</v>
      </c>
    </row>
    <row r="628" spans="1:9">
      <c r="A628" t="str">
        <f>T("2018")</f>
        <v>2018</v>
      </c>
      <c r="B628" t="str">
        <f>T("FISICO                                            ")</f>
        <v xml:space="preserve">FISICO                                            </v>
      </c>
      <c r="C628" t="str">
        <f>T("ARGANZUELA          ")</f>
        <v xml:space="preserve">ARGANZUELA          </v>
      </c>
      <c r="D628" t="str">
        <f>T("SIN BARRIO          ")</f>
        <v xml:space="preserve">SIN BARRIO          </v>
      </c>
      <c r="E628" t="str">
        <f>T("TU ")</f>
        <v xml:space="preserve">TU </v>
      </c>
      <c r="F628" t="str">
        <f>T("TURISMOS       ")</f>
        <v xml:space="preserve">TURISMOS       </v>
      </c>
      <c r="G628" t="str">
        <f>T("De 12 a 15,99 CABALLOS FISCALES                   ")</f>
        <v xml:space="preserve">De 12 a 15,99 CABALLOS FISCALES                   </v>
      </c>
      <c r="H628" t="str">
        <f>T("GASOLINA                                          ")</f>
        <v xml:space="preserve">GASOLINA                                          </v>
      </c>
      <c r="I628">
        <v>65</v>
      </c>
    </row>
    <row r="629" spans="1:9">
      <c r="A629" t="str">
        <f>T("2018")</f>
        <v>2018</v>
      </c>
      <c r="B629" t="str">
        <f>T("FISICO                                            ")</f>
        <v xml:space="preserve">FISICO                                            </v>
      </c>
      <c r="C629" t="str">
        <f>T("ARGANZUELA          ")</f>
        <v xml:space="preserve">ARGANZUELA          </v>
      </c>
      <c r="D629" t="str">
        <f>T("SIN BARRIO          ")</f>
        <v xml:space="preserve">SIN BARRIO          </v>
      </c>
      <c r="E629" t="str">
        <f>T("TU ")</f>
        <v xml:space="preserve">TU </v>
      </c>
      <c r="F629" t="str">
        <f>T("TURISMOS       ")</f>
        <v xml:space="preserve">TURISMOS       </v>
      </c>
      <c r="G629" t="str">
        <f>T("De 16 a 19,99 CABALLOS FISCALES                   ")</f>
        <v xml:space="preserve">De 16 a 19,99 CABALLOS FISCALES                   </v>
      </c>
      <c r="H629" t="str">
        <f>T("GASOLINA                                          ")</f>
        <v xml:space="preserve">GASOLINA                                          </v>
      </c>
      <c r="I629">
        <v>13</v>
      </c>
    </row>
    <row r="630" spans="1:9">
      <c r="A630" t="str">
        <f>T("2018")</f>
        <v>2018</v>
      </c>
      <c r="B630" t="str">
        <f>T("FISICO                                            ")</f>
        <v xml:space="preserve">FISICO                                            </v>
      </c>
      <c r="C630" t="str">
        <f>T("ARGANZUELA          ")</f>
        <v xml:space="preserve">ARGANZUELA          </v>
      </c>
      <c r="D630" t="str">
        <f>T("SIN BARRIO          ")</f>
        <v xml:space="preserve">SIN BARRIO          </v>
      </c>
      <c r="E630" t="str">
        <f>T("TU ")</f>
        <v xml:space="preserve">TU </v>
      </c>
      <c r="F630" t="str">
        <f>T("TURISMOS       ")</f>
        <v xml:space="preserve">TURISMOS       </v>
      </c>
      <c r="G630" t="str">
        <f>T("De 20 CABALLOS FISCALES en adelante               ")</f>
        <v xml:space="preserve">De 20 CABALLOS FISCALES en adelante               </v>
      </c>
      <c r="H630" t="str">
        <f>T("GASOLINA                                          ")</f>
        <v xml:space="preserve">GASOLINA                                          </v>
      </c>
      <c r="I630">
        <v>13</v>
      </c>
    </row>
    <row r="631" spans="1:9">
      <c r="A631" t="str">
        <f>T("2018")</f>
        <v>2018</v>
      </c>
      <c r="B631" t="str">
        <f>T("FISICO                                            ")</f>
        <v xml:space="preserve">FISICO                                            </v>
      </c>
      <c r="C631" t="str">
        <f>T("ARGANZUELA          ")</f>
        <v xml:space="preserve">ARGANZUELA          </v>
      </c>
      <c r="D631" t="str">
        <f>T("IMPERIAL            ")</f>
        <v xml:space="preserve">IMPERIAL            </v>
      </c>
      <c r="E631" t="str">
        <f>T("TU ")</f>
        <v xml:space="preserve">TU </v>
      </c>
      <c r="F631" t="str">
        <f>T("TURISMOS       ")</f>
        <v xml:space="preserve">TURISMOS       </v>
      </c>
      <c r="G631" t="str">
        <f>T("De menos de 8 CABALLOS FISCALES                   ")</f>
        <v xml:space="preserve">De menos de 8 CABALLOS FISCALES                   </v>
      </c>
      <c r="H631" t="str">
        <f>T("GASOLINA                                          ")</f>
        <v xml:space="preserve">GASOLINA                                          </v>
      </c>
      <c r="I631">
        <v>220</v>
      </c>
    </row>
    <row r="632" spans="1:9">
      <c r="A632" t="str">
        <f>T("2018")</f>
        <v>2018</v>
      </c>
      <c r="B632" t="str">
        <f>T("FISICO                                            ")</f>
        <v xml:space="preserve">FISICO                                            </v>
      </c>
      <c r="C632" t="str">
        <f>T("ARGANZUELA          ")</f>
        <v xml:space="preserve">ARGANZUELA          </v>
      </c>
      <c r="D632" t="str">
        <f>T("IMPERIAL            ")</f>
        <v xml:space="preserve">IMPERIAL            </v>
      </c>
      <c r="E632" t="str">
        <f>T("TU ")</f>
        <v xml:space="preserve">TU </v>
      </c>
      <c r="F632" t="str">
        <f>T("TURISMOS       ")</f>
        <v xml:space="preserve">TURISMOS       </v>
      </c>
      <c r="G632" t="str">
        <f>T("De 8 a 11,99 CABALLOS FISCALES                    ")</f>
        <v xml:space="preserve">De 8 a 11,99 CABALLOS FISCALES                    </v>
      </c>
      <c r="H632" t="str">
        <f>T("GASOLINA                                          ")</f>
        <v xml:space="preserve">GASOLINA                                          </v>
      </c>
      <c r="I632" s="1">
        <v>2505</v>
      </c>
    </row>
    <row r="633" spans="1:9">
      <c r="A633" t="str">
        <f>T("2018")</f>
        <v>2018</v>
      </c>
      <c r="B633" t="str">
        <f>T("FISICO                                            ")</f>
        <v xml:space="preserve">FISICO                                            </v>
      </c>
      <c r="C633" t="str">
        <f>T("ARGANZUELA          ")</f>
        <v xml:space="preserve">ARGANZUELA          </v>
      </c>
      <c r="D633" t="str">
        <f>T("IMPERIAL            ")</f>
        <v xml:space="preserve">IMPERIAL            </v>
      </c>
      <c r="E633" t="str">
        <f>T("TU ")</f>
        <v xml:space="preserve">TU </v>
      </c>
      <c r="F633" t="str">
        <f>T("TURISMOS       ")</f>
        <v xml:space="preserve">TURISMOS       </v>
      </c>
      <c r="G633" t="str">
        <f>T("De 12 a 15,99 CABALLOS FISCALES                   ")</f>
        <v xml:space="preserve">De 12 a 15,99 CABALLOS FISCALES                   </v>
      </c>
      <c r="H633" t="str">
        <f>T("GASOLINA                                          ")</f>
        <v xml:space="preserve">GASOLINA                                          </v>
      </c>
      <c r="I633">
        <v>831</v>
      </c>
    </row>
    <row r="634" spans="1:9">
      <c r="A634" t="str">
        <f>T("2018")</f>
        <v>2018</v>
      </c>
      <c r="B634" t="str">
        <f>T("FISICO                                            ")</f>
        <v xml:space="preserve">FISICO                                            </v>
      </c>
      <c r="C634" t="str">
        <f>T("ARGANZUELA          ")</f>
        <v xml:space="preserve">ARGANZUELA          </v>
      </c>
      <c r="D634" t="str">
        <f>T("IMPERIAL            ")</f>
        <v xml:space="preserve">IMPERIAL            </v>
      </c>
      <c r="E634" t="str">
        <f>T("TU ")</f>
        <v xml:space="preserve">TU </v>
      </c>
      <c r="F634" t="str">
        <f>T("TURISMOS       ")</f>
        <v xml:space="preserve">TURISMOS       </v>
      </c>
      <c r="G634" t="str">
        <f>T("De 16 a 19,99 CABALLOS FISCALES                   ")</f>
        <v xml:space="preserve">De 16 a 19,99 CABALLOS FISCALES                   </v>
      </c>
      <c r="H634" t="str">
        <f>T("GASOLINA                                          ")</f>
        <v xml:space="preserve">GASOLINA                                          </v>
      </c>
      <c r="I634">
        <v>137</v>
      </c>
    </row>
    <row r="635" spans="1:9">
      <c r="A635" t="str">
        <f>T("2018")</f>
        <v>2018</v>
      </c>
      <c r="B635" t="str">
        <f>T("FISICO                                            ")</f>
        <v xml:space="preserve">FISICO                                            </v>
      </c>
      <c r="C635" t="str">
        <f>T("ARGANZUELA          ")</f>
        <v xml:space="preserve">ARGANZUELA          </v>
      </c>
      <c r="D635" t="str">
        <f>T("IMPERIAL            ")</f>
        <v xml:space="preserve">IMPERIAL            </v>
      </c>
      <c r="E635" t="str">
        <f>T("TU ")</f>
        <v xml:space="preserve">TU </v>
      </c>
      <c r="F635" t="str">
        <f>T("TURISMOS       ")</f>
        <v xml:space="preserve">TURISMOS       </v>
      </c>
      <c r="G635" t="str">
        <f>T("De 20 CABALLOS FISCALES en adelante               ")</f>
        <v xml:space="preserve">De 20 CABALLOS FISCALES en adelante               </v>
      </c>
      <c r="H635" t="str">
        <f>T("GASOLINA                                          ")</f>
        <v xml:space="preserve">GASOLINA                                          </v>
      </c>
      <c r="I635">
        <v>61</v>
      </c>
    </row>
    <row r="636" spans="1:9">
      <c r="A636" t="str">
        <f>T("2018")</f>
        <v>2018</v>
      </c>
      <c r="B636" t="str">
        <f>T("FISICO                                            ")</f>
        <v xml:space="preserve">FISICO                                            </v>
      </c>
      <c r="C636" t="str">
        <f>T("ARGANZUELA          ")</f>
        <v xml:space="preserve">ARGANZUELA          </v>
      </c>
      <c r="D636" t="str">
        <f>T("ACACIAS             ")</f>
        <v xml:space="preserve">ACACIAS             </v>
      </c>
      <c r="E636" t="str">
        <f>T("TU ")</f>
        <v xml:space="preserve">TU </v>
      </c>
      <c r="F636" t="str">
        <f>T("TURISMOS       ")</f>
        <v xml:space="preserve">TURISMOS       </v>
      </c>
      <c r="G636" t="str">
        <f>T("De menos de 8 CABALLOS FISCALES                   ")</f>
        <v xml:space="preserve">De menos de 8 CABALLOS FISCALES                   </v>
      </c>
      <c r="H636" t="str">
        <f>T("GASOLINA                                          ")</f>
        <v xml:space="preserve">GASOLINA                                          </v>
      </c>
      <c r="I636">
        <v>339</v>
      </c>
    </row>
    <row r="637" spans="1:9">
      <c r="A637" t="str">
        <f>T("2018")</f>
        <v>2018</v>
      </c>
      <c r="B637" t="str">
        <f>T("FISICO                                            ")</f>
        <v xml:space="preserve">FISICO                                            </v>
      </c>
      <c r="C637" t="str">
        <f>T("ARGANZUELA          ")</f>
        <v xml:space="preserve">ARGANZUELA          </v>
      </c>
      <c r="D637" t="str">
        <f>T("ACACIAS             ")</f>
        <v xml:space="preserve">ACACIAS             </v>
      </c>
      <c r="E637" t="str">
        <f>T("TU ")</f>
        <v xml:space="preserve">TU </v>
      </c>
      <c r="F637" t="str">
        <f>T("TURISMOS       ")</f>
        <v xml:space="preserve">TURISMOS       </v>
      </c>
      <c r="G637" t="str">
        <f>T("De 8 a 11,99 CABALLOS FISCALES                    ")</f>
        <v xml:space="preserve">De 8 a 11,99 CABALLOS FISCALES                    </v>
      </c>
      <c r="H637" t="str">
        <f>T("GASOLINA                                          ")</f>
        <v xml:space="preserve">GASOLINA                                          </v>
      </c>
      <c r="I637" s="1">
        <v>3810</v>
      </c>
    </row>
    <row r="638" spans="1:9">
      <c r="A638" t="str">
        <f>T("2018")</f>
        <v>2018</v>
      </c>
      <c r="B638" t="str">
        <f>T("FISICO                                            ")</f>
        <v xml:space="preserve">FISICO                                            </v>
      </c>
      <c r="C638" t="str">
        <f>T("ARGANZUELA          ")</f>
        <v xml:space="preserve">ARGANZUELA          </v>
      </c>
      <c r="D638" t="str">
        <f>T("ACACIAS             ")</f>
        <v xml:space="preserve">ACACIAS             </v>
      </c>
      <c r="E638" t="str">
        <f>T("TU ")</f>
        <v xml:space="preserve">TU </v>
      </c>
      <c r="F638" t="str">
        <f>T("TURISMOS       ")</f>
        <v xml:space="preserve">TURISMOS       </v>
      </c>
      <c r="G638" t="str">
        <f>T("De 12 a 15,99 CABALLOS FISCALES                   ")</f>
        <v xml:space="preserve">De 12 a 15,99 CABALLOS FISCALES                   </v>
      </c>
      <c r="H638" t="str">
        <f>T("GASOLINA                                          ")</f>
        <v xml:space="preserve">GASOLINA                                          </v>
      </c>
      <c r="I638" s="1">
        <v>1431</v>
      </c>
    </row>
    <row r="639" spans="1:9">
      <c r="A639" t="str">
        <f>T("2018")</f>
        <v>2018</v>
      </c>
      <c r="B639" t="str">
        <f>T("FISICO                                            ")</f>
        <v xml:space="preserve">FISICO                                            </v>
      </c>
      <c r="C639" t="str">
        <f>T("ARGANZUELA          ")</f>
        <v xml:space="preserve">ARGANZUELA          </v>
      </c>
      <c r="D639" t="str">
        <f>T("ACACIAS             ")</f>
        <v xml:space="preserve">ACACIAS             </v>
      </c>
      <c r="E639" t="str">
        <f>T("TU ")</f>
        <v xml:space="preserve">TU </v>
      </c>
      <c r="F639" t="str">
        <f>T("TURISMOS       ")</f>
        <v xml:space="preserve">TURISMOS       </v>
      </c>
      <c r="G639" t="str">
        <f>T("De 16 a 19,99 CABALLOS FISCALES                   ")</f>
        <v xml:space="preserve">De 16 a 19,99 CABALLOS FISCALES                   </v>
      </c>
      <c r="H639" t="str">
        <f>T("GASOLINA                                          ")</f>
        <v xml:space="preserve">GASOLINA                                          </v>
      </c>
      <c r="I639">
        <v>267</v>
      </c>
    </row>
    <row r="640" spans="1:9">
      <c r="A640" t="str">
        <f>T("2018")</f>
        <v>2018</v>
      </c>
      <c r="B640" t="str">
        <f>T("FISICO                                            ")</f>
        <v xml:space="preserve">FISICO                                            </v>
      </c>
      <c r="C640" t="str">
        <f>T("ARGANZUELA          ")</f>
        <v xml:space="preserve">ARGANZUELA          </v>
      </c>
      <c r="D640" t="str">
        <f>T("ACACIAS             ")</f>
        <v xml:space="preserve">ACACIAS             </v>
      </c>
      <c r="E640" t="str">
        <f>T("TU ")</f>
        <v xml:space="preserve">TU </v>
      </c>
      <c r="F640" t="str">
        <f>T("TURISMOS       ")</f>
        <v xml:space="preserve">TURISMOS       </v>
      </c>
      <c r="G640" t="str">
        <f>T("De 20 CABALLOS FISCALES en adelante               ")</f>
        <v xml:space="preserve">De 20 CABALLOS FISCALES en adelante               </v>
      </c>
      <c r="H640" t="str">
        <f>T("GASOLINA                                          ")</f>
        <v xml:space="preserve">GASOLINA                                          </v>
      </c>
      <c r="I640">
        <v>126</v>
      </c>
    </row>
    <row r="641" spans="1:9">
      <c r="A641" t="str">
        <f>T("2018")</f>
        <v>2018</v>
      </c>
      <c r="B641" t="str">
        <f>T("FISICO                                            ")</f>
        <v xml:space="preserve">FISICO                                            </v>
      </c>
      <c r="C641" t="str">
        <f>T("ARGANZUELA          ")</f>
        <v xml:space="preserve">ARGANZUELA          </v>
      </c>
      <c r="D641" t="str">
        <f>T("CHOPERA             ")</f>
        <v xml:space="preserve">CHOPERA             </v>
      </c>
      <c r="E641" t="str">
        <f>T("TU ")</f>
        <v xml:space="preserve">TU </v>
      </c>
      <c r="F641" t="str">
        <f>T("TURISMOS       ")</f>
        <v xml:space="preserve">TURISMOS       </v>
      </c>
      <c r="G641" t="str">
        <f>T("De menos de 8 CABALLOS FISCALES                   ")</f>
        <v xml:space="preserve">De menos de 8 CABALLOS FISCALES                   </v>
      </c>
      <c r="H641" t="str">
        <f>T("GASOLINA                                          ")</f>
        <v xml:space="preserve">GASOLINA                                          </v>
      </c>
      <c r="I641">
        <v>134</v>
      </c>
    </row>
    <row r="642" spans="1:9">
      <c r="A642" t="str">
        <f>T("2018")</f>
        <v>2018</v>
      </c>
      <c r="B642" t="str">
        <f>T("FISICO                                            ")</f>
        <v xml:space="preserve">FISICO                                            </v>
      </c>
      <c r="C642" t="str">
        <f>T("ARGANZUELA          ")</f>
        <v xml:space="preserve">ARGANZUELA          </v>
      </c>
      <c r="D642" t="str">
        <f>T("CHOPERA             ")</f>
        <v xml:space="preserve">CHOPERA             </v>
      </c>
      <c r="E642" t="str">
        <f>T("TU ")</f>
        <v xml:space="preserve">TU </v>
      </c>
      <c r="F642" t="str">
        <f>T("TURISMOS       ")</f>
        <v xml:space="preserve">TURISMOS       </v>
      </c>
      <c r="G642" t="str">
        <f>T("De 8 a 11,99 CABALLOS FISCALES                    ")</f>
        <v xml:space="preserve">De 8 a 11,99 CABALLOS FISCALES                    </v>
      </c>
      <c r="H642" t="str">
        <f>T("GASOLINA                                          ")</f>
        <v xml:space="preserve">GASOLINA                                          </v>
      </c>
      <c r="I642" s="1">
        <v>1845</v>
      </c>
    </row>
    <row r="643" spans="1:9">
      <c r="A643" t="str">
        <f>T("2018")</f>
        <v>2018</v>
      </c>
      <c r="B643" t="str">
        <f>T("FISICO                                            ")</f>
        <v xml:space="preserve">FISICO                                            </v>
      </c>
      <c r="C643" t="str">
        <f>T("ARGANZUELA          ")</f>
        <v xml:space="preserve">ARGANZUELA          </v>
      </c>
      <c r="D643" t="str">
        <f>T("CHOPERA             ")</f>
        <v xml:space="preserve">CHOPERA             </v>
      </c>
      <c r="E643" t="str">
        <f>T("TU ")</f>
        <v xml:space="preserve">TU </v>
      </c>
      <c r="F643" t="str">
        <f>T("TURISMOS       ")</f>
        <v xml:space="preserve">TURISMOS       </v>
      </c>
      <c r="G643" t="str">
        <f>T("De 12 a 15,99 CABALLOS FISCALES                   ")</f>
        <v xml:space="preserve">De 12 a 15,99 CABALLOS FISCALES                   </v>
      </c>
      <c r="H643" t="str">
        <f>T("GASOLINA                                          ")</f>
        <v xml:space="preserve">GASOLINA                                          </v>
      </c>
      <c r="I643">
        <v>579</v>
      </c>
    </row>
    <row r="644" spans="1:9">
      <c r="A644" t="str">
        <f>T("2018")</f>
        <v>2018</v>
      </c>
      <c r="B644" t="str">
        <f>T("FISICO                                            ")</f>
        <v xml:space="preserve">FISICO                                            </v>
      </c>
      <c r="C644" t="str">
        <f>T("ARGANZUELA          ")</f>
        <v xml:space="preserve">ARGANZUELA          </v>
      </c>
      <c r="D644" t="str">
        <f>T("CHOPERA             ")</f>
        <v xml:space="preserve">CHOPERA             </v>
      </c>
      <c r="E644" t="str">
        <f>T("TU ")</f>
        <v xml:space="preserve">TU </v>
      </c>
      <c r="F644" t="str">
        <f>T("TURISMOS       ")</f>
        <v xml:space="preserve">TURISMOS       </v>
      </c>
      <c r="G644" t="str">
        <f>T("De 16 a 19,99 CABALLOS FISCALES                   ")</f>
        <v xml:space="preserve">De 16 a 19,99 CABALLOS FISCALES                   </v>
      </c>
      <c r="H644" t="str">
        <f>T("GASOLINA                                          ")</f>
        <v xml:space="preserve">GASOLINA                                          </v>
      </c>
      <c r="I644">
        <v>84</v>
      </c>
    </row>
    <row r="645" spans="1:9">
      <c r="A645" t="str">
        <f>T("2018")</f>
        <v>2018</v>
      </c>
      <c r="B645" t="str">
        <f>T("FISICO                                            ")</f>
        <v xml:space="preserve">FISICO                                            </v>
      </c>
      <c r="C645" t="str">
        <f>T("ARGANZUELA          ")</f>
        <v xml:space="preserve">ARGANZUELA          </v>
      </c>
      <c r="D645" t="str">
        <f>T("CHOPERA             ")</f>
        <v xml:space="preserve">CHOPERA             </v>
      </c>
      <c r="E645" t="str">
        <f>T("TU ")</f>
        <v xml:space="preserve">TU </v>
      </c>
      <c r="F645" t="str">
        <f>T("TURISMOS       ")</f>
        <v xml:space="preserve">TURISMOS       </v>
      </c>
      <c r="G645" t="str">
        <f>T("De 20 CABALLOS FISCALES en adelante               ")</f>
        <v xml:space="preserve">De 20 CABALLOS FISCALES en adelante               </v>
      </c>
      <c r="H645" t="str">
        <f>T("GASOLINA                                          ")</f>
        <v xml:space="preserve">GASOLINA                                          </v>
      </c>
      <c r="I645">
        <v>34</v>
      </c>
    </row>
    <row r="646" spans="1:9">
      <c r="A646" t="str">
        <f>T("2018")</f>
        <v>2018</v>
      </c>
      <c r="B646" t="str">
        <f>T("FISICO                                            ")</f>
        <v xml:space="preserve">FISICO                                            </v>
      </c>
      <c r="C646" t="str">
        <f>T("ARGANZUELA          ")</f>
        <v xml:space="preserve">ARGANZUELA          </v>
      </c>
      <c r="D646" t="str">
        <f>T("LEGAZPI             ")</f>
        <v xml:space="preserve">LEGAZPI             </v>
      </c>
      <c r="E646" t="str">
        <f>T("TU ")</f>
        <v xml:space="preserve">TU </v>
      </c>
      <c r="F646" t="str">
        <f>T("TURISMOS       ")</f>
        <v xml:space="preserve">TURISMOS       </v>
      </c>
      <c r="G646" t="str">
        <f>T("De menos de 8 CABALLOS FISCALES                   ")</f>
        <v xml:space="preserve">De menos de 8 CABALLOS FISCALES                   </v>
      </c>
      <c r="H646" t="str">
        <f>T("GASOLINA                                          ")</f>
        <v xml:space="preserve">GASOLINA                                          </v>
      </c>
      <c r="I646">
        <v>168</v>
      </c>
    </row>
    <row r="647" spans="1:9">
      <c r="A647" t="str">
        <f>T("2018")</f>
        <v>2018</v>
      </c>
      <c r="B647" t="str">
        <f>T("FISICO                                            ")</f>
        <v xml:space="preserve">FISICO                                            </v>
      </c>
      <c r="C647" t="str">
        <f>T("ARGANZUELA          ")</f>
        <v xml:space="preserve">ARGANZUELA          </v>
      </c>
      <c r="D647" t="str">
        <f>T("LEGAZPI             ")</f>
        <v xml:space="preserve">LEGAZPI             </v>
      </c>
      <c r="E647" t="str">
        <f>T("TU ")</f>
        <v xml:space="preserve">TU </v>
      </c>
      <c r="F647" t="str">
        <f>T("TURISMOS       ")</f>
        <v xml:space="preserve">TURISMOS       </v>
      </c>
      <c r="G647" t="str">
        <f>T("De 8 a 11,99 CABALLOS FISCALES                    ")</f>
        <v xml:space="preserve">De 8 a 11,99 CABALLOS FISCALES                    </v>
      </c>
      <c r="H647" t="str">
        <f>T("GASOLINA                                          ")</f>
        <v xml:space="preserve">GASOLINA                                          </v>
      </c>
      <c r="I647" s="1">
        <v>1800</v>
      </c>
    </row>
    <row r="648" spans="1:9">
      <c r="A648" t="str">
        <f>T("2018")</f>
        <v>2018</v>
      </c>
      <c r="B648" t="str">
        <f>T("FISICO                                            ")</f>
        <v xml:space="preserve">FISICO                                            </v>
      </c>
      <c r="C648" t="str">
        <f>T("ARGANZUELA          ")</f>
        <v xml:space="preserve">ARGANZUELA          </v>
      </c>
      <c r="D648" t="str">
        <f>T("LEGAZPI             ")</f>
        <v xml:space="preserve">LEGAZPI             </v>
      </c>
      <c r="E648" t="str">
        <f>T("TU ")</f>
        <v xml:space="preserve">TU </v>
      </c>
      <c r="F648" t="str">
        <f>T("TURISMOS       ")</f>
        <v xml:space="preserve">TURISMOS       </v>
      </c>
      <c r="G648" t="str">
        <f>T("De 12 a 15,99 CABALLOS FISCALES                   ")</f>
        <v xml:space="preserve">De 12 a 15,99 CABALLOS FISCALES                   </v>
      </c>
      <c r="H648" t="str">
        <f>T("GASOLINA                                          ")</f>
        <v xml:space="preserve">GASOLINA                                          </v>
      </c>
      <c r="I648">
        <v>546</v>
      </c>
    </row>
    <row r="649" spans="1:9">
      <c r="A649" t="str">
        <f>T("2018")</f>
        <v>2018</v>
      </c>
      <c r="B649" t="str">
        <f>T("FISICO                                            ")</f>
        <v xml:space="preserve">FISICO                                            </v>
      </c>
      <c r="C649" t="str">
        <f>T("ARGANZUELA          ")</f>
        <v xml:space="preserve">ARGANZUELA          </v>
      </c>
      <c r="D649" t="str">
        <f>T("LEGAZPI             ")</f>
        <v xml:space="preserve">LEGAZPI             </v>
      </c>
      <c r="E649" t="str">
        <f>T("TU ")</f>
        <v xml:space="preserve">TU </v>
      </c>
      <c r="F649" t="str">
        <f>T("TURISMOS       ")</f>
        <v xml:space="preserve">TURISMOS       </v>
      </c>
      <c r="G649" t="str">
        <f>T("De 16 a 19,99 CABALLOS FISCALES                   ")</f>
        <v xml:space="preserve">De 16 a 19,99 CABALLOS FISCALES                   </v>
      </c>
      <c r="H649" t="str">
        <f>T("GASOLINA                                          ")</f>
        <v xml:space="preserve">GASOLINA                                          </v>
      </c>
      <c r="I649">
        <v>88</v>
      </c>
    </row>
    <row r="650" spans="1:9">
      <c r="A650" t="str">
        <f>T("2018")</f>
        <v>2018</v>
      </c>
      <c r="B650" t="str">
        <f>T("FISICO                                            ")</f>
        <v xml:space="preserve">FISICO                                            </v>
      </c>
      <c r="C650" t="str">
        <f>T("ARGANZUELA          ")</f>
        <v xml:space="preserve">ARGANZUELA          </v>
      </c>
      <c r="D650" t="str">
        <f>T("LEGAZPI             ")</f>
        <v xml:space="preserve">LEGAZPI             </v>
      </c>
      <c r="E650" t="str">
        <f>T("TU ")</f>
        <v xml:space="preserve">TU </v>
      </c>
      <c r="F650" t="str">
        <f>T("TURISMOS       ")</f>
        <v xml:space="preserve">TURISMOS       </v>
      </c>
      <c r="G650" t="str">
        <f>T("De 20 CABALLOS FISCALES en adelante               ")</f>
        <v xml:space="preserve">De 20 CABALLOS FISCALES en adelante               </v>
      </c>
      <c r="H650" t="str">
        <f>T("GASOLINA                                          ")</f>
        <v xml:space="preserve">GASOLINA                                          </v>
      </c>
      <c r="I650">
        <v>59</v>
      </c>
    </row>
    <row r="651" spans="1:9">
      <c r="A651" t="str">
        <f>T("2018")</f>
        <v>2018</v>
      </c>
      <c r="B651" t="str">
        <f>T("FISICO                                            ")</f>
        <v xml:space="preserve">FISICO                                            </v>
      </c>
      <c r="C651" t="str">
        <f>T("ARGANZUELA          ")</f>
        <v xml:space="preserve">ARGANZUELA          </v>
      </c>
      <c r="D651" t="str">
        <f>T("DELICIAS            ")</f>
        <v xml:space="preserve">DELICIAS            </v>
      </c>
      <c r="E651" t="str">
        <f>T("TU ")</f>
        <v xml:space="preserve">TU </v>
      </c>
      <c r="F651" t="str">
        <f>T("TURISMOS       ")</f>
        <v xml:space="preserve">TURISMOS       </v>
      </c>
      <c r="G651" t="str">
        <f>T("De menos de 8 CABALLOS FISCALES                   ")</f>
        <v xml:space="preserve">De menos de 8 CABALLOS FISCALES                   </v>
      </c>
      <c r="H651" t="str">
        <f>T("GASOLINA                                          ")</f>
        <v xml:space="preserve">GASOLINA                                          </v>
      </c>
      <c r="I651">
        <v>210</v>
      </c>
    </row>
    <row r="652" spans="1:9">
      <c r="A652" t="str">
        <f>T("2018")</f>
        <v>2018</v>
      </c>
      <c r="B652" t="str">
        <f>T("FISICO                                            ")</f>
        <v xml:space="preserve">FISICO                                            </v>
      </c>
      <c r="C652" t="str">
        <f>T("ARGANZUELA          ")</f>
        <v xml:space="preserve">ARGANZUELA          </v>
      </c>
      <c r="D652" t="str">
        <f>T("DELICIAS            ")</f>
        <v xml:space="preserve">DELICIAS            </v>
      </c>
      <c r="E652" t="str">
        <f>T("TU ")</f>
        <v xml:space="preserve">TU </v>
      </c>
      <c r="F652" t="str">
        <f>T("TURISMOS       ")</f>
        <v xml:space="preserve">TURISMOS       </v>
      </c>
      <c r="G652" t="str">
        <f>T("De 8 a 11,99 CABALLOS FISCALES                    ")</f>
        <v xml:space="preserve">De 8 a 11,99 CABALLOS FISCALES                    </v>
      </c>
      <c r="H652" t="str">
        <f>T("GASOLINA                                          ")</f>
        <v xml:space="preserve">GASOLINA                                          </v>
      </c>
      <c r="I652" s="1">
        <v>2371</v>
      </c>
    </row>
    <row r="653" spans="1:9">
      <c r="A653" t="str">
        <f>T("2018")</f>
        <v>2018</v>
      </c>
      <c r="B653" t="str">
        <f>T("FISICO                                            ")</f>
        <v xml:space="preserve">FISICO                                            </v>
      </c>
      <c r="C653" t="str">
        <f>T("ARGANZUELA          ")</f>
        <v xml:space="preserve">ARGANZUELA          </v>
      </c>
      <c r="D653" t="str">
        <f>T("DELICIAS            ")</f>
        <v xml:space="preserve">DELICIAS            </v>
      </c>
      <c r="E653" t="str">
        <f>T("TU ")</f>
        <v xml:space="preserve">TU </v>
      </c>
      <c r="F653" t="str">
        <f>T("TURISMOS       ")</f>
        <v xml:space="preserve">TURISMOS       </v>
      </c>
      <c r="G653" t="str">
        <f>T("De 12 a 15,99 CABALLOS FISCALES                   ")</f>
        <v xml:space="preserve">De 12 a 15,99 CABALLOS FISCALES                   </v>
      </c>
      <c r="H653" t="str">
        <f>T("GASOLINA                                          ")</f>
        <v xml:space="preserve">GASOLINA                                          </v>
      </c>
      <c r="I653">
        <v>795</v>
      </c>
    </row>
    <row r="654" spans="1:9">
      <c r="A654" t="str">
        <f>T("2018")</f>
        <v>2018</v>
      </c>
      <c r="B654" t="str">
        <f>T("FISICO                                            ")</f>
        <v xml:space="preserve">FISICO                                            </v>
      </c>
      <c r="C654" t="str">
        <f>T("ARGANZUELA          ")</f>
        <v xml:space="preserve">ARGANZUELA          </v>
      </c>
      <c r="D654" t="str">
        <f>T("DELICIAS            ")</f>
        <v xml:space="preserve">DELICIAS            </v>
      </c>
      <c r="E654" t="str">
        <f>T("TU ")</f>
        <v xml:space="preserve">TU </v>
      </c>
      <c r="F654" t="str">
        <f>T("TURISMOS       ")</f>
        <v xml:space="preserve">TURISMOS       </v>
      </c>
      <c r="G654" t="str">
        <f>T("De 16 a 19,99 CABALLOS FISCALES                   ")</f>
        <v xml:space="preserve">De 16 a 19,99 CABALLOS FISCALES                   </v>
      </c>
      <c r="H654" t="str">
        <f>T("GASOLINA                                          ")</f>
        <v xml:space="preserve">GASOLINA                                          </v>
      </c>
      <c r="I654">
        <v>157</v>
      </c>
    </row>
    <row r="655" spans="1:9">
      <c r="A655" t="str">
        <f>T("2018")</f>
        <v>2018</v>
      </c>
      <c r="B655" t="str">
        <f>T("FISICO                                            ")</f>
        <v xml:space="preserve">FISICO                                            </v>
      </c>
      <c r="C655" t="str">
        <f>T("ARGANZUELA          ")</f>
        <v xml:space="preserve">ARGANZUELA          </v>
      </c>
      <c r="D655" t="str">
        <f>T("DELICIAS            ")</f>
        <v xml:space="preserve">DELICIAS            </v>
      </c>
      <c r="E655" t="str">
        <f>T("TU ")</f>
        <v xml:space="preserve">TU </v>
      </c>
      <c r="F655" t="str">
        <f>T("TURISMOS       ")</f>
        <v xml:space="preserve">TURISMOS       </v>
      </c>
      <c r="G655" t="str">
        <f>T("De 20 CABALLOS FISCALES en adelante               ")</f>
        <v xml:space="preserve">De 20 CABALLOS FISCALES en adelante               </v>
      </c>
      <c r="H655" t="str">
        <f>T("GASOLINA                                          ")</f>
        <v xml:space="preserve">GASOLINA                                          </v>
      </c>
      <c r="I655">
        <v>76</v>
      </c>
    </row>
    <row r="656" spans="1:9">
      <c r="A656" t="str">
        <f>T("2018")</f>
        <v>2018</v>
      </c>
      <c r="B656" t="str">
        <f>T("FISICO                                            ")</f>
        <v xml:space="preserve">FISICO                                            </v>
      </c>
      <c r="C656" t="str">
        <f>T("ARGANZUELA          ")</f>
        <v xml:space="preserve">ARGANZUELA          </v>
      </c>
      <c r="D656" t="str">
        <f>T("PALOS DE MOGUER     ")</f>
        <v xml:space="preserve">PALOS DE MOGUER     </v>
      </c>
      <c r="E656" t="str">
        <f>T("TU ")</f>
        <v xml:space="preserve">TU </v>
      </c>
      <c r="F656" t="str">
        <f>T("TURISMOS       ")</f>
        <v xml:space="preserve">TURISMOS       </v>
      </c>
      <c r="G656" t="str">
        <f>T("De menos de 8 CABALLOS FISCALES                   ")</f>
        <v xml:space="preserve">De menos de 8 CABALLOS FISCALES                   </v>
      </c>
      <c r="H656" t="str">
        <f>T("GASOLINA                                          ")</f>
        <v xml:space="preserve">GASOLINA                                          </v>
      </c>
      <c r="I656">
        <v>189</v>
      </c>
    </row>
    <row r="657" spans="1:9">
      <c r="A657" t="str">
        <f>T("2018")</f>
        <v>2018</v>
      </c>
      <c r="B657" t="str">
        <f>T("FISICO                                            ")</f>
        <v xml:space="preserve">FISICO                                            </v>
      </c>
      <c r="C657" t="str">
        <f>T("ARGANZUELA          ")</f>
        <v xml:space="preserve">ARGANZUELA          </v>
      </c>
      <c r="D657" t="str">
        <f>T("PALOS DE MOGUER     ")</f>
        <v xml:space="preserve">PALOS DE MOGUER     </v>
      </c>
      <c r="E657" t="str">
        <f>T("TU ")</f>
        <v xml:space="preserve">TU </v>
      </c>
      <c r="F657" t="str">
        <f>T("TURISMOS       ")</f>
        <v xml:space="preserve">TURISMOS       </v>
      </c>
      <c r="G657" t="str">
        <f>T("De 8 a 11,99 CABALLOS FISCALES                    ")</f>
        <v xml:space="preserve">De 8 a 11,99 CABALLOS FISCALES                    </v>
      </c>
      <c r="H657" t="str">
        <f>T("GASOLINA                                          ")</f>
        <v xml:space="preserve">GASOLINA                                          </v>
      </c>
      <c r="I657" s="1">
        <v>2198</v>
      </c>
    </row>
    <row r="658" spans="1:9">
      <c r="A658" t="str">
        <f>T("2018")</f>
        <v>2018</v>
      </c>
      <c r="B658" t="str">
        <f>T("FISICO                                            ")</f>
        <v xml:space="preserve">FISICO                                            </v>
      </c>
      <c r="C658" t="str">
        <f>T("ARGANZUELA          ")</f>
        <v xml:space="preserve">ARGANZUELA          </v>
      </c>
      <c r="D658" t="str">
        <f>T("PALOS DE MOGUER     ")</f>
        <v xml:space="preserve">PALOS DE MOGUER     </v>
      </c>
      <c r="E658" t="str">
        <f>T("TU ")</f>
        <v xml:space="preserve">TU </v>
      </c>
      <c r="F658" t="str">
        <f>T("TURISMOS       ")</f>
        <v xml:space="preserve">TURISMOS       </v>
      </c>
      <c r="G658" t="str">
        <f>T("De 12 a 15,99 CABALLOS FISCALES                   ")</f>
        <v xml:space="preserve">De 12 a 15,99 CABALLOS FISCALES                   </v>
      </c>
      <c r="H658" t="str">
        <f>T("GASOLINA                                          ")</f>
        <v xml:space="preserve">GASOLINA                                          </v>
      </c>
      <c r="I658">
        <v>771</v>
      </c>
    </row>
    <row r="659" spans="1:9">
      <c r="A659" t="str">
        <f>T("2018")</f>
        <v>2018</v>
      </c>
      <c r="B659" t="str">
        <f>T("FISICO                                            ")</f>
        <v xml:space="preserve">FISICO                                            </v>
      </c>
      <c r="C659" t="str">
        <f>T("ARGANZUELA          ")</f>
        <v xml:space="preserve">ARGANZUELA          </v>
      </c>
      <c r="D659" t="str">
        <f>T("PALOS DE MOGUER     ")</f>
        <v xml:space="preserve">PALOS DE MOGUER     </v>
      </c>
      <c r="E659" t="str">
        <f>T("TU ")</f>
        <v xml:space="preserve">TU </v>
      </c>
      <c r="F659" t="str">
        <f>T("TURISMOS       ")</f>
        <v xml:space="preserve">TURISMOS       </v>
      </c>
      <c r="G659" t="str">
        <f>T("De 16 a 19,99 CABALLOS FISCALES                   ")</f>
        <v xml:space="preserve">De 16 a 19,99 CABALLOS FISCALES                   </v>
      </c>
      <c r="H659" t="str">
        <f>T("GASOLINA                                          ")</f>
        <v xml:space="preserve">GASOLINA                                          </v>
      </c>
      <c r="I659">
        <v>138</v>
      </c>
    </row>
    <row r="660" spans="1:9">
      <c r="A660" t="str">
        <f>T("2018")</f>
        <v>2018</v>
      </c>
      <c r="B660" t="str">
        <f>T("FISICO                                            ")</f>
        <v xml:space="preserve">FISICO                                            </v>
      </c>
      <c r="C660" t="str">
        <f>T("ARGANZUELA          ")</f>
        <v xml:space="preserve">ARGANZUELA          </v>
      </c>
      <c r="D660" t="str">
        <f>T("PALOS DE MOGUER     ")</f>
        <v xml:space="preserve">PALOS DE MOGUER     </v>
      </c>
      <c r="E660" t="str">
        <f>T("TU ")</f>
        <v xml:space="preserve">TU </v>
      </c>
      <c r="F660" t="str">
        <f>T("TURISMOS       ")</f>
        <v xml:space="preserve">TURISMOS       </v>
      </c>
      <c r="G660" t="str">
        <f>T("De 20 CABALLOS FISCALES en adelante               ")</f>
        <v xml:space="preserve">De 20 CABALLOS FISCALES en adelante               </v>
      </c>
      <c r="H660" t="str">
        <f>T("GASOLINA                                          ")</f>
        <v xml:space="preserve">GASOLINA                                          </v>
      </c>
      <c r="I660">
        <v>51</v>
      </c>
    </row>
    <row r="661" spans="1:9">
      <c r="A661" t="str">
        <f>T("2018")</f>
        <v>2018</v>
      </c>
      <c r="B661" t="str">
        <f>T("FISICO                                            ")</f>
        <v xml:space="preserve">FISICO                                            </v>
      </c>
      <c r="C661" t="str">
        <f>T("ARGANZUELA          ")</f>
        <v xml:space="preserve">ARGANZUELA          </v>
      </c>
      <c r="D661" t="str">
        <f>T("ATOCHA              ")</f>
        <v xml:space="preserve">ATOCHA              </v>
      </c>
      <c r="E661" t="str">
        <f>T("TU ")</f>
        <v xml:space="preserve">TU </v>
      </c>
      <c r="F661" t="str">
        <f>T("TURISMOS       ")</f>
        <v xml:space="preserve">TURISMOS       </v>
      </c>
      <c r="G661" t="str">
        <f>T("De menos de 8 CABALLOS FISCALES                   ")</f>
        <v xml:space="preserve">De menos de 8 CABALLOS FISCALES                   </v>
      </c>
      <c r="H661" t="str">
        <f>T("GASOLINA                                          ")</f>
        <v xml:space="preserve">GASOLINA                                          </v>
      </c>
      <c r="I661">
        <v>7</v>
      </c>
    </row>
    <row r="662" spans="1:9">
      <c r="A662" t="str">
        <f>T("2018")</f>
        <v>2018</v>
      </c>
      <c r="B662" t="str">
        <f>T("FISICO                                            ")</f>
        <v xml:space="preserve">FISICO                                            </v>
      </c>
      <c r="C662" t="str">
        <f>T("ARGANZUELA          ")</f>
        <v xml:space="preserve">ARGANZUELA          </v>
      </c>
      <c r="D662" t="str">
        <f>T("ATOCHA              ")</f>
        <v xml:space="preserve">ATOCHA              </v>
      </c>
      <c r="E662" t="str">
        <f>T("TU ")</f>
        <v xml:space="preserve">TU </v>
      </c>
      <c r="F662" t="str">
        <f>T("TURISMOS       ")</f>
        <v xml:space="preserve">TURISMOS       </v>
      </c>
      <c r="G662" t="str">
        <f>T("De 8 a 11,99 CABALLOS FISCALES                    ")</f>
        <v xml:space="preserve">De 8 a 11,99 CABALLOS FISCALES                    </v>
      </c>
      <c r="H662" t="str">
        <f>T("GASOLINA                                          ")</f>
        <v xml:space="preserve">GASOLINA                                          </v>
      </c>
      <c r="I662">
        <v>105</v>
      </c>
    </row>
    <row r="663" spans="1:9">
      <c r="A663" t="str">
        <f>T("2018")</f>
        <v>2018</v>
      </c>
      <c r="B663" t="str">
        <f>T("FISICO                                            ")</f>
        <v xml:space="preserve">FISICO                                            </v>
      </c>
      <c r="C663" t="str">
        <f>T("ARGANZUELA          ")</f>
        <v xml:space="preserve">ARGANZUELA          </v>
      </c>
      <c r="D663" t="str">
        <f>T("ATOCHA              ")</f>
        <v xml:space="preserve">ATOCHA              </v>
      </c>
      <c r="E663" t="str">
        <f>T("TU ")</f>
        <v xml:space="preserve">TU </v>
      </c>
      <c r="F663" t="str">
        <f>T("TURISMOS       ")</f>
        <v xml:space="preserve">TURISMOS       </v>
      </c>
      <c r="G663" t="str">
        <f>T("De 12 a 15,99 CABALLOS FISCALES                   ")</f>
        <v xml:space="preserve">De 12 a 15,99 CABALLOS FISCALES                   </v>
      </c>
      <c r="H663" t="str">
        <f>T("GASOLINA                                          ")</f>
        <v xml:space="preserve">GASOLINA                                          </v>
      </c>
      <c r="I663">
        <v>47</v>
      </c>
    </row>
    <row r="664" spans="1:9">
      <c r="A664" t="str">
        <f>T("2018")</f>
        <v>2018</v>
      </c>
      <c r="B664" t="str">
        <f>T("FISICO                                            ")</f>
        <v xml:space="preserve">FISICO                                            </v>
      </c>
      <c r="C664" t="str">
        <f>T("ARGANZUELA          ")</f>
        <v xml:space="preserve">ARGANZUELA          </v>
      </c>
      <c r="D664" t="str">
        <f>T("ATOCHA              ")</f>
        <v xml:space="preserve">ATOCHA              </v>
      </c>
      <c r="E664" t="str">
        <f>T("TU ")</f>
        <v xml:space="preserve">TU </v>
      </c>
      <c r="F664" t="str">
        <f>T("TURISMOS       ")</f>
        <v xml:space="preserve">TURISMOS       </v>
      </c>
      <c r="G664" t="str">
        <f>T("De 16 a 19,99 CABALLOS FISCALES                   ")</f>
        <v xml:space="preserve">De 16 a 19,99 CABALLOS FISCALES                   </v>
      </c>
      <c r="H664" t="str">
        <f>T("GASOLINA                                          ")</f>
        <v xml:space="preserve">GASOLINA                                          </v>
      </c>
      <c r="I664">
        <v>5</v>
      </c>
    </row>
    <row r="665" spans="1:9">
      <c r="A665" t="str">
        <f>T("2018")</f>
        <v>2018</v>
      </c>
      <c r="B665" t="str">
        <f>T("FISICO                                            ")</f>
        <v xml:space="preserve">FISICO                                            </v>
      </c>
      <c r="C665" t="str">
        <f>T("ARGANZUELA          ")</f>
        <v xml:space="preserve">ARGANZUELA          </v>
      </c>
      <c r="D665" t="str">
        <f>T("ATOCHA              ")</f>
        <v xml:space="preserve">ATOCHA              </v>
      </c>
      <c r="E665" t="str">
        <f>T("TU ")</f>
        <v xml:space="preserve">TU </v>
      </c>
      <c r="F665" t="str">
        <f>T("TURISMOS       ")</f>
        <v xml:space="preserve">TURISMOS       </v>
      </c>
      <c r="G665" t="str">
        <f>T("De 20 CABALLOS FISCALES en adelante               ")</f>
        <v xml:space="preserve">De 20 CABALLOS FISCALES en adelante               </v>
      </c>
      <c r="H665" t="str">
        <f>T("GASOLINA                                          ")</f>
        <v xml:space="preserve">GASOLINA                                          </v>
      </c>
      <c r="I665">
        <v>5</v>
      </c>
    </row>
    <row r="666" spans="1:9">
      <c r="A666" t="str">
        <f>T("2018")</f>
        <v>2018</v>
      </c>
      <c r="B666" t="str">
        <f>T("JURIDICO                                          ")</f>
        <v xml:space="preserve">JURIDICO                                          </v>
      </c>
      <c r="C666" t="str">
        <f>T("ARGANZUELA          ")</f>
        <v xml:space="preserve">ARGANZUELA          </v>
      </c>
      <c r="D666" t="str">
        <f>T("SIN BARRIO          ")</f>
        <v xml:space="preserve">SIN BARRIO          </v>
      </c>
      <c r="E666" t="str">
        <f>T("TU ")</f>
        <v xml:space="preserve">TU </v>
      </c>
      <c r="F666" t="str">
        <f>T("TURISMOS       ")</f>
        <v xml:space="preserve">TURISMOS       </v>
      </c>
      <c r="G666" t="str">
        <f>T("De menos de 8 CABALLOS FISCALES                   ")</f>
        <v xml:space="preserve">De menos de 8 CABALLOS FISCALES                   </v>
      </c>
      <c r="H666" t="str">
        <f>T("GASOLINA                                          ")</f>
        <v xml:space="preserve">GASOLINA                                          </v>
      </c>
      <c r="I666">
        <v>1</v>
      </c>
    </row>
    <row r="667" spans="1:9">
      <c r="A667" t="str">
        <f>T("2018")</f>
        <v>2018</v>
      </c>
      <c r="B667" t="str">
        <f>T("JURIDICO                                          ")</f>
        <v xml:space="preserve">JURIDICO                                          </v>
      </c>
      <c r="C667" t="str">
        <f>T("ARGANZUELA          ")</f>
        <v xml:space="preserve">ARGANZUELA          </v>
      </c>
      <c r="D667" t="str">
        <f>T("SIN BARRIO          ")</f>
        <v xml:space="preserve">SIN BARRIO          </v>
      </c>
      <c r="E667" t="str">
        <f>T("TU ")</f>
        <v xml:space="preserve">TU </v>
      </c>
      <c r="F667" t="str">
        <f>T("TURISMOS       ")</f>
        <v xml:space="preserve">TURISMOS       </v>
      </c>
      <c r="G667" t="str">
        <f>T("De 8 a 11,99 CABALLOS FISCALES                    ")</f>
        <v xml:space="preserve">De 8 a 11,99 CABALLOS FISCALES                    </v>
      </c>
      <c r="H667" t="str">
        <f>T("GASOLINA                                          ")</f>
        <v xml:space="preserve">GASOLINA                                          </v>
      </c>
      <c r="I667">
        <v>11</v>
      </c>
    </row>
    <row r="668" spans="1:9">
      <c r="A668" t="str">
        <f>T("2018")</f>
        <v>2018</v>
      </c>
      <c r="B668" t="str">
        <f>T("JURIDICO                                          ")</f>
        <v xml:space="preserve">JURIDICO                                          </v>
      </c>
      <c r="C668" t="str">
        <f>T("ARGANZUELA          ")</f>
        <v xml:space="preserve">ARGANZUELA          </v>
      </c>
      <c r="D668" t="str">
        <f>T("SIN BARRIO          ")</f>
        <v xml:space="preserve">SIN BARRIO          </v>
      </c>
      <c r="E668" t="str">
        <f>T("TU ")</f>
        <v xml:space="preserve">TU </v>
      </c>
      <c r="F668" t="str">
        <f>T("TURISMOS       ")</f>
        <v xml:space="preserve">TURISMOS       </v>
      </c>
      <c r="G668" t="str">
        <f>T("De 12 a 15,99 CABALLOS FISCALES                   ")</f>
        <v xml:space="preserve">De 12 a 15,99 CABALLOS FISCALES                   </v>
      </c>
      <c r="H668" t="str">
        <f>T("GASOLINA                                          ")</f>
        <v xml:space="preserve">GASOLINA                                          </v>
      </c>
      <c r="I668">
        <v>4</v>
      </c>
    </row>
    <row r="669" spans="1:9">
      <c r="A669" t="str">
        <f>T("2018")</f>
        <v>2018</v>
      </c>
      <c r="B669" t="str">
        <f>T("JURIDICO                                          ")</f>
        <v xml:space="preserve">JURIDICO                                          </v>
      </c>
      <c r="C669" t="str">
        <f>T("ARGANZUELA          ")</f>
        <v xml:space="preserve">ARGANZUELA          </v>
      </c>
      <c r="D669" t="str">
        <f>T("SIN BARRIO          ")</f>
        <v xml:space="preserve">SIN BARRIO          </v>
      </c>
      <c r="E669" t="str">
        <f>T("TU ")</f>
        <v xml:space="preserve">TU </v>
      </c>
      <c r="F669" t="str">
        <f>T("TURISMOS       ")</f>
        <v xml:space="preserve">TURISMOS       </v>
      </c>
      <c r="G669" t="str">
        <f>T("De 20 CABALLOS FISCALES en adelante               ")</f>
        <v xml:space="preserve">De 20 CABALLOS FISCALES en adelante               </v>
      </c>
      <c r="H669" t="str">
        <f>T("GASOLINA                                          ")</f>
        <v xml:space="preserve">GASOLINA                                          </v>
      </c>
      <c r="I669">
        <v>1</v>
      </c>
    </row>
    <row r="670" spans="1:9">
      <c r="A670" t="str">
        <f>T("2018")</f>
        <v>2018</v>
      </c>
      <c r="B670" t="str">
        <f>T("JURIDICO                                          ")</f>
        <v xml:space="preserve">JURIDICO                                          </v>
      </c>
      <c r="C670" t="str">
        <f>T("ARGANZUELA          ")</f>
        <v xml:space="preserve">ARGANZUELA          </v>
      </c>
      <c r="D670" t="str">
        <f>T("IMPERIAL            ")</f>
        <v xml:space="preserve">IMPERIAL            </v>
      </c>
      <c r="E670" t="str">
        <f>T("TU ")</f>
        <v xml:space="preserve">TU </v>
      </c>
      <c r="F670" t="str">
        <f>T("TURISMOS       ")</f>
        <v xml:space="preserve">TURISMOS       </v>
      </c>
      <c r="G670" t="str">
        <f>T("De menos de 8 CABALLOS FISCALES                   ")</f>
        <v xml:space="preserve">De menos de 8 CABALLOS FISCALES                   </v>
      </c>
      <c r="H670" t="str">
        <f>T("GASOLINA                                          ")</f>
        <v xml:space="preserve">GASOLINA                                          </v>
      </c>
      <c r="I670">
        <v>15</v>
      </c>
    </row>
    <row r="671" spans="1:9">
      <c r="A671" t="str">
        <f>T("2018")</f>
        <v>2018</v>
      </c>
      <c r="B671" t="str">
        <f>T("JURIDICO                                          ")</f>
        <v xml:space="preserve">JURIDICO                                          </v>
      </c>
      <c r="C671" t="str">
        <f>T("ARGANZUELA          ")</f>
        <v xml:space="preserve">ARGANZUELA          </v>
      </c>
      <c r="D671" t="str">
        <f>T("IMPERIAL            ")</f>
        <v xml:space="preserve">IMPERIAL            </v>
      </c>
      <c r="E671" t="str">
        <f>T("TU ")</f>
        <v xml:space="preserve">TU </v>
      </c>
      <c r="F671" t="str">
        <f>T("TURISMOS       ")</f>
        <v xml:space="preserve">TURISMOS       </v>
      </c>
      <c r="G671" t="str">
        <f>T("De 8 a 11,99 CABALLOS FISCALES                    ")</f>
        <v xml:space="preserve">De 8 a 11,99 CABALLOS FISCALES                    </v>
      </c>
      <c r="H671" t="str">
        <f>T("GASOLINA                                          ")</f>
        <v xml:space="preserve">GASOLINA                                          </v>
      </c>
      <c r="I671">
        <v>73</v>
      </c>
    </row>
    <row r="672" spans="1:9">
      <c r="A672" t="str">
        <f>T("2018")</f>
        <v>2018</v>
      </c>
      <c r="B672" t="str">
        <f>T("JURIDICO                                          ")</f>
        <v xml:space="preserve">JURIDICO                                          </v>
      </c>
      <c r="C672" t="str">
        <f>T("ARGANZUELA          ")</f>
        <v xml:space="preserve">ARGANZUELA          </v>
      </c>
      <c r="D672" t="str">
        <f>T("IMPERIAL            ")</f>
        <v xml:space="preserve">IMPERIAL            </v>
      </c>
      <c r="E672" t="str">
        <f>T("TU ")</f>
        <v xml:space="preserve">TU </v>
      </c>
      <c r="F672" t="str">
        <f>T("TURISMOS       ")</f>
        <v xml:space="preserve">TURISMOS       </v>
      </c>
      <c r="G672" t="str">
        <f>T("De 12 a 15,99 CABALLOS FISCALES                   ")</f>
        <v xml:space="preserve">De 12 a 15,99 CABALLOS FISCALES                   </v>
      </c>
      <c r="H672" t="str">
        <f>T("GASOLINA                                          ")</f>
        <v xml:space="preserve">GASOLINA                                          </v>
      </c>
      <c r="I672">
        <v>40</v>
      </c>
    </row>
    <row r="673" spans="1:9">
      <c r="A673" t="str">
        <f>T("2018")</f>
        <v>2018</v>
      </c>
      <c r="B673" t="str">
        <f>T("JURIDICO                                          ")</f>
        <v xml:space="preserve">JURIDICO                                          </v>
      </c>
      <c r="C673" t="str">
        <f>T("ARGANZUELA          ")</f>
        <v xml:space="preserve">ARGANZUELA          </v>
      </c>
      <c r="D673" t="str">
        <f>T("IMPERIAL            ")</f>
        <v xml:space="preserve">IMPERIAL            </v>
      </c>
      <c r="E673" t="str">
        <f>T("TU ")</f>
        <v xml:space="preserve">TU </v>
      </c>
      <c r="F673" t="str">
        <f>T("TURISMOS       ")</f>
        <v xml:space="preserve">TURISMOS       </v>
      </c>
      <c r="G673" t="str">
        <f>T("De 16 a 19,99 CABALLOS FISCALES                   ")</f>
        <v xml:space="preserve">De 16 a 19,99 CABALLOS FISCALES                   </v>
      </c>
      <c r="H673" t="str">
        <f>T("GASOLINA                                          ")</f>
        <v xml:space="preserve">GASOLINA                                          </v>
      </c>
      <c r="I673">
        <v>18</v>
      </c>
    </row>
    <row r="674" spans="1:9">
      <c r="A674" t="str">
        <f>T("2018")</f>
        <v>2018</v>
      </c>
      <c r="B674" t="str">
        <f>T("JURIDICO                                          ")</f>
        <v xml:space="preserve">JURIDICO                                          </v>
      </c>
      <c r="C674" t="str">
        <f>T("ARGANZUELA          ")</f>
        <v xml:space="preserve">ARGANZUELA          </v>
      </c>
      <c r="D674" t="str">
        <f>T("IMPERIAL            ")</f>
        <v xml:space="preserve">IMPERIAL            </v>
      </c>
      <c r="E674" t="str">
        <f>T("TU ")</f>
        <v xml:space="preserve">TU </v>
      </c>
      <c r="F674" t="str">
        <f>T("TURISMOS       ")</f>
        <v xml:space="preserve">TURISMOS       </v>
      </c>
      <c r="G674" t="str">
        <f>T("De 20 CABALLOS FISCALES en adelante               ")</f>
        <v xml:space="preserve">De 20 CABALLOS FISCALES en adelante               </v>
      </c>
      <c r="H674" t="str">
        <f>T("GASOLINA                                          ")</f>
        <v xml:space="preserve">GASOLINA                                          </v>
      </c>
      <c r="I674">
        <v>24</v>
      </c>
    </row>
    <row r="675" spans="1:9">
      <c r="A675" t="str">
        <f>T("2018")</f>
        <v>2018</v>
      </c>
      <c r="B675" t="str">
        <f>T("JURIDICO                                          ")</f>
        <v xml:space="preserve">JURIDICO                                          </v>
      </c>
      <c r="C675" t="str">
        <f>T("ARGANZUELA          ")</f>
        <v xml:space="preserve">ARGANZUELA          </v>
      </c>
      <c r="D675" t="str">
        <f>T("ACACIAS             ")</f>
        <v xml:space="preserve">ACACIAS             </v>
      </c>
      <c r="E675" t="str">
        <f>T("TU ")</f>
        <v xml:space="preserve">TU </v>
      </c>
      <c r="F675" t="str">
        <f>T("TURISMOS       ")</f>
        <v xml:space="preserve">TURISMOS       </v>
      </c>
      <c r="G675" t="str">
        <f>T("De menos de 8 CABALLOS FISCALES                   ")</f>
        <v xml:space="preserve">De menos de 8 CABALLOS FISCALES                   </v>
      </c>
      <c r="H675" t="str">
        <f>T("GASOLINA                                          ")</f>
        <v xml:space="preserve">GASOLINA                                          </v>
      </c>
      <c r="I675">
        <v>19</v>
      </c>
    </row>
    <row r="676" spans="1:9">
      <c r="A676" t="str">
        <f>T("2018")</f>
        <v>2018</v>
      </c>
      <c r="B676" t="str">
        <f>T("JURIDICO                                          ")</f>
        <v xml:space="preserve">JURIDICO                                          </v>
      </c>
      <c r="C676" t="str">
        <f>T("ARGANZUELA          ")</f>
        <v xml:space="preserve">ARGANZUELA          </v>
      </c>
      <c r="D676" t="str">
        <f>T("ACACIAS             ")</f>
        <v xml:space="preserve">ACACIAS             </v>
      </c>
      <c r="E676" t="str">
        <f>T("TU ")</f>
        <v xml:space="preserve">TU </v>
      </c>
      <c r="F676" t="str">
        <f>T("TURISMOS       ")</f>
        <v xml:space="preserve">TURISMOS       </v>
      </c>
      <c r="G676" t="str">
        <f>T("De 8 a 11,99 CABALLOS FISCALES                    ")</f>
        <v xml:space="preserve">De 8 a 11,99 CABALLOS FISCALES                    </v>
      </c>
      <c r="H676" t="str">
        <f>T("GASOLINA                                          ")</f>
        <v xml:space="preserve">GASOLINA                                          </v>
      </c>
      <c r="I676">
        <v>111</v>
      </c>
    </row>
    <row r="677" spans="1:9">
      <c r="A677" t="str">
        <f>T("2018")</f>
        <v>2018</v>
      </c>
      <c r="B677" t="str">
        <f>T("JURIDICO                                          ")</f>
        <v xml:space="preserve">JURIDICO                                          </v>
      </c>
      <c r="C677" t="str">
        <f>T("ARGANZUELA          ")</f>
        <v xml:space="preserve">ARGANZUELA          </v>
      </c>
      <c r="D677" t="str">
        <f>T("ACACIAS             ")</f>
        <v xml:space="preserve">ACACIAS             </v>
      </c>
      <c r="E677" t="str">
        <f>T("TU ")</f>
        <v xml:space="preserve">TU </v>
      </c>
      <c r="F677" t="str">
        <f>T("TURISMOS       ")</f>
        <v xml:space="preserve">TURISMOS       </v>
      </c>
      <c r="G677" t="str">
        <f>T("De 12 a 15,99 CABALLOS FISCALES                   ")</f>
        <v xml:space="preserve">De 12 a 15,99 CABALLOS FISCALES                   </v>
      </c>
      <c r="H677" t="str">
        <f>T("GASOLINA                                          ")</f>
        <v xml:space="preserve">GASOLINA                                          </v>
      </c>
      <c r="I677">
        <v>66</v>
      </c>
    </row>
    <row r="678" spans="1:9">
      <c r="A678" t="str">
        <f>T("2018")</f>
        <v>2018</v>
      </c>
      <c r="B678" t="str">
        <f>T("JURIDICO                                          ")</f>
        <v xml:space="preserve">JURIDICO                                          </v>
      </c>
      <c r="C678" t="str">
        <f>T("ARGANZUELA          ")</f>
        <v xml:space="preserve">ARGANZUELA          </v>
      </c>
      <c r="D678" t="str">
        <f>T("ACACIAS             ")</f>
        <v xml:space="preserve">ACACIAS             </v>
      </c>
      <c r="E678" t="str">
        <f>T("TU ")</f>
        <v xml:space="preserve">TU </v>
      </c>
      <c r="F678" t="str">
        <f>T("TURISMOS       ")</f>
        <v xml:space="preserve">TURISMOS       </v>
      </c>
      <c r="G678" t="str">
        <f>T("De 16 a 19,99 CABALLOS FISCALES                   ")</f>
        <v xml:space="preserve">De 16 a 19,99 CABALLOS FISCALES                   </v>
      </c>
      <c r="H678" t="str">
        <f>T("GASOLINA                                          ")</f>
        <v xml:space="preserve">GASOLINA                                          </v>
      </c>
      <c r="I678">
        <v>27</v>
      </c>
    </row>
    <row r="679" spans="1:9">
      <c r="A679" t="str">
        <f>T("2018")</f>
        <v>2018</v>
      </c>
      <c r="B679" t="str">
        <f>T("JURIDICO                                          ")</f>
        <v xml:space="preserve">JURIDICO                                          </v>
      </c>
      <c r="C679" t="str">
        <f>T("ARGANZUELA          ")</f>
        <v xml:space="preserve">ARGANZUELA          </v>
      </c>
      <c r="D679" t="str">
        <f>T("ACACIAS             ")</f>
        <v xml:space="preserve">ACACIAS             </v>
      </c>
      <c r="E679" t="str">
        <f>T("TU ")</f>
        <v xml:space="preserve">TU </v>
      </c>
      <c r="F679" t="str">
        <f>T("TURISMOS       ")</f>
        <v xml:space="preserve">TURISMOS       </v>
      </c>
      <c r="G679" t="str">
        <f>T("De 20 CABALLOS FISCALES en adelante               ")</f>
        <v xml:space="preserve">De 20 CABALLOS FISCALES en adelante               </v>
      </c>
      <c r="H679" t="str">
        <f>T("GASOLINA                                          ")</f>
        <v xml:space="preserve">GASOLINA                                          </v>
      </c>
      <c r="I679">
        <v>22</v>
      </c>
    </row>
    <row r="680" spans="1:9">
      <c r="A680" t="str">
        <f>T("2018")</f>
        <v>2018</v>
      </c>
      <c r="B680" t="str">
        <f>T("JURIDICO                                          ")</f>
        <v xml:space="preserve">JURIDICO                                          </v>
      </c>
      <c r="C680" t="str">
        <f>T("ARGANZUELA          ")</f>
        <v xml:space="preserve">ARGANZUELA          </v>
      </c>
      <c r="D680" t="str">
        <f>T("CHOPERA             ")</f>
        <v xml:space="preserve">CHOPERA             </v>
      </c>
      <c r="E680" t="str">
        <f>T("TU ")</f>
        <v xml:space="preserve">TU </v>
      </c>
      <c r="F680" t="str">
        <f>T("TURISMOS       ")</f>
        <v xml:space="preserve">TURISMOS       </v>
      </c>
      <c r="G680" t="str">
        <f>T("De menos de 8 CABALLOS FISCALES                   ")</f>
        <v xml:space="preserve">De menos de 8 CABALLOS FISCALES                   </v>
      </c>
      <c r="H680" t="str">
        <f>T("GASOLINA                                          ")</f>
        <v xml:space="preserve">GASOLINA                                          </v>
      </c>
      <c r="I680">
        <v>16</v>
      </c>
    </row>
    <row r="681" spans="1:9">
      <c r="A681" t="str">
        <f>T("2018")</f>
        <v>2018</v>
      </c>
      <c r="B681" t="str">
        <f>T("JURIDICO                                          ")</f>
        <v xml:space="preserve">JURIDICO                                          </v>
      </c>
      <c r="C681" t="str">
        <f>T("ARGANZUELA          ")</f>
        <v xml:space="preserve">ARGANZUELA          </v>
      </c>
      <c r="D681" t="str">
        <f>T("CHOPERA             ")</f>
        <v xml:space="preserve">CHOPERA             </v>
      </c>
      <c r="E681" t="str">
        <f>T("TU ")</f>
        <v xml:space="preserve">TU </v>
      </c>
      <c r="F681" t="str">
        <f>T("TURISMOS       ")</f>
        <v xml:space="preserve">TURISMOS       </v>
      </c>
      <c r="G681" t="str">
        <f>T("De 8 a 11,99 CABALLOS FISCALES                    ")</f>
        <v xml:space="preserve">De 8 a 11,99 CABALLOS FISCALES                    </v>
      </c>
      <c r="H681" t="str">
        <f>T("GASOLINA                                          ")</f>
        <v xml:space="preserve">GASOLINA                                          </v>
      </c>
      <c r="I681">
        <v>38</v>
      </c>
    </row>
    <row r="682" spans="1:9">
      <c r="A682" t="str">
        <f>T("2018")</f>
        <v>2018</v>
      </c>
      <c r="B682" t="str">
        <f>T("JURIDICO                                          ")</f>
        <v xml:space="preserve">JURIDICO                                          </v>
      </c>
      <c r="C682" t="str">
        <f>T("ARGANZUELA          ")</f>
        <v xml:space="preserve">ARGANZUELA          </v>
      </c>
      <c r="D682" t="str">
        <f>T("CHOPERA             ")</f>
        <v xml:space="preserve">CHOPERA             </v>
      </c>
      <c r="E682" t="str">
        <f>T("TU ")</f>
        <v xml:space="preserve">TU </v>
      </c>
      <c r="F682" t="str">
        <f>T("TURISMOS       ")</f>
        <v xml:space="preserve">TURISMOS       </v>
      </c>
      <c r="G682" t="str">
        <f>T("De 12 a 15,99 CABALLOS FISCALES                   ")</f>
        <v xml:space="preserve">De 12 a 15,99 CABALLOS FISCALES                   </v>
      </c>
      <c r="H682" t="str">
        <f>T("GASOLINA                                          ")</f>
        <v xml:space="preserve">GASOLINA                                          </v>
      </c>
      <c r="I682">
        <v>25</v>
      </c>
    </row>
    <row r="683" spans="1:9">
      <c r="A683" t="str">
        <f>T("2018")</f>
        <v>2018</v>
      </c>
      <c r="B683" t="str">
        <f>T("JURIDICO                                          ")</f>
        <v xml:space="preserve">JURIDICO                                          </v>
      </c>
      <c r="C683" t="str">
        <f>T("ARGANZUELA          ")</f>
        <v xml:space="preserve">ARGANZUELA          </v>
      </c>
      <c r="D683" t="str">
        <f>T("CHOPERA             ")</f>
        <v xml:space="preserve">CHOPERA             </v>
      </c>
      <c r="E683" t="str">
        <f>T("TU ")</f>
        <v xml:space="preserve">TU </v>
      </c>
      <c r="F683" t="str">
        <f>T("TURISMOS       ")</f>
        <v xml:space="preserve">TURISMOS       </v>
      </c>
      <c r="G683" t="str">
        <f>T("De 16 a 19,99 CABALLOS FISCALES                   ")</f>
        <v xml:space="preserve">De 16 a 19,99 CABALLOS FISCALES                   </v>
      </c>
      <c r="H683" t="str">
        <f>T("GASOLINA                                          ")</f>
        <v xml:space="preserve">GASOLINA                                          </v>
      </c>
      <c r="I683">
        <v>14</v>
      </c>
    </row>
    <row r="684" spans="1:9">
      <c r="A684" t="str">
        <f>T("2018")</f>
        <v>2018</v>
      </c>
      <c r="B684" t="str">
        <f>T("JURIDICO                                          ")</f>
        <v xml:space="preserve">JURIDICO                                          </v>
      </c>
      <c r="C684" t="str">
        <f>T("ARGANZUELA          ")</f>
        <v xml:space="preserve">ARGANZUELA          </v>
      </c>
      <c r="D684" t="str">
        <f>T("CHOPERA             ")</f>
        <v xml:space="preserve">CHOPERA             </v>
      </c>
      <c r="E684" t="str">
        <f>T("TU ")</f>
        <v xml:space="preserve">TU </v>
      </c>
      <c r="F684" t="str">
        <f>T("TURISMOS       ")</f>
        <v xml:space="preserve">TURISMOS       </v>
      </c>
      <c r="G684" t="str">
        <f>T("De 20 CABALLOS FISCALES en adelante               ")</f>
        <v xml:space="preserve">De 20 CABALLOS FISCALES en adelante               </v>
      </c>
      <c r="H684" t="str">
        <f>T("GASOLINA                                          ")</f>
        <v xml:space="preserve">GASOLINA                                          </v>
      </c>
      <c r="I684">
        <v>16</v>
      </c>
    </row>
    <row r="685" spans="1:9">
      <c r="A685" t="str">
        <f>T("2018")</f>
        <v>2018</v>
      </c>
      <c r="B685" t="str">
        <f>T("JURIDICO                                          ")</f>
        <v xml:space="preserve">JURIDICO                                          </v>
      </c>
      <c r="C685" t="str">
        <f>T("ARGANZUELA          ")</f>
        <v xml:space="preserve">ARGANZUELA          </v>
      </c>
      <c r="D685" t="str">
        <f>T("LEGAZPI             ")</f>
        <v xml:space="preserve">LEGAZPI             </v>
      </c>
      <c r="E685" t="str">
        <f>T("TU ")</f>
        <v xml:space="preserve">TU </v>
      </c>
      <c r="F685" t="str">
        <f>T("TURISMOS       ")</f>
        <v xml:space="preserve">TURISMOS       </v>
      </c>
      <c r="G685" t="str">
        <f>T("De menos de 8 CABALLOS FISCALES                   ")</f>
        <v xml:space="preserve">De menos de 8 CABALLOS FISCALES                   </v>
      </c>
      <c r="H685" t="str">
        <f>T("GASOLINA                                          ")</f>
        <v xml:space="preserve">GASOLINA                                          </v>
      </c>
      <c r="I685">
        <v>11</v>
      </c>
    </row>
    <row r="686" spans="1:9">
      <c r="A686" t="str">
        <f>T("2018")</f>
        <v>2018</v>
      </c>
      <c r="B686" t="str">
        <f>T("JURIDICO                                          ")</f>
        <v xml:space="preserve">JURIDICO                                          </v>
      </c>
      <c r="C686" t="str">
        <f>T("ARGANZUELA          ")</f>
        <v xml:space="preserve">ARGANZUELA          </v>
      </c>
      <c r="D686" t="str">
        <f>T("LEGAZPI             ")</f>
        <v xml:space="preserve">LEGAZPI             </v>
      </c>
      <c r="E686" t="str">
        <f>T("TU ")</f>
        <v xml:space="preserve">TU </v>
      </c>
      <c r="F686" t="str">
        <f>T("TURISMOS       ")</f>
        <v xml:space="preserve">TURISMOS       </v>
      </c>
      <c r="G686" t="str">
        <f>T("De 8 a 11,99 CABALLOS FISCALES                    ")</f>
        <v xml:space="preserve">De 8 a 11,99 CABALLOS FISCALES                    </v>
      </c>
      <c r="H686" t="str">
        <f>T("GASOLINA                                          ")</f>
        <v xml:space="preserve">GASOLINA                                          </v>
      </c>
      <c r="I686">
        <v>49</v>
      </c>
    </row>
    <row r="687" spans="1:9">
      <c r="A687" t="str">
        <f>T("2018")</f>
        <v>2018</v>
      </c>
      <c r="B687" t="str">
        <f>T("JURIDICO                                          ")</f>
        <v xml:space="preserve">JURIDICO                                          </v>
      </c>
      <c r="C687" t="str">
        <f>T("ARGANZUELA          ")</f>
        <v xml:space="preserve">ARGANZUELA          </v>
      </c>
      <c r="D687" t="str">
        <f>T("LEGAZPI             ")</f>
        <v xml:space="preserve">LEGAZPI             </v>
      </c>
      <c r="E687" t="str">
        <f>T("TU ")</f>
        <v xml:space="preserve">TU </v>
      </c>
      <c r="F687" t="str">
        <f>T("TURISMOS       ")</f>
        <v xml:space="preserve">TURISMOS       </v>
      </c>
      <c r="G687" t="str">
        <f>T("De 12 a 15,99 CABALLOS FISCALES                   ")</f>
        <v xml:space="preserve">De 12 a 15,99 CABALLOS FISCALES                   </v>
      </c>
      <c r="H687" t="str">
        <f>T("GASOLINA                                          ")</f>
        <v xml:space="preserve">GASOLINA                                          </v>
      </c>
      <c r="I687">
        <v>31</v>
      </c>
    </row>
    <row r="688" spans="1:9">
      <c r="A688" t="str">
        <f>T("2018")</f>
        <v>2018</v>
      </c>
      <c r="B688" t="str">
        <f>T("JURIDICO                                          ")</f>
        <v xml:space="preserve">JURIDICO                                          </v>
      </c>
      <c r="C688" t="str">
        <f>T("ARGANZUELA          ")</f>
        <v xml:space="preserve">ARGANZUELA          </v>
      </c>
      <c r="D688" t="str">
        <f>T("LEGAZPI             ")</f>
        <v xml:space="preserve">LEGAZPI             </v>
      </c>
      <c r="E688" t="str">
        <f>T("TU ")</f>
        <v xml:space="preserve">TU </v>
      </c>
      <c r="F688" t="str">
        <f>T("TURISMOS       ")</f>
        <v xml:space="preserve">TURISMOS       </v>
      </c>
      <c r="G688" t="str">
        <f>T("De 16 a 19,99 CABALLOS FISCALES                   ")</f>
        <v xml:space="preserve">De 16 a 19,99 CABALLOS FISCALES                   </v>
      </c>
      <c r="H688" t="str">
        <f>T("GASOLINA                                          ")</f>
        <v xml:space="preserve">GASOLINA                                          </v>
      </c>
      <c r="I688">
        <v>18</v>
      </c>
    </row>
    <row r="689" spans="1:9">
      <c r="A689" t="str">
        <f>T("2018")</f>
        <v>2018</v>
      </c>
      <c r="B689" t="str">
        <f>T("JURIDICO                                          ")</f>
        <v xml:space="preserve">JURIDICO                                          </v>
      </c>
      <c r="C689" t="str">
        <f>T("ARGANZUELA          ")</f>
        <v xml:space="preserve">ARGANZUELA          </v>
      </c>
      <c r="D689" t="str">
        <f>T("LEGAZPI             ")</f>
        <v xml:space="preserve">LEGAZPI             </v>
      </c>
      <c r="E689" t="str">
        <f>T("TU ")</f>
        <v xml:space="preserve">TU </v>
      </c>
      <c r="F689" t="str">
        <f>T("TURISMOS       ")</f>
        <v xml:space="preserve">TURISMOS       </v>
      </c>
      <c r="G689" t="str">
        <f>T("De 20 CABALLOS FISCALES en adelante               ")</f>
        <v xml:space="preserve">De 20 CABALLOS FISCALES en adelante               </v>
      </c>
      <c r="H689" t="str">
        <f>T("GASOLINA                                          ")</f>
        <v xml:space="preserve">GASOLINA                                          </v>
      </c>
      <c r="I689">
        <v>21</v>
      </c>
    </row>
    <row r="690" spans="1:9">
      <c r="A690" t="str">
        <f>T("2018")</f>
        <v>2018</v>
      </c>
      <c r="B690" t="str">
        <f>T("JURIDICO                                          ")</f>
        <v xml:space="preserve">JURIDICO                                          </v>
      </c>
      <c r="C690" t="str">
        <f>T("ARGANZUELA          ")</f>
        <v xml:space="preserve">ARGANZUELA          </v>
      </c>
      <c r="D690" t="str">
        <f>T("DELICIAS            ")</f>
        <v xml:space="preserve">DELICIAS            </v>
      </c>
      <c r="E690" t="str">
        <f>T("TU ")</f>
        <v xml:space="preserve">TU </v>
      </c>
      <c r="F690" t="str">
        <f>T("TURISMOS       ")</f>
        <v xml:space="preserve">TURISMOS       </v>
      </c>
      <c r="G690" t="str">
        <f>T("De menos de 8 CABALLOS FISCALES                   ")</f>
        <v xml:space="preserve">De menos de 8 CABALLOS FISCALES                   </v>
      </c>
      <c r="H690" t="str">
        <f>T("GASOLINA                                          ")</f>
        <v xml:space="preserve">GASOLINA                                          </v>
      </c>
      <c r="I690">
        <v>28</v>
      </c>
    </row>
    <row r="691" spans="1:9">
      <c r="A691" t="str">
        <f>T("2018")</f>
        <v>2018</v>
      </c>
      <c r="B691" t="str">
        <f>T("JURIDICO                                          ")</f>
        <v xml:space="preserve">JURIDICO                                          </v>
      </c>
      <c r="C691" t="str">
        <f>T("ARGANZUELA          ")</f>
        <v xml:space="preserve">ARGANZUELA          </v>
      </c>
      <c r="D691" t="str">
        <f>T("DELICIAS            ")</f>
        <v xml:space="preserve">DELICIAS            </v>
      </c>
      <c r="E691" t="str">
        <f>T("TU ")</f>
        <v xml:space="preserve">TU </v>
      </c>
      <c r="F691" t="str">
        <f>T("TURISMOS       ")</f>
        <v xml:space="preserve">TURISMOS       </v>
      </c>
      <c r="G691" t="str">
        <f>T("De 8 a 11,99 CABALLOS FISCALES                    ")</f>
        <v xml:space="preserve">De 8 a 11,99 CABALLOS FISCALES                    </v>
      </c>
      <c r="H691" t="str">
        <f>T("GASOLINA                                          ")</f>
        <v xml:space="preserve">GASOLINA                                          </v>
      </c>
      <c r="I691">
        <v>138</v>
      </c>
    </row>
    <row r="692" spans="1:9">
      <c r="A692" t="str">
        <f>T("2018")</f>
        <v>2018</v>
      </c>
      <c r="B692" t="str">
        <f>T("JURIDICO                                          ")</f>
        <v xml:space="preserve">JURIDICO                                          </v>
      </c>
      <c r="C692" t="str">
        <f>T("ARGANZUELA          ")</f>
        <v xml:space="preserve">ARGANZUELA          </v>
      </c>
      <c r="D692" t="str">
        <f>T("DELICIAS            ")</f>
        <v xml:space="preserve">DELICIAS            </v>
      </c>
      <c r="E692" t="str">
        <f>T("TU ")</f>
        <v xml:space="preserve">TU </v>
      </c>
      <c r="F692" t="str">
        <f>T("TURISMOS       ")</f>
        <v xml:space="preserve">TURISMOS       </v>
      </c>
      <c r="G692" t="str">
        <f>T("De 12 a 15,99 CABALLOS FISCALES                   ")</f>
        <v xml:space="preserve">De 12 a 15,99 CABALLOS FISCALES                   </v>
      </c>
      <c r="H692" t="str">
        <f>T("GASOLINA                                          ")</f>
        <v xml:space="preserve">GASOLINA                                          </v>
      </c>
      <c r="I692">
        <v>44</v>
      </c>
    </row>
    <row r="693" spans="1:9">
      <c r="A693" t="str">
        <f>T("2018")</f>
        <v>2018</v>
      </c>
      <c r="B693" t="str">
        <f>T("JURIDICO                                          ")</f>
        <v xml:space="preserve">JURIDICO                                          </v>
      </c>
      <c r="C693" t="str">
        <f>T("ARGANZUELA          ")</f>
        <v xml:space="preserve">ARGANZUELA          </v>
      </c>
      <c r="D693" t="str">
        <f>T("DELICIAS            ")</f>
        <v xml:space="preserve">DELICIAS            </v>
      </c>
      <c r="E693" t="str">
        <f>T("TU ")</f>
        <v xml:space="preserve">TU </v>
      </c>
      <c r="F693" t="str">
        <f>T("TURISMOS       ")</f>
        <v xml:space="preserve">TURISMOS       </v>
      </c>
      <c r="G693" t="str">
        <f>T("De 16 a 19,99 CABALLOS FISCALES                   ")</f>
        <v xml:space="preserve">De 16 a 19,99 CABALLOS FISCALES                   </v>
      </c>
      <c r="H693" t="str">
        <f>T("GASOLINA                                          ")</f>
        <v xml:space="preserve">GASOLINA                                          </v>
      </c>
      <c r="I693">
        <v>20</v>
      </c>
    </row>
    <row r="694" spans="1:9">
      <c r="A694" t="str">
        <f>T("2018")</f>
        <v>2018</v>
      </c>
      <c r="B694" t="str">
        <f>T("JURIDICO                                          ")</f>
        <v xml:space="preserve">JURIDICO                                          </v>
      </c>
      <c r="C694" t="str">
        <f>T("ARGANZUELA          ")</f>
        <v xml:space="preserve">ARGANZUELA          </v>
      </c>
      <c r="D694" t="str">
        <f>T("DELICIAS            ")</f>
        <v xml:space="preserve">DELICIAS            </v>
      </c>
      <c r="E694" t="str">
        <f>T("TU ")</f>
        <v xml:space="preserve">TU </v>
      </c>
      <c r="F694" t="str">
        <f>T("TURISMOS       ")</f>
        <v xml:space="preserve">TURISMOS       </v>
      </c>
      <c r="G694" t="str">
        <f>T("De 20 CABALLOS FISCALES en adelante               ")</f>
        <v xml:space="preserve">De 20 CABALLOS FISCALES en adelante               </v>
      </c>
      <c r="H694" t="str">
        <f>T("GASOLINA                                          ")</f>
        <v xml:space="preserve">GASOLINA                                          </v>
      </c>
      <c r="I694">
        <v>23</v>
      </c>
    </row>
    <row r="695" spans="1:9">
      <c r="A695" t="str">
        <f>T("2018")</f>
        <v>2018</v>
      </c>
      <c r="B695" t="str">
        <f>T("JURIDICO                                          ")</f>
        <v xml:space="preserve">JURIDICO                                          </v>
      </c>
      <c r="C695" t="str">
        <f>T("ARGANZUELA          ")</f>
        <v xml:space="preserve">ARGANZUELA          </v>
      </c>
      <c r="D695" t="str">
        <f>T("PALOS DE MOGUER     ")</f>
        <v xml:space="preserve">PALOS DE MOGUER     </v>
      </c>
      <c r="E695" t="str">
        <f>T("TU ")</f>
        <v xml:space="preserve">TU </v>
      </c>
      <c r="F695" t="str">
        <f>T("TURISMOS       ")</f>
        <v xml:space="preserve">TURISMOS       </v>
      </c>
      <c r="G695" t="str">
        <f>T("De menos de 8 CABALLOS FISCALES                   ")</f>
        <v xml:space="preserve">De menos de 8 CABALLOS FISCALES                   </v>
      </c>
      <c r="H695" t="str">
        <f>T("GASOLINA                                          ")</f>
        <v xml:space="preserve">GASOLINA                                          </v>
      </c>
      <c r="I695">
        <v>19</v>
      </c>
    </row>
    <row r="696" spans="1:9">
      <c r="A696" t="str">
        <f>T("2018")</f>
        <v>2018</v>
      </c>
      <c r="B696" t="str">
        <f>T("JURIDICO                                          ")</f>
        <v xml:space="preserve">JURIDICO                                          </v>
      </c>
      <c r="C696" t="str">
        <f>T("ARGANZUELA          ")</f>
        <v xml:space="preserve">ARGANZUELA          </v>
      </c>
      <c r="D696" t="str">
        <f>T("PALOS DE MOGUER     ")</f>
        <v xml:space="preserve">PALOS DE MOGUER     </v>
      </c>
      <c r="E696" t="str">
        <f>T("TU ")</f>
        <v xml:space="preserve">TU </v>
      </c>
      <c r="F696" t="str">
        <f>T("TURISMOS       ")</f>
        <v xml:space="preserve">TURISMOS       </v>
      </c>
      <c r="G696" t="str">
        <f>T("De 8 a 11,99 CABALLOS FISCALES                    ")</f>
        <v xml:space="preserve">De 8 a 11,99 CABALLOS FISCALES                    </v>
      </c>
      <c r="H696" t="str">
        <f>T("GASOLINA                                          ")</f>
        <v xml:space="preserve">GASOLINA                                          </v>
      </c>
      <c r="I696">
        <v>101</v>
      </c>
    </row>
    <row r="697" spans="1:9">
      <c r="A697" t="str">
        <f>T("2018")</f>
        <v>2018</v>
      </c>
      <c r="B697" t="str">
        <f>T("JURIDICO                                          ")</f>
        <v xml:space="preserve">JURIDICO                                          </v>
      </c>
      <c r="C697" t="str">
        <f>T("ARGANZUELA          ")</f>
        <v xml:space="preserve">ARGANZUELA          </v>
      </c>
      <c r="D697" t="str">
        <f>T("PALOS DE MOGUER     ")</f>
        <v xml:space="preserve">PALOS DE MOGUER     </v>
      </c>
      <c r="E697" t="str">
        <f>T("TU ")</f>
        <v xml:space="preserve">TU </v>
      </c>
      <c r="F697" t="str">
        <f>T("TURISMOS       ")</f>
        <v xml:space="preserve">TURISMOS       </v>
      </c>
      <c r="G697" t="str">
        <f>T("De 12 a 15,99 CABALLOS FISCALES                   ")</f>
        <v xml:space="preserve">De 12 a 15,99 CABALLOS FISCALES                   </v>
      </c>
      <c r="H697" t="str">
        <f>T("GASOLINA                                          ")</f>
        <v xml:space="preserve">GASOLINA                                          </v>
      </c>
      <c r="I697">
        <v>54</v>
      </c>
    </row>
    <row r="698" spans="1:9">
      <c r="A698" t="str">
        <f>T("2018")</f>
        <v>2018</v>
      </c>
      <c r="B698" t="str">
        <f>T("JURIDICO                                          ")</f>
        <v xml:space="preserve">JURIDICO                                          </v>
      </c>
      <c r="C698" t="str">
        <f>T("ARGANZUELA          ")</f>
        <v xml:space="preserve">ARGANZUELA          </v>
      </c>
      <c r="D698" t="str">
        <f>T("PALOS DE MOGUER     ")</f>
        <v xml:space="preserve">PALOS DE MOGUER     </v>
      </c>
      <c r="E698" t="str">
        <f>T("TU ")</f>
        <v xml:space="preserve">TU </v>
      </c>
      <c r="F698" t="str">
        <f>T("TURISMOS       ")</f>
        <v xml:space="preserve">TURISMOS       </v>
      </c>
      <c r="G698" t="str">
        <f>T("De 16 a 19,99 CABALLOS FISCALES                   ")</f>
        <v xml:space="preserve">De 16 a 19,99 CABALLOS FISCALES                   </v>
      </c>
      <c r="H698" t="str">
        <f>T("GASOLINA                                          ")</f>
        <v xml:space="preserve">GASOLINA                                          </v>
      </c>
      <c r="I698">
        <v>19</v>
      </c>
    </row>
    <row r="699" spans="1:9">
      <c r="A699" t="str">
        <f>T("2018")</f>
        <v>2018</v>
      </c>
      <c r="B699" t="str">
        <f>T("JURIDICO                                          ")</f>
        <v xml:space="preserve">JURIDICO                                          </v>
      </c>
      <c r="C699" t="str">
        <f>T("ARGANZUELA          ")</f>
        <v xml:space="preserve">ARGANZUELA          </v>
      </c>
      <c r="D699" t="str">
        <f>T("PALOS DE MOGUER     ")</f>
        <v xml:space="preserve">PALOS DE MOGUER     </v>
      </c>
      <c r="E699" t="str">
        <f>T("TU ")</f>
        <v xml:space="preserve">TU </v>
      </c>
      <c r="F699" t="str">
        <f>T("TURISMOS       ")</f>
        <v xml:space="preserve">TURISMOS       </v>
      </c>
      <c r="G699" t="str">
        <f>T("De 20 CABALLOS FISCALES en adelante               ")</f>
        <v xml:space="preserve">De 20 CABALLOS FISCALES en adelante               </v>
      </c>
      <c r="H699" t="str">
        <f>T("GASOLINA                                          ")</f>
        <v xml:space="preserve">GASOLINA                                          </v>
      </c>
      <c r="I699">
        <v>34</v>
      </c>
    </row>
    <row r="700" spans="1:9">
      <c r="A700" t="str">
        <f>T("2018")</f>
        <v>2018</v>
      </c>
      <c r="B700" t="str">
        <f>T("JURIDICO                                          ")</f>
        <v xml:space="preserve">JURIDICO                                          </v>
      </c>
      <c r="C700" t="str">
        <f>T("ARGANZUELA          ")</f>
        <v xml:space="preserve">ARGANZUELA          </v>
      </c>
      <c r="D700" t="str">
        <f>T("ATOCHA              ")</f>
        <v xml:space="preserve">ATOCHA              </v>
      </c>
      <c r="E700" t="str">
        <f>T("TU ")</f>
        <v xml:space="preserve">TU </v>
      </c>
      <c r="F700" t="str">
        <f>T("TURISMOS       ")</f>
        <v xml:space="preserve">TURISMOS       </v>
      </c>
      <c r="G700" t="str">
        <f>T("De menos de 8 CABALLOS FISCALES                   ")</f>
        <v xml:space="preserve">De menos de 8 CABALLOS FISCALES                   </v>
      </c>
      <c r="H700" t="str">
        <f>T("GASOLINA                                          ")</f>
        <v xml:space="preserve">GASOLINA                                          </v>
      </c>
      <c r="I700">
        <v>2</v>
      </c>
    </row>
    <row r="701" spans="1:9">
      <c r="A701" t="str">
        <f>T("2018")</f>
        <v>2018</v>
      </c>
      <c r="B701" t="str">
        <f>T("JURIDICO                                          ")</f>
        <v xml:space="preserve">JURIDICO                                          </v>
      </c>
      <c r="C701" t="str">
        <f>T("ARGANZUELA          ")</f>
        <v xml:space="preserve">ARGANZUELA          </v>
      </c>
      <c r="D701" t="str">
        <f>T("ATOCHA              ")</f>
        <v xml:space="preserve">ATOCHA              </v>
      </c>
      <c r="E701" t="str">
        <f>T("TU ")</f>
        <v xml:space="preserve">TU </v>
      </c>
      <c r="F701" t="str">
        <f>T("TURISMOS       ")</f>
        <v xml:space="preserve">TURISMOS       </v>
      </c>
      <c r="G701" t="str">
        <f>T("De 8 a 11,99 CABALLOS FISCALES                    ")</f>
        <v xml:space="preserve">De 8 a 11,99 CABALLOS FISCALES                    </v>
      </c>
      <c r="H701" t="str">
        <f>T("GASOLINA                                          ")</f>
        <v xml:space="preserve">GASOLINA                                          </v>
      </c>
      <c r="I701">
        <v>19</v>
      </c>
    </row>
    <row r="702" spans="1:9">
      <c r="A702" t="str">
        <f>T("2018")</f>
        <v>2018</v>
      </c>
      <c r="B702" t="str">
        <f>T("JURIDICO                                          ")</f>
        <v xml:space="preserve">JURIDICO                                          </v>
      </c>
      <c r="C702" t="str">
        <f>T("ARGANZUELA          ")</f>
        <v xml:space="preserve">ARGANZUELA          </v>
      </c>
      <c r="D702" t="str">
        <f>T("ATOCHA              ")</f>
        <v xml:space="preserve">ATOCHA              </v>
      </c>
      <c r="E702" t="str">
        <f>T("TU ")</f>
        <v xml:space="preserve">TU </v>
      </c>
      <c r="F702" t="str">
        <f>T("TURISMOS       ")</f>
        <v xml:space="preserve">TURISMOS       </v>
      </c>
      <c r="G702" t="str">
        <f>T("De 12 a 15,99 CABALLOS FISCALES                   ")</f>
        <v xml:space="preserve">De 12 a 15,99 CABALLOS FISCALES                   </v>
      </c>
      <c r="H702" t="str">
        <f>T("GASOLINA                                          ")</f>
        <v xml:space="preserve">GASOLINA                                          </v>
      </c>
      <c r="I702">
        <v>2</v>
      </c>
    </row>
    <row r="703" spans="1:9">
      <c r="A703" t="str">
        <f>T("2018")</f>
        <v>2018</v>
      </c>
      <c r="B703" t="str">
        <f>T("JURIDICO                                          ")</f>
        <v xml:space="preserve">JURIDICO                                          </v>
      </c>
      <c r="C703" t="str">
        <f>T("ARGANZUELA          ")</f>
        <v xml:space="preserve">ARGANZUELA          </v>
      </c>
      <c r="D703" t="str">
        <f>T("ATOCHA              ")</f>
        <v xml:space="preserve">ATOCHA              </v>
      </c>
      <c r="E703" t="str">
        <f>T("TU ")</f>
        <v xml:space="preserve">TU </v>
      </c>
      <c r="F703" t="str">
        <f>T("TURISMOS       ")</f>
        <v xml:space="preserve">TURISMOS       </v>
      </c>
      <c r="G703" t="str">
        <f>T("De 16 a 19,99 CABALLOS FISCALES                   ")</f>
        <v xml:space="preserve">De 16 a 19,99 CABALLOS FISCALES                   </v>
      </c>
      <c r="H703" t="str">
        <f>T("GASOLINA                                          ")</f>
        <v xml:space="preserve">GASOLINA                                          </v>
      </c>
      <c r="I703">
        <v>1</v>
      </c>
    </row>
    <row r="704" spans="1:9">
      <c r="A704" t="str">
        <f>T("2018")</f>
        <v>2018</v>
      </c>
      <c r="B704" t="str">
        <f>T("JURIDICO                                          ")</f>
        <v xml:space="preserve">JURIDICO                                          </v>
      </c>
      <c r="C704" t="str">
        <f>T("ARGANZUELA          ")</f>
        <v xml:space="preserve">ARGANZUELA          </v>
      </c>
      <c r="D704" t="str">
        <f>T("ATOCHA              ")</f>
        <v xml:space="preserve">ATOCHA              </v>
      </c>
      <c r="E704" t="str">
        <f>T("TU ")</f>
        <v xml:space="preserve">TU </v>
      </c>
      <c r="F704" t="str">
        <f>T("TURISMOS       ")</f>
        <v xml:space="preserve">TURISMOS       </v>
      </c>
      <c r="G704" t="str">
        <f>T("De 20 CABALLOS FISCALES en adelante               ")</f>
        <v xml:space="preserve">De 20 CABALLOS FISCALES en adelante               </v>
      </c>
      <c r="H704" t="str">
        <f>T("GASOLINA                                          ")</f>
        <v xml:space="preserve">GASOLINA                                          </v>
      </c>
      <c r="I704">
        <v>2</v>
      </c>
    </row>
    <row r="705" spans="1:9">
      <c r="A705" t="str">
        <f>T("2018")</f>
        <v>2018</v>
      </c>
      <c r="B705" t="str">
        <f>T("FISICO                                            ")</f>
        <v xml:space="preserve">FISICO                                            </v>
      </c>
      <c r="C705" t="str">
        <f>T("ARGANZUELA          ")</f>
        <v xml:space="preserve">ARGANZUELA          </v>
      </c>
      <c r="D705" t="str">
        <f>T("SIN BARRIO          ")</f>
        <v xml:space="preserve">SIN BARRIO          </v>
      </c>
      <c r="E705" t="str">
        <f>T("TU ")</f>
        <v xml:space="preserve">TU </v>
      </c>
      <c r="F705" t="str">
        <f>T("TURISMOS       ")</f>
        <v xml:space="preserve">TURISMOS       </v>
      </c>
      <c r="G705" t="str">
        <f>T("De 8 a 11,99 CABALLOS FISCALES                    ")</f>
        <v xml:space="preserve">De 8 a 11,99 CABALLOS FISCALES                    </v>
      </c>
      <c r="H705" t="str">
        <f>T("HÍBRIDO                                           ")</f>
        <v xml:space="preserve">HÍBRIDO                                           </v>
      </c>
      <c r="I705">
        <v>7</v>
      </c>
    </row>
    <row r="706" spans="1:9">
      <c r="A706" t="str">
        <f>T("2018")</f>
        <v>2018</v>
      </c>
      <c r="B706" t="str">
        <f>T("FISICO                                            ")</f>
        <v xml:space="preserve">FISICO                                            </v>
      </c>
      <c r="C706" t="str">
        <f>T("ARGANZUELA          ")</f>
        <v xml:space="preserve">ARGANZUELA          </v>
      </c>
      <c r="D706" t="str">
        <f>T("SIN BARRIO          ")</f>
        <v xml:space="preserve">SIN BARRIO          </v>
      </c>
      <c r="E706" t="str">
        <f>T("TU ")</f>
        <v xml:space="preserve">TU </v>
      </c>
      <c r="F706" t="str">
        <f>T("TURISMOS       ")</f>
        <v xml:space="preserve">TURISMOS       </v>
      </c>
      <c r="G706" t="str">
        <f>T("De 12 a 15,99 CABALLOS FISCALES                   ")</f>
        <v xml:space="preserve">De 12 a 15,99 CABALLOS FISCALES                   </v>
      </c>
      <c r="H706" t="str">
        <f>T("HÍBRIDO                                           ")</f>
        <v xml:space="preserve">HÍBRIDO                                           </v>
      </c>
      <c r="I706">
        <v>23</v>
      </c>
    </row>
    <row r="707" spans="1:9">
      <c r="A707" t="str">
        <f>T("2018")</f>
        <v>2018</v>
      </c>
      <c r="B707" t="str">
        <f>T("FISICO                                            ")</f>
        <v xml:space="preserve">FISICO                                            </v>
      </c>
      <c r="C707" t="str">
        <f>T("ARGANZUELA          ")</f>
        <v xml:space="preserve">ARGANZUELA          </v>
      </c>
      <c r="D707" t="str">
        <f>T("IMPERIAL            ")</f>
        <v xml:space="preserve">IMPERIAL            </v>
      </c>
      <c r="E707" t="str">
        <f>T("TU ")</f>
        <v xml:space="preserve">TU </v>
      </c>
      <c r="F707" t="str">
        <f>T("TURISMOS       ")</f>
        <v xml:space="preserve">TURISMOS       </v>
      </c>
      <c r="G707" t="str">
        <f>T("De 8 a 11,99 CABALLOS FISCALES                    ")</f>
        <v xml:space="preserve">De 8 a 11,99 CABALLOS FISCALES                    </v>
      </c>
      <c r="H707" t="str">
        <f>T("HÍBRIDO                                           ")</f>
        <v xml:space="preserve">HÍBRIDO                                           </v>
      </c>
      <c r="I707">
        <v>24</v>
      </c>
    </row>
    <row r="708" spans="1:9">
      <c r="A708" t="str">
        <f>T("2018")</f>
        <v>2018</v>
      </c>
      <c r="B708" t="str">
        <f>T("FISICO                                            ")</f>
        <v xml:space="preserve">FISICO                                            </v>
      </c>
      <c r="C708" t="str">
        <f>T("ARGANZUELA          ")</f>
        <v xml:space="preserve">ARGANZUELA          </v>
      </c>
      <c r="D708" t="str">
        <f>T("IMPERIAL            ")</f>
        <v xml:space="preserve">IMPERIAL            </v>
      </c>
      <c r="E708" t="str">
        <f>T("TU ")</f>
        <v xml:space="preserve">TU </v>
      </c>
      <c r="F708" t="str">
        <f>T("TURISMOS       ")</f>
        <v xml:space="preserve">TURISMOS       </v>
      </c>
      <c r="G708" t="str">
        <f>T("De 12 a 15,99 CABALLOS FISCALES                   ")</f>
        <v xml:space="preserve">De 12 a 15,99 CABALLOS FISCALES                   </v>
      </c>
      <c r="H708" t="str">
        <f>T("HÍBRIDO                                           ")</f>
        <v xml:space="preserve">HÍBRIDO                                           </v>
      </c>
      <c r="I708">
        <v>80</v>
      </c>
    </row>
    <row r="709" spans="1:9">
      <c r="A709" t="str">
        <f>T("2018")</f>
        <v>2018</v>
      </c>
      <c r="B709" t="str">
        <f>T("FISICO                                            ")</f>
        <v xml:space="preserve">FISICO                                            </v>
      </c>
      <c r="C709" t="str">
        <f>T("ARGANZUELA          ")</f>
        <v xml:space="preserve">ARGANZUELA          </v>
      </c>
      <c r="D709" t="str">
        <f>T("IMPERIAL            ")</f>
        <v xml:space="preserve">IMPERIAL            </v>
      </c>
      <c r="E709" t="str">
        <f>T("TU ")</f>
        <v xml:space="preserve">TU </v>
      </c>
      <c r="F709" t="str">
        <f>T("TURISMOS       ")</f>
        <v xml:space="preserve">TURISMOS       </v>
      </c>
      <c r="G709" t="str">
        <f>T("De 20 CABALLOS FISCALES en adelante               ")</f>
        <v xml:space="preserve">De 20 CABALLOS FISCALES en adelante               </v>
      </c>
      <c r="H709" t="str">
        <f>T("HÍBRIDO                                           ")</f>
        <v xml:space="preserve">HÍBRIDO                                           </v>
      </c>
      <c r="I709">
        <v>1</v>
      </c>
    </row>
    <row r="710" spans="1:9">
      <c r="A710" t="str">
        <f>T("2018")</f>
        <v>2018</v>
      </c>
      <c r="B710" t="str">
        <f>T("FISICO                                            ")</f>
        <v xml:space="preserve">FISICO                                            </v>
      </c>
      <c r="C710" t="str">
        <f>T("ARGANZUELA          ")</f>
        <v xml:space="preserve">ARGANZUELA          </v>
      </c>
      <c r="D710" t="str">
        <f>T("ACACIAS             ")</f>
        <v xml:space="preserve">ACACIAS             </v>
      </c>
      <c r="E710" t="str">
        <f>T("TU ")</f>
        <v xml:space="preserve">TU </v>
      </c>
      <c r="F710" t="str">
        <f>T("TURISMOS       ")</f>
        <v xml:space="preserve">TURISMOS       </v>
      </c>
      <c r="G710" t="str">
        <f>T("De 8 a 11,99 CABALLOS FISCALES                    ")</f>
        <v xml:space="preserve">De 8 a 11,99 CABALLOS FISCALES                    </v>
      </c>
      <c r="H710" t="str">
        <f>T("HÍBRIDO                                           ")</f>
        <v xml:space="preserve">HÍBRIDO                                           </v>
      </c>
      <c r="I710">
        <v>40</v>
      </c>
    </row>
    <row r="711" spans="1:9">
      <c r="A711" t="str">
        <f>T("2018")</f>
        <v>2018</v>
      </c>
      <c r="B711" t="str">
        <f>T("FISICO                                            ")</f>
        <v xml:space="preserve">FISICO                                            </v>
      </c>
      <c r="C711" t="str">
        <f>T("ARGANZUELA          ")</f>
        <v xml:space="preserve">ARGANZUELA          </v>
      </c>
      <c r="D711" t="str">
        <f>T("ACACIAS             ")</f>
        <v xml:space="preserve">ACACIAS             </v>
      </c>
      <c r="E711" t="str">
        <f>T("TU ")</f>
        <v xml:space="preserve">TU </v>
      </c>
      <c r="F711" t="str">
        <f>T("TURISMOS       ")</f>
        <v xml:space="preserve">TURISMOS       </v>
      </c>
      <c r="G711" t="str">
        <f>T("De 12 a 15,99 CABALLOS FISCALES                   ")</f>
        <v xml:space="preserve">De 12 a 15,99 CABALLOS FISCALES                   </v>
      </c>
      <c r="H711" t="str">
        <f>T("HÍBRIDO                                           ")</f>
        <v xml:space="preserve">HÍBRIDO                                           </v>
      </c>
      <c r="I711">
        <v>144</v>
      </c>
    </row>
    <row r="712" spans="1:9">
      <c r="A712" t="str">
        <f>T("2018")</f>
        <v>2018</v>
      </c>
      <c r="B712" t="str">
        <f>T("FISICO                                            ")</f>
        <v xml:space="preserve">FISICO                                            </v>
      </c>
      <c r="C712" t="str">
        <f>T("ARGANZUELA          ")</f>
        <v xml:space="preserve">ARGANZUELA          </v>
      </c>
      <c r="D712" t="str">
        <f>T("ACACIAS             ")</f>
        <v xml:space="preserve">ACACIAS             </v>
      </c>
      <c r="E712" t="str">
        <f>T("TU ")</f>
        <v xml:space="preserve">TU </v>
      </c>
      <c r="F712" t="str">
        <f>T("TURISMOS       ")</f>
        <v xml:space="preserve">TURISMOS       </v>
      </c>
      <c r="G712" t="str">
        <f>T("De 20 CABALLOS FISCALES en adelante               ")</f>
        <v xml:space="preserve">De 20 CABALLOS FISCALES en adelante               </v>
      </c>
      <c r="H712" t="str">
        <f>T("HÍBRIDO                                           ")</f>
        <v xml:space="preserve">HÍBRIDO                                           </v>
      </c>
      <c r="I712">
        <v>3</v>
      </c>
    </row>
    <row r="713" spans="1:9">
      <c r="A713" t="str">
        <f>T("2018")</f>
        <v>2018</v>
      </c>
      <c r="B713" t="str">
        <f>T("FISICO                                            ")</f>
        <v xml:space="preserve">FISICO                                            </v>
      </c>
      <c r="C713" t="str">
        <f>T("ARGANZUELA          ")</f>
        <v xml:space="preserve">ARGANZUELA          </v>
      </c>
      <c r="D713" t="str">
        <f>T("CHOPERA             ")</f>
        <v xml:space="preserve">CHOPERA             </v>
      </c>
      <c r="E713" t="str">
        <f>T("TU ")</f>
        <v xml:space="preserve">TU </v>
      </c>
      <c r="F713" t="str">
        <f>T("TURISMOS       ")</f>
        <v xml:space="preserve">TURISMOS       </v>
      </c>
      <c r="G713" t="str">
        <f>T("De menos de 8 CABALLOS FISCALES                   ")</f>
        <v xml:space="preserve">De menos de 8 CABALLOS FISCALES                   </v>
      </c>
      <c r="H713" t="str">
        <f>T("HÍBRIDO                                           ")</f>
        <v xml:space="preserve">HÍBRIDO                                           </v>
      </c>
      <c r="I713">
        <v>1</v>
      </c>
    </row>
    <row r="714" spans="1:9">
      <c r="A714" t="str">
        <f>T("2018")</f>
        <v>2018</v>
      </c>
      <c r="B714" t="str">
        <f>T("FISICO                                            ")</f>
        <v xml:space="preserve">FISICO                                            </v>
      </c>
      <c r="C714" t="str">
        <f>T("ARGANZUELA          ")</f>
        <v xml:space="preserve">ARGANZUELA          </v>
      </c>
      <c r="D714" t="str">
        <f>T("CHOPERA             ")</f>
        <v xml:space="preserve">CHOPERA             </v>
      </c>
      <c r="E714" t="str">
        <f>T("TU ")</f>
        <v xml:space="preserve">TU </v>
      </c>
      <c r="F714" t="str">
        <f>T("TURISMOS       ")</f>
        <v xml:space="preserve">TURISMOS       </v>
      </c>
      <c r="G714" t="str">
        <f>T("De 8 a 11,99 CABALLOS FISCALES                    ")</f>
        <v xml:space="preserve">De 8 a 11,99 CABALLOS FISCALES                    </v>
      </c>
      <c r="H714" t="str">
        <f>T("HÍBRIDO                                           ")</f>
        <v xml:space="preserve">HÍBRIDO                                           </v>
      </c>
      <c r="I714">
        <v>20</v>
      </c>
    </row>
    <row r="715" spans="1:9">
      <c r="A715" t="str">
        <f>T("2018")</f>
        <v>2018</v>
      </c>
      <c r="B715" t="str">
        <f>T("FISICO                                            ")</f>
        <v xml:space="preserve">FISICO                                            </v>
      </c>
      <c r="C715" t="str">
        <f>T("ARGANZUELA          ")</f>
        <v xml:space="preserve">ARGANZUELA          </v>
      </c>
      <c r="D715" t="str">
        <f>T("CHOPERA             ")</f>
        <v xml:space="preserve">CHOPERA             </v>
      </c>
      <c r="E715" t="str">
        <f>T("TU ")</f>
        <v xml:space="preserve">TU </v>
      </c>
      <c r="F715" t="str">
        <f>T("TURISMOS       ")</f>
        <v xml:space="preserve">TURISMOS       </v>
      </c>
      <c r="G715" t="str">
        <f>T("De 12 a 15,99 CABALLOS FISCALES                   ")</f>
        <v xml:space="preserve">De 12 a 15,99 CABALLOS FISCALES                   </v>
      </c>
      <c r="H715" t="str">
        <f>T("HÍBRIDO                                           ")</f>
        <v xml:space="preserve">HÍBRIDO                                           </v>
      </c>
      <c r="I715">
        <v>38</v>
      </c>
    </row>
    <row r="716" spans="1:9">
      <c r="A716" t="str">
        <f>T("2018")</f>
        <v>2018</v>
      </c>
      <c r="B716" t="str">
        <f>T("FISICO                                            ")</f>
        <v xml:space="preserve">FISICO                                            </v>
      </c>
      <c r="C716" t="str">
        <f>T("ARGANZUELA          ")</f>
        <v xml:space="preserve">ARGANZUELA          </v>
      </c>
      <c r="D716" t="str">
        <f>T("LEGAZPI             ")</f>
        <v xml:space="preserve">LEGAZPI             </v>
      </c>
      <c r="E716" t="str">
        <f>T("TU ")</f>
        <v xml:space="preserve">TU </v>
      </c>
      <c r="F716" t="str">
        <f>T("TURISMOS       ")</f>
        <v xml:space="preserve">TURISMOS       </v>
      </c>
      <c r="G716" t="str">
        <f>T("De 8 a 11,99 CABALLOS FISCALES                    ")</f>
        <v xml:space="preserve">De 8 a 11,99 CABALLOS FISCALES                    </v>
      </c>
      <c r="H716" t="str">
        <f>T("HÍBRIDO                                           ")</f>
        <v xml:space="preserve">HÍBRIDO                                           </v>
      </c>
      <c r="I716">
        <v>25</v>
      </c>
    </row>
    <row r="717" spans="1:9">
      <c r="A717" t="str">
        <f>T("2018")</f>
        <v>2018</v>
      </c>
      <c r="B717" t="str">
        <f>T("FISICO                                            ")</f>
        <v xml:space="preserve">FISICO                                            </v>
      </c>
      <c r="C717" t="str">
        <f>T("ARGANZUELA          ")</f>
        <v xml:space="preserve">ARGANZUELA          </v>
      </c>
      <c r="D717" t="str">
        <f>T("LEGAZPI             ")</f>
        <v xml:space="preserve">LEGAZPI             </v>
      </c>
      <c r="E717" t="str">
        <f>T("TU ")</f>
        <v xml:space="preserve">TU </v>
      </c>
      <c r="F717" t="str">
        <f>T("TURISMOS       ")</f>
        <v xml:space="preserve">TURISMOS       </v>
      </c>
      <c r="G717" t="str">
        <f>T("De 12 a 15,99 CABALLOS FISCALES                   ")</f>
        <v xml:space="preserve">De 12 a 15,99 CABALLOS FISCALES                   </v>
      </c>
      <c r="H717" t="str">
        <f>T("HÍBRIDO                                           ")</f>
        <v xml:space="preserve">HÍBRIDO                                           </v>
      </c>
      <c r="I717">
        <v>91</v>
      </c>
    </row>
    <row r="718" spans="1:9">
      <c r="A718" t="str">
        <f>T("2018")</f>
        <v>2018</v>
      </c>
      <c r="B718" t="str">
        <f>T("FISICO                                            ")</f>
        <v xml:space="preserve">FISICO                                            </v>
      </c>
      <c r="C718" t="str">
        <f>T("ARGANZUELA          ")</f>
        <v xml:space="preserve">ARGANZUELA          </v>
      </c>
      <c r="D718" t="str">
        <f>T("LEGAZPI             ")</f>
        <v xml:space="preserve">LEGAZPI             </v>
      </c>
      <c r="E718" t="str">
        <f>T("TU ")</f>
        <v xml:space="preserve">TU </v>
      </c>
      <c r="F718" t="str">
        <f>T("TURISMOS       ")</f>
        <v xml:space="preserve">TURISMOS       </v>
      </c>
      <c r="G718" t="str">
        <f>T("De 20 CABALLOS FISCALES en adelante               ")</f>
        <v xml:space="preserve">De 20 CABALLOS FISCALES en adelante               </v>
      </c>
      <c r="H718" t="str">
        <f>T("HÍBRIDO                                           ")</f>
        <v xml:space="preserve">HÍBRIDO                                           </v>
      </c>
      <c r="I718">
        <v>3</v>
      </c>
    </row>
    <row r="719" spans="1:9">
      <c r="A719" t="str">
        <f>T("2018")</f>
        <v>2018</v>
      </c>
      <c r="B719" t="str">
        <f>T("FISICO                                            ")</f>
        <v xml:space="preserve">FISICO                                            </v>
      </c>
      <c r="C719" t="str">
        <f>T("ARGANZUELA          ")</f>
        <v xml:space="preserve">ARGANZUELA          </v>
      </c>
      <c r="D719" t="str">
        <f>T("DELICIAS            ")</f>
        <v xml:space="preserve">DELICIAS            </v>
      </c>
      <c r="E719" t="str">
        <f>T("TU ")</f>
        <v xml:space="preserve">TU </v>
      </c>
      <c r="F719" t="str">
        <f>T("TURISMOS       ")</f>
        <v xml:space="preserve">TURISMOS       </v>
      </c>
      <c r="G719" t="str">
        <f>T("De 8 a 11,99 CABALLOS FISCALES                    ")</f>
        <v xml:space="preserve">De 8 a 11,99 CABALLOS FISCALES                    </v>
      </c>
      <c r="H719" t="str">
        <f>T("HÍBRIDO                                           ")</f>
        <v xml:space="preserve">HÍBRIDO                                           </v>
      </c>
      <c r="I719">
        <v>35</v>
      </c>
    </row>
    <row r="720" spans="1:9">
      <c r="A720" t="str">
        <f>T("2018")</f>
        <v>2018</v>
      </c>
      <c r="B720" t="str">
        <f>T("FISICO                                            ")</f>
        <v xml:space="preserve">FISICO                                            </v>
      </c>
      <c r="C720" t="str">
        <f>T("ARGANZUELA          ")</f>
        <v xml:space="preserve">ARGANZUELA          </v>
      </c>
      <c r="D720" t="str">
        <f>T("DELICIAS            ")</f>
        <v xml:space="preserve">DELICIAS            </v>
      </c>
      <c r="E720" t="str">
        <f>T("TU ")</f>
        <v xml:space="preserve">TU </v>
      </c>
      <c r="F720" t="str">
        <f>T("TURISMOS       ")</f>
        <v xml:space="preserve">TURISMOS       </v>
      </c>
      <c r="G720" t="str">
        <f>T("De 12 a 15,99 CABALLOS FISCALES                   ")</f>
        <v xml:space="preserve">De 12 a 15,99 CABALLOS FISCALES                   </v>
      </c>
      <c r="H720" t="str">
        <f>T("HÍBRIDO                                           ")</f>
        <v xml:space="preserve">HÍBRIDO                                           </v>
      </c>
      <c r="I720">
        <v>95</v>
      </c>
    </row>
    <row r="721" spans="1:9">
      <c r="A721" t="str">
        <f>T("2018")</f>
        <v>2018</v>
      </c>
      <c r="B721" t="str">
        <f>T("FISICO                                            ")</f>
        <v xml:space="preserve">FISICO                                            </v>
      </c>
      <c r="C721" t="str">
        <f>T("ARGANZUELA          ")</f>
        <v xml:space="preserve">ARGANZUELA          </v>
      </c>
      <c r="D721" t="str">
        <f>T("DELICIAS            ")</f>
        <v xml:space="preserve">DELICIAS            </v>
      </c>
      <c r="E721" t="str">
        <f>T("TU ")</f>
        <v xml:space="preserve">TU </v>
      </c>
      <c r="F721" t="str">
        <f>T("TURISMOS       ")</f>
        <v xml:space="preserve">TURISMOS       </v>
      </c>
      <c r="G721" t="str">
        <f>T("De 20 CABALLOS FISCALES en adelante               ")</f>
        <v xml:space="preserve">De 20 CABALLOS FISCALES en adelante               </v>
      </c>
      <c r="H721" t="str">
        <f>T("HÍBRIDO                                           ")</f>
        <v xml:space="preserve">HÍBRIDO                                           </v>
      </c>
      <c r="I721">
        <v>1</v>
      </c>
    </row>
    <row r="722" spans="1:9">
      <c r="A722" t="str">
        <f>T("2018")</f>
        <v>2018</v>
      </c>
      <c r="B722" t="str">
        <f>T("FISICO                                            ")</f>
        <v xml:space="preserve">FISICO                                            </v>
      </c>
      <c r="C722" t="str">
        <f>T("ARGANZUELA          ")</f>
        <v xml:space="preserve">ARGANZUELA          </v>
      </c>
      <c r="D722" t="str">
        <f>T("PALOS DE MOGUER     ")</f>
        <v xml:space="preserve">PALOS DE MOGUER     </v>
      </c>
      <c r="E722" t="str">
        <f>T("TU ")</f>
        <v xml:space="preserve">TU </v>
      </c>
      <c r="F722" t="str">
        <f>T("TURISMOS       ")</f>
        <v xml:space="preserve">TURISMOS       </v>
      </c>
      <c r="G722" t="str">
        <f>T("De 8 a 11,99 CABALLOS FISCALES                    ")</f>
        <v xml:space="preserve">De 8 a 11,99 CABALLOS FISCALES                    </v>
      </c>
      <c r="H722" t="str">
        <f>T("HÍBRIDO                                           ")</f>
        <v xml:space="preserve">HÍBRIDO                                           </v>
      </c>
      <c r="I722">
        <v>21</v>
      </c>
    </row>
    <row r="723" spans="1:9">
      <c r="A723" t="str">
        <f>T("2018")</f>
        <v>2018</v>
      </c>
      <c r="B723" t="str">
        <f>T("FISICO                                            ")</f>
        <v xml:space="preserve">FISICO                                            </v>
      </c>
      <c r="C723" t="str">
        <f>T("ARGANZUELA          ")</f>
        <v xml:space="preserve">ARGANZUELA          </v>
      </c>
      <c r="D723" t="str">
        <f>T("PALOS DE MOGUER     ")</f>
        <v xml:space="preserve">PALOS DE MOGUER     </v>
      </c>
      <c r="E723" t="str">
        <f>T("TU ")</f>
        <v xml:space="preserve">TU </v>
      </c>
      <c r="F723" t="str">
        <f>T("TURISMOS       ")</f>
        <v xml:space="preserve">TURISMOS       </v>
      </c>
      <c r="G723" t="str">
        <f>T("De 12 a 15,99 CABALLOS FISCALES                   ")</f>
        <v xml:space="preserve">De 12 a 15,99 CABALLOS FISCALES                   </v>
      </c>
      <c r="H723" t="str">
        <f>T("HÍBRIDO                                           ")</f>
        <v xml:space="preserve">HÍBRIDO                                           </v>
      </c>
      <c r="I723">
        <v>73</v>
      </c>
    </row>
    <row r="724" spans="1:9">
      <c r="A724" t="str">
        <f>T("2018")</f>
        <v>2018</v>
      </c>
      <c r="B724" t="str">
        <f>T("FISICO                                            ")</f>
        <v xml:space="preserve">FISICO                                            </v>
      </c>
      <c r="C724" t="str">
        <f>T("ARGANZUELA          ")</f>
        <v xml:space="preserve">ARGANZUELA          </v>
      </c>
      <c r="D724" t="str">
        <f>T("PALOS DE MOGUER     ")</f>
        <v xml:space="preserve">PALOS DE MOGUER     </v>
      </c>
      <c r="E724" t="str">
        <f>T("TU ")</f>
        <v xml:space="preserve">TU </v>
      </c>
      <c r="F724" t="str">
        <f>T("TURISMOS       ")</f>
        <v xml:space="preserve">TURISMOS       </v>
      </c>
      <c r="G724" t="str">
        <f>T("De 20 CABALLOS FISCALES en adelante               ")</f>
        <v xml:space="preserve">De 20 CABALLOS FISCALES en adelante               </v>
      </c>
      <c r="H724" t="str">
        <f>T("HÍBRIDO                                           ")</f>
        <v xml:space="preserve">HÍBRIDO                                           </v>
      </c>
      <c r="I724">
        <v>1</v>
      </c>
    </row>
    <row r="725" spans="1:9">
      <c r="A725" t="str">
        <f>T("2018")</f>
        <v>2018</v>
      </c>
      <c r="B725" t="str">
        <f>T("FISICO                                            ")</f>
        <v xml:space="preserve">FISICO                                            </v>
      </c>
      <c r="C725" t="str">
        <f>T("ARGANZUELA          ")</f>
        <v xml:space="preserve">ARGANZUELA          </v>
      </c>
      <c r="D725" t="str">
        <f>T("ATOCHA              ")</f>
        <v xml:space="preserve">ATOCHA              </v>
      </c>
      <c r="E725" t="str">
        <f>T("TU ")</f>
        <v xml:space="preserve">TU </v>
      </c>
      <c r="F725" t="str">
        <f>T("TURISMOS       ")</f>
        <v xml:space="preserve">TURISMOS       </v>
      </c>
      <c r="G725" t="str">
        <f>T("De 8 a 11,99 CABALLOS FISCALES                    ")</f>
        <v xml:space="preserve">De 8 a 11,99 CABALLOS FISCALES                    </v>
      </c>
      <c r="H725" t="str">
        <f>T("HÍBRIDO                                           ")</f>
        <v xml:space="preserve">HÍBRIDO                                           </v>
      </c>
      <c r="I725">
        <v>2</v>
      </c>
    </row>
    <row r="726" spans="1:9">
      <c r="A726" t="str">
        <f>T("2018")</f>
        <v>2018</v>
      </c>
      <c r="B726" t="str">
        <f>T("FISICO                                            ")</f>
        <v xml:space="preserve">FISICO                                            </v>
      </c>
      <c r="C726" t="str">
        <f>T("ARGANZUELA          ")</f>
        <v xml:space="preserve">ARGANZUELA          </v>
      </c>
      <c r="D726" t="str">
        <f>T("ATOCHA              ")</f>
        <v xml:space="preserve">ATOCHA              </v>
      </c>
      <c r="E726" t="str">
        <f>T("TU ")</f>
        <v xml:space="preserve">TU </v>
      </c>
      <c r="F726" t="str">
        <f>T("TURISMOS       ")</f>
        <v xml:space="preserve">TURISMOS       </v>
      </c>
      <c r="G726" t="str">
        <f>T("De 12 a 15,99 CABALLOS FISCALES                   ")</f>
        <v xml:space="preserve">De 12 a 15,99 CABALLOS FISCALES                   </v>
      </c>
      <c r="H726" t="str">
        <f>T("HÍBRIDO                                           ")</f>
        <v xml:space="preserve">HÍBRIDO                                           </v>
      </c>
      <c r="I726">
        <v>4</v>
      </c>
    </row>
    <row r="727" spans="1:9">
      <c r="A727" t="str">
        <f>T("2018")</f>
        <v>2018</v>
      </c>
      <c r="B727" t="str">
        <f>T("JURIDICO                                          ")</f>
        <v xml:space="preserve">JURIDICO                                          </v>
      </c>
      <c r="C727" t="str">
        <f>T("ARGANZUELA          ")</f>
        <v xml:space="preserve">ARGANZUELA          </v>
      </c>
      <c r="D727" t="str">
        <f>T("IMPERIAL            ")</f>
        <v xml:space="preserve">IMPERIAL            </v>
      </c>
      <c r="E727" t="str">
        <f>T("TU ")</f>
        <v xml:space="preserve">TU </v>
      </c>
      <c r="F727" t="str">
        <f>T("TURISMOS       ")</f>
        <v xml:space="preserve">TURISMOS       </v>
      </c>
      <c r="G727" t="str">
        <f>T("De 8 a 11,99 CABALLOS FISCALES                    ")</f>
        <v xml:space="preserve">De 8 a 11,99 CABALLOS FISCALES                    </v>
      </c>
      <c r="H727" t="str">
        <f>T("HÍBRIDO                                           ")</f>
        <v xml:space="preserve">HÍBRIDO                                           </v>
      </c>
      <c r="I727">
        <v>1</v>
      </c>
    </row>
    <row r="728" spans="1:9">
      <c r="A728" t="str">
        <f>T("2018")</f>
        <v>2018</v>
      </c>
      <c r="B728" t="str">
        <f>T("JURIDICO                                          ")</f>
        <v xml:space="preserve">JURIDICO                                          </v>
      </c>
      <c r="C728" t="str">
        <f>T("ARGANZUELA          ")</f>
        <v xml:space="preserve">ARGANZUELA          </v>
      </c>
      <c r="D728" t="str">
        <f>T("IMPERIAL            ")</f>
        <v xml:space="preserve">IMPERIAL            </v>
      </c>
      <c r="E728" t="str">
        <f>T("TU ")</f>
        <v xml:space="preserve">TU </v>
      </c>
      <c r="F728" t="str">
        <f>T("TURISMOS       ")</f>
        <v xml:space="preserve">TURISMOS       </v>
      </c>
      <c r="G728" t="str">
        <f>T("De 12 a 15,99 CABALLOS FISCALES                   ")</f>
        <v xml:space="preserve">De 12 a 15,99 CABALLOS FISCALES                   </v>
      </c>
      <c r="H728" t="str">
        <f>T("HÍBRIDO                                           ")</f>
        <v xml:space="preserve">HÍBRIDO                                           </v>
      </c>
      <c r="I728">
        <v>4</v>
      </c>
    </row>
    <row r="729" spans="1:9">
      <c r="A729" t="str">
        <f>T("2018")</f>
        <v>2018</v>
      </c>
      <c r="B729" t="str">
        <f>T("JURIDICO                                          ")</f>
        <v xml:space="preserve">JURIDICO                                          </v>
      </c>
      <c r="C729" t="str">
        <f>T("ARGANZUELA          ")</f>
        <v xml:space="preserve">ARGANZUELA          </v>
      </c>
      <c r="D729" t="str">
        <f>T("IMPERIAL            ")</f>
        <v xml:space="preserve">IMPERIAL            </v>
      </c>
      <c r="E729" t="str">
        <f>T("TU ")</f>
        <v xml:space="preserve">TU </v>
      </c>
      <c r="F729" t="str">
        <f>T("TURISMOS       ")</f>
        <v xml:space="preserve">TURISMOS       </v>
      </c>
      <c r="G729" t="str">
        <f>T("De 20 CABALLOS FISCALES en adelante               ")</f>
        <v xml:space="preserve">De 20 CABALLOS FISCALES en adelante               </v>
      </c>
      <c r="H729" t="str">
        <f>T("HÍBRIDO                                           ")</f>
        <v xml:space="preserve">HÍBRIDO                                           </v>
      </c>
      <c r="I729">
        <v>2</v>
      </c>
    </row>
    <row r="730" spans="1:9">
      <c r="A730" t="str">
        <f>T("2018")</f>
        <v>2018</v>
      </c>
      <c r="B730" t="str">
        <f>T("JURIDICO                                          ")</f>
        <v xml:space="preserve">JURIDICO                                          </v>
      </c>
      <c r="C730" t="str">
        <f>T("ARGANZUELA          ")</f>
        <v xml:space="preserve">ARGANZUELA          </v>
      </c>
      <c r="D730" t="str">
        <f>T("ACACIAS             ")</f>
        <v xml:space="preserve">ACACIAS             </v>
      </c>
      <c r="E730" t="str">
        <f>T("TU ")</f>
        <v xml:space="preserve">TU </v>
      </c>
      <c r="F730" t="str">
        <f>T("TURISMOS       ")</f>
        <v xml:space="preserve">TURISMOS       </v>
      </c>
      <c r="G730" t="str">
        <f>T("De 8 a 11,99 CABALLOS FISCALES                    ")</f>
        <v xml:space="preserve">De 8 a 11,99 CABALLOS FISCALES                    </v>
      </c>
      <c r="H730" t="str">
        <f>T("HÍBRIDO                                           ")</f>
        <v xml:space="preserve">HÍBRIDO                                           </v>
      </c>
      <c r="I730">
        <v>3</v>
      </c>
    </row>
    <row r="731" spans="1:9">
      <c r="A731" t="str">
        <f>T("2018")</f>
        <v>2018</v>
      </c>
      <c r="B731" t="str">
        <f>T("JURIDICO                                          ")</f>
        <v xml:space="preserve">JURIDICO                                          </v>
      </c>
      <c r="C731" t="str">
        <f>T("ARGANZUELA          ")</f>
        <v xml:space="preserve">ARGANZUELA          </v>
      </c>
      <c r="D731" t="str">
        <f>T("ACACIAS             ")</f>
        <v xml:space="preserve">ACACIAS             </v>
      </c>
      <c r="E731" t="str">
        <f>T("TU ")</f>
        <v xml:space="preserve">TU </v>
      </c>
      <c r="F731" t="str">
        <f>T("TURISMOS       ")</f>
        <v xml:space="preserve">TURISMOS       </v>
      </c>
      <c r="G731" t="str">
        <f>T("De 12 a 15,99 CABALLOS FISCALES                   ")</f>
        <v xml:space="preserve">De 12 a 15,99 CABALLOS FISCALES                   </v>
      </c>
      <c r="H731" t="str">
        <f>T("HÍBRIDO                                           ")</f>
        <v xml:space="preserve">HÍBRIDO                                           </v>
      </c>
      <c r="I731">
        <v>8</v>
      </c>
    </row>
    <row r="732" spans="1:9">
      <c r="A732" t="str">
        <f>T("2018")</f>
        <v>2018</v>
      </c>
      <c r="B732" t="str">
        <f>T("JURIDICO                                          ")</f>
        <v xml:space="preserve">JURIDICO                                          </v>
      </c>
      <c r="C732" t="str">
        <f>T("ARGANZUELA          ")</f>
        <v xml:space="preserve">ARGANZUELA          </v>
      </c>
      <c r="D732" t="str">
        <f>T("ACACIAS             ")</f>
        <v xml:space="preserve">ACACIAS             </v>
      </c>
      <c r="E732" t="str">
        <f>T("TU ")</f>
        <v xml:space="preserve">TU </v>
      </c>
      <c r="F732" t="str">
        <f>T("TURISMOS       ")</f>
        <v xml:space="preserve">TURISMOS       </v>
      </c>
      <c r="G732" t="str">
        <f>T("De 20 CABALLOS FISCALES en adelante               ")</f>
        <v xml:space="preserve">De 20 CABALLOS FISCALES en adelante               </v>
      </c>
      <c r="H732" t="str">
        <f>T("HÍBRIDO                                           ")</f>
        <v xml:space="preserve">HÍBRIDO                                           </v>
      </c>
      <c r="I732">
        <v>1</v>
      </c>
    </row>
    <row r="733" spans="1:9">
      <c r="A733" t="str">
        <f>T("2018")</f>
        <v>2018</v>
      </c>
      <c r="B733" t="str">
        <f>T("JURIDICO                                          ")</f>
        <v xml:space="preserve">JURIDICO                                          </v>
      </c>
      <c r="C733" t="str">
        <f>T("ARGANZUELA          ")</f>
        <v xml:space="preserve">ARGANZUELA          </v>
      </c>
      <c r="D733" t="str">
        <f>T("CHOPERA             ")</f>
        <v xml:space="preserve">CHOPERA             </v>
      </c>
      <c r="E733" t="str">
        <f>T("TU ")</f>
        <v xml:space="preserve">TU </v>
      </c>
      <c r="F733" t="str">
        <f>T("TURISMOS       ")</f>
        <v xml:space="preserve">TURISMOS       </v>
      </c>
      <c r="G733" t="str">
        <f>T("De 8 a 11,99 CABALLOS FISCALES                    ")</f>
        <v xml:space="preserve">De 8 a 11,99 CABALLOS FISCALES                    </v>
      </c>
      <c r="H733" t="str">
        <f>T("HÍBRIDO                                           ")</f>
        <v xml:space="preserve">HÍBRIDO                                           </v>
      </c>
      <c r="I733">
        <v>1</v>
      </c>
    </row>
    <row r="734" spans="1:9">
      <c r="A734" t="str">
        <f>T("2018")</f>
        <v>2018</v>
      </c>
      <c r="B734" t="str">
        <f>T("JURIDICO                                          ")</f>
        <v xml:space="preserve">JURIDICO                                          </v>
      </c>
      <c r="C734" t="str">
        <f>T("ARGANZUELA          ")</f>
        <v xml:space="preserve">ARGANZUELA          </v>
      </c>
      <c r="D734" t="str">
        <f>T("CHOPERA             ")</f>
        <v xml:space="preserve">CHOPERA             </v>
      </c>
      <c r="E734" t="str">
        <f>T("TU ")</f>
        <v xml:space="preserve">TU </v>
      </c>
      <c r="F734" t="str">
        <f>T("TURISMOS       ")</f>
        <v xml:space="preserve">TURISMOS       </v>
      </c>
      <c r="G734" t="str">
        <f>T("De 12 a 15,99 CABALLOS FISCALES                   ")</f>
        <v xml:space="preserve">De 12 a 15,99 CABALLOS FISCALES                   </v>
      </c>
      <c r="H734" t="str">
        <f>T("HÍBRIDO                                           ")</f>
        <v xml:space="preserve">HÍBRIDO                                           </v>
      </c>
      <c r="I734">
        <v>3</v>
      </c>
    </row>
    <row r="735" spans="1:9">
      <c r="A735" t="str">
        <f>T("2018")</f>
        <v>2018</v>
      </c>
      <c r="B735" t="str">
        <f>T("JURIDICO                                          ")</f>
        <v xml:space="preserve">JURIDICO                                          </v>
      </c>
      <c r="C735" t="str">
        <f>T("ARGANZUELA          ")</f>
        <v xml:space="preserve">ARGANZUELA          </v>
      </c>
      <c r="D735" t="str">
        <f>T("LEGAZPI             ")</f>
        <v xml:space="preserve">LEGAZPI             </v>
      </c>
      <c r="E735" t="str">
        <f>T("TU ")</f>
        <v xml:space="preserve">TU </v>
      </c>
      <c r="F735" t="str">
        <f>T("TURISMOS       ")</f>
        <v xml:space="preserve">TURISMOS       </v>
      </c>
      <c r="G735" t="str">
        <f>T("De 8 a 11,99 CABALLOS FISCALES                    ")</f>
        <v xml:space="preserve">De 8 a 11,99 CABALLOS FISCALES                    </v>
      </c>
      <c r="H735" t="str">
        <f>T("HÍBRIDO                                           ")</f>
        <v xml:space="preserve">HÍBRIDO                                           </v>
      </c>
      <c r="I735">
        <v>1</v>
      </c>
    </row>
    <row r="736" spans="1:9">
      <c r="A736" t="str">
        <f>T("2018")</f>
        <v>2018</v>
      </c>
      <c r="B736" t="str">
        <f>T("JURIDICO                                          ")</f>
        <v xml:space="preserve">JURIDICO                                          </v>
      </c>
      <c r="C736" t="str">
        <f>T("ARGANZUELA          ")</f>
        <v xml:space="preserve">ARGANZUELA          </v>
      </c>
      <c r="D736" t="str">
        <f>T("LEGAZPI             ")</f>
        <v xml:space="preserve">LEGAZPI             </v>
      </c>
      <c r="E736" t="str">
        <f>T("TU ")</f>
        <v xml:space="preserve">TU </v>
      </c>
      <c r="F736" t="str">
        <f>T("TURISMOS       ")</f>
        <v xml:space="preserve">TURISMOS       </v>
      </c>
      <c r="G736" t="str">
        <f>T("De 12 a 15,99 CABALLOS FISCALES                   ")</f>
        <v xml:space="preserve">De 12 a 15,99 CABALLOS FISCALES                   </v>
      </c>
      <c r="H736" t="str">
        <f>T("HÍBRIDO                                           ")</f>
        <v xml:space="preserve">HÍBRIDO                                           </v>
      </c>
      <c r="I736">
        <v>5</v>
      </c>
    </row>
    <row r="737" spans="1:9">
      <c r="A737" t="str">
        <f>T("2018")</f>
        <v>2018</v>
      </c>
      <c r="B737" t="str">
        <f>T("JURIDICO                                          ")</f>
        <v xml:space="preserve">JURIDICO                                          </v>
      </c>
      <c r="C737" t="str">
        <f>T("ARGANZUELA          ")</f>
        <v xml:space="preserve">ARGANZUELA          </v>
      </c>
      <c r="D737" t="str">
        <f>T("LEGAZPI             ")</f>
        <v xml:space="preserve">LEGAZPI             </v>
      </c>
      <c r="E737" t="str">
        <f>T("TU ")</f>
        <v xml:space="preserve">TU </v>
      </c>
      <c r="F737" t="str">
        <f>T("TURISMOS       ")</f>
        <v xml:space="preserve">TURISMOS       </v>
      </c>
      <c r="G737" t="str">
        <f>T("De 20 CABALLOS FISCALES en adelante               ")</f>
        <v xml:space="preserve">De 20 CABALLOS FISCALES en adelante               </v>
      </c>
      <c r="H737" t="str">
        <f>T("HÍBRIDO                                           ")</f>
        <v xml:space="preserve">HÍBRIDO                                           </v>
      </c>
      <c r="I737">
        <v>1</v>
      </c>
    </row>
    <row r="738" spans="1:9">
      <c r="A738" t="str">
        <f>T("2018")</f>
        <v>2018</v>
      </c>
      <c r="B738" t="str">
        <f>T("JURIDICO                                          ")</f>
        <v xml:space="preserve">JURIDICO                                          </v>
      </c>
      <c r="C738" t="str">
        <f>T("ARGANZUELA          ")</f>
        <v xml:space="preserve">ARGANZUELA          </v>
      </c>
      <c r="D738" t="str">
        <f>T("DELICIAS            ")</f>
        <v xml:space="preserve">DELICIAS            </v>
      </c>
      <c r="E738" t="str">
        <f>T("TU ")</f>
        <v xml:space="preserve">TU </v>
      </c>
      <c r="F738" t="str">
        <f>T("TURISMOS       ")</f>
        <v xml:space="preserve">TURISMOS       </v>
      </c>
      <c r="G738" t="str">
        <f>T("De 8 a 11,99 CABALLOS FISCALES                    ")</f>
        <v xml:space="preserve">De 8 a 11,99 CABALLOS FISCALES                    </v>
      </c>
      <c r="H738" t="str">
        <f>T("HÍBRIDO                                           ")</f>
        <v xml:space="preserve">HÍBRIDO                                           </v>
      </c>
      <c r="I738">
        <v>3</v>
      </c>
    </row>
    <row r="739" spans="1:9">
      <c r="A739" t="str">
        <f>T("2018")</f>
        <v>2018</v>
      </c>
      <c r="B739" t="str">
        <f>T("JURIDICO                                          ")</f>
        <v xml:space="preserve">JURIDICO                                          </v>
      </c>
      <c r="C739" t="str">
        <f>T("ARGANZUELA          ")</f>
        <v xml:space="preserve">ARGANZUELA          </v>
      </c>
      <c r="D739" t="str">
        <f>T("DELICIAS            ")</f>
        <v xml:space="preserve">DELICIAS            </v>
      </c>
      <c r="E739" t="str">
        <f>T("TU ")</f>
        <v xml:space="preserve">TU </v>
      </c>
      <c r="F739" t="str">
        <f>T("TURISMOS       ")</f>
        <v xml:space="preserve">TURISMOS       </v>
      </c>
      <c r="G739" t="str">
        <f>T("De 12 a 15,99 CABALLOS FISCALES                   ")</f>
        <v xml:space="preserve">De 12 a 15,99 CABALLOS FISCALES                   </v>
      </c>
      <c r="H739" t="str">
        <f>T("HÍBRIDO                                           ")</f>
        <v xml:space="preserve">HÍBRIDO                                           </v>
      </c>
      <c r="I739">
        <v>3</v>
      </c>
    </row>
    <row r="740" spans="1:9">
      <c r="A740" t="str">
        <f>T("2018")</f>
        <v>2018</v>
      </c>
      <c r="B740" t="str">
        <f>T("JURIDICO                                          ")</f>
        <v xml:space="preserve">JURIDICO                                          </v>
      </c>
      <c r="C740" t="str">
        <f>T("ARGANZUELA          ")</f>
        <v xml:space="preserve">ARGANZUELA          </v>
      </c>
      <c r="D740" t="str">
        <f>T("DELICIAS            ")</f>
        <v xml:space="preserve">DELICIAS            </v>
      </c>
      <c r="E740" t="str">
        <f>T("TU ")</f>
        <v xml:space="preserve">TU </v>
      </c>
      <c r="F740" t="str">
        <f>T("TURISMOS       ")</f>
        <v xml:space="preserve">TURISMOS       </v>
      </c>
      <c r="G740" t="str">
        <f>T("De 20 CABALLOS FISCALES en adelante               ")</f>
        <v xml:space="preserve">De 20 CABALLOS FISCALES en adelante               </v>
      </c>
      <c r="H740" t="str">
        <f>T("HÍBRIDO                                           ")</f>
        <v xml:space="preserve">HÍBRIDO                                           </v>
      </c>
      <c r="I740">
        <v>1</v>
      </c>
    </row>
    <row r="741" spans="1:9">
      <c r="A741" t="str">
        <f>T("2018")</f>
        <v>2018</v>
      </c>
      <c r="B741" t="str">
        <f>T("JURIDICO                                          ")</f>
        <v xml:space="preserve">JURIDICO                                          </v>
      </c>
      <c r="C741" t="str">
        <f>T("ARGANZUELA          ")</f>
        <v xml:space="preserve">ARGANZUELA          </v>
      </c>
      <c r="D741" t="str">
        <f>T("PALOS DE MOGUER     ")</f>
        <v xml:space="preserve">PALOS DE MOGUER     </v>
      </c>
      <c r="E741" t="str">
        <f>T("TU ")</f>
        <v xml:space="preserve">TU </v>
      </c>
      <c r="F741" t="str">
        <f>T("TURISMOS       ")</f>
        <v xml:space="preserve">TURISMOS       </v>
      </c>
      <c r="G741" t="str">
        <f>T("De 8 a 11,99 CABALLOS FISCALES                    ")</f>
        <v xml:space="preserve">De 8 a 11,99 CABALLOS FISCALES                    </v>
      </c>
      <c r="H741" t="str">
        <f>T("HÍBRIDO                                           ")</f>
        <v xml:space="preserve">HÍBRIDO                                           </v>
      </c>
      <c r="I741">
        <v>1</v>
      </c>
    </row>
    <row r="742" spans="1:9">
      <c r="A742" t="str">
        <f>T("2018")</f>
        <v>2018</v>
      </c>
      <c r="B742" t="str">
        <f>T("JURIDICO                                          ")</f>
        <v xml:space="preserve">JURIDICO                                          </v>
      </c>
      <c r="C742" t="str">
        <f>T("ARGANZUELA          ")</f>
        <v xml:space="preserve">ARGANZUELA          </v>
      </c>
      <c r="D742" t="str">
        <f>T("PALOS DE MOGUER     ")</f>
        <v xml:space="preserve">PALOS DE MOGUER     </v>
      </c>
      <c r="E742" t="str">
        <f>T("TU ")</f>
        <v xml:space="preserve">TU </v>
      </c>
      <c r="F742" t="str">
        <f>T("TURISMOS       ")</f>
        <v xml:space="preserve">TURISMOS       </v>
      </c>
      <c r="G742" t="str">
        <f>T("De 12 a 15,99 CABALLOS FISCALES                   ")</f>
        <v xml:space="preserve">De 12 a 15,99 CABALLOS FISCALES                   </v>
      </c>
      <c r="H742" t="str">
        <f>T("HÍBRIDO                                           ")</f>
        <v xml:space="preserve">HÍBRIDO                                           </v>
      </c>
      <c r="I742">
        <v>10</v>
      </c>
    </row>
    <row r="743" spans="1:9">
      <c r="A743" t="str">
        <f>T("2018")</f>
        <v>2018</v>
      </c>
      <c r="B743" t="str">
        <f>T("JURIDICO                                          ")</f>
        <v xml:space="preserve">JURIDICO                                          </v>
      </c>
      <c r="C743" t="str">
        <f>T("ARGANZUELA          ")</f>
        <v xml:space="preserve">ARGANZUELA          </v>
      </c>
      <c r="D743" t="str">
        <f>T("ATOCHA              ")</f>
        <v xml:space="preserve">ATOCHA              </v>
      </c>
      <c r="E743" t="str">
        <f>T("TU ")</f>
        <v xml:space="preserve">TU </v>
      </c>
      <c r="F743" t="str">
        <f>T("TURISMOS       ")</f>
        <v xml:space="preserve">TURISMOS       </v>
      </c>
      <c r="G743" t="str">
        <f>T("De 12 a 15,99 CABALLOS FISCALES                   ")</f>
        <v xml:space="preserve">De 12 a 15,99 CABALLOS FISCALES                   </v>
      </c>
      <c r="H743" t="str">
        <f>T("HÍBRIDO                                           ")</f>
        <v xml:space="preserve">HÍBRIDO                                           </v>
      </c>
      <c r="I743">
        <v>2</v>
      </c>
    </row>
    <row r="744" spans="1:9">
      <c r="A744" t="str">
        <f>T("2018")</f>
        <v>2018</v>
      </c>
      <c r="B744" t="str">
        <f>T("FISICO                                            ")</f>
        <v xml:space="preserve">FISICO                                            </v>
      </c>
      <c r="C744" t="str">
        <f>T("ARGANZUELA          ")</f>
        <v xml:space="preserve">ARGANZUELA          </v>
      </c>
      <c r="D744" t="str">
        <f>T("SIN BARRIO          ")</f>
        <v xml:space="preserve">SIN BARRIO          </v>
      </c>
      <c r="E744" t="str">
        <f>T("TU ")</f>
        <v xml:space="preserve">TU </v>
      </c>
      <c r="F744" t="str">
        <f>T("TURISMOS       ")</f>
        <v xml:space="preserve">TURISMOS       </v>
      </c>
      <c r="G744" t="str">
        <f>T("De 12 a 15,99 CABALLOS FISCALES                   ")</f>
        <v xml:space="preserve">De 12 a 15,99 CABALLOS FISCALES                   </v>
      </c>
      <c r="H744" t="str">
        <f>T("HIBRIDO ENCHUFABLES PHEV                          ")</f>
        <v xml:space="preserve">HIBRIDO ENCHUFABLES PHEV                          </v>
      </c>
      <c r="I744">
        <v>2</v>
      </c>
    </row>
    <row r="745" spans="1:9">
      <c r="A745" t="str">
        <f>T("2018")</f>
        <v>2018</v>
      </c>
      <c r="B745" t="str">
        <f>T("FISICO                                            ")</f>
        <v xml:space="preserve">FISICO                                            </v>
      </c>
      <c r="C745" t="str">
        <f>T("ARGANZUELA          ")</f>
        <v xml:space="preserve">ARGANZUELA          </v>
      </c>
      <c r="D745" t="str">
        <f>T("IMPERIAL            ")</f>
        <v xml:space="preserve">IMPERIAL            </v>
      </c>
      <c r="E745" t="str">
        <f>T("TU ")</f>
        <v xml:space="preserve">TU </v>
      </c>
      <c r="F745" t="str">
        <f>T("TURISMOS       ")</f>
        <v xml:space="preserve">TURISMOS       </v>
      </c>
      <c r="G745" t="str">
        <f>T("De 8 a 11,99 CABALLOS FISCALES                    ")</f>
        <v xml:space="preserve">De 8 a 11,99 CABALLOS FISCALES                    </v>
      </c>
      <c r="H745" t="str">
        <f>T("HIBRIDO ENCHUFABLES PHEV                          ")</f>
        <v xml:space="preserve">HIBRIDO ENCHUFABLES PHEV                          </v>
      </c>
      <c r="I745">
        <v>2</v>
      </c>
    </row>
    <row r="746" spans="1:9">
      <c r="A746" t="str">
        <f>T("2018")</f>
        <v>2018</v>
      </c>
      <c r="B746" t="str">
        <f>T("FISICO                                            ")</f>
        <v xml:space="preserve">FISICO                                            </v>
      </c>
      <c r="C746" t="str">
        <f>T("ARGANZUELA          ")</f>
        <v xml:space="preserve">ARGANZUELA          </v>
      </c>
      <c r="D746" t="str">
        <f>T("IMPERIAL            ")</f>
        <v xml:space="preserve">IMPERIAL            </v>
      </c>
      <c r="E746" t="str">
        <f>T("TU ")</f>
        <v xml:space="preserve">TU </v>
      </c>
      <c r="F746" t="str">
        <f>T("TURISMOS       ")</f>
        <v xml:space="preserve">TURISMOS       </v>
      </c>
      <c r="G746" t="str">
        <f>T("De 12 a 15,99 CABALLOS FISCALES                   ")</f>
        <v xml:space="preserve">De 12 a 15,99 CABALLOS FISCALES                   </v>
      </c>
      <c r="H746" t="str">
        <f>T("HIBRIDO ENCHUFABLES PHEV                          ")</f>
        <v xml:space="preserve">HIBRIDO ENCHUFABLES PHEV                          </v>
      </c>
      <c r="I746">
        <v>1</v>
      </c>
    </row>
    <row r="747" spans="1:9">
      <c r="A747" t="str">
        <f>T("2018")</f>
        <v>2018</v>
      </c>
      <c r="B747" t="str">
        <f>T("FISICO                                            ")</f>
        <v xml:space="preserve">FISICO                                            </v>
      </c>
      <c r="C747" t="str">
        <f>T("ARGANZUELA          ")</f>
        <v xml:space="preserve">ARGANZUELA          </v>
      </c>
      <c r="D747" t="str">
        <f>T("ACACIAS             ")</f>
        <v xml:space="preserve">ACACIAS             </v>
      </c>
      <c r="E747" t="str">
        <f>T("TU ")</f>
        <v xml:space="preserve">TU </v>
      </c>
      <c r="F747" t="str">
        <f>T("TURISMOS       ")</f>
        <v xml:space="preserve">TURISMOS       </v>
      </c>
      <c r="G747" t="str">
        <f>T("De 8 a 11,99 CABALLOS FISCALES                    ")</f>
        <v xml:space="preserve">De 8 a 11,99 CABALLOS FISCALES                    </v>
      </c>
      <c r="H747" t="str">
        <f>T("HIBRIDO ENCHUFABLES PHEV                          ")</f>
        <v xml:space="preserve">HIBRIDO ENCHUFABLES PHEV                          </v>
      </c>
      <c r="I747">
        <v>2</v>
      </c>
    </row>
    <row r="748" spans="1:9">
      <c r="A748" t="str">
        <f>T("2018")</f>
        <v>2018</v>
      </c>
      <c r="B748" t="str">
        <f>T("FISICO                                            ")</f>
        <v xml:space="preserve">FISICO                                            </v>
      </c>
      <c r="C748" t="str">
        <f>T("ARGANZUELA          ")</f>
        <v xml:space="preserve">ARGANZUELA          </v>
      </c>
      <c r="D748" t="str">
        <f>T("ACACIAS             ")</f>
        <v xml:space="preserve">ACACIAS             </v>
      </c>
      <c r="E748" t="str">
        <f>T("TU ")</f>
        <v xml:space="preserve">TU </v>
      </c>
      <c r="F748" t="str">
        <f>T("TURISMOS       ")</f>
        <v xml:space="preserve">TURISMOS       </v>
      </c>
      <c r="G748" t="str">
        <f>T("De 12 a 15,99 CABALLOS FISCALES                   ")</f>
        <v xml:space="preserve">De 12 a 15,99 CABALLOS FISCALES                   </v>
      </c>
      <c r="H748" t="str">
        <f>T("HIBRIDO ENCHUFABLES PHEV                          ")</f>
        <v xml:space="preserve">HIBRIDO ENCHUFABLES PHEV                          </v>
      </c>
      <c r="I748">
        <v>2</v>
      </c>
    </row>
    <row r="749" spans="1:9">
      <c r="A749" t="str">
        <f>T("2018")</f>
        <v>2018</v>
      </c>
      <c r="B749" t="str">
        <f>T("FISICO                                            ")</f>
        <v xml:space="preserve">FISICO                                            </v>
      </c>
      <c r="C749" t="str">
        <f>T("ARGANZUELA          ")</f>
        <v xml:space="preserve">ARGANZUELA          </v>
      </c>
      <c r="D749" t="str">
        <f>T("LEGAZPI             ")</f>
        <v xml:space="preserve">LEGAZPI             </v>
      </c>
      <c r="E749" t="str">
        <f>T("TU ")</f>
        <v xml:space="preserve">TU </v>
      </c>
      <c r="F749" t="str">
        <f>T("TURISMOS       ")</f>
        <v xml:space="preserve">TURISMOS       </v>
      </c>
      <c r="G749" t="str">
        <f>T("De 8 a 11,99 CABALLOS FISCALES                    ")</f>
        <v xml:space="preserve">De 8 a 11,99 CABALLOS FISCALES                    </v>
      </c>
      <c r="H749" t="str">
        <f>T("HIBRIDO ENCHUFABLES PHEV                          ")</f>
        <v xml:space="preserve">HIBRIDO ENCHUFABLES PHEV                          </v>
      </c>
      <c r="I749">
        <v>1</v>
      </c>
    </row>
    <row r="750" spans="1:9">
      <c r="A750" t="str">
        <f>T("2018")</f>
        <v>2018</v>
      </c>
      <c r="B750" t="str">
        <f>T("FISICO                                            ")</f>
        <v xml:space="preserve">FISICO                                            </v>
      </c>
      <c r="C750" t="str">
        <f>T("ARGANZUELA          ")</f>
        <v xml:space="preserve">ARGANZUELA          </v>
      </c>
      <c r="D750" t="str">
        <f>T("LEGAZPI             ")</f>
        <v xml:space="preserve">LEGAZPI             </v>
      </c>
      <c r="E750" t="str">
        <f>T("TU ")</f>
        <v xml:space="preserve">TU </v>
      </c>
      <c r="F750" t="str">
        <f>T("TURISMOS       ")</f>
        <v xml:space="preserve">TURISMOS       </v>
      </c>
      <c r="G750" t="str">
        <f>T("De 12 a 15,99 CABALLOS FISCALES                   ")</f>
        <v xml:space="preserve">De 12 a 15,99 CABALLOS FISCALES                   </v>
      </c>
      <c r="H750" t="str">
        <f>T("HIBRIDO ENCHUFABLES PHEV                          ")</f>
        <v xml:space="preserve">HIBRIDO ENCHUFABLES PHEV                          </v>
      </c>
      <c r="I750">
        <v>1</v>
      </c>
    </row>
    <row r="751" spans="1:9">
      <c r="A751" t="str">
        <f>T("2018")</f>
        <v>2018</v>
      </c>
      <c r="B751" t="str">
        <f>T("FISICO                                            ")</f>
        <v xml:space="preserve">FISICO                                            </v>
      </c>
      <c r="C751" t="str">
        <f>T("ARGANZUELA          ")</f>
        <v xml:space="preserve">ARGANZUELA          </v>
      </c>
      <c r="D751" t="str">
        <f>T("DELICIAS            ")</f>
        <v xml:space="preserve">DELICIAS            </v>
      </c>
      <c r="E751" t="str">
        <f>T("TU ")</f>
        <v xml:space="preserve">TU </v>
      </c>
      <c r="F751" t="str">
        <f>T("TURISMOS       ")</f>
        <v xml:space="preserve">TURISMOS       </v>
      </c>
      <c r="G751" t="str">
        <f>T("De 8 a 11,99 CABALLOS FISCALES                    ")</f>
        <v xml:space="preserve">De 8 a 11,99 CABALLOS FISCALES                    </v>
      </c>
      <c r="H751" t="str">
        <f>T("HIBRIDO ENCHUFABLES PHEV                          ")</f>
        <v xml:space="preserve">HIBRIDO ENCHUFABLES PHEV                          </v>
      </c>
      <c r="I751">
        <v>2</v>
      </c>
    </row>
    <row r="752" spans="1:9">
      <c r="A752" t="str">
        <f>T("2018")</f>
        <v>2018</v>
      </c>
      <c r="B752" t="str">
        <f>T("FISICO                                            ")</f>
        <v xml:space="preserve">FISICO                                            </v>
      </c>
      <c r="C752" t="str">
        <f>T("ARGANZUELA          ")</f>
        <v xml:space="preserve">ARGANZUELA          </v>
      </c>
      <c r="D752" t="str">
        <f>T("DELICIAS            ")</f>
        <v xml:space="preserve">DELICIAS            </v>
      </c>
      <c r="E752" t="str">
        <f>T("TU ")</f>
        <v xml:space="preserve">TU </v>
      </c>
      <c r="F752" t="str">
        <f>T("TURISMOS       ")</f>
        <v xml:space="preserve">TURISMOS       </v>
      </c>
      <c r="G752" t="str">
        <f>T("De 12 a 15,99 CABALLOS FISCALES                   ")</f>
        <v xml:space="preserve">De 12 a 15,99 CABALLOS FISCALES                   </v>
      </c>
      <c r="H752" t="str">
        <f>T("HIBRIDO ENCHUFABLES PHEV                          ")</f>
        <v xml:space="preserve">HIBRIDO ENCHUFABLES PHEV                          </v>
      </c>
      <c r="I752">
        <v>3</v>
      </c>
    </row>
    <row r="753" spans="1:9">
      <c r="A753" t="str">
        <f>T("2018")</f>
        <v>2018</v>
      </c>
      <c r="B753" t="str">
        <f>T("FISICO                                            ")</f>
        <v xml:space="preserve">FISICO                                            </v>
      </c>
      <c r="C753" t="str">
        <f>T("ARGANZUELA          ")</f>
        <v xml:space="preserve">ARGANZUELA          </v>
      </c>
      <c r="D753" t="str">
        <f>T("PALOS DE MOGUER     ")</f>
        <v xml:space="preserve">PALOS DE MOGUER     </v>
      </c>
      <c r="E753" t="str">
        <f>T("TU ")</f>
        <v xml:space="preserve">TU </v>
      </c>
      <c r="F753" t="str">
        <f>T("TURISMOS       ")</f>
        <v xml:space="preserve">TURISMOS       </v>
      </c>
      <c r="G753" t="str">
        <f>T("De 8 a 11,99 CABALLOS FISCALES                    ")</f>
        <v xml:space="preserve">De 8 a 11,99 CABALLOS FISCALES                    </v>
      </c>
      <c r="H753" t="str">
        <f>T("HIBRIDO ENCHUFABLES PHEV                          ")</f>
        <v xml:space="preserve">HIBRIDO ENCHUFABLES PHEV                          </v>
      </c>
      <c r="I753">
        <v>1</v>
      </c>
    </row>
    <row r="754" spans="1:9">
      <c r="A754" t="str">
        <f>T("2018")</f>
        <v>2018</v>
      </c>
      <c r="B754" t="str">
        <f>T("FISICO                                            ")</f>
        <v xml:space="preserve">FISICO                                            </v>
      </c>
      <c r="C754" t="str">
        <f>T("ARGANZUELA          ")</f>
        <v xml:space="preserve">ARGANZUELA          </v>
      </c>
      <c r="D754" t="str">
        <f>T("PALOS DE MOGUER     ")</f>
        <v xml:space="preserve">PALOS DE MOGUER     </v>
      </c>
      <c r="E754" t="str">
        <f>T("TU ")</f>
        <v xml:space="preserve">TU </v>
      </c>
      <c r="F754" t="str">
        <f>T("TURISMOS       ")</f>
        <v xml:space="preserve">TURISMOS       </v>
      </c>
      <c r="G754" t="str">
        <f>T("De 12 a 15,99 CABALLOS FISCALES                   ")</f>
        <v xml:space="preserve">De 12 a 15,99 CABALLOS FISCALES                   </v>
      </c>
      <c r="H754" t="str">
        <f>T("HIBRIDO ENCHUFABLES PHEV                          ")</f>
        <v xml:space="preserve">HIBRIDO ENCHUFABLES PHEV                          </v>
      </c>
      <c r="I754">
        <v>2</v>
      </c>
    </row>
    <row r="755" spans="1:9">
      <c r="A755" t="str">
        <f>T("2018")</f>
        <v>2018</v>
      </c>
      <c r="B755" t="str">
        <f>T("JURIDICO                                          ")</f>
        <v xml:space="preserve">JURIDICO                                          </v>
      </c>
      <c r="C755" t="str">
        <f>T("ARGANZUELA          ")</f>
        <v xml:space="preserve">ARGANZUELA          </v>
      </c>
      <c r="D755" t="str">
        <f>T("SIN BARRIO          ")</f>
        <v xml:space="preserve">SIN BARRIO          </v>
      </c>
      <c r="E755" t="str">
        <f>T("TU ")</f>
        <v xml:space="preserve">TU </v>
      </c>
      <c r="F755" t="str">
        <f>T("TURISMOS       ")</f>
        <v xml:space="preserve">TURISMOS       </v>
      </c>
      <c r="G755" t="str">
        <f>T("De 8 a 11,99 CABALLOS FISCALES                    ")</f>
        <v xml:space="preserve">De 8 a 11,99 CABALLOS FISCALES                    </v>
      </c>
      <c r="H755" t="str">
        <f>T("HIBRIDO ENCHUFABLES PHEV                          ")</f>
        <v xml:space="preserve">HIBRIDO ENCHUFABLES PHEV                          </v>
      </c>
      <c r="I755">
        <v>1</v>
      </c>
    </row>
    <row r="756" spans="1:9">
      <c r="A756" t="str">
        <f>T("2018")</f>
        <v>2018</v>
      </c>
      <c r="B756" t="str">
        <f>T("JURIDICO                                          ")</f>
        <v xml:space="preserve">JURIDICO                                          </v>
      </c>
      <c r="C756" t="str">
        <f>T("ARGANZUELA          ")</f>
        <v xml:space="preserve">ARGANZUELA          </v>
      </c>
      <c r="D756" t="str">
        <f>T("IMPERIAL            ")</f>
        <v xml:space="preserve">IMPERIAL            </v>
      </c>
      <c r="E756" t="str">
        <f>T("TU ")</f>
        <v xml:space="preserve">TU </v>
      </c>
      <c r="F756" t="str">
        <f>T("TURISMOS       ")</f>
        <v xml:space="preserve">TURISMOS       </v>
      </c>
      <c r="G756" t="str">
        <f>T("De 8 a 11,99 CABALLOS FISCALES                    ")</f>
        <v xml:space="preserve">De 8 a 11,99 CABALLOS FISCALES                    </v>
      </c>
      <c r="H756" t="str">
        <f>T("HIBRIDO ENCHUFABLES PHEV                          ")</f>
        <v xml:space="preserve">HIBRIDO ENCHUFABLES PHEV                          </v>
      </c>
      <c r="I756">
        <v>1</v>
      </c>
    </row>
    <row r="757" spans="1:9">
      <c r="A757" t="str">
        <f>T("2018")</f>
        <v>2018</v>
      </c>
      <c r="B757" t="str">
        <f>T("JURIDICO                                          ")</f>
        <v xml:space="preserve">JURIDICO                                          </v>
      </c>
      <c r="C757" t="str">
        <f>T("ARGANZUELA          ")</f>
        <v xml:space="preserve">ARGANZUELA          </v>
      </c>
      <c r="D757" t="str">
        <f>T("ACACIAS             ")</f>
        <v xml:space="preserve">ACACIAS             </v>
      </c>
      <c r="E757" t="str">
        <f>T("TU ")</f>
        <v xml:space="preserve">TU </v>
      </c>
      <c r="F757" t="str">
        <f>T("TURISMOS       ")</f>
        <v xml:space="preserve">TURISMOS       </v>
      </c>
      <c r="G757" t="str">
        <f>T("De 12 a 15,99 CABALLOS FISCALES                   ")</f>
        <v xml:space="preserve">De 12 a 15,99 CABALLOS FISCALES                   </v>
      </c>
      <c r="H757" t="str">
        <f>T("HIBRIDO ENCHUFABLES PHEV                          ")</f>
        <v xml:space="preserve">HIBRIDO ENCHUFABLES PHEV                          </v>
      </c>
      <c r="I757">
        <v>1</v>
      </c>
    </row>
    <row r="758" spans="1:9">
      <c r="A758" t="str">
        <f>T("2018")</f>
        <v>2018</v>
      </c>
      <c r="B758" t="str">
        <f>T("JURIDICO                                          ")</f>
        <v xml:space="preserve">JURIDICO                                          </v>
      </c>
      <c r="C758" t="str">
        <f>T("ARGANZUELA          ")</f>
        <v xml:space="preserve">ARGANZUELA          </v>
      </c>
      <c r="D758" t="str">
        <f>T("CHOPERA             ")</f>
        <v xml:space="preserve">CHOPERA             </v>
      </c>
      <c r="E758" t="str">
        <f>T("TU ")</f>
        <v xml:space="preserve">TU </v>
      </c>
      <c r="F758" t="str">
        <f>T("TURISMOS       ")</f>
        <v xml:space="preserve">TURISMOS       </v>
      </c>
      <c r="G758" t="str">
        <f>T("De 8 a 11,99 CABALLOS FISCALES                    ")</f>
        <v xml:space="preserve">De 8 a 11,99 CABALLOS FISCALES                    </v>
      </c>
      <c r="H758" t="str">
        <f>T("HIBRIDO ENCHUFABLES PHEV                          ")</f>
        <v xml:space="preserve">HIBRIDO ENCHUFABLES PHEV                          </v>
      </c>
      <c r="I758">
        <v>1</v>
      </c>
    </row>
    <row r="759" spans="1:9">
      <c r="A759" t="str">
        <f>T("2018")</f>
        <v>2018</v>
      </c>
      <c r="B759" t="str">
        <f>T("JURIDICO                                          ")</f>
        <v xml:space="preserve">JURIDICO                                          </v>
      </c>
      <c r="C759" t="str">
        <f>T("ARGANZUELA          ")</f>
        <v xml:space="preserve">ARGANZUELA          </v>
      </c>
      <c r="D759" t="str">
        <f>T("CHOPERA             ")</f>
        <v xml:space="preserve">CHOPERA             </v>
      </c>
      <c r="E759" t="str">
        <f>T("TU ")</f>
        <v xml:space="preserve">TU </v>
      </c>
      <c r="F759" t="str">
        <f>T("TURISMOS       ")</f>
        <v xml:space="preserve">TURISMOS       </v>
      </c>
      <c r="G759" t="str">
        <f>T("De 12 a 15,99 CABALLOS FISCALES                   ")</f>
        <v xml:space="preserve">De 12 a 15,99 CABALLOS FISCALES                   </v>
      </c>
      <c r="H759" t="str">
        <f>T("HIBRIDO ENCHUFABLES PHEV                          ")</f>
        <v xml:space="preserve">HIBRIDO ENCHUFABLES PHEV                          </v>
      </c>
      <c r="I759">
        <v>1</v>
      </c>
    </row>
    <row r="760" spans="1:9">
      <c r="A760" t="str">
        <f>T("2018")</f>
        <v>2018</v>
      </c>
      <c r="B760" t="str">
        <f>T("JURIDICO                                          ")</f>
        <v xml:space="preserve">JURIDICO                                          </v>
      </c>
      <c r="C760" t="str">
        <f>T("ARGANZUELA          ")</f>
        <v xml:space="preserve">ARGANZUELA          </v>
      </c>
      <c r="D760" t="str">
        <f>T("LEGAZPI             ")</f>
        <v xml:space="preserve">LEGAZPI             </v>
      </c>
      <c r="E760" t="str">
        <f>T("TU ")</f>
        <v xml:space="preserve">TU </v>
      </c>
      <c r="F760" t="str">
        <f>T("TURISMOS       ")</f>
        <v xml:space="preserve">TURISMOS       </v>
      </c>
      <c r="G760" t="str">
        <f>T("De 12 a 15,99 CABALLOS FISCALES                   ")</f>
        <v xml:space="preserve">De 12 a 15,99 CABALLOS FISCALES                   </v>
      </c>
      <c r="H760" t="str">
        <f>T("HIBRIDO ENCHUFABLES PHEV                          ")</f>
        <v xml:space="preserve">HIBRIDO ENCHUFABLES PHEV                          </v>
      </c>
      <c r="I760">
        <v>2</v>
      </c>
    </row>
    <row r="761" spans="1:9">
      <c r="A761" t="str">
        <f>T("2018")</f>
        <v>2018</v>
      </c>
      <c r="B761" t="str">
        <f>T("JURIDICO                                          ")</f>
        <v xml:space="preserve">JURIDICO                                          </v>
      </c>
      <c r="C761" t="str">
        <f>T("ARGANZUELA          ")</f>
        <v xml:space="preserve">ARGANZUELA          </v>
      </c>
      <c r="D761" t="str">
        <f>T("DELICIAS            ")</f>
        <v xml:space="preserve">DELICIAS            </v>
      </c>
      <c r="E761" t="str">
        <f>T("TU ")</f>
        <v xml:space="preserve">TU </v>
      </c>
      <c r="F761" t="str">
        <f>T("TURISMOS       ")</f>
        <v xml:space="preserve">TURISMOS       </v>
      </c>
      <c r="G761" t="str">
        <f>T("De 8 a 11,99 CABALLOS FISCALES                    ")</f>
        <v xml:space="preserve">De 8 a 11,99 CABALLOS FISCALES                    </v>
      </c>
      <c r="H761" t="str">
        <f>T("HIBRIDO ENCHUFABLES PHEV                          ")</f>
        <v xml:space="preserve">HIBRIDO ENCHUFABLES PHEV                          </v>
      </c>
      <c r="I761">
        <v>2</v>
      </c>
    </row>
    <row r="762" spans="1:9">
      <c r="A762" t="str">
        <f>T("2018")</f>
        <v>2018</v>
      </c>
      <c r="B762" t="str">
        <f>T("JURIDICO                                          ")</f>
        <v xml:space="preserve">JURIDICO                                          </v>
      </c>
      <c r="C762" t="str">
        <f>T("ARGANZUELA          ")</f>
        <v xml:space="preserve">ARGANZUELA          </v>
      </c>
      <c r="D762" t="str">
        <f>T("PALOS DE MOGUER     ")</f>
        <v xml:space="preserve">PALOS DE MOGUER     </v>
      </c>
      <c r="E762" t="str">
        <f>T("TU ")</f>
        <v xml:space="preserve">TU </v>
      </c>
      <c r="F762" t="str">
        <f>T("TURISMOS       ")</f>
        <v xml:space="preserve">TURISMOS       </v>
      </c>
      <c r="G762" t="str">
        <f>T("De 12 a 15,99 CABALLOS FISCALES                   ")</f>
        <v xml:space="preserve">De 12 a 15,99 CABALLOS FISCALES                   </v>
      </c>
      <c r="H762" t="str">
        <f>T("HIBRIDO ENCHUFABLES PHEV                          ")</f>
        <v xml:space="preserve">HIBRIDO ENCHUFABLES PHEV                          </v>
      </c>
      <c r="I762">
        <v>1</v>
      </c>
    </row>
    <row r="763" spans="1:9">
      <c r="A763" t="str">
        <f>T("2018")</f>
        <v>2018</v>
      </c>
      <c r="B763" t="str">
        <f>T("JURIDICO                                          ")</f>
        <v xml:space="preserve">JURIDICO                                          </v>
      </c>
      <c r="C763" t="str">
        <f>T("ARGANZUELA          ")</f>
        <v xml:space="preserve">ARGANZUELA          </v>
      </c>
      <c r="D763" t="str">
        <f>T("ACACIAS             ")</f>
        <v xml:space="preserve">ACACIAS             </v>
      </c>
      <c r="E763" t="str">
        <f>T("TU ")</f>
        <v xml:space="preserve">TU </v>
      </c>
      <c r="F763" t="str">
        <f>T("TURISMOS       ")</f>
        <v xml:space="preserve">TURISMOS       </v>
      </c>
      <c r="G763" t="str">
        <f>T("De 16 a 19,99 CABALLOS FISCALES                   ")</f>
        <v xml:space="preserve">De 16 a 19,99 CABALLOS FISCALES                   </v>
      </c>
      <c r="H763" t="str">
        <f>T("OTROS                                             ")</f>
        <v xml:space="preserve">OTROS                                             </v>
      </c>
      <c r="I763">
        <v>1</v>
      </c>
    </row>
    <row r="764" spans="1:9">
      <c r="A764" t="str">
        <f>T("2018")</f>
        <v>2018</v>
      </c>
      <c r="B764" t="str">
        <f>T("Entidad sin personalidad jurídica (art. 35.4 LGT) ")</f>
        <v xml:space="preserve">Entidad sin personalidad jurídica (art. 35.4 LGT) </v>
      </c>
      <c r="C764" t="str">
        <f>T("ARGANZUELA          ")</f>
        <v xml:space="preserve">ARGANZUELA          </v>
      </c>
      <c r="D764" t="str">
        <f>T("SIN BARRIO          ")</f>
        <v xml:space="preserve">SIN BARRIO          </v>
      </c>
      <c r="E764" t="str">
        <f>T("TU ")</f>
        <v xml:space="preserve">TU </v>
      </c>
      <c r="F764" t="str">
        <f>T("TURISMOS       ")</f>
        <v xml:space="preserve">TURISMOS       </v>
      </c>
      <c r="G764" t="str">
        <f>T("De 8 a 11,99 CABALLOS FISCALES                    ")</f>
        <v xml:space="preserve">De 8 a 11,99 CABALLOS FISCALES                    </v>
      </c>
      <c r="I764">
        <v>1</v>
      </c>
    </row>
    <row r="765" spans="1:9">
      <c r="A765" t="str">
        <f>T("2018")</f>
        <v>2018</v>
      </c>
      <c r="B765" t="str">
        <f>T("Entidad sin personalidad jurídica (art. 35.4 LGT) ")</f>
        <v xml:space="preserve">Entidad sin personalidad jurídica (art. 35.4 LGT) </v>
      </c>
      <c r="C765" t="str">
        <f>T("ARGANZUELA          ")</f>
        <v xml:space="preserve">ARGANZUELA          </v>
      </c>
      <c r="D765" t="str">
        <f>T("IMPERIAL            ")</f>
        <v xml:space="preserve">IMPERIAL            </v>
      </c>
      <c r="E765" t="str">
        <f>T("TU ")</f>
        <v xml:space="preserve">TU </v>
      </c>
      <c r="F765" t="str">
        <f>T("TURISMOS       ")</f>
        <v xml:space="preserve">TURISMOS       </v>
      </c>
      <c r="G765" t="str">
        <f>T("De 8 a 11,99 CABALLOS FISCALES                    ")</f>
        <v xml:space="preserve">De 8 a 11,99 CABALLOS FISCALES                    </v>
      </c>
      <c r="I765">
        <v>3</v>
      </c>
    </row>
    <row r="766" spans="1:9">
      <c r="A766" t="str">
        <f>T("2018")</f>
        <v>2018</v>
      </c>
      <c r="B766" t="str">
        <f>T("Entidad sin personalidad jurídica (art. 35.4 LGT) ")</f>
        <v xml:space="preserve">Entidad sin personalidad jurídica (art. 35.4 LGT) </v>
      </c>
      <c r="C766" t="str">
        <f>T("ARGANZUELA          ")</f>
        <v xml:space="preserve">ARGANZUELA          </v>
      </c>
      <c r="D766" t="str">
        <f>T("IMPERIAL            ")</f>
        <v xml:space="preserve">IMPERIAL            </v>
      </c>
      <c r="E766" t="str">
        <f>T("TU ")</f>
        <v xml:space="preserve">TU </v>
      </c>
      <c r="F766" t="str">
        <f>T("TURISMOS       ")</f>
        <v xml:space="preserve">TURISMOS       </v>
      </c>
      <c r="G766" t="str">
        <f>T("De 12 a 15,99 CABALLOS FISCALES                   ")</f>
        <v xml:space="preserve">De 12 a 15,99 CABALLOS FISCALES                   </v>
      </c>
      <c r="I766">
        <v>2</v>
      </c>
    </row>
    <row r="767" spans="1:9">
      <c r="A767" t="str">
        <f>T("2018")</f>
        <v>2018</v>
      </c>
      <c r="B767" t="str">
        <f>T("Entidad sin personalidad jurídica (art. 35.4 LGT) ")</f>
        <v xml:space="preserve">Entidad sin personalidad jurídica (art. 35.4 LGT) </v>
      </c>
      <c r="C767" t="str">
        <f>T("ARGANZUELA          ")</f>
        <v xml:space="preserve">ARGANZUELA          </v>
      </c>
      <c r="D767" t="str">
        <f>T("ACACIAS             ")</f>
        <v xml:space="preserve">ACACIAS             </v>
      </c>
      <c r="E767" t="str">
        <f>T("TU ")</f>
        <v xml:space="preserve">TU </v>
      </c>
      <c r="F767" t="str">
        <f>T("TURISMOS       ")</f>
        <v xml:space="preserve">TURISMOS       </v>
      </c>
      <c r="G767" t="str">
        <f>T("De 8 a 11,99 CABALLOS FISCALES                    ")</f>
        <v xml:space="preserve">De 8 a 11,99 CABALLOS FISCALES                    </v>
      </c>
      <c r="I767">
        <v>6</v>
      </c>
    </row>
    <row r="768" spans="1:9">
      <c r="A768" t="str">
        <f>T("2018")</f>
        <v>2018</v>
      </c>
      <c r="B768" t="str">
        <f>T("Entidad sin personalidad jurídica (art. 35.4 LGT) ")</f>
        <v xml:space="preserve">Entidad sin personalidad jurídica (art. 35.4 LGT) </v>
      </c>
      <c r="C768" t="str">
        <f>T("ARGANZUELA          ")</f>
        <v xml:space="preserve">ARGANZUELA          </v>
      </c>
      <c r="D768" t="str">
        <f>T("ACACIAS             ")</f>
        <v xml:space="preserve">ACACIAS             </v>
      </c>
      <c r="E768" t="str">
        <f>T("TU ")</f>
        <v xml:space="preserve">TU </v>
      </c>
      <c r="F768" t="str">
        <f>T("TURISMOS       ")</f>
        <v xml:space="preserve">TURISMOS       </v>
      </c>
      <c r="G768" t="str">
        <f>T("De 12 a 15,99 CABALLOS FISCALES                   ")</f>
        <v xml:space="preserve">De 12 a 15,99 CABALLOS FISCALES                   </v>
      </c>
      <c r="I768">
        <v>1</v>
      </c>
    </row>
    <row r="769" spans="1:9">
      <c r="A769" t="str">
        <f>T("2018")</f>
        <v>2018</v>
      </c>
      <c r="B769" t="str">
        <f>T("Entidad sin personalidad jurídica (art. 35.4 LGT) ")</f>
        <v xml:space="preserve">Entidad sin personalidad jurídica (art. 35.4 LGT) </v>
      </c>
      <c r="C769" t="str">
        <f>T("ARGANZUELA          ")</f>
        <v xml:space="preserve">ARGANZUELA          </v>
      </c>
      <c r="D769" t="str">
        <f>T("CHOPERA             ")</f>
        <v xml:space="preserve">CHOPERA             </v>
      </c>
      <c r="E769" t="str">
        <f>T("TU ")</f>
        <v xml:space="preserve">TU </v>
      </c>
      <c r="F769" t="str">
        <f>T("TURISMOS       ")</f>
        <v xml:space="preserve">TURISMOS       </v>
      </c>
      <c r="G769" t="str">
        <f>T("De 8 a 11,99 CABALLOS FISCALES                    ")</f>
        <v xml:space="preserve">De 8 a 11,99 CABALLOS FISCALES                    </v>
      </c>
      <c r="I769">
        <v>2</v>
      </c>
    </row>
    <row r="770" spans="1:9">
      <c r="A770" t="str">
        <f>T("2018")</f>
        <v>2018</v>
      </c>
      <c r="B770" t="str">
        <f>T("Entidad sin personalidad jurídica (art. 35.4 LGT) ")</f>
        <v xml:space="preserve">Entidad sin personalidad jurídica (art. 35.4 LGT) </v>
      </c>
      <c r="C770" t="str">
        <f>T("ARGANZUELA          ")</f>
        <v xml:space="preserve">ARGANZUELA          </v>
      </c>
      <c r="D770" t="str">
        <f>T("CHOPERA             ")</f>
        <v xml:space="preserve">CHOPERA             </v>
      </c>
      <c r="E770" t="str">
        <f>T("TU ")</f>
        <v xml:space="preserve">TU </v>
      </c>
      <c r="F770" t="str">
        <f>T("TURISMOS       ")</f>
        <v xml:space="preserve">TURISMOS       </v>
      </c>
      <c r="G770" t="str">
        <f>T("De 12 a 15,99 CABALLOS FISCALES                   ")</f>
        <v xml:space="preserve">De 12 a 15,99 CABALLOS FISCALES                   </v>
      </c>
      <c r="I770">
        <v>1</v>
      </c>
    </row>
    <row r="771" spans="1:9">
      <c r="A771" t="str">
        <f>T("2018")</f>
        <v>2018</v>
      </c>
      <c r="B771" t="str">
        <f>T("Entidad sin personalidad jurídica (art. 35.4 LGT) ")</f>
        <v xml:space="preserve">Entidad sin personalidad jurídica (art. 35.4 LGT) </v>
      </c>
      <c r="C771" t="str">
        <f>T("ARGANZUELA          ")</f>
        <v xml:space="preserve">ARGANZUELA          </v>
      </c>
      <c r="D771" t="str">
        <f>T("LEGAZPI             ")</f>
        <v xml:space="preserve">LEGAZPI             </v>
      </c>
      <c r="E771" t="str">
        <f>T("TU ")</f>
        <v xml:space="preserve">TU </v>
      </c>
      <c r="F771" t="str">
        <f>T("TURISMOS       ")</f>
        <v xml:space="preserve">TURISMOS       </v>
      </c>
      <c r="G771" t="str">
        <f>T("De 8 a 11,99 CABALLOS FISCALES                    ")</f>
        <v xml:space="preserve">De 8 a 11,99 CABALLOS FISCALES                    </v>
      </c>
      <c r="I771">
        <v>2</v>
      </c>
    </row>
    <row r="772" spans="1:9">
      <c r="A772" t="str">
        <f>T("2018")</f>
        <v>2018</v>
      </c>
      <c r="B772" t="str">
        <f>T("Entidad sin personalidad jurídica (art. 35.4 LGT) ")</f>
        <v xml:space="preserve">Entidad sin personalidad jurídica (art. 35.4 LGT) </v>
      </c>
      <c r="C772" t="str">
        <f>T("ARGANZUELA          ")</f>
        <v xml:space="preserve">ARGANZUELA          </v>
      </c>
      <c r="D772" t="str">
        <f>T("LEGAZPI             ")</f>
        <v xml:space="preserve">LEGAZPI             </v>
      </c>
      <c r="E772" t="str">
        <f>T("TU ")</f>
        <v xml:space="preserve">TU </v>
      </c>
      <c r="F772" t="str">
        <f>T("TURISMOS       ")</f>
        <v xml:space="preserve">TURISMOS       </v>
      </c>
      <c r="G772" t="str">
        <f>T("De 12 a 15,99 CABALLOS FISCALES                   ")</f>
        <v xml:space="preserve">De 12 a 15,99 CABALLOS FISCALES                   </v>
      </c>
      <c r="I772">
        <v>1</v>
      </c>
    </row>
    <row r="773" spans="1:9">
      <c r="A773" t="str">
        <f>T("2018")</f>
        <v>2018</v>
      </c>
      <c r="B773" t="str">
        <f>T("Entidad sin personalidad jurídica (art. 35.4 LGT) ")</f>
        <v xml:space="preserve">Entidad sin personalidad jurídica (art. 35.4 LGT) </v>
      </c>
      <c r="C773" t="str">
        <f>T("ARGANZUELA          ")</f>
        <v xml:space="preserve">ARGANZUELA          </v>
      </c>
      <c r="D773" t="str">
        <f>T("DELICIAS            ")</f>
        <v xml:space="preserve">DELICIAS            </v>
      </c>
      <c r="E773" t="str">
        <f>T("TU ")</f>
        <v xml:space="preserve">TU </v>
      </c>
      <c r="F773" t="str">
        <f>T("TURISMOS       ")</f>
        <v xml:space="preserve">TURISMOS       </v>
      </c>
      <c r="G773" t="str">
        <f>T("De 8 a 11,99 CABALLOS FISCALES                    ")</f>
        <v xml:space="preserve">De 8 a 11,99 CABALLOS FISCALES                    </v>
      </c>
      <c r="I773">
        <v>7</v>
      </c>
    </row>
    <row r="774" spans="1:9">
      <c r="A774" t="str">
        <f>T("2018")</f>
        <v>2018</v>
      </c>
      <c r="B774" t="str">
        <f>T("Entidad sin personalidad jurídica (art. 35.4 LGT) ")</f>
        <v xml:space="preserve">Entidad sin personalidad jurídica (art. 35.4 LGT) </v>
      </c>
      <c r="C774" t="str">
        <f>T("ARGANZUELA          ")</f>
        <v xml:space="preserve">ARGANZUELA          </v>
      </c>
      <c r="D774" t="str">
        <f>T("DELICIAS            ")</f>
        <v xml:space="preserve">DELICIAS            </v>
      </c>
      <c r="E774" t="str">
        <f>T("TU ")</f>
        <v xml:space="preserve">TU </v>
      </c>
      <c r="F774" t="str">
        <f>T("TURISMOS       ")</f>
        <v xml:space="preserve">TURISMOS       </v>
      </c>
      <c r="G774" t="str">
        <f>T("De 12 a 15,99 CABALLOS FISCALES                   ")</f>
        <v xml:space="preserve">De 12 a 15,99 CABALLOS FISCALES                   </v>
      </c>
      <c r="I774">
        <v>1</v>
      </c>
    </row>
    <row r="775" spans="1:9">
      <c r="A775" t="str">
        <f>T("2018")</f>
        <v>2018</v>
      </c>
      <c r="B775" t="str">
        <f>T("Entidad sin personalidad jurídica (art. 35.4 LGT) ")</f>
        <v xml:space="preserve">Entidad sin personalidad jurídica (art. 35.4 LGT) </v>
      </c>
      <c r="C775" t="str">
        <f>T("ARGANZUELA          ")</f>
        <v xml:space="preserve">ARGANZUELA          </v>
      </c>
      <c r="D775" t="str">
        <f>T("PALOS DE MOGUER     ")</f>
        <v xml:space="preserve">PALOS DE MOGUER     </v>
      </c>
      <c r="E775" t="str">
        <f>T("TU ")</f>
        <v xml:space="preserve">TU </v>
      </c>
      <c r="F775" t="str">
        <f>T("TURISMOS       ")</f>
        <v xml:space="preserve">TURISMOS       </v>
      </c>
      <c r="G775" t="str">
        <f>T("De 8 a 11,99 CABALLOS FISCALES                    ")</f>
        <v xml:space="preserve">De 8 a 11,99 CABALLOS FISCALES                    </v>
      </c>
      <c r="I775">
        <v>4</v>
      </c>
    </row>
    <row r="776" spans="1:9">
      <c r="A776" t="str">
        <f>T("2018")</f>
        <v>2018</v>
      </c>
      <c r="B776" t="str">
        <f>T("Entidad sin personalidad jurídica (art. 35.4 LGT) ")</f>
        <v xml:space="preserve">Entidad sin personalidad jurídica (art. 35.4 LGT) </v>
      </c>
      <c r="C776" t="str">
        <f>T("ARGANZUELA          ")</f>
        <v xml:space="preserve">ARGANZUELA          </v>
      </c>
      <c r="D776" t="str">
        <f>T("PALOS DE MOGUER     ")</f>
        <v xml:space="preserve">PALOS DE MOGUER     </v>
      </c>
      <c r="E776" t="str">
        <f>T("TU ")</f>
        <v xml:space="preserve">TU </v>
      </c>
      <c r="F776" t="str">
        <f>T("TURISMOS       ")</f>
        <v xml:space="preserve">TURISMOS       </v>
      </c>
      <c r="G776" t="str">
        <f>T("De 12 a 15,99 CABALLOS FISCALES                   ")</f>
        <v xml:space="preserve">De 12 a 15,99 CABALLOS FISCALES                   </v>
      </c>
      <c r="I776">
        <v>2</v>
      </c>
    </row>
    <row r="777" spans="1:9">
      <c r="A777" t="str">
        <f>T("2018")</f>
        <v>2018</v>
      </c>
      <c r="B777" t="str">
        <f>T("FISICO                                            ")</f>
        <v xml:space="preserve">FISICO                                            </v>
      </c>
      <c r="C777" t="str">
        <f>T("ARGANZUELA          ")</f>
        <v xml:space="preserve">ARGANZUELA          </v>
      </c>
      <c r="D777" t="str">
        <f>T("SIN BARRIO          ")</f>
        <v xml:space="preserve">SIN BARRIO          </v>
      </c>
      <c r="E777" t="str">
        <f>T("TU ")</f>
        <v xml:space="preserve">TU </v>
      </c>
      <c r="F777" t="str">
        <f>T("TURISMOS       ")</f>
        <v xml:space="preserve">TURISMOS       </v>
      </c>
      <c r="G777" t="str">
        <f>T("De 8 a 11,99 CABALLOS FISCALES                    ")</f>
        <v xml:space="preserve">De 8 a 11,99 CABALLOS FISCALES                    </v>
      </c>
      <c r="I777">
        <v>2</v>
      </c>
    </row>
    <row r="778" spans="1:9">
      <c r="A778" t="str">
        <f>T("2018")</f>
        <v>2018</v>
      </c>
      <c r="B778" t="str">
        <f>T("FISICO                                            ")</f>
        <v xml:space="preserve">FISICO                                            </v>
      </c>
      <c r="C778" t="str">
        <f>T("ARGANZUELA          ")</f>
        <v xml:space="preserve">ARGANZUELA          </v>
      </c>
      <c r="D778" t="str">
        <f>T("SIN BARRIO          ")</f>
        <v xml:space="preserve">SIN BARRIO          </v>
      </c>
      <c r="E778" t="str">
        <f>T("TU ")</f>
        <v xml:space="preserve">TU </v>
      </c>
      <c r="F778" t="str">
        <f>T("TURISMOS       ")</f>
        <v xml:space="preserve">TURISMOS       </v>
      </c>
      <c r="G778" t="str">
        <f>T("De 12 a 15,99 CABALLOS FISCALES                   ")</f>
        <v xml:space="preserve">De 12 a 15,99 CABALLOS FISCALES                   </v>
      </c>
      <c r="I778">
        <v>2</v>
      </c>
    </row>
    <row r="779" spans="1:9">
      <c r="A779" t="str">
        <f>T("2018")</f>
        <v>2018</v>
      </c>
      <c r="B779" t="str">
        <f>T("FISICO                                            ")</f>
        <v xml:space="preserve">FISICO                                            </v>
      </c>
      <c r="C779" t="str">
        <f>T("ARGANZUELA          ")</f>
        <v xml:space="preserve">ARGANZUELA          </v>
      </c>
      <c r="D779" t="str">
        <f>T("IMPERIAL            ")</f>
        <v xml:space="preserve">IMPERIAL            </v>
      </c>
      <c r="E779" t="str">
        <f>T("TU ")</f>
        <v xml:space="preserve">TU </v>
      </c>
      <c r="F779" t="str">
        <f>T("TURISMOS       ")</f>
        <v xml:space="preserve">TURISMOS       </v>
      </c>
      <c r="G779" t="str">
        <f>T("De menos de 8 CABALLOS FISCALES                   ")</f>
        <v xml:space="preserve">De menos de 8 CABALLOS FISCALES                   </v>
      </c>
      <c r="I779">
        <v>5</v>
      </c>
    </row>
    <row r="780" spans="1:9">
      <c r="A780" t="str">
        <f>T("2018")</f>
        <v>2018</v>
      </c>
      <c r="B780" t="str">
        <f>T("FISICO                                            ")</f>
        <v xml:space="preserve">FISICO                                            </v>
      </c>
      <c r="C780" t="str">
        <f>T("ARGANZUELA          ")</f>
        <v xml:space="preserve">ARGANZUELA          </v>
      </c>
      <c r="D780" t="str">
        <f>T("IMPERIAL            ")</f>
        <v xml:space="preserve">IMPERIAL            </v>
      </c>
      <c r="E780" t="str">
        <f>T("TU ")</f>
        <v xml:space="preserve">TU </v>
      </c>
      <c r="F780" t="str">
        <f>T("TURISMOS       ")</f>
        <v xml:space="preserve">TURISMOS       </v>
      </c>
      <c r="G780" t="str">
        <f>T("De 8 a 11,99 CABALLOS FISCALES                    ")</f>
        <v xml:space="preserve">De 8 a 11,99 CABALLOS FISCALES                    </v>
      </c>
      <c r="I780">
        <v>67</v>
      </c>
    </row>
    <row r="781" spans="1:9">
      <c r="A781" t="str">
        <f>T("2018")</f>
        <v>2018</v>
      </c>
      <c r="B781" t="str">
        <f>T("FISICO                                            ")</f>
        <v xml:space="preserve">FISICO                                            </v>
      </c>
      <c r="C781" t="str">
        <f>T("ARGANZUELA          ")</f>
        <v xml:space="preserve">ARGANZUELA          </v>
      </c>
      <c r="D781" t="str">
        <f>T("IMPERIAL            ")</f>
        <v xml:space="preserve">IMPERIAL            </v>
      </c>
      <c r="E781" t="str">
        <f>T("TU ")</f>
        <v xml:space="preserve">TU </v>
      </c>
      <c r="F781" t="str">
        <f>T("TURISMOS       ")</f>
        <v xml:space="preserve">TURISMOS       </v>
      </c>
      <c r="G781" t="str">
        <f>T("De 12 a 15,99 CABALLOS FISCALES                   ")</f>
        <v xml:space="preserve">De 12 a 15,99 CABALLOS FISCALES                   </v>
      </c>
      <c r="I781">
        <v>72</v>
      </c>
    </row>
    <row r="782" spans="1:9">
      <c r="A782" t="str">
        <f>T("2018")</f>
        <v>2018</v>
      </c>
      <c r="B782" t="str">
        <f>T("FISICO                                            ")</f>
        <v xml:space="preserve">FISICO                                            </v>
      </c>
      <c r="C782" t="str">
        <f>T("ARGANZUELA          ")</f>
        <v xml:space="preserve">ARGANZUELA          </v>
      </c>
      <c r="D782" t="str">
        <f>T("IMPERIAL            ")</f>
        <v xml:space="preserve">IMPERIAL            </v>
      </c>
      <c r="E782" t="str">
        <f>T("TU ")</f>
        <v xml:space="preserve">TU </v>
      </c>
      <c r="F782" t="str">
        <f>T("TURISMOS       ")</f>
        <v xml:space="preserve">TURISMOS       </v>
      </c>
      <c r="G782" t="str">
        <f>T("De 16 a 19,99 CABALLOS FISCALES                   ")</f>
        <v xml:space="preserve">De 16 a 19,99 CABALLOS FISCALES                   </v>
      </c>
      <c r="I782">
        <v>13</v>
      </c>
    </row>
    <row r="783" spans="1:9">
      <c r="A783" t="str">
        <f>T("2018")</f>
        <v>2018</v>
      </c>
      <c r="B783" t="str">
        <f>T("FISICO                                            ")</f>
        <v xml:space="preserve">FISICO                                            </v>
      </c>
      <c r="C783" t="str">
        <f>T("ARGANZUELA          ")</f>
        <v xml:space="preserve">ARGANZUELA          </v>
      </c>
      <c r="D783" t="str">
        <f>T("IMPERIAL            ")</f>
        <v xml:space="preserve">IMPERIAL            </v>
      </c>
      <c r="E783" t="str">
        <f>T("TU ")</f>
        <v xml:space="preserve">TU </v>
      </c>
      <c r="F783" t="str">
        <f>T("TURISMOS       ")</f>
        <v xml:space="preserve">TURISMOS       </v>
      </c>
      <c r="G783" t="str">
        <f>T("De 20 CABALLOS FISCALES en adelante               ")</f>
        <v xml:space="preserve">De 20 CABALLOS FISCALES en adelante               </v>
      </c>
      <c r="I783">
        <v>2</v>
      </c>
    </row>
    <row r="784" spans="1:9">
      <c r="A784" t="str">
        <f>T("2018")</f>
        <v>2018</v>
      </c>
      <c r="B784" t="str">
        <f>T("FISICO                                            ")</f>
        <v xml:space="preserve">FISICO                                            </v>
      </c>
      <c r="C784" t="str">
        <f>T("ARGANZUELA          ")</f>
        <v xml:space="preserve">ARGANZUELA          </v>
      </c>
      <c r="D784" t="str">
        <f>T("ACACIAS             ")</f>
        <v xml:space="preserve">ACACIAS             </v>
      </c>
      <c r="E784" t="str">
        <f>T("TU ")</f>
        <v xml:space="preserve">TU </v>
      </c>
      <c r="F784" t="str">
        <f>T("TURISMOS       ")</f>
        <v xml:space="preserve">TURISMOS       </v>
      </c>
      <c r="G784" t="str">
        <f>T("De menos de 8 CABALLOS FISCALES                   ")</f>
        <v xml:space="preserve">De menos de 8 CABALLOS FISCALES                   </v>
      </c>
      <c r="I784">
        <v>8</v>
      </c>
    </row>
    <row r="785" spans="1:9">
      <c r="A785" t="str">
        <f>T("2018")</f>
        <v>2018</v>
      </c>
      <c r="B785" t="str">
        <f>T("FISICO                                            ")</f>
        <v xml:space="preserve">FISICO                                            </v>
      </c>
      <c r="C785" t="str">
        <f>T("ARGANZUELA          ")</f>
        <v xml:space="preserve">ARGANZUELA          </v>
      </c>
      <c r="D785" t="str">
        <f>T("ACACIAS             ")</f>
        <v xml:space="preserve">ACACIAS             </v>
      </c>
      <c r="E785" t="str">
        <f>T("TU ")</f>
        <v xml:space="preserve">TU </v>
      </c>
      <c r="F785" t="str">
        <f>T("TURISMOS       ")</f>
        <v xml:space="preserve">TURISMOS       </v>
      </c>
      <c r="G785" t="str">
        <f>T("De 8 a 11,99 CABALLOS FISCALES                    ")</f>
        <v xml:space="preserve">De 8 a 11,99 CABALLOS FISCALES                    </v>
      </c>
      <c r="I785">
        <v>92</v>
      </c>
    </row>
    <row r="786" spans="1:9">
      <c r="A786" t="str">
        <f>T("2018")</f>
        <v>2018</v>
      </c>
      <c r="B786" t="str">
        <f>T("FISICO                                            ")</f>
        <v xml:space="preserve">FISICO                                            </v>
      </c>
      <c r="C786" t="str">
        <f>T("ARGANZUELA          ")</f>
        <v xml:space="preserve">ARGANZUELA          </v>
      </c>
      <c r="D786" t="str">
        <f>T("ACACIAS             ")</f>
        <v xml:space="preserve">ACACIAS             </v>
      </c>
      <c r="E786" t="str">
        <f>T("TU ")</f>
        <v xml:space="preserve">TU </v>
      </c>
      <c r="F786" t="str">
        <f>T("TURISMOS       ")</f>
        <v xml:space="preserve">TURISMOS       </v>
      </c>
      <c r="G786" t="str">
        <f>T("De 12 a 15,99 CABALLOS FISCALES                   ")</f>
        <v xml:space="preserve">De 12 a 15,99 CABALLOS FISCALES                   </v>
      </c>
      <c r="I786">
        <v>109</v>
      </c>
    </row>
    <row r="787" spans="1:9">
      <c r="A787" t="str">
        <f>T("2018")</f>
        <v>2018</v>
      </c>
      <c r="B787" t="str">
        <f>T("FISICO                                            ")</f>
        <v xml:space="preserve">FISICO                                            </v>
      </c>
      <c r="C787" t="str">
        <f>T("ARGANZUELA          ")</f>
        <v xml:space="preserve">ARGANZUELA          </v>
      </c>
      <c r="D787" t="str">
        <f>T("ACACIAS             ")</f>
        <v xml:space="preserve">ACACIAS             </v>
      </c>
      <c r="E787" t="str">
        <f>T("TU ")</f>
        <v xml:space="preserve">TU </v>
      </c>
      <c r="F787" t="str">
        <f>T("TURISMOS       ")</f>
        <v xml:space="preserve">TURISMOS       </v>
      </c>
      <c r="G787" t="str">
        <f>T("De 16 a 19,99 CABALLOS FISCALES                   ")</f>
        <v xml:space="preserve">De 16 a 19,99 CABALLOS FISCALES                   </v>
      </c>
      <c r="I787">
        <v>20</v>
      </c>
    </row>
    <row r="788" spans="1:9">
      <c r="A788" t="str">
        <f>T("2018")</f>
        <v>2018</v>
      </c>
      <c r="B788" t="str">
        <f>T("FISICO                                            ")</f>
        <v xml:space="preserve">FISICO                                            </v>
      </c>
      <c r="C788" t="str">
        <f>T("ARGANZUELA          ")</f>
        <v xml:space="preserve">ARGANZUELA          </v>
      </c>
      <c r="D788" t="str">
        <f>T("ACACIAS             ")</f>
        <v xml:space="preserve">ACACIAS             </v>
      </c>
      <c r="E788" t="str">
        <f>T("TU ")</f>
        <v xml:space="preserve">TU </v>
      </c>
      <c r="F788" t="str">
        <f>T("TURISMOS       ")</f>
        <v xml:space="preserve">TURISMOS       </v>
      </c>
      <c r="G788" t="str">
        <f>T("De 20 CABALLOS FISCALES en adelante               ")</f>
        <v xml:space="preserve">De 20 CABALLOS FISCALES en adelante               </v>
      </c>
      <c r="I788">
        <v>4</v>
      </c>
    </row>
    <row r="789" spans="1:9">
      <c r="A789" t="str">
        <f>T("2018")</f>
        <v>2018</v>
      </c>
      <c r="B789" t="str">
        <f>T("FISICO                                            ")</f>
        <v xml:space="preserve">FISICO                                            </v>
      </c>
      <c r="C789" t="str">
        <f>T("ARGANZUELA          ")</f>
        <v xml:space="preserve">ARGANZUELA          </v>
      </c>
      <c r="D789" t="str">
        <f>T("CHOPERA             ")</f>
        <v xml:space="preserve">CHOPERA             </v>
      </c>
      <c r="E789" t="str">
        <f>T("TU ")</f>
        <v xml:space="preserve">TU </v>
      </c>
      <c r="F789" t="str">
        <f>T("TURISMOS       ")</f>
        <v xml:space="preserve">TURISMOS       </v>
      </c>
      <c r="G789" t="str">
        <f>T("De menos de 8 CABALLOS FISCALES                   ")</f>
        <v xml:space="preserve">De menos de 8 CABALLOS FISCALES                   </v>
      </c>
      <c r="I789">
        <v>6</v>
      </c>
    </row>
    <row r="790" spans="1:9">
      <c r="A790" t="str">
        <f>T("2018")</f>
        <v>2018</v>
      </c>
      <c r="B790" t="str">
        <f>T("FISICO                                            ")</f>
        <v xml:space="preserve">FISICO                                            </v>
      </c>
      <c r="C790" t="str">
        <f>T("ARGANZUELA          ")</f>
        <v xml:space="preserve">ARGANZUELA          </v>
      </c>
      <c r="D790" t="str">
        <f>T("CHOPERA             ")</f>
        <v xml:space="preserve">CHOPERA             </v>
      </c>
      <c r="E790" t="str">
        <f>T("TU ")</f>
        <v xml:space="preserve">TU </v>
      </c>
      <c r="F790" t="str">
        <f>T("TURISMOS       ")</f>
        <v xml:space="preserve">TURISMOS       </v>
      </c>
      <c r="G790" t="str">
        <f>T("De 8 a 11,99 CABALLOS FISCALES                    ")</f>
        <v xml:space="preserve">De 8 a 11,99 CABALLOS FISCALES                    </v>
      </c>
      <c r="I790">
        <v>65</v>
      </c>
    </row>
    <row r="791" spans="1:9">
      <c r="A791" t="str">
        <f>T("2018")</f>
        <v>2018</v>
      </c>
      <c r="B791" t="str">
        <f>T("FISICO                                            ")</f>
        <v xml:space="preserve">FISICO                                            </v>
      </c>
      <c r="C791" t="str">
        <f>T("ARGANZUELA          ")</f>
        <v xml:space="preserve">ARGANZUELA          </v>
      </c>
      <c r="D791" t="str">
        <f>T("CHOPERA             ")</f>
        <v xml:space="preserve">CHOPERA             </v>
      </c>
      <c r="E791" t="str">
        <f>T("TU ")</f>
        <v xml:space="preserve">TU </v>
      </c>
      <c r="F791" t="str">
        <f>T("TURISMOS       ")</f>
        <v xml:space="preserve">TURISMOS       </v>
      </c>
      <c r="G791" t="str">
        <f>T("De 12 a 15,99 CABALLOS FISCALES                   ")</f>
        <v xml:space="preserve">De 12 a 15,99 CABALLOS FISCALES                   </v>
      </c>
      <c r="I791">
        <v>53</v>
      </c>
    </row>
    <row r="792" spans="1:9">
      <c r="A792" t="str">
        <f>T("2018")</f>
        <v>2018</v>
      </c>
      <c r="B792" t="str">
        <f>T("FISICO                                            ")</f>
        <v xml:space="preserve">FISICO                                            </v>
      </c>
      <c r="C792" t="str">
        <f>T("ARGANZUELA          ")</f>
        <v xml:space="preserve">ARGANZUELA          </v>
      </c>
      <c r="D792" t="str">
        <f>T("CHOPERA             ")</f>
        <v xml:space="preserve">CHOPERA             </v>
      </c>
      <c r="E792" t="str">
        <f>T("TU ")</f>
        <v xml:space="preserve">TU </v>
      </c>
      <c r="F792" t="str">
        <f>T("TURISMOS       ")</f>
        <v xml:space="preserve">TURISMOS       </v>
      </c>
      <c r="G792" t="str">
        <f>T("De 16 a 19,99 CABALLOS FISCALES                   ")</f>
        <v xml:space="preserve">De 16 a 19,99 CABALLOS FISCALES                   </v>
      </c>
      <c r="I792">
        <v>8</v>
      </c>
    </row>
    <row r="793" spans="1:9">
      <c r="A793" t="str">
        <f>T("2018")</f>
        <v>2018</v>
      </c>
      <c r="B793" t="str">
        <f>T("FISICO                                            ")</f>
        <v xml:space="preserve">FISICO                                            </v>
      </c>
      <c r="C793" t="str">
        <f>T("ARGANZUELA          ")</f>
        <v xml:space="preserve">ARGANZUELA          </v>
      </c>
      <c r="D793" t="str">
        <f>T("LEGAZPI             ")</f>
        <v xml:space="preserve">LEGAZPI             </v>
      </c>
      <c r="E793" t="str">
        <f>T("TU ")</f>
        <v xml:space="preserve">TU </v>
      </c>
      <c r="F793" t="str">
        <f>T("TURISMOS       ")</f>
        <v xml:space="preserve">TURISMOS       </v>
      </c>
      <c r="G793" t="str">
        <f>T("De menos de 8 CABALLOS FISCALES                   ")</f>
        <v xml:space="preserve">De menos de 8 CABALLOS FISCALES                   </v>
      </c>
      <c r="I793">
        <v>4</v>
      </c>
    </row>
    <row r="794" spans="1:9">
      <c r="A794" t="str">
        <f>T("2018")</f>
        <v>2018</v>
      </c>
      <c r="B794" t="str">
        <f>T("FISICO                                            ")</f>
        <v xml:space="preserve">FISICO                                            </v>
      </c>
      <c r="C794" t="str">
        <f>T("ARGANZUELA          ")</f>
        <v xml:space="preserve">ARGANZUELA          </v>
      </c>
      <c r="D794" t="str">
        <f>T("LEGAZPI             ")</f>
        <v xml:space="preserve">LEGAZPI             </v>
      </c>
      <c r="E794" t="str">
        <f>T("TU ")</f>
        <v xml:space="preserve">TU </v>
      </c>
      <c r="F794" t="str">
        <f>T("TURISMOS       ")</f>
        <v xml:space="preserve">TURISMOS       </v>
      </c>
      <c r="G794" t="str">
        <f>T("De 8 a 11,99 CABALLOS FISCALES                    ")</f>
        <v xml:space="preserve">De 8 a 11,99 CABALLOS FISCALES                    </v>
      </c>
      <c r="I794">
        <v>17</v>
      </c>
    </row>
    <row r="795" spans="1:9">
      <c r="A795" t="str">
        <f>T("2018")</f>
        <v>2018</v>
      </c>
      <c r="B795" t="str">
        <f>T("FISICO                                            ")</f>
        <v xml:space="preserve">FISICO                                            </v>
      </c>
      <c r="C795" t="str">
        <f>T("ARGANZUELA          ")</f>
        <v xml:space="preserve">ARGANZUELA          </v>
      </c>
      <c r="D795" t="str">
        <f>T("LEGAZPI             ")</f>
        <v xml:space="preserve">LEGAZPI             </v>
      </c>
      <c r="E795" t="str">
        <f>T("TU ")</f>
        <v xml:space="preserve">TU </v>
      </c>
      <c r="F795" t="str">
        <f>T("TURISMOS       ")</f>
        <v xml:space="preserve">TURISMOS       </v>
      </c>
      <c r="G795" t="str">
        <f>T("De 12 a 15,99 CABALLOS FISCALES                   ")</f>
        <v xml:space="preserve">De 12 a 15,99 CABALLOS FISCALES                   </v>
      </c>
      <c r="I795">
        <v>46</v>
      </c>
    </row>
    <row r="796" spans="1:9">
      <c r="A796" t="str">
        <f>T("2018")</f>
        <v>2018</v>
      </c>
      <c r="B796" t="str">
        <f>T("FISICO                                            ")</f>
        <v xml:space="preserve">FISICO                                            </v>
      </c>
      <c r="C796" t="str">
        <f>T("ARGANZUELA          ")</f>
        <v xml:space="preserve">ARGANZUELA          </v>
      </c>
      <c r="D796" t="str">
        <f>T("LEGAZPI             ")</f>
        <v xml:space="preserve">LEGAZPI             </v>
      </c>
      <c r="E796" t="str">
        <f>T("TU ")</f>
        <v xml:space="preserve">TU </v>
      </c>
      <c r="F796" t="str">
        <f>T("TURISMOS       ")</f>
        <v xml:space="preserve">TURISMOS       </v>
      </c>
      <c r="G796" t="str">
        <f>T("De 16 a 19,99 CABALLOS FISCALES                   ")</f>
        <v xml:space="preserve">De 16 a 19,99 CABALLOS FISCALES                   </v>
      </c>
      <c r="I796">
        <v>4</v>
      </c>
    </row>
    <row r="797" spans="1:9">
      <c r="A797" t="str">
        <f>T("2018")</f>
        <v>2018</v>
      </c>
      <c r="B797" t="str">
        <f>T("FISICO                                            ")</f>
        <v xml:space="preserve">FISICO                                            </v>
      </c>
      <c r="C797" t="str">
        <f>T("ARGANZUELA          ")</f>
        <v xml:space="preserve">ARGANZUELA          </v>
      </c>
      <c r="D797" t="str">
        <f>T("LEGAZPI             ")</f>
        <v xml:space="preserve">LEGAZPI             </v>
      </c>
      <c r="E797" t="str">
        <f>T("TU ")</f>
        <v xml:space="preserve">TU </v>
      </c>
      <c r="F797" t="str">
        <f>T("TURISMOS       ")</f>
        <v xml:space="preserve">TURISMOS       </v>
      </c>
      <c r="G797" t="str">
        <f>T("De 20 CABALLOS FISCALES en adelante               ")</f>
        <v xml:space="preserve">De 20 CABALLOS FISCALES en adelante               </v>
      </c>
      <c r="I797">
        <v>2</v>
      </c>
    </row>
    <row r="798" spans="1:9">
      <c r="A798" t="str">
        <f>T("2018")</f>
        <v>2018</v>
      </c>
      <c r="B798" t="str">
        <f>T("FISICO                                            ")</f>
        <v xml:space="preserve">FISICO                                            </v>
      </c>
      <c r="C798" t="str">
        <f>T("ARGANZUELA          ")</f>
        <v xml:space="preserve">ARGANZUELA          </v>
      </c>
      <c r="D798" t="str">
        <f>T("DELICIAS            ")</f>
        <v xml:space="preserve">DELICIAS            </v>
      </c>
      <c r="E798" t="str">
        <f>T("TU ")</f>
        <v xml:space="preserve">TU </v>
      </c>
      <c r="F798" t="str">
        <f>T("TURISMOS       ")</f>
        <v xml:space="preserve">TURISMOS       </v>
      </c>
      <c r="G798" t="str">
        <f>T("De menos de 8 CABALLOS FISCALES                   ")</f>
        <v xml:space="preserve">De menos de 8 CABALLOS FISCALES                   </v>
      </c>
      <c r="I798">
        <v>6</v>
      </c>
    </row>
    <row r="799" spans="1:9">
      <c r="A799" t="str">
        <f>T("2018")</f>
        <v>2018</v>
      </c>
      <c r="B799" t="str">
        <f>T("FISICO                                            ")</f>
        <v xml:space="preserve">FISICO                                            </v>
      </c>
      <c r="C799" t="str">
        <f>T("ARGANZUELA          ")</f>
        <v xml:space="preserve">ARGANZUELA          </v>
      </c>
      <c r="D799" t="str">
        <f>T("DELICIAS            ")</f>
        <v xml:space="preserve">DELICIAS            </v>
      </c>
      <c r="E799" t="str">
        <f>T("TU ")</f>
        <v xml:space="preserve">TU </v>
      </c>
      <c r="F799" t="str">
        <f>T("TURISMOS       ")</f>
        <v xml:space="preserve">TURISMOS       </v>
      </c>
      <c r="G799" t="str">
        <f>T("De 8 a 11,99 CABALLOS FISCALES                    ")</f>
        <v xml:space="preserve">De 8 a 11,99 CABALLOS FISCALES                    </v>
      </c>
      <c r="I799">
        <v>67</v>
      </c>
    </row>
    <row r="800" spans="1:9">
      <c r="A800" t="str">
        <f>T("2018")</f>
        <v>2018</v>
      </c>
      <c r="B800" t="str">
        <f>T("FISICO                                            ")</f>
        <v xml:space="preserve">FISICO                                            </v>
      </c>
      <c r="C800" t="str">
        <f>T("ARGANZUELA          ")</f>
        <v xml:space="preserve">ARGANZUELA          </v>
      </c>
      <c r="D800" t="str">
        <f>T("DELICIAS            ")</f>
        <v xml:space="preserve">DELICIAS            </v>
      </c>
      <c r="E800" t="str">
        <f>T("TU ")</f>
        <v xml:space="preserve">TU </v>
      </c>
      <c r="F800" t="str">
        <f>T("TURISMOS       ")</f>
        <v xml:space="preserve">TURISMOS       </v>
      </c>
      <c r="G800" t="str">
        <f>T("De 12 a 15,99 CABALLOS FISCALES                   ")</f>
        <v xml:space="preserve">De 12 a 15,99 CABALLOS FISCALES                   </v>
      </c>
      <c r="I800">
        <v>58</v>
      </c>
    </row>
    <row r="801" spans="1:9">
      <c r="A801" t="str">
        <f>T("2018")</f>
        <v>2018</v>
      </c>
      <c r="B801" t="str">
        <f>T("FISICO                                            ")</f>
        <v xml:space="preserve">FISICO                                            </v>
      </c>
      <c r="C801" t="str">
        <f>T("ARGANZUELA          ")</f>
        <v xml:space="preserve">ARGANZUELA          </v>
      </c>
      <c r="D801" t="str">
        <f>T("DELICIAS            ")</f>
        <v xml:space="preserve">DELICIAS            </v>
      </c>
      <c r="E801" t="str">
        <f>T("TU ")</f>
        <v xml:space="preserve">TU </v>
      </c>
      <c r="F801" t="str">
        <f>T("TURISMOS       ")</f>
        <v xml:space="preserve">TURISMOS       </v>
      </c>
      <c r="G801" t="str">
        <f>T("De 16 a 19,99 CABALLOS FISCALES                   ")</f>
        <v xml:space="preserve">De 16 a 19,99 CABALLOS FISCALES                   </v>
      </c>
      <c r="I801">
        <v>10</v>
      </c>
    </row>
    <row r="802" spans="1:9">
      <c r="A802" t="str">
        <f>T("2018")</f>
        <v>2018</v>
      </c>
      <c r="B802" t="str">
        <f>T("FISICO                                            ")</f>
        <v xml:space="preserve">FISICO                                            </v>
      </c>
      <c r="C802" t="str">
        <f>T("ARGANZUELA          ")</f>
        <v xml:space="preserve">ARGANZUELA          </v>
      </c>
      <c r="D802" t="str">
        <f>T("DELICIAS            ")</f>
        <v xml:space="preserve">DELICIAS            </v>
      </c>
      <c r="E802" t="str">
        <f>T("TU ")</f>
        <v xml:space="preserve">TU </v>
      </c>
      <c r="F802" t="str">
        <f>T("TURISMOS       ")</f>
        <v xml:space="preserve">TURISMOS       </v>
      </c>
      <c r="G802" t="str">
        <f>T("De 20 CABALLOS FISCALES en adelante               ")</f>
        <v xml:space="preserve">De 20 CABALLOS FISCALES en adelante               </v>
      </c>
      <c r="I802">
        <v>2</v>
      </c>
    </row>
    <row r="803" spans="1:9">
      <c r="A803" t="str">
        <f>T("2018")</f>
        <v>2018</v>
      </c>
      <c r="B803" t="str">
        <f>T("FISICO                                            ")</f>
        <v xml:space="preserve">FISICO                                            </v>
      </c>
      <c r="C803" t="str">
        <f>T("ARGANZUELA          ")</f>
        <v xml:space="preserve">ARGANZUELA          </v>
      </c>
      <c r="D803" t="str">
        <f>T("PALOS DE MOGUER     ")</f>
        <v xml:space="preserve">PALOS DE MOGUER     </v>
      </c>
      <c r="E803" t="str">
        <f>T("TU ")</f>
        <v xml:space="preserve">TU </v>
      </c>
      <c r="F803" t="str">
        <f>T("TURISMOS       ")</f>
        <v xml:space="preserve">TURISMOS       </v>
      </c>
      <c r="G803" t="str">
        <f>T("De menos de 8 CABALLOS FISCALES                   ")</f>
        <v xml:space="preserve">De menos de 8 CABALLOS FISCALES                   </v>
      </c>
      <c r="I803">
        <v>5</v>
      </c>
    </row>
    <row r="804" spans="1:9">
      <c r="A804" t="str">
        <f>T("2018")</f>
        <v>2018</v>
      </c>
      <c r="B804" t="str">
        <f>T("FISICO                                            ")</f>
        <v xml:space="preserve">FISICO                                            </v>
      </c>
      <c r="C804" t="str">
        <f>T("ARGANZUELA          ")</f>
        <v xml:space="preserve">ARGANZUELA          </v>
      </c>
      <c r="D804" t="str">
        <f>T("PALOS DE MOGUER     ")</f>
        <v xml:space="preserve">PALOS DE MOGUER     </v>
      </c>
      <c r="E804" t="str">
        <f>T("TU ")</f>
        <v xml:space="preserve">TU </v>
      </c>
      <c r="F804" t="str">
        <f>T("TURISMOS       ")</f>
        <v xml:space="preserve">TURISMOS       </v>
      </c>
      <c r="G804" t="str">
        <f>T("De 8 a 11,99 CABALLOS FISCALES                    ")</f>
        <v xml:space="preserve">De 8 a 11,99 CABALLOS FISCALES                    </v>
      </c>
      <c r="I804">
        <v>84</v>
      </c>
    </row>
    <row r="805" spans="1:9">
      <c r="A805" t="str">
        <f>T("2018")</f>
        <v>2018</v>
      </c>
      <c r="B805" t="str">
        <f>T("FISICO                                            ")</f>
        <v xml:space="preserve">FISICO                                            </v>
      </c>
      <c r="C805" t="str">
        <f>T("ARGANZUELA          ")</f>
        <v xml:space="preserve">ARGANZUELA          </v>
      </c>
      <c r="D805" t="str">
        <f>T("PALOS DE MOGUER     ")</f>
        <v xml:space="preserve">PALOS DE MOGUER     </v>
      </c>
      <c r="E805" t="str">
        <f>T("TU ")</f>
        <v xml:space="preserve">TU </v>
      </c>
      <c r="F805" t="str">
        <f>T("TURISMOS       ")</f>
        <v xml:space="preserve">TURISMOS       </v>
      </c>
      <c r="G805" t="str">
        <f>T("De 12 a 15,99 CABALLOS FISCALES                   ")</f>
        <v xml:space="preserve">De 12 a 15,99 CABALLOS FISCALES                   </v>
      </c>
      <c r="I805">
        <v>68</v>
      </c>
    </row>
    <row r="806" spans="1:9">
      <c r="A806" t="str">
        <f>T("2018")</f>
        <v>2018</v>
      </c>
      <c r="B806" t="str">
        <f>T("FISICO                                            ")</f>
        <v xml:space="preserve">FISICO                                            </v>
      </c>
      <c r="C806" t="str">
        <f>T("ARGANZUELA          ")</f>
        <v xml:space="preserve">ARGANZUELA          </v>
      </c>
      <c r="D806" t="str">
        <f>T("PALOS DE MOGUER     ")</f>
        <v xml:space="preserve">PALOS DE MOGUER     </v>
      </c>
      <c r="E806" t="str">
        <f>T("TU ")</f>
        <v xml:space="preserve">TU </v>
      </c>
      <c r="F806" t="str">
        <f>T("TURISMOS       ")</f>
        <v xml:space="preserve">TURISMOS       </v>
      </c>
      <c r="G806" t="str">
        <f>T("De 16 a 19,99 CABALLOS FISCALES                   ")</f>
        <v xml:space="preserve">De 16 a 19,99 CABALLOS FISCALES                   </v>
      </c>
      <c r="I806">
        <v>8</v>
      </c>
    </row>
    <row r="807" spans="1:9">
      <c r="A807" t="str">
        <f>T("2018")</f>
        <v>2018</v>
      </c>
      <c r="B807" t="str">
        <f>T("FISICO                                            ")</f>
        <v xml:space="preserve">FISICO                                            </v>
      </c>
      <c r="C807" t="str">
        <f>T("ARGANZUELA          ")</f>
        <v xml:space="preserve">ARGANZUELA          </v>
      </c>
      <c r="D807" t="str">
        <f>T("PALOS DE MOGUER     ")</f>
        <v xml:space="preserve">PALOS DE MOGUER     </v>
      </c>
      <c r="E807" t="str">
        <f>T("TU ")</f>
        <v xml:space="preserve">TU </v>
      </c>
      <c r="F807" t="str">
        <f>T("TURISMOS       ")</f>
        <v xml:space="preserve">TURISMOS       </v>
      </c>
      <c r="G807" t="str">
        <f>T("De 20 CABALLOS FISCALES en adelante               ")</f>
        <v xml:space="preserve">De 20 CABALLOS FISCALES en adelante               </v>
      </c>
      <c r="I807">
        <v>4</v>
      </c>
    </row>
    <row r="808" spans="1:9">
      <c r="A808" t="str">
        <f>T("2018")</f>
        <v>2018</v>
      </c>
      <c r="B808" t="str">
        <f>T("FISICO                                            ")</f>
        <v xml:space="preserve">FISICO                                            </v>
      </c>
      <c r="C808" t="str">
        <f>T("ARGANZUELA          ")</f>
        <v xml:space="preserve">ARGANZUELA          </v>
      </c>
      <c r="D808" t="str">
        <f>T("ATOCHA              ")</f>
        <v xml:space="preserve">ATOCHA              </v>
      </c>
      <c r="E808" t="str">
        <f>T("TU ")</f>
        <v xml:space="preserve">TU </v>
      </c>
      <c r="F808" t="str">
        <f>T("TURISMOS       ")</f>
        <v xml:space="preserve">TURISMOS       </v>
      </c>
      <c r="G808" t="str">
        <f>T("De 8 a 11,99 CABALLOS FISCALES                    ")</f>
        <v xml:space="preserve">De 8 a 11,99 CABALLOS FISCALES                    </v>
      </c>
      <c r="I808">
        <v>6</v>
      </c>
    </row>
    <row r="809" spans="1:9">
      <c r="A809" t="str">
        <f>T("2018")</f>
        <v>2018</v>
      </c>
      <c r="B809" t="str">
        <f>T("FISICO                                            ")</f>
        <v xml:space="preserve">FISICO                                            </v>
      </c>
      <c r="C809" t="str">
        <f>T("ARGANZUELA          ")</f>
        <v xml:space="preserve">ARGANZUELA          </v>
      </c>
      <c r="D809" t="str">
        <f>T("ATOCHA              ")</f>
        <v xml:space="preserve">ATOCHA              </v>
      </c>
      <c r="E809" t="str">
        <f>T("TU ")</f>
        <v xml:space="preserve">TU </v>
      </c>
      <c r="F809" t="str">
        <f>T("TURISMOS       ")</f>
        <v xml:space="preserve">TURISMOS       </v>
      </c>
      <c r="G809" t="str">
        <f>T("De 12 a 15,99 CABALLOS FISCALES                   ")</f>
        <v xml:space="preserve">De 12 a 15,99 CABALLOS FISCALES                   </v>
      </c>
      <c r="I809">
        <v>4</v>
      </c>
    </row>
    <row r="810" spans="1:9">
      <c r="A810" t="str">
        <f>T("2018")</f>
        <v>2018</v>
      </c>
      <c r="B810" t="str">
        <f>T("JURIDICO                                          ")</f>
        <v xml:space="preserve">JURIDICO                                          </v>
      </c>
      <c r="C810" t="str">
        <f>T("ARGANZUELA          ")</f>
        <v xml:space="preserve">ARGANZUELA          </v>
      </c>
      <c r="D810" t="str">
        <f>T("SIN BARRIO          ")</f>
        <v xml:space="preserve">SIN BARRIO          </v>
      </c>
      <c r="E810" t="str">
        <f>T("TU ")</f>
        <v xml:space="preserve">TU </v>
      </c>
      <c r="F810" t="str">
        <f>T("TURISMOS       ")</f>
        <v xml:space="preserve">TURISMOS       </v>
      </c>
      <c r="G810" t="str">
        <f>T("De 12 a 15,99 CABALLOS FISCALES                   ")</f>
        <v xml:space="preserve">De 12 a 15,99 CABALLOS FISCALES                   </v>
      </c>
      <c r="I810">
        <v>1</v>
      </c>
    </row>
    <row r="811" spans="1:9">
      <c r="A811" t="str">
        <f>T("2018")</f>
        <v>2018</v>
      </c>
      <c r="B811" t="str">
        <f>T("JURIDICO                                          ")</f>
        <v xml:space="preserve">JURIDICO                                          </v>
      </c>
      <c r="C811" t="str">
        <f>T("ARGANZUELA          ")</f>
        <v xml:space="preserve">ARGANZUELA          </v>
      </c>
      <c r="D811" t="str">
        <f>T("IMPERIAL            ")</f>
        <v xml:space="preserve">IMPERIAL            </v>
      </c>
      <c r="E811" t="str">
        <f>T("TU ")</f>
        <v xml:space="preserve">TU </v>
      </c>
      <c r="F811" t="str">
        <f>T("TURISMOS       ")</f>
        <v xml:space="preserve">TURISMOS       </v>
      </c>
      <c r="G811" t="str">
        <f>T("De menos de 8 CABALLOS FISCALES                   ")</f>
        <v xml:space="preserve">De menos de 8 CABALLOS FISCALES                   </v>
      </c>
      <c r="I811">
        <v>1</v>
      </c>
    </row>
    <row r="812" spans="1:9">
      <c r="A812" t="str">
        <f>T("2018")</f>
        <v>2018</v>
      </c>
      <c r="B812" t="str">
        <f>T("JURIDICO                                          ")</f>
        <v xml:space="preserve">JURIDICO                                          </v>
      </c>
      <c r="C812" t="str">
        <f>T("ARGANZUELA          ")</f>
        <v xml:space="preserve">ARGANZUELA          </v>
      </c>
      <c r="D812" t="str">
        <f>T("IMPERIAL            ")</f>
        <v xml:space="preserve">IMPERIAL            </v>
      </c>
      <c r="E812" t="str">
        <f>T("TU ")</f>
        <v xml:space="preserve">TU </v>
      </c>
      <c r="F812" t="str">
        <f>T("TURISMOS       ")</f>
        <v xml:space="preserve">TURISMOS       </v>
      </c>
      <c r="G812" t="str">
        <f>T("De 8 a 11,99 CABALLOS FISCALES                    ")</f>
        <v xml:space="preserve">De 8 a 11,99 CABALLOS FISCALES                    </v>
      </c>
      <c r="I812">
        <v>4</v>
      </c>
    </row>
    <row r="813" spans="1:9">
      <c r="A813" t="str">
        <f>T("2018")</f>
        <v>2018</v>
      </c>
      <c r="B813" t="str">
        <f>T("JURIDICO                                          ")</f>
        <v xml:space="preserve">JURIDICO                                          </v>
      </c>
      <c r="C813" t="str">
        <f>T("ARGANZUELA          ")</f>
        <v xml:space="preserve">ARGANZUELA          </v>
      </c>
      <c r="D813" t="str">
        <f>T("IMPERIAL            ")</f>
        <v xml:space="preserve">IMPERIAL            </v>
      </c>
      <c r="E813" t="str">
        <f>T("TU ")</f>
        <v xml:space="preserve">TU </v>
      </c>
      <c r="F813" t="str">
        <f>T("TURISMOS       ")</f>
        <v xml:space="preserve">TURISMOS       </v>
      </c>
      <c r="G813" t="str">
        <f>T("De 12 a 15,99 CABALLOS FISCALES                   ")</f>
        <v xml:space="preserve">De 12 a 15,99 CABALLOS FISCALES                   </v>
      </c>
      <c r="I813">
        <v>9</v>
      </c>
    </row>
    <row r="814" spans="1:9">
      <c r="A814" t="str">
        <f>T("2018")</f>
        <v>2018</v>
      </c>
      <c r="B814" t="str">
        <f>T("JURIDICO                                          ")</f>
        <v xml:space="preserve">JURIDICO                                          </v>
      </c>
      <c r="C814" t="str">
        <f>T("ARGANZUELA          ")</f>
        <v xml:space="preserve">ARGANZUELA          </v>
      </c>
      <c r="D814" t="str">
        <f>T("IMPERIAL            ")</f>
        <v xml:space="preserve">IMPERIAL            </v>
      </c>
      <c r="E814" t="str">
        <f>T("TU ")</f>
        <v xml:space="preserve">TU </v>
      </c>
      <c r="F814" t="str">
        <f>T("TURISMOS       ")</f>
        <v xml:space="preserve">TURISMOS       </v>
      </c>
      <c r="G814" t="str">
        <f>T("De 16 a 19,99 CABALLOS FISCALES                   ")</f>
        <v xml:space="preserve">De 16 a 19,99 CABALLOS FISCALES                   </v>
      </c>
      <c r="I814">
        <v>2</v>
      </c>
    </row>
    <row r="815" spans="1:9">
      <c r="A815" t="str">
        <f>T("2018")</f>
        <v>2018</v>
      </c>
      <c r="B815" t="str">
        <f>T("JURIDICO                                          ")</f>
        <v xml:space="preserve">JURIDICO                                          </v>
      </c>
      <c r="C815" t="str">
        <f>T("ARGANZUELA          ")</f>
        <v xml:space="preserve">ARGANZUELA          </v>
      </c>
      <c r="D815" t="str">
        <f>T("IMPERIAL            ")</f>
        <v xml:space="preserve">IMPERIAL            </v>
      </c>
      <c r="E815" t="str">
        <f>T("TU ")</f>
        <v xml:space="preserve">TU </v>
      </c>
      <c r="F815" t="str">
        <f>T("TURISMOS       ")</f>
        <v xml:space="preserve">TURISMOS       </v>
      </c>
      <c r="G815" t="str">
        <f>T("De 20 CABALLOS FISCALES en adelante               ")</f>
        <v xml:space="preserve">De 20 CABALLOS FISCALES en adelante               </v>
      </c>
      <c r="I815">
        <v>3</v>
      </c>
    </row>
    <row r="816" spans="1:9">
      <c r="A816" t="str">
        <f>T("2018")</f>
        <v>2018</v>
      </c>
      <c r="B816" t="str">
        <f>T("JURIDICO                                          ")</f>
        <v xml:space="preserve">JURIDICO                                          </v>
      </c>
      <c r="C816" t="str">
        <f>T("ARGANZUELA          ")</f>
        <v xml:space="preserve">ARGANZUELA          </v>
      </c>
      <c r="D816" t="str">
        <f>T("ACACIAS             ")</f>
        <v xml:space="preserve">ACACIAS             </v>
      </c>
      <c r="E816" t="str">
        <f>T("TU ")</f>
        <v xml:space="preserve">TU </v>
      </c>
      <c r="F816" t="str">
        <f>T("TURISMOS       ")</f>
        <v xml:space="preserve">TURISMOS       </v>
      </c>
      <c r="G816" t="str">
        <f>T("De menos de 8 CABALLOS FISCALES                   ")</f>
        <v xml:space="preserve">De menos de 8 CABALLOS FISCALES                   </v>
      </c>
      <c r="I816">
        <v>1</v>
      </c>
    </row>
    <row r="817" spans="1:9">
      <c r="A817" t="str">
        <f>T("2018")</f>
        <v>2018</v>
      </c>
      <c r="B817" t="str">
        <f>T("JURIDICO                                          ")</f>
        <v xml:space="preserve">JURIDICO                                          </v>
      </c>
      <c r="C817" t="str">
        <f>T("ARGANZUELA          ")</f>
        <v xml:space="preserve">ARGANZUELA          </v>
      </c>
      <c r="D817" t="str">
        <f>T("ACACIAS             ")</f>
        <v xml:space="preserve">ACACIAS             </v>
      </c>
      <c r="E817" t="str">
        <f>T("TU ")</f>
        <v xml:space="preserve">TU </v>
      </c>
      <c r="F817" t="str">
        <f>T("TURISMOS       ")</f>
        <v xml:space="preserve">TURISMOS       </v>
      </c>
      <c r="G817" t="str">
        <f>T("De 8 a 11,99 CABALLOS FISCALES                    ")</f>
        <v xml:space="preserve">De 8 a 11,99 CABALLOS FISCALES                    </v>
      </c>
      <c r="I817">
        <v>6</v>
      </c>
    </row>
    <row r="818" spans="1:9">
      <c r="A818" t="str">
        <f>T("2018")</f>
        <v>2018</v>
      </c>
      <c r="B818" t="str">
        <f>T("JURIDICO                                          ")</f>
        <v xml:space="preserve">JURIDICO                                          </v>
      </c>
      <c r="C818" t="str">
        <f>T("ARGANZUELA          ")</f>
        <v xml:space="preserve">ARGANZUELA          </v>
      </c>
      <c r="D818" t="str">
        <f>T("ACACIAS             ")</f>
        <v xml:space="preserve">ACACIAS             </v>
      </c>
      <c r="E818" t="str">
        <f>T("TU ")</f>
        <v xml:space="preserve">TU </v>
      </c>
      <c r="F818" t="str">
        <f>T("TURISMOS       ")</f>
        <v xml:space="preserve">TURISMOS       </v>
      </c>
      <c r="G818" t="str">
        <f>T("De 12 a 15,99 CABALLOS FISCALES                   ")</f>
        <v xml:space="preserve">De 12 a 15,99 CABALLOS FISCALES                   </v>
      </c>
      <c r="I818">
        <v>5</v>
      </c>
    </row>
    <row r="819" spans="1:9">
      <c r="A819" t="str">
        <f>T("2018")</f>
        <v>2018</v>
      </c>
      <c r="B819" t="str">
        <f>T("JURIDICO                                          ")</f>
        <v xml:space="preserve">JURIDICO                                          </v>
      </c>
      <c r="C819" t="str">
        <f>T("ARGANZUELA          ")</f>
        <v xml:space="preserve">ARGANZUELA          </v>
      </c>
      <c r="D819" t="str">
        <f>T("ACACIAS             ")</f>
        <v xml:space="preserve">ACACIAS             </v>
      </c>
      <c r="E819" t="str">
        <f>T("TU ")</f>
        <v xml:space="preserve">TU </v>
      </c>
      <c r="F819" t="str">
        <f>T("TURISMOS       ")</f>
        <v xml:space="preserve">TURISMOS       </v>
      </c>
      <c r="G819" t="str">
        <f>T("De 16 a 19,99 CABALLOS FISCALES                   ")</f>
        <v xml:space="preserve">De 16 a 19,99 CABALLOS FISCALES                   </v>
      </c>
      <c r="I819">
        <v>3</v>
      </c>
    </row>
    <row r="820" spans="1:9">
      <c r="A820" t="str">
        <f>T("2018")</f>
        <v>2018</v>
      </c>
      <c r="B820" t="str">
        <f>T("JURIDICO                                          ")</f>
        <v xml:space="preserve">JURIDICO                                          </v>
      </c>
      <c r="C820" t="str">
        <f>T("ARGANZUELA          ")</f>
        <v xml:space="preserve">ARGANZUELA          </v>
      </c>
      <c r="D820" t="str">
        <f>T("ACACIAS             ")</f>
        <v xml:space="preserve">ACACIAS             </v>
      </c>
      <c r="E820" t="str">
        <f>T("TU ")</f>
        <v xml:space="preserve">TU </v>
      </c>
      <c r="F820" t="str">
        <f>T("TURISMOS       ")</f>
        <v xml:space="preserve">TURISMOS       </v>
      </c>
      <c r="G820" t="str">
        <f>T("De 20 CABALLOS FISCALES en adelante               ")</f>
        <v xml:space="preserve">De 20 CABALLOS FISCALES en adelante               </v>
      </c>
      <c r="I820">
        <v>2</v>
      </c>
    </row>
    <row r="821" spans="1:9">
      <c r="A821" t="str">
        <f>T("2018")</f>
        <v>2018</v>
      </c>
      <c r="B821" t="str">
        <f>T("JURIDICO                                          ")</f>
        <v xml:space="preserve">JURIDICO                                          </v>
      </c>
      <c r="C821" t="str">
        <f>T("ARGANZUELA          ")</f>
        <v xml:space="preserve">ARGANZUELA          </v>
      </c>
      <c r="D821" t="str">
        <f>T("CHOPERA             ")</f>
        <v xml:space="preserve">CHOPERA             </v>
      </c>
      <c r="E821" t="str">
        <f>T("TU ")</f>
        <v xml:space="preserve">TU </v>
      </c>
      <c r="F821" t="str">
        <f>T("TURISMOS       ")</f>
        <v xml:space="preserve">TURISMOS       </v>
      </c>
      <c r="G821" t="str">
        <f>T("De 8 a 11,99 CABALLOS FISCALES                    ")</f>
        <v xml:space="preserve">De 8 a 11,99 CABALLOS FISCALES                    </v>
      </c>
      <c r="I821">
        <v>4</v>
      </c>
    </row>
    <row r="822" spans="1:9">
      <c r="A822" t="str">
        <f>T("2018")</f>
        <v>2018</v>
      </c>
      <c r="B822" t="str">
        <f>T("JURIDICO                                          ")</f>
        <v xml:space="preserve">JURIDICO                                          </v>
      </c>
      <c r="C822" t="str">
        <f>T("ARGANZUELA          ")</f>
        <v xml:space="preserve">ARGANZUELA          </v>
      </c>
      <c r="D822" t="str">
        <f>T("CHOPERA             ")</f>
        <v xml:space="preserve">CHOPERA             </v>
      </c>
      <c r="E822" t="str">
        <f>T("TU ")</f>
        <v xml:space="preserve">TU </v>
      </c>
      <c r="F822" t="str">
        <f>T("TURISMOS       ")</f>
        <v xml:space="preserve">TURISMOS       </v>
      </c>
      <c r="G822" t="str">
        <f>T("De 16 a 19,99 CABALLOS FISCALES                   ")</f>
        <v xml:space="preserve">De 16 a 19,99 CABALLOS FISCALES                   </v>
      </c>
      <c r="I822">
        <v>1</v>
      </c>
    </row>
    <row r="823" spans="1:9">
      <c r="A823" t="str">
        <f>T("2018")</f>
        <v>2018</v>
      </c>
      <c r="B823" t="str">
        <f>T("JURIDICO                                          ")</f>
        <v xml:space="preserve">JURIDICO                                          </v>
      </c>
      <c r="C823" t="str">
        <f>T("ARGANZUELA          ")</f>
        <v xml:space="preserve">ARGANZUELA          </v>
      </c>
      <c r="D823" t="str">
        <f>T("CHOPERA             ")</f>
        <v xml:space="preserve">CHOPERA             </v>
      </c>
      <c r="E823" t="str">
        <f>T("TU ")</f>
        <v xml:space="preserve">TU </v>
      </c>
      <c r="F823" t="str">
        <f>T("TURISMOS       ")</f>
        <v xml:space="preserve">TURISMOS       </v>
      </c>
      <c r="G823" t="str">
        <f>T("De 20 CABALLOS FISCALES en adelante               ")</f>
        <v xml:space="preserve">De 20 CABALLOS FISCALES en adelante               </v>
      </c>
      <c r="I823">
        <v>1</v>
      </c>
    </row>
    <row r="824" spans="1:9">
      <c r="A824" t="str">
        <f>T("2018")</f>
        <v>2018</v>
      </c>
      <c r="B824" t="str">
        <f>T("JURIDICO                                          ")</f>
        <v xml:space="preserve">JURIDICO                                          </v>
      </c>
      <c r="C824" t="str">
        <f>T("ARGANZUELA          ")</f>
        <v xml:space="preserve">ARGANZUELA          </v>
      </c>
      <c r="D824" t="str">
        <f>T("LEGAZPI             ")</f>
        <v xml:space="preserve">LEGAZPI             </v>
      </c>
      <c r="E824" t="str">
        <f>T("TU ")</f>
        <v xml:space="preserve">TU </v>
      </c>
      <c r="F824" t="str">
        <f>T("TURISMOS       ")</f>
        <v xml:space="preserve">TURISMOS       </v>
      </c>
      <c r="G824" t="str">
        <f>T("De 8 a 11,99 CABALLOS FISCALES                    ")</f>
        <v xml:space="preserve">De 8 a 11,99 CABALLOS FISCALES                    </v>
      </c>
      <c r="I824">
        <v>3</v>
      </c>
    </row>
    <row r="825" spans="1:9">
      <c r="A825" t="str">
        <f>T("2018")</f>
        <v>2018</v>
      </c>
      <c r="B825" t="str">
        <f>T("JURIDICO                                          ")</f>
        <v xml:space="preserve">JURIDICO                                          </v>
      </c>
      <c r="C825" t="str">
        <f>T("ARGANZUELA          ")</f>
        <v xml:space="preserve">ARGANZUELA          </v>
      </c>
      <c r="D825" t="str">
        <f>T("LEGAZPI             ")</f>
        <v xml:space="preserve">LEGAZPI             </v>
      </c>
      <c r="E825" t="str">
        <f>T("TU ")</f>
        <v xml:space="preserve">TU </v>
      </c>
      <c r="F825" t="str">
        <f>T("TURISMOS       ")</f>
        <v xml:space="preserve">TURISMOS       </v>
      </c>
      <c r="G825" t="str">
        <f>T("De 12 a 15,99 CABALLOS FISCALES                   ")</f>
        <v xml:space="preserve">De 12 a 15,99 CABALLOS FISCALES                   </v>
      </c>
      <c r="I825">
        <v>5</v>
      </c>
    </row>
    <row r="826" spans="1:9">
      <c r="A826" t="str">
        <f>T("2018")</f>
        <v>2018</v>
      </c>
      <c r="B826" t="str">
        <f>T("JURIDICO                                          ")</f>
        <v xml:space="preserve">JURIDICO                                          </v>
      </c>
      <c r="C826" t="str">
        <f>T("ARGANZUELA          ")</f>
        <v xml:space="preserve">ARGANZUELA          </v>
      </c>
      <c r="D826" t="str">
        <f>T("LEGAZPI             ")</f>
        <v xml:space="preserve">LEGAZPI             </v>
      </c>
      <c r="E826" t="str">
        <f>T("TU ")</f>
        <v xml:space="preserve">TU </v>
      </c>
      <c r="F826" t="str">
        <f>T("TURISMOS       ")</f>
        <v xml:space="preserve">TURISMOS       </v>
      </c>
      <c r="G826" t="str">
        <f>T("De 16 a 19,99 CABALLOS FISCALES                   ")</f>
        <v xml:space="preserve">De 16 a 19,99 CABALLOS FISCALES                   </v>
      </c>
      <c r="I826">
        <v>3</v>
      </c>
    </row>
    <row r="827" spans="1:9">
      <c r="A827" t="str">
        <f>T("2018")</f>
        <v>2018</v>
      </c>
      <c r="B827" t="str">
        <f>T("JURIDICO                                          ")</f>
        <v xml:space="preserve">JURIDICO                                          </v>
      </c>
      <c r="C827" t="str">
        <f>T("ARGANZUELA          ")</f>
        <v xml:space="preserve">ARGANZUELA          </v>
      </c>
      <c r="D827" t="str">
        <f>T("DELICIAS            ")</f>
        <v xml:space="preserve">DELICIAS            </v>
      </c>
      <c r="E827" t="str">
        <f>T("TU ")</f>
        <v xml:space="preserve">TU </v>
      </c>
      <c r="F827" t="str">
        <f>T("TURISMOS       ")</f>
        <v xml:space="preserve">TURISMOS       </v>
      </c>
      <c r="G827" t="str">
        <f>T("De menos de 8 CABALLOS FISCALES                   ")</f>
        <v xml:space="preserve">De menos de 8 CABALLOS FISCALES                   </v>
      </c>
      <c r="I827">
        <v>3</v>
      </c>
    </row>
    <row r="828" spans="1:9">
      <c r="A828" t="str">
        <f>T("2018")</f>
        <v>2018</v>
      </c>
      <c r="B828" t="str">
        <f>T("JURIDICO                                          ")</f>
        <v xml:space="preserve">JURIDICO                                          </v>
      </c>
      <c r="C828" t="str">
        <f>T("ARGANZUELA          ")</f>
        <v xml:space="preserve">ARGANZUELA          </v>
      </c>
      <c r="D828" t="str">
        <f>T("DELICIAS            ")</f>
        <v xml:space="preserve">DELICIAS            </v>
      </c>
      <c r="E828" t="str">
        <f>T("TU ")</f>
        <v xml:space="preserve">TU </v>
      </c>
      <c r="F828" t="str">
        <f>T("TURISMOS       ")</f>
        <v xml:space="preserve">TURISMOS       </v>
      </c>
      <c r="G828" t="str">
        <f>T("De 8 a 11,99 CABALLOS FISCALES                    ")</f>
        <v xml:space="preserve">De 8 a 11,99 CABALLOS FISCALES                    </v>
      </c>
      <c r="I828">
        <v>4</v>
      </c>
    </row>
    <row r="829" spans="1:9">
      <c r="A829" t="str">
        <f>T("2018")</f>
        <v>2018</v>
      </c>
      <c r="B829" t="str">
        <f>T("JURIDICO                                          ")</f>
        <v xml:space="preserve">JURIDICO                                          </v>
      </c>
      <c r="C829" t="str">
        <f>T("ARGANZUELA          ")</f>
        <v xml:space="preserve">ARGANZUELA          </v>
      </c>
      <c r="D829" t="str">
        <f>T("DELICIAS            ")</f>
        <v xml:space="preserve">DELICIAS            </v>
      </c>
      <c r="E829" t="str">
        <f>T("TU ")</f>
        <v xml:space="preserve">TU </v>
      </c>
      <c r="F829" t="str">
        <f>T("TURISMOS       ")</f>
        <v xml:space="preserve">TURISMOS       </v>
      </c>
      <c r="G829" t="str">
        <f>T("De 12 a 15,99 CABALLOS FISCALES                   ")</f>
        <v xml:space="preserve">De 12 a 15,99 CABALLOS FISCALES                   </v>
      </c>
      <c r="I829">
        <v>4</v>
      </c>
    </row>
    <row r="830" spans="1:9">
      <c r="A830" t="str">
        <f>T("2018")</f>
        <v>2018</v>
      </c>
      <c r="B830" t="str">
        <f>T("JURIDICO                                          ")</f>
        <v xml:space="preserve">JURIDICO                                          </v>
      </c>
      <c r="C830" t="str">
        <f>T("ARGANZUELA          ")</f>
        <v xml:space="preserve">ARGANZUELA          </v>
      </c>
      <c r="D830" t="str">
        <f>T("DELICIAS            ")</f>
        <v xml:space="preserve">DELICIAS            </v>
      </c>
      <c r="E830" t="str">
        <f>T("TU ")</f>
        <v xml:space="preserve">TU </v>
      </c>
      <c r="F830" t="str">
        <f>T("TURISMOS       ")</f>
        <v xml:space="preserve">TURISMOS       </v>
      </c>
      <c r="G830" t="str">
        <f>T("De 16 a 19,99 CABALLOS FISCALES                   ")</f>
        <v xml:space="preserve">De 16 a 19,99 CABALLOS FISCALES                   </v>
      </c>
      <c r="I830">
        <v>5</v>
      </c>
    </row>
    <row r="831" spans="1:9">
      <c r="A831" t="str">
        <f>T("2018")</f>
        <v>2018</v>
      </c>
      <c r="B831" t="str">
        <f>T("JURIDICO                                          ")</f>
        <v xml:space="preserve">JURIDICO                                          </v>
      </c>
      <c r="C831" t="str">
        <f>T("ARGANZUELA          ")</f>
        <v xml:space="preserve">ARGANZUELA          </v>
      </c>
      <c r="D831" t="str">
        <f>T("PALOS DE MOGUER     ")</f>
        <v xml:space="preserve">PALOS DE MOGUER     </v>
      </c>
      <c r="E831" t="str">
        <f>T("TU ")</f>
        <v xml:space="preserve">TU </v>
      </c>
      <c r="F831" t="str">
        <f>T("TURISMOS       ")</f>
        <v xml:space="preserve">TURISMOS       </v>
      </c>
      <c r="G831" t="str">
        <f>T("De menos de 8 CABALLOS FISCALES                   ")</f>
        <v xml:space="preserve">De menos de 8 CABALLOS FISCALES                   </v>
      </c>
      <c r="I831">
        <v>1</v>
      </c>
    </row>
    <row r="832" spans="1:9">
      <c r="A832" t="str">
        <f>T("2018")</f>
        <v>2018</v>
      </c>
      <c r="B832" t="str">
        <f>T("JURIDICO                                          ")</f>
        <v xml:space="preserve">JURIDICO                                          </v>
      </c>
      <c r="C832" t="str">
        <f>T("ARGANZUELA          ")</f>
        <v xml:space="preserve">ARGANZUELA          </v>
      </c>
      <c r="D832" t="str">
        <f>T("PALOS DE MOGUER     ")</f>
        <v xml:space="preserve">PALOS DE MOGUER     </v>
      </c>
      <c r="E832" t="str">
        <f>T("TU ")</f>
        <v xml:space="preserve">TU </v>
      </c>
      <c r="F832" t="str">
        <f>T("TURISMOS       ")</f>
        <v xml:space="preserve">TURISMOS       </v>
      </c>
      <c r="G832" t="str">
        <f>T("De 8 a 11,99 CABALLOS FISCALES                    ")</f>
        <v xml:space="preserve">De 8 a 11,99 CABALLOS FISCALES                    </v>
      </c>
      <c r="I832">
        <v>4</v>
      </c>
    </row>
    <row r="833" spans="1:9">
      <c r="A833" t="str">
        <f>T("2018")</f>
        <v>2018</v>
      </c>
      <c r="B833" t="str">
        <f>T("JURIDICO                                          ")</f>
        <v xml:space="preserve">JURIDICO                                          </v>
      </c>
      <c r="C833" t="str">
        <f>T("ARGANZUELA          ")</f>
        <v xml:space="preserve">ARGANZUELA          </v>
      </c>
      <c r="D833" t="str">
        <f>T("PALOS DE MOGUER     ")</f>
        <v xml:space="preserve">PALOS DE MOGUER     </v>
      </c>
      <c r="E833" t="str">
        <f>T("TU ")</f>
        <v xml:space="preserve">TU </v>
      </c>
      <c r="F833" t="str">
        <f>T("TURISMOS       ")</f>
        <v xml:space="preserve">TURISMOS       </v>
      </c>
      <c r="G833" t="str">
        <f>T("De 12 a 15,99 CABALLOS FISCALES                   ")</f>
        <v xml:space="preserve">De 12 a 15,99 CABALLOS FISCALES                   </v>
      </c>
      <c r="I833">
        <v>18</v>
      </c>
    </row>
    <row r="834" spans="1:9">
      <c r="A834" t="str">
        <f>T("2018")</f>
        <v>2018</v>
      </c>
      <c r="B834" t="str">
        <f>T("JURIDICO                                          ")</f>
        <v xml:space="preserve">JURIDICO                                          </v>
      </c>
      <c r="C834" t="str">
        <f>T("ARGANZUELA          ")</f>
        <v xml:space="preserve">ARGANZUELA          </v>
      </c>
      <c r="D834" t="str">
        <f>T("PALOS DE MOGUER     ")</f>
        <v xml:space="preserve">PALOS DE MOGUER     </v>
      </c>
      <c r="E834" t="str">
        <f>T("TU ")</f>
        <v xml:space="preserve">TU </v>
      </c>
      <c r="F834" t="str">
        <f>T("TURISMOS       ")</f>
        <v xml:space="preserve">TURISMOS       </v>
      </c>
      <c r="G834" t="str">
        <f>T("De 16 a 19,99 CABALLOS FISCALES                   ")</f>
        <v xml:space="preserve">De 16 a 19,99 CABALLOS FISCALES                   </v>
      </c>
      <c r="I834">
        <v>9</v>
      </c>
    </row>
    <row r="835" spans="1:9">
      <c r="A835" t="str">
        <f>T("2018")</f>
        <v>2018</v>
      </c>
      <c r="B835" t="str">
        <f>T("JURIDICO                                          ")</f>
        <v xml:space="preserve">JURIDICO                                          </v>
      </c>
      <c r="C835" t="str">
        <f>T("ARGANZUELA          ")</f>
        <v xml:space="preserve">ARGANZUELA          </v>
      </c>
      <c r="D835" t="str">
        <f>T("PALOS DE MOGUER     ")</f>
        <v xml:space="preserve">PALOS DE MOGUER     </v>
      </c>
      <c r="E835" t="str">
        <f>T("TU ")</f>
        <v xml:space="preserve">TU </v>
      </c>
      <c r="F835" t="str">
        <f>T("TURISMOS       ")</f>
        <v xml:space="preserve">TURISMOS       </v>
      </c>
      <c r="G835" t="str">
        <f>T("De 20 CABALLOS FISCALES en adelante               ")</f>
        <v xml:space="preserve">De 20 CABALLOS FISCALES en adelante               </v>
      </c>
      <c r="I835">
        <v>1</v>
      </c>
    </row>
    <row r="836" spans="1:9">
      <c r="A836" t="str">
        <f>T("2018")</f>
        <v>2018</v>
      </c>
      <c r="B836" t="str">
        <f>T("JURIDICO                                          ")</f>
        <v xml:space="preserve">JURIDICO                                          </v>
      </c>
      <c r="C836" t="str">
        <f>T("ARGANZUELA          ")</f>
        <v xml:space="preserve">ARGANZUELA          </v>
      </c>
      <c r="D836" t="str">
        <f>T("ATOCHA              ")</f>
        <v xml:space="preserve">ATOCHA              </v>
      </c>
      <c r="E836" t="str">
        <f>T("TU ")</f>
        <v xml:space="preserve">TU </v>
      </c>
      <c r="F836" t="str">
        <f>T("TURISMOS       ")</f>
        <v xml:space="preserve">TURISMOS       </v>
      </c>
      <c r="G836" t="str">
        <f>T("De 12 a 15,99 CABALLOS FISCALES                   ")</f>
        <v xml:space="preserve">De 12 a 15,99 CABALLOS FISCALES                   </v>
      </c>
      <c r="I836">
        <v>1</v>
      </c>
    </row>
    <row r="837" spans="1:9">
      <c r="A837" t="str">
        <f>T("2018")</f>
        <v>2018</v>
      </c>
      <c r="B837" t="str">
        <f>T("FISICO                                            ")</f>
        <v xml:space="preserve">FISICO                                            </v>
      </c>
      <c r="C837" t="str">
        <f>T("ARGANZUELA          ")</f>
        <v xml:space="preserve">ARGANZUELA          </v>
      </c>
      <c r="D837" t="str">
        <f>T("ACACIAS             ")</f>
        <v xml:space="preserve">ACACIAS             </v>
      </c>
      <c r="E837" t="str">
        <f>T("TU ")</f>
        <v xml:space="preserve">TU </v>
      </c>
      <c r="F837" t="str">
        <f>T("TURISMOS       ")</f>
        <v xml:space="preserve">TURISMOS       </v>
      </c>
      <c r="G837" t="str">
        <f>T("De 8 a 11,99 CABALLOS FISCALES                    ")</f>
        <v xml:space="preserve">De 8 a 11,99 CABALLOS FISCALES                    </v>
      </c>
      <c r="I837">
        <v>1</v>
      </c>
    </row>
    <row r="838" spans="1:9">
      <c r="A838" t="str">
        <f>T("2018")</f>
        <v>2018</v>
      </c>
      <c r="B838" t="str">
        <f>T("JURIDICO                                          ")</f>
        <v xml:space="preserve">JURIDICO                                          </v>
      </c>
      <c r="C838" t="str">
        <f>T("ARGANZUELA          ")</f>
        <v xml:space="preserve">ARGANZUELA          </v>
      </c>
      <c r="D838" t="str">
        <f>T("PALOS DE MOGUER     ")</f>
        <v xml:space="preserve">PALOS DE MOGUER     </v>
      </c>
      <c r="E838" t="str">
        <f>T("TU ")</f>
        <v xml:space="preserve">TU </v>
      </c>
      <c r="F838" t="str">
        <f>T("TURISMOS       ")</f>
        <v xml:space="preserve">TURISMOS       </v>
      </c>
      <c r="G838" t="str">
        <f>T("De 8 a 11,99 CABALLOS FISCALES                    ")</f>
        <v xml:space="preserve">De 8 a 11,99 CABALLOS FISCALES                    </v>
      </c>
      <c r="I838">
        <v>1</v>
      </c>
    </row>
    <row r="839" spans="1:9">
      <c r="A839" t="str">
        <f>T("2018")</f>
        <v>2018</v>
      </c>
      <c r="B839" t="str">
        <f>T("JURIDICO                                          ")</f>
        <v xml:space="preserve">JURIDICO                                          </v>
      </c>
      <c r="C839" t="str">
        <f>T("BARAJAS             ")</f>
        <v xml:space="preserve">BARAJAS             </v>
      </c>
      <c r="D839" t="str">
        <f>T("AEROPUERTO          ")</f>
        <v xml:space="preserve">AEROPUERTO          </v>
      </c>
      <c r="E839" t="str">
        <f>T("AU ")</f>
        <v xml:space="preserve">AU </v>
      </c>
      <c r="F839" t="str">
        <f>T("AUTOBUSES      ")</f>
        <v xml:space="preserve">AUTOBUSES      </v>
      </c>
      <c r="G839" t="str">
        <f>T("De menos de 21 PLAZAS                             ")</f>
        <v xml:space="preserve">De menos de 21 PLAZAS                             </v>
      </c>
      <c r="H839" t="str">
        <f>T("DIESEL                                            ")</f>
        <v xml:space="preserve">DIESEL                                            </v>
      </c>
      <c r="I839">
        <v>43</v>
      </c>
    </row>
    <row r="840" spans="1:9">
      <c r="A840" t="str">
        <f>T("2018")</f>
        <v>2018</v>
      </c>
      <c r="B840" t="str">
        <f>T("JURIDICO                                          ")</f>
        <v xml:space="preserve">JURIDICO                                          </v>
      </c>
      <c r="C840" t="str">
        <f>T("BARAJAS             ")</f>
        <v xml:space="preserve">BARAJAS             </v>
      </c>
      <c r="D840" t="str">
        <f>T("AEROPUERTO          ")</f>
        <v xml:space="preserve">AEROPUERTO          </v>
      </c>
      <c r="E840" t="str">
        <f>T("AU ")</f>
        <v xml:space="preserve">AU </v>
      </c>
      <c r="F840" t="str">
        <f>T("AUTOBUSES      ")</f>
        <v xml:space="preserve">AUTOBUSES      </v>
      </c>
      <c r="G840" t="str">
        <f>T("De 21 a 50 PLAZAS                                 ")</f>
        <v xml:space="preserve">De 21 a 50 PLAZAS                                 </v>
      </c>
      <c r="H840" t="str">
        <f>T("DIESEL                                            ")</f>
        <v xml:space="preserve">DIESEL                                            </v>
      </c>
      <c r="I840">
        <v>9</v>
      </c>
    </row>
    <row r="841" spans="1:9">
      <c r="A841" t="str">
        <f>T("2018")</f>
        <v>2018</v>
      </c>
      <c r="B841" t="str">
        <f>T("JURIDICO                                          ")</f>
        <v xml:space="preserve">JURIDICO                                          </v>
      </c>
      <c r="C841" t="str">
        <f>T("BARAJAS             ")</f>
        <v xml:space="preserve">BARAJAS             </v>
      </c>
      <c r="D841" t="str">
        <f>T("AEROPUERTO          ")</f>
        <v xml:space="preserve">AEROPUERTO          </v>
      </c>
      <c r="E841" t="str">
        <f>T("AU ")</f>
        <v xml:space="preserve">AU </v>
      </c>
      <c r="F841" t="str">
        <f>T("AUTOBUSES      ")</f>
        <v xml:space="preserve">AUTOBUSES      </v>
      </c>
      <c r="G841" t="str">
        <f>T("De 51 PLAZAS en adelante                          ")</f>
        <v xml:space="preserve">De 51 PLAZAS en adelante                          </v>
      </c>
      <c r="H841" t="str">
        <f>T("DIESEL                                            ")</f>
        <v xml:space="preserve">DIESEL                                            </v>
      </c>
      <c r="I841">
        <v>18</v>
      </c>
    </row>
    <row r="842" spans="1:9">
      <c r="A842" t="str">
        <f>T("2018")</f>
        <v>2018</v>
      </c>
      <c r="B842" t="str">
        <f>T("JURIDICO                                          ")</f>
        <v xml:space="preserve">JURIDICO                                          </v>
      </c>
      <c r="C842" t="str">
        <f>T("BARAJAS             ")</f>
        <v xml:space="preserve">BARAJAS             </v>
      </c>
      <c r="D842" t="str">
        <f>T("AEROPUERTO          ")</f>
        <v xml:space="preserve">AEROPUERTO          </v>
      </c>
      <c r="E842" t="str">
        <f>T("AU ")</f>
        <v xml:space="preserve">AU </v>
      </c>
      <c r="F842" t="str">
        <f>T("AUTOBUSES      ")</f>
        <v xml:space="preserve">AUTOBUSES      </v>
      </c>
      <c r="G842" t="str">
        <f>T("De menos de 21 PLAZAS                             ")</f>
        <v xml:space="preserve">De menos de 21 PLAZAS                             </v>
      </c>
      <c r="H842" t="str">
        <f>T("GASOLINA                                          ")</f>
        <v xml:space="preserve">GASOLINA                                          </v>
      </c>
      <c r="I842">
        <v>2</v>
      </c>
    </row>
    <row r="843" spans="1:9">
      <c r="A843" t="str">
        <f>T("2018")</f>
        <v>2018</v>
      </c>
      <c r="B843" t="str">
        <f>T("FISICO                                            ")</f>
        <v xml:space="preserve">FISICO                                            </v>
      </c>
      <c r="C843" t="str">
        <f>T("BARAJAS             ")</f>
        <v xml:space="preserve">BARAJAS             </v>
      </c>
      <c r="D843" t="str">
        <f>T("ALAMEDA DE OSUNA    ")</f>
        <v xml:space="preserve">ALAMEDA DE OSUNA    </v>
      </c>
      <c r="E843" t="str">
        <f>T("CA ")</f>
        <v xml:space="preserve">CA </v>
      </c>
      <c r="F843" t="str">
        <f>T("CAMIONES       ")</f>
        <v xml:space="preserve">CAMIONES       </v>
      </c>
      <c r="G843" t="str">
        <f>T("De 1.000 a 2.999 KG DE CARGA ÚTIL                 ")</f>
        <v xml:space="preserve">De 1.000 a 2.999 KG DE CARGA ÚTIL                 </v>
      </c>
      <c r="H843" t="s">
        <v>2</v>
      </c>
      <c r="I843">
        <v>1</v>
      </c>
    </row>
    <row r="844" spans="1:9">
      <c r="A844" t="str">
        <f>T("2018")</f>
        <v>2018</v>
      </c>
      <c r="B844" t="str">
        <f>T("Entidad sin personalidad jurídica (art. 35.4 LGT) ")</f>
        <v xml:space="preserve">Entidad sin personalidad jurídica (art. 35.4 LGT) </v>
      </c>
      <c r="C844" t="str">
        <f>T("BARAJAS             ")</f>
        <v xml:space="preserve">BARAJAS             </v>
      </c>
      <c r="D844" t="str">
        <f>T("ALAMEDA DE OSUNA    ")</f>
        <v xml:space="preserve">ALAMEDA DE OSUNA    </v>
      </c>
      <c r="E844" t="str">
        <f>T("CA ")</f>
        <v xml:space="preserve">CA </v>
      </c>
      <c r="F844" t="str">
        <f>T("CAMIONES       ")</f>
        <v xml:space="preserve">CAMIONES       </v>
      </c>
      <c r="G844" t="str">
        <f>T("De menos de 1.000 KG DE CARGA ÚTIL                ")</f>
        <v xml:space="preserve">De menos de 1.000 KG DE CARGA ÚTIL                </v>
      </c>
      <c r="H844" t="str">
        <f>T("DIESEL                                            ")</f>
        <v xml:space="preserve">DIESEL                                            </v>
      </c>
      <c r="I844">
        <v>4</v>
      </c>
    </row>
    <row r="845" spans="1:9">
      <c r="A845" t="str">
        <f>T("2018")</f>
        <v>2018</v>
      </c>
      <c r="B845" t="str">
        <f>T("Entidad sin personalidad jurídica (art. 35.4 LGT) ")</f>
        <v xml:space="preserve">Entidad sin personalidad jurídica (art. 35.4 LGT) </v>
      </c>
      <c r="C845" t="str">
        <f>T("BARAJAS             ")</f>
        <v xml:space="preserve">BARAJAS             </v>
      </c>
      <c r="D845" t="str">
        <f>T("ALAMEDA DE OSUNA    ")</f>
        <v xml:space="preserve">ALAMEDA DE OSUNA    </v>
      </c>
      <c r="E845" t="str">
        <f>T("CA ")</f>
        <v xml:space="preserve">CA </v>
      </c>
      <c r="F845" t="str">
        <f>T("CAMIONES       ")</f>
        <v xml:space="preserve">CAMIONES       </v>
      </c>
      <c r="G845" t="str">
        <f>T("De 1.000 a 2.999 KG DE CARGA ÚTIL                 ")</f>
        <v xml:space="preserve">De 1.000 a 2.999 KG DE CARGA ÚTIL                 </v>
      </c>
      <c r="H845" t="str">
        <f>T("DIESEL                                            ")</f>
        <v xml:space="preserve">DIESEL                                            </v>
      </c>
      <c r="I845">
        <v>1</v>
      </c>
    </row>
    <row r="846" spans="1:9">
      <c r="A846" t="str">
        <f>T("2018")</f>
        <v>2018</v>
      </c>
      <c r="B846" t="str">
        <f>T("Entidad sin personalidad jurídica (art. 35.4 LGT) ")</f>
        <v xml:space="preserve">Entidad sin personalidad jurídica (art. 35.4 LGT) </v>
      </c>
      <c r="C846" t="str">
        <f>T("BARAJAS             ")</f>
        <v xml:space="preserve">BARAJAS             </v>
      </c>
      <c r="D846" t="str">
        <f>T("ALAMEDA DE OSUNA    ")</f>
        <v xml:space="preserve">ALAMEDA DE OSUNA    </v>
      </c>
      <c r="E846" t="str">
        <f>T("CA ")</f>
        <v xml:space="preserve">CA </v>
      </c>
      <c r="F846" t="str">
        <f>T("CAMIONES       ")</f>
        <v xml:space="preserve">CAMIONES       </v>
      </c>
      <c r="G846" t="str">
        <f>T("De 3.000 a 9.999 KG DE CARGA ÚTIL                 ")</f>
        <v xml:space="preserve">De 3.000 a 9.999 KG DE CARGA ÚTIL                 </v>
      </c>
      <c r="H846" t="str">
        <f>T("DIESEL                                            ")</f>
        <v xml:space="preserve">DIESEL                                            </v>
      </c>
      <c r="I846">
        <v>1</v>
      </c>
    </row>
    <row r="847" spans="1:9">
      <c r="A847" t="str">
        <f>T("2018")</f>
        <v>2018</v>
      </c>
      <c r="B847" t="str">
        <f>T("Entidad sin personalidad jurídica (art. 35.4 LGT) ")</f>
        <v xml:space="preserve">Entidad sin personalidad jurídica (art. 35.4 LGT) </v>
      </c>
      <c r="C847" t="str">
        <f>T("BARAJAS             ")</f>
        <v xml:space="preserve">BARAJAS             </v>
      </c>
      <c r="D847" t="str">
        <f>T("AEROPUERTO          ")</f>
        <v xml:space="preserve">AEROPUERTO          </v>
      </c>
      <c r="E847" t="str">
        <f>T("CA ")</f>
        <v xml:space="preserve">CA </v>
      </c>
      <c r="F847" t="str">
        <f>T("CAMIONES       ")</f>
        <v xml:space="preserve">CAMIONES       </v>
      </c>
      <c r="G847" t="str">
        <f>T("De menos de 1.000 KG DE CARGA ÚTIL                ")</f>
        <v xml:space="preserve">De menos de 1.000 KG DE CARGA ÚTIL                </v>
      </c>
      <c r="H847" t="str">
        <f>T("DIESEL                                            ")</f>
        <v xml:space="preserve">DIESEL                                            </v>
      </c>
      <c r="I847">
        <v>1</v>
      </c>
    </row>
    <row r="848" spans="1:9">
      <c r="A848" t="str">
        <f>T("2018")</f>
        <v>2018</v>
      </c>
      <c r="B848" t="str">
        <f>T("Entidad sin personalidad jurídica (art. 35.4 LGT) ")</f>
        <v xml:space="preserve">Entidad sin personalidad jurídica (art. 35.4 LGT) </v>
      </c>
      <c r="C848" t="str">
        <f>T("BARAJAS             ")</f>
        <v xml:space="preserve">BARAJAS             </v>
      </c>
      <c r="D848" t="str">
        <f>T("CASCO H.BARAJAS     ")</f>
        <v xml:space="preserve">CASCO H.BARAJAS     </v>
      </c>
      <c r="E848" t="str">
        <f>T("CA ")</f>
        <v xml:space="preserve">CA </v>
      </c>
      <c r="F848" t="str">
        <f>T("CAMIONES       ")</f>
        <v xml:space="preserve">CAMIONES       </v>
      </c>
      <c r="G848" t="str">
        <f>T("De menos de 1.000 KG DE CARGA ÚTIL                ")</f>
        <v xml:space="preserve">De menos de 1.000 KG DE CARGA ÚTIL                </v>
      </c>
      <c r="H848" t="str">
        <f>T("DIESEL                                            ")</f>
        <v xml:space="preserve">DIESEL                                            </v>
      </c>
      <c r="I848">
        <v>3</v>
      </c>
    </row>
    <row r="849" spans="1:9">
      <c r="A849" t="str">
        <f>T("2018")</f>
        <v>2018</v>
      </c>
      <c r="B849" t="str">
        <f>T("Entidad sin personalidad jurídica (art. 35.4 LGT) ")</f>
        <v xml:space="preserve">Entidad sin personalidad jurídica (art. 35.4 LGT) </v>
      </c>
      <c r="C849" t="str">
        <f>T("BARAJAS             ")</f>
        <v xml:space="preserve">BARAJAS             </v>
      </c>
      <c r="D849" t="str">
        <f>T("TIMON               ")</f>
        <v xml:space="preserve">TIMON               </v>
      </c>
      <c r="E849" t="str">
        <f>T("CA ")</f>
        <v xml:space="preserve">CA </v>
      </c>
      <c r="F849" t="str">
        <f>T("CAMIONES       ")</f>
        <v xml:space="preserve">CAMIONES       </v>
      </c>
      <c r="G849" t="str">
        <f>T("De menos de 1.000 KG DE CARGA ÚTIL                ")</f>
        <v xml:space="preserve">De menos de 1.000 KG DE CARGA ÚTIL                </v>
      </c>
      <c r="H849" t="str">
        <f>T("DIESEL                                            ")</f>
        <v xml:space="preserve">DIESEL                                            </v>
      </c>
      <c r="I849">
        <v>1</v>
      </c>
    </row>
    <row r="850" spans="1:9">
      <c r="A850" t="str">
        <f>T("2018")</f>
        <v>2018</v>
      </c>
      <c r="B850" t="str">
        <f>T("Entidad sin personalidad jurídica (art. 35.4 LGT) ")</f>
        <v xml:space="preserve">Entidad sin personalidad jurídica (art. 35.4 LGT) </v>
      </c>
      <c r="C850" t="str">
        <f>T("BARAJAS             ")</f>
        <v xml:space="preserve">BARAJAS             </v>
      </c>
      <c r="D850" t="str">
        <f>T("CORRALEJOS          ")</f>
        <v xml:space="preserve">CORRALEJOS          </v>
      </c>
      <c r="E850" t="str">
        <f>T("CA ")</f>
        <v xml:space="preserve">CA </v>
      </c>
      <c r="F850" t="str">
        <f>T("CAMIONES       ")</f>
        <v xml:space="preserve">CAMIONES       </v>
      </c>
      <c r="G850" t="str">
        <f>T("De 1.000 a 2.999 KG DE CARGA ÚTIL                 ")</f>
        <v xml:space="preserve">De 1.000 a 2.999 KG DE CARGA ÚTIL                 </v>
      </c>
      <c r="H850" t="str">
        <f>T("DIESEL                                            ")</f>
        <v xml:space="preserve">DIESEL                                            </v>
      </c>
      <c r="I850">
        <v>1</v>
      </c>
    </row>
    <row r="851" spans="1:9">
      <c r="A851" t="str">
        <f>T("2018")</f>
        <v>2018</v>
      </c>
      <c r="B851" t="str">
        <f>T("FISICO                                            ")</f>
        <v xml:space="preserve">FISICO                                            </v>
      </c>
      <c r="C851" t="str">
        <f>T("BARAJAS             ")</f>
        <v xml:space="preserve">BARAJAS             </v>
      </c>
      <c r="D851" t="str">
        <f>T("SIN BARRIO          ")</f>
        <v xml:space="preserve">SIN BARRIO          </v>
      </c>
      <c r="E851" t="str">
        <f>T("CA ")</f>
        <v xml:space="preserve">CA </v>
      </c>
      <c r="F851" t="str">
        <f>T("CAMIONES       ")</f>
        <v xml:space="preserve">CAMIONES       </v>
      </c>
      <c r="G851" t="str">
        <f>T("De menos de 1.000 KG DE CARGA ÚTIL                ")</f>
        <v xml:space="preserve">De menos de 1.000 KG DE CARGA ÚTIL                </v>
      </c>
      <c r="H851" t="str">
        <f>T("DIESEL                                            ")</f>
        <v xml:space="preserve">DIESEL                                            </v>
      </c>
      <c r="I851">
        <v>1</v>
      </c>
    </row>
    <row r="852" spans="1:9">
      <c r="A852" t="str">
        <f>T("2018")</f>
        <v>2018</v>
      </c>
      <c r="B852" t="str">
        <f>T("FISICO                                            ")</f>
        <v xml:space="preserve">FISICO                                            </v>
      </c>
      <c r="C852" t="str">
        <f>T("BARAJAS             ")</f>
        <v xml:space="preserve">BARAJAS             </v>
      </c>
      <c r="D852" t="str">
        <f>T("ALAMEDA DE OSUNA    ")</f>
        <v xml:space="preserve">ALAMEDA DE OSUNA    </v>
      </c>
      <c r="E852" t="str">
        <f>T("CA ")</f>
        <v xml:space="preserve">CA </v>
      </c>
      <c r="F852" t="str">
        <f>T("CAMIONES       ")</f>
        <v xml:space="preserve">CAMIONES       </v>
      </c>
      <c r="G852" t="str">
        <f>T("De menos de 1.000 KG DE CARGA ÚTIL                ")</f>
        <v xml:space="preserve">De menos de 1.000 KG DE CARGA ÚTIL                </v>
      </c>
      <c r="H852" t="str">
        <f>T("DIESEL                                            ")</f>
        <v xml:space="preserve">DIESEL                                            </v>
      </c>
      <c r="I852">
        <v>140</v>
      </c>
    </row>
    <row r="853" spans="1:9">
      <c r="A853" t="str">
        <f>T("2018")</f>
        <v>2018</v>
      </c>
      <c r="B853" t="str">
        <f>T("FISICO                                            ")</f>
        <v xml:space="preserve">FISICO                                            </v>
      </c>
      <c r="C853" t="str">
        <f>T("BARAJAS             ")</f>
        <v xml:space="preserve">BARAJAS             </v>
      </c>
      <c r="D853" t="str">
        <f>T("ALAMEDA DE OSUNA    ")</f>
        <v xml:space="preserve">ALAMEDA DE OSUNA    </v>
      </c>
      <c r="E853" t="str">
        <f>T("CA ")</f>
        <v xml:space="preserve">CA </v>
      </c>
      <c r="F853" t="str">
        <f>T("CAMIONES       ")</f>
        <v xml:space="preserve">CAMIONES       </v>
      </c>
      <c r="G853" t="str">
        <f>T("De 1.000 a 2.999 KG DE CARGA ÚTIL                 ")</f>
        <v xml:space="preserve">De 1.000 a 2.999 KG DE CARGA ÚTIL                 </v>
      </c>
      <c r="H853" t="str">
        <f>T("DIESEL                                            ")</f>
        <v xml:space="preserve">DIESEL                                            </v>
      </c>
      <c r="I853">
        <v>42</v>
      </c>
    </row>
    <row r="854" spans="1:9">
      <c r="A854" t="str">
        <f>T("2018")</f>
        <v>2018</v>
      </c>
      <c r="B854" t="str">
        <f>T("FISICO                                            ")</f>
        <v xml:space="preserve">FISICO                                            </v>
      </c>
      <c r="C854" t="str">
        <f>T("BARAJAS             ")</f>
        <v xml:space="preserve">BARAJAS             </v>
      </c>
      <c r="D854" t="str">
        <f>T("ALAMEDA DE OSUNA    ")</f>
        <v xml:space="preserve">ALAMEDA DE OSUNA    </v>
      </c>
      <c r="E854" t="str">
        <f>T("CA ")</f>
        <v xml:space="preserve">CA </v>
      </c>
      <c r="F854" t="str">
        <f>T("CAMIONES       ")</f>
        <v xml:space="preserve">CAMIONES       </v>
      </c>
      <c r="G854" t="str">
        <f>T("De 3.000 a 9.999 KG DE CARGA ÚTIL                 ")</f>
        <v xml:space="preserve">De 3.000 a 9.999 KG DE CARGA ÚTIL                 </v>
      </c>
      <c r="H854" t="str">
        <f>T("DIESEL                                            ")</f>
        <v xml:space="preserve">DIESEL                                            </v>
      </c>
      <c r="I854">
        <v>2</v>
      </c>
    </row>
    <row r="855" spans="1:9">
      <c r="A855" t="str">
        <f>T("2018")</f>
        <v>2018</v>
      </c>
      <c r="B855" t="str">
        <f>T("FISICO                                            ")</f>
        <v xml:space="preserve">FISICO                                            </v>
      </c>
      <c r="C855" t="str">
        <f>T("BARAJAS             ")</f>
        <v xml:space="preserve">BARAJAS             </v>
      </c>
      <c r="D855" t="str">
        <f>T("ALAMEDA DE OSUNA    ")</f>
        <v xml:space="preserve">ALAMEDA DE OSUNA    </v>
      </c>
      <c r="E855" t="str">
        <f>T("CA ")</f>
        <v xml:space="preserve">CA </v>
      </c>
      <c r="F855" t="str">
        <f>T("CAMIONES       ")</f>
        <v xml:space="preserve">CAMIONES       </v>
      </c>
      <c r="G855" t="str">
        <f>T("De 10.000 KG DE CARGA ÚTIL en adelante            ")</f>
        <v xml:space="preserve">De 10.000 KG DE CARGA ÚTIL en adelante            </v>
      </c>
      <c r="H855" t="str">
        <f>T("DIESEL                                            ")</f>
        <v xml:space="preserve">DIESEL                                            </v>
      </c>
      <c r="I855">
        <v>4</v>
      </c>
    </row>
    <row r="856" spans="1:9">
      <c r="A856" t="str">
        <f>T("2018")</f>
        <v>2018</v>
      </c>
      <c r="B856" t="str">
        <f>T("FISICO                                            ")</f>
        <v xml:space="preserve">FISICO                                            </v>
      </c>
      <c r="C856" t="str">
        <f>T("BARAJAS             ")</f>
        <v xml:space="preserve">BARAJAS             </v>
      </c>
      <c r="D856" t="str">
        <f>T("AEROPUERTO          ")</f>
        <v xml:space="preserve">AEROPUERTO          </v>
      </c>
      <c r="E856" t="str">
        <f>T("CA ")</f>
        <v xml:space="preserve">CA </v>
      </c>
      <c r="F856" t="str">
        <f>T("CAMIONES       ")</f>
        <v xml:space="preserve">CAMIONES       </v>
      </c>
      <c r="G856" t="str">
        <f>T("De menos de 1.000 KG DE CARGA ÚTIL                ")</f>
        <v xml:space="preserve">De menos de 1.000 KG DE CARGA ÚTIL                </v>
      </c>
      <c r="H856" t="str">
        <f>T("DIESEL                                            ")</f>
        <v xml:space="preserve">DIESEL                                            </v>
      </c>
      <c r="I856">
        <v>42</v>
      </c>
    </row>
    <row r="857" spans="1:9">
      <c r="A857" t="str">
        <f>T("2018")</f>
        <v>2018</v>
      </c>
      <c r="B857" t="str">
        <f>T("FISICO                                            ")</f>
        <v xml:space="preserve">FISICO                                            </v>
      </c>
      <c r="C857" t="str">
        <f>T("BARAJAS             ")</f>
        <v xml:space="preserve">BARAJAS             </v>
      </c>
      <c r="D857" t="str">
        <f>T("AEROPUERTO          ")</f>
        <v xml:space="preserve">AEROPUERTO          </v>
      </c>
      <c r="E857" t="str">
        <f>T("CA ")</f>
        <v xml:space="preserve">CA </v>
      </c>
      <c r="F857" t="str">
        <f>T("CAMIONES       ")</f>
        <v xml:space="preserve">CAMIONES       </v>
      </c>
      <c r="G857" t="str">
        <f>T("De 1.000 a 2.999 KG DE CARGA ÚTIL                 ")</f>
        <v xml:space="preserve">De 1.000 a 2.999 KG DE CARGA ÚTIL                 </v>
      </c>
      <c r="H857" t="str">
        <f>T("DIESEL                                            ")</f>
        <v xml:space="preserve">DIESEL                                            </v>
      </c>
      <c r="I857">
        <v>19</v>
      </c>
    </row>
    <row r="858" spans="1:9">
      <c r="A858" t="str">
        <f>T("2018")</f>
        <v>2018</v>
      </c>
      <c r="B858" t="str">
        <f>T("FISICO                                            ")</f>
        <v xml:space="preserve">FISICO                                            </v>
      </c>
      <c r="C858" t="str">
        <f>T("BARAJAS             ")</f>
        <v xml:space="preserve">BARAJAS             </v>
      </c>
      <c r="D858" t="str">
        <f>T("AEROPUERTO          ")</f>
        <v xml:space="preserve">AEROPUERTO          </v>
      </c>
      <c r="E858" t="str">
        <f>T("CA ")</f>
        <v xml:space="preserve">CA </v>
      </c>
      <c r="F858" t="str">
        <f>T("CAMIONES       ")</f>
        <v xml:space="preserve">CAMIONES       </v>
      </c>
      <c r="G858" t="str">
        <f>T("De 3.000 a 9.999 KG DE CARGA ÚTIL                 ")</f>
        <v xml:space="preserve">De 3.000 a 9.999 KG DE CARGA ÚTIL                 </v>
      </c>
      <c r="H858" t="str">
        <f>T("DIESEL                                            ")</f>
        <v xml:space="preserve">DIESEL                                            </v>
      </c>
      <c r="I858">
        <v>2</v>
      </c>
    </row>
    <row r="859" spans="1:9">
      <c r="A859" t="str">
        <f>T("2018")</f>
        <v>2018</v>
      </c>
      <c r="B859" t="str">
        <f>T("FISICO                                            ")</f>
        <v xml:space="preserve">FISICO                                            </v>
      </c>
      <c r="C859" t="str">
        <f>T("BARAJAS             ")</f>
        <v xml:space="preserve">BARAJAS             </v>
      </c>
      <c r="D859" t="str">
        <f>T("CASCO H.BARAJAS     ")</f>
        <v xml:space="preserve">CASCO H.BARAJAS     </v>
      </c>
      <c r="E859" t="str">
        <f>T("CA ")</f>
        <v xml:space="preserve">CA </v>
      </c>
      <c r="F859" t="str">
        <f>T("CAMIONES       ")</f>
        <v xml:space="preserve">CAMIONES       </v>
      </c>
      <c r="G859" t="str">
        <f>T("De menos de 1.000 KG DE CARGA ÚTIL                ")</f>
        <v xml:space="preserve">De menos de 1.000 KG DE CARGA ÚTIL                </v>
      </c>
      <c r="H859" t="str">
        <f>T("DIESEL                                            ")</f>
        <v xml:space="preserve">DIESEL                                            </v>
      </c>
      <c r="I859">
        <v>113</v>
      </c>
    </row>
    <row r="860" spans="1:9">
      <c r="A860" t="str">
        <f>T("2018")</f>
        <v>2018</v>
      </c>
      <c r="B860" t="str">
        <f>T("FISICO                                            ")</f>
        <v xml:space="preserve">FISICO                                            </v>
      </c>
      <c r="C860" t="str">
        <f>T("BARAJAS             ")</f>
        <v xml:space="preserve">BARAJAS             </v>
      </c>
      <c r="D860" t="str">
        <f>T("CASCO H.BARAJAS     ")</f>
        <v xml:space="preserve">CASCO H.BARAJAS     </v>
      </c>
      <c r="E860" t="str">
        <f>T("CA ")</f>
        <v xml:space="preserve">CA </v>
      </c>
      <c r="F860" t="str">
        <f>T("CAMIONES       ")</f>
        <v xml:space="preserve">CAMIONES       </v>
      </c>
      <c r="G860" t="str">
        <f>T("De 1.000 a 2.999 KG DE CARGA ÚTIL                 ")</f>
        <v xml:space="preserve">De 1.000 a 2.999 KG DE CARGA ÚTIL                 </v>
      </c>
      <c r="H860" t="str">
        <f>T("DIESEL                                            ")</f>
        <v xml:space="preserve">DIESEL                                            </v>
      </c>
      <c r="I860">
        <v>27</v>
      </c>
    </row>
    <row r="861" spans="1:9">
      <c r="A861" t="str">
        <f>T("2018")</f>
        <v>2018</v>
      </c>
      <c r="B861" t="str">
        <f>T("FISICO                                            ")</f>
        <v xml:space="preserve">FISICO                                            </v>
      </c>
      <c r="C861" t="str">
        <f>T("BARAJAS             ")</f>
        <v xml:space="preserve">BARAJAS             </v>
      </c>
      <c r="D861" t="str">
        <f>T("CASCO H.BARAJAS     ")</f>
        <v xml:space="preserve">CASCO H.BARAJAS     </v>
      </c>
      <c r="E861" t="str">
        <f>T("CA ")</f>
        <v xml:space="preserve">CA </v>
      </c>
      <c r="F861" t="str">
        <f>T("CAMIONES       ")</f>
        <v xml:space="preserve">CAMIONES       </v>
      </c>
      <c r="G861" t="str">
        <f>T("De 3.000 a 9.999 KG DE CARGA ÚTIL                 ")</f>
        <v xml:space="preserve">De 3.000 a 9.999 KG DE CARGA ÚTIL                 </v>
      </c>
      <c r="H861" t="str">
        <f>T("DIESEL                                            ")</f>
        <v xml:space="preserve">DIESEL                                            </v>
      </c>
      <c r="I861">
        <v>2</v>
      </c>
    </row>
    <row r="862" spans="1:9">
      <c r="A862" t="str">
        <f>T("2018")</f>
        <v>2018</v>
      </c>
      <c r="B862" t="str">
        <f>T("FISICO                                            ")</f>
        <v xml:space="preserve">FISICO                                            </v>
      </c>
      <c r="C862" t="str">
        <f>T("BARAJAS             ")</f>
        <v xml:space="preserve">BARAJAS             </v>
      </c>
      <c r="D862" t="str">
        <f>T("TIMON               ")</f>
        <v xml:space="preserve">TIMON               </v>
      </c>
      <c r="E862" t="str">
        <f>T("CA ")</f>
        <v xml:space="preserve">CA </v>
      </c>
      <c r="F862" t="str">
        <f>T("CAMIONES       ")</f>
        <v xml:space="preserve">CAMIONES       </v>
      </c>
      <c r="G862" t="str">
        <f>T("De menos de 1.000 KG DE CARGA ÚTIL                ")</f>
        <v xml:space="preserve">De menos de 1.000 KG DE CARGA ÚTIL                </v>
      </c>
      <c r="H862" t="str">
        <f>T("DIESEL                                            ")</f>
        <v xml:space="preserve">DIESEL                                            </v>
      </c>
      <c r="I862">
        <v>103</v>
      </c>
    </row>
    <row r="863" spans="1:9">
      <c r="A863" t="str">
        <f>T("2018")</f>
        <v>2018</v>
      </c>
      <c r="B863" t="str">
        <f>T("FISICO                                            ")</f>
        <v xml:space="preserve">FISICO                                            </v>
      </c>
      <c r="C863" t="str">
        <f>T("BARAJAS             ")</f>
        <v xml:space="preserve">BARAJAS             </v>
      </c>
      <c r="D863" t="str">
        <f>T("TIMON               ")</f>
        <v xml:space="preserve">TIMON               </v>
      </c>
      <c r="E863" t="str">
        <f>T("CA ")</f>
        <v xml:space="preserve">CA </v>
      </c>
      <c r="F863" t="str">
        <f>T("CAMIONES       ")</f>
        <v xml:space="preserve">CAMIONES       </v>
      </c>
      <c r="G863" t="str">
        <f>T("De 1.000 a 2.999 KG DE CARGA ÚTIL                 ")</f>
        <v xml:space="preserve">De 1.000 a 2.999 KG DE CARGA ÚTIL                 </v>
      </c>
      <c r="H863" t="str">
        <f>T("DIESEL                                            ")</f>
        <v xml:space="preserve">DIESEL                                            </v>
      </c>
      <c r="I863">
        <v>24</v>
      </c>
    </row>
    <row r="864" spans="1:9">
      <c r="A864" t="str">
        <f>T("2018")</f>
        <v>2018</v>
      </c>
      <c r="B864" t="str">
        <f>T("FISICO                                            ")</f>
        <v xml:space="preserve">FISICO                                            </v>
      </c>
      <c r="C864" t="str">
        <f>T("BARAJAS             ")</f>
        <v xml:space="preserve">BARAJAS             </v>
      </c>
      <c r="D864" t="str">
        <f>T("TIMON               ")</f>
        <v xml:space="preserve">TIMON               </v>
      </c>
      <c r="E864" t="str">
        <f>T("CA ")</f>
        <v xml:space="preserve">CA </v>
      </c>
      <c r="F864" t="str">
        <f>T("CAMIONES       ")</f>
        <v xml:space="preserve">CAMIONES       </v>
      </c>
      <c r="G864" t="str">
        <f>T("De 3.000 a 9.999 KG DE CARGA ÚTIL                 ")</f>
        <v xml:space="preserve">De 3.000 a 9.999 KG DE CARGA ÚTIL                 </v>
      </c>
      <c r="H864" t="str">
        <f>T("DIESEL                                            ")</f>
        <v xml:space="preserve">DIESEL                                            </v>
      </c>
      <c r="I864">
        <v>7</v>
      </c>
    </row>
    <row r="865" spans="1:9">
      <c r="A865" t="str">
        <f>T("2018")</f>
        <v>2018</v>
      </c>
      <c r="B865" t="str">
        <f>T("FISICO                                            ")</f>
        <v xml:space="preserve">FISICO                                            </v>
      </c>
      <c r="C865" t="str">
        <f>T("BARAJAS             ")</f>
        <v xml:space="preserve">BARAJAS             </v>
      </c>
      <c r="D865" t="str">
        <f>T("CORRALEJOS          ")</f>
        <v xml:space="preserve">CORRALEJOS          </v>
      </c>
      <c r="E865" t="str">
        <f>T("CA ")</f>
        <v xml:space="preserve">CA </v>
      </c>
      <c r="F865" t="str">
        <f>T("CAMIONES       ")</f>
        <v xml:space="preserve">CAMIONES       </v>
      </c>
      <c r="G865" t="str">
        <f>T("De menos de 1.000 KG DE CARGA ÚTIL                ")</f>
        <v xml:space="preserve">De menos de 1.000 KG DE CARGA ÚTIL                </v>
      </c>
      <c r="H865" t="str">
        <f>T("DIESEL                                            ")</f>
        <v xml:space="preserve">DIESEL                                            </v>
      </c>
      <c r="I865">
        <v>53</v>
      </c>
    </row>
    <row r="866" spans="1:9">
      <c r="A866" t="str">
        <f>T("2018")</f>
        <v>2018</v>
      </c>
      <c r="B866" t="str">
        <f>T("FISICO                                            ")</f>
        <v xml:space="preserve">FISICO                                            </v>
      </c>
      <c r="C866" t="str">
        <f>T("BARAJAS             ")</f>
        <v xml:space="preserve">BARAJAS             </v>
      </c>
      <c r="D866" t="str">
        <f>T("CORRALEJOS          ")</f>
        <v xml:space="preserve">CORRALEJOS          </v>
      </c>
      <c r="E866" t="str">
        <f>T("CA ")</f>
        <v xml:space="preserve">CA </v>
      </c>
      <c r="F866" t="str">
        <f>T("CAMIONES       ")</f>
        <v xml:space="preserve">CAMIONES       </v>
      </c>
      <c r="G866" t="str">
        <f>T("De 1.000 a 2.999 KG DE CARGA ÚTIL                 ")</f>
        <v xml:space="preserve">De 1.000 a 2.999 KG DE CARGA ÚTIL                 </v>
      </c>
      <c r="H866" t="str">
        <f>T("DIESEL                                            ")</f>
        <v xml:space="preserve">DIESEL                                            </v>
      </c>
      <c r="I866">
        <v>11</v>
      </c>
    </row>
    <row r="867" spans="1:9">
      <c r="A867" t="str">
        <f>T("2018")</f>
        <v>2018</v>
      </c>
      <c r="B867" t="str">
        <f>T("FISICO                                            ")</f>
        <v xml:space="preserve">FISICO                                            </v>
      </c>
      <c r="C867" t="str">
        <f>T("BARAJAS             ")</f>
        <v xml:space="preserve">BARAJAS             </v>
      </c>
      <c r="D867" t="str">
        <f>T("CORRALEJOS          ")</f>
        <v xml:space="preserve">CORRALEJOS          </v>
      </c>
      <c r="E867" t="str">
        <f>T("CA ")</f>
        <v xml:space="preserve">CA </v>
      </c>
      <c r="F867" t="str">
        <f>T("CAMIONES       ")</f>
        <v xml:space="preserve">CAMIONES       </v>
      </c>
      <c r="G867" t="str">
        <f>T("De 3.000 a 9.999 KG DE CARGA ÚTIL                 ")</f>
        <v xml:space="preserve">De 3.000 a 9.999 KG DE CARGA ÚTIL                 </v>
      </c>
      <c r="H867" t="str">
        <f>T("DIESEL                                            ")</f>
        <v xml:space="preserve">DIESEL                                            </v>
      </c>
      <c r="I867">
        <v>3</v>
      </c>
    </row>
    <row r="868" spans="1:9">
      <c r="A868" t="str">
        <f>T("2018")</f>
        <v>2018</v>
      </c>
      <c r="B868" t="str">
        <f>T("FISICO                                            ")</f>
        <v xml:space="preserve">FISICO                                            </v>
      </c>
      <c r="C868" t="str">
        <f>T("BARAJAS             ")</f>
        <v xml:space="preserve">BARAJAS             </v>
      </c>
      <c r="D868" t="str">
        <f>T("CORRALEJOS          ")</f>
        <v xml:space="preserve">CORRALEJOS          </v>
      </c>
      <c r="E868" t="str">
        <f>T("CA ")</f>
        <v xml:space="preserve">CA </v>
      </c>
      <c r="F868" t="str">
        <f>T("CAMIONES       ")</f>
        <v xml:space="preserve">CAMIONES       </v>
      </c>
      <c r="G868" t="str">
        <f>T("De 10.000 KG DE CARGA ÚTIL en adelante            ")</f>
        <v xml:space="preserve">De 10.000 KG DE CARGA ÚTIL en adelante            </v>
      </c>
      <c r="H868" t="str">
        <f>T("DIESEL                                            ")</f>
        <v xml:space="preserve">DIESEL                                            </v>
      </c>
      <c r="I868">
        <v>1</v>
      </c>
    </row>
    <row r="869" spans="1:9">
      <c r="A869" t="str">
        <f>T("2018")</f>
        <v>2018</v>
      </c>
      <c r="B869" t="str">
        <f>T("JURIDICO                                          ")</f>
        <v xml:space="preserve">JURIDICO                                          </v>
      </c>
      <c r="C869" t="str">
        <f>T("BARAJAS             ")</f>
        <v xml:space="preserve">BARAJAS             </v>
      </c>
      <c r="D869" t="str">
        <f>T("ALAMEDA DE OSUNA    ")</f>
        <v xml:space="preserve">ALAMEDA DE OSUNA    </v>
      </c>
      <c r="E869" t="str">
        <f>T("CA ")</f>
        <v xml:space="preserve">CA </v>
      </c>
      <c r="F869" t="str">
        <f>T("CAMIONES       ")</f>
        <v xml:space="preserve">CAMIONES       </v>
      </c>
      <c r="G869" t="str">
        <f>T("De menos de 1.000 KG DE CARGA ÚTIL                ")</f>
        <v xml:space="preserve">De menos de 1.000 KG DE CARGA ÚTIL                </v>
      </c>
      <c r="H869" t="str">
        <f>T("DIESEL                                            ")</f>
        <v xml:space="preserve">DIESEL                                            </v>
      </c>
      <c r="I869">
        <v>69</v>
      </c>
    </row>
    <row r="870" spans="1:9">
      <c r="A870" t="str">
        <f>T("2018")</f>
        <v>2018</v>
      </c>
      <c r="B870" t="str">
        <f>T("JURIDICO                                          ")</f>
        <v xml:space="preserve">JURIDICO                                          </v>
      </c>
      <c r="C870" t="str">
        <f>T("BARAJAS             ")</f>
        <v xml:space="preserve">BARAJAS             </v>
      </c>
      <c r="D870" t="str">
        <f>T("ALAMEDA DE OSUNA    ")</f>
        <v xml:space="preserve">ALAMEDA DE OSUNA    </v>
      </c>
      <c r="E870" t="str">
        <f>T("CA ")</f>
        <v xml:space="preserve">CA </v>
      </c>
      <c r="F870" t="str">
        <f>T("CAMIONES       ")</f>
        <v xml:space="preserve">CAMIONES       </v>
      </c>
      <c r="G870" t="str">
        <f>T("De 1.000 a 2.999 KG DE CARGA ÚTIL                 ")</f>
        <v xml:space="preserve">De 1.000 a 2.999 KG DE CARGA ÚTIL                 </v>
      </c>
      <c r="H870" t="str">
        <f>T("DIESEL                                            ")</f>
        <v xml:space="preserve">DIESEL                                            </v>
      </c>
      <c r="I870">
        <v>51</v>
      </c>
    </row>
    <row r="871" spans="1:9">
      <c r="A871" t="str">
        <f>T("2018")</f>
        <v>2018</v>
      </c>
      <c r="B871" t="str">
        <f>T("JURIDICO                                          ")</f>
        <v xml:space="preserve">JURIDICO                                          </v>
      </c>
      <c r="C871" t="str">
        <f>T("BARAJAS             ")</f>
        <v xml:space="preserve">BARAJAS             </v>
      </c>
      <c r="D871" t="str">
        <f>T("ALAMEDA DE OSUNA    ")</f>
        <v xml:space="preserve">ALAMEDA DE OSUNA    </v>
      </c>
      <c r="E871" t="str">
        <f>T("CA ")</f>
        <v xml:space="preserve">CA </v>
      </c>
      <c r="F871" t="str">
        <f>T("CAMIONES       ")</f>
        <v xml:space="preserve">CAMIONES       </v>
      </c>
      <c r="G871" t="str">
        <f>T("De 3.000 a 9.999 KG DE CARGA ÚTIL                 ")</f>
        <v xml:space="preserve">De 3.000 a 9.999 KG DE CARGA ÚTIL                 </v>
      </c>
      <c r="H871" t="str">
        <f>T("DIESEL                                            ")</f>
        <v xml:space="preserve">DIESEL                                            </v>
      </c>
      <c r="I871">
        <v>54</v>
      </c>
    </row>
    <row r="872" spans="1:9">
      <c r="A872" t="str">
        <f>T("2018")</f>
        <v>2018</v>
      </c>
      <c r="B872" t="str">
        <f>T("JURIDICO                                          ")</f>
        <v xml:space="preserve">JURIDICO                                          </v>
      </c>
      <c r="C872" t="str">
        <f>T("BARAJAS             ")</f>
        <v xml:space="preserve">BARAJAS             </v>
      </c>
      <c r="D872" t="str">
        <f>T("ALAMEDA DE OSUNA    ")</f>
        <v xml:space="preserve">ALAMEDA DE OSUNA    </v>
      </c>
      <c r="E872" t="str">
        <f>T("CA ")</f>
        <v xml:space="preserve">CA </v>
      </c>
      <c r="F872" t="str">
        <f>T("CAMIONES       ")</f>
        <v xml:space="preserve">CAMIONES       </v>
      </c>
      <c r="G872" t="str">
        <f>T("De 10.000 KG DE CARGA ÚTIL en adelante            ")</f>
        <v xml:space="preserve">De 10.000 KG DE CARGA ÚTIL en adelante            </v>
      </c>
      <c r="H872" t="str">
        <f>T("DIESEL                                            ")</f>
        <v xml:space="preserve">DIESEL                                            </v>
      </c>
      <c r="I872">
        <v>15</v>
      </c>
    </row>
    <row r="873" spans="1:9">
      <c r="A873" t="str">
        <f>T("2018")</f>
        <v>2018</v>
      </c>
      <c r="B873" t="str">
        <f>T("JURIDICO                                          ")</f>
        <v xml:space="preserve">JURIDICO                                          </v>
      </c>
      <c r="C873" t="str">
        <f>T("BARAJAS             ")</f>
        <v xml:space="preserve">BARAJAS             </v>
      </c>
      <c r="D873" t="str">
        <f>T("AEROPUERTO          ")</f>
        <v xml:space="preserve">AEROPUERTO          </v>
      </c>
      <c r="E873" t="str">
        <f>T("CA ")</f>
        <v xml:space="preserve">CA </v>
      </c>
      <c r="F873" t="str">
        <f>T("CAMIONES       ")</f>
        <v xml:space="preserve">CAMIONES       </v>
      </c>
      <c r="G873" t="str">
        <f>T("De menos de 1.000 KG DE CARGA ÚTIL                ")</f>
        <v xml:space="preserve">De menos de 1.000 KG DE CARGA ÚTIL                </v>
      </c>
      <c r="H873" t="str">
        <f>T("DIESEL                                            ")</f>
        <v xml:space="preserve">DIESEL                                            </v>
      </c>
      <c r="I873">
        <v>40</v>
      </c>
    </row>
    <row r="874" spans="1:9">
      <c r="A874" t="str">
        <f>T("2018")</f>
        <v>2018</v>
      </c>
      <c r="B874" t="str">
        <f>T("JURIDICO                                          ")</f>
        <v xml:space="preserve">JURIDICO                                          </v>
      </c>
      <c r="C874" t="str">
        <f>T("BARAJAS             ")</f>
        <v xml:space="preserve">BARAJAS             </v>
      </c>
      <c r="D874" t="str">
        <f>T("AEROPUERTO          ")</f>
        <v xml:space="preserve">AEROPUERTO          </v>
      </c>
      <c r="E874" t="str">
        <f>T("CA ")</f>
        <v xml:space="preserve">CA </v>
      </c>
      <c r="F874" t="str">
        <f>T("CAMIONES       ")</f>
        <v xml:space="preserve">CAMIONES       </v>
      </c>
      <c r="G874" t="str">
        <f>T("De 1.000 a 2.999 KG DE CARGA ÚTIL                 ")</f>
        <v xml:space="preserve">De 1.000 a 2.999 KG DE CARGA ÚTIL                 </v>
      </c>
      <c r="H874" t="str">
        <f>T("DIESEL                                            ")</f>
        <v xml:space="preserve">DIESEL                                            </v>
      </c>
      <c r="I874">
        <v>42</v>
      </c>
    </row>
    <row r="875" spans="1:9">
      <c r="A875" t="str">
        <f>T("2018")</f>
        <v>2018</v>
      </c>
      <c r="B875" t="str">
        <f>T("JURIDICO                                          ")</f>
        <v xml:space="preserve">JURIDICO                                          </v>
      </c>
      <c r="C875" t="str">
        <f>T("BARAJAS             ")</f>
        <v xml:space="preserve">BARAJAS             </v>
      </c>
      <c r="D875" t="str">
        <f>T("AEROPUERTO          ")</f>
        <v xml:space="preserve">AEROPUERTO          </v>
      </c>
      <c r="E875" t="str">
        <f>T("CA ")</f>
        <v xml:space="preserve">CA </v>
      </c>
      <c r="F875" t="str">
        <f>T("CAMIONES       ")</f>
        <v xml:space="preserve">CAMIONES       </v>
      </c>
      <c r="G875" t="str">
        <f>T("De 3.000 a 9.999 KG DE CARGA ÚTIL                 ")</f>
        <v xml:space="preserve">De 3.000 a 9.999 KG DE CARGA ÚTIL                 </v>
      </c>
      <c r="H875" t="str">
        <f>T("DIESEL                                            ")</f>
        <v xml:space="preserve">DIESEL                                            </v>
      </c>
      <c r="I875">
        <v>12</v>
      </c>
    </row>
    <row r="876" spans="1:9">
      <c r="A876" t="str">
        <f>T("2018")</f>
        <v>2018</v>
      </c>
      <c r="B876" t="str">
        <f>T("JURIDICO                                          ")</f>
        <v xml:space="preserve">JURIDICO                                          </v>
      </c>
      <c r="C876" t="str">
        <f>T("BARAJAS             ")</f>
        <v xml:space="preserve">BARAJAS             </v>
      </c>
      <c r="D876" t="str">
        <f>T("AEROPUERTO          ")</f>
        <v xml:space="preserve">AEROPUERTO          </v>
      </c>
      <c r="E876" t="str">
        <f>T("CA ")</f>
        <v xml:space="preserve">CA </v>
      </c>
      <c r="F876" t="str">
        <f>T("CAMIONES       ")</f>
        <v xml:space="preserve">CAMIONES       </v>
      </c>
      <c r="G876" t="str">
        <f>T("De 10.000 KG DE CARGA ÚTIL en adelante            ")</f>
        <v xml:space="preserve">De 10.000 KG DE CARGA ÚTIL en adelante            </v>
      </c>
      <c r="H876" t="str">
        <f>T("DIESEL                                            ")</f>
        <v xml:space="preserve">DIESEL                                            </v>
      </c>
      <c r="I876">
        <v>4</v>
      </c>
    </row>
    <row r="877" spans="1:9">
      <c r="A877" t="str">
        <f>T("2018")</f>
        <v>2018</v>
      </c>
      <c r="B877" t="str">
        <f>T("JURIDICO                                          ")</f>
        <v xml:space="preserve">JURIDICO                                          </v>
      </c>
      <c r="C877" t="str">
        <f>T("BARAJAS             ")</f>
        <v xml:space="preserve">BARAJAS             </v>
      </c>
      <c r="D877" t="str">
        <f>T("CASCO H.BARAJAS     ")</f>
        <v xml:space="preserve">CASCO H.BARAJAS     </v>
      </c>
      <c r="E877" t="str">
        <f>T("CA ")</f>
        <v xml:space="preserve">CA </v>
      </c>
      <c r="F877" t="str">
        <f>T("CAMIONES       ")</f>
        <v xml:space="preserve">CAMIONES       </v>
      </c>
      <c r="G877" t="str">
        <f>T("De menos de 1.000 KG DE CARGA ÚTIL                ")</f>
        <v xml:space="preserve">De menos de 1.000 KG DE CARGA ÚTIL                </v>
      </c>
      <c r="H877" t="str">
        <f>T("DIESEL                                            ")</f>
        <v xml:space="preserve">DIESEL                                            </v>
      </c>
      <c r="I877">
        <v>51</v>
      </c>
    </row>
    <row r="878" spans="1:9">
      <c r="A878" t="str">
        <f>T("2018")</f>
        <v>2018</v>
      </c>
      <c r="B878" t="str">
        <f>T("JURIDICO                                          ")</f>
        <v xml:space="preserve">JURIDICO                                          </v>
      </c>
      <c r="C878" t="str">
        <f>T("BARAJAS             ")</f>
        <v xml:space="preserve">BARAJAS             </v>
      </c>
      <c r="D878" t="str">
        <f>T("CASCO H.BARAJAS     ")</f>
        <v xml:space="preserve">CASCO H.BARAJAS     </v>
      </c>
      <c r="E878" t="str">
        <f>T("CA ")</f>
        <v xml:space="preserve">CA </v>
      </c>
      <c r="F878" t="str">
        <f>T("CAMIONES       ")</f>
        <v xml:space="preserve">CAMIONES       </v>
      </c>
      <c r="G878" t="str">
        <f>T("De 1.000 a 2.999 KG DE CARGA ÚTIL                 ")</f>
        <v xml:space="preserve">De 1.000 a 2.999 KG DE CARGA ÚTIL                 </v>
      </c>
      <c r="H878" t="str">
        <f>T("DIESEL                                            ")</f>
        <v xml:space="preserve">DIESEL                                            </v>
      </c>
      <c r="I878">
        <v>21</v>
      </c>
    </row>
    <row r="879" spans="1:9">
      <c r="A879" t="str">
        <f>T("2018")</f>
        <v>2018</v>
      </c>
      <c r="B879" t="str">
        <f>T("JURIDICO                                          ")</f>
        <v xml:space="preserve">JURIDICO                                          </v>
      </c>
      <c r="C879" t="str">
        <f>T("BARAJAS             ")</f>
        <v xml:space="preserve">BARAJAS             </v>
      </c>
      <c r="D879" t="str">
        <f>T("CASCO H.BARAJAS     ")</f>
        <v xml:space="preserve">CASCO H.BARAJAS     </v>
      </c>
      <c r="E879" t="str">
        <f>T("CA ")</f>
        <v xml:space="preserve">CA </v>
      </c>
      <c r="F879" t="str">
        <f>T("CAMIONES       ")</f>
        <v xml:space="preserve">CAMIONES       </v>
      </c>
      <c r="G879" t="str">
        <f>T("De 3.000 a 9.999 KG DE CARGA ÚTIL                 ")</f>
        <v xml:space="preserve">De 3.000 a 9.999 KG DE CARGA ÚTIL                 </v>
      </c>
      <c r="H879" t="str">
        <f>T("DIESEL                                            ")</f>
        <v xml:space="preserve">DIESEL                                            </v>
      </c>
      <c r="I879">
        <v>1</v>
      </c>
    </row>
    <row r="880" spans="1:9">
      <c r="A880" t="str">
        <f>T("2018")</f>
        <v>2018</v>
      </c>
      <c r="B880" t="str">
        <f>T("JURIDICO                                          ")</f>
        <v xml:space="preserve">JURIDICO                                          </v>
      </c>
      <c r="C880" t="str">
        <f>T("BARAJAS             ")</f>
        <v xml:space="preserve">BARAJAS             </v>
      </c>
      <c r="D880" t="str">
        <f>T("TIMON               ")</f>
        <v xml:space="preserve">TIMON               </v>
      </c>
      <c r="E880" t="str">
        <f>T("CA ")</f>
        <v xml:space="preserve">CA </v>
      </c>
      <c r="F880" t="str">
        <f>T("CAMIONES       ")</f>
        <v xml:space="preserve">CAMIONES       </v>
      </c>
      <c r="G880" t="str">
        <f>T("De menos de 1.000 KG DE CARGA ÚTIL                ")</f>
        <v xml:space="preserve">De menos de 1.000 KG DE CARGA ÚTIL                </v>
      </c>
      <c r="H880" t="str">
        <f>T("DIESEL                                            ")</f>
        <v xml:space="preserve">DIESEL                                            </v>
      </c>
      <c r="I880">
        <v>72</v>
      </c>
    </row>
    <row r="881" spans="1:9">
      <c r="A881" t="str">
        <f>T("2018")</f>
        <v>2018</v>
      </c>
      <c r="B881" t="str">
        <f>T("JURIDICO                                          ")</f>
        <v xml:space="preserve">JURIDICO                                          </v>
      </c>
      <c r="C881" t="str">
        <f>T("BARAJAS             ")</f>
        <v xml:space="preserve">BARAJAS             </v>
      </c>
      <c r="D881" t="str">
        <f>T("TIMON               ")</f>
        <v xml:space="preserve">TIMON               </v>
      </c>
      <c r="E881" t="str">
        <f>T("CA ")</f>
        <v xml:space="preserve">CA </v>
      </c>
      <c r="F881" t="str">
        <f>T("CAMIONES       ")</f>
        <v xml:space="preserve">CAMIONES       </v>
      </c>
      <c r="G881" t="str">
        <f>T("De 1.000 a 2.999 KG DE CARGA ÚTIL                 ")</f>
        <v xml:space="preserve">De 1.000 a 2.999 KG DE CARGA ÚTIL                 </v>
      </c>
      <c r="H881" t="str">
        <f>T("DIESEL                                            ")</f>
        <v xml:space="preserve">DIESEL                                            </v>
      </c>
      <c r="I881">
        <v>29</v>
      </c>
    </row>
    <row r="882" spans="1:9">
      <c r="A882" t="str">
        <f>T("2018")</f>
        <v>2018</v>
      </c>
      <c r="B882" t="str">
        <f>T("JURIDICO                                          ")</f>
        <v xml:space="preserve">JURIDICO                                          </v>
      </c>
      <c r="C882" t="str">
        <f>T("BARAJAS             ")</f>
        <v xml:space="preserve">BARAJAS             </v>
      </c>
      <c r="D882" t="str">
        <f>T("TIMON               ")</f>
        <v xml:space="preserve">TIMON               </v>
      </c>
      <c r="E882" t="str">
        <f>T("CA ")</f>
        <v xml:space="preserve">CA </v>
      </c>
      <c r="F882" t="str">
        <f>T("CAMIONES       ")</f>
        <v xml:space="preserve">CAMIONES       </v>
      </c>
      <c r="G882" t="str">
        <f>T("De 3.000 a 9.999 KG DE CARGA ÚTIL                 ")</f>
        <v xml:space="preserve">De 3.000 a 9.999 KG DE CARGA ÚTIL                 </v>
      </c>
      <c r="H882" t="str">
        <f>T("DIESEL                                            ")</f>
        <v xml:space="preserve">DIESEL                                            </v>
      </c>
      <c r="I882">
        <v>3</v>
      </c>
    </row>
    <row r="883" spans="1:9">
      <c r="A883" t="str">
        <f>T("2018")</f>
        <v>2018</v>
      </c>
      <c r="B883" t="str">
        <f>T("JURIDICO                                          ")</f>
        <v xml:space="preserve">JURIDICO                                          </v>
      </c>
      <c r="C883" t="str">
        <f>T("BARAJAS             ")</f>
        <v xml:space="preserve">BARAJAS             </v>
      </c>
      <c r="D883" t="str">
        <f>T("TIMON               ")</f>
        <v xml:space="preserve">TIMON               </v>
      </c>
      <c r="E883" t="str">
        <f>T("CA ")</f>
        <v xml:space="preserve">CA </v>
      </c>
      <c r="F883" t="str">
        <f>T("CAMIONES       ")</f>
        <v xml:space="preserve">CAMIONES       </v>
      </c>
      <c r="G883" t="str">
        <f>T("De 10.000 KG DE CARGA ÚTIL en adelante            ")</f>
        <v xml:space="preserve">De 10.000 KG DE CARGA ÚTIL en adelante            </v>
      </c>
      <c r="H883" t="str">
        <f>T("DIESEL                                            ")</f>
        <v xml:space="preserve">DIESEL                                            </v>
      </c>
      <c r="I883">
        <v>3</v>
      </c>
    </row>
    <row r="884" spans="1:9">
      <c r="A884" t="str">
        <f>T("2018")</f>
        <v>2018</v>
      </c>
      <c r="B884" t="str">
        <f>T("JURIDICO                                          ")</f>
        <v xml:space="preserve">JURIDICO                                          </v>
      </c>
      <c r="C884" t="str">
        <f>T("BARAJAS             ")</f>
        <v xml:space="preserve">BARAJAS             </v>
      </c>
      <c r="D884" t="str">
        <f>T("CORRALEJOS          ")</f>
        <v xml:space="preserve">CORRALEJOS          </v>
      </c>
      <c r="E884" t="str">
        <f>T("CA ")</f>
        <v xml:space="preserve">CA </v>
      </c>
      <c r="F884" t="str">
        <f>T("CAMIONES       ")</f>
        <v xml:space="preserve">CAMIONES       </v>
      </c>
      <c r="G884" t="str">
        <f>T("De menos de 1.000 KG DE CARGA ÚTIL                ")</f>
        <v xml:space="preserve">De menos de 1.000 KG DE CARGA ÚTIL                </v>
      </c>
      <c r="H884" t="str">
        <f>T("DIESEL                                            ")</f>
        <v xml:space="preserve">DIESEL                                            </v>
      </c>
      <c r="I884">
        <v>157</v>
      </c>
    </row>
    <row r="885" spans="1:9">
      <c r="A885" t="str">
        <f>T("2018")</f>
        <v>2018</v>
      </c>
      <c r="B885" t="str">
        <f>T("JURIDICO                                          ")</f>
        <v xml:space="preserve">JURIDICO                                          </v>
      </c>
      <c r="C885" t="str">
        <f>T("BARAJAS             ")</f>
        <v xml:space="preserve">BARAJAS             </v>
      </c>
      <c r="D885" t="str">
        <f>T("CORRALEJOS          ")</f>
        <v xml:space="preserve">CORRALEJOS          </v>
      </c>
      <c r="E885" t="str">
        <f>T("CA ")</f>
        <v xml:space="preserve">CA </v>
      </c>
      <c r="F885" t="str">
        <f>T("CAMIONES       ")</f>
        <v xml:space="preserve">CAMIONES       </v>
      </c>
      <c r="G885" t="str">
        <f>T("De 1.000 a 2.999 KG DE CARGA ÚTIL                 ")</f>
        <v xml:space="preserve">De 1.000 a 2.999 KG DE CARGA ÚTIL                 </v>
      </c>
      <c r="H885" t="str">
        <f>T("DIESEL                                            ")</f>
        <v xml:space="preserve">DIESEL                                            </v>
      </c>
      <c r="I885">
        <v>131</v>
      </c>
    </row>
    <row r="886" spans="1:9">
      <c r="A886" t="str">
        <f>T("2018")</f>
        <v>2018</v>
      </c>
      <c r="B886" t="str">
        <f>T("JURIDICO                                          ")</f>
        <v xml:space="preserve">JURIDICO                                          </v>
      </c>
      <c r="C886" t="str">
        <f>T("BARAJAS             ")</f>
        <v xml:space="preserve">BARAJAS             </v>
      </c>
      <c r="D886" t="str">
        <f>T("CORRALEJOS          ")</f>
        <v xml:space="preserve">CORRALEJOS          </v>
      </c>
      <c r="E886" t="str">
        <f>T("CA ")</f>
        <v xml:space="preserve">CA </v>
      </c>
      <c r="F886" t="str">
        <f>T("CAMIONES       ")</f>
        <v xml:space="preserve">CAMIONES       </v>
      </c>
      <c r="G886" t="str">
        <f>T("De 3.000 a 9.999 KG DE CARGA ÚTIL                 ")</f>
        <v xml:space="preserve">De 3.000 a 9.999 KG DE CARGA ÚTIL                 </v>
      </c>
      <c r="H886" t="str">
        <f>T("DIESEL                                            ")</f>
        <v xml:space="preserve">DIESEL                                            </v>
      </c>
      <c r="I886">
        <v>26</v>
      </c>
    </row>
    <row r="887" spans="1:9">
      <c r="A887" t="str">
        <f>T("2018")</f>
        <v>2018</v>
      </c>
      <c r="B887" t="str">
        <f>T("JURIDICO                                          ")</f>
        <v xml:space="preserve">JURIDICO                                          </v>
      </c>
      <c r="C887" t="str">
        <f>T("BARAJAS             ")</f>
        <v xml:space="preserve">BARAJAS             </v>
      </c>
      <c r="D887" t="str">
        <f>T("CORRALEJOS          ")</f>
        <v xml:space="preserve">CORRALEJOS          </v>
      </c>
      <c r="E887" t="str">
        <f>T("CA ")</f>
        <v xml:space="preserve">CA </v>
      </c>
      <c r="F887" t="str">
        <f>T("CAMIONES       ")</f>
        <v xml:space="preserve">CAMIONES       </v>
      </c>
      <c r="G887" t="str">
        <f>T("De 10.000 KG DE CARGA ÚTIL en adelante            ")</f>
        <v xml:space="preserve">De 10.000 KG DE CARGA ÚTIL en adelante            </v>
      </c>
      <c r="H887" t="str">
        <f>T("DIESEL                                            ")</f>
        <v xml:space="preserve">DIESEL                                            </v>
      </c>
      <c r="I887">
        <v>19</v>
      </c>
    </row>
    <row r="888" spans="1:9">
      <c r="A888" t="str">
        <f>T("2018")</f>
        <v>2018</v>
      </c>
      <c r="B888" t="str">
        <f>T("JURIDICO                                          ")</f>
        <v xml:space="preserve">JURIDICO                                          </v>
      </c>
      <c r="C888" t="str">
        <f>T("BARAJAS             ")</f>
        <v xml:space="preserve">BARAJAS             </v>
      </c>
      <c r="D888" t="str">
        <f>T("ALAMEDA DE OSUNA    ")</f>
        <v xml:space="preserve">ALAMEDA DE OSUNA    </v>
      </c>
      <c r="E888" t="str">
        <f>T("CA ")</f>
        <v xml:space="preserve">CA </v>
      </c>
      <c r="F888" t="str">
        <f>T("CAMIONES       ")</f>
        <v xml:space="preserve">CAMIONES       </v>
      </c>
      <c r="G888" t="str">
        <f>T("De menos de 1.000 KG DE CARGA ÚTIL                ")</f>
        <v xml:space="preserve">De menos de 1.000 KG DE CARGA ÚTIL                </v>
      </c>
      <c r="H888" t="str">
        <f>T("GAS LICUADO DE PETROLEO                           ")</f>
        <v xml:space="preserve">GAS LICUADO DE PETROLEO                           </v>
      </c>
      <c r="I888">
        <v>1</v>
      </c>
    </row>
    <row r="889" spans="1:9">
      <c r="A889" t="str">
        <f>T("2018")</f>
        <v>2018</v>
      </c>
      <c r="B889" t="str">
        <f>T("FISICO                                            ")</f>
        <v xml:space="preserve">FISICO                                            </v>
      </c>
      <c r="C889" t="str">
        <f>T("BARAJAS             ")</f>
        <v xml:space="preserve">BARAJAS             </v>
      </c>
      <c r="D889" t="str">
        <f>T("ALAMEDA DE OSUNA    ")</f>
        <v xml:space="preserve">ALAMEDA DE OSUNA    </v>
      </c>
      <c r="E889" t="str">
        <f>T("CA ")</f>
        <v xml:space="preserve">CA </v>
      </c>
      <c r="F889" t="str">
        <f>T("CAMIONES       ")</f>
        <v xml:space="preserve">CAMIONES       </v>
      </c>
      <c r="G889" t="str">
        <f>T("De menos de 1.000 KG DE CARGA ÚTIL                ")</f>
        <v xml:space="preserve">De menos de 1.000 KG DE CARGA ÚTIL                </v>
      </c>
      <c r="H889" t="str">
        <f>T("GASOLINA                                          ")</f>
        <v xml:space="preserve">GASOLINA                                          </v>
      </c>
      <c r="I889">
        <v>18</v>
      </c>
    </row>
    <row r="890" spans="1:9">
      <c r="A890" t="str">
        <f>T("2018")</f>
        <v>2018</v>
      </c>
      <c r="B890" t="str">
        <f>T("FISICO                                            ")</f>
        <v xml:space="preserve">FISICO                                            </v>
      </c>
      <c r="C890" t="str">
        <f>T("BARAJAS             ")</f>
        <v xml:space="preserve">BARAJAS             </v>
      </c>
      <c r="D890" t="str">
        <f>T("ALAMEDA DE OSUNA    ")</f>
        <v xml:space="preserve">ALAMEDA DE OSUNA    </v>
      </c>
      <c r="E890" t="str">
        <f>T("CA ")</f>
        <v xml:space="preserve">CA </v>
      </c>
      <c r="F890" t="str">
        <f>T("CAMIONES       ")</f>
        <v xml:space="preserve">CAMIONES       </v>
      </c>
      <c r="G890" t="str">
        <f>T("De 1.000 a 2.999 KG DE CARGA ÚTIL                 ")</f>
        <v xml:space="preserve">De 1.000 a 2.999 KG DE CARGA ÚTIL                 </v>
      </c>
      <c r="H890" t="str">
        <f>T("GASOLINA                                          ")</f>
        <v xml:space="preserve">GASOLINA                                          </v>
      </c>
      <c r="I890">
        <v>1</v>
      </c>
    </row>
    <row r="891" spans="1:9">
      <c r="A891" t="str">
        <f>T("2018")</f>
        <v>2018</v>
      </c>
      <c r="B891" t="str">
        <f>T("FISICO                                            ")</f>
        <v xml:space="preserve">FISICO                                            </v>
      </c>
      <c r="C891" t="str">
        <f>T("BARAJAS             ")</f>
        <v xml:space="preserve">BARAJAS             </v>
      </c>
      <c r="D891" t="str">
        <f>T("AEROPUERTO          ")</f>
        <v xml:space="preserve">AEROPUERTO          </v>
      </c>
      <c r="E891" t="str">
        <f>T("CA ")</f>
        <v xml:space="preserve">CA </v>
      </c>
      <c r="F891" t="str">
        <f>T("CAMIONES       ")</f>
        <v xml:space="preserve">CAMIONES       </v>
      </c>
      <c r="G891" t="str">
        <f>T("De menos de 1.000 KG DE CARGA ÚTIL                ")</f>
        <v xml:space="preserve">De menos de 1.000 KG DE CARGA ÚTIL                </v>
      </c>
      <c r="H891" t="str">
        <f>T("GASOLINA                                          ")</f>
        <v xml:space="preserve">GASOLINA                                          </v>
      </c>
      <c r="I891">
        <v>3</v>
      </c>
    </row>
    <row r="892" spans="1:9">
      <c r="A892" t="str">
        <f>T("2018")</f>
        <v>2018</v>
      </c>
      <c r="B892" t="str">
        <f>T("FISICO                                            ")</f>
        <v xml:space="preserve">FISICO                                            </v>
      </c>
      <c r="C892" t="str">
        <f>T("BARAJAS             ")</f>
        <v xml:space="preserve">BARAJAS             </v>
      </c>
      <c r="D892" t="str">
        <f>T("CASCO H.BARAJAS     ")</f>
        <v xml:space="preserve">CASCO H.BARAJAS     </v>
      </c>
      <c r="E892" t="str">
        <f>T("CA ")</f>
        <v xml:space="preserve">CA </v>
      </c>
      <c r="F892" t="str">
        <f>T("CAMIONES       ")</f>
        <v xml:space="preserve">CAMIONES       </v>
      </c>
      <c r="G892" t="str">
        <f>T("De menos de 1.000 KG DE CARGA ÚTIL                ")</f>
        <v xml:space="preserve">De menos de 1.000 KG DE CARGA ÚTIL                </v>
      </c>
      <c r="H892" t="str">
        <f>T("GASOLINA                                          ")</f>
        <v xml:space="preserve">GASOLINA                                          </v>
      </c>
      <c r="I892">
        <v>6</v>
      </c>
    </row>
    <row r="893" spans="1:9">
      <c r="A893" t="str">
        <f>T("2018")</f>
        <v>2018</v>
      </c>
      <c r="B893" t="str">
        <f>T("FISICO                                            ")</f>
        <v xml:space="preserve">FISICO                                            </v>
      </c>
      <c r="C893" t="str">
        <f>T("BARAJAS             ")</f>
        <v xml:space="preserve">BARAJAS             </v>
      </c>
      <c r="D893" t="str">
        <f>T("CASCO H.BARAJAS     ")</f>
        <v xml:space="preserve">CASCO H.BARAJAS     </v>
      </c>
      <c r="E893" t="str">
        <f>T("CA ")</f>
        <v xml:space="preserve">CA </v>
      </c>
      <c r="F893" t="str">
        <f>T("CAMIONES       ")</f>
        <v xml:space="preserve">CAMIONES       </v>
      </c>
      <c r="G893" t="str">
        <f>T("De 1.000 a 2.999 KG DE CARGA ÚTIL                 ")</f>
        <v xml:space="preserve">De 1.000 a 2.999 KG DE CARGA ÚTIL                 </v>
      </c>
      <c r="H893" t="str">
        <f>T("GASOLINA                                          ")</f>
        <v xml:space="preserve">GASOLINA                                          </v>
      </c>
      <c r="I893">
        <v>1</v>
      </c>
    </row>
    <row r="894" spans="1:9">
      <c r="A894" t="str">
        <f>T("2018")</f>
        <v>2018</v>
      </c>
      <c r="B894" t="str">
        <f>T("FISICO                                            ")</f>
        <v xml:space="preserve">FISICO                                            </v>
      </c>
      <c r="C894" t="str">
        <f>T("BARAJAS             ")</f>
        <v xml:space="preserve">BARAJAS             </v>
      </c>
      <c r="D894" t="str">
        <f>T("TIMON               ")</f>
        <v xml:space="preserve">TIMON               </v>
      </c>
      <c r="E894" t="str">
        <f>T("CA ")</f>
        <v xml:space="preserve">CA </v>
      </c>
      <c r="F894" t="str">
        <f>T("CAMIONES       ")</f>
        <v xml:space="preserve">CAMIONES       </v>
      </c>
      <c r="G894" t="str">
        <f>T("De menos de 1.000 KG DE CARGA ÚTIL                ")</f>
        <v xml:space="preserve">De menos de 1.000 KG DE CARGA ÚTIL                </v>
      </c>
      <c r="H894" t="str">
        <f>T("GASOLINA                                          ")</f>
        <v xml:space="preserve">GASOLINA                                          </v>
      </c>
      <c r="I894">
        <v>11</v>
      </c>
    </row>
    <row r="895" spans="1:9">
      <c r="A895" t="str">
        <f>T("2018")</f>
        <v>2018</v>
      </c>
      <c r="B895" t="str">
        <f>T("FISICO                                            ")</f>
        <v xml:space="preserve">FISICO                                            </v>
      </c>
      <c r="C895" t="str">
        <f>T("BARAJAS             ")</f>
        <v xml:space="preserve">BARAJAS             </v>
      </c>
      <c r="D895" t="str">
        <f>T("CORRALEJOS          ")</f>
        <v xml:space="preserve">CORRALEJOS          </v>
      </c>
      <c r="E895" t="str">
        <f>T("CA ")</f>
        <v xml:space="preserve">CA </v>
      </c>
      <c r="F895" t="str">
        <f>T("CAMIONES       ")</f>
        <v xml:space="preserve">CAMIONES       </v>
      </c>
      <c r="G895" t="str">
        <f>T("De menos de 1.000 KG DE CARGA ÚTIL                ")</f>
        <v xml:space="preserve">De menos de 1.000 KG DE CARGA ÚTIL                </v>
      </c>
      <c r="H895" t="str">
        <f>T("GASOLINA                                          ")</f>
        <v xml:space="preserve">GASOLINA                                          </v>
      </c>
      <c r="I895">
        <v>3</v>
      </c>
    </row>
    <row r="896" spans="1:9">
      <c r="A896" t="str">
        <f>T("2018")</f>
        <v>2018</v>
      </c>
      <c r="B896" t="str">
        <f>T("JURIDICO                                          ")</f>
        <v xml:space="preserve">JURIDICO                                          </v>
      </c>
      <c r="C896" t="str">
        <f>T("BARAJAS             ")</f>
        <v xml:space="preserve">BARAJAS             </v>
      </c>
      <c r="D896" t="str">
        <f>T("ALAMEDA DE OSUNA    ")</f>
        <v xml:space="preserve">ALAMEDA DE OSUNA    </v>
      </c>
      <c r="E896" t="str">
        <f>T("CA ")</f>
        <v xml:space="preserve">CA </v>
      </c>
      <c r="F896" t="str">
        <f>T("CAMIONES       ")</f>
        <v xml:space="preserve">CAMIONES       </v>
      </c>
      <c r="G896" t="str">
        <f>T("De menos de 1.000 KG DE CARGA ÚTIL                ")</f>
        <v xml:space="preserve">De menos de 1.000 KG DE CARGA ÚTIL                </v>
      </c>
      <c r="H896" t="str">
        <f>T("GASOLINA                                          ")</f>
        <v xml:space="preserve">GASOLINA                                          </v>
      </c>
      <c r="I896">
        <v>6</v>
      </c>
    </row>
    <row r="897" spans="1:9">
      <c r="A897" t="str">
        <f>T("2018")</f>
        <v>2018</v>
      </c>
      <c r="B897" t="str">
        <f>T("JURIDICO                                          ")</f>
        <v xml:space="preserve">JURIDICO                                          </v>
      </c>
      <c r="C897" t="str">
        <f>T("BARAJAS             ")</f>
        <v xml:space="preserve">BARAJAS             </v>
      </c>
      <c r="D897" t="str">
        <f>T("ALAMEDA DE OSUNA    ")</f>
        <v xml:space="preserve">ALAMEDA DE OSUNA    </v>
      </c>
      <c r="E897" t="str">
        <f>T("CA ")</f>
        <v xml:space="preserve">CA </v>
      </c>
      <c r="F897" t="str">
        <f>T("CAMIONES       ")</f>
        <v xml:space="preserve">CAMIONES       </v>
      </c>
      <c r="G897" t="str">
        <f>T("De 3.000 a 9.999 KG DE CARGA ÚTIL                 ")</f>
        <v xml:space="preserve">De 3.000 a 9.999 KG DE CARGA ÚTIL                 </v>
      </c>
      <c r="H897" t="str">
        <f>T("GASOLINA                                          ")</f>
        <v xml:space="preserve">GASOLINA                                          </v>
      </c>
      <c r="I897">
        <v>1</v>
      </c>
    </row>
    <row r="898" spans="1:9">
      <c r="A898" t="str">
        <f>T("2018")</f>
        <v>2018</v>
      </c>
      <c r="B898" t="str">
        <f>T("JURIDICO                                          ")</f>
        <v xml:space="preserve">JURIDICO                                          </v>
      </c>
      <c r="C898" t="str">
        <f>T("BARAJAS             ")</f>
        <v xml:space="preserve">BARAJAS             </v>
      </c>
      <c r="D898" t="str">
        <f>T("AEROPUERTO          ")</f>
        <v xml:space="preserve">AEROPUERTO          </v>
      </c>
      <c r="E898" t="str">
        <f>T("CA ")</f>
        <v xml:space="preserve">CA </v>
      </c>
      <c r="F898" t="str">
        <f>T("CAMIONES       ")</f>
        <v xml:space="preserve">CAMIONES       </v>
      </c>
      <c r="G898" t="str">
        <f>T("De menos de 1.000 KG DE CARGA ÚTIL                ")</f>
        <v xml:space="preserve">De menos de 1.000 KG DE CARGA ÚTIL                </v>
      </c>
      <c r="H898" t="str">
        <f>T("GASOLINA                                          ")</f>
        <v xml:space="preserve">GASOLINA                                          </v>
      </c>
      <c r="I898">
        <v>1</v>
      </c>
    </row>
    <row r="899" spans="1:9">
      <c r="A899" t="str">
        <f>T("2018")</f>
        <v>2018</v>
      </c>
      <c r="B899" t="str">
        <f>T("JURIDICO                                          ")</f>
        <v xml:space="preserve">JURIDICO                                          </v>
      </c>
      <c r="C899" t="str">
        <f>T("BARAJAS             ")</f>
        <v xml:space="preserve">BARAJAS             </v>
      </c>
      <c r="D899" t="str">
        <f>T("CASCO H.BARAJAS     ")</f>
        <v xml:space="preserve">CASCO H.BARAJAS     </v>
      </c>
      <c r="E899" t="str">
        <f>T("CA ")</f>
        <v xml:space="preserve">CA </v>
      </c>
      <c r="F899" t="str">
        <f>T("CAMIONES       ")</f>
        <v xml:space="preserve">CAMIONES       </v>
      </c>
      <c r="G899" t="str">
        <f>T("De menos de 1.000 KG DE CARGA ÚTIL                ")</f>
        <v xml:space="preserve">De menos de 1.000 KG DE CARGA ÚTIL                </v>
      </c>
      <c r="H899" t="str">
        <f>T("GASOLINA                                          ")</f>
        <v xml:space="preserve">GASOLINA                                          </v>
      </c>
      <c r="I899">
        <v>5</v>
      </c>
    </row>
    <row r="900" spans="1:9">
      <c r="A900" t="str">
        <f>T("2018")</f>
        <v>2018</v>
      </c>
      <c r="B900" t="str">
        <f>T("JURIDICO                                          ")</f>
        <v xml:space="preserve">JURIDICO                                          </v>
      </c>
      <c r="C900" t="str">
        <f>T("BARAJAS             ")</f>
        <v xml:space="preserve">BARAJAS             </v>
      </c>
      <c r="D900" t="str">
        <f>T("TIMON               ")</f>
        <v xml:space="preserve">TIMON               </v>
      </c>
      <c r="E900" t="str">
        <f>T("CA ")</f>
        <v xml:space="preserve">CA </v>
      </c>
      <c r="F900" t="str">
        <f>T("CAMIONES       ")</f>
        <v xml:space="preserve">CAMIONES       </v>
      </c>
      <c r="G900" t="str">
        <f>T("De menos de 1.000 KG DE CARGA ÚTIL                ")</f>
        <v xml:space="preserve">De menos de 1.000 KG DE CARGA ÚTIL                </v>
      </c>
      <c r="H900" t="str">
        <f>T("GASOLINA                                          ")</f>
        <v xml:space="preserve">GASOLINA                                          </v>
      </c>
      <c r="I900">
        <v>5</v>
      </c>
    </row>
    <row r="901" spans="1:9">
      <c r="A901" t="str">
        <f>T("2018")</f>
        <v>2018</v>
      </c>
      <c r="B901" t="str">
        <f>T("JURIDICO                                          ")</f>
        <v xml:space="preserve">JURIDICO                                          </v>
      </c>
      <c r="C901" t="str">
        <f>T("BARAJAS             ")</f>
        <v xml:space="preserve">BARAJAS             </v>
      </c>
      <c r="D901" t="str">
        <f>T("CORRALEJOS          ")</f>
        <v xml:space="preserve">CORRALEJOS          </v>
      </c>
      <c r="E901" t="str">
        <f>T("CA ")</f>
        <v xml:space="preserve">CA </v>
      </c>
      <c r="F901" t="str">
        <f>T("CAMIONES       ")</f>
        <v xml:space="preserve">CAMIONES       </v>
      </c>
      <c r="G901" t="str">
        <f>T("De menos de 1.000 KG DE CARGA ÚTIL                ")</f>
        <v xml:space="preserve">De menos de 1.000 KG DE CARGA ÚTIL                </v>
      </c>
      <c r="H901" t="str">
        <f>T("GASOLINA                                          ")</f>
        <v xml:space="preserve">GASOLINA                                          </v>
      </c>
      <c r="I901">
        <v>1</v>
      </c>
    </row>
    <row r="902" spans="1:9">
      <c r="A902" t="str">
        <f>T("2018")</f>
        <v>2018</v>
      </c>
      <c r="B902" t="str">
        <f>T("JURIDICO                                          ")</f>
        <v xml:space="preserve">JURIDICO                                          </v>
      </c>
      <c r="C902" t="str">
        <f>T("BARAJAS             ")</f>
        <v xml:space="preserve">BARAJAS             </v>
      </c>
      <c r="D902" t="str">
        <f>T("CORRALEJOS          ")</f>
        <v xml:space="preserve">CORRALEJOS          </v>
      </c>
      <c r="E902" t="str">
        <f>T("CA ")</f>
        <v xml:space="preserve">CA </v>
      </c>
      <c r="F902" t="str">
        <f>T("CAMIONES       ")</f>
        <v xml:space="preserve">CAMIONES       </v>
      </c>
      <c r="G902" t="str">
        <f>T("De 3.000 a 9.999 KG DE CARGA ÚTIL                 ")</f>
        <v xml:space="preserve">De 3.000 a 9.999 KG DE CARGA ÚTIL                 </v>
      </c>
      <c r="H902" t="str">
        <f>T("GASOLINA                                          ")</f>
        <v xml:space="preserve">GASOLINA                                          </v>
      </c>
      <c r="I902">
        <v>1</v>
      </c>
    </row>
    <row r="903" spans="1:9">
      <c r="A903" t="str">
        <f>T("2018")</f>
        <v>2018</v>
      </c>
      <c r="B903" t="str">
        <f>T("Entidad sin personalidad jurídica (art. 35.4 LGT) ")</f>
        <v xml:space="preserve">Entidad sin personalidad jurídica (art. 35.4 LGT) </v>
      </c>
      <c r="C903" t="str">
        <f>T("BARAJAS             ")</f>
        <v xml:space="preserve">BARAJAS             </v>
      </c>
      <c r="D903" t="str">
        <f>T("SIN BARRIO          ")</f>
        <v xml:space="preserve">SIN BARRIO          </v>
      </c>
      <c r="E903" t="str">
        <f>T("CA ")</f>
        <v xml:space="preserve">CA </v>
      </c>
      <c r="F903" t="str">
        <f>T("CAMIONES       ")</f>
        <v xml:space="preserve">CAMIONES       </v>
      </c>
      <c r="G903" t="str">
        <f>T("De 1.000 a 2.999 KG DE CARGA ÚTIL                 ")</f>
        <v xml:space="preserve">De 1.000 a 2.999 KG DE CARGA ÚTIL                 </v>
      </c>
      <c r="I903">
        <v>1</v>
      </c>
    </row>
    <row r="904" spans="1:9">
      <c r="A904" t="str">
        <f>T("2018")</f>
        <v>2018</v>
      </c>
      <c r="B904" t="str">
        <f>T("Entidad sin personalidad jurídica (art. 35.4 LGT) ")</f>
        <v xml:space="preserve">Entidad sin personalidad jurídica (art. 35.4 LGT) </v>
      </c>
      <c r="C904" t="str">
        <f>T("BARAJAS             ")</f>
        <v xml:space="preserve">BARAJAS             </v>
      </c>
      <c r="D904" t="str">
        <f>T("AEROPUERTO          ")</f>
        <v xml:space="preserve">AEROPUERTO          </v>
      </c>
      <c r="E904" t="str">
        <f>T("CA ")</f>
        <v xml:space="preserve">CA </v>
      </c>
      <c r="F904" t="str">
        <f>T("CAMIONES       ")</f>
        <v xml:space="preserve">CAMIONES       </v>
      </c>
      <c r="G904" t="str">
        <f>T("De 1.000 a 2.999 KG DE CARGA ÚTIL                 ")</f>
        <v xml:space="preserve">De 1.000 a 2.999 KG DE CARGA ÚTIL                 </v>
      </c>
      <c r="I904">
        <v>1</v>
      </c>
    </row>
    <row r="905" spans="1:9">
      <c r="A905" t="str">
        <f>T("2018")</f>
        <v>2018</v>
      </c>
      <c r="B905" t="str">
        <f>T("Entidad sin personalidad jurídica (art. 35.4 LGT) ")</f>
        <v xml:space="preserve">Entidad sin personalidad jurídica (art. 35.4 LGT) </v>
      </c>
      <c r="C905" t="str">
        <f>T("BARAJAS             ")</f>
        <v xml:space="preserve">BARAJAS             </v>
      </c>
      <c r="D905" t="str">
        <f>T("CASCO H.BARAJAS     ")</f>
        <v xml:space="preserve">CASCO H.BARAJAS     </v>
      </c>
      <c r="E905" t="str">
        <f>T("CA ")</f>
        <v xml:space="preserve">CA </v>
      </c>
      <c r="F905" t="str">
        <f>T("CAMIONES       ")</f>
        <v xml:space="preserve">CAMIONES       </v>
      </c>
      <c r="G905" t="str">
        <f>T("De menos de 1.000 KG DE CARGA ÚTIL                ")</f>
        <v xml:space="preserve">De menos de 1.000 KG DE CARGA ÚTIL                </v>
      </c>
      <c r="I905">
        <v>1</v>
      </c>
    </row>
    <row r="906" spans="1:9">
      <c r="A906" t="str">
        <f>T("2018")</f>
        <v>2018</v>
      </c>
      <c r="B906" t="str">
        <f>T("FISICO                                            ")</f>
        <v xml:space="preserve">FISICO                                            </v>
      </c>
      <c r="C906" t="str">
        <f>T("BARAJAS             ")</f>
        <v xml:space="preserve">BARAJAS             </v>
      </c>
      <c r="D906" t="str">
        <f>T("SIN BARRIO          ")</f>
        <v xml:space="preserve">SIN BARRIO          </v>
      </c>
      <c r="E906" t="str">
        <f>T("CA ")</f>
        <v xml:space="preserve">CA </v>
      </c>
      <c r="F906" t="str">
        <f>T("CAMIONES       ")</f>
        <v xml:space="preserve">CAMIONES       </v>
      </c>
      <c r="G906" t="str">
        <f>T("De 1.000 a 2.999 KG DE CARGA ÚTIL                 ")</f>
        <v xml:space="preserve">De 1.000 a 2.999 KG DE CARGA ÚTIL                 </v>
      </c>
      <c r="I906">
        <v>1</v>
      </c>
    </row>
    <row r="907" spans="1:9">
      <c r="A907" t="str">
        <f>T("2018")</f>
        <v>2018</v>
      </c>
      <c r="B907" t="str">
        <f>T("FISICO                                            ")</f>
        <v xml:space="preserve">FISICO                                            </v>
      </c>
      <c r="C907" t="str">
        <f>T("BARAJAS             ")</f>
        <v xml:space="preserve">BARAJAS             </v>
      </c>
      <c r="D907" t="str">
        <f>T("SIN BARRIO          ")</f>
        <v xml:space="preserve">SIN BARRIO          </v>
      </c>
      <c r="E907" t="str">
        <f>T("CA ")</f>
        <v xml:space="preserve">CA </v>
      </c>
      <c r="F907" t="str">
        <f>T("CAMIONES       ")</f>
        <v xml:space="preserve">CAMIONES       </v>
      </c>
      <c r="G907" t="str">
        <f>T("De 3.000 a 9.999 KG DE CARGA ÚTIL                 ")</f>
        <v xml:space="preserve">De 3.000 a 9.999 KG DE CARGA ÚTIL                 </v>
      </c>
      <c r="I907">
        <v>2</v>
      </c>
    </row>
    <row r="908" spans="1:9">
      <c r="A908" t="str">
        <f>T("2018")</f>
        <v>2018</v>
      </c>
      <c r="B908" t="str">
        <f>T("FISICO                                            ")</f>
        <v xml:space="preserve">FISICO                                            </v>
      </c>
      <c r="C908" t="str">
        <f>T("BARAJAS             ")</f>
        <v xml:space="preserve">BARAJAS             </v>
      </c>
      <c r="D908" t="str">
        <f>T("ALAMEDA DE OSUNA    ")</f>
        <v xml:space="preserve">ALAMEDA DE OSUNA    </v>
      </c>
      <c r="E908" t="str">
        <f>T("CA ")</f>
        <v xml:space="preserve">CA </v>
      </c>
      <c r="F908" t="str">
        <f>T("CAMIONES       ")</f>
        <v xml:space="preserve">CAMIONES       </v>
      </c>
      <c r="G908" t="str">
        <f>T("De menos de 1.000 KG DE CARGA ÚTIL                ")</f>
        <v xml:space="preserve">De menos de 1.000 KG DE CARGA ÚTIL                </v>
      </c>
      <c r="I908">
        <v>4</v>
      </c>
    </row>
    <row r="909" spans="1:9">
      <c r="A909" t="str">
        <f>T("2018")</f>
        <v>2018</v>
      </c>
      <c r="B909" t="str">
        <f>T("FISICO                                            ")</f>
        <v xml:space="preserve">FISICO                                            </v>
      </c>
      <c r="C909" t="str">
        <f>T("BARAJAS             ")</f>
        <v xml:space="preserve">BARAJAS             </v>
      </c>
      <c r="D909" t="str">
        <f>T("ALAMEDA DE OSUNA    ")</f>
        <v xml:space="preserve">ALAMEDA DE OSUNA    </v>
      </c>
      <c r="E909" t="str">
        <f>T("CA ")</f>
        <v xml:space="preserve">CA </v>
      </c>
      <c r="F909" t="str">
        <f>T("CAMIONES       ")</f>
        <v xml:space="preserve">CAMIONES       </v>
      </c>
      <c r="G909" t="str">
        <f>T("De 1.000 a 2.999 KG DE CARGA ÚTIL                 ")</f>
        <v xml:space="preserve">De 1.000 a 2.999 KG DE CARGA ÚTIL                 </v>
      </c>
      <c r="I909">
        <v>1</v>
      </c>
    </row>
    <row r="910" spans="1:9">
      <c r="A910" t="str">
        <f>T("2018")</f>
        <v>2018</v>
      </c>
      <c r="B910" t="str">
        <f>T("FISICO                                            ")</f>
        <v xml:space="preserve">FISICO                                            </v>
      </c>
      <c r="C910" t="str">
        <f>T("BARAJAS             ")</f>
        <v xml:space="preserve">BARAJAS             </v>
      </c>
      <c r="D910" t="str">
        <f>T("ALAMEDA DE OSUNA    ")</f>
        <v xml:space="preserve">ALAMEDA DE OSUNA    </v>
      </c>
      <c r="E910" t="str">
        <f>T("CA ")</f>
        <v xml:space="preserve">CA </v>
      </c>
      <c r="F910" t="str">
        <f>T("CAMIONES       ")</f>
        <v xml:space="preserve">CAMIONES       </v>
      </c>
      <c r="G910" t="str">
        <f>T("De 3.000 a 9.999 KG DE CARGA ÚTIL                 ")</f>
        <v xml:space="preserve">De 3.000 a 9.999 KG DE CARGA ÚTIL                 </v>
      </c>
      <c r="I910">
        <v>1</v>
      </c>
    </row>
    <row r="911" spans="1:9">
      <c r="A911" t="str">
        <f>T("2018")</f>
        <v>2018</v>
      </c>
      <c r="B911" t="str">
        <f>T("FISICO                                            ")</f>
        <v xml:space="preserve">FISICO                                            </v>
      </c>
      <c r="C911" t="str">
        <f>T("BARAJAS             ")</f>
        <v xml:space="preserve">BARAJAS             </v>
      </c>
      <c r="D911" t="str">
        <f>T("AEROPUERTO          ")</f>
        <v xml:space="preserve">AEROPUERTO          </v>
      </c>
      <c r="E911" t="str">
        <f>T("CA ")</f>
        <v xml:space="preserve">CA </v>
      </c>
      <c r="F911" t="str">
        <f>T("CAMIONES       ")</f>
        <v xml:space="preserve">CAMIONES       </v>
      </c>
      <c r="G911" t="str">
        <f>T("De menos de 1.000 KG DE CARGA ÚTIL                ")</f>
        <v xml:space="preserve">De menos de 1.000 KG DE CARGA ÚTIL                </v>
      </c>
      <c r="I911">
        <v>3</v>
      </c>
    </row>
    <row r="912" spans="1:9">
      <c r="A912" t="str">
        <f>T("2018")</f>
        <v>2018</v>
      </c>
      <c r="B912" t="str">
        <f>T("FISICO                                            ")</f>
        <v xml:space="preserve">FISICO                                            </v>
      </c>
      <c r="C912" t="str">
        <f>T("BARAJAS             ")</f>
        <v xml:space="preserve">BARAJAS             </v>
      </c>
      <c r="D912" t="str">
        <f>T("AEROPUERTO          ")</f>
        <v xml:space="preserve">AEROPUERTO          </v>
      </c>
      <c r="E912" t="str">
        <f>T("CA ")</f>
        <v xml:space="preserve">CA </v>
      </c>
      <c r="F912" t="str">
        <f>T("CAMIONES       ")</f>
        <v xml:space="preserve">CAMIONES       </v>
      </c>
      <c r="G912" t="str">
        <f>T("De 1.000 a 2.999 KG DE CARGA ÚTIL                 ")</f>
        <v xml:space="preserve">De 1.000 a 2.999 KG DE CARGA ÚTIL                 </v>
      </c>
      <c r="I912">
        <v>4</v>
      </c>
    </row>
    <row r="913" spans="1:9">
      <c r="A913" t="str">
        <f>T("2018")</f>
        <v>2018</v>
      </c>
      <c r="B913" t="str">
        <f>T("FISICO                                            ")</f>
        <v xml:space="preserve">FISICO                                            </v>
      </c>
      <c r="C913" t="str">
        <f>T("BARAJAS             ")</f>
        <v xml:space="preserve">BARAJAS             </v>
      </c>
      <c r="D913" t="str">
        <f>T("AEROPUERTO          ")</f>
        <v xml:space="preserve">AEROPUERTO          </v>
      </c>
      <c r="E913" t="str">
        <f>T("CA ")</f>
        <v xml:space="preserve">CA </v>
      </c>
      <c r="F913" t="str">
        <f>T("CAMIONES       ")</f>
        <v xml:space="preserve">CAMIONES       </v>
      </c>
      <c r="G913" t="str">
        <f>T("De 3.000 a 9.999 KG DE CARGA ÚTIL                 ")</f>
        <v xml:space="preserve">De 3.000 a 9.999 KG DE CARGA ÚTIL                 </v>
      </c>
      <c r="I913">
        <v>1</v>
      </c>
    </row>
    <row r="914" spans="1:9">
      <c r="A914" t="str">
        <f>T("2018")</f>
        <v>2018</v>
      </c>
      <c r="B914" t="str">
        <f>T("FISICO                                            ")</f>
        <v xml:space="preserve">FISICO                                            </v>
      </c>
      <c r="C914" t="str">
        <f>T("BARAJAS             ")</f>
        <v xml:space="preserve">BARAJAS             </v>
      </c>
      <c r="D914" t="str">
        <f>T("AEROPUERTO          ")</f>
        <v xml:space="preserve">AEROPUERTO          </v>
      </c>
      <c r="E914" t="str">
        <f>T("CA ")</f>
        <v xml:space="preserve">CA </v>
      </c>
      <c r="F914" t="str">
        <f>T("CAMIONES       ")</f>
        <v xml:space="preserve">CAMIONES       </v>
      </c>
      <c r="G914" t="str">
        <f>T("De 10.000 KG DE CARGA ÚTIL en adelante            ")</f>
        <v xml:space="preserve">De 10.000 KG DE CARGA ÚTIL en adelante            </v>
      </c>
      <c r="I914">
        <v>1</v>
      </c>
    </row>
    <row r="915" spans="1:9">
      <c r="A915" t="str">
        <f>T("2018")</f>
        <v>2018</v>
      </c>
      <c r="B915" t="str">
        <f>T("FISICO                                            ")</f>
        <v xml:space="preserve">FISICO                                            </v>
      </c>
      <c r="C915" t="str">
        <f>T("BARAJAS             ")</f>
        <v xml:space="preserve">BARAJAS             </v>
      </c>
      <c r="D915" t="str">
        <f>T("CASCO H.BARAJAS     ")</f>
        <v xml:space="preserve">CASCO H.BARAJAS     </v>
      </c>
      <c r="E915" t="str">
        <f>T("CA ")</f>
        <v xml:space="preserve">CA </v>
      </c>
      <c r="F915" t="str">
        <f>T("CAMIONES       ")</f>
        <v xml:space="preserve">CAMIONES       </v>
      </c>
      <c r="G915" t="str">
        <f>T("De menos de 1.000 KG DE CARGA ÚTIL                ")</f>
        <v xml:space="preserve">De menos de 1.000 KG DE CARGA ÚTIL                </v>
      </c>
      <c r="I915">
        <v>5</v>
      </c>
    </row>
    <row r="916" spans="1:9">
      <c r="A916" t="str">
        <f>T("2018")</f>
        <v>2018</v>
      </c>
      <c r="B916" t="str">
        <f>T("FISICO                                            ")</f>
        <v xml:space="preserve">FISICO                                            </v>
      </c>
      <c r="C916" t="str">
        <f>T("BARAJAS             ")</f>
        <v xml:space="preserve">BARAJAS             </v>
      </c>
      <c r="D916" t="str">
        <f>T("TIMON               ")</f>
        <v xml:space="preserve">TIMON               </v>
      </c>
      <c r="E916" t="str">
        <f>T("CA ")</f>
        <v xml:space="preserve">CA </v>
      </c>
      <c r="F916" t="str">
        <f>T("CAMIONES       ")</f>
        <v xml:space="preserve">CAMIONES       </v>
      </c>
      <c r="G916" t="str">
        <f>T("De menos de 1.000 KG DE CARGA ÚTIL                ")</f>
        <v xml:space="preserve">De menos de 1.000 KG DE CARGA ÚTIL                </v>
      </c>
      <c r="I916">
        <v>3</v>
      </c>
    </row>
    <row r="917" spans="1:9">
      <c r="A917" t="str">
        <f>T("2018")</f>
        <v>2018</v>
      </c>
      <c r="B917" t="str">
        <f>T("FISICO                                            ")</f>
        <v xml:space="preserve">FISICO                                            </v>
      </c>
      <c r="C917" t="str">
        <f>T("BARAJAS             ")</f>
        <v xml:space="preserve">BARAJAS             </v>
      </c>
      <c r="D917" t="str">
        <f>T("CORRALEJOS          ")</f>
        <v xml:space="preserve">CORRALEJOS          </v>
      </c>
      <c r="E917" t="str">
        <f>T("CA ")</f>
        <v xml:space="preserve">CA </v>
      </c>
      <c r="F917" t="str">
        <f>T("CAMIONES       ")</f>
        <v xml:space="preserve">CAMIONES       </v>
      </c>
      <c r="G917" t="str">
        <f>T("De menos de 1.000 KG DE CARGA ÚTIL                ")</f>
        <v xml:space="preserve">De menos de 1.000 KG DE CARGA ÚTIL                </v>
      </c>
      <c r="I917">
        <v>3</v>
      </c>
    </row>
    <row r="918" spans="1:9">
      <c r="A918" t="str">
        <f>T("2018")</f>
        <v>2018</v>
      </c>
      <c r="B918" t="str">
        <f>T("JURIDICO                                          ")</f>
        <v xml:space="preserve">JURIDICO                                          </v>
      </c>
      <c r="C918" t="str">
        <f>T("BARAJAS             ")</f>
        <v xml:space="preserve">BARAJAS             </v>
      </c>
      <c r="D918" t="str">
        <f>T("ALAMEDA DE OSUNA    ")</f>
        <v xml:space="preserve">ALAMEDA DE OSUNA    </v>
      </c>
      <c r="E918" t="str">
        <f>T("CA ")</f>
        <v xml:space="preserve">CA </v>
      </c>
      <c r="F918" t="str">
        <f>T("CAMIONES       ")</f>
        <v xml:space="preserve">CAMIONES       </v>
      </c>
      <c r="G918" t="str">
        <f>T("De menos de 1.000 KG DE CARGA ÚTIL                ")</f>
        <v xml:space="preserve">De menos de 1.000 KG DE CARGA ÚTIL                </v>
      </c>
      <c r="I918">
        <v>4</v>
      </c>
    </row>
    <row r="919" spans="1:9">
      <c r="A919" t="str">
        <f>T("2018")</f>
        <v>2018</v>
      </c>
      <c r="B919" t="str">
        <f>T("JURIDICO                                          ")</f>
        <v xml:space="preserve">JURIDICO                                          </v>
      </c>
      <c r="C919" t="str">
        <f>T("BARAJAS             ")</f>
        <v xml:space="preserve">BARAJAS             </v>
      </c>
      <c r="D919" t="str">
        <f>T("ALAMEDA DE OSUNA    ")</f>
        <v xml:space="preserve">ALAMEDA DE OSUNA    </v>
      </c>
      <c r="E919" t="str">
        <f>T("CA ")</f>
        <v xml:space="preserve">CA </v>
      </c>
      <c r="F919" t="str">
        <f>T("CAMIONES       ")</f>
        <v xml:space="preserve">CAMIONES       </v>
      </c>
      <c r="G919" t="str">
        <f>T("De 1.000 a 2.999 KG DE CARGA ÚTIL                 ")</f>
        <v xml:space="preserve">De 1.000 a 2.999 KG DE CARGA ÚTIL                 </v>
      </c>
      <c r="I919">
        <v>2</v>
      </c>
    </row>
    <row r="920" spans="1:9">
      <c r="A920" t="str">
        <f>T("2018")</f>
        <v>2018</v>
      </c>
      <c r="B920" t="str">
        <f>T("JURIDICO                                          ")</f>
        <v xml:space="preserve">JURIDICO                                          </v>
      </c>
      <c r="C920" t="str">
        <f>T("BARAJAS             ")</f>
        <v xml:space="preserve">BARAJAS             </v>
      </c>
      <c r="D920" t="str">
        <f>T("AEROPUERTO          ")</f>
        <v xml:space="preserve">AEROPUERTO          </v>
      </c>
      <c r="E920" t="str">
        <f>T("CA ")</f>
        <v xml:space="preserve">CA </v>
      </c>
      <c r="F920" t="str">
        <f>T("CAMIONES       ")</f>
        <v xml:space="preserve">CAMIONES       </v>
      </c>
      <c r="G920" t="str">
        <f>T("De menos de 1.000 KG DE CARGA ÚTIL                ")</f>
        <v xml:space="preserve">De menos de 1.000 KG DE CARGA ÚTIL                </v>
      </c>
      <c r="I920">
        <v>4</v>
      </c>
    </row>
    <row r="921" spans="1:9">
      <c r="A921" t="str">
        <f>T("2018")</f>
        <v>2018</v>
      </c>
      <c r="B921" t="str">
        <f>T("JURIDICO                                          ")</f>
        <v xml:space="preserve">JURIDICO                                          </v>
      </c>
      <c r="C921" t="str">
        <f>T("BARAJAS             ")</f>
        <v xml:space="preserve">BARAJAS             </v>
      </c>
      <c r="D921" t="str">
        <f>T("CASCO H.BARAJAS     ")</f>
        <v xml:space="preserve">CASCO H.BARAJAS     </v>
      </c>
      <c r="E921" t="str">
        <f>T("CA ")</f>
        <v xml:space="preserve">CA </v>
      </c>
      <c r="F921" t="str">
        <f>T("CAMIONES       ")</f>
        <v xml:space="preserve">CAMIONES       </v>
      </c>
      <c r="G921" t="str">
        <f>T("De menos de 1.000 KG DE CARGA ÚTIL                ")</f>
        <v xml:space="preserve">De menos de 1.000 KG DE CARGA ÚTIL                </v>
      </c>
      <c r="I921">
        <v>2</v>
      </c>
    </row>
    <row r="922" spans="1:9">
      <c r="A922" t="str">
        <f>T("2018")</f>
        <v>2018</v>
      </c>
      <c r="B922" t="str">
        <f>T("JURIDICO                                          ")</f>
        <v xml:space="preserve">JURIDICO                                          </v>
      </c>
      <c r="C922" t="str">
        <f>T("BARAJAS             ")</f>
        <v xml:space="preserve">BARAJAS             </v>
      </c>
      <c r="D922" t="str">
        <f>T("CASCO H.BARAJAS     ")</f>
        <v xml:space="preserve">CASCO H.BARAJAS     </v>
      </c>
      <c r="E922" t="str">
        <f>T("CA ")</f>
        <v xml:space="preserve">CA </v>
      </c>
      <c r="F922" t="str">
        <f>T("CAMIONES       ")</f>
        <v xml:space="preserve">CAMIONES       </v>
      </c>
      <c r="G922" t="str">
        <f>T("De 1.000 a 2.999 KG DE CARGA ÚTIL                 ")</f>
        <v xml:space="preserve">De 1.000 a 2.999 KG DE CARGA ÚTIL                 </v>
      </c>
      <c r="I922">
        <v>2</v>
      </c>
    </row>
    <row r="923" spans="1:9">
      <c r="A923" t="str">
        <f>T("2018")</f>
        <v>2018</v>
      </c>
      <c r="B923" t="str">
        <f>T("JURIDICO                                          ")</f>
        <v xml:space="preserve">JURIDICO                                          </v>
      </c>
      <c r="C923" t="str">
        <f>T("BARAJAS             ")</f>
        <v xml:space="preserve">BARAJAS             </v>
      </c>
      <c r="D923" t="str">
        <f>T("TIMON               ")</f>
        <v xml:space="preserve">TIMON               </v>
      </c>
      <c r="E923" t="str">
        <f>T("CA ")</f>
        <v xml:space="preserve">CA </v>
      </c>
      <c r="F923" t="str">
        <f>T("CAMIONES       ")</f>
        <v xml:space="preserve">CAMIONES       </v>
      </c>
      <c r="G923" t="str">
        <f>T("De menos de 1.000 KG DE CARGA ÚTIL                ")</f>
        <v xml:space="preserve">De menos de 1.000 KG DE CARGA ÚTIL                </v>
      </c>
      <c r="I923">
        <v>2</v>
      </c>
    </row>
    <row r="924" spans="1:9">
      <c r="A924" t="str">
        <f>T("2018")</f>
        <v>2018</v>
      </c>
      <c r="B924" t="str">
        <f>T("JURIDICO                                          ")</f>
        <v xml:space="preserve">JURIDICO                                          </v>
      </c>
      <c r="C924" t="str">
        <f>T("BARAJAS             ")</f>
        <v xml:space="preserve">BARAJAS             </v>
      </c>
      <c r="D924" t="str">
        <f>T("CORRALEJOS          ")</f>
        <v xml:space="preserve">CORRALEJOS          </v>
      </c>
      <c r="E924" t="str">
        <f>T("CA ")</f>
        <v xml:space="preserve">CA </v>
      </c>
      <c r="F924" t="str">
        <f>T("CAMIONES       ")</f>
        <v xml:space="preserve">CAMIONES       </v>
      </c>
      <c r="G924" t="str">
        <f>T("De 1.000 a 2.999 KG DE CARGA ÚTIL                 ")</f>
        <v xml:space="preserve">De 1.000 a 2.999 KG DE CARGA ÚTIL                 </v>
      </c>
      <c r="I924">
        <v>1</v>
      </c>
    </row>
    <row r="925" spans="1:9">
      <c r="A925" t="str">
        <f>T("2018")</f>
        <v>2018</v>
      </c>
      <c r="B925" t="str">
        <f>T("FISICO                                            ")</f>
        <v xml:space="preserve">FISICO                                            </v>
      </c>
      <c r="C925" t="str">
        <f>T("BARAJAS             ")</f>
        <v xml:space="preserve">BARAJAS             </v>
      </c>
      <c r="D925" t="str">
        <f>T("ALAMEDA DE OSUNA    ")</f>
        <v xml:space="preserve">ALAMEDA DE OSUNA    </v>
      </c>
      <c r="E925" t="str">
        <f>T("CI ")</f>
        <v xml:space="preserve">CI </v>
      </c>
      <c r="F925" t="str">
        <f>T("CICLOMOTORES   ")</f>
        <v xml:space="preserve">CICLOMOTORES   </v>
      </c>
      <c r="G925" t="str">
        <f>T("todos                                             ")</f>
        <v xml:space="preserve">todos                                             </v>
      </c>
      <c r="H925" t="str">
        <f>T("DIESEL                                            ")</f>
        <v xml:space="preserve">DIESEL                                            </v>
      </c>
      <c r="I925">
        <v>3</v>
      </c>
    </row>
    <row r="926" spans="1:9">
      <c r="A926" t="str">
        <f>T("2018")</f>
        <v>2018</v>
      </c>
      <c r="B926" t="str">
        <f>T("FISICO                                            ")</f>
        <v xml:space="preserve">FISICO                                            </v>
      </c>
      <c r="C926" t="str">
        <f>T("BARAJAS             ")</f>
        <v xml:space="preserve">BARAJAS             </v>
      </c>
      <c r="D926" t="str">
        <f>T("CASCO H.BARAJAS     ")</f>
        <v xml:space="preserve">CASCO H.BARAJAS     </v>
      </c>
      <c r="E926" t="str">
        <f>T("CI ")</f>
        <v xml:space="preserve">CI </v>
      </c>
      <c r="F926" t="str">
        <f>T("CICLOMOTORES   ")</f>
        <v xml:space="preserve">CICLOMOTORES   </v>
      </c>
      <c r="G926" t="str">
        <f>T("todos                                             ")</f>
        <v xml:space="preserve">todos                                             </v>
      </c>
      <c r="H926" t="str">
        <f>T("DIESEL                                            ")</f>
        <v xml:space="preserve">DIESEL                                            </v>
      </c>
      <c r="I926">
        <v>3</v>
      </c>
    </row>
    <row r="927" spans="1:9">
      <c r="A927" t="str">
        <f>T("2018")</f>
        <v>2018</v>
      </c>
      <c r="B927" t="str">
        <f>T("FISICO                                            ")</f>
        <v xml:space="preserve">FISICO                                            </v>
      </c>
      <c r="C927" t="str">
        <f>T("BARAJAS             ")</f>
        <v xml:space="preserve">BARAJAS             </v>
      </c>
      <c r="D927" t="str">
        <f>T("TIMON               ")</f>
        <v xml:space="preserve">TIMON               </v>
      </c>
      <c r="E927" t="str">
        <f>T("CI ")</f>
        <v xml:space="preserve">CI </v>
      </c>
      <c r="F927" t="str">
        <f>T("CICLOMOTORES   ")</f>
        <v xml:space="preserve">CICLOMOTORES   </v>
      </c>
      <c r="G927" t="str">
        <f>T("todos                                             ")</f>
        <v xml:space="preserve">todos                                             </v>
      </c>
      <c r="H927" t="str">
        <f>T("DIESEL                                            ")</f>
        <v xml:space="preserve">DIESEL                                            </v>
      </c>
      <c r="I927">
        <v>4</v>
      </c>
    </row>
    <row r="928" spans="1:9">
      <c r="A928" t="str">
        <f>T("2018")</f>
        <v>2018</v>
      </c>
      <c r="B928" t="str">
        <f>T("FISICO                                            ")</f>
        <v xml:space="preserve">FISICO                                            </v>
      </c>
      <c r="C928" t="str">
        <f>T("BARAJAS             ")</f>
        <v xml:space="preserve">BARAJAS             </v>
      </c>
      <c r="D928" t="str">
        <f>T("CORRALEJOS          ")</f>
        <v xml:space="preserve">CORRALEJOS          </v>
      </c>
      <c r="E928" t="str">
        <f>T("CI ")</f>
        <v xml:space="preserve">CI </v>
      </c>
      <c r="F928" t="str">
        <f>T("CICLOMOTORES   ")</f>
        <v xml:space="preserve">CICLOMOTORES   </v>
      </c>
      <c r="G928" t="str">
        <f>T("todos                                             ")</f>
        <v xml:space="preserve">todos                                             </v>
      </c>
      <c r="H928" t="str">
        <f>T("DIESEL                                            ")</f>
        <v xml:space="preserve">DIESEL                                            </v>
      </c>
      <c r="I928">
        <v>2</v>
      </c>
    </row>
    <row r="929" spans="1:9">
      <c r="A929" t="str">
        <f>T("2018")</f>
        <v>2018</v>
      </c>
      <c r="B929" t="str">
        <f>T("FISICO                                            ")</f>
        <v xml:space="preserve">FISICO                                            </v>
      </c>
      <c r="C929" t="str">
        <f>T("BARAJAS             ")</f>
        <v xml:space="preserve">BARAJAS             </v>
      </c>
      <c r="D929" t="str">
        <f>T("ALAMEDA DE OSUNA    ")</f>
        <v xml:space="preserve">ALAMEDA DE OSUNA    </v>
      </c>
      <c r="E929" t="str">
        <f>T("CI ")</f>
        <v xml:space="preserve">CI </v>
      </c>
      <c r="F929" t="str">
        <f>T("CICLOMOTORES   ")</f>
        <v xml:space="preserve">CICLOMOTORES   </v>
      </c>
      <c r="G929" t="str">
        <f>T("todos                                             ")</f>
        <v xml:space="preserve">todos                                             </v>
      </c>
      <c r="H929" t="str">
        <f>T("ELÉCTRICO                                         ")</f>
        <v xml:space="preserve">ELÉCTRICO                                         </v>
      </c>
      <c r="I929">
        <v>1</v>
      </c>
    </row>
    <row r="930" spans="1:9">
      <c r="A930" t="str">
        <f>T("2018")</f>
        <v>2018</v>
      </c>
      <c r="B930" t="str">
        <f>T("FISICO                                            ")</f>
        <v xml:space="preserve">FISICO                                            </v>
      </c>
      <c r="C930" t="str">
        <f>T("BARAJAS             ")</f>
        <v xml:space="preserve">BARAJAS             </v>
      </c>
      <c r="D930" t="str">
        <f>T("CORRALEJOS          ")</f>
        <v xml:space="preserve">CORRALEJOS          </v>
      </c>
      <c r="E930" t="str">
        <f>T("CI ")</f>
        <v xml:space="preserve">CI </v>
      </c>
      <c r="F930" t="str">
        <f>T("CICLOMOTORES   ")</f>
        <v xml:space="preserve">CICLOMOTORES   </v>
      </c>
      <c r="G930" t="str">
        <f>T("todos                                             ")</f>
        <v xml:space="preserve">todos                                             </v>
      </c>
      <c r="H930" t="str">
        <f>T("ELÉCTRICO                                         ")</f>
        <v xml:space="preserve">ELÉCTRICO                                         </v>
      </c>
      <c r="I930">
        <v>1</v>
      </c>
    </row>
    <row r="931" spans="1:9">
      <c r="A931" t="str">
        <f>T("2018")</f>
        <v>2018</v>
      </c>
      <c r="B931" t="str">
        <f>T("JURIDICO                                          ")</f>
        <v xml:space="preserve">JURIDICO                                          </v>
      </c>
      <c r="C931" t="str">
        <f>T("BARAJAS             ")</f>
        <v xml:space="preserve">BARAJAS             </v>
      </c>
      <c r="D931" t="str">
        <f>T("CORRALEJOS          ")</f>
        <v xml:space="preserve">CORRALEJOS          </v>
      </c>
      <c r="E931" t="str">
        <f>T("CI ")</f>
        <v xml:space="preserve">CI </v>
      </c>
      <c r="F931" t="str">
        <f>T("CICLOMOTORES   ")</f>
        <v xml:space="preserve">CICLOMOTORES   </v>
      </c>
      <c r="G931" t="str">
        <f>T("todos                                             ")</f>
        <v xml:space="preserve">todos                                             </v>
      </c>
      <c r="H931" t="str">
        <f>T("ELÉCTRICO                                         ")</f>
        <v xml:space="preserve">ELÉCTRICO                                         </v>
      </c>
      <c r="I931">
        <v>2</v>
      </c>
    </row>
    <row r="932" spans="1:9">
      <c r="A932" t="str">
        <f>T("2018")</f>
        <v>2018</v>
      </c>
      <c r="B932" t="str">
        <f>T("Entidad sin personalidad jurídica (art. 35.4 LGT) ")</f>
        <v xml:space="preserve">Entidad sin personalidad jurídica (art. 35.4 LGT) </v>
      </c>
      <c r="C932" t="str">
        <f>T("BARAJAS             ")</f>
        <v xml:space="preserve">BARAJAS             </v>
      </c>
      <c r="D932" t="str">
        <f>T("ALAMEDA DE OSUNA    ")</f>
        <v xml:space="preserve">ALAMEDA DE OSUNA    </v>
      </c>
      <c r="E932" t="str">
        <f>T("CI ")</f>
        <v xml:space="preserve">CI </v>
      </c>
      <c r="F932" t="str">
        <f>T("CICLOMOTORES   ")</f>
        <v xml:space="preserve">CICLOMOTORES   </v>
      </c>
      <c r="G932" t="str">
        <f>T("todos                                             ")</f>
        <v xml:space="preserve">todos                                             </v>
      </c>
      <c r="H932" t="str">
        <f>T("GASOLINA                                          ")</f>
        <v xml:space="preserve">GASOLINA                                          </v>
      </c>
      <c r="I932">
        <v>2</v>
      </c>
    </row>
    <row r="933" spans="1:9">
      <c r="A933" t="str">
        <f>T("2018")</f>
        <v>2018</v>
      </c>
      <c r="B933" t="str">
        <f>T("FISICO                                            ")</f>
        <v xml:space="preserve">FISICO                                            </v>
      </c>
      <c r="C933" t="str">
        <f>T("BARAJAS             ")</f>
        <v xml:space="preserve">BARAJAS             </v>
      </c>
      <c r="D933" t="str">
        <f>T("SIN BARRIO          ")</f>
        <v xml:space="preserve">SIN BARRIO          </v>
      </c>
      <c r="E933" t="str">
        <f>T("CI ")</f>
        <v xml:space="preserve">CI </v>
      </c>
      <c r="F933" t="str">
        <f>T("CICLOMOTORES   ")</f>
        <v xml:space="preserve">CICLOMOTORES   </v>
      </c>
      <c r="G933" t="str">
        <f>T("todos                                             ")</f>
        <v xml:space="preserve">todos                                             </v>
      </c>
      <c r="H933" t="str">
        <f>T("GASOLINA                                          ")</f>
        <v xml:space="preserve">GASOLINA                                          </v>
      </c>
      <c r="I933">
        <v>1</v>
      </c>
    </row>
    <row r="934" spans="1:9">
      <c r="A934" t="str">
        <f>T("2018")</f>
        <v>2018</v>
      </c>
      <c r="B934" t="str">
        <f>T("FISICO                                            ")</f>
        <v xml:space="preserve">FISICO                                            </v>
      </c>
      <c r="C934" t="str">
        <f>T("BARAJAS             ")</f>
        <v xml:space="preserve">BARAJAS             </v>
      </c>
      <c r="D934" t="str">
        <f>T("ALAMEDA DE OSUNA    ")</f>
        <v xml:space="preserve">ALAMEDA DE OSUNA    </v>
      </c>
      <c r="E934" t="str">
        <f>T("CI ")</f>
        <v xml:space="preserve">CI </v>
      </c>
      <c r="F934" t="str">
        <f>T("CICLOMOTORES   ")</f>
        <v xml:space="preserve">CICLOMOTORES   </v>
      </c>
      <c r="G934" t="str">
        <f>T("todos                                             ")</f>
        <v xml:space="preserve">todos                                             </v>
      </c>
      <c r="H934" t="str">
        <f>T("GASOLINA                                          ")</f>
        <v xml:space="preserve">GASOLINA                                          </v>
      </c>
      <c r="I934">
        <v>153</v>
      </c>
    </row>
    <row r="935" spans="1:9">
      <c r="A935" t="str">
        <f>T("2018")</f>
        <v>2018</v>
      </c>
      <c r="B935" t="str">
        <f>T("FISICO                                            ")</f>
        <v xml:space="preserve">FISICO                                            </v>
      </c>
      <c r="C935" t="str">
        <f>T("BARAJAS             ")</f>
        <v xml:space="preserve">BARAJAS             </v>
      </c>
      <c r="D935" t="str">
        <f>T("AEROPUERTO          ")</f>
        <v xml:space="preserve">AEROPUERTO          </v>
      </c>
      <c r="E935" t="str">
        <f>T("CI ")</f>
        <v xml:space="preserve">CI </v>
      </c>
      <c r="F935" t="str">
        <f>T("CICLOMOTORES   ")</f>
        <v xml:space="preserve">CICLOMOTORES   </v>
      </c>
      <c r="G935" t="str">
        <f>T("todos                                             ")</f>
        <v xml:space="preserve">todos                                             </v>
      </c>
      <c r="H935" t="str">
        <f>T("GASOLINA                                          ")</f>
        <v xml:space="preserve">GASOLINA                                          </v>
      </c>
      <c r="I935">
        <v>25</v>
      </c>
    </row>
    <row r="936" spans="1:9">
      <c r="A936" t="str">
        <f>T("2018")</f>
        <v>2018</v>
      </c>
      <c r="B936" t="str">
        <f>T("FISICO                                            ")</f>
        <v xml:space="preserve">FISICO                                            </v>
      </c>
      <c r="C936" t="str">
        <f>T("BARAJAS             ")</f>
        <v xml:space="preserve">BARAJAS             </v>
      </c>
      <c r="D936" t="str">
        <f>T("CASCO H.BARAJAS     ")</f>
        <v xml:space="preserve">CASCO H.BARAJAS     </v>
      </c>
      <c r="E936" t="str">
        <f>T("CI ")</f>
        <v xml:space="preserve">CI </v>
      </c>
      <c r="F936" t="str">
        <f>T("CICLOMOTORES   ")</f>
        <v xml:space="preserve">CICLOMOTORES   </v>
      </c>
      <c r="G936" t="str">
        <f>T("todos                                             ")</f>
        <v xml:space="preserve">todos                                             </v>
      </c>
      <c r="H936" t="str">
        <f>T("GASOLINA                                          ")</f>
        <v xml:space="preserve">GASOLINA                                          </v>
      </c>
      <c r="I936">
        <v>98</v>
      </c>
    </row>
    <row r="937" spans="1:9">
      <c r="A937" t="str">
        <f>T("2018")</f>
        <v>2018</v>
      </c>
      <c r="B937" t="str">
        <f>T("FISICO                                            ")</f>
        <v xml:space="preserve">FISICO                                            </v>
      </c>
      <c r="C937" t="str">
        <f>T("BARAJAS             ")</f>
        <v xml:space="preserve">BARAJAS             </v>
      </c>
      <c r="D937" t="str">
        <f>T("TIMON               ")</f>
        <v xml:space="preserve">TIMON               </v>
      </c>
      <c r="E937" t="str">
        <f>T("CI ")</f>
        <v xml:space="preserve">CI </v>
      </c>
      <c r="F937" t="str">
        <f>T("CICLOMOTORES   ")</f>
        <v xml:space="preserve">CICLOMOTORES   </v>
      </c>
      <c r="G937" t="str">
        <f>T("todos                                             ")</f>
        <v xml:space="preserve">todos                                             </v>
      </c>
      <c r="H937" t="str">
        <f>T("GASOLINA                                          ")</f>
        <v xml:space="preserve">GASOLINA                                          </v>
      </c>
      <c r="I937">
        <v>74</v>
      </c>
    </row>
    <row r="938" spans="1:9">
      <c r="A938" t="str">
        <f>T("2018")</f>
        <v>2018</v>
      </c>
      <c r="B938" t="str">
        <f>T("FISICO                                            ")</f>
        <v xml:space="preserve">FISICO                                            </v>
      </c>
      <c r="C938" t="str">
        <f>T("BARAJAS             ")</f>
        <v xml:space="preserve">BARAJAS             </v>
      </c>
      <c r="D938" t="str">
        <f>T("CORRALEJOS          ")</f>
        <v xml:space="preserve">CORRALEJOS          </v>
      </c>
      <c r="E938" t="str">
        <f>T("CI ")</f>
        <v xml:space="preserve">CI </v>
      </c>
      <c r="F938" t="str">
        <f>T("CICLOMOTORES   ")</f>
        <v xml:space="preserve">CICLOMOTORES   </v>
      </c>
      <c r="G938" t="str">
        <f>T("todos                                             ")</f>
        <v xml:space="preserve">todos                                             </v>
      </c>
      <c r="H938" t="str">
        <f>T("GASOLINA                                          ")</f>
        <v xml:space="preserve">GASOLINA                                          </v>
      </c>
      <c r="I938">
        <v>32</v>
      </c>
    </row>
    <row r="939" spans="1:9">
      <c r="A939" t="str">
        <f>T("2018")</f>
        <v>2018</v>
      </c>
      <c r="B939" t="str">
        <f>T("JURIDICO                                          ")</f>
        <v xml:space="preserve">JURIDICO                                          </v>
      </c>
      <c r="C939" t="str">
        <f>T("BARAJAS             ")</f>
        <v xml:space="preserve">BARAJAS             </v>
      </c>
      <c r="D939" t="str">
        <f>T("ALAMEDA DE OSUNA    ")</f>
        <v xml:space="preserve">ALAMEDA DE OSUNA    </v>
      </c>
      <c r="E939" t="str">
        <f>T("CI ")</f>
        <v xml:space="preserve">CI </v>
      </c>
      <c r="F939" t="str">
        <f>T("CICLOMOTORES   ")</f>
        <v xml:space="preserve">CICLOMOTORES   </v>
      </c>
      <c r="G939" t="str">
        <f>T("todos                                             ")</f>
        <v xml:space="preserve">todos                                             </v>
      </c>
      <c r="H939" t="str">
        <f>T("GASOLINA                                          ")</f>
        <v xml:space="preserve">GASOLINA                                          </v>
      </c>
      <c r="I939">
        <v>4</v>
      </c>
    </row>
    <row r="940" spans="1:9">
      <c r="A940" t="str">
        <f>T("2018")</f>
        <v>2018</v>
      </c>
      <c r="B940" t="str">
        <f>T("JURIDICO                                          ")</f>
        <v xml:space="preserve">JURIDICO                                          </v>
      </c>
      <c r="C940" t="str">
        <f>T("BARAJAS             ")</f>
        <v xml:space="preserve">BARAJAS             </v>
      </c>
      <c r="D940" t="str">
        <f>T("AEROPUERTO          ")</f>
        <v xml:space="preserve">AEROPUERTO          </v>
      </c>
      <c r="E940" t="str">
        <f>T("CI ")</f>
        <v xml:space="preserve">CI </v>
      </c>
      <c r="F940" t="str">
        <f>T("CICLOMOTORES   ")</f>
        <v xml:space="preserve">CICLOMOTORES   </v>
      </c>
      <c r="G940" t="str">
        <f>T("todos                                             ")</f>
        <v xml:space="preserve">todos                                             </v>
      </c>
      <c r="H940" t="str">
        <f>T("GASOLINA                                          ")</f>
        <v xml:space="preserve">GASOLINA                                          </v>
      </c>
      <c r="I940">
        <v>15</v>
      </c>
    </row>
    <row r="941" spans="1:9">
      <c r="A941" t="str">
        <f>T("2018")</f>
        <v>2018</v>
      </c>
      <c r="B941" t="str">
        <f>T("JURIDICO                                          ")</f>
        <v xml:space="preserve">JURIDICO                                          </v>
      </c>
      <c r="C941" t="str">
        <f>T("BARAJAS             ")</f>
        <v xml:space="preserve">BARAJAS             </v>
      </c>
      <c r="D941" t="str">
        <f>T("CASCO H.BARAJAS     ")</f>
        <v xml:space="preserve">CASCO H.BARAJAS     </v>
      </c>
      <c r="E941" t="str">
        <f>T("CI ")</f>
        <v xml:space="preserve">CI </v>
      </c>
      <c r="F941" t="str">
        <f>T("CICLOMOTORES   ")</f>
        <v xml:space="preserve">CICLOMOTORES   </v>
      </c>
      <c r="G941" t="str">
        <f>T("todos                                             ")</f>
        <v xml:space="preserve">todos                                             </v>
      </c>
      <c r="H941" t="str">
        <f>T("GASOLINA                                          ")</f>
        <v xml:space="preserve">GASOLINA                                          </v>
      </c>
      <c r="I941">
        <v>14</v>
      </c>
    </row>
    <row r="942" spans="1:9">
      <c r="A942" t="str">
        <f>T("2018")</f>
        <v>2018</v>
      </c>
      <c r="B942" t="str">
        <f>T("JURIDICO                                          ")</f>
        <v xml:space="preserve">JURIDICO                                          </v>
      </c>
      <c r="C942" t="str">
        <f>T("BARAJAS             ")</f>
        <v xml:space="preserve">BARAJAS             </v>
      </c>
      <c r="D942" t="str">
        <f>T("CORRALEJOS          ")</f>
        <v xml:space="preserve">CORRALEJOS          </v>
      </c>
      <c r="E942" t="str">
        <f>T("CI ")</f>
        <v xml:space="preserve">CI </v>
      </c>
      <c r="F942" t="str">
        <f>T("CICLOMOTORES   ")</f>
        <v xml:space="preserve">CICLOMOTORES   </v>
      </c>
      <c r="G942" t="str">
        <f>T("todos                                             ")</f>
        <v xml:space="preserve">todos                                             </v>
      </c>
      <c r="H942" t="str">
        <f>T("GASOLINA                                          ")</f>
        <v xml:space="preserve">GASOLINA                                          </v>
      </c>
      <c r="I942">
        <v>3</v>
      </c>
    </row>
    <row r="943" spans="1:9">
      <c r="A943" t="str">
        <f>T("2018")</f>
        <v>2018</v>
      </c>
      <c r="B943" t="str">
        <f>T("FISICO                                            ")</f>
        <v xml:space="preserve">FISICO                                            </v>
      </c>
      <c r="C943" t="str">
        <f>T("BARAJAS             ")</f>
        <v xml:space="preserve">BARAJAS             </v>
      </c>
      <c r="D943" t="str">
        <f>T("ALAMEDA DE OSUNA    ")</f>
        <v xml:space="preserve">ALAMEDA DE OSUNA    </v>
      </c>
      <c r="E943" t="str">
        <f>T("CI ")</f>
        <v xml:space="preserve">CI </v>
      </c>
      <c r="F943" t="str">
        <f>T("CICLOMOTORES   ")</f>
        <v xml:space="preserve">CICLOMOTORES   </v>
      </c>
      <c r="G943" t="str">
        <f>T("todos                                             ")</f>
        <v xml:space="preserve">todos                                             </v>
      </c>
      <c r="I943">
        <v>12</v>
      </c>
    </row>
    <row r="944" spans="1:9">
      <c r="A944" t="str">
        <f>T("2018")</f>
        <v>2018</v>
      </c>
      <c r="B944" t="str">
        <f>T("FISICO                                            ")</f>
        <v xml:space="preserve">FISICO                                            </v>
      </c>
      <c r="C944" t="str">
        <f>T("BARAJAS             ")</f>
        <v xml:space="preserve">BARAJAS             </v>
      </c>
      <c r="D944" t="str">
        <f>T("AEROPUERTO          ")</f>
        <v xml:space="preserve">AEROPUERTO          </v>
      </c>
      <c r="E944" t="str">
        <f>T("CI ")</f>
        <v xml:space="preserve">CI </v>
      </c>
      <c r="F944" t="str">
        <f>T("CICLOMOTORES   ")</f>
        <v xml:space="preserve">CICLOMOTORES   </v>
      </c>
      <c r="G944" t="str">
        <f>T("todos                                             ")</f>
        <v xml:space="preserve">todos                                             </v>
      </c>
      <c r="I944">
        <v>3</v>
      </c>
    </row>
    <row r="945" spans="1:9">
      <c r="A945" t="str">
        <f>T("2018")</f>
        <v>2018</v>
      </c>
      <c r="B945" t="str">
        <f>T("FISICO                                            ")</f>
        <v xml:space="preserve">FISICO                                            </v>
      </c>
      <c r="C945" t="str">
        <f>T("BARAJAS             ")</f>
        <v xml:space="preserve">BARAJAS             </v>
      </c>
      <c r="D945" t="str">
        <f>T("CASCO H.BARAJAS     ")</f>
        <v xml:space="preserve">CASCO H.BARAJAS     </v>
      </c>
      <c r="E945" t="str">
        <f>T("CI ")</f>
        <v xml:space="preserve">CI </v>
      </c>
      <c r="F945" t="str">
        <f>T("CICLOMOTORES   ")</f>
        <v xml:space="preserve">CICLOMOTORES   </v>
      </c>
      <c r="G945" t="str">
        <f>T("todos                                             ")</f>
        <v xml:space="preserve">todos                                             </v>
      </c>
      <c r="I945">
        <v>10</v>
      </c>
    </row>
    <row r="946" spans="1:9">
      <c r="A946" t="str">
        <f>T("2018")</f>
        <v>2018</v>
      </c>
      <c r="B946" t="str">
        <f>T("FISICO                                            ")</f>
        <v xml:space="preserve">FISICO                                            </v>
      </c>
      <c r="C946" t="str">
        <f>T("BARAJAS             ")</f>
        <v xml:space="preserve">BARAJAS             </v>
      </c>
      <c r="D946" t="str">
        <f>T("TIMON               ")</f>
        <v xml:space="preserve">TIMON               </v>
      </c>
      <c r="E946" t="str">
        <f>T("CI ")</f>
        <v xml:space="preserve">CI </v>
      </c>
      <c r="F946" t="str">
        <f>T("CICLOMOTORES   ")</f>
        <v xml:space="preserve">CICLOMOTORES   </v>
      </c>
      <c r="G946" t="str">
        <f>T("todos                                             ")</f>
        <v xml:space="preserve">todos                                             </v>
      </c>
      <c r="I946">
        <v>5</v>
      </c>
    </row>
    <row r="947" spans="1:9">
      <c r="A947" t="str">
        <f>T("2018")</f>
        <v>2018</v>
      </c>
      <c r="B947" t="str">
        <f>T("FISICO                                            ")</f>
        <v xml:space="preserve">FISICO                                            </v>
      </c>
      <c r="C947" t="str">
        <f>T("BARAJAS             ")</f>
        <v xml:space="preserve">BARAJAS             </v>
      </c>
      <c r="D947" t="str">
        <f>T("CORRALEJOS          ")</f>
        <v xml:space="preserve">CORRALEJOS          </v>
      </c>
      <c r="E947" t="str">
        <f>T("CI ")</f>
        <v xml:space="preserve">CI </v>
      </c>
      <c r="F947" t="str">
        <f>T("CICLOMOTORES   ")</f>
        <v xml:space="preserve">CICLOMOTORES   </v>
      </c>
      <c r="G947" t="str">
        <f>T("todos                                             ")</f>
        <v xml:space="preserve">todos                                             </v>
      </c>
      <c r="I947">
        <v>3</v>
      </c>
    </row>
    <row r="948" spans="1:9">
      <c r="A948" t="str">
        <f>T("2018")</f>
        <v>2018</v>
      </c>
      <c r="B948" t="str">
        <f>T("JURIDICO                                          ")</f>
        <v xml:space="preserve">JURIDICO                                          </v>
      </c>
      <c r="C948" t="str">
        <f>T("BARAJAS             ")</f>
        <v xml:space="preserve">BARAJAS             </v>
      </c>
      <c r="D948" t="str">
        <f>T("ALAMEDA DE OSUNA    ")</f>
        <v xml:space="preserve">ALAMEDA DE OSUNA    </v>
      </c>
      <c r="E948" t="str">
        <f>T("CI ")</f>
        <v xml:space="preserve">CI </v>
      </c>
      <c r="F948" t="str">
        <f>T("CICLOMOTORES   ")</f>
        <v xml:space="preserve">CICLOMOTORES   </v>
      </c>
      <c r="G948" t="str">
        <f>T("todos                                             ")</f>
        <v xml:space="preserve">todos                                             </v>
      </c>
      <c r="I948">
        <v>1</v>
      </c>
    </row>
    <row r="949" spans="1:9">
      <c r="A949" t="str">
        <f>T("2018")</f>
        <v>2018</v>
      </c>
      <c r="B949" t="str">
        <f>T("JURIDICO                                          ")</f>
        <v xml:space="preserve">JURIDICO                                          </v>
      </c>
      <c r="C949" t="str">
        <f>T("BARAJAS             ")</f>
        <v xml:space="preserve">BARAJAS             </v>
      </c>
      <c r="D949" t="str">
        <f>T("TIMON               ")</f>
        <v xml:space="preserve">TIMON               </v>
      </c>
      <c r="E949" t="str">
        <f>T("MT ")</f>
        <v xml:space="preserve">MT </v>
      </c>
      <c r="F949" t="str">
        <f>T("MOTOCICLETAS   ")</f>
        <v xml:space="preserve">MOTOCICLETAS   </v>
      </c>
      <c r="G949" t="str">
        <f>T("De 500,01 a 1.000 CENTIMETROS CUBICOS             ")</f>
        <v xml:space="preserve">De 500,01 a 1.000 CENTIMETROS CUBICOS             </v>
      </c>
      <c r="H949" t="str">
        <f>T("DIESEL                                            ")</f>
        <v xml:space="preserve">DIESEL                                            </v>
      </c>
      <c r="I949">
        <v>1</v>
      </c>
    </row>
    <row r="950" spans="1:9">
      <c r="A950" t="str">
        <f>T("2018")</f>
        <v>2018</v>
      </c>
      <c r="B950" t="str">
        <f>T("FISICO                                            ")</f>
        <v xml:space="preserve">FISICO                                            </v>
      </c>
      <c r="C950" t="str">
        <f>T("BARAJAS             ")</f>
        <v xml:space="preserve">BARAJAS             </v>
      </c>
      <c r="D950" t="str">
        <f>T("ALAMEDA DE OSUNA    ")</f>
        <v xml:space="preserve">ALAMEDA DE OSUNA    </v>
      </c>
      <c r="E950" t="str">
        <f>T("MT ")</f>
        <v xml:space="preserve">MT </v>
      </c>
      <c r="F950" t="str">
        <f>T("MOTOCICLETAS   ")</f>
        <v xml:space="preserve">MOTOCICLETAS   </v>
      </c>
      <c r="G950" t="str">
        <f>T("De menos de 125,01 CENTIMETROS CUBICOS            ")</f>
        <v xml:space="preserve">De menos de 125,01 CENTIMETROS CUBICOS            </v>
      </c>
      <c r="H950" t="str">
        <f>T("ELÉCTRICO                                         ")</f>
        <v xml:space="preserve">ELÉCTRICO                                         </v>
      </c>
      <c r="I950">
        <v>1</v>
      </c>
    </row>
    <row r="951" spans="1:9">
      <c r="A951" t="str">
        <f>T("2018")</f>
        <v>2018</v>
      </c>
      <c r="B951" t="str">
        <f>T("JURIDICO                                          ")</f>
        <v xml:space="preserve">JURIDICO                                          </v>
      </c>
      <c r="C951" t="str">
        <f>T("BARAJAS             ")</f>
        <v xml:space="preserve">BARAJAS             </v>
      </c>
      <c r="D951" t="str">
        <f>T("ALAMEDA DE OSUNA    ")</f>
        <v xml:space="preserve">ALAMEDA DE OSUNA    </v>
      </c>
      <c r="E951" t="str">
        <f>T("MT ")</f>
        <v xml:space="preserve">MT </v>
      </c>
      <c r="F951" t="str">
        <f>T("MOTOCICLETAS   ")</f>
        <v xml:space="preserve">MOTOCICLETAS   </v>
      </c>
      <c r="G951" t="str">
        <f>T("De menos de 125,01 CENTIMETROS CUBICOS            ")</f>
        <v xml:space="preserve">De menos de 125,01 CENTIMETROS CUBICOS            </v>
      </c>
      <c r="H951" t="str">
        <f>T("ELÉCTRICO                                         ")</f>
        <v xml:space="preserve">ELÉCTRICO                                         </v>
      </c>
      <c r="I951">
        <v>1</v>
      </c>
    </row>
    <row r="952" spans="1:9">
      <c r="A952" t="str">
        <f>T("2018")</f>
        <v>2018</v>
      </c>
      <c r="B952" t="str">
        <f>T("JURIDICO                                          ")</f>
        <v xml:space="preserve">JURIDICO                                          </v>
      </c>
      <c r="C952" t="str">
        <f>T("BARAJAS             ")</f>
        <v xml:space="preserve">BARAJAS             </v>
      </c>
      <c r="D952" t="str">
        <f>T("AEROPUERTO          ")</f>
        <v xml:space="preserve">AEROPUERTO          </v>
      </c>
      <c r="E952" t="str">
        <f>T("MT ")</f>
        <v xml:space="preserve">MT </v>
      </c>
      <c r="F952" t="str">
        <f>T("MOTOCICLETAS   ")</f>
        <v xml:space="preserve">MOTOCICLETAS   </v>
      </c>
      <c r="G952" t="str">
        <f>T("De menos de 125,01 CENTIMETROS CUBICOS            ")</f>
        <v xml:space="preserve">De menos de 125,01 CENTIMETROS CUBICOS            </v>
      </c>
      <c r="H952" t="str">
        <f>T("ELÉCTRICO                                         ")</f>
        <v xml:space="preserve">ELÉCTRICO                                         </v>
      </c>
      <c r="I952">
        <v>1</v>
      </c>
    </row>
    <row r="953" spans="1:9">
      <c r="A953" t="str">
        <f>T("2018")</f>
        <v>2018</v>
      </c>
      <c r="B953" t="str">
        <f>T("JURIDICO                                          ")</f>
        <v xml:space="preserve">JURIDICO                                          </v>
      </c>
      <c r="C953" t="str">
        <f>T("BARAJAS             ")</f>
        <v xml:space="preserve">BARAJAS             </v>
      </c>
      <c r="D953" t="str">
        <f>T("CORRALEJOS          ")</f>
        <v xml:space="preserve">CORRALEJOS          </v>
      </c>
      <c r="E953" t="str">
        <f>T("MT ")</f>
        <v xml:space="preserve">MT </v>
      </c>
      <c r="F953" t="str">
        <f>T("MOTOCICLETAS   ")</f>
        <v xml:space="preserve">MOTOCICLETAS   </v>
      </c>
      <c r="G953" t="str">
        <f>T("De menos de 125,01 CENTIMETROS CUBICOS            ")</f>
        <v xml:space="preserve">De menos de 125,01 CENTIMETROS CUBICOS            </v>
      </c>
      <c r="H953" t="str">
        <f>T("ELÉCTRICO                                         ")</f>
        <v xml:space="preserve">ELÉCTRICO                                         </v>
      </c>
      <c r="I953">
        <v>3</v>
      </c>
    </row>
    <row r="954" spans="1:9">
      <c r="A954" t="str">
        <f>T("2018")</f>
        <v>2018</v>
      </c>
      <c r="B954" t="str">
        <f>T("Entidad sin personalidad jurídica (art. 35.4 LGT) ")</f>
        <v xml:space="preserve">Entidad sin personalidad jurídica (art. 35.4 LGT) </v>
      </c>
      <c r="C954" t="str">
        <f>T("BARAJAS             ")</f>
        <v xml:space="preserve">BARAJAS             </v>
      </c>
      <c r="D954" t="str">
        <f>T("ALAMEDA DE OSUNA    ")</f>
        <v xml:space="preserve">ALAMEDA DE OSUNA    </v>
      </c>
      <c r="E954" t="str">
        <f>T("MT ")</f>
        <v xml:space="preserve">MT </v>
      </c>
      <c r="F954" t="str">
        <f>T("MOTOCICLETAS   ")</f>
        <v xml:space="preserve">MOTOCICLETAS   </v>
      </c>
      <c r="G954" t="str">
        <f>T("De menos de 125,01 CENTIMETROS CUBICOS            ")</f>
        <v xml:space="preserve">De menos de 125,01 CENTIMETROS CUBICOS            </v>
      </c>
      <c r="H954" t="str">
        <f>T("GASOLINA                                          ")</f>
        <v xml:space="preserve">GASOLINA                                          </v>
      </c>
      <c r="I954">
        <v>1</v>
      </c>
    </row>
    <row r="955" spans="1:9">
      <c r="A955" t="str">
        <f>T("2018")</f>
        <v>2018</v>
      </c>
      <c r="B955" t="str">
        <f>T("Entidad sin personalidad jurídica (art. 35.4 LGT) ")</f>
        <v xml:space="preserve">Entidad sin personalidad jurídica (art. 35.4 LGT) </v>
      </c>
      <c r="C955" t="str">
        <f>T("BARAJAS             ")</f>
        <v xml:space="preserve">BARAJAS             </v>
      </c>
      <c r="D955" t="str">
        <f>T("ALAMEDA DE OSUNA    ")</f>
        <v xml:space="preserve">ALAMEDA DE OSUNA    </v>
      </c>
      <c r="E955" t="str">
        <f>T("MT ")</f>
        <v xml:space="preserve">MT </v>
      </c>
      <c r="F955" t="str">
        <f>T("MOTOCICLETAS   ")</f>
        <v xml:space="preserve">MOTOCICLETAS   </v>
      </c>
      <c r="G955" t="str">
        <f>T("De 125,01 a 250 CENTIMETROS CUBICOS               ")</f>
        <v xml:space="preserve">De 125,01 a 250 CENTIMETROS CUBICOS               </v>
      </c>
      <c r="H955" t="str">
        <f>T("GASOLINA                                          ")</f>
        <v xml:space="preserve">GASOLINA                                          </v>
      </c>
      <c r="I955">
        <v>1</v>
      </c>
    </row>
    <row r="956" spans="1:9">
      <c r="A956" t="str">
        <f>T("2018")</f>
        <v>2018</v>
      </c>
      <c r="B956" t="str">
        <f>T("Entidad sin personalidad jurídica (art. 35.4 LGT) ")</f>
        <v xml:space="preserve">Entidad sin personalidad jurídica (art. 35.4 LGT) </v>
      </c>
      <c r="C956" t="str">
        <f>T("BARAJAS             ")</f>
        <v xml:space="preserve">BARAJAS             </v>
      </c>
      <c r="D956" t="str">
        <f>T("ALAMEDA DE OSUNA    ")</f>
        <v xml:space="preserve">ALAMEDA DE OSUNA    </v>
      </c>
      <c r="E956" t="str">
        <f>T("MT ")</f>
        <v xml:space="preserve">MT </v>
      </c>
      <c r="F956" t="str">
        <f>T("MOTOCICLETAS   ")</f>
        <v xml:space="preserve">MOTOCICLETAS   </v>
      </c>
      <c r="G956" t="str">
        <f>T("De 250,01 a 500 CENTIMETROS CUBICOS               ")</f>
        <v xml:space="preserve">De 250,01 a 500 CENTIMETROS CUBICOS               </v>
      </c>
      <c r="H956" t="str">
        <f>T("GASOLINA                                          ")</f>
        <v xml:space="preserve">GASOLINA                                          </v>
      </c>
      <c r="I956">
        <v>1</v>
      </c>
    </row>
    <row r="957" spans="1:9">
      <c r="A957" t="str">
        <f>T("2018")</f>
        <v>2018</v>
      </c>
      <c r="B957" t="str">
        <f>T("Entidad sin personalidad jurídica (art. 35.4 LGT) ")</f>
        <v xml:space="preserve">Entidad sin personalidad jurídica (art. 35.4 LGT) </v>
      </c>
      <c r="C957" t="str">
        <f>T("BARAJAS             ")</f>
        <v xml:space="preserve">BARAJAS             </v>
      </c>
      <c r="D957" t="str">
        <f>T("CASCO H.BARAJAS     ")</f>
        <v xml:space="preserve">CASCO H.BARAJAS     </v>
      </c>
      <c r="E957" t="str">
        <f>T("MT ")</f>
        <v xml:space="preserve">MT </v>
      </c>
      <c r="F957" t="str">
        <f>T("MOTOCICLETAS   ")</f>
        <v xml:space="preserve">MOTOCICLETAS   </v>
      </c>
      <c r="G957" t="str">
        <f>T("De menos de 125,01 CENTIMETROS CUBICOS            ")</f>
        <v xml:space="preserve">De menos de 125,01 CENTIMETROS CUBICOS            </v>
      </c>
      <c r="H957" t="str">
        <f>T("GASOLINA                                          ")</f>
        <v xml:space="preserve">GASOLINA                                          </v>
      </c>
      <c r="I957">
        <v>1</v>
      </c>
    </row>
    <row r="958" spans="1:9">
      <c r="A958" t="str">
        <f>T("2018")</f>
        <v>2018</v>
      </c>
      <c r="B958" t="str">
        <f>T("Entidad sin personalidad jurídica (art. 35.4 LGT) ")</f>
        <v xml:space="preserve">Entidad sin personalidad jurídica (art. 35.4 LGT) </v>
      </c>
      <c r="C958" t="str">
        <f>T("BARAJAS             ")</f>
        <v xml:space="preserve">BARAJAS             </v>
      </c>
      <c r="D958" t="str">
        <f>T("CASCO H.BARAJAS     ")</f>
        <v xml:space="preserve">CASCO H.BARAJAS     </v>
      </c>
      <c r="E958" t="str">
        <f>T("MT ")</f>
        <v xml:space="preserve">MT </v>
      </c>
      <c r="F958" t="str">
        <f>T("MOTOCICLETAS   ")</f>
        <v xml:space="preserve">MOTOCICLETAS   </v>
      </c>
      <c r="G958" t="str">
        <f>T("De 125,01 a 250 CENTIMETROS CUBICOS               ")</f>
        <v xml:space="preserve">De 125,01 a 250 CENTIMETROS CUBICOS               </v>
      </c>
      <c r="H958" t="str">
        <f>T("GASOLINA                                          ")</f>
        <v xml:space="preserve">GASOLINA                                          </v>
      </c>
      <c r="I958">
        <v>1</v>
      </c>
    </row>
    <row r="959" spans="1:9">
      <c r="A959" t="str">
        <f>T("2018")</f>
        <v>2018</v>
      </c>
      <c r="B959" t="str">
        <f>T("Entidad sin personalidad jurídica (art. 35.4 LGT) ")</f>
        <v xml:space="preserve">Entidad sin personalidad jurídica (art. 35.4 LGT) </v>
      </c>
      <c r="C959" t="str">
        <f>T("BARAJAS             ")</f>
        <v xml:space="preserve">BARAJAS             </v>
      </c>
      <c r="D959" t="str">
        <f>T("CASCO H.BARAJAS     ")</f>
        <v xml:space="preserve">CASCO H.BARAJAS     </v>
      </c>
      <c r="E959" t="str">
        <f>T("MT ")</f>
        <v xml:space="preserve">MT </v>
      </c>
      <c r="F959" t="str">
        <f>T("MOTOCICLETAS   ")</f>
        <v xml:space="preserve">MOTOCICLETAS   </v>
      </c>
      <c r="G959" t="str">
        <f>T("De 250,01 a 500 CENTIMETROS CUBICOS               ")</f>
        <v xml:space="preserve">De 250,01 a 500 CENTIMETROS CUBICOS               </v>
      </c>
      <c r="H959" t="str">
        <f>T("GASOLINA                                          ")</f>
        <v xml:space="preserve">GASOLINA                                          </v>
      </c>
      <c r="I959">
        <v>1</v>
      </c>
    </row>
    <row r="960" spans="1:9">
      <c r="A960" t="str">
        <f>T("2018")</f>
        <v>2018</v>
      </c>
      <c r="B960" t="str">
        <f>T("Entidad sin personalidad jurídica (art. 35.4 LGT) ")</f>
        <v xml:space="preserve">Entidad sin personalidad jurídica (art. 35.4 LGT) </v>
      </c>
      <c r="C960" t="str">
        <f>T("BARAJAS             ")</f>
        <v xml:space="preserve">BARAJAS             </v>
      </c>
      <c r="D960" t="str">
        <f>T("CASCO H.BARAJAS     ")</f>
        <v xml:space="preserve">CASCO H.BARAJAS     </v>
      </c>
      <c r="E960" t="str">
        <f>T("MT ")</f>
        <v xml:space="preserve">MT </v>
      </c>
      <c r="F960" t="str">
        <f>T("MOTOCICLETAS   ")</f>
        <v xml:space="preserve">MOTOCICLETAS   </v>
      </c>
      <c r="G960" t="str">
        <f>T("De 500,01 a 1.000 CENTIMETROS CUBICOS             ")</f>
        <v xml:space="preserve">De 500,01 a 1.000 CENTIMETROS CUBICOS             </v>
      </c>
      <c r="H960" t="str">
        <f>T("GASOLINA                                          ")</f>
        <v xml:space="preserve">GASOLINA                                          </v>
      </c>
      <c r="I960">
        <v>1</v>
      </c>
    </row>
    <row r="961" spans="1:9">
      <c r="A961" t="str">
        <f>T("2018")</f>
        <v>2018</v>
      </c>
      <c r="B961" t="str">
        <f>T("Entidad sin personalidad jurídica (art. 35.4 LGT) ")</f>
        <v xml:space="preserve">Entidad sin personalidad jurídica (art. 35.4 LGT) </v>
      </c>
      <c r="C961" t="str">
        <f>T("BARAJAS             ")</f>
        <v xml:space="preserve">BARAJAS             </v>
      </c>
      <c r="D961" t="str">
        <f>T("TIMON               ")</f>
        <v xml:space="preserve">TIMON               </v>
      </c>
      <c r="E961" t="str">
        <f>T("MT ")</f>
        <v xml:space="preserve">MT </v>
      </c>
      <c r="F961" t="str">
        <f>T("MOTOCICLETAS   ")</f>
        <v xml:space="preserve">MOTOCICLETAS   </v>
      </c>
      <c r="G961" t="str">
        <f>T("De menos de 125,01 CENTIMETROS CUBICOS            ")</f>
        <v xml:space="preserve">De menos de 125,01 CENTIMETROS CUBICOS            </v>
      </c>
      <c r="H961" t="str">
        <f>T("GASOLINA                                          ")</f>
        <v xml:space="preserve">GASOLINA                                          </v>
      </c>
      <c r="I961">
        <v>1</v>
      </c>
    </row>
    <row r="962" spans="1:9">
      <c r="A962" t="str">
        <f>T("2018")</f>
        <v>2018</v>
      </c>
      <c r="B962" t="str">
        <f>T("FISICO                                            ")</f>
        <v xml:space="preserve">FISICO                                            </v>
      </c>
      <c r="C962" t="str">
        <f>T("BARAJAS             ")</f>
        <v xml:space="preserve">BARAJAS             </v>
      </c>
      <c r="D962" t="str">
        <f>T("SIN BARRIO          ")</f>
        <v xml:space="preserve">SIN BARRIO          </v>
      </c>
      <c r="E962" t="str">
        <f>T("MT ")</f>
        <v xml:space="preserve">MT </v>
      </c>
      <c r="F962" t="str">
        <f>T("MOTOCICLETAS   ")</f>
        <v xml:space="preserve">MOTOCICLETAS   </v>
      </c>
      <c r="G962" t="str">
        <f>T("De menos de 125,01 CENTIMETROS CUBICOS            ")</f>
        <v xml:space="preserve">De menos de 125,01 CENTIMETROS CUBICOS            </v>
      </c>
      <c r="H962" t="str">
        <f>T("GASOLINA                                          ")</f>
        <v xml:space="preserve">GASOLINA                                          </v>
      </c>
      <c r="I962">
        <v>1</v>
      </c>
    </row>
    <row r="963" spans="1:9">
      <c r="A963" t="str">
        <f>T("2018")</f>
        <v>2018</v>
      </c>
      <c r="B963" t="str">
        <f>T("FISICO                                            ")</f>
        <v xml:space="preserve">FISICO                                            </v>
      </c>
      <c r="C963" t="str">
        <f>T("BARAJAS             ")</f>
        <v xml:space="preserve">BARAJAS             </v>
      </c>
      <c r="D963" t="str">
        <f>T("SIN BARRIO          ")</f>
        <v xml:space="preserve">SIN BARRIO          </v>
      </c>
      <c r="E963" t="str">
        <f>T("MT ")</f>
        <v xml:space="preserve">MT </v>
      </c>
      <c r="F963" t="str">
        <f>T("MOTOCICLETAS   ")</f>
        <v xml:space="preserve">MOTOCICLETAS   </v>
      </c>
      <c r="G963" t="str">
        <f>T("De 500,01 a 1.000 CENTIMETROS CUBICOS             ")</f>
        <v xml:space="preserve">De 500,01 a 1.000 CENTIMETROS CUBICOS             </v>
      </c>
      <c r="H963" t="str">
        <f>T("GASOLINA                                          ")</f>
        <v xml:space="preserve">GASOLINA                                          </v>
      </c>
      <c r="I963">
        <v>1</v>
      </c>
    </row>
    <row r="964" spans="1:9">
      <c r="A964" t="str">
        <f>T("2018")</f>
        <v>2018</v>
      </c>
      <c r="B964" t="str">
        <f>T("FISICO                                            ")</f>
        <v xml:space="preserve">FISICO                                            </v>
      </c>
      <c r="C964" t="str">
        <f>T("BARAJAS             ")</f>
        <v xml:space="preserve">BARAJAS             </v>
      </c>
      <c r="D964" t="str">
        <f>T("ALAMEDA DE OSUNA    ")</f>
        <v xml:space="preserve">ALAMEDA DE OSUNA    </v>
      </c>
      <c r="E964" t="str">
        <f>T("MT ")</f>
        <v xml:space="preserve">MT </v>
      </c>
      <c r="F964" t="str">
        <f>T("MOTOCICLETAS   ")</f>
        <v xml:space="preserve">MOTOCICLETAS   </v>
      </c>
      <c r="G964" t="str">
        <f>T("De menos de 125,01 CENTIMETROS CUBICOS            ")</f>
        <v xml:space="preserve">De menos de 125,01 CENTIMETROS CUBICOS            </v>
      </c>
      <c r="H964" t="str">
        <f>T("GASOLINA                                          ")</f>
        <v xml:space="preserve">GASOLINA                                          </v>
      </c>
      <c r="I964">
        <v>362</v>
      </c>
    </row>
    <row r="965" spans="1:9">
      <c r="A965" t="str">
        <f>T("2018")</f>
        <v>2018</v>
      </c>
      <c r="B965" t="str">
        <f>T("FISICO                                            ")</f>
        <v xml:space="preserve">FISICO                                            </v>
      </c>
      <c r="C965" t="str">
        <f>T("BARAJAS             ")</f>
        <v xml:space="preserve">BARAJAS             </v>
      </c>
      <c r="D965" t="str">
        <f>T("ALAMEDA DE OSUNA    ")</f>
        <v xml:space="preserve">ALAMEDA DE OSUNA    </v>
      </c>
      <c r="E965" t="str">
        <f>T("MT ")</f>
        <v xml:space="preserve">MT </v>
      </c>
      <c r="F965" t="str">
        <f>T("MOTOCICLETAS   ")</f>
        <v xml:space="preserve">MOTOCICLETAS   </v>
      </c>
      <c r="G965" t="str">
        <f>T("De 125,01 a 250 CENTIMETROS CUBICOS               ")</f>
        <v xml:space="preserve">De 125,01 a 250 CENTIMETROS CUBICOS               </v>
      </c>
      <c r="H965" t="str">
        <f>T("GASOLINA                                          ")</f>
        <v xml:space="preserve">GASOLINA                                          </v>
      </c>
      <c r="I965">
        <v>128</v>
      </c>
    </row>
    <row r="966" spans="1:9">
      <c r="A966" t="str">
        <f>T("2018")</f>
        <v>2018</v>
      </c>
      <c r="B966" t="str">
        <f>T("FISICO                                            ")</f>
        <v xml:space="preserve">FISICO                                            </v>
      </c>
      <c r="C966" t="str">
        <f>T("BARAJAS             ")</f>
        <v xml:space="preserve">BARAJAS             </v>
      </c>
      <c r="D966" t="str">
        <f>T("ALAMEDA DE OSUNA    ")</f>
        <v xml:space="preserve">ALAMEDA DE OSUNA    </v>
      </c>
      <c r="E966" t="str">
        <f>T("MT ")</f>
        <v xml:space="preserve">MT </v>
      </c>
      <c r="F966" t="str">
        <f>T("MOTOCICLETAS   ")</f>
        <v xml:space="preserve">MOTOCICLETAS   </v>
      </c>
      <c r="G966" t="str">
        <f>T("De 250,01 a 500 CENTIMETROS CUBICOS               ")</f>
        <v xml:space="preserve">De 250,01 a 500 CENTIMETROS CUBICOS               </v>
      </c>
      <c r="H966" t="str">
        <f>T("GASOLINA                                          ")</f>
        <v xml:space="preserve">GASOLINA                                          </v>
      </c>
      <c r="I966">
        <v>137</v>
      </c>
    </row>
    <row r="967" spans="1:9">
      <c r="A967" t="str">
        <f>T("2018")</f>
        <v>2018</v>
      </c>
      <c r="B967" t="str">
        <f>T("FISICO                                            ")</f>
        <v xml:space="preserve">FISICO                                            </v>
      </c>
      <c r="C967" t="str">
        <f>T("BARAJAS             ")</f>
        <v xml:space="preserve">BARAJAS             </v>
      </c>
      <c r="D967" t="str">
        <f>T("ALAMEDA DE OSUNA    ")</f>
        <v xml:space="preserve">ALAMEDA DE OSUNA    </v>
      </c>
      <c r="E967" t="str">
        <f>T("MT ")</f>
        <v xml:space="preserve">MT </v>
      </c>
      <c r="F967" t="str">
        <f>T("MOTOCICLETAS   ")</f>
        <v xml:space="preserve">MOTOCICLETAS   </v>
      </c>
      <c r="G967" t="str">
        <f>T("De 500,01 a 1.000 CENTIMETROS CUBICOS             ")</f>
        <v xml:space="preserve">De 500,01 a 1.000 CENTIMETROS CUBICOS             </v>
      </c>
      <c r="H967" t="str">
        <f>T("GASOLINA                                          ")</f>
        <v xml:space="preserve">GASOLINA                                          </v>
      </c>
      <c r="I967">
        <v>309</v>
      </c>
    </row>
    <row r="968" spans="1:9">
      <c r="A968" t="str">
        <f>T("2018")</f>
        <v>2018</v>
      </c>
      <c r="B968" t="str">
        <f>T("FISICO                                            ")</f>
        <v xml:space="preserve">FISICO                                            </v>
      </c>
      <c r="C968" t="str">
        <f>T("BARAJAS             ")</f>
        <v xml:space="preserve">BARAJAS             </v>
      </c>
      <c r="D968" t="str">
        <f>T("ALAMEDA DE OSUNA    ")</f>
        <v xml:space="preserve">ALAMEDA DE OSUNA    </v>
      </c>
      <c r="E968" t="str">
        <f>T("MT ")</f>
        <v xml:space="preserve">MT </v>
      </c>
      <c r="F968" t="str">
        <f>T("MOTOCICLETAS   ")</f>
        <v xml:space="preserve">MOTOCICLETAS   </v>
      </c>
      <c r="G968" t="str">
        <f>T("De 1.000,01 CENTIMETROS CUBICOS en adelante       ")</f>
        <v xml:space="preserve">De 1.000,01 CENTIMETROS CUBICOS en adelante       </v>
      </c>
      <c r="H968" t="str">
        <f>T("GASOLINA                                          ")</f>
        <v xml:space="preserve">GASOLINA                                          </v>
      </c>
      <c r="I968">
        <v>84</v>
      </c>
    </row>
    <row r="969" spans="1:9">
      <c r="A969" t="str">
        <f>T("2018")</f>
        <v>2018</v>
      </c>
      <c r="B969" t="str">
        <f>T("FISICO                                            ")</f>
        <v xml:space="preserve">FISICO                                            </v>
      </c>
      <c r="C969" t="str">
        <f>T("BARAJAS             ")</f>
        <v xml:space="preserve">BARAJAS             </v>
      </c>
      <c r="D969" t="str">
        <f>T("AEROPUERTO          ")</f>
        <v xml:space="preserve">AEROPUERTO          </v>
      </c>
      <c r="E969" t="str">
        <f>T("MT ")</f>
        <v xml:space="preserve">MT </v>
      </c>
      <c r="F969" t="str">
        <f>T("MOTOCICLETAS   ")</f>
        <v xml:space="preserve">MOTOCICLETAS   </v>
      </c>
      <c r="G969" t="str">
        <f>T("De menos de 125,01 CENTIMETROS CUBICOS            ")</f>
        <v xml:space="preserve">De menos de 125,01 CENTIMETROS CUBICOS            </v>
      </c>
      <c r="H969" t="str">
        <f>T("GASOLINA                                          ")</f>
        <v xml:space="preserve">GASOLINA                                          </v>
      </c>
      <c r="I969">
        <v>30</v>
      </c>
    </row>
    <row r="970" spans="1:9">
      <c r="A970" t="str">
        <f>T("2018")</f>
        <v>2018</v>
      </c>
      <c r="B970" t="str">
        <f>T("FISICO                                            ")</f>
        <v xml:space="preserve">FISICO                                            </v>
      </c>
      <c r="C970" t="str">
        <f>T("BARAJAS             ")</f>
        <v xml:space="preserve">BARAJAS             </v>
      </c>
      <c r="D970" t="str">
        <f>T("AEROPUERTO          ")</f>
        <v xml:space="preserve">AEROPUERTO          </v>
      </c>
      <c r="E970" t="str">
        <f>T("MT ")</f>
        <v xml:space="preserve">MT </v>
      </c>
      <c r="F970" t="str">
        <f>T("MOTOCICLETAS   ")</f>
        <v xml:space="preserve">MOTOCICLETAS   </v>
      </c>
      <c r="G970" t="str">
        <f>T("De 125,01 a 250 CENTIMETROS CUBICOS               ")</f>
        <v xml:space="preserve">De 125,01 a 250 CENTIMETROS CUBICOS               </v>
      </c>
      <c r="H970" t="str">
        <f>T("GASOLINA                                          ")</f>
        <v xml:space="preserve">GASOLINA                                          </v>
      </c>
      <c r="I970">
        <v>10</v>
      </c>
    </row>
    <row r="971" spans="1:9">
      <c r="A971" t="str">
        <f>T("2018")</f>
        <v>2018</v>
      </c>
      <c r="B971" t="str">
        <f>T("FISICO                                            ")</f>
        <v xml:space="preserve">FISICO                                            </v>
      </c>
      <c r="C971" t="str">
        <f>T("BARAJAS             ")</f>
        <v xml:space="preserve">BARAJAS             </v>
      </c>
      <c r="D971" t="str">
        <f>T("AEROPUERTO          ")</f>
        <v xml:space="preserve">AEROPUERTO          </v>
      </c>
      <c r="E971" t="str">
        <f>T("MT ")</f>
        <v xml:space="preserve">MT </v>
      </c>
      <c r="F971" t="str">
        <f>T("MOTOCICLETAS   ")</f>
        <v xml:space="preserve">MOTOCICLETAS   </v>
      </c>
      <c r="G971" t="str">
        <f>T("De 250,01 a 500 CENTIMETROS CUBICOS               ")</f>
        <v xml:space="preserve">De 250,01 a 500 CENTIMETROS CUBICOS               </v>
      </c>
      <c r="H971" t="str">
        <f>T("GASOLINA                                          ")</f>
        <v xml:space="preserve">GASOLINA                                          </v>
      </c>
      <c r="I971">
        <v>10</v>
      </c>
    </row>
    <row r="972" spans="1:9">
      <c r="A972" t="str">
        <f>T("2018")</f>
        <v>2018</v>
      </c>
      <c r="B972" t="str">
        <f>T("FISICO                                            ")</f>
        <v xml:space="preserve">FISICO                                            </v>
      </c>
      <c r="C972" t="str">
        <f>T("BARAJAS             ")</f>
        <v xml:space="preserve">BARAJAS             </v>
      </c>
      <c r="D972" t="str">
        <f>T("AEROPUERTO          ")</f>
        <v xml:space="preserve">AEROPUERTO          </v>
      </c>
      <c r="E972" t="str">
        <f>T("MT ")</f>
        <v xml:space="preserve">MT </v>
      </c>
      <c r="F972" t="str">
        <f>T("MOTOCICLETAS   ")</f>
        <v xml:space="preserve">MOTOCICLETAS   </v>
      </c>
      <c r="G972" t="str">
        <f>T("De 500,01 a 1.000 CENTIMETROS CUBICOS             ")</f>
        <v xml:space="preserve">De 500,01 a 1.000 CENTIMETROS CUBICOS             </v>
      </c>
      <c r="H972" t="str">
        <f>T("GASOLINA                                          ")</f>
        <v xml:space="preserve">GASOLINA                                          </v>
      </c>
      <c r="I972">
        <v>14</v>
      </c>
    </row>
    <row r="973" spans="1:9">
      <c r="A973" t="str">
        <f>T("2018")</f>
        <v>2018</v>
      </c>
      <c r="B973" t="str">
        <f>T("FISICO                                            ")</f>
        <v xml:space="preserve">FISICO                                            </v>
      </c>
      <c r="C973" t="str">
        <f>T("BARAJAS             ")</f>
        <v xml:space="preserve">BARAJAS             </v>
      </c>
      <c r="D973" t="str">
        <f>T("AEROPUERTO          ")</f>
        <v xml:space="preserve">AEROPUERTO          </v>
      </c>
      <c r="E973" t="str">
        <f>T("MT ")</f>
        <v xml:space="preserve">MT </v>
      </c>
      <c r="F973" t="str">
        <f>T("MOTOCICLETAS   ")</f>
        <v xml:space="preserve">MOTOCICLETAS   </v>
      </c>
      <c r="G973" t="str">
        <f>T("De 1.000,01 CENTIMETROS CUBICOS en adelante       ")</f>
        <v xml:space="preserve">De 1.000,01 CENTIMETROS CUBICOS en adelante       </v>
      </c>
      <c r="H973" t="str">
        <f>T("GASOLINA                                          ")</f>
        <v xml:space="preserve">GASOLINA                                          </v>
      </c>
      <c r="I973">
        <v>1</v>
      </c>
    </row>
    <row r="974" spans="1:9">
      <c r="A974" t="str">
        <f>T("2018")</f>
        <v>2018</v>
      </c>
      <c r="B974" t="str">
        <f>T("FISICO                                            ")</f>
        <v xml:space="preserve">FISICO                                            </v>
      </c>
      <c r="C974" t="str">
        <f>T("BARAJAS             ")</f>
        <v xml:space="preserve">BARAJAS             </v>
      </c>
      <c r="D974" t="str">
        <f>T("CASCO H.BARAJAS     ")</f>
        <v xml:space="preserve">CASCO H.BARAJAS     </v>
      </c>
      <c r="E974" t="str">
        <f>T("MT ")</f>
        <v xml:space="preserve">MT </v>
      </c>
      <c r="F974" t="str">
        <f>T("MOTOCICLETAS   ")</f>
        <v xml:space="preserve">MOTOCICLETAS   </v>
      </c>
      <c r="G974" t="str">
        <f>T("De menos de 125,01 CENTIMETROS CUBICOS            ")</f>
        <v xml:space="preserve">De menos de 125,01 CENTIMETROS CUBICOS            </v>
      </c>
      <c r="H974" t="str">
        <f>T("GASOLINA                                          ")</f>
        <v xml:space="preserve">GASOLINA                                          </v>
      </c>
      <c r="I974">
        <v>131</v>
      </c>
    </row>
    <row r="975" spans="1:9">
      <c r="A975" t="str">
        <f>T("2018")</f>
        <v>2018</v>
      </c>
      <c r="B975" t="str">
        <f>T("FISICO                                            ")</f>
        <v xml:space="preserve">FISICO                                            </v>
      </c>
      <c r="C975" t="str">
        <f>T("BARAJAS             ")</f>
        <v xml:space="preserve">BARAJAS             </v>
      </c>
      <c r="D975" t="str">
        <f>T("CASCO H.BARAJAS     ")</f>
        <v xml:space="preserve">CASCO H.BARAJAS     </v>
      </c>
      <c r="E975" t="str">
        <f>T("MT ")</f>
        <v xml:space="preserve">MT </v>
      </c>
      <c r="F975" t="str">
        <f>T("MOTOCICLETAS   ")</f>
        <v xml:space="preserve">MOTOCICLETAS   </v>
      </c>
      <c r="G975" t="str">
        <f>T("De 125,01 a 250 CENTIMETROS CUBICOS               ")</f>
        <v xml:space="preserve">De 125,01 a 250 CENTIMETROS CUBICOS               </v>
      </c>
      <c r="H975" t="str">
        <f>T("GASOLINA                                          ")</f>
        <v xml:space="preserve">GASOLINA                                          </v>
      </c>
      <c r="I975">
        <v>49</v>
      </c>
    </row>
    <row r="976" spans="1:9">
      <c r="A976" t="str">
        <f>T("2018")</f>
        <v>2018</v>
      </c>
      <c r="B976" t="str">
        <f>T("FISICO                                            ")</f>
        <v xml:space="preserve">FISICO                                            </v>
      </c>
      <c r="C976" t="str">
        <f>T("BARAJAS             ")</f>
        <v xml:space="preserve">BARAJAS             </v>
      </c>
      <c r="D976" t="str">
        <f>T("CASCO H.BARAJAS     ")</f>
        <v xml:space="preserve">CASCO H.BARAJAS     </v>
      </c>
      <c r="E976" t="str">
        <f>T("MT ")</f>
        <v xml:space="preserve">MT </v>
      </c>
      <c r="F976" t="str">
        <f>T("MOTOCICLETAS   ")</f>
        <v xml:space="preserve">MOTOCICLETAS   </v>
      </c>
      <c r="G976" t="str">
        <f>T("De 250,01 a 500 CENTIMETROS CUBICOS               ")</f>
        <v xml:space="preserve">De 250,01 a 500 CENTIMETROS CUBICOS               </v>
      </c>
      <c r="H976" t="str">
        <f>T("GASOLINA                                          ")</f>
        <v xml:space="preserve">GASOLINA                                          </v>
      </c>
      <c r="I976">
        <v>42</v>
      </c>
    </row>
    <row r="977" spans="1:9">
      <c r="A977" t="str">
        <f>T("2018")</f>
        <v>2018</v>
      </c>
      <c r="B977" t="str">
        <f>T("FISICO                                            ")</f>
        <v xml:space="preserve">FISICO                                            </v>
      </c>
      <c r="C977" t="str">
        <f>T("BARAJAS             ")</f>
        <v xml:space="preserve">BARAJAS             </v>
      </c>
      <c r="D977" t="str">
        <f>T("CASCO H.BARAJAS     ")</f>
        <v xml:space="preserve">CASCO H.BARAJAS     </v>
      </c>
      <c r="E977" t="str">
        <f>T("MT ")</f>
        <v xml:space="preserve">MT </v>
      </c>
      <c r="F977" t="str">
        <f>T("MOTOCICLETAS   ")</f>
        <v xml:space="preserve">MOTOCICLETAS   </v>
      </c>
      <c r="G977" t="str">
        <f>T("De 500,01 a 1.000 CENTIMETROS CUBICOS             ")</f>
        <v xml:space="preserve">De 500,01 a 1.000 CENTIMETROS CUBICOS             </v>
      </c>
      <c r="H977" t="str">
        <f>T("GASOLINA                                          ")</f>
        <v xml:space="preserve">GASOLINA                                          </v>
      </c>
      <c r="I977">
        <v>108</v>
      </c>
    </row>
    <row r="978" spans="1:9">
      <c r="A978" t="str">
        <f>T("2018")</f>
        <v>2018</v>
      </c>
      <c r="B978" t="str">
        <f>T("FISICO                                            ")</f>
        <v xml:space="preserve">FISICO                                            </v>
      </c>
      <c r="C978" t="str">
        <f>T("BARAJAS             ")</f>
        <v xml:space="preserve">BARAJAS             </v>
      </c>
      <c r="D978" t="str">
        <f>T("CASCO H.BARAJAS     ")</f>
        <v xml:space="preserve">CASCO H.BARAJAS     </v>
      </c>
      <c r="E978" t="str">
        <f>T("MT ")</f>
        <v xml:space="preserve">MT </v>
      </c>
      <c r="F978" t="str">
        <f>T("MOTOCICLETAS   ")</f>
        <v xml:space="preserve">MOTOCICLETAS   </v>
      </c>
      <c r="G978" t="str">
        <f>T("De 1.000,01 CENTIMETROS CUBICOS en adelante       ")</f>
        <v xml:space="preserve">De 1.000,01 CENTIMETROS CUBICOS en adelante       </v>
      </c>
      <c r="H978" t="str">
        <f>T("GASOLINA                                          ")</f>
        <v xml:space="preserve">GASOLINA                                          </v>
      </c>
      <c r="I978">
        <v>10</v>
      </c>
    </row>
    <row r="979" spans="1:9">
      <c r="A979" t="str">
        <f>T("2018")</f>
        <v>2018</v>
      </c>
      <c r="B979" t="str">
        <f>T("FISICO                                            ")</f>
        <v xml:space="preserve">FISICO                                            </v>
      </c>
      <c r="C979" t="str">
        <f>T("BARAJAS             ")</f>
        <v xml:space="preserve">BARAJAS             </v>
      </c>
      <c r="D979" t="str">
        <f>T("TIMON               ")</f>
        <v xml:space="preserve">TIMON               </v>
      </c>
      <c r="E979" t="str">
        <f>T("MT ")</f>
        <v xml:space="preserve">MT </v>
      </c>
      <c r="F979" t="str">
        <f>T("MOTOCICLETAS   ")</f>
        <v xml:space="preserve">MOTOCICLETAS   </v>
      </c>
      <c r="G979" t="str">
        <f>T("De menos de 125,01 CENTIMETROS CUBICOS            ")</f>
        <v xml:space="preserve">De menos de 125,01 CENTIMETROS CUBICOS            </v>
      </c>
      <c r="H979" t="str">
        <f>T("GASOLINA                                          ")</f>
        <v xml:space="preserve">GASOLINA                                          </v>
      </c>
      <c r="I979">
        <v>197</v>
      </c>
    </row>
    <row r="980" spans="1:9">
      <c r="A980" t="str">
        <f>T("2018")</f>
        <v>2018</v>
      </c>
      <c r="B980" t="str">
        <f>T("FISICO                                            ")</f>
        <v xml:space="preserve">FISICO                                            </v>
      </c>
      <c r="C980" t="str">
        <f>T("BARAJAS             ")</f>
        <v xml:space="preserve">BARAJAS             </v>
      </c>
      <c r="D980" t="str">
        <f>T("TIMON               ")</f>
        <v xml:space="preserve">TIMON               </v>
      </c>
      <c r="E980" t="str">
        <f>T("MT ")</f>
        <v xml:space="preserve">MT </v>
      </c>
      <c r="F980" t="str">
        <f>T("MOTOCICLETAS   ")</f>
        <v xml:space="preserve">MOTOCICLETAS   </v>
      </c>
      <c r="G980" t="str">
        <f>T("De 125,01 a 250 CENTIMETROS CUBICOS               ")</f>
        <v xml:space="preserve">De 125,01 a 250 CENTIMETROS CUBICOS               </v>
      </c>
      <c r="H980" t="str">
        <f>T("GASOLINA                                          ")</f>
        <v xml:space="preserve">GASOLINA                                          </v>
      </c>
      <c r="I980">
        <v>74</v>
      </c>
    </row>
    <row r="981" spans="1:9">
      <c r="A981" t="str">
        <f>T("2018")</f>
        <v>2018</v>
      </c>
      <c r="B981" t="str">
        <f>T("FISICO                                            ")</f>
        <v xml:space="preserve">FISICO                                            </v>
      </c>
      <c r="C981" t="str">
        <f>T("BARAJAS             ")</f>
        <v xml:space="preserve">BARAJAS             </v>
      </c>
      <c r="D981" t="str">
        <f>T("TIMON               ")</f>
        <v xml:space="preserve">TIMON               </v>
      </c>
      <c r="E981" t="str">
        <f>T("MT ")</f>
        <v xml:space="preserve">MT </v>
      </c>
      <c r="F981" t="str">
        <f>T("MOTOCICLETAS   ")</f>
        <v xml:space="preserve">MOTOCICLETAS   </v>
      </c>
      <c r="G981" t="str">
        <f>T("De 250,01 a 500 CENTIMETROS CUBICOS               ")</f>
        <v xml:space="preserve">De 250,01 a 500 CENTIMETROS CUBICOS               </v>
      </c>
      <c r="H981" t="str">
        <f>T("GASOLINA                                          ")</f>
        <v xml:space="preserve">GASOLINA                                          </v>
      </c>
      <c r="I981">
        <v>65</v>
      </c>
    </row>
    <row r="982" spans="1:9">
      <c r="A982" t="str">
        <f>T("2018")</f>
        <v>2018</v>
      </c>
      <c r="B982" t="str">
        <f>T("FISICO                                            ")</f>
        <v xml:space="preserve">FISICO                                            </v>
      </c>
      <c r="C982" t="str">
        <f>T("BARAJAS             ")</f>
        <v xml:space="preserve">BARAJAS             </v>
      </c>
      <c r="D982" t="str">
        <f>T("TIMON               ")</f>
        <v xml:space="preserve">TIMON               </v>
      </c>
      <c r="E982" t="str">
        <f>T("MT ")</f>
        <v xml:space="preserve">MT </v>
      </c>
      <c r="F982" t="str">
        <f>T("MOTOCICLETAS   ")</f>
        <v xml:space="preserve">MOTOCICLETAS   </v>
      </c>
      <c r="G982" t="str">
        <f>T("De 500,01 a 1.000 CENTIMETROS CUBICOS             ")</f>
        <v xml:space="preserve">De 500,01 a 1.000 CENTIMETROS CUBICOS             </v>
      </c>
      <c r="H982" t="str">
        <f>T("GASOLINA                                          ")</f>
        <v xml:space="preserve">GASOLINA                                          </v>
      </c>
      <c r="I982">
        <v>169</v>
      </c>
    </row>
    <row r="983" spans="1:9">
      <c r="A983" t="str">
        <f>T("2018")</f>
        <v>2018</v>
      </c>
      <c r="B983" t="str">
        <f>T("FISICO                                            ")</f>
        <v xml:space="preserve">FISICO                                            </v>
      </c>
      <c r="C983" t="str">
        <f>T("BARAJAS             ")</f>
        <v xml:space="preserve">BARAJAS             </v>
      </c>
      <c r="D983" t="str">
        <f>T("TIMON               ")</f>
        <v xml:space="preserve">TIMON               </v>
      </c>
      <c r="E983" t="str">
        <f>T("MT ")</f>
        <v xml:space="preserve">MT </v>
      </c>
      <c r="F983" t="str">
        <f>T("MOTOCICLETAS   ")</f>
        <v xml:space="preserve">MOTOCICLETAS   </v>
      </c>
      <c r="G983" t="str">
        <f>T("De 1.000,01 CENTIMETROS CUBICOS en adelante       ")</f>
        <v xml:space="preserve">De 1.000,01 CENTIMETROS CUBICOS en adelante       </v>
      </c>
      <c r="H983" t="str">
        <f>T("GASOLINA                                          ")</f>
        <v xml:space="preserve">GASOLINA                                          </v>
      </c>
      <c r="I983">
        <v>47</v>
      </c>
    </row>
    <row r="984" spans="1:9">
      <c r="A984" t="str">
        <f>T("2018")</f>
        <v>2018</v>
      </c>
      <c r="B984" t="str">
        <f>T("FISICO                                            ")</f>
        <v xml:space="preserve">FISICO                                            </v>
      </c>
      <c r="C984" t="str">
        <f>T("BARAJAS             ")</f>
        <v xml:space="preserve">BARAJAS             </v>
      </c>
      <c r="D984" t="str">
        <f>T("CORRALEJOS          ")</f>
        <v xml:space="preserve">CORRALEJOS          </v>
      </c>
      <c r="E984" t="str">
        <f>T("MT ")</f>
        <v xml:space="preserve">MT </v>
      </c>
      <c r="F984" t="str">
        <f>T("MOTOCICLETAS   ")</f>
        <v xml:space="preserve">MOTOCICLETAS   </v>
      </c>
      <c r="G984" t="str">
        <f>T("De menos de 125,01 CENTIMETROS CUBICOS            ")</f>
        <v xml:space="preserve">De menos de 125,01 CENTIMETROS CUBICOS            </v>
      </c>
      <c r="H984" t="str">
        <f>T("GASOLINA                                          ")</f>
        <v xml:space="preserve">GASOLINA                                          </v>
      </c>
      <c r="I984">
        <v>173</v>
      </c>
    </row>
    <row r="985" spans="1:9">
      <c r="A985" t="str">
        <f>T("2018")</f>
        <v>2018</v>
      </c>
      <c r="B985" t="str">
        <f>T("FISICO                                            ")</f>
        <v xml:space="preserve">FISICO                                            </v>
      </c>
      <c r="C985" t="str">
        <f>T("BARAJAS             ")</f>
        <v xml:space="preserve">BARAJAS             </v>
      </c>
      <c r="D985" t="str">
        <f>T("CORRALEJOS          ")</f>
        <v xml:space="preserve">CORRALEJOS          </v>
      </c>
      <c r="E985" t="str">
        <f>T("MT ")</f>
        <v xml:space="preserve">MT </v>
      </c>
      <c r="F985" t="str">
        <f>T("MOTOCICLETAS   ")</f>
        <v xml:space="preserve">MOTOCICLETAS   </v>
      </c>
      <c r="G985" t="str">
        <f>T("De 125,01 a 250 CENTIMETROS CUBICOS               ")</f>
        <v xml:space="preserve">De 125,01 a 250 CENTIMETROS CUBICOS               </v>
      </c>
      <c r="H985" t="str">
        <f>T("GASOLINA                                          ")</f>
        <v xml:space="preserve">GASOLINA                                          </v>
      </c>
      <c r="I985">
        <v>72</v>
      </c>
    </row>
    <row r="986" spans="1:9">
      <c r="A986" t="str">
        <f>T("2018")</f>
        <v>2018</v>
      </c>
      <c r="B986" t="str">
        <f>T("FISICO                                            ")</f>
        <v xml:space="preserve">FISICO                                            </v>
      </c>
      <c r="C986" t="str">
        <f>T("BARAJAS             ")</f>
        <v xml:space="preserve">BARAJAS             </v>
      </c>
      <c r="D986" t="str">
        <f>T("CORRALEJOS          ")</f>
        <v xml:space="preserve">CORRALEJOS          </v>
      </c>
      <c r="E986" t="str">
        <f>T("MT ")</f>
        <v xml:space="preserve">MT </v>
      </c>
      <c r="F986" t="str">
        <f>T("MOTOCICLETAS   ")</f>
        <v xml:space="preserve">MOTOCICLETAS   </v>
      </c>
      <c r="G986" t="str">
        <f>T("De 250,01 a 500 CENTIMETROS CUBICOS               ")</f>
        <v xml:space="preserve">De 250,01 a 500 CENTIMETROS CUBICOS               </v>
      </c>
      <c r="H986" t="str">
        <f>T("GASOLINA                                          ")</f>
        <v xml:space="preserve">GASOLINA                                          </v>
      </c>
      <c r="I986">
        <v>78</v>
      </c>
    </row>
    <row r="987" spans="1:9">
      <c r="A987" t="str">
        <f>T("2018")</f>
        <v>2018</v>
      </c>
      <c r="B987" t="str">
        <f>T("FISICO                                            ")</f>
        <v xml:space="preserve">FISICO                                            </v>
      </c>
      <c r="C987" t="str">
        <f>T("BARAJAS             ")</f>
        <v xml:space="preserve">BARAJAS             </v>
      </c>
      <c r="D987" t="str">
        <f>T("CORRALEJOS          ")</f>
        <v xml:space="preserve">CORRALEJOS          </v>
      </c>
      <c r="E987" t="str">
        <f>T("MT ")</f>
        <v xml:space="preserve">MT </v>
      </c>
      <c r="F987" t="str">
        <f>T("MOTOCICLETAS   ")</f>
        <v xml:space="preserve">MOTOCICLETAS   </v>
      </c>
      <c r="G987" t="str">
        <f>T("De 500,01 a 1.000 CENTIMETROS CUBICOS             ")</f>
        <v xml:space="preserve">De 500,01 a 1.000 CENTIMETROS CUBICOS             </v>
      </c>
      <c r="H987" t="str">
        <f>T("GASOLINA                                          ")</f>
        <v xml:space="preserve">GASOLINA                                          </v>
      </c>
      <c r="I987">
        <v>126</v>
      </c>
    </row>
    <row r="988" spans="1:9">
      <c r="A988" t="str">
        <f>T("2018")</f>
        <v>2018</v>
      </c>
      <c r="B988" t="str">
        <f>T("FISICO                                            ")</f>
        <v xml:space="preserve">FISICO                                            </v>
      </c>
      <c r="C988" t="str">
        <f>T("BARAJAS             ")</f>
        <v xml:space="preserve">BARAJAS             </v>
      </c>
      <c r="D988" t="str">
        <f>T("CORRALEJOS          ")</f>
        <v xml:space="preserve">CORRALEJOS          </v>
      </c>
      <c r="E988" t="str">
        <f>T("MT ")</f>
        <v xml:space="preserve">MT </v>
      </c>
      <c r="F988" t="str">
        <f>T("MOTOCICLETAS   ")</f>
        <v xml:space="preserve">MOTOCICLETAS   </v>
      </c>
      <c r="G988" t="str">
        <f>T("De 1.000,01 CENTIMETROS CUBICOS en adelante       ")</f>
        <v xml:space="preserve">De 1.000,01 CENTIMETROS CUBICOS en adelante       </v>
      </c>
      <c r="H988" t="str">
        <f>T("GASOLINA                                          ")</f>
        <v xml:space="preserve">GASOLINA                                          </v>
      </c>
      <c r="I988">
        <v>47</v>
      </c>
    </row>
    <row r="989" spans="1:9">
      <c r="A989" t="str">
        <f>T("2018")</f>
        <v>2018</v>
      </c>
      <c r="B989" t="str">
        <f>T("JURIDICO                                          ")</f>
        <v xml:space="preserve">JURIDICO                                          </v>
      </c>
      <c r="C989" t="str">
        <f>T("BARAJAS             ")</f>
        <v xml:space="preserve">BARAJAS             </v>
      </c>
      <c r="D989" t="str">
        <f>T("ALAMEDA DE OSUNA    ")</f>
        <v xml:space="preserve">ALAMEDA DE OSUNA    </v>
      </c>
      <c r="E989" t="str">
        <f>T("MT ")</f>
        <v xml:space="preserve">MT </v>
      </c>
      <c r="F989" t="str">
        <f>T("MOTOCICLETAS   ")</f>
        <v xml:space="preserve">MOTOCICLETAS   </v>
      </c>
      <c r="G989" t="str">
        <f>T("De menos de 125,01 CENTIMETROS CUBICOS            ")</f>
        <v xml:space="preserve">De menos de 125,01 CENTIMETROS CUBICOS            </v>
      </c>
      <c r="H989" t="str">
        <f>T("GASOLINA                                          ")</f>
        <v xml:space="preserve">GASOLINA                                          </v>
      </c>
      <c r="I989">
        <v>13</v>
      </c>
    </row>
    <row r="990" spans="1:9">
      <c r="A990" t="str">
        <f>T("2018")</f>
        <v>2018</v>
      </c>
      <c r="B990" t="str">
        <f>T("JURIDICO                                          ")</f>
        <v xml:space="preserve">JURIDICO                                          </v>
      </c>
      <c r="C990" t="str">
        <f>T("BARAJAS             ")</f>
        <v xml:space="preserve">BARAJAS             </v>
      </c>
      <c r="D990" t="str">
        <f>T("ALAMEDA DE OSUNA    ")</f>
        <v xml:space="preserve">ALAMEDA DE OSUNA    </v>
      </c>
      <c r="E990" t="str">
        <f>T("MT ")</f>
        <v xml:space="preserve">MT </v>
      </c>
      <c r="F990" t="str">
        <f>T("MOTOCICLETAS   ")</f>
        <v xml:space="preserve">MOTOCICLETAS   </v>
      </c>
      <c r="G990" t="str">
        <f>T("De 125,01 a 250 CENTIMETROS CUBICOS               ")</f>
        <v xml:space="preserve">De 125,01 a 250 CENTIMETROS CUBICOS               </v>
      </c>
      <c r="H990" t="str">
        <f>T("GASOLINA                                          ")</f>
        <v xml:space="preserve">GASOLINA                                          </v>
      </c>
      <c r="I990">
        <v>6</v>
      </c>
    </row>
    <row r="991" spans="1:9">
      <c r="A991" t="str">
        <f>T("2018")</f>
        <v>2018</v>
      </c>
      <c r="B991" t="str">
        <f>T("JURIDICO                                          ")</f>
        <v xml:space="preserve">JURIDICO                                          </v>
      </c>
      <c r="C991" t="str">
        <f>T("BARAJAS             ")</f>
        <v xml:space="preserve">BARAJAS             </v>
      </c>
      <c r="D991" t="str">
        <f>T("ALAMEDA DE OSUNA    ")</f>
        <v xml:space="preserve">ALAMEDA DE OSUNA    </v>
      </c>
      <c r="E991" t="str">
        <f>T("MT ")</f>
        <v xml:space="preserve">MT </v>
      </c>
      <c r="F991" t="str">
        <f>T("MOTOCICLETAS   ")</f>
        <v xml:space="preserve">MOTOCICLETAS   </v>
      </c>
      <c r="G991" t="str">
        <f>T("De 250,01 a 500 CENTIMETROS CUBICOS               ")</f>
        <v xml:space="preserve">De 250,01 a 500 CENTIMETROS CUBICOS               </v>
      </c>
      <c r="H991" t="str">
        <f>T("GASOLINA                                          ")</f>
        <v xml:space="preserve">GASOLINA                                          </v>
      </c>
      <c r="I991">
        <v>3</v>
      </c>
    </row>
    <row r="992" spans="1:9">
      <c r="A992" t="str">
        <f>T("2018")</f>
        <v>2018</v>
      </c>
      <c r="B992" t="str">
        <f>T("JURIDICO                                          ")</f>
        <v xml:space="preserve">JURIDICO                                          </v>
      </c>
      <c r="C992" t="str">
        <f>T("BARAJAS             ")</f>
        <v xml:space="preserve">BARAJAS             </v>
      </c>
      <c r="D992" t="str">
        <f>T("ALAMEDA DE OSUNA    ")</f>
        <v xml:space="preserve">ALAMEDA DE OSUNA    </v>
      </c>
      <c r="E992" t="str">
        <f>T("MT ")</f>
        <v xml:space="preserve">MT </v>
      </c>
      <c r="F992" t="str">
        <f>T("MOTOCICLETAS   ")</f>
        <v xml:space="preserve">MOTOCICLETAS   </v>
      </c>
      <c r="G992" t="str">
        <f>T("De 500,01 a 1.000 CENTIMETROS CUBICOS             ")</f>
        <v xml:space="preserve">De 500,01 a 1.000 CENTIMETROS CUBICOS             </v>
      </c>
      <c r="H992" t="str">
        <f>T("GASOLINA                                          ")</f>
        <v xml:space="preserve">GASOLINA                                          </v>
      </c>
      <c r="I992">
        <v>5</v>
      </c>
    </row>
    <row r="993" spans="1:9">
      <c r="A993" t="str">
        <f>T("2018")</f>
        <v>2018</v>
      </c>
      <c r="B993" t="str">
        <f>T("JURIDICO                                          ")</f>
        <v xml:space="preserve">JURIDICO                                          </v>
      </c>
      <c r="C993" t="str">
        <f>T("BARAJAS             ")</f>
        <v xml:space="preserve">BARAJAS             </v>
      </c>
      <c r="D993" t="str">
        <f>T("ALAMEDA DE OSUNA    ")</f>
        <v xml:space="preserve">ALAMEDA DE OSUNA    </v>
      </c>
      <c r="E993" t="str">
        <f>T("MT ")</f>
        <v xml:space="preserve">MT </v>
      </c>
      <c r="F993" t="str">
        <f>T("MOTOCICLETAS   ")</f>
        <v xml:space="preserve">MOTOCICLETAS   </v>
      </c>
      <c r="G993" t="str">
        <f>T("De 1.000,01 CENTIMETROS CUBICOS en adelante       ")</f>
        <v xml:space="preserve">De 1.000,01 CENTIMETROS CUBICOS en adelante       </v>
      </c>
      <c r="H993" t="str">
        <f>T("GASOLINA                                          ")</f>
        <v xml:space="preserve">GASOLINA                                          </v>
      </c>
      <c r="I993">
        <v>2</v>
      </c>
    </row>
    <row r="994" spans="1:9">
      <c r="A994" t="str">
        <f>T("2018")</f>
        <v>2018</v>
      </c>
      <c r="B994" t="str">
        <f>T("JURIDICO                                          ")</f>
        <v xml:space="preserve">JURIDICO                                          </v>
      </c>
      <c r="C994" t="str">
        <f>T("BARAJAS             ")</f>
        <v xml:space="preserve">BARAJAS             </v>
      </c>
      <c r="D994" t="str">
        <f>T("AEROPUERTO          ")</f>
        <v xml:space="preserve">AEROPUERTO          </v>
      </c>
      <c r="E994" t="str">
        <f>T("MT ")</f>
        <v xml:space="preserve">MT </v>
      </c>
      <c r="F994" t="str">
        <f>T("MOTOCICLETAS   ")</f>
        <v xml:space="preserve">MOTOCICLETAS   </v>
      </c>
      <c r="G994" t="str">
        <f>T("De menos de 125,01 CENTIMETROS CUBICOS            ")</f>
        <v xml:space="preserve">De menos de 125,01 CENTIMETROS CUBICOS            </v>
      </c>
      <c r="H994" t="str">
        <f>T("GASOLINA                                          ")</f>
        <v xml:space="preserve">GASOLINA                                          </v>
      </c>
      <c r="I994">
        <v>17</v>
      </c>
    </row>
    <row r="995" spans="1:9">
      <c r="A995" t="str">
        <f>T("2018")</f>
        <v>2018</v>
      </c>
      <c r="B995" t="str">
        <f>T("JURIDICO                                          ")</f>
        <v xml:space="preserve">JURIDICO                                          </v>
      </c>
      <c r="C995" t="str">
        <f>T("BARAJAS             ")</f>
        <v xml:space="preserve">BARAJAS             </v>
      </c>
      <c r="D995" t="str">
        <f>T("AEROPUERTO          ")</f>
        <v xml:space="preserve">AEROPUERTO          </v>
      </c>
      <c r="E995" t="str">
        <f>T("MT ")</f>
        <v xml:space="preserve">MT </v>
      </c>
      <c r="F995" t="str">
        <f>T("MOTOCICLETAS   ")</f>
        <v xml:space="preserve">MOTOCICLETAS   </v>
      </c>
      <c r="G995" t="str">
        <f>T("De 125,01 a 250 CENTIMETROS CUBICOS               ")</f>
        <v xml:space="preserve">De 125,01 a 250 CENTIMETROS CUBICOS               </v>
      </c>
      <c r="H995" t="str">
        <f>T("GASOLINA                                          ")</f>
        <v xml:space="preserve">GASOLINA                                          </v>
      </c>
      <c r="I995">
        <v>3</v>
      </c>
    </row>
    <row r="996" spans="1:9">
      <c r="A996" t="str">
        <f>T("2018")</f>
        <v>2018</v>
      </c>
      <c r="B996" t="str">
        <f>T("JURIDICO                                          ")</f>
        <v xml:space="preserve">JURIDICO                                          </v>
      </c>
      <c r="C996" t="str">
        <f>T("BARAJAS             ")</f>
        <v xml:space="preserve">BARAJAS             </v>
      </c>
      <c r="D996" t="str">
        <f>T("AEROPUERTO          ")</f>
        <v xml:space="preserve">AEROPUERTO          </v>
      </c>
      <c r="E996" t="str">
        <f>T("MT ")</f>
        <v xml:space="preserve">MT </v>
      </c>
      <c r="F996" t="str">
        <f>T("MOTOCICLETAS   ")</f>
        <v xml:space="preserve">MOTOCICLETAS   </v>
      </c>
      <c r="G996" t="str">
        <f>T("De 250,01 a 500 CENTIMETROS CUBICOS               ")</f>
        <v xml:space="preserve">De 250,01 a 500 CENTIMETROS CUBICOS               </v>
      </c>
      <c r="H996" t="str">
        <f>T("GASOLINA                                          ")</f>
        <v xml:space="preserve">GASOLINA                                          </v>
      </c>
      <c r="I996">
        <v>2</v>
      </c>
    </row>
    <row r="997" spans="1:9">
      <c r="A997" t="str">
        <f>T("2018")</f>
        <v>2018</v>
      </c>
      <c r="B997" t="str">
        <f>T("JURIDICO                                          ")</f>
        <v xml:space="preserve">JURIDICO                                          </v>
      </c>
      <c r="C997" t="str">
        <f>T("BARAJAS             ")</f>
        <v xml:space="preserve">BARAJAS             </v>
      </c>
      <c r="D997" t="str">
        <f>T("AEROPUERTO          ")</f>
        <v xml:space="preserve">AEROPUERTO          </v>
      </c>
      <c r="E997" t="str">
        <f>T("MT ")</f>
        <v xml:space="preserve">MT </v>
      </c>
      <c r="F997" t="str">
        <f>T("MOTOCICLETAS   ")</f>
        <v xml:space="preserve">MOTOCICLETAS   </v>
      </c>
      <c r="G997" t="str">
        <f>T("De 500,01 a 1.000 CENTIMETROS CUBICOS             ")</f>
        <v xml:space="preserve">De 500,01 a 1.000 CENTIMETROS CUBICOS             </v>
      </c>
      <c r="H997" t="str">
        <f>T("GASOLINA                                          ")</f>
        <v xml:space="preserve">GASOLINA                                          </v>
      </c>
      <c r="I997">
        <v>1</v>
      </c>
    </row>
    <row r="998" spans="1:9">
      <c r="A998" t="str">
        <f>T("2018")</f>
        <v>2018</v>
      </c>
      <c r="B998" t="str">
        <f>T("JURIDICO                                          ")</f>
        <v xml:space="preserve">JURIDICO                                          </v>
      </c>
      <c r="C998" t="str">
        <f>T("BARAJAS             ")</f>
        <v xml:space="preserve">BARAJAS             </v>
      </c>
      <c r="D998" t="str">
        <f>T("CASCO H.BARAJAS     ")</f>
        <v xml:space="preserve">CASCO H.BARAJAS     </v>
      </c>
      <c r="E998" t="str">
        <f>T("MT ")</f>
        <v xml:space="preserve">MT </v>
      </c>
      <c r="F998" t="str">
        <f>T("MOTOCICLETAS   ")</f>
        <v xml:space="preserve">MOTOCICLETAS   </v>
      </c>
      <c r="G998" t="str">
        <f>T("De menos de 125,01 CENTIMETROS CUBICOS            ")</f>
        <v xml:space="preserve">De menos de 125,01 CENTIMETROS CUBICOS            </v>
      </c>
      <c r="H998" t="str">
        <f>T("GASOLINA                                          ")</f>
        <v xml:space="preserve">GASOLINA                                          </v>
      </c>
      <c r="I998">
        <v>13</v>
      </c>
    </row>
    <row r="999" spans="1:9">
      <c r="A999" t="str">
        <f>T("2018")</f>
        <v>2018</v>
      </c>
      <c r="B999" t="str">
        <f>T("JURIDICO                                          ")</f>
        <v xml:space="preserve">JURIDICO                                          </v>
      </c>
      <c r="C999" t="str">
        <f>T("BARAJAS             ")</f>
        <v xml:space="preserve">BARAJAS             </v>
      </c>
      <c r="D999" t="str">
        <f>T("CASCO H.BARAJAS     ")</f>
        <v xml:space="preserve">CASCO H.BARAJAS     </v>
      </c>
      <c r="E999" t="str">
        <f>T("MT ")</f>
        <v xml:space="preserve">MT </v>
      </c>
      <c r="F999" t="str">
        <f>T("MOTOCICLETAS   ")</f>
        <v xml:space="preserve">MOTOCICLETAS   </v>
      </c>
      <c r="G999" t="str">
        <f>T("De 125,01 a 250 CENTIMETROS CUBICOS               ")</f>
        <v xml:space="preserve">De 125,01 a 250 CENTIMETROS CUBICOS               </v>
      </c>
      <c r="H999" t="str">
        <f>T("GASOLINA                                          ")</f>
        <v xml:space="preserve">GASOLINA                                          </v>
      </c>
      <c r="I999">
        <v>2</v>
      </c>
    </row>
    <row r="1000" spans="1:9">
      <c r="A1000" t="str">
        <f>T("2018")</f>
        <v>2018</v>
      </c>
      <c r="B1000" t="str">
        <f>T("JURIDICO                                          ")</f>
        <v xml:space="preserve">JURIDICO                                          </v>
      </c>
      <c r="C1000" t="str">
        <f>T("BARAJAS             ")</f>
        <v xml:space="preserve">BARAJAS             </v>
      </c>
      <c r="D1000" t="str">
        <f>T("CASCO H.BARAJAS     ")</f>
        <v xml:space="preserve">CASCO H.BARAJAS     </v>
      </c>
      <c r="E1000" t="str">
        <f>T("MT ")</f>
        <v xml:space="preserve">MT </v>
      </c>
      <c r="F1000" t="str">
        <f>T("MOTOCICLETAS   ")</f>
        <v xml:space="preserve">MOTOCICLETAS   </v>
      </c>
      <c r="G1000" t="str">
        <f>T("De 250,01 a 500 CENTIMETROS CUBICOS               ")</f>
        <v xml:space="preserve">De 250,01 a 500 CENTIMETROS CUBICOS               </v>
      </c>
      <c r="H1000" t="str">
        <f>T("GASOLINA                                          ")</f>
        <v xml:space="preserve">GASOLINA                                          </v>
      </c>
      <c r="I1000">
        <v>2</v>
      </c>
    </row>
    <row r="1001" spans="1:9">
      <c r="A1001" t="str">
        <f>T("2018")</f>
        <v>2018</v>
      </c>
      <c r="B1001" t="str">
        <f>T("JURIDICO                                          ")</f>
        <v xml:space="preserve">JURIDICO                                          </v>
      </c>
      <c r="C1001" t="str">
        <f>T("BARAJAS             ")</f>
        <v xml:space="preserve">BARAJAS             </v>
      </c>
      <c r="D1001" t="str">
        <f>T("CASCO H.BARAJAS     ")</f>
        <v xml:space="preserve">CASCO H.BARAJAS     </v>
      </c>
      <c r="E1001" t="str">
        <f>T("MT ")</f>
        <v xml:space="preserve">MT </v>
      </c>
      <c r="F1001" t="str">
        <f>T("MOTOCICLETAS   ")</f>
        <v xml:space="preserve">MOTOCICLETAS   </v>
      </c>
      <c r="G1001" t="str">
        <f>T("De 500,01 a 1.000 CENTIMETROS CUBICOS             ")</f>
        <v xml:space="preserve">De 500,01 a 1.000 CENTIMETROS CUBICOS             </v>
      </c>
      <c r="H1001" t="str">
        <f>T("GASOLINA                                          ")</f>
        <v xml:space="preserve">GASOLINA                                          </v>
      </c>
      <c r="I1001">
        <v>4</v>
      </c>
    </row>
    <row r="1002" spans="1:9">
      <c r="A1002" t="str">
        <f>T("2018")</f>
        <v>2018</v>
      </c>
      <c r="B1002" t="str">
        <f>T("JURIDICO                                          ")</f>
        <v xml:space="preserve">JURIDICO                                          </v>
      </c>
      <c r="C1002" t="str">
        <f>T("BARAJAS             ")</f>
        <v xml:space="preserve">BARAJAS             </v>
      </c>
      <c r="D1002" t="str">
        <f>T("CASCO H.BARAJAS     ")</f>
        <v xml:space="preserve">CASCO H.BARAJAS     </v>
      </c>
      <c r="E1002" t="str">
        <f>T("MT ")</f>
        <v xml:space="preserve">MT </v>
      </c>
      <c r="F1002" t="str">
        <f>T("MOTOCICLETAS   ")</f>
        <v xml:space="preserve">MOTOCICLETAS   </v>
      </c>
      <c r="G1002" t="str">
        <f>T("De 1.000,01 CENTIMETROS CUBICOS en adelante       ")</f>
        <v xml:space="preserve">De 1.000,01 CENTIMETROS CUBICOS en adelante       </v>
      </c>
      <c r="H1002" t="str">
        <f>T("GASOLINA                                          ")</f>
        <v xml:space="preserve">GASOLINA                                          </v>
      </c>
      <c r="I1002">
        <v>3</v>
      </c>
    </row>
    <row r="1003" spans="1:9">
      <c r="A1003" t="str">
        <f>T("2018")</f>
        <v>2018</v>
      </c>
      <c r="B1003" t="str">
        <f>T("JURIDICO                                          ")</f>
        <v xml:space="preserve">JURIDICO                                          </v>
      </c>
      <c r="C1003" t="str">
        <f>T("BARAJAS             ")</f>
        <v xml:space="preserve">BARAJAS             </v>
      </c>
      <c r="D1003" t="str">
        <f>T("TIMON               ")</f>
        <v xml:space="preserve">TIMON               </v>
      </c>
      <c r="E1003" t="str">
        <f>T("MT ")</f>
        <v xml:space="preserve">MT </v>
      </c>
      <c r="F1003" t="str">
        <f>T("MOTOCICLETAS   ")</f>
        <v xml:space="preserve">MOTOCICLETAS   </v>
      </c>
      <c r="G1003" t="str">
        <f>T("De menos de 125,01 CENTIMETROS CUBICOS            ")</f>
        <v xml:space="preserve">De menos de 125,01 CENTIMETROS CUBICOS            </v>
      </c>
      <c r="H1003" t="str">
        <f>T("GASOLINA                                          ")</f>
        <v xml:space="preserve">GASOLINA                                          </v>
      </c>
      <c r="I1003">
        <v>3</v>
      </c>
    </row>
    <row r="1004" spans="1:9">
      <c r="A1004" t="str">
        <f>T("2018")</f>
        <v>2018</v>
      </c>
      <c r="B1004" t="str">
        <f>T("JURIDICO                                          ")</f>
        <v xml:space="preserve">JURIDICO                                          </v>
      </c>
      <c r="C1004" t="str">
        <f>T("BARAJAS             ")</f>
        <v xml:space="preserve">BARAJAS             </v>
      </c>
      <c r="D1004" t="str">
        <f>T("TIMON               ")</f>
        <v xml:space="preserve">TIMON               </v>
      </c>
      <c r="E1004" t="str">
        <f>T("MT ")</f>
        <v xml:space="preserve">MT </v>
      </c>
      <c r="F1004" t="str">
        <f>T("MOTOCICLETAS   ")</f>
        <v xml:space="preserve">MOTOCICLETAS   </v>
      </c>
      <c r="G1004" t="str">
        <f>T("De 125,01 a 250 CENTIMETROS CUBICOS               ")</f>
        <v xml:space="preserve">De 125,01 a 250 CENTIMETROS CUBICOS               </v>
      </c>
      <c r="H1004" t="str">
        <f>T("GASOLINA                                          ")</f>
        <v xml:space="preserve">GASOLINA                                          </v>
      </c>
      <c r="I1004">
        <v>3</v>
      </c>
    </row>
    <row r="1005" spans="1:9">
      <c r="A1005" t="str">
        <f>T("2018")</f>
        <v>2018</v>
      </c>
      <c r="B1005" t="str">
        <f>T("JURIDICO                                          ")</f>
        <v xml:space="preserve">JURIDICO                                          </v>
      </c>
      <c r="C1005" t="str">
        <f>T("BARAJAS             ")</f>
        <v xml:space="preserve">BARAJAS             </v>
      </c>
      <c r="D1005" t="str">
        <f>T("TIMON               ")</f>
        <v xml:space="preserve">TIMON               </v>
      </c>
      <c r="E1005" t="str">
        <f>T("MT ")</f>
        <v xml:space="preserve">MT </v>
      </c>
      <c r="F1005" t="str">
        <f>T("MOTOCICLETAS   ")</f>
        <v xml:space="preserve">MOTOCICLETAS   </v>
      </c>
      <c r="G1005" t="str">
        <f>T("De 250,01 a 500 CENTIMETROS CUBICOS               ")</f>
        <v xml:space="preserve">De 250,01 a 500 CENTIMETROS CUBICOS               </v>
      </c>
      <c r="H1005" t="str">
        <f>T("GASOLINA                                          ")</f>
        <v xml:space="preserve">GASOLINA                                          </v>
      </c>
      <c r="I1005">
        <v>3</v>
      </c>
    </row>
    <row r="1006" spans="1:9">
      <c r="A1006" t="str">
        <f>T("2018")</f>
        <v>2018</v>
      </c>
      <c r="B1006" t="str">
        <f>T("JURIDICO                                          ")</f>
        <v xml:space="preserve">JURIDICO                                          </v>
      </c>
      <c r="C1006" t="str">
        <f>T("BARAJAS             ")</f>
        <v xml:space="preserve">BARAJAS             </v>
      </c>
      <c r="D1006" t="str">
        <f>T("TIMON               ")</f>
        <v xml:space="preserve">TIMON               </v>
      </c>
      <c r="E1006" t="str">
        <f>T("MT ")</f>
        <v xml:space="preserve">MT </v>
      </c>
      <c r="F1006" t="str">
        <f>T("MOTOCICLETAS   ")</f>
        <v xml:space="preserve">MOTOCICLETAS   </v>
      </c>
      <c r="G1006" t="str">
        <f>T("De 500,01 a 1.000 CENTIMETROS CUBICOS             ")</f>
        <v xml:space="preserve">De 500,01 a 1.000 CENTIMETROS CUBICOS             </v>
      </c>
      <c r="H1006" t="str">
        <f>T("GASOLINA                                          ")</f>
        <v xml:space="preserve">GASOLINA                                          </v>
      </c>
      <c r="I1006">
        <v>3</v>
      </c>
    </row>
    <row r="1007" spans="1:9">
      <c r="A1007" t="str">
        <f>T("2018")</f>
        <v>2018</v>
      </c>
      <c r="B1007" t="str">
        <f>T("JURIDICO                                          ")</f>
        <v xml:space="preserve">JURIDICO                                          </v>
      </c>
      <c r="C1007" t="str">
        <f>T("BARAJAS             ")</f>
        <v xml:space="preserve">BARAJAS             </v>
      </c>
      <c r="D1007" t="str">
        <f>T("CORRALEJOS          ")</f>
        <v xml:space="preserve">CORRALEJOS          </v>
      </c>
      <c r="E1007" t="str">
        <f>T("MT ")</f>
        <v xml:space="preserve">MT </v>
      </c>
      <c r="F1007" t="str">
        <f>T("MOTOCICLETAS   ")</f>
        <v xml:space="preserve">MOTOCICLETAS   </v>
      </c>
      <c r="G1007" t="str">
        <f>T("De menos de 125,01 CENTIMETROS CUBICOS            ")</f>
        <v xml:space="preserve">De menos de 125,01 CENTIMETROS CUBICOS            </v>
      </c>
      <c r="H1007" t="str">
        <f>T("GASOLINA                                          ")</f>
        <v xml:space="preserve">GASOLINA                                          </v>
      </c>
      <c r="I1007">
        <v>177</v>
      </c>
    </row>
    <row r="1008" spans="1:9">
      <c r="A1008" t="str">
        <f>T("2018")</f>
        <v>2018</v>
      </c>
      <c r="B1008" t="str">
        <f>T("JURIDICO                                          ")</f>
        <v xml:space="preserve">JURIDICO                                          </v>
      </c>
      <c r="C1008" t="str">
        <f>T("BARAJAS             ")</f>
        <v xml:space="preserve">BARAJAS             </v>
      </c>
      <c r="D1008" t="str">
        <f>T("CORRALEJOS          ")</f>
        <v xml:space="preserve">CORRALEJOS          </v>
      </c>
      <c r="E1008" t="str">
        <f>T("MT ")</f>
        <v xml:space="preserve">MT </v>
      </c>
      <c r="F1008" t="str">
        <f>T("MOTOCICLETAS   ")</f>
        <v xml:space="preserve">MOTOCICLETAS   </v>
      </c>
      <c r="G1008" t="str">
        <f>T("De 125,01 a 250 CENTIMETROS CUBICOS               ")</f>
        <v xml:space="preserve">De 125,01 a 250 CENTIMETROS CUBICOS               </v>
      </c>
      <c r="H1008" t="str">
        <f>T("GASOLINA                                          ")</f>
        <v xml:space="preserve">GASOLINA                                          </v>
      </c>
      <c r="I1008">
        <v>4</v>
      </c>
    </row>
    <row r="1009" spans="1:9">
      <c r="A1009" t="str">
        <f>T("2018")</f>
        <v>2018</v>
      </c>
      <c r="B1009" t="str">
        <f>T("JURIDICO                                          ")</f>
        <v xml:space="preserve">JURIDICO                                          </v>
      </c>
      <c r="C1009" t="str">
        <f>T("BARAJAS             ")</f>
        <v xml:space="preserve">BARAJAS             </v>
      </c>
      <c r="D1009" t="str">
        <f>T("CORRALEJOS          ")</f>
        <v xml:space="preserve">CORRALEJOS          </v>
      </c>
      <c r="E1009" t="str">
        <f>T("MT ")</f>
        <v xml:space="preserve">MT </v>
      </c>
      <c r="F1009" t="str">
        <f>T("MOTOCICLETAS   ")</f>
        <v xml:space="preserve">MOTOCICLETAS   </v>
      </c>
      <c r="G1009" t="str">
        <f>T("De 250,01 a 500 CENTIMETROS CUBICOS               ")</f>
        <v xml:space="preserve">De 250,01 a 500 CENTIMETROS CUBICOS               </v>
      </c>
      <c r="H1009" t="str">
        <f>T("GASOLINA                                          ")</f>
        <v xml:space="preserve">GASOLINA                                          </v>
      </c>
      <c r="I1009">
        <v>5</v>
      </c>
    </row>
    <row r="1010" spans="1:9">
      <c r="A1010" t="str">
        <f>T("2018")</f>
        <v>2018</v>
      </c>
      <c r="B1010" t="str">
        <f>T("JURIDICO                                          ")</f>
        <v xml:space="preserve">JURIDICO                                          </v>
      </c>
      <c r="C1010" t="str">
        <f>T("BARAJAS             ")</f>
        <v xml:space="preserve">BARAJAS             </v>
      </c>
      <c r="D1010" t="str">
        <f>T("CORRALEJOS          ")</f>
        <v xml:space="preserve">CORRALEJOS          </v>
      </c>
      <c r="E1010" t="str">
        <f>T("MT ")</f>
        <v xml:space="preserve">MT </v>
      </c>
      <c r="F1010" t="str">
        <f>T("MOTOCICLETAS   ")</f>
        <v xml:space="preserve">MOTOCICLETAS   </v>
      </c>
      <c r="G1010" t="str">
        <f>T("De 500,01 a 1.000 CENTIMETROS CUBICOS             ")</f>
        <v xml:space="preserve">De 500,01 a 1.000 CENTIMETROS CUBICOS             </v>
      </c>
      <c r="H1010" t="str">
        <f>T("GASOLINA                                          ")</f>
        <v xml:space="preserve">GASOLINA                                          </v>
      </c>
      <c r="I1010">
        <v>6</v>
      </c>
    </row>
    <row r="1011" spans="1:9">
      <c r="A1011" t="str">
        <f>T("2018")</f>
        <v>2018</v>
      </c>
      <c r="B1011" t="str">
        <f>T("JURIDICO                                          ")</f>
        <v xml:space="preserve">JURIDICO                                          </v>
      </c>
      <c r="C1011" t="str">
        <f>T("BARAJAS             ")</f>
        <v xml:space="preserve">BARAJAS             </v>
      </c>
      <c r="D1011" t="str">
        <f>T("CORRALEJOS          ")</f>
        <v xml:space="preserve">CORRALEJOS          </v>
      </c>
      <c r="E1011" t="str">
        <f>T("MT ")</f>
        <v xml:space="preserve">MT </v>
      </c>
      <c r="F1011" t="str">
        <f>T("MOTOCICLETAS   ")</f>
        <v xml:space="preserve">MOTOCICLETAS   </v>
      </c>
      <c r="G1011" t="str">
        <f>T("De 1.000,01 CENTIMETROS CUBICOS en adelante       ")</f>
        <v xml:space="preserve">De 1.000,01 CENTIMETROS CUBICOS en adelante       </v>
      </c>
      <c r="H1011" t="str">
        <f>T("GASOLINA                                          ")</f>
        <v xml:space="preserve">GASOLINA                                          </v>
      </c>
      <c r="I1011">
        <v>4</v>
      </c>
    </row>
    <row r="1012" spans="1:9">
      <c r="A1012" t="str">
        <f>T("2018")</f>
        <v>2018</v>
      </c>
      <c r="B1012" t="str">
        <f>T("Entidad sin personalidad jurídica (art. 35.4 LGT) ")</f>
        <v xml:space="preserve">Entidad sin personalidad jurídica (art. 35.4 LGT) </v>
      </c>
      <c r="C1012" t="str">
        <f>T("BARAJAS             ")</f>
        <v xml:space="preserve">BARAJAS             </v>
      </c>
      <c r="D1012" t="str">
        <f>T("ALAMEDA DE OSUNA    ")</f>
        <v xml:space="preserve">ALAMEDA DE OSUNA    </v>
      </c>
      <c r="E1012" t="str">
        <f>T("MT ")</f>
        <v xml:space="preserve">MT </v>
      </c>
      <c r="F1012" t="str">
        <f>T("MOTOCICLETAS   ")</f>
        <v xml:space="preserve">MOTOCICLETAS   </v>
      </c>
      <c r="G1012" t="str">
        <f>T("De menos de 125,01 CENTIMETROS CUBICOS            ")</f>
        <v xml:space="preserve">De menos de 125,01 CENTIMETROS CUBICOS            </v>
      </c>
      <c r="I1012">
        <v>1</v>
      </c>
    </row>
    <row r="1013" spans="1:9">
      <c r="A1013" t="str">
        <f>T("2018")</f>
        <v>2018</v>
      </c>
      <c r="B1013" t="str">
        <f>T("Entidad sin personalidad jurídica (art. 35.4 LGT) ")</f>
        <v xml:space="preserve">Entidad sin personalidad jurídica (art. 35.4 LGT) </v>
      </c>
      <c r="C1013" t="str">
        <f>T("BARAJAS             ")</f>
        <v xml:space="preserve">BARAJAS             </v>
      </c>
      <c r="D1013" t="str">
        <f>T("ALAMEDA DE OSUNA    ")</f>
        <v xml:space="preserve">ALAMEDA DE OSUNA    </v>
      </c>
      <c r="E1013" t="str">
        <f>T("MT ")</f>
        <v xml:space="preserve">MT </v>
      </c>
      <c r="F1013" t="str">
        <f>T("MOTOCICLETAS   ")</f>
        <v xml:space="preserve">MOTOCICLETAS   </v>
      </c>
      <c r="G1013" t="str">
        <f>T("De 500,01 a 1.000 CENTIMETROS CUBICOS             ")</f>
        <v xml:space="preserve">De 500,01 a 1.000 CENTIMETROS CUBICOS             </v>
      </c>
      <c r="I1013">
        <v>1</v>
      </c>
    </row>
    <row r="1014" spans="1:9">
      <c r="A1014" t="str">
        <f>T("2018")</f>
        <v>2018</v>
      </c>
      <c r="B1014" t="str">
        <f>T("FISICO                                            ")</f>
        <v xml:space="preserve">FISICO                                            </v>
      </c>
      <c r="C1014" t="str">
        <f>T("BARAJAS             ")</f>
        <v xml:space="preserve">BARAJAS             </v>
      </c>
      <c r="D1014" t="str">
        <f>T("ALAMEDA DE OSUNA    ")</f>
        <v xml:space="preserve">ALAMEDA DE OSUNA    </v>
      </c>
      <c r="E1014" t="str">
        <f>T("MT ")</f>
        <v xml:space="preserve">MT </v>
      </c>
      <c r="F1014" t="str">
        <f>T("MOTOCICLETAS   ")</f>
        <v xml:space="preserve">MOTOCICLETAS   </v>
      </c>
      <c r="G1014" t="str">
        <f>T("De menos de 125,01 CENTIMETROS CUBICOS            ")</f>
        <v xml:space="preserve">De menos de 125,01 CENTIMETROS CUBICOS            </v>
      </c>
      <c r="I1014">
        <v>16</v>
      </c>
    </row>
    <row r="1015" spans="1:9">
      <c r="A1015" t="str">
        <f>T("2018")</f>
        <v>2018</v>
      </c>
      <c r="B1015" t="str">
        <f>T("FISICO                                            ")</f>
        <v xml:space="preserve">FISICO                                            </v>
      </c>
      <c r="C1015" t="str">
        <f>T("BARAJAS             ")</f>
        <v xml:space="preserve">BARAJAS             </v>
      </c>
      <c r="D1015" t="str">
        <f>T("ALAMEDA DE OSUNA    ")</f>
        <v xml:space="preserve">ALAMEDA DE OSUNA    </v>
      </c>
      <c r="E1015" t="str">
        <f>T("MT ")</f>
        <v xml:space="preserve">MT </v>
      </c>
      <c r="F1015" t="str">
        <f>T("MOTOCICLETAS   ")</f>
        <v xml:space="preserve">MOTOCICLETAS   </v>
      </c>
      <c r="G1015" t="str">
        <f>T("De 125,01 a 250 CENTIMETROS CUBICOS               ")</f>
        <v xml:space="preserve">De 125,01 a 250 CENTIMETROS CUBICOS               </v>
      </c>
      <c r="I1015">
        <v>15</v>
      </c>
    </row>
    <row r="1016" spans="1:9">
      <c r="A1016" t="str">
        <f>T("2018")</f>
        <v>2018</v>
      </c>
      <c r="B1016" t="str">
        <f>T("FISICO                                            ")</f>
        <v xml:space="preserve">FISICO                                            </v>
      </c>
      <c r="C1016" t="str">
        <f>T("BARAJAS             ")</f>
        <v xml:space="preserve">BARAJAS             </v>
      </c>
      <c r="D1016" t="str">
        <f>T("ALAMEDA DE OSUNA    ")</f>
        <v xml:space="preserve">ALAMEDA DE OSUNA    </v>
      </c>
      <c r="E1016" t="str">
        <f>T("MT ")</f>
        <v xml:space="preserve">MT </v>
      </c>
      <c r="F1016" t="str">
        <f>T("MOTOCICLETAS   ")</f>
        <v xml:space="preserve">MOTOCICLETAS   </v>
      </c>
      <c r="G1016" t="str">
        <f>T("De 250,01 a 500 CENTIMETROS CUBICOS               ")</f>
        <v xml:space="preserve">De 250,01 a 500 CENTIMETROS CUBICOS               </v>
      </c>
      <c r="I1016">
        <v>2</v>
      </c>
    </row>
    <row r="1017" spans="1:9">
      <c r="A1017" t="str">
        <f>T("2018")</f>
        <v>2018</v>
      </c>
      <c r="B1017" t="str">
        <f>T("FISICO                                            ")</f>
        <v xml:space="preserve">FISICO                                            </v>
      </c>
      <c r="C1017" t="str">
        <f>T("BARAJAS             ")</f>
        <v xml:space="preserve">BARAJAS             </v>
      </c>
      <c r="D1017" t="str">
        <f>T("ALAMEDA DE OSUNA    ")</f>
        <v xml:space="preserve">ALAMEDA DE OSUNA    </v>
      </c>
      <c r="E1017" t="str">
        <f>T("MT ")</f>
        <v xml:space="preserve">MT </v>
      </c>
      <c r="F1017" t="str">
        <f>T("MOTOCICLETAS   ")</f>
        <v xml:space="preserve">MOTOCICLETAS   </v>
      </c>
      <c r="G1017" t="str">
        <f>T("De 500,01 a 1.000 CENTIMETROS CUBICOS             ")</f>
        <v xml:space="preserve">De 500,01 a 1.000 CENTIMETROS CUBICOS             </v>
      </c>
      <c r="I1017">
        <v>11</v>
      </c>
    </row>
    <row r="1018" spans="1:9">
      <c r="A1018" t="str">
        <f>T("2018")</f>
        <v>2018</v>
      </c>
      <c r="B1018" t="str">
        <f>T("FISICO                                            ")</f>
        <v xml:space="preserve">FISICO                                            </v>
      </c>
      <c r="C1018" t="str">
        <f>T("BARAJAS             ")</f>
        <v xml:space="preserve">BARAJAS             </v>
      </c>
      <c r="D1018" t="str">
        <f>T("ALAMEDA DE OSUNA    ")</f>
        <v xml:space="preserve">ALAMEDA DE OSUNA    </v>
      </c>
      <c r="E1018" t="str">
        <f>T("MT ")</f>
        <v xml:space="preserve">MT </v>
      </c>
      <c r="F1018" t="str">
        <f>T("MOTOCICLETAS   ")</f>
        <v xml:space="preserve">MOTOCICLETAS   </v>
      </c>
      <c r="G1018" t="str">
        <f>T("De 1.000,01 CENTIMETROS CUBICOS en adelante       ")</f>
        <v xml:space="preserve">De 1.000,01 CENTIMETROS CUBICOS en adelante       </v>
      </c>
      <c r="I1018">
        <v>1</v>
      </c>
    </row>
    <row r="1019" spans="1:9">
      <c r="A1019" t="str">
        <f>T("2018")</f>
        <v>2018</v>
      </c>
      <c r="B1019" t="str">
        <f>T("FISICO                                            ")</f>
        <v xml:space="preserve">FISICO                                            </v>
      </c>
      <c r="C1019" t="str">
        <f>T("BARAJAS             ")</f>
        <v xml:space="preserve">BARAJAS             </v>
      </c>
      <c r="D1019" t="str">
        <f>T("AEROPUERTO          ")</f>
        <v xml:space="preserve">AEROPUERTO          </v>
      </c>
      <c r="E1019" t="str">
        <f>T("MT ")</f>
        <v xml:space="preserve">MT </v>
      </c>
      <c r="F1019" t="str">
        <f>T("MOTOCICLETAS   ")</f>
        <v xml:space="preserve">MOTOCICLETAS   </v>
      </c>
      <c r="G1019" t="str">
        <f>T("De menos de 125,01 CENTIMETROS CUBICOS            ")</f>
        <v xml:space="preserve">De menos de 125,01 CENTIMETROS CUBICOS            </v>
      </c>
      <c r="I1019">
        <v>1</v>
      </c>
    </row>
    <row r="1020" spans="1:9">
      <c r="A1020" t="str">
        <f>T("2018")</f>
        <v>2018</v>
      </c>
      <c r="B1020" t="str">
        <f>T("FISICO                                            ")</f>
        <v xml:space="preserve">FISICO                                            </v>
      </c>
      <c r="C1020" t="str">
        <f>T("BARAJAS             ")</f>
        <v xml:space="preserve">BARAJAS             </v>
      </c>
      <c r="D1020" t="str">
        <f>T("AEROPUERTO          ")</f>
        <v xml:space="preserve">AEROPUERTO          </v>
      </c>
      <c r="E1020" t="str">
        <f>T("MT ")</f>
        <v xml:space="preserve">MT </v>
      </c>
      <c r="F1020" t="str">
        <f>T("MOTOCICLETAS   ")</f>
        <v xml:space="preserve">MOTOCICLETAS   </v>
      </c>
      <c r="G1020" t="str">
        <f>T("De 500,01 a 1.000 CENTIMETROS CUBICOS             ")</f>
        <v xml:space="preserve">De 500,01 a 1.000 CENTIMETROS CUBICOS             </v>
      </c>
      <c r="I1020">
        <v>1</v>
      </c>
    </row>
    <row r="1021" spans="1:9">
      <c r="A1021" t="str">
        <f>T("2018")</f>
        <v>2018</v>
      </c>
      <c r="B1021" t="str">
        <f>T("FISICO                                            ")</f>
        <v xml:space="preserve">FISICO                                            </v>
      </c>
      <c r="C1021" t="str">
        <f>T("BARAJAS             ")</f>
        <v xml:space="preserve">BARAJAS             </v>
      </c>
      <c r="D1021" t="str">
        <f>T("CASCO H.BARAJAS     ")</f>
        <v xml:space="preserve">CASCO H.BARAJAS     </v>
      </c>
      <c r="E1021" t="str">
        <f>T("MT ")</f>
        <v xml:space="preserve">MT </v>
      </c>
      <c r="F1021" t="str">
        <f>T("MOTOCICLETAS   ")</f>
        <v xml:space="preserve">MOTOCICLETAS   </v>
      </c>
      <c r="G1021" t="str">
        <f>T("De menos de 125,01 CENTIMETROS CUBICOS            ")</f>
        <v xml:space="preserve">De menos de 125,01 CENTIMETROS CUBICOS            </v>
      </c>
      <c r="I1021">
        <v>3</v>
      </c>
    </row>
    <row r="1022" spans="1:9">
      <c r="A1022" t="str">
        <f>T("2018")</f>
        <v>2018</v>
      </c>
      <c r="B1022" t="str">
        <f>T("FISICO                                            ")</f>
        <v xml:space="preserve">FISICO                                            </v>
      </c>
      <c r="C1022" t="str">
        <f>T("BARAJAS             ")</f>
        <v xml:space="preserve">BARAJAS             </v>
      </c>
      <c r="D1022" t="str">
        <f>T("CASCO H.BARAJAS     ")</f>
        <v xml:space="preserve">CASCO H.BARAJAS     </v>
      </c>
      <c r="E1022" t="str">
        <f>T("MT ")</f>
        <v xml:space="preserve">MT </v>
      </c>
      <c r="F1022" t="str">
        <f>T("MOTOCICLETAS   ")</f>
        <v xml:space="preserve">MOTOCICLETAS   </v>
      </c>
      <c r="G1022" t="str">
        <f>T("De 125,01 a 250 CENTIMETROS CUBICOS               ")</f>
        <v xml:space="preserve">De 125,01 a 250 CENTIMETROS CUBICOS               </v>
      </c>
      <c r="I1022">
        <v>4</v>
      </c>
    </row>
    <row r="1023" spans="1:9">
      <c r="A1023" t="str">
        <f>T("2018")</f>
        <v>2018</v>
      </c>
      <c r="B1023" t="str">
        <f>T("FISICO                                            ")</f>
        <v xml:space="preserve">FISICO                                            </v>
      </c>
      <c r="C1023" t="str">
        <f>T("BARAJAS             ")</f>
        <v xml:space="preserve">BARAJAS             </v>
      </c>
      <c r="D1023" t="str">
        <f>T("CASCO H.BARAJAS     ")</f>
        <v xml:space="preserve">CASCO H.BARAJAS     </v>
      </c>
      <c r="E1023" t="str">
        <f>T("MT ")</f>
        <v xml:space="preserve">MT </v>
      </c>
      <c r="F1023" t="str">
        <f>T("MOTOCICLETAS   ")</f>
        <v xml:space="preserve">MOTOCICLETAS   </v>
      </c>
      <c r="G1023" t="str">
        <f>T("De 250,01 a 500 CENTIMETROS CUBICOS               ")</f>
        <v xml:space="preserve">De 250,01 a 500 CENTIMETROS CUBICOS               </v>
      </c>
      <c r="I1023">
        <v>4</v>
      </c>
    </row>
    <row r="1024" spans="1:9">
      <c r="A1024" t="str">
        <f>T("2018")</f>
        <v>2018</v>
      </c>
      <c r="B1024" t="str">
        <f>T("FISICO                                            ")</f>
        <v xml:space="preserve">FISICO                                            </v>
      </c>
      <c r="C1024" t="str">
        <f>T("BARAJAS             ")</f>
        <v xml:space="preserve">BARAJAS             </v>
      </c>
      <c r="D1024" t="str">
        <f>T("CASCO H.BARAJAS     ")</f>
        <v xml:space="preserve">CASCO H.BARAJAS     </v>
      </c>
      <c r="E1024" t="str">
        <f>T("MT ")</f>
        <v xml:space="preserve">MT </v>
      </c>
      <c r="F1024" t="str">
        <f>T("MOTOCICLETAS   ")</f>
        <v xml:space="preserve">MOTOCICLETAS   </v>
      </c>
      <c r="G1024" t="str">
        <f>T("De 500,01 a 1.000 CENTIMETROS CUBICOS             ")</f>
        <v xml:space="preserve">De 500,01 a 1.000 CENTIMETROS CUBICOS             </v>
      </c>
      <c r="I1024">
        <v>2</v>
      </c>
    </row>
    <row r="1025" spans="1:9">
      <c r="A1025" t="str">
        <f>T("2018")</f>
        <v>2018</v>
      </c>
      <c r="B1025" t="str">
        <f>T("FISICO                                            ")</f>
        <v xml:space="preserve">FISICO                                            </v>
      </c>
      <c r="C1025" t="str">
        <f>T("BARAJAS             ")</f>
        <v xml:space="preserve">BARAJAS             </v>
      </c>
      <c r="D1025" t="str">
        <f>T("TIMON               ")</f>
        <v xml:space="preserve">TIMON               </v>
      </c>
      <c r="E1025" t="str">
        <f>T("MT ")</f>
        <v xml:space="preserve">MT </v>
      </c>
      <c r="F1025" t="str">
        <f>T("MOTOCICLETAS   ")</f>
        <v xml:space="preserve">MOTOCICLETAS   </v>
      </c>
      <c r="G1025" t="str">
        <f>T("De menos de 125,01 CENTIMETROS CUBICOS            ")</f>
        <v xml:space="preserve">De menos de 125,01 CENTIMETROS CUBICOS            </v>
      </c>
      <c r="I1025">
        <v>4</v>
      </c>
    </row>
    <row r="1026" spans="1:9">
      <c r="A1026" t="str">
        <f>T("2018")</f>
        <v>2018</v>
      </c>
      <c r="B1026" t="str">
        <f>T("FISICO                                            ")</f>
        <v xml:space="preserve">FISICO                                            </v>
      </c>
      <c r="C1026" t="str">
        <f>T("BARAJAS             ")</f>
        <v xml:space="preserve">BARAJAS             </v>
      </c>
      <c r="D1026" t="str">
        <f>T("TIMON               ")</f>
        <v xml:space="preserve">TIMON               </v>
      </c>
      <c r="E1026" t="str">
        <f>T("MT ")</f>
        <v xml:space="preserve">MT </v>
      </c>
      <c r="F1026" t="str">
        <f>T("MOTOCICLETAS   ")</f>
        <v xml:space="preserve">MOTOCICLETAS   </v>
      </c>
      <c r="G1026" t="str">
        <f>T("De 125,01 a 250 CENTIMETROS CUBICOS               ")</f>
        <v xml:space="preserve">De 125,01 a 250 CENTIMETROS CUBICOS               </v>
      </c>
      <c r="I1026">
        <v>2</v>
      </c>
    </row>
    <row r="1027" spans="1:9">
      <c r="A1027" t="str">
        <f>T("2018")</f>
        <v>2018</v>
      </c>
      <c r="B1027" t="str">
        <f>T("FISICO                                            ")</f>
        <v xml:space="preserve">FISICO                                            </v>
      </c>
      <c r="C1027" t="str">
        <f>T("BARAJAS             ")</f>
        <v xml:space="preserve">BARAJAS             </v>
      </c>
      <c r="D1027" t="str">
        <f>T("TIMON               ")</f>
        <v xml:space="preserve">TIMON               </v>
      </c>
      <c r="E1027" t="str">
        <f>T("MT ")</f>
        <v xml:space="preserve">MT </v>
      </c>
      <c r="F1027" t="str">
        <f>T("MOTOCICLETAS   ")</f>
        <v xml:space="preserve">MOTOCICLETAS   </v>
      </c>
      <c r="G1027" t="str">
        <f>T("De 500,01 a 1.000 CENTIMETROS CUBICOS             ")</f>
        <v xml:space="preserve">De 500,01 a 1.000 CENTIMETROS CUBICOS             </v>
      </c>
      <c r="I1027">
        <v>3</v>
      </c>
    </row>
    <row r="1028" spans="1:9">
      <c r="A1028" t="str">
        <f>T("2018")</f>
        <v>2018</v>
      </c>
      <c r="B1028" t="str">
        <f>T("FISICO                                            ")</f>
        <v xml:space="preserve">FISICO                                            </v>
      </c>
      <c r="C1028" t="str">
        <f>T("BARAJAS             ")</f>
        <v xml:space="preserve">BARAJAS             </v>
      </c>
      <c r="D1028" t="str">
        <f>T("TIMON               ")</f>
        <v xml:space="preserve">TIMON               </v>
      </c>
      <c r="E1028" t="str">
        <f>T("MT ")</f>
        <v xml:space="preserve">MT </v>
      </c>
      <c r="F1028" t="str">
        <f>T("MOTOCICLETAS   ")</f>
        <v xml:space="preserve">MOTOCICLETAS   </v>
      </c>
      <c r="G1028" t="str">
        <f>T("De 1.000,01 CENTIMETROS CUBICOS en adelante       ")</f>
        <v xml:space="preserve">De 1.000,01 CENTIMETROS CUBICOS en adelante       </v>
      </c>
      <c r="I1028">
        <v>1</v>
      </c>
    </row>
    <row r="1029" spans="1:9">
      <c r="A1029" t="str">
        <f>T("2018")</f>
        <v>2018</v>
      </c>
      <c r="B1029" t="str">
        <f>T("FISICO                                            ")</f>
        <v xml:space="preserve">FISICO                                            </v>
      </c>
      <c r="C1029" t="str">
        <f>T("BARAJAS             ")</f>
        <v xml:space="preserve">BARAJAS             </v>
      </c>
      <c r="D1029" t="str">
        <f>T("CORRALEJOS          ")</f>
        <v xml:space="preserve">CORRALEJOS          </v>
      </c>
      <c r="E1029" t="str">
        <f>T("MT ")</f>
        <v xml:space="preserve">MT </v>
      </c>
      <c r="F1029" t="str">
        <f>T("MOTOCICLETAS   ")</f>
        <v xml:space="preserve">MOTOCICLETAS   </v>
      </c>
      <c r="G1029" t="str">
        <f>T("De menos de 125,01 CENTIMETROS CUBICOS            ")</f>
        <v xml:space="preserve">De menos de 125,01 CENTIMETROS CUBICOS            </v>
      </c>
      <c r="I1029">
        <v>4</v>
      </c>
    </row>
    <row r="1030" spans="1:9">
      <c r="A1030" t="str">
        <f>T("2018")</f>
        <v>2018</v>
      </c>
      <c r="B1030" t="str">
        <f>T("FISICO                                            ")</f>
        <v xml:space="preserve">FISICO                                            </v>
      </c>
      <c r="C1030" t="str">
        <f>T("BARAJAS             ")</f>
        <v xml:space="preserve">BARAJAS             </v>
      </c>
      <c r="D1030" t="str">
        <f>T("CORRALEJOS          ")</f>
        <v xml:space="preserve">CORRALEJOS          </v>
      </c>
      <c r="E1030" t="str">
        <f>T("MT ")</f>
        <v xml:space="preserve">MT </v>
      </c>
      <c r="F1030" t="str">
        <f>T("MOTOCICLETAS   ")</f>
        <v xml:space="preserve">MOTOCICLETAS   </v>
      </c>
      <c r="G1030" t="str">
        <f>T("De 125,01 a 250 CENTIMETROS CUBICOS               ")</f>
        <v xml:space="preserve">De 125,01 a 250 CENTIMETROS CUBICOS               </v>
      </c>
      <c r="I1030">
        <v>2</v>
      </c>
    </row>
    <row r="1031" spans="1:9">
      <c r="A1031" t="str">
        <f>T("2018")</f>
        <v>2018</v>
      </c>
      <c r="B1031" t="str">
        <f>T("FISICO                                            ")</f>
        <v xml:space="preserve">FISICO                                            </v>
      </c>
      <c r="C1031" t="str">
        <f>T("BARAJAS             ")</f>
        <v xml:space="preserve">BARAJAS             </v>
      </c>
      <c r="D1031" t="str">
        <f>T("CORRALEJOS          ")</f>
        <v xml:space="preserve">CORRALEJOS          </v>
      </c>
      <c r="E1031" t="str">
        <f>T("MT ")</f>
        <v xml:space="preserve">MT </v>
      </c>
      <c r="F1031" t="str">
        <f>T("MOTOCICLETAS   ")</f>
        <v xml:space="preserve">MOTOCICLETAS   </v>
      </c>
      <c r="G1031" t="str">
        <f>T("De 250,01 a 500 CENTIMETROS CUBICOS               ")</f>
        <v xml:space="preserve">De 250,01 a 500 CENTIMETROS CUBICOS               </v>
      </c>
      <c r="I1031">
        <v>2</v>
      </c>
    </row>
    <row r="1032" spans="1:9">
      <c r="A1032" t="str">
        <f>T("2018")</f>
        <v>2018</v>
      </c>
      <c r="B1032" t="str">
        <f>T("FISICO                                            ")</f>
        <v xml:space="preserve">FISICO                                            </v>
      </c>
      <c r="C1032" t="str">
        <f>T("BARAJAS             ")</f>
        <v xml:space="preserve">BARAJAS             </v>
      </c>
      <c r="D1032" t="str">
        <f>T("CORRALEJOS          ")</f>
        <v xml:space="preserve">CORRALEJOS          </v>
      </c>
      <c r="E1032" t="str">
        <f>T("MT ")</f>
        <v xml:space="preserve">MT </v>
      </c>
      <c r="F1032" t="str">
        <f>T("MOTOCICLETAS   ")</f>
        <v xml:space="preserve">MOTOCICLETAS   </v>
      </c>
      <c r="G1032" t="str">
        <f>T("De 1.000,01 CENTIMETROS CUBICOS en adelante       ")</f>
        <v xml:space="preserve">De 1.000,01 CENTIMETROS CUBICOS en adelante       </v>
      </c>
      <c r="I1032">
        <v>1</v>
      </c>
    </row>
    <row r="1033" spans="1:9">
      <c r="A1033" t="str">
        <f>T("2018")</f>
        <v>2018</v>
      </c>
      <c r="B1033" t="str">
        <f>T("JURIDICO                                          ")</f>
        <v xml:space="preserve">JURIDICO                                          </v>
      </c>
      <c r="C1033" t="str">
        <f>T("BARAJAS             ")</f>
        <v xml:space="preserve">BARAJAS             </v>
      </c>
      <c r="D1033" t="str">
        <f>T("ALAMEDA DE OSUNA    ")</f>
        <v xml:space="preserve">ALAMEDA DE OSUNA    </v>
      </c>
      <c r="E1033" t="str">
        <f>T("MT ")</f>
        <v xml:space="preserve">MT </v>
      </c>
      <c r="F1033" t="str">
        <f>T("MOTOCICLETAS   ")</f>
        <v xml:space="preserve">MOTOCICLETAS   </v>
      </c>
      <c r="G1033" t="str">
        <f>T("De menos de 125,01 CENTIMETROS CUBICOS            ")</f>
        <v xml:space="preserve">De menos de 125,01 CENTIMETROS CUBICOS            </v>
      </c>
      <c r="I1033">
        <v>2</v>
      </c>
    </row>
    <row r="1034" spans="1:9">
      <c r="A1034" t="str">
        <f>T("2018")</f>
        <v>2018</v>
      </c>
      <c r="B1034" t="str">
        <f>T("JURIDICO                                          ")</f>
        <v xml:space="preserve">JURIDICO                                          </v>
      </c>
      <c r="C1034" t="str">
        <f>T("BARAJAS             ")</f>
        <v xml:space="preserve">BARAJAS             </v>
      </c>
      <c r="D1034" t="str">
        <f>T("CORRALEJOS          ")</f>
        <v xml:space="preserve">CORRALEJOS          </v>
      </c>
      <c r="E1034" t="str">
        <f>T("MT ")</f>
        <v xml:space="preserve">MT </v>
      </c>
      <c r="F1034" t="str">
        <f>T("MOTOCICLETAS   ")</f>
        <v xml:space="preserve">MOTOCICLETAS   </v>
      </c>
      <c r="G1034" t="str">
        <f>T("De menos de 125,01 CENTIMETROS CUBICOS            ")</f>
        <v xml:space="preserve">De menos de 125,01 CENTIMETROS CUBICOS            </v>
      </c>
      <c r="I1034">
        <v>1</v>
      </c>
    </row>
    <row r="1035" spans="1:9">
      <c r="A1035" t="str">
        <f>T("2018")</f>
        <v>2018</v>
      </c>
      <c r="B1035" t="str">
        <f>T("JURIDICO                                          ")</f>
        <v xml:space="preserve">JURIDICO                                          </v>
      </c>
      <c r="C1035" t="str">
        <f>T("BARAJAS             ")</f>
        <v xml:space="preserve">BARAJAS             </v>
      </c>
      <c r="D1035" t="str">
        <f>T("CASCO H.BARAJAS     ")</f>
        <v xml:space="preserve">CASCO H.BARAJAS     </v>
      </c>
      <c r="E1035" t="str">
        <f>T("RE ")</f>
        <v xml:space="preserve">RE </v>
      </c>
      <c r="F1035" t="str">
        <f>T("REMOLQUES      ")</f>
        <v xml:space="preserve">REMOLQUES      </v>
      </c>
      <c r="G1035" t="str">
        <f>T("De 3.000 KG DE CARGA ÚTIL en adelante             ")</f>
        <v xml:space="preserve">De 3.000 KG DE CARGA ÚTIL en adelante             </v>
      </c>
      <c r="H1035" t="str">
        <f>T("DIESEL                                            ")</f>
        <v xml:space="preserve">DIESEL                                            </v>
      </c>
      <c r="I1035">
        <v>1</v>
      </c>
    </row>
    <row r="1036" spans="1:9">
      <c r="A1036" t="str">
        <f>T("2018")</f>
        <v>2018</v>
      </c>
      <c r="B1036" t="str">
        <f>T("JURIDICO                                          ")</f>
        <v xml:space="preserve">JURIDICO                                          </v>
      </c>
      <c r="C1036" t="str">
        <f>T("BARAJAS             ")</f>
        <v xml:space="preserve">BARAJAS             </v>
      </c>
      <c r="D1036" t="str">
        <f>T("CORRALEJOS          ")</f>
        <v xml:space="preserve">CORRALEJOS          </v>
      </c>
      <c r="E1036" t="str">
        <f>T("RE ")</f>
        <v xml:space="preserve">RE </v>
      </c>
      <c r="F1036" t="str">
        <f>T("REMOLQUES      ")</f>
        <v xml:space="preserve">REMOLQUES      </v>
      </c>
      <c r="G1036" t="str">
        <f>T("De 3.000 KG DE CARGA ÚTIL en adelante             ")</f>
        <v xml:space="preserve">De 3.000 KG DE CARGA ÚTIL en adelante             </v>
      </c>
      <c r="H1036" t="str">
        <f>T("GASOLINA                                          ")</f>
        <v xml:space="preserve">GASOLINA                                          </v>
      </c>
      <c r="I1036">
        <v>2</v>
      </c>
    </row>
    <row r="1037" spans="1:9">
      <c r="A1037" t="str">
        <f>T("2018")</f>
        <v>2018</v>
      </c>
      <c r="B1037" t="str">
        <f>T("FISICO                                            ")</f>
        <v xml:space="preserve">FISICO                                            </v>
      </c>
      <c r="C1037" t="str">
        <f>T("BARAJAS             ")</f>
        <v xml:space="preserve">BARAJAS             </v>
      </c>
      <c r="D1037" t="str">
        <f>T("ALAMEDA DE OSUNA    ")</f>
        <v xml:space="preserve">ALAMEDA DE OSUNA    </v>
      </c>
      <c r="E1037" t="str">
        <f>T("RE ")</f>
        <v xml:space="preserve">RE </v>
      </c>
      <c r="F1037" t="str">
        <f>T("REMOLQUES      ")</f>
        <v xml:space="preserve">REMOLQUES      </v>
      </c>
      <c r="G1037" t="str">
        <f>T("De 751 a 999 KG DE CARGA ÚTIL                     ")</f>
        <v xml:space="preserve">De 751 a 999 KG DE CARGA ÚTIL                     </v>
      </c>
      <c r="I1037">
        <v>1</v>
      </c>
    </row>
    <row r="1038" spans="1:9">
      <c r="A1038" t="str">
        <f>T("2018")</f>
        <v>2018</v>
      </c>
      <c r="B1038" t="str">
        <f>T("FISICO                                            ")</f>
        <v xml:space="preserve">FISICO                                            </v>
      </c>
      <c r="C1038" t="str">
        <f>T("BARAJAS             ")</f>
        <v xml:space="preserve">BARAJAS             </v>
      </c>
      <c r="D1038" t="str">
        <f>T("ALAMEDA DE OSUNA    ")</f>
        <v xml:space="preserve">ALAMEDA DE OSUNA    </v>
      </c>
      <c r="E1038" t="str">
        <f>T("RE ")</f>
        <v xml:space="preserve">RE </v>
      </c>
      <c r="F1038" t="str">
        <f>T("REMOLQUES      ")</f>
        <v xml:space="preserve">REMOLQUES      </v>
      </c>
      <c r="G1038" t="str">
        <f>T("De 1.000 a 2.999 KG DE CARGA ÚTIL                 ")</f>
        <v xml:space="preserve">De 1.000 a 2.999 KG DE CARGA ÚTIL                 </v>
      </c>
      <c r="I1038">
        <v>1</v>
      </c>
    </row>
    <row r="1039" spans="1:9">
      <c r="A1039" t="str">
        <f>T("2018")</f>
        <v>2018</v>
      </c>
      <c r="B1039" t="str">
        <f>T("FISICO                                            ")</f>
        <v xml:space="preserve">FISICO                                            </v>
      </c>
      <c r="C1039" t="str">
        <f>T("BARAJAS             ")</f>
        <v xml:space="preserve">BARAJAS             </v>
      </c>
      <c r="D1039" t="str">
        <f>T("AEROPUERTO          ")</f>
        <v xml:space="preserve">AEROPUERTO          </v>
      </c>
      <c r="E1039" t="str">
        <f>T("RE ")</f>
        <v xml:space="preserve">RE </v>
      </c>
      <c r="F1039" t="str">
        <f>T("REMOLQUES      ")</f>
        <v xml:space="preserve">REMOLQUES      </v>
      </c>
      <c r="G1039" t="str">
        <f>T("De 751 a 999 KG DE CARGA ÚTIL                     ")</f>
        <v xml:space="preserve">De 751 a 999 KG DE CARGA ÚTIL                     </v>
      </c>
      <c r="I1039">
        <v>1</v>
      </c>
    </row>
    <row r="1040" spans="1:9">
      <c r="A1040" t="str">
        <f>T("2018")</f>
        <v>2018</v>
      </c>
      <c r="B1040" t="str">
        <f>T("FISICO                                            ")</f>
        <v xml:space="preserve">FISICO                                            </v>
      </c>
      <c r="C1040" t="str">
        <f>T("BARAJAS             ")</f>
        <v xml:space="preserve">BARAJAS             </v>
      </c>
      <c r="D1040" t="str">
        <f>T("AEROPUERTO          ")</f>
        <v xml:space="preserve">AEROPUERTO          </v>
      </c>
      <c r="E1040" t="str">
        <f>T("RE ")</f>
        <v xml:space="preserve">RE </v>
      </c>
      <c r="F1040" t="str">
        <f>T("REMOLQUES      ")</f>
        <v xml:space="preserve">REMOLQUES      </v>
      </c>
      <c r="G1040" t="str">
        <f>T("De 1.000 a 2.999 KG DE CARGA ÚTIL                 ")</f>
        <v xml:space="preserve">De 1.000 a 2.999 KG DE CARGA ÚTIL                 </v>
      </c>
      <c r="I1040">
        <v>1</v>
      </c>
    </row>
    <row r="1041" spans="1:9">
      <c r="A1041" t="str">
        <f>T("2018")</f>
        <v>2018</v>
      </c>
      <c r="B1041" t="str">
        <f>T("FISICO                                            ")</f>
        <v xml:space="preserve">FISICO                                            </v>
      </c>
      <c r="C1041" t="str">
        <f>T("BARAJAS             ")</f>
        <v xml:space="preserve">BARAJAS             </v>
      </c>
      <c r="D1041" t="str">
        <f>T("AEROPUERTO          ")</f>
        <v xml:space="preserve">AEROPUERTO          </v>
      </c>
      <c r="E1041" t="str">
        <f>T("RE ")</f>
        <v xml:space="preserve">RE </v>
      </c>
      <c r="F1041" t="str">
        <f>T("REMOLQUES      ")</f>
        <v xml:space="preserve">REMOLQUES      </v>
      </c>
      <c r="G1041" t="str">
        <f>T("De 3.000 KG DE CARGA ÚTIL en adelante             ")</f>
        <v xml:space="preserve">De 3.000 KG DE CARGA ÚTIL en adelante             </v>
      </c>
      <c r="I1041">
        <v>2</v>
      </c>
    </row>
    <row r="1042" spans="1:9">
      <c r="A1042" t="str">
        <f>T("2018")</f>
        <v>2018</v>
      </c>
      <c r="B1042" t="str">
        <f>T("FISICO                                            ")</f>
        <v xml:space="preserve">FISICO                                            </v>
      </c>
      <c r="C1042" t="str">
        <f>T("BARAJAS             ")</f>
        <v xml:space="preserve">BARAJAS             </v>
      </c>
      <c r="D1042" t="str">
        <f>T("CASCO H.BARAJAS     ")</f>
        <v xml:space="preserve">CASCO H.BARAJAS     </v>
      </c>
      <c r="E1042" t="str">
        <f>T("RE ")</f>
        <v xml:space="preserve">RE </v>
      </c>
      <c r="F1042" t="str">
        <f>T("REMOLQUES      ")</f>
        <v xml:space="preserve">REMOLQUES      </v>
      </c>
      <c r="G1042" t="str">
        <f>T("De 751 a 999 KG DE CARGA ÚTIL                     ")</f>
        <v xml:space="preserve">De 751 a 999 KG DE CARGA ÚTIL                     </v>
      </c>
      <c r="I1042">
        <v>1</v>
      </c>
    </row>
    <row r="1043" spans="1:9">
      <c r="A1043" t="str">
        <f>T("2018")</f>
        <v>2018</v>
      </c>
      <c r="B1043" t="str">
        <f>T("FISICO                                            ")</f>
        <v xml:space="preserve">FISICO                                            </v>
      </c>
      <c r="C1043" t="str">
        <f>T("BARAJAS             ")</f>
        <v xml:space="preserve">BARAJAS             </v>
      </c>
      <c r="D1043" t="str">
        <f>T("CASCO H.BARAJAS     ")</f>
        <v xml:space="preserve">CASCO H.BARAJAS     </v>
      </c>
      <c r="E1043" t="str">
        <f>T("RE ")</f>
        <v xml:space="preserve">RE </v>
      </c>
      <c r="F1043" t="str">
        <f>T("REMOLQUES      ")</f>
        <v xml:space="preserve">REMOLQUES      </v>
      </c>
      <c r="G1043" t="str">
        <f>T("De 1.000 a 2.999 KG DE CARGA ÚTIL                 ")</f>
        <v xml:space="preserve">De 1.000 a 2.999 KG DE CARGA ÚTIL                 </v>
      </c>
      <c r="I1043">
        <v>2</v>
      </c>
    </row>
    <row r="1044" spans="1:9">
      <c r="A1044" t="str">
        <f>T("2018")</f>
        <v>2018</v>
      </c>
      <c r="B1044" t="str">
        <f>T("FISICO                                            ")</f>
        <v xml:space="preserve">FISICO                                            </v>
      </c>
      <c r="C1044" t="str">
        <f>T("BARAJAS             ")</f>
        <v xml:space="preserve">BARAJAS             </v>
      </c>
      <c r="D1044" t="str">
        <f>T("CORRALEJOS          ")</f>
        <v xml:space="preserve">CORRALEJOS          </v>
      </c>
      <c r="E1044" t="str">
        <f>T("RE ")</f>
        <v xml:space="preserve">RE </v>
      </c>
      <c r="F1044" t="str">
        <f>T("REMOLQUES      ")</f>
        <v xml:space="preserve">REMOLQUES      </v>
      </c>
      <c r="G1044" t="str">
        <f>T("De 3.000 KG DE CARGA ÚTIL en adelante             ")</f>
        <v xml:space="preserve">De 3.000 KG DE CARGA ÚTIL en adelante             </v>
      </c>
      <c r="I1044">
        <v>2</v>
      </c>
    </row>
    <row r="1045" spans="1:9">
      <c r="A1045" t="str">
        <f>T("2018")</f>
        <v>2018</v>
      </c>
      <c r="B1045" t="str">
        <f>T("JURIDICO                                          ")</f>
        <v xml:space="preserve">JURIDICO                                          </v>
      </c>
      <c r="C1045" t="str">
        <f>T("BARAJAS             ")</f>
        <v xml:space="preserve">BARAJAS             </v>
      </c>
      <c r="D1045" t="str">
        <f>T("ALAMEDA DE OSUNA    ")</f>
        <v xml:space="preserve">ALAMEDA DE OSUNA    </v>
      </c>
      <c r="E1045" t="str">
        <f>T("RE ")</f>
        <v xml:space="preserve">RE </v>
      </c>
      <c r="F1045" t="str">
        <f>T("REMOLQUES      ")</f>
        <v xml:space="preserve">REMOLQUES      </v>
      </c>
      <c r="G1045" t="str">
        <f>T("De 3.000 KG DE CARGA ÚTIL en adelante             ")</f>
        <v xml:space="preserve">De 3.000 KG DE CARGA ÚTIL en adelante             </v>
      </c>
      <c r="I1045">
        <v>1</v>
      </c>
    </row>
    <row r="1046" spans="1:9">
      <c r="A1046" t="str">
        <f>T("2018")</f>
        <v>2018</v>
      </c>
      <c r="B1046" t="str">
        <f>T("JURIDICO                                          ")</f>
        <v xml:space="preserve">JURIDICO                                          </v>
      </c>
      <c r="C1046" t="str">
        <f>T("BARAJAS             ")</f>
        <v xml:space="preserve">BARAJAS             </v>
      </c>
      <c r="D1046" t="str">
        <f>T("CORRALEJOS          ")</f>
        <v xml:space="preserve">CORRALEJOS          </v>
      </c>
      <c r="E1046" t="str">
        <f>T("RE ")</f>
        <v xml:space="preserve">RE </v>
      </c>
      <c r="F1046" t="str">
        <f>T("REMOLQUES      ")</f>
        <v xml:space="preserve">REMOLQUES      </v>
      </c>
      <c r="G1046" t="str">
        <f>T("De 1.000 a 2.999 KG DE CARGA ÚTIL                 ")</f>
        <v xml:space="preserve">De 1.000 a 2.999 KG DE CARGA ÚTIL                 </v>
      </c>
      <c r="I1046">
        <v>1</v>
      </c>
    </row>
    <row r="1047" spans="1:9">
      <c r="A1047" t="str">
        <f>T("2018")</f>
        <v>2018</v>
      </c>
      <c r="B1047" t="str">
        <f>T("Entidad sin personalidad jurídica (art. 35.4 LGT) ")</f>
        <v xml:space="preserve">Entidad sin personalidad jurídica (art. 35.4 LGT) </v>
      </c>
      <c r="C1047" t="str">
        <f>T("BARAJAS             ")</f>
        <v xml:space="preserve">BARAJAS             </v>
      </c>
      <c r="D1047" t="str">
        <f>T("CASCO H.BARAJAS     ")</f>
        <v xml:space="preserve">CASCO H.BARAJAS     </v>
      </c>
      <c r="E1047" t="str">
        <f>T("RE ")</f>
        <v xml:space="preserve">RE </v>
      </c>
      <c r="F1047" t="str">
        <f>T("REMOLQUES      ")</f>
        <v xml:space="preserve">REMOLQUES      </v>
      </c>
      <c r="G1047" t="str">
        <f>T("De 3.000 KG DE CARGA ÚTIL en adelante             ")</f>
        <v xml:space="preserve">De 3.000 KG DE CARGA ÚTIL en adelante             </v>
      </c>
      <c r="I1047">
        <v>1</v>
      </c>
    </row>
    <row r="1048" spans="1:9">
      <c r="A1048" t="str">
        <f>T("2018")</f>
        <v>2018</v>
      </c>
      <c r="B1048" t="str">
        <f>T("FISICO                                            ")</f>
        <v xml:space="preserve">FISICO                                            </v>
      </c>
      <c r="C1048" t="str">
        <f>T("BARAJAS             ")</f>
        <v xml:space="preserve">BARAJAS             </v>
      </c>
      <c r="D1048" t="str">
        <f>T("SIN BARRIO          ")</f>
        <v xml:space="preserve">SIN BARRIO          </v>
      </c>
      <c r="E1048" t="str">
        <f>T("RE ")</f>
        <v xml:space="preserve">RE </v>
      </c>
      <c r="F1048" t="str">
        <f>T("REMOLQUES      ")</f>
        <v xml:space="preserve">REMOLQUES      </v>
      </c>
      <c r="G1048" t="str">
        <f>T("De 751 a 999 KG DE CARGA ÚTIL                     ")</f>
        <v xml:space="preserve">De 751 a 999 KG DE CARGA ÚTIL                     </v>
      </c>
      <c r="I1048">
        <v>1</v>
      </c>
    </row>
    <row r="1049" spans="1:9">
      <c r="A1049" t="str">
        <f>T("2018")</f>
        <v>2018</v>
      </c>
      <c r="B1049" t="str">
        <f>T("FISICO                                            ")</f>
        <v xml:space="preserve">FISICO                                            </v>
      </c>
      <c r="C1049" t="str">
        <f>T("BARAJAS             ")</f>
        <v xml:space="preserve">BARAJAS             </v>
      </c>
      <c r="D1049" t="str">
        <f>T("ALAMEDA DE OSUNA    ")</f>
        <v xml:space="preserve">ALAMEDA DE OSUNA    </v>
      </c>
      <c r="E1049" t="str">
        <f>T("RE ")</f>
        <v xml:space="preserve">RE </v>
      </c>
      <c r="F1049" t="str">
        <f>T("REMOLQUES      ")</f>
        <v xml:space="preserve">REMOLQUES      </v>
      </c>
      <c r="G1049" t="str">
        <f>T("De 751 a 999 KG DE CARGA ÚTIL                     ")</f>
        <v xml:space="preserve">De 751 a 999 KG DE CARGA ÚTIL                     </v>
      </c>
      <c r="I1049">
        <v>2</v>
      </c>
    </row>
    <row r="1050" spans="1:9">
      <c r="A1050" t="str">
        <f>T("2018")</f>
        <v>2018</v>
      </c>
      <c r="B1050" t="str">
        <f>T("FISICO                                            ")</f>
        <v xml:space="preserve">FISICO                                            </v>
      </c>
      <c r="C1050" t="str">
        <f>T("BARAJAS             ")</f>
        <v xml:space="preserve">BARAJAS             </v>
      </c>
      <c r="D1050" t="str">
        <f>T("ALAMEDA DE OSUNA    ")</f>
        <v xml:space="preserve">ALAMEDA DE OSUNA    </v>
      </c>
      <c r="E1050" t="str">
        <f>T("RE ")</f>
        <v xml:space="preserve">RE </v>
      </c>
      <c r="F1050" t="str">
        <f>T("REMOLQUES      ")</f>
        <v xml:space="preserve">REMOLQUES      </v>
      </c>
      <c r="G1050" t="str">
        <f>T("De 1.000 a 2.999 KG DE CARGA ÚTIL                 ")</f>
        <v xml:space="preserve">De 1.000 a 2.999 KG DE CARGA ÚTIL                 </v>
      </c>
      <c r="I1050">
        <v>6</v>
      </c>
    </row>
    <row r="1051" spans="1:9">
      <c r="A1051" t="str">
        <f>T("2018")</f>
        <v>2018</v>
      </c>
      <c r="B1051" t="str">
        <f>T("FISICO                                            ")</f>
        <v xml:space="preserve">FISICO                                            </v>
      </c>
      <c r="C1051" t="str">
        <f>T("BARAJAS             ")</f>
        <v xml:space="preserve">BARAJAS             </v>
      </c>
      <c r="D1051" t="str">
        <f>T("AEROPUERTO          ")</f>
        <v xml:space="preserve">AEROPUERTO          </v>
      </c>
      <c r="E1051" t="str">
        <f>T("RE ")</f>
        <v xml:space="preserve">RE </v>
      </c>
      <c r="F1051" t="str">
        <f>T("REMOLQUES      ")</f>
        <v xml:space="preserve">REMOLQUES      </v>
      </c>
      <c r="G1051" t="str">
        <f>T("De 751 a 999 KG DE CARGA ÚTIL                     ")</f>
        <v xml:space="preserve">De 751 a 999 KG DE CARGA ÚTIL                     </v>
      </c>
      <c r="I1051">
        <v>1</v>
      </c>
    </row>
    <row r="1052" spans="1:9">
      <c r="A1052" t="str">
        <f>T("2018")</f>
        <v>2018</v>
      </c>
      <c r="B1052" t="str">
        <f>T("FISICO                                            ")</f>
        <v xml:space="preserve">FISICO                                            </v>
      </c>
      <c r="C1052" t="str">
        <f>T("BARAJAS             ")</f>
        <v xml:space="preserve">BARAJAS             </v>
      </c>
      <c r="D1052" t="str">
        <f>T("AEROPUERTO          ")</f>
        <v xml:space="preserve">AEROPUERTO          </v>
      </c>
      <c r="E1052" t="str">
        <f>T("RE ")</f>
        <v xml:space="preserve">RE </v>
      </c>
      <c r="F1052" t="str">
        <f>T("REMOLQUES      ")</f>
        <v xml:space="preserve">REMOLQUES      </v>
      </c>
      <c r="G1052" t="str">
        <f>T("De 1.000 a 2.999 KG DE CARGA ÚTIL                 ")</f>
        <v xml:space="preserve">De 1.000 a 2.999 KG DE CARGA ÚTIL                 </v>
      </c>
      <c r="I1052">
        <v>2</v>
      </c>
    </row>
    <row r="1053" spans="1:9">
      <c r="A1053" t="str">
        <f>T("2018")</f>
        <v>2018</v>
      </c>
      <c r="B1053" t="str">
        <f>T("FISICO                                            ")</f>
        <v xml:space="preserve">FISICO                                            </v>
      </c>
      <c r="C1053" t="str">
        <f>T("BARAJAS             ")</f>
        <v xml:space="preserve">BARAJAS             </v>
      </c>
      <c r="D1053" t="str">
        <f>T("AEROPUERTO          ")</f>
        <v xml:space="preserve">AEROPUERTO          </v>
      </c>
      <c r="E1053" t="str">
        <f>T("RE ")</f>
        <v xml:space="preserve">RE </v>
      </c>
      <c r="F1053" t="str">
        <f>T("REMOLQUES      ")</f>
        <v xml:space="preserve">REMOLQUES      </v>
      </c>
      <c r="G1053" t="str">
        <f>T("De 3.000 KG DE CARGA ÚTIL en adelante             ")</f>
        <v xml:space="preserve">De 3.000 KG DE CARGA ÚTIL en adelante             </v>
      </c>
      <c r="I1053">
        <v>3</v>
      </c>
    </row>
    <row r="1054" spans="1:9">
      <c r="A1054" t="str">
        <f>T("2018")</f>
        <v>2018</v>
      </c>
      <c r="B1054" t="str">
        <f>T("FISICO                                            ")</f>
        <v xml:space="preserve">FISICO                                            </v>
      </c>
      <c r="C1054" t="str">
        <f>T("BARAJAS             ")</f>
        <v xml:space="preserve">BARAJAS             </v>
      </c>
      <c r="D1054" t="str">
        <f>T("CASCO H.BARAJAS     ")</f>
        <v xml:space="preserve">CASCO H.BARAJAS     </v>
      </c>
      <c r="E1054" t="str">
        <f>T("RE ")</f>
        <v xml:space="preserve">RE </v>
      </c>
      <c r="F1054" t="str">
        <f>T("REMOLQUES      ")</f>
        <v xml:space="preserve">REMOLQUES      </v>
      </c>
      <c r="G1054" t="str">
        <f>T("De 751 a 999 KG DE CARGA ÚTIL                     ")</f>
        <v xml:space="preserve">De 751 a 999 KG DE CARGA ÚTIL                     </v>
      </c>
      <c r="I1054">
        <v>1</v>
      </c>
    </row>
    <row r="1055" spans="1:9">
      <c r="A1055" t="str">
        <f>T("2018")</f>
        <v>2018</v>
      </c>
      <c r="B1055" t="str">
        <f>T("FISICO                                            ")</f>
        <v xml:space="preserve">FISICO                                            </v>
      </c>
      <c r="C1055" t="str">
        <f>T("BARAJAS             ")</f>
        <v xml:space="preserve">BARAJAS             </v>
      </c>
      <c r="D1055" t="str">
        <f>T("CASCO H.BARAJAS     ")</f>
        <v xml:space="preserve">CASCO H.BARAJAS     </v>
      </c>
      <c r="E1055" t="str">
        <f>T("RE ")</f>
        <v xml:space="preserve">RE </v>
      </c>
      <c r="F1055" t="str">
        <f>T("REMOLQUES      ")</f>
        <v xml:space="preserve">REMOLQUES      </v>
      </c>
      <c r="G1055" t="str">
        <f>T("De 1.000 a 2.999 KG DE CARGA ÚTIL                 ")</f>
        <v xml:space="preserve">De 1.000 a 2.999 KG DE CARGA ÚTIL                 </v>
      </c>
      <c r="I1055">
        <v>2</v>
      </c>
    </row>
    <row r="1056" spans="1:9">
      <c r="A1056" t="str">
        <f>T("2018")</f>
        <v>2018</v>
      </c>
      <c r="B1056" t="str">
        <f>T("FISICO                                            ")</f>
        <v xml:space="preserve">FISICO                                            </v>
      </c>
      <c r="C1056" t="str">
        <f>T("BARAJAS             ")</f>
        <v xml:space="preserve">BARAJAS             </v>
      </c>
      <c r="D1056" t="str">
        <f>T("TIMON               ")</f>
        <v xml:space="preserve">TIMON               </v>
      </c>
      <c r="E1056" t="str">
        <f>T("RE ")</f>
        <v xml:space="preserve">RE </v>
      </c>
      <c r="F1056" t="str">
        <f>T("REMOLQUES      ")</f>
        <v xml:space="preserve">REMOLQUES      </v>
      </c>
      <c r="G1056" t="str">
        <f>T("De 751 a 999 KG DE CARGA ÚTIL                     ")</f>
        <v xml:space="preserve">De 751 a 999 KG DE CARGA ÚTIL                     </v>
      </c>
      <c r="I1056">
        <v>1</v>
      </c>
    </row>
    <row r="1057" spans="1:9">
      <c r="A1057" t="str">
        <f>T("2018")</f>
        <v>2018</v>
      </c>
      <c r="B1057" t="str">
        <f>T("FISICO                                            ")</f>
        <v xml:space="preserve">FISICO                                            </v>
      </c>
      <c r="C1057" t="str">
        <f>T("BARAJAS             ")</f>
        <v xml:space="preserve">BARAJAS             </v>
      </c>
      <c r="D1057" t="str">
        <f>T("TIMON               ")</f>
        <v xml:space="preserve">TIMON               </v>
      </c>
      <c r="E1057" t="str">
        <f>T("RE ")</f>
        <v xml:space="preserve">RE </v>
      </c>
      <c r="F1057" t="str">
        <f>T("REMOLQUES      ")</f>
        <v xml:space="preserve">REMOLQUES      </v>
      </c>
      <c r="G1057" t="str">
        <f>T("De 1.000 a 2.999 KG DE CARGA ÚTIL                 ")</f>
        <v xml:space="preserve">De 1.000 a 2.999 KG DE CARGA ÚTIL                 </v>
      </c>
      <c r="I1057">
        <v>3</v>
      </c>
    </row>
    <row r="1058" spans="1:9">
      <c r="A1058" t="str">
        <f>T("2018")</f>
        <v>2018</v>
      </c>
      <c r="B1058" t="str">
        <f>T("FISICO                                            ")</f>
        <v xml:space="preserve">FISICO                                            </v>
      </c>
      <c r="C1058" t="str">
        <f>T("BARAJAS             ")</f>
        <v xml:space="preserve">BARAJAS             </v>
      </c>
      <c r="D1058" t="str">
        <f>T("TIMON               ")</f>
        <v xml:space="preserve">TIMON               </v>
      </c>
      <c r="E1058" t="str">
        <f>T("RE ")</f>
        <v xml:space="preserve">RE </v>
      </c>
      <c r="F1058" t="str">
        <f>T("REMOLQUES      ")</f>
        <v xml:space="preserve">REMOLQUES      </v>
      </c>
      <c r="G1058" t="str">
        <f>T("De 3.000 KG DE CARGA ÚTIL en adelante             ")</f>
        <v xml:space="preserve">De 3.000 KG DE CARGA ÚTIL en adelante             </v>
      </c>
      <c r="I1058">
        <v>1</v>
      </c>
    </row>
    <row r="1059" spans="1:9">
      <c r="A1059" t="str">
        <f>T("2018")</f>
        <v>2018</v>
      </c>
      <c r="B1059" t="str">
        <f>T("FISICO                                            ")</f>
        <v xml:space="preserve">FISICO                                            </v>
      </c>
      <c r="C1059" t="str">
        <f>T("BARAJAS             ")</f>
        <v xml:space="preserve">BARAJAS             </v>
      </c>
      <c r="D1059" t="str">
        <f>T("CORRALEJOS          ")</f>
        <v xml:space="preserve">CORRALEJOS          </v>
      </c>
      <c r="E1059" t="str">
        <f>T("RE ")</f>
        <v xml:space="preserve">RE </v>
      </c>
      <c r="F1059" t="str">
        <f>T("REMOLQUES      ")</f>
        <v xml:space="preserve">REMOLQUES      </v>
      </c>
      <c r="G1059" t="str">
        <f>T("De 751 a 999 KG DE CARGA ÚTIL                     ")</f>
        <v xml:space="preserve">De 751 a 999 KG DE CARGA ÚTIL                     </v>
      </c>
      <c r="I1059">
        <v>1</v>
      </c>
    </row>
    <row r="1060" spans="1:9">
      <c r="A1060" t="str">
        <f>T("2018")</f>
        <v>2018</v>
      </c>
      <c r="B1060" t="str">
        <f>T("FISICO                                            ")</f>
        <v xml:space="preserve">FISICO                                            </v>
      </c>
      <c r="C1060" t="str">
        <f>T("BARAJAS             ")</f>
        <v xml:space="preserve">BARAJAS             </v>
      </c>
      <c r="D1060" t="str">
        <f>T("CORRALEJOS          ")</f>
        <v xml:space="preserve">CORRALEJOS          </v>
      </c>
      <c r="E1060" t="str">
        <f>T("RE ")</f>
        <v xml:space="preserve">RE </v>
      </c>
      <c r="F1060" t="str">
        <f>T("REMOLQUES      ")</f>
        <v xml:space="preserve">REMOLQUES      </v>
      </c>
      <c r="G1060" t="str">
        <f>T("De 3.000 KG DE CARGA ÚTIL en adelante             ")</f>
        <v xml:space="preserve">De 3.000 KG DE CARGA ÚTIL en adelante             </v>
      </c>
      <c r="I1060">
        <v>1</v>
      </c>
    </row>
    <row r="1061" spans="1:9">
      <c r="A1061" t="str">
        <f>T("2018")</f>
        <v>2018</v>
      </c>
      <c r="B1061" t="str">
        <f>T("JURIDICO                                          ")</f>
        <v xml:space="preserve">JURIDICO                                          </v>
      </c>
      <c r="C1061" t="str">
        <f>T("BARAJAS             ")</f>
        <v xml:space="preserve">BARAJAS             </v>
      </c>
      <c r="D1061" t="str">
        <f>T("ALAMEDA DE OSUNA    ")</f>
        <v xml:space="preserve">ALAMEDA DE OSUNA    </v>
      </c>
      <c r="E1061" t="str">
        <f>T("RE ")</f>
        <v xml:space="preserve">RE </v>
      </c>
      <c r="F1061" t="str">
        <f>T("REMOLQUES      ")</f>
        <v xml:space="preserve">REMOLQUES      </v>
      </c>
      <c r="G1061" t="str">
        <f>T("De 751 a 999 KG DE CARGA ÚTIL                     ")</f>
        <v xml:space="preserve">De 751 a 999 KG DE CARGA ÚTIL                     </v>
      </c>
      <c r="I1061">
        <v>1</v>
      </c>
    </row>
    <row r="1062" spans="1:9">
      <c r="A1062" t="str">
        <f>T("2018")</f>
        <v>2018</v>
      </c>
      <c r="B1062" t="str">
        <f>T("JURIDICO                                          ")</f>
        <v xml:space="preserve">JURIDICO                                          </v>
      </c>
      <c r="C1062" t="str">
        <f>T("BARAJAS             ")</f>
        <v xml:space="preserve">BARAJAS             </v>
      </c>
      <c r="D1062" t="str">
        <f>T("ALAMEDA DE OSUNA    ")</f>
        <v xml:space="preserve">ALAMEDA DE OSUNA    </v>
      </c>
      <c r="E1062" t="str">
        <f>T("RE ")</f>
        <v xml:space="preserve">RE </v>
      </c>
      <c r="F1062" t="str">
        <f>T("REMOLQUES      ")</f>
        <v xml:space="preserve">REMOLQUES      </v>
      </c>
      <c r="G1062" t="str">
        <f>T("De 1.000 a 2.999 KG DE CARGA ÚTIL                 ")</f>
        <v xml:space="preserve">De 1.000 a 2.999 KG DE CARGA ÚTIL                 </v>
      </c>
      <c r="I1062">
        <v>1</v>
      </c>
    </row>
    <row r="1063" spans="1:9">
      <c r="A1063" t="str">
        <f>T("2018")</f>
        <v>2018</v>
      </c>
      <c r="B1063" t="str">
        <f>T("JURIDICO                                          ")</f>
        <v xml:space="preserve">JURIDICO                                          </v>
      </c>
      <c r="C1063" t="str">
        <f>T("BARAJAS             ")</f>
        <v xml:space="preserve">BARAJAS             </v>
      </c>
      <c r="D1063" t="str">
        <f>T("ALAMEDA DE OSUNA    ")</f>
        <v xml:space="preserve">ALAMEDA DE OSUNA    </v>
      </c>
      <c r="E1063" t="str">
        <f>T("RE ")</f>
        <v xml:space="preserve">RE </v>
      </c>
      <c r="F1063" t="str">
        <f>T("REMOLQUES      ")</f>
        <v xml:space="preserve">REMOLQUES      </v>
      </c>
      <c r="G1063" t="str">
        <f>T("De 3.000 KG DE CARGA ÚTIL en adelante             ")</f>
        <v xml:space="preserve">De 3.000 KG DE CARGA ÚTIL en adelante             </v>
      </c>
      <c r="I1063">
        <v>3</v>
      </c>
    </row>
    <row r="1064" spans="1:9">
      <c r="A1064" t="str">
        <f>T("2018")</f>
        <v>2018</v>
      </c>
      <c r="B1064" t="str">
        <f>T("JURIDICO                                          ")</f>
        <v xml:space="preserve">JURIDICO                                          </v>
      </c>
      <c r="C1064" t="str">
        <f>T("BARAJAS             ")</f>
        <v xml:space="preserve">BARAJAS             </v>
      </c>
      <c r="D1064" t="str">
        <f>T("AEROPUERTO          ")</f>
        <v xml:space="preserve">AEROPUERTO          </v>
      </c>
      <c r="E1064" t="str">
        <f>T("RE ")</f>
        <v xml:space="preserve">RE </v>
      </c>
      <c r="F1064" t="str">
        <f>T("REMOLQUES      ")</f>
        <v xml:space="preserve">REMOLQUES      </v>
      </c>
      <c r="G1064" t="str">
        <f>T("De 1.000 a 2.999 KG DE CARGA ÚTIL                 ")</f>
        <v xml:space="preserve">De 1.000 a 2.999 KG DE CARGA ÚTIL                 </v>
      </c>
      <c r="I1064">
        <v>1</v>
      </c>
    </row>
    <row r="1065" spans="1:9">
      <c r="A1065" t="str">
        <f>T("2018")</f>
        <v>2018</v>
      </c>
      <c r="B1065" t="str">
        <f>T("JURIDICO                                          ")</f>
        <v xml:space="preserve">JURIDICO                                          </v>
      </c>
      <c r="C1065" t="str">
        <f>T("BARAJAS             ")</f>
        <v xml:space="preserve">BARAJAS             </v>
      </c>
      <c r="D1065" t="str">
        <f>T("AEROPUERTO          ")</f>
        <v xml:space="preserve">AEROPUERTO          </v>
      </c>
      <c r="E1065" t="str">
        <f>T("RE ")</f>
        <v xml:space="preserve">RE </v>
      </c>
      <c r="F1065" t="str">
        <f>T("REMOLQUES      ")</f>
        <v xml:space="preserve">REMOLQUES      </v>
      </c>
      <c r="G1065" t="str">
        <f>T("De 3.000 KG DE CARGA ÚTIL en adelante             ")</f>
        <v xml:space="preserve">De 3.000 KG DE CARGA ÚTIL en adelante             </v>
      </c>
      <c r="I1065">
        <v>1</v>
      </c>
    </row>
    <row r="1066" spans="1:9">
      <c r="A1066" t="str">
        <f>T("2018")</f>
        <v>2018</v>
      </c>
      <c r="B1066" t="str">
        <f>T("JURIDICO                                          ")</f>
        <v xml:space="preserve">JURIDICO                                          </v>
      </c>
      <c r="C1066" t="str">
        <f>T("BARAJAS             ")</f>
        <v xml:space="preserve">BARAJAS             </v>
      </c>
      <c r="D1066" t="str">
        <f>T("CASCO H.BARAJAS     ")</f>
        <v xml:space="preserve">CASCO H.BARAJAS     </v>
      </c>
      <c r="E1066" t="str">
        <f>T("RE ")</f>
        <v xml:space="preserve">RE </v>
      </c>
      <c r="F1066" t="str">
        <f>T("REMOLQUES      ")</f>
        <v xml:space="preserve">REMOLQUES      </v>
      </c>
      <c r="G1066" t="str">
        <f>T("De 751 a 999 KG DE CARGA ÚTIL                     ")</f>
        <v xml:space="preserve">De 751 a 999 KG DE CARGA ÚTIL                     </v>
      </c>
      <c r="I1066">
        <v>1</v>
      </c>
    </row>
    <row r="1067" spans="1:9">
      <c r="A1067" t="str">
        <f>T("2018")</f>
        <v>2018</v>
      </c>
      <c r="B1067" t="str">
        <f>T("JURIDICO                                          ")</f>
        <v xml:space="preserve">JURIDICO                                          </v>
      </c>
      <c r="C1067" t="str">
        <f>T("BARAJAS             ")</f>
        <v xml:space="preserve">BARAJAS             </v>
      </c>
      <c r="D1067" t="str">
        <f>T("CASCO H.BARAJAS     ")</f>
        <v xml:space="preserve">CASCO H.BARAJAS     </v>
      </c>
      <c r="E1067" t="str">
        <f>T("RE ")</f>
        <v xml:space="preserve">RE </v>
      </c>
      <c r="F1067" t="str">
        <f>T("REMOLQUES      ")</f>
        <v xml:space="preserve">REMOLQUES      </v>
      </c>
      <c r="G1067" t="str">
        <f>T("De 1.000 a 2.999 KG DE CARGA ÚTIL                 ")</f>
        <v xml:space="preserve">De 1.000 a 2.999 KG DE CARGA ÚTIL                 </v>
      </c>
      <c r="I1067">
        <v>1</v>
      </c>
    </row>
    <row r="1068" spans="1:9">
      <c r="A1068" t="str">
        <f>T("2018")</f>
        <v>2018</v>
      </c>
      <c r="B1068" t="str">
        <f>T("JURIDICO                                          ")</f>
        <v xml:space="preserve">JURIDICO                                          </v>
      </c>
      <c r="C1068" t="str">
        <f>T("BARAJAS             ")</f>
        <v xml:space="preserve">BARAJAS             </v>
      </c>
      <c r="D1068" t="str">
        <f>T("TIMON               ")</f>
        <v xml:space="preserve">TIMON               </v>
      </c>
      <c r="E1068" t="str">
        <f>T("RE ")</f>
        <v xml:space="preserve">RE </v>
      </c>
      <c r="F1068" t="str">
        <f>T("REMOLQUES      ")</f>
        <v xml:space="preserve">REMOLQUES      </v>
      </c>
      <c r="G1068" t="str">
        <f>T("De 1.000 a 2.999 KG DE CARGA ÚTIL                 ")</f>
        <v xml:space="preserve">De 1.000 a 2.999 KG DE CARGA ÚTIL                 </v>
      </c>
      <c r="I1068">
        <v>4</v>
      </c>
    </row>
    <row r="1069" spans="1:9">
      <c r="A1069" t="str">
        <f>T("2018")</f>
        <v>2018</v>
      </c>
      <c r="B1069" t="str">
        <f>T("JURIDICO                                          ")</f>
        <v xml:space="preserve">JURIDICO                                          </v>
      </c>
      <c r="C1069" t="str">
        <f>T("BARAJAS             ")</f>
        <v xml:space="preserve">BARAJAS             </v>
      </c>
      <c r="D1069" t="str">
        <f>T("TIMON               ")</f>
        <v xml:space="preserve">TIMON               </v>
      </c>
      <c r="E1069" t="str">
        <f>T("RE ")</f>
        <v xml:space="preserve">RE </v>
      </c>
      <c r="F1069" t="str">
        <f>T("REMOLQUES      ")</f>
        <v xml:space="preserve">REMOLQUES      </v>
      </c>
      <c r="G1069" t="str">
        <f>T("De 3.000 KG DE CARGA ÚTIL en adelante             ")</f>
        <v xml:space="preserve">De 3.000 KG DE CARGA ÚTIL en adelante             </v>
      </c>
      <c r="I1069">
        <v>1</v>
      </c>
    </row>
    <row r="1070" spans="1:9">
      <c r="A1070" t="str">
        <f>T("2018")</f>
        <v>2018</v>
      </c>
      <c r="B1070" t="str">
        <f>T("JURIDICO                                          ")</f>
        <v xml:space="preserve">JURIDICO                                          </v>
      </c>
      <c r="C1070" t="str">
        <f>T("BARAJAS             ")</f>
        <v xml:space="preserve">BARAJAS             </v>
      </c>
      <c r="D1070" t="str">
        <f>T("CORRALEJOS          ")</f>
        <v xml:space="preserve">CORRALEJOS          </v>
      </c>
      <c r="E1070" t="str">
        <f>T("RE ")</f>
        <v xml:space="preserve">RE </v>
      </c>
      <c r="F1070" t="str">
        <f>T("REMOLQUES      ")</f>
        <v xml:space="preserve">REMOLQUES      </v>
      </c>
      <c r="G1070" t="str">
        <f>T("De 751 a 999 KG DE CARGA ÚTIL                     ")</f>
        <v xml:space="preserve">De 751 a 999 KG DE CARGA ÚTIL                     </v>
      </c>
      <c r="I1070">
        <v>1</v>
      </c>
    </row>
    <row r="1071" spans="1:9">
      <c r="A1071" t="str">
        <f>T("2018")</f>
        <v>2018</v>
      </c>
      <c r="B1071" t="str">
        <f>T("JURIDICO                                          ")</f>
        <v xml:space="preserve">JURIDICO                                          </v>
      </c>
      <c r="C1071" t="str">
        <f>T("BARAJAS             ")</f>
        <v xml:space="preserve">BARAJAS             </v>
      </c>
      <c r="D1071" t="str">
        <f>T("CORRALEJOS          ")</f>
        <v xml:space="preserve">CORRALEJOS          </v>
      </c>
      <c r="E1071" t="str">
        <f>T("RE ")</f>
        <v xml:space="preserve">RE </v>
      </c>
      <c r="F1071" t="str">
        <f>T("REMOLQUES      ")</f>
        <v xml:space="preserve">REMOLQUES      </v>
      </c>
      <c r="G1071" t="str">
        <f>T("De 1.000 a 2.999 KG DE CARGA ÚTIL                 ")</f>
        <v xml:space="preserve">De 1.000 a 2.999 KG DE CARGA ÚTIL                 </v>
      </c>
      <c r="I1071">
        <v>10</v>
      </c>
    </row>
    <row r="1072" spans="1:9">
      <c r="A1072" t="str">
        <f>T("2018")</f>
        <v>2018</v>
      </c>
      <c r="B1072" t="str">
        <f>T("JURIDICO                                          ")</f>
        <v xml:space="preserve">JURIDICO                                          </v>
      </c>
      <c r="C1072" t="str">
        <f>T("BARAJAS             ")</f>
        <v xml:space="preserve">BARAJAS             </v>
      </c>
      <c r="D1072" t="str">
        <f>T("CORRALEJOS          ")</f>
        <v xml:space="preserve">CORRALEJOS          </v>
      </c>
      <c r="E1072" t="str">
        <f>T("RE ")</f>
        <v xml:space="preserve">RE </v>
      </c>
      <c r="F1072" t="str">
        <f>T("REMOLQUES      ")</f>
        <v xml:space="preserve">REMOLQUES      </v>
      </c>
      <c r="G1072" t="str">
        <f>T("De 3.000 KG DE CARGA ÚTIL en adelante             ")</f>
        <v xml:space="preserve">De 3.000 KG DE CARGA ÚTIL en adelante             </v>
      </c>
      <c r="I1072">
        <v>30</v>
      </c>
    </row>
    <row r="1073" spans="1:9">
      <c r="A1073" t="str">
        <f>T("2018")</f>
        <v>2018</v>
      </c>
      <c r="B1073" t="str">
        <f>T("Entidad sin personalidad jurídica (art. 35.4 LGT) ")</f>
        <v xml:space="preserve">Entidad sin personalidad jurídica (art. 35.4 LGT) </v>
      </c>
      <c r="C1073" t="str">
        <f>T("BARAJAS             ")</f>
        <v xml:space="preserve">BARAJAS             </v>
      </c>
      <c r="D1073" t="str">
        <f>T("CASCO H.BARAJAS     ")</f>
        <v xml:space="preserve">CASCO H.BARAJAS     </v>
      </c>
      <c r="E1073" t="str">
        <f>T("TR ")</f>
        <v xml:space="preserve">TR </v>
      </c>
      <c r="F1073" t="str">
        <f>T("TRACTORES      ")</f>
        <v xml:space="preserve">TRACTORES      </v>
      </c>
      <c r="G1073" t="str">
        <f>T("De 16 a 25 CABALLOS FISCALES                      ")</f>
        <v xml:space="preserve">De 16 a 25 CABALLOS FISCALES                      </v>
      </c>
      <c r="H1073" t="str">
        <f>T("DIESEL                                            ")</f>
        <v xml:space="preserve">DIESEL                                            </v>
      </c>
      <c r="I1073">
        <v>2</v>
      </c>
    </row>
    <row r="1074" spans="1:9">
      <c r="A1074" t="str">
        <f>T("2018")</f>
        <v>2018</v>
      </c>
      <c r="B1074" t="str">
        <f>T("Entidad sin personalidad jurídica (art. 35.4 LGT) ")</f>
        <v xml:space="preserve">Entidad sin personalidad jurídica (art. 35.4 LGT) </v>
      </c>
      <c r="C1074" t="str">
        <f>T("BARAJAS             ")</f>
        <v xml:space="preserve">BARAJAS             </v>
      </c>
      <c r="D1074" t="str">
        <f>T("CASCO H.BARAJAS     ")</f>
        <v xml:space="preserve">CASCO H.BARAJAS     </v>
      </c>
      <c r="E1074" t="str">
        <f>T("TR ")</f>
        <v xml:space="preserve">TR </v>
      </c>
      <c r="F1074" t="str">
        <f>T("TRACTORES      ")</f>
        <v xml:space="preserve">TRACTORES      </v>
      </c>
      <c r="G1074" t="str">
        <f>T("De 25,01 CABALLOS FISCALES en adelante            ")</f>
        <v xml:space="preserve">De 25,01 CABALLOS FISCALES en adelante            </v>
      </c>
      <c r="H1074" t="str">
        <f>T("DIESEL                                            ")</f>
        <v xml:space="preserve">DIESEL                                            </v>
      </c>
      <c r="I1074">
        <v>1</v>
      </c>
    </row>
    <row r="1075" spans="1:9">
      <c r="A1075" t="str">
        <f>T("2018")</f>
        <v>2018</v>
      </c>
      <c r="B1075" t="str">
        <f>T("FISICO                                            ")</f>
        <v xml:space="preserve">FISICO                                            </v>
      </c>
      <c r="C1075" t="str">
        <f>T("BARAJAS             ")</f>
        <v xml:space="preserve">BARAJAS             </v>
      </c>
      <c r="D1075" t="str">
        <f>T("ALAMEDA DE OSUNA    ")</f>
        <v xml:space="preserve">ALAMEDA DE OSUNA    </v>
      </c>
      <c r="E1075" t="str">
        <f>T("TR ")</f>
        <v xml:space="preserve">TR </v>
      </c>
      <c r="F1075" t="str">
        <f>T("TRACTORES      ")</f>
        <v xml:space="preserve">TRACTORES      </v>
      </c>
      <c r="G1075" t="str">
        <f>T("De menos de 16 CABALLOS FISCALES                  ")</f>
        <v xml:space="preserve">De menos de 16 CABALLOS FISCALES                  </v>
      </c>
      <c r="H1075" t="str">
        <f>T("DIESEL                                            ")</f>
        <v xml:space="preserve">DIESEL                                            </v>
      </c>
      <c r="I1075">
        <v>2</v>
      </c>
    </row>
    <row r="1076" spans="1:9">
      <c r="A1076" t="str">
        <f>T("2018")</f>
        <v>2018</v>
      </c>
      <c r="B1076" t="str">
        <f>T("FISICO                                            ")</f>
        <v xml:space="preserve">FISICO                                            </v>
      </c>
      <c r="C1076" t="str">
        <f>T("BARAJAS             ")</f>
        <v xml:space="preserve">BARAJAS             </v>
      </c>
      <c r="D1076" t="str">
        <f>T("ALAMEDA DE OSUNA    ")</f>
        <v xml:space="preserve">ALAMEDA DE OSUNA    </v>
      </c>
      <c r="E1076" t="str">
        <f>T("TR ")</f>
        <v xml:space="preserve">TR </v>
      </c>
      <c r="F1076" t="str">
        <f>T("TRACTORES      ")</f>
        <v xml:space="preserve">TRACTORES      </v>
      </c>
      <c r="G1076" t="str">
        <f>T("De 16 a 25 CABALLOS FISCALES                      ")</f>
        <v xml:space="preserve">De 16 a 25 CABALLOS FISCALES                      </v>
      </c>
      <c r="H1076" t="str">
        <f>T("DIESEL                                            ")</f>
        <v xml:space="preserve">DIESEL                                            </v>
      </c>
      <c r="I1076">
        <v>1</v>
      </c>
    </row>
    <row r="1077" spans="1:9">
      <c r="A1077" t="str">
        <f>T("2018")</f>
        <v>2018</v>
      </c>
      <c r="B1077" t="str">
        <f>T("FISICO                                            ")</f>
        <v xml:space="preserve">FISICO                                            </v>
      </c>
      <c r="C1077" t="str">
        <f>T("BARAJAS             ")</f>
        <v xml:space="preserve">BARAJAS             </v>
      </c>
      <c r="D1077" t="str">
        <f>T("AEROPUERTO          ")</f>
        <v xml:space="preserve">AEROPUERTO          </v>
      </c>
      <c r="E1077" t="str">
        <f>T("TR ")</f>
        <v xml:space="preserve">TR </v>
      </c>
      <c r="F1077" t="str">
        <f>T("TRACTORES      ")</f>
        <v xml:space="preserve">TRACTORES      </v>
      </c>
      <c r="G1077" t="str">
        <f>T("De 25,01 CABALLOS FISCALES en adelante            ")</f>
        <v xml:space="preserve">De 25,01 CABALLOS FISCALES en adelante            </v>
      </c>
      <c r="H1077" t="str">
        <f>T("DIESEL                                            ")</f>
        <v xml:space="preserve">DIESEL                                            </v>
      </c>
      <c r="I1077">
        <v>2</v>
      </c>
    </row>
    <row r="1078" spans="1:9">
      <c r="A1078" t="str">
        <f>T("2018")</f>
        <v>2018</v>
      </c>
      <c r="B1078" t="str">
        <f>T("FISICO                                            ")</f>
        <v xml:space="preserve">FISICO                                            </v>
      </c>
      <c r="C1078" t="str">
        <f>T("BARAJAS             ")</f>
        <v xml:space="preserve">BARAJAS             </v>
      </c>
      <c r="D1078" t="str">
        <f>T("CASCO H.BARAJAS     ")</f>
        <v xml:space="preserve">CASCO H.BARAJAS     </v>
      </c>
      <c r="E1078" t="str">
        <f>T("TR ")</f>
        <v xml:space="preserve">TR </v>
      </c>
      <c r="F1078" t="str">
        <f>T("TRACTORES      ")</f>
        <v xml:space="preserve">TRACTORES      </v>
      </c>
      <c r="G1078" t="str">
        <f>T("De 16 a 25 CABALLOS FISCALES                      ")</f>
        <v xml:space="preserve">De 16 a 25 CABALLOS FISCALES                      </v>
      </c>
      <c r="H1078" t="str">
        <f>T("DIESEL                                            ")</f>
        <v xml:space="preserve">DIESEL                                            </v>
      </c>
      <c r="I1078">
        <v>3</v>
      </c>
    </row>
    <row r="1079" spans="1:9">
      <c r="A1079" t="str">
        <f>T("2018")</f>
        <v>2018</v>
      </c>
      <c r="B1079" t="str">
        <f>T("FISICO                                            ")</f>
        <v xml:space="preserve">FISICO                                            </v>
      </c>
      <c r="C1079" t="str">
        <f>T("BARAJAS             ")</f>
        <v xml:space="preserve">BARAJAS             </v>
      </c>
      <c r="D1079" t="str">
        <f>T("TIMON               ")</f>
        <v xml:space="preserve">TIMON               </v>
      </c>
      <c r="E1079" t="str">
        <f>T("TR ")</f>
        <v xml:space="preserve">TR </v>
      </c>
      <c r="F1079" t="str">
        <f>T("TRACTORES      ")</f>
        <v xml:space="preserve">TRACTORES      </v>
      </c>
      <c r="G1079" t="str">
        <f>T("De menos de 16 CABALLOS FISCALES                  ")</f>
        <v xml:space="preserve">De menos de 16 CABALLOS FISCALES                  </v>
      </c>
      <c r="H1079" t="str">
        <f>T("DIESEL                                            ")</f>
        <v xml:space="preserve">DIESEL                                            </v>
      </c>
      <c r="I1079">
        <v>2</v>
      </c>
    </row>
    <row r="1080" spans="1:9">
      <c r="A1080" t="str">
        <f>T("2018")</f>
        <v>2018</v>
      </c>
      <c r="B1080" t="str">
        <f>T("FISICO                                            ")</f>
        <v xml:space="preserve">FISICO                                            </v>
      </c>
      <c r="C1080" t="str">
        <f>T("BARAJAS             ")</f>
        <v xml:space="preserve">BARAJAS             </v>
      </c>
      <c r="D1080" t="str">
        <f>T("TIMON               ")</f>
        <v xml:space="preserve">TIMON               </v>
      </c>
      <c r="E1080" t="str">
        <f>T("TR ")</f>
        <v xml:space="preserve">TR </v>
      </c>
      <c r="F1080" t="str">
        <f>T("TRACTORES      ")</f>
        <v xml:space="preserve">TRACTORES      </v>
      </c>
      <c r="G1080" t="str">
        <f>T("De 25,01 CABALLOS FISCALES en adelante            ")</f>
        <v xml:space="preserve">De 25,01 CABALLOS FISCALES en adelante            </v>
      </c>
      <c r="H1080" t="str">
        <f>T("DIESEL                                            ")</f>
        <v xml:space="preserve">DIESEL                                            </v>
      </c>
      <c r="I1080">
        <v>2</v>
      </c>
    </row>
    <row r="1081" spans="1:9">
      <c r="A1081" t="str">
        <f>T("2018")</f>
        <v>2018</v>
      </c>
      <c r="B1081" t="str">
        <f>T("FISICO                                            ")</f>
        <v xml:space="preserve">FISICO                                            </v>
      </c>
      <c r="C1081" t="str">
        <f>T("BARAJAS             ")</f>
        <v xml:space="preserve">BARAJAS             </v>
      </c>
      <c r="D1081" t="str">
        <f>T("CORRALEJOS          ")</f>
        <v xml:space="preserve">CORRALEJOS          </v>
      </c>
      <c r="E1081" t="str">
        <f>T("TR ")</f>
        <v xml:space="preserve">TR </v>
      </c>
      <c r="F1081" t="str">
        <f>T("TRACTORES      ")</f>
        <v xml:space="preserve">TRACTORES      </v>
      </c>
      <c r="G1081" t="str">
        <f>T("De menos de 16 CABALLOS FISCALES                  ")</f>
        <v xml:space="preserve">De menos de 16 CABALLOS FISCALES                  </v>
      </c>
      <c r="H1081" t="str">
        <f>T("DIESEL                                            ")</f>
        <v xml:space="preserve">DIESEL                                            </v>
      </c>
      <c r="I1081">
        <v>2</v>
      </c>
    </row>
    <row r="1082" spans="1:9">
      <c r="A1082" t="str">
        <f>T("2018")</f>
        <v>2018</v>
      </c>
      <c r="B1082" t="str">
        <f>T("FISICO                                            ")</f>
        <v xml:space="preserve">FISICO                                            </v>
      </c>
      <c r="C1082" t="str">
        <f>T("BARAJAS             ")</f>
        <v xml:space="preserve">BARAJAS             </v>
      </c>
      <c r="D1082" t="str">
        <f>T("CORRALEJOS          ")</f>
        <v xml:space="preserve">CORRALEJOS          </v>
      </c>
      <c r="E1082" t="str">
        <f>T("TR ")</f>
        <v xml:space="preserve">TR </v>
      </c>
      <c r="F1082" t="str">
        <f>T("TRACTORES      ")</f>
        <v xml:space="preserve">TRACTORES      </v>
      </c>
      <c r="G1082" t="str">
        <f>T("De 25,01 CABALLOS FISCALES en adelante            ")</f>
        <v xml:space="preserve">De 25,01 CABALLOS FISCALES en adelante            </v>
      </c>
      <c r="H1082" t="str">
        <f>T("DIESEL                                            ")</f>
        <v xml:space="preserve">DIESEL                                            </v>
      </c>
      <c r="I1082">
        <v>1</v>
      </c>
    </row>
    <row r="1083" spans="1:9">
      <c r="A1083" t="str">
        <f>T("2018")</f>
        <v>2018</v>
      </c>
      <c r="B1083" t="str">
        <f>T("JURIDICO                                          ")</f>
        <v xml:space="preserve">JURIDICO                                          </v>
      </c>
      <c r="C1083" t="str">
        <f>T("BARAJAS             ")</f>
        <v xml:space="preserve">BARAJAS             </v>
      </c>
      <c r="D1083" t="str">
        <f>T("ALAMEDA DE OSUNA    ")</f>
        <v xml:space="preserve">ALAMEDA DE OSUNA    </v>
      </c>
      <c r="E1083" t="str">
        <f>T("TR ")</f>
        <v xml:space="preserve">TR </v>
      </c>
      <c r="F1083" t="str">
        <f>T("TRACTORES      ")</f>
        <v xml:space="preserve">TRACTORES      </v>
      </c>
      <c r="G1083" t="str">
        <f>T("De menos de 16 CABALLOS FISCALES                  ")</f>
        <v xml:space="preserve">De menos de 16 CABALLOS FISCALES                  </v>
      </c>
      <c r="H1083" t="str">
        <f>T("DIESEL                                            ")</f>
        <v xml:space="preserve">DIESEL                                            </v>
      </c>
      <c r="I1083">
        <v>8</v>
      </c>
    </row>
    <row r="1084" spans="1:9">
      <c r="A1084" t="str">
        <f>T("2018")</f>
        <v>2018</v>
      </c>
      <c r="B1084" t="str">
        <f>T("JURIDICO                                          ")</f>
        <v xml:space="preserve">JURIDICO                                          </v>
      </c>
      <c r="C1084" t="str">
        <f>T("BARAJAS             ")</f>
        <v xml:space="preserve">BARAJAS             </v>
      </c>
      <c r="D1084" t="str">
        <f>T("ALAMEDA DE OSUNA    ")</f>
        <v xml:space="preserve">ALAMEDA DE OSUNA    </v>
      </c>
      <c r="E1084" t="str">
        <f>T("TR ")</f>
        <v xml:space="preserve">TR </v>
      </c>
      <c r="F1084" t="str">
        <f>T("TRACTORES      ")</f>
        <v xml:space="preserve">TRACTORES      </v>
      </c>
      <c r="G1084" t="str">
        <f>T("De 16 a 25 CABALLOS FISCALES                      ")</f>
        <v xml:space="preserve">De 16 a 25 CABALLOS FISCALES                      </v>
      </c>
      <c r="H1084" t="str">
        <f>T("DIESEL                                            ")</f>
        <v xml:space="preserve">DIESEL                                            </v>
      </c>
      <c r="I1084">
        <v>26</v>
      </c>
    </row>
    <row r="1085" spans="1:9">
      <c r="A1085" t="str">
        <f>T("2018")</f>
        <v>2018</v>
      </c>
      <c r="B1085" t="str">
        <f>T("JURIDICO                                          ")</f>
        <v xml:space="preserve">JURIDICO                                          </v>
      </c>
      <c r="C1085" t="str">
        <f>T("BARAJAS             ")</f>
        <v xml:space="preserve">BARAJAS             </v>
      </c>
      <c r="D1085" t="str">
        <f>T("ALAMEDA DE OSUNA    ")</f>
        <v xml:space="preserve">ALAMEDA DE OSUNA    </v>
      </c>
      <c r="E1085" t="str">
        <f>T("TR ")</f>
        <v xml:space="preserve">TR </v>
      </c>
      <c r="F1085" t="str">
        <f>T("TRACTORES      ")</f>
        <v xml:space="preserve">TRACTORES      </v>
      </c>
      <c r="G1085" t="str">
        <f>T("De 25,01 CABALLOS FISCALES en adelante            ")</f>
        <v xml:space="preserve">De 25,01 CABALLOS FISCALES en adelante            </v>
      </c>
      <c r="H1085" t="str">
        <f>T("DIESEL                                            ")</f>
        <v xml:space="preserve">DIESEL                                            </v>
      </c>
      <c r="I1085">
        <v>6</v>
      </c>
    </row>
    <row r="1086" spans="1:9">
      <c r="A1086" t="str">
        <f>T("2018")</f>
        <v>2018</v>
      </c>
      <c r="B1086" t="str">
        <f>T("JURIDICO                                          ")</f>
        <v xml:space="preserve">JURIDICO                                          </v>
      </c>
      <c r="C1086" t="str">
        <f>T("BARAJAS             ")</f>
        <v xml:space="preserve">BARAJAS             </v>
      </c>
      <c r="D1086" t="str">
        <f>T("AEROPUERTO          ")</f>
        <v xml:space="preserve">AEROPUERTO          </v>
      </c>
      <c r="E1086" t="str">
        <f>T("TR ")</f>
        <v xml:space="preserve">TR </v>
      </c>
      <c r="F1086" t="str">
        <f>T("TRACTORES      ")</f>
        <v xml:space="preserve">TRACTORES      </v>
      </c>
      <c r="G1086" t="str">
        <f>T("De menos de 16 CABALLOS FISCALES                  ")</f>
        <v xml:space="preserve">De menos de 16 CABALLOS FISCALES                  </v>
      </c>
      <c r="H1086" t="str">
        <f>T("DIESEL                                            ")</f>
        <v xml:space="preserve">DIESEL                                            </v>
      </c>
      <c r="I1086">
        <v>3</v>
      </c>
    </row>
    <row r="1087" spans="1:9">
      <c r="A1087" t="str">
        <f>T("2018")</f>
        <v>2018</v>
      </c>
      <c r="B1087" t="str">
        <f>T("JURIDICO                                          ")</f>
        <v xml:space="preserve">JURIDICO                                          </v>
      </c>
      <c r="C1087" t="str">
        <f>T("BARAJAS             ")</f>
        <v xml:space="preserve">BARAJAS             </v>
      </c>
      <c r="D1087" t="str">
        <f>T("CASCO H.BARAJAS     ")</f>
        <v xml:space="preserve">CASCO H.BARAJAS     </v>
      </c>
      <c r="E1087" t="str">
        <f>T("TR ")</f>
        <v xml:space="preserve">TR </v>
      </c>
      <c r="F1087" t="str">
        <f>T("TRACTORES      ")</f>
        <v xml:space="preserve">TRACTORES      </v>
      </c>
      <c r="G1087" t="str">
        <f>T("De menos de 16 CABALLOS FISCALES                  ")</f>
        <v xml:space="preserve">De menos de 16 CABALLOS FISCALES                  </v>
      </c>
      <c r="H1087" t="str">
        <f>T("DIESEL                                            ")</f>
        <v xml:space="preserve">DIESEL                                            </v>
      </c>
      <c r="I1087">
        <v>2</v>
      </c>
    </row>
    <row r="1088" spans="1:9">
      <c r="A1088" t="str">
        <f>T("2018")</f>
        <v>2018</v>
      </c>
      <c r="B1088" t="str">
        <f>T("JURIDICO                                          ")</f>
        <v xml:space="preserve">JURIDICO                                          </v>
      </c>
      <c r="C1088" t="str">
        <f>T("BARAJAS             ")</f>
        <v xml:space="preserve">BARAJAS             </v>
      </c>
      <c r="D1088" t="str">
        <f>T("CASCO H.BARAJAS     ")</f>
        <v xml:space="preserve">CASCO H.BARAJAS     </v>
      </c>
      <c r="E1088" t="str">
        <f>T("TR ")</f>
        <v xml:space="preserve">TR </v>
      </c>
      <c r="F1088" t="str">
        <f>T("TRACTORES      ")</f>
        <v xml:space="preserve">TRACTORES      </v>
      </c>
      <c r="G1088" t="str">
        <f>T("De 25,01 CABALLOS FISCALES en adelante            ")</f>
        <v xml:space="preserve">De 25,01 CABALLOS FISCALES en adelante            </v>
      </c>
      <c r="H1088" t="str">
        <f>T("DIESEL                                            ")</f>
        <v xml:space="preserve">DIESEL                                            </v>
      </c>
      <c r="I1088">
        <v>2</v>
      </c>
    </row>
    <row r="1089" spans="1:9">
      <c r="A1089" t="str">
        <f>T("2018")</f>
        <v>2018</v>
      </c>
      <c r="B1089" t="str">
        <f>T("JURIDICO                                          ")</f>
        <v xml:space="preserve">JURIDICO                                          </v>
      </c>
      <c r="C1089" t="str">
        <f>T("BARAJAS             ")</f>
        <v xml:space="preserve">BARAJAS             </v>
      </c>
      <c r="D1089" t="str">
        <f>T("TIMON               ")</f>
        <v xml:space="preserve">TIMON               </v>
      </c>
      <c r="E1089" t="str">
        <f>T("TR ")</f>
        <v xml:space="preserve">TR </v>
      </c>
      <c r="F1089" t="str">
        <f>T("TRACTORES      ")</f>
        <v xml:space="preserve">TRACTORES      </v>
      </c>
      <c r="G1089" t="str">
        <f>T("De menos de 16 CABALLOS FISCALES                  ")</f>
        <v xml:space="preserve">De menos de 16 CABALLOS FISCALES                  </v>
      </c>
      <c r="H1089" t="str">
        <f>T("DIESEL                                            ")</f>
        <v xml:space="preserve">DIESEL                                            </v>
      </c>
      <c r="I1089">
        <v>2</v>
      </c>
    </row>
    <row r="1090" spans="1:9">
      <c r="A1090" t="str">
        <f>T("2018")</f>
        <v>2018</v>
      </c>
      <c r="B1090" t="str">
        <f>T("JURIDICO                                          ")</f>
        <v xml:space="preserve">JURIDICO                                          </v>
      </c>
      <c r="C1090" t="str">
        <f>T("BARAJAS             ")</f>
        <v xml:space="preserve">BARAJAS             </v>
      </c>
      <c r="D1090" t="str">
        <f>T("TIMON               ")</f>
        <v xml:space="preserve">TIMON               </v>
      </c>
      <c r="E1090" t="str">
        <f>T("TR ")</f>
        <v xml:space="preserve">TR </v>
      </c>
      <c r="F1090" t="str">
        <f>T("TRACTORES      ")</f>
        <v xml:space="preserve">TRACTORES      </v>
      </c>
      <c r="G1090" t="str">
        <f>T("De 16 a 25 CABALLOS FISCALES                      ")</f>
        <v xml:space="preserve">De 16 a 25 CABALLOS FISCALES                      </v>
      </c>
      <c r="H1090" t="str">
        <f>T("DIESEL                                            ")</f>
        <v xml:space="preserve">DIESEL                                            </v>
      </c>
      <c r="I1090">
        <v>1</v>
      </c>
    </row>
    <row r="1091" spans="1:9">
      <c r="A1091" t="str">
        <f>T("2018")</f>
        <v>2018</v>
      </c>
      <c r="B1091" t="str">
        <f>T("JURIDICO                                          ")</f>
        <v xml:space="preserve">JURIDICO                                          </v>
      </c>
      <c r="C1091" t="str">
        <f>T("BARAJAS             ")</f>
        <v xml:space="preserve">BARAJAS             </v>
      </c>
      <c r="D1091" t="str">
        <f>T("TIMON               ")</f>
        <v xml:space="preserve">TIMON               </v>
      </c>
      <c r="E1091" t="str">
        <f>T("TR ")</f>
        <v xml:space="preserve">TR </v>
      </c>
      <c r="F1091" t="str">
        <f>T("TRACTORES      ")</f>
        <v xml:space="preserve">TRACTORES      </v>
      </c>
      <c r="G1091" t="str">
        <f>T("De 25,01 CABALLOS FISCALES en adelante            ")</f>
        <v xml:space="preserve">De 25,01 CABALLOS FISCALES en adelante            </v>
      </c>
      <c r="H1091" t="str">
        <f>T("DIESEL                                            ")</f>
        <v xml:space="preserve">DIESEL                                            </v>
      </c>
      <c r="I1091">
        <v>8</v>
      </c>
    </row>
    <row r="1092" spans="1:9">
      <c r="A1092" t="str">
        <f>T("2018")</f>
        <v>2018</v>
      </c>
      <c r="B1092" t="str">
        <f>T("JURIDICO                                          ")</f>
        <v xml:space="preserve">JURIDICO                                          </v>
      </c>
      <c r="C1092" t="str">
        <f>T("BARAJAS             ")</f>
        <v xml:space="preserve">BARAJAS             </v>
      </c>
      <c r="D1092" t="str">
        <f>T("CORRALEJOS          ")</f>
        <v xml:space="preserve">CORRALEJOS          </v>
      </c>
      <c r="E1092" t="str">
        <f>T("TR ")</f>
        <v xml:space="preserve">TR </v>
      </c>
      <c r="F1092" t="str">
        <f>T("TRACTORES      ")</f>
        <v xml:space="preserve">TRACTORES      </v>
      </c>
      <c r="G1092" t="str">
        <f>T("De menos de 16 CABALLOS FISCALES                  ")</f>
        <v xml:space="preserve">De menos de 16 CABALLOS FISCALES                  </v>
      </c>
      <c r="H1092" t="str">
        <f>T("DIESEL                                            ")</f>
        <v xml:space="preserve">DIESEL                                            </v>
      </c>
      <c r="I1092">
        <v>4</v>
      </c>
    </row>
    <row r="1093" spans="1:9">
      <c r="A1093" t="str">
        <f>T("2018")</f>
        <v>2018</v>
      </c>
      <c r="B1093" t="str">
        <f>T("JURIDICO                                          ")</f>
        <v xml:space="preserve">JURIDICO                                          </v>
      </c>
      <c r="C1093" t="str">
        <f>T("BARAJAS             ")</f>
        <v xml:space="preserve">BARAJAS             </v>
      </c>
      <c r="D1093" t="str">
        <f>T("CORRALEJOS          ")</f>
        <v xml:space="preserve">CORRALEJOS          </v>
      </c>
      <c r="E1093" t="str">
        <f>T("TR ")</f>
        <v xml:space="preserve">TR </v>
      </c>
      <c r="F1093" t="str">
        <f>T("TRACTORES      ")</f>
        <v xml:space="preserve">TRACTORES      </v>
      </c>
      <c r="G1093" t="str">
        <f>T("De 16 a 25 CABALLOS FISCALES                      ")</f>
        <v xml:space="preserve">De 16 a 25 CABALLOS FISCALES                      </v>
      </c>
      <c r="H1093" t="str">
        <f>T("DIESEL                                            ")</f>
        <v xml:space="preserve">DIESEL                                            </v>
      </c>
      <c r="I1093">
        <v>16</v>
      </c>
    </row>
    <row r="1094" spans="1:9">
      <c r="A1094" t="str">
        <f>T("2018")</f>
        <v>2018</v>
      </c>
      <c r="B1094" t="str">
        <f>T("JURIDICO                                          ")</f>
        <v xml:space="preserve">JURIDICO                                          </v>
      </c>
      <c r="C1094" t="str">
        <f>T("BARAJAS             ")</f>
        <v xml:space="preserve">BARAJAS             </v>
      </c>
      <c r="D1094" t="str">
        <f>T("CORRALEJOS          ")</f>
        <v xml:space="preserve">CORRALEJOS          </v>
      </c>
      <c r="E1094" t="str">
        <f>T("TR ")</f>
        <v xml:space="preserve">TR </v>
      </c>
      <c r="F1094" t="str">
        <f>T("TRACTORES      ")</f>
        <v xml:space="preserve">TRACTORES      </v>
      </c>
      <c r="G1094" t="str">
        <f>T("De 25,01 CABALLOS FISCALES en adelante            ")</f>
        <v xml:space="preserve">De 25,01 CABALLOS FISCALES en adelante            </v>
      </c>
      <c r="H1094" t="str">
        <f>T("DIESEL                                            ")</f>
        <v xml:space="preserve">DIESEL                                            </v>
      </c>
      <c r="I1094">
        <v>5</v>
      </c>
    </row>
    <row r="1095" spans="1:9">
      <c r="A1095" t="str">
        <f>T("2018")</f>
        <v>2018</v>
      </c>
      <c r="B1095" t="str">
        <f>T("JURIDICO                                          ")</f>
        <v xml:space="preserve">JURIDICO                                          </v>
      </c>
      <c r="C1095" t="str">
        <f>T("BARAJAS             ")</f>
        <v xml:space="preserve">BARAJAS             </v>
      </c>
      <c r="D1095" t="str">
        <f>T("AEROPUERTO          ")</f>
        <v xml:space="preserve">AEROPUERTO          </v>
      </c>
      <c r="E1095" t="str">
        <f>T("TR ")</f>
        <v xml:space="preserve">TR </v>
      </c>
      <c r="F1095" t="str">
        <f>T("TRACTORES      ")</f>
        <v xml:space="preserve">TRACTORES      </v>
      </c>
      <c r="G1095" t="str">
        <f>T("De menos de 16 CABALLOS FISCALES                  ")</f>
        <v xml:space="preserve">De menos de 16 CABALLOS FISCALES                  </v>
      </c>
      <c r="H1095" t="str">
        <f>T("ELÉCTRICO                                         ")</f>
        <v xml:space="preserve">ELÉCTRICO                                         </v>
      </c>
      <c r="I1095">
        <v>1</v>
      </c>
    </row>
    <row r="1096" spans="1:9">
      <c r="A1096" t="str">
        <f>T("2018")</f>
        <v>2018</v>
      </c>
      <c r="B1096" t="str">
        <f>T("FISICO                                            ")</f>
        <v xml:space="preserve">FISICO                                            </v>
      </c>
      <c r="C1096" t="str">
        <f>T("BARAJAS             ")</f>
        <v xml:space="preserve">BARAJAS             </v>
      </c>
      <c r="D1096" t="str">
        <f>T("ALAMEDA DE OSUNA    ")</f>
        <v xml:space="preserve">ALAMEDA DE OSUNA    </v>
      </c>
      <c r="E1096" t="str">
        <f>T("TR ")</f>
        <v xml:space="preserve">TR </v>
      </c>
      <c r="F1096" t="str">
        <f>T("TRACTORES      ")</f>
        <v xml:space="preserve">TRACTORES      </v>
      </c>
      <c r="G1096" t="str">
        <f>T("De menos de 16 CABALLOS FISCALES                  ")</f>
        <v xml:space="preserve">De menos de 16 CABALLOS FISCALES                  </v>
      </c>
      <c r="H1096" t="str">
        <f>T("GASOLINA                                          ")</f>
        <v xml:space="preserve">GASOLINA                                          </v>
      </c>
      <c r="I1096">
        <v>19</v>
      </c>
    </row>
    <row r="1097" spans="1:9">
      <c r="A1097" t="str">
        <f>T("2018")</f>
        <v>2018</v>
      </c>
      <c r="B1097" t="str">
        <f>T("FISICO                                            ")</f>
        <v xml:space="preserve">FISICO                                            </v>
      </c>
      <c r="C1097" t="str">
        <f>T("BARAJAS             ")</f>
        <v xml:space="preserve">BARAJAS             </v>
      </c>
      <c r="D1097" t="str">
        <f>T("AEROPUERTO          ")</f>
        <v xml:space="preserve">AEROPUERTO          </v>
      </c>
      <c r="E1097" t="str">
        <f>T("TR ")</f>
        <v xml:space="preserve">TR </v>
      </c>
      <c r="F1097" t="str">
        <f>T("TRACTORES      ")</f>
        <v xml:space="preserve">TRACTORES      </v>
      </c>
      <c r="G1097" t="str">
        <f>T("De menos de 16 CABALLOS FISCALES                  ")</f>
        <v xml:space="preserve">De menos de 16 CABALLOS FISCALES                  </v>
      </c>
      <c r="H1097" t="str">
        <f>T("GASOLINA                                          ")</f>
        <v xml:space="preserve">GASOLINA                                          </v>
      </c>
      <c r="I1097">
        <v>1</v>
      </c>
    </row>
    <row r="1098" spans="1:9">
      <c r="A1098" t="str">
        <f>T("2018")</f>
        <v>2018</v>
      </c>
      <c r="B1098" t="str">
        <f>T("FISICO                                            ")</f>
        <v xml:space="preserve">FISICO                                            </v>
      </c>
      <c r="C1098" t="str">
        <f>T("BARAJAS             ")</f>
        <v xml:space="preserve">BARAJAS             </v>
      </c>
      <c r="D1098" t="str">
        <f>T("CASCO H.BARAJAS     ")</f>
        <v xml:space="preserve">CASCO H.BARAJAS     </v>
      </c>
      <c r="E1098" t="str">
        <f>T("TR ")</f>
        <v xml:space="preserve">TR </v>
      </c>
      <c r="F1098" t="str">
        <f>T("TRACTORES      ")</f>
        <v xml:space="preserve">TRACTORES      </v>
      </c>
      <c r="G1098" t="str">
        <f>T("De menos de 16 CABALLOS FISCALES                  ")</f>
        <v xml:space="preserve">De menos de 16 CABALLOS FISCALES                  </v>
      </c>
      <c r="H1098" t="str">
        <f>T("GASOLINA                                          ")</f>
        <v xml:space="preserve">GASOLINA                                          </v>
      </c>
      <c r="I1098">
        <v>5</v>
      </c>
    </row>
    <row r="1099" spans="1:9">
      <c r="A1099" t="str">
        <f>T("2018")</f>
        <v>2018</v>
      </c>
      <c r="B1099" t="str">
        <f>T("FISICO                                            ")</f>
        <v xml:space="preserve">FISICO                                            </v>
      </c>
      <c r="C1099" t="str">
        <f>T("BARAJAS             ")</f>
        <v xml:space="preserve">BARAJAS             </v>
      </c>
      <c r="D1099" t="str">
        <f>T("TIMON               ")</f>
        <v xml:space="preserve">TIMON               </v>
      </c>
      <c r="E1099" t="str">
        <f>T("TR ")</f>
        <v xml:space="preserve">TR </v>
      </c>
      <c r="F1099" t="str">
        <f>T("TRACTORES      ")</f>
        <v xml:space="preserve">TRACTORES      </v>
      </c>
      <c r="G1099" t="str">
        <f>T("De menos de 16 CABALLOS FISCALES                  ")</f>
        <v xml:space="preserve">De menos de 16 CABALLOS FISCALES                  </v>
      </c>
      <c r="H1099" t="str">
        <f>T("GASOLINA                                          ")</f>
        <v xml:space="preserve">GASOLINA                                          </v>
      </c>
      <c r="I1099">
        <v>16</v>
      </c>
    </row>
    <row r="1100" spans="1:9">
      <c r="A1100" t="str">
        <f>T("2018")</f>
        <v>2018</v>
      </c>
      <c r="B1100" t="str">
        <f>T("FISICO                                            ")</f>
        <v xml:space="preserve">FISICO                                            </v>
      </c>
      <c r="C1100" t="str">
        <f>T("BARAJAS             ")</f>
        <v xml:space="preserve">BARAJAS             </v>
      </c>
      <c r="D1100" t="str">
        <f>T("CORRALEJOS          ")</f>
        <v xml:space="preserve">CORRALEJOS          </v>
      </c>
      <c r="E1100" t="str">
        <f>T("TR ")</f>
        <v xml:space="preserve">TR </v>
      </c>
      <c r="F1100" t="str">
        <f>T("TRACTORES      ")</f>
        <v xml:space="preserve">TRACTORES      </v>
      </c>
      <c r="G1100" t="str">
        <f>T("De menos de 16 CABALLOS FISCALES                  ")</f>
        <v xml:space="preserve">De menos de 16 CABALLOS FISCALES                  </v>
      </c>
      <c r="H1100" t="str">
        <f>T("GASOLINA                                          ")</f>
        <v xml:space="preserve">GASOLINA                                          </v>
      </c>
      <c r="I1100">
        <v>5</v>
      </c>
    </row>
    <row r="1101" spans="1:9">
      <c r="A1101" t="str">
        <f>T("2018")</f>
        <v>2018</v>
      </c>
      <c r="B1101" t="str">
        <f>T("JURIDICO                                          ")</f>
        <v xml:space="preserve">JURIDICO                                          </v>
      </c>
      <c r="C1101" t="str">
        <f>T("BARAJAS             ")</f>
        <v xml:space="preserve">BARAJAS             </v>
      </c>
      <c r="D1101" t="str">
        <f>T("ALAMEDA DE OSUNA    ")</f>
        <v xml:space="preserve">ALAMEDA DE OSUNA    </v>
      </c>
      <c r="E1101" t="str">
        <f>T("TR ")</f>
        <v xml:space="preserve">TR </v>
      </c>
      <c r="F1101" t="str">
        <f>T("TRACTORES      ")</f>
        <v xml:space="preserve">TRACTORES      </v>
      </c>
      <c r="G1101" t="str">
        <f>T("De menos de 16 CABALLOS FISCALES                  ")</f>
        <v xml:space="preserve">De menos de 16 CABALLOS FISCALES                  </v>
      </c>
      <c r="H1101" t="str">
        <f>T("GASOLINA                                          ")</f>
        <v xml:space="preserve">GASOLINA                                          </v>
      </c>
      <c r="I1101">
        <v>1</v>
      </c>
    </row>
    <row r="1102" spans="1:9">
      <c r="A1102" t="str">
        <f>T("2018")</f>
        <v>2018</v>
      </c>
      <c r="B1102" t="str">
        <f>T("JURIDICO                                          ")</f>
        <v xml:space="preserve">JURIDICO                                          </v>
      </c>
      <c r="C1102" t="str">
        <f>T("BARAJAS             ")</f>
        <v xml:space="preserve">BARAJAS             </v>
      </c>
      <c r="D1102" t="str">
        <f>T("CASCO H.BARAJAS     ")</f>
        <v xml:space="preserve">CASCO H.BARAJAS     </v>
      </c>
      <c r="E1102" t="str">
        <f>T("TR ")</f>
        <v xml:space="preserve">TR </v>
      </c>
      <c r="F1102" t="str">
        <f>T("TRACTORES      ")</f>
        <v xml:space="preserve">TRACTORES      </v>
      </c>
      <c r="G1102" t="str">
        <f>T("De menos de 16 CABALLOS FISCALES                  ")</f>
        <v xml:space="preserve">De menos de 16 CABALLOS FISCALES                  </v>
      </c>
      <c r="H1102" t="str">
        <f>T("GASOLINA                                          ")</f>
        <v xml:space="preserve">GASOLINA                                          </v>
      </c>
      <c r="I1102">
        <v>1</v>
      </c>
    </row>
    <row r="1103" spans="1:9">
      <c r="A1103" t="str">
        <f>T("2018")</f>
        <v>2018</v>
      </c>
      <c r="B1103" t="str">
        <f>T("JURIDICO                                          ")</f>
        <v xml:space="preserve">JURIDICO                                          </v>
      </c>
      <c r="C1103" t="str">
        <f>T("BARAJAS             ")</f>
        <v xml:space="preserve">BARAJAS             </v>
      </c>
      <c r="D1103" t="str">
        <f>T("TIMON               ")</f>
        <v xml:space="preserve">TIMON               </v>
      </c>
      <c r="E1103" t="str">
        <f>T("TR ")</f>
        <v xml:space="preserve">TR </v>
      </c>
      <c r="F1103" t="str">
        <f>T("TRACTORES      ")</f>
        <v xml:space="preserve">TRACTORES      </v>
      </c>
      <c r="G1103" t="str">
        <f>T("De menos de 16 CABALLOS FISCALES                  ")</f>
        <v xml:space="preserve">De menos de 16 CABALLOS FISCALES                  </v>
      </c>
      <c r="H1103" t="str">
        <f>T("GASOLINA                                          ")</f>
        <v xml:space="preserve">GASOLINA                                          </v>
      </c>
      <c r="I1103">
        <v>1</v>
      </c>
    </row>
    <row r="1104" spans="1:9">
      <c r="A1104" t="str">
        <f>T("2018")</f>
        <v>2018</v>
      </c>
      <c r="B1104" t="str">
        <f>T("JURIDICO                                          ")</f>
        <v xml:space="preserve">JURIDICO                                          </v>
      </c>
      <c r="C1104" t="str">
        <f>T("BARAJAS             ")</f>
        <v xml:space="preserve">BARAJAS             </v>
      </c>
      <c r="D1104" t="str">
        <f>T("TIMON               ")</f>
        <v xml:space="preserve">TIMON               </v>
      </c>
      <c r="E1104" t="str">
        <f>T("TR ")</f>
        <v xml:space="preserve">TR </v>
      </c>
      <c r="F1104" t="str">
        <f>T("TRACTORES      ")</f>
        <v xml:space="preserve">TRACTORES      </v>
      </c>
      <c r="G1104" t="str">
        <f>T("De 25,01 CABALLOS FISCALES en adelante            ")</f>
        <v xml:space="preserve">De 25,01 CABALLOS FISCALES en adelante            </v>
      </c>
      <c r="H1104" t="str">
        <f>T("GASOLINA                                          ")</f>
        <v xml:space="preserve">GASOLINA                                          </v>
      </c>
      <c r="I1104">
        <v>1</v>
      </c>
    </row>
    <row r="1105" spans="1:9">
      <c r="A1105" t="str">
        <f>T("2018")</f>
        <v>2018</v>
      </c>
      <c r="B1105" t="str">
        <f>T("JURIDICO                                          ")</f>
        <v xml:space="preserve">JURIDICO                                          </v>
      </c>
      <c r="C1105" t="str">
        <f>T("BARAJAS             ")</f>
        <v xml:space="preserve">BARAJAS             </v>
      </c>
      <c r="D1105" t="str">
        <f>T("CORRALEJOS          ")</f>
        <v xml:space="preserve">CORRALEJOS          </v>
      </c>
      <c r="E1105" t="str">
        <f>T("TR ")</f>
        <v xml:space="preserve">TR </v>
      </c>
      <c r="F1105" t="str">
        <f>T("TRACTORES      ")</f>
        <v xml:space="preserve">TRACTORES      </v>
      </c>
      <c r="G1105" t="str">
        <f>T("De 25,01 CABALLOS FISCALES en adelante            ")</f>
        <v xml:space="preserve">De 25,01 CABALLOS FISCALES en adelante            </v>
      </c>
      <c r="H1105" t="str">
        <f>T("OTROS                                             ")</f>
        <v xml:space="preserve">OTROS                                             </v>
      </c>
      <c r="I1105">
        <v>1</v>
      </c>
    </row>
    <row r="1106" spans="1:9">
      <c r="A1106" t="str">
        <f>T("2018")</f>
        <v>2018</v>
      </c>
      <c r="B1106" t="str">
        <f>T("FISICO                                            ")</f>
        <v xml:space="preserve">FISICO                                            </v>
      </c>
      <c r="C1106" t="str">
        <f>T("BARAJAS             ")</f>
        <v xml:space="preserve">BARAJAS             </v>
      </c>
      <c r="D1106" t="str">
        <f>T("CASCO H.BARAJAS     ")</f>
        <v xml:space="preserve">CASCO H.BARAJAS     </v>
      </c>
      <c r="E1106" t="str">
        <f>T("TR ")</f>
        <v xml:space="preserve">TR </v>
      </c>
      <c r="F1106" t="str">
        <f>T("TRACTORES      ")</f>
        <v xml:space="preserve">TRACTORES      </v>
      </c>
      <c r="G1106" t="str">
        <f>T("De menos de 16 CABALLOS FISCALES                  ")</f>
        <v xml:space="preserve">De menos de 16 CABALLOS FISCALES                  </v>
      </c>
      <c r="I1106">
        <v>1</v>
      </c>
    </row>
    <row r="1107" spans="1:9">
      <c r="A1107" t="str">
        <f>T("2018")</f>
        <v>2018</v>
      </c>
      <c r="B1107" t="str">
        <f>T("JURIDICO                                          ")</f>
        <v xml:space="preserve">JURIDICO                                          </v>
      </c>
      <c r="C1107" t="str">
        <f>T("BARAJAS             ")</f>
        <v xml:space="preserve">BARAJAS             </v>
      </c>
      <c r="D1107" t="str">
        <f>T("TIMON               ")</f>
        <v xml:space="preserve">TIMON               </v>
      </c>
      <c r="E1107" t="str">
        <f>T("TR ")</f>
        <v xml:space="preserve">TR </v>
      </c>
      <c r="F1107" t="str">
        <f>T("TRACTORES      ")</f>
        <v xml:space="preserve">TRACTORES      </v>
      </c>
      <c r="G1107" t="str">
        <f>T("De 25,01 CABALLOS FISCALES en adelante            ")</f>
        <v xml:space="preserve">De 25,01 CABALLOS FISCALES en adelante            </v>
      </c>
      <c r="I1107">
        <v>1</v>
      </c>
    </row>
    <row r="1108" spans="1:9">
      <c r="A1108" t="str">
        <f>T("2018")</f>
        <v>2018</v>
      </c>
      <c r="B1108" t="str">
        <f>T("JURIDICO                                          ")</f>
        <v xml:space="preserve">JURIDICO                                          </v>
      </c>
      <c r="C1108" t="str">
        <f>T("BARAJAS             ")</f>
        <v xml:space="preserve">BARAJAS             </v>
      </c>
      <c r="D1108" t="str">
        <f>T("CORRALEJOS          ")</f>
        <v xml:space="preserve">CORRALEJOS          </v>
      </c>
      <c r="E1108" t="str">
        <f>T("TR ")</f>
        <v xml:space="preserve">TR </v>
      </c>
      <c r="F1108" t="str">
        <f>T("TRACTORES      ")</f>
        <v xml:space="preserve">TRACTORES      </v>
      </c>
      <c r="G1108" t="str">
        <f>T("De 16 a 25 CABALLOS FISCALES                      ")</f>
        <v xml:space="preserve">De 16 a 25 CABALLOS FISCALES                      </v>
      </c>
      <c r="I1108">
        <v>2</v>
      </c>
    </row>
    <row r="1109" spans="1:9">
      <c r="A1109" t="str">
        <f>T("2018")</f>
        <v>2018</v>
      </c>
      <c r="B1109" t="str">
        <f>T("FISICO                                            ")</f>
        <v xml:space="preserve">FISICO                                            </v>
      </c>
      <c r="C1109" t="str">
        <f>T("BARAJAS             ")</f>
        <v xml:space="preserve">BARAJAS             </v>
      </c>
      <c r="D1109" t="str">
        <f>T("CORRALEJOS          ")</f>
        <v xml:space="preserve">CORRALEJOS          </v>
      </c>
      <c r="E1109" t="str">
        <f>T("TR ")</f>
        <v xml:space="preserve">TR </v>
      </c>
      <c r="F1109" t="str">
        <f>T("TRACTORES      ")</f>
        <v xml:space="preserve">TRACTORES      </v>
      </c>
      <c r="G1109" t="str">
        <f>T("De menos de 16 CABALLOS FISCALES                  ")</f>
        <v xml:space="preserve">De menos de 16 CABALLOS FISCALES                  </v>
      </c>
      <c r="I1109">
        <v>1</v>
      </c>
    </row>
    <row r="1110" spans="1:9">
      <c r="A1110" t="str">
        <f>T("2018")</f>
        <v>2018</v>
      </c>
      <c r="B1110" t="str">
        <f>T("JURIDICO                                          ")</f>
        <v xml:space="preserve">JURIDICO                                          </v>
      </c>
      <c r="C1110" t="str">
        <f>T("BARAJAS             ")</f>
        <v xml:space="preserve">BARAJAS             </v>
      </c>
      <c r="D1110" t="str">
        <f>T("CORRALEJOS          ")</f>
        <v xml:space="preserve">CORRALEJOS          </v>
      </c>
      <c r="E1110" t="str">
        <f>T("TR ")</f>
        <v xml:space="preserve">TR </v>
      </c>
      <c r="F1110" t="str">
        <f>T("TRACTORES      ")</f>
        <v xml:space="preserve">TRACTORES      </v>
      </c>
      <c r="G1110" t="str">
        <f>T("De menos de 16 CABALLOS FISCALES                  ")</f>
        <v xml:space="preserve">De menos de 16 CABALLOS FISCALES                  </v>
      </c>
      <c r="I1110">
        <v>2</v>
      </c>
    </row>
    <row r="1111" spans="1:9">
      <c r="A1111" t="str">
        <f>T("2018")</f>
        <v>2018</v>
      </c>
      <c r="B1111" t="str">
        <f>T("JURIDICO                                          ")</f>
        <v xml:space="preserve">JURIDICO                                          </v>
      </c>
      <c r="C1111" t="str">
        <f>T("BARAJAS             ")</f>
        <v xml:space="preserve">BARAJAS             </v>
      </c>
      <c r="D1111" t="str">
        <f>T("CORRALEJOS          ")</f>
        <v xml:space="preserve">CORRALEJOS          </v>
      </c>
      <c r="E1111" t="str">
        <f>T("TR ")</f>
        <v xml:space="preserve">TR </v>
      </c>
      <c r="F1111" t="str">
        <f>T("TRACTORES      ")</f>
        <v xml:space="preserve">TRACTORES      </v>
      </c>
      <c r="G1111" t="str">
        <f>T("De 25,01 CABALLOS FISCALES en adelante            ")</f>
        <v xml:space="preserve">De 25,01 CABALLOS FISCALES en adelante            </v>
      </c>
      <c r="I1111">
        <v>1</v>
      </c>
    </row>
    <row r="1112" spans="1:9">
      <c r="A1112" t="str">
        <f>T("2018")</f>
        <v>2018</v>
      </c>
      <c r="B1112" t="str">
        <f>T("FISICO                                            ")</f>
        <v xml:space="preserve">FISICO                                            </v>
      </c>
      <c r="C1112" t="str">
        <f>T("BARAJAS             ")</f>
        <v xml:space="preserve">BARAJAS             </v>
      </c>
      <c r="D1112" t="str">
        <f>T("CASCO H.BARAJAS     ")</f>
        <v xml:space="preserve">CASCO H.BARAJAS     </v>
      </c>
      <c r="E1112" t="str">
        <f>T("TU ")</f>
        <v xml:space="preserve">TU </v>
      </c>
      <c r="F1112" t="str">
        <f>T("TURISMOS       ")</f>
        <v xml:space="preserve">TURISMOS       </v>
      </c>
      <c r="G1112" t="str">
        <f>T("De 12 a 15,99 CABALLOS FISCALES                   ")</f>
        <v xml:space="preserve">De 12 a 15,99 CABALLOS FISCALES                   </v>
      </c>
      <c r="H1112" t="s">
        <v>2</v>
      </c>
      <c r="I1112">
        <v>1</v>
      </c>
    </row>
    <row r="1113" spans="1:9">
      <c r="A1113" t="str">
        <f>T("2018")</f>
        <v>2018</v>
      </c>
      <c r="B1113" t="str">
        <f>T("Entidad sin personalidad jurídica (art. 35.4 LGT) ")</f>
        <v xml:space="preserve">Entidad sin personalidad jurídica (art. 35.4 LGT) </v>
      </c>
      <c r="C1113" t="str">
        <f>T("BARAJAS             ")</f>
        <v xml:space="preserve">BARAJAS             </v>
      </c>
      <c r="D1113" t="str">
        <f>T("ALAMEDA DE OSUNA    ")</f>
        <v xml:space="preserve">ALAMEDA DE OSUNA    </v>
      </c>
      <c r="E1113" t="str">
        <f>T("TU ")</f>
        <v xml:space="preserve">TU </v>
      </c>
      <c r="F1113" t="str">
        <f>T("TURISMOS       ")</f>
        <v xml:space="preserve">TURISMOS       </v>
      </c>
      <c r="G1113" t="str">
        <f>T("De 8 a 11,99 CABALLOS FISCALES                    ")</f>
        <v xml:space="preserve">De 8 a 11,99 CABALLOS FISCALES                    </v>
      </c>
      <c r="H1113" t="str">
        <f>T("DIESEL                                            ")</f>
        <v xml:space="preserve">DIESEL                                            </v>
      </c>
      <c r="I1113">
        <v>3</v>
      </c>
    </row>
    <row r="1114" spans="1:9">
      <c r="A1114" t="str">
        <f>T("2018")</f>
        <v>2018</v>
      </c>
      <c r="B1114" t="str">
        <f>T("Entidad sin personalidad jurídica (art. 35.4 LGT) ")</f>
        <v xml:space="preserve">Entidad sin personalidad jurídica (art. 35.4 LGT) </v>
      </c>
      <c r="C1114" t="str">
        <f>T("BARAJAS             ")</f>
        <v xml:space="preserve">BARAJAS             </v>
      </c>
      <c r="D1114" t="str">
        <f>T("ALAMEDA DE OSUNA    ")</f>
        <v xml:space="preserve">ALAMEDA DE OSUNA    </v>
      </c>
      <c r="E1114" t="str">
        <f>T("TU ")</f>
        <v xml:space="preserve">TU </v>
      </c>
      <c r="F1114" t="str">
        <f>T("TURISMOS       ")</f>
        <v xml:space="preserve">TURISMOS       </v>
      </c>
      <c r="G1114" t="str">
        <f>T("De 12 a 15,99 CABALLOS FISCALES                   ")</f>
        <v xml:space="preserve">De 12 a 15,99 CABALLOS FISCALES                   </v>
      </c>
      <c r="H1114" t="str">
        <f>T("DIESEL                                            ")</f>
        <v xml:space="preserve">DIESEL                                            </v>
      </c>
      <c r="I1114">
        <v>11</v>
      </c>
    </row>
    <row r="1115" spans="1:9">
      <c r="A1115" t="str">
        <f>T("2018")</f>
        <v>2018</v>
      </c>
      <c r="B1115" t="str">
        <f>T("Entidad sin personalidad jurídica (art. 35.4 LGT) ")</f>
        <v xml:space="preserve">Entidad sin personalidad jurídica (art. 35.4 LGT) </v>
      </c>
      <c r="C1115" t="str">
        <f>T("BARAJAS             ")</f>
        <v xml:space="preserve">BARAJAS             </v>
      </c>
      <c r="D1115" t="str">
        <f>T("ALAMEDA DE OSUNA    ")</f>
        <v xml:space="preserve">ALAMEDA DE OSUNA    </v>
      </c>
      <c r="E1115" t="str">
        <f>T("TU ")</f>
        <v xml:space="preserve">TU </v>
      </c>
      <c r="F1115" t="str">
        <f>T("TURISMOS       ")</f>
        <v xml:space="preserve">TURISMOS       </v>
      </c>
      <c r="G1115" t="str">
        <f>T("De 16 a 19,99 CABALLOS FISCALES                   ")</f>
        <v xml:space="preserve">De 16 a 19,99 CABALLOS FISCALES                   </v>
      </c>
      <c r="H1115" t="str">
        <f>T("DIESEL                                            ")</f>
        <v xml:space="preserve">DIESEL                                            </v>
      </c>
      <c r="I1115">
        <v>2</v>
      </c>
    </row>
    <row r="1116" spans="1:9">
      <c r="A1116" t="str">
        <f>T("2018")</f>
        <v>2018</v>
      </c>
      <c r="B1116" t="str">
        <f>T("Entidad sin personalidad jurídica (art. 35.4 LGT) ")</f>
        <v xml:space="preserve">Entidad sin personalidad jurídica (art. 35.4 LGT) </v>
      </c>
      <c r="C1116" t="str">
        <f>T("BARAJAS             ")</f>
        <v xml:space="preserve">BARAJAS             </v>
      </c>
      <c r="D1116" t="str">
        <f>T("AEROPUERTO          ")</f>
        <v xml:space="preserve">AEROPUERTO          </v>
      </c>
      <c r="E1116" t="str">
        <f>T("TU ")</f>
        <v xml:space="preserve">TU </v>
      </c>
      <c r="F1116" t="str">
        <f>T("TURISMOS       ")</f>
        <v xml:space="preserve">TURISMOS       </v>
      </c>
      <c r="G1116" t="str">
        <f>T("De 8 a 11,99 CABALLOS FISCALES                    ")</f>
        <v xml:space="preserve">De 8 a 11,99 CABALLOS FISCALES                    </v>
      </c>
      <c r="H1116" t="str">
        <f>T("DIESEL                                            ")</f>
        <v xml:space="preserve">DIESEL                                            </v>
      </c>
      <c r="I1116">
        <v>2</v>
      </c>
    </row>
    <row r="1117" spans="1:9">
      <c r="A1117" t="str">
        <f>T("2018")</f>
        <v>2018</v>
      </c>
      <c r="B1117" t="str">
        <f>T("Entidad sin personalidad jurídica (art. 35.4 LGT) ")</f>
        <v xml:space="preserve">Entidad sin personalidad jurídica (art. 35.4 LGT) </v>
      </c>
      <c r="C1117" t="str">
        <f>T("BARAJAS             ")</f>
        <v xml:space="preserve">BARAJAS             </v>
      </c>
      <c r="D1117" t="str">
        <f>T("CASCO H.BARAJAS     ")</f>
        <v xml:space="preserve">CASCO H.BARAJAS     </v>
      </c>
      <c r="E1117" t="str">
        <f>T("TU ")</f>
        <v xml:space="preserve">TU </v>
      </c>
      <c r="F1117" t="str">
        <f>T("TURISMOS       ")</f>
        <v xml:space="preserve">TURISMOS       </v>
      </c>
      <c r="G1117" t="str">
        <f>T("De 12 a 15,99 CABALLOS FISCALES                   ")</f>
        <v xml:space="preserve">De 12 a 15,99 CABALLOS FISCALES                   </v>
      </c>
      <c r="H1117" t="str">
        <f>T("DIESEL                                            ")</f>
        <v xml:space="preserve">DIESEL                                            </v>
      </c>
      <c r="I1117">
        <v>3</v>
      </c>
    </row>
    <row r="1118" spans="1:9">
      <c r="A1118" t="str">
        <f>T("2018")</f>
        <v>2018</v>
      </c>
      <c r="B1118" t="str">
        <f>T("Entidad sin personalidad jurídica (art. 35.4 LGT) ")</f>
        <v xml:space="preserve">Entidad sin personalidad jurídica (art. 35.4 LGT) </v>
      </c>
      <c r="C1118" t="str">
        <f>T("BARAJAS             ")</f>
        <v xml:space="preserve">BARAJAS             </v>
      </c>
      <c r="D1118" t="str">
        <f>T("CASCO H.BARAJAS     ")</f>
        <v xml:space="preserve">CASCO H.BARAJAS     </v>
      </c>
      <c r="E1118" t="str">
        <f>T("TU ")</f>
        <v xml:space="preserve">TU </v>
      </c>
      <c r="F1118" t="str">
        <f>T("TURISMOS       ")</f>
        <v xml:space="preserve">TURISMOS       </v>
      </c>
      <c r="G1118" t="str">
        <f>T("De 20 CABALLOS FISCALES en adelante               ")</f>
        <v xml:space="preserve">De 20 CABALLOS FISCALES en adelante               </v>
      </c>
      <c r="H1118" t="str">
        <f>T("DIESEL                                            ")</f>
        <v xml:space="preserve">DIESEL                                            </v>
      </c>
      <c r="I1118">
        <v>1</v>
      </c>
    </row>
    <row r="1119" spans="1:9">
      <c r="A1119" t="str">
        <f>T("2018")</f>
        <v>2018</v>
      </c>
      <c r="B1119" t="str">
        <f>T("Entidad sin personalidad jurídica (art. 35.4 LGT) ")</f>
        <v xml:space="preserve">Entidad sin personalidad jurídica (art. 35.4 LGT) </v>
      </c>
      <c r="C1119" t="str">
        <f>T("BARAJAS             ")</f>
        <v xml:space="preserve">BARAJAS             </v>
      </c>
      <c r="D1119" t="str">
        <f>T("TIMON               ")</f>
        <v xml:space="preserve">TIMON               </v>
      </c>
      <c r="E1119" t="str">
        <f>T("TU ")</f>
        <v xml:space="preserve">TU </v>
      </c>
      <c r="F1119" t="str">
        <f>T("TURISMOS       ")</f>
        <v xml:space="preserve">TURISMOS       </v>
      </c>
      <c r="G1119" t="str">
        <f>T("De 8 a 11,99 CABALLOS FISCALES                    ")</f>
        <v xml:space="preserve">De 8 a 11,99 CABALLOS FISCALES                    </v>
      </c>
      <c r="H1119" t="str">
        <f>T("DIESEL                                            ")</f>
        <v xml:space="preserve">DIESEL                                            </v>
      </c>
      <c r="I1119">
        <v>2</v>
      </c>
    </row>
    <row r="1120" spans="1:9">
      <c r="A1120" t="str">
        <f>T("2018")</f>
        <v>2018</v>
      </c>
      <c r="B1120" t="str">
        <f>T("Entidad sin personalidad jurídica (art. 35.4 LGT) ")</f>
        <v xml:space="preserve">Entidad sin personalidad jurídica (art. 35.4 LGT) </v>
      </c>
      <c r="C1120" t="str">
        <f>T("BARAJAS             ")</f>
        <v xml:space="preserve">BARAJAS             </v>
      </c>
      <c r="D1120" t="str">
        <f>T("TIMON               ")</f>
        <v xml:space="preserve">TIMON               </v>
      </c>
      <c r="E1120" t="str">
        <f>T("TU ")</f>
        <v xml:space="preserve">TU </v>
      </c>
      <c r="F1120" t="str">
        <f>T("TURISMOS       ")</f>
        <v xml:space="preserve">TURISMOS       </v>
      </c>
      <c r="G1120" t="str">
        <f>T("De 12 a 15,99 CABALLOS FISCALES                   ")</f>
        <v xml:space="preserve">De 12 a 15,99 CABALLOS FISCALES                   </v>
      </c>
      <c r="H1120" t="str">
        <f>T("DIESEL                                            ")</f>
        <v xml:space="preserve">DIESEL                                            </v>
      </c>
      <c r="I1120">
        <v>2</v>
      </c>
    </row>
    <row r="1121" spans="1:9">
      <c r="A1121" t="str">
        <f>T("2018")</f>
        <v>2018</v>
      </c>
      <c r="B1121" t="str">
        <f>T("Entidad sin personalidad jurídica (art. 35.4 LGT) ")</f>
        <v xml:space="preserve">Entidad sin personalidad jurídica (art. 35.4 LGT) </v>
      </c>
      <c r="C1121" t="str">
        <f>T("BARAJAS             ")</f>
        <v xml:space="preserve">BARAJAS             </v>
      </c>
      <c r="D1121" t="str">
        <f>T("TIMON               ")</f>
        <v xml:space="preserve">TIMON               </v>
      </c>
      <c r="E1121" t="str">
        <f>T("TU ")</f>
        <v xml:space="preserve">TU </v>
      </c>
      <c r="F1121" t="str">
        <f>T("TURISMOS       ")</f>
        <v xml:space="preserve">TURISMOS       </v>
      </c>
      <c r="G1121" t="str">
        <f>T("De 16 a 19,99 CABALLOS FISCALES                   ")</f>
        <v xml:space="preserve">De 16 a 19,99 CABALLOS FISCALES                   </v>
      </c>
      <c r="H1121" t="str">
        <f>T("DIESEL                                            ")</f>
        <v xml:space="preserve">DIESEL                                            </v>
      </c>
      <c r="I1121">
        <v>1</v>
      </c>
    </row>
    <row r="1122" spans="1:9">
      <c r="A1122" t="str">
        <f>T("2018")</f>
        <v>2018</v>
      </c>
      <c r="B1122" t="str">
        <f>T("FISICO                                            ")</f>
        <v xml:space="preserve">FISICO                                            </v>
      </c>
      <c r="C1122" t="str">
        <f>T("BARAJAS             ")</f>
        <v xml:space="preserve">BARAJAS             </v>
      </c>
      <c r="D1122" t="str">
        <f>T("SIN BARRIO          ")</f>
        <v xml:space="preserve">SIN BARRIO          </v>
      </c>
      <c r="E1122" t="str">
        <f>T("TU ")</f>
        <v xml:space="preserve">TU </v>
      </c>
      <c r="F1122" t="str">
        <f>T("TURISMOS       ")</f>
        <v xml:space="preserve">TURISMOS       </v>
      </c>
      <c r="G1122" t="str">
        <f>T("De 8 a 11,99 CABALLOS FISCALES                    ")</f>
        <v xml:space="preserve">De 8 a 11,99 CABALLOS FISCALES                    </v>
      </c>
      <c r="H1122" t="str">
        <f>T("DIESEL                                            ")</f>
        <v xml:space="preserve">DIESEL                                            </v>
      </c>
      <c r="I1122">
        <v>5</v>
      </c>
    </row>
    <row r="1123" spans="1:9">
      <c r="A1123" t="str">
        <f>T("2018")</f>
        <v>2018</v>
      </c>
      <c r="B1123" t="str">
        <f>T("FISICO                                            ")</f>
        <v xml:space="preserve">FISICO                                            </v>
      </c>
      <c r="C1123" t="str">
        <f>T("BARAJAS             ")</f>
        <v xml:space="preserve">BARAJAS             </v>
      </c>
      <c r="D1123" t="str">
        <f>T("SIN BARRIO          ")</f>
        <v xml:space="preserve">SIN BARRIO          </v>
      </c>
      <c r="E1123" t="str">
        <f>T("TU ")</f>
        <v xml:space="preserve">TU </v>
      </c>
      <c r="F1123" t="str">
        <f>T("TURISMOS       ")</f>
        <v xml:space="preserve">TURISMOS       </v>
      </c>
      <c r="G1123" t="str">
        <f>T("De 12 a 15,99 CABALLOS FISCALES                   ")</f>
        <v xml:space="preserve">De 12 a 15,99 CABALLOS FISCALES                   </v>
      </c>
      <c r="H1123" t="str">
        <f>T("DIESEL                                            ")</f>
        <v xml:space="preserve">DIESEL                                            </v>
      </c>
      <c r="I1123">
        <v>7</v>
      </c>
    </row>
    <row r="1124" spans="1:9">
      <c r="A1124" t="str">
        <f>T("2018")</f>
        <v>2018</v>
      </c>
      <c r="B1124" t="str">
        <f>T("FISICO                                            ")</f>
        <v xml:space="preserve">FISICO                                            </v>
      </c>
      <c r="C1124" t="str">
        <f>T("BARAJAS             ")</f>
        <v xml:space="preserve">BARAJAS             </v>
      </c>
      <c r="D1124" t="str">
        <f>T("SIN BARRIO          ")</f>
        <v xml:space="preserve">SIN BARRIO          </v>
      </c>
      <c r="E1124" t="str">
        <f>T("TU ")</f>
        <v xml:space="preserve">TU </v>
      </c>
      <c r="F1124" t="str">
        <f>T("TURISMOS       ")</f>
        <v xml:space="preserve">TURISMOS       </v>
      </c>
      <c r="G1124" t="str">
        <f>T("De 16 a 19,99 CABALLOS FISCALES                   ")</f>
        <v xml:space="preserve">De 16 a 19,99 CABALLOS FISCALES                   </v>
      </c>
      <c r="H1124" t="str">
        <f>T("DIESEL                                            ")</f>
        <v xml:space="preserve">DIESEL                                            </v>
      </c>
      <c r="I1124">
        <v>1</v>
      </c>
    </row>
    <row r="1125" spans="1:9">
      <c r="A1125" t="str">
        <f>T("2018")</f>
        <v>2018</v>
      </c>
      <c r="B1125" t="str">
        <f>T("FISICO                                            ")</f>
        <v xml:space="preserve">FISICO                                            </v>
      </c>
      <c r="C1125" t="str">
        <f>T("BARAJAS             ")</f>
        <v xml:space="preserve">BARAJAS             </v>
      </c>
      <c r="D1125" t="str">
        <f>T("ALAMEDA DE OSUNA    ")</f>
        <v xml:space="preserve">ALAMEDA DE OSUNA    </v>
      </c>
      <c r="E1125" t="str">
        <f>T("TU ")</f>
        <v xml:space="preserve">TU </v>
      </c>
      <c r="F1125" t="str">
        <f>T("TURISMOS       ")</f>
        <v xml:space="preserve">TURISMOS       </v>
      </c>
      <c r="G1125" t="str">
        <f>T("De menos de 8 CABALLOS FISCALES                   ")</f>
        <v xml:space="preserve">De menos de 8 CABALLOS FISCALES                   </v>
      </c>
      <c r="H1125" t="str">
        <f>T("DIESEL                                            ")</f>
        <v xml:space="preserve">DIESEL                                            </v>
      </c>
      <c r="I1125">
        <v>3</v>
      </c>
    </row>
    <row r="1126" spans="1:9">
      <c r="A1126" t="str">
        <f>T("2018")</f>
        <v>2018</v>
      </c>
      <c r="B1126" t="str">
        <f>T("FISICO                                            ")</f>
        <v xml:space="preserve">FISICO                                            </v>
      </c>
      <c r="C1126" t="str">
        <f>T("BARAJAS             ")</f>
        <v xml:space="preserve">BARAJAS             </v>
      </c>
      <c r="D1126" t="str">
        <f>T("ALAMEDA DE OSUNA    ")</f>
        <v xml:space="preserve">ALAMEDA DE OSUNA    </v>
      </c>
      <c r="E1126" t="str">
        <f>T("TU ")</f>
        <v xml:space="preserve">TU </v>
      </c>
      <c r="F1126" t="str">
        <f>T("TURISMOS       ")</f>
        <v xml:space="preserve">TURISMOS       </v>
      </c>
      <c r="G1126" t="str">
        <f>T("De 8 a 11,99 CABALLOS FISCALES                    ")</f>
        <v xml:space="preserve">De 8 a 11,99 CABALLOS FISCALES                    </v>
      </c>
      <c r="H1126" t="str">
        <f>T("DIESEL                                            ")</f>
        <v xml:space="preserve">DIESEL                                            </v>
      </c>
      <c r="I1126" s="1">
        <v>1538</v>
      </c>
    </row>
    <row r="1127" spans="1:9">
      <c r="A1127" t="str">
        <f>T("2018")</f>
        <v>2018</v>
      </c>
      <c r="B1127" t="str">
        <f>T("FISICO                                            ")</f>
        <v xml:space="preserve">FISICO                                            </v>
      </c>
      <c r="C1127" t="str">
        <f>T("BARAJAS             ")</f>
        <v xml:space="preserve">BARAJAS             </v>
      </c>
      <c r="D1127" t="str">
        <f>T("ALAMEDA DE OSUNA    ")</f>
        <v xml:space="preserve">ALAMEDA DE OSUNA    </v>
      </c>
      <c r="E1127" t="str">
        <f>T("TU ")</f>
        <v xml:space="preserve">TU </v>
      </c>
      <c r="F1127" t="str">
        <f>T("TURISMOS       ")</f>
        <v xml:space="preserve">TURISMOS       </v>
      </c>
      <c r="G1127" t="str">
        <f>T("De 12 a 15,99 CABALLOS FISCALES                   ")</f>
        <v xml:space="preserve">De 12 a 15,99 CABALLOS FISCALES                   </v>
      </c>
      <c r="H1127" t="str">
        <f>T("DIESEL                                            ")</f>
        <v xml:space="preserve">DIESEL                                            </v>
      </c>
      <c r="I1127" s="1">
        <v>3144</v>
      </c>
    </row>
    <row r="1128" spans="1:9">
      <c r="A1128" t="str">
        <f>T("2018")</f>
        <v>2018</v>
      </c>
      <c r="B1128" t="str">
        <f>T("FISICO                                            ")</f>
        <v xml:space="preserve">FISICO                                            </v>
      </c>
      <c r="C1128" t="str">
        <f>T("BARAJAS             ")</f>
        <v xml:space="preserve">BARAJAS             </v>
      </c>
      <c r="D1128" t="str">
        <f>T("ALAMEDA DE OSUNA    ")</f>
        <v xml:space="preserve">ALAMEDA DE OSUNA    </v>
      </c>
      <c r="E1128" t="str">
        <f>T("TU ")</f>
        <v xml:space="preserve">TU </v>
      </c>
      <c r="F1128" t="str">
        <f>T("TURISMOS       ")</f>
        <v xml:space="preserve">TURISMOS       </v>
      </c>
      <c r="G1128" t="str">
        <f>T("De 16 a 19,99 CABALLOS FISCALES                   ")</f>
        <v xml:space="preserve">De 16 a 19,99 CABALLOS FISCALES                   </v>
      </c>
      <c r="H1128" t="str">
        <f>T("DIESEL                                            ")</f>
        <v xml:space="preserve">DIESEL                                            </v>
      </c>
      <c r="I1128">
        <v>327</v>
      </c>
    </row>
    <row r="1129" spans="1:9">
      <c r="A1129" t="str">
        <f>T("2018")</f>
        <v>2018</v>
      </c>
      <c r="B1129" t="str">
        <f>T("FISICO                                            ")</f>
        <v xml:space="preserve">FISICO                                            </v>
      </c>
      <c r="C1129" t="str">
        <f>T("BARAJAS             ")</f>
        <v xml:space="preserve">BARAJAS             </v>
      </c>
      <c r="D1129" t="str">
        <f>T("ALAMEDA DE OSUNA    ")</f>
        <v xml:space="preserve">ALAMEDA DE OSUNA    </v>
      </c>
      <c r="E1129" t="str">
        <f>T("TU ")</f>
        <v xml:space="preserve">TU </v>
      </c>
      <c r="F1129" t="str">
        <f>T("TURISMOS       ")</f>
        <v xml:space="preserve">TURISMOS       </v>
      </c>
      <c r="G1129" t="str">
        <f>T("De 20 CABALLOS FISCALES en adelante               ")</f>
        <v xml:space="preserve">De 20 CABALLOS FISCALES en adelante               </v>
      </c>
      <c r="H1129" t="str">
        <f>T("DIESEL                                            ")</f>
        <v xml:space="preserve">DIESEL                                            </v>
      </c>
      <c r="I1129">
        <v>16</v>
      </c>
    </row>
    <row r="1130" spans="1:9">
      <c r="A1130" t="str">
        <f>T("2018")</f>
        <v>2018</v>
      </c>
      <c r="B1130" t="str">
        <f>T("FISICO                                            ")</f>
        <v xml:space="preserve">FISICO                                            </v>
      </c>
      <c r="C1130" t="str">
        <f>T("BARAJAS             ")</f>
        <v xml:space="preserve">BARAJAS             </v>
      </c>
      <c r="D1130" t="str">
        <f>T("AEROPUERTO          ")</f>
        <v xml:space="preserve">AEROPUERTO          </v>
      </c>
      <c r="E1130" t="str">
        <f>T("TU ")</f>
        <v xml:space="preserve">TU </v>
      </c>
      <c r="F1130" t="str">
        <f>T("TURISMOS       ")</f>
        <v xml:space="preserve">TURISMOS       </v>
      </c>
      <c r="G1130" t="str">
        <f>T("De 8 a 11,99 CABALLOS FISCALES                    ")</f>
        <v xml:space="preserve">De 8 a 11,99 CABALLOS FISCALES                    </v>
      </c>
      <c r="H1130" t="str">
        <f>T("DIESEL                                            ")</f>
        <v xml:space="preserve">DIESEL                                            </v>
      </c>
      <c r="I1130">
        <v>96</v>
      </c>
    </row>
    <row r="1131" spans="1:9">
      <c r="A1131" t="str">
        <f>T("2018")</f>
        <v>2018</v>
      </c>
      <c r="B1131" t="str">
        <f>T("FISICO                                            ")</f>
        <v xml:space="preserve">FISICO                                            </v>
      </c>
      <c r="C1131" t="str">
        <f>T("BARAJAS             ")</f>
        <v xml:space="preserve">BARAJAS             </v>
      </c>
      <c r="D1131" t="str">
        <f>T("AEROPUERTO          ")</f>
        <v xml:space="preserve">AEROPUERTO          </v>
      </c>
      <c r="E1131" t="str">
        <f>T("TU ")</f>
        <v xml:space="preserve">TU </v>
      </c>
      <c r="F1131" t="str">
        <f>T("TURISMOS       ")</f>
        <v xml:space="preserve">TURISMOS       </v>
      </c>
      <c r="G1131" t="str">
        <f>T("De 12 a 15,99 CABALLOS FISCALES                   ")</f>
        <v xml:space="preserve">De 12 a 15,99 CABALLOS FISCALES                   </v>
      </c>
      <c r="H1131" t="str">
        <f>T("DIESEL                                            ")</f>
        <v xml:space="preserve">DIESEL                                            </v>
      </c>
      <c r="I1131">
        <v>195</v>
      </c>
    </row>
    <row r="1132" spans="1:9">
      <c r="A1132" t="str">
        <f>T("2018")</f>
        <v>2018</v>
      </c>
      <c r="B1132" t="str">
        <f>T("FISICO                                            ")</f>
        <v xml:space="preserve">FISICO                                            </v>
      </c>
      <c r="C1132" t="str">
        <f>T("BARAJAS             ")</f>
        <v xml:space="preserve">BARAJAS             </v>
      </c>
      <c r="D1132" t="str">
        <f>T("AEROPUERTO          ")</f>
        <v xml:space="preserve">AEROPUERTO          </v>
      </c>
      <c r="E1132" t="str">
        <f>T("TU ")</f>
        <v xml:space="preserve">TU </v>
      </c>
      <c r="F1132" t="str">
        <f>T("TURISMOS       ")</f>
        <v xml:space="preserve">TURISMOS       </v>
      </c>
      <c r="G1132" t="str">
        <f>T("De 16 a 19,99 CABALLOS FISCALES                   ")</f>
        <v xml:space="preserve">De 16 a 19,99 CABALLOS FISCALES                   </v>
      </c>
      <c r="H1132" t="str">
        <f>T("DIESEL                                            ")</f>
        <v xml:space="preserve">DIESEL                                            </v>
      </c>
      <c r="I1132">
        <v>9</v>
      </c>
    </row>
    <row r="1133" spans="1:9">
      <c r="A1133" t="str">
        <f>T("2018")</f>
        <v>2018</v>
      </c>
      <c r="B1133" t="str">
        <f>T("FISICO                                            ")</f>
        <v xml:space="preserve">FISICO                                            </v>
      </c>
      <c r="C1133" t="str">
        <f>T("BARAJAS             ")</f>
        <v xml:space="preserve">BARAJAS             </v>
      </c>
      <c r="D1133" t="str">
        <f>T("AEROPUERTO          ")</f>
        <v xml:space="preserve">AEROPUERTO          </v>
      </c>
      <c r="E1133" t="str">
        <f>T("TU ")</f>
        <v xml:space="preserve">TU </v>
      </c>
      <c r="F1133" t="str">
        <f>T("TURISMOS       ")</f>
        <v xml:space="preserve">TURISMOS       </v>
      </c>
      <c r="G1133" t="str">
        <f>T("De 20 CABALLOS FISCALES en adelante               ")</f>
        <v xml:space="preserve">De 20 CABALLOS FISCALES en adelante               </v>
      </c>
      <c r="H1133" t="str">
        <f>T("DIESEL                                            ")</f>
        <v xml:space="preserve">DIESEL                                            </v>
      </c>
      <c r="I1133">
        <v>1</v>
      </c>
    </row>
    <row r="1134" spans="1:9">
      <c r="A1134" t="str">
        <f>T("2018")</f>
        <v>2018</v>
      </c>
      <c r="B1134" t="str">
        <f>T("FISICO                                            ")</f>
        <v xml:space="preserve">FISICO                                            </v>
      </c>
      <c r="C1134" t="str">
        <f>T("BARAJAS             ")</f>
        <v xml:space="preserve">BARAJAS             </v>
      </c>
      <c r="D1134" t="str">
        <f>T("CASCO H.BARAJAS     ")</f>
        <v xml:space="preserve">CASCO H.BARAJAS     </v>
      </c>
      <c r="E1134" t="str">
        <f>T("TU ")</f>
        <v xml:space="preserve">TU </v>
      </c>
      <c r="F1134" t="str">
        <f>T("TURISMOS       ")</f>
        <v xml:space="preserve">TURISMOS       </v>
      </c>
      <c r="G1134" t="str">
        <f>T("De 8 a 11,99 CABALLOS FISCALES                    ")</f>
        <v xml:space="preserve">De 8 a 11,99 CABALLOS FISCALES                    </v>
      </c>
      <c r="H1134" t="str">
        <f>T("DIESEL                                            ")</f>
        <v xml:space="preserve">DIESEL                                            </v>
      </c>
      <c r="I1134">
        <v>524</v>
      </c>
    </row>
    <row r="1135" spans="1:9">
      <c r="A1135" t="str">
        <f>T("2018")</f>
        <v>2018</v>
      </c>
      <c r="B1135" t="str">
        <f>T("FISICO                                            ")</f>
        <v xml:space="preserve">FISICO                                            </v>
      </c>
      <c r="C1135" t="str">
        <f>T("BARAJAS             ")</f>
        <v xml:space="preserve">BARAJAS             </v>
      </c>
      <c r="D1135" t="str">
        <f>T("CASCO H.BARAJAS     ")</f>
        <v xml:space="preserve">CASCO H.BARAJAS     </v>
      </c>
      <c r="E1135" t="str">
        <f>T("TU ")</f>
        <v xml:space="preserve">TU </v>
      </c>
      <c r="F1135" t="str">
        <f>T("TURISMOS       ")</f>
        <v xml:space="preserve">TURISMOS       </v>
      </c>
      <c r="G1135" t="str">
        <f>T("De 12 a 15,99 CABALLOS FISCALES                   ")</f>
        <v xml:space="preserve">De 12 a 15,99 CABALLOS FISCALES                   </v>
      </c>
      <c r="H1135" t="str">
        <f>T("DIESEL                                            ")</f>
        <v xml:space="preserve">DIESEL                                            </v>
      </c>
      <c r="I1135">
        <v>974</v>
      </c>
    </row>
    <row r="1136" spans="1:9">
      <c r="A1136" t="str">
        <f>T("2018")</f>
        <v>2018</v>
      </c>
      <c r="B1136" t="str">
        <f>T("FISICO                                            ")</f>
        <v xml:space="preserve">FISICO                                            </v>
      </c>
      <c r="C1136" t="str">
        <f>T("BARAJAS             ")</f>
        <v xml:space="preserve">BARAJAS             </v>
      </c>
      <c r="D1136" t="str">
        <f>T("CASCO H.BARAJAS     ")</f>
        <v xml:space="preserve">CASCO H.BARAJAS     </v>
      </c>
      <c r="E1136" t="str">
        <f>T("TU ")</f>
        <v xml:space="preserve">TU </v>
      </c>
      <c r="F1136" t="str">
        <f>T("TURISMOS       ")</f>
        <v xml:space="preserve">TURISMOS       </v>
      </c>
      <c r="G1136" t="str">
        <f>T("De 16 a 19,99 CABALLOS FISCALES                   ")</f>
        <v xml:space="preserve">De 16 a 19,99 CABALLOS FISCALES                   </v>
      </c>
      <c r="H1136" t="str">
        <f>T("DIESEL                                            ")</f>
        <v xml:space="preserve">DIESEL                                            </v>
      </c>
      <c r="I1136">
        <v>94</v>
      </c>
    </row>
    <row r="1137" spans="1:9">
      <c r="A1137" t="str">
        <f>T("2018")</f>
        <v>2018</v>
      </c>
      <c r="B1137" t="str">
        <f>T("FISICO                                            ")</f>
        <v xml:space="preserve">FISICO                                            </v>
      </c>
      <c r="C1137" t="str">
        <f>T("BARAJAS             ")</f>
        <v xml:space="preserve">BARAJAS             </v>
      </c>
      <c r="D1137" t="str">
        <f>T("CASCO H.BARAJAS     ")</f>
        <v xml:space="preserve">CASCO H.BARAJAS     </v>
      </c>
      <c r="E1137" t="str">
        <f>T("TU ")</f>
        <v xml:space="preserve">TU </v>
      </c>
      <c r="F1137" t="str">
        <f>T("TURISMOS       ")</f>
        <v xml:space="preserve">TURISMOS       </v>
      </c>
      <c r="G1137" t="str">
        <f>T("De 20 CABALLOS FISCALES en adelante               ")</f>
        <v xml:space="preserve">De 20 CABALLOS FISCALES en adelante               </v>
      </c>
      <c r="H1137" t="str">
        <f>T("DIESEL                                            ")</f>
        <v xml:space="preserve">DIESEL                                            </v>
      </c>
      <c r="I1137">
        <v>3</v>
      </c>
    </row>
    <row r="1138" spans="1:9">
      <c r="A1138" t="str">
        <f>T("2018")</f>
        <v>2018</v>
      </c>
      <c r="B1138" t="str">
        <f>T("FISICO                                            ")</f>
        <v xml:space="preserve">FISICO                                            </v>
      </c>
      <c r="C1138" t="str">
        <f>T("BARAJAS             ")</f>
        <v xml:space="preserve">BARAJAS             </v>
      </c>
      <c r="D1138" t="str">
        <f>T("TIMON               ")</f>
        <v xml:space="preserve">TIMON               </v>
      </c>
      <c r="E1138" t="str">
        <f>T("TU ")</f>
        <v xml:space="preserve">TU </v>
      </c>
      <c r="F1138" t="str">
        <f>T("TURISMOS       ")</f>
        <v xml:space="preserve">TURISMOS       </v>
      </c>
      <c r="G1138" t="str">
        <f>T("De menos de 8 CABALLOS FISCALES                   ")</f>
        <v xml:space="preserve">De menos de 8 CABALLOS FISCALES                   </v>
      </c>
      <c r="H1138" t="str">
        <f>T("DIESEL                                            ")</f>
        <v xml:space="preserve">DIESEL                                            </v>
      </c>
      <c r="I1138">
        <v>2</v>
      </c>
    </row>
    <row r="1139" spans="1:9">
      <c r="A1139" t="str">
        <f>T("2018")</f>
        <v>2018</v>
      </c>
      <c r="B1139" t="str">
        <f>T("FISICO                                            ")</f>
        <v xml:space="preserve">FISICO                                            </v>
      </c>
      <c r="C1139" t="str">
        <f>T("BARAJAS             ")</f>
        <v xml:space="preserve">BARAJAS             </v>
      </c>
      <c r="D1139" t="str">
        <f>T("TIMON               ")</f>
        <v xml:space="preserve">TIMON               </v>
      </c>
      <c r="E1139" t="str">
        <f>T("TU ")</f>
        <v xml:space="preserve">TU </v>
      </c>
      <c r="F1139" t="str">
        <f>T("TURISMOS       ")</f>
        <v xml:space="preserve">TURISMOS       </v>
      </c>
      <c r="G1139" t="str">
        <f>T("De 8 a 11,99 CABALLOS FISCALES                    ")</f>
        <v xml:space="preserve">De 8 a 11,99 CABALLOS FISCALES                    </v>
      </c>
      <c r="H1139" t="str">
        <f>T("DIESEL                                            ")</f>
        <v xml:space="preserve">DIESEL                                            </v>
      </c>
      <c r="I1139">
        <v>820</v>
      </c>
    </row>
    <row r="1140" spans="1:9">
      <c r="A1140" t="str">
        <f>T("2018")</f>
        <v>2018</v>
      </c>
      <c r="B1140" t="str">
        <f>T("FISICO                                            ")</f>
        <v xml:space="preserve">FISICO                                            </v>
      </c>
      <c r="C1140" t="str">
        <f>T("BARAJAS             ")</f>
        <v xml:space="preserve">BARAJAS             </v>
      </c>
      <c r="D1140" t="str">
        <f>T("TIMON               ")</f>
        <v xml:space="preserve">TIMON               </v>
      </c>
      <c r="E1140" t="str">
        <f>T("TU ")</f>
        <v xml:space="preserve">TU </v>
      </c>
      <c r="F1140" t="str">
        <f>T("TURISMOS       ")</f>
        <v xml:space="preserve">TURISMOS       </v>
      </c>
      <c r="G1140" t="str">
        <f>T("De 12 a 15,99 CABALLOS FISCALES                   ")</f>
        <v xml:space="preserve">De 12 a 15,99 CABALLOS FISCALES                   </v>
      </c>
      <c r="H1140" t="str">
        <f>T("DIESEL                                            ")</f>
        <v xml:space="preserve">DIESEL                                            </v>
      </c>
      <c r="I1140" s="1">
        <v>1468</v>
      </c>
    </row>
    <row r="1141" spans="1:9">
      <c r="A1141" t="str">
        <f>T("2018")</f>
        <v>2018</v>
      </c>
      <c r="B1141" t="str">
        <f>T("FISICO                                            ")</f>
        <v xml:space="preserve">FISICO                                            </v>
      </c>
      <c r="C1141" t="str">
        <f>T("BARAJAS             ")</f>
        <v xml:space="preserve">BARAJAS             </v>
      </c>
      <c r="D1141" t="str">
        <f>T("TIMON               ")</f>
        <v xml:space="preserve">TIMON               </v>
      </c>
      <c r="E1141" t="str">
        <f>T("TU ")</f>
        <v xml:space="preserve">TU </v>
      </c>
      <c r="F1141" t="str">
        <f>T("TURISMOS       ")</f>
        <v xml:space="preserve">TURISMOS       </v>
      </c>
      <c r="G1141" t="str">
        <f>T("De 16 a 19,99 CABALLOS FISCALES                   ")</f>
        <v xml:space="preserve">De 16 a 19,99 CABALLOS FISCALES                   </v>
      </c>
      <c r="H1141" t="str">
        <f>T("DIESEL                                            ")</f>
        <v xml:space="preserve">DIESEL                                            </v>
      </c>
      <c r="I1141">
        <v>119</v>
      </c>
    </row>
    <row r="1142" spans="1:9">
      <c r="A1142" t="str">
        <f>T("2018")</f>
        <v>2018</v>
      </c>
      <c r="B1142" t="str">
        <f>T("FISICO                                            ")</f>
        <v xml:space="preserve">FISICO                                            </v>
      </c>
      <c r="C1142" t="str">
        <f>T("BARAJAS             ")</f>
        <v xml:space="preserve">BARAJAS             </v>
      </c>
      <c r="D1142" t="str">
        <f>T("TIMON               ")</f>
        <v xml:space="preserve">TIMON               </v>
      </c>
      <c r="E1142" t="str">
        <f>T("TU ")</f>
        <v xml:space="preserve">TU </v>
      </c>
      <c r="F1142" t="str">
        <f>T("TURISMOS       ")</f>
        <v xml:space="preserve">TURISMOS       </v>
      </c>
      <c r="G1142" t="str">
        <f>T("De 20 CABALLOS FISCALES en adelante               ")</f>
        <v xml:space="preserve">De 20 CABALLOS FISCALES en adelante               </v>
      </c>
      <c r="H1142" t="str">
        <f>T("DIESEL                                            ")</f>
        <v xml:space="preserve">DIESEL                                            </v>
      </c>
      <c r="I1142">
        <v>8</v>
      </c>
    </row>
    <row r="1143" spans="1:9">
      <c r="A1143" t="str">
        <f>T("2018")</f>
        <v>2018</v>
      </c>
      <c r="B1143" t="str">
        <f>T("FISICO                                            ")</f>
        <v xml:space="preserve">FISICO                                            </v>
      </c>
      <c r="C1143" t="str">
        <f>T("BARAJAS             ")</f>
        <v xml:space="preserve">BARAJAS             </v>
      </c>
      <c r="D1143" t="str">
        <f>T("CORRALEJOS          ")</f>
        <v xml:space="preserve">CORRALEJOS          </v>
      </c>
      <c r="E1143" t="str">
        <f>T("TU ")</f>
        <v xml:space="preserve">TU </v>
      </c>
      <c r="F1143" t="str">
        <f>T("TURISMOS       ")</f>
        <v xml:space="preserve">TURISMOS       </v>
      </c>
      <c r="G1143" t="str">
        <f>T("De menos de 8 CABALLOS FISCALES                   ")</f>
        <v xml:space="preserve">De menos de 8 CABALLOS FISCALES                   </v>
      </c>
      <c r="H1143" t="str">
        <f>T("DIESEL                                            ")</f>
        <v xml:space="preserve">DIESEL                                            </v>
      </c>
      <c r="I1143">
        <v>4</v>
      </c>
    </row>
    <row r="1144" spans="1:9">
      <c r="A1144" t="str">
        <f>T("2018")</f>
        <v>2018</v>
      </c>
      <c r="B1144" t="str">
        <f>T("FISICO                                            ")</f>
        <v xml:space="preserve">FISICO                                            </v>
      </c>
      <c r="C1144" t="str">
        <f>T("BARAJAS             ")</f>
        <v xml:space="preserve">BARAJAS             </v>
      </c>
      <c r="D1144" t="str">
        <f>T("CORRALEJOS          ")</f>
        <v xml:space="preserve">CORRALEJOS          </v>
      </c>
      <c r="E1144" t="str">
        <f>T("TU ")</f>
        <v xml:space="preserve">TU </v>
      </c>
      <c r="F1144" t="str">
        <f>T("TURISMOS       ")</f>
        <v xml:space="preserve">TURISMOS       </v>
      </c>
      <c r="G1144" t="str">
        <f>T("De 8 a 11,99 CABALLOS FISCALES                    ")</f>
        <v xml:space="preserve">De 8 a 11,99 CABALLOS FISCALES                    </v>
      </c>
      <c r="H1144" t="str">
        <f>T("DIESEL                                            ")</f>
        <v xml:space="preserve">DIESEL                                            </v>
      </c>
      <c r="I1144">
        <v>504</v>
      </c>
    </row>
    <row r="1145" spans="1:9">
      <c r="A1145" t="str">
        <f>T("2018")</f>
        <v>2018</v>
      </c>
      <c r="B1145" t="str">
        <f>T("FISICO                                            ")</f>
        <v xml:space="preserve">FISICO                                            </v>
      </c>
      <c r="C1145" t="str">
        <f>T("BARAJAS             ")</f>
        <v xml:space="preserve">BARAJAS             </v>
      </c>
      <c r="D1145" t="str">
        <f>T("CORRALEJOS          ")</f>
        <v xml:space="preserve">CORRALEJOS          </v>
      </c>
      <c r="E1145" t="str">
        <f>T("TU ")</f>
        <v xml:space="preserve">TU </v>
      </c>
      <c r="F1145" t="str">
        <f>T("TURISMOS       ")</f>
        <v xml:space="preserve">TURISMOS       </v>
      </c>
      <c r="G1145" t="str">
        <f>T("De 12 a 15,99 CABALLOS FISCALES                   ")</f>
        <v xml:space="preserve">De 12 a 15,99 CABALLOS FISCALES                   </v>
      </c>
      <c r="H1145" t="str">
        <f>T("DIESEL                                            ")</f>
        <v xml:space="preserve">DIESEL                                            </v>
      </c>
      <c r="I1145" s="1">
        <v>1055</v>
      </c>
    </row>
    <row r="1146" spans="1:9">
      <c r="A1146" t="str">
        <f>T("2018")</f>
        <v>2018</v>
      </c>
      <c r="B1146" t="str">
        <f>T("FISICO                                            ")</f>
        <v xml:space="preserve">FISICO                                            </v>
      </c>
      <c r="C1146" t="str">
        <f>T("BARAJAS             ")</f>
        <v xml:space="preserve">BARAJAS             </v>
      </c>
      <c r="D1146" t="str">
        <f>T("CORRALEJOS          ")</f>
        <v xml:space="preserve">CORRALEJOS          </v>
      </c>
      <c r="E1146" t="str">
        <f>T("TU ")</f>
        <v xml:space="preserve">TU </v>
      </c>
      <c r="F1146" t="str">
        <f>T("TURISMOS       ")</f>
        <v xml:space="preserve">TURISMOS       </v>
      </c>
      <c r="G1146" t="str">
        <f>T("De 16 a 19,99 CABALLOS FISCALES                   ")</f>
        <v xml:space="preserve">De 16 a 19,99 CABALLOS FISCALES                   </v>
      </c>
      <c r="H1146" t="str">
        <f>T("DIESEL                                            ")</f>
        <v xml:space="preserve">DIESEL                                            </v>
      </c>
      <c r="I1146">
        <v>169</v>
      </c>
    </row>
    <row r="1147" spans="1:9">
      <c r="A1147" t="str">
        <f>T("2018")</f>
        <v>2018</v>
      </c>
      <c r="B1147" t="str">
        <f>T("FISICO                                            ")</f>
        <v xml:space="preserve">FISICO                                            </v>
      </c>
      <c r="C1147" t="str">
        <f>T("BARAJAS             ")</f>
        <v xml:space="preserve">BARAJAS             </v>
      </c>
      <c r="D1147" t="str">
        <f>T("CORRALEJOS          ")</f>
        <v xml:space="preserve">CORRALEJOS          </v>
      </c>
      <c r="E1147" t="str">
        <f>T("TU ")</f>
        <v xml:space="preserve">TU </v>
      </c>
      <c r="F1147" t="str">
        <f>T("TURISMOS       ")</f>
        <v xml:space="preserve">TURISMOS       </v>
      </c>
      <c r="G1147" t="str">
        <f>T("De 20 CABALLOS FISCALES en adelante               ")</f>
        <v xml:space="preserve">De 20 CABALLOS FISCALES en adelante               </v>
      </c>
      <c r="H1147" t="str">
        <f>T("DIESEL                                            ")</f>
        <v xml:space="preserve">DIESEL                                            </v>
      </c>
      <c r="I1147">
        <v>6</v>
      </c>
    </row>
    <row r="1148" spans="1:9">
      <c r="A1148" t="str">
        <f>T("2018")</f>
        <v>2018</v>
      </c>
      <c r="B1148" t="str">
        <f>T("JURIDICO                                          ")</f>
        <v xml:space="preserve">JURIDICO                                          </v>
      </c>
      <c r="C1148" t="str">
        <f>T("BARAJAS             ")</f>
        <v xml:space="preserve">BARAJAS             </v>
      </c>
      <c r="D1148" t="str">
        <f>T("ALAMEDA DE OSUNA    ")</f>
        <v xml:space="preserve">ALAMEDA DE OSUNA    </v>
      </c>
      <c r="E1148" t="str">
        <f>T("TU ")</f>
        <v xml:space="preserve">TU </v>
      </c>
      <c r="F1148" t="str">
        <f>T("TURISMOS       ")</f>
        <v xml:space="preserve">TURISMOS       </v>
      </c>
      <c r="G1148" t="str">
        <f>T("De menos de 8 CABALLOS FISCALES                   ")</f>
        <v xml:space="preserve">De menos de 8 CABALLOS FISCALES                   </v>
      </c>
      <c r="H1148" t="str">
        <f>T("DIESEL                                            ")</f>
        <v xml:space="preserve">DIESEL                                            </v>
      </c>
      <c r="I1148">
        <v>1</v>
      </c>
    </row>
    <row r="1149" spans="1:9">
      <c r="A1149" t="str">
        <f>T("2018")</f>
        <v>2018</v>
      </c>
      <c r="B1149" t="str">
        <f>T("JURIDICO                                          ")</f>
        <v xml:space="preserve">JURIDICO                                          </v>
      </c>
      <c r="C1149" t="str">
        <f>T("BARAJAS             ")</f>
        <v xml:space="preserve">BARAJAS             </v>
      </c>
      <c r="D1149" t="str">
        <f>T("ALAMEDA DE OSUNA    ")</f>
        <v xml:space="preserve">ALAMEDA DE OSUNA    </v>
      </c>
      <c r="E1149" t="str">
        <f>T("TU ")</f>
        <v xml:space="preserve">TU </v>
      </c>
      <c r="F1149" t="str">
        <f>T("TURISMOS       ")</f>
        <v xml:space="preserve">TURISMOS       </v>
      </c>
      <c r="G1149" t="str">
        <f>T("De 8 a 11,99 CABALLOS FISCALES                    ")</f>
        <v xml:space="preserve">De 8 a 11,99 CABALLOS FISCALES                    </v>
      </c>
      <c r="H1149" t="str">
        <f>T("DIESEL                                            ")</f>
        <v xml:space="preserve">DIESEL                                            </v>
      </c>
      <c r="I1149">
        <v>52</v>
      </c>
    </row>
    <row r="1150" spans="1:9">
      <c r="A1150" t="str">
        <f>T("2018")</f>
        <v>2018</v>
      </c>
      <c r="B1150" t="str">
        <f>T("JURIDICO                                          ")</f>
        <v xml:space="preserve">JURIDICO                                          </v>
      </c>
      <c r="C1150" t="str">
        <f>T("BARAJAS             ")</f>
        <v xml:space="preserve">BARAJAS             </v>
      </c>
      <c r="D1150" t="str">
        <f>T("ALAMEDA DE OSUNA    ")</f>
        <v xml:space="preserve">ALAMEDA DE OSUNA    </v>
      </c>
      <c r="E1150" t="str">
        <f>T("TU ")</f>
        <v xml:space="preserve">TU </v>
      </c>
      <c r="F1150" t="str">
        <f>T("TURISMOS       ")</f>
        <v xml:space="preserve">TURISMOS       </v>
      </c>
      <c r="G1150" t="str">
        <f>T("De 12 a 15,99 CABALLOS FISCALES                   ")</f>
        <v xml:space="preserve">De 12 a 15,99 CABALLOS FISCALES                   </v>
      </c>
      <c r="H1150" t="str">
        <f>T("DIESEL                                            ")</f>
        <v xml:space="preserve">DIESEL                                            </v>
      </c>
      <c r="I1150">
        <v>153</v>
      </c>
    </row>
    <row r="1151" spans="1:9">
      <c r="A1151" t="str">
        <f>T("2018")</f>
        <v>2018</v>
      </c>
      <c r="B1151" t="str">
        <f>T("JURIDICO                                          ")</f>
        <v xml:space="preserve">JURIDICO                                          </v>
      </c>
      <c r="C1151" t="str">
        <f>T("BARAJAS             ")</f>
        <v xml:space="preserve">BARAJAS             </v>
      </c>
      <c r="D1151" t="str">
        <f>T("ALAMEDA DE OSUNA    ")</f>
        <v xml:space="preserve">ALAMEDA DE OSUNA    </v>
      </c>
      <c r="E1151" t="str">
        <f>T("TU ")</f>
        <v xml:space="preserve">TU </v>
      </c>
      <c r="F1151" t="str">
        <f>T("TURISMOS       ")</f>
        <v xml:space="preserve">TURISMOS       </v>
      </c>
      <c r="G1151" t="str">
        <f>T("De 16 a 19,99 CABALLOS FISCALES                   ")</f>
        <v xml:space="preserve">De 16 a 19,99 CABALLOS FISCALES                   </v>
      </c>
      <c r="H1151" t="str">
        <f>T("DIESEL                                            ")</f>
        <v xml:space="preserve">DIESEL                                            </v>
      </c>
      <c r="I1151">
        <v>46</v>
      </c>
    </row>
    <row r="1152" spans="1:9">
      <c r="A1152" t="str">
        <f>T("2018")</f>
        <v>2018</v>
      </c>
      <c r="B1152" t="str">
        <f>T("JURIDICO                                          ")</f>
        <v xml:space="preserve">JURIDICO                                          </v>
      </c>
      <c r="C1152" t="str">
        <f>T("BARAJAS             ")</f>
        <v xml:space="preserve">BARAJAS             </v>
      </c>
      <c r="D1152" t="str">
        <f>T("ALAMEDA DE OSUNA    ")</f>
        <v xml:space="preserve">ALAMEDA DE OSUNA    </v>
      </c>
      <c r="E1152" t="str">
        <f>T("TU ")</f>
        <v xml:space="preserve">TU </v>
      </c>
      <c r="F1152" t="str">
        <f>T("TURISMOS       ")</f>
        <v xml:space="preserve">TURISMOS       </v>
      </c>
      <c r="G1152" t="str">
        <f>T("De 20 CABALLOS FISCALES en adelante               ")</f>
        <v xml:space="preserve">De 20 CABALLOS FISCALES en adelante               </v>
      </c>
      <c r="H1152" t="str">
        <f>T("DIESEL                                            ")</f>
        <v xml:space="preserve">DIESEL                                            </v>
      </c>
      <c r="I1152">
        <v>2</v>
      </c>
    </row>
    <row r="1153" spans="1:9">
      <c r="A1153" t="str">
        <f>T("2018")</f>
        <v>2018</v>
      </c>
      <c r="B1153" t="str">
        <f>T("JURIDICO                                          ")</f>
        <v xml:space="preserve">JURIDICO                                          </v>
      </c>
      <c r="C1153" t="str">
        <f>T("BARAJAS             ")</f>
        <v xml:space="preserve">BARAJAS             </v>
      </c>
      <c r="D1153" t="str">
        <f>T("AEROPUERTO          ")</f>
        <v xml:space="preserve">AEROPUERTO          </v>
      </c>
      <c r="E1153" t="str">
        <f>T("TU ")</f>
        <v xml:space="preserve">TU </v>
      </c>
      <c r="F1153" t="str">
        <f>T("TURISMOS       ")</f>
        <v xml:space="preserve">TURISMOS       </v>
      </c>
      <c r="G1153" t="str">
        <f>T("De 8 a 11,99 CABALLOS FISCALES                    ")</f>
        <v xml:space="preserve">De 8 a 11,99 CABALLOS FISCALES                    </v>
      </c>
      <c r="H1153" t="str">
        <f>T("DIESEL                                            ")</f>
        <v xml:space="preserve">DIESEL                                            </v>
      </c>
      <c r="I1153">
        <v>18</v>
      </c>
    </row>
    <row r="1154" spans="1:9">
      <c r="A1154" t="str">
        <f>T("2018")</f>
        <v>2018</v>
      </c>
      <c r="B1154" t="str">
        <f>T("JURIDICO                                          ")</f>
        <v xml:space="preserve">JURIDICO                                          </v>
      </c>
      <c r="C1154" t="str">
        <f>T("BARAJAS             ")</f>
        <v xml:space="preserve">BARAJAS             </v>
      </c>
      <c r="D1154" t="str">
        <f>T("AEROPUERTO          ")</f>
        <v xml:space="preserve">AEROPUERTO          </v>
      </c>
      <c r="E1154" t="str">
        <f>T("TU ")</f>
        <v xml:space="preserve">TU </v>
      </c>
      <c r="F1154" t="str">
        <f>T("TURISMOS       ")</f>
        <v xml:space="preserve">TURISMOS       </v>
      </c>
      <c r="G1154" t="str">
        <f>T("De 12 a 15,99 CABALLOS FISCALES                   ")</f>
        <v xml:space="preserve">De 12 a 15,99 CABALLOS FISCALES                   </v>
      </c>
      <c r="H1154" t="str">
        <f>T("DIESEL                                            ")</f>
        <v xml:space="preserve">DIESEL                                            </v>
      </c>
      <c r="I1154">
        <v>82</v>
      </c>
    </row>
    <row r="1155" spans="1:9">
      <c r="A1155" t="str">
        <f>T("2018")</f>
        <v>2018</v>
      </c>
      <c r="B1155" t="str">
        <f>T("JURIDICO                                          ")</f>
        <v xml:space="preserve">JURIDICO                                          </v>
      </c>
      <c r="C1155" t="str">
        <f>T("BARAJAS             ")</f>
        <v xml:space="preserve">BARAJAS             </v>
      </c>
      <c r="D1155" t="str">
        <f>T("AEROPUERTO          ")</f>
        <v xml:space="preserve">AEROPUERTO          </v>
      </c>
      <c r="E1155" t="str">
        <f>T("TU ")</f>
        <v xml:space="preserve">TU </v>
      </c>
      <c r="F1155" t="str">
        <f>T("TURISMOS       ")</f>
        <v xml:space="preserve">TURISMOS       </v>
      </c>
      <c r="G1155" t="str">
        <f>T("De 16 a 19,99 CABALLOS FISCALES                   ")</f>
        <v xml:space="preserve">De 16 a 19,99 CABALLOS FISCALES                   </v>
      </c>
      <c r="H1155" t="str">
        <f>T("DIESEL                                            ")</f>
        <v xml:space="preserve">DIESEL                                            </v>
      </c>
      <c r="I1155">
        <v>15</v>
      </c>
    </row>
    <row r="1156" spans="1:9">
      <c r="A1156" t="str">
        <f>T("2018")</f>
        <v>2018</v>
      </c>
      <c r="B1156" t="str">
        <f>T("JURIDICO                                          ")</f>
        <v xml:space="preserve">JURIDICO                                          </v>
      </c>
      <c r="C1156" t="str">
        <f>T("BARAJAS             ")</f>
        <v xml:space="preserve">BARAJAS             </v>
      </c>
      <c r="D1156" t="str">
        <f>T("AEROPUERTO          ")</f>
        <v xml:space="preserve">AEROPUERTO          </v>
      </c>
      <c r="E1156" t="str">
        <f>T("TU ")</f>
        <v xml:space="preserve">TU </v>
      </c>
      <c r="F1156" t="str">
        <f>T("TURISMOS       ")</f>
        <v xml:space="preserve">TURISMOS       </v>
      </c>
      <c r="G1156" t="str">
        <f>T("De 20 CABALLOS FISCALES en adelante               ")</f>
        <v xml:space="preserve">De 20 CABALLOS FISCALES en adelante               </v>
      </c>
      <c r="H1156" t="str">
        <f>T("DIESEL                                            ")</f>
        <v xml:space="preserve">DIESEL                                            </v>
      </c>
      <c r="I1156">
        <v>1</v>
      </c>
    </row>
    <row r="1157" spans="1:9">
      <c r="A1157" t="str">
        <f>T("2018")</f>
        <v>2018</v>
      </c>
      <c r="B1157" t="str">
        <f>T("JURIDICO                                          ")</f>
        <v xml:space="preserve">JURIDICO                                          </v>
      </c>
      <c r="C1157" t="str">
        <f>T("BARAJAS             ")</f>
        <v xml:space="preserve">BARAJAS             </v>
      </c>
      <c r="D1157" t="str">
        <f>T("CASCO H.BARAJAS     ")</f>
        <v xml:space="preserve">CASCO H.BARAJAS     </v>
      </c>
      <c r="E1157" t="str">
        <f>T("TU ")</f>
        <v xml:space="preserve">TU </v>
      </c>
      <c r="F1157" t="str">
        <f>T("TURISMOS       ")</f>
        <v xml:space="preserve">TURISMOS       </v>
      </c>
      <c r="G1157" t="str">
        <f>T("De 8 a 11,99 CABALLOS FISCALES                    ")</f>
        <v xml:space="preserve">De 8 a 11,99 CABALLOS FISCALES                    </v>
      </c>
      <c r="H1157" t="str">
        <f>T("DIESEL                                            ")</f>
        <v xml:space="preserve">DIESEL                                            </v>
      </c>
      <c r="I1157">
        <v>20</v>
      </c>
    </row>
    <row r="1158" spans="1:9">
      <c r="A1158" t="str">
        <f>T("2018")</f>
        <v>2018</v>
      </c>
      <c r="B1158" t="str">
        <f>T("JURIDICO                                          ")</f>
        <v xml:space="preserve">JURIDICO                                          </v>
      </c>
      <c r="C1158" t="str">
        <f>T("BARAJAS             ")</f>
        <v xml:space="preserve">BARAJAS             </v>
      </c>
      <c r="D1158" t="str">
        <f>T("CASCO H.BARAJAS     ")</f>
        <v xml:space="preserve">CASCO H.BARAJAS     </v>
      </c>
      <c r="E1158" t="str">
        <f>T("TU ")</f>
        <v xml:space="preserve">TU </v>
      </c>
      <c r="F1158" t="str">
        <f>T("TURISMOS       ")</f>
        <v xml:space="preserve">TURISMOS       </v>
      </c>
      <c r="G1158" t="str">
        <f>T("De 12 a 15,99 CABALLOS FISCALES                   ")</f>
        <v xml:space="preserve">De 12 a 15,99 CABALLOS FISCALES                   </v>
      </c>
      <c r="H1158" t="str">
        <f>T("DIESEL                                            ")</f>
        <v xml:space="preserve">DIESEL                                            </v>
      </c>
      <c r="I1158">
        <v>49</v>
      </c>
    </row>
    <row r="1159" spans="1:9">
      <c r="A1159" t="str">
        <f>T("2018")</f>
        <v>2018</v>
      </c>
      <c r="B1159" t="str">
        <f>T("JURIDICO                                          ")</f>
        <v xml:space="preserve">JURIDICO                                          </v>
      </c>
      <c r="C1159" t="str">
        <f>T("BARAJAS             ")</f>
        <v xml:space="preserve">BARAJAS             </v>
      </c>
      <c r="D1159" t="str">
        <f>T("CASCO H.BARAJAS     ")</f>
        <v xml:space="preserve">CASCO H.BARAJAS     </v>
      </c>
      <c r="E1159" t="str">
        <f>T("TU ")</f>
        <v xml:space="preserve">TU </v>
      </c>
      <c r="F1159" t="str">
        <f>T("TURISMOS       ")</f>
        <v xml:space="preserve">TURISMOS       </v>
      </c>
      <c r="G1159" t="str">
        <f>T("De 16 a 19,99 CABALLOS FISCALES                   ")</f>
        <v xml:space="preserve">De 16 a 19,99 CABALLOS FISCALES                   </v>
      </c>
      <c r="H1159" t="str">
        <f>T("DIESEL                                            ")</f>
        <v xml:space="preserve">DIESEL                                            </v>
      </c>
      <c r="I1159">
        <v>20</v>
      </c>
    </row>
    <row r="1160" spans="1:9">
      <c r="A1160" t="str">
        <f>T("2018")</f>
        <v>2018</v>
      </c>
      <c r="B1160" t="str">
        <f>T("JURIDICO                                          ")</f>
        <v xml:space="preserve">JURIDICO                                          </v>
      </c>
      <c r="C1160" t="str">
        <f>T("BARAJAS             ")</f>
        <v xml:space="preserve">BARAJAS             </v>
      </c>
      <c r="D1160" t="str">
        <f>T("CASCO H.BARAJAS     ")</f>
        <v xml:space="preserve">CASCO H.BARAJAS     </v>
      </c>
      <c r="E1160" t="str">
        <f>T("TU ")</f>
        <v xml:space="preserve">TU </v>
      </c>
      <c r="F1160" t="str">
        <f>T("TURISMOS       ")</f>
        <v xml:space="preserve">TURISMOS       </v>
      </c>
      <c r="G1160" t="str">
        <f>T("De 20 CABALLOS FISCALES en adelante               ")</f>
        <v xml:space="preserve">De 20 CABALLOS FISCALES en adelante               </v>
      </c>
      <c r="H1160" t="str">
        <f>T("DIESEL                                            ")</f>
        <v xml:space="preserve">DIESEL                                            </v>
      </c>
      <c r="I1160">
        <v>2</v>
      </c>
    </row>
    <row r="1161" spans="1:9">
      <c r="A1161" t="str">
        <f>T("2018")</f>
        <v>2018</v>
      </c>
      <c r="B1161" t="str">
        <f>T("JURIDICO                                          ")</f>
        <v xml:space="preserve">JURIDICO                                          </v>
      </c>
      <c r="C1161" t="str">
        <f>T("BARAJAS             ")</f>
        <v xml:space="preserve">BARAJAS             </v>
      </c>
      <c r="D1161" t="str">
        <f>T("TIMON               ")</f>
        <v xml:space="preserve">TIMON               </v>
      </c>
      <c r="E1161" t="str">
        <f>T("TU ")</f>
        <v xml:space="preserve">TU </v>
      </c>
      <c r="F1161" t="str">
        <f>T("TURISMOS       ")</f>
        <v xml:space="preserve">TURISMOS       </v>
      </c>
      <c r="G1161" t="str">
        <f>T("De 8 a 11,99 CABALLOS FISCALES                    ")</f>
        <v xml:space="preserve">De 8 a 11,99 CABALLOS FISCALES                    </v>
      </c>
      <c r="H1161" t="str">
        <f>T("DIESEL                                            ")</f>
        <v xml:space="preserve">DIESEL                                            </v>
      </c>
      <c r="I1161">
        <v>39</v>
      </c>
    </row>
    <row r="1162" spans="1:9">
      <c r="A1162" t="str">
        <f>T("2018")</f>
        <v>2018</v>
      </c>
      <c r="B1162" t="str">
        <f>T("JURIDICO                                          ")</f>
        <v xml:space="preserve">JURIDICO                                          </v>
      </c>
      <c r="C1162" t="str">
        <f>T("BARAJAS             ")</f>
        <v xml:space="preserve">BARAJAS             </v>
      </c>
      <c r="D1162" t="str">
        <f>T("TIMON               ")</f>
        <v xml:space="preserve">TIMON               </v>
      </c>
      <c r="E1162" t="str">
        <f>T("TU ")</f>
        <v xml:space="preserve">TU </v>
      </c>
      <c r="F1162" t="str">
        <f>T("TURISMOS       ")</f>
        <v xml:space="preserve">TURISMOS       </v>
      </c>
      <c r="G1162" t="str">
        <f>T("De 12 a 15,99 CABALLOS FISCALES                   ")</f>
        <v xml:space="preserve">De 12 a 15,99 CABALLOS FISCALES                   </v>
      </c>
      <c r="H1162" t="str">
        <f>T("DIESEL                                            ")</f>
        <v xml:space="preserve">DIESEL                                            </v>
      </c>
      <c r="I1162">
        <v>81</v>
      </c>
    </row>
    <row r="1163" spans="1:9">
      <c r="A1163" t="str">
        <f>T("2018")</f>
        <v>2018</v>
      </c>
      <c r="B1163" t="str">
        <f>T("JURIDICO                                          ")</f>
        <v xml:space="preserve">JURIDICO                                          </v>
      </c>
      <c r="C1163" t="str">
        <f>T("BARAJAS             ")</f>
        <v xml:space="preserve">BARAJAS             </v>
      </c>
      <c r="D1163" t="str">
        <f>T("TIMON               ")</f>
        <v xml:space="preserve">TIMON               </v>
      </c>
      <c r="E1163" t="str">
        <f>T("TU ")</f>
        <v xml:space="preserve">TU </v>
      </c>
      <c r="F1163" t="str">
        <f>T("TURISMOS       ")</f>
        <v xml:space="preserve">TURISMOS       </v>
      </c>
      <c r="G1163" t="str">
        <f>T("De 16 a 19,99 CABALLOS FISCALES                   ")</f>
        <v xml:space="preserve">De 16 a 19,99 CABALLOS FISCALES                   </v>
      </c>
      <c r="H1163" t="str">
        <f>T("DIESEL                                            ")</f>
        <v xml:space="preserve">DIESEL                                            </v>
      </c>
      <c r="I1163">
        <v>23</v>
      </c>
    </row>
    <row r="1164" spans="1:9">
      <c r="A1164" t="str">
        <f>T("2018")</f>
        <v>2018</v>
      </c>
      <c r="B1164" t="str">
        <f>T("JURIDICO                                          ")</f>
        <v xml:space="preserve">JURIDICO                                          </v>
      </c>
      <c r="C1164" t="str">
        <f>T("BARAJAS             ")</f>
        <v xml:space="preserve">BARAJAS             </v>
      </c>
      <c r="D1164" t="str">
        <f>T("TIMON               ")</f>
        <v xml:space="preserve">TIMON               </v>
      </c>
      <c r="E1164" t="str">
        <f>T("TU ")</f>
        <v xml:space="preserve">TU </v>
      </c>
      <c r="F1164" t="str">
        <f>T("TURISMOS       ")</f>
        <v xml:space="preserve">TURISMOS       </v>
      </c>
      <c r="G1164" t="str">
        <f>T("De 20 CABALLOS FISCALES en adelante               ")</f>
        <v xml:space="preserve">De 20 CABALLOS FISCALES en adelante               </v>
      </c>
      <c r="H1164" t="str">
        <f>T("DIESEL                                            ")</f>
        <v xml:space="preserve">DIESEL                                            </v>
      </c>
      <c r="I1164">
        <v>3</v>
      </c>
    </row>
    <row r="1165" spans="1:9">
      <c r="A1165" t="str">
        <f>T("2018")</f>
        <v>2018</v>
      </c>
      <c r="B1165" t="str">
        <f>T("JURIDICO                                          ")</f>
        <v xml:space="preserve">JURIDICO                                          </v>
      </c>
      <c r="C1165" t="str">
        <f>T("BARAJAS             ")</f>
        <v xml:space="preserve">BARAJAS             </v>
      </c>
      <c r="D1165" t="str">
        <f>T("CORRALEJOS          ")</f>
        <v xml:space="preserve">CORRALEJOS          </v>
      </c>
      <c r="E1165" t="str">
        <f>T("TU ")</f>
        <v xml:space="preserve">TU </v>
      </c>
      <c r="F1165" t="str">
        <f>T("TURISMOS       ")</f>
        <v xml:space="preserve">TURISMOS       </v>
      </c>
      <c r="G1165" t="str">
        <f>T("De 8 a 11,99 CABALLOS FISCALES                    ")</f>
        <v xml:space="preserve">De 8 a 11,99 CABALLOS FISCALES                    </v>
      </c>
      <c r="H1165" t="str">
        <f>T("DIESEL                                            ")</f>
        <v xml:space="preserve">DIESEL                                            </v>
      </c>
      <c r="I1165">
        <v>766</v>
      </c>
    </row>
    <row r="1166" spans="1:9">
      <c r="A1166" t="str">
        <f>T("2018")</f>
        <v>2018</v>
      </c>
      <c r="B1166" t="str">
        <f>T("JURIDICO                                          ")</f>
        <v xml:space="preserve">JURIDICO                                          </v>
      </c>
      <c r="C1166" t="str">
        <f>T("BARAJAS             ")</f>
        <v xml:space="preserve">BARAJAS             </v>
      </c>
      <c r="D1166" t="str">
        <f>T("CORRALEJOS          ")</f>
        <v xml:space="preserve">CORRALEJOS          </v>
      </c>
      <c r="E1166" t="str">
        <f>T("TU ")</f>
        <v xml:space="preserve">TU </v>
      </c>
      <c r="F1166" t="str">
        <f>T("TURISMOS       ")</f>
        <v xml:space="preserve">TURISMOS       </v>
      </c>
      <c r="G1166" t="str">
        <f>T("De 12 a 15,99 CABALLOS FISCALES                   ")</f>
        <v xml:space="preserve">De 12 a 15,99 CABALLOS FISCALES                   </v>
      </c>
      <c r="H1166" t="str">
        <f>T("DIESEL                                            ")</f>
        <v xml:space="preserve">DIESEL                                            </v>
      </c>
      <c r="I1166">
        <v>499</v>
      </c>
    </row>
    <row r="1167" spans="1:9">
      <c r="A1167" t="str">
        <f>T("2018")</f>
        <v>2018</v>
      </c>
      <c r="B1167" t="str">
        <f>T("JURIDICO                                          ")</f>
        <v xml:space="preserve">JURIDICO                                          </v>
      </c>
      <c r="C1167" t="str">
        <f>T("BARAJAS             ")</f>
        <v xml:space="preserve">BARAJAS             </v>
      </c>
      <c r="D1167" t="str">
        <f>T("CORRALEJOS          ")</f>
        <v xml:space="preserve">CORRALEJOS          </v>
      </c>
      <c r="E1167" t="str">
        <f>T("TU ")</f>
        <v xml:space="preserve">TU </v>
      </c>
      <c r="F1167" t="str">
        <f>T("TURISMOS       ")</f>
        <v xml:space="preserve">TURISMOS       </v>
      </c>
      <c r="G1167" t="str">
        <f>T("De 16 a 19,99 CABALLOS FISCALES                   ")</f>
        <v xml:space="preserve">De 16 a 19,99 CABALLOS FISCALES                   </v>
      </c>
      <c r="H1167" t="str">
        <f>T("DIESEL                                            ")</f>
        <v xml:space="preserve">DIESEL                                            </v>
      </c>
      <c r="I1167">
        <v>46</v>
      </c>
    </row>
    <row r="1168" spans="1:9">
      <c r="A1168" t="str">
        <f>T("2018")</f>
        <v>2018</v>
      </c>
      <c r="B1168" t="str">
        <f>T("JURIDICO                                          ")</f>
        <v xml:space="preserve">JURIDICO                                          </v>
      </c>
      <c r="C1168" t="str">
        <f>T("BARAJAS             ")</f>
        <v xml:space="preserve">BARAJAS             </v>
      </c>
      <c r="D1168" t="str">
        <f>T("CORRALEJOS          ")</f>
        <v xml:space="preserve">CORRALEJOS          </v>
      </c>
      <c r="E1168" t="str">
        <f>T("TU ")</f>
        <v xml:space="preserve">TU </v>
      </c>
      <c r="F1168" t="str">
        <f>T("TURISMOS       ")</f>
        <v xml:space="preserve">TURISMOS       </v>
      </c>
      <c r="G1168" t="str">
        <f>T("De 20 CABALLOS FISCALES en adelante               ")</f>
        <v xml:space="preserve">De 20 CABALLOS FISCALES en adelante               </v>
      </c>
      <c r="H1168" t="str">
        <f>T("DIESEL                                            ")</f>
        <v xml:space="preserve">DIESEL                                            </v>
      </c>
      <c r="I1168">
        <v>3</v>
      </c>
    </row>
    <row r="1169" spans="1:9">
      <c r="A1169" t="str">
        <f>T("2018")</f>
        <v>2018</v>
      </c>
      <c r="B1169" t="str">
        <f>T("FISICO                                            ")</f>
        <v xml:space="preserve">FISICO                                            </v>
      </c>
      <c r="C1169" t="str">
        <f>T("BARAJAS             ")</f>
        <v xml:space="preserve">BARAJAS             </v>
      </c>
      <c r="D1169" t="str">
        <f>T("ALAMEDA DE OSUNA    ")</f>
        <v xml:space="preserve">ALAMEDA DE OSUNA    </v>
      </c>
      <c r="E1169" t="str">
        <f>T("TU ")</f>
        <v xml:space="preserve">TU </v>
      </c>
      <c r="F1169" t="str">
        <f>T("TURISMOS       ")</f>
        <v xml:space="preserve">TURISMOS       </v>
      </c>
      <c r="G1169" t="str">
        <f>T("De menos de 8 CABALLOS FISCALES                   ")</f>
        <v xml:space="preserve">De menos de 8 CABALLOS FISCALES                   </v>
      </c>
      <c r="H1169" t="str">
        <f>T("ELÉCTRICO                                         ")</f>
        <v xml:space="preserve">ELÉCTRICO                                         </v>
      </c>
      <c r="I1169">
        <v>1</v>
      </c>
    </row>
    <row r="1170" spans="1:9">
      <c r="A1170" t="str">
        <f>T("2018")</f>
        <v>2018</v>
      </c>
      <c r="B1170" t="str">
        <f>T("FISICO                                            ")</f>
        <v xml:space="preserve">FISICO                                            </v>
      </c>
      <c r="C1170" t="str">
        <f>T("BARAJAS             ")</f>
        <v xml:space="preserve">BARAJAS             </v>
      </c>
      <c r="D1170" t="str">
        <f>T("TIMON               ")</f>
        <v xml:space="preserve">TIMON               </v>
      </c>
      <c r="E1170" t="str">
        <f>T("TU ")</f>
        <v xml:space="preserve">TU </v>
      </c>
      <c r="F1170" t="str">
        <f>T("TURISMOS       ")</f>
        <v xml:space="preserve">TURISMOS       </v>
      </c>
      <c r="G1170" t="str">
        <f>T("De menos de 8 CABALLOS FISCALES                   ")</f>
        <v xml:space="preserve">De menos de 8 CABALLOS FISCALES                   </v>
      </c>
      <c r="H1170" t="str">
        <f>T("ELÉCTRICO                                         ")</f>
        <v xml:space="preserve">ELÉCTRICO                                         </v>
      </c>
      <c r="I1170">
        <v>2</v>
      </c>
    </row>
    <row r="1171" spans="1:9">
      <c r="A1171" t="str">
        <f>T("2018")</f>
        <v>2018</v>
      </c>
      <c r="B1171" t="str">
        <f>T("FISICO                                            ")</f>
        <v xml:space="preserve">FISICO                                            </v>
      </c>
      <c r="C1171" t="str">
        <f>T("BARAJAS             ")</f>
        <v xml:space="preserve">BARAJAS             </v>
      </c>
      <c r="D1171" t="str">
        <f>T("TIMON               ")</f>
        <v xml:space="preserve">TIMON               </v>
      </c>
      <c r="E1171" t="str">
        <f>T("TU ")</f>
        <v xml:space="preserve">TU </v>
      </c>
      <c r="F1171" t="str">
        <f>T("TURISMOS       ")</f>
        <v xml:space="preserve">TURISMOS       </v>
      </c>
      <c r="G1171" t="str">
        <f>T("De 8 a 11,99 CABALLOS FISCALES                    ")</f>
        <v xml:space="preserve">De 8 a 11,99 CABALLOS FISCALES                    </v>
      </c>
      <c r="H1171" t="str">
        <f>T("ELÉCTRICO                                         ")</f>
        <v xml:space="preserve">ELÉCTRICO                                         </v>
      </c>
      <c r="I1171">
        <v>2</v>
      </c>
    </row>
    <row r="1172" spans="1:9">
      <c r="A1172" t="str">
        <f>T("2018")</f>
        <v>2018</v>
      </c>
      <c r="B1172" t="str">
        <f>T("FISICO                                            ")</f>
        <v xml:space="preserve">FISICO                                            </v>
      </c>
      <c r="C1172" t="str">
        <f>T("BARAJAS             ")</f>
        <v xml:space="preserve">BARAJAS             </v>
      </c>
      <c r="D1172" t="str">
        <f>T("TIMON               ")</f>
        <v xml:space="preserve">TIMON               </v>
      </c>
      <c r="E1172" t="str">
        <f>T("TU ")</f>
        <v xml:space="preserve">TU </v>
      </c>
      <c r="F1172" t="str">
        <f>T("TURISMOS       ")</f>
        <v xml:space="preserve">TURISMOS       </v>
      </c>
      <c r="G1172" t="str">
        <f>T("De 12 a 15,99 CABALLOS FISCALES                   ")</f>
        <v xml:space="preserve">De 12 a 15,99 CABALLOS FISCALES                   </v>
      </c>
      <c r="H1172" t="str">
        <f>T("ELÉCTRICO                                         ")</f>
        <v xml:space="preserve">ELÉCTRICO                                         </v>
      </c>
      <c r="I1172">
        <v>1</v>
      </c>
    </row>
    <row r="1173" spans="1:9">
      <c r="A1173" t="str">
        <f>T("2018")</f>
        <v>2018</v>
      </c>
      <c r="B1173" t="str">
        <f>T("FISICO                                            ")</f>
        <v xml:space="preserve">FISICO                                            </v>
      </c>
      <c r="C1173" t="str">
        <f>T("BARAJAS             ")</f>
        <v xml:space="preserve">BARAJAS             </v>
      </c>
      <c r="D1173" t="str">
        <f>T("CORRALEJOS          ")</f>
        <v xml:space="preserve">CORRALEJOS          </v>
      </c>
      <c r="E1173" t="str">
        <f>T("TU ")</f>
        <v xml:space="preserve">TU </v>
      </c>
      <c r="F1173" t="str">
        <f>T("TURISMOS       ")</f>
        <v xml:space="preserve">TURISMOS       </v>
      </c>
      <c r="G1173" t="str">
        <f>T("De 8 a 11,99 CABALLOS FISCALES                    ")</f>
        <v xml:space="preserve">De 8 a 11,99 CABALLOS FISCALES                    </v>
      </c>
      <c r="H1173" t="str">
        <f>T("ELÉCTRICO                                         ")</f>
        <v xml:space="preserve">ELÉCTRICO                                         </v>
      </c>
      <c r="I1173">
        <v>2</v>
      </c>
    </row>
    <row r="1174" spans="1:9">
      <c r="A1174" t="str">
        <f>T("2018")</f>
        <v>2018</v>
      </c>
      <c r="B1174" t="str">
        <f>T("FISICO                                            ")</f>
        <v xml:space="preserve">FISICO                                            </v>
      </c>
      <c r="C1174" t="str">
        <f>T("BARAJAS             ")</f>
        <v xml:space="preserve">BARAJAS             </v>
      </c>
      <c r="D1174" t="str">
        <f>T("CORRALEJOS          ")</f>
        <v xml:space="preserve">CORRALEJOS          </v>
      </c>
      <c r="E1174" t="str">
        <f>T("TU ")</f>
        <v xml:space="preserve">TU </v>
      </c>
      <c r="F1174" t="str">
        <f>T("TURISMOS       ")</f>
        <v xml:space="preserve">TURISMOS       </v>
      </c>
      <c r="G1174" t="str">
        <f>T("De 12 a 15,99 CABALLOS FISCALES                   ")</f>
        <v xml:space="preserve">De 12 a 15,99 CABALLOS FISCALES                   </v>
      </c>
      <c r="H1174" t="str">
        <f>T("ELÉCTRICO                                         ")</f>
        <v xml:space="preserve">ELÉCTRICO                                         </v>
      </c>
      <c r="I1174">
        <v>3</v>
      </c>
    </row>
    <row r="1175" spans="1:9">
      <c r="A1175" t="str">
        <f>T("2018")</f>
        <v>2018</v>
      </c>
      <c r="B1175" t="str">
        <f>T("JURIDICO                                          ")</f>
        <v xml:space="preserve">JURIDICO                                          </v>
      </c>
      <c r="C1175" t="str">
        <f>T("BARAJAS             ")</f>
        <v xml:space="preserve">BARAJAS             </v>
      </c>
      <c r="D1175" t="str">
        <f>T("ALAMEDA DE OSUNA    ")</f>
        <v xml:space="preserve">ALAMEDA DE OSUNA    </v>
      </c>
      <c r="E1175" t="str">
        <f>T("TU ")</f>
        <v xml:space="preserve">TU </v>
      </c>
      <c r="F1175" t="str">
        <f>T("TURISMOS       ")</f>
        <v xml:space="preserve">TURISMOS       </v>
      </c>
      <c r="G1175" t="str">
        <f>T("De 8 a 11,99 CABALLOS FISCALES                    ")</f>
        <v xml:space="preserve">De 8 a 11,99 CABALLOS FISCALES                    </v>
      </c>
      <c r="H1175" t="str">
        <f>T("ELÉCTRICO                                         ")</f>
        <v xml:space="preserve">ELÉCTRICO                                         </v>
      </c>
      <c r="I1175">
        <v>1</v>
      </c>
    </row>
    <row r="1176" spans="1:9">
      <c r="A1176" t="str">
        <f>T("2018")</f>
        <v>2018</v>
      </c>
      <c r="B1176" t="str">
        <f>T("JURIDICO                                          ")</f>
        <v xml:space="preserve">JURIDICO                                          </v>
      </c>
      <c r="C1176" t="str">
        <f>T("BARAJAS             ")</f>
        <v xml:space="preserve">BARAJAS             </v>
      </c>
      <c r="D1176" t="str">
        <f>T("AEROPUERTO          ")</f>
        <v xml:space="preserve">AEROPUERTO          </v>
      </c>
      <c r="E1176" t="str">
        <f>T("TU ")</f>
        <v xml:space="preserve">TU </v>
      </c>
      <c r="F1176" t="str">
        <f>T("TURISMOS       ")</f>
        <v xml:space="preserve">TURISMOS       </v>
      </c>
      <c r="G1176" t="str">
        <f>T("De menos de 8 CABALLOS FISCALES                   ")</f>
        <v xml:space="preserve">De menos de 8 CABALLOS FISCALES                   </v>
      </c>
      <c r="H1176" t="str">
        <f>T("ELÉCTRICO                                         ")</f>
        <v xml:space="preserve">ELÉCTRICO                                         </v>
      </c>
      <c r="I1176">
        <v>3</v>
      </c>
    </row>
    <row r="1177" spans="1:9">
      <c r="A1177" t="str">
        <f>T("2018")</f>
        <v>2018</v>
      </c>
      <c r="B1177" t="str">
        <f>T("JURIDICO                                          ")</f>
        <v xml:space="preserve">JURIDICO                                          </v>
      </c>
      <c r="C1177" t="str">
        <f>T("BARAJAS             ")</f>
        <v xml:space="preserve">BARAJAS             </v>
      </c>
      <c r="D1177" t="str">
        <f>T("TIMON               ")</f>
        <v xml:space="preserve">TIMON               </v>
      </c>
      <c r="E1177" t="str">
        <f>T("TU ")</f>
        <v xml:space="preserve">TU </v>
      </c>
      <c r="F1177" t="str">
        <f>T("TURISMOS       ")</f>
        <v xml:space="preserve">TURISMOS       </v>
      </c>
      <c r="G1177" t="str">
        <f>T("De 20 CABALLOS FISCALES en adelante               ")</f>
        <v xml:space="preserve">De 20 CABALLOS FISCALES en adelante               </v>
      </c>
      <c r="H1177" t="str">
        <f>T("ELÉCTRICO                                         ")</f>
        <v xml:space="preserve">ELÉCTRICO                                         </v>
      </c>
      <c r="I1177">
        <v>1</v>
      </c>
    </row>
    <row r="1178" spans="1:9">
      <c r="A1178" t="str">
        <f>T("2018")</f>
        <v>2018</v>
      </c>
      <c r="B1178" t="str">
        <f>T("JURIDICO                                          ")</f>
        <v xml:space="preserve">JURIDICO                                          </v>
      </c>
      <c r="C1178" t="str">
        <f>T("BARAJAS             ")</f>
        <v xml:space="preserve">BARAJAS             </v>
      </c>
      <c r="D1178" t="str">
        <f>T("CORRALEJOS          ")</f>
        <v xml:space="preserve">CORRALEJOS          </v>
      </c>
      <c r="E1178" t="str">
        <f>T("TU ")</f>
        <v xml:space="preserve">TU </v>
      </c>
      <c r="F1178" t="str">
        <f>T("TURISMOS       ")</f>
        <v xml:space="preserve">TURISMOS       </v>
      </c>
      <c r="G1178" t="str">
        <f>T("De 8 a 11,99 CABALLOS FISCALES                    ")</f>
        <v xml:space="preserve">De 8 a 11,99 CABALLOS FISCALES                    </v>
      </c>
      <c r="H1178" t="str">
        <f>T("ELÉCTRICO                                         ")</f>
        <v xml:space="preserve">ELÉCTRICO                                         </v>
      </c>
      <c r="I1178">
        <v>1</v>
      </c>
    </row>
    <row r="1179" spans="1:9">
      <c r="A1179" t="str">
        <f>T("2018")</f>
        <v>2018</v>
      </c>
      <c r="B1179" t="str">
        <f>T("JURIDICO                                          ")</f>
        <v xml:space="preserve">JURIDICO                                          </v>
      </c>
      <c r="C1179" t="str">
        <f>T("BARAJAS             ")</f>
        <v xml:space="preserve">BARAJAS             </v>
      </c>
      <c r="D1179" t="str">
        <f>T("CORRALEJOS          ")</f>
        <v xml:space="preserve">CORRALEJOS          </v>
      </c>
      <c r="E1179" t="str">
        <f>T("TU ")</f>
        <v xml:space="preserve">TU </v>
      </c>
      <c r="F1179" t="str">
        <f>T("TURISMOS       ")</f>
        <v xml:space="preserve">TURISMOS       </v>
      </c>
      <c r="G1179" t="str">
        <f>T("De 12 a 15,99 CABALLOS FISCALES                   ")</f>
        <v xml:space="preserve">De 12 a 15,99 CABALLOS FISCALES                   </v>
      </c>
      <c r="H1179" t="str">
        <f>T("ELÉCTRICO                                         ")</f>
        <v xml:space="preserve">ELÉCTRICO                                         </v>
      </c>
      <c r="I1179">
        <v>1</v>
      </c>
    </row>
    <row r="1180" spans="1:9">
      <c r="A1180" t="str">
        <f>T("2018")</f>
        <v>2018</v>
      </c>
      <c r="B1180" t="str">
        <f>T("FISICO                                            ")</f>
        <v xml:space="preserve">FISICO                                            </v>
      </c>
      <c r="C1180" t="str">
        <f>T("BARAJAS             ")</f>
        <v xml:space="preserve">BARAJAS             </v>
      </c>
      <c r="D1180" t="str">
        <f>T("ALAMEDA DE OSUNA    ")</f>
        <v xml:space="preserve">ALAMEDA DE OSUNA    </v>
      </c>
      <c r="E1180" t="str">
        <f>T("TU ")</f>
        <v xml:space="preserve">TU </v>
      </c>
      <c r="F1180" t="str">
        <f>T("TURISMOS       ")</f>
        <v xml:space="preserve">TURISMOS       </v>
      </c>
      <c r="G1180" t="str">
        <f>T("De 12 a 15,99 CABALLOS FISCALES                   ")</f>
        <v xml:space="preserve">De 12 a 15,99 CABALLOS FISCALES                   </v>
      </c>
      <c r="H1180" t="str">
        <f>T("ELECTRICOS RANGO EXTENDIDO                        ")</f>
        <v xml:space="preserve">ELECTRICOS RANGO EXTENDIDO                        </v>
      </c>
      <c r="I1180">
        <v>1</v>
      </c>
    </row>
    <row r="1181" spans="1:9">
      <c r="A1181" t="str">
        <f>T("2018")</f>
        <v>2018</v>
      </c>
      <c r="B1181" t="str">
        <f>T("FISICO                                            ")</f>
        <v xml:space="preserve">FISICO                                            </v>
      </c>
      <c r="C1181" t="str">
        <f>T("BARAJAS             ")</f>
        <v xml:space="preserve">BARAJAS             </v>
      </c>
      <c r="D1181" t="str">
        <f>T("TIMON               ")</f>
        <v xml:space="preserve">TIMON               </v>
      </c>
      <c r="E1181" t="str">
        <f>T("TU ")</f>
        <v xml:space="preserve">TU </v>
      </c>
      <c r="F1181" t="str">
        <f>T("TURISMOS       ")</f>
        <v xml:space="preserve">TURISMOS       </v>
      </c>
      <c r="G1181" t="str">
        <f>T("De 20 CABALLOS FISCALES en adelante               ")</f>
        <v xml:space="preserve">De 20 CABALLOS FISCALES en adelante               </v>
      </c>
      <c r="H1181" t="str">
        <f>T("ELECTRICOS RANGO EXTENDIDO                        ")</f>
        <v xml:space="preserve">ELECTRICOS RANGO EXTENDIDO                        </v>
      </c>
      <c r="I1181">
        <v>1</v>
      </c>
    </row>
    <row r="1182" spans="1:9">
      <c r="A1182" t="str">
        <f>T("2018")</f>
        <v>2018</v>
      </c>
      <c r="B1182" t="str">
        <f>T("FISICO                                            ")</f>
        <v xml:space="preserve">FISICO                                            </v>
      </c>
      <c r="C1182" t="str">
        <f>T("BARAJAS             ")</f>
        <v xml:space="preserve">BARAJAS             </v>
      </c>
      <c r="D1182" t="str">
        <f>T("ALAMEDA DE OSUNA    ")</f>
        <v xml:space="preserve">ALAMEDA DE OSUNA    </v>
      </c>
      <c r="E1182" t="str">
        <f>T("TU ")</f>
        <v xml:space="preserve">TU </v>
      </c>
      <c r="F1182" t="str">
        <f>T("TURISMOS       ")</f>
        <v xml:space="preserve">TURISMOS       </v>
      </c>
      <c r="G1182" t="str">
        <f>T("De 8 a 11,99 CABALLOS FISCALES                    ")</f>
        <v xml:space="preserve">De 8 a 11,99 CABALLOS FISCALES                    </v>
      </c>
      <c r="H1182" t="str">
        <f>T("GAS LICUADO DE PETROLEO                           ")</f>
        <v xml:space="preserve">GAS LICUADO DE PETROLEO                           </v>
      </c>
      <c r="I1182">
        <v>8</v>
      </c>
    </row>
    <row r="1183" spans="1:9">
      <c r="A1183" t="str">
        <f>T("2018")</f>
        <v>2018</v>
      </c>
      <c r="B1183" t="str">
        <f>T("FISICO                                            ")</f>
        <v xml:space="preserve">FISICO                                            </v>
      </c>
      <c r="C1183" t="str">
        <f>T("BARAJAS             ")</f>
        <v xml:space="preserve">BARAJAS             </v>
      </c>
      <c r="D1183" t="str">
        <f>T("ALAMEDA DE OSUNA    ")</f>
        <v xml:space="preserve">ALAMEDA DE OSUNA    </v>
      </c>
      <c r="E1183" t="str">
        <f>T("TU ")</f>
        <v xml:space="preserve">TU </v>
      </c>
      <c r="F1183" t="str">
        <f>T("TURISMOS       ")</f>
        <v xml:space="preserve">TURISMOS       </v>
      </c>
      <c r="G1183" t="str">
        <f>T("De 12 a 15,99 CABALLOS FISCALES                   ")</f>
        <v xml:space="preserve">De 12 a 15,99 CABALLOS FISCALES                   </v>
      </c>
      <c r="H1183" t="str">
        <f>T("GAS LICUADO DE PETROLEO                           ")</f>
        <v xml:space="preserve">GAS LICUADO DE PETROLEO                           </v>
      </c>
      <c r="I1183">
        <v>2</v>
      </c>
    </row>
    <row r="1184" spans="1:9">
      <c r="A1184" t="str">
        <f>T("2018")</f>
        <v>2018</v>
      </c>
      <c r="B1184" t="str">
        <f>T("FISICO                                            ")</f>
        <v xml:space="preserve">FISICO                                            </v>
      </c>
      <c r="C1184" t="str">
        <f>T("BARAJAS             ")</f>
        <v xml:space="preserve">BARAJAS             </v>
      </c>
      <c r="D1184" t="str">
        <f>T("ALAMEDA DE OSUNA    ")</f>
        <v xml:space="preserve">ALAMEDA DE OSUNA    </v>
      </c>
      <c r="E1184" t="str">
        <f>T("TU ")</f>
        <v xml:space="preserve">TU </v>
      </c>
      <c r="F1184" t="str">
        <f>T("TURISMOS       ")</f>
        <v xml:space="preserve">TURISMOS       </v>
      </c>
      <c r="G1184" t="str">
        <f>T("De 20 CABALLOS FISCALES en adelante               ")</f>
        <v xml:space="preserve">De 20 CABALLOS FISCALES en adelante               </v>
      </c>
      <c r="H1184" t="str">
        <f>T("GAS LICUADO DE PETROLEO                           ")</f>
        <v xml:space="preserve">GAS LICUADO DE PETROLEO                           </v>
      </c>
      <c r="I1184">
        <v>1</v>
      </c>
    </row>
    <row r="1185" spans="1:9">
      <c r="A1185" t="str">
        <f>T("2018")</f>
        <v>2018</v>
      </c>
      <c r="B1185" t="str">
        <f>T("FISICO                                            ")</f>
        <v xml:space="preserve">FISICO                                            </v>
      </c>
      <c r="C1185" t="str">
        <f>T("BARAJAS             ")</f>
        <v xml:space="preserve">BARAJAS             </v>
      </c>
      <c r="D1185" t="str">
        <f>T("CASCO H.BARAJAS     ")</f>
        <v xml:space="preserve">CASCO H.BARAJAS     </v>
      </c>
      <c r="E1185" t="str">
        <f>T("TU ")</f>
        <v xml:space="preserve">TU </v>
      </c>
      <c r="F1185" t="str">
        <f>T("TURISMOS       ")</f>
        <v xml:space="preserve">TURISMOS       </v>
      </c>
      <c r="G1185" t="str">
        <f>T("De 8 a 11,99 CABALLOS FISCALES                    ")</f>
        <v xml:space="preserve">De 8 a 11,99 CABALLOS FISCALES                    </v>
      </c>
      <c r="H1185" t="str">
        <f>T("GAS LICUADO DE PETROLEO                           ")</f>
        <v xml:space="preserve">GAS LICUADO DE PETROLEO                           </v>
      </c>
      <c r="I1185">
        <v>1</v>
      </c>
    </row>
    <row r="1186" spans="1:9">
      <c r="A1186" t="str">
        <f>T("2018")</f>
        <v>2018</v>
      </c>
      <c r="B1186" t="str">
        <f>T("FISICO                                            ")</f>
        <v xml:space="preserve">FISICO                                            </v>
      </c>
      <c r="C1186" t="str">
        <f>T("BARAJAS             ")</f>
        <v xml:space="preserve">BARAJAS             </v>
      </c>
      <c r="D1186" t="str">
        <f>T("CASCO H.BARAJAS     ")</f>
        <v xml:space="preserve">CASCO H.BARAJAS     </v>
      </c>
      <c r="E1186" t="str">
        <f>T("TU ")</f>
        <v xml:space="preserve">TU </v>
      </c>
      <c r="F1186" t="str">
        <f>T("TURISMOS       ")</f>
        <v xml:space="preserve">TURISMOS       </v>
      </c>
      <c r="G1186" t="str">
        <f>T("De 16 a 19,99 CABALLOS FISCALES                   ")</f>
        <v xml:space="preserve">De 16 a 19,99 CABALLOS FISCALES                   </v>
      </c>
      <c r="H1186" t="str">
        <f>T("GAS LICUADO DE PETROLEO                           ")</f>
        <v xml:space="preserve">GAS LICUADO DE PETROLEO                           </v>
      </c>
      <c r="I1186">
        <v>1</v>
      </c>
    </row>
    <row r="1187" spans="1:9">
      <c r="A1187" t="str">
        <f>T("2018")</f>
        <v>2018</v>
      </c>
      <c r="B1187" t="str">
        <f>T("FISICO                                            ")</f>
        <v xml:space="preserve">FISICO                                            </v>
      </c>
      <c r="C1187" t="str">
        <f>T("BARAJAS             ")</f>
        <v xml:space="preserve">BARAJAS             </v>
      </c>
      <c r="D1187" t="str">
        <f>T("CASCO H.BARAJAS     ")</f>
        <v xml:space="preserve">CASCO H.BARAJAS     </v>
      </c>
      <c r="E1187" t="str">
        <f>T("TU ")</f>
        <v xml:space="preserve">TU </v>
      </c>
      <c r="F1187" t="str">
        <f>T("TURISMOS       ")</f>
        <v xml:space="preserve">TURISMOS       </v>
      </c>
      <c r="G1187" t="str">
        <f>T("De 20 CABALLOS FISCALES en adelante               ")</f>
        <v xml:space="preserve">De 20 CABALLOS FISCALES en adelante               </v>
      </c>
      <c r="H1187" t="str">
        <f>T("GAS LICUADO DE PETROLEO                           ")</f>
        <v xml:space="preserve">GAS LICUADO DE PETROLEO                           </v>
      </c>
      <c r="I1187">
        <v>1</v>
      </c>
    </row>
    <row r="1188" spans="1:9">
      <c r="A1188" t="str">
        <f>T("2018")</f>
        <v>2018</v>
      </c>
      <c r="B1188" t="str">
        <f>T("FISICO                                            ")</f>
        <v xml:space="preserve">FISICO                                            </v>
      </c>
      <c r="C1188" t="str">
        <f>T("BARAJAS             ")</f>
        <v xml:space="preserve">BARAJAS             </v>
      </c>
      <c r="D1188" t="str">
        <f>T("TIMON               ")</f>
        <v xml:space="preserve">TIMON               </v>
      </c>
      <c r="E1188" t="str">
        <f>T("TU ")</f>
        <v xml:space="preserve">TU </v>
      </c>
      <c r="F1188" t="str">
        <f>T("TURISMOS       ")</f>
        <v xml:space="preserve">TURISMOS       </v>
      </c>
      <c r="G1188" t="str">
        <f>T("De 8 a 11,99 CABALLOS FISCALES                    ")</f>
        <v xml:space="preserve">De 8 a 11,99 CABALLOS FISCALES                    </v>
      </c>
      <c r="H1188" t="str">
        <f>T("GAS LICUADO DE PETROLEO                           ")</f>
        <v xml:space="preserve">GAS LICUADO DE PETROLEO                           </v>
      </c>
      <c r="I1188">
        <v>9</v>
      </c>
    </row>
    <row r="1189" spans="1:9">
      <c r="A1189" t="str">
        <f>T("2018")</f>
        <v>2018</v>
      </c>
      <c r="B1189" t="str">
        <f>T("FISICO                                            ")</f>
        <v xml:space="preserve">FISICO                                            </v>
      </c>
      <c r="C1189" t="str">
        <f>T("BARAJAS             ")</f>
        <v xml:space="preserve">BARAJAS             </v>
      </c>
      <c r="D1189" t="str">
        <f>T("TIMON               ")</f>
        <v xml:space="preserve">TIMON               </v>
      </c>
      <c r="E1189" t="str">
        <f>T("TU ")</f>
        <v xml:space="preserve">TU </v>
      </c>
      <c r="F1189" t="str">
        <f>T("TURISMOS       ")</f>
        <v xml:space="preserve">TURISMOS       </v>
      </c>
      <c r="G1189" t="str">
        <f>T("De 12 a 15,99 CABALLOS FISCALES                   ")</f>
        <v xml:space="preserve">De 12 a 15,99 CABALLOS FISCALES                   </v>
      </c>
      <c r="H1189" t="str">
        <f>T("GAS LICUADO DE PETROLEO                           ")</f>
        <v xml:space="preserve">GAS LICUADO DE PETROLEO                           </v>
      </c>
      <c r="I1189">
        <v>1</v>
      </c>
    </row>
    <row r="1190" spans="1:9">
      <c r="A1190" t="str">
        <f>T("2018")</f>
        <v>2018</v>
      </c>
      <c r="B1190" t="str">
        <f>T("FISICO                                            ")</f>
        <v xml:space="preserve">FISICO                                            </v>
      </c>
      <c r="C1190" t="str">
        <f>T("BARAJAS             ")</f>
        <v xml:space="preserve">BARAJAS             </v>
      </c>
      <c r="D1190" t="str">
        <f>T("TIMON               ")</f>
        <v xml:space="preserve">TIMON               </v>
      </c>
      <c r="E1190" t="str">
        <f>T("TU ")</f>
        <v xml:space="preserve">TU </v>
      </c>
      <c r="F1190" t="str">
        <f>T("TURISMOS       ")</f>
        <v xml:space="preserve">TURISMOS       </v>
      </c>
      <c r="G1190" t="str">
        <f>T("De 16 a 19,99 CABALLOS FISCALES                   ")</f>
        <v xml:space="preserve">De 16 a 19,99 CABALLOS FISCALES                   </v>
      </c>
      <c r="H1190" t="str">
        <f>T("GAS LICUADO DE PETROLEO                           ")</f>
        <v xml:space="preserve">GAS LICUADO DE PETROLEO                           </v>
      </c>
      <c r="I1190">
        <v>1</v>
      </c>
    </row>
    <row r="1191" spans="1:9">
      <c r="A1191" t="str">
        <f>T("2018")</f>
        <v>2018</v>
      </c>
      <c r="B1191" t="str">
        <f>T("FISICO                                            ")</f>
        <v xml:space="preserve">FISICO                                            </v>
      </c>
      <c r="C1191" t="str">
        <f>T("BARAJAS             ")</f>
        <v xml:space="preserve">BARAJAS             </v>
      </c>
      <c r="D1191" t="str">
        <f>T("TIMON               ")</f>
        <v xml:space="preserve">TIMON               </v>
      </c>
      <c r="E1191" t="str">
        <f>T("TU ")</f>
        <v xml:space="preserve">TU </v>
      </c>
      <c r="F1191" t="str">
        <f>T("TURISMOS       ")</f>
        <v xml:space="preserve">TURISMOS       </v>
      </c>
      <c r="G1191" t="str">
        <f>T("De 20 CABALLOS FISCALES en adelante               ")</f>
        <v xml:space="preserve">De 20 CABALLOS FISCALES en adelante               </v>
      </c>
      <c r="H1191" t="str">
        <f>T("GAS LICUADO DE PETROLEO                           ")</f>
        <v xml:space="preserve">GAS LICUADO DE PETROLEO                           </v>
      </c>
      <c r="I1191">
        <v>1</v>
      </c>
    </row>
    <row r="1192" spans="1:9">
      <c r="A1192" t="str">
        <f>T("2018")</f>
        <v>2018</v>
      </c>
      <c r="B1192" t="str">
        <f>T("FISICO                                            ")</f>
        <v xml:space="preserve">FISICO                                            </v>
      </c>
      <c r="C1192" t="str">
        <f>T("BARAJAS             ")</f>
        <v xml:space="preserve">BARAJAS             </v>
      </c>
      <c r="D1192" t="str">
        <f>T("CORRALEJOS          ")</f>
        <v xml:space="preserve">CORRALEJOS          </v>
      </c>
      <c r="E1192" t="str">
        <f>T("TU ")</f>
        <v xml:space="preserve">TU </v>
      </c>
      <c r="F1192" t="str">
        <f>T("TURISMOS       ")</f>
        <v xml:space="preserve">TURISMOS       </v>
      </c>
      <c r="G1192" t="str">
        <f>T("De 12 a 15,99 CABALLOS FISCALES                   ")</f>
        <v xml:space="preserve">De 12 a 15,99 CABALLOS FISCALES                   </v>
      </c>
      <c r="H1192" t="str">
        <f>T("GAS LICUADO DE PETROLEO                           ")</f>
        <v xml:space="preserve">GAS LICUADO DE PETROLEO                           </v>
      </c>
      <c r="I1192">
        <v>1</v>
      </c>
    </row>
    <row r="1193" spans="1:9">
      <c r="A1193" t="str">
        <f>T("2018")</f>
        <v>2018</v>
      </c>
      <c r="B1193" t="str">
        <f>T("FISICO                                            ")</f>
        <v xml:space="preserve">FISICO                                            </v>
      </c>
      <c r="C1193" t="str">
        <f>T("BARAJAS             ")</f>
        <v xml:space="preserve">BARAJAS             </v>
      </c>
      <c r="D1193" t="str">
        <f>T("CORRALEJOS          ")</f>
        <v xml:space="preserve">CORRALEJOS          </v>
      </c>
      <c r="E1193" t="str">
        <f>T("TU ")</f>
        <v xml:space="preserve">TU </v>
      </c>
      <c r="F1193" t="str">
        <f>T("TURISMOS       ")</f>
        <v xml:space="preserve">TURISMOS       </v>
      </c>
      <c r="G1193" t="str">
        <f>T("De 20 CABALLOS FISCALES en adelante               ")</f>
        <v xml:space="preserve">De 20 CABALLOS FISCALES en adelante               </v>
      </c>
      <c r="H1193" t="str">
        <f>T("GAS LICUADO DE PETROLEO                           ")</f>
        <v xml:space="preserve">GAS LICUADO DE PETROLEO                           </v>
      </c>
      <c r="I1193">
        <v>1</v>
      </c>
    </row>
    <row r="1194" spans="1:9">
      <c r="A1194" t="str">
        <f>T("2018")</f>
        <v>2018</v>
      </c>
      <c r="B1194" t="str">
        <f>T("JURIDICO                                          ")</f>
        <v xml:space="preserve">JURIDICO                                          </v>
      </c>
      <c r="C1194" t="str">
        <f>T("BARAJAS             ")</f>
        <v xml:space="preserve">BARAJAS             </v>
      </c>
      <c r="D1194" t="str">
        <f>T("CORRALEJOS          ")</f>
        <v xml:space="preserve">CORRALEJOS          </v>
      </c>
      <c r="E1194" t="str">
        <f>T("TU ")</f>
        <v xml:space="preserve">TU </v>
      </c>
      <c r="F1194" t="str">
        <f>T("TURISMOS       ")</f>
        <v xml:space="preserve">TURISMOS       </v>
      </c>
      <c r="G1194" t="str">
        <f>T("De 20 CABALLOS FISCALES en adelante               ")</f>
        <v xml:space="preserve">De 20 CABALLOS FISCALES en adelante               </v>
      </c>
      <c r="H1194" t="str">
        <f>T("GAS LICUADO DE PETROLEO                           ")</f>
        <v xml:space="preserve">GAS LICUADO DE PETROLEO                           </v>
      </c>
      <c r="I1194">
        <v>1</v>
      </c>
    </row>
    <row r="1195" spans="1:9">
      <c r="A1195" t="str">
        <f>T("2018")</f>
        <v>2018</v>
      </c>
      <c r="B1195" t="str">
        <f>T("FISICO                                            ")</f>
        <v xml:space="preserve">FISICO                                            </v>
      </c>
      <c r="C1195" t="str">
        <f>T("BARAJAS             ")</f>
        <v xml:space="preserve">BARAJAS             </v>
      </c>
      <c r="D1195" t="str">
        <f>T("ALAMEDA DE OSUNA    ")</f>
        <v xml:space="preserve">ALAMEDA DE OSUNA    </v>
      </c>
      <c r="E1195" t="str">
        <f>T("TU ")</f>
        <v xml:space="preserve">TU </v>
      </c>
      <c r="F1195" t="str">
        <f>T("TURISMOS       ")</f>
        <v xml:space="preserve">TURISMOS       </v>
      </c>
      <c r="G1195" t="str">
        <f>T("De 8 a 11,99 CABALLOS FISCALES                    ")</f>
        <v xml:space="preserve">De 8 a 11,99 CABALLOS FISCALES                    </v>
      </c>
      <c r="H1195" t="str">
        <f>T("GAS NATURAL COMPRIMIDO                            ")</f>
        <v xml:space="preserve">GAS NATURAL COMPRIMIDO                            </v>
      </c>
      <c r="I1195">
        <v>2</v>
      </c>
    </row>
    <row r="1196" spans="1:9">
      <c r="A1196" t="str">
        <f>T("2018")</f>
        <v>2018</v>
      </c>
      <c r="B1196" t="str">
        <f>T("FISICO                                            ")</f>
        <v xml:space="preserve">FISICO                                            </v>
      </c>
      <c r="C1196" t="str">
        <f>T("BARAJAS             ")</f>
        <v xml:space="preserve">BARAJAS             </v>
      </c>
      <c r="D1196" t="str">
        <f>T("CASCO H.BARAJAS     ")</f>
        <v xml:space="preserve">CASCO H.BARAJAS     </v>
      </c>
      <c r="E1196" t="str">
        <f>T("TU ")</f>
        <v xml:space="preserve">TU </v>
      </c>
      <c r="F1196" t="str">
        <f>T("TURISMOS       ")</f>
        <v xml:space="preserve">TURISMOS       </v>
      </c>
      <c r="G1196" t="str">
        <f>T("De 8 a 11,99 CABALLOS FISCALES                    ")</f>
        <v xml:space="preserve">De 8 a 11,99 CABALLOS FISCALES                    </v>
      </c>
      <c r="H1196" t="str">
        <f>T("GAS NATURAL COMPRIMIDO                            ")</f>
        <v xml:space="preserve">GAS NATURAL COMPRIMIDO                            </v>
      </c>
      <c r="I1196">
        <v>1</v>
      </c>
    </row>
    <row r="1197" spans="1:9">
      <c r="A1197" t="str">
        <f>T("2018")</f>
        <v>2018</v>
      </c>
      <c r="B1197" t="str">
        <f>T("FISICO                                            ")</f>
        <v xml:space="preserve">FISICO                                            </v>
      </c>
      <c r="C1197" t="str">
        <f>T("BARAJAS             ")</f>
        <v xml:space="preserve">BARAJAS             </v>
      </c>
      <c r="D1197" t="str">
        <f>T("TIMON               ")</f>
        <v xml:space="preserve">TIMON               </v>
      </c>
      <c r="E1197" t="str">
        <f>T("TU ")</f>
        <v xml:space="preserve">TU </v>
      </c>
      <c r="F1197" t="str">
        <f>T("TURISMOS       ")</f>
        <v xml:space="preserve">TURISMOS       </v>
      </c>
      <c r="G1197" t="str">
        <f>T("De 8 a 11,99 CABALLOS FISCALES                    ")</f>
        <v xml:space="preserve">De 8 a 11,99 CABALLOS FISCALES                    </v>
      </c>
      <c r="H1197" t="str">
        <f>T("GAS NATURAL COMPRIMIDO                            ")</f>
        <v xml:space="preserve">GAS NATURAL COMPRIMIDO                            </v>
      </c>
      <c r="I1197">
        <v>2</v>
      </c>
    </row>
    <row r="1198" spans="1:9">
      <c r="A1198" t="str">
        <f>T("2018")</f>
        <v>2018</v>
      </c>
      <c r="B1198" t="str">
        <f>T("Entidad sin personalidad jurídica (art. 35.4 LGT) ")</f>
        <v xml:space="preserve">Entidad sin personalidad jurídica (art. 35.4 LGT) </v>
      </c>
      <c r="C1198" t="str">
        <f>T("BARAJAS             ")</f>
        <v xml:space="preserve">BARAJAS             </v>
      </c>
      <c r="D1198" t="str">
        <f>T("ALAMEDA DE OSUNA    ")</f>
        <v xml:space="preserve">ALAMEDA DE OSUNA    </v>
      </c>
      <c r="E1198" t="str">
        <f>T("TU ")</f>
        <v xml:space="preserve">TU </v>
      </c>
      <c r="F1198" t="str">
        <f>T("TURISMOS       ")</f>
        <v xml:space="preserve">TURISMOS       </v>
      </c>
      <c r="G1198" t="str">
        <f>T("De menos de 8 CABALLOS FISCALES                   ")</f>
        <v xml:space="preserve">De menos de 8 CABALLOS FISCALES                   </v>
      </c>
      <c r="H1198" t="str">
        <f>T("GASOLINA                                          ")</f>
        <v xml:space="preserve">GASOLINA                                          </v>
      </c>
      <c r="I1198">
        <v>1</v>
      </c>
    </row>
    <row r="1199" spans="1:9">
      <c r="A1199" t="str">
        <f>T("2018")</f>
        <v>2018</v>
      </c>
      <c r="B1199" t="str">
        <f>T("Entidad sin personalidad jurídica (art. 35.4 LGT) ")</f>
        <v xml:space="preserve">Entidad sin personalidad jurídica (art. 35.4 LGT) </v>
      </c>
      <c r="C1199" t="str">
        <f>T("BARAJAS             ")</f>
        <v xml:space="preserve">BARAJAS             </v>
      </c>
      <c r="D1199" t="str">
        <f>T("ALAMEDA DE OSUNA    ")</f>
        <v xml:space="preserve">ALAMEDA DE OSUNA    </v>
      </c>
      <c r="E1199" t="str">
        <f>T("TU ")</f>
        <v xml:space="preserve">TU </v>
      </c>
      <c r="F1199" t="str">
        <f>T("TURISMOS       ")</f>
        <v xml:space="preserve">TURISMOS       </v>
      </c>
      <c r="G1199" t="str">
        <f>T("De 8 a 11,99 CABALLOS FISCALES                    ")</f>
        <v xml:space="preserve">De 8 a 11,99 CABALLOS FISCALES                    </v>
      </c>
      <c r="H1199" t="str">
        <f>T("GASOLINA                                          ")</f>
        <v xml:space="preserve">GASOLINA                                          </v>
      </c>
      <c r="I1199">
        <v>26</v>
      </c>
    </row>
    <row r="1200" spans="1:9">
      <c r="A1200" t="str">
        <f>T("2018")</f>
        <v>2018</v>
      </c>
      <c r="B1200" t="str">
        <f>T("Entidad sin personalidad jurídica (art. 35.4 LGT) ")</f>
        <v xml:space="preserve">Entidad sin personalidad jurídica (art. 35.4 LGT) </v>
      </c>
      <c r="C1200" t="str">
        <f>T("BARAJAS             ")</f>
        <v xml:space="preserve">BARAJAS             </v>
      </c>
      <c r="D1200" t="str">
        <f>T("ALAMEDA DE OSUNA    ")</f>
        <v xml:space="preserve">ALAMEDA DE OSUNA    </v>
      </c>
      <c r="E1200" t="str">
        <f>T("TU ")</f>
        <v xml:space="preserve">TU </v>
      </c>
      <c r="F1200" t="str">
        <f>T("TURISMOS       ")</f>
        <v xml:space="preserve">TURISMOS       </v>
      </c>
      <c r="G1200" t="str">
        <f>T("De 12 a 15,99 CABALLOS FISCALES                   ")</f>
        <v xml:space="preserve">De 12 a 15,99 CABALLOS FISCALES                   </v>
      </c>
      <c r="H1200" t="str">
        <f>T("GASOLINA                                          ")</f>
        <v xml:space="preserve">GASOLINA                                          </v>
      </c>
      <c r="I1200">
        <v>9</v>
      </c>
    </row>
    <row r="1201" spans="1:9">
      <c r="A1201" t="str">
        <f>T("2018")</f>
        <v>2018</v>
      </c>
      <c r="B1201" t="str">
        <f>T("Entidad sin personalidad jurídica (art. 35.4 LGT) ")</f>
        <v xml:space="preserve">Entidad sin personalidad jurídica (art. 35.4 LGT) </v>
      </c>
      <c r="C1201" t="str">
        <f>T("BARAJAS             ")</f>
        <v xml:space="preserve">BARAJAS             </v>
      </c>
      <c r="D1201" t="str">
        <f>T("ALAMEDA DE OSUNA    ")</f>
        <v xml:space="preserve">ALAMEDA DE OSUNA    </v>
      </c>
      <c r="E1201" t="str">
        <f>T("TU ")</f>
        <v xml:space="preserve">TU </v>
      </c>
      <c r="F1201" t="str">
        <f>T("TURISMOS       ")</f>
        <v xml:space="preserve">TURISMOS       </v>
      </c>
      <c r="G1201" t="str">
        <f>T("De 16 a 19,99 CABALLOS FISCALES                   ")</f>
        <v xml:space="preserve">De 16 a 19,99 CABALLOS FISCALES                   </v>
      </c>
      <c r="H1201" t="str">
        <f>T("GASOLINA                                          ")</f>
        <v xml:space="preserve">GASOLINA                                          </v>
      </c>
      <c r="I1201">
        <v>3</v>
      </c>
    </row>
    <row r="1202" spans="1:9">
      <c r="A1202" t="str">
        <f>T("2018")</f>
        <v>2018</v>
      </c>
      <c r="B1202" t="str">
        <f>T("Entidad sin personalidad jurídica (art. 35.4 LGT) ")</f>
        <v xml:space="preserve">Entidad sin personalidad jurídica (art. 35.4 LGT) </v>
      </c>
      <c r="C1202" t="str">
        <f>T("BARAJAS             ")</f>
        <v xml:space="preserve">BARAJAS             </v>
      </c>
      <c r="D1202" t="str">
        <f>T("AEROPUERTO          ")</f>
        <v xml:space="preserve">AEROPUERTO          </v>
      </c>
      <c r="E1202" t="str">
        <f>T("TU ")</f>
        <v xml:space="preserve">TU </v>
      </c>
      <c r="F1202" t="str">
        <f>T("TURISMOS       ")</f>
        <v xml:space="preserve">TURISMOS       </v>
      </c>
      <c r="G1202" t="str">
        <f>T("De 8 a 11,99 CABALLOS FISCALES                    ")</f>
        <v xml:space="preserve">De 8 a 11,99 CABALLOS FISCALES                    </v>
      </c>
      <c r="H1202" t="str">
        <f>T("GASOLINA                                          ")</f>
        <v xml:space="preserve">GASOLINA                                          </v>
      </c>
      <c r="I1202">
        <v>1</v>
      </c>
    </row>
    <row r="1203" spans="1:9">
      <c r="A1203" t="str">
        <f>T("2018")</f>
        <v>2018</v>
      </c>
      <c r="B1203" t="str">
        <f>T("Entidad sin personalidad jurídica (art. 35.4 LGT) ")</f>
        <v xml:space="preserve">Entidad sin personalidad jurídica (art. 35.4 LGT) </v>
      </c>
      <c r="C1203" t="str">
        <f>T("BARAJAS             ")</f>
        <v xml:space="preserve">BARAJAS             </v>
      </c>
      <c r="D1203" t="str">
        <f>T("AEROPUERTO          ")</f>
        <v xml:space="preserve">AEROPUERTO          </v>
      </c>
      <c r="E1203" t="str">
        <f>T("TU ")</f>
        <v xml:space="preserve">TU </v>
      </c>
      <c r="F1203" t="str">
        <f>T("TURISMOS       ")</f>
        <v xml:space="preserve">TURISMOS       </v>
      </c>
      <c r="G1203" t="str">
        <f>T("De 12 a 15,99 CABALLOS FISCALES                   ")</f>
        <v xml:space="preserve">De 12 a 15,99 CABALLOS FISCALES                   </v>
      </c>
      <c r="H1203" t="str">
        <f>T("GASOLINA                                          ")</f>
        <v xml:space="preserve">GASOLINA                                          </v>
      </c>
      <c r="I1203">
        <v>2</v>
      </c>
    </row>
    <row r="1204" spans="1:9">
      <c r="A1204" t="str">
        <f>T("2018")</f>
        <v>2018</v>
      </c>
      <c r="B1204" t="str">
        <f>T("Entidad sin personalidad jurídica (art. 35.4 LGT) ")</f>
        <v xml:space="preserve">Entidad sin personalidad jurídica (art. 35.4 LGT) </v>
      </c>
      <c r="C1204" t="str">
        <f>T("BARAJAS             ")</f>
        <v xml:space="preserve">BARAJAS             </v>
      </c>
      <c r="D1204" t="str">
        <f>T("AEROPUERTO          ")</f>
        <v xml:space="preserve">AEROPUERTO          </v>
      </c>
      <c r="E1204" t="str">
        <f>T("TU ")</f>
        <v xml:space="preserve">TU </v>
      </c>
      <c r="F1204" t="str">
        <f>T("TURISMOS       ")</f>
        <v xml:space="preserve">TURISMOS       </v>
      </c>
      <c r="G1204" t="str">
        <f>T("De 16 a 19,99 CABALLOS FISCALES                   ")</f>
        <v xml:space="preserve">De 16 a 19,99 CABALLOS FISCALES                   </v>
      </c>
      <c r="H1204" t="str">
        <f>T("GASOLINA                                          ")</f>
        <v xml:space="preserve">GASOLINA                                          </v>
      </c>
      <c r="I1204">
        <v>1</v>
      </c>
    </row>
    <row r="1205" spans="1:9">
      <c r="A1205" t="str">
        <f>T("2018")</f>
        <v>2018</v>
      </c>
      <c r="B1205" t="str">
        <f>T("Entidad sin personalidad jurídica (art. 35.4 LGT) ")</f>
        <v xml:space="preserve">Entidad sin personalidad jurídica (art. 35.4 LGT) </v>
      </c>
      <c r="C1205" t="str">
        <f>T("BARAJAS             ")</f>
        <v xml:space="preserve">BARAJAS             </v>
      </c>
      <c r="D1205" t="str">
        <f>T("CASCO H.BARAJAS     ")</f>
        <v xml:space="preserve">CASCO H.BARAJAS     </v>
      </c>
      <c r="E1205" t="str">
        <f>T("TU ")</f>
        <v xml:space="preserve">TU </v>
      </c>
      <c r="F1205" t="str">
        <f>T("TURISMOS       ")</f>
        <v xml:space="preserve">TURISMOS       </v>
      </c>
      <c r="G1205" t="str">
        <f>T("De menos de 8 CABALLOS FISCALES                   ")</f>
        <v xml:space="preserve">De menos de 8 CABALLOS FISCALES                   </v>
      </c>
      <c r="H1205" t="str">
        <f>T("GASOLINA                                          ")</f>
        <v xml:space="preserve">GASOLINA                                          </v>
      </c>
      <c r="I1205">
        <v>1</v>
      </c>
    </row>
    <row r="1206" spans="1:9">
      <c r="A1206" t="str">
        <f>T("2018")</f>
        <v>2018</v>
      </c>
      <c r="B1206" t="str">
        <f>T("Entidad sin personalidad jurídica (art. 35.4 LGT) ")</f>
        <v xml:space="preserve">Entidad sin personalidad jurídica (art. 35.4 LGT) </v>
      </c>
      <c r="C1206" t="str">
        <f>T("BARAJAS             ")</f>
        <v xml:space="preserve">BARAJAS             </v>
      </c>
      <c r="D1206" t="str">
        <f>T("CASCO H.BARAJAS     ")</f>
        <v xml:space="preserve">CASCO H.BARAJAS     </v>
      </c>
      <c r="E1206" t="str">
        <f>T("TU ")</f>
        <v xml:space="preserve">TU </v>
      </c>
      <c r="F1206" t="str">
        <f>T("TURISMOS       ")</f>
        <v xml:space="preserve">TURISMOS       </v>
      </c>
      <c r="G1206" t="str">
        <f>T("De 8 a 11,99 CABALLOS FISCALES                    ")</f>
        <v xml:space="preserve">De 8 a 11,99 CABALLOS FISCALES                    </v>
      </c>
      <c r="H1206" t="str">
        <f>T("GASOLINA                                          ")</f>
        <v xml:space="preserve">GASOLINA                                          </v>
      </c>
      <c r="I1206">
        <v>11</v>
      </c>
    </row>
    <row r="1207" spans="1:9">
      <c r="A1207" t="str">
        <f>T("2018")</f>
        <v>2018</v>
      </c>
      <c r="B1207" t="str">
        <f>T("Entidad sin personalidad jurídica (art. 35.4 LGT) ")</f>
        <v xml:space="preserve">Entidad sin personalidad jurídica (art. 35.4 LGT) </v>
      </c>
      <c r="C1207" t="str">
        <f>T("BARAJAS             ")</f>
        <v xml:space="preserve">BARAJAS             </v>
      </c>
      <c r="D1207" t="str">
        <f>T("CASCO H.BARAJAS     ")</f>
        <v xml:space="preserve">CASCO H.BARAJAS     </v>
      </c>
      <c r="E1207" t="str">
        <f>T("TU ")</f>
        <v xml:space="preserve">TU </v>
      </c>
      <c r="F1207" t="str">
        <f>T("TURISMOS       ")</f>
        <v xml:space="preserve">TURISMOS       </v>
      </c>
      <c r="G1207" t="str">
        <f>T("De 12 a 15,99 CABALLOS FISCALES                   ")</f>
        <v xml:space="preserve">De 12 a 15,99 CABALLOS FISCALES                   </v>
      </c>
      <c r="H1207" t="str">
        <f>T("GASOLINA                                          ")</f>
        <v xml:space="preserve">GASOLINA                                          </v>
      </c>
      <c r="I1207">
        <v>3</v>
      </c>
    </row>
    <row r="1208" spans="1:9">
      <c r="A1208" t="str">
        <f>T("2018")</f>
        <v>2018</v>
      </c>
      <c r="B1208" t="str">
        <f>T("Entidad sin personalidad jurídica (art. 35.4 LGT) ")</f>
        <v xml:space="preserve">Entidad sin personalidad jurídica (art. 35.4 LGT) </v>
      </c>
      <c r="C1208" t="str">
        <f>T("BARAJAS             ")</f>
        <v xml:space="preserve">BARAJAS             </v>
      </c>
      <c r="D1208" t="str">
        <f>T("TIMON               ")</f>
        <v xml:space="preserve">TIMON               </v>
      </c>
      <c r="E1208" t="str">
        <f>T("TU ")</f>
        <v xml:space="preserve">TU </v>
      </c>
      <c r="F1208" t="str">
        <f>T("TURISMOS       ")</f>
        <v xml:space="preserve">TURISMOS       </v>
      </c>
      <c r="G1208" t="str">
        <f>T("De menos de 8 CABALLOS FISCALES                   ")</f>
        <v xml:space="preserve">De menos de 8 CABALLOS FISCALES                   </v>
      </c>
      <c r="H1208" t="str">
        <f>T("GASOLINA                                          ")</f>
        <v xml:space="preserve">GASOLINA                                          </v>
      </c>
      <c r="I1208">
        <v>1</v>
      </c>
    </row>
    <row r="1209" spans="1:9">
      <c r="A1209" t="str">
        <f>T("2018")</f>
        <v>2018</v>
      </c>
      <c r="B1209" t="str">
        <f>T("Entidad sin personalidad jurídica (art. 35.4 LGT) ")</f>
        <v xml:space="preserve">Entidad sin personalidad jurídica (art. 35.4 LGT) </v>
      </c>
      <c r="C1209" t="str">
        <f>T("BARAJAS             ")</f>
        <v xml:space="preserve">BARAJAS             </v>
      </c>
      <c r="D1209" t="str">
        <f>T("TIMON               ")</f>
        <v xml:space="preserve">TIMON               </v>
      </c>
      <c r="E1209" t="str">
        <f>T("TU ")</f>
        <v xml:space="preserve">TU </v>
      </c>
      <c r="F1209" t="str">
        <f>T("TURISMOS       ")</f>
        <v xml:space="preserve">TURISMOS       </v>
      </c>
      <c r="G1209" t="str">
        <f>T("De 8 a 11,99 CABALLOS FISCALES                    ")</f>
        <v xml:space="preserve">De 8 a 11,99 CABALLOS FISCALES                    </v>
      </c>
      <c r="H1209" t="str">
        <f>T("GASOLINA                                          ")</f>
        <v xml:space="preserve">GASOLINA                                          </v>
      </c>
      <c r="I1209">
        <v>11</v>
      </c>
    </row>
    <row r="1210" spans="1:9">
      <c r="A1210" t="str">
        <f>T("2018")</f>
        <v>2018</v>
      </c>
      <c r="B1210" t="str">
        <f>T("Entidad sin personalidad jurídica (art. 35.4 LGT) ")</f>
        <v xml:space="preserve">Entidad sin personalidad jurídica (art. 35.4 LGT) </v>
      </c>
      <c r="C1210" t="str">
        <f>T("BARAJAS             ")</f>
        <v xml:space="preserve">BARAJAS             </v>
      </c>
      <c r="D1210" t="str">
        <f>T("TIMON               ")</f>
        <v xml:space="preserve">TIMON               </v>
      </c>
      <c r="E1210" t="str">
        <f>T("TU ")</f>
        <v xml:space="preserve">TU </v>
      </c>
      <c r="F1210" t="str">
        <f>T("TURISMOS       ")</f>
        <v xml:space="preserve">TURISMOS       </v>
      </c>
      <c r="G1210" t="str">
        <f>T("De 12 a 15,99 CABALLOS FISCALES                   ")</f>
        <v xml:space="preserve">De 12 a 15,99 CABALLOS FISCALES                   </v>
      </c>
      <c r="H1210" t="str">
        <f>T("GASOLINA                                          ")</f>
        <v xml:space="preserve">GASOLINA                                          </v>
      </c>
      <c r="I1210">
        <v>3</v>
      </c>
    </row>
    <row r="1211" spans="1:9">
      <c r="A1211" t="str">
        <f>T("2018")</f>
        <v>2018</v>
      </c>
      <c r="B1211" t="str">
        <f>T("Entidad sin personalidad jurídica (art. 35.4 LGT) ")</f>
        <v xml:space="preserve">Entidad sin personalidad jurídica (art. 35.4 LGT) </v>
      </c>
      <c r="C1211" t="str">
        <f>T("BARAJAS             ")</f>
        <v xml:space="preserve">BARAJAS             </v>
      </c>
      <c r="D1211" t="str">
        <f>T("TIMON               ")</f>
        <v xml:space="preserve">TIMON               </v>
      </c>
      <c r="E1211" t="str">
        <f>T("TU ")</f>
        <v xml:space="preserve">TU </v>
      </c>
      <c r="F1211" t="str">
        <f>T("TURISMOS       ")</f>
        <v xml:space="preserve">TURISMOS       </v>
      </c>
      <c r="G1211" t="str">
        <f>T("De 20 CABALLOS FISCALES en adelante               ")</f>
        <v xml:space="preserve">De 20 CABALLOS FISCALES en adelante               </v>
      </c>
      <c r="H1211" t="str">
        <f>T("GASOLINA                                          ")</f>
        <v xml:space="preserve">GASOLINA                                          </v>
      </c>
      <c r="I1211">
        <v>1</v>
      </c>
    </row>
    <row r="1212" spans="1:9">
      <c r="A1212" t="str">
        <f>T("2018")</f>
        <v>2018</v>
      </c>
      <c r="B1212" t="str">
        <f>T("Entidad sin personalidad jurídica (art. 35.4 LGT) ")</f>
        <v xml:space="preserve">Entidad sin personalidad jurídica (art. 35.4 LGT) </v>
      </c>
      <c r="C1212" t="str">
        <f>T("BARAJAS             ")</f>
        <v xml:space="preserve">BARAJAS             </v>
      </c>
      <c r="D1212" t="str">
        <f>T("CORRALEJOS          ")</f>
        <v xml:space="preserve">CORRALEJOS          </v>
      </c>
      <c r="E1212" t="str">
        <f>T("TU ")</f>
        <v xml:space="preserve">TU </v>
      </c>
      <c r="F1212" t="str">
        <f>T("TURISMOS       ")</f>
        <v xml:space="preserve">TURISMOS       </v>
      </c>
      <c r="G1212" t="str">
        <f>T("De 8 a 11,99 CABALLOS FISCALES                    ")</f>
        <v xml:space="preserve">De 8 a 11,99 CABALLOS FISCALES                    </v>
      </c>
      <c r="H1212" t="str">
        <f>T("GASOLINA                                          ")</f>
        <v xml:space="preserve">GASOLINA                                          </v>
      </c>
      <c r="I1212">
        <v>2</v>
      </c>
    </row>
    <row r="1213" spans="1:9">
      <c r="A1213" t="str">
        <f>T("2018")</f>
        <v>2018</v>
      </c>
      <c r="B1213" t="str">
        <f>T("FISICO                                            ")</f>
        <v xml:space="preserve">FISICO                                            </v>
      </c>
      <c r="C1213" t="str">
        <f>T("BARAJAS             ")</f>
        <v xml:space="preserve">BARAJAS             </v>
      </c>
      <c r="D1213" t="str">
        <f>T("SIN BARRIO          ")</f>
        <v xml:space="preserve">SIN BARRIO          </v>
      </c>
      <c r="E1213" t="str">
        <f>T("TU ")</f>
        <v xml:space="preserve">TU </v>
      </c>
      <c r="F1213" t="str">
        <f>T("TURISMOS       ")</f>
        <v xml:space="preserve">TURISMOS       </v>
      </c>
      <c r="G1213" t="str">
        <f>T("De menos de 8 CABALLOS FISCALES                   ")</f>
        <v xml:space="preserve">De menos de 8 CABALLOS FISCALES                   </v>
      </c>
      <c r="H1213" t="str">
        <f>T("GASOLINA                                          ")</f>
        <v xml:space="preserve">GASOLINA                                          </v>
      </c>
      <c r="I1213">
        <v>1</v>
      </c>
    </row>
    <row r="1214" spans="1:9">
      <c r="A1214" t="str">
        <f>T("2018")</f>
        <v>2018</v>
      </c>
      <c r="B1214" t="str">
        <f>T("FISICO                                            ")</f>
        <v xml:space="preserve">FISICO                                            </v>
      </c>
      <c r="C1214" t="str">
        <f>T("BARAJAS             ")</f>
        <v xml:space="preserve">BARAJAS             </v>
      </c>
      <c r="D1214" t="str">
        <f>T("SIN BARRIO          ")</f>
        <v xml:space="preserve">SIN BARRIO          </v>
      </c>
      <c r="E1214" t="str">
        <f>T("TU ")</f>
        <v xml:space="preserve">TU </v>
      </c>
      <c r="F1214" t="str">
        <f>T("TURISMOS       ")</f>
        <v xml:space="preserve">TURISMOS       </v>
      </c>
      <c r="G1214" t="str">
        <f>T("De 8 a 11,99 CABALLOS FISCALES                    ")</f>
        <v xml:space="preserve">De 8 a 11,99 CABALLOS FISCALES                    </v>
      </c>
      <c r="H1214" t="str">
        <f>T("GASOLINA                                          ")</f>
        <v xml:space="preserve">GASOLINA                                          </v>
      </c>
      <c r="I1214">
        <v>3</v>
      </c>
    </row>
    <row r="1215" spans="1:9">
      <c r="A1215" t="str">
        <f>T("2018")</f>
        <v>2018</v>
      </c>
      <c r="B1215" t="str">
        <f>T("FISICO                                            ")</f>
        <v xml:space="preserve">FISICO                                            </v>
      </c>
      <c r="C1215" t="str">
        <f>T("BARAJAS             ")</f>
        <v xml:space="preserve">BARAJAS             </v>
      </c>
      <c r="D1215" t="str">
        <f>T("SIN BARRIO          ")</f>
        <v xml:space="preserve">SIN BARRIO          </v>
      </c>
      <c r="E1215" t="str">
        <f>T("TU ")</f>
        <v xml:space="preserve">TU </v>
      </c>
      <c r="F1215" t="str">
        <f>T("TURISMOS       ")</f>
        <v xml:space="preserve">TURISMOS       </v>
      </c>
      <c r="G1215" t="str">
        <f>T("De 12 a 15,99 CABALLOS FISCALES                   ")</f>
        <v xml:space="preserve">De 12 a 15,99 CABALLOS FISCALES                   </v>
      </c>
      <c r="H1215" t="str">
        <f>T("GASOLINA                                          ")</f>
        <v xml:space="preserve">GASOLINA                                          </v>
      </c>
      <c r="I1215">
        <v>5</v>
      </c>
    </row>
    <row r="1216" spans="1:9">
      <c r="A1216" t="str">
        <f>T("2018")</f>
        <v>2018</v>
      </c>
      <c r="B1216" t="str">
        <f>T("FISICO                                            ")</f>
        <v xml:space="preserve">FISICO                                            </v>
      </c>
      <c r="C1216" t="str">
        <f>T("BARAJAS             ")</f>
        <v xml:space="preserve">BARAJAS             </v>
      </c>
      <c r="D1216" t="str">
        <f>T("SIN BARRIO          ")</f>
        <v xml:space="preserve">SIN BARRIO          </v>
      </c>
      <c r="E1216" t="str">
        <f>T("TU ")</f>
        <v xml:space="preserve">TU </v>
      </c>
      <c r="F1216" t="str">
        <f>T("TURISMOS       ")</f>
        <v xml:space="preserve">TURISMOS       </v>
      </c>
      <c r="G1216" t="str">
        <f>T("De 16 a 19,99 CABALLOS FISCALES                   ")</f>
        <v xml:space="preserve">De 16 a 19,99 CABALLOS FISCALES                   </v>
      </c>
      <c r="H1216" t="str">
        <f>T("GASOLINA                                          ")</f>
        <v xml:space="preserve">GASOLINA                                          </v>
      </c>
      <c r="I1216">
        <v>1</v>
      </c>
    </row>
    <row r="1217" spans="1:9">
      <c r="A1217" t="str">
        <f>T("2018")</f>
        <v>2018</v>
      </c>
      <c r="B1217" t="str">
        <f>T("FISICO                                            ")</f>
        <v xml:space="preserve">FISICO                                            </v>
      </c>
      <c r="C1217" t="str">
        <f>T("BARAJAS             ")</f>
        <v xml:space="preserve">BARAJAS             </v>
      </c>
      <c r="D1217" t="str">
        <f>T("SIN BARRIO          ")</f>
        <v xml:space="preserve">SIN BARRIO          </v>
      </c>
      <c r="E1217" t="str">
        <f>T("TU ")</f>
        <v xml:space="preserve">TU </v>
      </c>
      <c r="F1217" t="str">
        <f>T("TURISMOS       ")</f>
        <v xml:space="preserve">TURISMOS       </v>
      </c>
      <c r="G1217" t="str">
        <f>T("De 20 CABALLOS FISCALES en adelante               ")</f>
        <v xml:space="preserve">De 20 CABALLOS FISCALES en adelante               </v>
      </c>
      <c r="H1217" t="str">
        <f>T("GASOLINA                                          ")</f>
        <v xml:space="preserve">GASOLINA                                          </v>
      </c>
      <c r="I1217">
        <v>1</v>
      </c>
    </row>
    <row r="1218" spans="1:9">
      <c r="A1218" t="str">
        <f>T("2018")</f>
        <v>2018</v>
      </c>
      <c r="B1218" t="str">
        <f>T("FISICO                                            ")</f>
        <v xml:space="preserve">FISICO                                            </v>
      </c>
      <c r="C1218" t="str">
        <f>T("BARAJAS             ")</f>
        <v xml:space="preserve">BARAJAS             </v>
      </c>
      <c r="D1218" t="str">
        <f>T("ALAMEDA DE OSUNA    ")</f>
        <v xml:space="preserve">ALAMEDA DE OSUNA    </v>
      </c>
      <c r="E1218" t="str">
        <f>T("TU ")</f>
        <v xml:space="preserve">TU </v>
      </c>
      <c r="F1218" t="str">
        <f>T("TURISMOS       ")</f>
        <v xml:space="preserve">TURISMOS       </v>
      </c>
      <c r="G1218" t="str">
        <f>T("De menos de 8 CABALLOS FISCALES                   ")</f>
        <v xml:space="preserve">De menos de 8 CABALLOS FISCALES                   </v>
      </c>
      <c r="H1218" t="str">
        <f>T("GASOLINA                                          ")</f>
        <v xml:space="preserve">GASOLINA                                          </v>
      </c>
      <c r="I1218">
        <v>260</v>
      </c>
    </row>
    <row r="1219" spans="1:9">
      <c r="A1219" t="str">
        <f>T("2018")</f>
        <v>2018</v>
      </c>
      <c r="B1219" t="str">
        <f>T("FISICO                                            ")</f>
        <v xml:space="preserve">FISICO                                            </v>
      </c>
      <c r="C1219" t="str">
        <f>T("BARAJAS             ")</f>
        <v xml:space="preserve">BARAJAS             </v>
      </c>
      <c r="D1219" t="str">
        <f>T("ALAMEDA DE OSUNA    ")</f>
        <v xml:space="preserve">ALAMEDA DE OSUNA    </v>
      </c>
      <c r="E1219" t="str">
        <f>T("TU ")</f>
        <v xml:space="preserve">TU </v>
      </c>
      <c r="F1219" t="str">
        <f>T("TURISMOS       ")</f>
        <v xml:space="preserve">TURISMOS       </v>
      </c>
      <c r="G1219" t="str">
        <f>T("De 8 a 11,99 CABALLOS FISCALES                    ")</f>
        <v xml:space="preserve">De 8 a 11,99 CABALLOS FISCALES                    </v>
      </c>
      <c r="H1219" t="str">
        <f>T("GASOLINA                                          ")</f>
        <v xml:space="preserve">GASOLINA                                          </v>
      </c>
      <c r="I1219" s="1">
        <v>2522</v>
      </c>
    </row>
    <row r="1220" spans="1:9">
      <c r="A1220" t="str">
        <f>T("2018")</f>
        <v>2018</v>
      </c>
      <c r="B1220" t="str">
        <f>T("FISICO                                            ")</f>
        <v xml:space="preserve">FISICO                                            </v>
      </c>
      <c r="C1220" t="str">
        <f>T("BARAJAS             ")</f>
        <v xml:space="preserve">BARAJAS             </v>
      </c>
      <c r="D1220" t="str">
        <f>T("ALAMEDA DE OSUNA    ")</f>
        <v xml:space="preserve">ALAMEDA DE OSUNA    </v>
      </c>
      <c r="E1220" t="str">
        <f>T("TU ")</f>
        <v xml:space="preserve">TU </v>
      </c>
      <c r="F1220" t="str">
        <f>T("TURISMOS       ")</f>
        <v xml:space="preserve">TURISMOS       </v>
      </c>
      <c r="G1220" t="str">
        <f>T("De 12 a 15,99 CABALLOS FISCALES                   ")</f>
        <v xml:space="preserve">De 12 a 15,99 CABALLOS FISCALES                   </v>
      </c>
      <c r="H1220" t="str">
        <f>T("GASOLINA                                          ")</f>
        <v xml:space="preserve">GASOLINA                                          </v>
      </c>
      <c r="I1220">
        <v>844</v>
      </c>
    </row>
    <row r="1221" spans="1:9">
      <c r="A1221" t="str">
        <f>T("2018")</f>
        <v>2018</v>
      </c>
      <c r="B1221" t="str">
        <f>T("FISICO                                            ")</f>
        <v xml:space="preserve">FISICO                                            </v>
      </c>
      <c r="C1221" t="str">
        <f>T("BARAJAS             ")</f>
        <v xml:space="preserve">BARAJAS             </v>
      </c>
      <c r="D1221" t="str">
        <f>T("ALAMEDA DE OSUNA    ")</f>
        <v xml:space="preserve">ALAMEDA DE OSUNA    </v>
      </c>
      <c r="E1221" t="str">
        <f>T("TU ")</f>
        <v xml:space="preserve">TU </v>
      </c>
      <c r="F1221" t="str">
        <f>T("TURISMOS       ")</f>
        <v xml:space="preserve">TURISMOS       </v>
      </c>
      <c r="G1221" t="str">
        <f>T("De 16 a 19,99 CABALLOS FISCALES                   ")</f>
        <v xml:space="preserve">De 16 a 19,99 CABALLOS FISCALES                   </v>
      </c>
      <c r="H1221" t="str">
        <f>T("GASOLINA                                          ")</f>
        <v xml:space="preserve">GASOLINA                                          </v>
      </c>
      <c r="I1221">
        <v>236</v>
      </c>
    </row>
    <row r="1222" spans="1:9">
      <c r="A1222" t="str">
        <f>T("2018")</f>
        <v>2018</v>
      </c>
      <c r="B1222" t="str">
        <f>T("FISICO                                            ")</f>
        <v xml:space="preserve">FISICO                                            </v>
      </c>
      <c r="C1222" t="str">
        <f>T("BARAJAS             ")</f>
        <v xml:space="preserve">BARAJAS             </v>
      </c>
      <c r="D1222" t="str">
        <f>T("ALAMEDA DE OSUNA    ")</f>
        <v xml:space="preserve">ALAMEDA DE OSUNA    </v>
      </c>
      <c r="E1222" t="str">
        <f>T("TU ")</f>
        <v xml:space="preserve">TU </v>
      </c>
      <c r="F1222" t="str">
        <f>T("TURISMOS       ")</f>
        <v xml:space="preserve">TURISMOS       </v>
      </c>
      <c r="G1222" t="str">
        <f>T("De 20 CABALLOS FISCALES en adelante               ")</f>
        <v xml:space="preserve">De 20 CABALLOS FISCALES en adelante               </v>
      </c>
      <c r="H1222" t="str">
        <f>T("GASOLINA                                          ")</f>
        <v xml:space="preserve">GASOLINA                                          </v>
      </c>
      <c r="I1222">
        <v>108</v>
      </c>
    </row>
    <row r="1223" spans="1:9">
      <c r="A1223" t="str">
        <f>T("2018")</f>
        <v>2018</v>
      </c>
      <c r="B1223" t="str">
        <f>T("FISICO                                            ")</f>
        <v xml:space="preserve">FISICO                                            </v>
      </c>
      <c r="C1223" t="str">
        <f>T("BARAJAS             ")</f>
        <v xml:space="preserve">BARAJAS             </v>
      </c>
      <c r="D1223" t="str">
        <f>T("AEROPUERTO          ")</f>
        <v xml:space="preserve">AEROPUERTO          </v>
      </c>
      <c r="E1223" t="str">
        <f>T("TU ")</f>
        <v xml:space="preserve">TU </v>
      </c>
      <c r="F1223" t="str">
        <f>T("TURISMOS       ")</f>
        <v xml:space="preserve">TURISMOS       </v>
      </c>
      <c r="G1223" t="str">
        <f>T("De menos de 8 CABALLOS FISCALES                   ")</f>
        <v xml:space="preserve">De menos de 8 CABALLOS FISCALES                   </v>
      </c>
      <c r="H1223" t="str">
        <f>T("GASOLINA                                          ")</f>
        <v xml:space="preserve">GASOLINA                                          </v>
      </c>
      <c r="I1223">
        <v>12</v>
      </c>
    </row>
    <row r="1224" spans="1:9">
      <c r="A1224" t="str">
        <f>T("2018")</f>
        <v>2018</v>
      </c>
      <c r="B1224" t="str">
        <f>T("FISICO                                            ")</f>
        <v xml:space="preserve">FISICO                                            </v>
      </c>
      <c r="C1224" t="str">
        <f>T("BARAJAS             ")</f>
        <v xml:space="preserve">BARAJAS             </v>
      </c>
      <c r="D1224" t="str">
        <f>T("AEROPUERTO          ")</f>
        <v xml:space="preserve">AEROPUERTO          </v>
      </c>
      <c r="E1224" t="str">
        <f>T("TU ")</f>
        <v xml:space="preserve">TU </v>
      </c>
      <c r="F1224" t="str">
        <f>T("TURISMOS       ")</f>
        <v xml:space="preserve">TURISMOS       </v>
      </c>
      <c r="G1224" t="str">
        <f>T("De 8 a 11,99 CABALLOS FISCALES                    ")</f>
        <v xml:space="preserve">De 8 a 11,99 CABALLOS FISCALES                    </v>
      </c>
      <c r="H1224" t="str">
        <f>T("GASOLINA                                          ")</f>
        <v xml:space="preserve">GASOLINA                                          </v>
      </c>
      <c r="I1224">
        <v>130</v>
      </c>
    </row>
    <row r="1225" spans="1:9">
      <c r="A1225" t="str">
        <f>T("2018")</f>
        <v>2018</v>
      </c>
      <c r="B1225" t="str">
        <f>T("FISICO                                            ")</f>
        <v xml:space="preserve">FISICO                                            </v>
      </c>
      <c r="C1225" t="str">
        <f>T("BARAJAS             ")</f>
        <v xml:space="preserve">BARAJAS             </v>
      </c>
      <c r="D1225" t="str">
        <f>T("AEROPUERTO          ")</f>
        <v xml:space="preserve">AEROPUERTO          </v>
      </c>
      <c r="E1225" t="str">
        <f>T("TU ")</f>
        <v xml:space="preserve">TU </v>
      </c>
      <c r="F1225" t="str">
        <f>T("TURISMOS       ")</f>
        <v xml:space="preserve">TURISMOS       </v>
      </c>
      <c r="G1225" t="str">
        <f>T("De 12 a 15,99 CABALLOS FISCALES                   ")</f>
        <v xml:space="preserve">De 12 a 15,99 CABALLOS FISCALES                   </v>
      </c>
      <c r="H1225" t="str">
        <f>T("GASOLINA                                          ")</f>
        <v xml:space="preserve">GASOLINA                                          </v>
      </c>
      <c r="I1225">
        <v>51</v>
      </c>
    </row>
    <row r="1226" spans="1:9">
      <c r="A1226" t="str">
        <f>T("2018")</f>
        <v>2018</v>
      </c>
      <c r="B1226" t="str">
        <f>T("FISICO                                            ")</f>
        <v xml:space="preserve">FISICO                                            </v>
      </c>
      <c r="C1226" t="str">
        <f>T("BARAJAS             ")</f>
        <v xml:space="preserve">BARAJAS             </v>
      </c>
      <c r="D1226" t="str">
        <f>T("AEROPUERTO          ")</f>
        <v xml:space="preserve">AEROPUERTO          </v>
      </c>
      <c r="E1226" t="str">
        <f>T("TU ")</f>
        <v xml:space="preserve">TU </v>
      </c>
      <c r="F1226" t="str">
        <f>T("TURISMOS       ")</f>
        <v xml:space="preserve">TURISMOS       </v>
      </c>
      <c r="G1226" t="str">
        <f>T("De 16 a 19,99 CABALLOS FISCALES                   ")</f>
        <v xml:space="preserve">De 16 a 19,99 CABALLOS FISCALES                   </v>
      </c>
      <c r="H1226" t="str">
        <f>T("GASOLINA                                          ")</f>
        <v xml:space="preserve">GASOLINA                                          </v>
      </c>
      <c r="I1226">
        <v>5</v>
      </c>
    </row>
    <row r="1227" spans="1:9">
      <c r="A1227" t="str">
        <f>T("2018")</f>
        <v>2018</v>
      </c>
      <c r="B1227" t="str">
        <f>T("FISICO                                            ")</f>
        <v xml:space="preserve">FISICO                                            </v>
      </c>
      <c r="C1227" t="str">
        <f>T("BARAJAS             ")</f>
        <v xml:space="preserve">BARAJAS             </v>
      </c>
      <c r="D1227" t="str">
        <f>T("AEROPUERTO          ")</f>
        <v xml:space="preserve">AEROPUERTO          </v>
      </c>
      <c r="E1227" t="str">
        <f>T("TU ")</f>
        <v xml:space="preserve">TU </v>
      </c>
      <c r="F1227" t="str">
        <f>T("TURISMOS       ")</f>
        <v xml:space="preserve">TURISMOS       </v>
      </c>
      <c r="G1227" t="str">
        <f>T("De 20 CABALLOS FISCALES en adelante               ")</f>
        <v xml:space="preserve">De 20 CABALLOS FISCALES en adelante               </v>
      </c>
      <c r="H1227" t="str">
        <f>T("GASOLINA                                          ")</f>
        <v xml:space="preserve">GASOLINA                                          </v>
      </c>
      <c r="I1227">
        <v>5</v>
      </c>
    </row>
    <row r="1228" spans="1:9">
      <c r="A1228" t="str">
        <f>T("2018")</f>
        <v>2018</v>
      </c>
      <c r="B1228" t="str">
        <f>T("FISICO                                            ")</f>
        <v xml:space="preserve">FISICO                                            </v>
      </c>
      <c r="C1228" t="str">
        <f>T("BARAJAS             ")</f>
        <v xml:space="preserve">BARAJAS             </v>
      </c>
      <c r="D1228" t="str">
        <f>T("CASCO H.BARAJAS     ")</f>
        <v xml:space="preserve">CASCO H.BARAJAS     </v>
      </c>
      <c r="E1228" t="str">
        <f>T("TU ")</f>
        <v xml:space="preserve">TU </v>
      </c>
      <c r="F1228" t="str">
        <f>T("TURISMOS       ")</f>
        <v xml:space="preserve">TURISMOS       </v>
      </c>
      <c r="G1228" t="str">
        <f>T("De menos de 8 CABALLOS FISCALES                   ")</f>
        <v xml:space="preserve">De menos de 8 CABALLOS FISCALES                   </v>
      </c>
      <c r="H1228" t="str">
        <f>T("GASOLINA                                          ")</f>
        <v xml:space="preserve">GASOLINA                                          </v>
      </c>
      <c r="I1228">
        <v>56</v>
      </c>
    </row>
    <row r="1229" spans="1:9">
      <c r="A1229" t="str">
        <f>T("2018")</f>
        <v>2018</v>
      </c>
      <c r="B1229" t="str">
        <f>T("FISICO                                            ")</f>
        <v xml:space="preserve">FISICO                                            </v>
      </c>
      <c r="C1229" t="str">
        <f>T("BARAJAS             ")</f>
        <v xml:space="preserve">BARAJAS             </v>
      </c>
      <c r="D1229" t="str">
        <f>T("CASCO H.BARAJAS     ")</f>
        <v xml:space="preserve">CASCO H.BARAJAS     </v>
      </c>
      <c r="E1229" t="str">
        <f>T("TU ")</f>
        <v xml:space="preserve">TU </v>
      </c>
      <c r="F1229" t="str">
        <f>T("TURISMOS       ")</f>
        <v xml:space="preserve">TURISMOS       </v>
      </c>
      <c r="G1229" t="str">
        <f>T("De 8 a 11,99 CABALLOS FISCALES                    ")</f>
        <v xml:space="preserve">De 8 a 11,99 CABALLOS FISCALES                    </v>
      </c>
      <c r="H1229" t="str">
        <f>T("GASOLINA                                          ")</f>
        <v xml:space="preserve">GASOLINA                                          </v>
      </c>
      <c r="I1229">
        <v>715</v>
      </c>
    </row>
    <row r="1230" spans="1:9">
      <c r="A1230" t="str">
        <f>T("2018")</f>
        <v>2018</v>
      </c>
      <c r="B1230" t="str">
        <f>T("FISICO                                            ")</f>
        <v xml:space="preserve">FISICO                                            </v>
      </c>
      <c r="C1230" t="str">
        <f>T("BARAJAS             ")</f>
        <v xml:space="preserve">BARAJAS             </v>
      </c>
      <c r="D1230" t="str">
        <f>T("CASCO H.BARAJAS     ")</f>
        <v xml:space="preserve">CASCO H.BARAJAS     </v>
      </c>
      <c r="E1230" t="str">
        <f>T("TU ")</f>
        <v xml:space="preserve">TU </v>
      </c>
      <c r="F1230" t="str">
        <f>T("TURISMOS       ")</f>
        <v xml:space="preserve">TURISMOS       </v>
      </c>
      <c r="G1230" t="str">
        <f>T("De 12 a 15,99 CABALLOS FISCALES                   ")</f>
        <v xml:space="preserve">De 12 a 15,99 CABALLOS FISCALES                   </v>
      </c>
      <c r="H1230" t="str">
        <f>T("GASOLINA                                          ")</f>
        <v xml:space="preserve">GASOLINA                                          </v>
      </c>
      <c r="I1230">
        <v>276</v>
      </c>
    </row>
    <row r="1231" spans="1:9">
      <c r="A1231" t="str">
        <f>T("2018")</f>
        <v>2018</v>
      </c>
      <c r="B1231" t="str">
        <f>T("FISICO                                            ")</f>
        <v xml:space="preserve">FISICO                                            </v>
      </c>
      <c r="C1231" t="str">
        <f>T("BARAJAS             ")</f>
        <v xml:space="preserve">BARAJAS             </v>
      </c>
      <c r="D1231" t="str">
        <f>T("CASCO H.BARAJAS     ")</f>
        <v xml:space="preserve">CASCO H.BARAJAS     </v>
      </c>
      <c r="E1231" t="str">
        <f>T("TU ")</f>
        <v xml:space="preserve">TU </v>
      </c>
      <c r="F1231" t="str">
        <f>T("TURISMOS       ")</f>
        <v xml:space="preserve">TURISMOS       </v>
      </c>
      <c r="G1231" t="str">
        <f>T("De 16 a 19,99 CABALLOS FISCALES                   ")</f>
        <v xml:space="preserve">De 16 a 19,99 CABALLOS FISCALES                   </v>
      </c>
      <c r="H1231" t="str">
        <f>T("GASOLINA                                          ")</f>
        <v xml:space="preserve">GASOLINA                                          </v>
      </c>
      <c r="I1231">
        <v>37</v>
      </c>
    </row>
    <row r="1232" spans="1:9">
      <c r="A1232" t="str">
        <f>T("2018")</f>
        <v>2018</v>
      </c>
      <c r="B1232" t="str">
        <f>T("FISICO                                            ")</f>
        <v xml:space="preserve">FISICO                                            </v>
      </c>
      <c r="C1232" t="str">
        <f>T("BARAJAS             ")</f>
        <v xml:space="preserve">BARAJAS             </v>
      </c>
      <c r="D1232" t="str">
        <f>T("CASCO H.BARAJAS     ")</f>
        <v xml:space="preserve">CASCO H.BARAJAS     </v>
      </c>
      <c r="E1232" t="str">
        <f>T("TU ")</f>
        <v xml:space="preserve">TU </v>
      </c>
      <c r="F1232" t="str">
        <f>T("TURISMOS       ")</f>
        <v xml:space="preserve">TURISMOS       </v>
      </c>
      <c r="G1232" t="str">
        <f>T("De 20 CABALLOS FISCALES en adelante               ")</f>
        <v xml:space="preserve">De 20 CABALLOS FISCALES en adelante               </v>
      </c>
      <c r="H1232" t="str">
        <f>T("GASOLINA                                          ")</f>
        <v xml:space="preserve">GASOLINA                                          </v>
      </c>
      <c r="I1232">
        <v>16</v>
      </c>
    </row>
    <row r="1233" spans="1:9">
      <c r="A1233" t="str">
        <f>T("2018")</f>
        <v>2018</v>
      </c>
      <c r="B1233" t="str">
        <f>T("FISICO                                            ")</f>
        <v xml:space="preserve">FISICO                                            </v>
      </c>
      <c r="C1233" t="str">
        <f>T("BARAJAS             ")</f>
        <v xml:space="preserve">BARAJAS             </v>
      </c>
      <c r="D1233" t="str">
        <f>T("TIMON               ")</f>
        <v xml:space="preserve">TIMON               </v>
      </c>
      <c r="E1233" t="str">
        <f>T("TU ")</f>
        <v xml:space="preserve">TU </v>
      </c>
      <c r="F1233" t="str">
        <f>T("TURISMOS       ")</f>
        <v xml:space="preserve">TURISMOS       </v>
      </c>
      <c r="G1233" t="str">
        <f>T("De menos de 8 CABALLOS FISCALES                   ")</f>
        <v xml:space="preserve">De menos de 8 CABALLOS FISCALES                   </v>
      </c>
      <c r="H1233" t="str">
        <f>T("GASOLINA                                          ")</f>
        <v xml:space="preserve">GASOLINA                                          </v>
      </c>
      <c r="I1233">
        <v>137</v>
      </c>
    </row>
    <row r="1234" spans="1:9">
      <c r="A1234" t="str">
        <f>T("2018")</f>
        <v>2018</v>
      </c>
      <c r="B1234" t="str">
        <f>T("FISICO                                            ")</f>
        <v xml:space="preserve">FISICO                                            </v>
      </c>
      <c r="C1234" t="str">
        <f>T("BARAJAS             ")</f>
        <v xml:space="preserve">BARAJAS             </v>
      </c>
      <c r="D1234" t="str">
        <f>T("TIMON               ")</f>
        <v xml:space="preserve">TIMON               </v>
      </c>
      <c r="E1234" t="str">
        <f>T("TU ")</f>
        <v xml:space="preserve">TU </v>
      </c>
      <c r="F1234" t="str">
        <f>T("TURISMOS       ")</f>
        <v xml:space="preserve">TURISMOS       </v>
      </c>
      <c r="G1234" t="str">
        <f>T("De 8 a 11,99 CABALLOS FISCALES                    ")</f>
        <v xml:space="preserve">De 8 a 11,99 CABALLOS FISCALES                    </v>
      </c>
      <c r="H1234" t="str">
        <f>T("GASOLINA                                          ")</f>
        <v xml:space="preserve">GASOLINA                                          </v>
      </c>
      <c r="I1234" s="1">
        <v>1006</v>
      </c>
    </row>
    <row r="1235" spans="1:9">
      <c r="A1235" t="str">
        <f>T("2018")</f>
        <v>2018</v>
      </c>
      <c r="B1235" t="str">
        <f>T("FISICO                                            ")</f>
        <v xml:space="preserve">FISICO                                            </v>
      </c>
      <c r="C1235" t="str">
        <f>T("BARAJAS             ")</f>
        <v xml:space="preserve">BARAJAS             </v>
      </c>
      <c r="D1235" t="str">
        <f>T("TIMON               ")</f>
        <v xml:space="preserve">TIMON               </v>
      </c>
      <c r="E1235" t="str">
        <f>T("TU ")</f>
        <v xml:space="preserve">TU </v>
      </c>
      <c r="F1235" t="str">
        <f>T("TURISMOS       ")</f>
        <v xml:space="preserve">TURISMOS       </v>
      </c>
      <c r="G1235" t="str">
        <f>T("De 12 a 15,99 CABALLOS FISCALES                   ")</f>
        <v xml:space="preserve">De 12 a 15,99 CABALLOS FISCALES                   </v>
      </c>
      <c r="H1235" t="str">
        <f>T("GASOLINA                                          ")</f>
        <v xml:space="preserve">GASOLINA                                          </v>
      </c>
      <c r="I1235">
        <v>284</v>
      </c>
    </row>
    <row r="1236" spans="1:9">
      <c r="A1236" t="str">
        <f>T("2018")</f>
        <v>2018</v>
      </c>
      <c r="B1236" t="str">
        <f>T("FISICO                                            ")</f>
        <v xml:space="preserve">FISICO                                            </v>
      </c>
      <c r="C1236" t="str">
        <f>T("BARAJAS             ")</f>
        <v xml:space="preserve">BARAJAS             </v>
      </c>
      <c r="D1236" t="str">
        <f>T("TIMON               ")</f>
        <v xml:space="preserve">TIMON               </v>
      </c>
      <c r="E1236" t="str">
        <f>T("TU ")</f>
        <v xml:space="preserve">TU </v>
      </c>
      <c r="F1236" t="str">
        <f>T("TURISMOS       ")</f>
        <v xml:space="preserve">TURISMOS       </v>
      </c>
      <c r="G1236" t="str">
        <f>T("De 16 a 19,99 CABALLOS FISCALES                   ")</f>
        <v xml:space="preserve">De 16 a 19,99 CABALLOS FISCALES                   </v>
      </c>
      <c r="H1236" t="str">
        <f>T("GASOLINA                                          ")</f>
        <v xml:space="preserve">GASOLINA                                          </v>
      </c>
      <c r="I1236">
        <v>59</v>
      </c>
    </row>
    <row r="1237" spans="1:9">
      <c r="A1237" t="str">
        <f>T("2018")</f>
        <v>2018</v>
      </c>
      <c r="B1237" t="str">
        <f>T("FISICO                                            ")</f>
        <v xml:space="preserve">FISICO                                            </v>
      </c>
      <c r="C1237" t="str">
        <f>T("BARAJAS             ")</f>
        <v xml:space="preserve">BARAJAS             </v>
      </c>
      <c r="D1237" t="str">
        <f>T("TIMON               ")</f>
        <v xml:space="preserve">TIMON               </v>
      </c>
      <c r="E1237" t="str">
        <f>T("TU ")</f>
        <v xml:space="preserve">TU </v>
      </c>
      <c r="F1237" t="str">
        <f>T("TURISMOS       ")</f>
        <v xml:space="preserve">TURISMOS       </v>
      </c>
      <c r="G1237" t="str">
        <f>T("De 20 CABALLOS FISCALES en adelante               ")</f>
        <v xml:space="preserve">De 20 CABALLOS FISCALES en adelante               </v>
      </c>
      <c r="H1237" t="str">
        <f>T("GASOLINA                                          ")</f>
        <v xml:space="preserve">GASOLINA                                          </v>
      </c>
      <c r="I1237">
        <v>34</v>
      </c>
    </row>
    <row r="1238" spans="1:9">
      <c r="A1238" t="str">
        <f>T("2018")</f>
        <v>2018</v>
      </c>
      <c r="B1238" t="str">
        <f>T("FISICO                                            ")</f>
        <v xml:space="preserve">FISICO                                            </v>
      </c>
      <c r="C1238" t="str">
        <f>T("BARAJAS             ")</f>
        <v xml:space="preserve">BARAJAS             </v>
      </c>
      <c r="D1238" t="str">
        <f>T("CORRALEJOS          ")</f>
        <v xml:space="preserve">CORRALEJOS          </v>
      </c>
      <c r="E1238" t="str">
        <f>T("TU ")</f>
        <v xml:space="preserve">TU </v>
      </c>
      <c r="F1238" t="str">
        <f>T("TURISMOS       ")</f>
        <v xml:space="preserve">TURISMOS       </v>
      </c>
      <c r="G1238" t="str">
        <f>T("De menos de 8 CABALLOS FISCALES                   ")</f>
        <v xml:space="preserve">De menos de 8 CABALLOS FISCALES                   </v>
      </c>
      <c r="H1238" t="str">
        <f>T("GASOLINA                                          ")</f>
        <v xml:space="preserve">GASOLINA                                          </v>
      </c>
      <c r="I1238">
        <v>104</v>
      </c>
    </row>
    <row r="1239" spans="1:9">
      <c r="A1239" t="str">
        <f>T("2018")</f>
        <v>2018</v>
      </c>
      <c r="B1239" t="str">
        <f>T("FISICO                                            ")</f>
        <v xml:space="preserve">FISICO                                            </v>
      </c>
      <c r="C1239" t="str">
        <f>T("BARAJAS             ")</f>
        <v xml:space="preserve">BARAJAS             </v>
      </c>
      <c r="D1239" t="str">
        <f>T("CORRALEJOS          ")</f>
        <v xml:space="preserve">CORRALEJOS          </v>
      </c>
      <c r="E1239" t="str">
        <f>T("TU ")</f>
        <v xml:space="preserve">TU </v>
      </c>
      <c r="F1239" t="str">
        <f>T("TURISMOS       ")</f>
        <v xml:space="preserve">TURISMOS       </v>
      </c>
      <c r="G1239" t="str">
        <f>T("De 8 a 11,99 CABALLOS FISCALES                    ")</f>
        <v xml:space="preserve">De 8 a 11,99 CABALLOS FISCALES                    </v>
      </c>
      <c r="H1239" t="str">
        <f>T("GASOLINA                                          ")</f>
        <v xml:space="preserve">GASOLINA                                          </v>
      </c>
      <c r="I1239">
        <v>743</v>
      </c>
    </row>
    <row r="1240" spans="1:9">
      <c r="A1240" t="str">
        <f>T("2018")</f>
        <v>2018</v>
      </c>
      <c r="B1240" t="str">
        <f>T("FISICO                                            ")</f>
        <v xml:space="preserve">FISICO                                            </v>
      </c>
      <c r="C1240" t="str">
        <f>T("BARAJAS             ")</f>
        <v xml:space="preserve">BARAJAS             </v>
      </c>
      <c r="D1240" t="str">
        <f>T("CORRALEJOS          ")</f>
        <v xml:space="preserve">CORRALEJOS          </v>
      </c>
      <c r="E1240" t="str">
        <f>T("TU ")</f>
        <v xml:space="preserve">TU </v>
      </c>
      <c r="F1240" t="str">
        <f>T("TURISMOS       ")</f>
        <v xml:space="preserve">TURISMOS       </v>
      </c>
      <c r="G1240" t="str">
        <f>T("De 12 a 15,99 CABALLOS FISCALES                   ")</f>
        <v xml:space="preserve">De 12 a 15,99 CABALLOS FISCALES                   </v>
      </c>
      <c r="H1240" t="str">
        <f>T("GASOLINA                                          ")</f>
        <v xml:space="preserve">GASOLINA                                          </v>
      </c>
      <c r="I1240">
        <v>250</v>
      </c>
    </row>
    <row r="1241" spans="1:9">
      <c r="A1241" t="str">
        <f>T("2018")</f>
        <v>2018</v>
      </c>
      <c r="B1241" t="str">
        <f>T("FISICO                                            ")</f>
        <v xml:space="preserve">FISICO                                            </v>
      </c>
      <c r="C1241" t="str">
        <f>T("BARAJAS             ")</f>
        <v xml:space="preserve">BARAJAS             </v>
      </c>
      <c r="D1241" t="str">
        <f>T("CORRALEJOS          ")</f>
        <v xml:space="preserve">CORRALEJOS          </v>
      </c>
      <c r="E1241" t="str">
        <f>T("TU ")</f>
        <v xml:space="preserve">TU </v>
      </c>
      <c r="F1241" t="str">
        <f>T("TURISMOS       ")</f>
        <v xml:space="preserve">TURISMOS       </v>
      </c>
      <c r="G1241" t="str">
        <f>T("De 16 a 19,99 CABALLOS FISCALES                   ")</f>
        <v xml:space="preserve">De 16 a 19,99 CABALLOS FISCALES                   </v>
      </c>
      <c r="H1241" t="str">
        <f>T("GASOLINA                                          ")</f>
        <v xml:space="preserve">GASOLINA                                          </v>
      </c>
      <c r="I1241">
        <v>76</v>
      </c>
    </row>
    <row r="1242" spans="1:9">
      <c r="A1242" t="str">
        <f>T("2018")</f>
        <v>2018</v>
      </c>
      <c r="B1242" t="str">
        <f>T("FISICO                                            ")</f>
        <v xml:space="preserve">FISICO                                            </v>
      </c>
      <c r="C1242" t="str">
        <f>T("BARAJAS             ")</f>
        <v xml:space="preserve">BARAJAS             </v>
      </c>
      <c r="D1242" t="str">
        <f>T("CORRALEJOS          ")</f>
        <v xml:space="preserve">CORRALEJOS          </v>
      </c>
      <c r="E1242" t="str">
        <f>T("TU ")</f>
        <v xml:space="preserve">TU </v>
      </c>
      <c r="F1242" t="str">
        <f>T("TURISMOS       ")</f>
        <v xml:space="preserve">TURISMOS       </v>
      </c>
      <c r="G1242" t="str">
        <f>T("De 20 CABALLOS FISCALES en adelante               ")</f>
        <v xml:space="preserve">De 20 CABALLOS FISCALES en adelante               </v>
      </c>
      <c r="H1242" t="str">
        <f>T("GASOLINA                                          ")</f>
        <v xml:space="preserve">GASOLINA                                          </v>
      </c>
      <c r="I1242">
        <v>64</v>
      </c>
    </row>
    <row r="1243" spans="1:9">
      <c r="A1243" t="str">
        <f>T("2018")</f>
        <v>2018</v>
      </c>
      <c r="B1243" t="str">
        <f>T("JURIDICO                                          ")</f>
        <v xml:space="preserve">JURIDICO                                          </v>
      </c>
      <c r="C1243" t="str">
        <f>T("BARAJAS             ")</f>
        <v xml:space="preserve">BARAJAS             </v>
      </c>
      <c r="D1243" t="str">
        <f>T("ALAMEDA DE OSUNA    ")</f>
        <v xml:space="preserve">ALAMEDA DE OSUNA    </v>
      </c>
      <c r="E1243" t="str">
        <f>T("TU ")</f>
        <v xml:space="preserve">TU </v>
      </c>
      <c r="F1243" t="str">
        <f>T("TURISMOS       ")</f>
        <v xml:space="preserve">TURISMOS       </v>
      </c>
      <c r="G1243" t="str">
        <f>T("De menos de 8 CABALLOS FISCALES                   ")</f>
        <v xml:space="preserve">De menos de 8 CABALLOS FISCALES                   </v>
      </c>
      <c r="H1243" t="str">
        <f>T("GASOLINA                                          ")</f>
        <v xml:space="preserve">GASOLINA                                          </v>
      </c>
      <c r="I1243">
        <v>11</v>
      </c>
    </row>
    <row r="1244" spans="1:9">
      <c r="A1244" t="str">
        <f>T("2018")</f>
        <v>2018</v>
      </c>
      <c r="B1244" t="str">
        <f>T("JURIDICO                                          ")</f>
        <v xml:space="preserve">JURIDICO                                          </v>
      </c>
      <c r="C1244" t="str">
        <f>T("BARAJAS             ")</f>
        <v xml:space="preserve">BARAJAS             </v>
      </c>
      <c r="D1244" t="str">
        <f>T("ALAMEDA DE OSUNA    ")</f>
        <v xml:space="preserve">ALAMEDA DE OSUNA    </v>
      </c>
      <c r="E1244" t="str">
        <f>T("TU ")</f>
        <v xml:space="preserve">TU </v>
      </c>
      <c r="F1244" t="str">
        <f>T("TURISMOS       ")</f>
        <v xml:space="preserve">TURISMOS       </v>
      </c>
      <c r="G1244" t="str">
        <f>T("De 8 a 11,99 CABALLOS FISCALES                    ")</f>
        <v xml:space="preserve">De 8 a 11,99 CABALLOS FISCALES                    </v>
      </c>
      <c r="H1244" t="str">
        <f>T("GASOLINA                                          ")</f>
        <v xml:space="preserve">GASOLINA                                          </v>
      </c>
      <c r="I1244">
        <v>68</v>
      </c>
    </row>
    <row r="1245" spans="1:9">
      <c r="A1245" t="str">
        <f>T("2018")</f>
        <v>2018</v>
      </c>
      <c r="B1245" t="str">
        <f>T("JURIDICO                                          ")</f>
        <v xml:space="preserve">JURIDICO                                          </v>
      </c>
      <c r="C1245" t="str">
        <f>T("BARAJAS             ")</f>
        <v xml:space="preserve">BARAJAS             </v>
      </c>
      <c r="D1245" t="str">
        <f>T("ALAMEDA DE OSUNA    ")</f>
        <v xml:space="preserve">ALAMEDA DE OSUNA    </v>
      </c>
      <c r="E1245" t="str">
        <f>T("TU ")</f>
        <v xml:space="preserve">TU </v>
      </c>
      <c r="F1245" t="str">
        <f>T("TURISMOS       ")</f>
        <v xml:space="preserve">TURISMOS       </v>
      </c>
      <c r="G1245" t="str">
        <f>T("De 12 a 15,99 CABALLOS FISCALES                   ")</f>
        <v xml:space="preserve">De 12 a 15,99 CABALLOS FISCALES                   </v>
      </c>
      <c r="H1245" t="str">
        <f>T("GASOLINA                                          ")</f>
        <v xml:space="preserve">GASOLINA                                          </v>
      </c>
      <c r="I1245">
        <v>39</v>
      </c>
    </row>
    <row r="1246" spans="1:9">
      <c r="A1246" t="str">
        <f>T("2018")</f>
        <v>2018</v>
      </c>
      <c r="B1246" t="str">
        <f>T("JURIDICO                                          ")</f>
        <v xml:space="preserve">JURIDICO                                          </v>
      </c>
      <c r="C1246" t="str">
        <f>T("BARAJAS             ")</f>
        <v xml:space="preserve">BARAJAS             </v>
      </c>
      <c r="D1246" t="str">
        <f>T("ALAMEDA DE OSUNA    ")</f>
        <v xml:space="preserve">ALAMEDA DE OSUNA    </v>
      </c>
      <c r="E1246" t="str">
        <f>T("TU ")</f>
        <v xml:space="preserve">TU </v>
      </c>
      <c r="F1246" t="str">
        <f>T("TURISMOS       ")</f>
        <v xml:space="preserve">TURISMOS       </v>
      </c>
      <c r="G1246" t="str">
        <f>T("De 16 a 19,99 CABALLOS FISCALES                   ")</f>
        <v xml:space="preserve">De 16 a 19,99 CABALLOS FISCALES                   </v>
      </c>
      <c r="H1246" t="str">
        <f>T("GASOLINA                                          ")</f>
        <v xml:space="preserve">GASOLINA                                          </v>
      </c>
      <c r="I1246">
        <v>17</v>
      </c>
    </row>
    <row r="1247" spans="1:9">
      <c r="A1247" t="str">
        <f>T("2018")</f>
        <v>2018</v>
      </c>
      <c r="B1247" t="str">
        <f>T("JURIDICO                                          ")</f>
        <v xml:space="preserve">JURIDICO                                          </v>
      </c>
      <c r="C1247" t="str">
        <f>T("BARAJAS             ")</f>
        <v xml:space="preserve">BARAJAS             </v>
      </c>
      <c r="D1247" t="str">
        <f>T("ALAMEDA DE OSUNA    ")</f>
        <v xml:space="preserve">ALAMEDA DE OSUNA    </v>
      </c>
      <c r="E1247" t="str">
        <f>T("TU ")</f>
        <v xml:space="preserve">TU </v>
      </c>
      <c r="F1247" t="str">
        <f>T("TURISMOS       ")</f>
        <v xml:space="preserve">TURISMOS       </v>
      </c>
      <c r="G1247" t="str">
        <f>T("De 20 CABALLOS FISCALES en adelante               ")</f>
        <v xml:space="preserve">De 20 CABALLOS FISCALES en adelante               </v>
      </c>
      <c r="H1247" t="str">
        <f>T("GASOLINA                                          ")</f>
        <v xml:space="preserve">GASOLINA                                          </v>
      </c>
      <c r="I1247">
        <v>16</v>
      </c>
    </row>
    <row r="1248" spans="1:9">
      <c r="A1248" t="str">
        <f>T("2018")</f>
        <v>2018</v>
      </c>
      <c r="B1248" t="str">
        <f>T("JURIDICO                                          ")</f>
        <v xml:space="preserve">JURIDICO                                          </v>
      </c>
      <c r="C1248" t="str">
        <f>T("BARAJAS             ")</f>
        <v xml:space="preserve">BARAJAS             </v>
      </c>
      <c r="D1248" t="str">
        <f>T("AEROPUERTO          ")</f>
        <v xml:space="preserve">AEROPUERTO          </v>
      </c>
      <c r="E1248" t="str">
        <f>T("TU ")</f>
        <v xml:space="preserve">TU </v>
      </c>
      <c r="F1248" t="str">
        <f>T("TURISMOS       ")</f>
        <v xml:space="preserve">TURISMOS       </v>
      </c>
      <c r="G1248" t="str">
        <f>T("De menos de 8 CABALLOS FISCALES                   ")</f>
        <v xml:space="preserve">De menos de 8 CABALLOS FISCALES                   </v>
      </c>
      <c r="H1248" t="str">
        <f>T("GASOLINA                                          ")</f>
        <v xml:space="preserve">GASOLINA                                          </v>
      </c>
      <c r="I1248">
        <v>10</v>
      </c>
    </row>
    <row r="1249" spans="1:9">
      <c r="A1249" t="str">
        <f>T("2018")</f>
        <v>2018</v>
      </c>
      <c r="B1249" t="str">
        <f>T("JURIDICO                                          ")</f>
        <v xml:space="preserve">JURIDICO                                          </v>
      </c>
      <c r="C1249" t="str">
        <f>T("BARAJAS             ")</f>
        <v xml:space="preserve">BARAJAS             </v>
      </c>
      <c r="D1249" t="str">
        <f>T("AEROPUERTO          ")</f>
        <v xml:space="preserve">AEROPUERTO          </v>
      </c>
      <c r="E1249" t="str">
        <f>T("TU ")</f>
        <v xml:space="preserve">TU </v>
      </c>
      <c r="F1249" t="str">
        <f>T("TURISMOS       ")</f>
        <v xml:space="preserve">TURISMOS       </v>
      </c>
      <c r="G1249" t="str">
        <f>T("De 8 a 11,99 CABALLOS FISCALES                    ")</f>
        <v xml:space="preserve">De 8 a 11,99 CABALLOS FISCALES                    </v>
      </c>
      <c r="H1249" t="str">
        <f>T("GASOLINA                                          ")</f>
        <v xml:space="preserve">GASOLINA                                          </v>
      </c>
      <c r="I1249">
        <v>22</v>
      </c>
    </row>
    <row r="1250" spans="1:9">
      <c r="A1250" t="str">
        <f>T("2018")</f>
        <v>2018</v>
      </c>
      <c r="B1250" t="str">
        <f>T("JURIDICO                                          ")</f>
        <v xml:space="preserve">JURIDICO                                          </v>
      </c>
      <c r="C1250" t="str">
        <f>T("BARAJAS             ")</f>
        <v xml:space="preserve">BARAJAS             </v>
      </c>
      <c r="D1250" t="str">
        <f>T("AEROPUERTO          ")</f>
        <v xml:space="preserve">AEROPUERTO          </v>
      </c>
      <c r="E1250" t="str">
        <f>T("TU ")</f>
        <v xml:space="preserve">TU </v>
      </c>
      <c r="F1250" t="str">
        <f>T("TURISMOS       ")</f>
        <v xml:space="preserve">TURISMOS       </v>
      </c>
      <c r="G1250" t="str">
        <f>T("De 12 a 15,99 CABALLOS FISCALES                   ")</f>
        <v xml:space="preserve">De 12 a 15,99 CABALLOS FISCALES                   </v>
      </c>
      <c r="H1250" t="str">
        <f>T("GASOLINA                                          ")</f>
        <v xml:space="preserve">GASOLINA                                          </v>
      </c>
      <c r="I1250">
        <v>8</v>
      </c>
    </row>
    <row r="1251" spans="1:9">
      <c r="A1251" t="str">
        <f>T("2018")</f>
        <v>2018</v>
      </c>
      <c r="B1251" t="str">
        <f>T("JURIDICO                                          ")</f>
        <v xml:space="preserve">JURIDICO                                          </v>
      </c>
      <c r="C1251" t="str">
        <f>T("BARAJAS             ")</f>
        <v xml:space="preserve">BARAJAS             </v>
      </c>
      <c r="D1251" t="str">
        <f>T("AEROPUERTO          ")</f>
        <v xml:space="preserve">AEROPUERTO          </v>
      </c>
      <c r="E1251" t="str">
        <f>T("TU ")</f>
        <v xml:space="preserve">TU </v>
      </c>
      <c r="F1251" t="str">
        <f>T("TURISMOS       ")</f>
        <v xml:space="preserve">TURISMOS       </v>
      </c>
      <c r="G1251" t="str">
        <f>T("De 16 a 19,99 CABALLOS FISCALES                   ")</f>
        <v xml:space="preserve">De 16 a 19,99 CABALLOS FISCALES                   </v>
      </c>
      <c r="H1251" t="str">
        <f>T("GASOLINA                                          ")</f>
        <v xml:space="preserve">GASOLINA                                          </v>
      </c>
      <c r="I1251">
        <v>3</v>
      </c>
    </row>
    <row r="1252" spans="1:9">
      <c r="A1252" t="str">
        <f>T("2018")</f>
        <v>2018</v>
      </c>
      <c r="B1252" t="str">
        <f>T("JURIDICO                                          ")</f>
        <v xml:space="preserve">JURIDICO                                          </v>
      </c>
      <c r="C1252" t="str">
        <f>T("BARAJAS             ")</f>
        <v xml:space="preserve">BARAJAS             </v>
      </c>
      <c r="D1252" t="str">
        <f>T("AEROPUERTO          ")</f>
        <v xml:space="preserve">AEROPUERTO          </v>
      </c>
      <c r="E1252" t="str">
        <f>T("TU ")</f>
        <v xml:space="preserve">TU </v>
      </c>
      <c r="F1252" t="str">
        <f>T("TURISMOS       ")</f>
        <v xml:space="preserve">TURISMOS       </v>
      </c>
      <c r="G1252" t="str">
        <f>T("De 20 CABALLOS FISCALES en adelante               ")</f>
        <v xml:space="preserve">De 20 CABALLOS FISCALES en adelante               </v>
      </c>
      <c r="H1252" t="str">
        <f>T("GASOLINA                                          ")</f>
        <v xml:space="preserve">GASOLINA                                          </v>
      </c>
      <c r="I1252">
        <v>8</v>
      </c>
    </row>
    <row r="1253" spans="1:9">
      <c r="A1253" t="str">
        <f>T("2018")</f>
        <v>2018</v>
      </c>
      <c r="B1253" t="str">
        <f>T("JURIDICO                                          ")</f>
        <v xml:space="preserve">JURIDICO                                          </v>
      </c>
      <c r="C1253" t="str">
        <f>T("BARAJAS             ")</f>
        <v xml:space="preserve">BARAJAS             </v>
      </c>
      <c r="D1253" t="str">
        <f>T("CASCO H.BARAJAS     ")</f>
        <v xml:space="preserve">CASCO H.BARAJAS     </v>
      </c>
      <c r="E1253" t="str">
        <f>T("TU ")</f>
        <v xml:space="preserve">TU </v>
      </c>
      <c r="F1253" t="str">
        <f>T("TURISMOS       ")</f>
        <v xml:space="preserve">TURISMOS       </v>
      </c>
      <c r="G1253" t="str">
        <f>T("De menos de 8 CABALLOS FISCALES                   ")</f>
        <v xml:space="preserve">De menos de 8 CABALLOS FISCALES                   </v>
      </c>
      <c r="H1253" t="str">
        <f>T("GASOLINA                                          ")</f>
        <v xml:space="preserve">GASOLINA                                          </v>
      </c>
      <c r="I1253">
        <v>5</v>
      </c>
    </row>
    <row r="1254" spans="1:9">
      <c r="A1254" t="str">
        <f>T("2018")</f>
        <v>2018</v>
      </c>
      <c r="B1254" t="str">
        <f>T("JURIDICO                                          ")</f>
        <v xml:space="preserve">JURIDICO                                          </v>
      </c>
      <c r="C1254" t="str">
        <f>T("BARAJAS             ")</f>
        <v xml:space="preserve">BARAJAS             </v>
      </c>
      <c r="D1254" t="str">
        <f>T("CASCO H.BARAJAS     ")</f>
        <v xml:space="preserve">CASCO H.BARAJAS     </v>
      </c>
      <c r="E1254" t="str">
        <f>T("TU ")</f>
        <v xml:space="preserve">TU </v>
      </c>
      <c r="F1254" t="str">
        <f>T("TURISMOS       ")</f>
        <v xml:space="preserve">TURISMOS       </v>
      </c>
      <c r="G1254" t="str">
        <f>T("De 8 a 11,99 CABALLOS FISCALES                    ")</f>
        <v xml:space="preserve">De 8 a 11,99 CABALLOS FISCALES                    </v>
      </c>
      <c r="H1254" t="str">
        <f>T("GASOLINA                                          ")</f>
        <v xml:space="preserve">GASOLINA                                          </v>
      </c>
      <c r="I1254">
        <v>36</v>
      </c>
    </row>
    <row r="1255" spans="1:9">
      <c r="A1255" t="str">
        <f>T("2018")</f>
        <v>2018</v>
      </c>
      <c r="B1255" t="str">
        <f>T("JURIDICO                                          ")</f>
        <v xml:space="preserve">JURIDICO                                          </v>
      </c>
      <c r="C1255" t="str">
        <f>T("BARAJAS             ")</f>
        <v xml:space="preserve">BARAJAS             </v>
      </c>
      <c r="D1255" t="str">
        <f>T("CASCO H.BARAJAS     ")</f>
        <v xml:space="preserve">CASCO H.BARAJAS     </v>
      </c>
      <c r="E1255" t="str">
        <f>T("TU ")</f>
        <v xml:space="preserve">TU </v>
      </c>
      <c r="F1255" t="str">
        <f>T("TURISMOS       ")</f>
        <v xml:space="preserve">TURISMOS       </v>
      </c>
      <c r="G1255" t="str">
        <f>T("De 12 a 15,99 CABALLOS FISCALES                   ")</f>
        <v xml:space="preserve">De 12 a 15,99 CABALLOS FISCALES                   </v>
      </c>
      <c r="H1255" t="str">
        <f>T("GASOLINA                                          ")</f>
        <v xml:space="preserve">GASOLINA                                          </v>
      </c>
      <c r="I1255">
        <v>16</v>
      </c>
    </row>
    <row r="1256" spans="1:9">
      <c r="A1256" t="str">
        <f>T("2018")</f>
        <v>2018</v>
      </c>
      <c r="B1256" t="str">
        <f>T("JURIDICO                                          ")</f>
        <v xml:space="preserve">JURIDICO                                          </v>
      </c>
      <c r="C1256" t="str">
        <f>T("BARAJAS             ")</f>
        <v xml:space="preserve">BARAJAS             </v>
      </c>
      <c r="D1256" t="str">
        <f>T("CASCO H.BARAJAS     ")</f>
        <v xml:space="preserve">CASCO H.BARAJAS     </v>
      </c>
      <c r="E1256" t="str">
        <f>T("TU ")</f>
        <v xml:space="preserve">TU </v>
      </c>
      <c r="F1256" t="str">
        <f>T("TURISMOS       ")</f>
        <v xml:space="preserve">TURISMOS       </v>
      </c>
      <c r="G1256" t="str">
        <f>T("De 16 a 19,99 CABALLOS FISCALES                   ")</f>
        <v xml:space="preserve">De 16 a 19,99 CABALLOS FISCALES                   </v>
      </c>
      <c r="H1256" t="str">
        <f>T("GASOLINA                                          ")</f>
        <v xml:space="preserve">GASOLINA                                          </v>
      </c>
      <c r="I1256">
        <v>5</v>
      </c>
    </row>
    <row r="1257" spans="1:9">
      <c r="A1257" t="str">
        <f>T("2018")</f>
        <v>2018</v>
      </c>
      <c r="B1257" t="str">
        <f>T("JURIDICO                                          ")</f>
        <v xml:space="preserve">JURIDICO                                          </v>
      </c>
      <c r="C1257" t="str">
        <f>T("BARAJAS             ")</f>
        <v xml:space="preserve">BARAJAS             </v>
      </c>
      <c r="D1257" t="str">
        <f>T("CASCO H.BARAJAS     ")</f>
        <v xml:space="preserve">CASCO H.BARAJAS     </v>
      </c>
      <c r="E1257" t="str">
        <f>T("TU ")</f>
        <v xml:space="preserve">TU </v>
      </c>
      <c r="F1257" t="str">
        <f>T("TURISMOS       ")</f>
        <v xml:space="preserve">TURISMOS       </v>
      </c>
      <c r="G1257" t="str">
        <f>T("De 20 CABALLOS FISCALES en adelante               ")</f>
        <v xml:space="preserve">De 20 CABALLOS FISCALES en adelante               </v>
      </c>
      <c r="H1257" t="str">
        <f>T("GASOLINA                                          ")</f>
        <v xml:space="preserve">GASOLINA                                          </v>
      </c>
      <c r="I1257">
        <v>3</v>
      </c>
    </row>
    <row r="1258" spans="1:9">
      <c r="A1258" t="str">
        <f>T("2018")</f>
        <v>2018</v>
      </c>
      <c r="B1258" t="str">
        <f>T("JURIDICO                                          ")</f>
        <v xml:space="preserve">JURIDICO                                          </v>
      </c>
      <c r="C1258" t="str">
        <f>T("BARAJAS             ")</f>
        <v xml:space="preserve">BARAJAS             </v>
      </c>
      <c r="D1258" t="str">
        <f>T("TIMON               ")</f>
        <v xml:space="preserve">TIMON               </v>
      </c>
      <c r="E1258" t="str">
        <f>T("TU ")</f>
        <v xml:space="preserve">TU </v>
      </c>
      <c r="F1258" t="str">
        <f>T("TURISMOS       ")</f>
        <v xml:space="preserve">TURISMOS       </v>
      </c>
      <c r="G1258" t="str">
        <f>T("De menos de 8 CABALLOS FISCALES                   ")</f>
        <v xml:space="preserve">De menos de 8 CABALLOS FISCALES                   </v>
      </c>
      <c r="H1258" t="str">
        <f>T("GASOLINA                                          ")</f>
        <v xml:space="preserve">GASOLINA                                          </v>
      </c>
      <c r="I1258">
        <v>6</v>
      </c>
    </row>
    <row r="1259" spans="1:9">
      <c r="A1259" t="str">
        <f>T("2018")</f>
        <v>2018</v>
      </c>
      <c r="B1259" t="str">
        <f>T("JURIDICO                                          ")</f>
        <v xml:space="preserve">JURIDICO                                          </v>
      </c>
      <c r="C1259" t="str">
        <f>T("BARAJAS             ")</f>
        <v xml:space="preserve">BARAJAS             </v>
      </c>
      <c r="D1259" t="str">
        <f>T("TIMON               ")</f>
        <v xml:space="preserve">TIMON               </v>
      </c>
      <c r="E1259" t="str">
        <f>T("TU ")</f>
        <v xml:space="preserve">TU </v>
      </c>
      <c r="F1259" t="str">
        <f>T("TURISMOS       ")</f>
        <v xml:space="preserve">TURISMOS       </v>
      </c>
      <c r="G1259" t="str">
        <f>T("De 8 a 11,99 CABALLOS FISCALES                    ")</f>
        <v xml:space="preserve">De 8 a 11,99 CABALLOS FISCALES                    </v>
      </c>
      <c r="H1259" t="str">
        <f>T("GASOLINA                                          ")</f>
        <v xml:space="preserve">GASOLINA                                          </v>
      </c>
      <c r="I1259">
        <v>24</v>
      </c>
    </row>
    <row r="1260" spans="1:9">
      <c r="A1260" t="str">
        <f>T("2018")</f>
        <v>2018</v>
      </c>
      <c r="B1260" t="str">
        <f>T("JURIDICO                                          ")</f>
        <v xml:space="preserve">JURIDICO                                          </v>
      </c>
      <c r="C1260" t="str">
        <f>T("BARAJAS             ")</f>
        <v xml:space="preserve">BARAJAS             </v>
      </c>
      <c r="D1260" t="str">
        <f>T("TIMON               ")</f>
        <v xml:space="preserve">TIMON               </v>
      </c>
      <c r="E1260" t="str">
        <f>T("TU ")</f>
        <v xml:space="preserve">TU </v>
      </c>
      <c r="F1260" t="str">
        <f>T("TURISMOS       ")</f>
        <v xml:space="preserve">TURISMOS       </v>
      </c>
      <c r="G1260" t="str">
        <f>T("De 12 a 15,99 CABALLOS FISCALES                   ")</f>
        <v xml:space="preserve">De 12 a 15,99 CABALLOS FISCALES                   </v>
      </c>
      <c r="H1260" t="str">
        <f>T("GASOLINA                                          ")</f>
        <v xml:space="preserve">GASOLINA                                          </v>
      </c>
      <c r="I1260">
        <v>7</v>
      </c>
    </row>
    <row r="1261" spans="1:9">
      <c r="A1261" t="str">
        <f>T("2018")</f>
        <v>2018</v>
      </c>
      <c r="B1261" t="str">
        <f>T("JURIDICO                                          ")</f>
        <v xml:space="preserve">JURIDICO                                          </v>
      </c>
      <c r="C1261" t="str">
        <f>T("BARAJAS             ")</f>
        <v xml:space="preserve">BARAJAS             </v>
      </c>
      <c r="D1261" t="str">
        <f>T("TIMON               ")</f>
        <v xml:space="preserve">TIMON               </v>
      </c>
      <c r="E1261" t="str">
        <f>T("TU ")</f>
        <v xml:space="preserve">TU </v>
      </c>
      <c r="F1261" t="str">
        <f>T("TURISMOS       ")</f>
        <v xml:space="preserve">TURISMOS       </v>
      </c>
      <c r="G1261" t="str">
        <f>T("De 16 a 19,99 CABALLOS FISCALES                   ")</f>
        <v xml:space="preserve">De 16 a 19,99 CABALLOS FISCALES                   </v>
      </c>
      <c r="H1261" t="str">
        <f>T("GASOLINA                                          ")</f>
        <v xml:space="preserve">GASOLINA                                          </v>
      </c>
      <c r="I1261">
        <v>3</v>
      </c>
    </row>
    <row r="1262" spans="1:9">
      <c r="A1262" t="str">
        <f>T("2018")</f>
        <v>2018</v>
      </c>
      <c r="B1262" t="str">
        <f>T("JURIDICO                                          ")</f>
        <v xml:space="preserve">JURIDICO                                          </v>
      </c>
      <c r="C1262" t="str">
        <f>T("BARAJAS             ")</f>
        <v xml:space="preserve">BARAJAS             </v>
      </c>
      <c r="D1262" t="str">
        <f>T("TIMON               ")</f>
        <v xml:space="preserve">TIMON               </v>
      </c>
      <c r="E1262" t="str">
        <f>T("TU ")</f>
        <v xml:space="preserve">TU </v>
      </c>
      <c r="F1262" t="str">
        <f>T("TURISMOS       ")</f>
        <v xml:space="preserve">TURISMOS       </v>
      </c>
      <c r="G1262" t="str">
        <f>T("De 20 CABALLOS FISCALES en adelante               ")</f>
        <v xml:space="preserve">De 20 CABALLOS FISCALES en adelante               </v>
      </c>
      <c r="H1262" t="str">
        <f>T("GASOLINA                                          ")</f>
        <v xml:space="preserve">GASOLINA                                          </v>
      </c>
      <c r="I1262">
        <v>2</v>
      </c>
    </row>
    <row r="1263" spans="1:9">
      <c r="A1263" t="str">
        <f>T("2018")</f>
        <v>2018</v>
      </c>
      <c r="B1263" t="str">
        <f>T("JURIDICO                                          ")</f>
        <v xml:space="preserve">JURIDICO                                          </v>
      </c>
      <c r="C1263" t="str">
        <f>T("BARAJAS             ")</f>
        <v xml:space="preserve">BARAJAS             </v>
      </c>
      <c r="D1263" t="str">
        <f>T("CORRALEJOS          ")</f>
        <v xml:space="preserve">CORRALEJOS          </v>
      </c>
      <c r="E1263" t="str">
        <f>T("TU ")</f>
        <v xml:space="preserve">TU </v>
      </c>
      <c r="F1263" t="str">
        <f>T("TURISMOS       ")</f>
        <v xml:space="preserve">TURISMOS       </v>
      </c>
      <c r="G1263" t="str">
        <f>T("De menos de 8 CABALLOS FISCALES                   ")</f>
        <v xml:space="preserve">De menos de 8 CABALLOS FISCALES                   </v>
      </c>
      <c r="H1263" t="str">
        <f>T("GASOLINA                                          ")</f>
        <v xml:space="preserve">GASOLINA                                          </v>
      </c>
      <c r="I1263">
        <v>13</v>
      </c>
    </row>
    <row r="1264" spans="1:9">
      <c r="A1264" t="str">
        <f>T("2018")</f>
        <v>2018</v>
      </c>
      <c r="B1264" t="str">
        <f>T("JURIDICO                                          ")</f>
        <v xml:space="preserve">JURIDICO                                          </v>
      </c>
      <c r="C1264" t="str">
        <f>T("BARAJAS             ")</f>
        <v xml:space="preserve">BARAJAS             </v>
      </c>
      <c r="D1264" t="str">
        <f>T("CORRALEJOS          ")</f>
        <v xml:space="preserve">CORRALEJOS          </v>
      </c>
      <c r="E1264" t="str">
        <f>T("TU ")</f>
        <v xml:space="preserve">TU </v>
      </c>
      <c r="F1264" t="str">
        <f>T("TURISMOS       ")</f>
        <v xml:space="preserve">TURISMOS       </v>
      </c>
      <c r="G1264" t="str">
        <f>T("De 8 a 11,99 CABALLOS FISCALES                    ")</f>
        <v xml:space="preserve">De 8 a 11,99 CABALLOS FISCALES                    </v>
      </c>
      <c r="H1264" t="str">
        <f>T("GASOLINA                                          ")</f>
        <v xml:space="preserve">GASOLINA                                          </v>
      </c>
      <c r="I1264">
        <v>25</v>
      </c>
    </row>
    <row r="1265" spans="1:9">
      <c r="A1265" t="str">
        <f>T("2018")</f>
        <v>2018</v>
      </c>
      <c r="B1265" t="str">
        <f>T("JURIDICO                                          ")</f>
        <v xml:space="preserve">JURIDICO                                          </v>
      </c>
      <c r="C1265" t="str">
        <f>T("BARAJAS             ")</f>
        <v xml:space="preserve">BARAJAS             </v>
      </c>
      <c r="D1265" t="str">
        <f>T("CORRALEJOS          ")</f>
        <v xml:space="preserve">CORRALEJOS          </v>
      </c>
      <c r="E1265" t="str">
        <f>T("TU ")</f>
        <v xml:space="preserve">TU </v>
      </c>
      <c r="F1265" t="str">
        <f>T("TURISMOS       ")</f>
        <v xml:space="preserve">TURISMOS       </v>
      </c>
      <c r="G1265" t="str">
        <f>T("De 12 a 15,99 CABALLOS FISCALES                   ")</f>
        <v xml:space="preserve">De 12 a 15,99 CABALLOS FISCALES                   </v>
      </c>
      <c r="H1265" t="str">
        <f>T("GASOLINA                                          ")</f>
        <v xml:space="preserve">GASOLINA                                          </v>
      </c>
      <c r="I1265">
        <v>22</v>
      </c>
    </row>
    <row r="1266" spans="1:9">
      <c r="A1266" t="str">
        <f>T("2018")</f>
        <v>2018</v>
      </c>
      <c r="B1266" t="str">
        <f>T("JURIDICO                                          ")</f>
        <v xml:space="preserve">JURIDICO                                          </v>
      </c>
      <c r="C1266" t="str">
        <f>T("BARAJAS             ")</f>
        <v xml:space="preserve">BARAJAS             </v>
      </c>
      <c r="D1266" t="str">
        <f>T("CORRALEJOS          ")</f>
        <v xml:space="preserve">CORRALEJOS          </v>
      </c>
      <c r="E1266" t="str">
        <f>T("TU ")</f>
        <v xml:space="preserve">TU </v>
      </c>
      <c r="F1266" t="str">
        <f>T("TURISMOS       ")</f>
        <v xml:space="preserve">TURISMOS       </v>
      </c>
      <c r="G1266" t="str">
        <f>T("De 16 a 19,99 CABALLOS FISCALES                   ")</f>
        <v xml:space="preserve">De 16 a 19,99 CABALLOS FISCALES                   </v>
      </c>
      <c r="H1266" t="str">
        <f>T("GASOLINA                                          ")</f>
        <v xml:space="preserve">GASOLINA                                          </v>
      </c>
      <c r="I1266">
        <v>9</v>
      </c>
    </row>
    <row r="1267" spans="1:9">
      <c r="A1267" t="str">
        <f>T("2018")</f>
        <v>2018</v>
      </c>
      <c r="B1267" t="str">
        <f>T("JURIDICO                                          ")</f>
        <v xml:space="preserve">JURIDICO                                          </v>
      </c>
      <c r="C1267" t="str">
        <f>T("BARAJAS             ")</f>
        <v xml:space="preserve">BARAJAS             </v>
      </c>
      <c r="D1267" t="str">
        <f>T("CORRALEJOS          ")</f>
        <v xml:space="preserve">CORRALEJOS          </v>
      </c>
      <c r="E1267" t="str">
        <f>T("TU ")</f>
        <v xml:space="preserve">TU </v>
      </c>
      <c r="F1267" t="str">
        <f>T("TURISMOS       ")</f>
        <v xml:space="preserve">TURISMOS       </v>
      </c>
      <c r="G1267" t="str">
        <f>T("De 20 CABALLOS FISCALES en adelante               ")</f>
        <v xml:space="preserve">De 20 CABALLOS FISCALES en adelante               </v>
      </c>
      <c r="H1267" t="str">
        <f>T("GASOLINA                                          ")</f>
        <v xml:space="preserve">GASOLINA                                          </v>
      </c>
      <c r="I1267">
        <v>9</v>
      </c>
    </row>
    <row r="1268" spans="1:9">
      <c r="A1268" t="str">
        <f>T("2018")</f>
        <v>2018</v>
      </c>
      <c r="B1268" t="str">
        <f>T("FISICO                                            ")</f>
        <v xml:space="preserve">FISICO                                            </v>
      </c>
      <c r="C1268" t="str">
        <f>T("BARAJAS             ")</f>
        <v xml:space="preserve">BARAJAS             </v>
      </c>
      <c r="D1268" t="str">
        <f>T("SIN BARRIO          ")</f>
        <v xml:space="preserve">SIN BARRIO          </v>
      </c>
      <c r="E1268" t="str">
        <f>T("TU ")</f>
        <v xml:space="preserve">TU </v>
      </c>
      <c r="F1268" t="str">
        <f>T("TURISMOS       ")</f>
        <v xml:space="preserve">TURISMOS       </v>
      </c>
      <c r="G1268" t="str">
        <f>T("De 12 a 15,99 CABALLOS FISCALES                   ")</f>
        <v xml:space="preserve">De 12 a 15,99 CABALLOS FISCALES                   </v>
      </c>
      <c r="H1268" t="str">
        <f>T("HÍBRIDO                                           ")</f>
        <v xml:space="preserve">HÍBRIDO                                           </v>
      </c>
      <c r="I1268">
        <v>1</v>
      </c>
    </row>
    <row r="1269" spans="1:9">
      <c r="A1269" t="str">
        <f>T("2018")</f>
        <v>2018</v>
      </c>
      <c r="B1269" t="str">
        <f>T("FISICO                                            ")</f>
        <v xml:space="preserve">FISICO                                            </v>
      </c>
      <c r="C1269" t="str">
        <f>T("BARAJAS             ")</f>
        <v xml:space="preserve">BARAJAS             </v>
      </c>
      <c r="D1269" t="str">
        <f>T("ALAMEDA DE OSUNA    ")</f>
        <v xml:space="preserve">ALAMEDA DE OSUNA    </v>
      </c>
      <c r="E1269" t="str">
        <f>T("TU ")</f>
        <v xml:space="preserve">TU </v>
      </c>
      <c r="F1269" t="str">
        <f>T("TURISMOS       ")</f>
        <v xml:space="preserve">TURISMOS       </v>
      </c>
      <c r="G1269" t="str">
        <f>T("De 8 a 11,99 CABALLOS FISCALES                    ")</f>
        <v xml:space="preserve">De 8 a 11,99 CABALLOS FISCALES                    </v>
      </c>
      <c r="H1269" t="str">
        <f>T("HÍBRIDO                                           ")</f>
        <v xml:space="preserve">HÍBRIDO                                           </v>
      </c>
      <c r="I1269">
        <v>28</v>
      </c>
    </row>
    <row r="1270" spans="1:9">
      <c r="A1270" t="str">
        <f>T("2018")</f>
        <v>2018</v>
      </c>
      <c r="B1270" t="str">
        <f>T("FISICO                                            ")</f>
        <v xml:space="preserve">FISICO                                            </v>
      </c>
      <c r="C1270" t="str">
        <f>T("BARAJAS             ")</f>
        <v xml:space="preserve">BARAJAS             </v>
      </c>
      <c r="D1270" t="str">
        <f>T("ALAMEDA DE OSUNA    ")</f>
        <v xml:space="preserve">ALAMEDA DE OSUNA    </v>
      </c>
      <c r="E1270" t="str">
        <f>T("TU ")</f>
        <v xml:space="preserve">TU </v>
      </c>
      <c r="F1270" t="str">
        <f>T("TURISMOS       ")</f>
        <v xml:space="preserve">TURISMOS       </v>
      </c>
      <c r="G1270" t="str">
        <f>T("De 12 a 15,99 CABALLOS FISCALES                   ")</f>
        <v xml:space="preserve">De 12 a 15,99 CABALLOS FISCALES                   </v>
      </c>
      <c r="H1270" t="str">
        <f>T("HÍBRIDO                                           ")</f>
        <v xml:space="preserve">HÍBRIDO                                           </v>
      </c>
      <c r="I1270">
        <v>72</v>
      </c>
    </row>
    <row r="1271" spans="1:9">
      <c r="A1271" t="str">
        <f>T("2018")</f>
        <v>2018</v>
      </c>
      <c r="B1271" t="str">
        <f>T("FISICO                                            ")</f>
        <v xml:space="preserve">FISICO                                            </v>
      </c>
      <c r="C1271" t="str">
        <f>T("BARAJAS             ")</f>
        <v xml:space="preserve">BARAJAS             </v>
      </c>
      <c r="D1271" t="str">
        <f>T("AEROPUERTO          ")</f>
        <v xml:space="preserve">AEROPUERTO          </v>
      </c>
      <c r="E1271" t="str">
        <f>T("TU ")</f>
        <v xml:space="preserve">TU </v>
      </c>
      <c r="F1271" t="str">
        <f>T("TURISMOS       ")</f>
        <v xml:space="preserve">TURISMOS       </v>
      </c>
      <c r="G1271" t="str">
        <f>T("De 12 a 15,99 CABALLOS FISCALES                   ")</f>
        <v xml:space="preserve">De 12 a 15,99 CABALLOS FISCALES                   </v>
      </c>
      <c r="H1271" t="str">
        <f>T("HÍBRIDO                                           ")</f>
        <v xml:space="preserve">HÍBRIDO                                           </v>
      </c>
      <c r="I1271">
        <v>1</v>
      </c>
    </row>
    <row r="1272" spans="1:9">
      <c r="A1272" t="str">
        <f>T("2018")</f>
        <v>2018</v>
      </c>
      <c r="B1272" t="str">
        <f>T("FISICO                                            ")</f>
        <v xml:space="preserve">FISICO                                            </v>
      </c>
      <c r="C1272" t="str">
        <f>T("BARAJAS             ")</f>
        <v xml:space="preserve">BARAJAS             </v>
      </c>
      <c r="D1272" t="str">
        <f>T("CASCO H.BARAJAS     ")</f>
        <v xml:space="preserve">CASCO H.BARAJAS     </v>
      </c>
      <c r="E1272" t="str">
        <f>T("TU ")</f>
        <v xml:space="preserve">TU </v>
      </c>
      <c r="F1272" t="str">
        <f>T("TURISMOS       ")</f>
        <v xml:space="preserve">TURISMOS       </v>
      </c>
      <c r="G1272" t="str">
        <f>T("De 8 a 11,99 CABALLOS FISCALES                    ")</f>
        <v xml:space="preserve">De 8 a 11,99 CABALLOS FISCALES                    </v>
      </c>
      <c r="H1272" t="str">
        <f>T("HÍBRIDO                                           ")</f>
        <v xml:space="preserve">HÍBRIDO                                           </v>
      </c>
      <c r="I1272">
        <v>2</v>
      </c>
    </row>
    <row r="1273" spans="1:9">
      <c r="A1273" t="str">
        <f>T("2018")</f>
        <v>2018</v>
      </c>
      <c r="B1273" t="str">
        <f>T("FISICO                                            ")</f>
        <v xml:space="preserve">FISICO                                            </v>
      </c>
      <c r="C1273" t="str">
        <f>T("BARAJAS             ")</f>
        <v xml:space="preserve">BARAJAS             </v>
      </c>
      <c r="D1273" t="str">
        <f>T("CASCO H.BARAJAS     ")</f>
        <v xml:space="preserve">CASCO H.BARAJAS     </v>
      </c>
      <c r="E1273" t="str">
        <f>T("TU ")</f>
        <v xml:space="preserve">TU </v>
      </c>
      <c r="F1273" t="str">
        <f>T("TURISMOS       ")</f>
        <v xml:space="preserve">TURISMOS       </v>
      </c>
      <c r="G1273" t="str">
        <f>T("De 12 a 15,99 CABALLOS FISCALES                   ")</f>
        <v xml:space="preserve">De 12 a 15,99 CABALLOS FISCALES                   </v>
      </c>
      <c r="H1273" t="str">
        <f>T("HÍBRIDO                                           ")</f>
        <v xml:space="preserve">HÍBRIDO                                           </v>
      </c>
      <c r="I1273">
        <v>6</v>
      </c>
    </row>
    <row r="1274" spans="1:9">
      <c r="A1274" t="str">
        <f>T("2018")</f>
        <v>2018</v>
      </c>
      <c r="B1274" t="str">
        <f>T("FISICO                                            ")</f>
        <v xml:space="preserve">FISICO                                            </v>
      </c>
      <c r="C1274" t="str">
        <f>T("BARAJAS             ")</f>
        <v xml:space="preserve">BARAJAS             </v>
      </c>
      <c r="D1274" t="str">
        <f>T("TIMON               ")</f>
        <v xml:space="preserve">TIMON               </v>
      </c>
      <c r="E1274" t="str">
        <f>T("TU ")</f>
        <v xml:space="preserve">TU </v>
      </c>
      <c r="F1274" t="str">
        <f>T("TURISMOS       ")</f>
        <v xml:space="preserve">TURISMOS       </v>
      </c>
      <c r="G1274" t="str">
        <f>T("De menos de 8 CABALLOS FISCALES                   ")</f>
        <v xml:space="preserve">De menos de 8 CABALLOS FISCALES                   </v>
      </c>
      <c r="H1274" t="str">
        <f>T("HÍBRIDO                                           ")</f>
        <v xml:space="preserve">HÍBRIDO                                           </v>
      </c>
      <c r="I1274">
        <v>1</v>
      </c>
    </row>
    <row r="1275" spans="1:9">
      <c r="A1275" t="str">
        <f>T("2018")</f>
        <v>2018</v>
      </c>
      <c r="B1275" t="str">
        <f>T("FISICO                                            ")</f>
        <v xml:space="preserve">FISICO                                            </v>
      </c>
      <c r="C1275" t="str">
        <f>T("BARAJAS             ")</f>
        <v xml:space="preserve">BARAJAS             </v>
      </c>
      <c r="D1275" t="str">
        <f>T("TIMON               ")</f>
        <v xml:space="preserve">TIMON               </v>
      </c>
      <c r="E1275" t="str">
        <f>T("TU ")</f>
        <v xml:space="preserve">TU </v>
      </c>
      <c r="F1275" t="str">
        <f>T("TURISMOS       ")</f>
        <v xml:space="preserve">TURISMOS       </v>
      </c>
      <c r="G1275" t="str">
        <f>T("De 8 a 11,99 CABALLOS FISCALES                    ")</f>
        <v xml:space="preserve">De 8 a 11,99 CABALLOS FISCALES                    </v>
      </c>
      <c r="H1275" t="str">
        <f>T("HÍBRIDO                                           ")</f>
        <v xml:space="preserve">HÍBRIDO                                           </v>
      </c>
      <c r="I1275">
        <v>9</v>
      </c>
    </row>
    <row r="1276" spans="1:9">
      <c r="A1276" t="str">
        <f>T("2018")</f>
        <v>2018</v>
      </c>
      <c r="B1276" t="str">
        <f>T("FISICO                                            ")</f>
        <v xml:space="preserve">FISICO                                            </v>
      </c>
      <c r="C1276" t="str">
        <f>T("BARAJAS             ")</f>
        <v xml:space="preserve">BARAJAS             </v>
      </c>
      <c r="D1276" t="str">
        <f>T("TIMON               ")</f>
        <v xml:space="preserve">TIMON               </v>
      </c>
      <c r="E1276" t="str">
        <f>T("TU ")</f>
        <v xml:space="preserve">TU </v>
      </c>
      <c r="F1276" t="str">
        <f>T("TURISMOS       ")</f>
        <v xml:space="preserve">TURISMOS       </v>
      </c>
      <c r="G1276" t="str">
        <f>T("De 12 a 15,99 CABALLOS FISCALES                   ")</f>
        <v xml:space="preserve">De 12 a 15,99 CABALLOS FISCALES                   </v>
      </c>
      <c r="H1276" t="str">
        <f>T("HÍBRIDO                                           ")</f>
        <v xml:space="preserve">HÍBRIDO                                           </v>
      </c>
      <c r="I1276">
        <v>45</v>
      </c>
    </row>
    <row r="1277" spans="1:9">
      <c r="A1277" t="str">
        <f>T("2018")</f>
        <v>2018</v>
      </c>
      <c r="B1277" t="str">
        <f>T("FISICO                                            ")</f>
        <v xml:space="preserve">FISICO                                            </v>
      </c>
      <c r="C1277" t="str">
        <f>T("BARAJAS             ")</f>
        <v xml:space="preserve">BARAJAS             </v>
      </c>
      <c r="D1277" t="str">
        <f>T("CORRALEJOS          ")</f>
        <v xml:space="preserve">CORRALEJOS          </v>
      </c>
      <c r="E1277" t="str">
        <f>T("TU ")</f>
        <v xml:space="preserve">TU </v>
      </c>
      <c r="F1277" t="str">
        <f>T("TURISMOS       ")</f>
        <v xml:space="preserve">TURISMOS       </v>
      </c>
      <c r="G1277" t="str">
        <f>T("De 8 a 11,99 CABALLOS FISCALES                    ")</f>
        <v xml:space="preserve">De 8 a 11,99 CABALLOS FISCALES                    </v>
      </c>
      <c r="H1277" t="str">
        <f>T("HÍBRIDO                                           ")</f>
        <v xml:space="preserve">HÍBRIDO                                           </v>
      </c>
      <c r="I1277">
        <v>11</v>
      </c>
    </row>
    <row r="1278" spans="1:9">
      <c r="A1278" t="str">
        <f>T("2018")</f>
        <v>2018</v>
      </c>
      <c r="B1278" t="str">
        <f>T("FISICO                                            ")</f>
        <v xml:space="preserve">FISICO                                            </v>
      </c>
      <c r="C1278" t="str">
        <f>T("BARAJAS             ")</f>
        <v xml:space="preserve">BARAJAS             </v>
      </c>
      <c r="D1278" t="str">
        <f>T("CORRALEJOS          ")</f>
        <v xml:space="preserve">CORRALEJOS          </v>
      </c>
      <c r="E1278" t="str">
        <f>T("TU ")</f>
        <v xml:space="preserve">TU </v>
      </c>
      <c r="F1278" t="str">
        <f>T("TURISMOS       ")</f>
        <v xml:space="preserve">TURISMOS       </v>
      </c>
      <c r="G1278" t="str">
        <f>T("De 12 a 15,99 CABALLOS FISCALES                   ")</f>
        <v xml:space="preserve">De 12 a 15,99 CABALLOS FISCALES                   </v>
      </c>
      <c r="H1278" t="str">
        <f>T("HÍBRIDO                                           ")</f>
        <v xml:space="preserve">HÍBRIDO                                           </v>
      </c>
      <c r="I1278">
        <v>26</v>
      </c>
    </row>
    <row r="1279" spans="1:9">
      <c r="A1279" t="str">
        <f>T("2018")</f>
        <v>2018</v>
      </c>
      <c r="B1279" t="str">
        <f>T("JURIDICO                                          ")</f>
        <v xml:space="preserve">JURIDICO                                          </v>
      </c>
      <c r="C1279" t="str">
        <f>T("BARAJAS             ")</f>
        <v xml:space="preserve">BARAJAS             </v>
      </c>
      <c r="D1279" t="str">
        <f>T("SIN BARRIO          ")</f>
        <v xml:space="preserve">SIN BARRIO          </v>
      </c>
      <c r="E1279" t="str">
        <f>T("TU ")</f>
        <v xml:space="preserve">TU </v>
      </c>
      <c r="F1279" t="str">
        <f>T("TURISMOS       ")</f>
        <v xml:space="preserve">TURISMOS       </v>
      </c>
      <c r="G1279" t="str">
        <f>T("De 12 a 15,99 CABALLOS FISCALES                   ")</f>
        <v xml:space="preserve">De 12 a 15,99 CABALLOS FISCALES                   </v>
      </c>
      <c r="H1279" t="str">
        <f>T("HÍBRIDO                                           ")</f>
        <v xml:space="preserve">HÍBRIDO                                           </v>
      </c>
      <c r="I1279">
        <v>1</v>
      </c>
    </row>
    <row r="1280" spans="1:9">
      <c r="A1280" t="str">
        <f>T("2018")</f>
        <v>2018</v>
      </c>
      <c r="B1280" t="str">
        <f>T("JURIDICO                                          ")</f>
        <v xml:space="preserve">JURIDICO                                          </v>
      </c>
      <c r="C1280" t="str">
        <f>T("BARAJAS             ")</f>
        <v xml:space="preserve">BARAJAS             </v>
      </c>
      <c r="D1280" t="str">
        <f>T("ALAMEDA DE OSUNA    ")</f>
        <v xml:space="preserve">ALAMEDA DE OSUNA    </v>
      </c>
      <c r="E1280" t="str">
        <f>T("TU ")</f>
        <v xml:space="preserve">TU </v>
      </c>
      <c r="F1280" t="str">
        <f>T("TURISMOS       ")</f>
        <v xml:space="preserve">TURISMOS       </v>
      </c>
      <c r="G1280" t="str">
        <f>T("De 12 a 15,99 CABALLOS FISCALES                   ")</f>
        <v xml:space="preserve">De 12 a 15,99 CABALLOS FISCALES                   </v>
      </c>
      <c r="H1280" t="str">
        <f>T("HÍBRIDO                                           ")</f>
        <v xml:space="preserve">HÍBRIDO                                           </v>
      </c>
      <c r="I1280">
        <v>2</v>
      </c>
    </row>
    <row r="1281" spans="1:9">
      <c r="A1281" t="str">
        <f>T("2018")</f>
        <v>2018</v>
      </c>
      <c r="B1281" t="str">
        <f>T("JURIDICO                                          ")</f>
        <v xml:space="preserve">JURIDICO                                          </v>
      </c>
      <c r="C1281" t="str">
        <f>T("BARAJAS             ")</f>
        <v xml:space="preserve">BARAJAS             </v>
      </c>
      <c r="D1281" t="str">
        <f>T("ALAMEDA DE OSUNA    ")</f>
        <v xml:space="preserve">ALAMEDA DE OSUNA    </v>
      </c>
      <c r="E1281" t="str">
        <f>T("TU ")</f>
        <v xml:space="preserve">TU </v>
      </c>
      <c r="F1281" t="str">
        <f>T("TURISMOS       ")</f>
        <v xml:space="preserve">TURISMOS       </v>
      </c>
      <c r="G1281" t="str">
        <f>T("De 16 a 19,99 CABALLOS FISCALES                   ")</f>
        <v xml:space="preserve">De 16 a 19,99 CABALLOS FISCALES                   </v>
      </c>
      <c r="H1281" t="str">
        <f>T("HÍBRIDO                                           ")</f>
        <v xml:space="preserve">HÍBRIDO                                           </v>
      </c>
      <c r="I1281">
        <v>1</v>
      </c>
    </row>
    <row r="1282" spans="1:9">
      <c r="A1282" t="str">
        <f>T("2018")</f>
        <v>2018</v>
      </c>
      <c r="B1282" t="str">
        <f>T("JURIDICO                                          ")</f>
        <v xml:space="preserve">JURIDICO                                          </v>
      </c>
      <c r="C1282" t="str">
        <f>T("BARAJAS             ")</f>
        <v xml:space="preserve">BARAJAS             </v>
      </c>
      <c r="D1282" t="str">
        <f>T("ALAMEDA DE OSUNA    ")</f>
        <v xml:space="preserve">ALAMEDA DE OSUNA    </v>
      </c>
      <c r="E1282" t="str">
        <f>T("TU ")</f>
        <v xml:space="preserve">TU </v>
      </c>
      <c r="F1282" t="str">
        <f>T("TURISMOS       ")</f>
        <v xml:space="preserve">TURISMOS       </v>
      </c>
      <c r="G1282" t="str">
        <f>T("De 20 CABALLOS FISCALES en adelante               ")</f>
        <v xml:space="preserve">De 20 CABALLOS FISCALES en adelante               </v>
      </c>
      <c r="H1282" t="str">
        <f>T("HÍBRIDO                                           ")</f>
        <v xml:space="preserve">HÍBRIDO                                           </v>
      </c>
      <c r="I1282">
        <v>1</v>
      </c>
    </row>
    <row r="1283" spans="1:9">
      <c r="A1283" t="str">
        <f>T("2018")</f>
        <v>2018</v>
      </c>
      <c r="B1283" t="str">
        <f>T("JURIDICO                                          ")</f>
        <v xml:space="preserve">JURIDICO                                          </v>
      </c>
      <c r="C1283" t="str">
        <f>T("BARAJAS             ")</f>
        <v xml:space="preserve">BARAJAS             </v>
      </c>
      <c r="D1283" t="str">
        <f>T("AEROPUERTO          ")</f>
        <v xml:space="preserve">AEROPUERTO          </v>
      </c>
      <c r="E1283" t="str">
        <f>T("TU ")</f>
        <v xml:space="preserve">TU </v>
      </c>
      <c r="F1283" t="str">
        <f>T("TURISMOS       ")</f>
        <v xml:space="preserve">TURISMOS       </v>
      </c>
      <c r="G1283" t="str">
        <f>T("De 12 a 15,99 CABALLOS FISCALES                   ")</f>
        <v xml:space="preserve">De 12 a 15,99 CABALLOS FISCALES                   </v>
      </c>
      <c r="H1283" t="str">
        <f>T("HÍBRIDO                                           ")</f>
        <v xml:space="preserve">HÍBRIDO                                           </v>
      </c>
      <c r="I1283">
        <v>12</v>
      </c>
    </row>
    <row r="1284" spans="1:9">
      <c r="A1284" t="str">
        <f>T("2018")</f>
        <v>2018</v>
      </c>
      <c r="B1284" t="str">
        <f>T("JURIDICO                                          ")</f>
        <v xml:space="preserve">JURIDICO                                          </v>
      </c>
      <c r="C1284" t="str">
        <f>T("BARAJAS             ")</f>
        <v xml:space="preserve">BARAJAS             </v>
      </c>
      <c r="D1284" t="str">
        <f>T("CASCO H.BARAJAS     ")</f>
        <v xml:space="preserve">CASCO H.BARAJAS     </v>
      </c>
      <c r="E1284" t="str">
        <f>T("TU ")</f>
        <v xml:space="preserve">TU </v>
      </c>
      <c r="F1284" t="str">
        <f>T("TURISMOS       ")</f>
        <v xml:space="preserve">TURISMOS       </v>
      </c>
      <c r="G1284" t="str">
        <f>T("De 8 a 11,99 CABALLOS FISCALES                    ")</f>
        <v xml:space="preserve">De 8 a 11,99 CABALLOS FISCALES                    </v>
      </c>
      <c r="H1284" t="str">
        <f>T("HÍBRIDO                                           ")</f>
        <v xml:space="preserve">HÍBRIDO                                           </v>
      </c>
      <c r="I1284">
        <v>2</v>
      </c>
    </row>
    <row r="1285" spans="1:9">
      <c r="A1285" t="str">
        <f>T("2018")</f>
        <v>2018</v>
      </c>
      <c r="B1285" t="str">
        <f>T("JURIDICO                                          ")</f>
        <v xml:space="preserve">JURIDICO                                          </v>
      </c>
      <c r="C1285" t="str">
        <f>T("BARAJAS             ")</f>
        <v xml:space="preserve">BARAJAS             </v>
      </c>
      <c r="D1285" t="str">
        <f>T("CASCO H.BARAJAS     ")</f>
        <v xml:space="preserve">CASCO H.BARAJAS     </v>
      </c>
      <c r="E1285" t="str">
        <f>T("TU ")</f>
        <v xml:space="preserve">TU </v>
      </c>
      <c r="F1285" t="str">
        <f>T("TURISMOS       ")</f>
        <v xml:space="preserve">TURISMOS       </v>
      </c>
      <c r="G1285" t="str">
        <f>T("De 12 a 15,99 CABALLOS FISCALES                   ")</f>
        <v xml:space="preserve">De 12 a 15,99 CABALLOS FISCALES                   </v>
      </c>
      <c r="H1285" t="str">
        <f>T("HÍBRIDO                                           ")</f>
        <v xml:space="preserve">HÍBRIDO                                           </v>
      </c>
      <c r="I1285">
        <v>1</v>
      </c>
    </row>
    <row r="1286" spans="1:9">
      <c r="A1286" t="str">
        <f>T("2018")</f>
        <v>2018</v>
      </c>
      <c r="B1286" t="str">
        <f>T("JURIDICO                                          ")</f>
        <v xml:space="preserve">JURIDICO                                          </v>
      </c>
      <c r="C1286" t="str">
        <f>T("BARAJAS             ")</f>
        <v xml:space="preserve">BARAJAS             </v>
      </c>
      <c r="D1286" t="str">
        <f>T("CORRALEJOS          ")</f>
        <v xml:space="preserve">CORRALEJOS          </v>
      </c>
      <c r="E1286" t="str">
        <f>T("TU ")</f>
        <v xml:space="preserve">TU </v>
      </c>
      <c r="F1286" t="str">
        <f>T("TURISMOS       ")</f>
        <v xml:space="preserve">TURISMOS       </v>
      </c>
      <c r="G1286" t="str">
        <f>T("De 8 a 11,99 CABALLOS FISCALES                    ")</f>
        <v xml:space="preserve">De 8 a 11,99 CABALLOS FISCALES                    </v>
      </c>
      <c r="H1286" t="str">
        <f>T("HÍBRIDO                                           ")</f>
        <v xml:space="preserve">HÍBRIDO                                           </v>
      </c>
      <c r="I1286">
        <v>1</v>
      </c>
    </row>
    <row r="1287" spans="1:9">
      <c r="A1287" t="str">
        <f>T("2018")</f>
        <v>2018</v>
      </c>
      <c r="B1287" t="str">
        <f>T("JURIDICO                                          ")</f>
        <v xml:space="preserve">JURIDICO                                          </v>
      </c>
      <c r="C1287" t="str">
        <f>T("BARAJAS             ")</f>
        <v xml:space="preserve">BARAJAS             </v>
      </c>
      <c r="D1287" t="str">
        <f>T("CORRALEJOS          ")</f>
        <v xml:space="preserve">CORRALEJOS          </v>
      </c>
      <c r="E1287" t="str">
        <f>T("TU ")</f>
        <v xml:space="preserve">TU </v>
      </c>
      <c r="F1287" t="str">
        <f>T("TURISMOS       ")</f>
        <v xml:space="preserve">TURISMOS       </v>
      </c>
      <c r="G1287" t="str">
        <f>T("De 12 a 15,99 CABALLOS FISCALES                   ")</f>
        <v xml:space="preserve">De 12 a 15,99 CABALLOS FISCALES                   </v>
      </c>
      <c r="H1287" t="str">
        <f>T("HÍBRIDO                                           ")</f>
        <v xml:space="preserve">HÍBRIDO                                           </v>
      </c>
      <c r="I1287">
        <v>5</v>
      </c>
    </row>
    <row r="1288" spans="1:9">
      <c r="A1288" t="str">
        <f>T("2018")</f>
        <v>2018</v>
      </c>
      <c r="B1288" t="str">
        <f>T("JURIDICO                                          ")</f>
        <v xml:space="preserve">JURIDICO                                          </v>
      </c>
      <c r="C1288" t="str">
        <f>T("BARAJAS             ")</f>
        <v xml:space="preserve">BARAJAS             </v>
      </c>
      <c r="D1288" t="str">
        <f>T("CORRALEJOS          ")</f>
        <v xml:space="preserve">CORRALEJOS          </v>
      </c>
      <c r="E1288" t="str">
        <f>T("TU ")</f>
        <v xml:space="preserve">TU </v>
      </c>
      <c r="F1288" t="str">
        <f>T("TURISMOS       ")</f>
        <v xml:space="preserve">TURISMOS       </v>
      </c>
      <c r="G1288" t="str">
        <f>T("De 20 CABALLOS FISCALES en adelante               ")</f>
        <v xml:space="preserve">De 20 CABALLOS FISCALES en adelante               </v>
      </c>
      <c r="H1288" t="str">
        <f>T("HÍBRIDO                                           ")</f>
        <v xml:space="preserve">HÍBRIDO                                           </v>
      </c>
      <c r="I1288">
        <v>3</v>
      </c>
    </row>
    <row r="1289" spans="1:9">
      <c r="A1289" t="str">
        <f>T("2018")</f>
        <v>2018</v>
      </c>
      <c r="B1289" t="str">
        <f>T("FISICO                                            ")</f>
        <v xml:space="preserve">FISICO                                            </v>
      </c>
      <c r="C1289" t="str">
        <f>T("BARAJAS             ")</f>
        <v xml:space="preserve">BARAJAS             </v>
      </c>
      <c r="D1289" t="str">
        <f>T("ALAMEDA DE OSUNA    ")</f>
        <v xml:space="preserve">ALAMEDA DE OSUNA    </v>
      </c>
      <c r="E1289" t="str">
        <f>T("TU ")</f>
        <v xml:space="preserve">TU </v>
      </c>
      <c r="F1289" t="str">
        <f>T("TURISMOS       ")</f>
        <v xml:space="preserve">TURISMOS       </v>
      </c>
      <c r="G1289" t="str">
        <f>T("De 8 a 11,99 CABALLOS FISCALES                    ")</f>
        <v xml:space="preserve">De 8 a 11,99 CABALLOS FISCALES                    </v>
      </c>
      <c r="H1289" t="str">
        <f>T("HIBRIDO ENCHUFABLES PHEV                          ")</f>
        <v xml:space="preserve">HIBRIDO ENCHUFABLES PHEV                          </v>
      </c>
      <c r="I1289">
        <v>1</v>
      </c>
    </row>
    <row r="1290" spans="1:9">
      <c r="A1290" t="str">
        <f>T("2018")</f>
        <v>2018</v>
      </c>
      <c r="B1290" t="str">
        <f>T("FISICO                                            ")</f>
        <v xml:space="preserve">FISICO                                            </v>
      </c>
      <c r="C1290" t="str">
        <f>T("BARAJAS             ")</f>
        <v xml:space="preserve">BARAJAS             </v>
      </c>
      <c r="D1290" t="str">
        <f>T("ALAMEDA DE OSUNA    ")</f>
        <v xml:space="preserve">ALAMEDA DE OSUNA    </v>
      </c>
      <c r="E1290" t="str">
        <f>T("TU ")</f>
        <v xml:space="preserve">TU </v>
      </c>
      <c r="F1290" t="str">
        <f>T("TURISMOS       ")</f>
        <v xml:space="preserve">TURISMOS       </v>
      </c>
      <c r="G1290" t="str">
        <f>T("De 12 a 15,99 CABALLOS FISCALES                   ")</f>
        <v xml:space="preserve">De 12 a 15,99 CABALLOS FISCALES                   </v>
      </c>
      <c r="H1290" t="str">
        <f>T("HIBRIDO ENCHUFABLES PHEV                          ")</f>
        <v xml:space="preserve">HIBRIDO ENCHUFABLES PHEV                          </v>
      </c>
      <c r="I1290">
        <v>4</v>
      </c>
    </row>
    <row r="1291" spans="1:9">
      <c r="A1291" t="str">
        <f>T("2018")</f>
        <v>2018</v>
      </c>
      <c r="B1291" t="str">
        <f>T("FISICO                                            ")</f>
        <v xml:space="preserve">FISICO                                            </v>
      </c>
      <c r="C1291" t="str">
        <f>T("BARAJAS             ")</f>
        <v xml:space="preserve">BARAJAS             </v>
      </c>
      <c r="D1291" t="str">
        <f>T("CASCO H.BARAJAS     ")</f>
        <v xml:space="preserve">CASCO H.BARAJAS     </v>
      </c>
      <c r="E1291" t="str">
        <f>T("TU ")</f>
        <v xml:space="preserve">TU </v>
      </c>
      <c r="F1291" t="str">
        <f>T("TURISMOS       ")</f>
        <v xml:space="preserve">TURISMOS       </v>
      </c>
      <c r="G1291" t="str">
        <f>T("De 12 a 15,99 CABALLOS FISCALES                   ")</f>
        <v xml:space="preserve">De 12 a 15,99 CABALLOS FISCALES                   </v>
      </c>
      <c r="H1291" t="str">
        <f>T("HIBRIDO ENCHUFABLES PHEV                          ")</f>
        <v xml:space="preserve">HIBRIDO ENCHUFABLES PHEV                          </v>
      </c>
      <c r="I1291">
        <v>1</v>
      </c>
    </row>
    <row r="1292" spans="1:9">
      <c r="A1292" t="str">
        <f>T("2018")</f>
        <v>2018</v>
      </c>
      <c r="B1292" t="str">
        <f>T("JURIDICO                                          ")</f>
        <v xml:space="preserve">JURIDICO                                          </v>
      </c>
      <c r="C1292" t="str">
        <f>T("BARAJAS             ")</f>
        <v xml:space="preserve">BARAJAS             </v>
      </c>
      <c r="D1292" t="str">
        <f>T("CORRALEJOS          ")</f>
        <v xml:space="preserve">CORRALEJOS          </v>
      </c>
      <c r="E1292" t="str">
        <f>T("TU ")</f>
        <v xml:space="preserve">TU </v>
      </c>
      <c r="F1292" t="str">
        <f>T("TURISMOS       ")</f>
        <v xml:space="preserve">TURISMOS       </v>
      </c>
      <c r="G1292" t="str">
        <f>T("De 12 a 15,99 CABALLOS FISCALES                   ")</f>
        <v xml:space="preserve">De 12 a 15,99 CABALLOS FISCALES                   </v>
      </c>
      <c r="H1292" t="str">
        <f>T("HIBRIDO ENCHUFABLES PHEV                          ")</f>
        <v xml:space="preserve">HIBRIDO ENCHUFABLES PHEV                          </v>
      </c>
      <c r="I1292">
        <v>1</v>
      </c>
    </row>
    <row r="1293" spans="1:9">
      <c r="A1293" t="str">
        <f>T("2018")</f>
        <v>2018</v>
      </c>
      <c r="B1293" t="str">
        <f>T("FISICO                                            ")</f>
        <v xml:space="preserve">FISICO                                            </v>
      </c>
      <c r="C1293" t="str">
        <f>T("BARAJAS             ")</f>
        <v xml:space="preserve">BARAJAS             </v>
      </c>
      <c r="D1293" t="str">
        <f>T("ALAMEDA DE OSUNA    ")</f>
        <v xml:space="preserve">ALAMEDA DE OSUNA    </v>
      </c>
      <c r="E1293" t="str">
        <f>T("TU ")</f>
        <v xml:space="preserve">TU </v>
      </c>
      <c r="F1293" t="str">
        <f>T("TURISMOS       ")</f>
        <v xml:space="preserve">TURISMOS       </v>
      </c>
      <c r="G1293" t="str">
        <f>T("De 12 a 15,99 CABALLOS FISCALES                   ")</f>
        <v xml:space="preserve">De 12 a 15,99 CABALLOS FISCALES                   </v>
      </c>
      <c r="H1293" t="str">
        <f>T("OTROS                                             ")</f>
        <v xml:space="preserve">OTROS                                             </v>
      </c>
      <c r="I1293">
        <v>1</v>
      </c>
    </row>
    <row r="1294" spans="1:9">
      <c r="A1294" t="str">
        <f>T("2018")</f>
        <v>2018</v>
      </c>
      <c r="B1294" t="str">
        <f>T("Entidad sin personalidad jurídica (art. 35.4 LGT) ")</f>
        <v xml:space="preserve">Entidad sin personalidad jurídica (art. 35.4 LGT) </v>
      </c>
      <c r="C1294" t="str">
        <f>T("BARAJAS             ")</f>
        <v xml:space="preserve">BARAJAS             </v>
      </c>
      <c r="D1294" t="str">
        <f>T("ALAMEDA DE OSUNA    ")</f>
        <v xml:space="preserve">ALAMEDA DE OSUNA    </v>
      </c>
      <c r="E1294" t="str">
        <f>T("TU ")</f>
        <v xml:space="preserve">TU </v>
      </c>
      <c r="F1294" t="str">
        <f>T("TURISMOS       ")</f>
        <v xml:space="preserve">TURISMOS       </v>
      </c>
      <c r="G1294" t="str">
        <f>T("De 8 a 11,99 CABALLOS FISCALES                    ")</f>
        <v xml:space="preserve">De 8 a 11,99 CABALLOS FISCALES                    </v>
      </c>
      <c r="I1294">
        <v>3</v>
      </c>
    </row>
    <row r="1295" spans="1:9">
      <c r="A1295" t="str">
        <f>T("2018")</f>
        <v>2018</v>
      </c>
      <c r="B1295" t="str">
        <f>T("Entidad sin personalidad jurídica (art. 35.4 LGT) ")</f>
        <v xml:space="preserve">Entidad sin personalidad jurídica (art. 35.4 LGT) </v>
      </c>
      <c r="C1295" t="str">
        <f>T("BARAJAS             ")</f>
        <v xml:space="preserve">BARAJAS             </v>
      </c>
      <c r="D1295" t="str">
        <f>T("CASCO H.BARAJAS     ")</f>
        <v xml:space="preserve">CASCO H.BARAJAS     </v>
      </c>
      <c r="E1295" t="str">
        <f>T("TU ")</f>
        <v xml:space="preserve">TU </v>
      </c>
      <c r="F1295" t="str">
        <f>T("TURISMOS       ")</f>
        <v xml:space="preserve">TURISMOS       </v>
      </c>
      <c r="G1295" t="str">
        <f>T("De 8 a 11,99 CABALLOS FISCALES                    ")</f>
        <v xml:space="preserve">De 8 a 11,99 CABALLOS FISCALES                    </v>
      </c>
      <c r="I1295">
        <v>3</v>
      </c>
    </row>
    <row r="1296" spans="1:9">
      <c r="A1296" t="str">
        <f>T("2018")</f>
        <v>2018</v>
      </c>
      <c r="B1296" t="str">
        <f>T("Entidad sin personalidad jurídica (art. 35.4 LGT) ")</f>
        <v xml:space="preserve">Entidad sin personalidad jurídica (art. 35.4 LGT) </v>
      </c>
      <c r="C1296" t="str">
        <f>T("BARAJAS             ")</f>
        <v xml:space="preserve">BARAJAS             </v>
      </c>
      <c r="D1296" t="str">
        <f>T("CASCO H.BARAJAS     ")</f>
        <v xml:space="preserve">CASCO H.BARAJAS     </v>
      </c>
      <c r="E1296" t="str">
        <f>T("TU ")</f>
        <v xml:space="preserve">TU </v>
      </c>
      <c r="F1296" t="str">
        <f>T("TURISMOS       ")</f>
        <v xml:space="preserve">TURISMOS       </v>
      </c>
      <c r="G1296" t="str">
        <f>T("De 16 a 19,99 CABALLOS FISCALES                   ")</f>
        <v xml:space="preserve">De 16 a 19,99 CABALLOS FISCALES                   </v>
      </c>
      <c r="I1296">
        <v>2</v>
      </c>
    </row>
    <row r="1297" spans="1:9">
      <c r="A1297" t="str">
        <f>T("2018")</f>
        <v>2018</v>
      </c>
      <c r="B1297" t="str">
        <f>T("Entidad sin personalidad jurídica (art. 35.4 LGT) ")</f>
        <v xml:space="preserve">Entidad sin personalidad jurídica (art. 35.4 LGT) </v>
      </c>
      <c r="C1297" t="str">
        <f>T("BARAJAS             ")</f>
        <v xml:space="preserve">BARAJAS             </v>
      </c>
      <c r="D1297" t="str">
        <f>T("CORRALEJOS          ")</f>
        <v xml:space="preserve">CORRALEJOS          </v>
      </c>
      <c r="E1297" t="str">
        <f>T("TU ")</f>
        <v xml:space="preserve">TU </v>
      </c>
      <c r="F1297" t="str">
        <f>T("TURISMOS       ")</f>
        <v xml:space="preserve">TURISMOS       </v>
      </c>
      <c r="G1297" t="str">
        <f>T("De 8 a 11,99 CABALLOS FISCALES                    ")</f>
        <v xml:space="preserve">De 8 a 11,99 CABALLOS FISCALES                    </v>
      </c>
      <c r="I1297">
        <v>1</v>
      </c>
    </row>
    <row r="1298" spans="1:9">
      <c r="A1298" t="str">
        <f>T("2018")</f>
        <v>2018</v>
      </c>
      <c r="B1298" t="str">
        <f>T("FISICO                                            ")</f>
        <v xml:space="preserve">FISICO                                            </v>
      </c>
      <c r="C1298" t="str">
        <f>T("BARAJAS             ")</f>
        <v xml:space="preserve">BARAJAS             </v>
      </c>
      <c r="D1298" t="str">
        <f>T("SIN BARRIO          ")</f>
        <v xml:space="preserve">SIN BARRIO          </v>
      </c>
      <c r="E1298" t="str">
        <f>T("TU ")</f>
        <v xml:space="preserve">TU </v>
      </c>
      <c r="F1298" t="str">
        <f>T("TURISMOS       ")</f>
        <v xml:space="preserve">TURISMOS       </v>
      </c>
      <c r="G1298" t="str">
        <f>T("De 8 a 11,99 CABALLOS FISCALES                    ")</f>
        <v xml:space="preserve">De 8 a 11,99 CABALLOS FISCALES                    </v>
      </c>
      <c r="I1298">
        <v>1</v>
      </c>
    </row>
    <row r="1299" spans="1:9">
      <c r="A1299" t="str">
        <f>T("2018")</f>
        <v>2018</v>
      </c>
      <c r="B1299" t="str">
        <f>T("FISICO                                            ")</f>
        <v xml:space="preserve">FISICO                                            </v>
      </c>
      <c r="C1299" t="str">
        <f>T("BARAJAS             ")</f>
        <v xml:space="preserve">BARAJAS             </v>
      </c>
      <c r="D1299" t="str">
        <f>T("SIN BARRIO          ")</f>
        <v xml:space="preserve">SIN BARRIO          </v>
      </c>
      <c r="E1299" t="str">
        <f>T("TU ")</f>
        <v xml:space="preserve">TU </v>
      </c>
      <c r="F1299" t="str">
        <f>T("TURISMOS       ")</f>
        <v xml:space="preserve">TURISMOS       </v>
      </c>
      <c r="G1299" t="str">
        <f>T("De 12 a 15,99 CABALLOS FISCALES                   ")</f>
        <v xml:space="preserve">De 12 a 15,99 CABALLOS FISCALES                   </v>
      </c>
      <c r="I1299">
        <v>2</v>
      </c>
    </row>
    <row r="1300" spans="1:9">
      <c r="A1300" t="str">
        <f>T("2018")</f>
        <v>2018</v>
      </c>
      <c r="B1300" t="str">
        <f>T("FISICO                                            ")</f>
        <v xml:space="preserve">FISICO                                            </v>
      </c>
      <c r="C1300" t="str">
        <f>T("BARAJAS             ")</f>
        <v xml:space="preserve">BARAJAS             </v>
      </c>
      <c r="D1300" t="str">
        <f>T("ALAMEDA DE OSUNA    ")</f>
        <v xml:space="preserve">ALAMEDA DE OSUNA    </v>
      </c>
      <c r="E1300" t="str">
        <f>T("TU ")</f>
        <v xml:space="preserve">TU </v>
      </c>
      <c r="F1300" t="str">
        <f>T("TURISMOS       ")</f>
        <v xml:space="preserve">TURISMOS       </v>
      </c>
      <c r="G1300" t="str">
        <f>T("De menos de 8 CABALLOS FISCALES                   ")</f>
        <v xml:space="preserve">De menos de 8 CABALLOS FISCALES                   </v>
      </c>
      <c r="I1300">
        <v>7</v>
      </c>
    </row>
    <row r="1301" spans="1:9">
      <c r="A1301" t="str">
        <f>T("2018")</f>
        <v>2018</v>
      </c>
      <c r="B1301" t="str">
        <f>T("FISICO                                            ")</f>
        <v xml:space="preserve">FISICO                                            </v>
      </c>
      <c r="C1301" t="str">
        <f>T("BARAJAS             ")</f>
        <v xml:space="preserve">BARAJAS             </v>
      </c>
      <c r="D1301" t="str">
        <f>T("ALAMEDA DE OSUNA    ")</f>
        <v xml:space="preserve">ALAMEDA DE OSUNA    </v>
      </c>
      <c r="E1301" t="str">
        <f>T("TU ")</f>
        <v xml:space="preserve">TU </v>
      </c>
      <c r="F1301" t="str">
        <f>T("TURISMOS       ")</f>
        <v xml:space="preserve">TURISMOS       </v>
      </c>
      <c r="G1301" t="str">
        <f>T("De 8 a 11,99 CABALLOS FISCALES                    ")</f>
        <v xml:space="preserve">De 8 a 11,99 CABALLOS FISCALES                    </v>
      </c>
      <c r="I1301">
        <v>67</v>
      </c>
    </row>
    <row r="1302" spans="1:9">
      <c r="A1302" t="str">
        <f>T("2018")</f>
        <v>2018</v>
      </c>
      <c r="B1302" t="str">
        <f>T("FISICO                                            ")</f>
        <v xml:space="preserve">FISICO                                            </v>
      </c>
      <c r="C1302" t="str">
        <f>T("BARAJAS             ")</f>
        <v xml:space="preserve">BARAJAS             </v>
      </c>
      <c r="D1302" t="str">
        <f>T("ALAMEDA DE OSUNA    ")</f>
        <v xml:space="preserve">ALAMEDA DE OSUNA    </v>
      </c>
      <c r="E1302" t="str">
        <f>T("TU ")</f>
        <v xml:space="preserve">TU </v>
      </c>
      <c r="F1302" t="str">
        <f>T("TURISMOS       ")</f>
        <v xml:space="preserve">TURISMOS       </v>
      </c>
      <c r="G1302" t="str">
        <f>T("De 12 a 15,99 CABALLOS FISCALES                   ")</f>
        <v xml:space="preserve">De 12 a 15,99 CABALLOS FISCALES                   </v>
      </c>
      <c r="I1302">
        <v>91</v>
      </c>
    </row>
    <row r="1303" spans="1:9">
      <c r="A1303" t="str">
        <f>T("2018")</f>
        <v>2018</v>
      </c>
      <c r="B1303" t="str">
        <f>T("FISICO                                            ")</f>
        <v xml:space="preserve">FISICO                                            </v>
      </c>
      <c r="C1303" t="str">
        <f>T("BARAJAS             ")</f>
        <v xml:space="preserve">BARAJAS             </v>
      </c>
      <c r="D1303" t="str">
        <f>T("ALAMEDA DE OSUNA    ")</f>
        <v xml:space="preserve">ALAMEDA DE OSUNA    </v>
      </c>
      <c r="E1303" t="str">
        <f>T("TU ")</f>
        <v xml:space="preserve">TU </v>
      </c>
      <c r="F1303" t="str">
        <f>T("TURISMOS       ")</f>
        <v xml:space="preserve">TURISMOS       </v>
      </c>
      <c r="G1303" t="str">
        <f>T("De 16 a 19,99 CABALLOS FISCALES                   ")</f>
        <v xml:space="preserve">De 16 a 19,99 CABALLOS FISCALES                   </v>
      </c>
      <c r="I1303">
        <v>21</v>
      </c>
    </row>
    <row r="1304" spans="1:9">
      <c r="A1304" t="str">
        <f>T("2018")</f>
        <v>2018</v>
      </c>
      <c r="B1304" t="str">
        <f>T("FISICO                                            ")</f>
        <v xml:space="preserve">FISICO                                            </v>
      </c>
      <c r="C1304" t="str">
        <f>T("BARAJAS             ")</f>
        <v xml:space="preserve">BARAJAS             </v>
      </c>
      <c r="D1304" t="str">
        <f>T("ALAMEDA DE OSUNA    ")</f>
        <v xml:space="preserve">ALAMEDA DE OSUNA    </v>
      </c>
      <c r="E1304" t="str">
        <f>T("TU ")</f>
        <v xml:space="preserve">TU </v>
      </c>
      <c r="F1304" t="str">
        <f>T("TURISMOS       ")</f>
        <v xml:space="preserve">TURISMOS       </v>
      </c>
      <c r="G1304" t="str">
        <f>T("De 20 CABALLOS FISCALES en adelante               ")</f>
        <v xml:space="preserve">De 20 CABALLOS FISCALES en adelante               </v>
      </c>
      <c r="I1304">
        <v>7</v>
      </c>
    </row>
    <row r="1305" spans="1:9">
      <c r="A1305" t="str">
        <f>T("2018")</f>
        <v>2018</v>
      </c>
      <c r="B1305" t="str">
        <f>T("FISICO                                            ")</f>
        <v xml:space="preserve">FISICO                                            </v>
      </c>
      <c r="C1305" t="str">
        <f>T("BARAJAS             ")</f>
        <v xml:space="preserve">BARAJAS             </v>
      </c>
      <c r="D1305" t="str">
        <f>T("AEROPUERTO          ")</f>
        <v xml:space="preserve">AEROPUERTO          </v>
      </c>
      <c r="E1305" t="str">
        <f>T("TU ")</f>
        <v xml:space="preserve">TU </v>
      </c>
      <c r="F1305" t="str">
        <f>T("TURISMOS       ")</f>
        <v xml:space="preserve">TURISMOS       </v>
      </c>
      <c r="G1305" t="str">
        <f>T("De menos de 8 CABALLOS FISCALES                   ")</f>
        <v xml:space="preserve">De menos de 8 CABALLOS FISCALES                   </v>
      </c>
      <c r="I1305">
        <v>1</v>
      </c>
    </row>
    <row r="1306" spans="1:9">
      <c r="A1306" t="str">
        <f>T("2018")</f>
        <v>2018</v>
      </c>
      <c r="B1306" t="str">
        <f>T("FISICO                                            ")</f>
        <v xml:space="preserve">FISICO                                            </v>
      </c>
      <c r="C1306" t="str">
        <f>T("BARAJAS             ")</f>
        <v xml:space="preserve">BARAJAS             </v>
      </c>
      <c r="D1306" t="str">
        <f>T("AEROPUERTO          ")</f>
        <v xml:space="preserve">AEROPUERTO          </v>
      </c>
      <c r="E1306" t="str">
        <f>T("TU ")</f>
        <v xml:space="preserve">TU </v>
      </c>
      <c r="F1306" t="str">
        <f>T("TURISMOS       ")</f>
        <v xml:space="preserve">TURISMOS       </v>
      </c>
      <c r="G1306" t="str">
        <f>T("De 8 a 11,99 CABALLOS FISCALES                    ")</f>
        <v xml:space="preserve">De 8 a 11,99 CABALLOS FISCALES                    </v>
      </c>
      <c r="I1306">
        <v>9</v>
      </c>
    </row>
    <row r="1307" spans="1:9">
      <c r="A1307" t="str">
        <f>T("2018")</f>
        <v>2018</v>
      </c>
      <c r="B1307" t="str">
        <f>T("FISICO                                            ")</f>
        <v xml:space="preserve">FISICO                                            </v>
      </c>
      <c r="C1307" t="str">
        <f>T("BARAJAS             ")</f>
        <v xml:space="preserve">BARAJAS             </v>
      </c>
      <c r="D1307" t="str">
        <f>T("AEROPUERTO          ")</f>
        <v xml:space="preserve">AEROPUERTO          </v>
      </c>
      <c r="E1307" t="str">
        <f>T("TU ")</f>
        <v xml:space="preserve">TU </v>
      </c>
      <c r="F1307" t="str">
        <f>T("TURISMOS       ")</f>
        <v xml:space="preserve">TURISMOS       </v>
      </c>
      <c r="G1307" t="str">
        <f>T("De 12 a 15,99 CABALLOS FISCALES                   ")</f>
        <v xml:space="preserve">De 12 a 15,99 CABALLOS FISCALES                   </v>
      </c>
      <c r="I1307">
        <v>15</v>
      </c>
    </row>
    <row r="1308" spans="1:9">
      <c r="A1308" t="str">
        <f>T("2018")</f>
        <v>2018</v>
      </c>
      <c r="B1308" t="str">
        <f>T("FISICO                                            ")</f>
        <v xml:space="preserve">FISICO                                            </v>
      </c>
      <c r="C1308" t="str">
        <f>T("BARAJAS             ")</f>
        <v xml:space="preserve">BARAJAS             </v>
      </c>
      <c r="D1308" t="str">
        <f>T("AEROPUERTO          ")</f>
        <v xml:space="preserve">AEROPUERTO          </v>
      </c>
      <c r="E1308" t="str">
        <f>T("TU ")</f>
        <v xml:space="preserve">TU </v>
      </c>
      <c r="F1308" t="str">
        <f>T("TURISMOS       ")</f>
        <v xml:space="preserve">TURISMOS       </v>
      </c>
      <c r="G1308" t="str">
        <f>T("De 16 a 19,99 CABALLOS FISCALES                   ")</f>
        <v xml:space="preserve">De 16 a 19,99 CABALLOS FISCALES                   </v>
      </c>
      <c r="I1308">
        <v>2</v>
      </c>
    </row>
    <row r="1309" spans="1:9">
      <c r="A1309" t="str">
        <f>T("2018")</f>
        <v>2018</v>
      </c>
      <c r="B1309" t="str">
        <f>T("FISICO                                            ")</f>
        <v xml:space="preserve">FISICO                                            </v>
      </c>
      <c r="C1309" t="str">
        <f>T("BARAJAS             ")</f>
        <v xml:space="preserve">BARAJAS             </v>
      </c>
      <c r="D1309" t="str">
        <f>T("CASCO H.BARAJAS     ")</f>
        <v xml:space="preserve">CASCO H.BARAJAS     </v>
      </c>
      <c r="E1309" t="str">
        <f>T("TU ")</f>
        <v xml:space="preserve">TU </v>
      </c>
      <c r="F1309" t="str">
        <f>T("TURISMOS       ")</f>
        <v xml:space="preserve">TURISMOS       </v>
      </c>
      <c r="G1309" t="str">
        <f>T("De menos de 8 CABALLOS FISCALES                   ")</f>
        <v xml:space="preserve">De menos de 8 CABALLOS FISCALES                   </v>
      </c>
      <c r="I1309">
        <v>2</v>
      </c>
    </row>
    <row r="1310" spans="1:9">
      <c r="A1310" t="str">
        <f>T("2018")</f>
        <v>2018</v>
      </c>
      <c r="B1310" t="str">
        <f>T("FISICO                                            ")</f>
        <v xml:space="preserve">FISICO                                            </v>
      </c>
      <c r="C1310" t="str">
        <f>T("BARAJAS             ")</f>
        <v xml:space="preserve">BARAJAS             </v>
      </c>
      <c r="D1310" t="str">
        <f>T("CASCO H.BARAJAS     ")</f>
        <v xml:space="preserve">CASCO H.BARAJAS     </v>
      </c>
      <c r="E1310" t="str">
        <f>T("TU ")</f>
        <v xml:space="preserve">TU </v>
      </c>
      <c r="F1310" t="str">
        <f>T("TURISMOS       ")</f>
        <v xml:space="preserve">TURISMOS       </v>
      </c>
      <c r="G1310" t="str">
        <f>T("De 8 a 11,99 CABALLOS FISCALES                    ")</f>
        <v xml:space="preserve">De 8 a 11,99 CABALLOS FISCALES                    </v>
      </c>
      <c r="I1310">
        <v>38</v>
      </c>
    </row>
    <row r="1311" spans="1:9">
      <c r="A1311" t="str">
        <f>T("2018")</f>
        <v>2018</v>
      </c>
      <c r="B1311" t="str">
        <f>T("FISICO                                            ")</f>
        <v xml:space="preserve">FISICO                                            </v>
      </c>
      <c r="C1311" t="str">
        <f>T("BARAJAS             ")</f>
        <v xml:space="preserve">BARAJAS             </v>
      </c>
      <c r="D1311" t="str">
        <f>T("CASCO H.BARAJAS     ")</f>
        <v xml:space="preserve">CASCO H.BARAJAS     </v>
      </c>
      <c r="E1311" t="str">
        <f>T("TU ")</f>
        <v xml:space="preserve">TU </v>
      </c>
      <c r="F1311" t="str">
        <f>T("TURISMOS       ")</f>
        <v xml:space="preserve">TURISMOS       </v>
      </c>
      <c r="G1311" t="str">
        <f>T("De 12 a 15,99 CABALLOS FISCALES                   ")</f>
        <v xml:space="preserve">De 12 a 15,99 CABALLOS FISCALES                   </v>
      </c>
      <c r="I1311">
        <v>44</v>
      </c>
    </row>
    <row r="1312" spans="1:9">
      <c r="A1312" t="str">
        <f>T("2018")</f>
        <v>2018</v>
      </c>
      <c r="B1312" t="str">
        <f>T("FISICO                                            ")</f>
        <v xml:space="preserve">FISICO                                            </v>
      </c>
      <c r="C1312" t="str">
        <f>T("BARAJAS             ")</f>
        <v xml:space="preserve">BARAJAS             </v>
      </c>
      <c r="D1312" t="str">
        <f>T("CASCO H.BARAJAS     ")</f>
        <v xml:space="preserve">CASCO H.BARAJAS     </v>
      </c>
      <c r="E1312" t="str">
        <f>T("TU ")</f>
        <v xml:space="preserve">TU </v>
      </c>
      <c r="F1312" t="str">
        <f>T("TURISMOS       ")</f>
        <v xml:space="preserve">TURISMOS       </v>
      </c>
      <c r="G1312" t="str">
        <f>T("De 16 a 19,99 CABALLOS FISCALES                   ")</f>
        <v xml:space="preserve">De 16 a 19,99 CABALLOS FISCALES                   </v>
      </c>
      <c r="I1312">
        <v>9</v>
      </c>
    </row>
    <row r="1313" spans="1:9">
      <c r="A1313" t="str">
        <f>T("2018")</f>
        <v>2018</v>
      </c>
      <c r="B1313" t="str">
        <f>T("FISICO                                            ")</f>
        <v xml:space="preserve">FISICO                                            </v>
      </c>
      <c r="C1313" t="str">
        <f>T("BARAJAS             ")</f>
        <v xml:space="preserve">BARAJAS             </v>
      </c>
      <c r="D1313" t="str">
        <f>T("CASCO H.BARAJAS     ")</f>
        <v xml:space="preserve">CASCO H.BARAJAS     </v>
      </c>
      <c r="E1313" t="str">
        <f>T("TU ")</f>
        <v xml:space="preserve">TU </v>
      </c>
      <c r="F1313" t="str">
        <f>T("TURISMOS       ")</f>
        <v xml:space="preserve">TURISMOS       </v>
      </c>
      <c r="G1313" t="str">
        <f>T("De 20 CABALLOS FISCALES en adelante               ")</f>
        <v xml:space="preserve">De 20 CABALLOS FISCALES en adelante               </v>
      </c>
      <c r="I1313">
        <v>1</v>
      </c>
    </row>
    <row r="1314" spans="1:9">
      <c r="A1314" t="str">
        <f>T("2018")</f>
        <v>2018</v>
      </c>
      <c r="B1314" t="str">
        <f>T("FISICO                                            ")</f>
        <v xml:space="preserve">FISICO                                            </v>
      </c>
      <c r="C1314" t="str">
        <f>T("BARAJAS             ")</f>
        <v xml:space="preserve">BARAJAS             </v>
      </c>
      <c r="D1314" t="str">
        <f>T("TIMON               ")</f>
        <v xml:space="preserve">TIMON               </v>
      </c>
      <c r="E1314" t="str">
        <f>T("TU ")</f>
        <v xml:space="preserve">TU </v>
      </c>
      <c r="F1314" t="str">
        <f>T("TURISMOS       ")</f>
        <v xml:space="preserve">TURISMOS       </v>
      </c>
      <c r="G1314" t="str">
        <f>T("De menos de 8 CABALLOS FISCALES                   ")</f>
        <v xml:space="preserve">De menos de 8 CABALLOS FISCALES                   </v>
      </c>
      <c r="I1314">
        <v>1</v>
      </c>
    </row>
    <row r="1315" spans="1:9">
      <c r="A1315" t="str">
        <f>T("2018")</f>
        <v>2018</v>
      </c>
      <c r="B1315" t="str">
        <f>T("FISICO                                            ")</f>
        <v xml:space="preserve">FISICO                                            </v>
      </c>
      <c r="C1315" t="str">
        <f>T("BARAJAS             ")</f>
        <v xml:space="preserve">BARAJAS             </v>
      </c>
      <c r="D1315" t="str">
        <f>T("TIMON               ")</f>
        <v xml:space="preserve">TIMON               </v>
      </c>
      <c r="E1315" t="str">
        <f>T("TU ")</f>
        <v xml:space="preserve">TU </v>
      </c>
      <c r="F1315" t="str">
        <f>T("TURISMOS       ")</f>
        <v xml:space="preserve">TURISMOS       </v>
      </c>
      <c r="G1315" t="str">
        <f>T("De 8 a 11,99 CABALLOS FISCALES                    ")</f>
        <v xml:space="preserve">De 8 a 11,99 CABALLOS FISCALES                    </v>
      </c>
      <c r="I1315">
        <v>28</v>
      </c>
    </row>
    <row r="1316" spans="1:9">
      <c r="A1316" t="str">
        <f>T("2018")</f>
        <v>2018</v>
      </c>
      <c r="B1316" t="str">
        <f>T("FISICO                                            ")</f>
        <v xml:space="preserve">FISICO                                            </v>
      </c>
      <c r="C1316" t="str">
        <f>T("BARAJAS             ")</f>
        <v xml:space="preserve">BARAJAS             </v>
      </c>
      <c r="D1316" t="str">
        <f>T("TIMON               ")</f>
        <v xml:space="preserve">TIMON               </v>
      </c>
      <c r="E1316" t="str">
        <f>T("TU ")</f>
        <v xml:space="preserve">TU </v>
      </c>
      <c r="F1316" t="str">
        <f>T("TURISMOS       ")</f>
        <v xml:space="preserve">TURISMOS       </v>
      </c>
      <c r="G1316" t="str">
        <f>T("De 12 a 15,99 CABALLOS FISCALES                   ")</f>
        <v xml:space="preserve">De 12 a 15,99 CABALLOS FISCALES                   </v>
      </c>
      <c r="I1316">
        <v>30</v>
      </c>
    </row>
    <row r="1317" spans="1:9">
      <c r="A1317" t="str">
        <f>T("2018")</f>
        <v>2018</v>
      </c>
      <c r="B1317" t="str">
        <f>T("FISICO                                            ")</f>
        <v xml:space="preserve">FISICO                                            </v>
      </c>
      <c r="C1317" t="str">
        <f>T("BARAJAS             ")</f>
        <v xml:space="preserve">BARAJAS             </v>
      </c>
      <c r="D1317" t="str">
        <f>T("TIMON               ")</f>
        <v xml:space="preserve">TIMON               </v>
      </c>
      <c r="E1317" t="str">
        <f>T("TU ")</f>
        <v xml:space="preserve">TU </v>
      </c>
      <c r="F1317" t="str">
        <f>T("TURISMOS       ")</f>
        <v xml:space="preserve">TURISMOS       </v>
      </c>
      <c r="G1317" t="str">
        <f>T("De 16 a 19,99 CABALLOS FISCALES                   ")</f>
        <v xml:space="preserve">De 16 a 19,99 CABALLOS FISCALES                   </v>
      </c>
      <c r="I1317">
        <v>7</v>
      </c>
    </row>
    <row r="1318" spans="1:9">
      <c r="A1318" t="str">
        <f>T("2018")</f>
        <v>2018</v>
      </c>
      <c r="B1318" t="str">
        <f>T("FISICO                                            ")</f>
        <v xml:space="preserve">FISICO                                            </v>
      </c>
      <c r="C1318" t="str">
        <f>T("BARAJAS             ")</f>
        <v xml:space="preserve">BARAJAS             </v>
      </c>
      <c r="D1318" t="str">
        <f>T("TIMON               ")</f>
        <v xml:space="preserve">TIMON               </v>
      </c>
      <c r="E1318" t="str">
        <f>T("TU ")</f>
        <v xml:space="preserve">TU </v>
      </c>
      <c r="F1318" t="str">
        <f>T("TURISMOS       ")</f>
        <v xml:space="preserve">TURISMOS       </v>
      </c>
      <c r="G1318" t="str">
        <f>T("De 20 CABALLOS FISCALES en adelante               ")</f>
        <v xml:space="preserve">De 20 CABALLOS FISCALES en adelante               </v>
      </c>
      <c r="I1318">
        <v>3</v>
      </c>
    </row>
    <row r="1319" spans="1:9">
      <c r="A1319" t="str">
        <f>T("2018")</f>
        <v>2018</v>
      </c>
      <c r="B1319" t="str">
        <f>T("FISICO                                            ")</f>
        <v xml:space="preserve">FISICO                                            </v>
      </c>
      <c r="C1319" t="str">
        <f>T("BARAJAS             ")</f>
        <v xml:space="preserve">BARAJAS             </v>
      </c>
      <c r="D1319" t="str">
        <f>T("CORRALEJOS          ")</f>
        <v xml:space="preserve">CORRALEJOS          </v>
      </c>
      <c r="E1319" t="str">
        <f>T("TU ")</f>
        <v xml:space="preserve">TU </v>
      </c>
      <c r="F1319" t="str">
        <f>T("TURISMOS       ")</f>
        <v xml:space="preserve">TURISMOS       </v>
      </c>
      <c r="G1319" t="str">
        <f>T("De menos de 8 CABALLOS FISCALES                   ")</f>
        <v xml:space="preserve">De menos de 8 CABALLOS FISCALES                   </v>
      </c>
      <c r="I1319">
        <v>1</v>
      </c>
    </row>
    <row r="1320" spans="1:9">
      <c r="A1320" t="str">
        <f>T("2018")</f>
        <v>2018</v>
      </c>
      <c r="B1320" t="str">
        <f>T("FISICO                                            ")</f>
        <v xml:space="preserve">FISICO                                            </v>
      </c>
      <c r="C1320" t="str">
        <f>T("BARAJAS             ")</f>
        <v xml:space="preserve">BARAJAS             </v>
      </c>
      <c r="D1320" t="str">
        <f>T("CORRALEJOS          ")</f>
        <v xml:space="preserve">CORRALEJOS          </v>
      </c>
      <c r="E1320" t="str">
        <f>T("TU ")</f>
        <v xml:space="preserve">TU </v>
      </c>
      <c r="F1320" t="str">
        <f>T("TURISMOS       ")</f>
        <v xml:space="preserve">TURISMOS       </v>
      </c>
      <c r="G1320" t="str">
        <f>T("De 8 a 11,99 CABALLOS FISCALES                    ")</f>
        <v xml:space="preserve">De 8 a 11,99 CABALLOS FISCALES                    </v>
      </c>
      <c r="I1320">
        <v>21</v>
      </c>
    </row>
    <row r="1321" spans="1:9">
      <c r="A1321" t="str">
        <f>T("2018")</f>
        <v>2018</v>
      </c>
      <c r="B1321" t="str">
        <f>T("FISICO                                            ")</f>
        <v xml:space="preserve">FISICO                                            </v>
      </c>
      <c r="C1321" t="str">
        <f>T("BARAJAS             ")</f>
        <v xml:space="preserve">BARAJAS             </v>
      </c>
      <c r="D1321" t="str">
        <f>T("CORRALEJOS          ")</f>
        <v xml:space="preserve">CORRALEJOS          </v>
      </c>
      <c r="E1321" t="str">
        <f>T("TU ")</f>
        <v xml:space="preserve">TU </v>
      </c>
      <c r="F1321" t="str">
        <f>T("TURISMOS       ")</f>
        <v xml:space="preserve">TURISMOS       </v>
      </c>
      <c r="G1321" t="str">
        <f>T("De 12 a 15,99 CABALLOS FISCALES                   ")</f>
        <v xml:space="preserve">De 12 a 15,99 CABALLOS FISCALES                   </v>
      </c>
      <c r="I1321">
        <v>28</v>
      </c>
    </row>
    <row r="1322" spans="1:9">
      <c r="A1322" t="str">
        <f>T("2018")</f>
        <v>2018</v>
      </c>
      <c r="B1322" t="str">
        <f>T("FISICO                                            ")</f>
        <v xml:space="preserve">FISICO                                            </v>
      </c>
      <c r="C1322" t="str">
        <f>T("BARAJAS             ")</f>
        <v xml:space="preserve">BARAJAS             </v>
      </c>
      <c r="D1322" t="str">
        <f>T("CORRALEJOS          ")</f>
        <v xml:space="preserve">CORRALEJOS          </v>
      </c>
      <c r="E1322" t="str">
        <f>T("TU ")</f>
        <v xml:space="preserve">TU </v>
      </c>
      <c r="F1322" t="str">
        <f>T("TURISMOS       ")</f>
        <v xml:space="preserve">TURISMOS       </v>
      </c>
      <c r="G1322" t="str">
        <f>T("De 16 a 19,99 CABALLOS FISCALES                   ")</f>
        <v xml:space="preserve">De 16 a 19,99 CABALLOS FISCALES                   </v>
      </c>
      <c r="I1322">
        <v>8</v>
      </c>
    </row>
    <row r="1323" spans="1:9">
      <c r="A1323" t="str">
        <f>T("2018")</f>
        <v>2018</v>
      </c>
      <c r="B1323" t="str">
        <f>T("JURIDICO                                          ")</f>
        <v xml:space="preserve">JURIDICO                                          </v>
      </c>
      <c r="C1323" t="str">
        <f>T("BARAJAS             ")</f>
        <v xml:space="preserve">BARAJAS             </v>
      </c>
      <c r="D1323" t="str">
        <f>T("ALAMEDA DE OSUNA    ")</f>
        <v xml:space="preserve">ALAMEDA DE OSUNA    </v>
      </c>
      <c r="E1323" t="str">
        <f>T("TU ")</f>
        <v xml:space="preserve">TU </v>
      </c>
      <c r="F1323" t="str">
        <f>T("TURISMOS       ")</f>
        <v xml:space="preserve">TURISMOS       </v>
      </c>
      <c r="G1323" t="str">
        <f>T("De menos de 8 CABALLOS FISCALES                   ")</f>
        <v xml:space="preserve">De menos de 8 CABALLOS FISCALES                   </v>
      </c>
      <c r="I1323">
        <v>1</v>
      </c>
    </row>
    <row r="1324" spans="1:9">
      <c r="A1324" t="str">
        <f>T("2018")</f>
        <v>2018</v>
      </c>
      <c r="B1324" t="str">
        <f>T("JURIDICO                                          ")</f>
        <v xml:space="preserve">JURIDICO                                          </v>
      </c>
      <c r="C1324" t="str">
        <f>T("BARAJAS             ")</f>
        <v xml:space="preserve">BARAJAS             </v>
      </c>
      <c r="D1324" t="str">
        <f>T("ALAMEDA DE OSUNA    ")</f>
        <v xml:space="preserve">ALAMEDA DE OSUNA    </v>
      </c>
      <c r="E1324" t="str">
        <f>T("TU ")</f>
        <v xml:space="preserve">TU </v>
      </c>
      <c r="F1324" t="str">
        <f>T("TURISMOS       ")</f>
        <v xml:space="preserve">TURISMOS       </v>
      </c>
      <c r="G1324" t="str">
        <f>T("De 8 a 11,99 CABALLOS FISCALES                    ")</f>
        <v xml:space="preserve">De 8 a 11,99 CABALLOS FISCALES                    </v>
      </c>
      <c r="I1324">
        <v>9</v>
      </c>
    </row>
    <row r="1325" spans="1:9">
      <c r="A1325" t="str">
        <f>T("2018")</f>
        <v>2018</v>
      </c>
      <c r="B1325" t="str">
        <f>T("JURIDICO                                          ")</f>
        <v xml:space="preserve">JURIDICO                                          </v>
      </c>
      <c r="C1325" t="str">
        <f>T("BARAJAS             ")</f>
        <v xml:space="preserve">BARAJAS             </v>
      </c>
      <c r="D1325" t="str">
        <f>T("ALAMEDA DE OSUNA    ")</f>
        <v xml:space="preserve">ALAMEDA DE OSUNA    </v>
      </c>
      <c r="E1325" t="str">
        <f>T("TU ")</f>
        <v xml:space="preserve">TU </v>
      </c>
      <c r="F1325" t="str">
        <f>T("TURISMOS       ")</f>
        <v xml:space="preserve">TURISMOS       </v>
      </c>
      <c r="G1325" t="str">
        <f>T("De 12 a 15,99 CABALLOS FISCALES                   ")</f>
        <v xml:space="preserve">De 12 a 15,99 CABALLOS FISCALES                   </v>
      </c>
      <c r="I1325">
        <v>2</v>
      </c>
    </row>
    <row r="1326" spans="1:9">
      <c r="A1326" t="str">
        <f>T("2018")</f>
        <v>2018</v>
      </c>
      <c r="B1326" t="str">
        <f>T("JURIDICO                                          ")</f>
        <v xml:space="preserve">JURIDICO                                          </v>
      </c>
      <c r="C1326" t="str">
        <f>T("BARAJAS             ")</f>
        <v xml:space="preserve">BARAJAS             </v>
      </c>
      <c r="D1326" t="str">
        <f>T("CASCO H.BARAJAS     ")</f>
        <v xml:space="preserve">CASCO H.BARAJAS     </v>
      </c>
      <c r="E1326" t="str">
        <f>T("TU ")</f>
        <v xml:space="preserve">TU </v>
      </c>
      <c r="F1326" t="str">
        <f>T("TURISMOS       ")</f>
        <v xml:space="preserve">TURISMOS       </v>
      </c>
      <c r="G1326" t="str">
        <f>T("De 12 a 15,99 CABALLOS FISCALES                   ")</f>
        <v xml:space="preserve">De 12 a 15,99 CABALLOS FISCALES                   </v>
      </c>
      <c r="I1326">
        <v>2</v>
      </c>
    </row>
    <row r="1327" spans="1:9">
      <c r="A1327" t="str">
        <f>T("2018")</f>
        <v>2018</v>
      </c>
      <c r="B1327" t="str">
        <f>T("JURIDICO                                          ")</f>
        <v xml:space="preserve">JURIDICO                                          </v>
      </c>
      <c r="C1327" t="str">
        <f>T("BARAJAS             ")</f>
        <v xml:space="preserve">BARAJAS             </v>
      </c>
      <c r="D1327" t="str">
        <f>T("CASCO H.BARAJAS     ")</f>
        <v xml:space="preserve">CASCO H.BARAJAS     </v>
      </c>
      <c r="E1327" t="str">
        <f>T("TU ")</f>
        <v xml:space="preserve">TU </v>
      </c>
      <c r="F1327" t="str">
        <f>T("TURISMOS       ")</f>
        <v xml:space="preserve">TURISMOS       </v>
      </c>
      <c r="G1327" t="str">
        <f>T("De 16 a 19,99 CABALLOS FISCALES                   ")</f>
        <v xml:space="preserve">De 16 a 19,99 CABALLOS FISCALES                   </v>
      </c>
      <c r="I1327">
        <v>1</v>
      </c>
    </row>
    <row r="1328" spans="1:9">
      <c r="A1328" t="str">
        <f>T("2018")</f>
        <v>2018</v>
      </c>
      <c r="B1328" t="str">
        <f>T("JURIDICO                                          ")</f>
        <v xml:space="preserve">JURIDICO                                          </v>
      </c>
      <c r="C1328" t="str">
        <f>T("BARAJAS             ")</f>
        <v xml:space="preserve">BARAJAS             </v>
      </c>
      <c r="D1328" t="str">
        <f>T("CASCO H.BARAJAS     ")</f>
        <v xml:space="preserve">CASCO H.BARAJAS     </v>
      </c>
      <c r="E1328" t="str">
        <f>T("TU ")</f>
        <v xml:space="preserve">TU </v>
      </c>
      <c r="F1328" t="str">
        <f>T("TURISMOS       ")</f>
        <v xml:space="preserve">TURISMOS       </v>
      </c>
      <c r="G1328" t="str">
        <f>T("De 20 CABALLOS FISCALES en adelante               ")</f>
        <v xml:space="preserve">De 20 CABALLOS FISCALES en adelante               </v>
      </c>
      <c r="I1328">
        <v>1</v>
      </c>
    </row>
    <row r="1329" spans="1:9">
      <c r="A1329" t="str">
        <f>T("2018")</f>
        <v>2018</v>
      </c>
      <c r="B1329" t="str">
        <f>T("JURIDICO                                          ")</f>
        <v xml:space="preserve">JURIDICO                                          </v>
      </c>
      <c r="C1329" t="str">
        <f>T("BARAJAS             ")</f>
        <v xml:space="preserve">BARAJAS             </v>
      </c>
      <c r="D1329" t="str">
        <f>T("TIMON               ")</f>
        <v xml:space="preserve">TIMON               </v>
      </c>
      <c r="E1329" t="str">
        <f>T("TU ")</f>
        <v xml:space="preserve">TU </v>
      </c>
      <c r="F1329" t="str">
        <f>T("TURISMOS       ")</f>
        <v xml:space="preserve">TURISMOS       </v>
      </c>
      <c r="G1329" t="str">
        <f>T("De 8 a 11,99 CABALLOS FISCALES                    ")</f>
        <v xml:space="preserve">De 8 a 11,99 CABALLOS FISCALES                    </v>
      </c>
      <c r="I1329">
        <v>2</v>
      </c>
    </row>
    <row r="1330" spans="1:9">
      <c r="A1330" t="str">
        <f>T("2018")</f>
        <v>2018</v>
      </c>
      <c r="B1330" t="str">
        <f>T("JURIDICO                                          ")</f>
        <v xml:space="preserve">JURIDICO                                          </v>
      </c>
      <c r="C1330" t="str">
        <f>T("BARAJAS             ")</f>
        <v xml:space="preserve">BARAJAS             </v>
      </c>
      <c r="D1330" t="str">
        <f>T("TIMON               ")</f>
        <v xml:space="preserve">TIMON               </v>
      </c>
      <c r="E1330" t="str">
        <f>T("TU ")</f>
        <v xml:space="preserve">TU </v>
      </c>
      <c r="F1330" t="str">
        <f>T("TURISMOS       ")</f>
        <v xml:space="preserve">TURISMOS       </v>
      </c>
      <c r="G1330" t="str">
        <f>T("De 16 a 19,99 CABALLOS FISCALES                   ")</f>
        <v xml:space="preserve">De 16 a 19,99 CABALLOS FISCALES                   </v>
      </c>
      <c r="I1330">
        <v>1</v>
      </c>
    </row>
    <row r="1331" spans="1:9">
      <c r="A1331" t="str">
        <f>T("2018")</f>
        <v>2018</v>
      </c>
      <c r="B1331" t="str">
        <f>T("JURIDICO                                          ")</f>
        <v xml:space="preserve">JURIDICO                                          </v>
      </c>
      <c r="C1331" t="str">
        <f>T("BARAJAS             ")</f>
        <v xml:space="preserve">BARAJAS             </v>
      </c>
      <c r="D1331" t="str">
        <f>T("CORRALEJOS          ")</f>
        <v xml:space="preserve">CORRALEJOS          </v>
      </c>
      <c r="E1331" t="str">
        <f>T("TU ")</f>
        <v xml:space="preserve">TU </v>
      </c>
      <c r="F1331" t="str">
        <f>T("TURISMOS       ")</f>
        <v xml:space="preserve">TURISMOS       </v>
      </c>
      <c r="G1331" t="str">
        <f>T("De 12 a 15,99 CABALLOS FISCALES                   ")</f>
        <v xml:space="preserve">De 12 a 15,99 CABALLOS FISCALES                   </v>
      </c>
      <c r="I1331">
        <v>1</v>
      </c>
    </row>
    <row r="1332" spans="1:9">
      <c r="A1332" t="str">
        <f>T("2018")</f>
        <v>2018</v>
      </c>
      <c r="B1332" t="str">
        <f>T("JURIDICO                                          ")</f>
        <v xml:space="preserve">JURIDICO                                          </v>
      </c>
      <c r="C1332" t="str">
        <f>T("BARAJAS             ")</f>
        <v xml:space="preserve">BARAJAS             </v>
      </c>
      <c r="D1332" t="str">
        <f>T("CORRALEJOS          ")</f>
        <v xml:space="preserve">CORRALEJOS          </v>
      </c>
      <c r="E1332" t="str">
        <f>T("TU ")</f>
        <v xml:space="preserve">TU </v>
      </c>
      <c r="F1332" t="str">
        <f>T("TURISMOS       ")</f>
        <v xml:space="preserve">TURISMOS       </v>
      </c>
      <c r="G1332" t="str">
        <f>T("De 16 a 19,99 CABALLOS FISCALES                   ")</f>
        <v xml:space="preserve">De 16 a 19,99 CABALLOS FISCALES                   </v>
      </c>
      <c r="I1332">
        <v>1</v>
      </c>
    </row>
    <row r="1333" spans="1:9">
      <c r="A1333" t="str">
        <f>T("2018")</f>
        <v>2018</v>
      </c>
      <c r="B1333" t="str">
        <f>T("FISICO                                            ")</f>
        <v xml:space="preserve">FISICO                                            </v>
      </c>
      <c r="C1333" t="str">
        <f>T("BARAJAS             ")</f>
        <v xml:space="preserve">BARAJAS             </v>
      </c>
      <c r="D1333" t="str">
        <f>T("ALAMEDA DE OSUNA    ")</f>
        <v xml:space="preserve">ALAMEDA DE OSUNA    </v>
      </c>
      <c r="E1333" t="str">
        <f>T("TU ")</f>
        <v xml:space="preserve">TU </v>
      </c>
      <c r="F1333" t="str">
        <f>T("TURISMOS       ")</f>
        <v xml:space="preserve">TURISMOS       </v>
      </c>
      <c r="G1333" t="str">
        <f>T("De 8 a 11,99 CABALLOS FISCALES                    ")</f>
        <v xml:space="preserve">De 8 a 11,99 CABALLOS FISCALES                    </v>
      </c>
      <c r="I1333">
        <v>1</v>
      </c>
    </row>
    <row r="1334" spans="1:9">
      <c r="A1334" t="str">
        <f>T("2018")</f>
        <v>2018</v>
      </c>
      <c r="B1334" t="str">
        <f>T("FISICO                                            ")</f>
        <v xml:space="preserve">FISICO                                            </v>
      </c>
      <c r="C1334" t="str">
        <f>T("BARAJAS             ")</f>
        <v xml:space="preserve">BARAJAS             </v>
      </c>
      <c r="D1334" t="str">
        <f>T("TIMON               ")</f>
        <v xml:space="preserve">TIMON               </v>
      </c>
      <c r="E1334" t="str">
        <f>T("TU ")</f>
        <v xml:space="preserve">TU </v>
      </c>
      <c r="F1334" t="str">
        <f>T("TURISMOS       ")</f>
        <v xml:space="preserve">TURISMOS       </v>
      </c>
      <c r="G1334" t="str">
        <f>T("De 12 a 15,99 CABALLOS FISCALES                   ")</f>
        <v xml:space="preserve">De 12 a 15,99 CABALLOS FISCALES                   </v>
      </c>
      <c r="I1334">
        <v>1</v>
      </c>
    </row>
    <row r="1335" spans="1:9">
      <c r="A1335" t="str">
        <f>T("2018")</f>
        <v>2018</v>
      </c>
      <c r="B1335" t="str">
        <f>T("FISICO                                            ")</f>
        <v xml:space="preserve">FISICO                                            </v>
      </c>
      <c r="C1335" t="str">
        <f>T("CARABANCHEL         ")</f>
        <v xml:space="preserve">CARABANCHEL         </v>
      </c>
      <c r="D1335" t="str">
        <f>T("COMILLAS            ")</f>
        <v xml:space="preserve">COMILLAS            </v>
      </c>
      <c r="E1335" t="str">
        <f>T("AU ")</f>
        <v xml:space="preserve">AU </v>
      </c>
      <c r="F1335" t="str">
        <f>T("AUTOBUSES      ")</f>
        <v xml:space="preserve">AUTOBUSES      </v>
      </c>
      <c r="G1335" t="str">
        <f>T("De menos de 21 PLAZAS                             ")</f>
        <v xml:space="preserve">De menos de 21 PLAZAS                             </v>
      </c>
      <c r="H1335" t="str">
        <f>T("DIESEL                                            ")</f>
        <v xml:space="preserve">DIESEL                                            </v>
      </c>
      <c r="I1335">
        <v>1</v>
      </c>
    </row>
    <row r="1336" spans="1:9">
      <c r="A1336" t="str">
        <f>T("2018")</f>
        <v>2018</v>
      </c>
      <c r="B1336" t="str">
        <f>T("FISICO                                            ")</f>
        <v xml:space="preserve">FISICO                                            </v>
      </c>
      <c r="C1336" t="str">
        <f>T("CARABANCHEL         ")</f>
        <v xml:space="preserve">CARABANCHEL         </v>
      </c>
      <c r="D1336" t="str">
        <f>T("SAN ISIDRO          ")</f>
        <v xml:space="preserve">SAN ISIDRO          </v>
      </c>
      <c r="E1336" t="str">
        <f>T("AU ")</f>
        <v xml:space="preserve">AU </v>
      </c>
      <c r="F1336" t="str">
        <f>T("AUTOBUSES      ")</f>
        <v xml:space="preserve">AUTOBUSES      </v>
      </c>
      <c r="G1336" t="str">
        <f>T("De 21 a 50 PLAZAS                                 ")</f>
        <v xml:space="preserve">De 21 a 50 PLAZAS                                 </v>
      </c>
      <c r="H1336" t="str">
        <f>T("DIESEL                                            ")</f>
        <v xml:space="preserve">DIESEL                                            </v>
      </c>
      <c r="I1336">
        <v>1</v>
      </c>
    </row>
    <row r="1337" spans="1:9">
      <c r="A1337" t="str">
        <f>T("2018")</f>
        <v>2018</v>
      </c>
      <c r="B1337" t="str">
        <f>T("FISICO                                            ")</f>
        <v xml:space="preserve">FISICO                                            </v>
      </c>
      <c r="C1337" t="str">
        <f>T("CARABANCHEL         ")</f>
        <v xml:space="preserve">CARABANCHEL         </v>
      </c>
      <c r="D1337" t="str">
        <f>T("VISTA ALEGRE        ")</f>
        <v xml:space="preserve">VISTA ALEGRE        </v>
      </c>
      <c r="E1337" t="str">
        <f>T("AU ")</f>
        <v xml:space="preserve">AU </v>
      </c>
      <c r="F1337" t="str">
        <f>T("AUTOBUSES      ")</f>
        <v xml:space="preserve">AUTOBUSES      </v>
      </c>
      <c r="G1337" t="str">
        <f>T("De menos de 21 PLAZAS                             ")</f>
        <v xml:space="preserve">De menos de 21 PLAZAS                             </v>
      </c>
      <c r="H1337" t="str">
        <f>T("DIESEL                                            ")</f>
        <v xml:space="preserve">DIESEL                                            </v>
      </c>
      <c r="I1337">
        <v>1</v>
      </c>
    </row>
    <row r="1338" spans="1:9">
      <c r="A1338" t="str">
        <f>T("2018")</f>
        <v>2018</v>
      </c>
      <c r="B1338" t="str">
        <f>T("FISICO                                            ")</f>
        <v xml:space="preserve">FISICO                                            </v>
      </c>
      <c r="C1338" t="str">
        <f>T("CARABANCHEL         ")</f>
        <v xml:space="preserve">CARABANCHEL         </v>
      </c>
      <c r="D1338" t="str">
        <f>T("VISTA ALEGRE        ")</f>
        <v xml:space="preserve">VISTA ALEGRE        </v>
      </c>
      <c r="E1338" t="str">
        <f>T("AU ")</f>
        <v xml:space="preserve">AU </v>
      </c>
      <c r="F1338" t="str">
        <f>T("AUTOBUSES      ")</f>
        <v xml:space="preserve">AUTOBUSES      </v>
      </c>
      <c r="G1338" t="str">
        <f>T("De 51 PLAZAS en adelante                          ")</f>
        <v xml:space="preserve">De 51 PLAZAS en adelante                          </v>
      </c>
      <c r="H1338" t="str">
        <f>T("DIESEL                                            ")</f>
        <v xml:space="preserve">DIESEL                                            </v>
      </c>
      <c r="I1338">
        <v>1</v>
      </c>
    </row>
    <row r="1339" spans="1:9">
      <c r="A1339" t="str">
        <f>T("2018")</f>
        <v>2018</v>
      </c>
      <c r="B1339" t="str">
        <f>T("FISICO                                            ")</f>
        <v xml:space="preserve">FISICO                                            </v>
      </c>
      <c r="C1339" t="str">
        <f>T("CARABANCHEL         ")</f>
        <v xml:space="preserve">CARABANCHEL         </v>
      </c>
      <c r="D1339" t="str">
        <f>T("PUERTA BONITA       ")</f>
        <v xml:space="preserve">PUERTA BONITA       </v>
      </c>
      <c r="E1339" t="str">
        <f>T("AU ")</f>
        <v xml:space="preserve">AU </v>
      </c>
      <c r="F1339" t="str">
        <f>T("AUTOBUSES      ")</f>
        <v xml:space="preserve">AUTOBUSES      </v>
      </c>
      <c r="G1339" t="str">
        <f>T("De menos de 21 PLAZAS                             ")</f>
        <v xml:space="preserve">De menos de 21 PLAZAS                             </v>
      </c>
      <c r="H1339" t="str">
        <f>T("DIESEL                                            ")</f>
        <v xml:space="preserve">DIESEL                                            </v>
      </c>
      <c r="I1339">
        <v>1</v>
      </c>
    </row>
    <row r="1340" spans="1:9">
      <c r="A1340" t="str">
        <f>T("2018")</f>
        <v>2018</v>
      </c>
      <c r="B1340" t="str">
        <f>T("JURIDICO                                          ")</f>
        <v xml:space="preserve">JURIDICO                                          </v>
      </c>
      <c r="C1340" t="str">
        <f>T("CARABANCHEL         ")</f>
        <v xml:space="preserve">CARABANCHEL         </v>
      </c>
      <c r="D1340" t="str">
        <f>T("COMILLAS            ")</f>
        <v xml:space="preserve">COMILLAS            </v>
      </c>
      <c r="E1340" t="str">
        <f>T("AU ")</f>
        <v xml:space="preserve">AU </v>
      </c>
      <c r="F1340" t="str">
        <f>T("AUTOBUSES      ")</f>
        <v xml:space="preserve">AUTOBUSES      </v>
      </c>
      <c r="G1340" t="str">
        <f>T("De 51 PLAZAS en adelante                          ")</f>
        <v xml:space="preserve">De 51 PLAZAS en adelante                          </v>
      </c>
      <c r="H1340" t="str">
        <f>T("DIESEL                                            ")</f>
        <v xml:space="preserve">DIESEL                                            </v>
      </c>
      <c r="I1340">
        <v>1</v>
      </c>
    </row>
    <row r="1341" spans="1:9">
      <c r="A1341" t="str">
        <f>T("2018")</f>
        <v>2018</v>
      </c>
      <c r="B1341" t="str">
        <f>T("JURIDICO                                          ")</f>
        <v xml:space="preserve">JURIDICO                                          </v>
      </c>
      <c r="C1341" t="str">
        <f>T("CARABANCHEL         ")</f>
        <v xml:space="preserve">CARABANCHEL         </v>
      </c>
      <c r="D1341" t="str">
        <f>T("OPAÑEL              ")</f>
        <v xml:space="preserve">OPAÑEL              </v>
      </c>
      <c r="E1341" t="str">
        <f>T("AU ")</f>
        <v xml:space="preserve">AU </v>
      </c>
      <c r="F1341" t="str">
        <f>T("AUTOBUSES      ")</f>
        <v xml:space="preserve">AUTOBUSES      </v>
      </c>
      <c r="G1341" t="str">
        <f>T("De menos de 21 PLAZAS                             ")</f>
        <v xml:space="preserve">De menos de 21 PLAZAS                             </v>
      </c>
      <c r="H1341" t="str">
        <f>T("DIESEL                                            ")</f>
        <v xml:space="preserve">DIESEL                                            </v>
      </c>
      <c r="I1341">
        <v>1</v>
      </c>
    </row>
    <row r="1342" spans="1:9">
      <c r="A1342" t="str">
        <f>T("2018")</f>
        <v>2018</v>
      </c>
      <c r="B1342" t="str">
        <f>T("JURIDICO                                          ")</f>
        <v xml:space="preserve">JURIDICO                                          </v>
      </c>
      <c r="C1342" t="str">
        <f>T("CARABANCHEL         ")</f>
        <v xml:space="preserve">CARABANCHEL         </v>
      </c>
      <c r="D1342" t="str">
        <f>T("OPAÑEL              ")</f>
        <v xml:space="preserve">OPAÑEL              </v>
      </c>
      <c r="E1342" t="str">
        <f>T("AU ")</f>
        <v xml:space="preserve">AU </v>
      </c>
      <c r="F1342" t="str">
        <f>T("AUTOBUSES      ")</f>
        <v xml:space="preserve">AUTOBUSES      </v>
      </c>
      <c r="G1342" t="str">
        <f>T("De 21 a 50 PLAZAS                                 ")</f>
        <v xml:space="preserve">De 21 a 50 PLAZAS                                 </v>
      </c>
      <c r="H1342" t="str">
        <f>T("DIESEL                                            ")</f>
        <v xml:space="preserve">DIESEL                                            </v>
      </c>
      <c r="I1342">
        <v>11</v>
      </c>
    </row>
    <row r="1343" spans="1:9">
      <c r="A1343" t="str">
        <f>T("2018")</f>
        <v>2018</v>
      </c>
      <c r="B1343" t="str">
        <f>T("JURIDICO                                          ")</f>
        <v xml:space="preserve">JURIDICO                                          </v>
      </c>
      <c r="C1343" t="str">
        <f>T("CARABANCHEL         ")</f>
        <v xml:space="preserve">CARABANCHEL         </v>
      </c>
      <c r="D1343" t="str">
        <f>T("OPAÑEL              ")</f>
        <v xml:space="preserve">OPAÑEL              </v>
      </c>
      <c r="E1343" t="str">
        <f>T("AU ")</f>
        <v xml:space="preserve">AU </v>
      </c>
      <c r="F1343" t="str">
        <f>T("AUTOBUSES      ")</f>
        <v xml:space="preserve">AUTOBUSES      </v>
      </c>
      <c r="G1343" t="str">
        <f>T("De 51 PLAZAS en adelante                          ")</f>
        <v xml:space="preserve">De 51 PLAZAS en adelante                          </v>
      </c>
      <c r="H1343" t="str">
        <f>T("DIESEL                                            ")</f>
        <v xml:space="preserve">DIESEL                                            </v>
      </c>
      <c r="I1343">
        <v>4</v>
      </c>
    </row>
    <row r="1344" spans="1:9">
      <c r="A1344" t="str">
        <f>T("2018")</f>
        <v>2018</v>
      </c>
      <c r="B1344" t="str">
        <f>T("JURIDICO                                          ")</f>
        <v xml:space="preserve">JURIDICO                                          </v>
      </c>
      <c r="C1344" t="str">
        <f>T("CARABANCHEL         ")</f>
        <v xml:space="preserve">CARABANCHEL         </v>
      </c>
      <c r="D1344" t="str">
        <f>T("SAN ISIDRO          ")</f>
        <v xml:space="preserve">SAN ISIDRO          </v>
      </c>
      <c r="E1344" t="str">
        <f>T("AU ")</f>
        <v xml:space="preserve">AU </v>
      </c>
      <c r="F1344" t="str">
        <f>T("AUTOBUSES      ")</f>
        <v xml:space="preserve">AUTOBUSES      </v>
      </c>
      <c r="G1344" t="str">
        <f>T("De menos de 21 PLAZAS                             ")</f>
        <v xml:space="preserve">De menos de 21 PLAZAS                             </v>
      </c>
      <c r="H1344" t="str">
        <f>T("DIESEL                                            ")</f>
        <v xml:space="preserve">DIESEL                                            </v>
      </c>
      <c r="I1344">
        <v>2</v>
      </c>
    </row>
    <row r="1345" spans="1:9">
      <c r="A1345" t="str">
        <f>T("2018")</f>
        <v>2018</v>
      </c>
      <c r="B1345" t="str">
        <f>T("JURIDICO                                          ")</f>
        <v xml:space="preserve">JURIDICO                                          </v>
      </c>
      <c r="C1345" t="str">
        <f>T("CARABANCHEL         ")</f>
        <v xml:space="preserve">CARABANCHEL         </v>
      </c>
      <c r="D1345" t="str">
        <f>T("SAN ISIDRO          ")</f>
        <v xml:space="preserve">SAN ISIDRO          </v>
      </c>
      <c r="E1345" t="str">
        <f>T("AU ")</f>
        <v xml:space="preserve">AU </v>
      </c>
      <c r="F1345" t="str">
        <f>T("AUTOBUSES      ")</f>
        <v xml:space="preserve">AUTOBUSES      </v>
      </c>
      <c r="G1345" t="str">
        <f>T("De 21 a 50 PLAZAS                                 ")</f>
        <v xml:space="preserve">De 21 a 50 PLAZAS                                 </v>
      </c>
      <c r="H1345" t="str">
        <f>T("DIESEL                                            ")</f>
        <v xml:space="preserve">DIESEL                                            </v>
      </c>
      <c r="I1345">
        <v>1</v>
      </c>
    </row>
    <row r="1346" spans="1:9">
      <c r="A1346" t="str">
        <f>T("2018")</f>
        <v>2018</v>
      </c>
      <c r="B1346" t="str">
        <f>T("JURIDICO                                          ")</f>
        <v xml:space="preserve">JURIDICO                                          </v>
      </c>
      <c r="C1346" t="str">
        <f>T("CARABANCHEL         ")</f>
        <v xml:space="preserve">CARABANCHEL         </v>
      </c>
      <c r="D1346" t="str">
        <f>T("SAN ISIDRO          ")</f>
        <v xml:space="preserve">SAN ISIDRO          </v>
      </c>
      <c r="E1346" t="str">
        <f>T("AU ")</f>
        <v xml:space="preserve">AU </v>
      </c>
      <c r="F1346" t="str">
        <f>T("AUTOBUSES      ")</f>
        <v xml:space="preserve">AUTOBUSES      </v>
      </c>
      <c r="G1346" t="str">
        <f>T("De 51 PLAZAS en adelante                          ")</f>
        <v xml:space="preserve">De 51 PLAZAS en adelante                          </v>
      </c>
      <c r="H1346" t="str">
        <f>T("DIESEL                                            ")</f>
        <v xml:space="preserve">DIESEL                                            </v>
      </c>
      <c r="I1346">
        <v>4</v>
      </c>
    </row>
    <row r="1347" spans="1:9">
      <c r="A1347" t="str">
        <f>T("2018")</f>
        <v>2018</v>
      </c>
      <c r="B1347" t="str">
        <f>T("JURIDICO                                          ")</f>
        <v xml:space="preserve">JURIDICO                                          </v>
      </c>
      <c r="C1347" t="str">
        <f>T("CARABANCHEL         ")</f>
        <v xml:space="preserve">CARABANCHEL         </v>
      </c>
      <c r="D1347" t="str">
        <f>T("VISTA ALEGRE        ")</f>
        <v xml:space="preserve">VISTA ALEGRE        </v>
      </c>
      <c r="E1347" t="str">
        <f>T("AU ")</f>
        <v xml:space="preserve">AU </v>
      </c>
      <c r="F1347" t="str">
        <f>T("AUTOBUSES      ")</f>
        <v xml:space="preserve">AUTOBUSES      </v>
      </c>
      <c r="G1347" t="str">
        <f>T("De menos de 21 PLAZAS                             ")</f>
        <v xml:space="preserve">De menos de 21 PLAZAS                             </v>
      </c>
      <c r="H1347" t="str">
        <f>T("DIESEL                                            ")</f>
        <v xml:space="preserve">DIESEL                                            </v>
      </c>
      <c r="I1347">
        <v>2</v>
      </c>
    </row>
    <row r="1348" spans="1:9">
      <c r="A1348" t="str">
        <f>T("2018")</f>
        <v>2018</v>
      </c>
      <c r="B1348" t="str">
        <f>T("JURIDICO                                          ")</f>
        <v xml:space="preserve">JURIDICO                                          </v>
      </c>
      <c r="C1348" t="str">
        <f>T("CARABANCHEL         ")</f>
        <v xml:space="preserve">CARABANCHEL         </v>
      </c>
      <c r="D1348" t="str">
        <f>T("VISTA ALEGRE        ")</f>
        <v xml:space="preserve">VISTA ALEGRE        </v>
      </c>
      <c r="E1348" t="str">
        <f>T("AU ")</f>
        <v xml:space="preserve">AU </v>
      </c>
      <c r="F1348" t="str">
        <f>T("AUTOBUSES      ")</f>
        <v xml:space="preserve">AUTOBUSES      </v>
      </c>
      <c r="G1348" t="str">
        <f>T("De 21 a 50 PLAZAS                                 ")</f>
        <v xml:space="preserve">De 21 a 50 PLAZAS                                 </v>
      </c>
      <c r="H1348" t="str">
        <f>T("DIESEL                                            ")</f>
        <v xml:space="preserve">DIESEL                                            </v>
      </c>
      <c r="I1348">
        <v>10</v>
      </c>
    </row>
    <row r="1349" spans="1:9">
      <c r="A1349" t="str">
        <f>T("2018")</f>
        <v>2018</v>
      </c>
      <c r="B1349" t="str">
        <f>T("JURIDICO                                          ")</f>
        <v xml:space="preserve">JURIDICO                                          </v>
      </c>
      <c r="C1349" t="str">
        <f>T("CARABANCHEL         ")</f>
        <v xml:space="preserve">CARABANCHEL         </v>
      </c>
      <c r="D1349" t="str">
        <f>T("VISTA ALEGRE        ")</f>
        <v xml:space="preserve">VISTA ALEGRE        </v>
      </c>
      <c r="E1349" t="str">
        <f>T("AU ")</f>
        <v xml:space="preserve">AU </v>
      </c>
      <c r="F1349" t="str">
        <f>T("AUTOBUSES      ")</f>
        <v xml:space="preserve">AUTOBUSES      </v>
      </c>
      <c r="G1349" t="str">
        <f>T("De 51 PLAZAS en adelante                          ")</f>
        <v xml:space="preserve">De 51 PLAZAS en adelante                          </v>
      </c>
      <c r="H1349" t="str">
        <f>T("DIESEL                                            ")</f>
        <v xml:space="preserve">DIESEL                                            </v>
      </c>
      <c r="I1349">
        <v>9</v>
      </c>
    </row>
    <row r="1350" spans="1:9">
      <c r="A1350" t="str">
        <f>T("2018")</f>
        <v>2018</v>
      </c>
      <c r="B1350" t="str">
        <f>T("JURIDICO                                          ")</f>
        <v xml:space="preserve">JURIDICO                                          </v>
      </c>
      <c r="C1350" t="str">
        <f>T("CARABANCHEL         ")</f>
        <v xml:space="preserve">CARABANCHEL         </v>
      </c>
      <c r="D1350" t="str">
        <f>T("PUERTA BONITA       ")</f>
        <v xml:space="preserve">PUERTA BONITA       </v>
      </c>
      <c r="E1350" t="str">
        <f>T("AU ")</f>
        <v xml:space="preserve">AU </v>
      </c>
      <c r="F1350" t="str">
        <f>T("AUTOBUSES      ")</f>
        <v xml:space="preserve">AUTOBUSES      </v>
      </c>
      <c r="G1350" t="str">
        <f>T("De 51 PLAZAS en adelante                          ")</f>
        <v xml:space="preserve">De 51 PLAZAS en adelante                          </v>
      </c>
      <c r="H1350" t="str">
        <f>T("DIESEL                                            ")</f>
        <v xml:space="preserve">DIESEL                                            </v>
      </c>
      <c r="I1350">
        <v>1</v>
      </c>
    </row>
    <row r="1351" spans="1:9">
      <c r="A1351" t="str">
        <f>T("2018")</f>
        <v>2018</v>
      </c>
      <c r="B1351" t="str">
        <f>T("JURIDICO                                          ")</f>
        <v xml:space="preserve">JURIDICO                                          </v>
      </c>
      <c r="C1351" t="str">
        <f>T("CARABANCHEL         ")</f>
        <v xml:space="preserve">CARABANCHEL         </v>
      </c>
      <c r="D1351" t="str">
        <f>T("BUENAVISTA          ")</f>
        <v xml:space="preserve">BUENAVISTA          </v>
      </c>
      <c r="E1351" t="str">
        <f>T("AU ")</f>
        <v xml:space="preserve">AU </v>
      </c>
      <c r="F1351" t="str">
        <f>T("AUTOBUSES      ")</f>
        <v xml:space="preserve">AUTOBUSES      </v>
      </c>
      <c r="G1351" t="str">
        <f>T("De menos de 21 PLAZAS                             ")</f>
        <v xml:space="preserve">De menos de 21 PLAZAS                             </v>
      </c>
      <c r="H1351" t="str">
        <f>T("DIESEL                                            ")</f>
        <v xml:space="preserve">DIESEL                                            </v>
      </c>
      <c r="I1351">
        <v>1</v>
      </c>
    </row>
    <row r="1352" spans="1:9">
      <c r="A1352" t="str">
        <f>T("2018")</f>
        <v>2018</v>
      </c>
      <c r="B1352" t="str">
        <f>T("JURIDICO                                          ")</f>
        <v xml:space="preserve">JURIDICO                                          </v>
      </c>
      <c r="C1352" t="str">
        <f>T("CARABANCHEL         ")</f>
        <v xml:space="preserve">CARABANCHEL         </v>
      </c>
      <c r="D1352" t="str">
        <f>T("BUENAVISTA          ")</f>
        <v xml:space="preserve">BUENAVISTA          </v>
      </c>
      <c r="E1352" t="str">
        <f>T("AU ")</f>
        <v xml:space="preserve">AU </v>
      </c>
      <c r="F1352" t="str">
        <f>T("AUTOBUSES      ")</f>
        <v xml:space="preserve">AUTOBUSES      </v>
      </c>
      <c r="G1352" t="str">
        <f>T("De 21 a 50 PLAZAS                                 ")</f>
        <v xml:space="preserve">De 21 a 50 PLAZAS                                 </v>
      </c>
      <c r="H1352" t="str">
        <f>T("DIESEL                                            ")</f>
        <v xml:space="preserve">DIESEL                                            </v>
      </c>
      <c r="I1352">
        <v>10</v>
      </c>
    </row>
    <row r="1353" spans="1:9">
      <c r="A1353" t="str">
        <f>T("2018")</f>
        <v>2018</v>
      </c>
      <c r="B1353" t="str">
        <f>T("JURIDICO                                          ")</f>
        <v xml:space="preserve">JURIDICO                                          </v>
      </c>
      <c r="C1353" t="str">
        <f>T("CARABANCHEL         ")</f>
        <v xml:space="preserve">CARABANCHEL         </v>
      </c>
      <c r="D1353" t="str">
        <f>T("BUENAVISTA          ")</f>
        <v xml:space="preserve">BUENAVISTA          </v>
      </c>
      <c r="E1353" t="str">
        <f>T("AU ")</f>
        <v xml:space="preserve">AU </v>
      </c>
      <c r="F1353" t="str">
        <f>T("AUTOBUSES      ")</f>
        <v xml:space="preserve">AUTOBUSES      </v>
      </c>
      <c r="G1353" t="str">
        <f>T("De 51 PLAZAS en adelante                          ")</f>
        <v xml:space="preserve">De 51 PLAZAS en adelante                          </v>
      </c>
      <c r="H1353" t="str">
        <f>T("DIESEL                                            ")</f>
        <v xml:space="preserve">DIESEL                                            </v>
      </c>
      <c r="I1353">
        <v>4</v>
      </c>
    </row>
    <row r="1354" spans="1:9">
      <c r="A1354" t="str">
        <f>T("2018")</f>
        <v>2018</v>
      </c>
      <c r="B1354" t="str">
        <f>T("JURIDICO                                          ")</f>
        <v xml:space="preserve">JURIDICO                                          </v>
      </c>
      <c r="C1354" t="str">
        <f>T("CARABANCHEL         ")</f>
        <v xml:space="preserve">CARABANCHEL         </v>
      </c>
      <c r="D1354" t="str">
        <f>T("ABRANTES            ")</f>
        <v xml:space="preserve">ABRANTES            </v>
      </c>
      <c r="E1354" t="str">
        <f>T("AU ")</f>
        <v xml:space="preserve">AU </v>
      </c>
      <c r="F1354" t="str">
        <f>T("AUTOBUSES      ")</f>
        <v xml:space="preserve">AUTOBUSES      </v>
      </c>
      <c r="G1354" t="str">
        <f>T("De menos de 21 PLAZAS                             ")</f>
        <v xml:space="preserve">De menos de 21 PLAZAS                             </v>
      </c>
      <c r="H1354" t="str">
        <f>T("DIESEL                                            ")</f>
        <v xml:space="preserve">DIESEL                                            </v>
      </c>
      <c r="I1354">
        <v>19</v>
      </c>
    </row>
    <row r="1355" spans="1:9">
      <c r="A1355" t="str">
        <f>T("2018")</f>
        <v>2018</v>
      </c>
      <c r="B1355" t="str">
        <f>T("JURIDICO                                          ")</f>
        <v xml:space="preserve">JURIDICO                                          </v>
      </c>
      <c r="C1355" t="str">
        <f>T("CARABANCHEL         ")</f>
        <v xml:space="preserve">CARABANCHEL         </v>
      </c>
      <c r="D1355" t="str">
        <f>T("ABRANTES            ")</f>
        <v xml:space="preserve">ABRANTES            </v>
      </c>
      <c r="E1355" t="str">
        <f>T("AU ")</f>
        <v xml:space="preserve">AU </v>
      </c>
      <c r="F1355" t="str">
        <f>T("AUTOBUSES      ")</f>
        <v xml:space="preserve">AUTOBUSES      </v>
      </c>
      <c r="G1355" t="str">
        <f>T("De 21 a 50 PLAZAS                                 ")</f>
        <v xml:space="preserve">De 21 a 50 PLAZAS                                 </v>
      </c>
      <c r="H1355" t="str">
        <f>T("DIESEL                                            ")</f>
        <v xml:space="preserve">DIESEL                                            </v>
      </c>
      <c r="I1355">
        <v>9</v>
      </c>
    </row>
    <row r="1356" spans="1:9">
      <c r="A1356" t="str">
        <f>T("2018")</f>
        <v>2018</v>
      </c>
      <c r="B1356" t="str">
        <f>T("JURIDICO                                          ")</f>
        <v xml:space="preserve">JURIDICO                                          </v>
      </c>
      <c r="C1356" t="str">
        <f>T("CARABANCHEL         ")</f>
        <v xml:space="preserve">CARABANCHEL         </v>
      </c>
      <c r="D1356" t="str">
        <f>T("ABRANTES            ")</f>
        <v xml:space="preserve">ABRANTES            </v>
      </c>
      <c r="E1356" t="str">
        <f>T("AU ")</f>
        <v xml:space="preserve">AU </v>
      </c>
      <c r="F1356" t="str">
        <f>T("AUTOBUSES      ")</f>
        <v xml:space="preserve">AUTOBUSES      </v>
      </c>
      <c r="G1356" t="str">
        <f>T("De 51 PLAZAS en adelante                          ")</f>
        <v xml:space="preserve">De 51 PLAZAS en adelante                          </v>
      </c>
      <c r="H1356" t="str">
        <f>T("DIESEL                                            ")</f>
        <v xml:space="preserve">DIESEL                                            </v>
      </c>
      <c r="I1356">
        <v>21</v>
      </c>
    </row>
    <row r="1357" spans="1:9">
      <c r="A1357" t="str">
        <f>T("2018")</f>
        <v>2018</v>
      </c>
      <c r="B1357" t="str">
        <f>T("JURIDICO                                          ")</f>
        <v xml:space="preserve">JURIDICO                                          </v>
      </c>
      <c r="C1357" t="str">
        <f>T("CARABANCHEL         ")</f>
        <v xml:space="preserve">CARABANCHEL         </v>
      </c>
      <c r="D1357" t="str">
        <f>T("BUENAVISTA          ")</f>
        <v xml:space="preserve">BUENAVISTA          </v>
      </c>
      <c r="E1357" t="str">
        <f>T("AU ")</f>
        <v xml:space="preserve">AU </v>
      </c>
      <c r="F1357" t="str">
        <f>T("AUTOBUSES      ")</f>
        <v xml:space="preserve">AUTOBUSES      </v>
      </c>
      <c r="G1357" t="str">
        <f>T("De menos de 21 PLAZAS                             ")</f>
        <v xml:space="preserve">De menos de 21 PLAZAS                             </v>
      </c>
      <c r="H1357" t="str">
        <f>T("ELÉCTRICO                                         ")</f>
        <v xml:space="preserve">ELÉCTRICO                                         </v>
      </c>
      <c r="I1357">
        <v>1</v>
      </c>
    </row>
    <row r="1358" spans="1:9">
      <c r="A1358" t="str">
        <f>T("2018")</f>
        <v>2018</v>
      </c>
      <c r="B1358" t="str">
        <f>T("JURIDICO                                          ")</f>
        <v xml:space="preserve">JURIDICO                                          </v>
      </c>
      <c r="C1358" t="str">
        <f>T("CARABANCHEL         ")</f>
        <v xml:space="preserve">CARABANCHEL         </v>
      </c>
      <c r="D1358" t="str">
        <f>T("BUENAVISTA          ")</f>
        <v xml:space="preserve">BUENAVISTA          </v>
      </c>
      <c r="E1358" t="str">
        <f>T("AU ")</f>
        <v xml:space="preserve">AU </v>
      </c>
      <c r="F1358" t="str">
        <f>T("AUTOBUSES      ")</f>
        <v xml:space="preserve">AUTOBUSES      </v>
      </c>
      <c r="G1358" t="str">
        <f>T("De menos de 21 PLAZAS                             ")</f>
        <v xml:space="preserve">De menos de 21 PLAZAS                             </v>
      </c>
      <c r="H1358" t="str">
        <f>T("ELECTRICOS RANGO EXTENDIDO                        ")</f>
        <v xml:space="preserve">ELECTRICOS RANGO EXTENDIDO                        </v>
      </c>
      <c r="I1358">
        <v>1</v>
      </c>
    </row>
    <row r="1359" spans="1:9">
      <c r="A1359" t="str">
        <f>T("2018")</f>
        <v>2018</v>
      </c>
      <c r="B1359" t="str">
        <f>T("JURIDICO                                          ")</f>
        <v xml:space="preserve">JURIDICO                                          </v>
      </c>
      <c r="C1359" t="str">
        <f>T("CARABANCHEL         ")</f>
        <v xml:space="preserve">CARABANCHEL         </v>
      </c>
      <c r="D1359" t="str">
        <f>T("VISTA ALEGRE        ")</f>
        <v xml:space="preserve">VISTA ALEGRE        </v>
      </c>
      <c r="E1359" t="str">
        <f>T("AU ")</f>
        <v xml:space="preserve">AU </v>
      </c>
      <c r="F1359" t="str">
        <f>T("AUTOBUSES      ")</f>
        <v xml:space="preserve">AUTOBUSES      </v>
      </c>
      <c r="G1359" t="str">
        <f>T("De menos de 21 PLAZAS                             ")</f>
        <v xml:space="preserve">De menos de 21 PLAZAS                             </v>
      </c>
      <c r="H1359" t="str">
        <f>T("GASOLINA                                          ")</f>
        <v xml:space="preserve">GASOLINA                                          </v>
      </c>
      <c r="I1359">
        <v>1</v>
      </c>
    </row>
    <row r="1360" spans="1:9">
      <c r="A1360" t="str">
        <f>T("2018")</f>
        <v>2018</v>
      </c>
      <c r="B1360" t="str">
        <f>T("JURIDICO                                          ")</f>
        <v xml:space="preserve">JURIDICO                                          </v>
      </c>
      <c r="C1360" t="str">
        <f>T("CARABANCHEL         ")</f>
        <v xml:space="preserve">CARABANCHEL         </v>
      </c>
      <c r="D1360" t="str">
        <f>T("ABRANTES            ")</f>
        <v xml:space="preserve">ABRANTES            </v>
      </c>
      <c r="E1360" t="str">
        <f>T("AU ")</f>
        <v xml:space="preserve">AU </v>
      </c>
      <c r="F1360" t="str">
        <f>T("AUTOBUSES      ")</f>
        <v xml:space="preserve">AUTOBUSES      </v>
      </c>
      <c r="G1360" t="str">
        <f>T("De menos de 21 PLAZAS                             ")</f>
        <v xml:space="preserve">De menos de 21 PLAZAS                             </v>
      </c>
      <c r="H1360" t="str">
        <f>T("GASOLINA                                          ")</f>
        <v xml:space="preserve">GASOLINA                                          </v>
      </c>
      <c r="I1360">
        <v>4</v>
      </c>
    </row>
    <row r="1361" spans="1:9">
      <c r="A1361" t="str">
        <f>T("2018")</f>
        <v>2018</v>
      </c>
      <c r="B1361" t="str">
        <f>T("JURIDICO                                          ")</f>
        <v xml:space="preserve">JURIDICO                                          </v>
      </c>
      <c r="C1361" t="str">
        <f>T("CARABANCHEL         ")</f>
        <v xml:space="preserve">CARABANCHEL         </v>
      </c>
      <c r="D1361" t="str">
        <f>T("ABRANTES            ")</f>
        <v xml:space="preserve">ABRANTES            </v>
      </c>
      <c r="E1361" t="str">
        <f>T("AU ")</f>
        <v xml:space="preserve">AU </v>
      </c>
      <c r="F1361" t="str">
        <f>T("AUTOBUSES      ")</f>
        <v xml:space="preserve">AUTOBUSES      </v>
      </c>
      <c r="G1361" t="str">
        <f>T("De 51 PLAZAS en adelante                          ")</f>
        <v xml:space="preserve">De 51 PLAZAS en adelante                          </v>
      </c>
      <c r="H1361" t="str">
        <f>T("GASOLINA                                          ")</f>
        <v xml:space="preserve">GASOLINA                                          </v>
      </c>
      <c r="I1361">
        <v>1</v>
      </c>
    </row>
    <row r="1362" spans="1:9">
      <c r="A1362" t="str">
        <f>T("2018")</f>
        <v>2018</v>
      </c>
      <c r="B1362" t="str">
        <f>T("JURIDICO                                          ")</f>
        <v xml:space="preserve">JURIDICO                                          </v>
      </c>
      <c r="C1362" t="str">
        <f>T("CARABANCHEL         ")</f>
        <v xml:space="preserve">CARABANCHEL         </v>
      </c>
      <c r="D1362" t="str">
        <f>T("BUENAVISTA          ")</f>
        <v xml:space="preserve">BUENAVISTA          </v>
      </c>
      <c r="E1362" t="str">
        <f>T("AU ")</f>
        <v xml:space="preserve">AU </v>
      </c>
      <c r="F1362" t="str">
        <f>T("AUTOBUSES      ")</f>
        <v xml:space="preserve">AUTOBUSES      </v>
      </c>
      <c r="G1362" t="str">
        <f>T("De 21 a 50 PLAZAS                                 ")</f>
        <v xml:space="preserve">De 21 a 50 PLAZAS                                 </v>
      </c>
      <c r="H1362" t="str">
        <f>T("HIBRIDO ENCHUFABLES PHEV                          ")</f>
        <v xml:space="preserve">HIBRIDO ENCHUFABLES PHEV                          </v>
      </c>
      <c r="I1362">
        <v>1</v>
      </c>
    </row>
    <row r="1363" spans="1:9">
      <c r="A1363" t="str">
        <f>T("2018")</f>
        <v>2018</v>
      </c>
      <c r="B1363" t="str">
        <f>T("FISICO                                            ")</f>
        <v xml:space="preserve">FISICO                                            </v>
      </c>
      <c r="C1363" t="str">
        <f>T("CARABANCHEL         ")</f>
        <v xml:space="preserve">CARABANCHEL         </v>
      </c>
      <c r="D1363" t="str">
        <f>T("ABRANTES            ")</f>
        <v xml:space="preserve">ABRANTES            </v>
      </c>
      <c r="E1363" t="str">
        <f>T("AU ")</f>
        <v xml:space="preserve">AU </v>
      </c>
      <c r="F1363" t="str">
        <f>T("AUTOBUSES      ")</f>
        <v xml:space="preserve">AUTOBUSES      </v>
      </c>
      <c r="G1363" t="str">
        <f>T("De 21 a 50 PLAZAS                                 ")</f>
        <v xml:space="preserve">De 21 a 50 PLAZAS                                 </v>
      </c>
      <c r="I1363">
        <v>1</v>
      </c>
    </row>
    <row r="1364" spans="1:9">
      <c r="A1364" t="str">
        <f>T("2018")</f>
        <v>2018</v>
      </c>
      <c r="B1364" t="str">
        <f>T("JURIDICO                                          ")</f>
        <v xml:space="preserve">JURIDICO                                          </v>
      </c>
      <c r="C1364" t="str">
        <f>T("CARABANCHEL         ")</f>
        <v xml:space="preserve">CARABANCHEL         </v>
      </c>
      <c r="D1364" t="str">
        <f>T("COMILLAS            ")</f>
        <v xml:space="preserve">COMILLAS            </v>
      </c>
      <c r="E1364" t="str">
        <f>T("AU ")</f>
        <v xml:space="preserve">AU </v>
      </c>
      <c r="F1364" t="str">
        <f>T("AUTOBUSES      ")</f>
        <v xml:space="preserve">AUTOBUSES      </v>
      </c>
      <c r="G1364" t="str">
        <f>T("De 21 a 50 PLAZAS                                 ")</f>
        <v xml:space="preserve">De 21 a 50 PLAZAS                                 </v>
      </c>
      <c r="I1364">
        <v>1</v>
      </c>
    </row>
    <row r="1365" spans="1:9">
      <c r="A1365" t="str">
        <f>T("2018")</f>
        <v>2018</v>
      </c>
      <c r="B1365" t="str">
        <f>T("JURIDICO                                          ")</f>
        <v xml:space="preserve">JURIDICO                                          </v>
      </c>
      <c r="C1365" t="str">
        <f>T("CARABANCHEL         ")</f>
        <v xml:space="preserve">CARABANCHEL         </v>
      </c>
      <c r="D1365" t="str">
        <f>T("BUENAVISTA          ")</f>
        <v xml:space="preserve">BUENAVISTA          </v>
      </c>
      <c r="E1365" t="str">
        <f>T("AU ")</f>
        <v xml:space="preserve">AU </v>
      </c>
      <c r="F1365" t="str">
        <f>T("AUTOBUSES      ")</f>
        <v xml:space="preserve">AUTOBUSES      </v>
      </c>
      <c r="G1365" t="str">
        <f>T("De 21 a 50 PLAZAS                                 ")</f>
        <v xml:space="preserve">De 21 a 50 PLAZAS                                 </v>
      </c>
      <c r="I1365">
        <v>1</v>
      </c>
    </row>
    <row r="1366" spans="1:9">
      <c r="A1366" t="str">
        <f>T("2018")</f>
        <v>2018</v>
      </c>
      <c r="B1366" t="str">
        <f>T("Entidad sin personalidad jurídica (art. 35.4 LGT) ")</f>
        <v xml:space="preserve">Entidad sin personalidad jurídica (art. 35.4 LGT) </v>
      </c>
      <c r="C1366" t="str">
        <f>T("CARABANCHEL         ")</f>
        <v xml:space="preserve">CARABANCHEL         </v>
      </c>
      <c r="D1366" t="str">
        <f>T("COMILLAS            ")</f>
        <v xml:space="preserve">COMILLAS            </v>
      </c>
      <c r="E1366" t="str">
        <f>T("CA ")</f>
        <v xml:space="preserve">CA </v>
      </c>
      <c r="F1366" t="str">
        <f>T("CAMIONES       ")</f>
        <v xml:space="preserve">CAMIONES       </v>
      </c>
      <c r="G1366" t="str">
        <f>T("De menos de 1.000 KG DE CARGA ÚTIL                ")</f>
        <v xml:space="preserve">De menos de 1.000 KG DE CARGA ÚTIL                </v>
      </c>
      <c r="H1366" t="str">
        <f>T("DIESEL                                            ")</f>
        <v xml:space="preserve">DIESEL                                            </v>
      </c>
      <c r="I1366">
        <v>4</v>
      </c>
    </row>
    <row r="1367" spans="1:9">
      <c r="A1367" t="str">
        <f>T("2018")</f>
        <v>2018</v>
      </c>
      <c r="B1367" t="str">
        <f>T("Entidad sin personalidad jurídica (art. 35.4 LGT) ")</f>
        <v xml:space="preserve">Entidad sin personalidad jurídica (art. 35.4 LGT) </v>
      </c>
      <c r="C1367" t="str">
        <f>T("CARABANCHEL         ")</f>
        <v xml:space="preserve">CARABANCHEL         </v>
      </c>
      <c r="D1367" t="str">
        <f>T("COMILLAS            ")</f>
        <v xml:space="preserve">COMILLAS            </v>
      </c>
      <c r="E1367" t="str">
        <f>T("CA ")</f>
        <v xml:space="preserve">CA </v>
      </c>
      <c r="F1367" t="str">
        <f>T("CAMIONES       ")</f>
        <v xml:space="preserve">CAMIONES       </v>
      </c>
      <c r="G1367" t="str">
        <f>T("De 1.000 a 2.999 KG DE CARGA ÚTIL                 ")</f>
        <v xml:space="preserve">De 1.000 a 2.999 KG DE CARGA ÚTIL                 </v>
      </c>
      <c r="H1367" t="str">
        <f>T("DIESEL                                            ")</f>
        <v xml:space="preserve">DIESEL                                            </v>
      </c>
      <c r="I1367">
        <v>1</v>
      </c>
    </row>
    <row r="1368" spans="1:9">
      <c r="A1368" t="str">
        <f>T("2018")</f>
        <v>2018</v>
      </c>
      <c r="B1368" t="str">
        <f>T("Entidad sin personalidad jurídica (art. 35.4 LGT) ")</f>
        <v xml:space="preserve">Entidad sin personalidad jurídica (art. 35.4 LGT) </v>
      </c>
      <c r="C1368" t="str">
        <f>T("CARABANCHEL         ")</f>
        <v xml:space="preserve">CARABANCHEL         </v>
      </c>
      <c r="D1368" t="str">
        <f>T("COMILLAS            ")</f>
        <v xml:space="preserve">COMILLAS            </v>
      </c>
      <c r="E1368" t="str">
        <f>T("CA ")</f>
        <v xml:space="preserve">CA </v>
      </c>
      <c r="F1368" t="str">
        <f>T("CAMIONES       ")</f>
        <v xml:space="preserve">CAMIONES       </v>
      </c>
      <c r="G1368" t="str">
        <f>T("De 3.000 a 9.999 KG DE CARGA ÚTIL                 ")</f>
        <v xml:space="preserve">De 3.000 a 9.999 KG DE CARGA ÚTIL                 </v>
      </c>
      <c r="H1368" t="str">
        <f>T("DIESEL                                            ")</f>
        <v xml:space="preserve">DIESEL                                            </v>
      </c>
      <c r="I1368">
        <v>3</v>
      </c>
    </row>
    <row r="1369" spans="1:9">
      <c r="A1369" t="str">
        <f>T("2018")</f>
        <v>2018</v>
      </c>
      <c r="B1369" t="str">
        <f>T("Entidad sin personalidad jurídica (art. 35.4 LGT) ")</f>
        <v xml:space="preserve">Entidad sin personalidad jurídica (art. 35.4 LGT) </v>
      </c>
      <c r="C1369" t="str">
        <f>T("CARABANCHEL         ")</f>
        <v xml:space="preserve">CARABANCHEL         </v>
      </c>
      <c r="D1369" t="str">
        <f>T("OPAÑEL              ")</f>
        <v xml:space="preserve">OPAÑEL              </v>
      </c>
      <c r="E1369" t="str">
        <f>T("CA ")</f>
        <v xml:space="preserve">CA </v>
      </c>
      <c r="F1369" t="str">
        <f>T("CAMIONES       ")</f>
        <v xml:space="preserve">CAMIONES       </v>
      </c>
      <c r="G1369" t="str">
        <f>T("De menos de 1.000 KG DE CARGA ÚTIL                ")</f>
        <v xml:space="preserve">De menos de 1.000 KG DE CARGA ÚTIL                </v>
      </c>
      <c r="H1369" t="str">
        <f>T("DIESEL                                            ")</f>
        <v xml:space="preserve">DIESEL                                            </v>
      </c>
      <c r="I1369">
        <v>7</v>
      </c>
    </row>
    <row r="1370" spans="1:9">
      <c r="A1370" t="str">
        <f>T("2018")</f>
        <v>2018</v>
      </c>
      <c r="B1370" t="str">
        <f>T("Entidad sin personalidad jurídica (art. 35.4 LGT) ")</f>
        <v xml:space="preserve">Entidad sin personalidad jurídica (art. 35.4 LGT) </v>
      </c>
      <c r="C1370" t="str">
        <f>T("CARABANCHEL         ")</f>
        <v xml:space="preserve">CARABANCHEL         </v>
      </c>
      <c r="D1370" t="str">
        <f>T("OPAÑEL              ")</f>
        <v xml:space="preserve">OPAÑEL              </v>
      </c>
      <c r="E1370" t="str">
        <f>T("CA ")</f>
        <v xml:space="preserve">CA </v>
      </c>
      <c r="F1370" t="str">
        <f>T("CAMIONES       ")</f>
        <v xml:space="preserve">CAMIONES       </v>
      </c>
      <c r="G1370" t="str">
        <f>T("De 1.000 a 2.999 KG DE CARGA ÚTIL                 ")</f>
        <v xml:space="preserve">De 1.000 a 2.999 KG DE CARGA ÚTIL                 </v>
      </c>
      <c r="H1370" t="str">
        <f>T("DIESEL                                            ")</f>
        <v xml:space="preserve">DIESEL                                            </v>
      </c>
      <c r="I1370">
        <v>5</v>
      </c>
    </row>
    <row r="1371" spans="1:9">
      <c r="A1371" t="str">
        <f>T("2018")</f>
        <v>2018</v>
      </c>
      <c r="B1371" t="str">
        <f>T("Entidad sin personalidad jurídica (art. 35.4 LGT) ")</f>
        <v xml:space="preserve">Entidad sin personalidad jurídica (art. 35.4 LGT) </v>
      </c>
      <c r="C1371" t="str">
        <f>T("CARABANCHEL         ")</f>
        <v xml:space="preserve">CARABANCHEL         </v>
      </c>
      <c r="D1371" t="str">
        <f>T("OPAÑEL              ")</f>
        <v xml:space="preserve">OPAÑEL              </v>
      </c>
      <c r="E1371" t="str">
        <f>T("CA ")</f>
        <v xml:space="preserve">CA </v>
      </c>
      <c r="F1371" t="str">
        <f>T("CAMIONES       ")</f>
        <v xml:space="preserve">CAMIONES       </v>
      </c>
      <c r="G1371" t="str">
        <f>T("De 10.000 KG DE CARGA ÚTIL en adelante            ")</f>
        <v xml:space="preserve">De 10.000 KG DE CARGA ÚTIL en adelante            </v>
      </c>
      <c r="H1371" t="str">
        <f>T("DIESEL                                            ")</f>
        <v xml:space="preserve">DIESEL                                            </v>
      </c>
      <c r="I1371">
        <v>1</v>
      </c>
    </row>
    <row r="1372" spans="1:9">
      <c r="A1372" t="str">
        <f>T("2018")</f>
        <v>2018</v>
      </c>
      <c r="B1372" t="str">
        <f>T("Entidad sin personalidad jurídica (art. 35.4 LGT) ")</f>
        <v xml:space="preserve">Entidad sin personalidad jurídica (art. 35.4 LGT) </v>
      </c>
      <c r="C1372" t="str">
        <f>T("CARABANCHEL         ")</f>
        <v xml:space="preserve">CARABANCHEL         </v>
      </c>
      <c r="D1372" t="str">
        <f>T("SAN ISIDRO          ")</f>
        <v xml:space="preserve">SAN ISIDRO          </v>
      </c>
      <c r="E1372" t="str">
        <f>T("CA ")</f>
        <v xml:space="preserve">CA </v>
      </c>
      <c r="F1372" t="str">
        <f>T("CAMIONES       ")</f>
        <v xml:space="preserve">CAMIONES       </v>
      </c>
      <c r="G1372" t="str">
        <f>T("De menos de 1.000 KG DE CARGA ÚTIL                ")</f>
        <v xml:space="preserve">De menos de 1.000 KG DE CARGA ÚTIL                </v>
      </c>
      <c r="H1372" t="str">
        <f>T("DIESEL                                            ")</f>
        <v xml:space="preserve">DIESEL                                            </v>
      </c>
      <c r="I1372">
        <v>8</v>
      </c>
    </row>
    <row r="1373" spans="1:9">
      <c r="A1373" t="str">
        <f>T("2018")</f>
        <v>2018</v>
      </c>
      <c r="B1373" t="str">
        <f>T("Entidad sin personalidad jurídica (art. 35.4 LGT) ")</f>
        <v xml:space="preserve">Entidad sin personalidad jurídica (art. 35.4 LGT) </v>
      </c>
      <c r="C1373" t="str">
        <f>T("CARABANCHEL         ")</f>
        <v xml:space="preserve">CARABANCHEL         </v>
      </c>
      <c r="D1373" t="str">
        <f>T("SAN ISIDRO          ")</f>
        <v xml:space="preserve">SAN ISIDRO          </v>
      </c>
      <c r="E1373" t="str">
        <f>T("CA ")</f>
        <v xml:space="preserve">CA </v>
      </c>
      <c r="F1373" t="str">
        <f>T("CAMIONES       ")</f>
        <v xml:space="preserve">CAMIONES       </v>
      </c>
      <c r="G1373" t="str">
        <f>T("De 1.000 a 2.999 KG DE CARGA ÚTIL                 ")</f>
        <v xml:space="preserve">De 1.000 a 2.999 KG DE CARGA ÚTIL                 </v>
      </c>
      <c r="H1373" t="str">
        <f>T("DIESEL                                            ")</f>
        <v xml:space="preserve">DIESEL                                            </v>
      </c>
      <c r="I1373">
        <v>5</v>
      </c>
    </row>
    <row r="1374" spans="1:9">
      <c r="A1374" t="str">
        <f>T("2018")</f>
        <v>2018</v>
      </c>
      <c r="B1374" t="str">
        <f>T("Entidad sin personalidad jurídica (art. 35.4 LGT) ")</f>
        <v xml:space="preserve">Entidad sin personalidad jurídica (art. 35.4 LGT) </v>
      </c>
      <c r="C1374" t="str">
        <f>T("CARABANCHEL         ")</f>
        <v xml:space="preserve">CARABANCHEL         </v>
      </c>
      <c r="D1374" t="str">
        <f>T("SAN ISIDRO          ")</f>
        <v xml:space="preserve">SAN ISIDRO          </v>
      </c>
      <c r="E1374" t="str">
        <f>T("CA ")</f>
        <v xml:space="preserve">CA </v>
      </c>
      <c r="F1374" t="str">
        <f>T("CAMIONES       ")</f>
        <v xml:space="preserve">CAMIONES       </v>
      </c>
      <c r="G1374" t="str">
        <f>T("De 10.000 KG DE CARGA ÚTIL en adelante            ")</f>
        <v xml:space="preserve">De 10.000 KG DE CARGA ÚTIL en adelante            </v>
      </c>
      <c r="H1374" t="str">
        <f>T("DIESEL                                            ")</f>
        <v xml:space="preserve">DIESEL                                            </v>
      </c>
      <c r="I1374">
        <v>2</v>
      </c>
    </row>
    <row r="1375" spans="1:9">
      <c r="A1375" t="str">
        <f>T("2018")</f>
        <v>2018</v>
      </c>
      <c r="B1375" t="str">
        <f>T("Entidad sin personalidad jurídica (art. 35.4 LGT) ")</f>
        <v xml:space="preserve">Entidad sin personalidad jurídica (art. 35.4 LGT) </v>
      </c>
      <c r="C1375" t="str">
        <f>T("CARABANCHEL         ")</f>
        <v xml:space="preserve">CARABANCHEL         </v>
      </c>
      <c r="D1375" t="str">
        <f>T("VISTA ALEGRE        ")</f>
        <v xml:space="preserve">VISTA ALEGRE        </v>
      </c>
      <c r="E1375" t="str">
        <f>T("CA ")</f>
        <v xml:space="preserve">CA </v>
      </c>
      <c r="F1375" t="str">
        <f>T("CAMIONES       ")</f>
        <v xml:space="preserve">CAMIONES       </v>
      </c>
      <c r="G1375" t="str">
        <f>T("De menos de 1.000 KG DE CARGA ÚTIL                ")</f>
        <v xml:space="preserve">De menos de 1.000 KG DE CARGA ÚTIL                </v>
      </c>
      <c r="H1375" t="str">
        <f>T("DIESEL                                            ")</f>
        <v xml:space="preserve">DIESEL                                            </v>
      </c>
      <c r="I1375">
        <v>5</v>
      </c>
    </row>
    <row r="1376" spans="1:9">
      <c r="A1376" t="str">
        <f>T("2018")</f>
        <v>2018</v>
      </c>
      <c r="B1376" t="str">
        <f>T("Entidad sin personalidad jurídica (art. 35.4 LGT) ")</f>
        <v xml:space="preserve">Entidad sin personalidad jurídica (art. 35.4 LGT) </v>
      </c>
      <c r="C1376" t="str">
        <f>T("CARABANCHEL         ")</f>
        <v xml:space="preserve">CARABANCHEL         </v>
      </c>
      <c r="D1376" t="str">
        <f>T("VISTA ALEGRE        ")</f>
        <v xml:space="preserve">VISTA ALEGRE        </v>
      </c>
      <c r="E1376" t="str">
        <f>T("CA ")</f>
        <v xml:space="preserve">CA </v>
      </c>
      <c r="F1376" t="str">
        <f>T("CAMIONES       ")</f>
        <v xml:space="preserve">CAMIONES       </v>
      </c>
      <c r="G1376" t="str">
        <f>T("De 1.000 a 2.999 KG DE CARGA ÚTIL                 ")</f>
        <v xml:space="preserve">De 1.000 a 2.999 KG DE CARGA ÚTIL                 </v>
      </c>
      <c r="H1376" t="str">
        <f>T("DIESEL                                            ")</f>
        <v xml:space="preserve">DIESEL                                            </v>
      </c>
      <c r="I1376">
        <v>7</v>
      </c>
    </row>
    <row r="1377" spans="1:9">
      <c r="A1377" t="str">
        <f>T("2018")</f>
        <v>2018</v>
      </c>
      <c r="B1377" t="str">
        <f>T("Entidad sin personalidad jurídica (art. 35.4 LGT) ")</f>
        <v xml:space="preserve">Entidad sin personalidad jurídica (art. 35.4 LGT) </v>
      </c>
      <c r="C1377" t="str">
        <f>T("CARABANCHEL         ")</f>
        <v xml:space="preserve">CARABANCHEL         </v>
      </c>
      <c r="D1377" t="str">
        <f>T("VISTA ALEGRE        ")</f>
        <v xml:space="preserve">VISTA ALEGRE        </v>
      </c>
      <c r="E1377" t="str">
        <f>T("CA ")</f>
        <v xml:space="preserve">CA </v>
      </c>
      <c r="F1377" t="str">
        <f>T("CAMIONES       ")</f>
        <v xml:space="preserve">CAMIONES       </v>
      </c>
      <c r="G1377" t="str">
        <f>T("De 3.000 a 9.999 KG DE CARGA ÚTIL                 ")</f>
        <v xml:space="preserve">De 3.000 a 9.999 KG DE CARGA ÚTIL                 </v>
      </c>
      <c r="H1377" t="str">
        <f>T("DIESEL                                            ")</f>
        <v xml:space="preserve">DIESEL                                            </v>
      </c>
      <c r="I1377">
        <v>1</v>
      </c>
    </row>
    <row r="1378" spans="1:9">
      <c r="A1378" t="str">
        <f>T("2018")</f>
        <v>2018</v>
      </c>
      <c r="B1378" t="str">
        <f>T("Entidad sin personalidad jurídica (art. 35.4 LGT) ")</f>
        <v xml:space="preserve">Entidad sin personalidad jurídica (art. 35.4 LGT) </v>
      </c>
      <c r="C1378" t="str">
        <f>T("CARABANCHEL         ")</f>
        <v xml:space="preserve">CARABANCHEL         </v>
      </c>
      <c r="D1378" t="str">
        <f>T("VISTA ALEGRE        ")</f>
        <v xml:space="preserve">VISTA ALEGRE        </v>
      </c>
      <c r="E1378" t="str">
        <f>T("CA ")</f>
        <v xml:space="preserve">CA </v>
      </c>
      <c r="F1378" t="str">
        <f>T("CAMIONES       ")</f>
        <v xml:space="preserve">CAMIONES       </v>
      </c>
      <c r="G1378" t="str">
        <f>T("De 10.000 KG DE CARGA ÚTIL en adelante            ")</f>
        <v xml:space="preserve">De 10.000 KG DE CARGA ÚTIL en adelante            </v>
      </c>
      <c r="H1378" t="str">
        <f>T("DIESEL                                            ")</f>
        <v xml:space="preserve">DIESEL                                            </v>
      </c>
      <c r="I1378">
        <v>1</v>
      </c>
    </row>
    <row r="1379" spans="1:9">
      <c r="A1379" t="str">
        <f>T("2018")</f>
        <v>2018</v>
      </c>
      <c r="B1379" t="str">
        <f>T("Entidad sin personalidad jurídica (art. 35.4 LGT) ")</f>
        <v xml:space="preserve">Entidad sin personalidad jurídica (art. 35.4 LGT) </v>
      </c>
      <c r="C1379" t="str">
        <f>T("CARABANCHEL         ")</f>
        <v xml:space="preserve">CARABANCHEL         </v>
      </c>
      <c r="D1379" t="str">
        <f>T("PUERTA BONITA       ")</f>
        <v xml:space="preserve">PUERTA BONITA       </v>
      </c>
      <c r="E1379" t="str">
        <f>T("CA ")</f>
        <v xml:space="preserve">CA </v>
      </c>
      <c r="F1379" t="str">
        <f>T("CAMIONES       ")</f>
        <v xml:space="preserve">CAMIONES       </v>
      </c>
      <c r="G1379" t="str">
        <f>T("De menos de 1.000 KG DE CARGA ÚTIL                ")</f>
        <v xml:space="preserve">De menos de 1.000 KG DE CARGA ÚTIL                </v>
      </c>
      <c r="H1379" t="str">
        <f>T("DIESEL                                            ")</f>
        <v xml:space="preserve">DIESEL                                            </v>
      </c>
      <c r="I1379">
        <v>7</v>
      </c>
    </row>
    <row r="1380" spans="1:9">
      <c r="A1380" t="str">
        <f>T("2018")</f>
        <v>2018</v>
      </c>
      <c r="B1380" t="str">
        <f>T("Entidad sin personalidad jurídica (art. 35.4 LGT) ")</f>
        <v xml:space="preserve">Entidad sin personalidad jurídica (art. 35.4 LGT) </v>
      </c>
      <c r="C1380" t="str">
        <f>T("CARABANCHEL         ")</f>
        <v xml:space="preserve">CARABANCHEL         </v>
      </c>
      <c r="D1380" t="str">
        <f>T("PUERTA BONITA       ")</f>
        <v xml:space="preserve">PUERTA BONITA       </v>
      </c>
      <c r="E1380" t="str">
        <f>T("CA ")</f>
        <v xml:space="preserve">CA </v>
      </c>
      <c r="F1380" t="str">
        <f>T("CAMIONES       ")</f>
        <v xml:space="preserve">CAMIONES       </v>
      </c>
      <c r="G1380" t="str">
        <f>T("De 1.000 a 2.999 KG DE CARGA ÚTIL                 ")</f>
        <v xml:space="preserve">De 1.000 a 2.999 KG DE CARGA ÚTIL                 </v>
      </c>
      <c r="H1380" t="str">
        <f>T("DIESEL                                            ")</f>
        <v xml:space="preserve">DIESEL                                            </v>
      </c>
      <c r="I1380">
        <v>4</v>
      </c>
    </row>
    <row r="1381" spans="1:9">
      <c r="A1381" t="str">
        <f>T("2018")</f>
        <v>2018</v>
      </c>
      <c r="B1381" t="str">
        <f>T("Entidad sin personalidad jurídica (art. 35.4 LGT) ")</f>
        <v xml:space="preserve">Entidad sin personalidad jurídica (art. 35.4 LGT) </v>
      </c>
      <c r="C1381" t="str">
        <f>T("CARABANCHEL         ")</f>
        <v xml:space="preserve">CARABANCHEL         </v>
      </c>
      <c r="D1381" t="str">
        <f>T("PUERTA BONITA       ")</f>
        <v xml:space="preserve">PUERTA BONITA       </v>
      </c>
      <c r="E1381" t="str">
        <f>T("CA ")</f>
        <v xml:space="preserve">CA </v>
      </c>
      <c r="F1381" t="str">
        <f>T("CAMIONES       ")</f>
        <v xml:space="preserve">CAMIONES       </v>
      </c>
      <c r="G1381" t="str">
        <f>T("De 3.000 a 9.999 KG DE CARGA ÚTIL                 ")</f>
        <v xml:space="preserve">De 3.000 a 9.999 KG DE CARGA ÚTIL                 </v>
      </c>
      <c r="H1381" t="str">
        <f>T("DIESEL                                            ")</f>
        <v xml:space="preserve">DIESEL                                            </v>
      </c>
      <c r="I1381">
        <v>1</v>
      </c>
    </row>
    <row r="1382" spans="1:9">
      <c r="A1382" t="str">
        <f>T("2018")</f>
        <v>2018</v>
      </c>
      <c r="B1382" t="str">
        <f>T("Entidad sin personalidad jurídica (art. 35.4 LGT) ")</f>
        <v xml:space="preserve">Entidad sin personalidad jurídica (art. 35.4 LGT) </v>
      </c>
      <c r="C1382" t="str">
        <f>T("CARABANCHEL         ")</f>
        <v xml:space="preserve">CARABANCHEL         </v>
      </c>
      <c r="D1382" t="str">
        <f>T("BUENAVISTA          ")</f>
        <v xml:space="preserve">BUENAVISTA          </v>
      </c>
      <c r="E1382" t="str">
        <f>T("CA ")</f>
        <v xml:space="preserve">CA </v>
      </c>
      <c r="F1382" t="str">
        <f>T("CAMIONES       ")</f>
        <v xml:space="preserve">CAMIONES       </v>
      </c>
      <c r="G1382" t="str">
        <f>T("De menos de 1.000 KG DE CARGA ÚTIL                ")</f>
        <v xml:space="preserve">De menos de 1.000 KG DE CARGA ÚTIL                </v>
      </c>
      <c r="H1382" t="str">
        <f>T("DIESEL                                            ")</f>
        <v xml:space="preserve">DIESEL                                            </v>
      </c>
      <c r="I1382">
        <v>8</v>
      </c>
    </row>
    <row r="1383" spans="1:9">
      <c r="A1383" t="str">
        <f>T("2018")</f>
        <v>2018</v>
      </c>
      <c r="B1383" t="str">
        <f>T("Entidad sin personalidad jurídica (art. 35.4 LGT) ")</f>
        <v xml:space="preserve">Entidad sin personalidad jurídica (art. 35.4 LGT) </v>
      </c>
      <c r="C1383" t="str">
        <f>T("CARABANCHEL         ")</f>
        <v xml:space="preserve">CARABANCHEL         </v>
      </c>
      <c r="D1383" t="str">
        <f>T("BUENAVISTA          ")</f>
        <v xml:space="preserve">BUENAVISTA          </v>
      </c>
      <c r="E1383" t="str">
        <f>T("CA ")</f>
        <v xml:space="preserve">CA </v>
      </c>
      <c r="F1383" t="str">
        <f>T("CAMIONES       ")</f>
        <v xml:space="preserve">CAMIONES       </v>
      </c>
      <c r="G1383" t="str">
        <f>T("De 1.000 a 2.999 KG DE CARGA ÚTIL                 ")</f>
        <v xml:space="preserve">De 1.000 a 2.999 KG DE CARGA ÚTIL                 </v>
      </c>
      <c r="H1383" t="str">
        <f>T("DIESEL                                            ")</f>
        <v xml:space="preserve">DIESEL                                            </v>
      </c>
      <c r="I1383">
        <v>5</v>
      </c>
    </row>
    <row r="1384" spans="1:9">
      <c r="A1384" t="str">
        <f>T("2018")</f>
        <v>2018</v>
      </c>
      <c r="B1384" t="str">
        <f>T("Entidad sin personalidad jurídica (art. 35.4 LGT) ")</f>
        <v xml:space="preserve">Entidad sin personalidad jurídica (art. 35.4 LGT) </v>
      </c>
      <c r="C1384" t="str">
        <f>T("CARABANCHEL         ")</f>
        <v xml:space="preserve">CARABANCHEL         </v>
      </c>
      <c r="D1384" t="str">
        <f>T("ABRANTES            ")</f>
        <v xml:space="preserve">ABRANTES            </v>
      </c>
      <c r="E1384" t="str">
        <f>T("CA ")</f>
        <v xml:space="preserve">CA </v>
      </c>
      <c r="F1384" t="str">
        <f>T("CAMIONES       ")</f>
        <v xml:space="preserve">CAMIONES       </v>
      </c>
      <c r="G1384" t="str">
        <f>T("De menos de 1.000 KG DE CARGA ÚTIL                ")</f>
        <v xml:space="preserve">De menos de 1.000 KG DE CARGA ÚTIL                </v>
      </c>
      <c r="H1384" t="str">
        <f>T("DIESEL                                            ")</f>
        <v xml:space="preserve">DIESEL                                            </v>
      </c>
      <c r="I1384">
        <v>4</v>
      </c>
    </row>
    <row r="1385" spans="1:9">
      <c r="A1385" t="str">
        <f>T("2018")</f>
        <v>2018</v>
      </c>
      <c r="B1385" t="str">
        <f>T("Entidad sin personalidad jurídica (art. 35.4 LGT) ")</f>
        <v xml:space="preserve">Entidad sin personalidad jurídica (art. 35.4 LGT) </v>
      </c>
      <c r="C1385" t="str">
        <f>T("CARABANCHEL         ")</f>
        <v xml:space="preserve">CARABANCHEL         </v>
      </c>
      <c r="D1385" t="str">
        <f>T("ABRANTES            ")</f>
        <v xml:space="preserve">ABRANTES            </v>
      </c>
      <c r="E1385" t="str">
        <f>T("CA ")</f>
        <v xml:space="preserve">CA </v>
      </c>
      <c r="F1385" t="str">
        <f>T("CAMIONES       ")</f>
        <v xml:space="preserve">CAMIONES       </v>
      </c>
      <c r="G1385" t="str">
        <f>T("De 1.000 a 2.999 KG DE CARGA ÚTIL                 ")</f>
        <v xml:space="preserve">De 1.000 a 2.999 KG DE CARGA ÚTIL                 </v>
      </c>
      <c r="H1385" t="str">
        <f>T("DIESEL                                            ")</f>
        <v xml:space="preserve">DIESEL                                            </v>
      </c>
      <c r="I1385">
        <v>3</v>
      </c>
    </row>
    <row r="1386" spans="1:9">
      <c r="A1386" t="str">
        <f>T("2018")</f>
        <v>2018</v>
      </c>
      <c r="B1386" t="str">
        <f>T("FISICO                                            ")</f>
        <v xml:space="preserve">FISICO                                            </v>
      </c>
      <c r="C1386" t="str">
        <f>T("CARABANCHEL         ")</f>
        <v xml:space="preserve">CARABANCHEL         </v>
      </c>
      <c r="D1386" t="str">
        <f>T("SIN BARRIO          ")</f>
        <v xml:space="preserve">SIN BARRIO          </v>
      </c>
      <c r="E1386" t="str">
        <f>T("CA ")</f>
        <v xml:space="preserve">CA </v>
      </c>
      <c r="F1386" t="str">
        <f>T("CAMIONES       ")</f>
        <v xml:space="preserve">CAMIONES       </v>
      </c>
      <c r="G1386" t="str">
        <f>T("De menos de 1.000 KG DE CARGA ÚTIL                ")</f>
        <v xml:space="preserve">De menos de 1.000 KG DE CARGA ÚTIL                </v>
      </c>
      <c r="H1386" t="str">
        <f>T("DIESEL                                            ")</f>
        <v xml:space="preserve">DIESEL                                            </v>
      </c>
      <c r="I1386">
        <v>12</v>
      </c>
    </row>
    <row r="1387" spans="1:9">
      <c r="A1387" t="str">
        <f>T("2018")</f>
        <v>2018</v>
      </c>
      <c r="B1387" t="str">
        <f>T("FISICO                                            ")</f>
        <v xml:space="preserve">FISICO                                            </v>
      </c>
      <c r="C1387" t="str">
        <f>T("CARABANCHEL         ")</f>
        <v xml:space="preserve">CARABANCHEL         </v>
      </c>
      <c r="D1387" t="str">
        <f>T("SIN BARRIO          ")</f>
        <v xml:space="preserve">SIN BARRIO          </v>
      </c>
      <c r="E1387" t="str">
        <f>T("CA ")</f>
        <v xml:space="preserve">CA </v>
      </c>
      <c r="F1387" t="str">
        <f>T("CAMIONES       ")</f>
        <v xml:space="preserve">CAMIONES       </v>
      </c>
      <c r="G1387" t="str">
        <f>T("De 1.000 a 2.999 KG DE CARGA ÚTIL                 ")</f>
        <v xml:space="preserve">De 1.000 a 2.999 KG DE CARGA ÚTIL                 </v>
      </c>
      <c r="H1387" t="str">
        <f>T("DIESEL                                            ")</f>
        <v xml:space="preserve">DIESEL                                            </v>
      </c>
      <c r="I1387">
        <v>7</v>
      </c>
    </row>
    <row r="1388" spans="1:9">
      <c r="A1388" t="str">
        <f>T("2018")</f>
        <v>2018</v>
      </c>
      <c r="B1388" t="str">
        <f>T("FISICO                                            ")</f>
        <v xml:space="preserve">FISICO                                            </v>
      </c>
      <c r="C1388" t="str">
        <f>T("CARABANCHEL         ")</f>
        <v xml:space="preserve">CARABANCHEL         </v>
      </c>
      <c r="D1388" t="str">
        <f>T("SIN BARRIO          ")</f>
        <v xml:space="preserve">SIN BARRIO          </v>
      </c>
      <c r="E1388" t="str">
        <f>T("CA ")</f>
        <v xml:space="preserve">CA </v>
      </c>
      <c r="F1388" t="str">
        <f>T("CAMIONES       ")</f>
        <v xml:space="preserve">CAMIONES       </v>
      </c>
      <c r="G1388" t="str">
        <f>T("De 3.000 a 9.999 KG DE CARGA ÚTIL                 ")</f>
        <v xml:space="preserve">De 3.000 a 9.999 KG DE CARGA ÚTIL                 </v>
      </c>
      <c r="H1388" t="str">
        <f>T("DIESEL                                            ")</f>
        <v xml:space="preserve">DIESEL                                            </v>
      </c>
      <c r="I1388">
        <v>2</v>
      </c>
    </row>
    <row r="1389" spans="1:9">
      <c r="A1389" t="str">
        <f>T("2018")</f>
        <v>2018</v>
      </c>
      <c r="B1389" t="str">
        <f>T("FISICO                                            ")</f>
        <v xml:space="preserve">FISICO                                            </v>
      </c>
      <c r="C1389" t="str">
        <f>T("CARABANCHEL         ")</f>
        <v xml:space="preserve">CARABANCHEL         </v>
      </c>
      <c r="D1389" t="str">
        <f>T("COMILLAS            ")</f>
        <v xml:space="preserve">COMILLAS            </v>
      </c>
      <c r="E1389" t="str">
        <f>T("CA ")</f>
        <v xml:space="preserve">CA </v>
      </c>
      <c r="F1389" t="str">
        <f>T("CAMIONES       ")</f>
        <v xml:space="preserve">CAMIONES       </v>
      </c>
      <c r="G1389" t="str">
        <f>T("De menos de 1.000 KG DE CARGA ÚTIL                ")</f>
        <v xml:space="preserve">De menos de 1.000 KG DE CARGA ÚTIL                </v>
      </c>
      <c r="H1389" t="str">
        <f>T("DIESEL                                            ")</f>
        <v xml:space="preserve">DIESEL                                            </v>
      </c>
      <c r="I1389">
        <v>289</v>
      </c>
    </row>
    <row r="1390" spans="1:9">
      <c r="A1390" t="str">
        <f>T("2018")</f>
        <v>2018</v>
      </c>
      <c r="B1390" t="str">
        <f>T("FISICO                                            ")</f>
        <v xml:space="preserve">FISICO                                            </v>
      </c>
      <c r="C1390" t="str">
        <f>T("CARABANCHEL         ")</f>
        <v xml:space="preserve">CARABANCHEL         </v>
      </c>
      <c r="D1390" t="str">
        <f>T("COMILLAS            ")</f>
        <v xml:space="preserve">COMILLAS            </v>
      </c>
      <c r="E1390" t="str">
        <f>T("CA ")</f>
        <v xml:space="preserve">CA </v>
      </c>
      <c r="F1390" t="str">
        <f>T("CAMIONES       ")</f>
        <v xml:space="preserve">CAMIONES       </v>
      </c>
      <c r="G1390" t="str">
        <f>T("De 1.000 a 2.999 KG DE CARGA ÚTIL                 ")</f>
        <v xml:space="preserve">De 1.000 a 2.999 KG DE CARGA ÚTIL                 </v>
      </c>
      <c r="H1390" t="str">
        <f>T("DIESEL                                            ")</f>
        <v xml:space="preserve">DIESEL                                            </v>
      </c>
      <c r="I1390">
        <v>122</v>
      </c>
    </row>
    <row r="1391" spans="1:9">
      <c r="A1391" t="str">
        <f>T("2018")</f>
        <v>2018</v>
      </c>
      <c r="B1391" t="str">
        <f>T("FISICO                                            ")</f>
        <v xml:space="preserve">FISICO                                            </v>
      </c>
      <c r="C1391" t="str">
        <f>T("CARABANCHEL         ")</f>
        <v xml:space="preserve">CARABANCHEL         </v>
      </c>
      <c r="D1391" t="str">
        <f>T("COMILLAS            ")</f>
        <v xml:space="preserve">COMILLAS            </v>
      </c>
      <c r="E1391" t="str">
        <f>T("CA ")</f>
        <v xml:space="preserve">CA </v>
      </c>
      <c r="F1391" t="str">
        <f>T("CAMIONES       ")</f>
        <v xml:space="preserve">CAMIONES       </v>
      </c>
      <c r="G1391" t="str">
        <f>T("De 3.000 a 9.999 KG DE CARGA ÚTIL                 ")</f>
        <v xml:space="preserve">De 3.000 a 9.999 KG DE CARGA ÚTIL                 </v>
      </c>
      <c r="H1391" t="str">
        <f>T("DIESEL                                            ")</f>
        <v xml:space="preserve">DIESEL                                            </v>
      </c>
      <c r="I1391">
        <v>9</v>
      </c>
    </row>
    <row r="1392" spans="1:9">
      <c r="A1392" t="str">
        <f>T("2018")</f>
        <v>2018</v>
      </c>
      <c r="B1392" t="str">
        <f>T("FISICO                                            ")</f>
        <v xml:space="preserve">FISICO                                            </v>
      </c>
      <c r="C1392" t="str">
        <f>T("CARABANCHEL         ")</f>
        <v xml:space="preserve">CARABANCHEL         </v>
      </c>
      <c r="D1392" t="str">
        <f>T("COMILLAS            ")</f>
        <v xml:space="preserve">COMILLAS            </v>
      </c>
      <c r="E1392" t="str">
        <f>T("CA ")</f>
        <v xml:space="preserve">CA </v>
      </c>
      <c r="F1392" t="str">
        <f>T("CAMIONES       ")</f>
        <v xml:space="preserve">CAMIONES       </v>
      </c>
      <c r="G1392" t="str">
        <f>T("De 10.000 KG DE CARGA ÚTIL en adelante            ")</f>
        <v xml:space="preserve">De 10.000 KG DE CARGA ÚTIL en adelante            </v>
      </c>
      <c r="H1392" t="str">
        <f>T("DIESEL                                            ")</f>
        <v xml:space="preserve">DIESEL                                            </v>
      </c>
      <c r="I1392">
        <v>1</v>
      </c>
    </row>
    <row r="1393" spans="1:9">
      <c r="A1393" t="str">
        <f>T("2018")</f>
        <v>2018</v>
      </c>
      <c r="B1393" t="str">
        <f>T("FISICO                                            ")</f>
        <v xml:space="preserve">FISICO                                            </v>
      </c>
      <c r="C1393" t="str">
        <f>T("CARABANCHEL         ")</f>
        <v xml:space="preserve">CARABANCHEL         </v>
      </c>
      <c r="D1393" t="str">
        <f>T("OPAÑEL              ")</f>
        <v xml:space="preserve">OPAÑEL              </v>
      </c>
      <c r="E1393" t="str">
        <f>T("CA ")</f>
        <v xml:space="preserve">CA </v>
      </c>
      <c r="F1393" t="str">
        <f>T("CAMIONES       ")</f>
        <v xml:space="preserve">CAMIONES       </v>
      </c>
      <c r="G1393" t="str">
        <f>T("De menos de 1.000 KG DE CARGA ÚTIL                ")</f>
        <v xml:space="preserve">De menos de 1.000 KG DE CARGA ÚTIL                </v>
      </c>
      <c r="H1393" t="str">
        <f>T("DIESEL                                            ")</f>
        <v xml:space="preserve">DIESEL                                            </v>
      </c>
      <c r="I1393">
        <v>442</v>
      </c>
    </row>
    <row r="1394" spans="1:9">
      <c r="A1394" t="str">
        <f>T("2018")</f>
        <v>2018</v>
      </c>
      <c r="B1394" t="str">
        <f>T("FISICO                                            ")</f>
        <v xml:space="preserve">FISICO                                            </v>
      </c>
      <c r="C1394" t="str">
        <f>T("CARABANCHEL         ")</f>
        <v xml:space="preserve">CARABANCHEL         </v>
      </c>
      <c r="D1394" t="str">
        <f>T("OPAÑEL              ")</f>
        <v xml:space="preserve">OPAÑEL              </v>
      </c>
      <c r="E1394" t="str">
        <f>T("CA ")</f>
        <v xml:space="preserve">CA </v>
      </c>
      <c r="F1394" t="str">
        <f>T("CAMIONES       ")</f>
        <v xml:space="preserve">CAMIONES       </v>
      </c>
      <c r="G1394" t="str">
        <f>T("De 1.000 a 2.999 KG DE CARGA ÚTIL                 ")</f>
        <v xml:space="preserve">De 1.000 a 2.999 KG DE CARGA ÚTIL                 </v>
      </c>
      <c r="H1394" t="str">
        <f>T("DIESEL                                            ")</f>
        <v xml:space="preserve">DIESEL                                            </v>
      </c>
      <c r="I1394">
        <v>149</v>
      </c>
    </row>
    <row r="1395" spans="1:9">
      <c r="A1395" t="str">
        <f>T("2018")</f>
        <v>2018</v>
      </c>
      <c r="B1395" t="str">
        <f>T("FISICO                                            ")</f>
        <v xml:space="preserve">FISICO                                            </v>
      </c>
      <c r="C1395" t="str">
        <f>T("CARABANCHEL         ")</f>
        <v xml:space="preserve">CARABANCHEL         </v>
      </c>
      <c r="D1395" t="str">
        <f>T("OPAÑEL              ")</f>
        <v xml:space="preserve">OPAÑEL              </v>
      </c>
      <c r="E1395" t="str">
        <f>T("CA ")</f>
        <v xml:space="preserve">CA </v>
      </c>
      <c r="F1395" t="str">
        <f>T("CAMIONES       ")</f>
        <v xml:space="preserve">CAMIONES       </v>
      </c>
      <c r="G1395" t="str">
        <f>T("De 10.000 KG DE CARGA ÚTIL en adelante            ")</f>
        <v xml:space="preserve">De 10.000 KG DE CARGA ÚTIL en adelante            </v>
      </c>
      <c r="H1395" t="str">
        <f>T("DIESEL                                            ")</f>
        <v xml:space="preserve">DIESEL                                            </v>
      </c>
      <c r="I1395">
        <v>3</v>
      </c>
    </row>
    <row r="1396" spans="1:9">
      <c r="A1396" t="str">
        <f>T("2018")</f>
        <v>2018</v>
      </c>
      <c r="B1396" t="str">
        <f>T("FISICO                                            ")</f>
        <v xml:space="preserve">FISICO                                            </v>
      </c>
      <c r="C1396" t="str">
        <f>T("CARABANCHEL         ")</f>
        <v xml:space="preserve">CARABANCHEL         </v>
      </c>
      <c r="D1396" t="str">
        <f>T("SAN ISIDRO          ")</f>
        <v xml:space="preserve">SAN ISIDRO          </v>
      </c>
      <c r="E1396" t="str">
        <f>T("CA ")</f>
        <v xml:space="preserve">CA </v>
      </c>
      <c r="F1396" t="str">
        <f>T("CAMIONES       ")</f>
        <v xml:space="preserve">CAMIONES       </v>
      </c>
      <c r="G1396" t="str">
        <f>T("De menos de 1.000 KG DE CARGA ÚTIL                ")</f>
        <v xml:space="preserve">De menos de 1.000 KG DE CARGA ÚTIL                </v>
      </c>
      <c r="H1396" t="str">
        <f>T("DIESEL                                            ")</f>
        <v xml:space="preserve">DIESEL                                            </v>
      </c>
      <c r="I1396">
        <v>671</v>
      </c>
    </row>
    <row r="1397" spans="1:9">
      <c r="A1397" t="str">
        <f>T("2018")</f>
        <v>2018</v>
      </c>
      <c r="B1397" t="str">
        <f>T("FISICO                                            ")</f>
        <v xml:space="preserve">FISICO                                            </v>
      </c>
      <c r="C1397" t="str">
        <f>T("CARABANCHEL         ")</f>
        <v xml:space="preserve">CARABANCHEL         </v>
      </c>
      <c r="D1397" t="str">
        <f>T("SAN ISIDRO          ")</f>
        <v xml:space="preserve">SAN ISIDRO          </v>
      </c>
      <c r="E1397" t="str">
        <f>T("CA ")</f>
        <v xml:space="preserve">CA </v>
      </c>
      <c r="F1397" t="str">
        <f>T("CAMIONES       ")</f>
        <v xml:space="preserve">CAMIONES       </v>
      </c>
      <c r="G1397" t="str">
        <f>T("De 1.000 a 2.999 KG DE CARGA ÚTIL                 ")</f>
        <v xml:space="preserve">De 1.000 a 2.999 KG DE CARGA ÚTIL                 </v>
      </c>
      <c r="H1397" t="str">
        <f>T("DIESEL                                            ")</f>
        <v xml:space="preserve">DIESEL                                            </v>
      </c>
      <c r="I1397">
        <v>302</v>
      </c>
    </row>
    <row r="1398" spans="1:9">
      <c r="A1398" t="str">
        <f>T("2018")</f>
        <v>2018</v>
      </c>
      <c r="B1398" t="str">
        <f>T("FISICO                                            ")</f>
        <v xml:space="preserve">FISICO                                            </v>
      </c>
      <c r="C1398" t="str">
        <f>T("CARABANCHEL         ")</f>
        <v xml:space="preserve">CARABANCHEL         </v>
      </c>
      <c r="D1398" t="str">
        <f>T("SAN ISIDRO          ")</f>
        <v xml:space="preserve">SAN ISIDRO          </v>
      </c>
      <c r="E1398" t="str">
        <f>T("CA ")</f>
        <v xml:space="preserve">CA </v>
      </c>
      <c r="F1398" t="str">
        <f>T("CAMIONES       ")</f>
        <v xml:space="preserve">CAMIONES       </v>
      </c>
      <c r="G1398" t="str">
        <f>T("De 3.000 a 9.999 KG DE CARGA ÚTIL                 ")</f>
        <v xml:space="preserve">De 3.000 a 9.999 KG DE CARGA ÚTIL                 </v>
      </c>
      <c r="H1398" t="str">
        <f>T("DIESEL                                            ")</f>
        <v xml:space="preserve">DIESEL                                            </v>
      </c>
      <c r="I1398">
        <v>25</v>
      </c>
    </row>
    <row r="1399" spans="1:9">
      <c r="A1399" t="str">
        <f>T("2018")</f>
        <v>2018</v>
      </c>
      <c r="B1399" t="str">
        <f>T("FISICO                                            ")</f>
        <v xml:space="preserve">FISICO                                            </v>
      </c>
      <c r="C1399" t="str">
        <f>T("CARABANCHEL         ")</f>
        <v xml:space="preserve">CARABANCHEL         </v>
      </c>
      <c r="D1399" t="str">
        <f>T("SAN ISIDRO          ")</f>
        <v xml:space="preserve">SAN ISIDRO          </v>
      </c>
      <c r="E1399" t="str">
        <f>T("CA ")</f>
        <v xml:space="preserve">CA </v>
      </c>
      <c r="F1399" t="str">
        <f>T("CAMIONES       ")</f>
        <v xml:space="preserve">CAMIONES       </v>
      </c>
      <c r="G1399" t="str">
        <f>T("De 10.000 KG DE CARGA ÚTIL en adelante            ")</f>
        <v xml:space="preserve">De 10.000 KG DE CARGA ÚTIL en adelante            </v>
      </c>
      <c r="H1399" t="str">
        <f>T("DIESEL                                            ")</f>
        <v xml:space="preserve">DIESEL                                            </v>
      </c>
      <c r="I1399">
        <v>4</v>
      </c>
    </row>
    <row r="1400" spans="1:9">
      <c r="A1400" t="str">
        <f>T("2018")</f>
        <v>2018</v>
      </c>
      <c r="B1400" t="str">
        <f>T("FISICO                                            ")</f>
        <v xml:space="preserve">FISICO                                            </v>
      </c>
      <c r="C1400" t="str">
        <f>T("CARABANCHEL         ")</f>
        <v xml:space="preserve">CARABANCHEL         </v>
      </c>
      <c r="D1400" t="str">
        <f>T("VISTA ALEGRE        ")</f>
        <v xml:space="preserve">VISTA ALEGRE        </v>
      </c>
      <c r="E1400" t="str">
        <f>T("CA ")</f>
        <v xml:space="preserve">CA </v>
      </c>
      <c r="F1400" t="str">
        <f>T("CAMIONES       ")</f>
        <v xml:space="preserve">CAMIONES       </v>
      </c>
      <c r="G1400" t="str">
        <f>T("De menos de 1.000 KG DE CARGA ÚTIL                ")</f>
        <v xml:space="preserve">De menos de 1.000 KG DE CARGA ÚTIL                </v>
      </c>
      <c r="H1400" t="str">
        <f>T("DIESEL                                            ")</f>
        <v xml:space="preserve">DIESEL                                            </v>
      </c>
      <c r="I1400">
        <v>669</v>
      </c>
    </row>
    <row r="1401" spans="1:9">
      <c r="A1401" t="str">
        <f>T("2018")</f>
        <v>2018</v>
      </c>
      <c r="B1401" t="str">
        <f>T("FISICO                                            ")</f>
        <v xml:space="preserve">FISICO                                            </v>
      </c>
      <c r="C1401" t="str">
        <f>T("CARABANCHEL         ")</f>
        <v xml:space="preserve">CARABANCHEL         </v>
      </c>
      <c r="D1401" t="str">
        <f>T("VISTA ALEGRE        ")</f>
        <v xml:space="preserve">VISTA ALEGRE        </v>
      </c>
      <c r="E1401" t="str">
        <f>T("CA ")</f>
        <v xml:space="preserve">CA </v>
      </c>
      <c r="F1401" t="str">
        <f>T("CAMIONES       ")</f>
        <v xml:space="preserve">CAMIONES       </v>
      </c>
      <c r="G1401" t="str">
        <f>T("De 1.000 a 2.999 KG DE CARGA ÚTIL                 ")</f>
        <v xml:space="preserve">De 1.000 a 2.999 KG DE CARGA ÚTIL                 </v>
      </c>
      <c r="H1401" t="str">
        <f>T("DIESEL                                            ")</f>
        <v xml:space="preserve">DIESEL                                            </v>
      </c>
      <c r="I1401">
        <v>223</v>
      </c>
    </row>
    <row r="1402" spans="1:9">
      <c r="A1402" t="str">
        <f>T("2018")</f>
        <v>2018</v>
      </c>
      <c r="B1402" t="str">
        <f>T("FISICO                                            ")</f>
        <v xml:space="preserve">FISICO                                            </v>
      </c>
      <c r="C1402" t="str">
        <f>T("CARABANCHEL         ")</f>
        <v xml:space="preserve">CARABANCHEL         </v>
      </c>
      <c r="D1402" t="str">
        <f>T("VISTA ALEGRE        ")</f>
        <v xml:space="preserve">VISTA ALEGRE        </v>
      </c>
      <c r="E1402" t="str">
        <f>T("CA ")</f>
        <v xml:space="preserve">CA </v>
      </c>
      <c r="F1402" t="str">
        <f>T("CAMIONES       ")</f>
        <v xml:space="preserve">CAMIONES       </v>
      </c>
      <c r="G1402" t="str">
        <f>T("De 3.000 a 9.999 KG DE CARGA ÚTIL                 ")</f>
        <v xml:space="preserve">De 3.000 a 9.999 KG DE CARGA ÚTIL                 </v>
      </c>
      <c r="H1402" t="str">
        <f>T("DIESEL                                            ")</f>
        <v xml:space="preserve">DIESEL                                            </v>
      </c>
      <c r="I1402">
        <v>10</v>
      </c>
    </row>
    <row r="1403" spans="1:9">
      <c r="A1403" t="str">
        <f>T("2018")</f>
        <v>2018</v>
      </c>
      <c r="B1403" t="str">
        <f>T("FISICO                                            ")</f>
        <v xml:space="preserve">FISICO                                            </v>
      </c>
      <c r="C1403" t="str">
        <f>T("CARABANCHEL         ")</f>
        <v xml:space="preserve">CARABANCHEL         </v>
      </c>
      <c r="D1403" t="str">
        <f>T("VISTA ALEGRE        ")</f>
        <v xml:space="preserve">VISTA ALEGRE        </v>
      </c>
      <c r="E1403" t="str">
        <f>T("CA ")</f>
        <v xml:space="preserve">CA </v>
      </c>
      <c r="F1403" t="str">
        <f>T("CAMIONES       ")</f>
        <v xml:space="preserve">CAMIONES       </v>
      </c>
      <c r="G1403" t="str">
        <f>T("De 10.000 KG DE CARGA ÚTIL en adelante            ")</f>
        <v xml:space="preserve">De 10.000 KG DE CARGA ÚTIL en adelante            </v>
      </c>
      <c r="H1403" t="str">
        <f>T("DIESEL                                            ")</f>
        <v xml:space="preserve">DIESEL                                            </v>
      </c>
      <c r="I1403">
        <v>1</v>
      </c>
    </row>
    <row r="1404" spans="1:9">
      <c r="A1404" t="str">
        <f>T("2018")</f>
        <v>2018</v>
      </c>
      <c r="B1404" t="str">
        <f>T("FISICO                                            ")</f>
        <v xml:space="preserve">FISICO                                            </v>
      </c>
      <c r="C1404" t="str">
        <f>T("CARABANCHEL         ")</f>
        <v xml:space="preserve">CARABANCHEL         </v>
      </c>
      <c r="D1404" t="str">
        <f>T("PUERTA BONITA       ")</f>
        <v xml:space="preserve">PUERTA BONITA       </v>
      </c>
      <c r="E1404" t="str">
        <f>T("CA ")</f>
        <v xml:space="preserve">CA </v>
      </c>
      <c r="F1404" t="str">
        <f>T("CAMIONES       ")</f>
        <v xml:space="preserve">CAMIONES       </v>
      </c>
      <c r="G1404" t="str">
        <f>T("De menos de 1.000 KG DE CARGA ÚTIL                ")</f>
        <v xml:space="preserve">De menos de 1.000 KG DE CARGA ÚTIL                </v>
      </c>
      <c r="H1404" t="str">
        <f>T("DIESEL                                            ")</f>
        <v xml:space="preserve">DIESEL                                            </v>
      </c>
      <c r="I1404">
        <v>598</v>
      </c>
    </row>
    <row r="1405" spans="1:9">
      <c r="A1405" t="str">
        <f>T("2018")</f>
        <v>2018</v>
      </c>
      <c r="B1405" t="str">
        <f>T("FISICO                                            ")</f>
        <v xml:space="preserve">FISICO                                            </v>
      </c>
      <c r="C1405" t="str">
        <f>T("CARABANCHEL         ")</f>
        <v xml:space="preserve">CARABANCHEL         </v>
      </c>
      <c r="D1405" t="str">
        <f>T("PUERTA BONITA       ")</f>
        <v xml:space="preserve">PUERTA BONITA       </v>
      </c>
      <c r="E1405" t="str">
        <f>T("CA ")</f>
        <v xml:space="preserve">CA </v>
      </c>
      <c r="F1405" t="str">
        <f>T("CAMIONES       ")</f>
        <v xml:space="preserve">CAMIONES       </v>
      </c>
      <c r="G1405" t="str">
        <f>T("De 1.000 a 2.999 KG DE CARGA ÚTIL                 ")</f>
        <v xml:space="preserve">De 1.000 a 2.999 KG DE CARGA ÚTIL                 </v>
      </c>
      <c r="H1405" t="str">
        <f>T("DIESEL                                            ")</f>
        <v xml:space="preserve">DIESEL                                            </v>
      </c>
      <c r="I1405">
        <v>255</v>
      </c>
    </row>
    <row r="1406" spans="1:9">
      <c r="A1406" t="str">
        <f>T("2018")</f>
        <v>2018</v>
      </c>
      <c r="B1406" t="str">
        <f>T("FISICO                                            ")</f>
        <v xml:space="preserve">FISICO                                            </v>
      </c>
      <c r="C1406" t="str">
        <f>T("CARABANCHEL         ")</f>
        <v xml:space="preserve">CARABANCHEL         </v>
      </c>
      <c r="D1406" t="str">
        <f>T("PUERTA BONITA       ")</f>
        <v xml:space="preserve">PUERTA BONITA       </v>
      </c>
      <c r="E1406" t="str">
        <f>T("CA ")</f>
        <v xml:space="preserve">CA </v>
      </c>
      <c r="F1406" t="str">
        <f>T("CAMIONES       ")</f>
        <v xml:space="preserve">CAMIONES       </v>
      </c>
      <c r="G1406" t="str">
        <f>T("De 3.000 a 9.999 KG DE CARGA ÚTIL                 ")</f>
        <v xml:space="preserve">De 3.000 a 9.999 KG DE CARGA ÚTIL                 </v>
      </c>
      <c r="H1406" t="str">
        <f>T("DIESEL                                            ")</f>
        <v xml:space="preserve">DIESEL                                            </v>
      </c>
      <c r="I1406">
        <v>9</v>
      </c>
    </row>
    <row r="1407" spans="1:9">
      <c r="A1407" t="str">
        <f>T("2018")</f>
        <v>2018</v>
      </c>
      <c r="B1407" t="str">
        <f>T("FISICO                                            ")</f>
        <v xml:space="preserve">FISICO                                            </v>
      </c>
      <c r="C1407" t="str">
        <f>T("CARABANCHEL         ")</f>
        <v xml:space="preserve">CARABANCHEL         </v>
      </c>
      <c r="D1407" t="str">
        <f>T("PUERTA BONITA       ")</f>
        <v xml:space="preserve">PUERTA BONITA       </v>
      </c>
      <c r="E1407" t="str">
        <f>T("CA ")</f>
        <v xml:space="preserve">CA </v>
      </c>
      <c r="F1407" t="str">
        <f>T("CAMIONES       ")</f>
        <v xml:space="preserve">CAMIONES       </v>
      </c>
      <c r="G1407" t="str">
        <f>T("De 10.000 KG DE CARGA ÚTIL en adelante            ")</f>
        <v xml:space="preserve">De 10.000 KG DE CARGA ÚTIL en adelante            </v>
      </c>
      <c r="H1407" t="str">
        <f>T("DIESEL                                            ")</f>
        <v xml:space="preserve">DIESEL                                            </v>
      </c>
      <c r="I1407">
        <v>5</v>
      </c>
    </row>
    <row r="1408" spans="1:9">
      <c r="A1408" t="str">
        <f>T("2018")</f>
        <v>2018</v>
      </c>
      <c r="B1408" t="str">
        <f>T("FISICO                                            ")</f>
        <v xml:space="preserve">FISICO                                            </v>
      </c>
      <c r="C1408" t="str">
        <f>T("CARABANCHEL         ")</f>
        <v xml:space="preserve">CARABANCHEL         </v>
      </c>
      <c r="D1408" t="str">
        <f>T("BUENAVISTA          ")</f>
        <v xml:space="preserve">BUENAVISTA          </v>
      </c>
      <c r="E1408" t="str">
        <f>T("CA ")</f>
        <v xml:space="preserve">CA </v>
      </c>
      <c r="F1408" t="str">
        <f>T("CAMIONES       ")</f>
        <v xml:space="preserve">CAMIONES       </v>
      </c>
      <c r="G1408" t="str">
        <f>T("De menos de 1.000 KG DE CARGA ÚTIL                ")</f>
        <v xml:space="preserve">De menos de 1.000 KG DE CARGA ÚTIL                </v>
      </c>
      <c r="H1408" t="str">
        <f>T("DIESEL                                            ")</f>
        <v xml:space="preserve">DIESEL                                            </v>
      </c>
      <c r="I1408">
        <v>689</v>
      </c>
    </row>
    <row r="1409" spans="1:9">
      <c r="A1409" t="str">
        <f>T("2018")</f>
        <v>2018</v>
      </c>
      <c r="B1409" t="str">
        <f>T("FISICO                                            ")</f>
        <v xml:space="preserve">FISICO                                            </v>
      </c>
      <c r="C1409" t="str">
        <f>T("CARABANCHEL         ")</f>
        <v xml:space="preserve">CARABANCHEL         </v>
      </c>
      <c r="D1409" t="str">
        <f>T("BUENAVISTA          ")</f>
        <v xml:space="preserve">BUENAVISTA          </v>
      </c>
      <c r="E1409" t="str">
        <f>T("CA ")</f>
        <v xml:space="preserve">CA </v>
      </c>
      <c r="F1409" t="str">
        <f>T("CAMIONES       ")</f>
        <v xml:space="preserve">CAMIONES       </v>
      </c>
      <c r="G1409" t="str">
        <f>T("De 1.000 a 2.999 KG DE CARGA ÚTIL                 ")</f>
        <v xml:space="preserve">De 1.000 a 2.999 KG DE CARGA ÚTIL                 </v>
      </c>
      <c r="H1409" t="str">
        <f>T("DIESEL                                            ")</f>
        <v xml:space="preserve">DIESEL                                            </v>
      </c>
      <c r="I1409">
        <v>277</v>
      </c>
    </row>
    <row r="1410" spans="1:9">
      <c r="A1410" t="str">
        <f>T("2018")</f>
        <v>2018</v>
      </c>
      <c r="B1410" t="str">
        <f>T("FISICO                                            ")</f>
        <v xml:space="preserve">FISICO                                            </v>
      </c>
      <c r="C1410" t="str">
        <f>T("CARABANCHEL         ")</f>
        <v xml:space="preserve">CARABANCHEL         </v>
      </c>
      <c r="D1410" t="str">
        <f>T("BUENAVISTA          ")</f>
        <v xml:space="preserve">BUENAVISTA          </v>
      </c>
      <c r="E1410" t="str">
        <f>T("CA ")</f>
        <v xml:space="preserve">CA </v>
      </c>
      <c r="F1410" t="str">
        <f>T("CAMIONES       ")</f>
        <v xml:space="preserve">CAMIONES       </v>
      </c>
      <c r="G1410" t="str">
        <f>T("De 3.000 a 9.999 KG DE CARGA ÚTIL                 ")</f>
        <v xml:space="preserve">De 3.000 a 9.999 KG DE CARGA ÚTIL                 </v>
      </c>
      <c r="H1410" t="str">
        <f>T("DIESEL                                            ")</f>
        <v xml:space="preserve">DIESEL                                            </v>
      </c>
      <c r="I1410">
        <v>24</v>
      </c>
    </row>
    <row r="1411" spans="1:9">
      <c r="A1411" t="str">
        <f>T("2018")</f>
        <v>2018</v>
      </c>
      <c r="B1411" t="str">
        <f>T("FISICO                                            ")</f>
        <v xml:space="preserve">FISICO                                            </v>
      </c>
      <c r="C1411" t="str">
        <f>T("CARABANCHEL         ")</f>
        <v xml:space="preserve">CARABANCHEL         </v>
      </c>
      <c r="D1411" t="str">
        <f>T("BUENAVISTA          ")</f>
        <v xml:space="preserve">BUENAVISTA          </v>
      </c>
      <c r="E1411" t="str">
        <f>T("CA ")</f>
        <v xml:space="preserve">CA </v>
      </c>
      <c r="F1411" t="str">
        <f>T("CAMIONES       ")</f>
        <v xml:space="preserve">CAMIONES       </v>
      </c>
      <c r="G1411" t="str">
        <f>T("De 10.000 KG DE CARGA ÚTIL en adelante            ")</f>
        <v xml:space="preserve">De 10.000 KG DE CARGA ÚTIL en adelante            </v>
      </c>
      <c r="H1411" t="str">
        <f>T("DIESEL                                            ")</f>
        <v xml:space="preserve">DIESEL                                            </v>
      </c>
      <c r="I1411">
        <v>4</v>
      </c>
    </row>
    <row r="1412" spans="1:9">
      <c r="A1412" t="str">
        <f>T("2018")</f>
        <v>2018</v>
      </c>
      <c r="B1412" t="str">
        <f>T("FISICO                                            ")</f>
        <v xml:space="preserve">FISICO                                            </v>
      </c>
      <c r="C1412" t="str">
        <f>T("CARABANCHEL         ")</f>
        <v xml:space="preserve">CARABANCHEL         </v>
      </c>
      <c r="D1412" t="str">
        <f>T("ABRANTES            ")</f>
        <v xml:space="preserve">ABRANTES            </v>
      </c>
      <c r="E1412" t="str">
        <f>T("CA ")</f>
        <v xml:space="preserve">CA </v>
      </c>
      <c r="F1412" t="str">
        <f>T("CAMIONES       ")</f>
        <v xml:space="preserve">CAMIONES       </v>
      </c>
      <c r="G1412" t="str">
        <f>T("De menos de 1.000 KG DE CARGA ÚTIL                ")</f>
        <v xml:space="preserve">De menos de 1.000 KG DE CARGA ÚTIL                </v>
      </c>
      <c r="H1412" t="str">
        <f>T("DIESEL                                            ")</f>
        <v xml:space="preserve">DIESEL                                            </v>
      </c>
      <c r="I1412">
        <v>538</v>
      </c>
    </row>
    <row r="1413" spans="1:9">
      <c r="A1413" t="str">
        <f>T("2018")</f>
        <v>2018</v>
      </c>
      <c r="B1413" t="str">
        <f>T("FISICO                                            ")</f>
        <v xml:space="preserve">FISICO                                            </v>
      </c>
      <c r="C1413" t="str">
        <f>T("CARABANCHEL         ")</f>
        <v xml:space="preserve">CARABANCHEL         </v>
      </c>
      <c r="D1413" t="str">
        <f>T("ABRANTES            ")</f>
        <v xml:space="preserve">ABRANTES            </v>
      </c>
      <c r="E1413" t="str">
        <f>T("CA ")</f>
        <v xml:space="preserve">CA </v>
      </c>
      <c r="F1413" t="str">
        <f>T("CAMIONES       ")</f>
        <v xml:space="preserve">CAMIONES       </v>
      </c>
      <c r="G1413" t="str">
        <f>T("De 1.000 a 2.999 KG DE CARGA ÚTIL                 ")</f>
        <v xml:space="preserve">De 1.000 a 2.999 KG DE CARGA ÚTIL                 </v>
      </c>
      <c r="H1413" t="str">
        <f>T("DIESEL                                            ")</f>
        <v xml:space="preserve">DIESEL                                            </v>
      </c>
      <c r="I1413">
        <v>189</v>
      </c>
    </row>
    <row r="1414" spans="1:9">
      <c r="A1414" t="str">
        <f>T("2018")</f>
        <v>2018</v>
      </c>
      <c r="B1414" t="str">
        <f>T("FISICO                                            ")</f>
        <v xml:space="preserve">FISICO                                            </v>
      </c>
      <c r="C1414" t="str">
        <f>T("CARABANCHEL         ")</f>
        <v xml:space="preserve">CARABANCHEL         </v>
      </c>
      <c r="D1414" t="str">
        <f>T("ABRANTES            ")</f>
        <v xml:space="preserve">ABRANTES            </v>
      </c>
      <c r="E1414" t="str">
        <f>T("CA ")</f>
        <v xml:space="preserve">CA </v>
      </c>
      <c r="F1414" t="str">
        <f>T("CAMIONES       ")</f>
        <v xml:space="preserve">CAMIONES       </v>
      </c>
      <c r="G1414" t="str">
        <f>T("De 3.000 a 9.999 KG DE CARGA ÚTIL                 ")</f>
        <v xml:space="preserve">De 3.000 a 9.999 KG DE CARGA ÚTIL                 </v>
      </c>
      <c r="H1414" t="str">
        <f>T("DIESEL                                            ")</f>
        <v xml:space="preserve">DIESEL                                            </v>
      </c>
      <c r="I1414">
        <v>4</v>
      </c>
    </row>
    <row r="1415" spans="1:9">
      <c r="A1415" t="str">
        <f>T("2018")</f>
        <v>2018</v>
      </c>
      <c r="B1415" t="str">
        <f>T("JURIDICO                                          ")</f>
        <v xml:space="preserve">JURIDICO                                          </v>
      </c>
      <c r="C1415" t="str">
        <f>T("CARABANCHEL         ")</f>
        <v xml:space="preserve">CARABANCHEL         </v>
      </c>
      <c r="D1415" t="str">
        <f>T("SIN BARRIO          ")</f>
        <v xml:space="preserve">SIN BARRIO          </v>
      </c>
      <c r="E1415" t="str">
        <f>T("CA ")</f>
        <v xml:space="preserve">CA </v>
      </c>
      <c r="F1415" t="str">
        <f>T("CAMIONES       ")</f>
        <v xml:space="preserve">CAMIONES       </v>
      </c>
      <c r="G1415" t="str">
        <f>T("De menos de 1.000 KG DE CARGA ÚTIL                ")</f>
        <v xml:space="preserve">De menos de 1.000 KG DE CARGA ÚTIL                </v>
      </c>
      <c r="H1415" t="str">
        <f>T("DIESEL                                            ")</f>
        <v xml:space="preserve">DIESEL                                            </v>
      </c>
      <c r="I1415">
        <v>13</v>
      </c>
    </row>
    <row r="1416" spans="1:9">
      <c r="A1416" t="str">
        <f>T("2018")</f>
        <v>2018</v>
      </c>
      <c r="B1416" t="str">
        <f>T("JURIDICO                                          ")</f>
        <v xml:space="preserve">JURIDICO                                          </v>
      </c>
      <c r="C1416" t="str">
        <f>T("CARABANCHEL         ")</f>
        <v xml:space="preserve">CARABANCHEL         </v>
      </c>
      <c r="D1416" t="str">
        <f>T("SIN BARRIO          ")</f>
        <v xml:space="preserve">SIN BARRIO          </v>
      </c>
      <c r="E1416" t="str">
        <f>T("CA ")</f>
        <v xml:space="preserve">CA </v>
      </c>
      <c r="F1416" t="str">
        <f>T("CAMIONES       ")</f>
        <v xml:space="preserve">CAMIONES       </v>
      </c>
      <c r="G1416" t="str">
        <f>T("De 1.000 a 2.999 KG DE CARGA ÚTIL                 ")</f>
        <v xml:space="preserve">De 1.000 a 2.999 KG DE CARGA ÚTIL                 </v>
      </c>
      <c r="H1416" t="str">
        <f>T("DIESEL                                            ")</f>
        <v xml:space="preserve">DIESEL                                            </v>
      </c>
      <c r="I1416">
        <v>6</v>
      </c>
    </row>
    <row r="1417" spans="1:9">
      <c r="A1417" t="str">
        <f>T("2018")</f>
        <v>2018</v>
      </c>
      <c r="B1417" t="str">
        <f>T("JURIDICO                                          ")</f>
        <v xml:space="preserve">JURIDICO                                          </v>
      </c>
      <c r="C1417" t="str">
        <f>T("CARABANCHEL         ")</f>
        <v xml:space="preserve">CARABANCHEL         </v>
      </c>
      <c r="D1417" t="str">
        <f>T("COMILLAS            ")</f>
        <v xml:space="preserve">COMILLAS            </v>
      </c>
      <c r="E1417" t="str">
        <f>T("CA ")</f>
        <v xml:space="preserve">CA </v>
      </c>
      <c r="F1417" t="str">
        <f>T("CAMIONES       ")</f>
        <v xml:space="preserve">CAMIONES       </v>
      </c>
      <c r="G1417" t="str">
        <f>T("De menos de 1.000 KG DE CARGA ÚTIL                ")</f>
        <v xml:space="preserve">De menos de 1.000 KG DE CARGA ÚTIL                </v>
      </c>
      <c r="H1417" t="str">
        <f>T("DIESEL                                            ")</f>
        <v xml:space="preserve">DIESEL                                            </v>
      </c>
      <c r="I1417">
        <v>183</v>
      </c>
    </row>
    <row r="1418" spans="1:9">
      <c r="A1418" t="str">
        <f>T("2018")</f>
        <v>2018</v>
      </c>
      <c r="B1418" t="str">
        <f>T("JURIDICO                                          ")</f>
        <v xml:space="preserve">JURIDICO                                          </v>
      </c>
      <c r="C1418" t="str">
        <f>T("CARABANCHEL         ")</f>
        <v xml:space="preserve">CARABANCHEL         </v>
      </c>
      <c r="D1418" t="str">
        <f>T("COMILLAS            ")</f>
        <v xml:space="preserve">COMILLAS            </v>
      </c>
      <c r="E1418" t="str">
        <f>T("CA ")</f>
        <v xml:space="preserve">CA </v>
      </c>
      <c r="F1418" t="str">
        <f>T("CAMIONES       ")</f>
        <v xml:space="preserve">CAMIONES       </v>
      </c>
      <c r="G1418" t="str">
        <f>T("De 1.000 a 2.999 KG DE CARGA ÚTIL                 ")</f>
        <v xml:space="preserve">De 1.000 a 2.999 KG DE CARGA ÚTIL                 </v>
      </c>
      <c r="H1418" t="str">
        <f>T("DIESEL                                            ")</f>
        <v xml:space="preserve">DIESEL                                            </v>
      </c>
      <c r="I1418">
        <v>86</v>
      </c>
    </row>
    <row r="1419" spans="1:9">
      <c r="A1419" t="str">
        <f>T("2018")</f>
        <v>2018</v>
      </c>
      <c r="B1419" t="str">
        <f>T("JURIDICO                                          ")</f>
        <v xml:space="preserve">JURIDICO                                          </v>
      </c>
      <c r="C1419" t="str">
        <f>T("CARABANCHEL         ")</f>
        <v xml:space="preserve">CARABANCHEL         </v>
      </c>
      <c r="D1419" t="str">
        <f>T("COMILLAS            ")</f>
        <v xml:space="preserve">COMILLAS            </v>
      </c>
      <c r="E1419" t="str">
        <f>T("CA ")</f>
        <v xml:space="preserve">CA </v>
      </c>
      <c r="F1419" t="str">
        <f>T("CAMIONES       ")</f>
        <v xml:space="preserve">CAMIONES       </v>
      </c>
      <c r="G1419" t="str">
        <f>T("De 3.000 a 9.999 KG DE CARGA ÚTIL                 ")</f>
        <v xml:space="preserve">De 3.000 a 9.999 KG DE CARGA ÚTIL                 </v>
      </c>
      <c r="H1419" t="str">
        <f>T("DIESEL                                            ")</f>
        <v xml:space="preserve">DIESEL                                            </v>
      </c>
      <c r="I1419">
        <v>10</v>
      </c>
    </row>
    <row r="1420" spans="1:9">
      <c r="A1420" t="str">
        <f>T("2018")</f>
        <v>2018</v>
      </c>
      <c r="B1420" t="str">
        <f>T("JURIDICO                                          ")</f>
        <v xml:space="preserve">JURIDICO                                          </v>
      </c>
      <c r="C1420" t="str">
        <f>T("CARABANCHEL         ")</f>
        <v xml:space="preserve">CARABANCHEL         </v>
      </c>
      <c r="D1420" t="str">
        <f>T("COMILLAS            ")</f>
        <v xml:space="preserve">COMILLAS            </v>
      </c>
      <c r="E1420" t="str">
        <f>T("CA ")</f>
        <v xml:space="preserve">CA </v>
      </c>
      <c r="F1420" t="str">
        <f>T("CAMIONES       ")</f>
        <v xml:space="preserve">CAMIONES       </v>
      </c>
      <c r="G1420" t="str">
        <f>T("De 10.000 KG DE CARGA ÚTIL en adelante            ")</f>
        <v xml:space="preserve">De 10.000 KG DE CARGA ÚTIL en adelante            </v>
      </c>
      <c r="H1420" t="str">
        <f>T("DIESEL                                            ")</f>
        <v xml:space="preserve">DIESEL                                            </v>
      </c>
      <c r="I1420">
        <v>1</v>
      </c>
    </row>
    <row r="1421" spans="1:9">
      <c r="A1421" t="str">
        <f>T("2018")</f>
        <v>2018</v>
      </c>
      <c r="B1421" t="str">
        <f>T("JURIDICO                                          ")</f>
        <v xml:space="preserve">JURIDICO                                          </v>
      </c>
      <c r="C1421" t="str">
        <f>T("CARABANCHEL         ")</f>
        <v xml:space="preserve">CARABANCHEL         </v>
      </c>
      <c r="D1421" t="str">
        <f>T("OPAÑEL              ")</f>
        <v xml:space="preserve">OPAÑEL              </v>
      </c>
      <c r="E1421" t="str">
        <f>T("CA ")</f>
        <v xml:space="preserve">CA </v>
      </c>
      <c r="F1421" t="str">
        <f>T("CAMIONES       ")</f>
        <v xml:space="preserve">CAMIONES       </v>
      </c>
      <c r="G1421" t="str">
        <f>T("De menos de 1.000 KG DE CARGA ÚTIL                ")</f>
        <v xml:space="preserve">De menos de 1.000 KG DE CARGA ÚTIL                </v>
      </c>
      <c r="H1421" t="str">
        <f>T("DIESEL                                            ")</f>
        <v xml:space="preserve">DIESEL                                            </v>
      </c>
      <c r="I1421">
        <v>309</v>
      </c>
    </row>
    <row r="1422" spans="1:9">
      <c r="A1422" t="str">
        <f>T("2018")</f>
        <v>2018</v>
      </c>
      <c r="B1422" t="str">
        <f>T("JURIDICO                                          ")</f>
        <v xml:space="preserve">JURIDICO                                          </v>
      </c>
      <c r="C1422" t="str">
        <f>T("CARABANCHEL         ")</f>
        <v xml:space="preserve">CARABANCHEL         </v>
      </c>
      <c r="D1422" t="str">
        <f>T("OPAÑEL              ")</f>
        <v xml:space="preserve">OPAÑEL              </v>
      </c>
      <c r="E1422" t="str">
        <f>T("CA ")</f>
        <v xml:space="preserve">CA </v>
      </c>
      <c r="F1422" t="str">
        <f>T("CAMIONES       ")</f>
        <v xml:space="preserve">CAMIONES       </v>
      </c>
      <c r="G1422" t="str">
        <f>T("De 1.000 a 2.999 KG DE CARGA ÚTIL                 ")</f>
        <v xml:space="preserve">De 1.000 a 2.999 KG DE CARGA ÚTIL                 </v>
      </c>
      <c r="H1422" t="str">
        <f>T("DIESEL                                            ")</f>
        <v xml:space="preserve">DIESEL                                            </v>
      </c>
      <c r="I1422">
        <v>151</v>
      </c>
    </row>
    <row r="1423" spans="1:9">
      <c r="A1423" t="str">
        <f>T("2018")</f>
        <v>2018</v>
      </c>
      <c r="B1423" t="str">
        <f>T("JURIDICO                                          ")</f>
        <v xml:space="preserve">JURIDICO                                          </v>
      </c>
      <c r="C1423" t="str">
        <f>T("CARABANCHEL         ")</f>
        <v xml:space="preserve">CARABANCHEL         </v>
      </c>
      <c r="D1423" t="str">
        <f>T("OPAÑEL              ")</f>
        <v xml:space="preserve">OPAÑEL              </v>
      </c>
      <c r="E1423" t="str">
        <f>T("CA ")</f>
        <v xml:space="preserve">CA </v>
      </c>
      <c r="F1423" t="str">
        <f>T("CAMIONES       ")</f>
        <v xml:space="preserve">CAMIONES       </v>
      </c>
      <c r="G1423" t="str">
        <f>T("De 3.000 a 9.999 KG DE CARGA ÚTIL                 ")</f>
        <v xml:space="preserve">De 3.000 a 9.999 KG DE CARGA ÚTIL                 </v>
      </c>
      <c r="H1423" t="str">
        <f>T("DIESEL                                            ")</f>
        <v xml:space="preserve">DIESEL                                            </v>
      </c>
      <c r="I1423">
        <v>19</v>
      </c>
    </row>
    <row r="1424" spans="1:9">
      <c r="A1424" t="str">
        <f>T("2018")</f>
        <v>2018</v>
      </c>
      <c r="B1424" t="str">
        <f>T("JURIDICO                                          ")</f>
        <v xml:space="preserve">JURIDICO                                          </v>
      </c>
      <c r="C1424" t="str">
        <f>T("CARABANCHEL         ")</f>
        <v xml:space="preserve">CARABANCHEL         </v>
      </c>
      <c r="D1424" t="str">
        <f>T("OPAÑEL              ")</f>
        <v xml:space="preserve">OPAÑEL              </v>
      </c>
      <c r="E1424" t="str">
        <f>T("CA ")</f>
        <v xml:space="preserve">CA </v>
      </c>
      <c r="F1424" t="str">
        <f>T("CAMIONES       ")</f>
        <v xml:space="preserve">CAMIONES       </v>
      </c>
      <c r="G1424" t="str">
        <f>T("De 10.000 KG DE CARGA ÚTIL en adelante            ")</f>
        <v xml:space="preserve">De 10.000 KG DE CARGA ÚTIL en adelante            </v>
      </c>
      <c r="H1424" t="str">
        <f>T("DIESEL                                            ")</f>
        <v xml:space="preserve">DIESEL                                            </v>
      </c>
      <c r="I1424">
        <v>8</v>
      </c>
    </row>
    <row r="1425" spans="1:9">
      <c r="A1425" t="str">
        <f>T("2018")</f>
        <v>2018</v>
      </c>
      <c r="B1425" t="str">
        <f>T("JURIDICO                                          ")</f>
        <v xml:space="preserve">JURIDICO                                          </v>
      </c>
      <c r="C1425" t="str">
        <f>T("CARABANCHEL         ")</f>
        <v xml:space="preserve">CARABANCHEL         </v>
      </c>
      <c r="D1425" t="str">
        <f>T("SAN ISIDRO          ")</f>
        <v xml:space="preserve">SAN ISIDRO          </v>
      </c>
      <c r="E1425" t="str">
        <f>T("CA ")</f>
        <v xml:space="preserve">CA </v>
      </c>
      <c r="F1425" t="str">
        <f>T("CAMIONES       ")</f>
        <v xml:space="preserve">CAMIONES       </v>
      </c>
      <c r="G1425" t="str">
        <f>T("De menos de 1.000 KG DE CARGA ÚTIL                ")</f>
        <v xml:space="preserve">De menos de 1.000 KG DE CARGA ÚTIL                </v>
      </c>
      <c r="H1425" t="str">
        <f>T("DIESEL                                            ")</f>
        <v xml:space="preserve">DIESEL                                            </v>
      </c>
      <c r="I1425">
        <v>231</v>
      </c>
    </row>
    <row r="1426" spans="1:9">
      <c r="A1426" t="str">
        <f>T("2018")</f>
        <v>2018</v>
      </c>
      <c r="B1426" t="str">
        <f>T("JURIDICO                                          ")</f>
        <v xml:space="preserve">JURIDICO                                          </v>
      </c>
      <c r="C1426" t="str">
        <f>T("CARABANCHEL         ")</f>
        <v xml:space="preserve">CARABANCHEL         </v>
      </c>
      <c r="D1426" t="str">
        <f>T("SAN ISIDRO          ")</f>
        <v xml:space="preserve">SAN ISIDRO          </v>
      </c>
      <c r="E1426" t="str">
        <f>T("CA ")</f>
        <v xml:space="preserve">CA </v>
      </c>
      <c r="F1426" t="str">
        <f>T("CAMIONES       ")</f>
        <v xml:space="preserve">CAMIONES       </v>
      </c>
      <c r="G1426" t="str">
        <f>T("De 1.000 a 2.999 KG DE CARGA ÚTIL                 ")</f>
        <v xml:space="preserve">De 1.000 a 2.999 KG DE CARGA ÚTIL                 </v>
      </c>
      <c r="H1426" t="str">
        <f>T("DIESEL                                            ")</f>
        <v xml:space="preserve">DIESEL                                            </v>
      </c>
      <c r="I1426">
        <v>147</v>
      </c>
    </row>
    <row r="1427" spans="1:9">
      <c r="A1427" t="str">
        <f>T("2018")</f>
        <v>2018</v>
      </c>
      <c r="B1427" t="str">
        <f>T("JURIDICO                                          ")</f>
        <v xml:space="preserve">JURIDICO                                          </v>
      </c>
      <c r="C1427" t="str">
        <f>T("CARABANCHEL         ")</f>
        <v xml:space="preserve">CARABANCHEL         </v>
      </c>
      <c r="D1427" t="str">
        <f>T("SAN ISIDRO          ")</f>
        <v xml:space="preserve">SAN ISIDRO          </v>
      </c>
      <c r="E1427" t="str">
        <f>T("CA ")</f>
        <v xml:space="preserve">CA </v>
      </c>
      <c r="F1427" t="str">
        <f>T("CAMIONES       ")</f>
        <v xml:space="preserve">CAMIONES       </v>
      </c>
      <c r="G1427" t="str">
        <f>T("De 3.000 a 9.999 KG DE CARGA ÚTIL                 ")</f>
        <v xml:space="preserve">De 3.000 a 9.999 KG DE CARGA ÚTIL                 </v>
      </c>
      <c r="H1427" t="str">
        <f>T("DIESEL                                            ")</f>
        <v xml:space="preserve">DIESEL                                            </v>
      </c>
      <c r="I1427">
        <v>19</v>
      </c>
    </row>
    <row r="1428" spans="1:9">
      <c r="A1428" t="str">
        <f>T("2018")</f>
        <v>2018</v>
      </c>
      <c r="B1428" t="str">
        <f>T("JURIDICO                                          ")</f>
        <v xml:space="preserve">JURIDICO                                          </v>
      </c>
      <c r="C1428" t="str">
        <f>T("CARABANCHEL         ")</f>
        <v xml:space="preserve">CARABANCHEL         </v>
      </c>
      <c r="D1428" t="str">
        <f>T("SAN ISIDRO          ")</f>
        <v xml:space="preserve">SAN ISIDRO          </v>
      </c>
      <c r="E1428" t="str">
        <f>T("CA ")</f>
        <v xml:space="preserve">CA </v>
      </c>
      <c r="F1428" t="str">
        <f>T("CAMIONES       ")</f>
        <v xml:space="preserve">CAMIONES       </v>
      </c>
      <c r="G1428" t="str">
        <f>T("De 10.000 KG DE CARGA ÚTIL en adelante            ")</f>
        <v xml:space="preserve">De 10.000 KG DE CARGA ÚTIL en adelante            </v>
      </c>
      <c r="H1428" t="str">
        <f>T("DIESEL                                            ")</f>
        <v xml:space="preserve">DIESEL                                            </v>
      </c>
      <c r="I1428">
        <v>1</v>
      </c>
    </row>
    <row r="1429" spans="1:9">
      <c r="A1429" t="str">
        <f>T("2018")</f>
        <v>2018</v>
      </c>
      <c r="B1429" t="str">
        <f>T("JURIDICO                                          ")</f>
        <v xml:space="preserve">JURIDICO                                          </v>
      </c>
      <c r="C1429" t="str">
        <f>T("CARABANCHEL         ")</f>
        <v xml:space="preserve">CARABANCHEL         </v>
      </c>
      <c r="D1429" t="str">
        <f>T("VISTA ALEGRE        ")</f>
        <v xml:space="preserve">VISTA ALEGRE        </v>
      </c>
      <c r="E1429" t="str">
        <f>T("CA ")</f>
        <v xml:space="preserve">CA </v>
      </c>
      <c r="F1429" t="str">
        <f>T("CAMIONES       ")</f>
        <v xml:space="preserve">CAMIONES       </v>
      </c>
      <c r="G1429" t="str">
        <f>T("De menos de 1.000 KG DE CARGA ÚTIL                ")</f>
        <v xml:space="preserve">De menos de 1.000 KG DE CARGA ÚTIL                </v>
      </c>
      <c r="H1429" t="str">
        <f>T("DIESEL                                            ")</f>
        <v xml:space="preserve">DIESEL                                            </v>
      </c>
      <c r="I1429">
        <v>217</v>
      </c>
    </row>
    <row r="1430" spans="1:9">
      <c r="A1430" t="str">
        <f>T("2018")</f>
        <v>2018</v>
      </c>
      <c r="B1430" t="str">
        <f>T("JURIDICO                                          ")</f>
        <v xml:space="preserve">JURIDICO                                          </v>
      </c>
      <c r="C1430" t="str">
        <f>T("CARABANCHEL         ")</f>
        <v xml:space="preserve">CARABANCHEL         </v>
      </c>
      <c r="D1430" t="str">
        <f>T("VISTA ALEGRE        ")</f>
        <v xml:space="preserve">VISTA ALEGRE        </v>
      </c>
      <c r="E1430" t="str">
        <f>T("CA ")</f>
        <v xml:space="preserve">CA </v>
      </c>
      <c r="F1430" t="str">
        <f>T("CAMIONES       ")</f>
        <v xml:space="preserve">CAMIONES       </v>
      </c>
      <c r="G1430" t="str">
        <f>T("De 1.000 a 2.999 KG DE CARGA ÚTIL                 ")</f>
        <v xml:space="preserve">De 1.000 a 2.999 KG DE CARGA ÚTIL                 </v>
      </c>
      <c r="H1430" t="str">
        <f>T("DIESEL                                            ")</f>
        <v xml:space="preserve">DIESEL                                            </v>
      </c>
      <c r="I1430">
        <v>134</v>
      </c>
    </row>
    <row r="1431" spans="1:9">
      <c r="A1431" t="str">
        <f>T("2018")</f>
        <v>2018</v>
      </c>
      <c r="B1431" t="str">
        <f>T("JURIDICO                                          ")</f>
        <v xml:space="preserve">JURIDICO                                          </v>
      </c>
      <c r="C1431" t="str">
        <f>T("CARABANCHEL         ")</f>
        <v xml:space="preserve">CARABANCHEL         </v>
      </c>
      <c r="D1431" t="str">
        <f>T("VISTA ALEGRE        ")</f>
        <v xml:space="preserve">VISTA ALEGRE        </v>
      </c>
      <c r="E1431" t="str">
        <f>T("CA ")</f>
        <v xml:space="preserve">CA </v>
      </c>
      <c r="F1431" t="str">
        <f>T("CAMIONES       ")</f>
        <v xml:space="preserve">CAMIONES       </v>
      </c>
      <c r="G1431" t="str">
        <f>T("De 3.000 a 9.999 KG DE CARGA ÚTIL                 ")</f>
        <v xml:space="preserve">De 3.000 a 9.999 KG DE CARGA ÚTIL                 </v>
      </c>
      <c r="H1431" t="str">
        <f>T("DIESEL                                            ")</f>
        <v xml:space="preserve">DIESEL                                            </v>
      </c>
      <c r="I1431">
        <v>20</v>
      </c>
    </row>
    <row r="1432" spans="1:9">
      <c r="A1432" t="str">
        <f>T("2018")</f>
        <v>2018</v>
      </c>
      <c r="B1432" t="str">
        <f>T("JURIDICO                                          ")</f>
        <v xml:space="preserve">JURIDICO                                          </v>
      </c>
      <c r="C1432" t="str">
        <f>T("CARABANCHEL         ")</f>
        <v xml:space="preserve">CARABANCHEL         </v>
      </c>
      <c r="D1432" t="str">
        <f>T("VISTA ALEGRE        ")</f>
        <v xml:space="preserve">VISTA ALEGRE        </v>
      </c>
      <c r="E1432" t="str">
        <f>T("CA ")</f>
        <v xml:space="preserve">CA </v>
      </c>
      <c r="F1432" t="str">
        <f>T("CAMIONES       ")</f>
        <v xml:space="preserve">CAMIONES       </v>
      </c>
      <c r="G1432" t="str">
        <f>T("De 10.000 KG DE CARGA ÚTIL en adelante            ")</f>
        <v xml:space="preserve">De 10.000 KG DE CARGA ÚTIL en adelante            </v>
      </c>
      <c r="H1432" t="str">
        <f>T("DIESEL                                            ")</f>
        <v xml:space="preserve">DIESEL                                            </v>
      </c>
      <c r="I1432">
        <v>9</v>
      </c>
    </row>
    <row r="1433" spans="1:9">
      <c r="A1433" t="str">
        <f>T("2018")</f>
        <v>2018</v>
      </c>
      <c r="B1433" t="str">
        <f>T("JURIDICO                                          ")</f>
        <v xml:space="preserve">JURIDICO                                          </v>
      </c>
      <c r="C1433" t="str">
        <f>T("CARABANCHEL         ")</f>
        <v xml:space="preserve">CARABANCHEL         </v>
      </c>
      <c r="D1433" t="str">
        <f>T("PUERTA BONITA       ")</f>
        <v xml:space="preserve">PUERTA BONITA       </v>
      </c>
      <c r="E1433" t="str">
        <f>T("CA ")</f>
        <v xml:space="preserve">CA </v>
      </c>
      <c r="F1433" t="str">
        <f>T("CAMIONES       ")</f>
        <v xml:space="preserve">CAMIONES       </v>
      </c>
      <c r="G1433" t="str">
        <f>T("De menos de 1.000 KG DE CARGA ÚTIL                ")</f>
        <v xml:space="preserve">De menos de 1.000 KG DE CARGA ÚTIL                </v>
      </c>
      <c r="H1433" t="str">
        <f>T("DIESEL                                            ")</f>
        <v xml:space="preserve">DIESEL                                            </v>
      </c>
      <c r="I1433">
        <v>185</v>
      </c>
    </row>
    <row r="1434" spans="1:9">
      <c r="A1434" t="str">
        <f>T("2018")</f>
        <v>2018</v>
      </c>
      <c r="B1434" t="str">
        <f>T("JURIDICO                                          ")</f>
        <v xml:space="preserve">JURIDICO                                          </v>
      </c>
      <c r="C1434" t="str">
        <f>T("CARABANCHEL         ")</f>
        <v xml:space="preserve">CARABANCHEL         </v>
      </c>
      <c r="D1434" t="str">
        <f>T("PUERTA BONITA       ")</f>
        <v xml:space="preserve">PUERTA BONITA       </v>
      </c>
      <c r="E1434" t="str">
        <f>T("CA ")</f>
        <v xml:space="preserve">CA </v>
      </c>
      <c r="F1434" t="str">
        <f>T("CAMIONES       ")</f>
        <v xml:space="preserve">CAMIONES       </v>
      </c>
      <c r="G1434" t="str">
        <f>T("De 1.000 a 2.999 KG DE CARGA ÚTIL                 ")</f>
        <v xml:space="preserve">De 1.000 a 2.999 KG DE CARGA ÚTIL                 </v>
      </c>
      <c r="H1434" t="str">
        <f>T("DIESEL                                            ")</f>
        <v xml:space="preserve">DIESEL                                            </v>
      </c>
      <c r="I1434">
        <v>96</v>
      </c>
    </row>
    <row r="1435" spans="1:9">
      <c r="A1435" t="str">
        <f>T("2018")</f>
        <v>2018</v>
      </c>
      <c r="B1435" t="str">
        <f>T("JURIDICO                                          ")</f>
        <v xml:space="preserve">JURIDICO                                          </v>
      </c>
      <c r="C1435" t="str">
        <f>T("CARABANCHEL         ")</f>
        <v xml:space="preserve">CARABANCHEL         </v>
      </c>
      <c r="D1435" t="str">
        <f>T("PUERTA BONITA       ")</f>
        <v xml:space="preserve">PUERTA BONITA       </v>
      </c>
      <c r="E1435" t="str">
        <f>T("CA ")</f>
        <v xml:space="preserve">CA </v>
      </c>
      <c r="F1435" t="str">
        <f>T("CAMIONES       ")</f>
        <v xml:space="preserve">CAMIONES       </v>
      </c>
      <c r="G1435" t="str">
        <f>T("De 3.000 a 9.999 KG DE CARGA ÚTIL                 ")</f>
        <v xml:space="preserve">De 3.000 a 9.999 KG DE CARGA ÚTIL                 </v>
      </c>
      <c r="H1435" t="str">
        <f>T("DIESEL                                            ")</f>
        <v xml:space="preserve">DIESEL                                            </v>
      </c>
      <c r="I1435">
        <v>6</v>
      </c>
    </row>
    <row r="1436" spans="1:9">
      <c r="A1436" t="str">
        <f>T("2018")</f>
        <v>2018</v>
      </c>
      <c r="B1436" t="str">
        <f>T("JURIDICO                                          ")</f>
        <v xml:space="preserve">JURIDICO                                          </v>
      </c>
      <c r="C1436" t="str">
        <f>T("CARABANCHEL         ")</f>
        <v xml:space="preserve">CARABANCHEL         </v>
      </c>
      <c r="D1436" t="str">
        <f>T("PUERTA BONITA       ")</f>
        <v xml:space="preserve">PUERTA BONITA       </v>
      </c>
      <c r="E1436" t="str">
        <f>T("CA ")</f>
        <v xml:space="preserve">CA </v>
      </c>
      <c r="F1436" t="str">
        <f>T("CAMIONES       ")</f>
        <v xml:space="preserve">CAMIONES       </v>
      </c>
      <c r="G1436" t="str">
        <f>T("De 10.000 KG DE CARGA ÚTIL en adelante            ")</f>
        <v xml:space="preserve">De 10.000 KG DE CARGA ÚTIL en adelante            </v>
      </c>
      <c r="H1436" t="str">
        <f>T("DIESEL                                            ")</f>
        <v xml:space="preserve">DIESEL                                            </v>
      </c>
      <c r="I1436">
        <v>6</v>
      </c>
    </row>
    <row r="1437" spans="1:9">
      <c r="A1437" t="str">
        <f>T("2018")</f>
        <v>2018</v>
      </c>
      <c r="B1437" t="str">
        <f>T("JURIDICO                                          ")</f>
        <v xml:space="preserve">JURIDICO                                          </v>
      </c>
      <c r="C1437" t="str">
        <f>T("CARABANCHEL         ")</f>
        <v xml:space="preserve">CARABANCHEL         </v>
      </c>
      <c r="D1437" t="str">
        <f>T("BUENAVISTA          ")</f>
        <v xml:space="preserve">BUENAVISTA          </v>
      </c>
      <c r="E1437" t="str">
        <f>T("CA ")</f>
        <v xml:space="preserve">CA </v>
      </c>
      <c r="F1437" t="str">
        <f>T("CAMIONES       ")</f>
        <v xml:space="preserve">CAMIONES       </v>
      </c>
      <c r="G1437" t="str">
        <f>T("De menos de 1.000 KG DE CARGA ÚTIL                ")</f>
        <v xml:space="preserve">De menos de 1.000 KG DE CARGA ÚTIL                </v>
      </c>
      <c r="H1437" t="str">
        <f>T("DIESEL                                            ")</f>
        <v xml:space="preserve">DIESEL                                            </v>
      </c>
      <c r="I1437">
        <v>469</v>
      </c>
    </row>
    <row r="1438" spans="1:9">
      <c r="A1438" t="str">
        <f>T("2018")</f>
        <v>2018</v>
      </c>
      <c r="B1438" t="str">
        <f>T("JURIDICO                                          ")</f>
        <v xml:space="preserve">JURIDICO                                          </v>
      </c>
      <c r="C1438" t="str">
        <f>T("CARABANCHEL         ")</f>
        <v xml:space="preserve">CARABANCHEL         </v>
      </c>
      <c r="D1438" t="str">
        <f>T("BUENAVISTA          ")</f>
        <v xml:space="preserve">BUENAVISTA          </v>
      </c>
      <c r="E1438" t="str">
        <f>T("CA ")</f>
        <v xml:space="preserve">CA </v>
      </c>
      <c r="F1438" t="str">
        <f>T("CAMIONES       ")</f>
        <v xml:space="preserve">CAMIONES       </v>
      </c>
      <c r="G1438" t="str">
        <f>T("De 1.000 a 2.999 KG DE CARGA ÚTIL                 ")</f>
        <v xml:space="preserve">De 1.000 a 2.999 KG DE CARGA ÚTIL                 </v>
      </c>
      <c r="H1438" t="str">
        <f>T("DIESEL                                            ")</f>
        <v xml:space="preserve">DIESEL                                            </v>
      </c>
      <c r="I1438">
        <v>310</v>
      </c>
    </row>
    <row r="1439" spans="1:9">
      <c r="A1439" t="str">
        <f>T("2018")</f>
        <v>2018</v>
      </c>
      <c r="B1439" t="str">
        <f>T("JURIDICO                                          ")</f>
        <v xml:space="preserve">JURIDICO                                          </v>
      </c>
      <c r="C1439" t="str">
        <f>T("CARABANCHEL         ")</f>
        <v xml:space="preserve">CARABANCHEL         </v>
      </c>
      <c r="D1439" t="str">
        <f>T("BUENAVISTA          ")</f>
        <v xml:space="preserve">BUENAVISTA          </v>
      </c>
      <c r="E1439" t="str">
        <f>T("CA ")</f>
        <v xml:space="preserve">CA </v>
      </c>
      <c r="F1439" t="str">
        <f>T("CAMIONES       ")</f>
        <v xml:space="preserve">CAMIONES       </v>
      </c>
      <c r="G1439" t="str">
        <f>T("De 3.000 a 9.999 KG DE CARGA ÚTIL                 ")</f>
        <v xml:space="preserve">De 3.000 a 9.999 KG DE CARGA ÚTIL                 </v>
      </c>
      <c r="H1439" t="str">
        <f>T("DIESEL                                            ")</f>
        <v xml:space="preserve">DIESEL                                            </v>
      </c>
      <c r="I1439">
        <v>78</v>
      </c>
    </row>
    <row r="1440" spans="1:9">
      <c r="A1440" t="str">
        <f>T("2018")</f>
        <v>2018</v>
      </c>
      <c r="B1440" t="str">
        <f>T("JURIDICO                                          ")</f>
        <v xml:space="preserve">JURIDICO                                          </v>
      </c>
      <c r="C1440" t="str">
        <f>T("CARABANCHEL         ")</f>
        <v xml:space="preserve">CARABANCHEL         </v>
      </c>
      <c r="D1440" t="str">
        <f>T("BUENAVISTA          ")</f>
        <v xml:space="preserve">BUENAVISTA          </v>
      </c>
      <c r="E1440" t="str">
        <f>T("CA ")</f>
        <v xml:space="preserve">CA </v>
      </c>
      <c r="F1440" t="str">
        <f>T("CAMIONES       ")</f>
        <v xml:space="preserve">CAMIONES       </v>
      </c>
      <c r="G1440" t="str">
        <f>T("De 10.000 KG DE CARGA ÚTIL en adelante            ")</f>
        <v xml:space="preserve">De 10.000 KG DE CARGA ÚTIL en adelante            </v>
      </c>
      <c r="H1440" t="str">
        <f>T("DIESEL                                            ")</f>
        <v xml:space="preserve">DIESEL                                            </v>
      </c>
      <c r="I1440">
        <v>24</v>
      </c>
    </row>
    <row r="1441" spans="1:9">
      <c r="A1441" t="str">
        <f>T("2018")</f>
        <v>2018</v>
      </c>
      <c r="B1441" t="str">
        <f>T("JURIDICO                                          ")</f>
        <v xml:space="preserve">JURIDICO                                          </v>
      </c>
      <c r="C1441" t="str">
        <f>T("CARABANCHEL         ")</f>
        <v xml:space="preserve">CARABANCHEL         </v>
      </c>
      <c r="D1441" t="str">
        <f>T("ABRANTES            ")</f>
        <v xml:space="preserve">ABRANTES            </v>
      </c>
      <c r="E1441" t="str">
        <f>T("CA ")</f>
        <v xml:space="preserve">CA </v>
      </c>
      <c r="F1441" t="str">
        <f>T("CAMIONES       ")</f>
        <v xml:space="preserve">CAMIONES       </v>
      </c>
      <c r="G1441" t="str">
        <f>T("De menos de 1.000 KG DE CARGA ÚTIL                ")</f>
        <v xml:space="preserve">De menos de 1.000 KG DE CARGA ÚTIL                </v>
      </c>
      <c r="H1441" t="str">
        <f>T("DIESEL                                            ")</f>
        <v xml:space="preserve">DIESEL                                            </v>
      </c>
      <c r="I1441">
        <v>158</v>
      </c>
    </row>
    <row r="1442" spans="1:9">
      <c r="A1442" t="str">
        <f>T("2018")</f>
        <v>2018</v>
      </c>
      <c r="B1442" t="str">
        <f>T("JURIDICO                                          ")</f>
        <v xml:space="preserve">JURIDICO                                          </v>
      </c>
      <c r="C1442" t="str">
        <f>T("CARABANCHEL         ")</f>
        <v xml:space="preserve">CARABANCHEL         </v>
      </c>
      <c r="D1442" t="str">
        <f>T("ABRANTES            ")</f>
        <v xml:space="preserve">ABRANTES            </v>
      </c>
      <c r="E1442" t="str">
        <f>T("CA ")</f>
        <v xml:space="preserve">CA </v>
      </c>
      <c r="F1442" t="str">
        <f>T("CAMIONES       ")</f>
        <v xml:space="preserve">CAMIONES       </v>
      </c>
      <c r="G1442" t="str">
        <f>T("De 1.000 a 2.999 KG DE CARGA ÚTIL                 ")</f>
        <v xml:space="preserve">De 1.000 a 2.999 KG DE CARGA ÚTIL                 </v>
      </c>
      <c r="H1442" t="str">
        <f>T("DIESEL                                            ")</f>
        <v xml:space="preserve">DIESEL                                            </v>
      </c>
      <c r="I1442">
        <v>102</v>
      </c>
    </row>
    <row r="1443" spans="1:9">
      <c r="A1443" t="str">
        <f>T("2018")</f>
        <v>2018</v>
      </c>
      <c r="B1443" t="str">
        <f>T("JURIDICO                                          ")</f>
        <v xml:space="preserve">JURIDICO                                          </v>
      </c>
      <c r="C1443" t="str">
        <f>T("CARABANCHEL         ")</f>
        <v xml:space="preserve">CARABANCHEL         </v>
      </c>
      <c r="D1443" t="str">
        <f>T("ABRANTES            ")</f>
        <v xml:space="preserve">ABRANTES            </v>
      </c>
      <c r="E1443" t="str">
        <f>T("CA ")</f>
        <v xml:space="preserve">CA </v>
      </c>
      <c r="F1443" t="str">
        <f>T("CAMIONES       ")</f>
        <v xml:space="preserve">CAMIONES       </v>
      </c>
      <c r="G1443" t="str">
        <f>T("De 3.000 a 9.999 KG DE CARGA ÚTIL                 ")</f>
        <v xml:space="preserve">De 3.000 a 9.999 KG DE CARGA ÚTIL                 </v>
      </c>
      <c r="H1443" t="str">
        <f>T("DIESEL                                            ")</f>
        <v xml:space="preserve">DIESEL                                            </v>
      </c>
      <c r="I1443">
        <v>8</v>
      </c>
    </row>
    <row r="1444" spans="1:9">
      <c r="A1444" t="str">
        <f>T("2018")</f>
        <v>2018</v>
      </c>
      <c r="B1444" t="str">
        <f>T("JURIDICO                                          ")</f>
        <v xml:space="preserve">JURIDICO                                          </v>
      </c>
      <c r="C1444" t="str">
        <f>T("CARABANCHEL         ")</f>
        <v xml:space="preserve">CARABANCHEL         </v>
      </c>
      <c r="D1444" t="str">
        <f>T("ABRANTES            ")</f>
        <v xml:space="preserve">ABRANTES            </v>
      </c>
      <c r="E1444" t="str">
        <f>T("CA ")</f>
        <v xml:space="preserve">CA </v>
      </c>
      <c r="F1444" t="str">
        <f>T("CAMIONES       ")</f>
        <v xml:space="preserve">CAMIONES       </v>
      </c>
      <c r="G1444" t="str">
        <f>T("De 10.000 KG DE CARGA ÚTIL en adelante            ")</f>
        <v xml:space="preserve">De 10.000 KG DE CARGA ÚTIL en adelante            </v>
      </c>
      <c r="H1444" t="str">
        <f>T("DIESEL                                            ")</f>
        <v xml:space="preserve">DIESEL                                            </v>
      </c>
      <c r="I1444">
        <v>4</v>
      </c>
    </row>
    <row r="1445" spans="1:9">
      <c r="A1445" t="str">
        <f>T("2018")</f>
        <v>2018</v>
      </c>
      <c r="B1445" t="str">
        <f>T("JURIDICO                                          ")</f>
        <v xml:space="preserve">JURIDICO                                          </v>
      </c>
      <c r="C1445" t="str">
        <f>T("CARABANCHEL         ")</f>
        <v xml:space="preserve">CARABANCHEL         </v>
      </c>
      <c r="D1445" t="str">
        <f>T("VISTA ALEGRE        ")</f>
        <v xml:space="preserve">VISTA ALEGRE        </v>
      </c>
      <c r="E1445" t="str">
        <f>T("CA ")</f>
        <v xml:space="preserve">CA </v>
      </c>
      <c r="F1445" t="str">
        <f>T("CAMIONES       ")</f>
        <v xml:space="preserve">CAMIONES       </v>
      </c>
      <c r="G1445" t="str">
        <f>T("De menos de 1.000 KG DE CARGA ÚTIL                ")</f>
        <v xml:space="preserve">De menos de 1.000 KG DE CARGA ÚTIL                </v>
      </c>
      <c r="H1445" t="str">
        <f>T("ELÉCTRICO                                         ")</f>
        <v xml:space="preserve">ELÉCTRICO                                         </v>
      </c>
      <c r="I1445">
        <v>6</v>
      </c>
    </row>
    <row r="1446" spans="1:9">
      <c r="A1446" t="str">
        <f>T("2018")</f>
        <v>2018</v>
      </c>
      <c r="B1446" t="str">
        <f>T("FISICO                                            ")</f>
        <v xml:space="preserve">FISICO                                            </v>
      </c>
      <c r="C1446" t="str">
        <f>T("CARABANCHEL         ")</f>
        <v xml:space="preserve">CARABANCHEL         </v>
      </c>
      <c r="D1446" t="str">
        <f>T("COMILLAS            ")</f>
        <v xml:space="preserve">COMILLAS            </v>
      </c>
      <c r="E1446" t="str">
        <f>T("CA ")</f>
        <v xml:space="preserve">CA </v>
      </c>
      <c r="F1446" t="str">
        <f>T("CAMIONES       ")</f>
        <v xml:space="preserve">CAMIONES       </v>
      </c>
      <c r="G1446" t="str">
        <f>T("De menos de 1.000 KG DE CARGA ÚTIL                ")</f>
        <v xml:space="preserve">De menos de 1.000 KG DE CARGA ÚTIL                </v>
      </c>
      <c r="H1446" t="str">
        <f>T("GAS LICUADO DE PETROLEO                           ")</f>
        <v xml:space="preserve">GAS LICUADO DE PETROLEO                           </v>
      </c>
      <c r="I1446">
        <v>2</v>
      </c>
    </row>
    <row r="1447" spans="1:9">
      <c r="A1447" t="str">
        <f>T("2018")</f>
        <v>2018</v>
      </c>
      <c r="B1447" t="str">
        <f>T("FISICO                                            ")</f>
        <v xml:space="preserve">FISICO                                            </v>
      </c>
      <c r="C1447" t="str">
        <f>T("CARABANCHEL         ")</f>
        <v xml:space="preserve">CARABANCHEL         </v>
      </c>
      <c r="D1447" t="str">
        <f>T("BUENAVISTA          ")</f>
        <v xml:space="preserve">BUENAVISTA          </v>
      </c>
      <c r="E1447" t="str">
        <f>T("CA ")</f>
        <v xml:space="preserve">CA </v>
      </c>
      <c r="F1447" t="str">
        <f>T("CAMIONES       ")</f>
        <v xml:space="preserve">CAMIONES       </v>
      </c>
      <c r="G1447" t="str">
        <f>T("De menos de 1.000 KG DE CARGA ÚTIL                ")</f>
        <v xml:space="preserve">De menos de 1.000 KG DE CARGA ÚTIL                </v>
      </c>
      <c r="H1447" t="str">
        <f>T("GAS LICUADO DE PETROLEO                           ")</f>
        <v xml:space="preserve">GAS LICUADO DE PETROLEO                           </v>
      </c>
      <c r="I1447">
        <v>1</v>
      </c>
    </row>
    <row r="1448" spans="1:9">
      <c r="A1448" t="str">
        <f>T("2018")</f>
        <v>2018</v>
      </c>
      <c r="B1448" t="str">
        <f>T("JURIDICO                                          ")</f>
        <v xml:space="preserve">JURIDICO                                          </v>
      </c>
      <c r="C1448" t="str">
        <f>T("CARABANCHEL         ")</f>
        <v xml:space="preserve">CARABANCHEL         </v>
      </c>
      <c r="D1448" t="str">
        <f>T("OPAÑEL              ")</f>
        <v xml:space="preserve">OPAÑEL              </v>
      </c>
      <c r="E1448" t="str">
        <f>T("CA ")</f>
        <v xml:space="preserve">CA </v>
      </c>
      <c r="F1448" t="str">
        <f>T("CAMIONES       ")</f>
        <v xml:space="preserve">CAMIONES       </v>
      </c>
      <c r="G1448" t="str">
        <f>T("De menos de 1.000 KG DE CARGA ÚTIL                ")</f>
        <v xml:space="preserve">De menos de 1.000 KG DE CARGA ÚTIL                </v>
      </c>
      <c r="H1448" t="str">
        <f>T("GAS LICUADO DE PETROLEO                           ")</f>
        <v xml:space="preserve">GAS LICUADO DE PETROLEO                           </v>
      </c>
      <c r="I1448">
        <v>2</v>
      </c>
    </row>
    <row r="1449" spans="1:9">
      <c r="A1449" t="str">
        <f>T("2018")</f>
        <v>2018</v>
      </c>
      <c r="B1449" t="str">
        <f>T("JURIDICO                                          ")</f>
        <v xml:space="preserve">JURIDICO                                          </v>
      </c>
      <c r="C1449" t="str">
        <f>T("CARABANCHEL         ")</f>
        <v xml:space="preserve">CARABANCHEL         </v>
      </c>
      <c r="D1449" t="str">
        <f>T("BUENAVISTA          ")</f>
        <v xml:space="preserve">BUENAVISTA          </v>
      </c>
      <c r="E1449" t="str">
        <f>T("CA ")</f>
        <v xml:space="preserve">CA </v>
      </c>
      <c r="F1449" t="str">
        <f>T("CAMIONES       ")</f>
        <v xml:space="preserve">CAMIONES       </v>
      </c>
      <c r="G1449" t="str">
        <f>T("De menos de 1.000 KG DE CARGA ÚTIL                ")</f>
        <v xml:space="preserve">De menos de 1.000 KG DE CARGA ÚTIL                </v>
      </c>
      <c r="H1449" t="str">
        <f>T("GAS LICUADO DE PETROLEO                           ")</f>
        <v xml:space="preserve">GAS LICUADO DE PETROLEO                           </v>
      </c>
      <c r="I1449">
        <v>5</v>
      </c>
    </row>
    <row r="1450" spans="1:9">
      <c r="A1450" t="str">
        <f>T("2018")</f>
        <v>2018</v>
      </c>
      <c r="B1450" t="str">
        <f>T("JURIDICO                                          ")</f>
        <v xml:space="preserve">JURIDICO                                          </v>
      </c>
      <c r="C1450" t="str">
        <f>T("CARABANCHEL         ")</f>
        <v xml:space="preserve">CARABANCHEL         </v>
      </c>
      <c r="D1450" t="str">
        <f>T("ABRANTES            ")</f>
        <v xml:space="preserve">ABRANTES            </v>
      </c>
      <c r="E1450" t="str">
        <f>T("CA ")</f>
        <v xml:space="preserve">CA </v>
      </c>
      <c r="F1450" t="str">
        <f>T("CAMIONES       ")</f>
        <v xml:space="preserve">CAMIONES       </v>
      </c>
      <c r="G1450" t="str">
        <f>T("De menos de 1.000 KG DE CARGA ÚTIL                ")</f>
        <v xml:space="preserve">De menos de 1.000 KG DE CARGA ÚTIL                </v>
      </c>
      <c r="H1450" t="str">
        <f>T("GAS LICUADO DE PETROLEO                           ")</f>
        <v xml:space="preserve">GAS LICUADO DE PETROLEO                           </v>
      </c>
      <c r="I1450">
        <v>1</v>
      </c>
    </row>
    <row r="1451" spans="1:9">
      <c r="A1451" t="str">
        <f>T("2018")</f>
        <v>2018</v>
      </c>
      <c r="B1451" t="str">
        <f>T("Entidad sin personalidad jurídica (art. 35.4 LGT) ")</f>
        <v xml:space="preserve">Entidad sin personalidad jurídica (art. 35.4 LGT) </v>
      </c>
      <c r="C1451" t="str">
        <f>T("CARABANCHEL         ")</f>
        <v xml:space="preserve">CARABANCHEL         </v>
      </c>
      <c r="D1451" t="str">
        <f>T("OPAÑEL              ")</f>
        <v xml:space="preserve">OPAÑEL              </v>
      </c>
      <c r="E1451" t="str">
        <f>T("CA ")</f>
        <v xml:space="preserve">CA </v>
      </c>
      <c r="F1451" t="str">
        <f>T("CAMIONES       ")</f>
        <v xml:space="preserve">CAMIONES       </v>
      </c>
      <c r="G1451" t="str">
        <f>T("De menos de 1.000 KG DE CARGA ÚTIL                ")</f>
        <v xml:space="preserve">De menos de 1.000 KG DE CARGA ÚTIL                </v>
      </c>
      <c r="H1451" t="str">
        <f>T("GASOLINA                                          ")</f>
        <v xml:space="preserve">GASOLINA                                          </v>
      </c>
      <c r="I1451">
        <v>1</v>
      </c>
    </row>
    <row r="1452" spans="1:9">
      <c r="A1452" t="str">
        <f>T("2018")</f>
        <v>2018</v>
      </c>
      <c r="B1452" t="str">
        <f>T("Entidad sin personalidad jurídica (art. 35.4 LGT) ")</f>
        <v xml:space="preserve">Entidad sin personalidad jurídica (art. 35.4 LGT) </v>
      </c>
      <c r="C1452" t="str">
        <f>T("CARABANCHEL         ")</f>
        <v xml:space="preserve">CARABANCHEL         </v>
      </c>
      <c r="D1452" t="str">
        <f>T("OPAÑEL              ")</f>
        <v xml:space="preserve">OPAÑEL              </v>
      </c>
      <c r="E1452" t="str">
        <f>T("CA ")</f>
        <v xml:space="preserve">CA </v>
      </c>
      <c r="F1452" t="str">
        <f>T("CAMIONES       ")</f>
        <v xml:space="preserve">CAMIONES       </v>
      </c>
      <c r="G1452" t="str">
        <f>T("De 1.000 a 2.999 KG DE CARGA ÚTIL                 ")</f>
        <v xml:space="preserve">De 1.000 a 2.999 KG DE CARGA ÚTIL                 </v>
      </c>
      <c r="H1452" t="str">
        <f>T("GASOLINA                                          ")</f>
        <v xml:space="preserve">GASOLINA                                          </v>
      </c>
      <c r="I1452">
        <v>1</v>
      </c>
    </row>
    <row r="1453" spans="1:9">
      <c r="A1453" t="str">
        <f>T("2018")</f>
        <v>2018</v>
      </c>
      <c r="B1453" t="str">
        <f>T("Entidad sin personalidad jurídica (art. 35.4 LGT) ")</f>
        <v xml:space="preserve">Entidad sin personalidad jurídica (art. 35.4 LGT) </v>
      </c>
      <c r="C1453" t="str">
        <f>T("CARABANCHEL         ")</f>
        <v xml:space="preserve">CARABANCHEL         </v>
      </c>
      <c r="D1453" t="str">
        <f>T("SAN ISIDRO          ")</f>
        <v xml:space="preserve">SAN ISIDRO          </v>
      </c>
      <c r="E1453" t="str">
        <f>T("CA ")</f>
        <v xml:space="preserve">CA </v>
      </c>
      <c r="F1453" t="str">
        <f>T("CAMIONES       ")</f>
        <v xml:space="preserve">CAMIONES       </v>
      </c>
      <c r="G1453" t="str">
        <f>T("De menos de 1.000 KG DE CARGA ÚTIL                ")</f>
        <v xml:space="preserve">De menos de 1.000 KG DE CARGA ÚTIL                </v>
      </c>
      <c r="H1453" t="str">
        <f>T("GASOLINA                                          ")</f>
        <v xml:space="preserve">GASOLINA                                          </v>
      </c>
      <c r="I1453">
        <v>1</v>
      </c>
    </row>
    <row r="1454" spans="1:9">
      <c r="A1454" t="str">
        <f>T("2018")</f>
        <v>2018</v>
      </c>
      <c r="B1454" t="str">
        <f>T("Entidad sin personalidad jurídica (art. 35.4 LGT) ")</f>
        <v xml:space="preserve">Entidad sin personalidad jurídica (art. 35.4 LGT) </v>
      </c>
      <c r="C1454" t="str">
        <f>T("CARABANCHEL         ")</f>
        <v xml:space="preserve">CARABANCHEL         </v>
      </c>
      <c r="D1454" t="str">
        <f>T("VISTA ALEGRE        ")</f>
        <v xml:space="preserve">VISTA ALEGRE        </v>
      </c>
      <c r="E1454" t="str">
        <f>T("CA ")</f>
        <v xml:space="preserve">CA </v>
      </c>
      <c r="F1454" t="str">
        <f>T("CAMIONES       ")</f>
        <v xml:space="preserve">CAMIONES       </v>
      </c>
      <c r="G1454" t="str">
        <f>T("De menos de 1.000 KG DE CARGA ÚTIL                ")</f>
        <v xml:space="preserve">De menos de 1.000 KG DE CARGA ÚTIL                </v>
      </c>
      <c r="H1454" t="str">
        <f>T("GASOLINA                                          ")</f>
        <v xml:space="preserve">GASOLINA                                          </v>
      </c>
      <c r="I1454">
        <v>1</v>
      </c>
    </row>
    <row r="1455" spans="1:9">
      <c r="A1455" t="str">
        <f>T("2018")</f>
        <v>2018</v>
      </c>
      <c r="B1455" t="str">
        <f>T("Entidad sin personalidad jurídica (art. 35.4 LGT) ")</f>
        <v xml:space="preserve">Entidad sin personalidad jurídica (art. 35.4 LGT) </v>
      </c>
      <c r="C1455" t="str">
        <f>T("CARABANCHEL         ")</f>
        <v xml:space="preserve">CARABANCHEL         </v>
      </c>
      <c r="D1455" t="str">
        <f>T("VISTA ALEGRE        ")</f>
        <v xml:space="preserve">VISTA ALEGRE        </v>
      </c>
      <c r="E1455" t="str">
        <f>T("CA ")</f>
        <v xml:space="preserve">CA </v>
      </c>
      <c r="F1455" t="str">
        <f>T("CAMIONES       ")</f>
        <v xml:space="preserve">CAMIONES       </v>
      </c>
      <c r="G1455" t="str">
        <f>T("De 1.000 a 2.999 KG DE CARGA ÚTIL                 ")</f>
        <v xml:space="preserve">De 1.000 a 2.999 KG DE CARGA ÚTIL                 </v>
      </c>
      <c r="H1455" t="str">
        <f>T("GASOLINA                                          ")</f>
        <v xml:space="preserve">GASOLINA                                          </v>
      </c>
      <c r="I1455">
        <v>1</v>
      </c>
    </row>
    <row r="1456" spans="1:9">
      <c r="A1456" t="str">
        <f>T("2018")</f>
        <v>2018</v>
      </c>
      <c r="B1456" t="str">
        <f>T("Entidad sin personalidad jurídica (art. 35.4 LGT) ")</f>
        <v xml:space="preserve">Entidad sin personalidad jurídica (art. 35.4 LGT) </v>
      </c>
      <c r="C1456" t="str">
        <f>T("CARABANCHEL         ")</f>
        <v xml:space="preserve">CARABANCHEL         </v>
      </c>
      <c r="D1456" t="str">
        <f>T("PUERTA BONITA       ")</f>
        <v xml:space="preserve">PUERTA BONITA       </v>
      </c>
      <c r="E1456" t="str">
        <f>T("CA ")</f>
        <v xml:space="preserve">CA </v>
      </c>
      <c r="F1456" t="str">
        <f>T("CAMIONES       ")</f>
        <v xml:space="preserve">CAMIONES       </v>
      </c>
      <c r="G1456" t="str">
        <f>T("De menos de 1.000 KG DE CARGA ÚTIL                ")</f>
        <v xml:space="preserve">De menos de 1.000 KG DE CARGA ÚTIL                </v>
      </c>
      <c r="H1456" t="str">
        <f>T("GASOLINA                                          ")</f>
        <v xml:space="preserve">GASOLINA                                          </v>
      </c>
      <c r="I1456">
        <v>2</v>
      </c>
    </row>
    <row r="1457" spans="1:9">
      <c r="A1457" t="str">
        <f>T("2018")</f>
        <v>2018</v>
      </c>
      <c r="B1457" t="str">
        <f>T("Entidad sin personalidad jurídica (art. 35.4 LGT) ")</f>
        <v xml:space="preserve">Entidad sin personalidad jurídica (art. 35.4 LGT) </v>
      </c>
      <c r="C1457" t="str">
        <f>T("CARABANCHEL         ")</f>
        <v xml:space="preserve">CARABANCHEL         </v>
      </c>
      <c r="D1457" t="str">
        <f>T("PUERTA BONITA       ")</f>
        <v xml:space="preserve">PUERTA BONITA       </v>
      </c>
      <c r="E1457" t="str">
        <f>T("CA ")</f>
        <v xml:space="preserve">CA </v>
      </c>
      <c r="F1457" t="str">
        <f>T("CAMIONES       ")</f>
        <v xml:space="preserve">CAMIONES       </v>
      </c>
      <c r="G1457" t="str">
        <f>T("De 1.000 a 2.999 KG DE CARGA ÚTIL                 ")</f>
        <v xml:space="preserve">De 1.000 a 2.999 KG DE CARGA ÚTIL                 </v>
      </c>
      <c r="H1457" t="str">
        <f>T("GASOLINA                                          ")</f>
        <v xml:space="preserve">GASOLINA                                          </v>
      </c>
      <c r="I1457">
        <v>1</v>
      </c>
    </row>
    <row r="1458" spans="1:9">
      <c r="A1458" t="str">
        <f>T("2018")</f>
        <v>2018</v>
      </c>
      <c r="B1458" t="str">
        <f>T("FISICO                                            ")</f>
        <v xml:space="preserve">FISICO                                            </v>
      </c>
      <c r="C1458" t="str">
        <f>T("CARABANCHEL         ")</f>
        <v xml:space="preserve">CARABANCHEL         </v>
      </c>
      <c r="D1458" t="str">
        <f>T("COMILLAS            ")</f>
        <v xml:space="preserve">COMILLAS            </v>
      </c>
      <c r="E1458" t="str">
        <f>T("CA ")</f>
        <v xml:space="preserve">CA </v>
      </c>
      <c r="F1458" t="str">
        <f>T("CAMIONES       ")</f>
        <v xml:space="preserve">CAMIONES       </v>
      </c>
      <c r="G1458" t="str">
        <f>T("De menos de 1.000 KG DE CARGA ÚTIL                ")</f>
        <v xml:space="preserve">De menos de 1.000 KG DE CARGA ÚTIL                </v>
      </c>
      <c r="H1458" t="str">
        <f>T("GASOLINA                                          ")</f>
        <v xml:space="preserve">GASOLINA                                          </v>
      </c>
      <c r="I1458">
        <v>20</v>
      </c>
    </row>
    <row r="1459" spans="1:9">
      <c r="A1459" t="str">
        <f>T("2018")</f>
        <v>2018</v>
      </c>
      <c r="B1459" t="str">
        <f>T("FISICO                                            ")</f>
        <v xml:space="preserve">FISICO                                            </v>
      </c>
      <c r="C1459" t="str">
        <f>T("CARABANCHEL         ")</f>
        <v xml:space="preserve">CARABANCHEL         </v>
      </c>
      <c r="D1459" t="str">
        <f>T("OPAÑEL              ")</f>
        <v xml:space="preserve">OPAÑEL              </v>
      </c>
      <c r="E1459" t="str">
        <f>T("CA ")</f>
        <v xml:space="preserve">CA </v>
      </c>
      <c r="F1459" t="str">
        <f>T("CAMIONES       ")</f>
        <v xml:space="preserve">CAMIONES       </v>
      </c>
      <c r="G1459" t="str">
        <f>T("De menos de 1.000 KG DE CARGA ÚTIL                ")</f>
        <v xml:space="preserve">De menos de 1.000 KG DE CARGA ÚTIL                </v>
      </c>
      <c r="H1459" t="str">
        <f>T("GASOLINA                                          ")</f>
        <v xml:space="preserve">GASOLINA                                          </v>
      </c>
      <c r="I1459">
        <v>33</v>
      </c>
    </row>
    <row r="1460" spans="1:9">
      <c r="A1460" t="str">
        <f>T("2018")</f>
        <v>2018</v>
      </c>
      <c r="B1460" t="str">
        <f>T("FISICO                                            ")</f>
        <v xml:space="preserve">FISICO                                            </v>
      </c>
      <c r="C1460" t="str">
        <f>T("CARABANCHEL         ")</f>
        <v xml:space="preserve">CARABANCHEL         </v>
      </c>
      <c r="D1460" t="str">
        <f>T("OPAÑEL              ")</f>
        <v xml:space="preserve">OPAÑEL              </v>
      </c>
      <c r="E1460" t="str">
        <f>T("CA ")</f>
        <v xml:space="preserve">CA </v>
      </c>
      <c r="F1460" t="str">
        <f>T("CAMIONES       ")</f>
        <v xml:space="preserve">CAMIONES       </v>
      </c>
      <c r="G1460" t="str">
        <f>T("De 3.000 a 9.999 KG DE CARGA ÚTIL                 ")</f>
        <v xml:space="preserve">De 3.000 a 9.999 KG DE CARGA ÚTIL                 </v>
      </c>
      <c r="H1460" t="str">
        <f>T("GASOLINA                                          ")</f>
        <v xml:space="preserve">GASOLINA                                          </v>
      </c>
      <c r="I1460">
        <v>1</v>
      </c>
    </row>
    <row r="1461" spans="1:9">
      <c r="A1461" t="str">
        <f>T("2018")</f>
        <v>2018</v>
      </c>
      <c r="B1461" t="str">
        <f>T("FISICO                                            ")</f>
        <v xml:space="preserve">FISICO                                            </v>
      </c>
      <c r="C1461" t="str">
        <f>T("CARABANCHEL         ")</f>
        <v xml:space="preserve">CARABANCHEL         </v>
      </c>
      <c r="D1461" t="str">
        <f>T("SAN ISIDRO          ")</f>
        <v xml:space="preserve">SAN ISIDRO          </v>
      </c>
      <c r="E1461" t="str">
        <f>T("CA ")</f>
        <v xml:space="preserve">CA </v>
      </c>
      <c r="F1461" t="str">
        <f>T("CAMIONES       ")</f>
        <v xml:space="preserve">CAMIONES       </v>
      </c>
      <c r="G1461" t="str">
        <f>T("De menos de 1.000 KG DE CARGA ÚTIL                ")</f>
        <v xml:space="preserve">De menos de 1.000 KG DE CARGA ÚTIL                </v>
      </c>
      <c r="H1461" t="str">
        <f>T("GASOLINA                                          ")</f>
        <v xml:space="preserve">GASOLINA                                          </v>
      </c>
      <c r="I1461">
        <v>46</v>
      </c>
    </row>
    <row r="1462" spans="1:9">
      <c r="A1462" t="str">
        <f>T("2018")</f>
        <v>2018</v>
      </c>
      <c r="B1462" t="str">
        <f>T("FISICO                                            ")</f>
        <v xml:space="preserve">FISICO                                            </v>
      </c>
      <c r="C1462" t="str">
        <f>T("CARABANCHEL         ")</f>
        <v xml:space="preserve">CARABANCHEL         </v>
      </c>
      <c r="D1462" t="str">
        <f>T("SAN ISIDRO          ")</f>
        <v xml:space="preserve">SAN ISIDRO          </v>
      </c>
      <c r="E1462" t="str">
        <f>T("CA ")</f>
        <v xml:space="preserve">CA </v>
      </c>
      <c r="F1462" t="str">
        <f>T("CAMIONES       ")</f>
        <v xml:space="preserve">CAMIONES       </v>
      </c>
      <c r="G1462" t="str">
        <f>T("De 1.000 a 2.999 KG DE CARGA ÚTIL                 ")</f>
        <v xml:space="preserve">De 1.000 a 2.999 KG DE CARGA ÚTIL                 </v>
      </c>
      <c r="H1462" t="str">
        <f>T("GASOLINA                                          ")</f>
        <v xml:space="preserve">GASOLINA                                          </v>
      </c>
      <c r="I1462">
        <v>4</v>
      </c>
    </row>
    <row r="1463" spans="1:9">
      <c r="A1463" t="str">
        <f>T("2018")</f>
        <v>2018</v>
      </c>
      <c r="B1463" t="str">
        <f>T("FISICO                                            ")</f>
        <v xml:space="preserve">FISICO                                            </v>
      </c>
      <c r="C1463" t="str">
        <f>T("CARABANCHEL         ")</f>
        <v xml:space="preserve">CARABANCHEL         </v>
      </c>
      <c r="D1463" t="str">
        <f>T("VISTA ALEGRE        ")</f>
        <v xml:space="preserve">VISTA ALEGRE        </v>
      </c>
      <c r="E1463" t="str">
        <f>T("CA ")</f>
        <v xml:space="preserve">CA </v>
      </c>
      <c r="F1463" t="str">
        <f>T("CAMIONES       ")</f>
        <v xml:space="preserve">CAMIONES       </v>
      </c>
      <c r="G1463" t="str">
        <f>T("De menos de 1.000 KG DE CARGA ÚTIL                ")</f>
        <v xml:space="preserve">De menos de 1.000 KG DE CARGA ÚTIL                </v>
      </c>
      <c r="H1463" t="str">
        <f>T("GASOLINA                                          ")</f>
        <v xml:space="preserve">GASOLINA                                          </v>
      </c>
      <c r="I1463">
        <v>57</v>
      </c>
    </row>
    <row r="1464" spans="1:9">
      <c r="A1464" t="str">
        <f>T("2018")</f>
        <v>2018</v>
      </c>
      <c r="B1464" t="str">
        <f>T("FISICO                                            ")</f>
        <v xml:space="preserve">FISICO                                            </v>
      </c>
      <c r="C1464" t="str">
        <f>T("CARABANCHEL         ")</f>
        <v xml:space="preserve">CARABANCHEL         </v>
      </c>
      <c r="D1464" t="str">
        <f>T("VISTA ALEGRE        ")</f>
        <v xml:space="preserve">VISTA ALEGRE        </v>
      </c>
      <c r="E1464" t="str">
        <f>T("CA ")</f>
        <v xml:space="preserve">CA </v>
      </c>
      <c r="F1464" t="str">
        <f>T("CAMIONES       ")</f>
        <v xml:space="preserve">CAMIONES       </v>
      </c>
      <c r="G1464" t="str">
        <f>T("De 1.000 a 2.999 KG DE CARGA ÚTIL                 ")</f>
        <v xml:space="preserve">De 1.000 a 2.999 KG DE CARGA ÚTIL                 </v>
      </c>
      <c r="H1464" t="str">
        <f>T("GASOLINA                                          ")</f>
        <v xml:space="preserve">GASOLINA                                          </v>
      </c>
      <c r="I1464">
        <v>1</v>
      </c>
    </row>
    <row r="1465" spans="1:9">
      <c r="A1465" t="str">
        <f>T("2018")</f>
        <v>2018</v>
      </c>
      <c r="B1465" t="str">
        <f>T("FISICO                                            ")</f>
        <v xml:space="preserve">FISICO                                            </v>
      </c>
      <c r="C1465" t="str">
        <f>T("CARABANCHEL         ")</f>
        <v xml:space="preserve">CARABANCHEL         </v>
      </c>
      <c r="D1465" t="str">
        <f>T("PUERTA BONITA       ")</f>
        <v xml:space="preserve">PUERTA BONITA       </v>
      </c>
      <c r="E1465" t="str">
        <f>T("CA ")</f>
        <v xml:space="preserve">CA </v>
      </c>
      <c r="F1465" t="str">
        <f>T("CAMIONES       ")</f>
        <v xml:space="preserve">CAMIONES       </v>
      </c>
      <c r="G1465" t="str">
        <f>T("De menos de 1.000 KG DE CARGA ÚTIL                ")</f>
        <v xml:space="preserve">De menos de 1.000 KG DE CARGA ÚTIL                </v>
      </c>
      <c r="H1465" t="str">
        <f>T("GASOLINA                                          ")</f>
        <v xml:space="preserve">GASOLINA                                          </v>
      </c>
      <c r="I1465">
        <v>41</v>
      </c>
    </row>
    <row r="1466" spans="1:9">
      <c r="A1466" t="str">
        <f>T("2018")</f>
        <v>2018</v>
      </c>
      <c r="B1466" t="str">
        <f>T("FISICO                                            ")</f>
        <v xml:space="preserve">FISICO                                            </v>
      </c>
      <c r="C1466" t="str">
        <f>T("CARABANCHEL         ")</f>
        <v xml:space="preserve">CARABANCHEL         </v>
      </c>
      <c r="D1466" t="str">
        <f>T("PUERTA BONITA       ")</f>
        <v xml:space="preserve">PUERTA BONITA       </v>
      </c>
      <c r="E1466" t="str">
        <f>T("CA ")</f>
        <v xml:space="preserve">CA </v>
      </c>
      <c r="F1466" t="str">
        <f>T("CAMIONES       ")</f>
        <v xml:space="preserve">CAMIONES       </v>
      </c>
      <c r="G1466" t="str">
        <f>T("De 1.000 a 2.999 KG DE CARGA ÚTIL                 ")</f>
        <v xml:space="preserve">De 1.000 a 2.999 KG DE CARGA ÚTIL                 </v>
      </c>
      <c r="H1466" t="str">
        <f>T("GASOLINA                                          ")</f>
        <v xml:space="preserve">GASOLINA                                          </v>
      </c>
      <c r="I1466">
        <v>1</v>
      </c>
    </row>
    <row r="1467" spans="1:9">
      <c r="A1467" t="str">
        <f>T("2018")</f>
        <v>2018</v>
      </c>
      <c r="B1467" t="str">
        <f>T("FISICO                                            ")</f>
        <v xml:space="preserve">FISICO                                            </v>
      </c>
      <c r="C1467" t="str">
        <f>T("CARABANCHEL         ")</f>
        <v xml:space="preserve">CARABANCHEL         </v>
      </c>
      <c r="D1467" t="str">
        <f>T("BUENAVISTA          ")</f>
        <v xml:space="preserve">BUENAVISTA          </v>
      </c>
      <c r="E1467" t="str">
        <f>T("CA ")</f>
        <v xml:space="preserve">CA </v>
      </c>
      <c r="F1467" t="str">
        <f>T("CAMIONES       ")</f>
        <v xml:space="preserve">CAMIONES       </v>
      </c>
      <c r="G1467" t="str">
        <f>T("De menos de 1.000 KG DE CARGA ÚTIL                ")</f>
        <v xml:space="preserve">De menos de 1.000 KG DE CARGA ÚTIL                </v>
      </c>
      <c r="H1467" t="str">
        <f>T("GASOLINA                                          ")</f>
        <v xml:space="preserve">GASOLINA                                          </v>
      </c>
      <c r="I1467">
        <v>40</v>
      </c>
    </row>
    <row r="1468" spans="1:9">
      <c r="A1468" t="str">
        <f>T("2018")</f>
        <v>2018</v>
      </c>
      <c r="B1468" t="str">
        <f>T("FISICO                                            ")</f>
        <v xml:space="preserve">FISICO                                            </v>
      </c>
      <c r="C1468" t="str">
        <f>T("CARABANCHEL         ")</f>
        <v xml:space="preserve">CARABANCHEL         </v>
      </c>
      <c r="D1468" t="str">
        <f>T("BUENAVISTA          ")</f>
        <v xml:space="preserve">BUENAVISTA          </v>
      </c>
      <c r="E1468" t="str">
        <f>T("CA ")</f>
        <v xml:space="preserve">CA </v>
      </c>
      <c r="F1468" t="str">
        <f>T("CAMIONES       ")</f>
        <v xml:space="preserve">CAMIONES       </v>
      </c>
      <c r="G1468" t="str">
        <f>T("De 1.000 a 2.999 KG DE CARGA ÚTIL                 ")</f>
        <v xml:space="preserve">De 1.000 a 2.999 KG DE CARGA ÚTIL                 </v>
      </c>
      <c r="H1468" t="str">
        <f>T("GASOLINA                                          ")</f>
        <v xml:space="preserve">GASOLINA                                          </v>
      </c>
      <c r="I1468">
        <v>3</v>
      </c>
    </row>
    <row r="1469" spans="1:9">
      <c r="A1469" t="str">
        <f>T("2018")</f>
        <v>2018</v>
      </c>
      <c r="B1469" t="str">
        <f>T("FISICO                                            ")</f>
        <v xml:space="preserve">FISICO                                            </v>
      </c>
      <c r="C1469" t="str">
        <f>T("CARABANCHEL         ")</f>
        <v xml:space="preserve">CARABANCHEL         </v>
      </c>
      <c r="D1469" t="str">
        <f>T("ABRANTES            ")</f>
        <v xml:space="preserve">ABRANTES            </v>
      </c>
      <c r="E1469" t="str">
        <f>T("CA ")</f>
        <v xml:space="preserve">CA </v>
      </c>
      <c r="F1469" t="str">
        <f>T("CAMIONES       ")</f>
        <v xml:space="preserve">CAMIONES       </v>
      </c>
      <c r="G1469" t="str">
        <f>T("De menos de 1.000 KG DE CARGA ÚTIL                ")</f>
        <v xml:space="preserve">De menos de 1.000 KG DE CARGA ÚTIL                </v>
      </c>
      <c r="H1469" t="str">
        <f>T("GASOLINA                                          ")</f>
        <v xml:space="preserve">GASOLINA                                          </v>
      </c>
      <c r="I1469">
        <v>39</v>
      </c>
    </row>
    <row r="1470" spans="1:9">
      <c r="A1470" t="str">
        <f>T("2018")</f>
        <v>2018</v>
      </c>
      <c r="B1470" t="str">
        <f>T("FISICO                                            ")</f>
        <v xml:space="preserve">FISICO                                            </v>
      </c>
      <c r="C1470" t="str">
        <f>T("CARABANCHEL         ")</f>
        <v xml:space="preserve">CARABANCHEL         </v>
      </c>
      <c r="D1470" t="str">
        <f>T("ABRANTES            ")</f>
        <v xml:space="preserve">ABRANTES            </v>
      </c>
      <c r="E1470" t="str">
        <f>T("CA ")</f>
        <v xml:space="preserve">CA </v>
      </c>
      <c r="F1470" t="str">
        <f>T("CAMIONES       ")</f>
        <v xml:space="preserve">CAMIONES       </v>
      </c>
      <c r="G1470" t="str">
        <f>T("De 1.000 a 2.999 KG DE CARGA ÚTIL                 ")</f>
        <v xml:space="preserve">De 1.000 a 2.999 KG DE CARGA ÚTIL                 </v>
      </c>
      <c r="H1470" t="str">
        <f>T("GASOLINA                                          ")</f>
        <v xml:space="preserve">GASOLINA                                          </v>
      </c>
      <c r="I1470">
        <v>3</v>
      </c>
    </row>
    <row r="1471" spans="1:9">
      <c r="A1471" t="str">
        <f>T("2018")</f>
        <v>2018</v>
      </c>
      <c r="B1471" t="str">
        <f>T("JURIDICO                                          ")</f>
        <v xml:space="preserve">JURIDICO                                          </v>
      </c>
      <c r="C1471" t="str">
        <f>T("CARABANCHEL         ")</f>
        <v xml:space="preserve">CARABANCHEL         </v>
      </c>
      <c r="D1471" t="str">
        <f>T("SIN BARRIO          ")</f>
        <v xml:space="preserve">SIN BARRIO          </v>
      </c>
      <c r="E1471" t="str">
        <f>T("CA ")</f>
        <v xml:space="preserve">CA </v>
      </c>
      <c r="F1471" t="str">
        <f>T("CAMIONES       ")</f>
        <v xml:space="preserve">CAMIONES       </v>
      </c>
      <c r="G1471" t="str">
        <f>T("De menos de 1.000 KG DE CARGA ÚTIL                ")</f>
        <v xml:space="preserve">De menos de 1.000 KG DE CARGA ÚTIL                </v>
      </c>
      <c r="H1471" t="str">
        <f>T("GASOLINA                                          ")</f>
        <v xml:space="preserve">GASOLINA                                          </v>
      </c>
      <c r="I1471">
        <v>1</v>
      </c>
    </row>
    <row r="1472" spans="1:9">
      <c r="A1472" t="str">
        <f>T("2018")</f>
        <v>2018</v>
      </c>
      <c r="B1472" t="str">
        <f>T("JURIDICO                                          ")</f>
        <v xml:space="preserve">JURIDICO                                          </v>
      </c>
      <c r="C1472" t="str">
        <f>T("CARABANCHEL         ")</f>
        <v xml:space="preserve">CARABANCHEL         </v>
      </c>
      <c r="D1472" t="str">
        <f>T("COMILLAS            ")</f>
        <v xml:space="preserve">COMILLAS            </v>
      </c>
      <c r="E1472" t="str">
        <f>T("CA ")</f>
        <v xml:space="preserve">CA </v>
      </c>
      <c r="F1472" t="str">
        <f>T("CAMIONES       ")</f>
        <v xml:space="preserve">CAMIONES       </v>
      </c>
      <c r="G1472" t="str">
        <f>T("De menos de 1.000 KG DE CARGA ÚTIL                ")</f>
        <v xml:space="preserve">De menos de 1.000 KG DE CARGA ÚTIL                </v>
      </c>
      <c r="H1472" t="str">
        <f>T("GASOLINA                                          ")</f>
        <v xml:space="preserve">GASOLINA                                          </v>
      </c>
      <c r="I1472">
        <v>10</v>
      </c>
    </row>
    <row r="1473" spans="1:9">
      <c r="A1473" t="str">
        <f>T("2018")</f>
        <v>2018</v>
      </c>
      <c r="B1473" t="str">
        <f>T("JURIDICO                                          ")</f>
        <v xml:space="preserve">JURIDICO                                          </v>
      </c>
      <c r="C1473" t="str">
        <f>T("CARABANCHEL         ")</f>
        <v xml:space="preserve">CARABANCHEL         </v>
      </c>
      <c r="D1473" t="str">
        <f>T("OPAÑEL              ")</f>
        <v xml:space="preserve">OPAÑEL              </v>
      </c>
      <c r="E1473" t="str">
        <f>T("CA ")</f>
        <v xml:space="preserve">CA </v>
      </c>
      <c r="F1473" t="str">
        <f>T("CAMIONES       ")</f>
        <v xml:space="preserve">CAMIONES       </v>
      </c>
      <c r="G1473" t="str">
        <f>T("De menos de 1.000 KG DE CARGA ÚTIL                ")</f>
        <v xml:space="preserve">De menos de 1.000 KG DE CARGA ÚTIL                </v>
      </c>
      <c r="H1473" t="str">
        <f>T("GASOLINA                                          ")</f>
        <v xml:space="preserve">GASOLINA                                          </v>
      </c>
      <c r="I1473">
        <v>10</v>
      </c>
    </row>
    <row r="1474" spans="1:9">
      <c r="A1474" t="str">
        <f>T("2018")</f>
        <v>2018</v>
      </c>
      <c r="B1474" t="str">
        <f>T("JURIDICO                                          ")</f>
        <v xml:space="preserve">JURIDICO                                          </v>
      </c>
      <c r="C1474" t="str">
        <f>T("CARABANCHEL         ")</f>
        <v xml:space="preserve">CARABANCHEL         </v>
      </c>
      <c r="D1474" t="str">
        <f>T("OPAÑEL              ")</f>
        <v xml:space="preserve">OPAÑEL              </v>
      </c>
      <c r="E1474" t="str">
        <f>T("CA ")</f>
        <v xml:space="preserve">CA </v>
      </c>
      <c r="F1474" t="str">
        <f>T("CAMIONES       ")</f>
        <v xml:space="preserve">CAMIONES       </v>
      </c>
      <c r="G1474" t="str">
        <f>T("De 1.000 a 2.999 KG DE CARGA ÚTIL                 ")</f>
        <v xml:space="preserve">De 1.000 a 2.999 KG DE CARGA ÚTIL                 </v>
      </c>
      <c r="H1474" t="str">
        <f>T("GASOLINA                                          ")</f>
        <v xml:space="preserve">GASOLINA                                          </v>
      </c>
      <c r="I1474">
        <v>3</v>
      </c>
    </row>
    <row r="1475" spans="1:9">
      <c r="A1475" t="str">
        <f>T("2018")</f>
        <v>2018</v>
      </c>
      <c r="B1475" t="str">
        <f>T("JURIDICO                                          ")</f>
        <v xml:space="preserve">JURIDICO                                          </v>
      </c>
      <c r="C1475" t="str">
        <f>T("CARABANCHEL         ")</f>
        <v xml:space="preserve">CARABANCHEL         </v>
      </c>
      <c r="D1475" t="str">
        <f>T("SAN ISIDRO          ")</f>
        <v xml:space="preserve">SAN ISIDRO          </v>
      </c>
      <c r="E1475" t="str">
        <f>T("CA ")</f>
        <v xml:space="preserve">CA </v>
      </c>
      <c r="F1475" t="str">
        <f>T("CAMIONES       ")</f>
        <v xml:space="preserve">CAMIONES       </v>
      </c>
      <c r="G1475" t="str">
        <f>T("De menos de 1.000 KG DE CARGA ÚTIL                ")</f>
        <v xml:space="preserve">De menos de 1.000 KG DE CARGA ÚTIL                </v>
      </c>
      <c r="H1475" t="str">
        <f>T("GASOLINA                                          ")</f>
        <v xml:space="preserve">GASOLINA                                          </v>
      </c>
      <c r="I1475">
        <v>24</v>
      </c>
    </row>
    <row r="1476" spans="1:9">
      <c r="A1476" t="str">
        <f>T("2018")</f>
        <v>2018</v>
      </c>
      <c r="B1476" t="str">
        <f>T("JURIDICO                                          ")</f>
        <v xml:space="preserve">JURIDICO                                          </v>
      </c>
      <c r="C1476" t="str">
        <f>T("CARABANCHEL         ")</f>
        <v xml:space="preserve">CARABANCHEL         </v>
      </c>
      <c r="D1476" t="str">
        <f>T("SAN ISIDRO          ")</f>
        <v xml:space="preserve">SAN ISIDRO          </v>
      </c>
      <c r="E1476" t="str">
        <f>T("CA ")</f>
        <v xml:space="preserve">CA </v>
      </c>
      <c r="F1476" t="str">
        <f>T("CAMIONES       ")</f>
        <v xml:space="preserve">CAMIONES       </v>
      </c>
      <c r="G1476" t="str">
        <f>T("De 1.000 a 2.999 KG DE CARGA ÚTIL                 ")</f>
        <v xml:space="preserve">De 1.000 a 2.999 KG DE CARGA ÚTIL                 </v>
      </c>
      <c r="H1476" t="str">
        <f>T("GASOLINA                                          ")</f>
        <v xml:space="preserve">GASOLINA                                          </v>
      </c>
      <c r="I1476">
        <v>2</v>
      </c>
    </row>
    <row r="1477" spans="1:9">
      <c r="A1477" t="str">
        <f>T("2018")</f>
        <v>2018</v>
      </c>
      <c r="B1477" t="str">
        <f>T("JURIDICO                                          ")</f>
        <v xml:space="preserve">JURIDICO                                          </v>
      </c>
      <c r="C1477" t="str">
        <f>T("CARABANCHEL         ")</f>
        <v xml:space="preserve">CARABANCHEL         </v>
      </c>
      <c r="D1477" t="str">
        <f>T("VISTA ALEGRE        ")</f>
        <v xml:space="preserve">VISTA ALEGRE        </v>
      </c>
      <c r="E1477" t="str">
        <f>T("CA ")</f>
        <v xml:space="preserve">CA </v>
      </c>
      <c r="F1477" t="str">
        <f>T("CAMIONES       ")</f>
        <v xml:space="preserve">CAMIONES       </v>
      </c>
      <c r="G1477" t="str">
        <f>T("De menos de 1.000 KG DE CARGA ÚTIL                ")</f>
        <v xml:space="preserve">De menos de 1.000 KG DE CARGA ÚTIL                </v>
      </c>
      <c r="H1477" t="str">
        <f>T("GASOLINA                                          ")</f>
        <v xml:space="preserve">GASOLINA                                          </v>
      </c>
      <c r="I1477">
        <v>13</v>
      </c>
    </row>
    <row r="1478" spans="1:9">
      <c r="A1478" t="str">
        <f>T("2018")</f>
        <v>2018</v>
      </c>
      <c r="B1478" t="str">
        <f>T("JURIDICO                                          ")</f>
        <v xml:space="preserve">JURIDICO                                          </v>
      </c>
      <c r="C1478" t="str">
        <f>T("CARABANCHEL         ")</f>
        <v xml:space="preserve">CARABANCHEL         </v>
      </c>
      <c r="D1478" t="str">
        <f>T("PUERTA BONITA       ")</f>
        <v xml:space="preserve">PUERTA BONITA       </v>
      </c>
      <c r="E1478" t="str">
        <f>T("CA ")</f>
        <v xml:space="preserve">CA </v>
      </c>
      <c r="F1478" t="str">
        <f>T("CAMIONES       ")</f>
        <v xml:space="preserve">CAMIONES       </v>
      </c>
      <c r="G1478" t="str">
        <f>T("De menos de 1.000 KG DE CARGA ÚTIL                ")</f>
        <v xml:space="preserve">De menos de 1.000 KG DE CARGA ÚTIL                </v>
      </c>
      <c r="H1478" t="str">
        <f>T("GASOLINA                                          ")</f>
        <v xml:space="preserve">GASOLINA                                          </v>
      </c>
      <c r="I1478">
        <v>17</v>
      </c>
    </row>
    <row r="1479" spans="1:9">
      <c r="A1479" t="str">
        <f>T("2018")</f>
        <v>2018</v>
      </c>
      <c r="B1479" t="str">
        <f>T("JURIDICO                                          ")</f>
        <v xml:space="preserve">JURIDICO                                          </v>
      </c>
      <c r="C1479" t="str">
        <f>T("CARABANCHEL         ")</f>
        <v xml:space="preserve">CARABANCHEL         </v>
      </c>
      <c r="D1479" t="str">
        <f>T("BUENAVISTA          ")</f>
        <v xml:space="preserve">BUENAVISTA          </v>
      </c>
      <c r="E1479" t="str">
        <f>T("CA ")</f>
        <v xml:space="preserve">CA </v>
      </c>
      <c r="F1479" t="str">
        <f>T("CAMIONES       ")</f>
        <v xml:space="preserve">CAMIONES       </v>
      </c>
      <c r="G1479" t="str">
        <f>T("De menos de 1.000 KG DE CARGA ÚTIL                ")</f>
        <v xml:space="preserve">De menos de 1.000 KG DE CARGA ÚTIL                </v>
      </c>
      <c r="H1479" t="str">
        <f>T("GASOLINA                                          ")</f>
        <v xml:space="preserve">GASOLINA                                          </v>
      </c>
      <c r="I1479">
        <v>21</v>
      </c>
    </row>
    <row r="1480" spans="1:9">
      <c r="A1480" t="str">
        <f>T("2018")</f>
        <v>2018</v>
      </c>
      <c r="B1480" t="str">
        <f>T("JURIDICO                                          ")</f>
        <v xml:space="preserve">JURIDICO                                          </v>
      </c>
      <c r="C1480" t="str">
        <f>T("CARABANCHEL         ")</f>
        <v xml:space="preserve">CARABANCHEL         </v>
      </c>
      <c r="D1480" t="str">
        <f>T("BUENAVISTA          ")</f>
        <v xml:space="preserve">BUENAVISTA          </v>
      </c>
      <c r="E1480" t="str">
        <f>T("CA ")</f>
        <v xml:space="preserve">CA </v>
      </c>
      <c r="F1480" t="str">
        <f>T("CAMIONES       ")</f>
        <v xml:space="preserve">CAMIONES       </v>
      </c>
      <c r="G1480" t="str">
        <f>T("De 1.000 a 2.999 KG DE CARGA ÚTIL                 ")</f>
        <v xml:space="preserve">De 1.000 a 2.999 KG DE CARGA ÚTIL                 </v>
      </c>
      <c r="H1480" t="str">
        <f>T("GASOLINA                                          ")</f>
        <v xml:space="preserve">GASOLINA                                          </v>
      </c>
      <c r="I1480">
        <v>3</v>
      </c>
    </row>
    <row r="1481" spans="1:9">
      <c r="A1481" t="str">
        <f>T("2018")</f>
        <v>2018</v>
      </c>
      <c r="B1481" t="str">
        <f>T("JURIDICO                                          ")</f>
        <v xml:space="preserve">JURIDICO                                          </v>
      </c>
      <c r="C1481" t="str">
        <f>T("CARABANCHEL         ")</f>
        <v xml:space="preserve">CARABANCHEL         </v>
      </c>
      <c r="D1481" t="str">
        <f>T("BUENAVISTA          ")</f>
        <v xml:space="preserve">BUENAVISTA          </v>
      </c>
      <c r="E1481" t="str">
        <f>T("CA ")</f>
        <v xml:space="preserve">CA </v>
      </c>
      <c r="F1481" t="str">
        <f>T("CAMIONES       ")</f>
        <v xml:space="preserve">CAMIONES       </v>
      </c>
      <c r="G1481" t="str">
        <f>T("De 3.000 a 9.999 KG DE CARGA ÚTIL                 ")</f>
        <v xml:space="preserve">De 3.000 a 9.999 KG DE CARGA ÚTIL                 </v>
      </c>
      <c r="H1481" t="str">
        <f>T("GASOLINA                                          ")</f>
        <v xml:space="preserve">GASOLINA                                          </v>
      </c>
      <c r="I1481">
        <v>1</v>
      </c>
    </row>
    <row r="1482" spans="1:9">
      <c r="A1482" t="str">
        <f>T("2018")</f>
        <v>2018</v>
      </c>
      <c r="B1482" t="str">
        <f>T("JURIDICO                                          ")</f>
        <v xml:space="preserve">JURIDICO                                          </v>
      </c>
      <c r="C1482" t="str">
        <f>T("CARABANCHEL         ")</f>
        <v xml:space="preserve">CARABANCHEL         </v>
      </c>
      <c r="D1482" t="str">
        <f>T("ABRANTES            ")</f>
        <v xml:space="preserve">ABRANTES            </v>
      </c>
      <c r="E1482" t="str">
        <f>T("CA ")</f>
        <v xml:space="preserve">CA </v>
      </c>
      <c r="F1482" t="str">
        <f>T("CAMIONES       ")</f>
        <v xml:space="preserve">CAMIONES       </v>
      </c>
      <c r="G1482" t="str">
        <f>T("De menos de 1.000 KG DE CARGA ÚTIL                ")</f>
        <v xml:space="preserve">De menos de 1.000 KG DE CARGA ÚTIL                </v>
      </c>
      <c r="H1482" t="str">
        <f>T("GASOLINA                                          ")</f>
        <v xml:space="preserve">GASOLINA                                          </v>
      </c>
      <c r="I1482">
        <v>7</v>
      </c>
    </row>
    <row r="1483" spans="1:9">
      <c r="A1483" t="str">
        <f>T("2018")</f>
        <v>2018</v>
      </c>
      <c r="B1483" t="str">
        <f>T("JURIDICO                                          ")</f>
        <v xml:space="preserve">JURIDICO                                          </v>
      </c>
      <c r="C1483" t="str">
        <f>T("CARABANCHEL         ")</f>
        <v xml:space="preserve">CARABANCHEL         </v>
      </c>
      <c r="D1483" t="str">
        <f>T("ABRANTES            ")</f>
        <v xml:space="preserve">ABRANTES            </v>
      </c>
      <c r="E1483" t="str">
        <f>T("CA ")</f>
        <v xml:space="preserve">CA </v>
      </c>
      <c r="F1483" t="str">
        <f>T("CAMIONES       ")</f>
        <v xml:space="preserve">CAMIONES       </v>
      </c>
      <c r="G1483" t="str">
        <f>T("De 1.000 a 2.999 KG DE CARGA ÚTIL                 ")</f>
        <v xml:space="preserve">De 1.000 a 2.999 KG DE CARGA ÚTIL                 </v>
      </c>
      <c r="H1483" t="str">
        <f>T("GASOLINA                                          ")</f>
        <v xml:space="preserve">GASOLINA                                          </v>
      </c>
      <c r="I1483">
        <v>1</v>
      </c>
    </row>
    <row r="1484" spans="1:9">
      <c r="A1484" t="str">
        <f>T("2018")</f>
        <v>2018</v>
      </c>
      <c r="B1484" t="str">
        <f>T("JURIDICO                                          ")</f>
        <v xml:space="preserve">JURIDICO                                          </v>
      </c>
      <c r="C1484" t="str">
        <f>T("CARABANCHEL         ")</f>
        <v xml:space="preserve">CARABANCHEL         </v>
      </c>
      <c r="D1484" t="str">
        <f>T("SAN ISIDRO          ")</f>
        <v xml:space="preserve">SAN ISIDRO          </v>
      </c>
      <c r="E1484" t="str">
        <f>T("CA ")</f>
        <v xml:space="preserve">CA </v>
      </c>
      <c r="F1484" t="str">
        <f>T("CAMIONES       ")</f>
        <v xml:space="preserve">CAMIONES       </v>
      </c>
      <c r="G1484" t="str">
        <f>T("De 3.000 a 9.999 KG DE CARGA ÚTIL                 ")</f>
        <v xml:space="preserve">De 3.000 a 9.999 KG DE CARGA ÚTIL                 </v>
      </c>
      <c r="H1484" t="str">
        <f>T("HÍBRIDO                                           ")</f>
        <v xml:space="preserve">HÍBRIDO                                           </v>
      </c>
      <c r="I1484">
        <v>1</v>
      </c>
    </row>
    <row r="1485" spans="1:9">
      <c r="A1485" t="str">
        <f>T("2018")</f>
        <v>2018</v>
      </c>
      <c r="B1485" t="str">
        <f>T("JURIDICO                                          ")</f>
        <v xml:space="preserve">JURIDICO                                          </v>
      </c>
      <c r="C1485" t="str">
        <f>T("CARABANCHEL         ")</f>
        <v xml:space="preserve">CARABANCHEL         </v>
      </c>
      <c r="D1485" t="str">
        <f>T("COMILLAS            ")</f>
        <v xml:space="preserve">COMILLAS            </v>
      </c>
      <c r="E1485" t="str">
        <f>T("CA ")</f>
        <v xml:space="preserve">CA </v>
      </c>
      <c r="F1485" t="str">
        <f>T("CAMIONES       ")</f>
        <v xml:space="preserve">CAMIONES       </v>
      </c>
      <c r="G1485" t="str">
        <f>T("De 1.000 a 2.999 KG DE CARGA ÚTIL                 ")</f>
        <v xml:space="preserve">De 1.000 a 2.999 KG DE CARGA ÚTIL                 </v>
      </c>
      <c r="H1485" t="str">
        <f>T("OTROS                                             ")</f>
        <v xml:space="preserve">OTROS                                             </v>
      </c>
      <c r="I1485">
        <v>1</v>
      </c>
    </row>
    <row r="1486" spans="1:9">
      <c r="A1486" t="str">
        <f>T("2018")</f>
        <v>2018</v>
      </c>
      <c r="B1486" t="str">
        <f>T("Entidad sin personalidad jurídica (art. 35.4 LGT) ")</f>
        <v xml:space="preserve">Entidad sin personalidad jurídica (art. 35.4 LGT) </v>
      </c>
      <c r="C1486" t="str">
        <f>T("CARABANCHEL         ")</f>
        <v xml:space="preserve">CARABANCHEL         </v>
      </c>
      <c r="D1486" t="str">
        <f>T("COMILLAS            ")</f>
        <v xml:space="preserve">COMILLAS            </v>
      </c>
      <c r="E1486" t="str">
        <f>T("CA ")</f>
        <v xml:space="preserve">CA </v>
      </c>
      <c r="F1486" t="str">
        <f>T("CAMIONES       ")</f>
        <v xml:space="preserve">CAMIONES       </v>
      </c>
      <c r="G1486" t="str">
        <f>T("De menos de 1.000 KG DE CARGA ÚTIL                ")</f>
        <v xml:space="preserve">De menos de 1.000 KG DE CARGA ÚTIL                </v>
      </c>
      <c r="I1486">
        <v>1</v>
      </c>
    </row>
    <row r="1487" spans="1:9">
      <c r="A1487" t="str">
        <f>T("2018")</f>
        <v>2018</v>
      </c>
      <c r="B1487" t="str">
        <f>T("Entidad sin personalidad jurídica (art. 35.4 LGT) ")</f>
        <v xml:space="preserve">Entidad sin personalidad jurídica (art. 35.4 LGT) </v>
      </c>
      <c r="C1487" t="str">
        <f>T("CARABANCHEL         ")</f>
        <v xml:space="preserve">CARABANCHEL         </v>
      </c>
      <c r="D1487" t="str">
        <f>T("COMILLAS            ")</f>
        <v xml:space="preserve">COMILLAS            </v>
      </c>
      <c r="E1487" t="str">
        <f>T("CA ")</f>
        <v xml:space="preserve">CA </v>
      </c>
      <c r="F1487" t="str">
        <f>T("CAMIONES       ")</f>
        <v xml:space="preserve">CAMIONES       </v>
      </c>
      <c r="G1487" t="str">
        <f>T("De 1.000 a 2.999 KG DE CARGA ÚTIL                 ")</f>
        <v xml:space="preserve">De 1.000 a 2.999 KG DE CARGA ÚTIL                 </v>
      </c>
      <c r="I1487">
        <v>1</v>
      </c>
    </row>
    <row r="1488" spans="1:9">
      <c r="A1488" t="str">
        <f>T("2018")</f>
        <v>2018</v>
      </c>
      <c r="B1488" t="str">
        <f>T("Entidad sin personalidad jurídica (art. 35.4 LGT) ")</f>
        <v xml:space="preserve">Entidad sin personalidad jurídica (art. 35.4 LGT) </v>
      </c>
      <c r="C1488" t="str">
        <f>T("CARABANCHEL         ")</f>
        <v xml:space="preserve">CARABANCHEL         </v>
      </c>
      <c r="D1488" t="str">
        <f>T("SAN ISIDRO          ")</f>
        <v xml:space="preserve">SAN ISIDRO          </v>
      </c>
      <c r="E1488" t="str">
        <f>T("CA ")</f>
        <v xml:space="preserve">CA </v>
      </c>
      <c r="F1488" t="str">
        <f>T("CAMIONES       ")</f>
        <v xml:space="preserve">CAMIONES       </v>
      </c>
      <c r="G1488" t="str">
        <f>T("De menos de 1.000 KG DE CARGA ÚTIL                ")</f>
        <v xml:space="preserve">De menos de 1.000 KG DE CARGA ÚTIL                </v>
      </c>
      <c r="I1488">
        <v>2</v>
      </c>
    </row>
    <row r="1489" spans="1:9">
      <c r="A1489" t="str">
        <f>T("2018")</f>
        <v>2018</v>
      </c>
      <c r="B1489" t="str">
        <f>T("Entidad sin personalidad jurídica (art. 35.4 LGT) ")</f>
        <v xml:space="preserve">Entidad sin personalidad jurídica (art. 35.4 LGT) </v>
      </c>
      <c r="C1489" t="str">
        <f>T("CARABANCHEL         ")</f>
        <v xml:space="preserve">CARABANCHEL         </v>
      </c>
      <c r="D1489" t="str">
        <f>T("BUENAVISTA          ")</f>
        <v xml:space="preserve">BUENAVISTA          </v>
      </c>
      <c r="E1489" t="str">
        <f>T("CA ")</f>
        <v xml:space="preserve">CA </v>
      </c>
      <c r="F1489" t="str">
        <f>T("CAMIONES       ")</f>
        <v xml:space="preserve">CAMIONES       </v>
      </c>
      <c r="G1489" t="str">
        <f>T("De 1.000 a 2.999 KG DE CARGA ÚTIL                 ")</f>
        <v xml:space="preserve">De 1.000 a 2.999 KG DE CARGA ÚTIL                 </v>
      </c>
      <c r="I1489">
        <v>2</v>
      </c>
    </row>
    <row r="1490" spans="1:9">
      <c r="A1490" t="str">
        <f>T("2018")</f>
        <v>2018</v>
      </c>
      <c r="B1490" t="str">
        <f>T("Entidad sin personalidad jurídica (art. 35.4 LGT) ")</f>
        <v xml:space="preserve">Entidad sin personalidad jurídica (art. 35.4 LGT) </v>
      </c>
      <c r="C1490" t="str">
        <f>T("CARABANCHEL         ")</f>
        <v xml:space="preserve">CARABANCHEL         </v>
      </c>
      <c r="D1490" t="str">
        <f>T("ABRANTES            ")</f>
        <v xml:space="preserve">ABRANTES            </v>
      </c>
      <c r="E1490" t="str">
        <f>T("CA ")</f>
        <v xml:space="preserve">CA </v>
      </c>
      <c r="F1490" t="str">
        <f>T("CAMIONES       ")</f>
        <v xml:space="preserve">CAMIONES       </v>
      </c>
      <c r="G1490" t="str">
        <f>T("De menos de 1.000 KG DE CARGA ÚTIL                ")</f>
        <v xml:space="preserve">De menos de 1.000 KG DE CARGA ÚTIL                </v>
      </c>
      <c r="I1490">
        <v>3</v>
      </c>
    </row>
    <row r="1491" spans="1:9">
      <c r="A1491" t="str">
        <f>T("2018")</f>
        <v>2018</v>
      </c>
      <c r="B1491" t="str">
        <f>T("FISICO                                            ")</f>
        <v xml:space="preserve">FISICO                                            </v>
      </c>
      <c r="C1491" t="str">
        <f>T("CARABANCHEL         ")</f>
        <v xml:space="preserve">CARABANCHEL         </v>
      </c>
      <c r="D1491" t="str">
        <f>T("COMILLAS            ")</f>
        <v xml:space="preserve">COMILLAS            </v>
      </c>
      <c r="E1491" t="str">
        <f>T("CA ")</f>
        <v xml:space="preserve">CA </v>
      </c>
      <c r="F1491" t="str">
        <f>T("CAMIONES       ")</f>
        <v xml:space="preserve">CAMIONES       </v>
      </c>
      <c r="G1491" t="str">
        <f>T("De menos de 1.000 KG DE CARGA ÚTIL                ")</f>
        <v xml:space="preserve">De menos de 1.000 KG DE CARGA ÚTIL                </v>
      </c>
      <c r="I1491">
        <v>16</v>
      </c>
    </row>
    <row r="1492" spans="1:9">
      <c r="A1492" t="str">
        <f>T("2018")</f>
        <v>2018</v>
      </c>
      <c r="B1492" t="str">
        <f>T("FISICO                                            ")</f>
        <v xml:space="preserve">FISICO                                            </v>
      </c>
      <c r="C1492" t="str">
        <f>T("CARABANCHEL         ")</f>
        <v xml:space="preserve">CARABANCHEL         </v>
      </c>
      <c r="D1492" t="str">
        <f>T("COMILLAS            ")</f>
        <v xml:space="preserve">COMILLAS            </v>
      </c>
      <c r="E1492" t="str">
        <f>T("CA ")</f>
        <v xml:space="preserve">CA </v>
      </c>
      <c r="F1492" t="str">
        <f>T("CAMIONES       ")</f>
        <v xml:space="preserve">CAMIONES       </v>
      </c>
      <c r="G1492" t="str">
        <f>T("De 1.000 a 2.999 KG DE CARGA ÚTIL                 ")</f>
        <v xml:space="preserve">De 1.000 a 2.999 KG DE CARGA ÚTIL                 </v>
      </c>
      <c r="I1492">
        <v>1</v>
      </c>
    </row>
    <row r="1493" spans="1:9">
      <c r="A1493" t="str">
        <f>T("2018")</f>
        <v>2018</v>
      </c>
      <c r="B1493" t="str">
        <f>T("FISICO                                            ")</f>
        <v xml:space="preserve">FISICO                                            </v>
      </c>
      <c r="C1493" t="str">
        <f>T("CARABANCHEL         ")</f>
        <v xml:space="preserve">CARABANCHEL         </v>
      </c>
      <c r="D1493" t="str">
        <f>T("OPAÑEL              ")</f>
        <v xml:space="preserve">OPAÑEL              </v>
      </c>
      <c r="E1493" t="str">
        <f>T("CA ")</f>
        <v xml:space="preserve">CA </v>
      </c>
      <c r="F1493" t="str">
        <f>T("CAMIONES       ")</f>
        <v xml:space="preserve">CAMIONES       </v>
      </c>
      <c r="G1493" t="str">
        <f>T("De menos de 1.000 KG DE CARGA ÚTIL                ")</f>
        <v xml:space="preserve">De menos de 1.000 KG DE CARGA ÚTIL                </v>
      </c>
      <c r="I1493">
        <v>18</v>
      </c>
    </row>
    <row r="1494" spans="1:9">
      <c r="A1494" t="str">
        <f>T("2018")</f>
        <v>2018</v>
      </c>
      <c r="B1494" t="str">
        <f>T("FISICO                                            ")</f>
        <v xml:space="preserve">FISICO                                            </v>
      </c>
      <c r="C1494" t="str">
        <f>T("CARABANCHEL         ")</f>
        <v xml:space="preserve">CARABANCHEL         </v>
      </c>
      <c r="D1494" t="str">
        <f>T("OPAÑEL              ")</f>
        <v xml:space="preserve">OPAÑEL              </v>
      </c>
      <c r="E1494" t="str">
        <f>T("CA ")</f>
        <v xml:space="preserve">CA </v>
      </c>
      <c r="F1494" t="str">
        <f>T("CAMIONES       ")</f>
        <v xml:space="preserve">CAMIONES       </v>
      </c>
      <c r="G1494" t="str">
        <f>T("De 1.000 a 2.999 KG DE CARGA ÚTIL                 ")</f>
        <v xml:space="preserve">De 1.000 a 2.999 KG DE CARGA ÚTIL                 </v>
      </c>
      <c r="I1494">
        <v>4</v>
      </c>
    </row>
    <row r="1495" spans="1:9">
      <c r="A1495" t="str">
        <f>T("2018")</f>
        <v>2018</v>
      </c>
      <c r="B1495" t="str">
        <f>T("FISICO                                            ")</f>
        <v xml:space="preserve">FISICO                                            </v>
      </c>
      <c r="C1495" t="str">
        <f>T("CARABANCHEL         ")</f>
        <v xml:space="preserve">CARABANCHEL         </v>
      </c>
      <c r="D1495" t="str">
        <f>T("OPAÑEL              ")</f>
        <v xml:space="preserve">OPAÑEL              </v>
      </c>
      <c r="E1495" t="str">
        <f>T("CA ")</f>
        <v xml:space="preserve">CA </v>
      </c>
      <c r="F1495" t="str">
        <f>T("CAMIONES       ")</f>
        <v xml:space="preserve">CAMIONES       </v>
      </c>
      <c r="G1495" t="str">
        <f>T("De 3.000 a 9.999 KG DE CARGA ÚTIL                 ")</f>
        <v xml:space="preserve">De 3.000 a 9.999 KG DE CARGA ÚTIL                 </v>
      </c>
      <c r="I1495">
        <v>1</v>
      </c>
    </row>
    <row r="1496" spans="1:9">
      <c r="A1496" t="str">
        <f>T("2018")</f>
        <v>2018</v>
      </c>
      <c r="B1496" t="str">
        <f>T("FISICO                                            ")</f>
        <v xml:space="preserve">FISICO                                            </v>
      </c>
      <c r="C1496" t="str">
        <f>T("CARABANCHEL         ")</f>
        <v xml:space="preserve">CARABANCHEL         </v>
      </c>
      <c r="D1496" t="str">
        <f>T("SAN ISIDRO          ")</f>
        <v xml:space="preserve">SAN ISIDRO          </v>
      </c>
      <c r="E1496" t="str">
        <f>T("CA ")</f>
        <v xml:space="preserve">CA </v>
      </c>
      <c r="F1496" t="str">
        <f>T("CAMIONES       ")</f>
        <v xml:space="preserve">CAMIONES       </v>
      </c>
      <c r="G1496" t="str">
        <f>T("De menos de 1.000 KG DE CARGA ÚTIL                ")</f>
        <v xml:space="preserve">De menos de 1.000 KG DE CARGA ÚTIL                </v>
      </c>
      <c r="I1496">
        <v>29</v>
      </c>
    </row>
    <row r="1497" spans="1:9">
      <c r="A1497" t="str">
        <f>T("2018")</f>
        <v>2018</v>
      </c>
      <c r="B1497" t="str">
        <f>T("FISICO                                            ")</f>
        <v xml:space="preserve">FISICO                                            </v>
      </c>
      <c r="C1497" t="str">
        <f>T("CARABANCHEL         ")</f>
        <v xml:space="preserve">CARABANCHEL         </v>
      </c>
      <c r="D1497" t="str">
        <f>T("SAN ISIDRO          ")</f>
        <v xml:space="preserve">SAN ISIDRO          </v>
      </c>
      <c r="E1497" t="str">
        <f>T("CA ")</f>
        <v xml:space="preserve">CA </v>
      </c>
      <c r="F1497" t="str">
        <f>T("CAMIONES       ")</f>
        <v xml:space="preserve">CAMIONES       </v>
      </c>
      <c r="G1497" t="str">
        <f>T("De 1.000 a 2.999 KG DE CARGA ÚTIL                 ")</f>
        <v xml:space="preserve">De 1.000 a 2.999 KG DE CARGA ÚTIL                 </v>
      </c>
      <c r="I1497">
        <v>13</v>
      </c>
    </row>
    <row r="1498" spans="1:9">
      <c r="A1498" t="str">
        <f>T("2018")</f>
        <v>2018</v>
      </c>
      <c r="B1498" t="str">
        <f>T("FISICO                                            ")</f>
        <v xml:space="preserve">FISICO                                            </v>
      </c>
      <c r="C1498" t="str">
        <f>T("CARABANCHEL         ")</f>
        <v xml:space="preserve">CARABANCHEL         </v>
      </c>
      <c r="D1498" t="str">
        <f>T("SAN ISIDRO          ")</f>
        <v xml:space="preserve">SAN ISIDRO          </v>
      </c>
      <c r="E1498" t="str">
        <f>T("CA ")</f>
        <v xml:space="preserve">CA </v>
      </c>
      <c r="F1498" t="str">
        <f>T("CAMIONES       ")</f>
        <v xml:space="preserve">CAMIONES       </v>
      </c>
      <c r="G1498" t="str">
        <f>T("De 3.000 a 9.999 KG DE CARGA ÚTIL                 ")</f>
        <v xml:space="preserve">De 3.000 a 9.999 KG DE CARGA ÚTIL                 </v>
      </c>
      <c r="I1498">
        <v>1</v>
      </c>
    </row>
    <row r="1499" spans="1:9">
      <c r="A1499" t="str">
        <f>T("2018")</f>
        <v>2018</v>
      </c>
      <c r="B1499" t="str">
        <f>T("FISICO                                            ")</f>
        <v xml:space="preserve">FISICO                                            </v>
      </c>
      <c r="C1499" t="str">
        <f>T("CARABANCHEL         ")</f>
        <v xml:space="preserve">CARABANCHEL         </v>
      </c>
      <c r="D1499" t="str">
        <f>T("VISTA ALEGRE        ")</f>
        <v xml:space="preserve">VISTA ALEGRE        </v>
      </c>
      <c r="E1499" t="str">
        <f>T("CA ")</f>
        <v xml:space="preserve">CA </v>
      </c>
      <c r="F1499" t="str">
        <f>T("CAMIONES       ")</f>
        <v xml:space="preserve">CAMIONES       </v>
      </c>
      <c r="G1499" t="str">
        <f>T("De menos de 1.000 KG DE CARGA ÚTIL                ")</f>
        <v xml:space="preserve">De menos de 1.000 KG DE CARGA ÚTIL                </v>
      </c>
      <c r="I1499">
        <v>23</v>
      </c>
    </row>
    <row r="1500" spans="1:9">
      <c r="A1500" t="str">
        <f>T("2018")</f>
        <v>2018</v>
      </c>
      <c r="B1500" t="str">
        <f>T("FISICO                                            ")</f>
        <v xml:space="preserve">FISICO                                            </v>
      </c>
      <c r="C1500" t="str">
        <f>T("CARABANCHEL         ")</f>
        <v xml:space="preserve">CARABANCHEL         </v>
      </c>
      <c r="D1500" t="str">
        <f>T("VISTA ALEGRE        ")</f>
        <v xml:space="preserve">VISTA ALEGRE        </v>
      </c>
      <c r="E1500" t="str">
        <f>T("CA ")</f>
        <v xml:space="preserve">CA </v>
      </c>
      <c r="F1500" t="str">
        <f>T("CAMIONES       ")</f>
        <v xml:space="preserve">CAMIONES       </v>
      </c>
      <c r="G1500" t="str">
        <f>T("De 1.000 a 2.999 KG DE CARGA ÚTIL                 ")</f>
        <v xml:space="preserve">De 1.000 a 2.999 KG DE CARGA ÚTIL                 </v>
      </c>
      <c r="I1500">
        <v>13</v>
      </c>
    </row>
    <row r="1501" spans="1:9">
      <c r="A1501" t="str">
        <f>T("2018")</f>
        <v>2018</v>
      </c>
      <c r="B1501" t="str">
        <f>T("FISICO                                            ")</f>
        <v xml:space="preserve">FISICO                                            </v>
      </c>
      <c r="C1501" t="str">
        <f>T("CARABANCHEL         ")</f>
        <v xml:space="preserve">CARABANCHEL         </v>
      </c>
      <c r="D1501" t="str">
        <f>T("VISTA ALEGRE        ")</f>
        <v xml:space="preserve">VISTA ALEGRE        </v>
      </c>
      <c r="E1501" t="str">
        <f>T("CA ")</f>
        <v xml:space="preserve">CA </v>
      </c>
      <c r="F1501" t="str">
        <f>T("CAMIONES       ")</f>
        <v xml:space="preserve">CAMIONES       </v>
      </c>
      <c r="G1501" t="str">
        <f>T("De 3.000 a 9.999 KG DE CARGA ÚTIL                 ")</f>
        <v xml:space="preserve">De 3.000 a 9.999 KG DE CARGA ÚTIL                 </v>
      </c>
      <c r="I1501">
        <v>1</v>
      </c>
    </row>
    <row r="1502" spans="1:9">
      <c r="A1502" t="str">
        <f>T("2018")</f>
        <v>2018</v>
      </c>
      <c r="B1502" t="str">
        <f>T("FISICO                                            ")</f>
        <v xml:space="preserve">FISICO                                            </v>
      </c>
      <c r="C1502" t="str">
        <f>T("CARABANCHEL         ")</f>
        <v xml:space="preserve">CARABANCHEL         </v>
      </c>
      <c r="D1502" t="str">
        <f>T("VISTA ALEGRE        ")</f>
        <v xml:space="preserve">VISTA ALEGRE        </v>
      </c>
      <c r="E1502" t="str">
        <f>T("CA ")</f>
        <v xml:space="preserve">CA </v>
      </c>
      <c r="F1502" t="str">
        <f>T("CAMIONES       ")</f>
        <v xml:space="preserve">CAMIONES       </v>
      </c>
      <c r="G1502" t="str">
        <f>T("De 10.000 KG DE CARGA ÚTIL en adelante            ")</f>
        <v xml:space="preserve">De 10.000 KG DE CARGA ÚTIL en adelante            </v>
      </c>
      <c r="I1502">
        <v>1</v>
      </c>
    </row>
    <row r="1503" spans="1:9">
      <c r="A1503" t="str">
        <f>T("2018")</f>
        <v>2018</v>
      </c>
      <c r="B1503" t="str">
        <f>T("FISICO                                            ")</f>
        <v xml:space="preserve">FISICO                                            </v>
      </c>
      <c r="C1503" t="str">
        <f>T("CARABANCHEL         ")</f>
        <v xml:space="preserve">CARABANCHEL         </v>
      </c>
      <c r="D1503" t="str">
        <f>T("PUERTA BONITA       ")</f>
        <v xml:space="preserve">PUERTA BONITA       </v>
      </c>
      <c r="E1503" t="str">
        <f>T("CA ")</f>
        <v xml:space="preserve">CA </v>
      </c>
      <c r="F1503" t="str">
        <f>T("CAMIONES       ")</f>
        <v xml:space="preserve">CAMIONES       </v>
      </c>
      <c r="G1503" t="str">
        <f>T("De menos de 1.000 KG DE CARGA ÚTIL                ")</f>
        <v xml:space="preserve">De menos de 1.000 KG DE CARGA ÚTIL                </v>
      </c>
      <c r="I1503">
        <v>32</v>
      </c>
    </row>
    <row r="1504" spans="1:9">
      <c r="A1504" t="str">
        <f>T("2018")</f>
        <v>2018</v>
      </c>
      <c r="B1504" t="str">
        <f>T("FISICO                                            ")</f>
        <v xml:space="preserve">FISICO                                            </v>
      </c>
      <c r="C1504" t="str">
        <f>T("CARABANCHEL         ")</f>
        <v xml:space="preserve">CARABANCHEL         </v>
      </c>
      <c r="D1504" t="str">
        <f>T("PUERTA BONITA       ")</f>
        <v xml:space="preserve">PUERTA BONITA       </v>
      </c>
      <c r="E1504" t="str">
        <f>T("CA ")</f>
        <v xml:space="preserve">CA </v>
      </c>
      <c r="F1504" t="str">
        <f>T("CAMIONES       ")</f>
        <v xml:space="preserve">CAMIONES       </v>
      </c>
      <c r="G1504" t="str">
        <f>T("De 1.000 a 2.999 KG DE CARGA ÚTIL                 ")</f>
        <v xml:space="preserve">De 1.000 a 2.999 KG DE CARGA ÚTIL                 </v>
      </c>
      <c r="I1504">
        <v>11</v>
      </c>
    </row>
    <row r="1505" spans="1:9">
      <c r="A1505" t="str">
        <f>T("2018")</f>
        <v>2018</v>
      </c>
      <c r="B1505" t="str">
        <f>T("FISICO                                            ")</f>
        <v xml:space="preserve">FISICO                                            </v>
      </c>
      <c r="C1505" t="str">
        <f>T("CARABANCHEL         ")</f>
        <v xml:space="preserve">CARABANCHEL         </v>
      </c>
      <c r="D1505" t="str">
        <f>T("PUERTA BONITA       ")</f>
        <v xml:space="preserve">PUERTA BONITA       </v>
      </c>
      <c r="E1505" t="str">
        <f>T("CA ")</f>
        <v xml:space="preserve">CA </v>
      </c>
      <c r="F1505" t="str">
        <f>T("CAMIONES       ")</f>
        <v xml:space="preserve">CAMIONES       </v>
      </c>
      <c r="G1505" t="str">
        <f>T("De 10.000 KG DE CARGA ÚTIL en adelante            ")</f>
        <v xml:space="preserve">De 10.000 KG DE CARGA ÚTIL en adelante            </v>
      </c>
      <c r="I1505">
        <v>1</v>
      </c>
    </row>
    <row r="1506" spans="1:9">
      <c r="A1506" t="str">
        <f>T("2018")</f>
        <v>2018</v>
      </c>
      <c r="B1506" t="str">
        <f>T("FISICO                                            ")</f>
        <v xml:space="preserve">FISICO                                            </v>
      </c>
      <c r="C1506" t="str">
        <f>T("CARABANCHEL         ")</f>
        <v xml:space="preserve">CARABANCHEL         </v>
      </c>
      <c r="D1506" t="str">
        <f>T("BUENAVISTA          ")</f>
        <v xml:space="preserve">BUENAVISTA          </v>
      </c>
      <c r="E1506" t="str">
        <f>T("CA ")</f>
        <v xml:space="preserve">CA </v>
      </c>
      <c r="F1506" t="str">
        <f>T("CAMIONES       ")</f>
        <v xml:space="preserve">CAMIONES       </v>
      </c>
      <c r="G1506" t="str">
        <f>T("De menos de 1.000 KG DE CARGA ÚTIL                ")</f>
        <v xml:space="preserve">De menos de 1.000 KG DE CARGA ÚTIL                </v>
      </c>
      <c r="I1506">
        <v>28</v>
      </c>
    </row>
    <row r="1507" spans="1:9">
      <c r="A1507" t="str">
        <f>T("2018")</f>
        <v>2018</v>
      </c>
      <c r="B1507" t="str">
        <f>T("FISICO                                            ")</f>
        <v xml:space="preserve">FISICO                                            </v>
      </c>
      <c r="C1507" t="str">
        <f>T("CARABANCHEL         ")</f>
        <v xml:space="preserve">CARABANCHEL         </v>
      </c>
      <c r="D1507" t="str">
        <f>T("BUENAVISTA          ")</f>
        <v xml:space="preserve">BUENAVISTA          </v>
      </c>
      <c r="E1507" t="str">
        <f>T("CA ")</f>
        <v xml:space="preserve">CA </v>
      </c>
      <c r="F1507" t="str">
        <f>T("CAMIONES       ")</f>
        <v xml:space="preserve">CAMIONES       </v>
      </c>
      <c r="G1507" t="str">
        <f>T("De 1.000 a 2.999 KG DE CARGA ÚTIL                 ")</f>
        <v xml:space="preserve">De 1.000 a 2.999 KG DE CARGA ÚTIL                 </v>
      </c>
      <c r="I1507">
        <v>11</v>
      </c>
    </row>
    <row r="1508" spans="1:9">
      <c r="A1508" t="str">
        <f>T("2018")</f>
        <v>2018</v>
      </c>
      <c r="B1508" t="str">
        <f>T("FISICO                                            ")</f>
        <v xml:space="preserve">FISICO                                            </v>
      </c>
      <c r="C1508" t="str">
        <f>T("CARABANCHEL         ")</f>
        <v xml:space="preserve">CARABANCHEL         </v>
      </c>
      <c r="D1508" t="str">
        <f>T("ABRANTES            ")</f>
        <v xml:space="preserve">ABRANTES            </v>
      </c>
      <c r="E1508" t="str">
        <f>T("CA ")</f>
        <v xml:space="preserve">CA </v>
      </c>
      <c r="F1508" t="str">
        <f>T("CAMIONES       ")</f>
        <v xml:space="preserve">CAMIONES       </v>
      </c>
      <c r="G1508" t="str">
        <f>T("De menos de 1.000 KG DE CARGA ÚTIL                ")</f>
        <v xml:space="preserve">De menos de 1.000 KG DE CARGA ÚTIL                </v>
      </c>
      <c r="I1508">
        <v>15</v>
      </c>
    </row>
    <row r="1509" spans="1:9">
      <c r="A1509" t="str">
        <f>T("2018")</f>
        <v>2018</v>
      </c>
      <c r="B1509" t="str">
        <f>T("FISICO                                            ")</f>
        <v xml:space="preserve">FISICO                                            </v>
      </c>
      <c r="C1509" t="str">
        <f>T("CARABANCHEL         ")</f>
        <v xml:space="preserve">CARABANCHEL         </v>
      </c>
      <c r="D1509" t="str">
        <f>T("ABRANTES            ")</f>
        <v xml:space="preserve">ABRANTES            </v>
      </c>
      <c r="E1509" t="str">
        <f>T("CA ")</f>
        <v xml:space="preserve">CA </v>
      </c>
      <c r="F1509" t="str">
        <f>T("CAMIONES       ")</f>
        <v xml:space="preserve">CAMIONES       </v>
      </c>
      <c r="G1509" t="str">
        <f>T("De 1.000 a 2.999 KG DE CARGA ÚTIL                 ")</f>
        <v xml:space="preserve">De 1.000 a 2.999 KG DE CARGA ÚTIL                 </v>
      </c>
      <c r="I1509">
        <v>11</v>
      </c>
    </row>
    <row r="1510" spans="1:9">
      <c r="A1510" t="str">
        <f>T("2018")</f>
        <v>2018</v>
      </c>
      <c r="B1510" t="str">
        <f>T("JURIDICO                                          ")</f>
        <v xml:space="preserve">JURIDICO                                          </v>
      </c>
      <c r="C1510" t="str">
        <f>T("CARABANCHEL         ")</f>
        <v xml:space="preserve">CARABANCHEL         </v>
      </c>
      <c r="D1510" t="str">
        <f>T("COMILLAS            ")</f>
        <v xml:space="preserve">COMILLAS            </v>
      </c>
      <c r="E1510" t="str">
        <f>T("CA ")</f>
        <v xml:space="preserve">CA </v>
      </c>
      <c r="F1510" t="str">
        <f>T("CAMIONES       ")</f>
        <v xml:space="preserve">CAMIONES       </v>
      </c>
      <c r="G1510" t="str">
        <f>T("De menos de 1.000 KG DE CARGA ÚTIL                ")</f>
        <v xml:space="preserve">De menos de 1.000 KG DE CARGA ÚTIL                </v>
      </c>
      <c r="I1510">
        <v>11</v>
      </c>
    </row>
    <row r="1511" spans="1:9">
      <c r="A1511" t="str">
        <f>T("2018")</f>
        <v>2018</v>
      </c>
      <c r="B1511" t="str">
        <f>T("JURIDICO                                          ")</f>
        <v xml:space="preserve">JURIDICO                                          </v>
      </c>
      <c r="C1511" t="str">
        <f>T("CARABANCHEL         ")</f>
        <v xml:space="preserve">CARABANCHEL         </v>
      </c>
      <c r="D1511" t="str">
        <f>T("COMILLAS            ")</f>
        <v xml:space="preserve">COMILLAS            </v>
      </c>
      <c r="E1511" t="str">
        <f>T("CA ")</f>
        <v xml:space="preserve">CA </v>
      </c>
      <c r="F1511" t="str">
        <f>T("CAMIONES       ")</f>
        <v xml:space="preserve">CAMIONES       </v>
      </c>
      <c r="G1511" t="str">
        <f>T("De 1.000 a 2.999 KG DE CARGA ÚTIL                 ")</f>
        <v xml:space="preserve">De 1.000 a 2.999 KG DE CARGA ÚTIL                 </v>
      </c>
      <c r="I1511">
        <v>3</v>
      </c>
    </row>
    <row r="1512" spans="1:9">
      <c r="A1512" t="str">
        <f>T("2018")</f>
        <v>2018</v>
      </c>
      <c r="B1512" t="str">
        <f>T("JURIDICO                                          ")</f>
        <v xml:space="preserve">JURIDICO                                          </v>
      </c>
      <c r="C1512" t="str">
        <f>T("CARABANCHEL         ")</f>
        <v xml:space="preserve">CARABANCHEL         </v>
      </c>
      <c r="D1512" t="str">
        <f>T("COMILLAS            ")</f>
        <v xml:space="preserve">COMILLAS            </v>
      </c>
      <c r="E1512" t="str">
        <f>T("CA ")</f>
        <v xml:space="preserve">CA </v>
      </c>
      <c r="F1512" t="str">
        <f>T("CAMIONES       ")</f>
        <v xml:space="preserve">CAMIONES       </v>
      </c>
      <c r="G1512" t="str">
        <f>T("De 3.000 a 9.999 KG DE CARGA ÚTIL                 ")</f>
        <v xml:space="preserve">De 3.000 a 9.999 KG DE CARGA ÚTIL                 </v>
      </c>
      <c r="I1512">
        <v>1</v>
      </c>
    </row>
    <row r="1513" spans="1:9">
      <c r="A1513" t="str">
        <f>T("2018")</f>
        <v>2018</v>
      </c>
      <c r="B1513" t="str">
        <f>T("JURIDICO                                          ")</f>
        <v xml:space="preserve">JURIDICO                                          </v>
      </c>
      <c r="C1513" t="str">
        <f>T("CARABANCHEL         ")</f>
        <v xml:space="preserve">CARABANCHEL         </v>
      </c>
      <c r="D1513" t="str">
        <f>T("OPAÑEL              ")</f>
        <v xml:space="preserve">OPAÑEL              </v>
      </c>
      <c r="E1513" t="str">
        <f>T("CA ")</f>
        <v xml:space="preserve">CA </v>
      </c>
      <c r="F1513" t="str">
        <f>T("CAMIONES       ")</f>
        <v xml:space="preserve">CAMIONES       </v>
      </c>
      <c r="G1513" t="str">
        <f>T("De menos de 1.000 KG DE CARGA ÚTIL                ")</f>
        <v xml:space="preserve">De menos de 1.000 KG DE CARGA ÚTIL                </v>
      </c>
      <c r="I1513">
        <v>5</v>
      </c>
    </row>
    <row r="1514" spans="1:9">
      <c r="A1514" t="str">
        <f>T("2018")</f>
        <v>2018</v>
      </c>
      <c r="B1514" t="str">
        <f>T("JURIDICO                                          ")</f>
        <v xml:space="preserve">JURIDICO                                          </v>
      </c>
      <c r="C1514" t="str">
        <f>T("CARABANCHEL         ")</f>
        <v xml:space="preserve">CARABANCHEL         </v>
      </c>
      <c r="D1514" t="str">
        <f>T("OPAÑEL              ")</f>
        <v xml:space="preserve">OPAÑEL              </v>
      </c>
      <c r="E1514" t="str">
        <f>T("CA ")</f>
        <v xml:space="preserve">CA </v>
      </c>
      <c r="F1514" t="str">
        <f>T("CAMIONES       ")</f>
        <v xml:space="preserve">CAMIONES       </v>
      </c>
      <c r="G1514" t="str">
        <f>T("De 1.000 a 2.999 KG DE CARGA ÚTIL                 ")</f>
        <v xml:space="preserve">De 1.000 a 2.999 KG DE CARGA ÚTIL                 </v>
      </c>
      <c r="I1514">
        <v>3</v>
      </c>
    </row>
    <row r="1515" spans="1:9">
      <c r="A1515" t="str">
        <f>T("2018")</f>
        <v>2018</v>
      </c>
      <c r="B1515" t="str">
        <f>T("JURIDICO                                          ")</f>
        <v xml:space="preserve">JURIDICO                                          </v>
      </c>
      <c r="C1515" t="str">
        <f>T("CARABANCHEL         ")</f>
        <v xml:space="preserve">CARABANCHEL         </v>
      </c>
      <c r="D1515" t="str">
        <f>T("SAN ISIDRO          ")</f>
        <v xml:space="preserve">SAN ISIDRO          </v>
      </c>
      <c r="E1515" t="str">
        <f>T("CA ")</f>
        <v xml:space="preserve">CA </v>
      </c>
      <c r="F1515" t="str">
        <f>T("CAMIONES       ")</f>
        <v xml:space="preserve">CAMIONES       </v>
      </c>
      <c r="G1515" t="str">
        <f>T("De menos de 1.000 KG DE CARGA ÚTIL                ")</f>
        <v xml:space="preserve">De menos de 1.000 KG DE CARGA ÚTIL                </v>
      </c>
      <c r="I1515">
        <v>14</v>
      </c>
    </row>
    <row r="1516" spans="1:9">
      <c r="A1516" t="str">
        <f>T("2018")</f>
        <v>2018</v>
      </c>
      <c r="B1516" t="str">
        <f>T("JURIDICO                                          ")</f>
        <v xml:space="preserve">JURIDICO                                          </v>
      </c>
      <c r="C1516" t="str">
        <f>T("CARABANCHEL         ")</f>
        <v xml:space="preserve">CARABANCHEL         </v>
      </c>
      <c r="D1516" t="str">
        <f>T("SAN ISIDRO          ")</f>
        <v xml:space="preserve">SAN ISIDRO          </v>
      </c>
      <c r="E1516" t="str">
        <f>T("CA ")</f>
        <v xml:space="preserve">CA </v>
      </c>
      <c r="F1516" t="str">
        <f>T("CAMIONES       ")</f>
        <v xml:space="preserve">CAMIONES       </v>
      </c>
      <c r="G1516" t="str">
        <f>T("De 1.000 a 2.999 KG DE CARGA ÚTIL                 ")</f>
        <v xml:space="preserve">De 1.000 a 2.999 KG DE CARGA ÚTIL                 </v>
      </c>
      <c r="I1516">
        <v>4</v>
      </c>
    </row>
    <row r="1517" spans="1:9">
      <c r="A1517" t="str">
        <f>T("2018")</f>
        <v>2018</v>
      </c>
      <c r="B1517" t="str">
        <f>T("JURIDICO                                          ")</f>
        <v xml:space="preserve">JURIDICO                                          </v>
      </c>
      <c r="C1517" t="str">
        <f>T("CARABANCHEL         ")</f>
        <v xml:space="preserve">CARABANCHEL         </v>
      </c>
      <c r="D1517" t="str">
        <f>T("SAN ISIDRO          ")</f>
        <v xml:space="preserve">SAN ISIDRO          </v>
      </c>
      <c r="E1517" t="str">
        <f>T("CA ")</f>
        <v xml:space="preserve">CA </v>
      </c>
      <c r="F1517" t="str">
        <f>T("CAMIONES       ")</f>
        <v xml:space="preserve">CAMIONES       </v>
      </c>
      <c r="G1517" t="str">
        <f>T("De 3.000 a 9.999 KG DE CARGA ÚTIL                 ")</f>
        <v xml:space="preserve">De 3.000 a 9.999 KG DE CARGA ÚTIL                 </v>
      </c>
      <c r="I1517">
        <v>1</v>
      </c>
    </row>
    <row r="1518" spans="1:9">
      <c r="A1518" t="str">
        <f>T("2018")</f>
        <v>2018</v>
      </c>
      <c r="B1518" t="str">
        <f>T("JURIDICO                                          ")</f>
        <v xml:space="preserve">JURIDICO                                          </v>
      </c>
      <c r="C1518" t="str">
        <f>T("CARABANCHEL         ")</f>
        <v xml:space="preserve">CARABANCHEL         </v>
      </c>
      <c r="D1518" t="str">
        <f>T("VISTA ALEGRE        ")</f>
        <v xml:space="preserve">VISTA ALEGRE        </v>
      </c>
      <c r="E1518" t="str">
        <f>T("CA ")</f>
        <v xml:space="preserve">CA </v>
      </c>
      <c r="F1518" t="str">
        <f>T("CAMIONES       ")</f>
        <v xml:space="preserve">CAMIONES       </v>
      </c>
      <c r="G1518" t="str">
        <f>T("De menos de 1.000 KG DE CARGA ÚTIL                ")</f>
        <v xml:space="preserve">De menos de 1.000 KG DE CARGA ÚTIL                </v>
      </c>
      <c r="I1518">
        <v>10</v>
      </c>
    </row>
    <row r="1519" spans="1:9">
      <c r="A1519" t="str">
        <f>T("2018")</f>
        <v>2018</v>
      </c>
      <c r="B1519" t="str">
        <f>T("JURIDICO                                          ")</f>
        <v xml:space="preserve">JURIDICO                                          </v>
      </c>
      <c r="C1519" t="str">
        <f>T("CARABANCHEL         ")</f>
        <v xml:space="preserve">CARABANCHEL         </v>
      </c>
      <c r="D1519" t="str">
        <f>T("VISTA ALEGRE        ")</f>
        <v xml:space="preserve">VISTA ALEGRE        </v>
      </c>
      <c r="E1519" t="str">
        <f>T("CA ")</f>
        <v xml:space="preserve">CA </v>
      </c>
      <c r="F1519" t="str">
        <f>T("CAMIONES       ")</f>
        <v xml:space="preserve">CAMIONES       </v>
      </c>
      <c r="G1519" t="str">
        <f>T("De 1.000 a 2.999 KG DE CARGA ÚTIL                 ")</f>
        <v xml:space="preserve">De 1.000 a 2.999 KG DE CARGA ÚTIL                 </v>
      </c>
      <c r="I1519">
        <v>6</v>
      </c>
    </row>
    <row r="1520" spans="1:9">
      <c r="A1520" t="str">
        <f>T("2018")</f>
        <v>2018</v>
      </c>
      <c r="B1520" t="str">
        <f>T("JURIDICO                                          ")</f>
        <v xml:space="preserve">JURIDICO                                          </v>
      </c>
      <c r="C1520" t="str">
        <f>T("CARABANCHEL         ")</f>
        <v xml:space="preserve">CARABANCHEL         </v>
      </c>
      <c r="D1520" t="str">
        <f>T("PUERTA BONITA       ")</f>
        <v xml:space="preserve">PUERTA BONITA       </v>
      </c>
      <c r="E1520" t="str">
        <f>T("CA ")</f>
        <v xml:space="preserve">CA </v>
      </c>
      <c r="F1520" t="str">
        <f>T("CAMIONES       ")</f>
        <v xml:space="preserve">CAMIONES       </v>
      </c>
      <c r="G1520" t="str">
        <f>T("De menos de 1.000 KG DE CARGA ÚTIL                ")</f>
        <v xml:space="preserve">De menos de 1.000 KG DE CARGA ÚTIL                </v>
      </c>
      <c r="I1520">
        <v>4</v>
      </c>
    </row>
    <row r="1521" spans="1:9">
      <c r="A1521" t="str">
        <f>T("2018")</f>
        <v>2018</v>
      </c>
      <c r="B1521" t="str">
        <f>T("JURIDICO                                          ")</f>
        <v xml:space="preserve">JURIDICO                                          </v>
      </c>
      <c r="C1521" t="str">
        <f>T("CARABANCHEL         ")</f>
        <v xml:space="preserve">CARABANCHEL         </v>
      </c>
      <c r="D1521" t="str">
        <f>T("PUERTA BONITA       ")</f>
        <v xml:space="preserve">PUERTA BONITA       </v>
      </c>
      <c r="E1521" t="str">
        <f>T("CA ")</f>
        <v xml:space="preserve">CA </v>
      </c>
      <c r="F1521" t="str">
        <f>T("CAMIONES       ")</f>
        <v xml:space="preserve">CAMIONES       </v>
      </c>
      <c r="G1521" t="str">
        <f>T("De 1.000 a 2.999 KG DE CARGA ÚTIL                 ")</f>
        <v xml:space="preserve">De 1.000 a 2.999 KG DE CARGA ÚTIL                 </v>
      </c>
      <c r="I1521">
        <v>7</v>
      </c>
    </row>
    <row r="1522" spans="1:9">
      <c r="A1522" t="str">
        <f>T("2018")</f>
        <v>2018</v>
      </c>
      <c r="B1522" t="str">
        <f>T("JURIDICO                                          ")</f>
        <v xml:space="preserve">JURIDICO                                          </v>
      </c>
      <c r="C1522" t="str">
        <f>T("CARABANCHEL         ")</f>
        <v xml:space="preserve">CARABANCHEL         </v>
      </c>
      <c r="D1522" t="str">
        <f>T("PUERTA BONITA       ")</f>
        <v xml:space="preserve">PUERTA BONITA       </v>
      </c>
      <c r="E1522" t="str">
        <f>T("CA ")</f>
        <v xml:space="preserve">CA </v>
      </c>
      <c r="F1522" t="str">
        <f>T("CAMIONES       ")</f>
        <v xml:space="preserve">CAMIONES       </v>
      </c>
      <c r="G1522" t="str">
        <f>T("De 3.000 a 9.999 KG DE CARGA ÚTIL                 ")</f>
        <v xml:space="preserve">De 3.000 a 9.999 KG DE CARGA ÚTIL                 </v>
      </c>
      <c r="I1522">
        <v>2</v>
      </c>
    </row>
    <row r="1523" spans="1:9">
      <c r="A1523" t="str">
        <f>T("2018")</f>
        <v>2018</v>
      </c>
      <c r="B1523" t="str">
        <f>T("JURIDICO                                          ")</f>
        <v xml:space="preserve">JURIDICO                                          </v>
      </c>
      <c r="C1523" t="str">
        <f>T("CARABANCHEL         ")</f>
        <v xml:space="preserve">CARABANCHEL         </v>
      </c>
      <c r="D1523" t="str">
        <f>T("PUERTA BONITA       ")</f>
        <v xml:space="preserve">PUERTA BONITA       </v>
      </c>
      <c r="E1523" t="str">
        <f>T("CA ")</f>
        <v xml:space="preserve">CA </v>
      </c>
      <c r="F1523" t="str">
        <f>T("CAMIONES       ")</f>
        <v xml:space="preserve">CAMIONES       </v>
      </c>
      <c r="G1523" t="str">
        <f>T("De 10.000 KG DE CARGA ÚTIL en adelante            ")</f>
        <v xml:space="preserve">De 10.000 KG DE CARGA ÚTIL en adelante            </v>
      </c>
      <c r="I1523">
        <v>1</v>
      </c>
    </row>
    <row r="1524" spans="1:9">
      <c r="A1524" t="str">
        <f>T("2018")</f>
        <v>2018</v>
      </c>
      <c r="B1524" t="str">
        <f>T("JURIDICO                                          ")</f>
        <v xml:space="preserve">JURIDICO                                          </v>
      </c>
      <c r="C1524" t="str">
        <f>T("CARABANCHEL         ")</f>
        <v xml:space="preserve">CARABANCHEL         </v>
      </c>
      <c r="D1524" t="str">
        <f>T("BUENAVISTA          ")</f>
        <v xml:space="preserve">BUENAVISTA          </v>
      </c>
      <c r="E1524" t="str">
        <f>T("CA ")</f>
        <v xml:space="preserve">CA </v>
      </c>
      <c r="F1524" t="str">
        <f>T("CAMIONES       ")</f>
        <v xml:space="preserve">CAMIONES       </v>
      </c>
      <c r="G1524" t="str">
        <f>T("De menos de 1.000 KG DE CARGA ÚTIL                ")</f>
        <v xml:space="preserve">De menos de 1.000 KG DE CARGA ÚTIL                </v>
      </c>
      <c r="I1524">
        <v>16</v>
      </c>
    </row>
    <row r="1525" spans="1:9">
      <c r="A1525" t="str">
        <f>T("2018")</f>
        <v>2018</v>
      </c>
      <c r="B1525" t="str">
        <f>T("JURIDICO                                          ")</f>
        <v xml:space="preserve">JURIDICO                                          </v>
      </c>
      <c r="C1525" t="str">
        <f>T("CARABANCHEL         ")</f>
        <v xml:space="preserve">CARABANCHEL         </v>
      </c>
      <c r="D1525" t="str">
        <f>T("BUENAVISTA          ")</f>
        <v xml:space="preserve">BUENAVISTA          </v>
      </c>
      <c r="E1525" t="str">
        <f>T("CA ")</f>
        <v xml:space="preserve">CA </v>
      </c>
      <c r="F1525" t="str">
        <f>T("CAMIONES       ")</f>
        <v xml:space="preserve">CAMIONES       </v>
      </c>
      <c r="G1525" t="str">
        <f>T("De 1.000 a 2.999 KG DE CARGA ÚTIL                 ")</f>
        <v xml:space="preserve">De 1.000 a 2.999 KG DE CARGA ÚTIL                 </v>
      </c>
      <c r="I1525">
        <v>3</v>
      </c>
    </row>
    <row r="1526" spans="1:9">
      <c r="A1526" t="str">
        <f>T("2018")</f>
        <v>2018</v>
      </c>
      <c r="B1526" t="str">
        <f>T("JURIDICO                                          ")</f>
        <v xml:space="preserve">JURIDICO                                          </v>
      </c>
      <c r="C1526" t="str">
        <f>T("CARABANCHEL         ")</f>
        <v xml:space="preserve">CARABANCHEL         </v>
      </c>
      <c r="D1526" t="str">
        <f>T("BUENAVISTA          ")</f>
        <v xml:space="preserve">BUENAVISTA          </v>
      </c>
      <c r="E1526" t="str">
        <f>T("CA ")</f>
        <v xml:space="preserve">CA </v>
      </c>
      <c r="F1526" t="str">
        <f>T("CAMIONES       ")</f>
        <v xml:space="preserve">CAMIONES       </v>
      </c>
      <c r="G1526" t="str">
        <f>T("De 3.000 a 9.999 KG DE CARGA ÚTIL                 ")</f>
        <v xml:space="preserve">De 3.000 a 9.999 KG DE CARGA ÚTIL                 </v>
      </c>
      <c r="I1526">
        <v>2</v>
      </c>
    </row>
    <row r="1527" spans="1:9">
      <c r="A1527" t="str">
        <f>T("2018")</f>
        <v>2018</v>
      </c>
      <c r="B1527" t="str">
        <f>T("JURIDICO                                          ")</f>
        <v xml:space="preserve">JURIDICO                                          </v>
      </c>
      <c r="C1527" t="str">
        <f>T("CARABANCHEL         ")</f>
        <v xml:space="preserve">CARABANCHEL         </v>
      </c>
      <c r="D1527" t="str">
        <f>T("BUENAVISTA          ")</f>
        <v xml:space="preserve">BUENAVISTA          </v>
      </c>
      <c r="E1527" t="str">
        <f>T("CA ")</f>
        <v xml:space="preserve">CA </v>
      </c>
      <c r="F1527" t="str">
        <f>T("CAMIONES       ")</f>
        <v xml:space="preserve">CAMIONES       </v>
      </c>
      <c r="G1527" t="str">
        <f>T("De 10.000 KG DE CARGA ÚTIL en adelante            ")</f>
        <v xml:space="preserve">De 10.000 KG DE CARGA ÚTIL en adelante            </v>
      </c>
      <c r="I1527">
        <v>3</v>
      </c>
    </row>
    <row r="1528" spans="1:9">
      <c r="A1528" t="str">
        <f>T("2018")</f>
        <v>2018</v>
      </c>
      <c r="B1528" t="str">
        <f>T("JURIDICO                                          ")</f>
        <v xml:space="preserve">JURIDICO                                          </v>
      </c>
      <c r="C1528" t="str">
        <f>T("CARABANCHEL         ")</f>
        <v xml:space="preserve">CARABANCHEL         </v>
      </c>
      <c r="D1528" t="str">
        <f>T("ABRANTES            ")</f>
        <v xml:space="preserve">ABRANTES            </v>
      </c>
      <c r="E1528" t="str">
        <f>T("CA ")</f>
        <v xml:space="preserve">CA </v>
      </c>
      <c r="F1528" t="str">
        <f>T("CAMIONES       ")</f>
        <v xml:space="preserve">CAMIONES       </v>
      </c>
      <c r="G1528" t="str">
        <f>T("De menos de 1.000 KG DE CARGA ÚTIL                ")</f>
        <v xml:space="preserve">De menos de 1.000 KG DE CARGA ÚTIL                </v>
      </c>
      <c r="I1528">
        <v>1</v>
      </c>
    </row>
    <row r="1529" spans="1:9">
      <c r="A1529" t="str">
        <f>T("2018")</f>
        <v>2018</v>
      </c>
      <c r="B1529" t="str">
        <f>T("JURIDICO                                          ")</f>
        <v xml:space="preserve">JURIDICO                                          </v>
      </c>
      <c r="C1529" t="str">
        <f>T("CARABANCHEL         ")</f>
        <v xml:space="preserve">CARABANCHEL         </v>
      </c>
      <c r="D1529" t="str">
        <f>T("ABRANTES            ")</f>
        <v xml:space="preserve">ABRANTES            </v>
      </c>
      <c r="E1529" t="str">
        <f>T("CA ")</f>
        <v xml:space="preserve">CA </v>
      </c>
      <c r="F1529" t="str">
        <f>T("CAMIONES       ")</f>
        <v xml:space="preserve">CAMIONES       </v>
      </c>
      <c r="G1529" t="str">
        <f>T("De 1.000 a 2.999 KG DE CARGA ÚTIL                 ")</f>
        <v xml:space="preserve">De 1.000 a 2.999 KG DE CARGA ÚTIL                 </v>
      </c>
      <c r="I1529">
        <v>2</v>
      </c>
    </row>
    <row r="1530" spans="1:9">
      <c r="A1530" t="str">
        <f>T("2018")</f>
        <v>2018</v>
      </c>
      <c r="B1530" t="str">
        <f>T("FISICO                                            ")</f>
        <v xml:space="preserve">FISICO                                            </v>
      </c>
      <c r="C1530" t="str">
        <f>T("CARABANCHEL         ")</f>
        <v xml:space="preserve">CARABANCHEL         </v>
      </c>
      <c r="D1530" t="str">
        <f>T("COMILLAS            ")</f>
        <v xml:space="preserve">COMILLAS            </v>
      </c>
      <c r="E1530" t="str">
        <f>T("CI ")</f>
        <v xml:space="preserve">CI </v>
      </c>
      <c r="F1530" t="str">
        <f>T("CICLOMOTORES   ")</f>
        <v xml:space="preserve">CICLOMOTORES   </v>
      </c>
      <c r="G1530" t="str">
        <f>T("todos                                             ")</f>
        <v xml:space="preserve">todos                                             </v>
      </c>
      <c r="H1530" t="str">
        <f>T("DIESEL                                            ")</f>
        <v xml:space="preserve">DIESEL                                            </v>
      </c>
      <c r="I1530">
        <v>4</v>
      </c>
    </row>
    <row r="1531" spans="1:9">
      <c r="A1531" t="str">
        <f>T("2018")</f>
        <v>2018</v>
      </c>
      <c r="B1531" t="str">
        <f>T("FISICO                                            ")</f>
        <v xml:space="preserve">FISICO                                            </v>
      </c>
      <c r="C1531" t="str">
        <f>T("CARABANCHEL         ")</f>
        <v xml:space="preserve">CARABANCHEL         </v>
      </c>
      <c r="D1531" t="str">
        <f>T("OPAÑEL              ")</f>
        <v xml:space="preserve">OPAÑEL              </v>
      </c>
      <c r="E1531" t="str">
        <f>T("CI ")</f>
        <v xml:space="preserve">CI </v>
      </c>
      <c r="F1531" t="str">
        <f>T("CICLOMOTORES   ")</f>
        <v xml:space="preserve">CICLOMOTORES   </v>
      </c>
      <c r="G1531" t="str">
        <f>T("todos                                             ")</f>
        <v xml:space="preserve">todos                                             </v>
      </c>
      <c r="H1531" t="str">
        <f>T("DIESEL                                            ")</f>
        <v xml:space="preserve">DIESEL                                            </v>
      </c>
      <c r="I1531">
        <v>5</v>
      </c>
    </row>
    <row r="1532" spans="1:9">
      <c r="A1532" t="str">
        <f>T("2018")</f>
        <v>2018</v>
      </c>
      <c r="B1532" t="str">
        <f>T("FISICO                                            ")</f>
        <v xml:space="preserve">FISICO                                            </v>
      </c>
      <c r="C1532" t="str">
        <f>T("CARABANCHEL         ")</f>
        <v xml:space="preserve">CARABANCHEL         </v>
      </c>
      <c r="D1532" t="str">
        <f>T("SAN ISIDRO          ")</f>
        <v xml:space="preserve">SAN ISIDRO          </v>
      </c>
      <c r="E1532" t="str">
        <f>T("CI ")</f>
        <v xml:space="preserve">CI </v>
      </c>
      <c r="F1532" t="str">
        <f>T("CICLOMOTORES   ")</f>
        <v xml:space="preserve">CICLOMOTORES   </v>
      </c>
      <c r="G1532" t="str">
        <f>T("todos                                             ")</f>
        <v xml:space="preserve">todos                                             </v>
      </c>
      <c r="H1532" t="str">
        <f>T("DIESEL                                            ")</f>
        <v xml:space="preserve">DIESEL                                            </v>
      </c>
      <c r="I1532">
        <v>4</v>
      </c>
    </row>
    <row r="1533" spans="1:9">
      <c r="A1533" t="str">
        <f>T("2018")</f>
        <v>2018</v>
      </c>
      <c r="B1533" t="str">
        <f>T("FISICO                                            ")</f>
        <v xml:space="preserve">FISICO                                            </v>
      </c>
      <c r="C1533" t="str">
        <f>T("CARABANCHEL         ")</f>
        <v xml:space="preserve">CARABANCHEL         </v>
      </c>
      <c r="D1533" t="str">
        <f>T("VISTA ALEGRE        ")</f>
        <v xml:space="preserve">VISTA ALEGRE        </v>
      </c>
      <c r="E1533" t="str">
        <f>T("CI ")</f>
        <v xml:space="preserve">CI </v>
      </c>
      <c r="F1533" t="str">
        <f>T("CICLOMOTORES   ")</f>
        <v xml:space="preserve">CICLOMOTORES   </v>
      </c>
      <c r="G1533" t="str">
        <f>T("todos                                             ")</f>
        <v xml:space="preserve">todos                                             </v>
      </c>
      <c r="H1533" t="str">
        <f>T("DIESEL                                            ")</f>
        <v xml:space="preserve">DIESEL                                            </v>
      </c>
      <c r="I1533">
        <v>6</v>
      </c>
    </row>
    <row r="1534" spans="1:9">
      <c r="A1534" t="str">
        <f>T("2018")</f>
        <v>2018</v>
      </c>
      <c r="B1534" t="str">
        <f>T("FISICO                                            ")</f>
        <v xml:space="preserve">FISICO                                            </v>
      </c>
      <c r="C1534" t="str">
        <f>T("CARABANCHEL         ")</f>
        <v xml:space="preserve">CARABANCHEL         </v>
      </c>
      <c r="D1534" t="str">
        <f>T("PUERTA BONITA       ")</f>
        <v xml:space="preserve">PUERTA BONITA       </v>
      </c>
      <c r="E1534" t="str">
        <f>T("CI ")</f>
        <v xml:space="preserve">CI </v>
      </c>
      <c r="F1534" t="str">
        <f>T("CICLOMOTORES   ")</f>
        <v xml:space="preserve">CICLOMOTORES   </v>
      </c>
      <c r="G1534" t="str">
        <f>T("todos                                             ")</f>
        <v xml:space="preserve">todos                                             </v>
      </c>
      <c r="H1534" t="str">
        <f>T("DIESEL                                            ")</f>
        <v xml:space="preserve">DIESEL                                            </v>
      </c>
      <c r="I1534">
        <v>6</v>
      </c>
    </row>
    <row r="1535" spans="1:9">
      <c r="A1535" t="str">
        <f>T("2018")</f>
        <v>2018</v>
      </c>
      <c r="B1535" t="str">
        <f>T("FISICO                                            ")</f>
        <v xml:space="preserve">FISICO                                            </v>
      </c>
      <c r="C1535" t="str">
        <f>T("CARABANCHEL         ")</f>
        <v xml:space="preserve">CARABANCHEL         </v>
      </c>
      <c r="D1535" t="str">
        <f>T("BUENAVISTA          ")</f>
        <v xml:space="preserve">BUENAVISTA          </v>
      </c>
      <c r="E1535" t="str">
        <f>T("CI ")</f>
        <v xml:space="preserve">CI </v>
      </c>
      <c r="F1535" t="str">
        <f>T("CICLOMOTORES   ")</f>
        <v xml:space="preserve">CICLOMOTORES   </v>
      </c>
      <c r="G1535" t="str">
        <f>T("todos                                             ")</f>
        <v xml:space="preserve">todos                                             </v>
      </c>
      <c r="H1535" t="str">
        <f>T("DIESEL                                            ")</f>
        <v xml:space="preserve">DIESEL                                            </v>
      </c>
      <c r="I1535">
        <v>4</v>
      </c>
    </row>
    <row r="1536" spans="1:9">
      <c r="A1536" t="str">
        <f>T("2018")</f>
        <v>2018</v>
      </c>
      <c r="B1536" t="str">
        <f>T("FISICO                                            ")</f>
        <v xml:space="preserve">FISICO                                            </v>
      </c>
      <c r="C1536" t="str">
        <f>T("CARABANCHEL         ")</f>
        <v xml:space="preserve">CARABANCHEL         </v>
      </c>
      <c r="D1536" t="str">
        <f>T("ABRANTES            ")</f>
        <v xml:space="preserve">ABRANTES            </v>
      </c>
      <c r="E1536" t="str">
        <f>T("CI ")</f>
        <v xml:space="preserve">CI </v>
      </c>
      <c r="F1536" t="str">
        <f>T("CICLOMOTORES   ")</f>
        <v xml:space="preserve">CICLOMOTORES   </v>
      </c>
      <c r="G1536" t="str">
        <f>T("todos                                             ")</f>
        <v xml:space="preserve">todos                                             </v>
      </c>
      <c r="H1536" t="str">
        <f>T("DIESEL                                            ")</f>
        <v xml:space="preserve">DIESEL                                            </v>
      </c>
      <c r="I1536">
        <v>1</v>
      </c>
    </row>
    <row r="1537" spans="1:9">
      <c r="A1537" t="str">
        <f>T("2018")</f>
        <v>2018</v>
      </c>
      <c r="B1537" t="str">
        <f>T("JURIDICO                                          ")</f>
        <v xml:space="preserve">JURIDICO                                          </v>
      </c>
      <c r="C1537" t="str">
        <f>T("CARABANCHEL         ")</f>
        <v xml:space="preserve">CARABANCHEL         </v>
      </c>
      <c r="D1537" t="str">
        <f>T("COMILLAS            ")</f>
        <v xml:space="preserve">COMILLAS            </v>
      </c>
      <c r="E1537" t="str">
        <f>T("CI ")</f>
        <v xml:space="preserve">CI </v>
      </c>
      <c r="F1537" t="str">
        <f>T("CICLOMOTORES   ")</f>
        <v xml:space="preserve">CICLOMOTORES   </v>
      </c>
      <c r="G1537" t="str">
        <f>T("todos                                             ")</f>
        <v xml:space="preserve">todos                                             </v>
      </c>
      <c r="H1537" t="str">
        <f>T("DIESEL                                            ")</f>
        <v xml:space="preserve">DIESEL                                            </v>
      </c>
      <c r="I1537">
        <v>1</v>
      </c>
    </row>
    <row r="1538" spans="1:9">
      <c r="A1538" t="str">
        <f>T("2018")</f>
        <v>2018</v>
      </c>
      <c r="B1538" t="str">
        <f>T("JURIDICO                                          ")</f>
        <v xml:space="preserve">JURIDICO                                          </v>
      </c>
      <c r="C1538" t="str">
        <f>T("CARABANCHEL         ")</f>
        <v xml:space="preserve">CARABANCHEL         </v>
      </c>
      <c r="D1538" t="str">
        <f>T("PUERTA BONITA       ")</f>
        <v xml:space="preserve">PUERTA BONITA       </v>
      </c>
      <c r="E1538" t="str">
        <f>T("CI ")</f>
        <v xml:space="preserve">CI </v>
      </c>
      <c r="F1538" t="str">
        <f>T("CICLOMOTORES   ")</f>
        <v xml:space="preserve">CICLOMOTORES   </v>
      </c>
      <c r="G1538" t="str">
        <f>T("todos                                             ")</f>
        <v xml:space="preserve">todos                                             </v>
      </c>
      <c r="H1538" t="str">
        <f>T("DIESEL                                            ")</f>
        <v xml:space="preserve">DIESEL                                            </v>
      </c>
      <c r="I1538">
        <v>1</v>
      </c>
    </row>
    <row r="1539" spans="1:9">
      <c r="A1539" t="str">
        <f>T("2018")</f>
        <v>2018</v>
      </c>
      <c r="B1539" t="str">
        <f>T("JURIDICO                                          ")</f>
        <v xml:space="preserve">JURIDICO                                          </v>
      </c>
      <c r="C1539" t="str">
        <f>T("CARABANCHEL         ")</f>
        <v xml:space="preserve">CARABANCHEL         </v>
      </c>
      <c r="D1539" t="str">
        <f>T("BUENAVISTA          ")</f>
        <v xml:space="preserve">BUENAVISTA          </v>
      </c>
      <c r="E1539" t="str">
        <f>T("CI ")</f>
        <v xml:space="preserve">CI </v>
      </c>
      <c r="F1539" t="str">
        <f>T("CICLOMOTORES   ")</f>
        <v xml:space="preserve">CICLOMOTORES   </v>
      </c>
      <c r="G1539" t="str">
        <f>T("todos                                             ")</f>
        <v xml:space="preserve">todos                                             </v>
      </c>
      <c r="H1539" t="str">
        <f>T("DIESEL                                            ")</f>
        <v xml:space="preserve">DIESEL                                            </v>
      </c>
      <c r="I1539">
        <v>1</v>
      </c>
    </row>
    <row r="1540" spans="1:9">
      <c r="A1540" t="str">
        <f>T("2018")</f>
        <v>2018</v>
      </c>
      <c r="B1540" t="str">
        <f>T("JURIDICO                                          ")</f>
        <v xml:space="preserve">JURIDICO                                          </v>
      </c>
      <c r="C1540" t="str">
        <f>T("CARABANCHEL         ")</f>
        <v xml:space="preserve">CARABANCHEL         </v>
      </c>
      <c r="D1540" t="str">
        <f>T("ABRANTES            ")</f>
        <v xml:space="preserve">ABRANTES            </v>
      </c>
      <c r="E1540" t="str">
        <f>T("CI ")</f>
        <v xml:space="preserve">CI </v>
      </c>
      <c r="F1540" t="str">
        <f>T("CICLOMOTORES   ")</f>
        <v xml:space="preserve">CICLOMOTORES   </v>
      </c>
      <c r="G1540" t="str">
        <f>T("todos                                             ")</f>
        <v xml:space="preserve">todos                                             </v>
      </c>
      <c r="H1540" t="str">
        <f>T("DIESEL                                            ")</f>
        <v xml:space="preserve">DIESEL                                            </v>
      </c>
      <c r="I1540">
        <v>1</v>
      </c>
    </row>
    <row r="1541" spans="1:9">
      <c r="A1541" t="str">
        <f>T("2018")</f>
        <v>2018</v>
      </c>
      <c r="B1541" t="str">
        <f>T("FISICO                                            ")</f>
        <v xml:space="preserve">FISICO                                            </v>
      </c>
      <c r="C1541" t="str">
        <f>T("CARABANCHEL         ")</f>
        <v xml:space="preserve">CARABANCHEL         </v>
      </c>
      <c r="D1541" t="str">
        <f>T("OPAÑEL              ")</f>
        <v xml:space="preserve">OPAÑEL              </v>
      </c>
      <c r="E1541" t="str">
        <f>T("CI ")</f>
        <v xml:space="preserve">CI </v>
      </c>
      <c r="F1541" t="str">
        <f>T("CICLOMOTORES   ")</f>
        <v xml:space="preserve">CICLOMOTORES   </v>
      </c>
      <c r="G1541" t="str">
        <f>T("todos                                             ")</f>
        <v xml:space="preserve">todos                                             </v>
      </c>
      <c r="H1541" t="str">
        <f>T("ELÉCTRICO                                         ")</f>
        <v xml:space="preserve">ELÉCTRICO                                         </v>
      </c>
      <c r="I1541">
        <v>1</v>
      </c>
    </row>
    <row r="1542" spans="1:9">
      <c r="A1542" t="str">
        <f>T("2018")</f>
        <v>2018</v>
      </c>
      <c r="B1542" t="str">
        <f>T("FISICO                                            ")</f>
        <v xml:space="preserve">FISICO                                            </v>
      </c>
      <c r="C1542" t="str">
        <f>T("CARABANCHEL         ")</f>
        <v xml:space="preserve">CARABANCHEL         </v>
      </c>
      <c r="D1542" t="str">
        <f>T("SAN ISIDRO          ")</f>
        <v xml:space="preserve">SAN ISIDRO          </v>
      </c>
      <c r="E1542" t="str">
        <f>T("CI ")</f>
        <v xml:space="preserve">CI </v>
      </c>
      <c r="F1542" t="str">
        <f>T("CICLOMOTORES   ")</f>
        <v xml:space="preserve">CICLOMOTORES   </v>
      </c>
      <c r="G1542" t="str">
        <f>T("todos                                             ")</f>
        <v xml:space="preserve">todos                                             </v>
      </c>
      <c r="H1542" t="str">
        <f>T("ELÉCTRICO                                         ")</f>
        <v xml:space="preserve">ELÉCTRICO                                         </v>
      </c>
      <c r="I1542">
        <v>1</v>
      </c>
    </row>
    <row r="1543" spans="1:9">
      <c r="A1543" t="str">
        <f>T("2018")</f>
        <v>2018</v>
      </c>
      <c r="B1543" t="str">
        <f>T("FISICO                                            ")</f>
        <v xml:space="preserve">FISICO                                            </v>
      </c>
      <c r="C1543" t="str">
        <f>T("CARABANCHEL         ")</f>
        <v xml:space="preserve">CARABANCHEL         </v>
      </c>
      <c r="D1543" t="str">
        <f>T("ABRANTES            ")</f>
        <v xml:space="preserve">ABRANTES            </v>
      </c>
      <c r="E1543" t="str">
        <f>T("CI ")</f>
        <v xml:space="preserve">CI </v>
      </c>
      <c r="F1543" t="str">
        <f>T("CICLOMOTORES   ")</f>
        <v xml:space="preserve">CICLOMOTORES   </v>
      </c>
      <c r="G1543" t="str">
        <f>T("todos                                             ")</f>
        <v xml:space="preserve">todos                                             </v>
      </c>
      <c r="H1543" t="str">
        <f>T("ELÉCTRICO                                         ")</f>
        <v xml:space="preserve">ELÉCTRICO                                         </v>
      </c>
      <c r="I1543">
        <v>2</v>
      </c>
    </row>
    <row r="1544" spans="1:9">
      <c r="A1544" t="str">
        <f>T("2018")</f>
        <v>2018</v>
      </c>
      <c r="B1544" t="str">
        <f>T("JURIDICO                                          ")</f>
        <v xml:space="preserve">JURIDICO                                          </v>
      </c>
      <c r="C1544" t="str">
        <f>T("CARABANCHEL         ")</f>
        <v xml:space="preserve">CARABANCHEL         </v>
      </c>
      <c r="D1544" t="str">
        <f>T("ABRANTES            ")</f>
        <v xml:space="preserve">ABRANTES            </v>
      </c>
      <c r="E1544" t="str">
        <f>T("CI ")</f>
        <v xml:space="preserve">CI </v>
      </c>
      <c r="F1544" t="str">
        <f>T("CICLOMOTORES   ")</f>
        <v xml:space="preserve">CICLOMOTORES   </v>
      </c>
      <c r="G1544" t="str">
        <f>T("todos                                             ")</f>
        <v xml:space="preserve">todos                                             </v>
      </c>
      <c r="H1544" t="str">
        <f>T("ELÉCTRICO                                         ")</f>
        <v xml:space="preserve">ELÉCTRICO                                         </v>
      </c>
      <c r="I1544">
        <v>1</v>
      </c>
    </row>
    <row r="1545" spans="1:9">
      <c r="A1545" t="str">
        <f>T("2018")</f>
        <v>2018</v>
      </c>
      <c r="B1545" t="str">
        <f>T("Entidad sin personalidad jurídica (art. 35.4 LGT) ")</f>
        <v xml:space="preserve">Entidad sin personalidad jurídica (art. 35.4 LGT) </v>
      </c>
      <c r="C1545" t="str">
        <f>T("CARABANCHEL         ")</f>
        <v xml:space="preserve">CARABANCHEL         </v>
      </c>
      <c r="D1545" t="str">
        <f>T("COMILLAS            ")</f>
        <v xml:space="preserve">COMILLAS            </v>
      </c>
      <c r="E1545" t="str">
        <f>T("CI ")</f>
        <v xml:space="preserve">CI </v>
      </c>
      <c r="F1545" t="str">
        <f>T("CICLOMOTORES   ")</f>
        <v xml:space="preserve">CICLOMOTORES   </v>
      </c>
      <c r="G1545" t="str">
        <f>T("todos                                             ")</f>
        <v xml:space="preserve">todos                                             </v>
      </c>
      <c r="H1545" t="str">
        <f>T("GASOLINA                                          ")</f>
        <v xml:space="preserve">GASOLINA                                          </v>
      </c>
      <c r="I1545">
        <v>1</v>
      </c>
    </row>
    <row r="1546" spans="1:9">
      <c r="A1546" t="str">
        <f>T("2018")</f>
        <v>2018</v>
      </c>
      <c r="B1546" t="str">
        <f>T("Entidad sin personalidad jurídica (art. 35.4 LGT) ")</f>
        <v xml:space="preserve">Entidad sin personalidad jurídica (art. 35.4 LGT) </v>
      </c>
      <c r="C1546" t="str">
        <f>T("CARABANCHEL         ")</f>
        <v xml:space="preserve">CARABANCHEL         </v>
      </c>
      <c r="D1546" t="str">
        <f>T("OPAÑEL              ")</f>
        <v xml:space="preserve">OPAÑEL              </v>
      </c>
      <c r="E1546" t="str">
        <f>T("CI ")</f>
        <v xml:space="preserve">CI </v>
      </c>
      <c r="F1546" t="str">
        <f>T("CICLOMOTORES   ")</f>
        <v xml:space="preserve">CICLOMOTORES   </v>
      </c>
      <c r="G1546" t="str">
        <f>T("todos                                             ")</f>
        <v xml:space="preserve">todos                                             </v>
      </c>
      <c r="H1546" t="str">
        <f>T("GASOLINA                                          ")</f>
        <v xml:space="preserve">GASOLINA                                          </v>
      </c>
      <c r="I1546">
        <v>2</v>
      </c>
    </row>
    <row r="1547" spans="1:9">
      <c r="A1547" t="str">
        <f>T("2018")</f>
        <v>2018</v>
      </c>
      <c r="B1547" t="str">
        <f>T("Entidad sin personalidad jurídica (art. 35.4 LGT) ")</f>
        <v xml:space="preserve">Entidad sin personalidad jurídica (art. 35.4 LGT) </v>
      </c>
      <c r="C1547" t="str">
        <f>T("CARABANCHEL         ")</f>
        <v xml:space="preserve">CARABANCHEL         </v>
      </c>
      <c r="D1547" t="str">
        <f>T("SAN ISIDRO          ")</f>
        <v xml:space="preserve">SAN ISIDRO          </v>
      </c>
      <c r="E1547" t="str">
        <f>T("CI ")</f>
        <v xml:space="preserve">CI </v>
      </c>
      <c r="F1547" t="str">
        <f>T("CICLOMOTORES   ")</f>
        <v xml:space="preserve">CICLOMOTORES   </v>
      </c>
      <c r="G1547" t="str">
        <f>T("todos                                             ")</f>
        <v xml:space="preserve">todos                                             </v>
      </c>
      <c r="H1547" t="str">
        <f>T("GASOLINA                                          ")</f>
        <v xml:space="preserve">GASOLINA                                          </v>
      </c>
      <c r="I1547">
        <v>7</v>
      </c>
    </row>
    <row r="1548" spans="1:9">
      <c r="A1548" t="str">
        <f>T("2018")</f>
        <v>2018</v>
      </c>
      <c r="B1548" t="str">
        <f>T("Entidad sin personalidad jurídica (art. 35.4 LGT) ")</f>
        <v xml:space="preserve">Entidad sin personalidad jurídica (art. 35.4 LGT) </v>
      </c>
      <c r="C1548" t="str">
        <f>T("CARABANCHEL         ")</f>
        <v xml:space="preserve">CARABANCHEL         </v>
      </c>
      <c r="D1548" t="str">
        <f>T("VISTA ALEGRE        ")</f>
        <v xml:space="preserve">VISTA ALEGRE        </v>
      </c>
      <c r="E1548" t="str">
        <f>T("CI ")</f>
        <v xml:space="preserve">CI </v>
      </c>
      <c r="F1548" t="str">
        <f>T("CICLOMOTORES   ")</f>
        <v xml:space="preserve">CICLOMOTORES   </v>
      </c>
      <c r="G1548" t="str">
        <f>T("todos                                             ")</f>
        <v xml:space="preserve">todos                                             </v>
      </c>
      <c r="H1548" t="str">
        <f>T("GASOLINA                                          ")</f>
        <v xml:space="preserve">GASOLINA                                          </v>
      </c>
      <c r="I1548">
        <v>3</v>
      </c>
    </row>
    <row r="1549" spans="1:9">
      <c r="A1549" t="str">
        <f>T("2018")</f>
        <v>2018</v>
      </c>
      <c r="B1549" t="str">
        <f>T("Entidad sin personalidad jurídica (art. 35.4 LGT) ")</f>
        <v xml:space="preserve">Entidad sin personalidad jurídica (art. 35.4 LGT) </v>
      </c>
      <c r="C1549" t="str">
        <f>T("CARABANCHEL         ")</f>
        <v xml:space="preserve">CARABANCHEL         </v>
      </c>
      <c r="D1549" t="str">
        <f>T("PUERTA BONITA       ")</f>
        <v xml:space="preserve">PUERTA BONITA       </v>
      </c>
      <c r="E1549" t="str">
        <f>T("CI ")</f>
        <v xml:space="preserve">CI </v>
      </c>
      <c r="F1549" t="str">
        <f>T("CICLOMOTORES   ")</f>
        <v xml:space="preserve">CICLOMOTORES   </v>
      </c>
      <c r="G1549" t="str">
        <f>T("todos                                             ")</f>
        <v xml:space="preserve">todos                                             </v>
      </c>
      <c r="H1549" t="str">
        <f>T("GASOLINA                                          ")</f>
        <v xml:space="preserve">GASOLINA                                          </v>
      </c>
      <c r="I1549">
        <v>4</v>
      </c>
    </row>
    <row r="1550" spans="1:9">
      <c r="A1550" t="str">
        <f>T("2018")</f>
        <v>2018</v>
      </c>
      <c r="B1550" t="str">
        <f>T("Entidad sin personalidad jurídica (art. 35.4 LGT) ")</f>
        <v xml:space="preserve">Entidad sin personalidad jurídica (art. 35.4 LGT) </v>
      </c>
      <c r="C1550" t="str">
        <f>T("CARABANCHEL         ")</f>
        <v xml:space="preserve">CARABANCHEL         </v>
      </c>
      <c r="D1550" t="str">
        <f>T("BUENAVISTA          ")</f>
        <v xml:space="preserve">BUENAVISTA          </v>
      </c>
      <c r="E1550" t="str">
        <f>T("CI ")</f>
        <v xml:space="preserve">CI </v>
      </c>
      <c r="F1550" t="str">
        <f>T("CICLOMOTORES   ")</f>
        <v xml:space="preserve">CICLOMOTORES   </v>
      </c>
      <c r="G1550" t="str">
        <f>T("todos                                             ")</f>
        <v xml:space="preserve">todos                                             </v>
      </c>
      <c r="H1550" t="str">
        <f>T("GASOLINA                                          ")</f>
        <v xml:space="preserve">GASOLINA                                          </v>
      </c>
      <c r="I1550">
        <v>3</v>
      </c>
    </row>
    <row r="1551" spans="1:9">
      <c r="A1551" t="str">
        <f>T("2018")</f>
        <v>2018</v>
      </c>
      <c r="B1551" t="str">
        <f>T("Entidad sin personalidad jurídica (art. 35.4 LGT) ")</f>
        <v xml:space="preserve">Entidad sin personalidad jurídica (art. 35.4 LGT) </v>
      </c>
      <c r="C1551" t="str">
        <f>T("CARABANCHEL         ")</f>
        <v xml:space="preserve">CARABANCHEL         </v>
      </c>
      <c r="D1551" t="str">
        <f>T("ABRANTES            ")</f>
        <v xml:space="preserve">ABRANTES            </v>
      </c>
      <c r="E1551" t="str">
        <f>T("CI ")</f>
        <v xml:space="preserve">CI </v>
      </c>
      <c r="F1551" t="str">
        <f>T("CICLOMOTORES   ")</f>
        <v xml:space="preserve">CICLOMOTORES   </v>
      </c>
      <c r="G1551" t="str">
        <f>T("todos                                             ")</f>
        <v xml:space="preserve">todos                                             </v>
      </c>
      <c r="H1551" t="str">
        <f>T("GASOLINA                                          ")</f>
        <v xml:space="preserve">GASOLINA                                          </v>
      </c>
      <c r="I1551">
        <v>2</v>
      </c>
    </row>
    <row r="1552" spans="1:9">
      <c r="A1552" t="str">
        <f>T("2018")</f>
        <v>2018</v>
      </c>
      <c r="B1552" t="str">
        <f>T("FISICO                                            ")</f>
        <v xml:space="preserve">FISICO                                            </v>
      </c>
      <c r="C1552" t="str">
        <f>T("CARABANCHEL         ")</f>
        <v xml:space="preserve">CARABANCHEL         </v>
      </c>
      <c r="D1552" t="str">
        <f>T("SIN BARRIO          ")</f>
        <v xml:space="preserve">SIN BARRIO          </v>
      </c>
      <c r="E1552" t="str">
        <f>T("CI ")</f>
        <v xml:space="preserve">CI </v>
      </c>
      <c r="F1552" t="str">
        <f>T("CICLOMOTORES   ")</f>
        <v xml:space="preserve">CICLOMOTORES   </v>
      </c>
      <c r="G1552" t="str">
        <f>T("todos                                             ")</f>
        <v xml:space="preserve">todos                                             </v>
      </c>
      <c r="H1552" t="str">
        <f>T("GASOLINA                                          ")</f>
        <v xml:space="preserve">GASOLINA                                          </v>
      </c>
      <c r="I1552">
        <v>7</v>
      </c>
    </row>
    <row r="1553" spans="1:9">
      <c r="A1553" t="str">
        <f>T("2018")</f>
        <v>2018</v>
      </c>
      <c r="B1553" t="str">
        <f>T("FISICO                                            ")</f>
        <v xml:space="preserve">FISICO                                            </v>
      </c>
      <c r="C1553" t="str">
        <f>T("CARABANCHEL         ")</f>
        <v xml:space="preserve">CARABANCHEL         </v>
      </c>
      <c r="D1553" t="str">
        <f>T("COMILLAS            ")</f>
        <v xml:space="preserve">COMILLAS            </v>
      </c>
      <c r="E1553" t="str">
        <f>T("CI ")</f>
        <v xml:space="preserve">CI </v>
      </c>
      <c r="F1553" t="str">
        <f>T("CICLOMOTORES   ")</f>
        <v xml:space="preserve">CICLOMOTORES   </v>
      </c>
      <c r="G1553" t="str">
        <f>T("todos                                             ")</f>
        <v xml:space="preserve">todos                                             </v>
      </c>
      <c r="H1553" t="str">
        <f>T("GASOLINA                                          ")</f>
        <v xml:space="preserve">GASOLINA                                          </v>
      </c>
      <c r="I1553">
        <v>229</v>
      </c>
    </row>
    <row r="1554" spans="1:9">
      <c r="A1554" t="str">
        <f>T("2018")</f>
        <v>2018</v>
      </c>
      <c r="B1554" t="str">
        <f>T("FISICO                                            ")</f>
        <v xml:space="preserve">FISICO                                            </v>
      </c>
      <c r="C1554" t="str">
        <f>T("CARABANCHEL         ")</f>
        <v xml:space="preserve">CARABANCHEL         </v>
      </c>
      <c r="D1554" t="str">
        <f>T("OPAÑEL              ")</f>
        <v xml:space="preserve">OPAÑEL              </v>
      </c>
      <c r="E1554" t="str">
        <f>T("CI ")</f>
        <v xml:space="preserve">CI </v>
      </c>
      <c r="F1554" t="str">
        <f>T("CICLOMOTORES   ")</f>
        <v xml:space="preserve">CICLOMOTORES   </v>
      </c>
      <c r="G1554" t="str">
        <f>T("todos                                             ")</f>
        <v xml:space="preserve">todos                                             </v>
      </c>
      <c r="H1554" t="str">
        <f>T("GASOLINA                                          ")</f>
        <v xml:space="preserve">GASOLINA                                          </v>
      </c>
      <c r="I1554">
        <v>283</v>
      </c>
    </row>
    <row r="1555" spans="1:9">
      <c r="A1555" t="str">
        <f>T("2018")</f>
        <v>2018</v>
      </c>
      <c r="B1555" t="str">
        <f>T("FISICO                                            ")</f>
        <v xml:space="preserve">FISICO                                            </v>
      </c>
      <c r="C1555" t="str">
        <f>T("CARABANCHEL         ")</f>
        <v xml:space="preserve">CARABANCHEL         </v>
      </c>
      <c r="D1555" t="str">
        <f>T("SAN ISIDRO          ")</f>
        <v xml:space="preserve">SAN ISIDRO          </v>
      </c>
      <c r="E1555" t="str">
        <f>T("CI ")</f>
        <v xml:space="preserve">CI </v>
      </c>
      <c r="F1555" t="str">
        <f>T("CICLOMOTORES   ")</f>
        <v xml:space="preserve">CICLOMOTORES   </v>
      </c>
      <c r="G1555" t="str">
        <f>T("todos                                             ")</f>
        <v xml:space="preserve">todos                                             </v>
      </c>
      <c r="H1555" t="str">
        <f>T("GASOLINA                                          ")</f>
        <v xml:space="preserve">GASOLINA                                          </v>
      </c>
      <c r="I1555">
        <v>355</v>
      </c>
    </row>
    <row r="1556" spans="1:9">
      <c r="A1556" t="str">
        <f>T("2018")</f>
        <v>2018</v>
      </c>
      <c r="B1556" t="str">
        <f>T("FISICO                                            ")</f>
        <v xml:space="preserve">FISICO                                            </v>
      </c>
      <c r="C1556" t="str">
        <f>T("CARABANCHEL         ")</f>
        <v xml:space="preserve">CARABANCHEL         </v>
      </c>
      <c r="D1556" t="str">
        <f>T("VISTA ALEGRE        ")</f>
        <v xml:space="preserve">VISTA ALEGRE        </v>
      </c>
      <c r="E1556" t="str">
        <f>T("CI ")</f>
        <v xml:space="preserve">CI </v>
      </c>
      <c r="F1556" t="str">
        <f>T("CICLOMOTORES   ")</f>
        <v xml:space="preserve">CICLOMOTORES   </v>
      </c>
      <c r="G1556" t="str">
        <f>T("todos                                             ")</f>
        <v xml:space="preserve">todos                                             </v>
      </c>
      <c r="H1556" t="str">
        <f>T("GASOLINA                                          ")</f>
        <v xml:space="preserve">GASOLINA                                          </v>
      </c>
      <c r="I1556">
        <v>337</v>
      </c>
    </row>
    <row r="1557" spans="1:9">
      <c r="A1557" t="str">
        <f>T("2018")</f>
        <v>2018</v>
      </c>
      <c r="B1557" t="str">
        <f>T("FISICO                                            ")</f>
        <v xml:space="preserve">FISICO                                            </v>
      </c>
      <c r="C1557" t="str">
        <f>T("CARABANCHEL         ")</f>
        <v xml:space="preserve">CARABANCHEL         </v>
      </c>
      <c r="D1557" t="str">
        <f>T("PUERTA BONITA       ")</f>
        <v xml:space="preserve">PUERTA BONITA       </v>
      </c>
      <c r="E1557" t="str">
        <f>T("CI ")</f>
        <v xml:space="preserve">CI </v>
      </c>
      <c r="F1557" t="str">
        <f>T("CICLOMOTORES   ")</f>
        <v xml:space="preserve">CICLOMOTORES   </v>
      </c>
      <c r="G1557" t="str">
        <f>T("todos                                             ")</f>
        <v xml:space="preserve">todos                                             </v>
      </c>
      <c r="H1557" t="str">
        <f>T("GASOLINA                                          ")</f>
        <v xml:space="preserve">GASOLINA                                          </v>
      </c>
      <c r="I1557">
        <v>301</v>
      </c>
    </row>
    <row r="1558" spans="1:9">
      <c r="A1558" t="str">
        <f>T("2018")</f>
        <v>2018</v>
      </c>
      <c r="B1558" t="str">
        <f>T("FISICO                                            ")</f>
        <v xml:space="preserve">FISICO                                            </v>
      </c>
      <c r="C1558" t="str">
        <f>T("CARABANCHEL         ")</f>
        <v xml:space="preserve">CARABANCHEL         </v>
      </c>
      <c r="D1558" t="str">
        <f>T("BUENAVISTA          ")</f>
        <v xml:space="preserve">BUENAVISTA          </v>
      </c>
      <c r="E1558" t="str">
        <f>T("CI ")</f>
        <v xml:space="preserve">CI </v>
      </c>
      <c r="F1558" t="str">
        <f>T("CICLOMOTORES   ")</f>
        <v xml:space="preserve">CICLOMOTORES   </v>
      </c>
      <c r="G1558" t="str">
        <f>T("todos                                             ")</f>
        <v xml:space="preserve">todos                                             </v>
      </c>
      <c r="H1558" t="str">
        <f>T("GASOLINA                                          ")</f>
        <v xml:space="preserve">GASOLINA                                          </v>
      </c>
      <c r="I1558">
        <v>327</v>
      </c>
    </row>
    <row r="1559" spans="1:9">
      <c r="A1559" t="str">
        <f>T("2018")</f>
        <v>2018</v>
      </c>
      <c r="B1559" t="str">
        <f>T("FISICO                                            ")</f>
        <v xml:space="preserve">FISICO                                            </v>
      </c>
      <c r="C1559" t="str">
        <f>T("CARABANCHEL         ")</f>
        <v xml:space="preserve">CARABANCHEL         </v>
      </c>
      <c r="D1559" t="str">
        <f>T("ABRANTES            ")</f>
        <v xml:space="preserve">ABRANTES            </v>
      </c>
      <c r="E1559" t="str">
        <f>T("CI ")</f>
        <v xml:space="preserve">CI </v>
      </c>
      <c r="F1559" t="str">
        <f>T("CICLOMOTORES   ")</f>
        <v xml:space="preserve">CICLOMOTORES   </v>
      </c>
      <c r="G1559" t="str">
        <f>T("todos                                             ")</f>
        <v xml:space="preserve">todos                                             </v>
      </c>
      <c r="H1559" t="str">
        <f>T("GASOLINA                                          ")</f>
        <v xml:space="preserve">GASOLINA                                          </v>
      </c>
      <c r="I1559">
        <v>261</v>
      </c>
    </row>
    <row r="1560" spans="1:9">
      <c r="A1560" t="str">
        <f>T("2018")</f>
        <v>2018</v>
      </c>
      <c r="B1560" t="str">
        <f>T("JURIDICO                                          ")</f>
        <v xml:space="preserve">JURIDICO                                          </v>
      </c>
      <c r="C1560" t="str">
        <f>T("CARABANCHEL         ")</f>
        <v xml:space="preserve">CARABANCHEL         </v>
      </c>
      <c r="D1560" t="str">
        <f>T("COMILLAS            ")</f>
        <v xml:space="preserve">COMILLAS            </v>
      </c>
      <c r="E1560" t="str">
        <f>T("CI ")</f>
        <v xml:space="preserve">CI </v>
      </c>
      <c r="F1560" t="str">
        <f>T("CICLOMOTORES   ")</f>
        <v xml:space="preserve">CICLOMOTORES   </v>
      </c>
      <c r="G1560" t="str">
        <f>T("todos                                             ")</f>
        <v xml:space="preserve">todos                                             </v>
      </c>
      <c r="H1560" t="str">
        <f>T("GASOLINA                                          ")</f>
        <v xml:space="preserve">GASOLINA                                          </v>
      </c>
      <c r="I1560">
        <v>9</v>
      </c>
    </row>
    <row r="1561" spans="1:9">
      <c r="A1561" t="str">
        <f>T("2018")</f>
        <v>2018</v>
      </c>
      <c r="B1561" t="str">
        <f>T("JURIDICO                                          ")</f>
        <v xml:space="preserve">JURIDICO                                          </v>
      </c>
      <c r="C1561" t="str">
        <f>T("CARABANCHEL         ")</f>
        <v xml:space="preserve">CARABANCHEL         </v>
      </c>
      <c r="D1561" t="str">
        <f>T("OPAÑEL              ")</f>
        <v xml:space="preserve">OPAÑEL              </v>
      </c>
      <c r="E1561" t="str">
        <f>T("CI ")</f>
        <v xml:space="preserve">CI </v>
      </c>
      <c r="F1561" t="str">
        <f>T("CICLOMOTORES   ")</f>
        <v xml:space="preserve">CICLOMOTORES   </v>
      </c>
      <c r="G1561" t="str">
        <f>T("todos                                             ")</f>
        <v xml:space="preserve">todos                                             </v>
      </c>
      <c r="H1561" t="str">
        <f>T("GASOLINA                                          ")</f>
        <v xml:space="preserve">GASOLINA                                          </v>
      </c>
      <c r="I1561">
        <v>3</v>
      </c>
    </row>
    <row r="1562" spans="1:9">
      <c r="A1562" t="str">
        <f>T("2018")</f>
        <v>2018</v>
      </c>
      <c r="B1562" t="str">
        <f>T("JURIDICO                                          ")</f>
        <v xml:space="preserve">JURIDICO                                          </v>
      </c>
      <c r="C1562" t="str">
        <f>T("CARABANCHEL         ")</f>
        <v xml:space="preserve">CARABANCHEL         </v>
      </c>
      <c r="D1562" t="str">
        <f>T("SAN ISIDRO          ")</f>
        <v xml:space="preserve">SAN ISIDRO          </v>
      </c>
      <c r="E1562" t="str">
        <f>T("CI ")</f>
        <v xml:space="preserve">CI </v>
      </c>
      <c r="F1562" t="str">
        <f>T("CICLOMOTORES   ")</f>
        <v xml:space="preserve">CICLOMOTORES   </v>
      </c>
      <c r="G1562" t="str">
        <f>T("todos                                             ")</f>
        <v xml:space="preserve">todos                                             </v>
      </c>
      <c r="H1562" t="str">
        <f>T("GASOLINA                                          ")</f>
        <v xml:space="preserve">GASOLINA                                          </v>
      </c>
      <c r="I1562">
        <v>34</v>
      </c>
    </row>
    <row r="1563" spans="1:9">
      <c r="A1563" t="str">
        <f>T("2018")</f>
        <v>2018</v>
      </c>
      <c r="B1563" t="str">
        <f>T("JURIDICO                                          ")</f>
        <v xml:space="preserve">JURIDICO                                          </v>
      </c>
      <c r="C1563" t="str">
        <f>T("CARABANCHEL         ")</f>
        <v xml:space="preserve">CARABANCHEL         </v>
      </c>
      <c r="D1563" t="str">
        <f>T("VISTA ALEGRE        ")</f>
        <v xml:space="preserve">VISTA ALEGRE        </v>
      </c>
      <c r="E1563" t="str">
        <f>T("CI ")</f>
        <v xml:space="preserve">CI </v>
      </c>
      <c r="F1563" t="str">
        <f>T("CICLOMOTORES   ")</f>
        <v xml:space="preserve">CICLOMOTORES   </v>
      </c>
      <c r="G1563" t="str">
        <f>T("todos                                             ")</f>
        <v xml:space="preserve">todos                                             </v>
      </c>
      <c r="H1563" t="str">
        <f>T("GASOLINA                                          ")</f>
        <v xml:space="preserve">GASOLINA                                          </v>
      </c>
      <c r="I1563">
        <v>20</v>
      </c>
    </row>
    <row r="1564" spans="1:9">
      <c r="A1564" t="str">
        <f>T("2018")</f>
        <v>2018</v>
      </c>
      <c r="B1564" t="str">
        <f>T("JURIDICO                                          ")</f>
        <v xml:space="preserve">JURIDICO                                          </v>
      </c>
      <c r="C1564" t="str">
        <f>T("CARABANCHEL         ")</f>
        <v xml:space="preserve">CARABANCHEL         </v>
      </c>
      <c r="D1564" t="str">
        <f>T("PUERTA BONITA       ")</f>
        <v xml:space="preserve">PUERTA BONITA       </v>
      </c>
      <c r="E1564" t="str">
        <f>T("CI ")</f>
        <v xml:space="preserve">CI </v>
      </c>
      <c r="F1564" t="str">
        <f>T("CICLOMOTORES   ")</f>
        <v xml:space="preserve">CICLOMOTORES   </v>
      </c>
      <c r="G1564" t="str">
        <f>T("todos                                             ")</f>
        <v xml:space="preserve">todos                                             </v>
      </c>
      <c r="H1564" t="str">
        <f>T("GASOLINA                                          ")</f>
        <v xml:space="preserve">GASOLINA                                          </v>
      </c>
      <c r="I1564">
        <v>3</v>
      </c>
    </row>
    <row r="1565" spans="1:9">
      <c r="A1565" t="str">
        <f>T("2018")</f>
        <v>2018</v>
      </c>
      <c r="B1565" t="str">
        <f>T("JURIDICO                                          ")</f>
        <v xml:space="preserve">JURIDICO                                          </v>
      </c>
      <c r="C1565" t="str">
        <f>T("CARABANCHEL         ")</f>
        <v xml:space="preserve">CARABANCHEL         </v>
      </c>
      <c r="D1565" t="str">
        <f>T("BUENAVISTA          ")</f>
        <v xml:space="preserve">BUENAVISTA          </v>
      </c>
      <c r="E1565" t="str">
        <f>T("CI ")</f>
        <v xml:space="preserve">CI </v>
      </c>
      <c r="F1565" t="str">
        <f>T("CICLOMOTORES   ")</f>
        <v xml:space="preserve">CICLOMOTORES   </v>
      </c>
      <c r="G1565" t="str">
        <f>T("todos                                             ")</f>
        <v xml:space="preserve">todos                                             </v>
      </c>
      <c r="H1565" t="str">
        <f>T("GASOLINA                                          ")</f>
        <v xml:space="preserve">GASOLINA                                          </v>
      </c>
      <c r="I1565">
        <v>163</v>
      </c>
    </row>
    <row r="1566" spans="1:9">
      <c r="A1566" t="str">
        <f>T("2018")</f>
        <v>2018</v>
      </c>
      <c r="B1566" t="str">
        <f>T("JURIDICO                                          ")</f>
        <v xml:space="preserve">JURIDICO                                          </v>
      </c>
      <c r="C1566" t="str">
        <f>T("CARABANCHEL         ")</f>
        <v xml:space="preserve">CARABANCHEL         </v>
      </c>
      <c r="D1566" t="str">
        <f>T("ABRANTES            ")</f>
        <v xml:space="preserve">ABRANTES            </v>
      </c>
      <c r="E1566" t="str">
        <f>T("CI ")</f>
        <v xml:space="preserve">CI </v>
      </c>
      <c r="F1566" t="str">
        <f>T("CICLOMOTORES   ")</f>
        <v xml:space="preserve">CICLOMOTORES   </v>
      </c>
      <c r="G1566" t="str">
        <f>T("todos                                             ")</f>
        <v xml:space="preserve">todos                                             </v>
      </c>
      <c r="H1566" t="str">
        <f>T("GASOLINA                                          ")</f>
        <v xml:space="preserve">GASOLINA                                          </v>
      </c>
      <c r="I1566">
        <v>6</v>
      </c>
    </row>
    <row r="1567" spans="1:9">
      <c r="A1567" t="str">
        <f>T("2018")</f>
        <v>2018</v>
      </c>
      <c r="B1567" t="str">
        <f>T("Entidad sin personalidad jurídica (art. 35.4 LGT) ")</f>
        <v xml:space="preserve">Entidad sin personalidad jurídica (art. 35.4 LGT) </v>
      </c>
      <c r="C1567" t="str">
        <f>T("CARABANCHEL         ")</f>
        <v xml:space="preserve">CARABANCHEL         </v>
      </c>
      <c r="D1567" t="str">
        <f>T("OPAÑEL              ")</f>
        <v xml:space="preserve">OPAÑEL              </v>
      </c>
      <c r="E1567" t="str">
        <f>T("CI ")</f>
        <v xml:space="preserve">CI </v>
      </c>
      <c r="F1567" t="str">
        <f>T("CICLOMOTORES   ")</f>
        <v xml:space="preserve">CICLOMOTORES   </v>
      </c>
      <c r="G1567" t="str">
        <f>T("todos                                             ")</f>
        <v xml:space="preserve">todos                                             </v>
      </c>
      <c r="I1567">
        <v>1</v>
      </c>
    </row>
    <row r="1568" spans="1:9">
      <c r="A1568" t="str">
        <f>T("2018")</f>
        <v>2018</v>
      </c>
      <c r="B1568" t="str">
        <f>T("Entidad sin personalidad jurídica (art. 35.4 LGT) ")</f>
        <v xml:space="preserve">Entidad sin personalidad jurídica (art. 35.4 LGT) </v>
      </c>
      <c r="C1568" t="str">
        <f>T("CARABANCHEL         ")</f>
        <v xml:space="preserve">CARABANCHEL         </v>
      </c>
      <c r="D1568" t="str">
        <f>T("SAN ISIDRO          ")</f>
        <v xml:space="preserve">SAN ISIDRO          </v>
      </c>
      <c r="E1568" t="str">
        <f>T("CI ")</f>
        <v xml:space="preserve">CI </v>
      </c>
      <c r="F1568" t="str">
        <f>T("CICLOMOTORES   ")</f>
        <v xml:space="preserve">CICLOMOTORES   </v>
      </c>
      <c r="G1568" t="str">
        <f>T("todos                                             ")</f>
        <v xml:space="preserve">todos                                             </v>
      </c>
      <c r="I1568">
        <v>1</v>
      </c>
    </row>
    <row r="1569" spans="1:9">
      <c r="A1569" t="str">
        <f>T("2018")</f>
        <v>2018</v>
      </c>
      <c r="B1569" t="str">
        <f>T("Entidad sin personalidad jurídica (art. 35.4 LGT) ")</f>
        <v xml:space="preserve">Entidad sin personalidad jurídica (art. 35.4 LGT) </v>
      </c>
      <c r="C1569" t="str">
        <f>T("CARABANCHEL         ")</f>
        <v xml:space="preserve">CARABANCHEL         </v>
      </c>
      <c r="D1569" t="str">
        <f>T("VISTA ALEGRE        ")</f>
        <v xml:space="preserve">VISTA ALEGRE        </v>
      </c>
      <c r="E1569" t="str">
        <f>T("CI ")</f>
        <v xml:space="preserve">CI </v>
      </c>
      <c r="F1569" t="str">
        <f>T("CICLOMOTORES   ")</f>
        <v xml:space="preserve">CICLOMOTORES   </v>
      </c>
      <c r="G1569" t="str">
        <f>T("todos                                             ")</f>
        <v xml:space="preserve">todos                                             </v>
      </c>
      <c r="I1569">
        <v>1</v>
      </c>
    </row>
    <row r="1570" spans="1:9">
      <c r="A1570" t="str">
        <f>T("2018")</f>
        <v>2018</v>
      </c>
      <c r="B1570" t="str">
        <f>T("FISICO                                            ")</f>
        <v xml:space="preserve">FISICO                                            </v>
      </c>
      <c r="C1570" t="str">
        <f>T("CARABANCHEL         ")</f>
        <v xml:space="preserve">CARABANCHEL         </v>
      </c>
      <c r="D1570" t="str">
        <f>T("COMILLAS            ")</f>
        <v xml:space="preserve">COMILLAS            </v>
      </c>
      <c r="E1570" t="str">
        <f>T("CI ")</f>
        <v xml:space="preserve">CI </v>
      </c>
      <c r="F1570" t="str">
        <f>T("CICLOMOTORES   ")</f>
        <v xml:space="preserve">CICLOMOTORES   </v>
      </c>
      <c r="G1570" t="str">
        <f>T("todos                                             ")</f>
        <v xml:space="preserve">todos                                             </v>
      </c>
      <c r="I1570">
        <v>22</v>
      </c>
    </row>
    <row r="1571" spans="1:9">
      <c r="A1571" t="str">
        <f>T("2018")</f>
        <v>2018</v>
      </c>
      <c r="B1571" t="str">
        <f>T("FISICO                                            ")</f>
        <v xml:space="preserve">FISICO                                            </v>
      </c>
      <c r="C1571" t="str">
        <f>T("CARABANCHEL         ")</f>
        <v xml:space="preserve">CARABANCHEL         </v>
      </c>
      <c r="D1571" t="str">
        <f>T("OPAÑEL              ")</f>
        <v xml:space="preserve">OPAÑEL              </v>
      </c>
      <c r="E1571" t="str">
        <f>T("CI ")</f>
        <v xml:space="preserve">CI </v>
      </c>
      <c r="F1571" t="str">
        <f>T("CICLOMOTORES   ")</f>
        <v xml:space="preserve">CICLOMOTORES   </v>
      </c>
      <c r="G1571" t="str">
        <f>T("todos                                             ")</f>
        <v xml:space="preserve">todos                                             </v>
      </c>
      <c r="I1571">
        <v>21</v>
      </c>
    </row>
    <row r="1572" spans="1:9">
      <c r="A1572" t="str">
        <f>T("2018")</f>
        <v>2018</v>
      </c>
      <c r="B1572" t="str">
        <f>T("FISICO                                            ")</f>
        <v xml:space="preserve">FISICO                                            </v>
      </c>
      <c r="C1572" t="str">
        <f>T("CARABANCHEL         ")</f>
        <v xml:space="preserve">CARABANCHEL         </v>
      </c>
      <c r="D1572" t="str">
        <f>T("SAN ISIDRO          ")</f>
        <v xml:space="preserve">SAN ISIDRO          </v>
      </c>
      <c r="E1572" t="str">
        <f>T("CI ")</f>
        <v xml:space="preserve">CI </v>
      </c>
      <c r="F1572" t="str">
        <f>T("CICLOMOTORES   ")</f>
        <v xml:space="preserve">CICLOMOTORES   </v>
      </c>
      <c r="G1572" t="str">
        <f>T("todos                                             ")</f>
        <v xml:space="preserve">todos                                             </v>
      </c>
      <c r="I1572">
        <v>41</v>
      </c>
    </row>
    <row r="1573" spans="1:9">
      <c r="A1573" t="str">
        <f>T("2018")</f>
        <v>2018</v>
      </c>
      <c r="B1573" t="str">
        <f>T("FISICO                                            ")</f>
        <v xml:space="preserve">FISICO                                            </v>
      </c>
      <c r="C1573" t="str">
        <f>T("CARABANCHEL         ")</f>
        <v xml:space="preserve">CARABANCHEL         </v>
      </c>
      <c r="D1573" t="str">
        <f>T("VISTA ALEGRE        ")</f>
        <v xml:space="preserve">VISTA ALEGRE        </v>
      </c>
      <c r="E1573" t="str">
        <f>T("CI ")</f>
        <v xml:space="preserve">CI </v>
      </c>
      <c r="F1573" t="str">
        <f>T("CICLOMOTORES   ")</f>
        <v xml:space="preserve">CICLOMOTORES   </v>
      </c>
      <c r="G1573" t="str">
        <f>T("todos                                             ")</f>
        <v xml:space="preserve">todos                                             </v>
      </c>
      <c r="I1573">
        <v>39</v>
      </c>
    </row>
    <row r="1574" spans="1:9">
      <c r="A1574" t="str">
        <f>T("2018")</f>
        <v>2018</v>
      </c>
      <c r="B1574" t="str">
        <f>T("FISICO                                            ")</f>
        <v xml:space="preserve">FISICO                                            </v>
      </c>
      <c r="C1574" t="str">
        <f>T("CARABANCHEL         ")</f>
        <v xml:space="preserve">CARABANCHEL         </v>
      </c>
      <c r="D1574" t="str">
        <f>T("PUERTA BONITA       ")</f>
        <v xml:space="preserve">PUERTA BONITA       </v>
      </c>
      <c r="E1574" t="str">
        <f>T("CI ")</f>
        <v xml:space="preserve">CI </v>
      </c>
      <c r="F1574" t="str">
        <f>T("CICLOMOTORES   ")</f>
        <v xml:space="preserve">CICLOMOTORES   </v>
      </c>
      <c r="G1574" t="str">
        <f>T("todos                                             ")</f>
        <v xml:space="preserve">todos                                             </v>
      </c>
      <c r="I1574">
        <v>27</v>
      </c>
    </row>
    <row r="1575" spans="1:9">
      <c r="A1575" t="str">
        <f>T("2018")</f>
        <v>2018</v>
      </c>
      <c r="B1575" t="str">
        <f>T("FISICO                                            ")</f>
        <v xml:space="preserve">FISICO                                            </v>
      </c>
      <c r="C1575" t="str">
        <f>T("CARABANCHEL         ")</f>
        <v xml:space="preserve">CARABANCHEL         </v>
      </c>
      <c r="D1575" t="str">
        <f>T("BUENAVISTA          ")</f>
        <v xml:space="preserve">BUENAVISTA          </v>
      </c>
      <c r="E1575" t="str">
        <f>T("CI ")</f>
        <v xml:space="preserve">CI </v>
      </c>
      <c r="F1575" t="str">
        <f>T("CICLOMOTORES   ")</f>
        <v xml:space="preserve">CICLOMOTORES   </v>
      </c>
      <c r="G1575" t="str">
        <f>T("todos                                             ")</f>
        <v xml:space="preserve">todos                                             </v>
      </c>
      <c r="I1575">
        <v>22</v>
      </c>
    </row>
    <row r="1576" spans="1:9">
      <c r="A1576" t="str">
        <f>T("2018")</f>
        <v>2018</v>
      </c>
      <c r="B1576" t="str">
        <f>T("FISICO                                            ")</f>
        <v xml:space="preserve">FISICO                                            </v>
      </c>
      <c r="C1576" t="str">
        <f>T("CARABANCHEL         ")</f>
        <v xml:space="preserve">CARABANCHEL         </v>
      </c>
      <c r="D1576" t="str">
        <f>T("ABRANTES            ")</f>
        <v xml:space="preserve">ABRANTES            </v>
      </c>
      <c r="E1576" t="str">
        <f>T("CI ")</f>
        <v xml:space="preserve">CI </v>
      </c>
      <c r="F1576" t="str">
        <f>T("CICLOMOTORES   ")</f>
        <v xml:space="preserve">CICLOMOTORES   </v>
      </c>
      <c r="G1576" t="str">
        <f>T("todos                                             ")</f>
        <v xml:space="preserve">todos                                             </v>
      </c>
      <c r="I1576">
        <v>35</v>
      </c>
    </row>
    <row r="1577" spans="1:9">
      <c r="A1577" t="str">
        <f>T("2018")</f>
        <v>2018</v>
      </c>
      <c r="B1577" t="str">
        <f>T("JURIDICO                                          ")</f>
        <v xml:space="preserve">JURIDICO                                          </v>
      </c>
      <c r="C1577" t="str">
        <f>T("CARABANCHEL         ")</f>
        <v xml:space="preserve">CARABANCHEL         </v>
      </c>
      <c r="D1577" t="str">
        <f>T("COMILLAS            ")</f>
        <v xml:space="preserve">COMILLAS            </v>
      </c>
      <c r="E1577" t="str">
        <f>T("CI ")</f>
        <v xml:space="preserve">CI </v>
      </c>
      <c r="F1577" t="str">
        <f>T("CICLOMOTORES   ")</f>
        <v xml:space="preserve">CICLOMOTORES   </v>
      </c>
      <c r="G1577" t="str">
        <f>T("todos                                             ")</f>
        <v xml:space="preserve">todos                                             </v>
      </c>
      <c r="I1577">
        <v>1</v>
      </c>
    </row>
    <row r="1578" spans="1:9">
      <c r="A1578" t="str">
        <f>T("2018")</f>
        <v>2018</v>
      </c>
      <c r="B1578" t="str">
        <f>T("JURIDICO                                          ")</f>
        <v xml:space="preserve">JURIDICO                                          </v>
      </c>
      <c r="C1578" t="str">
        <f>T("CARABANCHEL         ")</f>
        <v xml:space="preserve">CARABANCHEL         </v>
      </c>
      <c r="D1578" t="str">
        <f>T("SAN ISIDRO          ")</f>
        <v xml:space="preserve">SAN ISIDRO          </v>
      </c>
      <c r="E1578" t="str">
        <f>T("CI ")</f>
        <v xml:space="preserve">CI </v>
      </c>
      <c r="F1578" t="str">
        <f>T("CICLOMOTORES   ")</f>
        <v xml:space="preserve">CICLOMOTORES   </v>
      </c>
      <c r="G1578" t="str">
        <f>T("todos                                             ")</f>
        <v xml:space="preserve">todos                                             </v>
      </c>
      <c r="I1578">
        <v>1</v>
      </c>
    </row>
    <row r="1579" spans="1:9">
      <c r="A1579" t="str">
        <f>T("2018")</f>
        <v>2018</v>
      </c>
      <c r="B1579" t="str">
        <f>T("JURIDICO                                          ")</f>
        <v xml:space="preserve">JURIDICO                                          </v>
      </c>
      <c r="C1579" t="str">
        <f>T("CARABANCHEL         ")</f>
        <v xml:space="preserve">CARABANCHEL         </v>
      </c>
      <c r="D1579" t="str">
        <f>T("PUERTA BONITA       ")</f>
        <v xml:space="preserve">PUERTA BONITA       </v>
      </c>
      <c r="E1579" t="str">
        <f>T("CI ")</f>
        <v xml:space="preserve">CI </v>
      </c>
      <c r="F1579" t="str">
        <f>T("CICLOMOTORES   ")</f>
        <v xml:space="preserve">CICLOMOTORES   </v>
      </c>
      <c r="G1579" t="str">
        <f>T("todos                                             ")</f>
        <v xml:space="preserve">todos                                             </v>
      </c>
      <c r="I1579">
        <v>1</v>
      </c>
    </row>
    <row r="1580" spans="1:9">
      <c r="A1580" t="str">
        <f>T("2018")</f>
        <v>2018</v>
      </c>
      <c r="B1580" t="str">
        <f>T("FISICO                                            ")</f>
        <v xml:space="preserve">FISICO                                            </v>
      </c>
      <c r="C1580" t="str">
        <f>T("CARABANCHEL         ")</f>
        <v xml:space="preserve">CARABANCHEL         </v>
      </c>
      <c r="D1580" t="str">
        <f>T("COMILLAS            ")</f>
        <v xml:space="preserve">COMILLAS            </v>
      </c>
      <c r="E1580" t="str">
        <f>T("MT ")</f>
        <v xml:space="preserve">MT </v>
      </c>
      <c r="F1580" t="str">
        <f>T("MOTOCICLETAS   ")</f>
        <v xml:space="preserve">MOTOCICLETAS   </v>
      </c>
      <c r="G1580" t="str">
        <f>T("De menos de 125,01 CENTIMETROS CUBICOS            ")</f>
        <v xml:space="preserve">De menos de 125,01 CENTIMETROS CUBICOS            </v>
      </c>
      <c r="H1580" t="str">
        <f>T("ELÉCTRICO                                         ")</f>
        <v xml:space="preserve">ELÉCTRICO                                         </v>
      </c>
      <c r="I1580">
        <v>1</v>
      </c>
    </row>
    <row r="1581" spans="1:9">
      <c r="A1581" t="str">
        <f>T("2018")</f>
        <v>2018</v>
      </c>
      <c r="B1581" t="str">
        <f>T("FISICO                                            ")</f>
        <v xml:space="preserve">FISICO                                            </v>
      </c>
      <c r="C1581" t="str">
        <f>T("CARABANCHEL         ")</f>
        <v xml:space="preserve">CARABANCHEL         </v>
      </c>
      <c r="D1581" t="str">
        <f>T("BUENAVISTA          ")</f>
        <v xml:space="preserve">BUENAVISTA          </v>
      </c>
      <c r="E1581" t="str">
        <f>T("MT ")</f>
        <v xml:space="preserve">MT </v>
      </c>
      <c r="F1581" t="str">
        <f>T("MOTOCICLETAS   ")</f>
        <v xml:space="preserve">MOTOCICLETAS   </v>
      </c>
      <c r="G1581" t="str">
        <f>T("De menos de 125,01 CENTIMETROS CUBICOS            ")</f>
        <v xml:space="preserve">De menos de 125,01 CENTIMETROS CUBICOS            </v>
      </c>
      <c r="H1581" t="str">
        <f>T("ELÉCTRICO                                         ")</f>
        <v xml:space="preserve">ELÉCTRICO                                         </v>
      </c>
      <c r="I1581">
        <v>1</v>
      </c>
    </row>
    <row r="1582" spans="1:9">
      <c r="A1582" t="str">
        <f>T("2018")</f>
        <v>2018</v>
      </c>
      <c r="B1582" t="str">
        <f>T("FISICO                                            ")</f>
        <v xml:space="preserve">FISICO                                            </v>
      </c>
      <c r="C1582" t="str">
        <f>T("CARABANCHEL         ")</f>
        <v xml:space="preserve">CARABANCHEL         </v>
      </c>
      <c r="D1582" t="str">
        <f>T("ABRANTES            ")</f>
        <v xml:space="preserve">ABRANTES            </v>
      </c>
      <c r="E1582" t="str">
        <f>T("MT ")</f>
        <v xml:space="preserve">MT </v>
      </c>
      <c r="F1582" t="str">
        <f>T("MOTOCICLETAS   ")</f>
        <v xml:space="preserve">MOTOCICLETAS   </v>
      </c>
      <c r="G1582" t="str">
        <f>T("De menos de 125,01 CENTIMETROS CUBICOS            ")</f>
        <v xml:space="preserve">De menos de 125,01 CENTIMETROS CUBICOS            </v>
      </c>
      <c r="H1582" t="str">
        <f>T("ELÉCTRICO                                         ")</f>
        <v xml:space="preserve">ELÉCTRICO                                         </v>
      </c>
      <c r="I1582">
        <v>1</v>
      </c>
    </row>
    <row r="1583" spans="1:9">
      <c r="A1583" t="str">
        <f>T("2018")</f>
        <v>2018</v>
      </c>
      <c r="B1583" t="str">
        <f>T("JURIDICO                                          ")</f>
        <v xml:space="preserve">JURIDICO                                          </v>
      </c>
      <c r="C1583" t="str">
        <f>T("CARABANCHEL         ")</f>
        <v xml:space="preserve">CARABANCHEL         </v>
      </c>
      <c r="D1583" t="str">
        <f>T("COMILLAS            ")</f>
        <v xml:space="preserve">COMILLAS            </v>
      </c>
      <c r="E1583" t="str">
        <f>T("MT ")</f>
        <v xml:space="preserve">MT </v>
      </c>
      <c r="F1583" t="str">
        <f>T("MOTOCICLETAS   ")</f>
        <v xml:space="preserve">MOTOCICLETAS   </v>
      </c>
      <c r="G1583" t="str">
        <f>T("De menos de 125,01 CENTIMETROS CUBICOS            ")</f>
        <v xml:space="preserve">De menos de 125,01 CENTIMETROS CUBICOS            </v>
      </c>
      <c r="H1583" t="str">
        <f>T("ELÉCTRICO                                         ")</f>
        <v xml:space="preserve">ELÉCTRICO                                         </v>
      </c>
      <c r="I1583">
        <v>1</v>
      </c>
    </row>
    <row r="1584" spans="1:9">
      <c r="A1584" t="str">
        <f>T("2018")</f>
        <v>2018</v>
      </c>
      <c r="B1584" t="str">
        <f>T("JURIDICO                                          ")</f>
        <v xml:space="preserve">JURIDICO                                          </v>
      </c>
      <c r="C1584" t="str">
        <f>T("CARABANCHEL         ")</f>
        <v xml:space="preserve">CARABANCHEL         </v>
      </c>
      <c r="D1584" t="str">
        <f>T("OPAÑEL              ")</f>
        <v xml:space="preserve">OPAÑEL              </v>
      </c>
      <c r="E1584" t="str">
        <f>T("MT ")</f>
        <v xml:space="preserve">MT </v>
      </c>
      <c r="F1584" t="str">
        <f>T("MOTOCICLETAS   ")</f>
        <v xml:space="preserve">MOTOCICLETAS   </v>
      </c>
      <c r="G1584" t="str">
        <f>T("De menos de 125,01 CENTIMETROS CUBICOS            ")</f>
        <v xml:space="preserve">De menos de 125,01 CENTIMETROS CUBICOS            </v>
      </c>
      <c r="H1584" t="str">
        <f>T("ELÉCTRICO                                         ")</f>
        <v xml:space="preserve">ELÉCTRICO                                         </v>
      </c>
      <c r="I1584">
        <v>1</v>
      </c>
    </row>
    <row r="1585" spans="1:9">
      <c r="A1585" t="str">
        <f>T("2018")</f>
        <v>2018</v>
      </c>
      <c r="B1585" t="str">
        <f>T("JURIDICO                                          ")</f>
        <v xml:space="preserve">JURIDICO                                          </v>
      </c>
      <c r="C1585" t="str">
        <f>T("CARABANCHEL         ")</f>
        <v xml:space="preserve">CARABANCHEL         </v>
      </c>
      <c r="D1585" t="str">
        <f>T("VISTA ALEGRE        ")</f>
        <v xml:space="preserve">VISTA ALEGRE        </v>
      </c>
      <c r="E1585" t="str">
        <f>T("MT ")</f>
        <v xml:space="preserve">MT </v>
      </c>
      <c r="F1585" t="str">
        <f>T("MOTOCICLETAS   ")</f>
        <v xml:space="preserve">MOTOCICLETAS   </v>
      </c>
      <c r="G1585" t="str">
        <f>T("De menos de 125,01 CENTIMETROS CUBICOS            ")</f>
        <v xml:space="preserve">De menos de 125,01 CENTIMETROS CUBICOS            </v>
      </c>
      <c r="H1585" t="str">
        <f>T("ELÉCTRICO                                         ")</f>
        <v xml:space="preserve">ELÉCTRICO                                         </v>
      </c>
      <c r="I1585">
        <v>1</v>
      </c>
    </row>
    <row r="1586" spans="1:9">
      <c r="A1586" t="str">
        <f>T("2018")</f>
        <v>2018</v>
      </c>
      <c r="B1586" t="str">
        <f>T("JURIDICO                                          ")</f>
        <v xml:space="preserve">JURIDICO                                          </v>
      </c>
      <c r="C1586" t="str">
        <f>T("CARABANCHEL         ")</f>
        <v xml:space="preserve">CARABANCHEL         </v>
      </c>
      <c r="D1586" t="str">
        <f>T("BUENAVISTA          ")</f>
        <v xml:space="preserve">BUENAVISTA          </v>
      </c>
      <c r="E1586" t="str">
        <f>T("MT ")</f>
        <v xml:space="preserve">MT </v>
      </c>
      <c r="F1586" t="str">
        <f>T("MOTOCICLETAS   ")</f>
        <v xml:space="preserve">MOTOCICLETAS   </v>
      </c>
      <c r="G1586" t="str">
        <f>T("De menos de 125,01 CENTIMETROS CUBICOS            ")</f>
        <v xml:space="preserve">De menos de 125,01 CENTIMETROS CUBICOS            </v>
      </c>
      <c r="H1586" t="str">
        <f>T("ELÉCTRICO                                         ")</f>
        <v xml:space="preserve">ELÉCTRICO                                         </v>
      </c>
      <c r="I1586">
        <v>1</v>
      </c>
    </row>
    <row r="1587" spans="1:9">
      <c r="A1587" t="str">
        <f>T("2018")</f>
        <v>2018</v>
      </c>
      <c r="B1587" t="str">
        <f>T("Entidad sin personalidad jurídica (art. 35.4 LGT) ")</f>
        <v xml:space="preserve">Entidad sin personalidad jurídica (art. 35.4 LGT) </v>
      </c>
      <c r="C1587" t="str">
        <f>T("CARABANCHEL         ")</f>
        <v xml:space="preserve">CARABANCHEL         </v>
      </c>
      <c r="D1587" t="str">
        <f>T("COMILLAS            ")</f>
        <v xml:space="preserve">COMILLAS            </v>
      </c>
      <c r="E1587" t="str">
        <f>T("MT ")</f>
        <v xml:space="preserve">MT </v>
      </c>
      <c r="F1587" t="str">
        <f>T("MOTOCICLETAS   ")</f>
        <v xml:space="preserve">MOTOCICLETAS   </v>
      </c>
      <c r="G1587" t="str">
        <f>T("De menos de 125,01 CENTIMETROS CUBICOS            ")</f>
        <v xml:space="preserve">De menos de 125,01 CENTIMETROS CUBICOS            </v>
      </c>
      <c r="H1587" t="str">
        <f>T("GASOLINA                                          ")</f>
        <v xml:space="preserve">GASOLINA                                          </v>
      </c>
      <c r="I1587">
        <v>1</v>
      </c>
    </row>
    <row r="1588" spans="1:9">
      <c r="A1588" t="str">
        <f>T("2018")</f>
        <v>2018</v>
      </c>
      <c r="B1588" t="str">
        <f>T("Entidad sin personalidad jurídica (art. 35.4 LGT) ")</f>
        <v xml:space="preserve">Entidad sin personalidad jurídica (art. 35.4 LGT) </v>
      </c>
      <c r="C1588" t="str">
        <f>T("CARABANCHEL         ")</f>
        <v xml:space="preserve">CARABANCHEL         </v>
      </c>
      <c r="D1588" t="str">
        <f>T("COMILLAS            ")</f>
        <v xml:space="preserve">COMILLAS            </v>
      </c>
      <c r="E1588" t="str">
        <f>T("MT ")</f>
        <v xml:space="preserve">MT </v>
      </c>
      <c r="F1588" t="str">
        <f>T("MOTOCICLETAS   ")</f>
        <v xml:space="preserve">MOTOCICLETAS   </v>
      </c>
      <c r="G1588" t="str">
        <f>T("De 125,01 a 250 CENTIMETROS CUBICOS               ")</f>
        <v xml:space="preserve">De 125,01 a 250 CENTIMETROS CUBICOS               </v>
      </c>
      <c r="H1588" t="str">
        <f>T("GASOLINA                                          ")</f>
        <v xml:space="preserve">GASOLINA                                          </v>
      </c>
      <c r="I1588">
        <v>4</v>
      </c>
    </row>
    <row r="1589" spans="1:9">
      <c r="A1589" t="str">
        <f>T("2018")</f>
        <v>2018</v>
      </c>
      <c r="B1589" t="str">
        <f>T("Entidad sin personalidad jurídica (art. 35.4 LGT) ")</f>
        <v xml:space="preserve">Entidad sin personalidad jurídica (art. 35.4 LGT) </v>
      </c>
      <c r="C1589" t="str">
        <f>T("CARABANCHEL         ")</f>
        <v xml:space="preserve">CARABANCHEL         </v>
      </c>
      <c r="D1589" t="str">
        <f>T("COMILLAS            ")</f>
        <v xml:space="preserve">COMILLAS            </v>
      </c>
      <c r="E1589" t="str">
        <f>T("MT ")</f>
        <v xml:space="preserve">MT </v>
      </c>
      <c r="F1589" t="str">
        <f>T("MOTOCICLETAS   ")</f>
        <v xml:space="preserve">MOTOCICLETAS   </v>
      </c>
      <c r="G1589" t="str">
        <f>T("De 250,01 a 500 CENTIMETROS CUBICOS               ")</f>
        <v xml:space="preserve">De 250,01 a 500 CENTIMETROS CUBICOS               </v>
      </c>
      <c r="H1589" t="str">
        <f>T("GASOLINA                                          ")</f>
        <v xml:space="preserve">GASOLINA                                          </v>
      </c>
      <c r="I1589">
        <v>1</v>
      </c>
    </row>
    <row r="1590" spans="1:9">
      <c r="A1590" t="str">
        <f>T("2018")</f>
        <v>2018</v>
      </c>
      <c r="B1590" t="str">
        <f>T("Entidad sin personalidad jurídica (art. 35.4 LGT) ")</f>
        <v xml:space="preserve">Entidad sin personalidad jurídica (art. 35.4 LGT) </v>
      </c>
      <c r="C1590" t="str">
        <f>T("CARABANCHEL         ")</f>
        <v xml:space="preserve">CARABANCHEL         </v>
      </c>
      <c r="D1590" t="str">
        <f>T("COMILLAS            ")</f>
        <v xml:space="preserve">COMILLAS            </v>
      </c>
      <c r="E1590" t="str">
        <f>T("MT ")</f>
        <v xml:space="preserve">MT </v>
      </c>
      <c r="F1590" t="str">
        <f>T("MOTOCICLETAS   ")</f>
        <v xml:space="preserve">MOTOCICLETAS   </v>
      </c>
      <c r="G1590" t="str">
        <f>T("De 500,01 a 1.000 CENTIMETROS CUBICOS             ")</f>
        <v xml:space="preserve">De 500,01 a 1.000 CENTIMETROS CUBICOS             </v>
      </c>
      <c r="H1590" t="str">
        <f>T("GASOLINA                                          ")</f>
        <v xml:space="preserve">GASOLINA                                          </v>
      </c>
      <c r="I1590">
        <v>2</v>
      </c>
    </row>
    <row r="1591" spans="1:9">
      <c r="A1591" t="str">
        <f>T("2018")</f>
        <v>2018</v>
      </c>
      <c r="B1591" t="str">
        <f>T("Entidad sin personalidad jurídica (art. 35.4 LGT) ")</f>
        <v xml:space="preserve">Entidad sin personalidad jurídica (art. 35.4 LGT) </v>
      </c>
      <c r="C1591" t="str">
        <f>T("CARABANCHEL         ")</f>
        <v xml:space="preserve">CARABANCHEL         </v>
      </c>
      <c r="D1591" t="str">
        <f>T("OPAÑEL              ")</f>
        <v xml:space="preserve">OPAÑEL              </v>
      </c>
      <c r="E1591" t="str">
        <f>T("MT ")</f>
        <v xml:space="preserve">MT </v>
      </c>
      <c r="F1591" t="str">
        <f>T("MOTOCICLETAS   ")</f>
        <v xml:space="preserve">MOTOCICLETAS   </v>
      </c>
      <c r="G1591" t="str">
        <f>T("De menos de 125,01 CENTIMETROS CUBICOS            ")</f>
        <v xml:space="preserve">De menos de 125,01 CENTIMETROS CUBICOS            </v>
      </c>
      <c r="H1591" t="str">
        <f>T("GASOLINA                                          ")</f>
        <v xml:space="preserve">GASOLINA                                          </v>
      </c>
      <c r="I1591">
        <v>3</v>
      </c>
    </row>
    <row r="1592" spans="1:9">
      <c r="A1592" t="str">
        <f>T("2018")</f>
        <v>2018</v>
      </c>
      <c r="B1592" t="str">
        <f>T("Entidad sin personalidad jurídica (art. 35.4 LGT) ")</f>
        <v xml:space="preserve">Entidad sin personalidad jurídica (art. 35.4 LGT) </v>
      </c>
      <c r="C1592" t="str">
        <f>T("CARABANCHEL         ")</f>
        <v xml:space="preserve">CARABANCHEL         </v>
      </c>
      <c r="D1592" t="str">
        <f>T("OPAÑEL              ")</f>
        <v xml:space="preserve">OPAÑEL              </v>
      </c>
      <c r="E1592" t="str">
        <f>T("MT ")</f>
        <v xml:space="preserve">MT </v>
      </c>
      <c r="F1592" t="str">
        <f>T("MOTOCICLETAS   ")</f>
        <v xml:space="preserve">MOTOCICLETAS   </v>
      </c>
      <c r="G1592" t="str">
        <f>T("De 125,01 a 250 CENTIMETROS CUBICOS               ")</f>
        <v xml:space="preserve">De 125,01 a 250 CENTIMETROS CUBICOS               </v>
      </c>
      <c r="H1592" t="str">
        <f>T("GASOLINA                                          ")</f>
        <v xml:space="preserve">GASOLINA                                          </v>
      </c>
      <c r="I1592">
        <v>4</v>
      </c>
    </row>
    <row r="1593" spans="1:9">
      <c r="A1593" t="str">
        <f>T("2018")</f>
        <v>2018</v>
      </c>
      <c r="B1593" t="str">
        <f>T("Entidad sin personalidad jurídica (art. 35.4 LGT) ")</f>
        <v xml:space="preserve">Entidad sin personalidad jurídica (art. 35.4 LGT) </v>
      </c>
      <c r="C1593" t="str">
        <f>T("CARABANCHEL         ")</f>
        <v xml:space="preserve">CARABANCHEL         </v>
      </c>
      <c r="D1593" t="str">
        <f>T("OPAÑEL              ")</f>
        <v xml:space="preserve">OPAÑEL              </v>
      </c>
      <c r="E1593" t="str">
        <f>T("MT ")</f>
        <v xml:space="preserve">MT </v>
      </c>
      <c r="F1593" t="str">
        <f>T("MOTOCICLETAS   ")</f>
        <v xml:space="preserve">MOTOCICLETAS   </v>
      </c>
      <c r="G1593" t="str">
        <f>T("De 250,01 a 500 CENTIMETROS CUBICOS               ")</f>
        <v xml:space="preserve">De 250,01 a 500 CENTIMETROS CUBICOS               </v>
      </c>
      <c r="H1593" t="str">
        <f>T("GASOLINA                                          ")</f>
        <v xml:space="preserve">GASOLINA                                          </v>
      </c>
      <c r="I1593">
        <v>2</v>
      </c>
    </row>
    <row r="1594" spans="1:9">
      <c r="A1594" t="str">
        <f>T("2018")</f>
        <v>2018</v>
      </c>
      <c r="B1594" t="str">
        <f>T("Entidad sin personalidad jurídica (art. 35.4 LGT) ")</f>
        <v xml:space="preserve">Entidad sin personalidad jurídica (art. 35.4 LGT) </v>
      </c>
      <c r="C1594" t="str">
        <f>T("CARABANCHEL         ")</f>
        <v xml:space="preserve">CARABANCHEL         </v>
      </c>
      <c r="D1594" t="str">
        <f>T("OPAÑEL              ")</f>
        <v xml:space="preserve">OPAÑEL              </v>
      </c>
      <c r="E1594" t="str">
        <f>T("MT ")</f>
        <v xml:space="preserve">MT </v>
      </c>
      <c r="F1594" t="str">
        <f>T("MOTOCICLETAS   ")</f>
        <v xml:space="preserve">MOTOCICLETAS   </v>
      </c>
      <c r="G1594" t="str">
        <f>T("De 500,01 a 1.000 CENTIMETROS CUBICOS             ")</f>
        <v xml:space="preserve">De 500,01 a 1.000 CENTIMETROS CUBICOS             </v>
      </c>
      <c r="H1594" t="str">
        <f>T("GASOLINA                                          ")</f>
        <v xml:space="preserve">GASOLINA                                          </v>
      </c>
      <c r="I1594">
        <v>2</v>
      </c>
    </row>
    <row r="1595" spans="1:9">
      <c r="A1595" t="str">
        <f>T("2018")</f>
        <v>2018</v>
      </c>
      <c r="B1595" t="str">
        <f>T("Entidad sin personalidad jurídica (art. 35.4 LGT) ")</f>
        <v xml:space="preserve">Entidad sin personalidad jurídica (art. 35.4 LGT) </v>
      </c>
      <c r="C1595" t="str">
        <f>T("CARABANCHEL         ")</f>
        <v xml:space="preserve">CARABANCHEL         </v>
      </c>
      <c r="D1595" t="str">
        <f>T("SAN ISIDRO          ")</f>
        <v xml:space="preserve">SAN ISIDRO          </v>
      </c>
      <c r="E1595" t="str">
        <f>T("MT ")</f>
        <v xml:space="preserve">MT </v>
      </c>
      <c r="F1595" t="str">
        <f>T("MOTOCICLETAS   ")</f>
        <v xml:space="preserve">MOTOCICLETAS   </v>
      </c>
      <c r="G1595" t="str">
        <f>T("De menos de 125,01 CENTIMETROS CUBICOS            ")</f>
        <v xml:space="preserve">De menos de 125,01 CENTIMETROS CUBICOS            </v>
      </c>
      <c r="H1595" t="str">
        <f>T("GASOLINA                                          ")</f>
        <v xml:space="preserve">GASOLINA                                          </v>
      </c>
      <c r="I1595">
        <v>3</v>
      </c>
    </row>
    <row r="1596" spans="1:9">
      <c r="A1596" t="str">
        <f>T("2018")</f>
        <v>2018</v>
      </c>
      <c r="B1596" t="str">
        <f>T("Entidad sin personalidad jurídica (art. 35.4 LGT) ")</f>
        <v xml:space="preserve">Entidad sin personalidad jurídica (art. 35.4 LGT) </v>
      </c>
      <c r="C1596" t="str">
        <f>T("CARABANCHEL         ")</f>
        <v xml:space="preserve">CARABANCHEL         </v>
      </c>
      <c r="D1596" t="str">
        <f>T("SAN ISIDRO          ")</f>
        <v xml:space="preserve">SAN ISIDRO          </v>
      </c>
      <c r="E1596" t="str">
        <f>T("MT ")</f>
        <v xml:space="preserve">MT </v>
      </c>
      <c r="F1596" t="str">
        <f>T("MOTOCICLETAS   ")</f>
        <v xml:space="preserve">MOTOCICLETAS   </v>
      </c>
      <c r="G1596" t="str">
        <f>T("De 125,01 a 250 CENTIMETROS CUBICOS               ")</f>
        <v xml:space="preserve">De 125,01 a 250 CENTIMETROS CUBICOS               </v>
      </c>
      <c r="H1596" t="str">
        <f>T("GASOLINA                                          ")</f>
        <v xml:space="preserve">GASOLINA                                          </v>
      </c>
      <c r="I1596">
        <v>3</v>
      </c>
    </row>
    <row r="1597" spans="1:9">
      <c r="A1597" t="str">
        <f>T("2018")</f>
        <v>2018</v>
      </c>
      <c r="B1597" t="str">
        <f>T("Entidad sin personalidad jurídica (art. 35.4 LGT) ")</f>
        <v xml:space="preserve">Entidad sin personalidad jurídica (art. 35.4 LGT) </v>
      </c>
      <c r="C1597" t="str">
        <f>T("CARABANCHEL         ")</f>
        <v xml:space="preserve">CARABANCHEL         </v>
      </c>
      <c r="D1597" t="str">
        <f>T("SAN ISIDRO          ")</f>
        <v xml:space="preserve">SAN ISIDRO          </v>
      </c>
      <c r="E1597" t="str">
        <f>T("MT ")</f>
        <v xml:space="preserve">MT </v>
      </c>
      <c r="F1597" t="str">
        <f>T("MOTOCICLETAS   ")</f>
        <v xml:space="preserve">MOTOCICLETAS   </v>
      </c>
      <c r="G1597" t="str">
        <f>T("De 250,01 a 500 CENTIMETROS CUBICOS               ")</f>
        <v xml:space="preserve">De 250,01 a 500 CENTIMETROS CUBICOS               </v>
      </c>
      <c r="H1597" t="str">
        <f>T("GASOLINA                                          ")</f>
        <v xml:space="preserve">GASOLINA                                          </v>
      </c>
      <c r="I1597">
        <v>3</v>
      </c>
    </row>
    <row r="1598" spans="1:9">
      <c r="A1598" t="str">
        <f>T("2018")</f>
        <v>2018</v>
      </c>
      <c r="B1598" t="str">
        <f>T("Entidad sin personalidad jurídica (art. 35.4 LGT) ")</f>
        <v xml:space="preserve">Entidad sin personalidad jurídica (art. 35.4 LGT) </v>
      </c>
      <c r="C1598" t="str">
        <f>T("CARABANCHEL         ")</f>
        <v xml:space="preserve">CARABANCHEL         </v>
      </c>
      <c r="D1598" t="str">
        <f>T("SAN ISIDRO          ")</f>
        <v xml:space="preserve">SAN ISIDRO          </v>
      </c>
      <c r="E1598" t="str">
        <f>T("MT ")</f>
        <v xml:space="preserve">MT </v>
      </c>
      <c r="F1598" t="str">
        <f>T("MOTOCICLETAS   ")</f>
        <v xml:space="preserve">MOTOCICLETAS   </v>
      </c>
      <c r="G1598" t="str">
        <f>T("De 500,01 a 1.000 CENTIMETROS CUBICOS             ")</f>
        <v xml:space="preserve">De 500,01 a 1.000 CENTIMETROS CUBICOS             </v>
      </c>
      <c r="H1598" t="str">
        <f>T("GASOLINA                                          ")</f>
        <v xml:space="preserve">GASOLINA                                          </v>
      </c>
      <c r="I1598">
        <v>1</v>
      </c>
    </row>
    <row r="1599" spans="1:9">
      <c r="A1599" t="str">
        <f>T("2018")</f>
        <v>2018</v>
      </c>
      <c r="B1599" t="str">
        <f>T("Entidad sin personalidad jurídica (art. 35.4 LGT) ")</f>
        <v xml:space="preserve">Entidad sin personalidad jurídica (art. 35.4 LGT) </v>
      </c>
      <c r="C1599" t="str">
        <f>T("CARABANCHEL         ")</f>
        <v xml:space="preserve">CARABANCHEL         </v>
      </c>
      <c r="D1599" t="str">
        <f>T("VISTA ALEGRE        ")</f>
        <v xml:space="preserve">VISTA ALEGRE        </v>
      </c>
      <c r="E1599" t="str">
        <f>T("MT ")</f>
        <v xml:space="preserve">MT </v>
      </c>
      <c r="F1599" t="str">
        <f>T("MOTOCICLETAS   ")</f>
        <v xml:space="preserve">MOTOCICLETAS   </v>
      </c>
      <c r="G1599" t="str">
        <f>T("De menos de 125,01 CENTIMETROS CUBICOS            ")</f>
        <v xml:space="preserve">De menos de 125,01 CENTIMETROS CUBICOS            </v>
      </c>
      <c r="H1599" t="str">
        <f>T("GASOLINA                                          ")</f>
        <v xml:space="preserve">GASOLINA                                          </v>
      </c>
      <c r="I1599">
        <v>11</v>
      </c>
    </row>
    <row r="1600" spans="1:9">
      <c r="A1600" t="str">
        <f>T("2018")</f>
        <v>2018</v>
      </c>
      <c r="B1600" t="str">
        <f>T("Entidad sin personalidad jurídica (art. 35.4 LGT) ")</f>
        <v xml:space="preserve">Entidad sin personalidad jurídica (art. 35.4 LGT) </v>
      </c>
      <c r="C1600" t="str">
        <f>T("CARABANCHEL         ")</f>
        <v xml:space="preserve">CARABANCHEL         </v>
      </c>
      <c r="D1600" t="str">
        <f>T("VISTA ALEGRE        ")</f>
        <v xml:space="preserve">VISTA ALEGRE        </v>
      </c>
      <c r="E1600" t="str">
        <f>T("MT ")</f>
        <v xml:space="preserve">MT </v>
      </c>
      <c r="F1600" t="str">
        <f>T("MOTOCICLETAS   ")</f>
        <v xml:space="preserve">MOTOCICLETAS   </v>
      </c>
      <c r="G1600" t="str">
        <f>T("De 125,01 a 250 CENTIMETROS CUBICOS               ")</f>
        <v xml:space="preserve">De 125,01 a 250 CENTIMETROS CUBICOS               </v>
      </c>
      <c r="H1600" t="str">
        <f>T("GASOLINA                                          ")</f>
        <v xml:space="preserve">GASOLINA                                          </v>
      </c>
      <c r="I1600">
        <v>2</v>
      </c>
    </row>
    <row r="1601" spans="1:9">
      <c r="A1601" t="str">
        <f>T("2018")</f>
        <v>2018</v>
      </c>
      <c r="B1601" t="str">
        <f>T("Entidad sin personalidad jurídica (art. 35.4 LGT) ")</f>
        <v xml:space="preserve">Entidad sin personalidad jurídica (art. 35.4 LGT) </v>
      </c>
      <c r="C1601" t="str">
        <f>T("CARABANCHEL         ")</f>
        <v xml:space="preserve">CARABANCHEL         </v>
      </c>
      <c r="D1601" t="str">
        <f>T("VISTA ALEGRE        ")</f>
        <v xml:space="preserve">VISTA ALEGRE        </v>
      </c>
      <c r="E1601" t="str">
        <f>T("MT ")</f>
        <v xml:space="preserve">MT </v>
      </c>
      <c r="F1601" t="str">
        <f>T("MOTOCICLETAS   ")</f>
        <v xml:space="preserve">MOTOCICLETAS   </v>
      </c>
      <c r="G1601" t="str">
        <f>T("De 250,01 a 500 CENTIMETROS CUBICOS               ")</f>
        <v xml:space="preserve">De 250,01 a 500 CENTIMETROS CUBICOS               </v>
      </c>
      <c r="H1601" t="str">
        <f>T("GASOLINA                                          ")</f>
        <v xml:space="preserve">GASOLINA                                          </v>
      </c>
      <c r="I1601">
        <v>1</v>
      </c>
    </row>
    <row r="1602" spans="1:9">
      <c r="A1602" t="str">
        <f>T("2018")</f>
        <v>2018</v>
      </c>
      <c r="B1602" t="str">
        <f>T("Entidad sin personalidad jurídica (art. 35.4 LGT) ")</f>
        <v xml:space="preserve">Entidad sin personalidad jurídica (art. 35.4 LGT) </v>
      </c>
      <c r="C1602" t="str">
        <f>T("CARABANCHEL         ")</f>
        <v xml:space="preserve">CARABANCHEL         </v>
      </c>
      <c r="D1602" t="str">
        <f>T("PUERTA BONITA       ")</f>
        <v xml:space="preserve">PUERTA BONITA       </v>
      </c>
      <c r="E1602" t="str">
        <f>T("MT ")</f>
        <v xml:space="preserve">MT </v>
      </c>
      <c r="F1602" t="str">
        <f>T("MOTOCICLETAS   ")</f>
        <v xml:space="preserve">MOTOCICLETAS   </v>
      </c>
      <c r="G1602" t="str">
        <f>T("De menos de 125,01 CENTIMETROS CUBICOS            ")</f>
        <v xml:space="preserve">De menos de 125,01 CENTIMETROS CUBICOS            </v>
      </c>
      <c r="H1602" t="str">
        <f>T("GASOLINA                                          ")</f>
        <v xml:space="preserve">GASOLINA                                          </v>
      </c>
      <c r="I1602">
        <v>2</v>
      </c>
    </row>
    <row r="1603" spans="1:9">
      <c r="A1603" t="str">
        <f>T("2018")</f>
        <v>2018</v>
      </c>
      <c r="B1603" t="str">
        <f>T("Entidad sin personalidad jurídica (art. 35.4 LGT) ")</f>
        <v xml:space="preserve">Entidad sin personalidad jurídica (art. 35.4 LGT) </v>
      </c>
      <c r="C1603" t="str">
        <f>T("CARABANCHEL         ")</f>
        <v xml:space="preserve">CARABANCHEL         </v>
      </c>
      <c r="D1603" t="str">
        <f>T("PUERTA BONITA       ")</f>
        <v xml:space="preserve">PUERTA BONITA       </v>
      </c>
      <c r="E1603" t="str">
        <f>T("MT ")</f>
        <v xml:space="preserve">MT </v>
      </c>
      <c r="F1603" t="str">
        <f>T("MOTOCICLETAS   ")</f>
        <v xml:space="preserve">MOTOCICLETAS   </v>
      </c>
      <c r="G1603" t="str">
        <f>T("De 125,01 a 250 CENTIMETROS CUBICOS               ")</f>
        <v xml:space="preserve">De 125,01 a 250 CENTIMETROS CUBICOS               </v>
      </c>
      <c r="H1603" t="str">
        <f>T("GASOLINA                                          ")</f>
        <v xml:space="preserve">GASOLINA                                          </v>
      </c>
      <c r="I1603">
        <v>3</v>
      </c>
    </row>
    <row r="1604" spans="1:9">
      <c r="A1604" t="str">
        <f>T("2018")</f>
        <v>2018</v>
      </c>
      <c r="B1604" t="str">
        <f>T("Entidad sin personalidad jurídica (art. 35.4 LGT) ")</f>
        <v xml:space="preserve">Entidad sin personalidad jurídica (art. 35.4 LGT) </v>
      </c>
      <c r="C1604" t="str">
        <f>T("CARABANCHEL         ")</f>
        <v xml:space="preserve">CARABANCHEL         </v>
      </c>
      <c r="D1604" t="str">
        <f>T("BUENAVISTA          ")</f>
        <v xml:space="preserve">BUENAVISTA          </v>
      </c>
      <c r="E1604" t="str">
        <f>T("MT ")</f>
        <v xml:space="preserve">MT </v>
      </c>
      <c r="F1604" t="str">
        <f>T("MOTOCICLETAS   ")</f>
        <v xml:space="preserve">MOTOCICLETAS   </v>
      </c>
      <c r="G1604" t="str">
        <f>T("De 125,01 a 250 CENTIMETROS CUBICOS               ")</f>
        <v xml:space="preserve">De 125,01 a 250 CENTIMETROS CUBICOS               </v>
      </c>
      <c r="H1604" t="str">
        <f>T("GASOLINA                                          ")</f>
        <v xml:space="preserve">GASOLINA                                          </v>
      </c>
      <c r="I1604">
        <v>1</v>
      </c>
    </row>
    <row r="1605" spans="1:9">
      <c r="A1605" t="str">
        <f>T("2018")</f>
        <v>2018</v>
      </c>
      <c r="B1605" t="str">
        <f>T("Entidad sin personalidad jurídica (art. 35.4 LGT) ")</f>
        <v xml:space="preserve">Entidad sin personalidad jurídica (art. 35.4 LGT) </v>
      </c>
      <c r="C1605" t="str">
        <f>T("CARABANCHEL         ")</f>
        <v xml:space="preserve">CARABANCHEL         </v>
      </c>
      <c r="D1605" t="str">
        <f>T("ABRANTES            ")</f>
        <v xml:space="preserve">ABRANTES            </v>
      </c>
      <c r="E1605" t="str">
        <f>T("MT ")</f>
        <v xml:space="preserve">MT </v>
      </c>
      <c r="F1605" t="str">
        <f>T("MOTOCICLETAS   ")</f>
        <v xml:space="preserve">MOTOCICLETAS   </v>
      </c>
      <c r="G1605" t="str">
        <f>T("De menos de 125,01 CENTIMETROS CUBICOS            ")</f>
        <v xml:space="preserve">De menos de 125,01 CENTIMETROS CUBICOS            </v>
      </c>
      <c r="H1605" t="str">
        <f>T("GASOLINA                                          ")</f>
        <v xml:space="preserve">GASOLINA                                          </v>
      </c>
      <c r="I1605">
        <v>5</v>
      </c>
    </row>
    <row r="1606" spans="1:9">
      <c r="A1606" t="str">
        <f>T("2018")</f>
        <v>2018</v>
      </c>
      <c r="B1606" t="str">
        <f>T("Entidad sin personalidad jurídica (art. 35.4 LGT) ")</f>
        <v xml:space="preserve">Entidad sin personalidad jurídica (art. 35.4 LGT) </v>
      </c>
      <c r="C1606" t="str">
        <f>T("CARABANCHEL         ")</f>
        <v xml:space="preserve">CARABANCHEL         </v>
      </c>
      <c r="D1606" t="str">
        <f>T("ABRANTES            ")</f>
        <v xml:space="preserve">ABRANTES            </v>
      </c>
      <c r="E1606" t="str">
        <f>T("MT ")</f>
        <v xml:space="preserve">MT </v>
      </c>
      <c r="F1606" t="str">
        <f>T("MOTOCICLETAS   ")</f>
        <v xml:space="preserve">MOTOCICLETAS   </v>
      </c>
      <c r="G1606" t="str">
        <f>T("De 125,01 a 250 CENTIMETROS CUBICOS               ")</f>
        <v xml:space="preserve">De 125,01 a 250 CENTIMETROS CUBICOS               </v>
      </c>
      <c r="H1606" t="str">
        <f>T("GASOLINA                                          ")</f>
        <v xml:space="preserve">GASOLINA                                          </v>
      </c>
      <c r="I1606">
        <v>5</v>
      </c>
    </row>
    <row r="1607" spans="1:9">
      <c r="A1607" t="str">
        <f>T("2018")</f>
        <v>2018</v>
      </c>
      <c r="B1607" t="str">
        <f>T("Entidad sin personalidad jurídica (art. 35.4 LGT) ")</f>
        <v xml:space="preserve">Entidad sin personalidad jurídica (art. 35.4 LGT) </v>
      </c>
      <c r="C1607" t="str">
        <f>T("CARABANCHEL         ")</f>
        <v xml:space="preserve">CARABANCHEL         </v>
      </c>
      <c r="D1607" t="str">
        <f>T("ABRANTES            ")</f>
        <v xml:space="preserve">ABRANTES            </v>
      </c>
      <c r="E1607" t="str">
        <f>T("MT ")</f>
        <v xml:space="preserve">MT </v>
      </c>
      <c r="F1607" t="str">
        <f>T("MOTOCICLETAS   ")</f>
        <v xml:space="preserve">MOTOCICLETAS   </v>
      </c>
      <c r="G1607" t="str">
        <f>T("De 250,01 a 500 CENTIMETROS CUBICOS               ")</f>
        <v xml:space="preserve">De 250,01 a 500 CENTIMETROS CUBICOS               </v>
      </c>
      <c r="H1607" t="str">
        <f>T("GASOLINA                                          ")</f>
        <v xml:space="preserve">GASOLINA                                          </v>
      </c>
      <c r="I1607">
        <v>3</v>
      </c>
    </row>
    <row r="1608" spans="1:9">
      <c r="A1608" t="str">
        <f>T("2018")</f>
        <v>2018</v>
      </c>
      <c r="B1608" t="str">
        <f>T("FISICO                                            ")</f>
        <v xml:space="preserve">FISICO                                            </v>
      </c>
      <c r="C1608" t="str">
        <f>T("CARABANCHEL         ")</f>
        <v xml:space="preserve">CARABANCHEL         </v>
      </c>
      <c r="D1608" t="str">
        <f>T("SIN BARRIO          ")</f>
        <v xml:space="preserve">SIN BARRIO          </v>
      </c>
      <c r="E1608" t="str">
        <f>T("MT ")</f>
        <v xml:space="preserve">MT </v>
      </c>
      <c r="F1608" t="str">
        <f>T("MOTOCICLETAS   ")</f>
        <v xml:space="preserve">MOTOCICLETAS   </v>
      </c>
      <c r="G1608" t="str">
        <f>T("De menos de 125,01 CENTIMETROS CUBICOS            ")</f>
        <v xml:space="preserve">De menos de 125,01 CENTIMETROS CUBICOS            </v>
      </c>
      <c r="H1608" t="str">
        <f>T("GASOLINA                                          ")</f>
        <v xml:space="preserve">GASOLINA                                          </v>
      </c>
      <c r="I1608">
        <v>22</v>
      </c>
    </row>
    <row r="1609" spans="1:9">
      <c r="A1609" t="str">
        <f>T("2018")</f>
        <v>2018</v>
      </c>
      <c r="B1609" t="str">
        <f>T("FISICO                                            ")</f>
        <v xml:space="preserve">FISICO                                            </v>
      </c>
      <c r="C1609" t="str">
        <f>T("CARABANCHEL         ")</f>
        <v xml:space="preserve">CARABANCHEL         </v>
      </c>
      <c r="D1609" t="str">
        <f>T("SIN BARRIO          ")</f>
        <v xml:space="preserve">SIN BARRIO          </v>
      </c>
      <c r="E1609" t="str">
        <f>T("MT ")</f>
        <v xml:space="preserve">MT </v>
      </c>
      <c r="F1609" t="str">
        <f>T("MOTOCICLETAS   ")</f>
        <v xml:space="preserve">MOTOCICLETAS   </v>
      </c>
      <c r="G1609" t="str">
        <f>T("De 125,01 a 250 CENTIMETROS CUBICOS               ")</f>
        <v xml:space="preserve">De 125,01 a 250 CENTIMETROS CUBICOS               </v>
      </c>
      <c r="H1609" t="str">
        <f>T("GASOLINA                                          ")</f>
        <v xml:space="preserve">GASOLINA                                          </v>
      </c>
      <c r="I1609">
        <v>8</v>
      </c>
    </row>
    <row r="1610" spans="1:9">
      <c r="A1610" t="str">
        <f>T("2018")</f>
        <v>2018</v>
      </c>
      <c r="B1610" t="str">
        <f>T("FISICO                                            ")</f>
        <v xml:space="preserve">FISICO                                            </v>
      </c>
      <c r="C1610" t="str">
        <f>T("CARABANCHEL         ")</f>
        <v xml:space="preserve">CARABANCHEL         </v>
      </c>
      <c r="D1610" t="str">
        <f>T("SIN BARRIO          ")</f>
        <v xml:space="preserve">SIN BARRIO          </v>
      </c>
      <c r="E1610" t="str">
        <f>T("MT ")</f>
        <v xml:space="preserve">MT </v>
      </c>
      <c r="F1610" t="str">
        <f>T("MOTOCICLETAS   ")</f>
        <v xml:space="preserve">MOTOCICLETAS   </v>
      </c>
      <c r="G1610" t="str">
        <f>T("De 250,01 a 500 CENTIMETROS CUBICOS               ")</f>
        <v xml:space="preserve">De 250,01 a 500 CENTIMETROS CUBICOS               </v>
      </c>
      <c r="H1610" t="str">
        <f>T("GASOLINA                                          ")</f>
        <v xml:space="preserve">GASOLINA                                          </v>
      </c>
      <c r="I1610">
        <v>5</v>
      </c>
    </row>
    <row r="1611" spans="1:9">
      <c r="A1611" t="str">
        <f>T("2018")</f>
        <v>2018</v>
      </c>
      <c r="B1611" t="str">
        <f>T("FISICO                                            ")</f>
        <v xml:space="preserve">FISICO                                            </v>
      </c>
      <c r="C1611" t="str">
        <f>T("CARABANCHEL         ")</f>
        <v xml:space="preserve">CARABANCHEL         </v>
      </c>
      <c r="D1611" t="str">
        <f>T("SIN BARRIO          ")</f>
        <v xml:space="preserve">SIN BARRIO          </v>
      </c>
      <c r="E1611" t="str">
        <f>T("MT ")</f>
        <v xml:space="preserve">MT </v>
      </c>
      <c r="F1611" t="str">
        <f>T("MOTOCICLETAS   ")</f>
        <v xml:space="preserve">MOTOCICLETAS   </v>
      </c>
      <c r="G1611" t="str">
        <f>T("De 500,01 a 1.000 CENTIMETROS CUBICOS             ")</f>
        <v xml:space="preserve">De 500,01 a 1.000 CENTIMETROS CUBICOS             </v>
      </c>
      <c r="H1611" t="str">
        <f>T("GASOLINA                                          ")</f>
        <v xml:space="preserve">GASOLINA                                          </v>
      </c>
      <c r="I1611">
        <v>14</v>
      </c>
    </row>
    <row r="1612" spans="1:9">
      <c r="A1612" t="str">
        <f>T("2018")</f>
        <v>2018</v>
      </c>
      <c r="B1612" t="str">
        <f>T("FISICO                                            ")</f>
        <v xml:space="preserve">FISICO                                            </v>
      </c>
      <c r="C1612" t="str">
        <f>T("CARABANCHEL         ")</f>
        <v xml:space="preserve">CARABANCHEL         </v>
      </c>
      <c r="D1612" t="str">
        <f>T("SIN BARRIO          ")</f>
        <v xml:space="preserve">SIN BARRIO          </v>
      </c>
      <c r="E1612" t="str">
        <f>T("MT ")</f>
        <v xml:space="preserve">MT </v>
      </c>
      <c r="F1612" t="str">
        <f>T("MOTOCICLETAS   ")</f>
        <v xml:space="preserve">MOTOCICLETAS   </v>
      </c>
      <c r="G1612" t="str">
        <f>T("De 1.000,01 CENTIMETROS CUBICOS en adelante       ")</f>
        <v xml:space="preserve">De 1.000,01 CENTIMETROS CUBICOS en adelante       </v>
      </c>
      <c r="H1612" t="str">
        <f>T("GASOLINA                                          ")</f>
        <v xml:space="preserve">GASOLINA                                          </v>
      </c>
      <c r="I1612">
        <v>2</v>
      </c>
    </row>
    <row r="1613" spans="1:9">
      <c r="A1613" t="str">
        <f>T("2018")</f>
        <v>2018</v>
      </c>
      <c r="B1613" t="str">
        <f>T("FISICO                                            ")</f>
        <v xml:space="preserve">FISICO                                            </v>
      </c>
      <c r="C1613" t="str">
        <f>T("CARABANCHEL         ")</f>
        <v xml:space="preserve">CARABANCHEL         </v>
      </c>
      <c r="D1613" t="str">
        <f>T("COMILLAS            ")</f>
        <v xml:space="preserve">COMILLAS            </v>
      </c>
      <c r="E1613" t="str">
        <f>T("MT ")</f>
        <v xml:space="preserve">MT </v>
      </c>
      <c r="F1613" t="str">
        <f>T("MOTOCICLETAS   ")</f>
        <v xml:space="preserve">MOTOCICLETAS   </v>
      </c>
      <c r="G1613" t="str">
        <f>T("De menos de 125,01 CENTIMETROS CUBICOS            ")</f>
        <v xml:space="preserve">De menos de 125,01 CENTIMETROS CUBICOS            </v>
      </c>
      <c r="H1613" t="str">
        <f>T("GASOLINA                                          ")</f>
        <v xml:space="preserve">GASOLINA                                          </v>
      </c>
      <c r="I1613">
        <v>383</v>
      </c>
    </row>
    <row r="1614" spans="1:9">
      <c r="A1614" t="str">
        <f>T("2018")</f>
        <v>2018</v>
      </c>
      <c r="B1614" t="str">
        <f>T("FISICO                                            ")</f>
        <v xml:space="preserve">FISICO                                            </v>
      </c>
      <c r="C1614" t="str">
        <f>T("CARABANCHEL         ")</f>
        <v xml:space="preserve">CARABANCHEL         </v>
      </c>
      <c r="D1614" t="str">
        <f>T("COMILLAS            ")</f>
        <v xml:space="preserve">COMILLAS            </v>
      </c>
      <c r="E1614" t="str">
        <f>T("MT ")</f>
        <v xml:space="preserve">MT </v>
      </c>
      <c r="F1614" t="str">
        <f>T("MOTOCICLETAS   ")</f>
        <v xml:space="preserve">MOTOCICLETAS   </v>
      </c>
      <c r="G1614" t="str">
        <f>T("De 125,01 a 250 CENTIMETROS CUBICOS               ")</f>
        <v xml:space="preserve">De 125,01 a 250 CENTIMETROS CUBICOS               </v>
      </c>
      <c r="H1614" t="str">
        <f>T("GASOLINA                                          ")</f>
        <v xml:space="preserve">GASOLINA                                          </v>
      </c>
      <c r="I1614">
        <v>140</v>
      </c>
    </row>
    <row r="1615" spans="1:9">
      <c r="A1615" t="str">
        <f>T("2018")</f>
        <v>2018</v>
      </c>
      <c r="B1615" t="str">
        <f>T("FISICO                                            ")</f>
        <v xml:space="preserve">FISICO                                            </v>
      </c>
      <c r="C1615" t="str">
        <f>T("CARABANCHEL         ")</f>
        <v xml:space="preserve">CARABANCHEL         </v>
      </c>
      <c r="D1615" t="str">
        <f>T("COMILLAS            ")</f>
        <v xml:space="preserve">COMILLAS            </v>
      </c>
      <c r="E1615" t="str">
        <f>T("MT ")</f>
        <v xml:space="preserve">MT </v>
      </c>
      <c r="F1615" t="str">
        <f>T("MOTOCICLETAS   ")</f>
        <v xml:space="preserve">MOTOCICLETAS   </v>
      </c>
      <c r="G1615" t="str">
        <f>T("De 250,01 a 500 CENTIMETROS CUBICOS               ")</f>
        <v xml:space="preserve">De 250,01 a 500 CENTIMETROS CUBICOS               </v>
      </c>
      <c r="H1615" t="str">
        <f>T("GASOLINA                                          ")</f>
        <v xml:space="preserve">GASOLINA                                          </v>
      </c>
      <c r="I1615">
        <v>88</v>
      </c>
    </row>
    <row r="1616" spans="1:9">
      <c r="A1616" t="str">
        <f>T("2018")</f>
        <v>2018</v>
      </c>
      <c r="B1616" t="str">
        <f>T("FISICO                                            ")</f>
        <v xml:space="preserve">FISICO                                            </v>
      </c>
      <c r="C1616" t="str">
        <f>T("CARABANCHEL         ")</f>
        <v xml:space="preserve">CARABANCHEL         </v>
      </c>
      <c r="D1616" t="str">
        <f>T("COMILLAS            ")</f>
        <v xml:space="preserve">COMILLAS            </v>
      </c>
      <c r="E1616" t="str">
        <f>T("MT ")</f>
        <v xml:space="preserve">MT </v>
      </c>
      <c r="F1616" t="str">
        <f>T("MOTOCICLETAS   ")</f>
        <v xml:space="preserve">MOTOCICLETAS   </v>
      </c>
      <c r="G1616" t="str">
        <f>T("De 500,01 a 1.000 CENTIMETROS CUBICOS             ")</f>
        <v xml:space="preserve">De 500,01 a 1.000 CENTIMETROS CUBICOS             </v>
      </c>
      <c r="H1616" t="str">
        <f>T("GASOLINA                                          ")</f>
        <v xml:space="preserve">GASOLINA                                          </v>
      </c>
      <c r="I1616">
        <v>175</v>
      </c>
    </row>
    <row r="1617" spans="1:9">
      <c r="A1617" t="str">
        <f>T("2018")</f>
        <v>2018</v>
      </c>
      <c r="B1617" t="str">
        <f>T("FISICO                                            ")</f>
        <v xml:space="preserve">FISICO                                            </v>
      </c>
      <c r="C1617" t="str">
        <f>T("CARABANCHEL         ")</f>
        <v xml:space="preserve">CARABANCHEL         </v>
      </c>
      <c r="D1617" t="str">
        <f>T("COMILLAS            ")</f>
        <v xml:space="preserve">COMILLAS            </v>
      </c>
      <c r="E1617" t="str">
        <f>T("MT ")</f>
        <v xml:space="preserve">MT </v>
      </c>
      <c r="F1617" t="str">
        <f>T("MOTOCICLETAS   ")</f>
        <v xml:space="preserve">MOTOCICLETAS   </v>
      </c>
      <c r="G1617" t="str">
        <f>T("De 1.000,01 CENTIMETROS CUBICOS en adelante       ")</f>
        <v xml:space="preserve">De 1.000,01 CENTIMETROS CUBICOS en adelante       </v>
      </c>
      <c r="H1617" t="str">
        <f>T("GASOLINA                                          ")</f>
        <v xml:space="preserve">GASOLINA                                          </v>
      </c>
      <c r="I1617">
        <v>36</v>
      </c>
    </row>
    <row r="1618" spans="1:9">
      <c r="A1618" t="str">
        <f>T("2018")</f>
        <v>2018</v>
      </c>
      <c r="B1618" t="str">
        <f>T("FISICO                                            ")</f>
        <v xml:space="preserve">FISICO                                            </v>
      </c>
      <c r="C1618" t="str">
        <f>T("CARABANCHEL         ")</f>
        <v xml:space="preserve">CARABANCHEL         </v>
      </c>
      <c r="D1618" t="str">
        <f>T("OPAÑEL              ")</f>
        <v xml:space="preserve">OPAÑEL              </v>
      </c>
      <c r="E1618" t="str">
        <f>T("MT ")</f>
        <v xml:space="preserve">MT </v>
      </c>
      <c r="F1618" t="str">
        <f>T("MOTOCICLETAS   ")</f>
        <v xml:space="preserve">MOTOCICLETAS   </v>
      </c>
      <c r="G1618" t="str">
        <f>T("De menos de 125,01 CENTIMETROS CUBICOS            ")</f>
        <v xml:space="preserve">De menos de 125,01 CENTIMETROS CUBICOS            </v>
      </c>
      <c r="H1618" t="str">
        <f>T("GASOLINA                                          ")</f>
        <v xml:space="preserve">GASOLINA                                          </v>
      </c>
      <c r="I1618">
        <v>408</v>
      </c>
    </row>
    <row r="1619" spans="1:9">
      <c r="A1619" t="str">
        <f>T("2018")</f>
        <v>2018</v>
      </c>
      <c r="B1619" t="str">
        <f>T("FISICO                                            ")</f>
        <v xml:space="preserve">FISICO                                            </v>
      </c>
      <c r="C1619" t="str">
        <f>T("CARABANCHEL         ")</f>
        <v xml:space="preserve">CARABANCHEL         </v>
      </c>
      <c r="D1619" t="str">
        <f>T("OPAÑEL              ")</f>
        <v xml:space="preserve">OPAÑEL              </v>
      </c>
      <c r="E1619" t="str">
        <f>T("MT ")</f>
        <v xml:space="preserve">MT </v>
      </c>
      <c r="F1619" t="str">
        <f>T("MOTOCICLETAS   ")</f>
        <v xml:space="preserve">MOTOCICLETAS   </v>
      </c>
      <c r="G1619" t="str">
        <f>T("De 125,01 a 250 CENTIMETROS CUBICOS               ")</f>
        <v xml:space="preserve">De 125,01 a 250 CENTIMETROS CUBICOS               </v>
      </c>
      <c r="H1619" t="str">
        <f>T("GASOLINA                                          ")</f>
        <v xml:space="preserve">GASOLINA                                          </v>
      </c>
      <c r="I1619">
        <v>132</v>
      </c>
    </row>
    <row r="1620" spans="1:9">
      <c r="A1620" t="str">
        <f>T("2018")</f>
        <v>2018</v>
      </c>
      <c r="B1620" t="str">
        <f>T("FISICO                                            ")</f>
        <v xml:space="preserve">FISICO                                            </v>
      </c>
      <c r="C1620" t="str">
        <f>T("CARABANCHEL         ")</f>
        <v xml:space="preserve">CARABANCHEL         </v>
      </c>
      <c r="D1620" t="str">
        <f>T("OPAÑEL              ")</f>
        <v xml:space="preserve">OPAÑEL              </v>
      </c>
      <c r="E1620" t="str">
        <f>T("MT ")</f>
        <v xml:space="preserve">MT </v>
      </c>
      <c r="F1620" t="str">
        <f>T("MOTOCICLETAS   ")</f>
        <v xml:space="preserve">MOTOCICLETAS   </v>
      </c>
      <c r="G1620" t="str">
        <f>T("De 250,01 a 500 CENTIMETROS CUBICOS               ")</f>
        <v xml:space="preserve">De 250,01 a 500 CENTIMETROS CUBICOS               </v>
      </c>
      <c r="H1620" t="str">
        <f>T("GASOLINA                                          ")</f>
        <v xml:space="preserve">GASOLINA                                          </v>
      </c>
      <c r="I1620">
        <v>114</v>
      </c>
    </row>
    <row r="1621" spans="1:9">
      <c r="A1621" t="str">
        <f>T("2018")</f>
        <v>2018</v>
      </c>
      <c r="B1621" t="str">
        <f>T("FISICO                                            ")</f>
        <v xml:space="preserve">FISICO                                            </v>
      </c>
      <c r="C1621" t="str">
        <f>T("CARABANCHEL         ")</f>
        <v xml:space="preserve">CARABANCHEL         </v>
      </c>
      <c r="D1621" t="str">
        <f>T("OPAÑEL              ")</f>
        <v xml:space="preserve">OPAÑEL              </v>
      </c>
      <c r="E1621" t="str">
        <f>T("MT ")</f>
        <v xml:space="preserve">MT </v>
      </c>
      <c r="F1621" t="str">
        <f>T("MOTOCICLETAS   ")</f>
        <v xml:space="preserve">MOTOCICLETAS   </v>
      </c>
      <c r="G1621" t="str">
        <f>T("De 500,01 a 1.000 CENTIMETROS CUBICOS             ")</f>
        <v xml:space="preserve">De 500,01 a 1.000 CENTIMETROS CUBICOS             </v>
      </c>
      <c r="H1621" t="str">
        <f>T("GASOLINA                                          ")</f>
        <v xml:space="preserve">GASOLINA                                          </v>
      </c>
      <c r="I1621">
        <v>239</v>
      </c>
    </row>
    <row r="1622" spans="1:9">
      <c r="A1622" t="str">
        <f>T("2018")</f>
        <v>2018</v>
      </c>
      <c r="B1622" t="str">
        <f>T("FISICO                                            ")</f>
        <v xml:space="preserve">FISICO                                            </v>
      </c>
      <c r="C1622" t="str">
        <f>T("CARABANCHEL         ")</f>
        <v xml:space="preserve">CARABANCHEL         </v>
      </c>
      <c r="D1622" t="str">
        <f>T("OPAÑEL              ")</f>
        <v xml:space="preserve">OPAÑEL              </v>
      </c>
      <c r="E1622" t="str">
        <f>T("MT ")</f>
        <v xml:space="preserve">MT </v>
      </c>
      <c r="F1622" t="str">
        <f>T("MOTOCICLETAS   ")</f>
        <v xml:space="preserve">MOTOCICLETAS   </v>
      </c>
      <c r="G1622" t="str">
        <f>T("De 1.000,01 CENTIMETROS CUBICOS en adelante       ")</f>
        <v xml:space="preserve">De 1.000,01 CENTIMETROS CUBICOS en adelante       </v>
      </c>
      <c r="H1622" t="str">
        <f>T("GASOLINA                                          ")</f>
        <v xml:space="preserve">GASOLINA                                          </v>
      </c>
      <c r="I1622">
        <v>38</v>
      </c>
    </row>
    <row r="1623" spans="1:9">
      <c r="A1623" t="str">
        <f>T("2018")</f>
        <v>2018</v>
      </c>
      <c r="B1623" t="str">
        <f>T("FISICO                                            ")</f>
        <v xml:space="preserve">FISICO                                            </v>
      </c>
      <c r="C1623" t="str">
        <f>T("CARABANCHEL         ")</f>
        <v xml:space="preserve">CARABANCHEL         </v>
      </c>
      <c r="D1623" t="str">
        <f>T("SAN ISIDRO          ")</f>
        <v xml:space="preserve">SAN ISIDRO          </v>
      </c>
      <c r="E1623" t="str">
        <f>T("MT ")</f>
        <v xml:space="preserve">MT </v>
      </c>
      <c r="F1623" t="str">
        <f>T("MOTOCICLETAS   ")</f>
        <v xml:space="preserve">MOTOCICLETAS   </v>
      </c>
      <c r="G1623" t="str">
        <f>T("De menos de 125,01 CENTIMETROS CUBICOS            ")</f>
        <v xml:space="preserve">De menos de 125,01 CENTIMETROS CUBICOS            </v>
      </c>
      <c r="H1623" t="str">
        <f>T("GASOLINA                                          ")</f>
        <v xml:space="preserve">GASOLINA                                          </v>
      </c>
      <c r="I1623">
        <v>572</v>
      </c>
    </row>
    <row r="1624" spans="1:9">
      <c r="A1624" t="str">
        <f>T("2018")</f>
        <v>2018</v>
      </c>
      <c r="B1624" t="str">
        <f>T("FISICO                                            ")</f>
        <v xml:space="preserve">FISICO                                            </v>
      </c>
      <c r="C1624" t="str">
        <f>T("CARABANCHEL         ")</f>
        <v xml:space="preserve">CARABANCHEL         </v>
      </c>
      <c r="D1624" t="str">
        <f>T("SAN ISIDRO          ")</f>
        <v xml:space="preserve">SAN ISIDRO          </v>
      </c>
      <c r="E1624" t="str">
        <f>T("MT ")</f>
        <v xml:space="preserve">MT </v>
      </c>
      <c r="F1624" t="str">
        <f>T("MOTOCICLETAS   ")</f>
        <v xml:space="preserve">MOTOCICLETAS   </v>
      </c>
      <c r="G1624" t="str">
        <f>T("De 125,01 a 250 CENTIMETROS CUBICOS               ")</f>
        <v xml:space="preserve">De 125,01 a 250 CENTIMETROS CUBICOS               </v>
      </c>
      <c r="H1624" t="str">
        <f>T("GASOLINA                                          ")</f>
        <v xml:space="preserve">GASOLINA                                          </v>
      </c>
      <c r="I1624">
        <v>187</v>
      </c>
    </row>
    <row r="1625" spans="1:9">
      <c r="A1625" t="str">
        <f>T("2018")</f>
        <v>2018</v>
      </c>
      <c r="B1625" t="str">
        <f>T("FISICO                                            ")</f>
        <v xml:space="preserve">FISICO                                            </v>
      </c>
      <c r="C1625" t="str">
        <f>T("CARABANCHEL         ")</f>
        <v xml:space="preserve">CARABANCHEL         </v>
      </c>
      <c r="D1625" t="str">
        <f>T("SAN ISIDRO          ")</f>
        <v xml:space="preserve">SAN ISIDRO          </v>
      </c>
      <c r="E1625" t="str">
        <f>T("MT ")</f>
        <v xml:space="preserve">MT </v>
      </c>
      <c r="F1625" t="str">
        <f>T("MOTOCICLETAS   ")</f>
        <v xml:space="preserve">MOTOCICLETAS   </v>
      </c>
      <c r="G1625" t="str">
        <f>T("De 250,01 a 500 CENTIMETROS CUBICOS               ")</f>
        <v xml:space="preserve">De 250,01 a 500 CENTIMETROS CUBICOS               </v>
      </c>
      <c r="H1625" t="str">
        <f>T("GASOLINA                                          ")</f>
        <v xml:space="preserve">GASOLINA                                          </v>
      </c>
      <c r="I1625">
        <v>133</v>
      </c>
    </row>
    <row r="1626" spans="1:9">
      <c r="A1626" t="str">
        <f>T("2018")</f>
        <v>2018</v>
      </c>
      <c r="B1626" t="str">
        <f>T("FISICO                                            ")</f>
        <v xml:space="preserve">FISICO                                            </v>
      </c>
      <c r="C1626" t="str">
        <f>T("CARABANCHEL         ")</f>
        <v xml:space="preserve">CARABANCHEL         </v>
      </c>
      <c r="D1626" t="str">
        <f>T("SAN ISIDRO          ")</f>
        <v xml:space="preserve">SAN ISIDRO          </v>
      </c>
      <c r="E1626" t="str">
        <f>T("MT ")</f>
        <v xml:space="preserve">MT </v>
      </c>
      <c r="F1626" t="str">
        <f>T("MOTOCICLETAS   ")</f>
        <v xml:space="preserve">MOTOCICLETAS   </v>
      </c>
      <c r="G1626" t="str">
        <f>T("De 500,01 a 1.000 CENTIMETROS CUBICOS             ")</f>
        <v xml:space="preserve">De 500,01 a 1.000 CENTIMETROS CUBICOS             </v>
      </c>
      <c r="H1626" t="str">
        <f>T("GASOLINA                                          ")</f>
        <v xml:space="preserve">GASOLINA                                          </v>
      </c>
      <c r="I1626">
        <v>295</v>
      </c>
    </row>
    <row r="1627" spans="1:9">
      <c r="A1627" t="str">
        <f>T("2018")</f>
        <v>2018</v>
      </c>
      <c r="B1627" t="str">
        <f>T("FISICO                                            ")</f>
        <v xml:space="preserve">FISICO                                            </v>
      </c>
      <c r="C1627" t="str">
        <f>T("CARABANCHEL         ")</f>
        <v xml:space="preserve">CARABANCHEL         </v>
      </c>
      <c r="D1627" t="str">
        <f>T("SAN ISIDRO          ")</f>
        <v xml:space="preserve">SAN ISIDRO          </v>
      </c>
      <c r="E1627" t="str">
        <f>T("MT ")</f>
        <v xml:space="preserve">MT </v>
      </c>
      <c r="F1627" t="str">
        <f>T("MOTOCICLETAS   ")</f>
        <v xml:space="preserve">MOTOCICLETAS   </v>
      </c>
      <c r="G1627" t="str">
        <f>T("De 1.000,01 CENTIMETROS CUBICOS en adelante       ")</f>
        <v xml:space="preserve">De 1.000,01 CENTIMETROS CUBICOS en adelante       </v>
      </c>
      <c r="H1627" t="str">
        <f>T("GASOLINA                                          ")</f>
        <v xml:space="preserve">GASOLINA                                          </v>
      </c>
      <c r="I1627">
        <v>43</v>
      </c>
    </row>
    <row r="1628" spans="1:9">
      <c r="A1628" t="str">
        <f>T("2018")</f>
        <v>2018</v>
      </c>
      <c r="B1628" t="str">
        <f>T("FISICO                                            ")</f>
        <v xml:space="preserve">FISICO                                            </v>
      </c>
      <c r="C1628" t="str">
        <f>T("CARABANCHEL         ")</f>
        <v xml:space="preserve">CARABANCHEL         </v>
      </c>
      <c r="D1628" t="str">
        <f>T("VISTA ALEGRE        ")</f>
        <v xml:space="preserve">VISTA ALEGRE        </v>
      </c>
      <c r="E1628" t="str">
        <f>T("MT ")</f>
        <v xml:space="preserve">MT </v>
      </c>
      <c r="F1628" t="str">
        <f>T("MOTOCICLETAS   ")</f>
        <v xml:space="preserve">MOTOCICLETAS   </v>
      </c>
      <c r="G1628" t="str">
        <f>T("De menos de 125,01 CENTIMETROS CUBICOS            ")</f>
        <v xml:space="preserve">De menos de 125,01 CENTIMETROS CUBICOS            </v>
      </c>
      <c r="H1628" t="str">
        <f>T("GASOLINA                                          ")</f>
        <v xml:space="preserve">GASOLINA                                          </v>
      </c>
      <c r="I1628">
        <v>498</v>
      </c>
    </row>
    <row r="1629" spans="1:9">
      <c r="A1629" t="str">
        <f>T("2018")</f>
        <v>2018</v>
      </c>
      <c r="B1629" t="str">
        <f>T("FISICO                                            ")</f>
        <v xml:space="preserve">FISICO                                            </v>
      </c>
      <c r="C1629" t="str">
        <f>T("CARABANCHEL         ")</f>
        <v xml:space="preserve">CARABANCHEL         </v>
      </c>
      <c r="D1629" t="str">
        <f>T("VISTA ALEGRE        ")</f>
        <v xml:space="preserve">VISTA ALEGRE        </v>
      </c>
      <c r="E1629" t="str">
        <f>T("MT ")</f>
        <v xml:space="preserve">MT </v>
      </c>
      <c r="F1629" t="str">
        <f>T("MOTOCICLETAS   ")</f>
        <v xml:space="preserve">MOTOCICLETAS   </v>
      </c>
      <c r="G1629" t="str">
        <f>T("De 125,01 a 250 CENTIMETROS CUBICOS               ")</f>
        <v xml:space="preserve">De 125,01 a 250 CENTIMETROS CUBICOS               </v>
      </c>
      <c r="H1629" t="str">
        <f>T("GASOLINA                                          ")</f>
        <v xml:space="preserve">GASOLINA                                          </v>
      </c>
      <c r="I1629">
        <v>157</v>
      </c>
    </row>
    <row r="1630" spans="1:9">
      <c r="A1630" t="str">
        <f>T("2018")</f>
        <v>2018</v>
      </c>
      <c r="B1630" t="str">
        <f>T("FISICO                                            ")</f>
        <v xml:space="preserve">FISICO                                            </v>
      </c>
      <c r="C1630" t="str">
        <f>T("CARABANCHEL         ")</f>
        <v xml:space="preserve">CARABANCHEL         </v>
      </c>
      <c r="D1630" t="str">
        <f>T("VISTA ALEGRE        ")</f>
        <v xml:space="preserve">VISTA ALEGRE        </v>
      </c>
      <c r="E1630" t="str">
        <f>T("MT ")</f>
        <v xml:space="preserve">MT </v>
      </c>
      <c r="F1630" t="str">
        <f>T("MOTOCICLETAS   ")</f>
        <v xml:space="preserve">MOTOCICLETAS   </v>
      </c>
      <c r="G1630" t="str">
        <f>T("De 250,01 a 500 CENTIMETROS CUBICOS               ")</f>
        <v xml:space="preserve">De 250,01 a 500 CENTIMETROS CUBICOS               </v>
      </c>
      <c r="H1630" t="str">
        <f>T("GASOLINA                                          ")</f>
        <v xml:space="preserve">GASOLINA                                          </v>
      </c>
      <c r="I1630">
        <v>122</v>
      </c>
    </row>
    <row r="1631" spans="1:9">
      <c r="A1631" t="str">
        <f>T("2018")</f>
        <v>2018</v>
      </c>
      <c r="B1631" t="str">
        <f>T("FISICO                                            ")</f>
        <v xml:space="preserve">FISICO                                            </v>
      </c>
      <c r="C1631" t="str">
        <f>T("CARABANCHEL         ")</f>
        <v xml:space="preserve">CARABANCHEL         </v>
      </c>
      <c r="D1631" t="str">
        <f>T("VISTA ALEGRE        ")</f>
        <v xml:space="preserve">VISTA ALEGRE        </v>
      </c>
      <c r="E1631" t="str">
        <f>T("MT ")</f>
        <v xml:space="preserve">MT </v>
      </c>
      <c r="F1631" t="str">
        <f>T("MOTOCICLETAS   ")</f>
        <v xml:space="preserve">MOTOCICLETAS   </v>
      </c>
      <c r="G1631" t="str">
        <f>T("De 500,01 a 1.000 CENTIMETROS CUBICOS             ")</f>
        <v xml:space="preserve">De 500,01 a 1.000 CENTIMETROS CUBICOS             </v>
      </c>
      <c r="H1631" t="str">
        <f>T("GASOLINA                                          ")</f>
        <v xml:space="preserve">GASOLINA                                          </v>
      </c>
      <c r="I1631">
        <v>313</v>
      </c>
    </row>
    <row r="1632" spans="1:9">
      <c r="A1632" t="str">
        <f>T("2018")</f>
        <v>2018</v>
      </c>
      <c r="B1632" t="str">
        <f>T("FISICO                                            ")</f>
        <v xml:space="preserve">FISICO                                            </v>
      </c>
      <c r="C1632" t="str">
        <f>T("CARABANCHEL         ")</f>
        <v xml:space="preserve">CARABANCHEL         </v>
      </c>
      <c r="D1632" t="str">
        <f>T("VISTA ALEGRE        ")</f>
        <v xml:space="preserve">VISTA ALEGRE        </v>
      </c>
      <c r="E1632" t="str">
        <f>T("MT ")</f>
        <v xml:space="preserve">MT </v>
      </c>
      <c r="F1632" t="str">
        <f>T("MOTOCICLETAS   ")</f>
        <v xml:space="preserve">MOTOCICLETAS   </v>
      </c>
      <c r="G1632" t="str">
        <f>T("De 1.000,01 CENTIMETROS CUBICOS en adelante       ")</f>
        <v xml:space="preserve">De 1.000,01 CENTIMETROS CUBICOS en adelante       </v>
      </c>
      <c r="H1632" t="str">
        <f>T("GASOLINA                                          ")</f>
        <v xml:space="preserve">GASOLINA                                          </v>
      </c>
      <c r="I1632">
        <v>55</v>
      </c>
    </row>
    <row r="1633" spans="1:9">
      <c r="A1633" t="str">
        <f>T("2018")</f>
        <v>2018</v>
      </c>
      <c r="B1633" t="str">
        <f>T("FISICO                                            ")</f>
        <v xml:space="preserve">FISICO                                            </v>
      </c>
      <c r="C1633" t="str">
        <f>T("CARABANCHEL         ")</f>
        <v xml:space="preserve">CARABANCHEL         </v>
      </c>
      <c r="D1633" t="str">
        <f>T("PUERTA BONITA       ")</f>
        <v xml:space="preserve">PUERTA BONITA       </v>
      </c>
      <c r="E1633" t="str">
        <f>T("MT ")</f>
        <v xml:space="preserve">MT </v>
      </c>
      <c r="F1633" t="str">
        <f>T("MOTOCICLETAS   ")</f>
        <v xml:space="preserve">MOTOCICLETAS   </v>
      </c>
      <c r="G1633" t="str">
        <f>T("De menos de 125,01 CENTIMETROS CUBICOS            ")</f>
        <v xml:space="preserve">De menos de 125,01 CENTIMETROS CUBICOS            </v>
      </c>
      <c r="H1633" t="str">
        <f>T("GASOLINA                                          ")</f>
        <v xml:space="preserve">GASOLINA                                          </v>
      </c>
      <c r="I1633">
        <v>367</v>
      </c>
    </row>
    <row r="1634" spans="1:9">
      <c r="A1634" t="str">
        <f>T("2018")</f>
        <v>2018</v>
      </c>
      <c r="B1634" t="str">
        <f>T("FISICO                                            ")</f>
        <v xml:space="preserve">FISICO                                            </v>
      </c>
      <c r="C1634" t="str">
        <f>T("CARABANCHEL         ")</f>
        <v xml:space="preserve">CARABANCHEL         </v>
      </c>
      <c r="D1634" t="str">
        <f>T("PUERTA BONITA       ")</f>
        <v xml:space="preserve">PUERTA BONITA       </v>
      </c>
      <c r="E1634" t="str">
        <f>T("MT ")</f>
        <v xml:space="preserve">MT </v>
      </c>
      <c r="F1634" t="str">
        <f>T("MOTOCICLETAS   ")</f>
        <v xml:space="preserve">MOTOCICLETAS   </v>
      </c>
      <c r="G1634" t="str">
        <f>T("De 125,01 a 250 CENTIMETROS CUBICOS               ")</f>
        <v xml:space="preserve">De 125,01 a 250 CENTIMETROS CUBICOS               </v>
      </c>
      <c r="H1634" t="str">
        <f>T("GASOLINA                                          ")</f>
        <v xml:space="preserve">GASOLINA                                          </v>
      </c>
      <c r="I1634">
        <v>116</v>
      </c>
    </row>
    <row r="1635" spans="1:9">
      <c r="A1635" t="str">
        <f>T("2018")</f>
        <v>2018</v>
      </c>
      <c r="B1635" t="str">
        <f>T("FISICO                                            ")</f>
        <v xml:space="preserve">FISICO                                            </v>
      </c>
      <c r="C1635" t="str">
        <f>T("CARABANCHEL         ")</f>
        <v xml:space="preserve">CARABANCHEL         </v>
      </c>
      <c r="D1635" t="str">
        <f>T("PUERTA BONITA       ")</f>
        <v xml:space="preserve">PUERTA BONITA       </v>
      </c>
      <c r="E1635" t="str">
        <f>T("MT ")</f>
        <v xml:space="preserve">MT </v>
      </c>
      <c r="F1635" t="str">
        <f>T("MOTOCICLETAS   ")</f>
        <v xml:space="preserve">MOTOCICLETAS   </v>
      </c>
      <c r="G1635" t="str">
        <f>T("De 250,01 a 500 CENTIMETROS CUBICOS               ")</f>
        <v xml:space="preserve">De 250,01 a 500 CENTIMETROS CUBICOS               </v>
      </c>
      <c r="H1635" t="str">
        <f>T("GASOLINA                                          ")</f>
        <v xml:space="preserve">GASOLINA                                          </v>
      </c>
      <c r="I1635">
        <v>122</v>
      </c>
    </row>
    <row r="1636" spans="1:9">
      <c r="A1636" t="str">
        <f>T("2018")</f>
        <v>2018</v>
      </c>
      <c r="B1636" t="str">
        <f>T("FISICO                                            ")</f>
        <v xml:space="preserve">FISICO                                            </v>
      </c>
      <c r="C1636" t="str">
        <f>T("CARABANCHEL         ")</f>
        <v xml:space="preserve">CARABANCHEL         </v>
      </c>
      <c r="D1636" t="str">
        <f>T("PUERTA BONITA       ")</f>
        <v xml:space="preserve">PUERTA BONITA       </v>
      </c>
      <c r="E1636" t="str">
        <f>T("MT ")</f>
        <v xml:space="preserve">MT </v>
      </c>
      <c r="F1636" t="str">
        <f>T("MOTOCICLETAS   ")</f>
        <v xml:space="preserve">MOTOCICLETAS   </v>
      </c>
      <c r="G1636" t="str">
        <f>T("De 500,01 a 1.000 CENTIMETROS CUBICOS             ")</f>
        <v xml:space="preserve">De 500,01 a 1.000 CENTIMETROS CUBICOS             </v>
      </c>
      <c r="H1636" t="str">
        <f>T("GASOLINA                                          ")</f>
        <v xml:space="preserve">GASOLINA                                          </v>
      </c>
      <c r="I1636">
        <v>242</v>
      </c>
    </row>
    <row r="1637" spans="1:9">
      <c r="A1637" t="str">
        <f>T("2018")</f>
        <v>2018</v>
      </c>
      <c r="B1637" t="str">
        <f>T("FISICO                                            ")</f>
        <v xml:space="preserve">FISICO                                            </v>
      </c>
      <c r="C1637" t="str">
        <f>T("CARABANCHEL         ")</f>
        <v xml:space="preserve">CARABANCHEL         </v>
      </c>
      <c r="D1637" t="str">
        <f>T("PUERTA BONITA       ")</f>
        <v xml:space="preserve">PUERTA BONITA       </v>
      </c>
      <c r="E1637" t="str">
        <f>T("MT ")</f>
        <v xml:space="preserve">MT </v>
      </c>
      <c r="F1637" t="str">
        <f>T("MOTOCICLETAS   ")</f>
        <v xml:space="preserve">MOTOCICLETAS   </v>
      </c>
      <c r="G1637" t="str">
        <f>T("De 1.000,01 CENTIMETROS CUBICOS en adelante       ")</f>
        <v xml:space="preserve">De 1.000,01 CENTIMETROS CUBICOS en adelante       </v>
      </c>
      <c r="H1637" t="str">
        <f>T("GASOLINA                                          ")</f>
        <v xml:space="preserve">GASOLINA                                          </v>
      </c>
      <c r="I1637">
        <v>50</v>
      </c>
    </row>
    <row r="1638" spans="1:9">
      <c r="A1638" t="str">
        <f>T("2018")</f>
        <v>2018</v>
      </c>
      <c r="B1638" t="str">
        <f>T("FISICO                                            ")</f>
        <v xml:space="preserve">FISICO                                            </v>
      </c>
      <c r="C1638" t="str">
        <f>T("CARABANCHEL         ")</f>
        <v xml:space="preserve">CARABANCHEL         </v>
      </c>
      <c r="D1638" t="str">
        <f>T("BUENAVISTA          ")</f>
        <v xml:space="preserve">BUENAVISTA          </v>
      </c>
      <c r="E1638" t="str">
        <f>T("MT ")</f>
        <v xml:space="preserve">MT </v>
      </c>
      <c r="F1638" t="str">
        <f>T("MOTOCICLETAS   ")</f>
        <v xml:space="preserve">MOTOCICLETAS   </v>
      </c>
      <c r="G1638" t="str">
        <f>T("De menos de 125,01 CENTIMETROS CUBICOS            ")</f>
        <v xml:space="preserve">De menos de 125,01 CENTIMETROS CUBICOS            </v>
      </c>
      <c r="H1638" t="str">
        <f>T("GASOLINA                                          ")</f>
        <v xml:space="preserve">GASOLINA                                          </v>
      </c>
      <c r="I1638">
        <v>558</v>
      </c>
    </row>
    <row r="1639" spans="1:9">
      <c r="A1639" t="str">
        <f>T("2018")</f>
        <v>2018</v>
      </c>
      <c r="B1639" t="str">
        <f>T("FISICO                                            ")</f>
        <v xml:space="preserve">FISICO                                            </v>
      </c>
      <c r="C1639" t="str">
        <f>T("CARABANCHEL         ")</f>
        <v xml:space="preserve">CARABANCHEL         </v>
      </c>
      <c r="D1639" t="str">
        <f>T("BUENAVISTA          ")</f>
        <v xml:space="preserve">BUENAVISTA          </v>
      </c>
      <c r="E1639" t="str">
        <f>T("MT ")</f>
        <v xml:space="preserve">MT </v>
      </c>
      <c r="F1639" t="str">
        <f>T("MOTOCICLETAS   ")</f>
        <v xml:space="preserve">MOTOCICLETAS   </v>
      </c>
      <c r="G1639" t="str">
        <f>T("De 125,01 a 250 CENTIMETROS CUBICOS               ")</f>
        <v xml:space="preserve">De 125,01 a 250 CENTIMETROS CUBICOS               </v>
      </c>
      <c r="H1639" t="str">
        <f>T("GASOLINA                                          ")</f>
        <v xml:space="preserve">GASOLINA                                          </v>
      </c>
      <c r="I1639">
        <v>183</v>
      </c>
    </row>
    <row r="1640" spans="1:9">
      <c r="A1640" t="str">
        <f>T("2018")</f>
        <v>2018</v>
      </c>
      <c r="B1640" t="str">
        <f>T("FISICO                                            ")</f>
        <v xml:space="preserve">FISICO                                            </v>
      </c>
      <c r="C1640" t="str">
        <f>T("CARABANCHEL         ")</f>
        <v xml:space="preserve">CARABANCHEL         </v>
      </c>
      <c r="D1640" t="str">
        <f>T("BUENAVISTA          ")</f>
        <v xml:space="preserve">BUENAVISTA          </v>
      </c>
      <c r="E1640" t="str">
        <f>T("MT ")</f>
        <v xml:space="preserve">MT </v>
      </c>
      <c r="F1640" t="str">
        <f>T("MOTOCICLETAS   ")</f>
        <v xml:space="preserve">MOTOCICLETAS   </v>
      </c>
      <c r="G1640" t="str">
        <f>T("De 250,01 a 500 CENTIMETROS CUBICOS               ")</f>
        <v xml:space="preserve">De 250,01 a 500 CENTIMETROS CUBICOS               </v>
      </c>
      <c r="H1640" t="str">
        <f>T("GASOLINA                                          ")</f>
        <v xml:space="preserve">GASOLINA                                          </v>
      </c>
      <c r="I1640">
        <v>242</v>
      </c>
    </row>
    <row r="1641" spans="1:9">
      <c r="A1641" t="str">
        <f>T("2018")</f>
        <v>2018</v>
      </c>
      <c r="B1641" t="str">
        <f>T("FISICO                                            ")</f>
        <v xml:space="preserve">FISICO                                            </v>
      </c>
      <c r="C1641" t="str">
        <f>T("CARABANCHEL         ")</f>
        <v xml:space="preserve">CARABANCHEL         </v>
      </c>
      <c r="D1641" t="str">
        <f>T("BUENAVISTA          ")</f>
        <v xml:space="preserve">BUENAVISTA          </v>
      </c>
      <c r="E1641" t="str">
        <f>T("MT ")</f>
        <v xml:space="preserve">MT </v>
      </c>
      <c r="F1641" t="str">
        <f>T("MOTOCICLETAS   ")</f>
        <v xml:space="preserve">MOTOCICLETAS   </v>
      </c>
      <c r="G1641" t="str">
        <f>T("De 500,01 a 1.000 CENTIMETROS CUBICOS             ")</f>
        <v xml:space="preserve">De 500,01 a 1.000 CENTIMETROS CUBICOS             </v>
      </c>
      <c r="H1641" t="str">
        <f>T("GASOLINA                                          ")</f>
        <v xml:space="preserve">GASOLINA                                          </v>
      </c>
      <c r="I1641">
        <v>478</v>
      </c>
    </row>
    <row r="1642" spans="1:9">
      <c r="A1642" t="str">
        <f>T("2018")</f>
        <v>2018</v>
      </c>
      <c r="B1642" t="str">
        <f>T("FISICO                                            ")</f>
        <v xml:space="preserve">FISICO                                            </v>
      </c>
      <c r="C1642" t="str">
        <f>T("CARABANCHEL         ")</f>
        <v xml:space="preserve">CARABANCHEL         </v>
      </c>
      <c r="D1642" t="str">
        <f>T("BUENAVISTA          ")</f>
        <v xml:space="preserve">BUENAVISTA          </v>
      </c>
      <c r="E1642" t="str">
        <f>T("MT ")</f>
        <v xml:space="preserve">MT </v>
      </c>
      <c r="F1642" t="str">
        <f>T("MOTOCICLETAS   ")</f>
        <v xml:space="preserve">MOTOCICLETAS   </v>
      </c>
      <c r="G1642" t="str">
        <f>T("De 1.000,01 CENTIMETROS CUBICOS en adelante       ")</f>
        <v xml:space="preserve">De 1.000,01 CENTIMETROS CUBICOS en adelante       </v>
      </c>
      <c r="H1642" t="str">
        <f>T("GASOLINA                                          ")</f>
        <v xml:space="preserve">GASOLINA                                          </v>
      </c>
      <c r="I1642">
        <v>76</v>
      </c>
    </row>
    <row r="1643" spans="1:9">
      <c r="A1643" t="str">
        <f>T("2018")</f>
        <v>2018</v>
      </c>
      <c r="B1643" t="str">
        <f>T("FISICO                                            ")</f>
        <v xml:space="preserve">FISICO                                            </v>
      </c>
      <c r="C1643" t="str">
        <f>T("CARABANCHEL         ")</f>
        <v xml:space="preserve">CARABANCHEL         </v>
      </c>
      <c r="D1643" t="str">
        <f>T("ABRANTES            ")</f>
        <v xml:space="preserve">ABRANTES            </v>
      </c>
      <c r="E1643" t="str">
        <f>T("MT ")</f>
        <v xml:space="preserve">MT </v>
      </c>
      <c r="F1643" t="str">
        <f>T("MOTOCICLETAS   ")</f>
        <v xml:space="preserve">MOTOCICLETAS   </v>
      </c>
      <c r="G1643" t="str">
        <f>T("De menos de 125,01 CENTIMETROS CUBICOS            ")</f>
        <v xml:space="preserve">De menos de 125,01 CENTIMETROS CUBICOS            </v>
      </c>
      <c r="H1643" t="str">
        <f>T("GASOLINA                                          ")</f>
        <v xml:space="preserve">GASOLINA                                          </v>
      </c>
      <c r="I1643">
        <v>381</v>
      </c>
    </row>
    <row r="1644" spans="1:9">
      <c r="A1644" t="str">
        <f>T("2018")</f>
        <v>2018</v>
      </c>
      <c r="B1644" t="str">
        <f>T("FISICO                                            ")</f>
        <v xml:space="preserve">FISICO                                            </v>
      </c>
      <c r="C1644" t="str">
        <f>T("CARABANCHEL         ")</f>
        <v xml:space="preserve">CARABANCHEL         </v>
      </c>
      <c r="D1644" t="str">
        <f>T("ABRANTES            ")</f>
        <v xml:space="preserve">ABRANTES            </v>
      </c>
      <c r="E1644" t="str">
        <f>T("MT ")</f>
        <v xml:space="preserve">MT </v>
      </c>
      <c r="F1644" t="str">
        <f>T("MOTOCICLETAS   ")</f>
        <v xml:space="preserve">MOTOCICLETAS   </v>
      </c>
      <c r="G1644" t="str">
        <f>T("De 125,01 a 250 CENTIMETROS CUBICOS               ")</f>
        <v xml:space="preserve">De 125,01 a 250 CENTIMETROS CUBICOS               </v>
      </c>
      <c r="H1644" t="str">
        <f>T("GASOLINA                                          ")</f>
        <v xml:space="preserve">GASOLINA                                          </v>
      </c>
      <c r="I1644">
        <v>110</v>
      </c>
    </row>
    <row r="1645" spans="1:9">
      <c r="A1645" t="str">
        <f>T("2018")</f>
        <v>2018</v>
      </c>
      <c r="B1645" t="str">
        <f>T("FISICO                                            ")</f>
        <v xml:space="preserve">FISICO                                            </v>
      </c>
      <c r="C1645" t="str">
        <f>T("CARABANCHEL         ")</f>
        <v xml:space="preserve">CARABANCHEL         </v>
      </c>
      <c r="D1645" t="str">
        <f>T("ABRANTES            ")</f>
        <v xml:space="preserve">ABRANTES            </v>
      </c>
      <c r="E1645" t="str">
        <f>T("MT ")</f>
        <v xml:space="preserve">MT </v>
      </c>
      <c r="F1645" t="str">
        <f>T("MOTOCICLETAS   ")</f>
        <v xml:space="preserve">MOTOCICLETAS   </v>
      </c>
      <c r="G1645" t="str">
        <f>T("De 250,01 a 500 CENTIMETROS CUBICOS               ")</f>
        <v xml:space="preserve">De 250,01 a 500 CENTIMETROS CUBICOS               </v>
      </c>
      <c r="H1645" t="str">
        <f>T("GASOLINA                                          ")</f>
        <v xml:space="preserve">GASOLINA                                          </v>
      </c>
      <c r="I1645">
        <v>86</v>
      </c>
    </row>
    <row r="1646" spans="1:9">
      <c r="A1646" t="str">
        <f>T("2018")</f>
        <v>2018</v>
      </c>
      <c r="B1646" t="str">
        <f>T("FISICO                                            ")</f>
        <v xml:space="preserve">FISICO                                            </v>
      </c>
      <c r="C1646" t="str">
        <f>T("CARABANCHEL         ")</f>
        <v xml:space="preserve">CARABANCHEL         </v>
      </c>
      <c r="D1646" t="str">
        <f>T("ABRANTES            ")</f>
        <v xml:space="preserve">ABRANTES            </v>
      </c>
      <c r="E1646" t="str">
        <f>T("MT ")</f>
        <v xml:space="preserve">MT </v>
      </c>
      <c r="F1646" t="str">
        <f>T("MOTOCICLETAS   ")</f>
        <v xml:space="preserve">MOTOCICLETAS   </v>
      </c>
      <c r="G1646" t="str">
        <f>T("De 500,01 a 1.000 CENTIMETROS CUBICOS             ")</f>
        <v xml:space="preserve">De 500,01 a 1.000 CENTIMETROS CUBICOS             </v>
      </c>
      <c r="H1646" t="str">
        <f>T("GASOLINA                                          ")</f>
        <v xml:space="preserve">GASOLINA                                          </v>
      </c>
      <c r="I1646">
        <v>262</v>
      </c>
    </row>
    <row r="1647" spans="1:9">
      <c r="A1647" t="str">
        <f>T("2018")</f>
        <v>2018</v>
      </c>
      <c r="B1647" t="str">
        <f>T("FISICO                                            ")</f>
        <v xml:space="preserve">FISICO                                            </v>
      </c>
      <c r="C1647" t="str">
        <f>T("CARABANCHEL         ")</f>
        <v xml:space="preserve">CARABANCHEL         </v>
      </c>
      <c r="D1647" t="str">
        <f>T("ABRANTES            ")</f>
        <v xml:space="preserve">ABRANTES            </v>
      </c>
      <c r="E1647" t="str">
        <f>T("MT ")</f>
        <v xml:space="preserve">MT </v>
      </c>
      <c r="F1647" t="str">
        <f>T("MOTOCICLETAS   ")</f>
        <v xml:space="preserve">MOTOCICLETAS   </v>
      </c>
      <c r="G1647" t="str">
        <f>T("De 1.000,01 CENTIMETROS CUBICOS en adelante       ")</f>
        <v xml:space="preserve">De 1.000,01 CENTIMETROS CUBICOS en adelante       </v>
      </c>
      <c r="H1647" t="str">
        <f>T("GASOLINA                                          ")</f>
        <v xml:space="preserve">GASOLINA                                          </v>
      </c>
      <c r="I1647">
        <v>45</v>
      </c>
    </row>
    <row r="1648" spans="1:9">
      <c r="A1648" t="str">
        <f>T("2018")</f>
        <v>2018</v>
      </c>
      <c r="B1648" t="str">
        <f>T("JURIDICO                                          ")</f>
        <v xml:space="preserve">JURIDICO                                          </v>
      </c>
      <c r="C1648" t="str">
        <f>T("CARABANCHEL         ")</f>
        <v xml:space="preserve">CARABANCHEL         </v>
      </c>
      <c r="D1648" t="str">
        <f>T("COMILLAS            ")</f>
        <v xml:space="preserve">COMILLAS            </v>
      </c>
      <c r="E1648" t="str">
        <f>T("MT ")</f>
        <v xml:space="preserve">MT </v>
      </c>
      <c r="F1648" t="str">
        <f>T("MOTOCICLETAS   ")</f>
        <v xml:space="preserve">MOTOCICLETAS   </v>
      </c>
      <c r="G1648" t="str">
        <f>T("De menos de 125,01 CENTIMETROS CUBICOS            ")</f>
        <v xml:space="preserve">De menos de 125,01 CENTIMETROS CUBICOS            </v>
      </c>
      <c r="H1648" t="str">
        <f>T("GASOLINA                                          ")</f>
        <v xml:space="preserve">GASOLINA                                          </v>
      </c>
      <c r="I1648">
        <v>17</v>
      </c>
    </row>
    <row r="1649" spans="1:9">
      <c r="A1649" t="str">
        <f>T("2018")</f>
        <v>2018</v>
      </c>
      <c r="B1649" t="str">
        <f>T("JURIDICO                                          ")</f>
        <v xml:space="preserve">JURIDICO                                          </v>
      </c>
      <c r="C1649" t="str">
        <f>T("CARABANCHEL         ")</f>
        <v xml:space="preserve">CARABANCHEL         </v>
      </c>
      <c r="D1649" t="str">
        <f>T("COMILLAS            ")</f>
        <v xml:space="preserve">COMILLAS            </v>
      </c>
      <c r="E1649" t="str">
        <f>T("MT ")</f>
        <v xml:space="preserve">MT </v>
      </c>
      <c r="F1649" t="str">
        <f>T("MOTOCICLETAS   ")</f>
        <v xml:space="preserve">MOTOCICLETAS   </v>
      </c>
      <c r="G1649" t="str">
        <f>T("De 125,01 a 250 CENTIMETROS CUBICOS               ")</f>
        <v xml:space="preserve">De 125,01 a 250 CENTIMETROS CUBICOS               </v>
      </c>
      <c r="H1649" t="str">
        <f>T("GASOLINA                                          ")</f>
        <v xml:space="preserve">GASOLINA                                          </v>
      </c>
      <c r="I1649">
        <v>7</v>
      </c>
    </row>
    <row r="1650" spans="1:9">
      <c r="A1650" t="str">
        <f>T("2018")</f>
        <v>2018</v>
      </c>
      <c r="B1650" t="str">
        <f>T("JURIDICO                                          ")</f>
        <v xml:space="preserve">JURIDICO                                          </v>
      </c>
      <c r="C1650" t="str">
        <f>T("CARABANCHEL         ")</f>
        <v xml:space="preserve">CARABANCHEL         </v>
      </c>
      <c r="D1650" t="str">
        <f>T("COMILLAS            ")</f>
        <v xml:space="preserve">COMILLAS            </v>
      </c>
      <c r="E1650" t="str">
        <f>T("MT ")</f>
        <v xml:space="preserve">MT </v>
      </c>
      <c r="F1650" t="str">
        <f>T("MOTOCICLETAS   ")</f>
        <v xml:space="preserve">MOTOCICLETAS   </v>
      </c>
      <c r="G1650" t="str">
        <f>T("De 250,01 a 500 CENTIMETROS CUBICOS               ")</f>
        <v xml:space="preserve">De 250,01 a 500 CENTIMETROS CUBICOS               </v>
      </c>
      <c r="H1650" t="str">
        <f>T("GASOLINA                                          ")</f>
        <v xml:space="preserve">GASOLINA                                          </v>
      </c>
      <c r="I1650">
        <v>9</v>
      </c>
    </row>
    <row r="1651" spans="1:9">
      <c r="A1651" t="str">
        <f>T("2018")</f>
        <v>2018</v>
      </c>
      <c r="B1651" t="str">
        <f>T("JURIDICO                                          ")</f>
        <v xml:space="preserve">JURIDICO                                          </v>
      </c>
      <c r="C1651" t="str">
        <f>T("CARABANCHEL         ")</f>
        <v xml:space="preserve">CARABANCHEL         </v>
      </c>
      <c r="D1651" t="str">
        <f>T("COMILLAS            ")</f>
        <v xml:space="preserve">COMILLAS            </v>
      </c>
      <c r="E1651" t="str">
        <f>T("MT ")</f>
        <v xml:space="preserve">MT </v>
      </c>
      <c r="F1651" t="str">
        <f>T("MOTOCICLETAS   ")</f>
        <v xml:space="preserve">MOTOCICLETAS   </v>
      </c>
      <c r="G1651" t="str">
        <f>T("De 500,01 a 1.000 CENTIMETROS CUBICOS             ")</f>
        <v xml:space="preserve">De 500,01 a 1.000 CENTIMETROS CUBICOS             </v>
      </c>
      <c r="H1651" t="str">
        <f>T("GASOLINA                                          ")</f>
        <v xml:space="preserve">GASOLINA                                          </v>
      </c>
      <c r="I1651">
        <v>41</v>
      </c>
    </row>
    <row r="1652" spans="1:9">
      <c r="A1652" t="str">
        <f>T("2018")</f>
        <v>2018</v>
      </c>
      <c r="B1652" t="str">
        <f>T("JURIDICO                                          ")</f>
        <v xml:space="preserve">JURIDICO                                          </v>
      </c>
      <c r="C1652" t="str">
        <f>T("CARABANCHEL         ")</f>
        <v xml:space="preserve">CARABANCHEL         </v>
      </c>
      <c r="D1652" t="str">
        <f>T("COMILLAS            ")</f>
        <v xml:space="preserve">COMILLAS            </v>
      </c>
      <c r="E1652" t="str">
        <f>T("MT ")</f>
        <v xml:space="preserve">MT </v>
      </c>
      <c r="F1652" t="str">
        <f>T("MOTOCICLETAS   ")</f>
        <v xml:space="preserve">MOTOCICLETAS   </v>
      </c>
      <c r="G1652" t="str">
        <f>T("De 1.000,01 CENTIMETROS CUBICOS en adelante       ")</f>
        <v xml:space="preserve">De 1.000,01 CENTIMETROS CUBICOS en adelante       </v>
      </c>
      <c r="H1652" t="str">
        <f>T("GASOLINA                                          ")</f>
        <v xml:space="preserve">GASOLINA                                          </v>
      </c>
      <c r="I1652">
        <v>10</v>
      </c>
    </row>
    <row r="1653" spans="1:9">
      <c r="A1653" t="str">
        <f>T("2018")</f>
        <v>2018</v>
      </c>
      <c r="B1653" t="str">
        <f>T("JURIDICO                                          ")</f>
        <v xml:space="preserve">JURIDICO                                          </v>
      </c>
      <c r="C1653" t="str">
        <f>T("CARABANCHEL         ")</f>
        <v xml:space="preserve">CARABANCHEL         </v>
      </c>
      <c r="D1653" t="str">
        <f>T("OPAÑEL              ")</f>
        <v xml:space="preserve">OPAÑEL              </v>
      </c>
      <c r="E1653" t="str">
        <f>T("MT ")</f>
        <v xml:space="preserve">MT </v>
      </c>
      <c r="F1653" t="str">
        <f>T("MOTOCICLETAS   ")</f>
        <v xml:space="preserve">MOTOCICLETAS   </v>
      </c>
      <c r="G1653" t="str">
        <f>T("De menos de 125,01 CENTIMETROS CUBICOS            ")</f>
        <v xml:space="preserve">De menos de 125,01 CENTIMETROS CUBICOS            </v>
      </c>
      <c r="H1653" t="str">
        <f>T("GASOLINA                                          ")</f>
        <v xml:space="preserve">GASOLINA                                          </v>
      </c>
      <c r="I1653">
        <v>16</v>
      </c>
    </row>
    <row r="1654" spans="1:9">
      <c r="A1654" t="str">
        <f>T("2018")</f>
        <v>2018</v>
      </c>
      <c r="B1654" t="str">
        <f>T("JURIDICO                                          ")</f>
        <v xml:space="preserve">JURIDICO                                          </v>
      </c>
      <c r="C1654" t="str">
        <f>T("CARABANCHEL         ")</f>
        <v xml:space="preserve">CARABANCHEL         </v>
      </c>
      <c r="D1654" t="str">
        <f>T("OPAÑEL              ")</f>
        <v xml:space="preserve">OPAÑEL              </v>
      </c>
      <c r="E1654" t="str">
        <f>T("MT ")</f>
        <v xml:space="preserve">MT </v>
      </c>
      <c r="F1654" t="str">
        <f>T("MOTOCICLETAS   ")</f>
        <v xml:space="preserve">MOTOCICLETAS   </v>
      </c>
      <c r="G1654" t="str">
        <f>T("De 125,01 a 250 CENTIMETROS CUBICOS               ")</f>
        <v xml:space="preserve">De 125,01 a 250 CENTIMETROS CUBICOS               </v>
      </c>
      <c r="H1654" t="str">
        <f>T("GASOLINA                                          ")</f>
        <v xml:space="preserve">GASOLINA                                          </v>
      </c>
      <c r="I1654">
        <v>8</v>
      </c>
    </row>
    <row r="1655" spans="1:9">
      <c r="A1655" t="str">
        <f>T("2018")</f>
        <v>2018</v>
      </c>
      <c r="B1655" t="str">
        <f>T("JURIDICO                                          ")</f>
        <v xml:space="preserve">JURIDICO                                          </v>
      </c>
      <c r="C1655" t="str">
        <f>T("CARABANCHEL         ")</f>
        <v xml:space="preserve">CARABANCHEL         </v>
      </c>
      <c r="D1655" t="str">
        <f>T("OPAÑEL              ")</f>
        <v xml:space="preserve">OPAÑEL              </v>
      </c>
      <c r="E1655" t="str">
        <f>T("MT ")</f>
        <v xml:space="preserve">MT </v>
      </c>
      <c r="F1655" t="str">
        <f>T("MOTOCICLETAS   ")</f>
        <v xml:space="preserve">MOTOCICLETAS   </v>
      </c>
      <c r="G1655" t="str">
        <f>T("De 250,01 a 500 CENTIMETROS CUBICOS               ")</f>
        <v xml:space="preserve">De 250,01 a 500 CENTIMETROS CUBICOS               </v>
      </c>
      <c r="H1655" t="str">
        <f>T("GASOLINA                                          ")</f>
        <v xml:space="preserve">GASOLINA                                          </v>
      </c>
      <c r="I1655">
        <v>6</v>
      </c>
    </row>
    <row r="1656" spans="1:9">
      <c r="A1656" t="str">
        <f>T("2018")</f>
        <v>2018</v>
      </c>
      <c r="B1656" t="str">
        <f>T("JURIDICO                                          ")</f>
        <v xml:space="preserve">JURIDICO                                          </v>
      </c>
      <c r="C1656" t="str">
        <f>T("CARABANCHEL         ")</f>
        <v xml:space="preserve">CARABANCHEL         </v>
      </c>
      <c r="D1656" t="str">
        <f>T("OPAÑEL              ")</f>
        <v xml:space="preserve">OPAÑEL              </v>
      </c>
      <c r="E1656" t="str">
        <f>T("MT ")</f>
        <v xml:space="preserve">MT </v>
      </c>
      <c r="F1656" t="str">
        <f>T("MOTOCICLETAS   ")</f>
        <v xml:space="preserve">MOTOCICLETAS   </v>
      </c>
      <c r="G1656" t="str">
        <f>T("De 500,01 a 1.000 CENTIMETROS CUBICOS             ")</f>
        <v xml:space="preserve">De 500,01 a 1.000 CENTIMETROS CUBICOS             </v>
      </c>
      <c r="H1656" t="str">
        <f>T("GASOLINA                                          ")</f>
        <v xml:space="preserve">GASOLINA                                          </v>
      </c>
      <c r="I1656">
        <v>12</v>
      </c>
    </row>
    <row r="1657" spans="1:9">
      <c r="A1657" t="str">
        <f>T("2018")</f>
        <v>2018</v>
      </c>
      <c r="B1657" t="str">
        <f>T("JURIDICO                                          ")</f>
        <v xml:space="preserve">JURIDICO                                          </v>
      </c>
      <c r="C1657" t="str">
        <f>T("CARABANCHEL         ")</f>
        <v xml:space="preserve">CARABANCHEL         </v>
      </c>
      <c r="D1657" t="str">
        <f>T("OPAÑEL              ")</f>
        <v xml:space="preserve">OPAÑEL              </v>
      </c>
      <c r="E1657" t="str">
        <f>T("MT ")</f>
        <v xml:space="preserve">MT </v>
      </c>
      <c r="F1657" t="str">
        <f>T("MOTOCICLETAS   ")</f>
        <v xml:space="preserve">MOTOCICLETAS   </v>
      </c>
      <c r="G1657" t="str">
        <f>T("De 1.000,01 CENTIMETROS CUBICOS en adelante       ")</f>
        <v xml:space="preserve">De 1.000,01 CENTIMETROS CUBICOS en adelante       </v>
      </c>
      <c r="H1657" t="str">
        <f>T("GASOLINA                                          ")</f>
        <v xml:space="preserve">GASOLINA                                          </v>
      </c>
      <c r="I1657">
        <v>7</v>
      </c>
    </row>
    <row r="1658" spans="1:9">
      <c r="A1658" t="str">
        <f>T("2018")</f>
        <v>2018</v>
      </c>
      <c r="B1658" t="str">
        <f>T("JURIDICO                                          ")</f>
        <v xml:space="preserve">JURIDICO                                          </v>
      </c>
      <c r="C1658" t="str">
        <f>T("CARABANCHEL         ")</f>
        <v xml:space="preserve">CARABANCHEL         </v>
      </c>
      <c r="D1658" t="str">
        <f>T("SAN ISIDRO          ")</f>
        <v xml:space="preserve">SAN ISIDRO          </v>
      </c>
      <c r="E1658" t="str">
        <f>T("MT ")</f>
        <v xml:space="preserve">MT </v>
      </c>
      <c r="F1658" t="str">
        <f>T("MOTOCICLETAS   ")</f>
        <v xml:space="preserve">MOTOCICLETAS   </v>
      </c>
      <c r="G1658" t="str">
        <f>T("De menos de 125,01 CENTIMETROS CUBICOS            ")</f>
        <v xml:space="preserve">De menos de 125,01 CENTIMETROS CUBICOS            </v>
      </c>
      <c r="H1658" t="str">
        <f>T("GASOLINA                                          ")</f>
        <v xml:space="preserve">GASOLINA                                          </v>
      </c>
      <c r="I1658">
        <v>22</v>
      </c>
    </row>
    <row r="1659" spans="1:9">
      <c r="A1659" t="str">
        <f>T("2018")</f>
        <v>2018</v>
      </c>
      <c r="B1659" t="str">
        <f>T("JURIDICO                                          ")</f>
        <v xml:space="preserve">JURIDICO                                          </v>
      </c>
      <c r="C1659" t="str">
        <f>T("CARABANCHEL         ")</f>
        <v xml:space="preserve">CARABANCHEL         </v>
      </c>
      <c r="D1659" t="str">
        <f>T("SAN ISIDRO          ")</f>
        <v xml:space="preserve">SAN ISIDRO          </v>
      </c>
      <c r="E1659" t="str">
        <f>T("MT ")</f>
        <v xml:space="preserve">MT </v>
      </c>
      <c r="F1659" t="str">
        <f>T("MOTOCICLETAS   ")</f>
        <v xml:space="preserve">MOTOCICLETAS   </v>
      </c>
      <c r="G1659" t="str">
        <f>T("De 125,01 a 250 CENTIMETROS CUBICOS               ")</f>
        <v xml:space="preserve">De 125,01 a 250 CENTIMETROS CUBICOS               </v>
      </c>
      <c r="H1659" t="str">
        <f>T("GASOLINA                                          ")</f>
        <v xml:space="preserve">GASOLINA                                          </v>
      </c>
      <c r="I1659">
        <v>10</v>
      </c>
    </row>
    <row r="1660" spans="1:9">
      <c r="A1660" t="str">
        <f>T("2018")</f>
        <v>2018</v>
      </c>
      <c r="B1660" t="str">
        <f>T("JURIDICO                                          ")</f>
        <v xml:space="preserve">JURIDICO                                          </v>
      </c>
      <c r="C1660" t="str">
        <f>T("CARABANCHEL         ")</f>
        <v xml:space="preserve">CARABANCHEL         </v>
      </c>
      <c r="D1660" t="str">
        <f>T("SAN ISIDRO          ")</f>
        <v xml:space="preserve">SAN ISIDRO          </v>
      </c>
      <c r="E1660" t="str">
        <f>T("MT ")</f>
        <v xml:space="preserve">MT </v>
      </c>
      <c r="F1660" t="str">
        <f>T("MOTOCICLETAS   ")</f>
        <v xml:space="preserve">MOTOCICLETAS   </v>
      </c>
      <c r="G1660" t="str">
        <f>T("De 250,01 a 500 CENTIMETROS CUBICOS               ")</f>
        <v xml:space="preserve">De 250,01 a 500 CENTIMETROS CUBICOS               </v>
      </c>
      <c r="H1660" t="str">
        <f>T("GASOLINA                                          ")</f>
        <v xml:space="preserve">GASOLINA                                          </v>
      </c>
      <c r="I1660">
        <v>7</v>
      </c>
    </row>
    <row r="1661" spans="1:9">
      <c r="A1661" t="str">
        <f>T("2018")</f>
        <v>2018</v>
      </c>
      <c r="B1661" t="str">
        <f>T("JURIDICO                                          ")</f>
        <v xml:space="preserve">JURIDICO                                          </v>
      </c>
      <c r="C1661" t="str">
        <f>T("CARABANCHEL         ")</f>
        <v xml:space="preserve">CARABANCHEL         </v>
      </c>
      <c r="D1661" t="str">
        <f>T("SAN ISIDRO          ")</f>
        <v xml:space="preserve">SAN ISIDRO          </v>
      </c>
      <c r="E1661" t="str">
        <f>T("MT ")</f>
        <v xml:space="preserve">MT </v>
      </c>
      <c r="F1661" t="str">
        <f>T("MOTOCICLETAS   ")</f>
        <v xml:space="preserve">MOTOCICLETAS   </v>
      </c>
      <c r="G1661" t="str">
        <f>T("De 500,01 a 1.000 CENTIMETROS CUBICOS             ")</f>
        <v xml:space="preserve">De 500,01 a 1.000 CENTIMETROS CUBICOS             </v>
      </c>
      <c r="H1661" t="str">
        <f>T("GASOLINA                                          ")</f>
        <v xml:space="preserve">GASOLINA                                          </v>
      </c>
      <c r="I1661">
        <v>13</v>
      </c>
    </row>
    <row r="1662" spans="1:9">
      <c r="A1662" t="str">
        <f>T("2018")</f>
        <v>2018</v>
      </c>
      <c r="B1662" t="str">
        <f>T("JURIDICO                                          ")</f>
        <v xml:space="preserve">JURIDICO                                          </v>
      </c>
      <c r="C1662" t="str">
        <f>T("CARABANCHEL         ")</f>
        <v xml:space="preserve">CARABANCHEL         </v>
      </c>
      <c r="D1662" t="str">
        <f>T("SAN ISIDRO          ")</f>
        <v xml:space="preserve">SAN ISIDRO          </v>
      </c>
      <c r="E1662" t="str">
        <f>T("MT ")</f>
        <v xml:space="preserve">MT </v>
      </c>
      <c r="F1662" t="str">
        <f>T("MOTOCICLETAS   ")</f>
        <v xml:space="preserve">MOTOCICLETAS   </v>
      </c>
      <c r="G1662" t="str">
        <f>T("De 1.000,01 CENTIMETROS CUBICOS en adelante       ")</f>
        <v xml:space="preserve">De 1.000,01 CENTIMETROS CUBICOS en adelante       </v>
      </c>
      <c r="H1662" t="str">
        <f>T("GASOLINA                                          ")</f>
        <v xml:space="preserve">GASOLINA                                          </v>
      </c>
      <c r="I1662">
        <v>4</v>
      </c>
    </row>
    <row r="1663" spans="1:9">
      <c r="A1663" t="str">
        <f>T("2018")</f>
        <v>2018</v>
      </c>
      <c r="B1663" t="str">
        <f>T("JURIDICO                                          ")</f>
        <v xml:space="preserve">JURIDICO                                          </v>
      </c>
      <c r="C1663" t="str">
        <f>T("CARABANCHEL         ")</f>
        <v xml:space="preserve">CARABANCHEL         </v>
      </c>
      <c r="D1663" t="str">
        <f>T("VISTA ALEGRE        ")</f>
        <v xml:space="preserve">VISTA ALEGRE        </v>
      </c>
      <c r="E1663" t="str">
        <f>T("MT ")</f>
        <v xml:space="preserve">MT </v>
      </c>
      <c r="F1663" t="str">
        <f>T("MOTOCICLETAS   ")</f>
        <v xml:space="preserve">MOTOCICLETAS   </v>
      </c>
      <c r="G1663" t="str">
        <f>T("De menos de 125,01 CENTIMETROS CUBICOS            ")</f>
        <v xml:space="preserve">De menos de 125,01 CENTIMETROS CUBICOS            </v>
      </c>
      <c r="H1663" t="str">
        <f>T("GASOLINA                                          ")</f>
        <v xml:space="preserve">GASOLINA                                          </v>
      </c>
      <c r="I1663">
        <v>32</v>
      </c>
    </row>
    <row r="1664" spans="1:9">
      <c r="A1664" t="str">
        <f>T("2018")</f>
        <v>2018</v>
      </c>
      <c r="B1664" t="str">
        <f>T("JURIDICO                                          ")</f>
        <v xml:space="preserve">JURIDICO                                          </v>
      </c>
      <c r="C1664" t="str">
        <f>T("CARABANCHEL         ")</f>
        <v xml:space="preserve">CARABANCHEL         </v>
      </c>
      <c r="D1664" t="str">
        <f>T("VISTA ALEGRE        ")</f>
        <v xml:space="preserve">VISTA ALEGRE        </v>
      </c>
      <c r="E1664" t="str">
        <f>T("MT ")</f>
        <v xml:space="preserve">MT </v>
      </c>
      <c r="F1664" t="str">
        <f>T("MOTOCICLETAS   ")</f>
        <v xml:space="preserve">MOTOCICLETAS   </v>
      </c>
      <c r="G1664" t="str">
        <f>T("De 125,01 a 250 CENTIMETROS CUBICOS               ")</f>
        <v xml:space="preserve">De 125,01 a 250 CENTIMETROS CUBICOS               </v>
      </c>
      <c r="H1664" t="str">
        <f>T("GASOLINA                                          ")</f>
        <v xml:space="preserve">GASOLINA                                          </v>
      </c>
      <c r="I1664">
        <v>13</v>
      </c>
    </row>
    <row r="1665" spans="1:9">
      <c r="A1665" t="str">
        <f>T("2018")</f>
        <v>2018</v>
      </c>
      <c r="B1665" t="str">
        <f>T("JURIDICO                                          ")</f>
        <v xml:space="preserve">JURIDICO                                          </v>
      </c>
      <c r="C1665" t="str">
        <f>T("CARABANCHEL         ")</f>
        <v xml:space="preserve">CARABANCHEL         </v>
      </c>
      <c r="D1665" t="str">
        <f>T("VISTA ALEGRE        ")</f>
        <v xml:space="preserve">VISTA ALEGRE        </v>
      </c>
      <c r="E1665" t="str">
        <f>T("MT ")</f>
        <v xml:space="preserve">MT </v>
      </c>
      <c r="F1665" t="str">
        <f>T("MOTOCICLETAS   ")</f>
        <v xml:space="preserve">MOTOCICLETAS   </v>
      </c>
      <c r="G1665" t="str">
        <f>T("De 250,01 a 500 CENTIMETROS CUBICOS               ")</f>
        <v xml:space="preserve">De 250,01 a 500 CENTIMETROS CUBICOS               </v>
      </c>
      <c r="H1665" t="str">
        <f>T("GASOLINA                                          ")</f>
        <v xml:space="preserve">GASOLINA                                          </v>
      </c>
      <c r="I1665">
        <v>8</v>
      </c>
    </row>
    <row r="1666" spans="1:9">
      <c r="A1666" t="str">
        <f>T("2018")</f>
        <v>2018</v>
      </c>
      <c r="B1666" t="str">
        <f>T("JURIDICO                                          ")</f>
        <v xml:space="preserve">JURIDICO                                          </v>
      </c>
      <c r="C1666" t="str">
        <f>T("CARABANCHEL         ")</f>
        <v xml:space="preserve">CARABANCHEL         </v>
      </c>
      <c r="D1666" t="str">
        <f>T("VISTA ALEGRE        ")</f>
        <v xml:space="preserve">VISTA ALEGRE        </v>
      </c>
      <c r="E1666" t="str">
        <f>T("MT ")</f>
        <v xml:space="preserve">MT </v>
      </c>
      <c r="F1666" t="str">
        <f>T("MOTOCICLETAS   ")</f>
        <v xml:space="preserve">MOTOCICLETAS   </v>
      </c>
      <c r="G1666" t="str">
        <f>T("De 500,01 a 1.000 CENTIMETROS CUBICOS             ")</f>
        <v xml:space="preserve">De 500,01 a 1.000 CENTIMETROS CUBICOS             </v>
      </c>
      <c r="H1666" t="str">
        <f>T("GASOLINA                                          ")</f>
        <v xml:space="preserve">GASOLINA                                          </v>
      </c>
      <c r="I1666">
        <v>12</v>
      </c>
    </row>
    <row r="1667" spans="1:9">
      <c r="A1667" t="str">
        <f>T("2018")</f>
        <v>2018</v>
      </c>
      <c r="B1667" t="str">
        <f>T("JURIDICO                                          ")</f>
        <v xml:space="preserve">JURIDICO                                          </v>
      </c>
      <c r="C1667" t="str">
        <f>T("CARABANCHEL         ")</f>
        <v xml:space="preserve">CARABANCHEL         </v>
      </c>
      <c r="D1667" t="str">
        <f>T("VISTA ALEGRE        ")</f>
        <v xml:space="preserve">VISTA ALEGRE        </v>
      </c>
      <c r="E1667" t="str">
        <f>T("MT ")</f>
        <v xml:space="preserve">MT </v>
      </c>
      <c r="F1667" t="str">
        <f>T("MOTOCICLETAS   ")</f>
        <v xml:space="preserve">MOTOCICLETAS   </v>
      </c>
      <c r="G1667" t="str">
        <f>T("De 1.000,01 CENTIMETROS CUBICOS en adelante       ")</f>
        <v xml:space="preserve">De 1.000,01 CENTIMETROS CUBICOS en adelante       </v>
      </c>
      <c r="H1667" t="str">
        <f>T("GASOLINA                                          ")</f>
        <v xml:space="preserve">GASOLINA                                          </v>
      </c>
      <c r="I1667">
        <v>4</v>
      </c>
    </row>
    <row r="1668" spans="1:9">
      <c r="A1668" t="str">
        <f>T("2018")</f>
        <v>2018</v>
      </c>
      <c r="B1668" t="str">
        <f>T("JURIDICO                                          ")</f>
        <v xml:space="preserve">JURIDICO                                          </v>
      </c>
      <c r="C1668" t="str">
        <f>T("CARABANCHEL         ")</f>
        <v xml:space="preserve">CARABANCHEL         </v>
      </c>
      <c r="D1668" t="str">
        <f>T("PUERTA BONITA       ")</f>
        <v xml:space="preserve">PUERTA BONITA       </v>
      </c>
      <c r="E1668" t="str">
        <f>T("MT ")</f>
        <v xml:space="preserve">MT </v>
      </c>
      <c r="F1668" t="str">
        <f>T("MOTOCICLETAS   ")</f>
        <v xml:space="preserve">MOTOCICLETAS   </v>
      </c>
      <c r="G1668" t="str">
        <f>T("De menos de 125,01 CENTIMETROS CUBICOS            ")</f>
        <v xml:space="preserve">De menos de 125,01 CENTIMETROS CUBICOS            </v>
      </c>
      <c r="H1668" t="str">
        <f>T("GASOLINA                                          ")</f>
        <v xml:space="preserve">GASOLINA                                          </v>
      </c>
      <c r="I1668">
        <v>14</v>
      </c>
    </row>
    <row r="1669" spans="1:9">
      <c r="A1669" t="str">
        <f>T("2018")</f>
        <v>2018</v>
      </c>
      <c r="B1669" t="str">
        <f>T("JURIDICO                                          ")</f>
        <v xml:space="preserve">JURIDICO                                          </v>
      </c>
      <c r="C1669" t="str">
        <f>T("CARABANCHEL         ")</f>
        <v xml:space="preserve">CARABANCHEL         </v>
      </c>
      <c r="D1669" t="str">
        <f>T("PUERTA BONITA       ")</f>
        <v xml:space="preserve">PUERTA BONITA       </v>
      </c>
      <c r="E1669" t="str">
        <f>T("MT ")</f>
        <v xml:space="preserve">MT </v>
      </c>
      <c r="F1669" t="str">
        <f>T("MOTOCICLETAS   ")</f>
        <v xml:space="preserve">MOTOCICLETAS   </v>
      </c>
      <c r="G1669" t="str">
        <f>T("De 125,01 a 250 CENTIMETROS CUBICOS               ")</f>
        <v xml:space="preserve">De 125,01 a 250 CENTIMETROS CUBICOS               </v>
      </c>
      <c r="H1669" t="str">
        <f>T("GASOLINA                                          ")</f>
        <v xml:space="preserve">GASOLINA                                          </v>
      </c>
      <c r="I1669">
        <v>6</v>
      </c>
    </row>
    <row r="1670" spans="1:9">
      <c r="A1670" t="str">
        <f>T("2018")</f>
        <v>2018</v>
      </c>
      <c r="B1670" t="str">
        <f>T("JURIDICO                                          ")</f>
        <v xml:space="preserve">JURIDICO                                          </v>
      </c>
      <c r="C1670" t="str">
        <f>T("CARABANCHEL         ")</f>
        <v xml:space="preserve">CARABANCHEL         </v>
      </c>
      <c r="D1670" t="str">
        <f>T("PUERTA BONITA       ")</f>
        <v xml:space="preserve">PUERTA BONITA       </v>
      </c>
      <c r="E1670" t="str">
        <f>T("MT ")</f>
        <v xml:space="preserve">MT </v>
      </c>
      <c r="F1670" t="str">
        <f>T("MOTOCICLETAS   ")</f>
        <v xml:space="preserve">MOTOCICLETAS   </v>
      </c>
      <c r="G1670" t="str">
        <f>T("De 250,01 a 500 CENTIMETROS CUBICOS               ")</f>
        <v xml:space="preserve">De 250,01 a 500 CENTIMETROS CUBICOS               </v>
      </c>
      <c r="H1670" t="str">
        <f>T("GASOLINA                                          ")</f>
        <v xml:space="preserve">GASOLINA                                          </v>
      </c>
      <c r="I1670">
        <v>5</v>
      </c>
    </row>
    <row r="1671" spans="1:9">
      <c r="A1671" t="str">
        <f>T("2018")</f>
        <v>2018</v>
      </c>
      <c r="B1671" t="str">
        <f>T("JURIDICO                                          ")</f>
        <v xml:space="preserve">JURIDICO                                          </v>
      </c>
      <c r="C1671" t="str">
        <f>T("CARABANCHEL         ")</f>
        <v xml:space="preserve">CARABANCHEL         </v>
      </c>
      <c r="D1671" t="str">
        <f>T("PUERTA BONITA       ")</f>
        <v xml:space="preserve">PUERTA BONITA       </v>
      </c>
      <c r="E1671" t="str">
        <f>T("MT ")</f>
        <v xml:space="preserve">MT </v>
      </c>
      <c r="F1671" t="str">
        <f>T("MOTOCICLETAS   ")</f>
        <v xml:space="preserve">MOTOCICLETAS   </v>
      </c>
      <c r="G1671" t="str">
        <f>T("De 500,01 a 1.000 CENTIMETROS CUBICOS             ")</f>
        <v xml:space="preserve">De 500,01 a 1.000 CENTIMETROS CUBICOS             </v>
      </c>
      <c r="H1671" t="str">
        <f>T("GASOLINA                                          ")</f>
        <v xml:space="preserve">GASOLINA                                          </v>
      </c>
      <c r="I1671">
        <v>10</v>
      </c>
    </row>
    <row r="1672" spans="1:9">
      <c r="A1672" t="str">
        <f>T("2018")</f>
        <v>2018</v>
      </c>
      <c r="B1672" t="str">
        <f>T("JURIDICO                                          ")</f>
        <v xml:space="preserve">JURIDICO                                          </v>
      </c>
      <c r="C1672" t="str">
        <f>T("CARABANCHEL         ")</f>
        <v xml:space="preserve">CARABANCHEL         </v>
      </c>
      <c r="D1672" t="str">
        <f>T("PUERTA BONITA       ")</f>
        <v xml:space="preserve">PUERTA BONITA       </v>
      </c>
      <c r="E1672" t="str">
        <f>T("MT ")</f>
        <v xml:space="preserve">MT </v>
      </c>
      <c r="F1672" t="str">
        <f>T("MOTOCICLETAS   ")</f>
        <v xml:space="preserve">MOTOCICLETAS   </v>
      </c>
      <c r="G1672" t="str">
        <f>T("De 1.000,01 CENTIMETROS CUBICOS en adelante       ")</f>
        <v xml:space="preserve">De 1.000,01 CENTIMETROS CUBICOS en adelante       </v>
      </c>
      <c r="H1672" t="str">
        <f>T("GASOLINA                                          ")</f>
        <v xml:space="preserve">GASOLINA                                          </v>
      </c>
      <c r="I1672">
        <v>3</v>
      </c>
    </row>
    <row r="1673" spans="1:9">
      <c r="A1673" t="str">
        <f>T("2018")</f>
        <v>2018</v>
      </c>
      <c r="B1673" t="str">
        <f>T("JURIDICO                                          ")</f>
        <v xml:space="preserve">JURIDICO                                          </v>
      </c>
      <c r="C1673" t="str">
        <f>T("CARABANCHEL         ")</f>
        <v xml:space="preserve">CARABANCHEL         </v>
      </c>
      <c r="D1673" t="str">
        <f>T("BUENAVISTA          ")</f>
        <v xml:space="preserve">BUENAVISTA          </v>
      </c>
      <c r="E1673" t="str">
        <f>T("MT ")</f>
        <v xml:space="preserve">MT </v>
      </c>
      <c r="F1673" t="str">
        <f>T("MOTOCICLETAS   ")</f>
        <v xml:space="preserve">MOTOCICLETAS   </v>
      </c>
      <c r="G1673" t="str">
        <f>T("De menos de 125,01 CENTIMETROS CUBICOS            ")</f>
        <v xml:space="preserve">De menos de 125,01 CENTIMETROS CUBICOS            </v>
      </c>
      <c r="H1673" t="str">
        <f>T("GASOLINA                                          ")</f>
        <v xml:space="preserve">GASOLINA                                          </v>
      </c>
      <c r="I1673">
        <v>49</v>
      </c>
    </row>
    <row r="1674" spans="1:9">
      <c r="A1674" t="str">
        <f>T("2018")</f>
        <v>2018</v>
      </c>
      <c r="B1674" t="str">
        <f>T("JURIDICO                                          ")</f>
        <v xml:space="preserve">JURIDICO                                          </v>
      </c>
      <c r="C1674" t="str">
        <f>T("CARABANCHEL         ")</f>
        <v xml:space="preserve">CARABANCHEL         </v>
      </c>
      <c r="D1674" t="str">
        <f>T("BUENAVISTA          ")</f>
        <v xml:space="preserve">BUENAVISTA          </v>
      </c>
      <c r="E1674" t="str">
        <f>T("MT ")</f>
        <v xml:space="preserve">MT </v>
      </c>
      <c r="F1674" t="str">
        <f>T("MOTOCICLETAS   ")</f>
        <v xml:space="preserve">MOTOCICLETAS   </v>
      </c>
      <c r="G1674" t="str">
        <f>T("De 125,01 a 250 CENTIMETROS CUBICOS               ")</f>
        <v xml:space="preserve">De 125,01 a 250 CENTIMETROS CUBICOS               </v>
      </c>
      <c r="H1674" t="str">
        <f>T("GASOLINA                                          ")</f>
        <v xml:space="preserve">GASOLINA                                          </v>
      </c>
      <c r="I1674">
        <v>7</v>
      </c>
    </row>
    <row r="1675" spans="1:9">
      <c r="A1675" t="str">
        <f>T("2018")</f>
        <v>2018</v>
      </c>
      <c r="B1675" t="str">
        <f>T("JURIDICO                                          ")</f>
        <v xml:space="preserve">JURIDICO                                          </v>
      </c>
      <c r="C1675" t="str">
        <f>T("CARABANCHEL         ")</f>
        <v xml:space="preserve">CARABANCHEL         </v>
      </c>
      <c r="D1675" t="str">
        <f>T("BUENAVISTA          ")</f>
        <v xml:space="preserve">BUENAVISTA          </v>
      </c>
      <c r="E1675" t="str">
        <f>T("MT ")</f>
        <v xml:space="preserve">MT </v>
      </c>
      <c r="F1675" t="str">
        <f>T("MOTOCICLETAS   ")</f>
        <v xml:space="preserve">MOTOCICLETAS   </v>
      </c>
      <c r="G1675" t="str">
        <f>T("De 250,01 a 500 CENTIMETROS CUBICOS               ")</f>
        <v xml:space="preserve">De 250,01 a 500 CENTIMETROS CUBICOS               </v>
      </c>
      <c r="H1675" t="str">
        <f>T("GASOLINA                                          ")</f>
        <v xml:space="preserve">GASOLINA                                          </v>
      </c>
      <c r="I1675">
        <v>12</v>
      </c>
    </row>
    <row r="1676" spans="1:9">
      <c r="A1676" t="str">
        <f>T("2018")</f>
        <v>2018</v>
      </c>
      <c r="B1676" t="str">
        <f>T("JURIDICO                                          ")</f>
        <v xml:space="preserve">JURIDICO                                          </v>
      </c>
      <c r="C1676" t="str">
        <f>T("CARABANCHEL         ")</f>
        <v xml:space="preserve">CARABANCHEL         </v>
      </c>
      <c r="D1676" t="str">
        <f>T("BUENAVISTA          ")</f>
        <v xml:space="preserve">BUENAVISTA          </v>
      </c>
      <c r="E1676" t="str">
        <f>T("MT ")</f>
        <v xml:space="preserve">MT </v>
      </c>
      <c r="F1676" t="str">
        <f>T("MOTOCICLETAS   ")</f>
        <v xml:space="preserve">MOTOCICLETAS   </v>
      </c>
      <c r="G1676" t="str">
        <f>T("De 500,01 a 1.000 CENTIMETROS CUBICOS             ")</f>
        <v xml:space="preserve">De 500,01 a 1.000 CENTIMETROS CUBICOS             </v>
      </c>
      <c r="H1676" t="str">
        <f>T("GASOLINA                                          ")</f>
        <v xml:space="preserve">GASOLINA                                          </v>
      </c>
      <c r="I1676">
        <v>31</v>
      </c>
    </row>
    <row r="1677" spans="1:9">
      <c r="A1677" t="str">
        <f>T("2018")</f>
        <v>2018</v>
      </c>
      <c r="B1677" t="str">
        <f>T("JURIDICO                                          ")</f>
        <v xml:space="preserve">JURIDICO                                          </v>
      </c>
      <c r="C1677" t="str">
        <f>T("CARABANCHEL         ")</f>
        <v xml:space="preserve">CARABANCHEL         </v>
      </c>
      <c r="D1677" t="str">
        <f>T("BUENAVISTA          ")</f>
        <v xml:space="preserve">BUENAVISTA          </v>
      </c>
      <c r="E1677" t="str">
        <f>T("MT ")</f>
        <v xml:space="preserve">MT </v>
      </c>
      <c r="F1677" t="str">
        <f>T("MOTOCICLETAS   ")</f>
        <v xml:space="preserve">MOTOCICLETAS   </v>
      </c>
      <c r="G1677" t="str">
        <f>T("De 1.000,01 CENTIMETROS CUBICOS en adelante       ")</f>
        <v xml:space="preserve">De 1.000,01 CENTIMETROS CUBICOS en adelante       </v>
      </c>
      <c r="H1677" t="str">
        <f>T("GASOLINA                                          ")</f>
        <v xml:space="preserve">GASOLINA                                          </v>
      </c>
      <c r="I1677">
        <v>5</v>
      </c>
    </row>
    <row r="1678" spans="1:9">
      <c r="A1678" t="str">
        <f>T("2018")</f>
        <v>2018</v>
      </c>
      <c r="B1678" t="str">
        <f>T("JURIDICO                                          ")</f>
        <v xml:space="preserve">JURIDICO                                          </v>
      </c>
      <c r="C1678" t="str">
        <f>T("CARABANCHEL         ")</f>
        <v xml:space="preserve">CARABANCHEL         </v>
      </c>
      <c r="D1678" t="str">
        <f>T("ABRANTES            ")</f>
        <v xml:space="preserve">ABRANTES            </v>
      </c>
      <c r="E1678" t="str">
        <f>T("MT ")</f>
        <v xml:space="preserve">MT </v>
      </c>
      <c r="F1678" t="str">
        <f>T("MOTOCICLETAS   ")</f>
        <v xml:space="preserve">MOTOCICLETAS   </v>
      </c>
      <c r="G1678" t="str">
        <f>T("De menos de 125,01 CENTIMETROS CUBICOS            ")</f>
        <v xml:space="preserve">De menos de 125,01 CENTIMETROS CUBICOS            </v>
      </c>
      <c r="H1678" t="str">
        <f>T("GASOLINA                                          ")</f>
        <v xml:space="preserve">GASOLINA                                          </v>
      </c>
      <c r="I1678">
        <v>6</v>
      </c>
    </row>
    <row r="1679" spans="1:9">
      <c r="A1679" t="str">
        <f>T("2018")</f>
        <v>2018</v>
      </c>
      <c r="B1679" t="str">
        <f>T("JURIDICO                                          ")</f>
        <v xml:space="preserve">JURIDICO                                          </v>
      </c>
      <c r="C1679" t="str">
        <f>T("CARABANCHEL         ")</f>
        <v xml:space="preserve">CARABANCHEL         </v>
      </c>
      <c r="D1679" t="str">
        <f>T("ABRANTES            ")</f>
        <v xml:space="preserve">ABRANTES            </v>
      </c>
      <c r="E1679" t="str">
        <f>T("MT ")</f>
        <v xml:space="preserve">MT </v>
      </c>
      <c r="F1679" t="str">
        <f>T("MOTOCICLETAS   ")</f>
        <v xml:space="preserve">MOTOCICLETAS   </v>
      </c>
      <c r="G1679" t="str">
        <f>T("De 125,01 a 250 CENTIMETROS CUBICOS               ")</f>
        <v xml:space="preserve">De 125,01 a 250 CENTIMETROS CUBICOS               </v>
      </c>
      <c r="H1679" t="str">
        <f>T("GASOLINA                                          ")</f>
        <v xml:space="preserve">GASOLINA                                          </v>
      </c>
      <c r="I1679">
        <v>3</v>
      </c>
    </row>
    <row r="1680" spans="1:9">
      <c r="A1680" t="str">
        <f>T("2018")</f>
        <v>2018</v>
      </c>
      <c r="B1680" t="str">
        <f>T("JURIDICO                                          ")</f>
        <v xml:space="preserve">JURIDICO                                          </v>
      </c>
      <c r="C1680" t="str">
        <f>T("CARABANCHEL         ")</f>
        <v xml:space="preserve">CARABANCHEL         </v>
      </c>
      <c r="D1680" t="str">
        <f>T("ABRANTES            ")</f>
        <v xml:space="preserve">ABRANTES            </v>
      </c>
      <c r="E1680" t="str">
        <f>T("MT ")</f>
        <v xml:space="preserve">MT </v>
      </c>
      <c r="F1680" t="str">
        <f>T("MOTOCICLETAS   ")</f>
        <v xml:space="preserve">MOTOCICLETAS   </v>
      </c>
      <c r="G1680" t="str">
        <f>T("De 250,01 a 500 CENTIMETROS CUBICOS               ")</f>
        <v xml:space="preserve">De 250,01 a 500 CENTIMETROS CUBICOS               </v>
      </c>
      <c r="H1680" t="str">
        <f>T("GASOLINA                                          ")</f>
        <v xml:space="preserve">GASOLINA                                          </v>
      </c>
      <c r="I1680">
        <v>4</v>
      </c>
    </row>
    <row r="1681" spans="1:9">
      <c r="A1681" t="str">
        <f>T("2018")</f>
        <v>2018</v>
      </c>
      <c r="B1681" t="str">
        <f>T("JURIDICO                                          ")</f>
        <v xml:space="preserve">JURIDICO                                          </v>
      </c>
      <c r="C1681" t="str">
        <f>T("CARABANCHEL         ")</f>
        <v xml:space="preserve">CARABANCHEL         </v>
      </c>
      <c r="D1681" t="str">
        <f>T("ABRANTES            ")</f>
        <v xml:space="preserve">ABRANTES            </v>
      </c>
      <c r="E1681" t="str">
        <f>T("MT ")</f>
        <v xml:space="preserve">MT </v>
      </c>
      <c r="F1681" t="str">
        <f>T("MOTOCICLETAS   ")</f>
        <v xml:space="preserve">MOTOCICLETAS   </v>
      </c>
      <c r="G1681" t="str">
        <f>T("De 500,01 a 1.000 CENTIMETROS CUBICOS             ")</f>
        <v xml:space="preserve">De 500,01 a 1.000 CENTIMETROS CUBICOS             </v>
      </c>
      <c r="H1681" t="str">
        <f>T("GASOLINA                                          ")</f>
        <v xml:space="preserve">GASOLINA                                          </v>
      </c>
      <c r="I1681">
        <v>5</v>
      </c>
    </row>
    <row r="1682" spans="1:9">
      <c r="A1682" t="str">
        <f>T("2018")</f>
        <v>2018</v>
      </c>
      <c r="B1682" t="str">
        <f>T("JURIDICO                                          ")</f>
        <v xml:space="preserve">JURIDICO                                          </v>
      </c>
      <c r="C1682" t="str">
        <f>T("CARABANCHEL         ")</f>
        <v xml:space="preserve">CARABANCHEL         </v>
      </c>
      <c r="D1682" t="str">
        <f>T("ABRANTES            ")</f>
        <v xml:space="preserve">ABRANTES            </v>
      </c>
      <c r="E1682" t="str">
        <f>T("MT ")</f>
        <v xml:space="preserve">MT </v>
      </c>
      <c r="F1682" t="str">
        <f>T("MOTOCICLETAS   ")</f>
        <v xml:space="preserve">MOTOCICLETAS   </v>
      </c>
      <c r="G1682" t="str">
        <f>T("De 1.000,01 CENTIMETROS CUBICOS en adelante       ")</f>
        <v xml:space="preserve">De 1.000,01 CENTIMETROS CUBICOS en adelante       </v>
      </c>
      <c r="H1682" t="str">
        <f>T("GASOLINA                                          ")</f>
        <v xml:space="preserve">GASOLINA                                          </v>
      </c>
      <c r="I1682">
        <v>2</v>
      </c>
    </row>
    <row r="1683" spans="1:9">
      <c r="A1683" t="str">
        <f>T("2018")</f>
        <v>2018</v>
      </c>
      <c r="B1683" t="str">
        <f>T("FISICO                                            ")</f>
        <v xml:space="preserve">FISICO                                            </v>
      </c>
      <c r="C1683" t="str">
        <f>T("CARABANCHEL         ")</f>
        <v xml:space="preserve">CARABANCHEL         </v>
      </c>
      <c r="D1683" t="str">
        <f>T("VISTA ALEGRE        ")</f>
        <v xml:space="preserve">VISTA ALEGRE        </v>
      </c>
      <c r="E1683" t="str">
        <f>T("MT ")</f>
        <v xml:space="preserve">MT </v>
      </c>
      <c r="F1683" t="str">
        <f>T("MOTOCICLETAS   ")</f>
        <v xml:space="preserve">MOTOCICLETAS   </v>
      </c>
      <c r="G1683" t="str">
        <f>T("De 125,01 a 250 CENTIMETROS CUBICOS               ")</f>
        <v xml:space="preserve">De 125,01 a 250 CENTIMETROS CUBICOS               </v>
      </c>
      <c r="H1683" t="str">
        <f>T("OTROS                                             ")</f>
        <v xml:space="preserve">OTROS                                             </v>
      </c>
      <c r="I1683">
        <v>1</v>
      </c>
    </row>
    <row r="1684" spans="1:9">
      <c r="A1684" t="str">
        <f>T("2018")</f>
        <v>2018</v>
      </c>
      <c r="B1684" t="str">
        <f>T("Entidad sin personalidad jurídica (art. 35.4 LGT) ")</f>
        <v xml:space="preserve">Entidad sin personalidad jurídica (art. 35.4 LGT) </v>
      </c>
      <c r="C1684" t="str">
        <f>T("CARABANCHEL         ")</f>
        <v xml:space="preserve">CARABANCHEL         </v>
      </c>
      <c r="D1684" t="str">
        <f>T("SIN BARRIO          ")</f>
        <v xml:space="preserve">SIN BARRIO          </v>
      </c>
      <c r="E1684" t="str">
        <f>T("MT ")</f>
        <v xml:space="preserve">MT </v>
      </c>
      <c r="F1684" t="str">
        <f>T("MOTOCICLETAS   ")</f>
        <v xml:space="preserve">MOTOCICLETAS   </v>
      </c>
      <c r="G1684" t="str">
        <f>T("De 125,01 a 250 CENTIMETROS CUBICOS               ")</f>
        <v xml:space="preserve">De 125,01 a 250 CENTIMETROS CUBICOS               </v>
      </c>
      <c r="I1684">
        <v>1</v>
      </c>
    </row>
    <row r="1685" spans="1:9">
      <c r="A1685" t="str">
        <f>T("2018")</f>
        <v>2018</v>
      </c>
      <c r="B1685" t="str">
        <f>T("Entidad sin personalidad jurídica (art. 35.4 LGT) ")</f>
        <v xml:space="preserve">Entidad sin personalidad jurídica (art. 35.4 LGT) </v>
      </c>
      <c r="C1685" t="str">
        <f>T("CARABANCHEL         ")</f>
        <v xml:space="preserve">CARABANCHEL         </v>
      </c>
      <c r="D1685" t="str">
        <f>T("COMILLAS            ")</f>
        <v xml:space="preserve">COMILLAS            </v>
      </c>
      <c r="E1685" t="str">
        <f>T("MT ")</f>
        <v xml:space="preserve">MT </v>
      </c>
      <c r="F1685" t="str">
        <f>T("MOTOCICLETAS   ")</f>
        <v xml:space="preserve">MOTOCICLETAS   </v>
      </c>
      <c r="G1685" t="str">
        <f>T("De menos de 125,01 CENTIMETROS CUBICOS            ")</f>
        <v xml:space="preserve">De menos de 125,01 CENTIMETROS CUBICOS            </v>
      </c>
      <c r="I1685">
        <v>1</v>
      </c>
    </row>
    <row r="1686" spans="1:9">
      <c r="A1686" t="str">
        <f>T("2018")</f>
        <v>2018</v>
      </c>
      <c r="B1686" t="str">
        <f>T("Entidad sin personalidad jurídica (art. 35.4 LGT) ")</f>
        <v xml:space="preserve">Entidad sin personalidad jurídica (art. 35.4 LGT) </v>
      </c>
      <c r="C1686" t="str">
        <f>T("CARABANCHEL         ")</f>
        <v xml:space="preserve">CARABANCHEL         </v>
      </c>
      <c r="D1686" t="str">
        <f>T("SAN ISIDRO          ")</f>
        <v xml:space="preserve">SAN ISIDRO          </v>
      </c>
      <c r="E1686" t="str">
        <f>T("MT ")</f>
        <v xml:space="preserve">MT </v>
      </c>
      <c r="F1686" t="str">
        <f>T("MOTOCICLETAS   ")</f>
        <v xml:space="preserve">MOTOCICLETAS   </v>
      </c>
      <c r="G1686" t="str">
        <f>T("De menos de 125,01 CENTIMETROS CUBICOS            ")</f>
        <v xml:space="preserve">De menos de 125,01 CENTIMETROS CUBICOS            </v>
      </c>
      <c r="I1686">
        <v>1</v>
      </c>
    </row>
    <row r="1687" spans="1:9">
      <c r="A1687" t="str">
        <f>T("2018")</f>
        <v>2018</v>
      </c>
      <c r="B1687" t="str">
        <f>T("Entidad sin personalidad jurídica (art. 35.4 LGT) ")</f>
        <v xml:space="preserve">Entidad sin personalidad jurídica (art. 35.4 LGT) </v>
      </c>
      <c r="C1687" t="str">
        <f>T("CARABANCHEL         ")</f>
        <v xml:space="preserve">CARABANCHEL         </v>
      </c>
      <c r="D1687" t="str">
        <f>T("VISTA ALEGRE        ")</f>
        <v xml:space="preserve">VISTA ALEGRE        </v>
      </c>
      <c r="E1687" t="str">
        <f>T("MT ")</f>
        <v xml:space="preserve">MT </v>
      </c>
      <c r="F1687" t="str">
        <f>T("MOTOCICLETAS   ")</f>
        <v xml:space="preserve">MOTOCICLETAS   </v>
      </c>
      <c r="G1687" t="str">
        <f>T("De menos de 125,01 CENTIMETROS CUBICOS            ")</f>
        <v xml:space="preserve">De menos de 125,01 CENTIMETROS CUBICOS            </v>
      </c>
      <c r="I1687">
        <v>1</v>
      </c>
    </row>
    <row r="1688" spans="1:9">
      <c r="A1688" t="str">
        <f>T("2018")</f>
        <v>2018</v>
      </c>
      <c r="B1688" t="str">
        <f>T("Entidad sin personalidad jurídica (art. 35.4 LGT) ")</f>
        <v xml:space="preserve">Entidad sin personalidad jurídica (art. 35.4 LGT) </v>
      </c>
      <c r="C1688" t="str">
        <f>T("CARABANCHEL         ")</f>
        <v xml:space="preserve">CARABANCHEL         </v>
      </c>
      <c r="D1688" t="str">
        <f>T("VISTA ALEGRE        ")</f>
        <v xml:space="preserve">VISTA ALEGRE        </v>
      </c>
      <c r="E1688" t="str">
        <f>T("MT ")</f>
        <v xml:space="preserve">MT </v>
      </c>
      <c r="F1688" t="str">
        <f>T("MOTOCICLETAS   ")</f>
        <v xml:space="preserve">MOTOCICLETAS   </v>
      </c>
      <c r="G1688" t="str">
        <f>T("De 250,01 a 500 CENTIMETROS CUBICOS               ")</f>
        <v xml:space="preserve">De 250,01 a 500 CENTIMETROS CUBICOS               </v>
      </c>
      <c r="I1688">
        <v>1</v>
      </c>
    </row>
    <row r="1689" spans="1:9">
      <c r="A1689" t="str">
        <f>T("2018")</f>
        <v>2018</v>
      </c>
      <c r="B1689" t="str">
        <f>T("Entidad sin personalidad jurídica (art. 35.4 LGT) ")</f>
        <v xml:space="preserve">Entidad sin personalidad jurídica (art. 35.4 LGT) </v>
      </c>
      <c r="C1689" t="str">
        <f>T("CARABANCHEL         ")</f>
        <v xml:space="preserve">CARABANCHEL         </v>
      </c>
      <c r="D1689" t="str">
        <f>T("PUERTA BONITA       ")</f>
        <v xml:space="preserve">PUERTA BONITA       </v>
      </c>
      <c r="E1689" t="str">
        <f>T("MT ")</f>
        <v xml:space="preserve">MT </v>
      </c>
      <c r="F1689" t="str">
        <f>T("MOTOCICLETAS   ")</f>
        <v xml:space="preserve">MOTOCICLETAS   </v>
      </c>
      <c r="G1689" t="str">
        <f>T("De menos de 125,01 CENTIMETROS CUBICOS            ")</f>
        <v xml:space="preserve">De menos de 125,01 CENTIMETROS CUBICOS            </v>
      </c>
      <c r="I1689">
        <v>1</v>
      </c>
    </row>
    <row r="1690" spans="1:9">
      <c r="A1690" t="str">
        <f>T("2018")</f>
        <v>2018</v>
      </c>
      <c r="B1690" t="str">
        <f>T("Entidad sin personalidad jurídica (art. 35.4 LGT) ")</f>
        <v xml:space="preserve">Entidad sin personalidad jurídica (art. 35.4 LGT) </v>
      </c>
      <c r="C1690" t="str">
        <f>T("CARABANCHEL         ")</f>
        <v xml:space="preserve">CARABANCHEL         </v>
      </c>
      <c r="D1690" t="str">
        <f>T("PUERTA BONITA       ")</f>
        <v xml:space="preserve">PUERTA BONITA       </v>
      </c>
      <c r="E1690" t="str">
        <f>T("MT ")</f>
        <v xml:space="preserve">MT </v>
      </c>
      <c r="F1690" t="str">
        <f>T("MOTOCICLETAS   ")</f>
        <v xml:space="preserve">MOTOCICLETAS   </v>
      </c>
      <c r="G1690" t="str">
        <f>T("De 500,01 a 1.000 CENTIMETROS CUBICOS             ")</f>
        <v xml:space="preserve">De 500,01 a 1.000 CENTIMETROS CUBICOS             </v>
      </c>
      <c r="I1690">
        <v>1</v>
      </c>
    </row>
    <row r="1691" spans="1:9">
      <c r="A1691" t="str">
        <f>T("2018")</f>
        <v>2018</v>
      </c>
      <c r="B1691" t="str">
        <f>T("Entidad sin personalidad jurídica (art. 35.4 LGT) ")</f>
        <v xml:space="preserve">Entidad sin personalidad jurídica (art. 35.4 LGT) </v>
      </c>
      <c r="C1691" t="str">
        <f>T("CARABANCHEL         ")</f>
        <v xml:space="preserve">CARABANCHEL         </v>
      </c>
      <c r="D1691" t="str">
        <f>T("BUENAVISTA          ")</f>
        <v xml:space="preserve">BUENAVISTA          </v>
      </c>
      <c r="E1691" t="str">
        <f>T("MT ")</f>
        <v xml:space="preserve">MT </v>
      </c>
      <c r="F1691" t="str">
        <f>T("MOTOCICLETAS   ")</f>
        <v xml:space="preserve">MOTOCICLETAS   </v>
      </c>
      <c r="G1691" t="str">
        <f>T("De 125,01 a 250 CENTIMETROS CUBICOS               ")</f>
        <v xml:space="preserve">De 125,01 a 250 CENTIMETROS CUBICOS               </v>
      </c>
      <c r="I1691">
        <v>1</v>
      </c>
    </row>
    <row r="1692" spans="1:9">
      <c r="A1692" t="str">
        <f>T("2018")</f>
        <v>2018</v>
      </c>
      <c r="B1692" t="str">
        <f>T("FISICO                                            ")</f>
        <v xml:space="preserve">FISICO                                            </v>
      </c>
      <c r="C1692" t="str">
        <f>T("CARABANCHEL         ")</f>
        <v xml:space="preserve">CARABANCHEL         </v>
      </c>
      <c r="D1692" t="str">
        <f>T("SIN BARRIO          ")</f>
        <v xml:space="preserve">SIN BARRIO          </v>
      </c>
      <c r="E1692" t="str">
        <f>T("MT ")</f>
        <v xml:space="preserve">MT </v>
      </c>
      <c r="F1692" t="str">
        <f>T("MOTOCICLETAS   ")</f>
        <v xml:space="preserve">MOTOCICLETAS   </v>
      </c>
      <c r="G1692" t="str">
        <f>T("De 500,01 a 1.000 CENTIMETROS CUBICOS             ")</f>
        <v xml:space="preserve">De 500,01 a 1.000 CENTIMETROS CUBICOS             </v>
      </c>
      <c r="I1692">
        <v>1</v>
      </c>
    </row>
    <row r="1693" spans="1:9">
      <c r="A1693" t="str">
        <f>T("2018")</f>
        <v>2018</v>
      </c>
      <c r="B1693" t="str">
        <f>T("FISICO                                            ")</f>
        <v xml:space="preserve">FISICO                                            </v>
      </c>
      <c r="C1693" t="str">
        <f>T("CARABANCHEL         ")</f>
        <v xml:space="preserve">CARABANCHEL         </v>
      </c>
      <c r="D1693" t="str">
        <f>T("COMILLAS            ")</f>
        <v xml:space="preserve">COMILLAS            </v>
      </c>
      <c r="E1693" t="str">
        <f>T("MT ")</f>
        <v xml:space="preserve">MT </v>
      </c>
      <c r="F1693" t="str">
        <f>T("MOTOCICLETAS   ")</f>
        <v xml:space="preserve">MOTOCICLETAS   </v>
      </c>
      <c r="G1693" t="str">
        <f>T("De menos de 125,01 CENTIMETROS CUBICOS            ")</f>
        <v xml:space="preserve">De menos de 125,01 CENTIMETROS CUBICOS            </v>
      </c>
      <c r="I1693">
        <v>14</v>
      </c>
    </row>
    <row r="1694" spans="1:9">
      <c r="A1694" t="str">
        <f>T("2018")</f>
        <v>2018</v>
      </c>
      <c r="B1694" t="str">
        <f>T("FISICO                                            ")</f>
        <v xml:space="preserve">FISICO                                            </v>
      </c>
      <c r="C1694" t="str">
        <f>T("CARABANCHEL         ")</f>
        <v xml:space="preserve">CARABANCHEL         </v>
      </c>
      <c r="D1694" t="str">
        <f>T("COMILLAS            ")</f>
        <v xml:space="preserve">COMILLAS            </v>
      </c>
      <c r="E1694" t="str">
        <f>T("MT ")</f>
        <v xml:space="preserve">MT </v>
      </c>
      <c r="F1694" t="str">
        <f>T("MOTOCICLETAS   ")</f>
        <v xml:space="preserve">MOTOCICLETAS   </v>
      </c>
      <c r="G1694" t="str">
        <f>T("De 125,01 a 250 CENTIMETROS CUBICOS               ")</f>
        <v xml:space="preserve">De 125,01 a 250 CENTIMETROS CUBICOS               </v>
      </c>
      <c r="I1694">
        <v>7</v>
      </c>
    </row>
    <row r="1695" spans="1:9">
      <c r="A1695" t="str">
        <f>T("2018")</f>
        <v>2018</v>
      </c>
      <c r="B1695" t="str">
        <f>T("FISICO                                            ")</f>
        <v xml:space="preserve">FISICO                                            </v>
      </c>
      <c r="C1695" t="str">
        <f>T("CARABANCHEL         ")</f>
        <v xml:space="preserve">CARABANCHEL         </v>
      </c>
      <c r="D1695" t="str">
        <f>T("COMILLAS            ")</f>
        <v xml:space="preserve">COMILLAS            </v>
      </c>
      <c r="E1695" t="str">
        <f>T("MT ")</f>
        <v xml:space="preserve">MT </v>
      </c>
      <c r="F1695" t="str">
        <f>T("MOTOCICLETAS   ")</f>
        <v xml:space="preserve">MOTOCICLETAS   </v>
      </c>
      <c r="G1695" t="str">
        <f>T("De 250,01 a 500 CENTIMETROS CUBICOS               ")</f>
        <v xml:space="preserve">De 250,01 a 500 CENTIMETROS CUBICOS               </v>
      </c>
      <c r="I1695">
        <v>5</v>
      </c>
    </row>
    <row r="1696" spans="1:9">
      <c r="A1696" t="str">
        <f>T("2018")</f>
        <v>2018</v>
      </c>
      <c r="B1696" t="str">
        <f>T("FISICO                                            ")</f>
        <v xml:space="preserve">FISICO                                            </v>
      </c>
      <c r="C1696" t="str">
        <f>T("CARABANCHEL         ")</f>
        <v xml:space="preserve">CARABANCHEL         </v>
      </c>
      <c r="D1696" t="str">
        <f>T("COMILLAS            ")</f>
        <v xml:space="preserve">COMILLAS            </v>
      </c>
      <c r="E1696" t="str">
        <f>T("MT ")</f>
        <v xml:space="preserve">MT </v>
      </c>
      <c r="F1696" t="str">
        <f>T("MOTOCICLETAS   ")</f>
        <v xml:space="preserve">MOTOCICLETAS   </v>
      </c>
      <c r="G1696" t="str">
        <f>T("De 500,01 a 1.000 CENTIMETROS CUBICOS             ")</f>
        <v xml:space="preserve">De 500,01 a 1.000 CENTIMETROS CUBICOS             </v>
      </c>
      <c r="I1696">
        <v>11</v>
      </c>
    </row>
    <row r="1697" spans="1:9">
      <c r="A1697" t="str">
        <f>T("2018")</f>
        <v>2018</v>
      </c>
      <c r="B1697" t="str">
        <f>T("FISICO                                            ")</f>
        <v xml:space="preserve">FISICO                                            </v>
      </c>
      <c r="C1697" t="str">
        <f>T("CARABANCHEL         ")</f>
        <v xml:space="preserve">CARABANCHEL         </v>
      </c>
      <c r="D1697" t="str">
        <f>T("OPAÑEL              ")</f>
        <v xml:space="preserve">OPAÑEL              </v>
      </c>
      <c r="E1697" t="str">
        <f>T("MT ")</f>
        <v xml:space="preserve">MT </v>
      </c>
      <c r="F1697" t="str">
        <f>T("MOTOCICLETAS   ")</f>
        <v xml:space="preserve">MOTOCICLETAS   </v>
      </c>
      <c r="G1697" t="str">
        <f>T("De menos de 125,01 CENTIMETROS CUBICOS            ")</f>
        <v xml:space="preserve">De menos de 125,01 CENTIMETROS CUBICOS            </v>
      </c>
      <c r="I1697">
        <v>15</v>
      </c>
    </row>
    <row r="1698" spans="1:9">
      <c r="A1698" t="str">
        <f>T("2018")</f>
        <v>2018</v>
      </c>
      <c r="B1698" t="str">
        <f>T("FISICO                                            ")</f>
        <v xml:space="preserve">FISICO                                            </v>
      </c>
      <c r="C1698" t="str">
        <f>T("CARABANCHEL         ")</f>
        <v xml:space="preserve">CARABANCHEL         </v>
      </c>
      <c r="D1698" t="str">
        <f>T("OPAÑEL              ")</f>
        <v xml:space="preserve">OPAÑEL              </v>
      </c>
      <c r="E1698" t="str">
        <f>T("MT ")</f>
        <v xml:space="preserve">MT </v>
      </c>
      <c r="F1698" t="str">
        <f>T("MOTOCICLETAS   ")</f>
        <v xml:space="preserve">MOTOCICLETAS   </v>
      </c>
      <c r="G1698" t="str">
        <f>T("De 125,01 a 250 CENTIMETROS CUBICOS               ")</f>
        <v xml:space="preserve">De 125,01 a 250 CENTIMETROS CUBICOS               </v>
      </c>
      <c r="I1698">
        <v>10</v>
      </c>
    </row>
    <row r="1699" spans="1:9">
      <c r="A1699" t="str">
        <f>T("2018")</f>
        <v>2018</v>
      </c>
      <c r="B1699" t="str">
        <f>T("FISICO                                            ")</f>
        <v xml:space="preserve">FISICO                                            </v>
      </c>
      <c r="C1699" t="str">
        <f>T("CARABANCHEL         ")</f>
        <v xml:space="preserve">CARABANCHEL         </v>
      </c>
      <c r="D1699" t="str">
        <f>T("OPAÑEL              ")</f>
        <v xml:space="preserve">OPAÑEL              </v>
      </c>
      <c r="E1699" t="str">
        <f>T("MT ")</f>
        <v xml:space="preserve">MT </v>
      </c>
      <c r="F1699" t="str">
        <f>T("MOTOCICLETAS   ")</f>
        <v xml:space="preserve">MOTOCICLETAS   </v>
      </c>
      <c r="G1699" t="str">
        <f>T("De 250,01 a 500 CENTIMETROS CUBICOS               ")</f>
        <v xml:space="preserve">De 250,01 a 500 CENTIMETROS CUBICOS               </v>
      </c>
      <c r="I1699">
        <v>2</v>
      </c>
    </row>
    <row r="1700" spans="1:9">
      <c r="A1700" t="str">
        <f>T("2018")</f>
        <v>2018</v>
      </c>
      <c r="B1700" t="str">
        <f>T("FISICO                                            ")</f>
        <v xml:space="preserve">FISICO                                            </v>
      </c>
      <c r="C1700" t="str">
        <f>T("CARABANCHEL         ")</f>
        <v xml:space="preserve">CARABANCHEL         </v>
      </c>
      <c r="D1700" t="str">
        <f>T("OPAÑEL              ")</f>
        <v xml:space="preserve">OPAÑEL              </v>
      </c>
      <c r="E1700" t="str">
        <f>T("MT ")</f>
        <v xml:space="preserve">MT </v>
      </c>
      <c r="F1700" t="str">
        <f>T("MOTOCICLETAS   ")</f>
        <v xml:space="preserve">MOTOCICLETAS   </v>
      </c>
      <c r="G1700" t="str">
        <f>T("De 500,01 a 1.000 CENTIMETROS CUBICOS             ")</f>
        <v xml:space="preserve">De 500,01 a 1.000 CENTIMETROS CUBICOS             </v>
      </c>
      <c r="I1700">
        <v>13</v>
      </c>
    </row>
    <row r="1701" spans="1:9">
      <c r="A1701" t="str">
        <f>T("2018")</f>
        <v>2018</v>
      </c>
      <c r="B1701" t="str">
        <f>T("FISICO                                            ")</f>
        <v xml:space="preserve">FISICO                                            </v>
      </c>
      <c r="C1701" t="str">
        <f>T("CARABANCHEL         ")</f>
        <v xml:space="preserve">CARABANCHEL         </v>
      </c>
      <c r="D1701" t="str">
        <f>T("OPAÑEL              ")</f>
        <v xml:space="preserve">OPAÑEL              </v>
      </c>
      <c r="E1701" t="str">
        <f>T("MT ")</f>
        <v xml:space="preserve">MT </v>
      </c>
      <c r="F1701" t="str">
        <f>T("MOTOCICLETAS   ")</f>
        <v xml:space="preserve">MOTOCICLETAS   </v>
      </c>
      <c r="G1701" t="str">
        <f>T("De 1.000,01 CENTIMETROS CUBICOS en adelante       ")</f>
        <v xml:space="preserve">De 1.000,01 CENTIMETROS CUBICOS en adelante       </v>
      </c>
      <c r="I1701">
        <v>1</v>
      </c>
    </row>
    <row r="1702" spans="1:9">
      <c r="A1702" t="str">
        <f>T("2018")</f>
        <v>2018</v>
      </c>
      <c r="B1702" t="str">
        <f>T("FISICO                                            ")</f>
        <v xml:space="preserve">FISICO                                            </v>
      </c>
      <c r="C1702" t="str">
        <f>T("CARABANCHEL         ")</f>
        <v xml:space="preserve">CARABANCHEL         </v>
      </c>
      <c r="D1702" t="str">
        <f>T("SAN ISIDRO          ")</f>
        <v xml:space="preserve">SAN ISIDRO          </v>
      </c>
      <c r="E1702" t="str">
        <f>T("MT ")</f>
        <v xml:space="preserve">MT </v>
      </c>
      <c r="F1702" t="str">
        <f>T("MOTOCICLETAS   ")</f>
        <v xml:space="preserve">MOTOCICLETAS   </v>
      </c>
      <c r="G1702" t="str">
        <f>T("De menos de 125,01 CENTIMETROS CUBICOS            ")</f>
        <v xml:space="preserve">De menos de 125,01 CENTIMETROS CUBICOS            </v>
      </c>
      <c r="I1702">
        <v>23</v>
      </c>
    </row>
    <row r="1703" spans="1:9">
      <c r="A1703" t="str">
        <f>T("2018")</f>
        <v>2018</v>
      </c>
      <c r="B1703" t="str">
        <f>T("FISICO                                            ")</f>
        <v xml:space="preserve">FISICO                                            </v>
      </c>
      <c r="C1703" t="str">
        <f>T("CARABANCHEL         ")</f>
        <v xml:space="preserve">CARABANCHEL         </v>
      </c>
      <c r="D1703" t="str">
        <f>T("SAN ISIDRO          ")</f>
        <v xml:space="preserve">SAN ISIDRO          </v>
      </c>
      <c r="E1703" t="str">
        <f>T("MT ")</f>
        <v xml:space="preserve">MT </v>
      </c>
      <c r="F1703" t="str">
        <f>T("MOTOCICLETAS   ")</f>
        <v xml:space="preserve">MOTOCICLETAS   </v>
      </c>
      <c r="G1703" t="str">
        <f>T("De 125,01 a 250 CENTIMETROS CUBICOS               ")</f>
        <v xml:space="preserve">De 125,01 a 250 CENTIMETROS CUBICOS               </v>
      </c>
      <c r="I1703">
        <v>14</v>
      </c>
    </row>
    <row r="1704" spans="1:9">
      <c r="A1704" t="str">
        <f>T("2018")</f>
        <v>2018</v>
      </c>
      <c r="B1704" t="str">
        <f>T("FISICO                                            ")</f>
        <v xml:space="preserve">FISICO                                            </v>
      </c>
      <c r="C1704" t="str">
        <f>T("CARABANCHEL         ")</f>
        <v xml:space="preserve">CARABANCHEL         </v>
      </c>
      <c r="D1704" t="str">
        <f>T("SAN ISIDRO          ")</f>
        <v xml:space="preserve">SAN ISIDRO          </v>
      </c>
      <c r="E1704" t="str">
        <f>T("MT ")</f>
        <v xml:space="preserve">MT </v>
      </c>
      <c r="F1704" t="str">
        <f>T("MOTOCICLETAS   ")</f>
        <v xml:space="preserve">MOTOCICLETAS   </v>
      </c>
      <c r="G1704" t="str">
        <f>T("De 250,01 a 500 CENTIMETROS CUBICOS               ")</f>
        <v xml:space="preserve">De 250,01 a 500 CENTIMETROS CUBICOS               </v>
      </c>
      <c r="I1704">
        <v>7</v>
      </c>
    </row>
    <row r="1705" spans="1:9">
      <c r="A1705" t="str">
        <f>T("2018")</f>
        <v>2018</v>
      </c>
      <c r="B1705" t="str">
        <f>T("FISICO                                            ")</f>
        <v xml:space="preserve">FISICO                                            </v>
      </c>
      <c r="C1705" t="str">
        <f>T("CARABANCHEL         ")</f>
        <v xml:space="preserve">CARABANCHEL         </v>
      </c>
      <c r="D1705" t="str">
        <f>T("SAN ISIDRO          ")</f>
        <v xml:space="preserve">SAN ISIDRO          </v>
      </c>
      <c r="E1705" t="str">
        <f>T("MT ")</f>
        <v xml:space="preserve">MT </v>
      </c>
      <c r="F1705" t="str">
        <f>T("MOTOCICLETAS   ")</f>
        <v xml:space="preserve">MOTOCICLETAS   </v>
      </c>
      <c r="G1705" t="str">
        <f>T("De 500,01 a 1.000 CENTIMETROS CUBICOS             ")</f>
        <v xml:space="preserve">De 500,01 a 1.000 CENTIMETROS CUBICOS             </v>
      </c>
      <c r="I1705">
        <v>7</v>
      </c>
    </row>
    <row r="1706" spans="1:9">
      <c r="A1706" t="str">
        <f>T("2018")</f>
        <v>2018</v>
      </c>
      <c r="B1706" t="str">
        <f>T("FISICO                                            ")</f>
        <v xml:space="preserve">FISICO                                            </v>
      </c>
      <c r="C1706" t="str">
        <f>T("CARABANCHEL         ")</f>
        <v xml:space="preserve">CARABANCHEL         </v>
      </c>
      <c r="D1706" t="str">
        <f>T("SAN ISIDRO          ")</f>
        <v xml:space="preserve">SAN ISIDRO          </v>
      </c>
      <c r="E1706" t="str">
        <f>T("MT ")</f>
        <v xml:space="preserve">MT </v>
      </c>
      <c r="F1706" t="str">
        <f>T("MOTOCICLETAS   ")</f>
        <v xml:space="preserve">MOTOCICLETAS   </v>
      </c>
      <c r="G1706" t="str">
        <f>T("De 1.000,01 CENTIMETROS CUBICOS en adelante       ")</f>
        <v xml:space="preserve">De 1.000,01 CENTIMETROS CUBICOS en adelante       </v>
      </c>
      <c r="I1706">
        <v>1</v>
      </c>
    </row>
    <row r="1707" spans="1:9">
      <c r="A1707" t="str">
        <f>T("2018")</f>
        <v>2018</v>
      </c>
      <c r="B1707" t="str">
        <f>T("FISICO                                            ")</f>
        <v xml:space="preserve">FISICO                                            </v>
      </c>
      <c r="C1707" t="str">
        <f>T("CARABANCHEL         ")</f>
        <v xml:space="preserve">CARABANCHEL         </v>
      </c>
      <c r="D1707" t="str">
        <f>T("VISTA ALEGRE        ")</f>
        <v xml:space="preserve">VISTA ALEGRE        </v>
      </c>
      <c r="E1707" t="str">
        <f>T("MT ")</f>
        <v xml:space="preserve">MT </v>
      </c>
      <c r="F1707" t="str">
        <f>T("MOTOCICLETAS   ")</f>
        <v xml:space="preserve">MOTOCICLETAS   </v>
      </c>
      <c r="G1707" t="str">
        <f>T("De menos de 125,01 CENTIMETROS CUBICOS            ")</f>
        <v xml:space="preserve">De menos de 125,01 CENTIMETROS CUBICOS            </v>
      </c>
      <c r="I1707">
        <v>15</v>
      </c>
    </row>
    <row r="1708" spans="1:9">
      <c r="A1708" t="str">
        <f>T("2018")</f>
        <v>2018</v>
      </c>
      <c r="B1708" t="str">
        <f>T("FISICO                                            ")</f>
        <v xml:space="preserve">FISICO                                            </v>
      </c>
      <c r="C1708" t="str">
        <f>T("CARABANCHEL         ")</f>
        <v xml:space="preserve">CARABANCHEL         </v>
      </c>
      <c r="D1708" t="str">
        <f>T("VISTA ALEGRE        ")</f>
        <v xml:space="preserve">VISTA ALEGRE        </v>
      </c>
      <c r="E1708" t="str">
        <f>T("MT ")</f>
        <v xml:space="preserve">MT </v>
      </c>
      <c r="F1708" t="str">
        <f>T("MOTOCICLETAS   ")</f>
        <v xml:space="preserve">MOTOCICLETAS   </v>
      </c>
      <c r="G1708" t="str">
        <f>T("De 125,01 a 250 CENTIMETROS CUBICOS               ")</f>
        <v xml:space="preserve">De 125,01 a 250 CENTIMETROS CUBICOS               </v>
      </c>
      <c r="I1708">
        <v>9</v>
      </c>
    </row>
    <row r="1709" spans="1:9">
      <c r="A1709" t="str">
        <f>T("2018")</f>
        <v>2018</v>
      </c>
      <c r="B1709" t="str">
        <f>T("FISICO                                            ")</f>
        <v xml:space="preserve">FISICO                                            </v>
      </c>
      <c r="C1709" t="str">
        <f>T("CARABANCHEL         ")</f>
        <v xml:space="preserve">CARABANCHEL         </v>
      </c>
      <c r="D1709" t="str">
        <f>T("VISTA ALEGRE        ")</f>
        <v xml:space="preserve">VISTA ALEGRE        </v>
      </c>
      <c r="E1709" t="str">
        <f>T("MT ")</f>
        <v xml:space="preserve">MT </v>
      </c>
      <c r="F1709" t="str">
        <f>T("MOTOCICLETAS   ")</f>
        <v xml:space="preserve">MOTOCICLETAS   </v>
      </c>
      <c r="G1709" t="str">
        <f>T("De 250,01 a 500 CENTIMETROS CUBICOS               ")</f>
        <v xml:space="preserve">De 250,01 a 500 CENTIMETROS CUBICOS               </v>
      </c>
      <c r="I1709">
        <v>10</v>
      </c>
    </row>
    <row r="1710" spans="1:9">
      <c r="A1710" t="str">
        <f>T("2018")</f>
        <v>2018</v>
      </c>
      <c r="B1710" t="str">
        <f>T("FISICO                                            ")</f>
        <v xml:space="preserve">FISICO                                            </v>
      </c>
      <c r="C1710" t="str">
        <f>T("CARABANCHEL         ")</f>
        <v xml:space="preserve">CARABANCHEL         </v>
      </c>
      <c r="D1710" t="str">
        <f>T("VISTA ALEGRE        ")</f>
        <v xml:space="preserve">VISTA ALEGRE        </v>
      </c>
      <c r="E1710" t="str">
        <f>T("MT ")</f>
        <v xml:space="preserve">MT </v>
      </c>
      <c r="F1710" t="str">
        <f>T("MOTOCICLETAS   ")</f>
        <v xml:space="preserve">MOTOCICLETAS   </v>
      </c>
      <c r="G1710" t="str">
        <f>T("De 500,01 a 1.000 CENTIMETROS CUBICOS             ")</f>
        <v xml:space="preserve">De 500,01 a 1.000 CENTIMETROS CUBICOS             </v>
      </c>
      <c r="I1710">
        <v>18</v>
      </c>
    </row>
    <row r="1711" spans="1:9">
      <c r="A1711" t="str">
        <f>T("2018")</f>
        <v>2018</v>
      </c>
      <c r="B1711" t="str">
        <f>T("FISICO                                            ")</f>
        <v xml:space="preserve">FISICO                                            </v>
      </c>
      <c r="C1711" t="str">
        <f>T("CARABANCHEL         ")</f>
        <v xml:space="preserve">CARABANCHEL         </v>
      </c>
      <c r="D1711" t="str">
        <f>T("VISTA ALEGRE        ")</f>
        <v xml:space="preserve">VISTA ALEGRE        </v>
      </c>
      <c r="E1711" t="str">
        <f>T("MT ")</f>
        <v xml:space="preserve">MT </v>
      </c>
      <c r="F1711" t="str">
        <f>T("MOTOCICLETAS   ")</f>
        <v xml:space="preserve">MOTOCICLETAS   </v>
      </c>
      <c r="G1711" t="str">
        <f>T("De 1.000,01 CENTIMETROS CUBICOS en adelante       ")</f>
        <v xml:space="preserve">De 1.000,01 CENTIMETROS CUBICOS en adelante       </v>
      </c>
      <c r="I1711">
        <v>2</v>
      </c>
    </row>
    <row r="1712" spans="1:9">
      <c r="A1712" t="str">
        <f>T("2018")</f>
        <v>2018</v>
      </c>
      <c r="B1712" t="str">
        <f>T("FISICO                                            ")</f>
        <v xml:space="preserve">FISICO                                            </v>
      </c>
      <c r="C1712" t="str">
        <f>T("CARABANCHEL         ")</f>
        <v xml:space="preserve">CARABANCHEL         </v>
      </c>
      <c r="D1712" t="str">
        <f>T("PUERTA BONITA       ")</f>
        <v xml:space="preserve">PUERTA BONITA       </v>
      </c>
      <c r="E1712" t="str">
        <f>T("MT ")</f>
        <v xml:space="preserve">MT </v>
      </c>
      <c r="F1712" t="str">
        <f>T("MOTOCICLETAS   ")</f>
        <v xml:space="preserve">MOTOCICLETAS   </v>
      </c>
      <c r="G1712" t="str">
        <f>T("De menos de 125,01 CENTIMETROS CUBICOS            ")</f>
        <v xml:space="preserve">De menos de 125,01 CENTIMETROS CUBICOS            </v>
      </c>
      <c r="I1712">
        <v>12</v>
      </c>
    </row>
    <row r="1713" spans="1:9">
      <c r="A1713" t="str">
        <f>T("2018")</f>
        <v>2018</v>
      </c>
      <c r="B1713" t="str">
        <f>T("FISICO                                            ")</f>
        <v xml:space="preserve">FISICO                                            </v>
      </c>
      <c r="C1713" t="str">
        <f>T("CARABANCHEL         ")</f>
        <v xml:space="preserve">CARABANCHEL         </v>
      </c>
      <c r="D1713" t="str">
        <f>T("PUERTA BONITA       ")</f>
        <v xml:space="preserve">PUERTA BONITA       </v>
      </c>
      <c r="E1713" t="str">
        <f>T("MT ")</f>
        <v xml:space="preserve">MT </v>
      </c>
      <c r="F1713" t="str">
        <f>T("MOTOCICLETAS   ")</f>
        <v xml:space="preserve">MOTOCICLETAS   </v>
      </c>
      <c r="G1713" t="str">
        <f>T("De 125,01 a 250 CENTIMETROS CUBICOS               ")</f>
        <v xml:space="preserve">De 125,01 a 250 CENTIMETROS CUBICOS               </v>
      </c>
      <c r="I1713">
        <v>8</v>
      </c>
    </row>
    <row r="1714" spans="1:9">
      <c r="A1714" t="str">
        <f>T("2018")</f>
        <v>2018</v>
      </c>
      <c r="B1714" t="str">
        <f>T("FISICO                                            ")</f>
        <v xml:space="preserve">FISICO                                            </v>
      </c>
      <c r="C1714" t="str">
        <f>T("CARABANCHEL         ")</f>
        <v xml:space="preserve">CARABANCHEL         </v>
      </c>
      <c r="D1714" t="str">
        <f>T("PUERTA BONITA       ")</f>
        <v xml:space="preserve">PUERTA BONITA       </v>
      </c>
      <c r="E1714" t="str">
        <f>T("MT ")</f>
        <v xml:space="preserve">MT </v>
      </c>
      <c r="F1714" t="str">
        <f>T("MOTOCICLETAS   ")</f>
        <v xml:space="preserve">MOTOCICLETAS   </v>
      </c>
      <c r="G1714" t="str">
        <f>T("De 250,01 a 500 CENTIMETROS CUBICOS               ")</f>
        <v xml:space="preserve">De 250,01 a 500 CENTIMETROS CUBICOS               </v>
      </c>
      <c r="I1714">
        <v>4</v>
      </c>
    </row>
    <row r="1715" spans="1:9">
      <c r="A1715" t="str">
        <f>T("2018")</f>
        <v>2018</v>
      </c>
      <c r="B1715" t="str">
        <f>T("FISICO                                            ")</f>
        <v xml:space="preserve">FISICO                                            </v>
      </c>
      <c r="C1715" t="str">
        <f>T("CARABANCHEL         ")</f>
        <v xml:space="preserve">CARABANCHEL         </v>
      </c>
      <c r="D1715" t="str">
        <f>T("PUERTA BONITA       ")</f>
        <v xml:space="preserve">PUERTA BONITA       </v>
      </c>
      <c r="E1715" t="str">
        <f>T("MT ")</f>
        <v xml:space="preserve">MT </v>
      </c>
      <c r="F1715" t="str">
        <f>T("MOTOCICLETAS   ")</f>
        <v xml:space="preserve">MOTOCICLETAS   </v>
      </c>
      <c r="G1715" t="str">
        <f>T("De 500,01 a 1.000 CENTIMETROS CUBICOS             ")</f>
        <v xml:space="preserve">De 500,01 a 1.000 CENTIMETROS CUBICOS             </v>
      </c>
      <c r="I1715">
        <v>10</v>
      </c>
    </row>
    <row r="1716" spans="1:9">
      <c r="A1716" t="str">
        <f>T("2018")</f>
        <v>2018</v>
      </c>
      <c r="B1716" t="str">
        <f>T("FISICO                                            ")</f>
        <v xml:space="preserve">FISICO                                            </v>
      </c>
      <c r="C1716" t="str">
        <f>T("CARABANCHEL         ")</f>
        <v xml:space="preserve">CARABANCHEL         </v>
      </c>
      <c r="D1716" t="str">
        <f>T("BUENAVISTA          ")</f>
        <v xml:space="preserve">BUENAVISTA          </v>
      </c>
      <c r="E1716" t="str">
        <f>T("MT ")</f>
        <v xml:space="preserve">MT </v>
      </c>
      <c r="F1716" t="str">
        <f>T("MOTOCICLETAS   ")</f>
        <v xml:space="preserve">MOTOCICLETAS   </v>
      </c>
      <c r="G1716" t="str">
        <f>T("De menos de 125,01 CENTIMETROS CUBICOS            ")</f>
        <v xml:space="preserve">De menos de 125,01 CENTIMETROS CUBICOS            </v>
      </c>
      <c r="I1716">
        <v>20</v>
      </c>
    </row>
    <row r="1717" spans="1:9">
      <c r="A1717" t="str">
        <f>T("2018")</f>
        <v>2018</v>
      </c>
      <c r="B1717" t="str">
        <f>T("FISICO                                            ")</f>
        <v xml:space="preserve">FISICO                                            </v>
      </c>
      <c r="C1717" t="str">
        <f>T("CARABANCHEL         ")</f>
        <v xml:space="preserve">CARABANCHEL         </v>
      </c>
      <c r="D1717" t="str">
        <f>T("BUENAVISTA          ")</f>
        <v xml:space="preserve">BUENAVISTA          </v>
      </c>
      <c r="E1717" t="str">
        <f>T("MT ")</f>
        <v xml:space="preserve">MT </v>
      </c>
      <c r="F1717" t="str">
        <f>T("MOTOCICLETAS   ")</f>
        <v xml:space="preserve">MOTOCICLETAS   </v>
      </c>
      <c r="G1717" t="str">
        <f>T("De 125,01 a 250 CENTIMETROS CUBICOS               ")</f>
        <v xml:space="preserve">De 125,01 a 250 CENTIMETROS CUBICOS               </v>
      </c>
      <c r="I1717">
        <v>13</v>
      </c>
    </row>
    <row r="1718" spans="1:9">
      <c r="A1718" t="str">
        <f>T("2018")</f>
        <v>2018</v>
      </c>
      <c r="B1718" t="str">
        <f>T("FISICO                                            ")</f>
        <v xml:space="preserve">FISICO                                            </v>
      </c>
      <c r="C1718" t="str">
        <f>T("CARABANCHEL         ")</f>
        <v xml:space="preserve">CARABANCHEL         </v>
      </c>
      <c r="D1718" t="str">
        <f>T("BUENAVISTA          ")</f>
        <v xml:space="preserve">BUENAVISTA          </v>
      </c>
      <c r="E1718" t="str">
        <f>T("MT ")</f>
        <v xml:space="preserve">MT </v>
      </c>
      <c r="F1718" t="str">
        <f>T("MOTOCICLETAS   ")</f>
        <v xml:space="preserve">MOTOCICLETAS   </v>
      </c>
      <c r="G1718" t="str">
        <f>T("De 250,01 a 500 CENTIMETROS CUBICOS               ")</f>
        <v xml:space="preserve">De 250,01 a 500 CENTIMETROS CUBICOS               </v>
      </c>
      <c r="I1718">
        <v>6</v>
      </c>
    </row>
    <row r="1719" spans="1:9">
      <c r="A1719" t="str">
        <f>T("2018")</f>
        <v>2018</v>
      </c>
      <c r="B1719" t="str">
        <f>T("FISICO                                            ")</f>
        <v xml:space="preserve">FISICO                                            </v>
      </c>
      <c r="C1719" t="str">
        <f>T("CARABANCHEL         ")</f>
        <v xml:space="preserve">CARABANCHEL         </v>
      </c>
      <c r="D1719" t="str">
        <f>T("BUENAVISTA          ")</f>
        <v xml:space="preserve">BUENAVISTA          </v>
      </c>
      <c r="E1719" t="str">
        <f>T("MT ")</f>
        <v xml:space="preserve">MT </v>
      </c>
      <c r="F1719" t="str">
        <f>T("MOTOCICLETAS   ")</f>
        <v xml:space="preserve">MOTOCICLETAS   </v>
      </c>
      <c r="G1719" t="str">
        <f>T("De 500,01 a 1.000 CENTIMETROS CUBICOS             ")</f>
        <v xml:space="preserve">De 500,01 a 1.000 CENTIMETROS CUBICOS             </v>
      </c>
      <c r="I1719">
        <v>20</v>
      </c>
    </row>
    <row r="1720" spans="1:9">
      <c r="A1720" t="str">
        <f>T("2018")</f>
        <v>2018</v>
      </c>
      <c r="B1720" t="str">
        <f>T("FISICO                                            ")</f>
        <v xml:space="preserve">FISICO                                            </v>
      </c>
      <c r="C1720" t="str">
        <f>T("CARABANCHEL         ")</f>
        <v xml:space="preserve">CARABANCHEL         </v>
      </c>
      <c r="D1720" t="str">
        <f>T("BUENAVISTA          ")</f>
        <v xml:space="preserve">BUENAVISTA          </v>
      </c>
      <c r="E1720" t="str">
        <f>T("MT ")</f>
        <v xml:space="preserve">MT </v>
      </c>
      <c r="F1720" t="str">
        <f>T("MOTOCICLETAS   ")</f>
        <v xml:space="preserve">MOTOCICLETAS   </v>
      </c>
      <c r="G1720" t="str">
        <f>T("De 1.000,01 CENTIMETROS CUBICOS en adelante       ")</f>
        <v xml:space="preserve">De 1.000,01 CENTIMETROS CUBICOS en adelante       </v>
      </c>
      <c r="I1720">
        <v>4</v>
      </c>
    </row>
    <row r="1721" spans="1:9">
      <c r="A1721" t="str">
        <f>T("2018")</f>
        <v>2018</v>
      </c>
      <c r="B1721" t="str">
        <f>T("FISICO                                            ")</f>
        <v xml:space="preserve">FISICO                                            </v>
      </c>
      <c r="C1721" t="str">
        <f>T("CARABANCHEL         ")</f>
        <v xml:space="preserve">CARABANCHEL         </v>
      </c>
      <c r="D1721" t="str">
        <f>T("ABRANTES            ")</f>
        <v xml:space="preserve">ABRANTES            </v>
      </c>
      <c r="E1721" t="str">
        <f>T("MT ")</f>
        <v xml:space="preserve">MT </v>
      </c>
      <c r="F1721" t="str">
        <f>T("MOTOCICLETAS   ")</f>
        <v xml:space="preserve">MOTOCICLETAS   </v>
      </c>
      <c r="G1721" t="str">
        <f>T("De menos de 125,01 CENTIMETROS CUBICOS            ")</f>
        <v xml:space="preserve">De menos de 125,01 CENTIMETROS CUBICOS            </v>
      </c>
      <c r="I1721">
        <v>18</v>
      </c>
    </row>
    <row r="1722" spans="1:9">
      <c r="A1722" t="str">
        <f>T("2018")</f>
        <v>2018</v>
      </c>
      <c r="B1722" t="str">
        <f>T("FISICO                                            ")</f>
        <v xml:space="preserve">FISICO                                            </v>
      </c>
      <c r="C1722" t="str">
        <f>T("CARABANCHEL         ")</f>
        <v xml:space="preserve">CARABANCHEL         </v>
      </c>
      <c r="D1722" t="str">
        <f>T("ABRANTES            ")</f>
        <v xml:space="preserve">ABRANTES            </v>
      </c>
      <c r="E1722" t="str">
        <f>T("MT ")</f>
        <v xml:space="preserve">MT </v>
      </c>
      <c r="F1722" t="str">
        <f>T("MOTOCICLETAS   ")</f>
        <v xml:space="preserve">MOTOCICLETAS   </v>
      </c>
      <c r="G1722" t="str">
        <f>T("De 125,01 a 250 CENTIMETROS CUBICOS               ")</f>
        <v xml:space="preserve">De 125,01 a 250 CENTIMETROS CUBICOS               </v>
      </c>
      <c r="I1722">
        <v>7</v>
      </c>
    </row>
    <row r="1723" spans="1:9">
      <c r="A1723" t="str">
        <f>T("2018")</f>
        <v>2018</v>
      </c>
      <c r="B1723" t="str">
        <f>T("FISICO                                            ")</f>
        <v xml:space="preserve">FISICO                                            </v>
      </c>
      <c r="C1723" t="str">
        <f>T("CARABANCHEL         ")</f>
        <v xml:space="preserve">CARABANCHEL         </v>
      </c>
      <c r="D1723" t="str">
        <f>T("ABRANTES            ")</f>
        <v xml:space="preserve">ABRANTES            </v>
      </c>
      <c r="E1723" t="str">
        <f>T("MT ")</f>
        <v xml:space="preserve">MT </v>
      </c>
      <c r="F1723" t="str">
        <f>T("MOTOCICLETAS   ")</f>
        <v xml:space="preserve">MOTOCICLETAS   </v>
      </c>
      <c r="G1723" t="str">
        <f>T("De 250,01 a 500 CENTIMETROS CUBICOS               ")</f>
        <v xml:space="preserve">De 250,01 a 500 CENTIMETROS CUBICOS               </v>
      </c>
      <c r="I1723">
        <v>5</v>
      </c>
    </row>
    <row r="1724" spans="1:9">
      <c r="A1724" t="str">
        <f>T("2018")</f>
        <v>2018</v>
      </c>
      <c r="B1724" t="str">
        <f>T("FISICO                                            ")</f>
        <v xml:space="preserve">FISICO                                            </v>
      </c>
      <c r="C1724" t="str">
        <f>T("CARABANCHEL         ")</f>
        <v xml:space="preserve">CARABANCHEL         </v>
      </c>
      <c r="D1724" t="str">
        <f>T("ABRANTES            ")</f>
        <v xml:space="preserve">ABRANTES            </v>
      </c>
      <c r="E1724" t="str">
        <f>T("MT ")</f>
        <v xml:space="preserve">MT </v>
      </c>
      <c r="F1724" t="str">
        <f>T("MOTOCICLETAS   ")</f>
        <v xml:space="preserve">MOTOCICLETAS   </v>
      </c>
      <c r="G1724" t="str">
        <f>T("De 500,01 a 1.000 CENTIMETROS CUBICOS             ")</f>
        <v xml:space="preserve">De 500,01 a 1.000 CENTIMETROS CUBICOS             </v>
      </c>
      <c r="I1724">
        <v>10</v>
      </c>
    </row>
    <row r="1725" spans="1:9">
      <c r="A1725" t="str">
        <f>T("2018")</f>
        <v>2018</v>
      </c>
      <c r="B1725" t="str">
        <f>T("JURIDICO                                          ")</f>
        <v xml:space="preserve">JURIDICO                                          </v>
      </c>
      <c r="C1725" t="str">
        <f>T("CARABANCHEL         ")</f>
        <v xml:space="preserve">CARABANCHEL         </v>
      </c>
      <c r="D1725" t="str">
        <f>T("COMILLAS            ")</f>
        <v xml:space="preserve">COMILLAS            </v>
      </c>
      <c r="E1725" t="str">
        <f>T("MT ")</f>
        <v xml:space="preserve">MT </v>
      </c>
      <c r="F1725" t="str">
        <f>T("MOTOCICLETAS   ")</f>
        <v xml:space="preserve">MOTOCICLETAS   </v>
      </c>
      <c r="G1725" t="str">
        <f>T("De 125,01 a 250 CENTIMETROS CUBICOS               ")</f>
        <v xml:space="preserve">De 125,01 a 250 CENTIMETROS CUBICOS               </v>
      </c>
      <c r="I1725">
        <v>1</v>
      </c>
    </row>
    <row r="1726" spans="1:9">
      <c r="A1726" t="str">
        <f>T("2018")</f>
        <v>2018</v>
      </c>
      <c r="B1726" t="str">
        <f>T("JURIDICO                                          ")</f>
        <v xml:space="preserve">JURIDICO                                          </v>
      </c>
      <c r="C1726" t="str">
        <f>T("CARABANCHEL         ")</f>
        <v xml:space="preserve">CARABANCHEL         </v>
      </c>
      <c r="D1726" t="str">
        <f>T("COMILLAS            ")</f>
        <v xml:space="preserve">COMILLAS            </v>
      </c>
      <c r="E1726" t="str">
        <f>T("MT ")</f>
        <v xml:space="preserve">MT </v>
      </c>
      <c r="F1726" t="str">
        <f>T("MOTOCICLETAS   ")</f>
        <v xml:space="preserve">MOTOCICLETAS   </v>
      </c>
      <c r="G1726" t="str">
        <f>T("De 1.000,01 CENTIMETROS CUBICOS en adelante       ")</f>
        <v xml:space="preserve">De 1.000,01 CENTIMETROS CUBICOS en adelante       </v>
      </c>
      <c r="I1726">
        <v>1</v>
      </c>
    </row>
    <row r="1727" spans="1:9">
      <c r="A1727" t="str">
        <f>T("2018")</f>
        <v>2018</v>
      </c>
      <c r="B1727" t="str">
        <f>T("JURIDICO                                          ")</f>
        <v xml:space="preserve">JURIDICO                                          </v>
      </c>
      <c r="C1727" t="str">
        <f>T("CARABANCHEL         ")</f>
        <v xml:space="preserve">CARABANCHEL         </v>
      </c>
      <c r="D1727" t="str">
        <f>T("OPAÑEL              ")</f>
        <v xml:space="preserve">OPAÑEL              </v>
      </c>
      <c r="E1727" t="str">
        <f>T("MT ")</f>
        <v xml:space="preserve">MT </v>
      </c>
      <c r="F1727" t="str">
        <f>T("MOTOCICLETAS   ")</f>
        <v xml:space="preserve">MOTOCICLETAS   </v>
      </c>
      <c r="G1727" t="str">
        <f>T("De menos de 125,01 CENTIMETROS CUBICOS            ")</f>
        <v xml:space="preserve">De menos de 125,01 CENTIMETROS CUBICOS            </v>
      </c>
      <c r="I1727">
        <v>1</v>
      </c>
    </row>
    <row r="1728" spans="1:9">
      <c r="A1728" t="str">
        <f>T("2018")</f>
        <v>2018</v>
      </c>
      <c r="B1728" t="str">
        <f>T("JURIDICO                                          ")</f>
        <v xml:space="preserve">JURIDICO                                          </v>
      </c>
      <c r="C1728" t="str">
        <f>T("CARABANCHEL         ")</f>
        <v xml:space="preserve">CARABANCHEL         </v>
      </c>
      <c r="D1728" t="str">
        <f>T("OPAÑEL              ")</f>
        <v xml:space="preserve">OPAÑEL              </v>
      </c>
      <c r="E1728" t="str">
        <f>T("MT ")</f>
        <v xml:space="preserve">MT </v>
      </c>
      <c r="F1728" t="str">
        <f>T("MOTOCICLETAS   ")</f>
        <v xml:space="preserve">MOTOCICLETAS   </v>
      </c>
      <c r="G1728" t="str">
        <f>T("De 125,01 a 250 CENTIMETROS CUBICOS               ")</f>
        <v xml:space="preserve">De 125,01 a 250 CENTIMETROS CUBICOS               </v>
      </c>
      <c r="I1728">
        <v>1</v>
      </c>
    </row>
    <row r="1729" spans="1:9">
      <c r="A1729" t="str">
        <f>T("2018")</f>
        <v>2018</v>
      </c>
      <c r="B1729" t="str">
        <f>T("JURIDICO                                          ")</f>
        <v xml:space="preserve">JURIDICO                                          </v>
      </c>
      <c r="C1729" t="str">
        <f>T("CARABANCHEL         ")</f>
        <v xml:space="preserve">CARABANCHEL         </v>
      </c>
      <c r="D1729" t="str">
        <f>T("SAN ISIDRO          ")</f>
        <v xml:space="preserve">SAN ISIDRO          </v>
      </c>
      <c r="E1729" t="str">
        <f>T("MT ")</f>
        <v xml:space="preserve">MT </v>
      </c>
      <c r="F1729" t="str">
        <f>T("MOTOCICLETAS   ")</f>
        <v xml:space="preserve">MOTOCICLETAS   </v>
      </c>
      <c r="G1729" t="str">
        <f>T("De 125,01 a 250 CENTIMETROS CUBICOS               ")</f>
        <v xml:space="preserve">De 125,01 a 250 CENTIMETROS CUBICOS               </v>
      </c>
      <c r="I1729">
        <v>1</v>
      </c>
    </row>
    <row r="1730" spans="1:9">
      <c r="A1730" t="str">
        <f>T("2018")</f>
        <v>2018</v>
      </c>
      <c r="B1730" t="str">
        <f>T("JURIDICO                                          ")</f>
        <v xml:space="preserve">JURIDICO                                          </v>
      </c>
      <c r="C1730" t="str">
        <f>T("CARABANCHEL         ")</f>
        <v xml:space="preserve">CARABANCHEL         </v>
      </c>
      <c r="D1730" t="str">
        <f>T("PUERTA BONITA       ")</f>
        <v xml:space="preserve">PUERTA BONITA       </v>
      </c>
      <c r="E1730" t="str">
        <f>T("MT ")</f>
        <v xml:space="preserve">MT </v>
      </c>
      <c r="F1730" t="str">
        <f>T("MOTOCICLETAS   ")</f>
        <v xml:space="preserve">MOTOCICLETAS   </v>
      </c>
      <c r="G1730" t="str">
        <f>T("De menos de 125,01 CENTIMETROS CUBICOS            ")</f>
        <v xml:space="preserve">De menos de 125,01 CENTIMETROS CUBICOS            </v>
      </c>
      <c r="I1730">
        <v>1</v>
      </c>
    </row>
    <row r="1731" spans="1:9">
      <c r="A1731" t="str">
        <f>T("2018")</f>
        <v>2018</v>
      </c>
      <c r="B1731" t="str">
        <f>T("JURIDICO                                          ")</f>
        <v xml:space="preserve">JURIDICO                                          </v>
      </c>
      <c r="C1731" t="str">
        <f>T("CARABANCHEL         ")</f>
        <v xml:space="preserve">CARABANCHEL         </v>
      </c>
      <c r="D1731" t="str">
        <f>T("BUENAVISTA          ")</f>
        <v xml:space="preserve">BUENAVISTA          </v>
      </c>
      <c r="E1731" t="str">
        <f>T("MT ")</f>
        <v xml:space="preserve">MT </v>
      </c>
      <c r="F1731" t="str">
        <f>T("MOTOCICLETAS   ")</f>
        <v xml:space="preserve">MOTOCICLETAS   </v>
      </c>
      <c r="G1731" t="str">
        <f>T("De menos de 125,01 CENTIMETROS CUBICOS            ")</f>
        <v xml:space="preserve">De menos de 125,01 CENTIMETROS CUBICOS            </v>
      </c>
      <c r="I1731">
        <v>1</v>
      </c>
    </row>
    <row r="1732" spans="1:9">
      <c r="A1732" t="str">
        <f>T("2018")</f>
        <v>2018</v>
      </c>
      <c r="B1732" t="str">
        <f>T("JURIDICO                                          ")</f>
        <v xml:space="preserve">JURIDICO                                          </v>
      </c>
      <c r="C1732" t="str">
        <f>T("CARABANCHEL         ")</f>
        <v xml:space="preserve">CARABANCHEL         </v>
      </c>
      <c r="D1732" t="str">
        <f>T("BUENAVISTA          ")</f>
        <v xml:space="preserve">BUENAVISTA          </v>
      </c>
      <c r="E1732" t="str">
        <f>T("MT ")</f>
        <v xml:space="preserve">MT </v>
      </c>
      <c r="F1732" t="str">
        <f>T("MOTOCICLETAS   ")</f>
        <v xml:space="preserve">MOTOCICLETAS   </v>
      </c>
      <c r="G1732" t="str">
        <f>T("De 125,01 a 250 CENTIMETROS CUBICOS               ")</f>
        <v xml:space="preserve">De 125,01 a 250 CENTIMETROS CUBICOS               </v>
      </c>
      <c r="I1732">
        <v>2</v>
      </c>
    </row>
    <row r="1733" spans="1:9">
      <c r="A1733" t="str">
        <f>T("2018")</f>
        <v>2018</v>
      </c>
      <c r="B1733" t="str">
        <f>T("FISICO                                            ")</f>
        <v xml:space="preserve">FISICO                                            </v>
      </c>
      <c r="C1733" t="str">
        <f>T("CARABANCHEL         ")</f>
        <v xml:space="preserve">CARABANCHEL         </v>
      </c>
      <c r="D1733" t="str">
        <f>T("COMILLAS            ")</f>
        <v xml:space="preserve">COMILLAS            </v>
      </c>
      <c r="E1733" t="str">
        <f>T("RE ")</f>
        <v xml:space="preserve">RE </v>
      </c>
      <c r="F1733" t="str">
        <f>T("REMOLQUES      ")</f>
        <v xml:space="preserve">REMOLQUES      </v>
      </c>
      <c r="G1733" t="str">
        <f>T("De 1.000 a 2.999 KG DE CARGA ÚTIL                 ")</f>
        <v xml:space="preserve">De 1.000 a 2.999 KG DE CARGA ÚTIL                 </v>
      </c>
      <c r="H1733" t="str">
        <f>T("GASOLINA                                          ")</f>
        <v xml:space="preserve">GASOLINA                                          </v>
      </c>
      <c r="I1733">
        <v>1</v>
      </c>
    </row>
    <row r="1734" spans="1:9">
      <c r="A1734" t="str">
        <f>T("2018")</f>
        <v>2018</v>
      </c>
      <c r="B1734" t="str">
        <f>T("JURIDICO                                          ")</f>
        <v xml:space="preserve">JURIDICO                                          </v>
      </c>
      <c r="C1734" t="str">
        <f>T("CARABANCHEL         ")</f>
        <v xml:space="preserve">CARABANCHEL         </v>
      </c>
      <c r="D1734" t="str">
        <f>T("SAN ISIDRO          ")</f>
        <v xml:space="preserve">SAN ISIDRO          </v>
      </c>
      <c r="E1734" t="str">
        <f>T("RE ")</f>
        <v xml:space="preserve">RE </v>
      </c>
      <c r="F1734" t="str">
        <f>T("REMOLQUES      ")</f>
        <v xml:space="preserve">REMOLQUES      </v>
      </c>
      <c r="G1734" t="str">
        <f>T("De 751 a 999 KG DE CARGA ÚTIL                     ")</f>
        <v xml:space="preserve">De 751 a 999 KG DE CARGA ÚTIL                     </v>
      </c>
      <c r="H1734" t="str">
        <f>T("GASOLINA                                          ")</f>
        <v xml:space="preserve">GASOLINA                                          </v>
      </c>
      <c r="I1734">
        <v>1</v>
      </c>
    </row>
    <row r="1735" spans="1:9">
      <c r="A1735" t="str">
        <f>T("2018")</f>
        <v>2018</v>
      </c>
      <c r="B1735" t="str">
        <f>T("FISICO                                            ")</f>
        <v xml:space="preserve">FISICO                                            </v>
      </c>
      <c r="C1735" t="str">
        <f>T("CARABANCHEL         ")</f>
        <v xml:space="preserve">CARABANCHEL         </v>
      </c>
      <c r="D1735" t="str">
        <f>T("SIN BARRIO          ")</f>
        <v xml:space="preserve">SIN BARRIO          </v>
      </c>
      <c r="E1735" t="str">
        <f>T("RE ")</f>
        <v xml:space="preserve">RE </v>
      </c>
      <c r="F1735" t="str">
        <f>T("REMOLQUES      ")</f>
        <v xml:space="preserve">REMOLQUES      </v>
      </c>
      <c r="G1735" t="str">
        <f>T("De 751 a 999 KG DE CARGA ÚTIL                     ")</f>
        <v xml:space="preserve">De 751 a 999 KG DE CARGA ÚTIL                     </v>
      </c>
      <c r="I1735">
        <v>1</v>
      </c>
    </row>
    <row r="1736" spans="1:9">
      <c r="A1736" t="str">
        <f>T("2018")</f>
        <v>2018</v>
      </c>
      <c r="B1736" t="str">
        <f>T("FISICO                                            ")</f>
        <v xml:space="preserve">FISICO                                            </v>
      </c>
      <c r="C1736" t="str">
        <f>T("CARABANCHEL         ")</f>
        <v xml:space="preserve">CARABANCHEL         </v>
      </c>
      <c r="D1736" t="str">
        <f>T("COMILLAS            ")</f>
        <v xml:space="preserve">COMILLAS            </v>
      </c>
      <c r="E1736" t="str">
        <f>T("RE ")</f>
        <v xml:space="preserve">RE </v>
      </c>
      <c r="F1736" t="str">
        <f>T("REMOLQUES      ")</f>
        <v xml:space="preserve">REMOLQUES      </v>
      </c>
      <c r="G1736" t="str">
        <f>T("De 3.000 KG DE CARGA ÚTIL en adelante             ")</f>
        <v xml:space="preserve">De 3.000 KG DE CARGA ÚTIL en adelante             </v>
      </c>
      <c r="I1736">
        <v>4</v>
      </c>
    </row>
    <row r="1737" spans="1:9">
      <c r="A1737" t="str">
        <f>T("2018")</f>
        <v>2018</v>
      </c>
      <c r="B1737" t="str">
        <f>T("FISICO                                            ")</f>
        <v xml:space="preserve">FISICO                                            </v>
      </c>
      <c r="C1737" t="str">
        <f>T("CARABANCHEL         ")</f>
        <v xml:space="preserve">CARABANCHEL         </v>
      </c>
      <c r="D1737" t="str">
        <f>T("OPAÑEL              ")</f>
        <v xml:space="preserve">OPAÑEL              </v>
      </c>
      <c r="E1737" t="str">
        <f>T("RE ")</f>
        <v xml:space="preserve">RE </v>
      </c>
      <c r="F1737" t="str">
        <f>T("REMOLQUES      ")</f>
        <v xml:space="preserve">REMOLQUES      </v>
      </c>
      <c r="G1737" t="str">
        <f>T("De 3.000 KG DE CARGA ÚTIL en adelante             ")</f>
        <v xml:space="preserve">De 3.000 KG DE CARGA ÚTIL en adelante             </v>
      </c>
      <c r="I1737">
        <v>2</v>
      </c>
    </row>
    <row r="1738" spans="1:9">
      <c r="A1738" t="str">
        <f>T("2018")</f>
        <v>2018</v>
      </c>
      <c r="B1738" t="str">
        <f>T("FISICO                                            ")</f>
        <v xml:space="preserve">FISICO                                            </v>
      </c>
      <c r="C1738" t="str">
        <f>T("CARABANCHEL         ")</f>
        <v xml:space="preserve">CARABANCHEL         </v>
      </c>
      <c r="D1738" t="str">
        <f>T("SAN ISIDRO          ")</f>
        <v xml:space="preserve">SAN ISIDRO          </v>
      </c>
      <c r="E1738" t="str">
        <f>T("RE ")</f>
        <v xml:space="preserve">RE </v>
      </c>
      <c r="F1738" t="str">
        <f>T("REMOLQUES      ")</f>
        <v xml:space="preserve">REMOLQUES      </v>
      </c>
      <c r="G1738" t="str">
        <f>T("De 751 a 999 KG DE CARGA ÚTIL                     ")</f>
        <v xml:space="preserve">De 751 a 999 KG DE CARGA ÚTIL                     </v>
      </c>
      <c r="I1738">
        <v>1</v>
      </c>
    </row>
    <row r="1739" spans="1:9">
      <c r="A1739" t="str">
        <f>T("2018")</f>
        <v>2018</v>
      </c>
      <c r="B1739" t="str">
        <f>T("FISICO                                            ")</f>
        <v xml:space="preserve">FISICO                                            </v>
      </c>
      <c r="C1739" t="str">
        <f>T("CARABANCHEL         ")</f>
        <v xml:space="preserve">CARABANCHEL         </v>
      </c>
      <c r="D1739" t="str">
        <f>T("SAN ISIDRO          ")</f>
        <v xml:space="preserve">SAN ISIDRO          </v>
      </c>
      <c r="E1739" t="str">
        <f>T("RE ")</f>
        <v xml:space="preserve">RE </v>
      </c>
      <c r="F1739" t="str">
        <f>T("REMOLQUES      ")</f>
        <v xml:space="preserve">REMOLQUES      </v>
      </c>
      <c r="G1739" t="str">
        <f>T("De 3.000 KG DE CARGA ÚTIL en adelante             ")</f>
        <v xml:space="preserve">De 3.000 KG DE CARGA ÚTIL en adelante             </v>
      </c>
      <c r="I1739">
        <v>1</v>
      </c>
    </row>
    <row r="1740" spans="1:9">
      <c r="A1740" t="str">
        <f>T("2018")</f>
        <v>2018</v>
      </c>
      <c r="B1740" t="str">
        <f>T("FISICO                                            ")</f>
        <v xml:space="preserve">FISICO                                            </v>
      </c>
      <c r="C1740" t="str">
        <f>T("CARABANCHEL         ")</f>
        <v xml:space="preserve">CARABANCHEL         </v>
      </c>
      <c r="D1740" t="str">
        <f>T("VISTA ALEGRE        ")</f>
        <v xml:space="preserve">VISTA ALEGRE        </v>
      </c>
      <c r="E1740" t="str">
        <f>T("RE ")</f>
        <v xml:space="preserve">RE </v>
      </c>
      <c r="F1740" t="str">
        <f>T("REMOLQUES      ")</f>
        <v xml:space="preserve">REMOLQUES      </v>
      </c>
      <c r="G1740" t="str">
        <f>T("De 3.000 KG DE CARGA ÚTIL en adelante             ")</f>
        <v xml:space="preserve">De 3.000 KG DE CARGA ÚTIL en adelante             </v>
      </c>
      <c r="I1740">
        <v>3</v>
      </c>
    </row>
    <row r="1741" spans="1:9">
      <c r="A1741" t="str">
        <f>T("2018")</f>
        <v>2018</v>
      </c>
      <c r="B1741" t="str">
        <f>T("FISICO                                            ")</f>
        <v xml:space="preserve">FISICO                                            </v>
      </c>
      <c r="C1741" t="str">
        <f>T("CARABANCHEL         ")</f>
        <v xml:space="preserve">CARABANCHEL         </v>
      </c>
      <c r="D1741" t="str">
        <f>T("PUERTA BONITA       ")</f>
        <v xml:space="preserve">PUERTA BONITA       </v>
      </c>
      <c r="E1741" t="str">
        <f>T("RE ")</f>
        <v xml:space="preserve">RE </v>
      </c>
      <c r="F1741" t="str">
        <f>T("REMOLQUES      ")</f>
        <v xml:space="preserve">REMOLQUES      </v>
      </c>
      <c r="G1741" t="str">
        <f>T("De 1.000 a 2.999 KG DE CARGA ÚTIL                 ")</f>
        <v xml:space="preserve">De 1.000 a 2.999 KG DE CARGA ÚTIL                 </v>
      </c>
      <c r="I1741">
        <v>1</v>
      </c>
    </row>
    <row r="1742" spans="1:9">
      <c r="A1742" t="str">
        <f>T("2018")</f>
        <v>2018</v>
      </c>
      <c r="B1742" t="str">
        <f>T("FISICO                                            ")</f>
        <v xml:space="preserve">FISICO                                            </v>
      </c>
      <c r="C1742" t="str">
        <f>T("CARABANCHEL         ")</f>
        <v xml:space="preserve">CARABANCHEL         </v>
      </c>
      <c r="D1742" t="str">
        <f>T("ABRANTES            ")</f>
        <v xml:space="preserve">ABRANTES            </v>
      </c>
      <c r="E1742" t="str">
        <f>T("RE ")</f>
        <v xml:space="preserve">RE </v>
      </c>
      <c r="F1742" t="str">
        <f>T("REMOLQUES      ")</f>
        <v xml:space="preserve">REMOLQUES      </v>
      </c>
      <c r="G1742" t="str">
        <f>T("De 1.000 a 2.999 KG DE CARGA ÚTIL                 ")</f>
        <v xml:space="preserve">De 1.000 a 2.999 KG DE CARGA ÚTIL                 </v>
      </c>
      <c r="I1742">
        <v>1</v>
      </c>
    </row>
    <row r="1743" spans="1:9">
      <c r="A1743" t="str">
        <f>T("2018")</f>
        <v>2018</v>
      </c>
      <c r="B1743" t="str">
        <f>T("JURIDICO                                          ")</f>
        <v xml:space="preserve">JURIDICO                                          </v>
      </c>
      <c r="C1743" t="str">
        <f>T("CARABANCHEL         ")</f>
        <v xml:space="preserve">CARABANCHEL         </v>
      </c>
      <c r="D1743" t="str">
        <f>T("COMILLAS            ")</f>
        <v xml:space="preserve">COMILLAS            </v>
      </c>
      <c r="E1743" t="str">
        <f>T("RE ")</f>
        <v xml:space="preserve">RE </v>
      </c>
      <c r="F1743" t="str">
        <f>T("REMOLQUES      ")</f>
        <v xml:space="preserve">REMOLQUES      </v>
      </c>
      <c r="G1743" t="str">
        <f>T("De 3.000 KG DE CARGA ÚTIL en adelante             ")</f>
        <v xml:space="preserve">De 3.000 KG DE CARGA ÚTIL en adelante             </v>
      </c>
      <c r="I1743">
        <v>3</v>
      </c>
    </row>
    <row r="1744" spans="1:9">
      <c r="A1744" t="str">
        <f>T("2018")</f>
        <v>2018</v>
      </c>
      <c r="B1744" t="str">
        <f>T("JURIDICO                                          ")</f>
        <v xml:space="preserve">JURIDICO                                          </v>
      </c>
      <c r="C1744" t="str">
        <f>T("CARABANCHEL         ")</f>
        <v xml:space="preserve">CARABANCHEL         </v>
      </c>
      <c r="D1744" t="str">
        <f>T("SAN ISIDRO          ")</f>
        <v xml:space="preserve">SAN ISIDRO          </v>
      </c>
      <c r="E1744" t="str">
        <f>T("RE ")</f>
        <v xml:space="preserve">RE </v>
      </c>
      <c r="F1744" t="str">
        <f>T("REMOLQUES      ")</f>
        <v xml:space="preserve">REMOLQUES      </v>
      </c>
      <c r="G1744" t="str">
        <f>T("De 3.000 KG DE CARGA ÚTIL en adelante             ")</f>
        <v xml:space="preserve">De 3.000 KG DE CARGA ÚTIL en adelante             </v>
      </c>
      <c r="I1744">
        <v>7</v>
      </c>
    </row>
    <row r="1745" spans="1:9">
      <c r="A1745" t="str">
        <f>T("2018")</f>
        <v>2018</v>
      </c>
      <c r="B1745" t="str">
        <f>T("JURIDICO                                          ")</f>
        <v xml:space="preserve">JURIDICO                                          </v>
      </c>
      <c r="C1745" t="str">
        <f>T("CARABANCHEL         ")</f>
        <v xml:space="preserve">CARABANCHEL         </v>
      </c>
      <c r="D1745" t="str">
        <f>T("BUENAVISTA          ")</f>
        <v xml:space="preserve">BUENAVISTA          </v>
      </c>
      <c r="E1745" t="str">
        <f>T("RE ")</f>
        <v xml:space="preserve">RE </v>
      </c>
      <c r="F1745" t="str">
        <f>T("REMOLQUES      ")</f>
        <v xml:space="preserve">REMOLQUES      </v>
      </c>
      <c r="G1745" t="str">
        <f>T("De 1.000 a 2.999 KG DE CARGA ÚTIL                 ")</f>
        <v xml:space="preserve">De 1.000 a 2.999 KG DE CARGA ÚTIL                 </v>
      </c>
      <c r="I1745">
        <v>3</v>
      </c>
    </row>
    <row r="1746" spans="1:9">
      <c r="A1746" t="str">
        <f>T("2018")</f>
        <v>2018</v>
      </c>
      <c r="B1746" t="str">
        <f>T("JURIDICO                                          ")</f>
        <v xml:space="preserve">JURIDICO                                          </v>
      </c>
      <c r="C1746" t="str">
        <f>T("CARABANCHEL         ")</f>
        <v xml:space="preserve">CARABANCHEL         </v>
      </c>
      <c r="D1746" t="str">
        <f>T("BUENAVISTA          ")</f>
        <v xml:space="preserve">BUENAVISTA          </v>
      </c>
      <c r="E1746" t="str">
        <f>T("RE ")</f>
        <v xml:space="preserve">RE </v>
      </c>
      <c r="F1746" t="str">
        <f>T("REMOLQUES      ")</f>
        <v xml:space="preserve">REMOLQUES      </v>
      </c>
      <c r="G1746" t="str">
        <f>T("De 3.000 KG DE CARGA ÚTIL en adelante             ")</f>
        <v xml:space="preserve">De 3.000 KG DE CARGA ÚTIL en adelante             </v>
      </c>
      <c r="I1746">
        <v>3</v>
      </c>
    </row>
    <row r="1747" spans="1:9">
      <c r="A1747" t="str">
        <f>T("2018")</f>
        <v>2018</v>
      </c>
      <c r="B1747" t="str">
        <f>T("FISICO                                            ")</f>
        <v xml:space="preserve">FISICO                                            </v>
      </c>
      <c r="C1747" t="str">
        <f>T("CARABANCHEL         ")</f>
        <v xml:space="preserve">CARABANCHEL         </v>
      </c>
      <c r="D1747" t="str">
        <f>T("COMILLAS            ")</f>
        <v xml:space="preserve">COMILLAS            </v>
      </c>
      <c r="E1747" t="str">
        <f>T("RE ")</f>
        <v xml:space="preserve">RE </v>
      </c>
      <c r="F1747" t="str">
        <f>T("REMOLQUES      ")</f>
        <v xml:space="preserve">REMOLQUES      </v>
      </c>
      <c r="G1747" t="str">
        <f>T("De 1.000 a 2.999 KG DE CARGA ÚTIL                 ")</f>
        <v xml:space="preserve">De 1.000 a 2.999 KG DE CARGA ÚTIL                 </v>
      </c>
      <c r="I1747">
        <v>3</v>
      </c>
    </row>
    <row r="1748" spans="1:9">
      <c r="A1748" t="str">
        <f>T("2018")</f>
        <v>2018</v>
      </c>
      <c r="B1748" t="str">
        <f>T("FISICO                                            ")</f>
        <v xml:space="preserve">FISICO                                            </v>
      </c>
      <c r="C1748" t="str">
        <f>T("CARABANCHEL         ")</f>
        <v xml:space="preserve">CARABANCHEL         </v>
      </c>
      <c r="D1748" t="str">
        <f>T("COMILLAS            ")</f>
        <v xml:space="preserve">COMILLAS            </v>
      </c>
      <c r="E1748" t="str">
        <f>T("RE ")</f>
        <v xml:space="preserve">RE </v>
      </c>
      <c r="F1748" t="str">
        <f>T("REMOLQUES      ")</f>
        <v xml:space="preserve">REMOLQUES      </v>
      </c>
      <c r="G1748" t="str">
        <f>T("De 3.000 KG DE CARGA ÚTIL en adelante             ")</f>
        <v xml:space="preserve">De 3.000 KG DE CARGA ÚTIL en adelante             </v>
      </c>
      <c r="I1748">
        <v>20</v>
      </c>
    </row>
    <row r="1749" spans="1:9">
      <c r="A1749" t="str">
        <f>T("2018")</f>
        <v>2018</v>
      </c>
      <c r="B1749" t="str">
        <f>T("FISICO                                            ")</f>
        <v xml:space="preserve">FISICO                                            </v>
      </c>
      <c r="C1749" t="str">
        <f>T("CARABANCHEL         ")</f>
        <v xml:space="preserve">CARABANCHEL         </v>
      </c>
      <c r="D1749" t="str">
        <f>T("OPAÑEL              ")</f>
        <v xml:space="preserve">OPAÑEL              </v>
      </c>
      <c r="E1749" t="str">
        <f>T("RE ")</f>
        <v xml:space="preserve">RE </v>
      </c>
      <c r="F1749" t="str">
        <f>T("REMOLQUES      ")</f>
        <v xml:space="preserve">REMOLQUES      </v>
      </c>
      <c r="G1749" t="str">
        <f>T("De 3.000 KG DE CARGA ÚTIL en adelante             ")</f>
        <v xml:space="preserve">De 3.000 KG DE CARGA ÚTIL en adelante             </v>
      </c>
      <c r="I1749">
        <v>2</v>
      </c>
    </row>
    <row r="1750" spans="1:9">
      <c r="A1750" t="str">
        <f>T("2018")</f>
        <v>2018</v>
      </c>
      <c r="B1750" t="str">
        <f>T("FISICO                                            ")</f>
        <v xml:space="preserve">FISICO                                            </v>
      </c>
      <c r="C1750" t="str">
        <f>T("CARABANCHEL         ")</f>
        <v xml:space="preserve">CARABANCHEL         </v>
      </c>
      <c r="D1750" t="str">
        <f>T("SAN ISIDRO          ")</f>
        <v xml:space="preserve">SAN ISIDRO          </v>
      </c>
      <c r="E1750" t="str">
        <f>T("RE ")</f>
        <v xml:space="preserve">RE </v>
      </c>
      <c r="F1750" t="str">
        <f>T("REMOLQUES      ")</f>
        <v xml:space="preserve">REMOLQUES      </v>
      </c>
      <c r="G1750" t="str">
        <f>T("De 751 a 999 KG DE CARGA ÚTIL                     ")</f>
        <v xml:space="preserve">De 751 a 999 KG DE CARGA ÚTIL                     </v>
      </c>
      <c r="I1750">
        <v>1</v>
      </c>
    </row>
    <row r="1751" spans="1:9">
      <c r="A1751" t="str">
        <f>T("2018")</f>
        <v>2018</v>
      </c>
      <c r="B1751" t="str">
        <f>T("FISICO                                            ")</f>
        <v xml:space="preserve">FISICO                                            </v>
      </c>
      <c r="C1751" t="str">
        <f>T("CARABANCHEL         ")</f>
        <v xml:space="preserve">CARABANCHEL         </v>
      </c>
      <c r="D1751" t="str">
        <f>T("SAN ISIDRO          ")</f>
        <v xml:space="preserve">SAN ISIDRO          </v>
      </c>
      <c r="E1751" t="str">
        <f>T("RE ")</f>
        <v xml:space="preserve">RE </v>
      </c>
      <c r="F1751" t="str">
        <f>T("REMOLQUES      ")</f>
        <v xml:space="preserve">REMOLQUES      </v>
      </c>
      <c r="G1751" t="str">
        <f>T("De 1.000 a 2.999 KG DE CARGA ÚTIL                 ")</f>
        <v xml:space="preserve">De 1.000 a 2.999 KG DE CARGA ÚTIL                 </v>
      </c>
      <c r="I1751">
        <v>6</v>
      </c>
    </row>
    <row r="1752" spans="1:9">
      <c r="A1752" t="str">
        <f>T("2018")</f>
        <v>2018</v>
      </c>
      <c r="B1752" t="str">
        <f>T("FISICO                                            ")</f>
        <v xml:space="preserve">FISICO                                            </v>
      </c>
      <c r="C1752" t="str">
        <f>T("CARABANCHEL         ")</f>
        <v xml:space="preserve">CARABANCHEL         </v>
      </c>
      <c r="D1752" t="str">
        <f>T("SAN ISIDRO          ")</f>
        <v xml:space="preserve">SAN ISIDRO          </v>
      </c>
      <c r="E1752" t="str">
        <f>T("RE ")</f>
        <v xml:space="preserve">RE </v>
      </c>
      <c r="F1752" t="str">
        <f>T("REMOLQUES      ")</f>
        <v xml:space="preserve">REMOLQUES      </v>
      </c>
      <c r="G1752" t="str">
        <f>T("De 3.000 KG DE CARGA ÚTIL en adelante             ")</f>
        <v xml:space="preserve">De 3.000 KG DE CARGA ÚTIL en adelante             </v>
      </c>
      <c r="I1752">
        <v>6</v>
      </c>
    </row>
    <row r="1753" spans="1:9">
      <c r="A1753" t="str">
        <f>T("2018")</f>
        <v>2018</v>
      </c>
      <c r="B1753" t="str">
        <f>T("FISICO                                            ")</f>
        <v xml:space="preserve">FISICO                                            </v>
      </c>
      <c r="C1753" t="str">
        <f>T("CARABANCHEL         ")</f>
        <v xml:space="preserve">CARABANCHEL         </v>
      </c>
      <c r="D1753" t="str">
        <f>T("VISTA ALEGRE        ")</f>
        <v xml:space="preserve">VISTA ALEGRE        </v>
      </c>
      <c r="E1753" t="str">
        <f>T("RE ")</f>
        <v xml:space="preserve">RE </v>
      </c>
      <c r="F1753" t="str">
        <f>T("REMOLQUES      ")</f>
        <v xml:space="preserve">REMOLQUES      </v>
      </c>
      <c r="G1753" t="str">
        <f>T("De 751 a 999 KG DE CARGA ÚTIL                     ")</f>
        <v xml:space="preserve">De 751 a 999 KG DE CARGA ÚTIL                     </v>
      </c>
      <c r="I1753">
        <v>3</v>
      </c>
    </row>
    <row r="1754" spans="1:9">
      <c r="A1754" t="str">
        <f>T("2018")</f>
        <v>2018</v>
      </c>
      <c r="B1754" t="str">
        <f>T("FISICO                                            ")</f>
        <v xml:space="preserve">FISICO                                            </v>
      </c>
      <c r="C1754" t="str">
        <f>T("CARABANCHEL         ")</f>
        <v xml:space="preserve">CARABANCHEL         </v>
      </c>
      <c r="D1754" t="str">
        <f>T("VISTA ALEGRE        ")</f>
        <v xml:space="preserve">VISTA ALEGRE        </v>
      </c>
      <c r="E1754" t="str">
        <f>T("RE ")</f>
        <v xml:space="preserve">RE </v>
      </c>
      <c r="F1754" t="str">
        <f>T("REMOLQUES      ")</f>
        <v xml:space="preserve">REMOLQUES      </v>
      </c>
      <c r="G1754" t="str">
        <f>T("De 1.000 a 2.999 KG DE CARGA ÚTIL                 ")</f>
        <v xml:space="preserve">De 1.000 a 2.999 KG DE CARGA ÚTIL                 </v>
      </c>
      <c r="I1754">
        <v>1</v>
      </c>
    </row>
    <row r="1755" spans="1:9">
      <c r="A1755" t="str">
        <f>T("2018")</f>
        <v>2018</v>
      </c>
      <c r="B1755" t="str">
        <f>T("FISICO                                            ")</f>
        <v xml:space="preserve">FISICO                                            </v>
      </c>
      <c r="C1755" t="str">
        <f>T("CARABANCHEL         ")</f>
        <v xml:space="preserve">CARABANCHEL         </v>
      </c>
      <c r="D1755" t="str">
        <f>T("VISTA ALEGRE        ")</f>
        <v xml:space="preserve">VISTA ALEGRE        </v>
      </c>
      <c r="E1755" t="str">
        <f>T("RE ")</f>
        <v xml:space="preserve">RE </v>
      </c>
      <c r="F1755" t="str">
        <f>T("REMOLQUES      ")</f>
        <v xml:space="preserve">REMOLQUES      </v>
      </c>
      <c r="G1755" t="str">
        <f>T("De 3.000 KG DE CARGA ÚTIL en adelante             ")</f>
        <v xml:space="preserve">De 3.000 KG DE CARGA ÚTIL en adelante             </v>
      </c>
      <c r="I1755">
        <v>2</v>
      </c>
    </row>
    <row r="1756" spans="1:9">
      <c r="A1756" t="str">
        <f>T("2018")</f>
        <v>2018</v>
      </c>
      <c r="B1756" t="str">
        <f>T("FISICO                                            ")</f>
        <v xml:space="preserve">FISICO                                            </v>
      </c>
      <c r="C1756" t="str">
        <f>T("CARABANCHEL         ")</f>
        <v xml:space="preserve">CARABANCHEL         </v>
      </c>
      <c r="D1756" t="str">
        <f>T("PUERTA BONITA       ")</f>
        <v xml:space="preserve">PUERTA BONITA       </v>
      </c>
      <c r="E1756" t="str">
        <f>T("RE ")</f>
        <v xml:space="preserve">RE </v>
      </c>
      <c r="F1756" t="str">
        <f>T("REMOLQUES      ")</f>
        <v xml:space="preserve">REMOLQUES      </v>
      </c>
      <c r="G1756" t="str">
        <f>T("De 751 a 999 KG DE CARGA ÚTIL                     ")</f>
        <v xml:space="preserve">De 751 a 999 KG DE CARGA ÚTIL                     </v>
      </c>
      <c r="I1756">
        <v>1</v>
      </c>
    </row>
    <row r="1757" spans="1:9">
      <c r="A1757" t="str">
        <f>T("2018")</f>
        <v>2018</v>
      </c>
      <c r="B1757" t="str">
        <f>T("FISICO                                            ")</f>
        <v xml:space="preserve">FISICO                                            </v>
      </c>
      <c r="C1757" t="str">
        <f>T("CARABANCHEL         ")</f>
        <v xml:space="preserve">CARABANCHEL         </v>
      </c>
      <c r="D1757" t="str">
        <f>T("PUERTA BONITA       ")</f>
        <v xml:space="preserve">PUERTA BONITA       </v>
      </c>
      <c r="E1757" t="str">
        <f>T("RE ")</f>
        <v xml:space="preserve">RE </v>
      </c>
      <c r="F1757" t="str">
        <f>T("REMOLQUES      ")</f>
        <v xml:space="preserve">REMOLQUES      </v>
      </c>
      <c r="G1757" t="str">
        <f>T("De 3.000 KG DE CARGA ÚTIL en adelante             ")</f>
        <v xml:space="preserve">De 3.000 KG DE CARGA ÚTIL en adelante             </v>
      </c>
      <c r="I1757">
        <v>3</v>
      </c>
    </row>
    <row r="1758" spans="1:9">
      <c r="A1758" t="str">
        <f>T("2018")</f>
        <v>2018</v>
      </c>
      <c r="B1758" t="str">
        <f>T("FISICO                                            ")</f>
        <v xml:space="preserve">FISICO                                            </v>
      </c>
      <c r="C1758" t="str">
        <f>T("CARABANCHEL         ")</f>
        <v xml:space="preserve">CARABANCHEL         </v>
      </c>
      <c r="D1758" t="str">
        <f>T("BUENAVISTA          ")</f>
        <v xml:space="preserve">BUENAVISTA          </v>
      </c>
      <c r="E1758" t="str">
        <f>T("RE ")</f>
        <v xml:space="preserve">RE </v>
      </c>
      <c r="F1758" t="str">
        <f>T("REMOLQUES      ")</f>
        <v xml:space="preserve">REMOLQUES      </v>
      </c>
      <c r="G1758" t="str">
        <f>T("De 751 a 999 KG DE CARGA ÚTIL                     ")</f>
        <v xml:space="preserve">De 751 a 999 KG DE CARGA ÚTIL                     </v>
      </c>
      <c r="I1758">
        <v>1</v>
      </c>
    </row>
    <row r="1759" spans="1:9">
      <c r="A1759" t="str">
        <f>T("2018")</f>
        <v>2018</v>
      </c>
      <c r="B1759" t="str">
        <f>T("FISICO                                            ")</f>
        <v xml:space="preserve">FISICO                                            </v>
      </c>
      <c r="C1759" t="str">
        <f>T("CARABANCHEL         ")</f>
        <v xml:space="preserve">CARABANCHEL         </v>
      </c>
      <c r="D1759" t="str">
        <f>T("BUENAVISTA          ")</f>
        <v xml:space="preserve">BUENAVISTA          </v>
      </c>
      <c r="E1759" t="str">
        <f>T("RE ")</f>
        <v xml:space="preserve">RE </v>
      </c>
      <c r="F1759" t="str">
        <f>T("REMOLQUES      ")</f>
        <v xml:space="preserve">REMOLQUES      </v>
      </c>
      <c r="G1759" t="str">
        <f>T("De 1.000 a 2.999 KG DE CARGA ÚTIL                 ")</f>
        <v xml:space="preserve">De 1.000 a 2.999 KG DE CARGA ÚTIL                 </v>
      </c>
      <c r="I1759">
        <v>3</v>
      </c>
    </row>
    <row r="1760" spans="1:9">
      <c r="A1760" t="str">
        <f>T("2018")</f>
        <v>2018</v>
      </c>
      <c r="B1760" t="str">
        <f>T("FISICO                                            ")</f>
        <v xml:space="preserve">FISICO                                            </v>
      </c>
      <c r="C1760" t="str">
        <f>T("CARABANCHEL         ")</f>
        <v xml:space="preserve">CARABANCHEL         </v>
      </c>
      <c r="D1760" t="str">
        <f>T("BUENAVISTA          ")</f>
        <v xml:space="preserve">BUENAVISTA          </v>
      </c>
      <c r="E1760" t="str">
        <f>T("RE ")</f>
        <v xml:space="preserve">RE </v>
      </c>
      <c r="F1760" t="str">
        <f>T("REMOLQUES      ")</f>
        <v xml:space="preserve">REMOLQUES      </v>
      </c>
      <c r="G1760" t="str">
        <f>T("De 3.000 KG DE CARGA ÚTIL en adelante             ")</f>
        <v xml:space="preserve">De 3.000 KG DE CARGA ÚTIL en adelante             </v>
      </c>
      <c r="I1760">
        <v>1</v>
      </c>
    </row>
    <row r="1761" spans="1:9">
      <c r="A1761" t="str">
        <f>T("2018")</f>
        <v>2018</v>
      </c>
      <c r="B1761" t="str">
        <f>T("FISICO                                            ")</f>
        <v xml:space="preserve">FISICO                                            </v>
      </c>
      <c r="C1761" t="str">
        <f>T("CARABANCHEL         ")</f>
        <v xml:space="preserve">CARABANCHEL         </v>
      </c>
      <c r="D1761" t="str">
        <f>T("ABRANTES            ")</f>
        <v xml:space="preserve">ABRANTES            </v>
      </c>
      <c r="E1761" t="str">
        <f>T("RE ")</f>
        <v xml:space="preserve">RE </v>
      </c>
      <c r="F1761" t="str">
        <f>T("REMOLQUES      ")</f>
        <v xml:space="preserve">REMOLQUES      </v>
      </c>
      <c r="G1761" t="str">
        <f>T("De 1.000 a 2.999 KG DE CARGA ÚTIL                 ")</f>
        <v xml:space="preserve">De 1.000 a 2.999 KG DE CARGA ÚTIL                 </v>
      </c>
      <c r="I1761">
        <v>1</v>
      </c>
    </row>
    <row r="1762" spans="1:9">
      <c r="A1762" t="str">
        <f>T("2018")</f>
        <v>2018</v>
      </c>
      <c r="B1762" t="str">
        <f>T("FISICO                                            ")</f>
        <v xml:space="preserve">FISICO                                            </v>
      </c>
      <c r="C1762" t="str">
        <f>T("CARABANCHEL         ")</f>
        <v xml:space="preserve">CARABANCHEL         </v>
      </c>
      <c r="D1762" t="str">
        <f>T("ABRANTES            ")</f>
        <v xml:space="preserve">ABRANTES            </v>
      </c>
      <c r="E1762" t="str">
        <f>T("RE ")</f>
        <v xml:space="preserve">RE </v>
      </c>
      <c r="F1762" t="str">
        <f>T("REMOLQUES      ")</f>
        <v xml:space="preserve">REMOLQUES      </v>
      </c>
      <c r="G1762" t="str">
        <f>T("De 3.000 KG DE CARGA ÚTIL en adelante             ")</f>
        <v xml:space="preserve">De 3.000 KG DE CARGA ÚTIL en adelante             </v>
      </c>
      <c r="I1762">
        <v>1</v>
      </c>
    </row>
    <row r="1763" spans="1:9">
      <c r="A1763" t="str">
        <f>T("2018")</f>
        <v>2018</v>
      </c>
      <c r="B1763" t="str">
        <f>T("JURIDICO                                          ")</f>
        <v xml:space="preserve">JURIDICO                                          </v>
      </c>
      <c r="C1763" t="str">
        <f>T("CARABANCHEL         ")</f>
        <v xml:space="preserve">CARABANCHEL         </v>
      </c>
      <c r="D1763" t="str">
        <f>T("SIN BARRIO          ")</f>
        <v xml:space="preserve">SIN BARRIO          </v>
      </c>
      <c r="E1763" t="str">
        <f>T("RE ")</f>
        <v xml:space="preserve">RE </v>
      </c>
      <c r="F1763" t="str">
        <f>T("REMOLQUES      ")</f>
        <v xml:space="preserve">REMOLQUES      </v>
      </c>
      <c r="G1763" t="str">
        <f>T("De 3.000 KG DE CARGA ÚTIL en adelante             ")</f>
        <v xml:space="preserve">De 3.000 KG DE CARGA ÚTIL en adelante             </v>
      </c>
      <c r="I1763">
        <v>1</v>
      </c>
    </row>
    <row r="1764" spans="1:9">
      <c r="A1764" t="str">
        <f>T("2018")</f>
        <v>2018</v>
      </c>
      <c r="B1764" t="str">
        <f>T("JURIDICO                                          ")</f>
        <v xml:space="preserve">JURIDICO                                          </v>
      </c>
      <c r="C1764" t="str">
        <f>T("CARABANCHEL         ")</f>
        <v xml:space="preserve">CARABANCHEL         </v>
      </c>
      <c r="D1764" t="str">
        <f>T("COMILLAS            ")</f>
        <v xml:space="preserve">COMILLAS            </v>
      </c>
      <c r="E1764" t="str">
        <f>T("RE ")</f>
        <v xml:space="preserve">RE </v>
      </c>
      <c r="F1764" t="str">
        <f>T("REMOLQUES      ")</f>
        <v xml:space="preserve">REMOLQUES      </v>
      </c>
      <c r="G1764" t="str">
        <f>T("De 751 a 999 KG DE CARGA ÚTIL                     ")</f>
        <v xml:space="preserve">De 751 a 999 KG DE CARGA ÚTIL                     </v>
      </c>
      <c r="I1764">
        <v>1</v>
      </c>
    </row>
    <row r="1765" spans="1:9">
      <c r="A1765" t="str">
        <f>T("2018")</f>
        <v>2018</v>
      </c>
      <c r="B1765" t="str">
        <f>T("JURIDICO                                          ")</f>
        <v xml:space="preserve">JURIDICO                                          </v>
      </c>
      <c r="C1765" t="str">
        <f>T("CARABANCHEL         ")</f>
        <v xml:space="preserve">CARABANCHEL         </v>
      </c>
      <c r="D1765" t="str">
        <f>T("COMILLAS            ")</f>
        <v xml:space="preserve">COMILLAS            </v>
      </c>
      <c r="E1765" t="str">
        <f>T("RE ")</f>
        <v xml:space="preserve">RE </v>
      </c>
      <c r="F1765" t="str">
        <f>T("REMOLQUES      ")</f>
        <v xml:space="preserve">REMOLQUES      </v>
      </c>
      <c r="G1765" t="str">
        <f>T("De 3.000 KG DE CARGA ÚTIL en adelante             ")</f>
        <v xml:space="preserve">De 3.000 KG DE CARGA ÚTIL en adelante             </v>
      </c>
      <c r="I1765">
        <v>12</v>
      </c>
    </row>
    <row r="1766" spans="1:9">
      <c r="A1766" t="str">
        <f>T("2018")</f>
        <v>2018</v>
      </c>
      <c r="B1766" t="str">
        <f>T("JURIDICO                                          ")</f>
        <v xml:space="preserve">JURIDICO                                          </v>
      </c>
      <c r="C1766" t="str">
        <f>T("CARABANCHEL         ")</f>
        <v xml:space="preserve">CARABANCHEL         </v>
      </c>
      <c r="D1766" t="str">
        <f>T("OPAÑEL              ")</f>
        <v xml:space="preserve">OPAÑEL              </v>
      </c>
      <c r="E1766" t="str">
        <f>T("RE ")</f>
        <v xml:space="preserve">RE </v>
      </c>
      <c r="F1766" t="str">
        <f>T("REMOLQUES      ")</f>
        <v xml:space="preserve">REMOLQUES      </v>
      </c>
      <c r="G1766" t="str">
        <f>T("De 751 a 999 KG DE CARGA ÚTIL                     ")</f>
        <v xml:space="preserve">De 751 a 999 KG DE CARGA ÚTIL                     </v>
      </c>
      <c r="I1766">
        <v>1</v>
      </c>
    </row>
    <row r="1767" spans="1:9">
      <c r="A1767" t="str">
        <f>T("2018")</f>
        <v>2018</v>
      </c>
      <c r="B1767" t="str">
        <f>T("JURIDICO                                          ")</f>
        <v xml:space="preserve">JURIDICO                                          </v>
      </c>
      <c r="C1767" t="str">
        <f>T("CARABANCHEL         ")</f>
        <v xml:space="preserve">CARABANCHEL         </v>
      </c>
      <c r="D1767" t="str">
        <f>T("OPAÑEL              ")</f>
        <v xml:space="preserve">OPAÑEL              </v>
      </c>
      <c r="E1767" t="str">
        <f>T("RE ")</f>
        <v xml:space="preserve">RE </v>
      </c>
      <c r="F1767" t="str">
        <f>T("REMOLQUES      ")</f>
        <v xml:space="preserve">REMOLQUES      </v>
      </c>
      <c r="G1767" t="str">
        <f>T("De 1.000 a 2.999 KG DE CARGA ÚTIL                 ")</f>
        <v xml:space="preserve">De 1.000 a 2.999 KG DE CARGA ÚTIL                 </v>
      </c>
      <c r="I1767">
        <v>1</v>
      </c>
    </row>
    <row r="1768" spans="1:9">
      <c r="A1768" t="str">
        <f>T("2018")</f>
        <v>2018</v>
      </c>
      <c r="B1768" t="str">
        <f>T("JURIDICO                                          ")</f>
        <v xml:space="preserve">JURIDICO                                          </v>
      </c>
      <c r="C1768" t="str">
        <f>T("CARABANCHEL         ")</f>
        <v xml:space="preserve">CARABANCHEL         </v>
      </c>
      <c r="D1768" t="str">
        <f>T("OPAÑEL              ")</f>
        <v xml:space="preserve">OPAÑEL              </v>
      </c>
      <c r="E1768" t="str">
        <f>T("RE ")</f>
        <v xml:space="preserve">RE </v>
      </c>
      <c r="F1768" t="str">
        <f>T("REMOLQUES      ")</f>
        <v xml:space="preserve">REMOLQUES      </v>
      </c>
      <c r="G1768" t="str">
        <f>T("De 3.000 KG DE CARGA ÚTIL en adelante             ")</f>
        <v xml:space="preserve">De 3.000 KG DE CARGA ÚTIL en adelante             </v>
      </c>
      <c r="I1768">
        <v>12</v>
      </c>
    </row>
    <row r="1769" spans="1:9">
      <c r="A1769" t="str">
        <f>T("2018")</f>
        <v>2018</v>
      </c>
      <c r="B1769" t="str">
        <f>T("JURIDICO                                          ")</f>
        <v xml:space="preserve">JURIDICO                                          </v>
      </c>
      <c r="C1769" t="str">
        <f>T("CARABANCHEL         ")</f>
        <v xml:space="preserve">CARABANCHEL         </v>
      </c>
      <c r="D1769" t="str">
        <f>T("SAN ISIDRO          ")</f>
        <v xml:space="preserve">SAN ISIDRO          </v>
      </c>
      <c r="E1769" t="str">
        <f>T("RE ")</f>
        <v xml:space="preserve">RE </v>
      </c>
      <c r="F1769" t="str">
        <f>T("REMOLQUES      ")</f>
        <v xml:space="preserve">REMOLQUES      </v>
      </c>
      <c r="G1769" t="str">
        <f>T("De 751 a 999 KG DE CARGA ÚTIL                     ")</f>
        <v xml:space="preserve">De 751 a 999 KG DE CARGA ÚTIL                     </v>
      </c>
      <c r="I1769">
        <v>1</v>
      </c>
    </row>
    <row r="1770" spans="1:9">
      <c r="A1770" t="str">
        <f>T("2018")</f>
        <v>2018</v>
      </c>
      <c r="B1770" t="str">
        <f>T("JURIDICO                                          ")</f>
        <v xml:space="preserve">JURIDICO                                          </v>
      </c>
      <c r="C1770" t="str">
        <f>T("CARABANCHEL         ")</f>
        <v xml:space="preserve">CARABANCHEL         </v>
      </c>
      <c r="D1770" t="str">
        <f>T("SAN ISIDRO          ")</f>
        <v xml:space="preserve">SAN ISIDRO          </v>
      </c>
      <c r="E1770" t="str">
        <f>T("RE ")</f>
        <v xml:space="preserve">RE </v>
      </c>
      <c r="F1770" t="str">
        <f>T("REMOLQUES      ")</f>
        <v xml:space="preserve">REMOLQUES      </v>
      </c>
      <c r="G1770" t="str">
        <f>T("De 1.000 a 2.999 KG DE CARGA ÚTIL                 ")</f>
        <v xml:space="preserve">De 1.000 a 2.999 KG DE CARGA ÚTIL                 </v>
      </c>
      <c r="I1770">
        <v>1</v>
      </c>
    </row>
    <row r="1771" spans="1:9">
      <c r="A1771" t="str">
        <f>T("2018")</f>
        <v>2018</v>
      </c>
      <c r="B1771" t="str">
        <f>T("JURIDICO                                          ")</f>
        <v xml:space="preserve">JURIDICO                                          </v>
      </c>
      <c r="C1771" t="str">
        <f>T("CARABANCHEL         ")</f>
        <v xml:space="preserve">CARABANCHEL         </v>
      </c>
      <c r="D1771" t="str">
        <f>T("SAN ISIDRO          ")</f>
        <v xml:space="preserve">SAN ISIDRO          </v>
      </c>
      <c r="E1771" t="str">
        <f>T("RE ")</f>
        <v xml:space="preserve">RE </v>
      </c>
      <c r="F1771" t="str">
        <f>T("REMOLQUES      ")</f>
        <v xml:space="preserve">REMOLQUES      </v>
      </c>
      <c r="G1771" t="str">
        <f>T("De 3.000 KG DE CARGA ÚTIL en adelante             ")</f>
        <v xml:space="preserve">De 3.000 KG DE CARGA ÚTIL en adelante             </v>
      </c>
      <c r="I1771">
        <v>15</v>
      </c>
    </row>
    <row r="1772" spans="1:9">
      <c r="A1772" t="str">
        <f>T("2018")</f>
        <v>2018</v>
      </c>
      <c r="B1772" t="str">
        <f>T("JURIDICO                                          ")</f>
        <v xml:space="preserve">JURIDICO                                          </v>
      </c>
      <c r="C1772" t="str">
        <f>T("CARABANCHEL         ")</f>
        <v xml:space="preserve">CARABANCHEL         </v>
      </c>
      <c r="D1772" t="str">
        <f>T("VISTA ALEGRE        ")</f>
        <v xml:space="preserve">VISTA ALEGRE        </v>
      </c>
      <c r="E1772" t="str">
        <f>T("RE ")</f>
        <v xml:space="preserve">RE </v>
      </c>
      <c r="F1772" t="str">
        <f>T("REMOLQUES      ")</f>
        <v xml:space="preserve">REMOLQUES      </v>
      </c>
      <c r="G1772" t="str">
        <f>T("De 3.000 KG DE CARGA ÚTIL en adelante             ")</f>
        <v xml:space="preserve">De 3.000 KG DE CARGA ÚTIL en adelante             </v>
      </c>
      <c r="I1772">
        <v>12</v>
      </c>
    </row>
    <row r="1773" spans="1:9">
      <c r="A1773" t="str">
        <f>T("2018")</f>
        <v>2018</v>
      </c>
      <c r="B1773" t="str">
        <f>T("JURIDICO                                          ")</f>
        <v xml:space="preserve">JURIDICO                                          </v>
      </c>
      <c r="C1773" t="str">
        <f>T("CARABANCHEL         ")</f>
        <v xml:space="preserve">CARABANCHEL         </v>
      </c>
      <c r="D1773" t="str">
        <f>T("PUERTA BONITA       ")</f>
        <v xml:space="preserve">PUERTA BONITA       </v>
      </c>
      <c r="E1773" t="str">
        <f>T("RE ")</f>
        <v xml:space="preserve">RE </v>
      </c>
      <c r="F1773" t="str">
        <f>T("REMOLQUES      ")</f>
        <v xml:space="preserve">REMOLQUES      </v>
      </c>
      <c r="G1773" t="str">
        <f>T("De 1.000 a 2.999 KG DE CARGA ÚTIL                 ")</f>
        <v xml:space="preserve">De 1.000 a 2.999 KG DE CARGA ÚTIL                 </v>
      </c>
      <c r="I1773">
        <v>1</v>
      </c>
    </row>
    <row r="1774" spans="1:9">
      <c r="A1774" t="str">
        <f>T("2018")</f>
        <v>2018</v>
      </c>
      <c r="B1774" t="str">
        <f>T("JURIDICO                                          ")</f>
        <v xml:space="preserve">JURIDICO                                          </v>
      </c>
      <c r="C1774" t="str">
        <f>T("CARABANCHEL         ")</f>
        <v xml:space="preserve">CARABANCHEL         </v>
      </c>
      <c r="D1774" t="str">
        <f>T("PUERTA BONITA       ")</f>
        <v xml:space="preserve">PUERTA BONITA       </v>
      </c>
      <c r="E1774" t="str">
        <f>T("RE ")</f>
        <v xml:space="preserve">RE </v>
      </c>
      <c r="F1774" t="str">
        <f>T("REMOLQUES      ")</f>
        <v xml:space="preserve">REMOLQUES      </v>
      </c>
      <c r="G1774" t="str">
        <f>T("De 3.000 KG DE CARGA ÚTIL en adelante             ")</f>
        <v xml:space="preserve">De 3.000 KG DE CARGA ÚTIL en adelante             </v>
      </c>
      <c r="I1774">
        <v>1</v>
      </c>
    </row>
    <row r="1775" spans="1:9">
      <c r="A1775" t="str">
        <f>T("2018")</f>
        <v>2018</v>
      </c>
      <c r="B1775" t="str">
        <f>T("JURIDICO                                          ")</f>
        <v xml:space="preserve">JURIDICO                                          </v>
      </c>
      <c r="C1775" t="str">
        <f>T("CARABANCHEL         ")</f>
        <v xml:space="preserve">CARABANCHEL         </v>
      </c>
      <c r="D1775" t="str">
        <f>T("BUENAVISTA          ")</f>
        <v xml:space="preserve">BUENAVISTA          </v>
      </c>
      <c r="E1775" t="str">
        <f>T("RE ")</f>
        <v xml:space="preserve">RE </v>
      </c>
      <c r="F1775" t="str">
        <f>T("REMOLQUES      ")</f>
        <v xml:space="preserve">REMOLQUES      </v>
      </c>
      <c r="G1775" t="str">
        <f>T("De 1.000 a 2.999 KG DE CARGA ÚTIL                 ")</f>
        <v xml:space="preserve">De 1.000 a 2.999 KG DE CARGA ÚTIL                 </v>
      </c>
      <c r="I1775">
        <v>2</v>
      </c>
    </row>
    <row r="1776" spans="1:9">
      <c r="A1776" t="str">
        <f>T("2018")</f>
        <v>2018</v>
      </c>
      <c r="B1776" t="str">
        <f>T("JURIDICO                                          ")</f>
        <v xml:space="preserve">JURIDICO                                          </v>
      </c>
      <c r="C1776" t="str">
        <f>T("CARABANCHEL         ")</f>
        <v xml:space="preserve">CARABANCHEL         </v>
      </c>
      <c r="D1776" t="str">
        <f>T("BUENAVISTA          ")</f>
        <v xml:space="preserve">BUENAVISTA          </v>
      </c>
      <c r="E1776" t="str">
        <f>T("RE ")</f>
        <v xml:space="preserve">RE </v>
      </c>
      <c r="F1776" t="str">
        <f>T("REMOLQUES      ")</f>
        <v xml:space="preserve">REMOLQUES      </v>
      </c>
      <c r="G1776" t="str">
        <f>T("De 3.000 KG DE CARGA ÚTIL en adelante             ")</f>
        <v xml:space="preserve">De 3.000 KG DE CARGA ÚTIL en adelante             </v>
      </c>
      <c r="I1776">
        <v>30</v>
      </c>
    </row>
    <row r="1777" spans="1:9">
      <c r="A1777" t="str">
        <f>T("2018")</f>
        <v>2018</v>
      </c>
      <c r="B1777" t="str">
        <f>T("JURIDICO                                          ")</f>
        <v xml:space="preserve">JURIDICO                                          </v>
      </c>
      <c r="C1777" t="str">
        <f>T("CARABANCHEL         ")</f>
        <v xml:space="preserve">CARABANCHEL         </v>
      </c>
      <c r="D1777" t="str">
        <f>T("ABRANTES            ")</f>
        <v xml:space="preserve">ABRANTES            </v>
      </c>
      <c r="E1777" t="str">
        <f>T("RE ")</f>
        <v xml:space="preserve">RE </v>
      </c>
      <c r="F1777" t="str">
        <f>T("REMOLQUES      ")</f>
        <v xml:space="preserve">REMOLQUES      </v>
      </c>
      <c r="G1777" t="str">
        <f>T("De 1.000 a 2.999 KG DE CARGA ÚTIL                 ")</f>
        <v xml:space="preserve">De 1.000 a 2.999 KG DE CARGA ÚTIL                 </v>
      </c>
      <c r="I1777">
        <v>1</v>
      </c>
    </row>
    <row r="1778" spans="1:9">
      <c r="A1778" t="str">
        <f>T("2018")</f>
        <v>2018</v>
      </c>
      <c r="B1778" t="str">
        <f>T("JURIDICO                                          ")</f>
        <v xml:space="preserve">JURIDICO                                          </v>
      </c>
      <c r="C1778" t="str">
        <f>T("CARABANCHEL         ")</f>
        <v xml:space="preserve">CARABANCHEL         </v>
      </c>
      <c r="D1778" t="str">
        <f>T("ABRANTES            ")</f>
        <v xml:space="preserve">ABRANTES            </v>
      </c>
      <c r="E1778" t="str">
        <f>T("RE ")</f>
        <v xml:space="preserve">RE </v>
      </c>
      <c r="F1778" t="str">
        <f>T("REMOLQUES      ")</f>
        <v xml:space="preserve">REMOLQUES      </v>
      </c>
      <c r="G1778" t="str">
        <f>T("De 3.000 KG DE CARGA ÚTIL en adelante             ")</f>
        <v xml:space="preserve">De 3.000 KG DE CARGA ÚTIL en adelante             </v>
      </c>
      <c r="I1778">
        <v>6</v>
      </c>
    </row>
    <row r="1779" spans="1:9">
      <c r="A1779" t="str">
        <f>T("2018")</f>
        <v>2018</v>
      </c>
      <c r="B1779" t="str">
        <f>T("Entidad sin personalidad jurídica (art. 35.4 LGT) ")</f>
        <v xml:space="preserve">Entidad sin personalidad jurídica (art. 35.4 LGT) </v>
      </c>
      <c r="C1779" t="str">
        <f>T("CARABANCHEL         ")</f>
        <v xml:space="preserve">CARABANCHEL         </v>
      </c>
      <c r="D1779" t="str">
        <f>T("VISTA ALEGRE        ")</f>
        <v xml:space="preserve">VISTA ALEGRE        </v>
      </c>
      <c r="E1779" t="str">
        <f>T("TR ")</f>
        <v xml:space="preserve">TR </v>
      </c>
      <c r="F1779" t="str">
        <f>T("TRACTORES      ")</f>
        <v xml:space="preserve">TRACTORES      </v>
      </c>
      <c r="G1779" t="str">
        <f>T("De 25,01 CABALLOS FISCALES en adelante            ")</f>
        <v xml:space="preserve">De 25,01 CABALLOS FISCALES en adelante            </v>
      </c>
      <c r="H1779" t="str">
        <f>T("DIESEL                                            ")</f>
        <v xml:space="preserve">DIESEL                                            </v>
      </c>
      <c r="I1779">
        <v>1</v>
      </c>
    </row>
    <row r="1780" spans="1:9">
      <c r="A1780" t="str">
        <f>T("2018")</f>
        <v>2018</v>
      </c>
      <c r="B1780" t="str">
        <f>T("Entidad sin personalidad jurídica (art. 35.4 LGT) ")</f>
        <v xml:space="preserve">Entidad sin personalidad jurídica (art. 35.4 LGT) </v>
      </c>
      <c r="C1780" t="str">
        <f>T("CARABANCHEL         ")</f>
        <v xml:space="preserve">CARABANCHEL         </v>
      </c>
      <c r="D1780" t="str">
        <f>T("ABRANTES            ")</f>
        <v xml:space="preserve">ABRANTES            </v>
      </c>
      <c r="E1780" t="str">
        <f>T("TR ")</f>
        <v xml:space="preserve">TR </v>
      </c>
      <c r="F1780" t="str">
        <f>T("TRACTORES      ")</f>
        <v xml:space="preserve">TRACTORES      </v>
      </c>
      <c r="G1780" t="str">
        <f>T("De menos de 16 CABALLOS FISCALES                  ")</f>
        <v xml:space="preserve">De menos de 16 CABALLOS FISCALES                  </v>
      </c>
      <c r="H1780" t="str">
        <f>T("DIESEL                                            ")</f>
        <v xml:space="preserve">DIESEL                                            </v>
      </c>
      <c r="I1780">
        <v>1</v>
      </c>
    </row>
    <row r="1781" spans="1:9">
      <c r="A1781" t="str">
        <f>T("2018")</f>
        <v>2018</v>
      </c>
      <c r="B1781" t="str">
        <f>T("FISICO                                            ")</f>
        <v xml:space="preserve">FISICO                                            </v>
      </c>
      <c r="C1781" t="str">
        <f>T("CARABANCHEL         ")</f>
        <v xml:space="preserve">CARABANCHEL         </v>
      </c>
      <c r="D1781" t="str">
        <f>T("COMILLAS            ")</f>
        <v xml:space="preserve">COMILLAS            </v>
      </c>
      <c r="E1781" t="str">
        <f>T("TR ")</f>
        <v xml:space="preserve">TR </v>
      </c>
      <c r="F1781" t="str">
        <f>T("TRACTORES      ")</f>
        <v xml:space="preserve">TRACTORES      </v>
      </c>
      <c r="G1781" t="str">
        <f>T("De menos de 16 CABALLOS FISCALES                  ")</f>
        <v xml:space="preserve">De menos de 16 CABALLOS FISCALES                  </v>
      </c>
      <c r="H1781" t="str">
        <f>T("DIESEL                                            ")</f>
        <v xml:space="preserve">DIESEL                                            </v>
      </c>
      <c r="I1781">
        <v>7</v>
      </c>
    </row>
    <row r="1782" spans="1:9">
      <c r="A1782" t="str">
        <f>T("2018")</f>
        <v>2018</v>
      </c>
      <c r="B1782" t="str">
        <f>T("FISICO                                            ")</f>
        <v xml:space="preserve">FISICO                                            </v>
      </c>
      <c r="C1782" t="str">
        <f>T("CARABANCHEL         ")</f>
        <v xml:space="preserve">CARABANCHEL         </v>
      </c>
      <c r="D1782" t="str">
        <f>T("COMILLAS            ")</f>
        <v xml:space="preserve">COMILLAS            </v>
      </c>
      <c r="E1782" t="str">
        <f>T("TR ")</f>
        <v xml:space="preserve">TR </v>
      </c>
      <c r="F1782" t="str">
        <f>T("TRACTORES      ")</f>
        <v xml:space="preserve">TRACTORES      </v>
      </c>
      <c r="G1782" t="str">
        <f>T("De 16 a 25 CABALLOS FISCALES                      ")</f>
        <v xml:space="preserve">De 16 a 25 CABALLOS FISCALES                      </v>
      </c>
      <c r="H1782" t="str">
        <f>T("DIESEL                                            ")</f>
        <v xml:space="preserve">DIESEL                                            </v>
      </c>
      <c r="I1782">
        <v>5</v>
      </c>
    </row>
    <row r="1783" spans="1:9">
      <c r="A1783" t="str">
        <f>T("2018")</f>
        <v>2018</v>
      </c>
      <c r="B1783" t="str">
        <f>T("FISICO                                            ")</f>
        <v xml:space="preserve">FISICO                                            </v>
      </c>
      <c r="C1783" t="str">
        <f>T("CARABANCHEL         ")</f>
        <v xml:space="preserve">CARABANCHEL         </v>
      </c>
      <c r="D1783" t="str">
        <f>T("COMILLAS            ")</f>
        <v xml:space="preserve">COMILLAS            </v>
      </c>
      <c r="E1783" t="str">
        <f>T("TR ")</f>
        <v xml:space="preserve">TR </v>
      </c>
      <c r="F1783" t="str">
        <f>T("TRACTORES      ")</f>
        <v xml:space="preserve">TRACTORES      </v>
      </c>
      <c r="G1783" t="str">
        <f>T("De 25,01 CABALLOS FISCALES en adelante            ")</f>
        <v xml:space="preserve">De 25,01 CABALLOS FISCALES en adelante            </v>
      </c>
      <c r="H1783" t="str">
        <f>T("DIESEL                                            ")</f>
        <v xml:space="preserve">DIESEL                                            </v>
      </c>
      <c r="I1783">
        <v>9</v>
      </c>
    </row>
    <row r="1784" spans="1:9">
      <c r="A1784" t="str">
        <f>T("2018")</f>
        <v>2018</v>
      </c>
      <c r="B1784" t="str">
        <f>T("FISICO                                            ")</f>
        <v xml:space="preserve">FISICO                                            </v>
      </c>
      <c r="C1784" t="str">
        <f>T("CARABANCHEL         ")</f>
        <v xml:space="preserve">CARABANCHEL         </v>
      </c>
      <c r="D1784" t="str">
        <f>T("OPAÑEL              ")</f>
        <v xml:space="preserve">OPAÑEL              </v>
      </c>
      <c r="E1784" t="str">
        <f>T("TR ")</f>
        <v xml:space="preserve">TR </v>
      </c>
      <c r="F1784" t="str">
        <f>T("TRACTORES      ")</f>
        <v xml:space="preserve">TRACTORES      </v>
      </c>
      <c r="G1784" t="str">
        <f>T("De menos de 16 CABALLOS FISCALES                  ")</f>
        <v xml:space="preserve">De menos de 16 CABALLOS FISCALES                  </v>
      </c>
      <c r="H1784" t="str">
        <f>T("DIESEL                                            ")</f>
        <v xml:space="preserve">DIESEL                                            </v>
      </c>
      <c r="I1784">
        <v>6</v>
      </c>
    </row>
    <row r="1785" spans="1:9">
      <c r="A1785" t="str">
        <f>T("2018")</f>
        <v>2018</v>
      </c>
      <c r="B1785" t="str">
        <f>T("FISICO                                            ")</f>
        <v xml:space="preserve">FISICO                                            </v>
      </c>
      <c r="C1785" t="str">
        <f>T("CARABANCHEL         ")</f>
        <v xml:space="preserve">CARABANCHEL         </v>
      </c>
      <c r="D1785" t="str">
        <f>T("OPAÑEL              ")</f>
        <v xml:space="preserve">OPAÑEL              </v>
      </c>
      <c r="E1785" t="str">
        <f>T("TR ")</f>
        <v xml:space="preserve">TR </v>
      </c>
      <c r="F1785" t="str">
        <f>T("TRACTORES      ")</f>
        <v xml:space="preserve">TRACTORES      </v>
      </c>
      <c r="G1785" t="str">
        <f>T("De 16 a 25 CABALLOS FISCALES                      ")</f>
        <v xml:space="preserve">De 16 a 25 CABALLOS FISCALES                      </v>
      </c>
      <c r="H1785" t="str">
        <f>T("DIESEL                                            ")</f>
        <v xml:space="preserve">DIESEL                                            </v>
      </c>
      <c r="I1785">
        <v>7</v>
      </c>
    </row>
    <row r="1786" spans="1:9">
      <c r="A1786" t="str">
        <f>T("2018")</f>
        <v>2018</v>
      </c>
      <c r="B1786" t="str">
        <f>T("FISICO                                            ")</f>
        <v xml:space="preserve">FISICO                                            </v>
      </c>
      <c r="C1786" t="str">
        <f>T("CARABANCHEL         ")</f>
        <v xml:space="preserve">CARABANCHEL         </v>
      </c>
      <c r="D1786" t="str">
        <f>T("OPAÑEL              ")</f>
        <v xml:space="preserve">OPAÑEL              </v>
      </c>
      <c r="E1786" t="str">
        <f>T("TR ")</f>
        <v xml:space="preserve">TR </v>
      </c>
      <c r="F1786" t="str">
        <f>T("TRACTORES      ")</f>
        <v xml:space="preserve">TRACTORES      </v>
      </c>
      <c r="G1786" t="str">
        <f>T("De 25,01 CABALLOS FISCALES en adelante            ")</f>
        <v xml:space="preserve">De 25,01 CABALLOS FISCALES en adelante            </v>
      </c>
      <c r="H1786" t="str">
        <f>T("DIESEL                                            ")</f>
        <v xml:space="preserve">DIESEL                                            </v>
      </c>
      <c r="I1786">
        <v>2</v>
      </c>
    </row>
    <row r="1787" spans="1:9">
      <c r="A1787" t="str">
        <f>T("2018")</f>
        <v>2018</v>
      </c>
      <c r="B1787" t="str">
        <f>T("FISICO                                            ")</f>
        <v xml:space="preserve">FISICO                                            </v>
      </c>
      <c r="C1787" t="str">
        <f>T("CARABANCHEL         ")</f>
        <v xml:space="preserve">CARABANCHEL         </v>
      </c>
      <c r="D1787" t="str">
        <f>T("SAN ISIDRO          ")</f>
        <v xml:space="preserve">SAN ISIDRO          </v>
      </c>
      <c r="E1787" t="str">
        <f>T("TR ")</f>
        <v xml:space="preserve">TR </v>
      </c>
      <c r="F1787" t="str">
        <f>T("TRACTORES      ")</f>
        <v xml:space="preserve">TRACTORES      </v>
      </c>
      <c r="G1787" t="str">
        <f>T("De menos de 16 CABALLOS FISCALES                  ")</f>
        <v xml:space="preserve">De menos de 16 CABALLOS FISCALES                  </v>
      </c>
      <c r="H1787" t="str">
        <f>T("DIESEL                                            ")</f>
        <v xml:space="preserve">DIESEL                                            </v>
      </c>
      <c r="I1787">
        <v>12</v>
      </c>
    </row>
    <row r="1788" spans="1:9">
      <c r="A1788" t="str">
        <f>T("2018")</f>
        <v>2018</v>
      </c>
      <c r="B1788" t="str">
        <f>T("FISICO                                            ")</f>
        <v xml:space="preserve">FISICO                                            </v>
      </c>
      <c r="C1788" t="str">
        <f>T("CARABANCHEL         ")</f>
        <v xml:space="preserve">CARABANCHEL         </v>
      </c>
      <c r="D1788" t="str">
        <f>T("SAN ISIDRO          ")</f>
        <v xml:space="preserve">SAN ISIDRO          </v>
      </c>
      <c r="E1788" t="str">
        <f>T("TR ")</f>
        <v xml:space="preserve">TR </v>
      </c>
      <c r="F1788" t="str">
        <f>T("TRACTORES      ")</f>
        <v xml:space="preserve">TRACTORES      </v>
      </c>
      <c r="G1788" t="str">
        <f>T("De 16 a 25 CABALLOS FISCALES                      ")</f>
        <v xml:space="preserve">De 16 a 25 CABALLOS FISCALES                      </v>
      </c>
      <c r="H1788" t="str">
        <f>T("DIESEL                                            ")</f>
        <v xml:space="preserve">DIESEL                                            </v>
      </c>
      <c r="I1788">
        <v>1</v>
      </c>
    </row>
    <row r="1789" spans="1:9">
      <c r="A1789" t="str">
        <f>T("2018")</f>
        <v>2018</v>
      </c>
      <c r="B1789" t="str">
        <f>T("FISICO                                            ")</f>
        <v xml:space="preserve">FISICO                                            </v>
      </c>
      <c r="C1789" t="str">
        <f>T("CARABANCHEL         ")</f>
        <v xml:space="preserve">CARABANCHEL         </v>
      </c>
      <c r="D1789" t="str">
        <f>T("SAN ISIDRO          ")</f>
        <v xml:space="preserve">SAN ISIDRO          </v>
      </c>
      <c r="E1789" t="str">
        <f>T("TR ")</f>
        <v xml:space="preserve">TR </v>
      </c>
      <c r="F1789" t="str">
        <f>T("TRACTORES      ")</f>
        <v xml:space="preserve">TRACTORES      </v>
      </c>
      <c r="G1789" t="str">
        <f>T("De 25,01 CABALLOS FISCALES en adelante            ")</f>
        <v xml:space="preserve">De 25,01 CABALLOS FISCALES en adelante            </v>
      </c>
      <c r="H1789" t="str">
        <f>T("DIESEL                                            ")</f>
        <v xml:space="preserve">DIESEL                                            </v>
      </c>
      <c r="I1789">
        <v>6</v>
      </c>
    </row>
    <row r="1790" spans="1:9">
      <c r="A1790" t="str">
        <f>T("2018")</f>
        <v>2018</v>
      </c>
      <c r="B1790" t="str">
        <f>T("FISICO                                            ")</f>
        <v xml:space="preserve">FISICO                                            </v>
      </c>
      <c r="C1790" t="str">
        <f>T("CARABANCHEL         ")</f>
        <v xml:space="preserve">CARABANCHEL         </v>
      </c>
      <c r="D1790" t="str">
        <f>T("VISTA ALEGRE        ")</f>
        <v xml:space="preserve">VISTA ALEGRE        </v>
      </c>
      <c r="E1790" t="str">
        <f>T("TR ")</f>
        <v xml:space="preserve">TR </v>
      </c>
      <c r="F1790" t="str">
        <f>T("TRACTORES      ")</f>
        <v xml:space="preserve">TRACTORES      </v>
      </c>
      <c r="G1790" t="str">
        <f>T("De menos de 16 CABALLOS FISCALES                  ")</f>
        <v xml:space="preserve">De menos de 16 CABALLOS FISCALES                  </v>
      </c>
      <c r="H1790" t="str">
        <f>T("DIESEL                                            ")</f>
        <v xml:space="preserve">DIESEL                                            </v>
      </c>
      <c r="I1790">
        <v>10</v>
      </c>
    </row>
    <row r="1791" spans="1:9">
      <c r="A1791" t="str">
        <f>T("2018")</f>
        <v>2018</v>
      </c>
      <c r="B1791" t="str">
        <f>T("FISICO                                            ")</f>
        <v xml:space="preserve">FISICO                                            </v>
      </c>
      <c r="C1791" t="str">
        <f>T("CARABANCHEL         ")</f>
        <v xml:space="preserve">CARABANCHEL         </v>
      </c>
      <c r="D1791" t="str">
        <f>T("VISTA ALEGRE        ")</f>
        <v xml:space="preserve">VISTA ALEGRE        </v>
      </c>
      <c r="E1791" t="str">
        <f>T("TR ")</f>
        <v xml:space="preserve">TR </v>
      </c>
      <c r="F1791" t="str">
        <f>T("TRACTORES      ")</f>
        <v xml:space="preserve">TRACTORES      </v>
      </c>
      <c r="G1791" t="str">
        <f>T("De 16 a 25 CABALLOS FISCALES                      ")</f>
        <v xml:space="preserve">De 16 a 25 CABALLOS FISCALES                      </v>
      </c>
      <c r="H1791" t="str">
        <f>T("DIESEL                                            ")</f>
        <v xml:space="preserve">DIESEL                                            </v>
      </c>
      <c r="I1791">
        <v>2</v>
      </c>
    </row>
    <row r="1792" spans="1:9">
      <c r="A1792" t="str">
        <f>T("2018")</f>
        <v>2018</v>
      </c>
      <c r="B1792" t="str">
        <f>T("FISICO                                            ")</f>
        <v xml:space="preserve">FISICO                                            </v>
      </c>
      <c r="C1792" t="str">
        <f>T("CARABANCHEL         ")</f>
        <v xml:space="preserve">CARABANCHEL         </v>
      </c>
      <c r="D1792" t="str">
        <f>T("VISTA ALEGRE        ")</f>
        <v xml:space="preserve">VISTA ALEGRE        </v>
      </c>
      <c r="E1792" t="str">
        <f>T("TR ")</f>
        <v xml:space="preserve">TR </v>
      </c>
      <c r="F1792" t="str">
        <f>T("TRACTORES      ")</f>
        <v xml:space="preserve">TRACTORES      </v>
      </c>
      <c r="G1792" t="str">
        <f>T("De 25,01 CABALLOS FISCALES en adelante            ")</f>
        <v xml:space="preserve">De 25,01 CABALLOS FISCALES en adelante            </v>
      </c>
      <c r="H1792" t="str">
        <f>T("DIESEL                                            ")</f>
        <v xml:space="preserve">DIESEL                                            </v>
      </c>
      <c r="I1792">
        <v>6</v>
      </c>
    </row>
    <row r="1793" spans="1:9">
      <c r="A1793" t="str">
        <f>T("2018")</f>
        <v>2018</v>
      </c>
      <c r="B1793" t="str">
        <f>T("FISICO                                            ")</f>
        <v xml:space="preserve">FISICO                                            </v>
      </c>
      <c r="C1793" t="str">
        <f>T("CARABANCHEL         ")</f>
        <v xml:space="preserve">CARABANCHEL         </v>
      </c>
      <c r="D1793" t="str">
        <f>T("PUERTA BONITA       ")</f>
        <v xml:space="preserve">PUERTA BONITA       </v>
      </c>
      <c r="E1793" t="str">
        <f>T("TR ")</f>
        <v xml:space="preserve">TR </v>
      </c>
      <c r="F1793" t="str">
        <f>T("TRACTORES      ")</f>
        <v xml:space="preserve">TRACTORES      </v>
      </c>
      <c r="G1793" t="str">
        <f>T("De menos de 16 CABALLOS FISCALES                  ")</f>
        <v xml:space="preserve">De menos de 16 CABALLOS FISCALES                  </v>
      </c>
      <c r="H1793" t="str">
        <f>T("DIESEL                                            ")</f>
        <v xml:space="preserve">DIESEL                                            </v>
      </c>
      <c r="I1793">
        <v>9</v>
      </c>
    </row>
    <row r="1794" spans="1:9">
      <c r="A1794" t="str">
        <f>T("2018")</f>
        <v>2018</v>
      </c>
      <c r="B1794" t="str">
        <f>T("FISICO                                            ")</f>
        <v xml:space="preserve">FISICO                                            </v>
      </c>
      <c r="C1794" t="str">
        <f>T("CARABANCHEL         ")</f>
        <v xml:space="preserve">CARABANCHEL         </v>
      </c>
      <c r="D1794" t="str">
        <f>T("PUERTA BONITA       ")</f>
        <v xml:space="preserve">PUERTA BONITA       </v>
      </c>
      <c r="E1794" t="str">
        <f>T("TR ")</f>
        <v xml:space="preserve">TR </v>
      </c>
      <c r="F1794" t="str">
        <f>T("TRACTORES      ")</f>
        <v xml:space="preserve">TRACTORES      </v>
      </c>
      <c r="G1794" t="str">
        <f>T("De 16 a 25 CABALLOS FISCALES                      ")</f>
        <v xml:space="preserve">De 16 a 25 CABALLOS FISCALES                      </v>
      </c>
      <c r="H1794" t="str">
        <f>T("DIESEL                                            ")</f>
        <v xml:space="preserve">DIESEL                                            </v>
      </c>
      <c r="I1794">
        <v>7</v>
      </c>
    </row>
    <row r="1795" spans="1:9">
      <c r="A1795" t="str">
        <f>T("2018")</f>
        <v>2018</v>
      </c>
      <c r="B1795" t="str">
        <f>T("FISICO                                            ")</f>
        <v xml:space="preserve">FISICO                                            </v>
      </c>
      <c r="C1795" t="str">
        <f>T("CARABANCHEL         ")</f>
        <v xml:space="preserve">CARABANCHEL         </v>
      </c>
      <c r="D1795" t="str">
        <f>T("PUERTA BONITA       ")</f>
        <v xml:space="preserve">PUERTA BONITA       </v>
      </c>
      <c r="E1795" t="str">
        <f>T("TR ")</f>
        <v xml:space="preserve">TR </v>
      </c>
      <c r="F1795" t="str">
        <f>T("TRACTORES      ")</f>
        <v xml:space="preserve">TRACTORES      </v>
      </c>
      <c r="G1795" t="str">
        <f>T("De 25,01 CABALLOS FISCALES en adelante            ")</f>
        <v xml:space="preserve">De 25,01 CABALLOS FISCALES en adelante            </v>
      </c>
      <c r="H1795" t="str">
        <f>T("DIESEL                                            ")</f>
        <v xml:space="preserve">DIESEL                                            </v>
      </c>
      <c r="I1795">
        <v>11</v>
      </c>
    </row>
    <row r="1796" spans="1:9">
      <c r="A1796" t="str">
        <f>T("2018")</f>
        <v>2018</v>
      </c>
      <c r="B1796" t="str">
        <f>T("FISICO                                            ")</f>
        <v xml:space="preserve">FISICO                                            </v>
      </c>
      <c r="C1796" t="str">
        <f>T("CARABANCHEL         ")</f>
        <v xml:space="preserve">CARABANCHEL         </v>
      </c>
      <c r="D1796" t="str">
        <f>T("BUENAVISTA          ")</f>
        <v xml:space="preserve">BUENAVISTA          </v>
      </c>
      <c r="E1796" t="str">
        <f>T("TR ")</f>
        <v xml:space="preserve">TR </v>
      </c>
      <c r="F1796" t="str">
        <f>T("TRACTORES      ")</f>
        <v xml:space="preserve">TRACTORES      </v>
      </c>
      <c r="G1796" t="str">
        <f>T("De menos de 16 CABALLOS FISCALES                  ")</f>
        <v xml:space="preserve">De menos de 16 CABALLOS FISCALES                  </v>
      </c>
      <c r="H1796" t="str">
        <f>T("DIESEL                                            ")</f>
        <v xml:space="preserve">DIESEL                                            </v>
      </c>
      <c r="I1796">
        <v>6</v>
      </c>
    </row>
    <row r="1797" spans="1:9">
      <c r="A1797" t="str">
        <f>T("2018")</f>
        <v>2018</v>
      </c>
      <c r="B1797" t="str">
        <f>T("FISICO                                            ")</f>
        <v xml:space="preserve">FISICO                                            </v>
      </c>
      <c r="C1797" t="str">
        <f>T("CARABANCHEL         ")</f>
        <v xml:space="preserve">CARABANCHEL         </v>
      </c>
      <c r="D1797" t="str">
        <f>T("BUENAVISTA          ")</f>
        <v xml:space="preserve">BUENAVISTA          </v>
      </c>
      <c r="E1797" t="str">
        <f>T("TR ")</f>
        <v xml:space="preserve">TR </v>
      </c>
      <c r="F1797" t="str">
        <f>T("TRACTORES      ")</f>
        <v xml:space="preserve">TRACTORES      </v>
      </c>
      <c r="G1797" t="str">
        <f>T("De 16 a 25 CABALLOS FISCALES                      ")</f>
        <v xml:space="preserve">De 16 a 25 CABALLOS FISCALES                      </v>
      </c>
      <c r="H1797" t="str">
        <f>T("DIESEL                                            ")</f>
        <v xml:space="preserve">DIESEL                                            </v>
      </c>
      <c r="I1797">
        <v>2</v>
      </c>
    </row>
    <row r="1798" spans="1:9">
      <c r="A1798" t="str">
        <f>T("2018")</f>
        <v>2018</v>
      </c>
      <c r="B1798" t="str">
        <f>T("FISICO                                            ")</f>
        <v xml:space="preserve">FISICO                                            </v>
      </c>
      <c r="C1798" t="str">
        <f>T("CARABANCHEL         ")</f>
        <v xml:space="preserve">CARABANCHEL         </v>
      </c>
      <c r="D1798" t="str">
        <f>T("BUENAVISTA          ")</f>
        <v xml:space="preserve">BUENAVISTA          </v>
      </c>
      <c r="E1798" t="str">
        <f>T("TR ")</f>
        <v xml:space="preserve">TR </v>
      </c>
      <c r="F1798" t="str">
        <f>T("TRACTORES      ")</f>
        <v xml:space="preserve">TRACTORES      </v>
      </c>
      <c r="G1798" t="str">
        <f>T("De 25,01 CABALLOS FISCALES en adelante            ")</f>
        <v xml:space="preserve">De 25,01 CABALLOS FISCALES en adelante            </v>
      </c>
      <c r="H1798" t="str">
        <f>T("DIESEL                                            ")</f>
        <v xml:space="preserve">DIESEL                                            </v>
      </c>
      <c r="I1798">
        <v>4</v>
      </c>
    </row>
    <row r="1799" spans="1:9">
      <c r="A1799" t="str">
        <f>T("2018")</f>
        <v>2018</v>
      </c>
      <c r="B1799" t="str">
        <f>T("FISICO                                            ")</f>
        <v xml:space="preserve">FISICO                                            </v>
      </c>
      <c r="C1799" t="str">
        <f>T("CARABANCHEL         ")</f>
        <v xml:space="preserve">CARABANCHEL         </v>
      </c>
      <c r="D1799" t="str">
        <f>T("ABRANTES            ")</f>
        <v xml:space="preserve">ABRANTES            </v>
      </c>
      <c r="E1799" t="str">
        <f>T("TR ")</f>
        <v xml:space="preserve">TR </v>
      </c>
      <c r="F1799" t="str">
        <f>T("TRACTORES      ")</f>
        <v xml:space="preserve">TRACTORES      </v>
      </c>
      <c r="G1799" t="str">
        <f>T("De menos de 16 CABALLOS FISCALES                  ")</f>
        <v xml:space="preserve">De menos de 16 CABALLOS FISCALES                  </v>
      </c>
      <c r="H1799" t="str">
        <f>T("DIESEL                                            ")</f>
        <v xml:space="preserve">DIESEL                                            </v>
      </c>
      <c r="I1799">
        <v>7</v>
      </c>
    </row>
    <row r="1800" spans="1:9">
      <c r="A1800" t="str">
        <f>T("2018")</f>
        <v>2018</v>
      </c>
      <c r="B1800" t="str">
        <f>T("FISICO                                            ")</f>
        <v xml:space="preserve">FISICO                                            </v>
      </c>
      <c r="C1800" t="str">
        <f>T("CARABANCHEL         ")</f>
        <v xml:space="preserve">CARABANCHEL         </v>
      </c>
      <c r="D1800" t="str">
        <f>T("ABRANTES            ")</f>
        <v xml:space="preserve">ABRANTES            </v>
      </c>
      <c r="E1800" t="str">
        <f>T("TR ")</f>
        <v xml:space="preserve">TR </v>
      </c>
      <c r="F1800" t="str">
        <f>T("TRACTORES      ")</f>
        <v xml:space="preserve">TRACTORES      </v>
      </c>
      <c r="G1800" t="str">
        <f>T("De 16 a 25 CABALLOS FISCALES                      ")</f>
        <v xml:space="preserve">De 16 a 25 CABALLOS FISCALES                      </v>
      </c>
      <c r="H1800" t="str">
        <f>T("DIESEL                                            ")</f>
        <v xml:space="preserve">DIESEL                                            </v>
      </c>
      <c r="I1800">
        <v>5</v>
      </c>
    </row>
    <row r="1801" spans="1:9">
      <c r="A1801" t="str">
        <f>T("2018")</f>
        <v>2018</v>
      </c>
      <c r="B1801" t="str">
        <f>T("FISICO                                            ")</f>
        <v xml:space="preserve">FISICO                                            </v>
      </c>
      <c r="C1801" t="str">
        <f>T("CARABANCHEL         ")</f>
        <v xml:space="preserve">CARABANCHEL         </v>
      </c>
      <c r="D1801" t="str">
        <f>T("ABRANTES            ")</f>
        <v xml:space="preserve">ABRANTES            </v>
      </c>
      <c r="E1801" t="str">
        <f>T("TR ")</f>
        <v xml:space="preserve">TR </v>
      </c>
      <c r="F1801" t="str">
        <f>T("TRACTORES      ")</f>
        <v xml:space="preserve">TRACTORES      </v>
      </c>
      <c r="G1801" t="str">
        <f>T("De 25,01 CABALLOS FISCALES en adelante            ")</f>
        <v xml:space="preserve">De 25,01 CABALLOS FISCALES en adelante            </v>
      </c>
      <c r="H1801" t="str">
        <f>T("DIESEL                                            ")</f>
        <v xml:space="preserve">DIESEL                                            </v>
      </c>
      <c r="I1801">
        <v>4</v>
      </c>
    </row>
    <row r="1802" spans="1:9">
      <c r="A1802" t="str">
        <f>T("2018")</f>
        <v>2018</v>
      </c>
      <c r="B1802" t="str">
        <f>T("JURIDICO                                          ")</f>
        <v xml:space="preserve">JURIDICO                                          </v>
      </c>
      <c r="C1802" t="str">
        <f>T("CARABANCHEL         ")</f>
        <v xml:space="preserve">CARABANCHEL         </v>
      </c>
      <c r="D1802" t="str">
        <f>T("SIN BARRIO          ")</f>
        <v xml:space="preserve">SIN BARRIO          </v>
      </c>
      <c r="E1802" t="str">
        <f>T("TR ")</f>
        <v xml:space="preserve">TR </v>
      </c>
      <c r="F1802" t="str">
        <f>T("TRACTORES      ")</f>
        <v xml:space="preserve">TRACTORES      </v>
      </c>
      <c r="G1802" t="str">
        <f>T("De 25,01 CABALLOS FISCALES en adelante            ")</f>
        <v xml:space="preserve">De 25,01 CABALLOS FISCALES en adelante            </v>
      </c>
      <c r="H1802" t="str">
        <f>T("DIESEL                                            ")</f>
        <v xml:space="preserve">DIESEL                                            </v>
      </c>
      <c r="I1802">
        <v>1</v>
      </c>
    </row>
    <row r="1803" spans="1:9">
      <c r="A1803" t="str">
        <f>T("2018")</f>
        <v>2018</v>
      </c>
      <c r="B1803" t="str">
        <f>T("JURIDICO                                          ")</f>
        <v xml:space="preserve">JURIDICO                                          </v>
      </c>
      <c r="C1803" t="str">
        <f>T("CARABANCHEL         ")</f>
        <v xml:space="preserve">CARABANCHEL         </v>
      </c>
      <c r="D1803" t="str">
        <f>T("COMILLAS            ")</f>
        <v xml:space="preserve">COMILLAS            </v>
      </c>
      <c r="E1803" t="str">
        <f>T("TR ")</f>
        <v xml:space="preserve">TR </v>
      </c>
      <c r="F1803" t="str">
        <f>T("TRACTORES      ")</f>
        <v xml:space="preserve">TRACTORES      </v>
      </c>
      <c r="G1803" t="str">
        <f>T("De menos de 16 CABALLOS FISCALES                  ")</f>
        <v xml:space="preserve">De menos de 16 CABALLOS FISCALES                  </v>
      </c>
      <c r="H1803" t="str">
        <f>T("DIESEL                                            ")</f>
        <v xml:space="preserve">DIESEL                                            </v>
      </c>
      <c r="I1803">
        <v>7</v>
      </c>
    </row>
    <row r="1804" spans="1:9">
      <c r="A1804" t="str">
        <f>T("2018")</f>
        <v>2018</v>
      </c>
      <c r="B1804" t="str">
        <f>T("JURIDICO                                          ")</f>
        <v xml:space="preserve">JURIDICO                                          </v>
      </c>
      <c r="C1804" t="str">
        <f>T("CARABANCHEL         ")</f>
        <v xml:space="preserve">CARABANCHEL         </v>
      </c>
      <c r="D1804" t="str">
        <f>T("COMILLAS            ")</f>
        <v xml:space="preserve">COMILLAS            </v>
      </c>
      <c r="E1804" t="str">
        <f>T("TR ")</f>
        <v xml:space="preserve">TR </v>
      </c>
      <c r="F1804" t="str">
        <f>T("TRACTORES      ")</f>
        <v xml:space="preserve">TRACTORES      </v>
      </c>
      <c r="G1804" t="str">
        <f>T("De 16 a 25 CABALLOS FISCALES                      ")</f>
        <v xml:space="preserve">De 16 a 25 CABALLOS FISCALES                      </v>
      </c>
      <c r="H1804" t="str">
        <f>T("DIESEL                                            ")</f>
        <v xml:space="preserve">DIESEL                                            </v>
      </c>
      <c r="I1804">
        <v>6</v>
      </c>
    </row>
    <row r="1805" spans="1:9">
      <c r="A1805" t="str">
        <f>T("2018")</f>
        <v>2018</v>
      </c>
      <c r="B1805" t="str">
        <f>T("JURIDICO                                          ")</f>
        <v xml:space="preserve">JURIDICO                                          </v>
      </c>
      <c r="C1805" t="str">
        <f>T("CARABANCHEL         ")</f>
        <v xml:space="preserve">CARABANCHEL         </v>
      </c>
      <c r="D1805" t="str">
        <f>T("COMILLAS            ")</f>
        <v xml:space="preserve">COMILLAS            </v>
      </c>
      <c r="E1805" t="str">
        <f>T("TR ")</f>
        <v xml:space="preserve">TR </v>
      </c>
      <c r="F1805" t="str">
        <f>T("TRACTORES      ")</f>
        <v xml:space="preserve">TRACTORES      </v>
      </c>
      <c r="G1805" t="str">
        <f>T("De 25,01 CABALLOS FISCALES en adelante            ")</f>
        <v xml:space="preserve">De 25,01 CABALLOS FISCALES en adelante            </v>
      </c>
      <c r="H1805" t="str">
        <f>T("DIESEL                                            ")</f>
        <v xml:space="preserve">DIESEL                                            </v>
      </c>
      <c r="I1805">
        <v>25</v>
      </c>
    </row>
    <row r="1806" spans="1:9">
      <c r="A1806" t="str">
        <f>T("2018")</f>
        <v>2018</v>
      </c>
      <c r="B1806" t="str">
        <f>T("JURIDICO                                          ")</f>
        <v xml:space="preserve">JURIDICO                                          </v>
      </c>
      <c r="C1806" t="str">
        <f>T("CARABANCHEL         ")</f>
        <v xml:space="preserve">CARABANCHEL         </v>
      </c>
      <c r="D1806" t="str">
        <f>T("OPAÑEL              ")</f>
        <v xml:space="preserve">OPAÑEL              </v>
      </c>
      <c r="E1806" t="str">
        <f>T("TR ")</f>
        <v xml:space="preserve">TR </v>
      </c>
      <c r="F1806" t="str">
        <f>T("TRACTORES      ")</f>
        <v xml:space="preserve">TRACTORES      </v>
      </c>
      <c r="G1806" t="str">
        <f>T("De menos de 16 CABALLOS FISCALES                  ")</f>
        <v xml:space="preserve">De menos de 16 CABALLOS FISCALES                  </v>
      </c>
      <c r="H1806" t="str">
        <f>T("DIESEL                                            ")</f>
        <v xml:space="preserve">DIESEL                                            </v>
      </c>
      <c r="I1806">
        <v>3</v>
      </c>
    </row>
    <row r="1807" spans="1:9">
      <c r="A1807" t="str">
        <f>T("2018")</f>
        <v>2018</v>
      </c>
      <c r="B1807" t="str">
        <f>T("JURIDICO                                          ")</f>
        <v xml:space="preserve">JURIDICO                                          </v>
      </c>
      <c r="C1807" t="str">
        <f>T("CARABANCHEL         ")</f>
        <v xml:space="preserve">CARABANCHEL         </v>
      </c>
      <c r="D1807" t="str">
        <f>T("OPAÑEL              ")</f>
        <v xml:space="preserve">OPAÑEL              </v>
      </c>
      <c r="E1807" t="str">
        <f>T("TR ")</f>
        <v xml:space="preserve">TR </v>
      </c>
      <c r="F1807" t="str">
        <f>T("TRACTORES      ")</f>
        <v xml:space="preserve">TRACTORES      </v>
      </c>
      <c r="G1807" t="str">
        <f>T("De 16 a 25 CABALLOS FISCALES                      ")</f>
        <v xml:space="preserve">De 16 a 25 CABALLOS FISCALES                      </v>
      </c>
      <c r="H1807" t="str">
        <f>T("DIESEL                                            ")</f>
        <v xml:space="preserve">DIESEL                                            </v>
      </c>
      <c r="I1807">
        <v>6</v>
      </c>
    </row>
    <row r="1808" spans="1:9">
      <c r="A1808" t="str">
        <f>T("2018")</f>
        <v>2018</v>
      </c>
      <c r="B1808" t="str">
        <f>T("JURIDICO                                          ")</f>
        <v xml:space="preserve">JURIDICO                                          </v>
      </c>
      <c r="C1808" t="str">
        <f>T("CARABANCHEL         ")</f>
        <v xml:space="preserve">CARABANCHEL         </v>
      </c>
      <c r="D1808" t="str">
        <f>T("OPAÑEL              ")</f>
        <v xml:space="preserve">OPAÑEL              </v>
      </c>
      <c r="E1808" t="str">
        <f>T("TR ")</f>
        <v xml:space="preserve">TR </v>
      </c>
      <c r="F1808" t="str">
        <f>T("TRACTORES      ")</f>
        <v xml:space="preserve">TRACTORES      </v>
      </c>
      <c r="G1808" t="str">
        <f>T("De 25,01 CABALLOS FISCALES en adelante            ")</f>
        <v xml:space="preserve">De 25,01 CABALLOS FISCALES en adelante            </v>
      </c>
      <c r="H1808" t="str">
        <f>T("DIESEL                                            ")</f>
        <v xml:space="preserve">DIESEL                                            </v>
      </c>
      <c r="I1808">
        <v>11</v>
      </c>
    </row>
    <row r="1809" spans="1:9">
      <c r="A1809" t="str">
        <f>T("2018")</f>
        <v>2018</v>
      </c>
      <c r="B1809" t="str">
        <f>T("JURIDICO                                          ")</f>
        <v xml:space="preserve">JURIDICO                                          </v>
      </c>
      <c r="C1809" t="str">
        <f>T("CARABANCHEL         ")</f>
        <v xml:space="preserve">CARABANCHEL         </v>
      </c>
      <c r="D1809" t="str">
        <f>T("SAN ISIDRO          ")</f>
        <v xml:space="preserve">SAN ISIDRO          </v>
      </c>
      <c r="E1809" t="str">
        <f>T("TR ")</f>
        <v xml:space="preserve">TR </v>
      </c>
      <c r="F1809" t="str">
        <f>T("TRACTORES      ")</f>
        <v xml:space="preserve">TRACTORES      </v>
      </c>
      <c r="G1809" t="str">
        <f>T("De menos de 16 CABALLOS FISCALES                  ")</f>
        <v xml:space="preserve">De menos de 16 CABALLOS FISCALES                  </v>
      </c>
      <c r="H1809" t="str">
        <f>T("DIESEL                                            ")</f>
        <v xml:space="preserve">DIESEL                                            </v>
      </c>
      <c r="I1809">
        <v>7</v>
      </c>
    </row>
    <row r="1810" spans="1:9">
      <c r="A1810" t="str">
        <f>T("2018")</f>
        <v>2018</v>
      </c>
      <c r="B1810" t="str">
        <f>T("JURIDICO                                          ")</f>
        <v xml:space="preserve">JURIDICO                                          </v>
      </c>
      <c r="C1810" t="str">
        <f>T("CARABANCHEL         ")</f>
        <v xml:space="preserve">CARABANCHEL         </v>
      </c>
      <c r="D1810" t="str">
        <f>T("SAN ISIDRO          ")</f>
        <v xml:space="preserve">SAN ISIDRO          </v>
      </c>
      <c r="E1810" t="str">
        <f>T("TR ")</f>
        <v xml:space="preserve">TR </v>
      </c>
      <c r="F1810" t="str">
        <f>T("TRACTORES      ")</f>
        <v xml:space="preserve">TRACTORES      </v>
      </c>
      <c r="G1810" t="str">
        <f>T("De 16 a 25 CABALLOS FISCALES                      ")</f>
        <v xml:space="preserve">De 16 a 25 CABALLOS FISCALES                      </v>
      </c>
      <c r="H1810" t="str">
        <f>T("DIESEL                                            ")</f>
        <v xml:space="preserve">DIESEL                                            </v>
      </c>
      <c r="I1810">
        <v>10</v>
      </c>
    </row>
    <row r="1811" spans="1:9">
      <c r="A1811" t="str">
        <f>T("2018")</f>
        <v>2018</v>
      </c>
      <c r="B1811" t="str">
        <f>T("JURIDICO                                          ")</f>
        <v xml:space="preserve">JURIDICO                                          </v>
      </c>
      <c r="C1811" t="str">
        <f>T("CARABANCHEL         ")</f>
        <v xml:space="preserve">CARABANCHEL         </v>
      </c>
      <c r="D1811" t="str">
        <f>T("SAN ISIDRO          ")</f>
        <v xml:space="preserve">SAN ISIDRO          </v>
      </c>
      <c r="E1811" t="str">
        <f>T("TR ")</f>
        <v xml:space="preserve">TR </v>
      </c>
      <c r="F1811" t="str">
        <f>T("TRACTORES      ")</f>
        <v xml:space="preserve">TRACTORES      </v>
      </c>
      <c r="G1811" t="str">
        <f>T("De 25,01 CABALLOS FISCALES en adelante            ")</f>
        <v xml:space="preserve">De 25,01 CABALLOS FISCALES en adelante            </v>
      </c>
      <c r="H1811" t="str">
        <f>T("DIESEL                                            ")</f>
        <v xml:space="preserve">DIESEL                                            </v>
      </c>
      <c r="I1811">
        <v>15</v>
      </c>
    </row>
    <row r="1812" spans="1:9">
      <c r="A1812" t="str">
        <f>T("2018")</f>
        <v>2018</v>
      </c>
      <c r="B1812" t="str">
        <f>T("JURIDICO                                          ")</f>
        <v xml:space="preserve">JURIDICO                                          </v>
      </c>
      <c r="C1812" t="str">
        <f>T("CARABANCHEL         ")</f>
        <v xml:space="preserve">CARABANCHEL         </v>
      </c>
      <c r="D1812" t="str">
        <f>T("VISTA ALEGRE        ")</f>
        <v xml:space="preserve">VISTA ALEGRE        </v>
      </c>
      <c r="E1812" t="str">
        <f>T("TR ")</f>
        <v xml:space="preserve">TR </v>
      </c>
      <c r="F1812" t="str">
        <f>T("TRACTORES      ")</f>
        <v xml:space="preserve">TRACTORES      </v>
      </c>
      <c r="G1812" t="str">
        <f>T("De menos de 16 CABALLOS FISCALES                  ")</f>
        <v xml:space="preserve">De menos de 16 CABALLOS FISCALES                  </v>
      </c>
      <c r="H1812" t="str">
        <f>T("DIESEL                                            ")</f>
        <v xml:space="preserve">DIESEL                                            </v>
      </c>
      <c r="I1812">
        <v>6</v>
      </c>
    </row>
    <row r="1813" spans="1:9">
      <c r="A1813" t="str">
        <f>T("2018")</f>
        <v>2018</v>
      </c>
      <c r="B1813" t="str">
        <f>T("JURIDICO                                          ")</f>
        <v xml:space="preserve">JURIDICO                                          </v>
      </c>
      <c r="C1813" t="str">
        <f>T("CARABANCHEL         ")</f>
        <v xml:space="preserve">CARABANCHEL         </v>
      </c>
      <c r="D1813" t="str">
        <f>T("VISTA ALEGRE        ")</f>
        <v xml:space="preserve">VISTA ALEGRE        </v>
      </c>
      <c r="E1813" t="str">
        <f>T("TR ")</f>
        <v xml:space="preserve">TR </v>
      </c>
      <c r="F1813" t="str">
        <f>T("TRACTORES      ")</f>
        <v xml:space="preserve">TRACTORES      </v>
      </c>
      <c r="G1813" t="str">
        <f>T("De 16 a 25 CABALLOS FISCALES                      ")</f>
        <v xml:space="preserve">De 16 a 25 CABALLOS FISCALES                      </v>
      </c>
      <c r="H1813" t="str">
        <f>T("DIESEL                                            ")</f>
        <v xml:space="preserve">DIESEL                                            </v>
      </c>
      <c r="I1813">
        <v>12</v>
      </c>
    </row>
    <row r="1814" spans="1:9">
      <c r="A1814" t="str">
        <f>T("2018")</f>
        <v>2018</v>
      </c>
      <c r="B1814" t="str">
        <f>T("JURIDICO                                          ")</f>
        <v xml:space="preserve">JURIDICO                                          </v>
      </c>
      <c r="C1814" t="str">
        <f>T("CARABANCHEL         ")</f>
        <v xml:space="preserve">CARABANCHEL         </v>
      </c>
      <c r="D1814" t="str">
        <f>T("VISTA ALEGRE        ")</f>
        <v xml:space="preserve">VISTA ALEGRE        </v>
      </c>
      <c r="E1814" t="str">
        <f>T("TR ")</f>
        <v xml:space="preserve">TR </v>
      </c>
      <c r="F1814" t="str">
        <f>T("TRACTORES      ")</f>
        <v xml:space="preserve">TRACTORES      </v>
      </c>
      <c r="G1814" t="str">
        <f>T("De 25,01 CABALLOS FISCALES en adelante            ")</f>
        <v xml:space="preserve">De 25,01 CABALLOS FISCALES en adelante            </v>
      </c>
      <c r="H1814" t="str">
        <f>T("DIESEL                                            ")</f>
        <v xml:space="preserve">DIESEL                                            </v>
      </c>
      <c r="I1814">
        <v>15</v>
      </c>
    </row>
    <row r="1815" spans="1:9">
      <c r="A1815" t="str">
        <f>T("2018")</f>
        <v>2018</v>
      </c>
      <c r="B1815" t="str">
        <f>T("JURIDICO                                          ")</f>
        <v xml:space="preserve">JURIDICO                                          </v>
      </c>
      <c r="C1815" t="str">
        <f>T("CARABANCHEL         ")</f>
        <v xml:space="preserve">CARABANCHEL         </v>
      </c>
      <c r="D1815" t="str">
        <f>T("PUERTA BONITA       ")</f>
        <v xml:space="preserve">PUERTA BONITA       </v>
      </c>
      <c r="E1815" t="str">
        <f>T("TR ")</f>
        <v xml:space="preserve">TR </v>
      </c>
      <c r="F1815" t="str">
        <f>T("TRACTORES      ")</f>
        <v xml:space="preserve">TRACTORES      </v>
      </c>
      <c r="G1815" t="str">
        <f>T("De menos de 16 CABALLOS FISCALES                  ")</f>
        <v xml:space="preserve">De menos de 16 CABALLOS FISCALES                  </v>
      </c>
      <c r="H1815" t="str">
        <f>T("DIESEL                                            ")</f>
        <v xml:space="preserve">DIESEL                                            </v>
      </c>
      <c r="I1815">
        <v>2</v>
      </c>
    </row>
    <row r="1816" spans="1:9">
      <c r="A1816" t="str">
        <f>T("2018")</f>
        <v>2018</v>
      </c>
      <c r="B1816" t="str">
        <f>T("JURIDICO                                          ")</f>
        <v xml:space="preserve">JURIDICO                                          </v>
      </c>
      <c r="C1816" t="str">
        <f>T("CARABANCHEL         ")</f>
        <v xml:space="preserve">CARABANCHEL         </v>
      </c>
      <c r="D1816" t="str">
        <f>T("PUERTA BONITA       ")</f>
        <v xml:space="preserve">PUERTA BONITA       </v>
      </c>
      <c r="E1816" t="str">
        <f>T("TR ")</f>
        <v xml:space="preserve">TR </v>
      </c>
      <c r="F1816" t="str">
        <f>T("TRACTORES      ")</f>
        <v xml:space="preserve">TRACTORES      </v>
      </c>
      <c r="G1816" t="str">
        <f>T("De 16 a 25 CABALLOS FISCALES                      ")</f>
        <v xml:space="preserve">De 16 a 25 CABALLOS FISCALES                      </v>
      </c>
      <c r="H1816" t="str">
        <f>T("DIESEL                                            ")</f>
        <v xml:space="preserve">DIESEL                                            </v>
      </c>
      <c r="I1816">
        <v>2</v>
      </c>
    </row>
    <row r="1817" spans="1:9">
      <c r="A1817" t="str">
        <f>T("2018")</f>
        <v>2018</v>
      </c>
      <c r="B1817" t="str">
        <f>T("JURIDICO                                          ")</f>
        <v xml:space="preserve">JURIDICO                                          </v>
      </c>
      <c r="C1817" t="str">
        <f>T("CARABANCHEL         ")</f>
        <v xml:space="preserve">CARABANCHEL         </v>
      </c>
      <c r="D1817" t="str">
        <f>T("PUERTA BONITA       ")</f>
        <v xml:space="preserve">PUERTA BONITA       </v>
      </c>
      <c r="E1817" t="str">
        <f>T("TR ")</f>
        <v xml:space="preserve">TR </v>
      </c>
      <c r="F1817" t="str">
        <f>T("TRACTORES      ")</f>
        <v xml:space="preserve">TRACTORES      </v>
      </c>
      <c r="G1817" t="str">
        <f>T("De 25,01 CABALLOS FISCALES en adelante            ")</f>
        <v xml:space="preserve">De 25,01 CABALLOS FISCALES en adelante            </v>
      </c>
      <c r="H1817" t="str">
        <f>T("DIESEL                                            ")</f>
        <v xml:space="preserve">DIESEL                                            </v>
      </c>
      <c r="I1817">
        <v>3</v>
      </c>
    </row>
    <row r="1818" spans="1:9">
      <c r="A1818" t="str">
        <f>T("2018")</f>
        <v>2018</v>
      </c>
      <c r="B1818" t="str">
        <f>T("JURIDICO                                          ")</f>
        <v xml:space="preserve">JURIDICO                                          </v>
      </c>
      <c r="C1818" t="str">
        <f>T("CARABANCHEL         ")</f>
        <v xml:space="preserve">CARABANCHEL         </v>
      </c>
      <c r="D1818" t="str">
        <f>T("BUENAVISTA          ")</f>
        <v xml:space="preserve">BUENAVISTA          </v>
      </c>
      <c r="E1818" t="str">
        <f>T("TR ")</f>
        <v xml:space="preserve">TR </v>
      </c>
      <c r="F1818" t="str">
        <f>T("TRACTORES      ")</f>
        <v xml:space="preserve">TRACTORES      </v>
      </c>
      <c r="G1818" t="str">
        <f>T("De menos de 16 CABALLOS FISCALES                  ")</f>
        <v xml:space="preserve">De menos de 16 CABALLOS FISCALES                  </v>
      </c>
      <c r="H1818" t="str">
        <f>T("DIESEL                                            ")</f>
        <v xml:space="preserve">DIESEL                                            </v>
      </c>
      <c r="I1818">
        <v>6</v>
      </c>
    </row>
    <row r="1819" spans="1:9">
      <c r="A1819" t="str">
        <f>T("2018")</f>
        <v>2018</v>
      </c>
      <c r="B1819" t="str">
        <f>T("JURIDICO                                          ")</f>
        <v xml:space="preserve">JURIDICO                                          </v>
      </c>
      <c r="C1819" t="str">
        <f>T("CARABANCHEL         ")</f>
        <v xml:space="preserve">CARABANCHEL         </v>
      </c>
      <c r="D1819" t="str">
        <f>T("BUENAVISTA          ")</f>
        <v xml:space="preserve">BUENAVISTA          </v>
      </c>
      <c r="E1819" t="str">
        <f>T("TR ")</f>
        <v xml:space="preserve">TR </v>
      </c>
      <c r="F1819" t="str">
        <f>T("TRACTORES      ")</f>
        <v xml:space="preserve">TRACTORES      </v>
      </c>
      <c r="G1819" t="str">
        <f>T("De 16 a 25 CABALLOS FISCALES                      ")</f>
        <v xml:space="preserve">De 16 a 25 CABALLOS FISCALES                      </v>
      </c>
      <c r="H1819" t="str">
        <f>T("DIESEL                                            ")</f>
        <v xml:space="preserve">DIESEL                                            </v>
      </c>
      <c r="I1819">
        <v>13</v>
      </c>
    </row>
    <row r="1820" spans="1:9">
      <c r="A1820" t="str">
        <f>T("2018")</f>
        <v>2018</v>
      </c>
      <c r="B1820" t="str">
        <f>T("JURIDICO                                          ")</f>
        <v xml:space="preserve">JURIDICO                                          </v>
      </c>
      <c r="C1820" t="str">
        <f>T("CARABANCHEL         ")</f>
        <v xml:space="preserve">CARABANCHEL         </v>
      </c>
      <c r="D1820" t="str">
        <f>T("BUENAVISTA          ")</f>
        <v xml:space="preserve">BUENAVISTA          </v>
      </c>
      <c r="E1820" t="str">
        <f>T("TR ")</f>
        <v xml:space="preserve">TR </v>
      </c>
      <c r="F1820" t="str">
        <f>T("TRACTORES      ")</f>
        <v xml:space="preserve">TRACTORES      </v>
      </c>
      <c r="G1820" t="str">
        <f>T("De 25,01 CABALLOS FISCALES en adelante            ")</f>
        <v xml:space="preserve">De 25,01 CABALLOS FISCALES en adelante            </v>
      </c>
      <c r="H1820" t="str">
        <f>T("DIESEL                                            ")</f>
        <v xml:space="preserve">DIESEL                                            </v>
      </c>
      <c r="I1820">
        <v>35</v>
      </c>
    </row>
    <row r="1821" spans="1:9">
      <c r="A1821" t="str">
        <f>T("2018")</f>
        <v>2018</v>
      </c>
      <c r="B1821" t="str">
        <f>T("JURIDICO                                          ")</f>
        <v xml:space="preserve">JURIDICO                                          </v>
      </c>
      <c r="C1821" t="str">
        <f>T("CARABANCHEL         ")</f>
        <v xml:space="preserve">CARABANCHEL         </v>
      </c>
      <c r="D1821" t="str">
        <f>T("ABRANTES            ")</f>
        <v xml:space="preserve">ABRANTES            </v>
      </c>
      <c r="E1821" t="str">
        <f>T("TR ")</f>
        <v xml:space="preserve">TR </v>
      </c>
      <c r="F1821" t="str">
        <f>T("TRACTORES      ")</f>
        <v xml:space="preserve">TRACTORES      </v>
      </c>
      <c r="G1821" t="str">
        <f>T("De 16 a 25 CABALLOS FISCALES                      ")</f>
        <v xml:space="preserve">De 16 a 25 CABALLOS FISCALES                      </v>
      </c>
      <c r="H1821" t="str">
        <f>T("DIESEL                                            ")</f>
        <v xml:space="preserve">DIESEL                                            </v>
      </c>
      <c r="I1821">
        <v>2</v>
      </c>
    </row>
    <row r="1822" spans="1:9">
      <c r="A1822" t="str">
        <f>T("2018")</f>
        <v>2018</v>
      </c>
      <c r="B1822" t="str">
        <f>T("JURIDICO                                          ")</f>
        <v xml:space="preserve">JURIDICO                                          </v>
      </c>
      <c r="C1822" t="str">
        <f>T("CARABANCHEL         ")</f>
        <v xml:space="preserve">CARABANCHEL         </v>
      </c>
      <c r="D1822" t="str">
        <f>T("ABRANTES            ")</f>
        <v xml:space="preserve">ABRANTES            </v>
      </c>
      <c r="E1822" t="str">
        <f>T("TR ")</f>
        <v xml:space="preserve">TR </v>
      </c>
      <c r="F1822" t="str">
        <f>T("TRACTORES      ")</f>
        <v xml:space="preserve">TRACTORES      </v>
      </c>
      <c r="G1822" t="str">
        <f>T("De 25,01 CABALLOS FISCALES en adelante            ")</f>
        <v xml:space="preserve">De 25,01 CABALLOS FISCALES en adelante            </v>
      </c>
      <c r="H1822" t="str">
        <f>T("DIESEL                                            ")</f>
        <v xml:space="preserve">DIESEL                                            </v>
      </c>
      <c r="I1822">
        <v>9</v>
      </c>
    </row>
    <row r="1823" spans="1:9">
      <c r="A1823" t="str">
        <f>T("2018")</f>
        <v>2018</v>
      </c>
      <c r="B1823" t="str">
        <f>T("FISICO                                            ")</f>
        <v xml:space="preserve">FISICO                                            </v>
      </c>
      <c r="C1823" t="str">
        <f>T("CARABANCHEL         ")</f>
        <v xml:space="preserve">CARABANCHEL         </v>
      </c>
      <c r="D1823" t="str">
        <f>T("PUERTA BONITA       ")</f>
        <v xml:space="preserve">PUERTA BONITA       </v>
      </c>
      <c r="E1823" t="str">
        <f>T("TR ")</f>
        <v xml:space="preserve">TR </v>
      </c>
      <c r="F1823" t="str">
        <f>T("TRACTORES      ")</f>
        <v xml:space="preserve">TRACTORES      </v>
      </c>
      <c r="G1823" t="str">
        <f>T("De menos de 16 CABALLOS FISCALES                  ")</f>
        <v xml:space="preserve">De menos de 16 CABALLOS FISCALES                  </v>
      </c>
      <c r="H1823" t="str">
        <f>T("ELÉCTRICO                                         ")</f>
        <v xml:space="preserve">ELÉCTRICO                                         </v>
      </c>
      <c r="I1823">
        <v>1</v>
      </c>
    </row>
    <row r="1824" spans="1:9">
      <c r="A1824" t="str">
        <f>T("2018")</f>
        <v>2018</v>
      </c>
      <c r="B1824" t="str">
        <f>T("JURIDICO                                          ")</f>
        <v xml:space="preserve">JURIDICO                                          </v>
      </c>
      <c r="C1824" t="str">
        <f>T("CARABANCHEL         ")</f>
        <v xml:space="preserve">CARABANCHEL         </v>
      </c>
      <c r="D1824" t="str">
        <f>T("OPAÑEL              ")</f>
        <v xml:space="preserve">OPAÑEL              </v>
      </c>
      <c r="E1824" t="str">
        <f>T("TR ")</f>
        <v xml:space="preserve">TR </v>
      </c>
      <c r="F1824" t="str">
        <f>T("TRACTORES      ")</f>
        <v xml:space="preserve">TRACTORES      </v>
      </c>
      <c r="G1824" t="str">
        <f>T("De menos de 16 CABALLOS FISCALES                  ")</f>
        <v xml:space="preserve">De menos de 16 CABALLOS FISCALES                  </v>
      </c>
      <c r="H1824" t="str">
        <f>T("ELÉCTRICO                                         ")</f>
        <v xml:space="preserve">ELÉCTRICO                                         </v>
      </c>
      <c r="I1824">
        <v>1</v>
      </c>
    </row>
    <row r="1825" spans="1:9">
      <c r="A1825" t="str">
        <f>T("2018")</f>
        <v>2018</v>
      </c>
      <c r="B1825" t="str">
        <f>T("JURIDICO                                          ")</f>
        <v xml:space="preserve">JURIDICO                                          </v>
      </c>
      <c r="C1825" t="str">
        <f>T("CARABANCHEL         ")</f>
        <v xml:space="preserve">CARABANCHEL         </v>
      </c>
      <c r="D1825" t="str">
        <f>T("SAN ISIDRO          ")</f>
        <v xml:space="preserve">SAN ISIDRO          </v>
      </c>
      <c r="E1825" t="str">
        <f>T("TR ")</f>
        <v xml:space="preserve">TR </v>
      </c>
      <c r="F1825" t="str">
        <f>T("TRACTORES      ")</f>
        <v xml:space="preserve">TRACTORES      </v>
      </c>
      <c r="G1825" t="str">
        <f>T("De menos de 16 CABALLOS FISCALES                  ")</f>
        <v xml:space="preserve">De menos de 16 CABALLOS FISCALES                  </v>
      </c>
      <c r="H1825" t="str">
        <f>T("ELÉCTRICO                                         ")</f>
        <v xml:space="preserve">ELÉCTRICO                                         </v>
      </c>
      <c r="I1825">
        <v>1</v>
      </c>
    </row>
    <row r="1826" spans="1:9">
      <c r="A1826" t="str">
        <f>T("2018")</f>
        <v>2018</v>
      </c>
      <c r="B1826" t="str">
        <f>T("JURIDICO                                          ")</f>
        <v xml:space="preserve">JURIDICO                                          </v>
      </c>
      <c r="C1826" t="str">
        <f>T("CARABANCHEL         ")</f>
        <v xml:space="preserve">CARABANCHEL         </v>
      </c>
      <c r="D1826" t="str">
        <f>T("VISTA ALEGRE        ")</f>
        <v xml:space="preserve">VISTA ALEGRE        </v>
      </c>
      <c r="E1826" t="str">
        <f>T("TR ")</f>
        <v xml:space="preserve">TR </v>
      </c>
      <c r="F1826" t="str">
        <f>T("TRACTORES      ")</f>
        <v xml:space="preserve">TRACTORES      </v>
      </c>
      <c r="G1826" t="str">
        <f>T("De menos de 16 CABALLOS FISCALES                  ")</f>
        <v xml:space="preserve">De menos de 16 CABALLOS FISCALES                  </v>
      </c>
      <c r="H1826" t="str">
        <f>T("ELÉCTRICO                                         ")</f>
        <v xml:space="preserve">ELÉCTRICO                                         </v>
      </c>
      <c r="I1826">
        <v>1</v>
      </c>
    </row>
    <row r="1827" spans="1:9">
      <c r="A1827" t="str">
        <f>T("2018")</f>
        <v>2018</v>
      </c>
      <c r="B1827" t="str">
        <f>T("Entidad sin personalidad jurídica (art. 35.4 LGT) ")</f>
        <v xml:space="preserve">Entidad sin personalidad jurídica (art. 35.4 LGT) </v>
      </c>
      <c r="C1827" t="str">
        <f>T("CARABANCHEL         ")</f>
        <v xml:space="preserve">CARABANCHEL         </v>
      </c>
      <c r="D1827" t="str">
        <f>T("ABRANTES            ")</f>
        <v xml:space="preserve">ABRANTES            </v>
      </c>
      <c r="E1827" t="str">
        <f>T("TR ")</f>
        <v xml:space="preserve">TR </v>
      </c>
      <c r="F1827" t="str">
        <f>T("TRACTORES      ")</f>
        <v xml:space="preserve">TRACTORES      </v>
      </c>
      <c r="G1827" t="str">
        <f>T("De menos de 16 CABALLOS FISCALES                  ")</f>
        <v xml:space="preserve">De menos de 16 CABALLOS FISCALES                  </v>
      </c>
      <c r="H1827" t="str">
        <f>T("GASOLINA                                          ")</f>
        <v xml:space="preserve">GASOLINA                                          </v>
      </c>
      <c r="I1827">
        <v>1</v>
      </c>
    </row>
    <row r="1828" spans="1:9">
      <c r="A1828" t="str">
        <f>T("2018")</f>
        <v>2018</v>
      </c>
      <c r="B1828" t="str">
        <f>T("FISICO                                            ")</f>
        <v xml:space="preserve">FISICO                                            </v>
      </c>
      <c r="C1828" t="str">
        <f>T("CARABANCHEL         ")</f>
        <v xml:space="preserve">CARABANCHEL         </v>
      </c>
      <c r="D1828" t="str">
        <f>T("COMILLAS            ")</f>
        <v xml:space="preserve">COMILLAS            </v>
      </c>
      <c r="E1828" t="str">
        <f>T("TR ")</f>
        <v xml:space="preserve">TR </v>
      </c>
      <c r="F1828" t="str">
        <f>T("TRACTORES      ")</f>
        <v xml:space="preserve">TRACTORES      </v>
      </c>
      <c r="G1828" t="str">
        <f>T("De menos de 16 CABALLOS FISCALES                  ")</f>
        <v xml:space="preserve">De menos de 16 CABALLOS FISCALES                  </v>
      </c>
      <c r="H1828" t="str">
        <f>T("GASOLINA                                          ")</f>
        <v xml:space="preserve">GASOLINA                                          </v>
      </c>
      <c r="I1828">
        <v>25</v>
      </c>
    </row>
    <row r="1829" spans="1:9">
      <c r="A1829" t="str">
        <f>T("2018")</f>
        <v>2018</v>
      </c>
      <c r="B1829" t="str">
        <f>T("FISICO                                            ")</f>
        <v xml:space="preserve">FISICO                                            </v>
      </c>
      <c r="C1829" t="str">
        <f>T("CARABANCHEL         ")</f>
        <v xml:space="preserve">CARABANCHEL         </v>
      </c>
      <c r="D1829" t="str">
        <f>T("OPAÑEL              ")</f>
        <v xml:space="preserve">OPAÑEL              </v>
      </c>
      <c r="E1829" t="str">
        <f>T("TR ")</f>
        <v xml:space="preserve">TR </v>
      </c>
      <c r="F1829" t="str">
        <f>T("TRACTORES      ")</f>
        <v xml:space="preserve">TRACTORES      </v>
      </c>
      <c r="G1829" t="str">
        <f>T("De menos de 16 CABALLOS FISCALES                  ")</f>
        <v xml:space="preserve">De menos de 16 CABALLOS FISCALES                  </v>
      </c>
      <c r="H1829" t="str">
        <f>T("GASOLINA                                          ")</f>
        <v xml:space="preserve">GASOLINA                                          </v>
      </c>
      <c r="I1829">
        <v>22</v>
      </c>
    </row>
    <row r="1830" spans="1:9">
      <c r="A1830" t="str">
        <f>T("2018")</f>
        <v>2018</v>
      </c>
      <c r="B1830" t="str">
        <f>T("FISICO                                            ")</f>
        <v xml:space="preserve">FISICO                                            </v>
      </c>
      <c r="C1830" t="str">
        <f>T("CARABANCHEL         ")</f>
        <v xml:space="preserve">CARABANCHEL         </v>
      </c>
      <c r="D1830" t="str">
        <f>T("SAN ISIDRO          ")</f>
        <v xml:space="preserve">SAN ISIDRO          </v>
      </c>
      <c r="E1830" t="str">
        <f>T("TR ")</f>
        <v xml:space="preserve">TR </v>
      </c>
      <c r="F1830" t="str">
        <f>T("TRACTORES      ")</f>
        <v xml:space="preserve">TRACTORES      </v>
      </c>
      <c r="G1830" t="str">
        <f>T("De menos de 16 CABALLOS FISCALES                  ")</f>
        <v xml:space="preserve">De menos de 16 CABALLOS FISCALES                  </v>
      </c>
      <c r="H1830" t="str">
        <f>T("GASOLINA                                          ")</f>
        <v xml:space="preserve">GASOLINA                                          </v>
      </c>
      <c r="I1830">
        <v>40</v>
      </c>
    </row>
    <row r="1831" spans="1:9">
      <c r="A1831" t="str">
        <f>T("2018")</f>
        <v>2018</v>
      </c>
      <c r="B1831" t="str">
        <f>T("FISICO                                            ")</f>
        <v xml:space="preserve">FISICO                                            </v>
      </c>
      <c r="C1831" t="str">
        <f>T("CARABANCHEL         ")</f>
        <v xml:space="preserve">CARABANCHEL         </v>
      </c>
      <c r="D1831" t="str">
        <f>T("SAN ISIDRO          ")</f>
        <v xml:space="preserve">SAN ISIDRO          </v>
      </c>
      <c r="E1831" t="str">
        <f>T("TR ")</f>
        <v xml:space="preserve">TR </v>
      </c>
      <c r="F1831" t="str">
        <f>T("TRACTORES      ")</f>
        <v xml:space="preserve">TRACTORES      </v>
      </c>
      <c r="G1831" t="str">
        <f>T("De 16 a 25 CABALLOS FISCALES                      ")</f>
        <v xml:space="preserve">De 16 a 25 CABALLOS FISCALES                      </v>
      </c>
      <c r="H1831" t="str">
        <f>T("GASOLINA                                          ")</f>
        <v xml:space="preserve">GASOLINA                                          </v>
      </c>
      <c r="I1831">
        <v>1</v>
      </c>
    </row>
    <row r="1832" spans="1:9">
      <c r="A1832" t="str">
        <f>T("2018")</f>
        <v>2018</v>
      </c>
      <c r="B1832" t="str">
        <f>T("FISICO                                            ")</f>
        <v xml:space="preserve">FISICO                                            </v>
      </c>
      <c r="C1832" t="str">
        <f>T("CARABANCHEL         ")</f>
        <v xml:space="preserve">CARABANCHEL         </v>
      </c>
      <c r="D1832" t="str">
        <f>T("VISTA ALEGRE        ")</f>
        <v xml:space="preserve">VISTA ALEGRE        </v>
      </c>
      <c r="E1832" t="str">
        <f>T("TR ")</f>
        <v xml:space="preserve">TR </v>
      </c>
      <c r="F1832" t="str">
        <f>T("TRACTORES      ")</f>
        <v xml:space="preserve">TRACTORES      </v>
      </c>
      <c r="G1832" t="str">
        <f>T("De menos de 16 CABALLOS FISCALES                  ")</f>
        <v xml:space="preserve">De menos de 16 CABALLOS FISCALES                  </v>
      </c>
      <c r="H1832" t="str">
        <f>T("GASOLINA                                          ")</f>
        <v xml:space="preserve">GASOLINA                                          </v>
      </c>
      <c r="I1832">
        <v>37</v>
      </c>
    </row>
    <row r="1833" spans="1:9">
      <c r="A1833" t="str">
        <f>T("2018")</f>
        <v>2018</v>
      </c>
      <c r="B1833" t="str">
        <f>T("FISICO                                            ")</f>
        <v xml:space="preserve">FISICO                                            </v>
      </c>
      <c r="C1833" t="str">
        <f>T("CARABANCHEL         ")</f>
        <v xml:space="preserve">CARABANCHEL         </v>
      </c>
      <c r="D1833" t="str">
        <f>T("PUERTA BONITA       ")</f>
        <v xml:space="preserve">PUERTA BONITA       </v>
      </c>
      <c r="E1833" t="str">
        <f>T("TR ")</f>
        <v xml:space="preserve">TR </v>
      </c>
      <c r="F1833" t="str">
        <f>T("TRACTORES      ")</f>
        <v xml:space="preserve">TRACTORES      </v>
      </c>
      <c r="G1833" t="str">
        <f>T("De menos de 16 CABALLOS FISCALES                  ")</f>
        <v xml:space="preserve">De menos de 16 CABALLOS FISCALES                  </v>
      </c>
      <c r="H1833" t="str">
        <f>T("GASOLINA                                          ")</f>
        <v xml:space="preserve">GASOLINA                                          </v>
      </c>
      <c r="I1833">
        <v>37</v>
      </c>
    </row>
    <row r="1834" spans="1:9">
      <c r="A1834" t="str">
        <f>T("2018")</f>
        <v>2018</v>
      </c>
      <c r="B1834" t="str">
        <f>T("FISICO                                            ")</f>
        <v xml:space="preserve">FISICO                                            </v>
      </c>
      <c r="C1834" t="str">
        <f>T("CARABANCHEL         ")</f>
        <v xml:space="preserve">CARABANCHEL         </v>
      </c>
      <c r="D1834" t="str">
        <f>T("BUENAVISTA          ")</f>
        <v xml:space="preserve">BUENAVISTA          </v>
      </c>
      <c r="E1834" t="str">
        <f>T("TR ")</f>
        <v xml:space="preserve">TR </v>
      </c>
      <c r="F1834" t="str">
        <f>T("TRACTORES      ")</f>
        <v xml:space="preserve">TRACTORES      </v>
      </c>
      <c r="G1834" t="str">
        <f>T("De menos de 16 CABALLOS FISCALES                  ")</f>
        <v xml:space="preserve">De menos de 16 CABALLOS FISCALES                  </v>
      </c>
      <c r="H1834" t="str">
        <f>T("GASOLINA                                          ")</f>
        <v xml:space="preserve">GASOLINA                                          </v>
      </c>
      <c r="I1834">
        <v>37</v>
      </c>
    </row>
    <row r="1835" spans="1:9">
      <c r="A1835" t="str">
        <f>T("2018")</f>
        <v>2018</v>
      </c>
      <c r="B1835" t="str">
        <f>T("FISICO                                            ")</f>
        <v xml:space="preserve">FISICO                                            </v>
      </c>
      <c r="C1835" t="str">
        <f>T("CARABANCHEL         ")</f>
        <v xml:space="preserve">CARABANCHEL         </v>
      </c>
      <c r="D1835" t="str">
        <f>T("BUENAVISTA          ")</f>
        <v xml:space="preserve">BUENAVISTA          </v>
      </c>
      <c r="E1835" t="str">
        <f>T("TR ")</f>
        <v xml:space="preserve">TR </v>
      </c>
      <c r="F1835" t="str">
        <f>T("TRACTORES      ")</f>
        <v xml:space="preserve">TRACTORES      </v>
      </c>
      <c r="G1835" t="str">
        <f>T("De 25,01 CABALLOS FISCALES en adelante            ")</f>
        <v xml:space="preserve">De 25,01 CABALLOS FISCALES en adelante            </v>
      </c>
      <c r="H1835" t="str">
        <f>T("GASOLINA                                          ")</f>
        <v xml:space="preserve">GASOLINA                                          </v>
      </c>
      <c r="I1835">
        <v>1</v>
      </c>
    </row>
    <row r="1836" spans="1:9">
      <c r="A1836" t="str">
        <f>T("2018")</f>
        <v>2018</v>
      </c>
      <c r="B1836" t="str">
        <f>T("FISICO                                            ")</f>
        <v xml:space="preserve">FISICO                                            </v>
      </c>
      <c r="C1836" t="str">
        <f>T("CARABANCHEL         ")</f>
        <v xml:space="preserve">CARABANCHEL         </v>
      </c>
      <c r="D1836" t="str">
        <f>T("ABRANTES            ")</f>
        <v xml:space="preserve">ABRANTES            </v>
      </c>
      <c r="E1836" t="str">
        <f>T("TR ")</f>
        <v xml:space="preserve">TR </v>
      </c>
      <c r="F1836" t="str">
        <f>T("TRACTORES      ")</f>
        <v xml:space="preserve">TRACTORES      </v>
      </c>
      <c r="G1836" t="str">
        <f>T("De menos de 16 CABALLOS FISCALES                  ")</f>
        <v xml:space="preserve">De menos de 16 CABALLOS FISCALES                  </v>
      </c>
      <c r="H1836" t="str">
        <f>T("GASOLINA                                          ")</f>
        <v xml:space="preserve">GASOLINA                                          </v>
      </c>
      <c r="I1836">
        <v>14</v>
      </c>
    </row>
    <row r="1837" spans="1:9">
      <c r="A1837" t="str">
        <f>T("2018")</f>
        <v>2018</v>
      </c>
      <c r="B1837" t="str">
        <f>T("JURIDICO                                          ")</f>
        <v xml:space="preserve">JURIDICO                                          </v>
      </c>
      <c r="C1837" t="str">
        <f>T("CARABANCHEL         ")</f>
        <v xml:space="preserve">CARABANCHEL         </v>
      </c>
      <c r="D1837" t="str">
        <f>T("COMILLAS            ")</f>
        <v xml:space="preserve">COMILLAS            </v>
      </c>
      <c r="E1837" t="str">
        <f>T("TR ")</f>
        <v xml:space="preserve">TR </v>
      </c>
      <c r="F1837" t="str">
        <f>T("TRACTORES      ")</f>
        <v xml:space="preserve">TRACTORES      </v>
      </c>
      <c r="G1837" t="str">
        <f>T("De menos de 16 CABALLOS FISCALES                  ")</f>
        <v xml:space="preserve">De menos de 16 CABALLOS FISCALES                  </v>
      </c>
      <c r="H1837" t="str">
        <f>T("GASOLINA                                          ")</f>
        <v xml:space="preserve">GASOLINA                                          </v>
      </c>
      <c r="I1837">
        <v>6</v>
      </c>
    </row>
    <row r="1838" spans="1:9">
      <c r="A1838" t="str">
        <f>T("2018")</f>
        <v>2018</v>
      </c>
      <c r="B1838" t="str">
        <f>T("JURIDICO                                          ")</f>
        <v xml:space="preserve">JURIDICO                                          </v>
      </c>
      <c r="C1838" t="str">
        <f>T("CARABANCHEL         ")</f>
        <v xml:space="preserve">CARABANCHEL         </v>
      </c>
      <c r="D1838" t="str">
        <f>T("OPAÑEL              ")</f>
        <v xml:space="preserve">OPAÑEL              </v>
      </c>
      <c r="E1838" t="str">
        <f>T("TR ")</f>
        <v xml:space="preserve">TR </v>
      </c>
      <c r="F1838" t="str">
        <f>T("TRACTORES      ")</f>
        <v xml:space="preserve">TRACTORES      </v>
      </c>
      <c r="G1838" t="str">
        <f>T("De menos de 16 CABALLOS FISCALES                  ")</f>
        <v xml:space="preserve">De menos de 16 CABALLOS FISCALES                  </v>
      </c>
      <c r="H1838" t="str">
        <f>T("GASOLINA                                          ")</f>
        <v xml:space="preserve">GASOLINA                                          </v>
      </c>
      <c r="I1838">
        <v>5</v>
      </c>
    </row>
    <row r="1839" spans="1:9">
      <c r="A1839" t="str">
        <f>T("2018")</f>
        <v>2018</v>
      </c>
      <c r="B1839" t="str">
        <f>T("JURIDICO                                          ")</f>
        <v xml:space="preserve">JURIDICO                                          </v>
      </c>
      <c r="C1839" t="str">
        <f>T("CARABANCHEL         ")</f>
        <v xml:space="preserve">CARABANCHEL         </v>
      </c>
      <c r="D1839" t="str">
        <f>T("SAN ISIDRO          ")</f>
        <v xml:space="preserve">SAN ISIDRO          </v>
      </c>
      <c r="E1839" t="str">
        <f>T("TR ")</f>
        <v xml:space="preserve">TR </v>
      </c>
      <c r="F1839" t="str">
        <f>T("TRACTORES      ")</f>
        <v xml:space="preserve">TRACTORES      </v>
      </c>
      <c r="G1839" t="str">
        <f>T("De menos de 16 CABALLOS FISCALES                  ")</f>
        <v xml:space="preserve">De menos de 16 CABALLOS FISCALES                  </v>
      </c>
      <c r="H1839" t="str">
        <f>T("GASOLINA                                          ")</f>
        <v xml:space="preserve">GASOLINA                                          </v>
      </c>
      <c r="I1839">
        <v>5</v>
      </c>
    </row>
    <row r="1840" spans="1:9">
      <c r="A1840" t="str">
        <f>T("2018")</f>
        <v>2018</v>
      </c>
      <c r="B1840" t="str">
        <f>T("JURIDICO                                          ")</f>
        <v xml:space="preserve">JURIDICO                                          </v>
      </c>
      <c r="C1840" t="str">
        <f>T("CARABANCHEL         ")</f>
        <v xml:space="preserve">CARABANCHEL         </v>
      </c>
      <c r="D1840" t="str">
        <f>T("VISTA ALEGRE        ")</f>
        <v xml:space="preserve">VISTA ALEGRE        </v>
      </c>
      <c r="E1840" t="str">
        <f>T("TR ")</f>
        <v xml:space="preserve">TR </v>
      </c>
      <c r="F1840" t="str">
        <f>T("TRACTORES      ")</f>
        <v xml:space="preserve">TRACTORES      </v>
      </c>
      <c r="G1840" t="str">
        <f>T("De menos de 16 CABALLOS FISCALES                  ")</f>
        <v xml:space="preserve">De menos de 16 CABALLOS FISCALES                  </v>
      </c>
      <c r="H1840" t="str">
        <f>T("GASOLINA                                          ")</f>
        <v xml:space="preserve">GASOLINA                                          </v>
      </c>
      <c r="I1840">
        <v>1</v>
      </c>
    </row>
    <row r="1841" spans="1:9">
      <c r="A1841" t="str">
        <f>T("2018")</f>
        <v>2018</v>
      </c>
      <c r="B1841" t="str">
        <f>T("JURIDICO                                          ")</f>
        <v xml:space="preserve">JURIDICO                                          </v>
      </c>
      <c r="C1841" t="str">
        <f>T("CARABANCHEL         ")</f>
        <v xml:space="preserve">CARABANCHEL         </v>
      </c>
      <c r="D1841" t="str">
        <f>T("PUERTA BONITA       ")</f>
        <v xml:space="preserve">PUERTA BONITA       </v>
      </c>
      <c r="E1841" t="str">
        <f>T("TR ")</f>
        <v xml:space="preserve">TR </v>
      </c>
      <c r="F1841" t="str">
        <f>T("TRACTORES      ")</f>
        <v xml:space="preserve">TRACTORES      </v>
      </c>
      <c r="G1841" t="str">
        <f>T("De menos de 16 CABALLOS FISCALES                  ")</f>
        <v xml:space="preserve">De menos de 16 CABALLOS FISCALES                  </v>
      </c>
      <c r="H1841" t="str">
        <f>T("GASOLINA                                          ")</f>
        <v xml:space="preserve">GASOLINA                                          </v>
      </c>
      <c r="I1841">
        <v>5</v>
      </c>
    </row>
    <row r="1842" spans="1:9">
      <c r="A1842" t="str">
        <f>T("2018")</f>
        <v>2018</v>
      </c>
      <c r="B1842" t="str">
        <f>T("JURIDICO                                          ")</f>
        <v xml:space="preserve">JURIDICO                                          </v>
      </c>
      <c r="C1842" t="str">
        <f>T("CARABANCHEL         ")</f>
        <v xml:space="preserve">CARABANCHEL         </v>
      </c>
      <c r="D1842" t="str">
        <f>T("BUENAVISTA          ")</f>
        <v xml:space="preserve">BUENAVISTA          </v>
      </c>
      <c r="E1842" t="str">
        <f>T("TR ")</f>
        <v xml:space="preserve">TR </v>
      </c>
      <c r="F1842" t="str">
        <f>T("TRACTORES      ")</f>
        <v xml:space="preserve">TRACTORES      </v>
      </c>
      <c r="G1842" t="str">
        <f>T("De menos de 16 CABALLOS FISCALES                  ")</f>
        <v xml:space="preserve">De menos de 16 CABALLOS FISCALES                  </v>
      </c>
      <c r="H1842" t="str">
        <f>T("GASOLINA                                          ")</f>
        <v xml:space="preserve">GASOLINA                                          </v>
      </c>
      <c r="I1842">
        <v>1</v>
      </c>
    </row>
    <row r="1843" spans="1:9">
      <c r="A1843" t="str">
        <f>T("2018")</f>
        <v>2018</v>
      </c>
      <c r="B1843" t="str">
        <f>T("JURIDICO                                          ")</f>
        <v xml:space="preserve">JURIDICO                                          </v>
      </c>
      <c r="C1843" t="str">
        <f>T("CARABANCHEL         ")</f>
        <v xml:space="preserve">CARABANCHEL         </v>
      </c>
      <c r="D1843" t="str">
        <f>T("ABRANTES            ")</f>
        <v xml:space="preserve">ABRANTES            </v>
      </c>
      <c r="E1843" t="str">
        <f>T("TR ")</f>
        <v xml:space="preserve">TR </v>
      </c>
      <c r="F1843" t="str">
        <f>T("TRACTORES      ")</f>
        <v xml:space="preserve">TRACTORES      </v>
      </c>
      <c r="G1843" t="str">
        <f>T("De menos de 16 CABALLOS FISCALES                  ")</f>
        <v xml:space="preserve">De menos de 16 CABALLOS FISCALES                  </v>
      </c>
      <c r="H1843" t="str">
        <f>T("GASOLINA                                          ")</f>
        <v xml:space="preserve">GASOLINA                                          </v>
      </c>
      <c r="I1843">
        <v>4</v>
      </c>
    </row>
    <row r="1844" spans="1:9">
      <c r="A1844" t="str">
        <f>T("2018")</f>
        <v>2018</v>
      </c>
      <c r="B1844" t="str">
        <f>T("FISICO                                            ")</f>
        <v xml:space="preserve">FISICO                                            </v>
      </c>
      <c r="C1844" t="str">
        <f>T("CARABANCHEL         ")</f>
        <v xml:space="preserve">CARABANCHEL         </v>
      </c>
      <c r="D1844" t="str">
        <f>T("SAN ISIDRO          ")</f>
        <v xml:space="preserve">SAN ISIDRO          </v>
      </c>
      <c r="E1844" t="str">
        <f>T("TR ")</f>
        <v xml:space="preserve">TR </v>
      </c>
      <c r="F1844" t="str">
        <f>T("TRACTORES      ")</f>
        <v xml:space="preserve">TRACTORES      </v>
      </c>
      <c r="G1844" t="str">
        <f>T("De 16 a 25 CABALLOS FISCALES                      ")</f>
        <v xml:space="preserve">De 16 a 25 CABALLOS FISCALES                      </v>
      </c>
      <c r="H1844" t="str">
        <f>T("OTROS                                             ")</f>
        <v xml:space="preserve">OTROS                                             </v>
      </c>
      <c r="I1844">
        <v>1</v>
      </c>
    </row>
    <row r="1845" spans="1:9">
      <c r="A1845" t="str">
        <f>T("2018")</f>
        <v>2018</v>
      </c>
      <c r="B1845" t="str">
        <f>T("JURIDICO                                          ")</f>
        <v xml:space="preserve">JURIDICO                                          </v>
      </c>
      <c r="C1845" t="str">
        <f>T("CARABANCHEL         ")</f>
        <v xml:space="preserve">CARABANCHEL         </v>
      </c>
      <c r="D1845" t="str">
        <f>T("BUENAVISTA          ")</f>
        <v xml:space="preserve">BUENAVISTA          </v>
      </c>
      <c r="E1845" t="str">
        <f>T("TR ")</f>
        <v xml:space="preserve">TR </v>
      </c>
      <c r="F1845" t="str">
        <f>T("TRACTORES      ")</f>
        <v xml:space="preserve">TRACTORES      </v>
      </c>
      <c r="G1845" t="str">
        <f>T("De 25,01 CABALLOS FISCALES en adelante            ")</f>
        <v xml:space="preserve">De 25,01 CABALLOS FISCALES en adelante            </v>
      </c>
      <c r="H1845" t="str">
        <f>T("OTROS                                             ")</f>
        <v xml:space="preserve">OTROS                                             </v>
      </c>
      <c r="I1845">
        <v>1</v>
      </c>
    </row>
    <row r="1846" spans="1:9">
      <c r="A1846" t="str">
        <f>T("2018")</f>
        <v>2018</v>
      </c>
      <c r="B1846" t="str">
        <f>T("FISICO                                            ")</f>
        <v xml:space="preserve">FISICO                                            </v>
      </c>
      <c r="C1846" t="str">
        <f>T("CARABANCHEL         ")</f>
        <v xml:space="preserve">CARABANCHEL         </v>
      </c>
      <c r="D1846" t="str">
        <f>T("COMILLAS            ")</f>
        <v xml:space="preserve">COMILLAS            </v>
      </c>
      <c r="E1846" t="str">
        <f>T("TR ")</f>
        <v xml:space="preserve">TR </v>
      </c>
      <c r="F1846" t="str">
        <f>T("TRACTORES      ")</f>
        <v xml:space="preserve">TRACTORES      </v>
      </c>
      <c r="G1846" t="str">
        <f>T("De menos de 16 CABALLOS FISCALES                  ")</f>
        <v xml:space="preserve">De menos de 16 CABALLOS FISCALES                  </v>
      </c>
      <c r="I1846">
        <v>1</v>
      </c>
    </row>
    <row r="1847" spans="1:9">
      <c r="A1847" t="str">
        <f>T("2018")</f>
        <v>2018</v>
      </c>
      <c r="B1847" t="str">
        <f>T("FISICO                                            ")</f>
        <v xml:space="preserve">FISICO                                            </v>
      </c>
      <c r="C1847" t="str">
        <f>T("CARABANCHEL         ")</f>
        <v xml:space="preserve">CARABANCHEL         </v>
      </c>
      <c r="D1847" t="str">
        <f>T("OPAÑEL              ")</f>
        <v xml:space="preserve">OPAÑEL              </v>
      </c>
      <c r="E1847" t="str">
        <f>T("TR ")</f>
        <v xml:space="preserve">TR </v>
      </c>
      <c r="F1847" t="str">
        <f>T("TRACTORES      ")</f>
        <v xml:space="preserve">TRACTORES      </v>
      </c>
      <c r="G1847" t="str">
        <f>T("De menos de 16 CABALLOS FISCALES                  ")</f>
        <v xml:space="preserve">De menos de 16 CABALLOS FISCALES                  </v>
      </c>
      <c r="I1847">
        <v>3</v>
      </c>
    </row>
    <row r="1848" spans="1:9">
      <c r="A1848" t="str">
        <f>T("2018")</f>
        <v>2018</v>
      </c>
      <c r="B1848" t="str">
        <f>T("FISICO                                            ")</f>
        <v xml:space="preserve">FISICO                                            </v>
      </c>
      <c r="C1848" t="str">
        <f>T("CARABANCHEL         ")</f>
        <v xml:space="preserve">CARABANCHEL         </v>
      </c>
      <c r="D1848" t="str">
        <f>T("SAN ISIDRO          ")</f>
        <v xml:space="preserve">SAN ISIDRO          </v>
      </c>
      <c r="E1848" t="str">
        <f>T("TR ")</f>
        <v xml:space="preserve">TR </v>
      </c>
      <c r="F1848" t="str">
        <f>T("TRACTORES      ")</f>
        <v xml:space="preserve">TRACTORES      </v>
      </c>
      <c r="G1848" t="str">
        <f>T("De 25,01 CABALLOS FISCALES en adelante            ")</f>
        <v xml:space="preserve">De 25,01 CABALLOS FISCALES en adelante            </v>
      </c>
      <c r="I1848">
        <v>1</v>
      </c>
    </row>
    <row r="1849" spans="1:9">
      <c r="A1849" t="str">
        <f>T("2018")</f>
        <v>2018</v>
      </c>
      <c r="B1849" t="str">
        <f>T("FISICO                                            ")</f>
        <v xml:space="preserve">FISICO                                            </v>
      </c>
      <c r="C1849" t="str">
        <f>T("CARABANCHEL         ")</f>
        <v xml:space="preserve">CARABANCHEL         </v>
      </c>
      <c r="D1849" t="str">
        <f>T("VISTA ALEGRE        ")</f>
        <v xml:space="preserve">VISTA ALEGRE        </v>
      </c>
      <c r="E1849" t="str">
        <f>T("TR ")</f>
        <v xml:space="preserve">TR </v>
      </c>
      <c r="F1849" t="str">
        <f>T("TRACTORES      ")</f>
        <v xml:space="preserve">TRACTORES      </v>
      </c>
      <c r="G1849" t="str">
        <f>T("De menos de 16 CABALLOS FISCALES                  ")</f>
        <v xml:space="preserve">De menos de 16 CABALLOS FISCALES                  </v>
      </c>
      <c r="I1849">
        <v>5</v>
      </c>
    </row>
    <row r="1850" spans="1:9">
      <c r="A1850" t="str">
        <f>T("2018")</f>
        <v>2018</v>
      </c>
      <c r="B1850" t="str">
        <f>T("FISICO                                            ")</f>
        <v xml:space="preserve">FISICO                                            </v>
      </c>
      <c r="C1850" t="str">
        <f>T("CARABANCHEL         ")</f>
        <v xml:space="preserve">CARABANCHEL         </v>
      </c>
      <c r="D1850" t="str">
        <f>T("PUERTA BONITA       ")</f>
        <v xml:space="preserve">PUERTA BONITA       </v>
      </c>
      <c r="E1850" t="str">
        <f>T("TR ")</f>
        <v xml:space="preserve">TR </v>
      </c>
      <c r="F1850" t="str">
        <f>T("TRACTORES      ")</f>
        <v xml:space="preserve">TRACTORES      </v>
      </c>
      <c r="G1850" t="str">
        <f>T("De menos de 16 CABALLOS FISCALES                  ")</f>
        <v xml:space="preserve">De menos de 16 CABALLOS FISCALES                  </v>
      </c>
      <c r="I1850">
        <v>2</v>
      </c>
    </row>
    <row r="1851" spans="1:9">
      <c r="A1851" t="str">
        <f>T("2018")</f>
        <v>2018</v>
      </c>
      <c r="B1851" t="str">
        <f>T("FISICO                                            ")</f>
        <v xml:space="preserve">FISICO                                            </v>
      </c>
      <c r="C1851" t="str">
        <f>T("CARABANCHEL         ")</f>
        <v xml:space="preserve">CARABANCHEL         </v>
      </c>
      <c r="D1851" t="str">
        <f>T("BUENAVISTA          ")</f>
        <v xml:space="preserve">BUENAVISTA          </v>
      </c>
      <c r="E1851" t="str">
        <f>T("TR ")</f>
        <v xml:space="preserve">TR </v>
      </c>
      <c r="F1851" t="str">
        <f>T("TRACTORES      ")</f>
        <v xml:space="preserve">TRACTORES      </v>
      </c>
      <c r="G1851" t="str">
        <f>T("De menos de 16 CABALLOS FISCALES                  ")</f>
        <v xml:space="preserve">De menos de 16 CABALLOS FISCALES                  </v>
      </c>
      <c r="I1851">
        <v>2</v>
      </c>
    </row>
    <row r="1852" spans="1:9">
      <c r="A1852" t="str">
        <f>T("2018")</f>
        <v>2018</v>
      </c>
      <c r="B1852" t="str">
        <f>T("FISICO                                            ")</f>
        <v xml:space="preserve">FISICO                                            </v>
      </c>
      <c r="C1852" t="str">
        <f>T("CARABANCHEL         ")</f>
        <v xml:space="preserve">CARABANCHEL         </v>
      </c>
      <c r="D1852" t="str">
        <f>T("ABRANTES            ")</f>
        <v xml:space="preserve">ABRANTES            </v>
      </c>
      <c r="E1852" t="str">
        <f>T("TR ")</f>
        <v xml:space="preserve">TR </v>
      </c>
      <c r="F1852" t="str">
        <f>T("TRACTORES      ")</f>
        <v xml:space="preserve">TRACTORES      </v>
      </c>
      <c r="G1852" t="str">
        <f>T("De 16 a 25 CABALLOS FISCALES                      ")</f>
        <v xml:space="preserve">De 16 a 25 CABALLOS FISCALES                      </v>
      </c>
      <c r="I1852">
        <v>1</v>
      </c>
    </row>
    <row r="1853" spans="1:9">
      <c r="A1853" t="str">
        <f>T("2018")</f>
        <v>2018</v>
      </c>
      <c r="B1853" t="str">
        <f>T("JURIDICO                                          ")</f>
        <v xml:space="preserve">JURIDICO                                          </v>
      </c>
      <c r="C1853" t="str">
        <f>T("CARABANCHEL         ")</f>
        <v xml:space="preserve">CARABANCHEL         </v>
      </c>
      <c r="D1853" t="str">
        <f>T("SAN ISIDRO          ")</f>
        <v xml:space="preserve">SAN ISIDRO          </v>
      </c>
      <c r="E1853" t="str">
        <f>T("TR ")</f>
        <v xml:space="preserve">TR </v>
      </c>
      <c r="F1853" t="str">
        <f>T("TRACTORES      ")</f>
        <v xml:space="preserve">TRACTORES      </v>
      </c>
      <c r="G1853" t="str">
        <f>T("De menos de 16 CABALLOS FISCALES                  ")</f>
        <v xml:space="preserve">De menos de 16 CABALLOS FISCALES                  </v>
      </c>
      <c r="I1853">
        <v>1</v>
      </c>
    </row>
    <row r="1854" spans="1:9">
      <c r="A1854" t="str">
        <f>T("2018")</f>
        <v>2018</v>
      </c>
      <c r="B1854" t="str">
        <f>T("JURIDICO                                          ")</f>
        <v xml:space="preserve">JURIDICO                                          </v>
      </c>
      <c r="C1854" t="str">
        <f>T("CARABANCHEL         ")</f>
        <v xml:space="preserve">CARABANCHEL         </v>
      </c>
      <c r="D1854" t="str">
        <f>T("SAN ISIDRO          ")</f>
        <v xml:space="preserve">SAN ISIDRO          </v>
      </c>
      <c r="E1854" t="str">
        <f>T("TR ")</f>
        <v xml:space="preserve">TR </v>
      </c>
      <c r="F1854" t="str">
        <f>T("TRACTORES      ")</f>
        <v xml:space="preserve">TRACTORES      </v>
      </c>
      <c r="G1854" t="str">
        <f>T("De 25,01 CABALLOS FISCALES en adelante            ")</f>
        <v xml:space="preserve">De 25,01 CABALLOS FISCALES en adelante            </v>
      </c>
      <c r="I1854">
        <v>1</v>
      </c>
    </row>
    <row r="1855" spans="1:9">
      <c r="A1855" t="str">
        <f>T("2018")</f>
        <v>2018</v>
      </c>
      <c r="B1855" t="str">
        <f>T("JURIDICO                                          ")</f>
        <v xml:space="preserve">JURIDICO                                          </v>
      </c>
      <c r="C1855" t="str">
        <f>T("CARABANCHEL         ")</f>
        <v xml:space="preserve">CARABANCHEL         </v>
      </c>
      <c r="D1855" t="str">
        <f>T("VISTA ALEGRE        ")</f>
        <v xml:space="preserve">VISTA ALEGRE        </v>
      </c>
      <c r="E1855" t="str">
        <f>T("TR ")</f>
        <v xml:space="preserve">TR </v>
      </c>
      <c r="F1855" t="str">
        <f>T("TRACTORES      ")</f>
        <v xml:space="preserve">TRACTORES      </v>
      </c>
      <c r="G1855" t="str">
        <f>T("De menos de 16 CABALLOS FISCALES                  ")</f>
        <v xml:space="preserve">De menos de 16 CABALLOS FISCALES                  </v>
      </c>
      <c r="I1855">
        <v>3</v>
      </c>
    </row>
    <row r="1856" spans="1:9">
      <c r="A1856" t="str">
        <f>T("2018")</f>
        <v>2018</v>
      </c>
      <c r="B1856" t="str">
        <f>T("JURIDICO                                          ")</f>
        <v xml:space="preserve">JURIDICO                                          </v>
      </c>
      <c r="C1856" t="str">
        <f>T("CARABANCHEL         ")</f>
        <v xml:space="preserve">CARABANCHEL         </v>
      </c>
      <c r="D1856" t="str">
        <f>T("PUERTA BONITA       ")</f>
        <v xml:space="preserve">PUERTA BONITA       </v>
      </c>
      <c r="E1856" t="str">
        <f>T("TR ")</f>
        <v xml:space="preserve">TR </v>
      </c>
      <c r="F1856" t="str">
        <f>T("TRACTORES      ")</f>
        <v xml:space="preserve">TRACTORES      </v>
      </c>
      <c r="G1856" t="str">
        <f>T("De 25,01 CABALLOS FISCALES en adelante            ")</f>
        <v xml:space="preserve">De 25,01 CABALLOS FISCALES en adelante            </v>
      </c>
      <c r="I1856">
        <v>1</v>
      </c>
    </row>
    <row r="1857" spans="1:9">
      <c r="A1857" t="str">
        <f>T("2018")</f>
        <v>2018</v>
      </c>
      <c r="B1857" t="str">
        <f>T("JURIDICO                                          ")</f>
        <v xml:space="preserve">JURIDICO                                          </v>
      </c>
      <c r="C1857" t="str">
        <f>T("CARABANCHEL         ")</f>
        <v xml:space="preserve">CARABANCHEL         </v>
      </c>
      <c r="D1857" t="str">
        <f>T("BUENAVISTA          ")</f>
        <v xml:space="preserve">BUENAVISTA          </v>
      </c>
      <c r="E1857" t="str">
        <f>T("TR ")</f>
        <v xml:space="preserve">TR </v>
      </c>
      <c r="F1857" t="str">
        <f>T("TRACTORES      ")</f>
        <v xml:space="preserve">TRACTORES      </v>
      </c>
      <c r="G1857" t="str">
        <f>T("De 25,01 CABALLOS FISCALES en adelante            ")</f>
        <v xml:space="preserve">De 25,01 CABALLOS FISCALES en adelante            </v>
      </c>
      <c r="I1857">
        <v>1</v>
      </c>
    </row>
    <row r="1858" spans="1:9">
      <c r="A1858" t="str">
        <f>T("2018")</f>
        <v>2018</v>
      </c>
      <c r="B1858" t="str">
        <f>T("FISICO                                            ")</f>
        <v xml:space="preserve">FISICO                                            </v>
      </c>
      <c r="C1858" t="str">
        <f>T("CARABANCHEL         ")</f>
        <v xml:space="preserve">CARABANCHEL         </v>
      </c>
      <c r="D1858" t="str">
        <f>T("VISTA ALEGRE        ")</f>
        <v xml:space="preserve">VISTA ALEGRE        </v>
      </c>
      <c r="E1858" t="str">
        <f>T("TU ")</f>
        <v xml:space="preserve">TU </v>
      </c>
      <c r="F1858" t="str">
        <f>T("TURISMOS       ")</f>
        <v xml:space="preserve">TURISMOS       </v>
      </c>
      <c r="G1858" t="str">
        <f>T("De 8 a 11,99 CABALLOS FISCALES                    ")</f>
        <v xml:space="preserve">De 8 a 11,99 CABALLOS FISCALES                    </v>
      </c>
      <c r="H1858" t="s">
        <v>2</v>
      </c>
      <c r="I1858">
        <v>1</v>
      </c>
    </row>
    <row r="1859" spans="1:9">
      <c r="A1859" t="str">
        <f>T("2018")</f>
        <v>2018</v>
      </c>
      <c r="B1859" t="str">
        <f>T("FISICO                                            ")</f>
        <v xml:space="preserve">FISICO                                            </v>
      </c>
      <c r="C1859" t="str">
        <f>T("CARABANCHEL         ")</f>
        <v xml:space="preserve">CARABANCHEL         </v>
      </c>
      <c r="D1859" t="str">
        <f>T("BUENAVISTA          ")</f>
        <v xml:space="preserve">BUENAVISTA          </v>
      </c>
      <c r="E1859" t="str">
        <f>T("TU ")</f>
        <v xml:space="preserve">TU </v>
      </c>
      <c r="F1859" t="str">
        <f>T("TURISMOS       ")</f>
        <v xml:space="preserve">TURISMOS       </v>
      </c>
      <c r="G1859" t="str">
        <f>T("De 8 a 11,99 CABALLOS FISCALES                    ")</f>
        <v xml:space="preserve">De 8 a 11,99 CABALLOS FISCALES                    </v>
      </c>
      <c r="H1859" t="s">
        <v>2</v>
      </c>
      <c r="I1859">
        <v>1</v>
      </c>
    </row>
    <row r="1860" spans="1:9">
      <c r="A1860" t="str">
        <f>T("2018")</f>
        <v>2018</v>
      </c>
      <c r="B1860" t="str">
        <f>T("FISICO                                            ")</f>
        <v xml:space="preserve">FISICO                                            </v>
      </c>
      <c r="C1860" t="str">
        <f>T("CARABANCHEL         ")</f>
        <v xml:space="preserve">CARABANCHEL         </v>
      </c>
      <c r="D1860" t="str">
        <f>T("ABRANTES            ")</f>
        <v xml:space="preserve">ABRANTES            </v>
      </c>
      <c r="E1860" t="str">
        <f>T("TU ")</f>
        <v xml:space="preserve">TU </v>
      </c>
      <c r="F1860" t="str">
        <f>T("TURISMOS       ")</f>
        <v xml:space="preserve">TURISMOS       </v>
      </c>
      <c r="G1860" t="str">
        <f>T("De 8 a 11,99 CABALLOS FISCALES                    ")</f>
        <v xml:space="preserve">De 8 a 11,99 CABALLOS FISCALES                    </v>
      </c>
      <c r="H1860" t="s">
        <v>2</v>
      </c>
      <c r="I1860">
        <v>2</v>
      </c>
    </row>
    <row r="1861" spans="1:9">
      <c r="A1861" t="str">
        <f>T("2018")</f>
        <v>2018</v>
      </c>
      <c r="B1861" t="str">
        <f>T("Entidad sin personalidad jurídica (art. 35.4 LGT) ")</f>
        <v xml:space="preserve">Entidad sin personalidad jurídica (art. 35.4 LGT) </v>
      </c>
      <c r="C1861" t="str">
        <f>T("CARABANCHEL         ")</f>
        <v xml:space="preserve">CARABANCHEL         </v>
      </c>
      <c r="D1861" t="str">
        <f>T("COMILLAS            ")</f>
        <v xml:space="preserve">COMILLAS            </v>
      </c>
      <c r="E1861" t="str">
        <f>T("TU ")</f>
        <v xml:space="preserve">TU </v>
      </c>
      <c r="F1861" t="str">
        <f>T("TURISMOS       ")</f>
        <v xml:space="preserve">TURISMOS       </v>
      </c>
      <c r="G1861" t="str">
        <f>T("De 8 a 11,99 CABALLOS FISCALES                    ")</f>
        <v xml:space="preserve">De 8 a 11,99 CABALLOS FISCALES                    </v>
      </c>
      <c r="H1861" t="str">
        <f>T("DIESEL                                            ")</f>
        <v xml:space="preserve">DIESEL                                            </v>
      </c>
      <c r="I1861">
        <v>2</v>
      </c>
    </row>
    <row r="1862" spans="1:9">
      <c r="A1862" t="str">
        <f>T("2018")</f>
        <v>2018</v>
      </c>
      <c r="B1862" t="str">
        <f>T("Entidad sin personalidad jurídica (art. 35.4 LGT) ")</f>
        <v xml:space="preserve">Entidad sin personalidad jurídica (art. 35.4 LGT) </v>
      </c>
      <c r="C1862" t="str">
        <f>T("CARABANCHEL         ")</f>
        <v xml:space="preserve">CARABANCHEL         </v>
      </c>
      <c r="D1862" t="str">
        <f>T("COMILLAS            ")</f>
        <v xml:space="preserve">COMILLAS            </v>
      </c>
      <c r="E1862" t="str">
        <f>T("TU ")</f>
        <v xml:space="preserve">TU </v>
      </c>
      <c r="F1862" t="str">
        <f>T("TURISMOS       ")</f>
        <v xml:space="preserve">TURISMOS       </v>
      </c>
      <c r="G1862" t="str">
        <f>T("De 12 a 15,99 CABALLOS FISCALES                   ")</f>
        <v xml:space="preserve">De 12 a 15,99 CABALLOS FISCALES                   </v>
      </c>
      <c r="H1862" t="str">
        <f>T("DIESEL                                            ")</f>
        <v xml:space="preserve">DIESEL                                            </v>
      </c>
      <c r="I1862">
        <v>15</v>
      </c>
    </row>
    <row r="1863" spans="1:9">
      <c r="A1863" t="str">
        <f>T("2018")</f>
        <v>2018</v>
      </c>
      <c r="B1863" t="str">
        <f>T("Entidad sin personalidad jurídica (art. 35.4 LGT) ")</f>
        <v xml:space="preserve">Entidad sin personalidad jurídica (art. 35.4 LGT) </v>
      </c>
      <c r="C1863" t="str">
        <f>T("CARABANCHEL         ")</f>
        <v xml:space="preserve">CARABANCHEL         </v>
      </c>
      <c r="D1863" t="str">
        <f>T("COMILLAS            ")</f>
        <v xml:space="preserve">COMILLAS            </v>
      </c>
      <c r="E1863" t="str">
        <f>T("TU ")</f>
        <v xml:space="preserve">TU </v>
      </c>
      <c r="F1863" t="str">
        <f>T("TURISMOS       ")</f>
        <v xml:space="preserve">TURISMOS       </v>
      </c>
      <c r="G1863" t="str">
        <f>T("De 16 a 19,99 CABALLOS FISCALES                   ")</f>
        <v xml:space="preserve">De 16 a 19,99 CABALLOS FISCALES                   </v>
      </c>
      <c r="H1863" t="str">
        <f>T("DIESEL                                            ")</f>
        <v xml:space="preserve">DIESEL                                            </v>
      </c>
      <c r="I1863">
        <v>1</v>
      </c>
    </row>
    <row r="1864" spans="1:9">
      <c r="A1864" t="str">
        <f>T("2018")</f>
        <v>2018</v>
      </c>
      <c r="B1864" t="str">
        <f>T("Entidad sin personalidad jurídica (art. 35.4 LGT) ")</f>
        <v xml:space="preserve">Entidad sin personalidad jurídica (art. 35.4 LGT) </v>
      </c>
      <c r="C1864" t="str">
        <f>T("CARABANCHEL         ")</f>
        <v xml:space="preserve">CARABANCHEL         </v>
      </c>
      <c r="D1864" t="str">
        <f>T("OPAÑEL              ")</f>
        <v xml:space="preserve">OPAÑEL              </v>
      </c>
      <c r="E1864" t="str">
        <f>T("TU ")</f>
        <v xml:space="preserve">TU </v>
      </c>
      <c r="F1864" t="str">
        <f>T("TURISMOS       ")</f>
        <v xml:space="preserve">TURISMOS       </v>
      </c>
      <c r="G1864" t="str">
        <f>T("De 8 a 11,99 CABALLOS FISCALES                    ")</f>
        <v xml:space="preserve">De 8 a 11,99 CABALLOS FISCALES                    </v>
      </c>
      <c r="H1864" t="str">
        <f>T("DIESEL                                            ")</f>
        <v xml:space="preserve">DIESEL                                            </v>
      </c>
      <c r="I1864">
        <v>4</v>
      </c>
    </row>
    <row r="1865" spans="1:9">
      <c r="A1865" t="str">
        <f>T("2018")</f>
        <v>2018</v>
      </c>
      <c r="B1865" t="str">
        <f>T("Entidad sin personalidad jurídica (art. 35.4 LGT) ")</f>
        <v xml:space="preserve">Entidad sin personalidad jurídica (art. 35.4 LGT) </v>
      </c>
      <c r="C1865" t="str">
        <f>T("CARABANCHEL         ")</f>
        <v xml:space="preserve">CARABANCHEL         </v>
      </c>
      <c r="D1865" t="str">
        <f>T("OPAÑEL              ")</f>
        <v xml:space="preserve">OPAÑEL              </v>
      </c>
      <c r="E1865" t="str">
        <f>T("TU ")</f>
        <v xml:space="preserve">TU </v>
      </c>
      <c r="F1865" t="str">
        <f>T("TURISMOS       ")</f>
        <v xml:space="preserve">TURISMOS       </v>
      </c>
      <c r="G1865" t="str">
        <f>T("De 12 a 15,99 CABALLOS FISCALES                   ")</f>
        <v xml:space="preserve">De 12 a 15,99 CABALLOS FISCALES                   </v>
      </c>
      <c r="H1865" t="str">
        <f>T("DIESEL                                            ")</f>
        <v xml:space="preserve">DIESEL                                            </v>
      </c>
      <c r="I1865">
        <v>15</v>
      </c>
    </row>
    <row r="1866" spans="1:9">
      <c r="A1866" t="str">
        <f>T("2018")</f>
        <v>2018</v>
      </c>
      <c r="B1866" t="str">
        <f>T("Entidad sin personalidad jurídica (art. 35.4 LGT) ")</f>
        <v xml:space="preserve">Entidad sin personalidad jurídica (art. 35.4 LGT) </v>
      </c>
      <c r="C1866" t="str">
        <f>T("CARABANCHEL         ")</f>
        <v xml:space="preserve">CARABANCHEL         </v>
      </c>
      <c r="D1866" t="str">
        <f>T("OPAÑEL              ")</f>
        <v xml:space="preserve">OPAÑEL              </v>
      </c>
      <c r="E1866" t="str">
        <f>T("TU ")</f>
        <v xml:space="preserve">TU </v>
      </c>
      <c r="F1866" t="str">
        <f>T("TURISMOS       ")</f>
        <v xml:space="preserve">TURISMOS       </v>
      </c>
      <c r="G1866" t="str">
        <f>T("De 16 a 19,99 CABALLOS FISCALES                   ")</f>
        <v xml:space="preserve">De 16 a 19,99 CABALLOS FISCALES                   </v>
      </c>
      <c r="H1866" t="str">
        <f>T("DIESEL                                            ")</f>
        <v xml:space="preserve">DIESEL                                            </v>
      </c>
      <c r="I1866">
        <v>1</v>
      </c>
    </row>
    <row r="1867" spans="1:9">
      <c r="A1867" t="str">
        <f>T("2018")</f>
        <v>2018</v>
      </c>
      <c r="B1867" t="str">
        <f>T("Entidad sin personalidad jurídica (art. 35.4 LGT) ")</f>
        <v xml:space="preserve">Entidad sin personalidad jurídica (art. 35.4 LGT) </v>
      </c>
      <c r="C1867" t="str">
        <f>T("CARABANCHEL         ")</f>
        <v xml:space="preserve">CARABANCHEL         </v>
      </c>
      <c r="D1867" t="str">
        <f>T("SAN ISIDRO          ")</f>
        <v xml:space="preserve">SAN ISIDRO          </v>
      </c>
      <c r="E1867" t="str">
        <f>T("TU ")</f>
        <v xml:space="preserve">TU </v>
      </c>
      <c r="F1867" t="str">
        <f>T("TURISMOS       ")</f>
        <v xml:space="preserve">TURISMOS       </v>
      </c>
      <c r="G1867" t="str">
        <f>T("De 8 a 11,99 CABALLOS FISCALES                    ")</f>
        <v xml:space="preserve">De 8 a 11,99 CABALLOS FISCALES                    </v>
      </c>
      <c r="H1867" t="str">
        <f>T("DIESEL                                            ")</f>
        <v xml:space="preserve">DIESEL                                            </v>
      </c>
      <c r="I1867">
        <v>4</v>
      </c>
    </row>
    <row r="1868" spans="1:9">
      <c r="A1868" t="str">
        <f>T("2018")</f>
        <v>2018</v>
      </c>
      <c r="B1868" t="str">
        <f>T("Entidad sin personalidad jurídica (art. 35.4 LGT) ")</f>
        <v xml:space="preserve">Entidad sin personalidad jurídica (art. 35.4 LGT) </v>
      </c>
      <c r="C1868" t="str">
        <f>T("CARABANCHEL         ")</f>
        <v xml:space="preserve">CARABANCHEL         </v>
      </c>
      <c r="D1868" t="str">
        <f>T("SAN ISIDRO          ")</f>
        <v xml:space="preserve">SAN ISIDRO          </v>
      </c>
      <c r="E1868" t="str">
        <f>T("TU ")</f>
        <v xml:space="preserve">TU </v>
      </c>
      <c r="F1868" t="str">
        <f>T("TURISMOS       ")</f>
        <v xml:space="preserve">TURISMOS       </v>
      </c>
      <c r="G1868" t="str">
        <f>T("De 12 a 15,99 CABALLOS FISCALES                   ")</f>
        <v xml:space="preserve">De 12 a 15,99 CABALLOS FISCALES                   </v>
      </c>
      <c r="H1868" t="str">
        <f>T("DIESEL                                            ")</f>
        <v xml:space="preserve">DIESEL                                            </v>
      </c>
      <c r="I1868">
        <v>20</v>
      </c>
    </row>
    <row r="1869" spans="1:9">
      <c r="A1869" t="str">
        <f>T("2018")</f>
        <v>2018</v>
      </c>
      <c r="B1869" t="str">
        <f>T("Entidad sin personalidad jurídica (art. 35.4 LGT) ")</f>
        <v xml:space="preserve">Entidad sin personalidad jurídica (art. 35.4 LGT) </v>
      </c>
      <c r="C1869" t="str">
        <f>T("CARABANCHEL         ")</f>
        <v xml:space="preserve">CARABANCHEL         </v>
      </c>
      <c r="D1869" t="str">
        <f>T("SAN ISIDRO          ")</f>
        <v xml:space="preserve">SAN ISIDRO          </v>
      </c>
      <c r="E1869" t="str">
        <f>T("TU ")</f>
        <v xml:space="preserve">TU </v>
      </c>
      <c r="F1869" t="str">
        <f>T("TURISMOS       ")</f>
        <v xml:space="preserve">TURISMOS       </v>
      </c>
      <c r="G1869" t="str">
        <f>T("De 16 a 19,99 CABALLOS FISCALES                   ")</f>
        <v xml:space="preserve">De 16 a 19,99 CABALLOS FISCALES                   </v>
      </c>
      <c r="H1869" t="str">
        <f>T("DIESEL                                            ")</f>
        <v xml:space="preserve">DIESEL                                            </v>
      </c>
      <c r="I1869">
        <v>1</v>
      </c>
    </row>
    <row r="1870" spans="1:9">
      <c r="A1870" t="str">
        <f>T("2018")</f>
        <v>2018</v>
      </c>
      <c r="B1870" t="str">
        <f>T("Entidad sin personalidad jurídica (art. 35.4 LGT) ")</f>
        <v xml:space="preserve">Entidad sin personalidad jurídica (art. 35.4 LGT) </v>
      </c>
      <c r="C1870" t="str">
        <f>T("CARABANCHEL         ")</f>
        <v xml:space="preserve">CARABANCHEL         </v>
      </c>
      <c r="D1870" t="str">
        <f>T("VISTA ALEGRE        ")</f>
        <v xml:space="preserve">VISTA ALEGRE        </v>
      </c>
      <c r="E1870" t="str">
        <f>T("TU ")</f>
        <v xml:space="preserve">TU </v>
      </c>
      <c r="F1870" t="str">
        <f>T("TURISMOS       ")</f>
        <v xml:space="preserve">TURISMOS       </v>
      </c>
      <c r="G1870" t="str">
        <f>T("De 8 a 11,99 CABALLOS FISCALES                    ")</f>
        <v xml:space="preserve">De 8 a 11,99 CABALLOS FISCALES                    </v>
      </c>
      <c r="H1870" t="str">
        <f>T("DIESEL                                            ")</f>
        <v xml:space="preserve">DIESEL                                            </v>
      </c>
      <c r="I1870">
        <v>4</v>
      </c>
    </row>
    <row r="1871" spans="1:9">
      <c r="A1871" t="str">
        <f>T("2018")</f>
        <v>2018</v>
      </c>
      <c r="B1871" t="str">
        <f>T("Entidad sin personalidad jurídica (art. 35.4 LGT) ")</f>
        <v xml:space="preserve">Entidad sin personalidad jurídica (art. 35.4 LGT) </v>
      </c>
      <c r="C1871" t="str">
        <f>T("CARABANCHEL         ")</f>
        <v xml:space="preserve">CARABANCHEL         </v>
      </c>
      <c r="D1871" t="str">
        <f>T("VISTA ALEGRE        ")</f>
        <v xml:space="preserve">VISTA ALEGRE        </v>
      </c>
      <c r="E1871" t="str">
        <f>T("TU ")</f>
        <v xml:space="preserve">TU </v>
      </c>
      <c r="F1871" t="str">
        <f>T("TURISMOS       ")</f>
        <v xml:space="preserve">TURISMOS       </v>
      </c>
      <c r="G1871" t="str">
        <f>T("De 12 a 15,99 CABALLOS FISCALES                   ")</f>
        <v xml:space="preserve">De 12 a 15,99 CABALLOS FISCALES                   </v>
      </c>
      <c r="H1871" t="str">
        <f>T("DIESEL                                            ")</f>
        <v xml:space="preserve">DIESEL                                            </v>
      </c>
      <c r="I1871">
        <v>25</v>
      </c>
    </row>
    <row r="1872" spans="1:9">
      <c r="A1872" t="str">
        <f>T("2018")</f>
        <v>2018</v>
      </c>
      <c r="B1872" t="str">
        <f>T("Entidad sin personalidad jurídica (art. 35.4 LGT) ")</f>
        <v xml:space="preserve">Entidad sin personalidad jurídica (art. 35.4 LGT) </v>
      </c>
      <c r="C1872" t="str">
        <f>T("CARABANCHEL         ")</f>
        <v xml:space="preserve">CARABANCHEL         </v>
      </c>
      <c r="D1872" t="str">
        <f>T("PUERTA BONITA       ")</f>
        <v xml:space="preserve">PUERTA BONITA       </v>
      </c>
      <c r="E1872" t="str">
        <f>T("TU ")</f>
        <v xml:space="preserve">TU </v>
      </c>
      <c r="F1872" t="str">
        <f>T("TURISMOS       ")</f>
        <v xml:space="preserve">TURISMOS       </v>
      </c>
      <c r="G1872" t="str">
        <f>T("De 8 a 11,99 CABALLOS FISCALES                    ")</f>
        <v xml:space="preserve">De 8 a 11,99 CABALLOS FISCALES                    </v>
      </c>
      <c r="H1872" t="str">
        <f>T("DIESEL                                            ")</f>
        <v xml:space="preserve">DIESEL                                            </v>
      </c>
      <c r="I1872">
        <v>5</v>
      </c>
    </row>
    <row r="1873" spans="1:9">
      <c r="A1873" t="str">
        <f>T("2018")</f>
        <v>2018</v>
      </c>
      <c r="B1873" t="str">
        <f>T("Entidad sin personalidad jurídica (art. 35.4 LGT) ")</f>
        <v xml:space="preserve">Entidad sin personalidad jurídica (art. 35.4 LGT) </v>
      </c>
      <c r="C1873" t="str">
        <f>T("CARABANCHEL         ")</f>
        <v xml:space="preserve">CARABANCHEL         </v>
      </c>
      <c r="D1873" t="str">
        <f>T("PUERTA BONITA       ")</f>
        <v xml:space="preserve">PUERTA BONITA       </v>
      </c>
      <c r="E1873" t="str">
        <f>T("TU ")</f>
        <v xml:space="preserve">TU </v>
      </c>
      <c r="F1873" t="str">
        <f>T("TURISMOS       ")</f>
        <v xml:space="preserve">TURISMOS       </v>
      </c>
      <c r="G1873" t="str">
        <f>T("De 12 a 15,99 CABALLOS FISCALES                   ")</f>
        <v xml:space="preserve">De 12 a 15,99 CABALLOS FISCALES                   </v>
      </c>
      <c r="H1873" t="str">
        <f>T("DIESEL                                            ")</f>
        <v xml:space="preserve">DIESEL                                            </v>
      </c>
      <c r="I1873">
        <v>16</v>
      </c>
    </row>
    <row r="1874" spans="1:9">
      <c r="A1874" t="str">
        <f>T("2018")</f>
        <v>2018</v>
      </c>
      <c r="B1874" t="str">
        <f>T("Entidad sin personalidad jurídica (art. 35.4 LGT) ")</f>
        <v xml:space="preserve">Entidad sin personalidad jurídica (art. 35.4 LGT) </v>
      </c>
      <c r="C1874" t="str">
        <f>T("CARABANCHEL         ")</f>
        <v xml:space="preserve">CARABANCHEL         </v>
      </c>
      <c r="D1874" t="str">
        <f>T("PUERTA BONITA       ")</f>
        <v xml:space="preserve">PUERTA BONITA       </v>
      </c>
      <c r="E1874" t="str">
        <f>T("TU ")</f>
        <v xml:space="preserve">TU </v>
      </c>
      <c r="F1874" t="str">
        <f>T("TURISMOS       ")</f>
        <v xml:space="preserve">TURISMOS       </v>
      </c>
      <c r="G1874" t="str">
        <f>T("De 16 a 19,99 CABALLOS FISCALES                   ")</f>
        <v xml:space="preserve">De 16 a 19,99 CABALLOS FISCALES                   </v>
      </c>
      <c r="H1874" t="str">
        <f>T("DIESEL                                            ")</f>
        <v xml:space="preserve">DIESEL                                            </v>
      </c>
      <c r="I1874">
        <v>1</v>
      </c>
    </row>
    <row r="1875" spans="1:9">
      <c r="A1875" t="str">
        <f>T("2018")</f>
        <v>2018</v>
      </c>
      <c r="B1875" t="str">
        <f>T("Entidad sin personalidad jurídica (art. 35.4 LGT) ")</f>
        <v xml:space="preserve">Entidad sin personalidad jurídica (art. 35.4 LGT) </v>
      </c>
      <c r="C1875" t="str">
        <f>T("CARABANCHEL         ")</f>
        <v xml:space="preserve">CARABANCHEL         </v>
      </c>
      <c r="D1875" t="str">
        <f>T("BUENAVISTA          ")</f>
        <v xml:space="preserve">BUENAVISTA          </v>
      </c>
      <c r="E1875" t="str">
        <f>T("TU ")</f>
        <v xml:space="preserve">TU </v>
      </c>
      <c r="F1875" t="str">
        <f>T("TURISMOS       ")</f>
        <v xml:space="preserve">TURISMOS       </v>
      </c>
      <c r="G1875" t="str">
        <f>T("De 8 a 11,99 CABALLOS FISCALES                    ")</f>
        <v xml:space="preserve">De 8 a 11,99 CABALLOS FISCALES                    </v>
      </c>
      <c r="H1875" t="str">
        <f>T("DIESEL                                            ")</f>
        <v xml:space="preserve">DIESEL                                            </v>
      </c>
      <c r="I1875">
        <v>2</v>
      </c>
    </row>
    <row r="1876" spans="1:9">
      <c r="A1876" t="str">
        <f>T("2018")</f>
        <v>2018</v>
      </c>
      <c r="B1876" t="str">
        <f>T("Entidad sin personalidad jurídica (art. 35.4 LGT) ")</f>
        <v xml:space="preserve">Entidad sin personalidad jurídica (art. 35.4 LGT) </v>
      </c>
      <c r="C1876" t="str">
        <f>T("CARABANCHEL         ")</f>
        <v xml:space="preserve">CARABANCHEL         </v>
      </c>
      <c r="D1876" t="str">
        <f>T("BUENAVISTA          ")</f>
        <v xml:space="preserve">BUENAVISTA          </v>
      </c>
      <c r="E1876" t="str">
        <f>T("TU ")</f>
        <v xml:space="preserve">TU </v>
      </c>
      <c r="F1876" t="str">
        <f>T("TURISMOS       ")</f>
        <v xml:space="preserve">TURISMOS       </v>
      </c>
      <c r="G1876" t="str">
        <f>T("De 12 a 15,99 CABALLOS FISCALES                   ")</f>
        <v xml:space="preserve">De 12 a 15,99 CABALLOS FISCALES                   </v>
      </c>
      <c r="H1876" t="str">
        <f>T("DIESEL                                            ")</f>
        <v xml:space="preserve">DIESEL                                            </v>
      </c>
      <c r="I1876">
        <v>29</v>
      </c>
    </row>
    <row r="1877" spans="1:9">
      <c r="A1877" t="str">
        <f>T("2018")</f>
        <v>2018</v>
      </c>
      <c r="B1877" t="str">
        <f>T("Entidad sin personalidad jurídica (art. 35.4 LGT) ")</f>
        <v xml:space="preserve">Entidad sin personalidad jurídica (art. 35.4 LGT) </v>
      </c>
      <c r="C1877" t="str">
        <f>T("CARABANCHEL         ")</f>
        <v xml:space="preserve">CARABANCHEL         </v>
      </c>
      <c r="D1877" t="str">
        <f>T("BUENAVISTA          ")</f>
        <v xml:space="preserve">BUENAVISTA          </v>
      </c>
      <c r="E1877" t="str">
        <f>T("TU ")</f>
        <v xml:space="preserve">TU </v>
      </c>
      <c r="F1877" t="str">
        <f>T("TURISMOS       ")</f>
        <v xml:space="preserve">TURISMOS       </v>
      </c>
      <c r="G1877" t="str">
        <f>T("De 16 a 19,99 CABALLOS FISCALES                   ")</f>
        <v xml:space="preserve">De 16 a 19,99 CABALLOS FISCALES                   </v>
      </c>
      <c r="H1877" t="str">
        <f>T("DIESEL                                            ")</f>
        <v xml:space="preserve">DIESEL                                            </v>
      </c>
      <c r="I1877">
        <v>1</v>
      </c>
    </row>
    <row r="1878" spans="1:9">
      <c r="A1878" t="str">
        <f>T("2018")</f>
        <v>2018</v>
      </c>
      <c r="B1878" t="str">
        <f>T("Entidad sin personalidad jurídica (art. 35.4 LGT) ")</f>
        <v xml:space="preserve">Entidad sin personalidad jurídica (art. 35.4 LGT) </v>
      </c>
      <c r="C1878" t="str">
        <f>T("CARABANCHEL         ")</f>
        <v xml:space="preserve">CARABANCHEL         </v>
      </c>
      <c r="D1878" t="str">
        <f>T("ABRANTES            ")</f>
        <v xml:space="preserve">ABRANTES            </v>
      </c>
      <c r="E1878" t="str">
        <f>T("TU ")</f>
        <v xml:space="preserve">TU </v>
      </c>
      <c r="F1878" t="str">
        <f>T("TURISMOS       ")</f>
        <v xml:space="preserve">TURISMOS       </v>
      </c>
      <c r="G1878" t="str">
        <f>T("De 8 a 11,99 CABALLOS FISCALES                    ")</f>
        <v xml:space="preserve">De 8 a 11,99 CABALLOS FISCALES                    </v>
      </c>
      <c r="H1878" t="str">
        <f>T("DIESEL                                            ")</f>
        <v xml:space="preserve">DIESEL                                            </v>
      </c>
      <c r="I1878">
        <v>3</v>
      </c>
    </row>
    <row r="1879" spans="1:9">
      <c r="A1879" t="str">
        <f>T("2018")</f>
        <v>2018</v>
      </c>
      <c r="B1879" t="str">
        <f>T("Entidad sin personalidad jurídica (art. 35.4 LGT) ")</f>
        <v xml:space="preserve">Entidad sin personalidad jurídica (art. 35.4 LGT) </v>
      </c>
      <c r="C1879" t="str">
        <f>T("CARABANCHEL         ")</f>
        <v xml:space="preserve">CARABANCHEL         </v>
      </c>
      <c r="D1879" t="str">
        <f>T("ABRANTES            ")</f>
        <v xml:space="preserve">ABRANTES            </v>
      </c>
      <c r="E1879" t="str">
        <f>T("TU ")</f>
        <v xml:space="preserve">TU </v>
      </c>
      <c r="F1879" t="str">
        <f>T("TURISMOS       ")</f>
        <v xml:space="preserve">TURISMOS       </v>
      </c>
      <c r="G1879" t="str">
        <f>T("De 12 a 15,99 CABALLOS FISCALES                   ")</f>
        <v xml:space="preserve">De 12 a 15,99 CABALLOS FISCALES                   </v>
      </c>
      <c r="H1879" t="str">
        <f>T("DIESEL                                            ")</f>
        <v xml:space="preserve">DIESEL                                            </v>
      </c>
      <c r="I1879">
        <v>19</v>
      </c>
    </row>
    <row r="1880" spans="1:9">
      <c r="A1880" t="str">
        <f>T("2018")</f>
        <v>2018</v>
      </c>
      <c r="B1880" t="str">
        <f>T("Entidad sin personalidad jurídica (art. 35.4 LGT) ")</f>
        <v xml:space="preserve">Entidad sin personalidad jurídica (art. 35.4 LGT) </v>
      </c>
      <c r="C1880" t="str">
        <f>T("CARABANCHEL         ")</f>
        <v xml:space="preserve">CARABANCHEL         </v>
      </c>
      <c r="D1880" t="str">
        <f>T("ABRANTES            ")</f>
        <v xml:space="preserve">ABRANTES            </v>
      </c>
      <c r="E1880" t="str">
        <f>T("TU ")</f>
        <v xml:space="preserve">TU </v>
      </c>
      <c r="F1880" t="str">
        <f>T("TURISMOS       ")</f>
        <v xml:space="preserve">TURISMOS       </v>
      </c>
      <c r="G1880" t="str">
        <f>T("De 16 a 19,99 CABALLOS FISCALES                   ")</f>
        <v xml:space="preserve">De 16 a 19,99 CABALLOS FISCALES                   </v>
      </c>
      <c r="H1880" t="str">
        <f>T("DIESEL                                            ")</f>
        <v xml:space="preserve">DIESEL                                            </v>
      </c>
      <c r="I1880">
        <v>2</v>
      </c>
    </row>
    <row r="1881" spans="1:9">
      <c r="A1881" t="str">
        <f>T("2018")</f>
        <v>2018</v>
      </c>
      <c r="B1881" t="str">
        <f>T("FISICO                                            ")</f>
        <v xml:space="preserve">FISICO                                            </v>
      </c>
      <c r="C1881" t="str">
        <f>T("CARABANCHEL         ")</f>
        <v xml:space="preserve">CARABANCHEL         </v>
      </c>
      <c r="D1881" t="str">
        <f>T("SIN BARRIO          ")</f>
        <v xml:space="preserve">SIN BARRIO          </v>
      </c>
      <c r="E1881" t="str">
        <f>T("TU ")</f>
        <v xml:space="preserve">TU </v>
      </c>
      <c r="F1881" t="str">
        <f>T("TURISMOS       ")</f>
        <v xml:space="preserve">TURISMOS       </v>
      </c>
      <c r="G1881" t="str">
        <f>T("De menos de 8 CABALLOS FISCALES                   ")</f>
        <v xml:space="preserve">De menos de 8 CABALLOS FISCALES                   </v>
      </c>
      <c r="H1881" t="str">
        <f>T("DIESEL                                            ")</f>
        <v xml:space="preserve">DIESEL                                            </v>
      </c>
      <c r="I1881">
        <v>1</v>
      </c>
    </row>
    <row r="1882" spans="1:9">
      <c r="A1882" t="str">
        <f>T("2018")</f>
        <v>2018</v>
      </c>
      <c r="B1882" t="str">
        <f>T("FISICO                                            ")</f>
        <v xml:space="preserve">FISICO                                            </v>
      </c>
      <c r="C1882" t="str">
        <f>T("CARABANCHEL         ")</f>
        <v xml:space="preserve">CARABANCHEL         </v>
      </c>
      <c r="D1882" t="str">
        <f>T("SIN BARRIO          ")</f>
        <v xml:space="preserve">SIN BARRIO          </v>
      </c>
      <c r="E1882" t="str">
        <f>T("TU ")</f>
        <v xml:space="preserve">TU </v>
      </c>
      <c r="F1882" t="str">
        <f>T("TURISMOS       ")</f>
        <v xml:space="preserve">TURISMOS       </v>
      </c>
      <c r="G1882" t="str">
        <f>T("De 8 a 11,99 CABALLOS FISCALES                    ")</f>
        <v xml:space="preserve">De 8 a 11,99 CABALLOS FISCALES                    </v>
      </c>
      <c r="H1882" t="str">
        <f>T("DIESEL                                            ")</f>
        <v xml:space="preserve">DIESEL                                            </v>
      </c>
      <c r="I1882">
        <v>120</v>
      </c>
    </row>
    <row r="1883" spans="1:9">
      <c r="A1883" t="str">
        <f>T("2018")</f>
        <v>2018</v>
      </c>
      <c r="B1883" t="str">
        <f>T("FISICO                                            ")</f>
        <v xml:space="preserve">FISICO                                            </v>
      </c>
      <c r="C1883" t="str">
        <f>T("CARABANCHEL         ")</f>
        <v xml:space="preserve">CARABANCHEL         </v>
      </c>
      <c r="D1883" t="str">
        <f>T("SIN BARRIO          ")</f>
        <v xml:space="preserve">SIN BARRIO          </v>
      </c>
      <c r="E1883" t="str">
        <f>T("TU ")</f>
        <v xml:space="preserve">TU </v>
      </c>
      <c r="F1883" t="str">
        <f>T("TURISMOS       ")</f>
        <v xml:space="preserve">TURISMOS       </v>
      </c>
      <c r="G1883" t="str">
        <f>T("De 12 a 15,99 CABALLOS FISCALES                   ")</f>
        <v xml:space="preserve">De 12 a 15,99 CABALLOS FISCALES                   </v>
      </c>
      <c r="H1883" t="str">
        <f>T("DIESEL                                            ")</f>
        <v xml:space="preserve">DIESEL                                            </v>
      </c>
      <c r="I1883">
        <v>136</v>
      </c>
    </row>
    <row r="1884" spans="1:9">
      <c r="A1884" t="str">
        <f>T("2018")</f>
        <v>2018</v>
      </c>
      <c r="B1884" t="str">
        <f>T("FISICO                                            ")</f>
        <v xml:space="preserve">FISICO                                            </v>
      </c>
      <c r="C1884" t="str">
        <f>T("CARABANCHEL         ")</f>
        <v xml:space="preserve">CARABANCHEL         </v>
      </c>
      <c r="D1884" t="str">
        <f>T("SIN BARRIO          ")</f>
        <v xml:space="preserve">SIN BARRIO          </v>
      </c>
      <c r="E1884" t="str">
        <f>T("TU ")</f>
        <v xml:space="preserve">TU </v>
      </c>
      <c r="F1884" t="str">
        <f>T("TURISMOS       ")</f>
        <v xml:space="preserve">TURISMOS       </v>
      </c>
      <c r="G1884" t="str">
        <f>T("De 16 a 19,99 CABALLOS FISCALES                   ")</f>
        <v xml:space="preserve">De 16 a 19,99 CABALLOS FISCALES                   </v>
      </c>
      <c r="H1884" t="str">
        <f>T("DIESEL                                            ")</f>
        <v xml:space="preserve">DIESEL                                            </v>
      </c>
      <c r="I1884">
        <v>13</v>
      </c>
    </row>
    <row r="1885" spans="1:9">
      <c r="A1885" t="str">
        <f>T("2018")</f>
        <v>2018</v>
      </c>
      <c r="B1885" t="str">
        <f>T("FISICO                                            ")</f>
        <v xml:space="preserve">FISICO                                            </v>
      </c>
      <c r="C1885" t="str">
        <f>T("CARABANCHEL         ")</f>
        <v xml:space="preserve">CARABANCHEL         </v>
      </c>
      <c r="D1885" t="str">
        <f>T("COMILLAS            ")</f>
        <v xml:space="preserve">COMILLAS            </v>
      </c>
      <c r="E1885" t="str">
        <f>T("TU ")</f>
        <v xml:space="preserve">TU </v>
      </c>
      <c r="F1885" t="str">
        <f>T("TURISMOS       ")</f>
        <v xml:space="preserve">TURISMOS       </v>
      </c>
      <c r="G1885" t="str">
        <f>T("De menos de 8 CABALLOS FISCALES                   ")</f>
        <v xml:space="preserve">De menos de 8 CABALLOS FISCALES                   </v>
      </c>
      <c r="H1885" t="str">
        <f>T("DIESEL                                            ")</f>
        <v xml:space="preserve">DIESEL                                            </v>
      </c>
      <c r="I1885">
        <v>1</v>
      </c>
    </row>
    <row r="1886" spans="1:9">
      <c r="A1886" t="str">
        <f>T("2018")</f>
        <v>2018</v>
      </c>
      <c r="B1886" t="str">
        <f>T("FISICO                                            ")</f>
        <v xml:space="preserve">FISICO                                            </v>
      </c>
      <c r="C1886" t="str">
        <f>T("CARABANCHEL         ")</f>
        <v xml:space="preserve">CARABANCHEL         </v>
      </c>
      <c r="D1886" t="str">
        <f>T("COMILLAS            ")</f>
        <v xml:space="preserve">COMILLAS            </v>
      </c>
      <c r="E1886" t="str">
        <f>T("TU ")</f>
        <v xml:space="preserve">TU </v>
      </c>
      <c r="F1886" t="str">
        <f>T("TURISMOS       ")</f>
        <v xml:space="preserve">TURISMOS       </v>
      </c>
      <c r="G1886" t="str">
        <f>T("De 8 a 11,99 CABALLOS FISCALES                    ")</f>
        <v xml:space="preserve">De 8 a 11,99 CABALLOS FISCALES                    </v>
      </c>
      <c r="H1886" t="str">
        <f>T("DIESEL                                            ")</f>
        <v xml:space="preserve">DIESEL                                            </v>
      </c>
      <c r="I1886" s="1">
        <v>1337</v>
      </c>
    </row>
    <row r="1887" spans="1:9">
      <c r="A1887" t="str">
        <f>T("2018")</f>
        <v>2018</v>
      </c>
      <c r="B1887" t="str">
        <f>T("FISICO                                            ")</f>
        <v xml:space="preserve">FISICO                                            </v>
      </c>
      <c r="C1887" t="str">
        <f>T("CARABANCHEL         ")</f>
        <v xml:space="preserve">CARABANCHEL         </v>
      </c>
      <c r="D1887" t="str">
        <f>T("COMILLAS            ")</f>
        <v xml:space="preserve">COMILLAS            </v>
      </c>
      <c r="E1887" t="str">
        <f>T("TU ")</f>
        <v xml:space="preserve">TU </v>
      </c>
      <c r="F1887" t="str">
        <f>T("TURISMOS       ")</f>
        <v xml:space="preserve">TURISMOS       </v>
      </c>
      <c r="G1887" t="str">
        <f>T("De 12 a 15,99 CABALLOS FISCALES                   ")</f>
        <v xml:space="preserve">De 12 a 15,99 CABALLOS FISCALES                   </v>
      </c>
      <c r="H1887" t="str">
        <f>T("DIESEL                                            ")</f>
        <v xml:space="preserve">DIESEL                                            </v>
      </c>
      <c r="I1887" s="1">
        <v>2420</v>
      </c>
    </row>
    <row r="1888" spans="1:9">
      <c r="A1888" t="str">
        <f>T("2018")</f>
        <v>2018</v>
      </c>
      <c r="B1888" t="str">
        <f>T("FISICO                                            ")</f>
        <v xml:space="preserve">FISICO                                            </v>
      </c>
      <c r="C1888" t="str">
        <f>T("CARABANCHEL         ")</f>
        <v xml:space="preserve">CARABANCHEL         </v>
      </c>
      <c r="D1888" t="str">
        <f>T("COMILLAS            ")</f>
        <v xml:space="preserve">COMILLAS            </v>
      </c>
      <c r="E1888" t="str">
        <f>T("TU ")</f>
        <v xml:space="preserve">TU </v>
      </c>
      <c r="F1888" t="str">
        <f>T("TURISMOS       ")</f>
        <v xml:space="preserve">TURISMOS       </v>
      </c>
      <c r="G1888" t="str">
        <f>T("De 16 a 19,99 CABALLOS FISCALES                   ")</f>
        <v xml:space="preserve">De 16 a 19,99 CABALLOS FISCALES                   </v>
      </c>
      <c r="H1888" t="str">
        <f>T("DIESEL                                            ")</f>
        <v xml:space="preserve">DIESEL                                            </v>
      </c>
      <c r="I1888">
        <v>144</v>
      </c>
    </row>
    <row r="1889" spans="1:9">
      <c r="A1889" t="str">
        <f>T("2018")</f>
        <v>2018</v>
      </c>
      <c r="B1889" t="str">
        <f>T("FISICO                                            ")</f>
        <v xml:space="preserve">FISICO                                            </v>
      </c>
      <c r="C1889" t="str">
        <f>T("CARABANCHEL         ")</f>
        <v xml:space="preserve">CARABANCHEL         </v>
      </c>
      <c r="D1889" t="str">
        <f>T("COMILLAS            ")</f>
        <v xml:space="preserve">COMILLAS            </v>
      </c>
      <c r="E1889" t="str">
        <f>T("TU ")</f>
        <v xml:space="preserve">TU </v>
      </c>
      <c r="F1889" t="str">
        <f>T("TURISMOS       ")</f>
        <v xml:space="preserve">TURISMOS       </v>
      </c>
      <c r="G1889" t="str">
        <f>T("De 20 CABALLOS FISCALES en adelante               ")</f>
        <v xml:space="preserve">De 20 CABALLOS FISCALES en adelante               </v>
      </c>
      <c r="H1889" t="str">
        <f>T("DIESEL                                            ")</f>
        <v xml:space="preserve">DIESEL                                            </v>
      </c>
      <c r="I1889">
        <v>15</v>
      </c>
    </row>
    <row r="1890" spans="1:9">
      <c r="A1890" t="str">
        <f>T("2018")</f>
        <v>2018</v>
      </c>
      <c r="B1890" t="str">
        <f>T("FISICO                                            ")</f>
        <v xml:space="preserve">FISICO                                            </v>
      </c>
      <c r="C1890" t="str">
        <f>T("CARABANCHEL         ")</f>
        <v xml:space="preserve">CARABANCHEL         </v>
      </c>
      <c r="D1890" t="str">
        <f>T("OPAÑEL              ")</f>
        <v xml:space="preserve">OPAÑEL              </v>
      </c>
      <c r="E1890" t="str">
        <f>T("TU ")</f>
        <v xml:space="preserve">TU </v>
      </c>
      <c r="F1890" t="str">
        <f>T("TURISMOS       ")</f>
        <v xml:space="preserve">TURISMOS       </v>
      </c>
      <c r="G1890" t="str">
        <f>T("De menos de 8 CABALLOS FISCALES                   ")</f>
        <v xml:space="preserve">De menos de 8 CABALLOS FISCALES                   </v>
      </c>
      <c r="H1890" t="str">
        <f>T("DIESEL                                            ")</f>
        <v xml:space="preserve">DIESEL                                            </v>
      </c>
      <c r="I1890">
        <v>2</v>
      </c>
    </row>
    <row r="1891" spans="1:9">
      <c r="A1891" t="str">
        <f>T("2018")</f>
        <v>2018</v>
      </c>
      <c r="B1891" t="str">
        <f>T("FISICO                                            ")</f>
        <v xml:space="preserve">FISICO                                            </v>
      </c>
      <c r="C1891" t="str">
        <f>T("CARABANCHEL         ")</f>
        <v xml:space="preserve">CARABANCHEL         </v>
      </c>
      <c r="D1891" t="str">
        <f>T("OPAÑEL              ")</f>
        <v xml:space="preserve">OPAÑEL              </v>
      </c>
      <c r="E1891" t="str">
        <f>T("TU ")</f>
        <v xml:space="preserve">TU </v>
      </c>
      <c r="F1891" t="str">
        <f>T("TURISMOS       ")</f>
        <v xml:space="preserve">TURISMOS       </v>
      </c>
      <c r="G1891" t="str">
        <f>T("De 8 a 11,99 CABALLOS FISCALES                    ")</f>
        <v xml:space="preserve">De 8 a 11,99 CABALLOS FISCALES                    </v>
      </c>
      <c r="H1891" t="str">
        <f>T("DIESEL                                            ")</f>
        <v xml:space="preserve">DIESEL                                            </v>
      </c>
      <c r="I1891" s="1">
        <v>1932</v>
      </c>
    </row>
    <row r="1892" spans="1:9">
      <c r="A1892" t="str">
        <f>T("2018")</f>
        <v>2018</v>
      </c>
      <c r="B1892" t="str">
        <f>T("FISICO                                            ")</f>
        <v xml:space="preserve">FISICO                                            </v>
      </c>
      <c r="C1892" t="str">
        <f>T("CARABANCHEL         ")</f>
        <v xml:space="preserve">CARABANCHEL         </v>
      </c>
      <c r="D1892" t="str">
        <f>T("OPAÑEL              ")</f>
        <v xml:space="preserve">OPAÑEL              </v>
      </c>
      <c r="E1892" t="str">
        <f>T("TU ")</f>
        <v xml:space="preserve">TU </v>
      </c>
      <c r="F1892" t="str">
        <f>T("TURISMOS       ")</f>
        <v xml:space="preserve">TURISMOS       </v>
      </c>
      <c r="G1892" t="str">
        <f>T("De 12 a 15,99 CABALLOS FISCALES                   ")</f>
        <v xml:space="preserve">De 12 a 15,99 CABALLOS FISCALES                   </v>
      </c>
      <c r="H1892" t="str">
        <f>T("DIESEL                                            ")</f>
        <v xml:space="preserve">DIESEL                                            </v>
      </c>
      <c r="I1892" s="1">
        <v>3363</v>
      </c>
    </row>
    <row r="1893" spans="1:9">
      <c r="A1893" t="str">
        <f>T("2018")</f>
        <v>2018</v>
      </c>
      <c r="B1893" t="str">
        <f>T("FISICO                                            ")</f>
        <v xml:space="preserve">FISICO                                            </v>
      </c>
      <c r="C1893" t="str">
        <f>T("CARABANCHEL         ")</f>
        <v xml:space="preserve">CARABANCHEL         </v>
      </c>
      <c r="D1893" t="str">
        <f>T("OPAÑEL              ")</f>
        <v xml:space="preserve">OPAÑEL              </v>
      </c>
      <c r="E1893" t="str">
        <f>T("TU ")</f>
        <v xml:space="preserve">TU </v>
      </c>
      <c r="F1893" t="str">
        <f>T("TURISMOS       ")</f>
        <v xml:space="preserve">TURISMOS       </v>
      </c>
      <c r="G1893" t="str">
        <f>T("De 16 a 19,99 CABALLOS FISCALES                   ")</f>
        <v xml:space="preserve">De 16 a 19,99 CABALLOS FISCALES                   </v>
      </c>
      <c r="H1893" t="str">
        <f>T("DIESEL                                            ")</f>
        <v xml:space="preserve">DIESEL                                            </v>
      </c>
      <c r="I1893">
        <v>230</v>
      </c>
    </row>
    <row r="1894" spans="1:9">
      <c r="A1894" t="str">
        <f>T("2018")</f>
        <v>2018</v>
      </c>
      <c r="B1894" t="str">
        <f>T("FISICO                                            ")</f>
        <v xml:space="preserve">FISICO                                            </v>
      </c>
      <c r="C1894" t="str">
        <f>T("CARABANCHEL         ")</f>
        <v xml:space="preserve">CARABANCHEL         </v>
      </c>
      <c r="D1894" t="str">
        <f>T("OPAÑEL              ")</f>
        <v xml:space="preserve">OPAÑEL              </v>
      </c>
      <c r="E1894" t="str">
        <f>T("TU ")</f>
        <v xml:space="preserve">TU </v>
      </c>
      <c r="F1894" t="str">
        <f>T("TURISMOS       ")</f>
        <v xml:space="preserve">TURISMOS       </v>
      </c>
      <c r="G1894" t="str">
        <f>T("De 20 CABALLOS FISCALES en adelante               ")</f>
        <v xml:space="preserve">De 20 CABALLOS FISCALES en adelante               </v>
      </c>
      <c r="H1894" t="str">
        <f>T("DIESEL                                            ")</f>
        <v xml:space="preserve">DIESEL                                            </v>
      </c>
      <c r="I1894">
        <v>15</v>
      </c>
    </row>
    <row r="1895" spans="1:9">
      <c r="A1895" t="str">
        <f>T("2018")</f>
        <v>2018</v>
      </c>
      <c r="B1895" t="str">
        <f>T("FISICO                                            ")</f>
        <v xml:space="preserve">FISICO                                            </v>
      </c>
      <c r="C1895" t="str">
        <f>T("CARABANCHEL         ")</f>
        <v xml:space="preserve">CARABANCHEL         </v>
      </c>
      <c r="D1895" t="str">
        <f>T("SAN ISIDRO          ")</f>
        <v xml:space="preserve">SAN ISIDRO          </v>
      </c>
      <c r="E1895" t="str">
        <f>T("TU ")</f>
        <v xml:space="preserve">TU </v>
      </c>
      <c r="F1895" t="str">
        <f>T("TURISMOS       ")</f>
        <v xml:space="preserve">TURISMOS       </v>
      </c>
      <c r="G1895" t="str">
        <f>T("De menos de 8 CABALLOS FISCALES                   ")</f>
        <v xml:space="preserve">De menos de 8 CABALLOS FISCALES                   </v>
      </c>
      <c r="H1895" t="str">
        <f>T("DIESEL                                            ")</f>
        <v xml:space="preserve">DIESEL                                            </v>
      </c>
      <c r="I1895">
        <v>4</v>
      </c>
    </row>
    <row r="1896" spans="1:9">
      <c r="A1896" t="str">
        <f>T("2018")</f>
        <v>2018</v>
      </c>
      <c r="B1896" t="str">
        <f>T("FISICO                                            ")</f>
        <v xml:space="preserve">FISICO                                            </v>
      </c>
      <c r="C1896" t="str">
        <f>T("CARABANCHEL         ")</f>
        <v xml:space="preserve">CARABANCHEL         </v>
      </c>
      <c r="D1896" t="str">
        <f>T("SAN ISIDRO          ")</f>
        <v xml:space="preserve">SAN ISIDRO          </v>
      </c>
      <c r="E1896" t="str">
        <f>T("TU ")</f>
        <v xml:space="preserve">TU </v>
      </c>
      <c r="F1896" t="str">
        <f>T("TURISMOS       ")</f>
        <v xml:space="preserve">TURISMOS       </v>
      </c>
      <c r="G1896" t="str">
        <f>T("De 8 a 11,99 CABALLOS FISCALES                    ")</f>
        <v xml:space="preserve">De 8 a 11,99 CABALLOS FISCALES                    </v>
      </c>
      <c r="H1896" t="str">
        <f>T("DIESEL                                            ")</f>
        <v xml:space="preserve">DIESEL                                            </v>
      </c>
      <c r="I1896" s="1">
        <v>2230</v>
      </c>
    </row>
    <row r="1897" spans="1:9">
      <c r="A1897" t="str">
        <f>T("2018")</f>
        <v>2018</v>
      </c>
      <c r="B1897" t="str">
        <f>T("FISICO                                            ")</f>
        <v xml:space="preserve">FISICO                                            </v>
      </c>
      <c r="C1897" t="str">
        <f>T("CARABANCHEL         ")</f>
        <v xml:space="preserve">CARABANCHEL         </v>
      </c>
      <c r="D1897" t="str">
        <f>T("SAN ISIDRO          ")</f>
        <v xml:space="preserve">SAN ISIDRO          </v>
      </c>
      <c r="E1897" t="str">
        <f>T("TU ")</f>
        <v xml:space="preserve">TU </v>
      </c>
      <c r="F1897" t="str">
        <f>T("TURISMOS       ")</f>
        <v xml:space="preserve">TURISMOS       </v>
      </c>
      <c r="G1897" t="str">
        <f>T("De 12 a 15,99 CABALLOS FISCALES                   ")</f>
        <v xml:space="preserve">De 12 a 15,99 CABALLOS FISCALES                   </v>
      </c>
      <c r="H1897" t="str">
        <f>T("DIESEL                                            ")</f>
        <v xml:space="preserve">DIESEL                                            </v>
      </c>
      <c r="I1897" s="1">
        <v>4262</v>
      </c>
    </row>
    <row r="1898" spans="1:9">
      <c r="A1898" t="str">
        <f>T("2018")</f>
        <v>2018</v>
      </c>
      <c r="B1898" t="str">
        <f>T("FISICO                                            ")</f>
        <v xml:space="preserve">FISICO                                            </v>
      </c>
      <c r="C1898" t="str">
        <f>T("CARABANCHEL         ")</f>
        <v xml:space="preserve">CARABANCHEL         </v>
      </c>
      <c r="D1898" t="str">
        <f>T("SAN ISIDRO          ")</f>
        <v xml:space="preserve">SAN ISIDRO          </v>
      </c>
      <c r="E1898" t="str">
        <f>T("TU ")</f>
        <v xml:space="preserve">TU </v>
      </c>
      <c r="F1898" t="str">
        <f>T("TURISMOS       ")</f>
        <v xml:space="preserve">TURISMOS       </v>
      </c>
      <c r="G1898" t="str">
        <f>T("De 16 a 19,99 CABALLOS FISCALES                   ")</f>
        <v xml:space="preserve">De 16 a 19,99 CABALLOS FISCALES                   </v>
      </c>
      <c r="H1898" t="str">
        <f>T("DIESEL                                            ")</f>
        <v xml:space="preserve">DIESEL                                            </v>
      </c>
      <c r="I1898">
        <v>294</v>
      </c>
    </row>
    <row r="1899" spans="1:9">
      <c r="A1899" t="str">
        <f>T("2018")</f>
        <v>2018</v>
      </c>
      <c r="B1899" t="str">
        <f>T("FISICO                                            ")</f>
        <v xml:space="preserve">FISICO                                            </v>
      </c>
      <c r="C1899" t="str">
        <f>T("CARABANCHEL         ")</f>
        <v xml:space="preserve">CARABANCHEL         </v>
      </c>
      <c r="D1899" t="str">
        <f>T("SAN ISIDRO          ")</f>
        <v xml:space="preserve">SAN ISIDRO          </v>
      </c>
      <c r="E1899" t="str">
        <f>T("TU ")</f>
        <v xml:space="preserve">TU </v>
      </c>
      <c r="F1899" t="str">
        <f>T("TURISMOS       ")</f>
        <v xml:space="preserve">TURISMOS       </v>
      </c>
      <c r="G1899" t="str">
        <f>T("De 20 CABALLOS FISCALES en adelante               ")</f>
        <v xml:space="preserve">De 20 CABALLOS FISCALES en adelante               </v>
      </c>
      <c r="H1899" t="str">
        <f>T("DIESEL                                            ")</f>
        <v xml:space="preserve">DIESEL                                            </v>
      </c>
      <c r="I1899">
        <v>21</v>
      </c>
    </row>
    <row r="1900" spans="1:9">
      <c r="A1900" t="str">
        <f>T("2018")</f>
        <v>2018</v>
      </c>
      <c r="B1900" t="str">
        <f>T("FISICO                                            ")</f>
        <v xml:space="preserve">FISICO                                            </v>
      </c>
      <c r="C1900" t="str">
        <f>T("CARABANCHEL         ")</f>
        <v xml:space="preserve">CARABANCHEL         </v>
      </c>
      <c r="D1900" t="str">
        <f>T("VISTA ALEGRE        ")</f>
        <v xml:space="preserve">VISTA ALEGRE        </v>
      </c>
      <c r="E1900" t="str">
        <f>T("TU ")</f>
        <v xml:space="preserve">TU </v>
      </c>
      <c r="F1900" t="str">
        <f>T("TURISMOS       ")</f>
        <v xml:space="preserve">TURISMOS       </v>
      </c>
      <c r="G1900" t="str">
        <f>T("De menos de 8 CABALLOS FISCALES                   ")</f>
        <v xml:space="preserve">De menos de 8 CABALLOS FISCALES                   </v>
      </c>
      <c r="H1900" t="str">
        <f>T("DIESEL                                            ")</f>
        <v xml:space="preserve">DIESEL                                            </v>
      </c>
      <c r="I1900">
        <v>1</v>
      </c>
    </row>
    <row r="1901" spans="1:9">
      <c r="A1901" t="str">
        <f>T("2018")</f>
        <v>2018</v>
      </c>
      <c r="B1901" t="str">
        <f>T("FISICO                                            ")</f>
        <v xml:space="preserve">FISICO                                            </v>
      </c>
      <c r="C1901" t="str">
        <f>T("CARABANCHEL         ")</f>
        <v xml:space="preserve">CARABANCHEL         </v>
      </c>
      <c r="D1901" t="str">
        <f>T("VISTA ALEGRE        ")</f>
        <v xml:space="preserve">VISTA ALEGRE        </v>
      </c>
      <c r="E1901" t="str">
        <f>T("TU ")</f>
        <v xml:space="preserve">TU </v>
      </c>
      <c r="F1901" t="str">
        <f>T("TURISMOS       ")</f>
        <v xml:space="preserve">TURISMOS       </v>
      </c>
      <c r="G1901" t="str">
        <f>T("De 8 a 11,99 CABALLOS FISCALES                    ")</f>
        <v xml:space="preserve">De 8 a 11,99 CABALLOS FISCALES                    </v>
      </c>
      <c r="H1901" t="str">
        <f>T("DIESEL                                            ")</f>
        <v xml:space="preserve">DIESEL                                            </v>
      </c>
      <c r="I1901" s="1">
        <v>2632</v>
      </c>
    </row>
    <row r="1902" spans="1:9">
      <c r="A1902" t="str">
        <f>T("2018")</f>
        <v>2018</v>
      </c>
      <c r="B1902" t="str">
        <f>T("FISICO                                            ")</f>
        <v xml:space="preserve">FISICO                                            </v>
      </c>
      <c r="C1902" t="str">
        <f>T("CARABANCHEL         ")</f>
        <v xml:space="preserve">CARABANCHEL         </v>
      </c>
      <c r="D1902" t="str">
        <f>T("VISTA ALEGRE        ")</f>
        <v xml:space="preserve">VISTA ALEGRE        </v>
      </c>
      <c r="E1902" t="str">
        <f>T("TU ")</f>
        <v xml:space="preserve">TU </v>
      </c>
      <c r="F1902" t="str">
        <f>T("TURISMOS       ")</f>
        <v xml:space="preserve">TURISMOS       </v>
      </c>
      <c r="G1902" t="str">
        <f>T("De 12 a 15,99 CABALLOS FISCALES                   ")</f>
        <v xml:space="preserve">De 12 a 15,99 CABALLOS FISCALES                   </v>
      </c>
      <c r="H1902" t="str">
        <f>T("DIESEL                                            ")</f>
        <v xml:space="preserve">DIESEL                                            </v>
      </c>
      <c r="I1902" s="1">
        <v>4835</v>
      </c>
    </row>
    <row r="1903" spans="1:9">
      <c r="A1903" t="str">
        <f>T("2018")</f>
        <v>2018</v>
      </c>
      <c r="B1903" t="str">
        <f>T("FISICO                                            ")</f>
        <v xml:space="preserve">FISICO                                            </v>
      </c>
      <c r="C1903" t="str">
        <f>T("CARABANCHEL         ")</f>
        <v xml:space="preserve">CARABANCHEL         </v>
      </c>
      <c r="D1903" t="str">
        <f>T("VISTA ALEGRE        ")</f>
        <v xml:space="preserve">VISTA ALEGRE        </v>
      </c>
      <c r="E1903" t="str">
        <f>T("TU ")</f>
        <v xml:space="preserve">TU </v>
      </c>
      <c r="F1903" t="str">
        <f>T("TURISMOS       ")</f>
        <v xml:space="preserve">TURISMOS       </v>
      </c>
      <c r="G1903" t="str">
        <f>T("De 16 a 19,99 CABALLOS FISCALES                   ")</f>
        <v xml:space="preserve">De 16 a 19,99 CABALLOS FISCALES                   </v>
      </c>
      <c r="H1903" t="str">
        <f>T("DIESEL                                            ")</f>
        <v xml:space="preserve">DIESEL                                            </v>
      </c>
      <c r="I1903">
        <v>347</v>
      </c>
    </row>
    <row r="1904" spans="1:9">
      <c r="A1904" t="str">
        <f>T("2018")</f>
        <v>2018</v>
      </c>
      <c r="B1904" t="str">
        <f>T("FISICO                                            ")</f>
        <v xml:space="preserve">FISICO                                            </v>
      </c>
      <c r="C1904" t="str">
        <f>T("CARABANCHEL         ")</f>
        <v xml:space="preserve">CARABANCHEL         </v>
      </c>
      <c r="D1904" t="str">
        <f>T("VISTA ALEGRE        ")</f>
        <v xml:space="preserve">VISTA ALEGRE        </v>
      </c>
      <c r="E1904" t="str">
        <f>T("TU ")</f>
        <v xml:space="preserve">TU </v>
      </c>
      <c r="F1904" t="str">
        <f>T("TURISMOS       ")</f>
        <v xml:space="preserve">TURISMOS       </v>
      </c>
      <c r="G1904" t="str">
        <f>T("De 20 CABALLOS FISCALES en adelante               ")</f>
        <v xml:space="preserve">De 20 CABALLOS FISCALES en adelante               </v>
      </c>
      <c r="H1904" t="str">
        <f>T("DIESEL                                            ")</f>
        <v xml:space="preserve">DIESEL                                            </v>
      </c>
      <c r="I1904">
        <v>15</v>
      </c>
    </row>
    <row r="1905" spans="1:9">
      <c r="A1905" t="str">
        <f>T("2018")</f>
        <v>2018</v>
      </c>
      <c r="B1905" t="str">
        <f>T("FISICO                                            ")</f>
        <v xml:space="preserve">FISICO                                            </v>
      </c>
      <c r="C1905" t="str">
        <f>T("CARABANCHEL         ")</f>
        <v xml:space="preserve">CARABANCHEL         </v>
      </c>
      <c r="D1905" t="str">
        <f>T("PUERTA BONITA       ")</f>
        <v xml:space="preserve">PUERTA BONITA       </v>
      </c>
      <c r="E1905" t="str">
        <f>T("TU ")</f>
        <v xml:space="preserve">TU </v>
      </c>
      <c r="F1905" t="str">
        <f>T("TURISMOS       ")</f>
        <v xml:space="preserve">TURISMOS       </v>
      </c>
      <c r="G1905" t="str">
        <f>T("De menos de 8 CABALLOS FISCALES                   ")</f>
        <v xml:space="preserve">De menos de 8 CABALLOS FISCALES                   </v>
      </c>
      <c r="H1905" t="str">
        <f>T("DIESEL                                            ")</f>
        <v xml:space="preserve">DIESEL                                            </v>
      </c>
      <c r="I1905">
        <v>5</v>
      </c>
    </row>
    <row r="1906" spans="1:9">
      <c r="A1906" t="str">
        <f>T("2018")</f>
        <v>2018</v>
      </c>
      <c r="B1906" t="str">
        <f>T("FISICO                                            ")</f>
        <v xml:space="preserve">FISICO                                            </v>
      </c>
      <c r="C1906" t="str">
        <f>T("CARABANCHEL         ")</f>
        <v xml:space="preserve">CARABANCHEL         </v>
      </c>
      <c r="D1906" t="str">
        <f>T("PUERTA BONITA       ")</f>
        <v xml:space="preserve">PUERTA BONITA       </v>
      </c>
      <c r="E1906" t="str">
        <f>T("TU ")</f>
        <v xml:space="preserve">TU </v>
      </c>
      <c r="F1906" t="str">
        <f>T("TURISMOS       ")</f>
        <v xml:space="preserve">TURISMOS       </v>
      </c>
      <c r="G1906" t="str">
        <f>T("De 8 a 11,99 CABALLOS FISCALES                    ")</f>
        <v xml:space="preserve">De 8 a 11,99 CABALLOS FISCALES                    </v>
      </c>
      <c r="H1906" t="str">
        <f>T("DIESEL                                            ")</f>
        <v xml:space="preserve">DIESEL                                            </v>
      </c>
      <c r="I1906" s="1">
        <v>1831</v>
      </c>
    </row>
    <row r="1907" spans="1:9">
      <c r="A1907" t="str">
        <f>T("2018")</f>
        <v>2018</v>
      </c>
      <c r="B1907" t="str">
        <f>T("FISICO                                            ")</f>
        <v xml:space="preserve">FISICO                                            </v>
      </c>
      <c r="C1907" t="str">
        <f>T("CARABANCHEL         ")</f>
        <v xml:space="preserve">CARABANCHEL         </v>
      </c>
      <c r="D1907" t="str">
        <f>T("PUERTA BONITA       ")</f>
        <v xml:space="preserve">PUERTA BONITA       </v>
      </c>
      <c r="E1907" t="str">
        <f>T("TU ")</f>
        <v xml:space="preserve">TU </v>
      </c>
      <c r="F1907" t="str">
        <f>T("TURISMOS       ")</f>
        <v xml:space="preserve">TURISMOS       </v>
      </c>
      <c r="G1907" t="str">
        <f>T("De 12 a 15,99 CABALLOS FISCALES                   ")</f>
        <v xml:space="preserve">De 12 a 15,99 CABALLOS FISCALES                   </v>
      </c>
      <c r="H1907" t="str">
        <f>T("DIESEL                                            ")</f>
        <v xml:space="preserve">DIESEL                                            </v>
      </c>
      <c r="I1907" s="1">
        <v>3724</v>
      </c>
    </row>
    <row r="1908" spans="1:9">
      <c r="A1908" t="str">
        <f>T("2018")</f>
        <v>2018</v>
      </c>
      <c r="B1908" t="str">
        <f>T("FISICO                                            ")</f>
        <v xml:space="preserve">FISICO                                            </v>
      </c>
      <c r="C1908" t="str">
        <f>T("CARABANCHEL         ")</f>
        <v xml:space="preserve">CARABANCHEL         </v>
      </c>
      <c r="D1908" t="str">
        <f>T("PUERTA BONITA       ")</f>
        <v xml:space="preserve">PUERTA BONITA       </v>
      </c>
      <c r="E1908" t="str">
        <f>T("TU ")</f>
        <v xml:space="preserve">TU </v>
      </c>
      <c r="F1908" t="str">
        <f>T("TURISMOS       ")</f>
        <v xml:space="preserve">TURISMOS       </v>
      </c>
      <c r="G1908" t="str">
        <f>T("De 16 a 19,99 CABALLOS FISCALES                   ")</f>
        <v xml:space="preserve">De 16 a 19,99 CABALLOS FISCALES                   </v>
      </c>
      <c r="H1908" t="str">
        <f>T("DIESEL                                            ")</f>
        <v xml:space="preserve">DIESEL                                            </v>
      </c>
      <c r="I1908">
        <v>272</v>
      </c>
    </row>
    <row r="1909" spans="1:9">
      <c r="A1909" t="str">
        <f>T("2018")</f>
        <v>2018</v>
      </c>
      <c r="B1909" t="str">
        <f>T("FISICO                                            ")</f>
        <v xml:space="preserve">FISICO                                            </v>
      </c>
      <c r="C1909" t="str">
        <f>T("CARABANCHEL         ")</f>
        <v xml:space="preserve">CARABANCHEL         </v>
      </c>
      <c r="D1909" t="str">
        <f>T("PUERTA BONITA       ")</f>
        <v xml:space="preserve">PUERTA BONITA       </v>
      </c>
      <c r="E1909" t="str">
        <f>T("TU ")</f>
        <v xml:space="preserve">TU </v>
      </c>
      <c r="F1909" t="str">
        <f>T("TURISMOS       ")</f>
        <v xml:space="preserve">TURISMOS       </v>
      </c>
      <c r="G1909" t="str">
        <f>T("De 20 CABALLOS FISCALES en adelante               ")</f>
        <v xml:space="preserve">De 20 CABALLOS FISCALES en adelante               </v>
      </c>
      <c r="H1909" t="str">
        <f>T("DIESEL                                            ")</f>
        <v xml:space="preserve">DIESEL                                            </v>
      </c>
      <c r="I1909">
        <v>13</v>
      </c>
    </row>
    <row r="1910" spans="1:9">
      <c r="A1910" t="str">
        <f>T("2018")</f>
        <v>2018</v>
      </c>
      <c r="B1910" t="str">
        <f>T("FISICO                                            ")</f>
        <v xml:space="preserve">FISICO                                            </v>
      </c>
      <c r="C1910" t="str">
        <f>T("CARABANCHEL         ")</f>
        <v xml:space="preserve">CARABANCHEL         </v>
      </c>
      <c r="D1910" t="str">
        <f>T("BUENAVISTA          ")</f>
        <v xml:space="preserve">BUENAVISTA          </v>
      </c>
      <c r="E1910" t="str">
        <f>T("TU ")</f>
        <v xml:space="preserve">TU </v>
      </c>
      <c r="F1910" t="str">
        <f>T("TURISMOS       ")</f>
        <v xml:space="preserve">TURISMOS       </v>
      </c>
      <c r="G1910" t="str">
        <f>T("De menos de 8 CABALLOS FISCALES                   ")</f>
        <v xml:space="preserve">De menos de 8 CABALLOS FISCALES                   </v>
      </c>
      <c r="H1910" t="str">
        <f>T("DIESEL                                            ")</f>
        <v xml:space="preserve">DIESEL                                            </v>
      </c>
      <c r="I1910">
        <v>6</v>
      </c>
    </row>
    <row r="1911" spans="1:9">
      <c r="A1911" t="str">
        <f>T("2018")</f>
        <v>2018</v>
      </c>
      <c r="B1911" t="str">
        <f>T("FISICO                                            ")</f>
        <v xml:space="preserve">FISICO                                            </v>
      </c>
      <c r="C1911" t="str">
        <f>T("CARABANCHEL         ")</f>
        <v xml:space="preserve">CARABANCHEL         </v>
      </c>
      <c r="D1911" t="str">
        <f>T("BUENAVISTA          ")</f>
        <v xml:space="preserve">BUENAVISTA          </v>
      </c>
      <c r="E1911" t="str">
        <f>T("TU ")</f>
        <v xml:space="preserve">TU </v>
      </c>
      <c r="F1911" t="str">
        <f>T("TURISMOS       ")</f>
        <v xml:space="preserve">TURISMOS       </v>
      </c>
      <c r="G1911" t="str">
        <f>T("De 8 a 11,99 CABALLOS FISCALES                    ")</f>
        <v xml:space="preserve">De 8 a 11,99 CABALLOS FISCALES                    </v>
      </c>
      <c r="H1911" t="str">
        <f>T("DIESEL                                            ")</f>
        <v xml:space="preserve">DIESEL                                            </v>
      </c>
      <c r="I1911" s="1">
        <v>3278</v>
      </c>
    </row>
    <row r="1912" spans="1:9">
      <c r="A1912" t="str">
        <f>T("2018")</f>
        <v>2018</v>
      </c>
      <c r="B1912" t="str">
        <f>T("FISICO                                            ")</f>
        <v xml:space="preserve">FISICO                                            </v>
      </c>
      <c r="C1912" t="str">
        <f>T("CARABANCHEL         ")</f>
        <v xml:space="preserve">CARABANCHEL         </v>
      </c>
      <c r="D1912" t="str">
        <f>T("BUENAVISTA          ")</f>
        <v xml:space="preserve">BUENAVISTA          </v>
      </c>
      <c r="E1912" t="str">
        <f>T("TU ")</f>
        <v xml:space="preserve">TU </v>
      </c>
      <c r="F1912" t="str">
        <f>T("TURISMOS       ")</f>
        <v xml:space="preserve">TURISMOS       </v>
      </c>
      <c r="G1912" t="str">
        <f>T("De 12 a 15,99 CABALLOS FISCALES                   ")</f>
        <v xml:space="preserve">De 12 a 15,99 CABALLOS FISCALES                   </v>
      </c>
      <c r="H1912" t="str">
        <f>T("DIESEL                                            ")</f>
        <v xml:space="preserve">DIESEL                                            </v>
      </c>
      <c r="I1912" s="1">
        <v>6042</v>
      </c>
    </row>
    <row r="1913" spans="1:9">
      <c r="A1913" t="str">
        <f>T("2018")</f>
        <v>2018</v>
      </c>
      <c r="B1913" t="str">
        <f>T("FISICO                                            ")</f>
        <v xml:space="preserve">FISICO                                            </v>
      </c>
      <c r="C1913" t="str">
        <f>T("CARABANCHEL         ")</f>
        <v xml:space="preserve">CARABANCHEL         </v>
      </c>
      <c r="D1913" t="str">
        <f>T("BUENAVISTA          ")</f>
        <v xml:space="preserve">BUENAVISTA          </v>
      </c>
      <c r="E1913" t="str">
        <f>T("TU ")</f>
        <v xml:space="preserve">TU </v>
      </c>
      <c r="F1913" t="str">
        <f>T("TURISMOS       ")</f>
        <v xml:space="preserve">TURISMOS       </v>
      </c>
      <c r="G1913" t="str">
        <f>T("De 16 a 19,99 CABALLOS FISCALES                   ")</f>
        <v xml:space="preserve">De 16 a 19,99 CABALLOS FISCALES                   </v>
      </c>
      <c r="H1913" t="str">
        <f>T("DIESEL                                            ")</f>
        <v xml:space="preserve">DIESEL                                            </v>
      </c>
      <c r="I1913">
        <v>342</v>
      </c>
    </row>
    <row r="1914" spans="1:9">
      <c r="A1914" t="str">
        <f>T("2018")</f>
        <v>2018</v>
      </c>
      <c r="B1914" t="str">
        <f>T("FISICO                                            ")</f>
        <v xml:space="preserve">FISICO                                            </v>
      </c>
      <c r="C1914" t="str">
        <f>T("CARABANCHEL         ")</f>
        <v xml:space="preserve">CARABANCHEL         </v>
      </c>
      <c r="D1914" t="str">
        <f>T("BUENAVISTA          ")</f>
        <v xml:space="preserve">BUENAVISTA          </v>
      </c>
      <c r="E1914" t="str">
        <f>T("TU ")</f>
        <v xml:space="preserve">TU </v>
      </c>
      <c r="F1914" t="str">
        <f>T("TURISMOS       ")</f>
        <v xml:space="preserve">TURISMOS       </v>
      </c>
      <c r="G1914" t="str">
        <f>T("De 20 CABALLOS FISCALES en adelante               ")</f>
        <v xml:space="preserve">De 20 CABALLOS FISCALES en adelante               </v>
      </c>
      <c r="H1914" t="str">
        <f>T("DIESEL                                            ")</f>
        <v xml:space="preserve">DIESEL                                            </v>
      </c>
      <c r="I1914">
        <v>18</v>
      </c>
    </row>
    <row r="1915" spans="1:9">
      <c r="A1915" t="str">
        <f>T("2018")</f>
        <v>2018</v>
      </c>
      <c r="B1915" t="str">
        <f>T("FISICO                                            ")</f>
        <v xml:space="preserve">FISICO                                            </v>
      </c>
      <c r="C1915" t="str">
        <f>T("CARABANCHEL         ")</f>
        <v xml:space="preserve">CARABANCHEL         </v>
      </c>
      <c r="D1915" t="str">
        <f>T("ABRANTES            ")</f>
        <v xml:space="preserve">ABRANTES            </v>
      </c>
      <c r="E1915" t="str">
        <f>T("TU ")</f>
        <v xml:space="preserve">TU </v>
      </c>
      <c r="F1915" t="str">
        <f>T("TURISMOS       ")</f>
        <v xml:space="preserve">TURISMOS       </v>
      </c>
      <c r="G1915" t="str">
        <f>T("De menos de 8 CABALLOS FISCALES                   ")</f>
        <v xml:space="preserve">De menos de 8 CABALLOS FISCALES                   </v>
      </c>
      <c r="H1915" t="str">
        <f>T("DIESEL                                            ")</f>
        <v xml:space="preserve">DIESEL                                            </v>
      </c>
      <c r="I1915">
        <v>3</v>
      </c>
    </row>
    <row r="1916" spans="1:9">
      <c r="A1916" t="str">
        <f>T("2018")</f>
        <v>2018</v>
      </c>
      <c r="B1916" t="str">
        <f>T("FISICO                                            ")</f>
        <v xml:space="preserve">FISICO                                            </v>
      </c>
      <c r="C1916" t="str">
        <f>T("CARABANCHEL         ")</f>
        <v xml:space="preserve">CARABANCHEL         </v>
      </c>
      <c r="D1916" t="str">
        <f>T("ABRANTES            ")</f>
        <v xml:space="preserve">ABRANTES            </v>
      </c>
      <c r="E1916" t="str">
        <f>T("TU ")</f>
        <v xml:space="preserve">TU </v>
      </c>
      <c r="F1916" t="str">
        <f>T("TURISMOS       ")</f>
        <v xml:space="preserve">TURISMOS       </v>
      </c>
      <c r="G1916" t="str">
        <f>T("De 8 a 11,99 CABALLOS FISCALES                    ")</f>
        <v xml:space="preserve">De 8 a 11,99 CABALLOS FISCALES                    </v>
      </c>
      <c r="H1916" t="str">
        <f>T("DIESEL                                            ")</f>
        <v xml:space="preserve">DIESEL                                            </v>
      </c>
      <c r="I1916" s="1">
        <v>1912</v>
      </c>
    </row>
    <row r="1917" spans="1:9">
      <c r="A1917" t="str">
        <f>T("2018")</f>
        <v>2018</v>
      </c>
      <c r="B1917" t="str">
        <f>T("FISICO                                            ")</f>
        <v xml:space="preserve">FISICO                                            </v>
      </c>
      <c r="C1917" t="str">
        <f>T("CARABANCHEL         ")</f>
        <v xml:space="preserve">CARABANCHEL         </v>
      </c>
      <c r="D1917" t="str">
        <f>T("ABRANTES            ")</f>
        <v xml:space="preserve">ABRANTES            </v>
      </c>
      <c r="E1917" t="str">
        <f>T("TU ")</f>
        <v xml:space="preserve">TU </v>
      </c>
      <c r="F1917" t="str">
        <f>T("TURISMOS       ")</f>
        <v xml:space="preserve">TURISMOS       </v>
      </c>
      <c r="G1917" t="str">
        <f>T("De 12 a 15,99 CABALLOS FISCALES                   ")</f>
        <v xml:space="preserve">De 12 a 15,99 CABALLOS FISCALES                   </v>
      </c>
      <c r="H1917" t="str">
        <f>T("DIESEL                                            ")</f>
        <v xml:space="preserve">DIESEL                                            </v>
      </c>
      <c r="I1917" s="1">
        <v>3590</v>
      </c>
    </row>
    <row r="1918" spans="1:9">
      <c r="A1918" t="str">
        <f>T("2018")</f>
        <v>2018</v>
      </c>
      <c r="B1918" t="str">
        <f>T("FISICO                                            ")</f>
        <v xml:space="preserve">FISICO                                            </v>
      </c>
      <c r="C1918" t="str">
        <f>T("CARABANCHEL         ")</f>
        <v xml:space="preserve">CARABANCHEL         </v>
      </c>
      <c r="D1918" t="str">
        <f>T("ABRANTES            ")</f>
        <v xml:space="preserve">ABRANTES            </v>
      </c>
      <c r="E1918" t="str">
        <f>T("TU ")</f>
        <v xml:space="preserve">TU </v>
      </c>
      <c r="F1918" t="str">
        <f>T("TURISMOS       ")</f>
        <v xml:space="preserve">TURISMOS       </v>
      </c>
      <c r="G1918" t="str">
        <f>T("De 16 a 19,99 CABALLOS FISCALES                   ")</f>
        <v xml:space="preserve">De 16 a 19,99 CABALLOS FISCALES                   </v>
      </c>
      <c r="H1918" t="str">
        <f>T("DIESEL                                            ")</f>
        <v xml:space="preserve">DIESEL                                            </v>
      </c>
      <c r="I1918">
        <v>238</v>
      </c>
    </row>
    <row r="1919" spans="1:9">
      <c r="A1919" t="str">
        <f>T("2018")</f>
        <v>2018</v>
      </c>
      <c r="B1919" t="str">
        <f>T("FISICO                                            ")</f>
        <v xml:space="preserve">FISICO                                            </v>
      </c>
      <c r="C1919" t="str">
        <f>T("CARABANCHEL         ")</f>
        <v xml:space="preserve">CARABANCHEL         </v>
      </c>
      <c r="D1919" t="str">
        <f>T("ABRANTES            ")</f>
        <v xml:space="preserve">ABRANTES            </v>
      </c>
      <c r="E1919" t="str">
        <f>T("TU ")</f>
        <v xml:space="preserve">TU </v>
      </c>
      <c r="F1919" t="str">
        <f>T("TURISMOS       ")</f>
        <v xml:space="preserve">TURISMOS       </v>
      </c>
      <c r="G1919" t="str">
        <f>T("De 20 CABALLOS FISCALES en adelante               ")</f>
        <v xml:space="preserve">De 20 CABALLOS FISCALES en adelante               </v>
      </c>
      <c r="H1919" t="str">
        <f>T("DIESEL                                            ")</f>
        <v xml:space="preserve">DIESEL                                            </v>
      </c>
      <c r="I1919">
        <v>14</v>
      </c>
    </row>
    <row r="1920" spans="1:9">
      <c r="A1920" t="str">
        <f>T("2018")</f>
        <v>2018</v>
      </c>
      <c r="B1920" t="str">
        <f>T("JURIDICO                                          ")</f>
        <v xml:space="preserve">JURIDICO                                          </v>
      </c>
      <c r="C1920" t="str">
        <f>T("CARABANCHEL         ")</f>
        <v xml:space="preserve">CARABANCHEL         </v>
      </c>
      <c r="D1920" t="str">
        <f>T("SIN BARRIO          ")</f>
        <v xml:space="preserve">SIN BARRIO          </v>
      </c>
      <c r="E1920" t="str">
        <f>T("TU ")</f>
        <v xml:space="preserve">TU </v>
      </c>
      <c r="F1920" t="str">
        <f>T("TURISMOS       ")</f>
        <v xml:space="preserve">TURISMOS       </v>
      </c>
      <c r="G1920" t="str">
        <f>T("De 8 a 11,99 CABALLOS FISCALES                    ")</f>
        <v xml:space="preserve">De 8 a 11,99 CABALLOS FISCALES                    </v>
      </c>
      <c r="H1920" t="str">
        <f>T("DIESEL                                            ")</f>
        <v xml:space="preserve">DIESEL                                            </v>
      </c>
      <c r="I1920">
        <v>4</v>
      </c>
    </row>
    <row r="1921" spans="1:9">
      <c r="A1921" t="str">
        <f>T("2018")</f>
        <v>2018</v>
      </c>
      <c r="B1921" t="str">
        <f>T("JURIDICO                                          ")</f>
        <v xml:space="preserve">JURIDICO                                          </v>
      </c>
      <c r="C1921" t="str">
        <f>T("CARABANCHEL         ")</f>
        <v xml:space="preserve">CARABANCHEL         </v>
      </c>
      <c r="D1921" t="str">
        <f>T("SIN BARRIO          ")</f>
        <v xml:space="preserve">SIN BARRIO          </v>
      </c>
      <c r="E1921" t="str">
        <f>T("TU ")</f>
        <v xml:space="preserve">TU </v>
      </c>
      <c r="F1921" t="str">
        <f>T("TURISMOS       ")</f>
        <v xml:space="preserve">TURISMOS       </v>
      </c>
      <c r="G1921" t="str">
        <f>T("De 12 a 15,99 CABALLOS FISCALES                   ")</f>
        <v xml:space="preserve">De 12 a 15,99 CABALLOS FISCALES                   </v>
      </c>
      <c r="H1921" t="str">
        <f>T("DIESEL                                            ")</f>
        <v xml:space="preserve">DIESEL                                            </v>
      </c>
      <c r="I1921">
        <v>11</v>
      </c>
    </row>
    <row r="1922" spans="1:9">
      <c r="A1922" t="str">
        <f>T("2018")</f>
        <v>2018</v>
      </c>
      <c r="B1922" t="str">
        <f>T("JURIDICO                                          ")</f>
        <v xml:space="preserve">JURIDICO                                          </v>
      </c>
      <c r="C1922" t="str">
        <f>T("CARABANCHEL         ")</f>
        <v xml:space="preserve">CARABANCHEL         </v>
      </c>
      <c r="D1922" t="str">
        <f>T("COMILLAS            ")</f>
        <v xml:space="preserve">COMILLAS            </v>
      </c>
      <c r="E1922" t="str">
        <f>T("TU ")</f>
        <v xml:space="preserve">TU </v>
      </c>
      <c r="F1922" t="str">
        <f>T("TURISMOS       ")</f>
        <v xml:space="preserve">TURISMOS       </v>
      </c>
      <c r="G1922" t="str">
        <f>T("De menos de 8 CABALLOS FISCALES                   ")</f>
        <v xml:space="preserve">De menos de 8 CABALLOS FISCALES                   </v>
      </c>
      <c r="H1922" t="str">
        <f>T("DIESEL                                            ")</f>
        <v xml:space="preserve">DIESEL                                            </v>
      </c>
      <c r="I1922">
        <v>1</v>
      </c>
    </row>
    <row r="1923" spans="1:9">
      <c r="A1923" t="str">
        <f>T("2018")</f>
        <v>2018</v>
      </c>
      <c r="B1923" t="str">
        <f>T("JURIDICO                                          ")</f>
        <v xml:space="preserve">JURIDICO                                          </v>
      </c>
      <c r="C1923" t="str">
        <f>T("CARABANCHEL         ")</f>
        <v xml:space="preserve">CARABANCHEL         </v>
      </c>
      <c r="D1923" t="str">
        <f>T("COMILLAS            ")</f>
        <v xml:space="preserve">COMILLAS            </v>
      </c>
      <c r="E1923" t="str">
        <f>T("TU ")</f>
        <v xml:space="preserve">TU </v>
      </c>
      <c r="F1923" t="str">
        <f>T("TURISMOS       ")</f>
        <v xml:space="preserve">TURISMOS       </v>
      </c>
      <c r="G1923" t="str">
        <f>T("De 8 a 11,99 CABALLOS FISCALES                    ")</f>
        <v xml:space="preserve">De 8 a 11,99 CABALLOS FISCALES                    </v>
      </c>
      <c r="H1923" t="str">
        <f>T("DIESEL                                            ")</f>
        <v xml:space="preserve">DIESEL                                            </v>
      </c>
      <c r="I1923">
        <v>90</v>
      </c>
    </row>
    <row r="1924" spans="1:9">
      <c r="A1924" t="str">
        <f>T("2018")</f>
        <v>2018</v>
      </c>
      <c r="B1924" t="str">
        <f>T("JURIDICO                                          ")</f>
        <v xml:space="preserve">JURIDICO                                          </v>
      </c>
      <c r="C1924" t="str">
        <f>T("CARABANCHEL         ")</f>
        <v xml:space="preserve">CARABANCHEL         </v>
      </c>
      <c r="D1924" t="str">
        <f>T("COMILLAS            ")</f>
        <v xml:space="preserve">COMILLAS            </v>
      </c>
      <c r="E1924" t="str">
        <f>T("TU ")</f>
        <v xml:space="preserve">TU </v>
      </c>
      <c r="F1924" t="str">
        <f>T("TURISMOS       ")</f>
        <v xml:space="preserve">TURISMOS       </v>
      </c>
      <c r="G1924" t="str">
        <f>T("De 12 a 15,99 CABALLOS FISCALES                   ")</f>
        <v xml:space="preserve">De 12 a 15,99 CABALLOS FISCALES                   </v>
      </c>
      <c r="H1924" t="str">
        <f>T("DIESEL                                            ")</f>
        <v xml:space="preserve">DIESEL                                            </v>
      </c>
      <c r="I1924">
        <v>190</v>
      </c>
    </row>
    <row r="1925" spans="1:9">
      <c r="A1925" t="str">
        <f>T("2018")</f>
        <v>2018</v>
      </c>
      <c r="B1925" t="str">
        <f>T("JURIDICO                                          ")</f>
        <v xml:space="preserve">JURIDICO                                          </v>
      </c>
      <c r="C1925" t="str">
        <f>T("CARABANCHEL         ")</f>
        <v xml:space="preserve">CARABANCHEL         </v>
      </c>
      <c r="D1925" t="str">
        <f>T("COMILLAS            ")</f>
        <v xml:space="preserve">COMILLAS            </v>
      </c>
      <c r="E1925" t="str">
        <f>T("TU ")</f>
        <v xml:space="preserve">TU </v>
      </c>
      <c r="F1925" t="str">
        <f>T("TURISMOS       ")</f>
        <v xml:space="preserve">TURISMOS       </v>
      </c>
      <c r="G1925" t="str">
        <f>T("De 16 a 19,99 CABALLOS FISCALES                   ")</f>
        <v xml:space="preserve">De 16 a 19,99 CABALLOS FISCALES                   </v>
      </c>
      <c r="H1925" t="str">
        <f>T("DIESEL                                            ")</f>
        <v xml:space="preserve">DIESEL                                            </v>
      </c>
      <c r="I1925">
        <v>52</v>
      </c>
    </row>
    <row r="1926" spans="1:9">
      <c r="A1926" t="str">
        <f>T("2018")</f>
        <v>2018</v>
      </c>
      <c r="B1926" t="str">
        <f>T("JURIDICO                                          ")</f>
        <v xml:space="preserve">JURIDICO                                          </v>
      </c>
      <c r="C1926" t="str">
        <f>T("CARABANCHEL         ")</f>
        <v xml:space="preserve">CARABANCHEL         </v>
      </c>
      <c r="D1926" t="str">
        <f>T("COMILLAS            ")</f>
        <v xml:space="preserve">COMILLAS            </v>
      </c>
      <c r="E1926" t="str">
        <f>T("TU ")</f>
        <v xml:space="preserve">TU </v>
      </c>
      <c r="F1926" t="str">
        <f>T("TURISMOS       ")</f>
        <v xml:space="preserve">TURISMOS       </v>
      </c>
      <c r="G1926" t="str">
        <f>T("De 20 CABALLOS FISCALES en adelante               ")</f>
        <v xml:space="preserve">De 20 CABALLOS FISCALES en adelante               </v>
      </c>
      <c r="H1926" t="str">
        <f>T("DIESEL                                            ")</f>
        <v xml:space="preserve">DIESEL                                            </v>
      </c>
      <c r="I1926">
        <v>4</v>
      </c>
    </row>
    <row r="1927" spans="1:9">
      <c r="A1927" t="str">
        <f>T("2018")</f>
        <v>2018</v>
      </c>
      <c r="B1927" t="str">
        <f>T("JURIDICO                                          ")</f>
        <v xml:space="preserve">JURIDICO                                          </v>
      </c>
      <c r="C1927" t="str">
        <f>T("CARABANCHEL         ")</f>
        <v xml:space="preserve">CARABANCHEL         </v>
      </c>
      <c r="D1927" t="str">
        <f>T("OPAÑEL              ")</f>
        <v xml:space="preserve">OPAÑEL              </v>
      </c>
      <c r="E1927" t="str">
        <f>T("TU ")</f>
        <v xml:space="preserve">TU </v>
      </c>
      <c r="F1927" t="str">
        <f>T("TURISMOS       ")</f>
        <v xml:space="preserve">TURISMOS       </v>
      </c>
      <c r="G1927" t="str">
        <f>T("De menos de 8 CABALLOS FISCALES                   ")</f>
        <v xml:space="preserve">De menos de 8 CABALLOS FISCALES                   </v>
      </c>
      <c r="H1927" t="str">
        <f>T("DIESEL                                            ")</f>
        <v xml:space="preserve">DIESEL                                            </v>
      </c>
      <c r="I1927">
        <v>1</v>
      </c>
    </row>
    <row r="1928" spans="1:9">
      <c r="A1928" t="str">
        <f>T("2018")</f>
        <v>2018</v>
      </c>
      <c r="B1928" t="str">
        <f>T("JURIDICO                                          ")</f>
        <v xml:space="preserve">JURIDICO                                          </v>
      </c>
      <c r="C1928" t="str">
        <f>T("CARABANCHEL         ")</f>
        <v xml:space="preserve">CARABANCHEL         </v>
      </c>
      <c r="D1928" t="str">
        <f>T("OPAÑEL              ")</f>
        <v xml:space="preserve">OPAÑEL              </v>
      </c>
      <c r="E1928" t="str">
        <f>T("TU ")</f>
        <v xml:space="preserve">TU </v>
      </c>
      <c r="F1928" t="str">
        <f>T("TURISMOS       ")</f>
        <v xml:space="preserve">TURISMOS       </v>
      </c>
      <c r="G1928" t="str">
        <f>T("De 8 a 11,99 CABALLOS FISCALES                    ")</f>
        <v xml:space="preserve">De 8 a 11,99 CABALLOS FISCALES                    </v>
      </c>
      <c r="H1928" t="str">
        <f>T("DIESEL                                            ")</f>
        <v xml:space="preserve">DIESEL                                            </v>
      </c>
      <c r="I1928">
        <v>116</v>
      </c>
    </row>
    <row r="1929" spans="1:9">
      <c r="A1929" t="str">
        <f>T("2018")</f>
        <v>2018</v>
      </c>
      <c r="B1929" t="str">
        <f>T("JURIDICO                                          ")</f>
        <v xml:space="preserve">JURIDICO                                          </v>
      </c>
      <c r="C1929" t="str">
        <f>T("CARABANCHEL         ")</f>
        <v xml:space="preserve">CARABANCHEL         </v>
      </c>
      <c r="D1929" t="str">
        <f>T("OPAÑEL              ")</f>
        <v xml:space="preserve">OPAÑEL              </v>
      </c>
      <c r="E1929" t="str">
        <f>T("TU ")</f>
        <v xml:space="preserve">TU </v>
      </c>
      <c r="F1929" t="str">
        <f>T("TURISMOS       ")</f>
        <v xml:space="preserve">TURISMOS       </v>
      </c>
      <c r="G1929" t="str">
        <f>T("De 12 a 15,99 CABALLOS FISCALES                   ")</f>
        <v xml:space="preserve">De 12 a 15,99 CABALLOS FISCALES                   </v>
      </c>
      <c r="H1929" t="str">
        <f>T("DIESEL                                            ")</f>
        <v xml:space="preserve">DIESEL                                            </v>
      </c>
      <c r="I1929">
        <v>233</v>
      </c>
    </row>
    <row r="1930" spans="1:9">
      <c r="A1930" t="str">
        <f>T("2018")</f>
        <v>2018</v>
      </c>
      <c r="B1930" t="str">
        <f>T("JURIDICO                                          ")</f>
        <v xml:space="preserve">JURIDICO                                          </v>
      </c>
      <c r="C1930" t="str">
        <f>T("CARABANCHEL         ")</f>
        <v xml:space="preserve">CARABANCHEL         </v>
      </c>
      <c r="D1930" t="str">
        <f>T("OPAÑEL              ")</f>
        <v xml:space="preserve">OPAÑEL              </v>
      </c>
      <c r="E1930" t="str">
        <f>T("TU ")</f>
        <v xml:space="preserve">TU </v>
      </c>
      <c r="F1930" t="str">
        <f>T("TURISMOS       ")</f>
        <v xml:space="preserve">TURISMOS       </v>
      </c>
      <c r="G1930" t="str">
        <f>T("De 16 a 19,99 CABALLOS FISCALES                   ")</f>
        <v xml:space="preserve">De 16 a 19,99 CABALLOS FISCALES                   </v>
      </c>
      <c r="H1930" t="str">
        <f>T("DIESEL                                            ")</f>
        <v xml:space="preserve">DIESEL                                            </v>
      </c>
      <c r="I1930">
        <v>63</v>
      </c>
    </row>
    <row r="1931" spans="1:9">
      <c r="A1931" t="str">
        <f>T("2018")</f>
        <v>2018</v>
      </c>
      <c r="B1931" t="str">
        <f>T("JURIDICO                                          ")</f>
        <v xml:space="preserve">JURIDICO                                          </v>
      </c>
      <c r="C1931" t="str">
        <f>T("CARABANCHEL         ")</f>
        <v xml:space="preserve">CARABANCHEL         </v>
      </c>
      <c r="D1931" t="str">
        <f>T("OPAÑEL              ")</f>
        <v xml:space="preserve">OPAÑEL              </v>
      </c>
      <c r="E1931" t="str">
        <f>T("TU ")</f>
        <v xml:space="preserve">TU </v>
      </c>
      <c r="F1931" t="str">
        <f>T("TURISMOS       ")</f>
        <v xml:space="preserve">TURISMOS       </v>
      </c>
      <c r="G1931" t="str">
        <f>T("De 20 CABALLOS FISCALES en adelante               ")</f>
        <v xml:space="preserve">De 20 CABALLOS FISCALES en adelante               </v>
      </c>
      <c r="H1931" t="str">
        <f>T("DIESEL                                            ")</f>
        <v xml:space="preserve">DIESEL                                            </v>
      </c>
      <c r="I1931">
        <v>7</v>
      </c>
    </row>
    <row r="1932" spans="1:9">
      <c r="A1932" t="str">
        <f>T("2018")</f>
        <v>2018</v>
      </c>
      <c r="B1932" t="str">
        <f>T("JURIDICO                                          ")</f>
        <v xml:space="preserve">JURIDICO                                          </v>
      </c>
      <c r="C1932" t="str">
        <f>T("CARABANCHEL         ")</f>
        <v xml:space="preserve">CARABANCHEL         </v>
      </c>
      <c r="D1932" t="str">
        <f>T("SAN ISIDRO          ")</f>
        <v xml:space="preserve">SAN ISIDRO          </v>
      </c>
      <c r="E1932" t="str">
        <f>T("TU ")</f>
        <v xml:space="preserve">TU </v>
      </c>
      <c r="F1932" t="str">
        <f>T("TURISMOS       ")</f>
        <v xml:space="preserve">TURISMOS       </v>
      </c>
      <c r="G1932" t="str">
        <f>T("De menos de 8 CABALLOS FISCALES                   ")</f>
        <v xml:space="preserve">De menos de 8 CABALLOS FISCALES                   </v>
      </c>
      <c r="H1932" t="str">
        <f>T("DIESEL                                            ")</f>
        <v xml:space="preserve">DIESEL                                            </v>
      </c>
      <c r="I1932">
        <v>2</v>
      </c>
    </row>
    <row r="1933" spans="1:9">
      <c r="A1933" t="str">
        <f>T("2018")</f>
        <v>2018</v>
      </c>
      <c r="B1933" t="str">
        <f>T("JURIDICO                                          ")</f>
        <v xml:space="preserve">JURIDICO                                          </v>
      </c>
      <c r="C1933" t="str">
        <f>T("CARABANCHEL         ")</f>
        <v xml:space="preserve">CARABANCHEL         </v>
      </c>
      <c r="D1933" t="str">
        <f>T("SAN ISIDRO          ")</f>
        <v xml:space="preserve">SAN ISIDRO          </v>
      </c>
      <c r="E1933" t="str">
        <f>T("TU ")</f>
        <v xml:space="preserve">TU </v>
      </c>
      <c r="F1933" t="str">
        <f>T("TURISMOS       ")</f>
        <v xml:space="preserve">TURISMOS       </v>
      </c>
      <c r="G1933" t="str">
        <f>T("De 8 a 11,99 CABALLOS FISCALES                    ")</f>
        <v xml:space="preserve">De 8 a 11,99 CABALLOS FISCALES                    </v>
      </c>
      <c r="H1933" t="str">
        <f>T("DIESEL                                            ")</f>
        <v xml:space="preserve">DIESEL                                            </v>
      </c>
      <c r="I1933">
        <v>100</v>
      </c>
    </row>
    <row r="1934" spans="1:9">
      <c r="A1934" t="str">
        <f>T("2018")</f>
        <v>2018</v>
      </c>
      <c r="B1934" t="str">
        <f>T("JURIDICO                                          ")</f>
        <v xml:space="preserve">JURIDICO                                          </v>
      </c>
      <c r="C1934" t="str">
        <f>T("CARABANCHEL         ")</f>
        <v xml:space="preserve">CARABANCHEL         </v>
      </c>
      <c r="D1934" t="str">
        <f>T("SAN ISIDRO          ")</f>
        <v xml:space="preserve">SAN ISIDRO          </v>
      </c>
      <c r="E1934" t="str">
        <f>T("TU ")</f>
        <v xml:space="preserve">TU </v>
      </c>
      <c r="F1934" t="str">
        <f>T("TURISMOS       ")</f>
        <v xml:space="preserve">TURISMOS       </v>
      </c>
      <c r="G1934" t="str">
        <f>T("De 12 a 15,99 CABALLOS FISCALES                   ")</f>
        <v xml:space="preserve">De 12 a 15,99 CABALLOS FISCALES                   </v>
      </c>
      <c r="H1934" t="str">
        <f>T("DIESEL                                            ")</f>
        <v xml:space="preserve">DIESEL                                            </v>
      </c>
      <c r="I1934">
        <v>226</v>
      </c>
    </row>
    <row r="1935" spans="1:9">
      <c r="A1935" t="str">
        <f>T("2018")</f>
        <v>2018</v>
      </c>
      <c r="B1935" t="str">
        <f>T("JURIDICO                                          ")</f>
        <v xml:space="preserve">JURIDICO                                          </v>
      </c>
      <c r="C1935" t="str">
        <f>T("CARABANCHEL         ")</f>
        <v xml:space="preserve">CARABANCHEL         </v>
      </c>
      <c r="D1935" t="str">
        <f>T("SAN ISIDRO          ")</f>
        <v xml:space="preserve">SAN ISIDRO          </v>
      </c>
      <c r="E1935" t="str">
        <f>T("TU ")</f>
        <v xml:space="preserve">TU </v>
      </c>
      <c r="F1935" t="str">
        <f>T("TURISMOS       ")</f>
        <v xml:space="preserve">TURISMOS       </v>
      </c>
      <c r="G1935" t="str">
        <f>T("De 16 a 19,99 CABALLOS FISCALES                   ")</f>
        <v xml:space="preserve">De 16 a 19,99 CABALLOS FISCALES                   </v>
      </c>
      <c r="H1935" t="str">
        <f>T("DIESEL                                            ")</f>
        <v xml:space="preserve">DIESEL                                            </v>
      </c>
      <c r="I1935">
        <v>60</v>
      </c>
    </row>
    <row r="1936" spans="1:9">
      <c r="A1936" t="str">
        <f>T("2018")</f>
        <v>2018</v>
      </c>
      <c r="B1936" t="str">
        <f>T("JURIDICO                                          ")</f>
        <v xml:space="preserve">JURIDICO                                          </v>
      </c>
      <c r="C1936" t="str">
        <f>T("CARABANCHEL         ")</f>
        <v xml:space="preserve">CARABANCHEL         </v>
      </c>
      <c r="D1936" t="str">
        <f>T("SAN ISIDRO          ")</f>
        <v xml:space="preserve">SAN ISIDRO          </v>
      </c>
      <c r="E1936" t="str">
        <f>T("TU ")</f>
        <v xml:space="preserve">TU </v>
      </c>
      <c r="F1936" t="str">
        <f>T("TURISMOS       ")</f>
        <v xml:space="preserve">TURISMOS       </v>
      </c>
      <c r="G1936" t="str">
        <f>T("De 20 CABALLOS FISCALES en adelante               ")</f>
        <v xml:space="preserve">De 20 CABALLOS FISCALES en adelante               </v>
      </c>
      <c r="H1936" t="str">
        <f>T("DIESEL                                            ")</f>
        <v xml:space="preserve">DIESEL                                            </v>
      </c>
      <c r="I1936">
        <v>4</v>
      </c>
    </row>
    <row r="1937" spans="1:9">
      <c r="A1937" t="str">
        <f>T("2018")</f>
        <v>2018</v>
      </c>
      <c r="B1937" t="str">
        <f>T("JURIDICO                                          ")</f>
        <v xml:space="preserve">JURIDICO                                          </v>
      </c>
      <c r="C1937" t="str">
        <f>T("CARABANCHEL         ")</f>
        <v xml:space="preserve">CARABANCHEL         </v>
      </c>
      <c r="D1937" t="str">
        <f>T("VISTA ALEGRE        ")</f>
        <v xml:space="preserve">VISTA ALEGRE        </v>
      </c>
      <c r="E1937" t="str">
        <f>T("TU ")</f>
        <v xml:space="preserve">TU </v>
      </c>
      <c r="F1937" t="str">
        <f>T("TURISMOS       ")</f>
        <v xml:space="preserve">TURISMOS       </v>
      </c>
      <c r="G1937" t="str">
        <f>T("De menos de 8 CABALLOS FISCALES                   ")</f>
        <v xml:space="preserve">De menos de 8 CABALLOS FISCALES                   </v>
      </c>
      <c r="H1937" t="str">
        <f>T("DIESEL                                            ")</f>
        <v xml:space="preserve">DIESEL                                            </v>
      </c>
      <c r="I1937">
        <v>1</v>
      </c>
    </row>
    <row r="1938" spans="1:9">
      <c r="A1938" t="str">
        <f>T("2018")</f>
        <v>2018</v>
      </c>
      <c r="B1938" t="str">
        <f>T("JURIDICO                                          ")</f>
        <v xml:space="preserve">JURIDICO                                          </v>
      </c>
      <c r="C1938" t="str">
        <f>T("CARABANCHEL         ")</f>
        <v xml:space="preserve">CARABANCHEL         </v>
      </c>
      <c r="D1938" t="str">
        <f>T("VISTA ALEGRE        ")</f>
        <v xml:space="preserve">VISTA ALEGRE        </v>
      </c>
      <c r="E1938" t="str">
        <f>T("TU ")</f>
        <v xml:space="preserve">TU </v>
      </c>
      <c r="F1938" t="str">
        <f>T("TURISMOS       ")</f>
        <v xml:space="preserve">TURISMOS       </v>
      </c>
      <c r="G1938" t="str">
        <f>T("De 8 a 11,99 CABALLOS FISCALES                    ")</f>
        <v xml:space="preserve">De 8 a 11,99 CABALLOS FISCALES                    </v>
      </c>
      <c r="H1938" t="str">
        <f>T("DIESEL                                            ")</f>
        <v xml:space="preserve">DIESEL                                            </v>
      </c>
      <c r="I1938">
        <v>88</v>
      </c>
    </row>
    <row r="1939" spans="1:9">
      <c r="A1939" t="str">
        <f>T("2018")</f>
        <v>2018</v>
      </c>
      <c r="B1939" t="str">
        <f>T("JURIDICO                                          ")</f>
        <v xml:space="preserve">JURIDICO                                          </v>
      </c>
      <c r="C1939" t="str">
        <f>T("CARABANCHEL         ")</f>
        <v xml:space="preserve">CARABANCHEL         </v>
      </c>
      <c r="D1939" t="str">
        <f>T("VISTA ALEGRE        ")</f>
        <v xml:space="preserve">VISTA ALEGRE        </v>
      </c>
      <c r="E1939" t="str">
        <f>T("TU ")</f>
        <v xml:space="preserve">TU </v>
      </c>
      <c r="F1939" t="str">
        <f>T("TURISMOS       ")</f>
        <v xml:space="preserve">TURISMOS       </v>
      </c>
      <c r="G1939" t="str">
        <f>T("De 12 a 15,99 CABALLOS FISCALES                   ")</f>
        <v xml:space="preserve">De 12 a 15,99 CABALLOS FISCALES                   </v>
      </c>
      <c r="H1939" t="str">
        <f>T("DIESEL                                            ")</f>
        <v xml:space="preserve">DIESEL                                            </v>
      </c>
      <c r="I1939">
        <v>194</v>
      </c>
    </row>
    <row r="1940" spans="1:9">
      <c r="A1940" t="str">
        <f>T("2018")</f>
        <v>2018</v>
      </c>
      <c r="B1940" t="str">
        <f>T("JURIDICO                                          ")</f>
        <v xml:space="preserve">JURIDICO                                          </v>
      </c>
      <c r="C1940" t="str">
        <f>T("CARABANCHEL         ")</f>
        <v xml:space="preserve">CARABANCHEL         </v>
      </c>
      <c r="D1940" t="str">
        <f>T("VISTA ALEGRE        ")</f>
        <v xml:space="preserve">VISTA ALEGRE        </v>
      </c>
      <c r="E1940" t="str">
        <f>T("TU ")</f>
        <v xml:space="preserve">TU </v>
      </c>
      <c r="F1940" t="str">
        <f>T("TURISMOS       ")</f>
        <v xml:space="preserve">TURISMOS       </v>
      </c>
      <c r="G1940" t="str">
        <f>T("De 16 a 19,99 CABALLOS FISCALES                   ")</f>
        <v xml:space="preserve">De 16 a 19,99 CABALLOS FISCALES                   </v>
      </c>
      <c r="H1940" t="str">
        <f>T("DIESEL                                            ")</f>
        <v xml:space="preserve">DIESEL                                            </v>
      </c>
      <c r="I1940">
        <v>54</v>
      </c>
    </row>
    <row r="1941" spans="1:9">
      <c r="A1941" t="str">
        <f>T("2018")</f>
        <v>2018</v>
      </c>
      <c r="B1941" t="str">
        <f>T("JURIDICO                                          ")</f>
        <v xml:space="preserve">JURIDICO                                          </v>
      </c>
      <c r="C1941" t="str">
        <f>T("CARABANCHEL         ")</f>
        <v xml:space="preserve">CARABANCHEL         </v>
      </c>
      <c r="D1941" t="str">
        <f>T("VISTA ALEGRE        ")</f>
        <v xml:space="preserve">VISTA ALEGRE        </v>
      </c>
      <c r="E1941" t="str">
        <f>T("TU ")</f>
        <v xml:space="preserve">TU </v>
      </c>
      <c r="F1941" t="str">
        <f>T("TURISMOS       ")</f>
        <v xml:space="preserve">TURISMOS       </v>
      </c>
      <c r="G1941" t="str">
        <f>T("De 20 CABALLOS FISCALES en adelante               ")</f>
        <v xml:space="preserve">De 20 CABALLOS FISCALES en adelante               </v>
      </c>
      <c r="H1941" t="str">
        <f>T("DIESEL                                            ")</f>
        <v xml:space="preserve">DIESEL                                            </v>
      </c>
      <c r="I1941">
        <v>5</v>
      </c>
    </row>
    <row r="1942" spans="1:9">
      <c r="A1942" t="str">
        <f>T("2018")</f>
        <v>2018</v>
      </c>
      <c r="B1942" t="str">
        <f>T("JURIDICO                                          ")</f>
        <v xml:space="preserve">JURIDICO                                          </v>
      </c>
      <c r="C1942" t="str">
        <f>T("CARABANCHEL         ")</f>
        <v xml:space="preserve">CARABANCHEL         </v>
      </c>
      <c r="D1942" t="str">
        <f>T("PUERTA BONITA       ")</f>
        <v xml:space="preserve">PUERTA BONITA       </v>
      </c>
      <c r="E1942" t="str">
        <f>T("TU ")</f>
        <v xml:space="preserve">TU </v>
      </c>
      <c r="F1942" t="str">
        <f>T("TURISMOS       ")</f>
        <v xml:space="preserve">TURISMOS       </v>
      </c>
      <c r="G1942" t="str">
        <f>T("De 8 a 11,99 CABALLOS FISCALES                    ")</f>
        <v xml:space="preserve">De 8 a 11,99 CABALLOS FISCALES                    </v>
      </c>
      <c r="H1942" t="str">
        <f>T("DIESEL                                            ")</f>
        <v xml:space="preserve">DIESEL                                            </v>
      </c>
      <c r="I1942">
        <v>92</v>
      </c>
    </row>
    <row r="1943" spans="1:9">
      <c r="A1943" t="str">
        <f>T("2018")</f>
        <v>2018</v>
      </c>
      <c r="B1943" t="str">
        <f>T("JURIDICO                                          ")</f>
        <v xml:space="preserve">JURIDICO                                          </v>
      </c>
      <c r="C1943" t="str">
        <f>T("CARABANCHEL         ")</f>
        <v xml:space="preserve">CARABANCHEL         </v>
      </c>
      <c r="D1943" t="str">
        <f>T("PUERTA BONITA       ")</f>
        <v xml:space="preserve">PUERTA BONITA       </v>
      </c>
      <c r="E1943" t="str">
        <f>T("TU ")</f>
        <v xml:space="preserve">TU </v>
      </c>
      <c r="F1943" t="str">
        <f>T("TURISMOS       ")</f>
        <v xml:space="preserve">TURISMOS       </v>
      </c>
      <c r="G1943" t="str">
        <f>T("De 12 a 15,99 CABALLOS FISCALES                   ")</f>
        <v xml:space="preserve">De 12 a 15,99 CABALLOS FISCALES                   </v>
      </c>
      <c r="H1943" t="str">
        <f>T("DIESEL                                            ")</f>
        <v xml:space="preserve">DIESEL                                            </v>
      </c>
      <c r="I1943">
        <v>170</v>
      </c>
    </row>
    <row r="1944" spans="1:9">
      <c r="A1944" t="str">
        <f>T("2018")</f>
        <v>2018</v>
      </c>
      <c r="B1944" t="str">
        <f>T("JURIDICO                                          ")</f>
        <v xml:space="preserve">JURIDICO                                          </v>
      </c>
      <c r="C1944" t="str">
        <f>T("CARABANCHEL         ")</f>
        <v xml:space="preserve">CARABANCHEL         </v>
      </c>
      <c r="D1944" t="str">
        <f>T("PUERTA BONITA       ")</f>
        <v xml:space="preserve">PUERTA BONITA       </v>
      </c>
      <c r="E1944" t="str">
        <f>T("TU ")</f>
        <v xml:space="preserve">TU </v>
      </c>
      <c r="F1944" t="str">
        <f>T("TURISMOS       ")</f>
        <v xml:space="preserve">TURISMOS       </v>
      </c>
      <c r="G1944" t="str">
        <f>T("De 16 a 19,99 CABALLOS FISCALES                   ")</f>
        <v xml:space="preserve">De 16 a 19,99 CABALLOS FISCALES                   </v>
      </c>
      <c r="H1944" t="str">
        <f>T("DIESEL                                            ")</f>
        <v xml:space="preserve">DIESEL                                            </v>
      </c>
      <c r="I1944">
        <v>31</v>
      </c>
    </row>
    <row r="1945" spans="1:9">
      <c r="A1945" t="str">
        <f>T("2018")</f>
        <v>2018</v>
      </c>
      <c r="B1945" t="str">
        <f>T("JURIDICO                                          ")</f>
        <v xml:space="preserve">JURIDICO                                          </v>
      </c>
      <c r="C1945" t="str">
        <f>T("CARABANCHEL         ")</f>
        <v xml:space="preserve">CARABANCHEL         </v>
      </c>
      <c r="D1945" t="str">
        <f>T("PUERTA BONITA       ")</f>
        <v xml:space="preserve">PUERTA BONITA       </v>
      </c>
      <c r="E1945" t="str">
        <f>T("TU ")</f>
        <v xml:space="preserve">TU </v>
      </c>
      <c r="F1945" t="str">
        <f>T("TURISMOS       ")</f>
        <v xml:space="preserve">TURISMOS       </v>
      </c>
      <c r="G1945" t="str">
        <f>T("De 20 CABALLOS FISCALES en adelante               ")</f>
        <v xml:space="preserve">De 20 CABALLOS FISCALES en adelante               </v>
      </c>
      <c r="H1945" t="str">
        <f>T("DIESEL                                            ")</f>
        <v xml:space="preserve">DIESEL                                            </v>
      </c>
      <c r="I1945">
        <v>4</v>
      </c>
    </row>
    <row r="1946" spans="1:9">
      <c r="A1946" t="str">
        <f>T("2018")</f>
        <v>2018</v>
      </c>
      <c r="B1946" t="str">
        <f>T("JURIDICO                                          ")</f>
        <v xml:space="preserve">JURIDICO                                          </v>
      </c>
      <c r="C1946" t="str">
        <f>T("CARABANCHEL         ")</f>
        <v xml:space="preserve">CARABANCHEL         </v>
      </c>
      <c r="D1946" t="str">
        <f>T("BUENAVISTA          ")</f>
        <v xml:space="preserve">BUENAVISTA          </v>
      </c>
      <c r="E1946" t="str">
        <f>T("TU ")</f>
        <v xml:space="preserve">TU </v>
      </c>
      <c r="F1946" t="str">
        <f>T("TURISMOS       ")</f>
        <v xml:space="preserve">TURISMOS       </v>
      </c>
      <c r="G1946" t="str">
        <f>T("De 8 a 11,99 CABALLOS FISCALES                    ")</f>
        <v xml:space="preserve">De 8 a 11,99 CABALLOS FISCALES                    </v>
      </c>
      <c r="H1946" t="str">
        <f>T("DIESEL                                            ")</f>
        <v xml:space="preserve">DIESEL                                            </v>
      </c>
      <c r="I1946">
        <v>146</v>
      </c>
    </row>
    <row r="1947" spans="1:9">
      <c r="A1947" t="str">
        <f>T("2018")</f>
        <v>2018</v>
      </c>
      <c r="B1947" t="str">
        <f>T("JURIDICO                                          ")</f>
        <v xml:space="preserve">JURIDICO                                          </v>
      </c>
      <c r="C1947" t="str">
        <f>T("CARABANCHEL         ")</f>
        <v xml:space="preserve">CARABANCHEL         </v>
      </c>
      <c r="D1947" t="str">
        <f>T("BUENAVISTA          ")</f>
        <v xml:space="preserve">BUENAVISTA          </v>
      </c>
      <c r="E1947" t="str">
        <f>T("TU ")</f>
        <v xml:space="preserve">TU </v>
      </c>
      <c r="F1947" t="str">
        <f>T("TURISMOS       ")</f>
        <v xml:space="preserve">TURISMOS       </v>
      </c>
      <c r="G1947" t="str">
        <f>T("De 12 a 15,99 CABALLOS FISCALES                   ")</f>
        <v xml:space="preserve">De 12 a 15,99 CABALLOS FISCALES                   </v>
      </c>
      <c r="H1947" t="str">
        <f>T("DIESEL                                            ")</f>
        <v xml:space="preserve">DIESEL                                            </v>
      </c>
      <c r="I1947">
        <v>356</v>
      </c>
    </row>
    <row r="1948" spans="1:9">
      <c r="A1948" t="str">
        <f>T("2018")</f>
        <v>2018</v>
      </c>
      <c r="B1948" t="str">
        <f>T("JURIDICO                                          ")</f>
        <v xml:space="preserve">JURIDICO                                          </v>
      </c>
      <c r="C1948" t="str">
        <f>T("CARABANCHEL         ")</f>
        <v xml:space="preserve">CARABANCHEL         </v>
      </c>
      <c r="D1948" t="str">
        <f>T("BUENAVISTA          ")</f>
        <v xml:space="preserve">BUENAVISTA          </v>
      </c>
      <c r="E1948" t="str">
        <f>T("TU ")</f>
        <v xml:space="preserve">TU </v>
      </c>
      <c r="F1948" t="str">
        <f>T("TURISMOS       ")</f>
        <v xml:space="preserve">TURISMOS       </v>
      </c>
      <c r="G1948" t="str">
        <f>T("De 16 a 19,99 CABALLOS FISCALES                   ")</f>
        <v xml:space="preserve">De 16 a 19,99 CABALLOS FISCALES                   </v>
      </c>
      <c r="H1948" t="str">
        <f>T("DIESEL                                            ")</f>
        <v xml:space="preserve">DIESEL                                            </v>
      </c>
      <c r="I1948">
        <v>86</v>
      </c>
    </row>
    <row r="1949" spans="1:9">
      <c r="A1949" t="str">
        <f>T("2018")</f>
        <v>2018</v>
      </c>
      <c r="B1949" t="str">
        <f>T("JURIDICO                                          ")</f>
        <v xml:space="preserve">JURIDICO                                          </v>
      </c>
      <c r="C1949" t="str">
        <f>T("CARABANCHEL         ")</f>
        <v xml:space="preserve">CARABANCHEL         </v>
      </c>
      <c r="D1949" t="str">
        <f>T("BUENAVISTA          ")</f>
        <v xml:space="preserve">BUENAVISTA          </v>
      </c>
      <c r="E1949" t="str">
        <f>T("TU ")</f>
        <v xml:space="preserve">TU </v>
      </c>
      <c r="F1949" t="str">
        <f>T("TURISMOS       ")</f>
        <v xml:space="preserve">TURISMOS       </v>
      </c>
      <c r="G1949" t="str">
        <f>T("De 20 CABALLOS FISCALES en adelante               ")</f>
        <v xml:space="preserve">De 20 CABALLOS FISCALES en adelante               </v>
      </c>
      <c r="H1949" t="str">
        <f>T("DIESEL                                            ")</f>
        <v xml:space="preserve">DIESEL                                            </v>
      </c>
      <c r="I1949">
        <v>3</v>
      </c>
    </row>
    <row r="1950" spans="1:9">
      <c r="A1950" t="str">
        <f>T("2018")</f>
        <v>2018</v>
      </c>
      <c r="B1950" t="str">
        <f>T("JURIDICO                                          ")</f>
        <v xml:space="preserve">JURIDICO                                          </v>
      </c>
      <c r="C1950" t="str">
        <f>T("CARABANCHEL         ")</f>
        <v xml:space="preserve">CARABANCHEL         </v>
      </c>
      <c r="D1950" t="str">
        <f>T("ABRANTES            ")</f>
        <v xml:space="preserve">ABRANTES            </v>
      </c>
      <c r="E1950" t="str">
        <f>T("TU ")</f>
        <v xml:space="preserve">TU </v>
      </c>
      <c r="F1950" t="str">
        <f>T("TURISMOS       ")</f>
        <v xml:space="preserve">TURISMOS       </v>
      </c>
      <c r="G1950" t="str">
        <f>T("De 8 a 11,99 CABALLOS FISCALES                    ")</f>
        <v xml:space="preserve">De 8 a 11,99 CABALLOS FISCALES                    </v>
      </c>
      <c r="H1950" t="str">
        <f>T("DIESEL                                            ")</f>
        <v xml:space="preserve">DIESEL                                            </v>
      </c>
      <c r="I1950">
        <v>95</v>
      </c>
    </row>
    <row r="1951" spans="1:9">
      <c r="A1951" t="str">
        <f>T("2018")</f>
        <v>2018</v>
      </c>
      <c r="B1951" t="str">
        <f>T("JURIDICO                                          ")</f>
        <v xml:space="preserve">JURIDICO                                          </v>
      </c>
      <c r="C1951" t="str">
        <f>T("CARABANCHEL         ")</f>
        <v xml:space="preserve">CARABANCHEL         </v>
      </c>
      <c r="D1951" t="str">
        <f>T("ABRANTES            ")</f>
        <v xml:space="preserve">ABRANTES            </v>
      </c>
      <c r="E1951" t="str">
        <f>T("TU ")</f>
        <v xml:space="preserve">TU </v>
      </c>
      <c r="F1951" t="str">
        <f>T("TURISMOS       ")</f>
        <v xml:space="preserve">TURISMOS       </v>
      </c>
      <c r="G1951" t="str">
        <f>T("De 12 a 15,99 CABALLOS FISCALES                   ")</f>
        <v xml:space="preserve">De 12 a 15,99 CABALLOS FISCALES                   </v>
      </c>
      <c r="H1951" t="str">
        <f>T("DIESEL                                            ")</f>
        <v xml:space="preserve">DIESEL                                            </v>
      </c>
      <c r="I1951">
        <v>112</v>
      </c>
    </row>
    <row r="1952" spans="1:9">
      <c r="A1952" t="str">
        <f>T("2018")</f>
        <v>2018</v>
      </c>
      <c r="B1952" t="str">
        <f>T("JURIDICO                                          ")</f>
        <v xml:space="preserve">JURIDICO                                          </v>
      </c>
      <c r="C1952" t="str">
        <f>T("CARABANCHEL         ")</f>
        <v xml:space="preserve">CARABANCHEL         </v>
      </c>
      <c r="D1952" t="str">
        <f>T("ABRANTES            ")</f>
        <v xml:space="preserve">ABRANTES            </v>
      </c>
      <c r="E1952" t="str">
        <f>T("TU ")</f>
        <v xml:space="preserve">TU </v>
      </c>
      <c r="F1952" t="str">
        <f>T("TURISMOS       ")</f>
        <v xml:space="preserve">TURISMOS       </v>
      </c>
      <c r="G1952" t="str">
        <f>T("De 16 a 19,99 CABALLOS FISCALES                   ")</f>
        <v xml:space="preserve">De 16 a 19,99 CABALLOS FISCALES                   </v>
      </c>
      <c r="H1952" t="str">
        <f>T("DIESEL                                            ")</f>
        <v xml:space="preserve">DIESEL                                            </v>
      </c>
      <c r="I1952">
        <v>29</v>
      </c>
    </row>
    <row r="1953" spans="1:9">
      <c r="A1953" t="str">
        <f>T("2018")</f>
        <v>2018</v>
      </c>
      <c r="B1953" t="str">
        <f>T("JURIDICO                                          ")</f>
        <v xml:space="preserve">JURIDICO                                          </v>
      </c>
      <c r="C1953" t="str">
        <f>T("CARABANCHEL         ")</f>
        <v xml:space="preserve">CARABANCHEL         </v>
      </c>
      <c r="D1953" t="str">
        <f>T("ABRANTES            ")</f>
        <v xml:space="preserve">ABRANTES            </v>
      </c>
      <c r="E1953" t="str">
        <f>T("TU ")</f>
        <v xml:space="preserve">TU </v>
      </c>
      <c r="F1953" t="str">
        <f>T("TURISMOS       ")</f>
        <v xml:space="preserve">TURISMOS       </v>
      </c>
      <c r="G1953" t="str">
        <f>T("De 20 CABALLOS FISCALES en adelante               ")</f>
        <v xml:space="preserve">De 20 CABALLOS FISCALES en adelante               </v>
      </c>
      <c r="H1953" t="str">
        <f>T("DIESEL                                            ")</f>
        <v xml:space="preserve">DIESEL                                            </v>
      </c>
      <c r="I1953">
        <v>2</v>
      </c>
    </row>
    <row r="1954" spans="1:9">
      <c r="A1954" t="str">
        <f>T("2018")</f>
        <v>2018</v>
      </c>
      <c r="B1954" t="str">
        <f>T("FISICO                                            ")</f>
        <v xml:space="preserve">FISICO                                            </v>
      </c>
      <c r="C1954" t="str">
        <f>T("CARABANCHEL         ")</f>
        <v xml:space="preserve">CARABANCHEL         </v>
      </c>
      <c r="D1954" t="str">
        <f>T("SIN BARRIO          ")</f>
        <v xml:space="preserve">SIN BARRIO          </v>
      </c>
      <c r="E1954" t="str">
        <f>T("TU ")</f>
        <v xml:space="preserve">TU </v>
      </c>
      <c r="F1954" t="str">
        <f>T("TURISMOS       ")</f>
        <v xml:space="preserve">TURISMOS       </v>
      </c>
      <c r="G1954" t="str">
        <f>T("De 8 a 11,99 CABALLOS FISCALES                    ")</f>
        <v xml:space="preserve">De 8 a 11,99 CABALLOS FISCALES                    </v>
      </c>
      <c r="H1954" t="str">
        <f>T("ELÉCTRICO                                         ")</f>
        <v xml:space="preserve">ELÉCTRICO                                         </v>
      </c>
      <c r="I1954">
        <v>1</v>
      </c>
    </row>
    <row r="1955" spans="1:9">
      <c r="A1955" t="str">
        <f>T("2018")</f>
        <v>2018</v>
      </c>
      <c r="B1955" t="str">
        <f>T("FISICO                                            ")</f>
        <v xml:space="preserve">FISICO                                            </v>
      </c>
      <c r="C1955" t="str">
        <f>T("CARABANCHEL         ")</f>
        <v xml:space="preserve">CARABANCHEL         </v>
      </c>
      <c r="D1955" t="str">
        <f>T("COMILLAS            ")</f>
        <v xml:space="preserve">COMILLAS            </v>
      </c>
      <c r="E1955" t="str">
        <f>T("TU ")</f>
        <v xml:space="preserve">TU </v>
      </c>
      <c r="F1955" t="str">
        <f>T("TURISMOS       ")</f>
        <v xml:space="preserve">TURISMOS       </v>
      </c>
      <c r="G1955" t="str">
        <f>T("De 12 a 15,99 CABALLOS FISCALES                   ")</f>
        <v xml:space="preserve">De 12 a 15,99 CABALLOS FISCALES                   </v>
      </c>
      <c r="H1955" t="str">
        <f>T("ELÉCTRICO                                         ")</f>
        <v xml:space="preserve">ELÉCTRICO                                         </v>
      </c>
      <c r="I1955">
        <v>2</v>
      </c>
    </row>
    <row r="1956" spans="1:9">
      <c r="A1956" t="str">
        <f>T("2018")</f>
        <v>2018</v>
      </c>
      <c r="B1956" t="str">
        <f>T("FISICO                                            ")</f>
        <v xml:space="preserve">FISICO                                            </v>
      </c>
      <c r="C1956" t="str">
        <f>T("CARABANCHEL         ")</f>
        <v xml:space="preserve">CARABANCHEL         </v>
      </c>
      <c r="D1956" t="str">
        <f>T("OPAÑEL              ")</f>
        <v xml:space="preserve">OPAÑEL              </v>
      </c>
      <c r="E1956" t="str">
        <f>T("TU ")</f>
        <v xml:space="preserve">TU </v>
      </c>
      <c r="F1956" t="str">
        <f>T("TURISMOS       ")</f>
        <v xml:space="preserve">TURISMOS       </v>
      </c>
      <c r="G1956" t="str">
        <f>T("De 8 a 11,99 CABALLOS FISCALES                    ")</f>
        <v xml:space="preserve">De 8 a 11,99 CABALLOS FISCALES                    </v>
      </c>
      <c r="H1956" t="str">
        <f>T("ELÉCTRICO                                         ")</f>
        <v xml:space="preserve">ELÉCTRICO                                         </v>
      </c>
      <c r="I1956">
        <v>1</v>
      </c>
    </row>
    <row r="1957" spans="1:9">
      <c r="A1957" t="str">
        <f>T("2018")</f>
        <v>2018</v>
      </c>
      <c r="B1957" t="str">
        <f>T("FISICO                                            ")</f>
        <v xml:space="preserve">FISICO                                            </v>
      </c>
      <c r="C1957" t="str">
        <f>T("CARABANCHEL         ")</f>
        <v xml:space="preserve">CARABANCHEL         </v>
      </c>
      <c r="D1957" t="str">
        <f>T("OPAÑEL              ")</f>
        <v xml:space="preserve">OPAÑEL              </v>
      </c>
      <c r="E1957" t="str">
        <f>T("TU ")</f>
        <v xml:space="preserve">TU </v>
      </c>
      <c r="F1957" t="str">
        <f>T("TURISMOS       ")</f>
        <v xml:space="preserve">TURISMOS       </v>
      </c>
      <c r="G1957" t="str">
        <f>T("De 16 a 19,99 CABALLOS FISCALES                   ")</f>
        <v xml:space="preserve">De 16 a 19,99 CABALLOS FISCALES                   </v>
      </c>
      <c r="H1957" t="str">
        <f>T("ELÉCTRICO                                         ")</f>
        <v xml:space="preserve">ELÉCTRICO                                         </v>
      </c>
      <c r="I1957">
        <v>1</v>
      </c>
    </row>
    <row r="1958" spans="1:9">
      <c r="A1958" t="str">
        <f>T("2018")</f>
        <v>2018</v>
      </c>
      <c r="B1958" t="str">
        <f>T("FISICO                                            ")</f>
        <v xml:space="preserve">FISICO                                            </v>
      </c>
      <c r="C1958" t="str">
        <f>T("CARABANCHEL         ")</f>
        <v xml:space="preserve">CARABANCHEL         </v>
      </c>
      <c r="D1958" t="str">
        <f>T("VISTA ALEGRE        ")</f>
        <v xml:space="preserve">VISTA ALEGRE        </v>
      </c>
      <c r="E1958" t="str">
        <f>T("TU ")</f>
        <v xml:space="preserve">TU </v>
      </c>
      <c r="F1958" t="str">
        <f>T("TURISMOS       ")</f>
        <v xml:space="preserve">TURISMOS       </v>
      </c>
      <c r="G1958" t="str">
        <f>T("De 8 a 11,99 CABALLOS FISCALES                    ")</f>
        <v xml:space="preserve">De 8 a 11,99 CABALLOS FISCALES                    </v>
      </c>
      <c r="H1958" t="str">
        <f>T("ELÉCTRICO                                         ")</f>
        <v xml:space="preserve">ELÉCTRICO                                         </v>
      </c>
      <c r="I1958">
        <v>3</v>
      </c>
    </row>
    <row r="1959" spans="1:9">
      <c r="A1959" t="str">
        <f>T("2018")</f>
        <v>2018</v>
      </c>
      <c r="B1959" t="str">
        <f>T("FISICO                                            ")</f>
        <v xml:space="preserve">FISICO                                            </v>
      </c>
      <c r="C1959" t="str">
        <f>T("CARABANCHEL         ")</f>
        <v xml:space="preserve">CARABANCHEL         </v>
      </c>
      <c r="D1959" t="str">
        <f>T("PUERTA BONITA       ")</f>
        <v xml:space="preserve">PUERTA BONITA       </v>
      </c>
      <c r="E1959" t="str">
        <f>T("TU ")</f>
        <v xml:space="preserve">TU </v>
      </c>
      <c r="F1959" t="str">
        <f>T("TURISMOS       ")</f>
        <v xml:space="preserve">TURISMOS       </v>
      </c>
      <c r="G1959" t="str">
        <f>T("De 12 a 15,99 CABALLOS FISCALES                   ")</f>
        <v xml:space="preserve">De 12 a 15,99 CABALLOS FISCALES                   </v>
      </c>
      <c r="H1959" t="str">
        <f>T("ELÉCTRICO                                         ")</f>
        <v xml:space="preserve">ELÉCTRICO                                         </v>
      </c>
      <c r="I1959">
        <v>1</v>
      </c>
    </row>
    <row r="1960" spans="1:9">
      <c r="A1960" t="str">
        <f>T("2018")</f>
        <v>2018</v>
      </c>
      <c r="B1960" t="str">
        <f>T("FISICO                                            ")</f>
        <v xml:space="preserve">FISICO                                            </v>
      </c>
      <c r="C1960" t="str">
        <f>T("CARABANCHEL         ")</f>
        <v xml:space="preserve">CARABANCHEL         </v>
      </c>
      <c r="D1960" t="str">
        <f>T("BUENAVISTA          ")</f>
        <v xml:space="preserve">BUENAVISTA          </v>
      </c>
      <c r="E1960" t="str">
        <f>T("TU ")</f>
        <v xml:space="preserve">TU </v>
      </c>
      <c r="F1960" t="str">
        <f>T("TURISMOS       ")</f>
        <v xml:space="preserve">TURISMOS       </v>
      </c>
      <c r="G1960" t="str">
        <f>T("De 8 a 11,99 CABALLOS FISCALES                    ")</f>
        <v xml:space="preserve">De 8 a 11,99 CABALLOS FISCALES                    </v>
      </c>
      <c r="H1960" t="str">
        <f>T("ELÉCTRICO                                         ")</f>
        <v xml:space="preserve">ELÉCTRICO                                         </v>
      </c>
      <c r="I1960">
        <v>1</v>
      </c>
    </row>
    <row r="1961" spans="1:9">
      <c r="A1961" t="str">
        <f>T("2018")</f>
        <v>2018</v>
      </c>
      <c r="B1961" t="str">
        <f>T("FISICO                                            ")</f>
        <v xml:space="preserve">FISICO                                            </v>
      </c>
      <c r="C1961" t="str">
        <f>T("CARABANCHEL         ")</f>
        <v xml:space="preserve">CARABANCHEL         </v>
      </c>
      <c r="D1961" t="str">
        <f>T("BUENAVISTA          ")</f>
        <v xml:space="preserve">BUENAVISTA          </v>
      </c>
      <c r="E1961" t="str">
        <f>T("TU ")</f>
        <v xml:space="preserve">TU </v>
      </c>
      <c r="F1961" t="str">
        <f>T("TURISMOS       ")</f>
        <v xml:space="preserve">TURISMOS       </v>
      </c>
      <c r="G1961" t="str">
        <f>T("De 12 a 15,99 CABALLOS FISCALES                   ")</f>
        <v xml:space="preserve">De 12 a 15,99 CABALLOS FISCALES                   </v>
      </c>
      <c r="H1961" t="str">
        <f>T("ELÉCTRICO                                         ")</f>
        <v xml:space="preserve">ELÉCTRICO                                         </v>
      </c>
      <c r="I1961">
        <v>2</v>
      </c>
    </row>
    <row r="1962" spans="1:9">
      <c r="A1962" t="str">
        <f>T("2018")</f>
        <v>2018</v>
      </c>
      <c r="B1962" t="str">
        <f>T("FISICO                                            ")</f>
        <v xml:space="preserve">FISICO                                            </v>
      </c>
      <c r="C1962" t="str">
        <f>T("CARABANCHEL         ")</f>
        <v xml:space="preserve">CARABANCHEL         </v>
      </c>
      <c r="D1962" t="str">
        <f>T("ABRANTES            ")</f>
        <v xml:space="preserve">ABRANTES            </v>
      </c>
      <c r="E1962" t="str">
        <f>T("TU ")</f>
        <v xml:space="preserve">TU </v>
      </c>
      <c r="F1962" t="str">
        <f>T("TURISMOS       ")</f>
        <v xml:space="preserve">TURISMOS       </v>
      </c>
      <c r="G1962" t="str">
        <f>T("De menos de 8 CABALLOS FISCALES                   ")</f>
        <v xml:space="preserve">De menos de 8 CABALLOS FISCALES                   </v>
      </c>
      <c r="H1962" t="str">
        <f>T("ELÉCTRICO                                         ")</f>
        <v xml:space="preserve">ELÉCTRICO                                         </v>
      </c>
      <c r="I1962">
        <v>1</v>
      </c>
    </row>
    <row r="1963" spans="1:9">
      <c r="A1963" t="str">
        <f>T("2018")</f>
        <v>2018</v>
      </c>
      <c r="B1963" t="str">
        <f>T("FISICO                                            ")</f>
        <v xml:space="preserve">FISICO                                            </v>
      </c>
      <c r="C1963" t="str">
        <f>T("CARABANCHEL         ")</f>
        <v xml:space="preserve">CARABANCHEL         </v>
      </c>
      <c r="D1963" t="str">
        <f>T("ABRANTES            ")</f>
        <v xml:space="preserve">ABRANTES            </v>
      </c>
      <c r="E1963" t="str">
        <f>T("TU ")</f>
        <v xml:space="preserve">TU </v>
      </c>
      <c r="F1963" t="str">
        <f>T("TURISMOS       ")</f>
        <v xml:space="preserve">TURISMOS       </v>
      </c>
      <c r="G1963" t="str">
        <f>T("De 8 a 11,99 CABALLOS FISCALES                    ")</f>
        <v xml:space="preserve">De 8 a 11,99 CABALLOS FISCALES                    </v>
      </c>
      <c r="H1963" t="str">
        <f>T("ELÉCTRICO                                         ")</f>
        <v xml:space="preserve">ELÉCTRICO                                         </v>
      </c>
      <c r="I1963">
        <v>1</v>
      </c>
    </row>
    <row r="1964" spans="1:9">
      <c r="A1964" t="str">
        <f>T("2018")</f>
        <v>2018</v>
      </c>
      <c r="B1964" t="str">
        <f>T("FISICO                                            ")</f>
        <v xml:space="preserve">FISICO                                            </v>
      </c>
      <c r="C1964" t="str">
        <f>T("CARABANCHEL         ")</f>
        <v xml:space="preserve">CARABANCHEL         </v>
      </c>
      <c r="D1964" t="str">
        <f>T("ABRANTES            ")</f>
        <v xml:space="preserve">ABRANTES            </v>
      </c>
      <c r="E1964" t="str">
        <f>T("TU ")</f>
        <v xml:space="preserve">TU </v>
      </c>
      <c r="F1964" t="str">
        <f>T("TURISMOS       ")</f>
        <v xml:space="preserve">TURISMOS       </v>
      </c>
      <c r="G1964" t="str">
        <f>T("De 12 a 15,99 CABALLOS FISCALES                   ")</f>
        <v xml:space="preserve">De 12 a 15,99 CABALLOS FISCALES                   </v>
      </c>
      <c r="H1964" t="str">
        <f>T("ELÉCTRICO                                         ")</f>
        <v xml:space="preserve">ELÉCTRICO                                         </v>
      </c>
      <c r="I1964">
        <v>1</v>
      </c>
    </row>
    <row r="1965" spans="1:9">
      <c r="A1965" t="str">
        <f>T("2018")</f>
        <v>2018</v>
      </c>
      <c r="B1965" t="str">
        <f>T("JURIDICO                                          ")</f>
        <v xml:space="preserve">JURIDICO                                          </v>
      </c>
      <c r="C1965" t="str">
        <f>T("CARABANCHEL         ")</f>
        <v xml:space="preserve">CARABANCHEL         </v>
      </c>
      <c r="D1965" t="str">
        <f>T("OPAÑEL              ")</f>
        <v xml:space="preserve">OPAÑEL              </v>
      </c>
      <c r="E1965" t="str">
        <f>T("TU ")</f>
        <v xml:space="preserve">TU </v>
      </c>
      <c r="F1965" t="str">
        <f>T("TURISMOS       ")</f>
        <v xml:space="preserve">TURISMOS       </v>
      </c>
      <c r="G1965" t="str">
        <f>T("De 8 a 11,99 CABALLOS FISCALES                    ")</f>
        <v xml:space="preserve">De 8 a 11,99 CABALLOS FISCALES                    </v>
      </c>
      <c r="H1965" t="str">
        <f>T("ELÉCTRICO                                         ")</f>
        <v xml:space="preserve">ELÉCTRICO                                         </v>
      </c>
      <c r="I1965">
        <v>2</v>
      </c>
    </row>
    <row r="1966" spans="1:9">
      <c r="A1966" t="str">
        <f>T("2018")</f>
        <v>2018</v>
      </c>
      <c r="B1966" t="str">
        <f>T("JURIDICO                                          ")</f>
        <v xml:space="preserve">JURIDICO                                          </v>
      </c>
      <c r="C1966" t="str">
        <f>T("CARABANCHEL         ")</f>
        <v xml:space="preserve">CARABANCHEL         </v>
      </c>
      <c r="D1966" t="str">
        <f>T("OPAÑEL              ")</f>
        <v xml:space="preserve">OPAÑEL              </v>
      </c>
      <c r="E1966" t="str">
        <f>T("TU ")</f>
        <v xml:space="preserve">TU </v>
      </c>
      <c r="F1966" t="str">
        <f>T("TURISMOS       ")</f>
        <v xml:space="preserve">TURISMOS       </v>
      </c>
      <c r="G1966" t="str">
        <f>T("De 12 a 15,99 CABALLOS FISCALES                   ")</f>
        <v xml:space="preserve">De 12 a 15,99 CABALLOS FISCALES                   </v>
      </c>
      <c r="H1966" t="str">
        <f>T("ELÉCTRICO                                         ")</f>
        <v xml:space="preserve">ELÉCTRICO                                         </v>
      </c>
      <c r="I1966">
        <v>1</v>
      </c>
    </row>
    <row r="1967" spans="1:9">
      <c r="A1967" t="str">
        <f>T("2018")</f>
        <v>2018</v>
      </c>
      <c r="B1967" t="str">
        <f>T("JURIDICO                                          ")</f>
        <v xml:space="preserve">JURIDICO                                          </v>
      </c>
      <c r="C1967" t="str">
        <f>T("CARABANCHEL         ")</f>
        <v xml:space="preserve">CARABANCHEL         </v>
      </c>
      <c r="D1967" t="str">
        <f>T("OPAÑEL              ")</f>
        <v xml:space="preserve">OPAÑEL              </v>
      </c>
      <c r="E1967" t="str">
        <f>T("TU ")</f>
        <v xml:space="preserve">TU </v>
      </c>
      <c r="F1967" t="str">
        <f>T("TURISMOS       ")</f>
        <v xml:space="preserve">TURISMOS       </v>
      </c>
      <c r="G1967" t="str">
        <f>T("De 16 a 19,99 CABALLOS FISCALES                   ")</f>
        <v xml:space="preserve">De 16 a 19,99 CABALLOS FISCALES                   </v>
      </c>
      <c r="H1967" t="str">
        <f>T("ELÉCTRICO                                         ")</f>
        <v xml:space="preserve">ELÉCTRICO                                         </v>
      </c>
      <c r="I1967">
        <v>1</v>
      </c>
    </row>
    <row r="1968" spans="1:9">
      <c r="A1968" t="str">
        <f>T("2018")</f>
        <v>2018</v>
      </c>
      <c r="B1968" t="str">
        <f>T("JURIDICO                                          ")</f>
        <v xml:space="preserve">JURIDICO                                          </v>
      </c>
      <c r="C1968" t="str">
        <f>T("CARABANCHEL         ")</f>
        <v xml:space="preserve">CARABANCHEL         </v>
      </c>
      <c r="D1968" t="str">
        <f>T("SAN ISIDRO          ")</f>
        <v xml:space="preserve">SAN ISIDRO          </v>
      </c>
      <c r="E1968" t="str">
        <f>T("TU ")</f>
        <v xml:space="preserve">TU </v>
      </c>
      <c r="F1968" t="str">
        <f>T("TURISMOS       ")</f>
        <v xml:space="preserve">TURISMOS       </v>
      </c>
      <c r="G1968" t="str">
        <f>T("De 8 a 11,99 CABALLOS FISCALES                    ")</f>
        <v xml:space="preserve">De 8 a 11,99 CABALLOS FISCALES                    </v>
      </c>
      <c r="H1968" t="str">
        <f>T("ELÉCTRICO                                         ")</f>
        <v xml:space="preserve">ELÉCTRICO                                         </v>
      </c>
      <c r="I1968">
        <v>1</v>
      </c>
    </row>
    <row r="1969" spans="1:9">
      <c r="A1969" t="str">
        <f>T("2018")</f>
        <v>2018</v>
      </c>
      <c r="B1969" t="str">
        <f>T("JURIDICO                                          ")</f>
        <v xml:space="preserve">JURIDICO                                          </v>
      </c>
      <c r="C1969" t="str">
        <f>T("CARABANCHEL         ")</f>
        <v xml:space="preserve">CARABANCHEL         </v>
      </c>
      <c r="D1969" t="str">
        <f>T("SAN ISIDRO          ")</f>
        <v xml:space="preserve">SAN ISIDRO          </v>
      </c>
      <c r="E1969" t="str">
        <f>T("TU ")</f>
        <v xml:space="preserve">TU </v>
      </c>
      <c r="F1969" t="str">
        <f>T("TURISMOS       ")</f>
        <v xml:space="preserve">TURISMOS       </v>
      </c>
      <c r="G1969" t="str">
        <f>T("De 12 a 15,99 CABALLOS FISCALES                   ")</f>
        <v xml:space="preserve">De 12 a 15,99 CABALLOS FISCALES                   </v>
      </c>
      <c r="H1969" t="str">
        <f>T("ELÉCTRICO                                         ")</f>
        <v xml:space="preserve">ELÉCTRICO                                         </v>
      </c>
      <c r="I1969">
        <v>1</v>
      </c>
    </row>
    <row r="1970" spans="1:9">
      <c r="A1970" t="str">
        <f>T("2018")</f>
        <v>2018</v>
      </c>
      <c r="B1970" t="str">
        <f>T("JURIDICO                                          ")</f>
        <v xml:space="preserve">JURIDICO                                          </v>
      </c>
      <c r="C1970" t="str">
        <f>T("CARABANCHEL         ")</f>
        <v xml:space="preserve">CARABANCHEL         </v>
      </c>
      <c r="D1970" t="str">
        <f>T("BUENAVISTA          ")</f>
        <v xml:space="preserve">BUENAVISTA          </v>
      </c>
      <c r="E1970" t="str">
        <f>T("TU ")</f>
        <v xml:space="preserve">TU </v>
      </c>
      <c r="F1970" t="str">
        <f>T("TURISMOS       ")</f>
        <v xml:space="preserve">TURISMOS       </v>
      </c>
      <c r="G1970" t="str">
        <f>T("De 8 a 11,99 CABALLOS FISCALES                    ")</f>
        <v xml:space="preserve">De 8 a 11,99 CABALLOS FISCALES                    </v>
      </c>
      <c r="H1970" t="str">
        <f>T("ELÉCTRICO                                         ")</f>
        <v xml:space="preserve">ELÉCTRICO                                         </v>
      </c>
      <c r="I1970">
        <v>2</v>
      </c>
    </row>
    <row r="1971" spans="1:9">
      <c r="A1971" t="str">
        <f>T("2018")</f>
        <v>2018</v>
      </c>
      <c r="B1971" t="str">
        <f>T("FISICO                                            ")</f>
        <v xml:space="preserve">FISICO                                            </v>
      </c>
      <c r="C1971" t="str">
        <f>T("CARABANCHEL         ")</f>
        <v xml:space="preserve">CARABANCHEL         </v>
      </c>
      <c r="D1971" t="str">
        <f>T("BUENAVISTA          ")</f>
        <v xml:space="preserve">BUENAVISTA          </v>
      </c>
      <c r="E1971" t="str">
        <f>T("TU ")</f>
        <v xml:space="preserve">TU </v>
      </c>
      <c r="F1971" t="str">
        <f>T("TURISMOS       ")</f>
        <v xml:space="preserve">TURISMOS       </v>
      </c>
      <c r="G1971" t="str">
        <f>T("De 12 a 15,99 CABALLOS FISCALES                   ")</f>
        <v xml:space="preserve">De 12 a 15,99 CABALLOS FISCALES                   </v>
      </c>
      <c r="H1971" t="str">
        <f>T("ELECTRICOS RANGO EXTENDIDO                        ")</f>
        <v xml:space="preserve">ELECTRICOS RANGO EXTENDIDO                        </v>
      </c>
      <c r="I1971">
        <v>1</v>
      </c>
    </row>
    <row r="1972" spans="1:9">
      <c r="A1972" t="str">
        <f>T("2018")</f>
        <v>2018</v>
      </c>
      <c r="B1972" t="str">
        <f>T("FISICO                                            ")</f>
        <v xml:space="preserve">FISICO                                            </v>
      </c>
      <c r="C1972" t="str">
        <f>T("CARABANCHEL         ")</f>
        <v xml:space="preserve">CARABANCHEL         </v>
      </c>
      <c r="D1972" t="str">
        <f>T("SAN ISIDRO          ")</f>
        <v xml:space="preserve">SAN ISIDRO          </v>
      </c>
      <c r="E1972" t="str">
        <f>T("TU ")</f>
        <v xml:space="preserve">TU </v>
      </c>
      <c r="F1972" t="str">
        <f>T("TURISMOS       ")</f>
        <v xml:space="preserve">TURISMOS       </v>
      </c>
      <c r="G1972" t="str">
        <f>T("De 12 a 15,99 CABALLOS FISCALES                   ")</f>
        <v xml:space="preserve">De 12 a 15,99 CABALLOS FISCALES                   </v>
      </c>
      <c r="H1972" t="str">
        <f>T("ETANOL                                            ")</f>
        <v xml:space="preserve">ETANOL                                            </v>
      </c>
      <c r="I1972">
        <v>1</v>
      </c>
    </row>
    <row r="1973" spans="1:9">
      <c r="A1973" t="str">
        <f>T("2018")</f>
        <v>2018</v>
      </c>
      <c r="B1973" t="str">
        <f>T("FISICO                                            ")</f>
        <v xml:space="preserve">FISICO                                            </v>
      </c>
      <c r="C1973" t="str">
        <f>T("CARABANCHEL         ")</f>
        <v xml:space="preserve">CARABANCHEL         </v>
      </c>
      <c r="D1973" t="str">
        <f>T("COMILLAS            ")</f>
        <v xml:space="preserve">COMILLAS            </v>
      </c>
      <c r="E1973" t="str">
        <f>T("TU ")</f>
        <v xml:space="preserve">TU </v>
      </c>
      <c r="F1973" t="str">
        <f>T("TURISMOS       ")</f>
        <v xml:space="preserve">TURISMOS       </v>
      </c>
      <c r="G1973" t="str">
        <f>T("De 8 a 11,99 CABALLOS FISCALES                    ")</f>
        <v xml:space="preserve">De 8 a 11,99 CABALLOS FISCALES                    </v>
      </c>
      <c r="H1973" t="str">
        <f>T("GAS LICUADO DE PETROLEO                           ")</f>
        <v xml:space="preserve">GAS LICUADO DE PETROLEO                           </v>
      </c>
      <c r="I1973">
        <v>9</v>
      </c>
    </row>
    <row r="1974" spans="1:9">
      <c r="A1974" t="str">
        <f>T("2018")</f>
        <v>2018</v>
      </c>
      <c r="B1974" t="str">
        <f>T("FISICO                                            ")</f>
        <v xml:space="preserve">FISICO                                            </v>
      </c>
      <c r="C1974" t="str">
        <f>T("CARABANCHEL         ")</f>
        <v xml:space="preserve">CARABANCHEL         </v>
      </c>
      <c r="D1974" t="str">
        <f>T("COMILLAS            ")</f>
        <v xml:space="preserve">COMILLAS            </v>
      </c>
      <c r="E1974" t="str">
        <f>T("TU ")</f>
        <v xml:space="preserve">TU </v>
      </c>
      <c r="F1974" t="str">
        <f>T("TURISMOS       ")</f>
        <v xml:space="preserve">TURISMOS       </v>
      </c>
      <c r="G1974" t="str">
        <f>T("De 12 a 15,99 CABALLOS FISCALES                   ")</f>
        <v xml:space="preserve">De 12 a 15,99 CABALLOS FISCALES                   </v>
      </c>
      <c r="H1974" t="str">
        <f>T("GAS LICUADO DE PETROLEO                           ")</f>
        <v xml:space="preserve">GAS LICUADO DE PETROLEO                           </v>
      </c>
      <c r="I1974">
        <v>1</v>
      </c>
    </row>
    <row r="1975" spans="1:9">
      <c r="A1975" t="str">
        <f>T("2018")</f>
        <v>2018</v>
      </c>
      <c r="B1975" t="str">
        <f>T("FISICO                                            ")</f>
        <v xml:space="preserve">FISICO                                            </v>
      </c>
      <c r="C1975" t="str">
        <f>T("CARABANCHEL         ")</f>
        <v xml:space="preserve">CARABANCHEL         </v>
      </c>
      <c r="D1975" t="str">
        <f>T("OPAÑEL              ")</f>
        <v xml:space="preserve">OPAÑEL              </v>
      </c>
      <c r="E1975" t="str">
        <f>T("TU ")</f>
        <v xml:space="preserve">TU </v>
      </c>
      <c r="F1975" t="str">
        <f>T("TURISMOS       ")</f>
        <v xml:space="preserve">TURISMOS       </v>
      </c>
      <c r="G1975" t="str">
        <f>T("De 8 a 11,99 CABALLOS FISCALES                    ")</f>
        <v xml:space="preserve">De 8 a 11,99 CABALLOS FISCALES                    </v>
      </c>
      <c r="H1975" t="str">
        <f>T("GAS LICUADO DE PETROLEO                           ")</f>
        <v xml:space="preserve">GAS LICUADO DE PETROLEO                           </v>
      </c>
      <c r="I1975">
        <v>15</v>
      </c>
    </row>
    <row r="1976" spans="1:9">
      <c r="A1976" t="str">
        <f>T("2018")</f>
        <v>2018</v>
      </c>
      <c r="B1976" t="str">
        <f>T("FISICO                                            ")</f>
        <v xml:space="preserve">FISICO                                            </v>
      </c>
      <c r="C1976" t="str">
        <f>T("CARABANCHEL         ")</f>
        <v xml:space="preserve">CARABANCHEL         </v>
      </c>
      <c r="D1976" t="str">
        <f>T("OPAÑEL              ")</f>
        <v xml:space="preserve">OPAÑEL              </v>
      </c>
      <c r="E1976" t="str">
        <f>T("TU ")</f>
        <v xml:space="preserve">TU </v>
      </c>
      <c r="F1976" t="str">
        <f>T("TURISMOS       ")</f>
        <v xml:space="preserve">TURISMOS       </v>
      </c>
      <c r="G1976" t="str">
        <f>T("De 12 a 15,99 CABALLOS FISCALES                   ")</f>
        <v xml:space="preserve">De 12 a 15,99 CABALLOS FISCALES                   </v>
      </c>
      <c r="H1976" t="str">
        <f>T("GAS LICUADO DE PETROLEO                           ")</f>
        <v xml:space="preserve">GAS LICUADO DE PETROLEO                           </v>
      </c>
      <c r="I1976">
        <v>2</v>
      </c>
    </row>
    <row r="1977" spans="1:9">
      <c r="A1977" t="str">
        <f>T("2018")</f>
        <v>2018</v>
      </c>
      <c r="B1977" t="str">
        <f>T("FISICO                                            ")</f>
        <v xml:space="preserve">FISICO                                            </v>
      </c>
      <c r="C1977" t="str">
        <f>T("CARABANCHEL         ")</f>
        <v xml:space="preserve">CARABANCHEL         </v>
      </c>
      <c r="D1977" t="str">
        <f>T("OPAÑEL              ")</f>
        <v xml:space="preserve">OPAÑEL              </v>
      </c>
      <c r="E1977" t="str">
        <f>T("TU ")</f>
        <v xml:space="preserve">TU </v>
      </c>
      <c r="F1977" t="str">
        <f>T("TURISMOS       ")</f>
        <v xml:space="preserve">TURISMOS       </v>
      </c>
      <c r="G1977" t="str">
        <f>T("De 16 a 19,99 CABALLOS FISCALES                   ")</f>
        <v xml:space="preserve">De 16 a 19,99 CABALLOS FISCALES                   </v>
      </c>
      <c r="H1977" t="str">
        <f>T("GAS LICUADO DE PETROLEO                           ")</f>
        <v xml:space="preserve">GAS LICUADO DE PETROLEO                           </v>
      </c>
      <c r="I1977">
        <v>1</v>
      </c>
    </row>
    <row r="1978" spans="1:9">
      <c r="A1978" t="str">
        <f>T("2018")</f>
        <v>2018</v>
      </c>
      <c r="B1978" t="str">
        <f>T("FISICO                                            ")</f>
        <v xml:space="preserve">FISICO                                            </v>
      </c>
      <c r="C1978" t="str">
        <f>T("CARABANCHEL         ")</f>
        <v xml:space="preserve">CARABANCHEL         </v>
      </c>
      <c r="D1978" t="str">
        <f>T("OPAÑEL              ")</f>
        <v xml:space="preserve">OPAÑEL              </v>
      </c>
      <c r="E1978" t="str">
        <f>T("TU ")</f>
        <v xml:space="preserve">TU </v>
      </c>
      <c r="F1978" t="str">
        <f>T("TURISMOS       ")</f>
        <v xml:space="preserve">TURISMOS       </v>
      </c>
      <c r="G1978" t="str">
        <f>T("De 20 CABALLOS FISCALES en adelante               ")</f>
        <v xml:space="preserve">De 20 CABALLOS FISCALES en adelante               </v>
      </c>
      <c r="H1978" t="str">
        <f>T("GAS LICUADO DE PETROLEO                           ")</f>
        <v xml:space="preserve">GAS LICUADO DE PETROLEO                           </v>
      </c>
      <c r="I1978">
        <v>1</v>
      </c>
    </row>
    <row r="1979" spans="1:9">
      <c r="A1979" t="str">
        <f>T("2018")</f>
        <v>2018</v>
      </c>
      <c r="B1979" t="str">
        <f>T("FISICO                                            ")</f>
        <v xml:space="preserve">FISICO                                            </v>
      </c>
      <c r="C1979" t="str">
        <f>T("CARABANCHEL         ")</f>
        <v xml:space="preserve">CARABANCHEL         </v>
      </c>
      <c r="D1979" t="str">
        <f>T("SAN ISIDRO          ")</f>
        <v xml:space="preserve">SAN ISIDRO          </v>
      </c>
      <c r="E1979" t="str">
        <f>T("TU ")</f>
        <v xml:space="preserve">TU </v>
      </c>
      <c r="F1979" t="str">
        <f>T("TURISMOS       ")</f>
        <v xml:space="preserve">TURISMOS       </v>
      </c>
      <c r="G1979" t="str">
        <f>T("De 8 a 11,99 CABALLOS FISCALES                    ")</f>
        <v xml:space="preserve">De 8 a 11,99 CABALLOS FISCALES                    </v>
      </c>
      <c r="H1979" t="str">
        <f>T("GAS LICUADO DE PETROLEO                           ")</f>
        <v xml:space="preserve">GAS LICUADO DE PETROLEO                           </v>
      </c>
      <c r="I1979">
        <v>16</v>
      </c>
    </row>
    <row r="1980" spans="1:9">
      <c r="A1980" t="str">
        <f>T("2018")</f>
        <v>2018</v>
      </c>
      <c r="B1980" t="str">
        <f>T("FISICO                                            ")</f>
        <v xml:space="preserve">FISICO                                            </v>
      </c>
      <c r="C1980" t="str">
        <f>T("CARABANCHEL         ")</f>
        <v xml:space="preserve">CARABANCHEL         </v>
      </c>
      <c r="D1980" t="str">
        <f>T("SAN ISIDRO          ")</f>
        <v xml:space="preserve">SAN ISIDRO          </v>
      </c>
      <c r="E1980" t="str">
        <f>T("TU ")</f>
        <v xml:space="preserve">TU </v>
      </c>
      <c r="F1980" t="str">
        <f>T("TURISMOS       ")</f>
        <v xml:space="preserve">TURISMOS       </v>
      </c>
      <c r="G1980" t="str">
        <f>T("De 12 a 15,99 CABALLOS FISCALES                   ")</f>
        <v xml:space="preserve">De 12 a 15,99 CABALLOS FISCALES                   </v>
      </c>
      <c r="H1980" t="str">
        <f>T("GAS LICUADO DE PETROLEO                           ")</f>
        <v xml:space="preserve">GAS LICUADO DE PETROLEO                           </v>
      </c>
      <c r="I1980">
        <v>2</v>
      </c>
    </row>
    <row r="1981" spans="1:9">
      <c r="A1981" t="str">
        <f>T("2018")</f>
        <v>2018</v>
      </c>
      <c r="B1981" t="str">
        <f>T("FISICO                                            ")</f>
        <v xml:space="preserve">FISICO                                            </v>
      </c>
      <c r="C1981" t="str">
        <f>T("CARABANCHEL         ")</f>
        <v xml:space="preserve">CARABANCHEL         </v>
      </c>
      <c r="D1981" t="str">
        <f>T("SAN ISIDRO          ")</f>
        <v xml:space="preserve">SAN ISIDRO          </v>
      </c>
      <c r="E1981" t="str">
        <f>T("TU ")</f>
        <v xml:space="preserve">TU </v>
      </c>
      <c r="F1981" t="str">
        <f>T("TURISMOS       ")</f>
        <v xml:space="preserve">TURISMOS       </v>
      </c>
      <c r="G1981" t="str">
        <f>T("De 16 a 19,99 CABALLOS FISCALES                   ")</f>
        <v xml:space="preserve">De 16 a 19,99 CABALLOS FISCALES                   </v>
      </c>
      <c r="H1981" t="str">
        <f>T("GAS LICUADO DE PETROLEO                           ")</f>
        <v xml:space="preserve">GAS LICUADO DE PETROLEO                           </v>
      </c>
      <c r="I1981">
        <v>1</v>
      </c>
    </row>
    <row r="1982" spans="1:9">
      <c r="A1982" t="str">
        <f>T("2018")</f>
        <v>2018</v>
      </c>
      <c r="B1982" t="str">
        <f>T("FISICO                                            ")</f>
        <v xml:space="preserve">FISICO                                            </v>
      </c>
      <c r="C1982" t="str">
        <f>T("CARABANCHEL         ")</f>
        <v xml:space="preserve">CARABANCHEL         </v>
      </c>
      <c r="D1982" t="str">
        <f>T("SAN ISIDRO          ")</f>
        <v xml:space="preserve">SAN ISIDRO          </v>
      </c>
      <c r="E1982" t="str">
        <f>T("TU ")</f>
        <v xml:space="preserve">TU </v>
      </c>
      <c r="F1982" t="str">
        <f>T("TURISMOS       ")</f>
        <v xml:space="preserve">TURISMOS       </v>
      </c>
      <c r="G1982" t="str">
        <f>T("De 20 CABALLOS FISCALES en adelante               ")</f>
        <v xml:space="preserve">De 20 CABALLOS FISCALES en adelante               </v>
      </c>
      <c r="H1982" t="str">
        <f>T("GAS LICUADO DE PETROLEO                           ")</f>
        <v xml:space="preserve">GAS LICUADO DE PETROLEO                           </v>
      </c>
      <c r="I1982">
        <v>2</v>
      </c>
    </row>
    <row r="1983" spans="1:9">
      <c r="A1983" t="str">
        <f>T("2018")</f>
        <v>2018</v>
      </c>
      <c r="B1983" t="str">
        <f>T("FISICO                                            ")</f>
        <v xml:space="preserve">FISICO                                            </v>
      </c>
      <c r="C1983" t="str">
        <f>T("CARABANCHEL         ")</f>
        <v xml:space="preserve">CARABANCHEL         </v>
      </c>
      <c r="D1983" t="str">
        <f>T("VISTA ALEGRE        ")</f>
        <v xml:space="preserve">VISTA ALEGRE        </v>
      </c>
      <c r="E1983" t="str">
        <f>T("TU ")</f>
        <v xml:space="preserve">TU </v>
      </c>
      <c r="F1983" t="str">
        <f>T("TURISMOS       ")</f>
        <v xml:space="preserve">TURISMOS       </v>
      </c>
      <c r="G1983" t="str">
        <f>T("De menos de 8 CABALLOS FISCALES                   ")</f>
        <v xml:space="preserve">De menos de 8 CABALLOS FISCALES                   </v>
      </c>
      <c r="H1983" t="str">
        <f>T("GAS LICUADO DE PETROLEO                           ")</f>
        <v xml:space="preserve">GAS LICUADO DE PETROLEO                           </v>
      </c>
      <c r="I1983">
        <v>1</v>
      </c>
    </row>
    <row r="1984" spans="1:9">
      <c r="A1984" t="str">
        <f>T("2018")</f>
        <v>2018</v>
      </c>
      <c r="B1984" t="str">
        <f>T("FISICO                                            ")</f>
        <v xml:space="preserve">FISICO                                            </v>
      </c>
      <c r="C1984" t="str">
        <f>T("CARABANCHEL         ")</f>
        <v xml:space="preserve">CARABANCHEL         </v>
      </c>
      <c r="D1984" t="str">
        <f>T("VISTA ALEGRE        ")</f>
        <v xml:space="preserve">VISTA ALEGRE        </v>
      </c>
      <c r="E1984" t="str">
        <f>T("TU ")</f>
        <v xml:space="preserve">TU </v>
      </c>
      <c r="F1984" t="str">
        <f>T("TURISMOS       ")</f>
        <v xml:space="preserve">TURISMOS       </v>
      </c>
      <c r="G1984" t="str">
        <f>T("De 8 a 11,99 CABALLOS FISCALES                    ")</f>
        <v xml:space="preserve">De 8 a 11,99 CABALLOS FISCALES                    </v>
      </c>
      <c r="H1984" t="str">
        <f>T("GAS LICUADO DE PETROLEO                           ")</f>
        <v xml:space="preserve">GAS LICUADO DE PETROLEO                           </v>
      </c>
      <c r="I1984">
        <v>26</v>
      </c>
    </row>
    <row r="1985" spans="1:9">
      <c r="A1985" t="str">
        <f>T("2018")</f>
        <v>2018</v>
      </c>
      <c r="B1985" t="str">
        <f>T("FISICO                                            ")</f>
        <v xml:space="preserve">FISICO                                            </v>
      </c>
      <c r="C1985" t="str">
        <f>T("CARABANCHEL         ")</f>
        <v xml:space="preserve">CARABANCHEL         </v>
      </c>
      <c r="D1985" t="str">
        <f>T("VISTA ALEGRE        ")</f>
        <v xml:space="preserve">VISTA ALEGRE        </v>
      </c>
      <c r="E1985" t="str">
        <f>T("TU ")</f>
        <v xml:space="preserve">TU </v>
      </c>
      <c r="F1985" t="str">
        <f>T("TURISMOS       ")</f>
        <v xml:space="preserve">TURISMOS       </v>
      </c>
      <c r="G1985" t="str">
        <f>T("De 12 a 15,99 CABALLOS FISCALES                   ")</f>
        <v xml:space="preserve">De 12 a 15,99 CABALLOS FISCALES                   </v>
      </c>
      <c r="H1985" t="str">
        <f>T("GAS LICUADO DE PETROLEO                           ")</f>
        <v xml:space="preserve">GAS LICUADO DE PETROLEO                           </v>
      </c>
      <c r="I1985">
        <v>2</v>
      </c>
    </row>
    <row r="1986" spans="1:9">
      <c r="A1986" t="str">
        <f>T("2018")</f>
        <v>2018</v>
      </c>
      <c r="B1986" t="str">
        <f>T("FISICO                                            ")</f>
        <v xml:space="preserve">FISICO                                            </v>
      </c>
      <c r="C1986" t="str">
        <f>T("CARABANCHEL         ")</f>
        <v xml:space="preserve">CARABANCHEL         </v>
      </c>
      <c r="D1986" t="str">
        <f>T("VISTA ALEGRE        ")</f>
        <v xml:space="preserve">VISTA ALEGRE        </v>
      </c>
      <c r="E1986" t="str">
        <f>T("TU ")</f>
        <v xml:space="preserve">TU </v>
      </c>
      <c r="F1986" t="str">
        <f>T("TURISMOS       ")</f>
        <v xml:space="preserve">TURISMOS       </v>
      </c>
      <c r="G1986" t="str">
        <f>T("De 16 a 19,99 CABALLOS FISCALES                   ")</f>
        <v xml:space="preserve">De 16 a 19,99 CABALLOS FISCALES                   </v>
      </c>
      <c r="H1986" t="str">
        <f>T("GAS LICUADO DE PETROLEO                           ")</f>
        <v xml:space="preserve">GAS LICUADO DE PETROLEO                           </v>
      </c>
      <c r="I1986">
        <v>1</v>
      </c>
    </row>
    <row r="1987" spans="1:9">
      <c r="A1987" t="str">
        <f>T("2018")</f>
        <v>2018</v>
      </c>
      <c r="B1987" t="str">
        <f>T("FISICO                                            ")</f>
        <v xml:space="preserve">FISICO                                            </v>
      </c>
      <c r="C1987" t="str">
        <f>T("CARABANCHEL         ")</f>
        <v xml:space="preserve">CARABANCHEL         </v>
      </c>
      <c r="D1987" t="str">
        <f>T("VISTA ALEGRE        ")</f>
        <v xml:space="preserve">VISTA ALEGRE        </v>
      </c>
      <c r="E1987" t="str">
        <f>T("TU ")</f>
        <v xml:space="preserve">TU </v>
      </c>
      <c r="F1987" t="str">
        <f>T("TURISMOS       ")</f>
        <v xml:space="preserve">TURISMOS       </v>
      </c>
      <c r="G1987" t="str">
        <f>T("De 20 CABALLOS FISCALES en adelante               ")</f>
        <v xml:space="preserve">De 20 CABALLOS FISCALES en adelante               </v>
      </c>
      <c r="H1987" t="str">
        <f>T("GAS LICUADO DE PETROLEO                           ")</f>
        <v xml:space="preserve">GAS LICUADO DE PETROLEO                           </v>
      </c>
      <c r="I1987">
        <v>1</v>
      </c>
    </row>
    <row r="1988" spans="1:9">
      <c r="A1988" t="str">
        <f>T("2018")</f>
        <v>2018</v>
      </c>
      <c r="B1988" t="str">
        <f>T("FISICO                                            ")</f>
        <v xml:space="preserve">FISICO                                            </v>
      </c>
      <c r="C1988" t="str">
        <f>T("CARABANCHEL         ")</f>
        <v xml:space="preserve">CARABANCHEL         </v>
      </c>
      <c r="D1988" t="str">
        <f>T("PUERTA BONITA       ")</f>
        <v xml:space="preserve">PUERTA BONITA       </v>
      </c>
      <c r="E1988" t="str">
        <f>T("TU ")</f>
        <v xml:space="preserve">TU </v>
      </c>
      <c r="F1988" t="str">
        <f>T("TURISMOS       ")</f>
        <v xml:space="preserve">TURISMOS       </v>
      </c>
      <c r="G1988" t="str">
        <f>T("De 8 a 11,99 CABALLOS FISCALES                    ")</f>
        <v xml:space="preserve">De 8 a 11,99 CABALLOS FISCALES                    </v>
      </c>
      <c r="H1988" t="str">
        <f>T("GAS LICUADO DE PETROLEO                           ")</f>
        <v xml:space="preserve">GAS LICUADO DE PETROLEO                           </v>
      </c>
      <c r="I1988">
        <v>17</v>
      </c>
    </row>
    <row r="1989" spans="1:9">
      <c r="A1989" t="str">
        <f>T("2018")</f>
        <v>2018</v>
      </c>
      <c r="B1989" t="str">
        <f>T("FISICO                                            ")</f>
        <v xml:space="preserve">FISICO                                            </v>
      </c>
      <c r="C1989" t="str">
        <f>T("CARABANCHEL         ")</f>
        <v xml:space="preserve">CARABANCHEL         </v>
      </c>
      <c r="D1989" t="str">
        <f>T("PUERTA BONITA       ")</f>
        <v xml:space="preserve">PUERTA BONITA       </v>
      </c>
      <c r="E1989" t="str">
        <f>T("TU ")</f>
        <v xml:space="preserve">TU </v>
      </c>
      <c r="F1989" t="str">
        <f>T("TURISMOS       ")</f>
        <v xml:space="preserve">TURISMOS       </v>
      </c>
      <c r="G1989" t="str">
        <f>T("De 12 a 15,99 CABALLOS FISCALES                   ")</f>
        <v xml:space="preserve">De 12 a 15,99 CABALLOS FISCALES                   </v>
      </c>
      <c r="H1989" t="str">
        <f>T("GAS LICUADO DE PETROLEO                           ")</f>
        <v xml:space="preserve">GAS LICUADO DE PETROLEO                           </v>
      </c>
      <c r="I1989">
        <v>1</v>
      </c>
    </row>
    <row r="1990" spans="1:9">
      <c r="A1990" t="str">
        <f>T("2018")</f>
        <v>2018</v>
      </c>
      <c r="B1990" t="str">
        <f>T("FISICO                                            ")</f>
        <v xml:space="preserve">FISICO                                            </v>
      </c>
      <c r="C1990" t="str">
        <f>T("CARABANCHEL         ")</f>
        <v xml:space="preserve">CARABANCHEL         </v>
      </c>
      <c r="D1990" t="str">
        <f>T("BUENAVISTA          ")</f>
        <v xml:space="preserve">BUENAVISTA          </v>
      </c>
      <c r="E1990" t="str">
        <f>T("TU ")</f>
        <v xml:space="preserve">TU </v>
      </c>
      <c r="F1990" t="str">
        <f>T("TURISMOS       ")</f>
        <v xml:space="preserve">TURISMOS       </v>
      </c>
      <c r="G1990" t="str">
        <f>T("De menos de 8 CABALLOS FISCALES                   ")</f>
        <v xml:space="preserve">De menos de 8 CABALLOS FISCALES                   </v>
      </c>
      <c r="H1990" t="str">
        <f>T("GAS LICUADO DE PETROLEO                           ")</f>
        <v xml:space="preserve">GAS LICUADO DE PETROLEO                           </v>
      </c>
      <c r="I1990">
        <v>1</v>
      </c>
    </row>
    <row r="1991" spans="1:9">
      <c r="A1991" t="str">
        <f>T("2018")</f>
        <v>2018</v>
      </c>
      <c r="B1991" t="str">
        <f>T("FISICO                                            ")</f>
        <v xml:space="preserve">FISICO                                            </v>
      </c>
      <c r="C1991" t="str">
        <f>T("CARABANCHEL         ")</f>
        <v xml:space="preserve">CARABANCHEL         </v>
      </c>
      <c r="D1991" t="str">
        <f>T("BUENAVISTA          ")</f>
        <v xml:space="preserve">BUENAVISTA          </v>
      </c>
      <c r="E1991" t="str">
        <f>T("TU ")</f>
        <v xml:space="preserve">TU </v>
      </c>
      <c r="F1991" t="str">
        <f>T("TURISMOS       ")</f>
        <v xml:space="preserve">TURISMOS       </v>
      </c>
      <c r="G1991" t="str">
        <f>T("De 8 a 11,99 CABALLOS FISCALES                    ")</f>
        <v xml:space="preserve">De 8 a 11,99 CABALLOS FISCALES                    </v>
      </c>
      <c r="H1991" t="str">
        <f>T("GAS LICUADO DE PETROLEO                           ")</f>
        <v xml:space="preserve">GAS LICUADO DE PETROLEO                           </v>
      </c>
      <c r="I1991">
        <v>45</v>
      </c>
    </row>
    <row r="1992" spans="1:9">
      <c r="A1992" t="str">
        <f>T("2018")</f>
        <v>2018</v>
      </c>
      <c r="B1992" t="str">
        <f>T("FISICO                                            ")</f>
        <v xml:space="preserve">FISICO                                            </v>
      </c>
      <c r="C1992" t="str">
        <f>T("CARABANCHEL         ")</f>
        <v xml:space="preserve">CARABANCHEL         </v>
      </c>
      <c r="D1992" t="str">
        <f>T("BUENAVISTA          ")</f>
        <v xml:space="preserve">BUENAVISTA          </v>
      </c>
      <c r="E1992" t="str">
        <f>T("TU ")</f>
        <v xml:space="preserve">TU </v>
      </c>
      <c r="F1992" t="str">
        <f>T("TURISMOS       ")</f>
        <v xml:space="preserve">TURISMOS       </v>
      </c>
      <c r="G1992" t="str">
        <f>T("De 12 a 15,99 CABALLOS FISCALES                   ")</f>
        <v xml:space="preserve">De 12 a 15,99 CABALLOS FISCALES                   </v>
      </c>
      <c r="H1992" t="str">
        <f>T("GAS LICUADO DE PETROLEO                           ")</f>
        <v xml:space="preserve">GAS LICUADO DE PETROLEO                           </v>
      </c>
      <c r="I1992">
        <v>3</v>
      </c>
    </row>
    <row r="1993" spans="1:9">
      <c r="A1993" t="str">
        <f>T("2018")</f>
        <v>2018</v>
      </c>
      <c r="B1993" t="str">
        <f>T("FISICO                                            ")</f>
        <v xml:space="preserve">FISICO                                            </v>
      </c>
      <c r="C1993" t="str">
        <f>T("CARABANCHEL         ")</f>
        <v xml:space="preserve">CARABANCHEL         </v>
      </c>
      <c r="D1993" t="str">
        <f>T("BUENAVISTA          ")</f>
        <v xml:space="preserve">BUENAVISTA          </v>
      </c>
      <c r="E1993" t="str">
        <f>T("TU ")</f>
        <v xml:space="preserve">TU </v>
      </c>
      <c r="F1993" t="str">
        <f>T("TURISMOS       ")</f>
        <v xml:space="preserve">TURISMOS       </v>
      </c>
      <c r="G1993" t="str">
        <f>T("De 16 a 19,99 CABALLOS FISCALES                   ")</f>
        <v xml:space="preserve">De 16 a 19,99 CABALLOS FISCALES                   </v>
      </c>
      <c r="H1993" t="str">
        <f>T("GAS LICUADO DE PETROLEO                           ")</f>
        <v xml:space="preserve">GAS LICUADO DE PETROLEO                           </v>
      </c>
      <c r="I1993">
        <v>2</v>
      </c>
    </row>
    <row r="1994" spans="1:9">
      <c r="A1994" t="str">
        <f>T("2018")</f>
        <v>2018</v>
      </c>
      <c r="B1994" t="str">
        <f>T("FISICO                                            ")</f>
        <v xml:space="preserve">FISICO                                            </v>
      </c>
      <c r="C1994" t="str">
        <f>T("CARABANCHEL         ")</f>
        <v xml:space="preserve">CARABANCHEL         </v>
      </c>
      <c r="D1994" t="str">
        <f>T("BUENAVISTA          ")</f>
        <v xml:space="preserve">BUENAVISTA          </v>
      </c>
      <c r="E1994" t="str">
        <f>T("TU ")</f>
        <v xml:space="preserve">TU </v>
      </c>
      <c r="F1994" t="str">
        <f>T("TURISMOS       ")</f>
        <v xml:space="preserve">TURISMOS       </v>
      </c>
      <c r="G1994" t="str">
        <f>T("De 20 CABALLOS FISCALES en adelante               ")</f>
        <v xml:space="preserve">De 20 CABALLOS FISCALES en adelante               </v>
      </c>
      <c r="H1994" t="str">
        <f>T("GAS LICUADO DE PETROLEO                           ")</f>
        <v xml:space="preserve">GAS LICUADO DE PETROLEO                           </v>
      </c>
      <c r="I1994">
        <v>2</v>
      </c>
    </row>
    <row r="1995" spans="1:9">
      <c r="A1995" t="str">
        <f>T("2018")</f>
        <v>2018</v>
      </c>
      <c r="B1995" t="str">
        <f>T("FISICO                                            ")</f>
        <v xml:space="preserve">FISICO                                            </v>
      </c>
      <c r="C1995" t="str">
        <f>T("CARABANCHEL         ")</f>
        <v xml:space="preserve">CARABANCHEL         </v>
      </c>
      <c r="D1995" t="str">
        <f>T("ABRANTES            ")</f>
        <v xml:space="preserve">ABRANTES            </v>
      </c>
      <c r="E1995" t="str">
        <f>T("TU ")</f>
        <v xml:space="preserve">TU </v>
      </c>
      <c r="F1995" t="str">
        <f>T("TURISMOS       ")</f>
        <v xml:space="preserve">TURISMOS       </v>
      </c>
      <c r="G1995" t="str">
        <f>T("De 8 a 11,99 CABALLOS FISCALES                    ")</f>
        <v xml:space="preserve">De 8 a 11,99 CABALLOS FISCALES                    </v>
      </c>
      <c r="H1995" t="str">
        <f>T("GAS LICUADO DE PETROLEO                           ")</f>
        <v xml:space="preserve">GAS LICUADO DE PETROLEO                           </v>
      </c>
      <c r="I1995">
        <v>20</v>
      </c>
    </row>
    <row r="1996" spans="1:9">
      <c r="A1996" t="str">
        <f>T("2018")</f>
        <v>2018</v>
      </c>
      <c r="B1996" t="str">
        <f>T("FISICO                                            ")</f>
        <v xml:space="preserve">FISICO                                            </v>
      </c>
      <c r="C1996" t="str">
        <f>T("CARABANCHEL         ")</f>
        <v xml:space="preserve">CARABANCHEL         </v>
      </c>
      <c r="D1996" t="str">
        <f>T("ABRANTES            ")</f>
        <v xml:space="preserve">ABRANTES            </v>
      </c>
      <c r="E1996" t="str">
        <f>T("TU ")</f>
        <v xml:space="preserve">TU </v>
      </c>
      <c r="F1996" t="str">
        <f>T("TURISMOS       ")</f>
        <v xml:space="preserve">TURISMOS       </v>
      </c>
      <c r="G1996" t="str">
        <f>T("De 12 a 15,99 CABALLOS FISCALES                   ")</f>
        <v xml:space="preserve">De 12 a 15,99 CABALLOS FISCALES                   </v>
      </c>
      <c r="H1996" t="str">
        <f>T("GAS LICUADO DE PETROLEO                           ")</f>
        <v xml:space="preserve">GAS LICUADO DE PETROLEO                           </v>
      </c>
      <c r="I1996">
        <v>1</v>
      </c>
    </row>
    <row r="1997" spans="1:9">
      <c r="A1997" t="str">
        <f>T("2018")</f>
        <v>2018</v>
      </c>
      <c r="B1997" t="str">
        <f>T("FISICO                                            ")</f>
        <v xml:space="preserve">FISICO                                            </v>
      </c>
      <c r="C1997" t="str">
        <f>T("CARABANCHEL         ")</f>
        <v xml:space="preserve">CARABANCHEL         </v>
      </c>
      <c r="D1997" t="str">
        <f>T("ABRANTES            ")</f>
        <v xml:space="preserve">ABRANTES            </v>
      </c>
      <c r="E1997" t="str">
        <f>T("TU ")</f>
        <v xml:space="preserve">TU </v>
      </c>
      <c r="F1997" t="str">
        <f>T("TURISMOS       ")</f>
        <v xml:space="preserve">TURISMOS       </v>
      </c>
      <c r="G1997" t="str">
        <f>T("De 20 CABALLOS FISCALES en adelante               ")</f>
        <v xml:space="preserve">De 20 CABALLOS FISCALES en adelante               </v>
      </c>
      <c r="H1997" t="str">
        <f>T("GAS LICUADO DE PETROLEO                           ")</f>
        <v xml:space="preserve">GAS LICUADO DE PETROLEO                           </v>
      </c>
      <c r="I1997">
        <v>2</v>
      </c>
    </row>
    <row r="1998" spans="1:9">
      <c r="A1998" t="str">
        <f>T("2018")</f>
        <v>2018</v>
      </c>
      <c r="B1998" t="str">
        <f>T("JURIDICO                                          ")</f>
        <v xml:space="preserve">JURIDICO                                          </v>
      </c>
      <c r="C1998" t="str">
        <f>T("CARABANCHEL         ")</f>
        <v xml:space="preserve">CARABANCHEL         </v>
      </c>
      <c r="D1998" t="str">
        <f>T("VISTA ALEGRE        ")</f>
        <v xml:space="preserve">VISTA ALEGRE        </v>
      </c>
      <c r="E1998" t="str">
        <f>T("TU ")</f>
        <v xml:space="preserve">TU </v>
      </c>
      <c r="F1998" t="str">
        <f>T("TURISMOS       ")</f>
        <v xml:space="preserve">TURISMOS       </v>
      </c>
      <c r="G1998" t="str">
        <f>T("De 8 a 11,99 CABALLOS FISCALES                    ")</f>
        <v xml:space="preserve">De 8 a 11,99 CABALLOS FISCALES                    </v>
      </c>
      <c r="H1998" t="str">
        <f>T("GAS LICUADO DE PETROLEO                           ")</f>
        <v xml:space="preserve">GAS LICUADO DE PETROLEO                           </v>
      </c>
      <c r="I1998">
        <v>1</v>
      </c>
    </row>
    <row r="1999" spans="1:9">
      <c r="A1999" t="str">
        <f>T("2018")</f>
        <v>2018</v>
      </c>
      <c r="B1999" t="str">
        <f>T("JURIDICO                                          ")</f>
        <v xml:space="preserve">JURIDICO                                          </v>
      </c>
      <c r="C1999" t="str">
        <f>T("CARABANCHEL         ")</f>
        <v xml:space="preserve">CARABANCHEL         </v>
      </c>
      <c r="D1999" t="str">
        <f>T("BUENAVISTA          ")</f>
        <v xml:space="preserve">BUENAVISTA          </v>
      </c>
      <c r="E1999" t="str">
        <f>T("TU ")</f>
        <v xml:space="preserve">TU </v>
      </c>
      <c r="F1999" t="str">
        <f>T("TURISMOS       ")</f>
        <v xml:space="preserve">TURISMOS       </v>
      </c>
      <c r="G1999" t="str">
        <f>T("De 8 a 11,99 CABALLOS FISCALES                    ")</f>
        <v xml:space="preserve">De 8 a 11,99 CABALLOS FISCALES                    </v>
      </c>
      <c r="H1999" t="str">
        <f>T("GAS LICUADO DE PETROLEO                           ")</f>
        <v xml:space="preserve">GAS LICUADO DE PETROLEO                           </v>
      </c>
      <c r="I1999">
        <v>5</v>
      </c>
    </row>
    <row r="2000" spans="1:9">
      <c r="A2000" t="str">
        <f>T("2018")</f>
        <v>2018</v>
      </c>
      <c r="B2000" t="str">
        <f>T("JURIDICO                                          ")</f>
        <v xml:space="preserve">JURIDICO                                          </v>
      </c>
      <c r="C2000" t="str">
        <f>T("CARABANCHEL         ")</f>
        <v xml:space="preserve">CARABANCHEL         </v>
      </c>
      <c r="D2000" t="str">
        <f>T("ABRANTES            ")</f>
        <v xml:space="preserve">ABRANTES            </v>
      </c>
      <c r="E2000" t="str">
        <f>T("TU ")</f>
        <v xml:space="preserve">TU </v>
      </c>
      <c r="F2000" t="str">
        <f>T("TURISMOS       ")</f>
        <v xml:space="preserve">TURISMOS       </v>
      </c>
      <c r="G2000" t="str">
        <f>T("De menos de 8 CABALLOS FISCALES                   ")</f>
        <v xml:space="preserve">De menos de 8 CABALLOS FISCALES                   </v>
      </c>
      <c r="H2000" t="str">
        <f>T("GAS LICUADO DE PETROLEO                           ")</f>
        <v xml:space="preserve">GAS LICUADO DE PETROLEO                           </v>
      </c>
      <c r="I2000">
        <v>1</v>
      </c>
    </row>
    <row r="2001" spans="1:9">
      <c r="A2001" t="str">
        <f>T("2018")</f>
        <v>2018</v>
      </c>
      <c r="B2001" t="str">
        <f>T("JURIDICO                                          ")</f>
        <v xml:space="preserve">JURIDICO                                          </v>
      </c>
      <c r="C2001" t="str">
        <f>T("CARABANCHEL         ")</f>
        <v xml:space="preserve">CARABANCHEL         </v>
      </c>
      <c r="D2001" t="str">
        <f>T("ABRANTES            ")</f>
        <v xml:space="preserve">ABRANTES            </v>
      </c>
      <c r="E2001" t="str">
        <f>T("TU ")</f>
        <v xml:space="preserve">TU </v>
      </c>
      <c r="F2001" t="str">
        <f>T("TURISMOS       ")</f>
        <v xml:space="preserve">TURISMOS       </v>
      </c>
      <c r="G2001" t="str">
        <f>T("De 8 a 11,99 CABALLOS FISCALES                    ")</f>
        <v xml:space="preserve">De 8 a 11,99 CABALLOS FISCALES                    </v>
      </c>
      <c r="H2001" t="str">
        <f>T("GAS LICUADO DE PETROLEO                           ")</f>
        <v xml:space="preserve">GAS LICUADO DE PETROLEO                           </v>
      </c>
      <c r="I2001">
        <v>1</v>
      </c>
    </row>
    <row r="2002" spans="1:9">
      <c r="A2002" t="str">
        <f>T("2018")</f>
        <v>2018</v>
      </c>
      <c r="B2002" t="str">
        <f>T("FISICO                                            ")</f>
        <v xml:space="preserve">FISICO                                            </v>
      </c>
      <c r="C2002" t="str">
        <f>T("CARABANCHEL         ")</f>
        <v xml:space="preserve">CARABANCHEL         </v>
      </c>
      <c r="D2002" t="str">
        <f>T("COMILLAS            ")</f>
        <v xml:space="preserve">COMILLAS            </v>
      </c>
      <c r="E2002" t="str">
        <f>T("TU ")</f>
        <v xml:space="preserve">TU </v>
      </c>
      <c r="F2002" t="str">
        <f>T("TURISMOS       ")</f>
        <v xml:space="preserve">TURISMOS       </v>
      </c>
      <c r="G2002" t="str">
        <f>T("De 8 a 11,99 CABALLOS FISCALES                    ")</f>
        <v xml:space="preserve">De 8 a 11,99 CABALLOS FISCALES                    </v>
      </c>
      <c r="H2002" t="str">
        <f>T("GAS NATURAL COMPRIMIDO                            ")</f>
        <v xml:space="preserve">GAS NATURAL COMPRIMIDO                            </v>
      </c>
      <c r="I2002">
        <v>4</v>
      </c>
    </row>
    <row r="2003" spans="1:9">
      <c r="A2003" t="str">
        <f>T("2018")</f>
        <v>2018</v>
      </c>
      <c r="B2003" t="str">
        <f>T("FISICO                                            ")</f>
        <v xml:space="preserve">FISICO                                            </v>
      </c>
      <c r="C2003" t="str">
        <f>T("CARABANCHEL         ")</f>
        <v xml:space="preserve">CARABANCHEL         </v>
      </c>
      <c r="D2003" t="str">
        <f>T("SAN ISIDRO          ")</f>
        <v xml:space="preserve">SAN ISIDRO          </v>
      </c>
      <c r="E2003" t="str">
        <f>T("TU ")</f>
        <v xml:space="preserve">TU </v>
      </c>
      <c r="F2003" t="str">
        <f>T("TURISMOS       ")</f>
        <v xml:space="preserve">TURISMOS       </v>
      </c>
      <c r="G2003" t="str">
        <f>T("De 12 a 15,99 CABALLOS FISCALES                   ")</f>
        <v xml:space="preserve">De 12 a 15,99 CABALLOS FISCALES                   </v>
      </c>
      <c r="H2003" t="str">
        <f>T("GAS NATURAL COMPRIMIDO                            ")</f>
        <v xml:space="preserve">GAS NATURAL COMPRIMIDO                            </v>
      </c>
      <c r="I2003">
        <v>1</v>
      </c>
    </row>
    <row r="2004" spans="1:9">
      <c r="A2004" t="str">
        <f>T("2018")</f>
        <v>2018</v>
      </c>
      <c r="B2004" t="str">
        <f>T("FISICO                                            ")</f>
        <v xml:space="preserve">FISICO                                            </v>
      </c>
      <c r="C2004" t="str">
        <f>T("CARABANCHEL         ")</f>
        <v xml:space="preserve">CARABANCHEL         </v>
      </c>
      <c r="D2004" t="str">
        <f>T("VISTA ALEGRE        ")</f>
        <v xml:space="preserve">VISTA ALEGRE        </v>
      </c>
      <c r="E2004" t="str">
        <f>T("TU ")</f>
        <v xml:space="preserve">TU </v>
      </c>
      <c r="F2004" t="str">
        <f>T("TURISMOS       ")</f>
        <v xml:space="preserve">TURISMOS       </v>
      </c>
      <c r="G2004" t="str">
        <f>T("De 8 a 11,99 CABALLOS FISCALES                    ")</f>
        <v xml:space="preserve">De 8 a 11,99 CABALLOS FISCALES                    </v>
      </c>
      <c r="H2004" t="str">
        <f>T("GAS NATURAL COMPRIMIDO                            ")</f>
        <v xml:space="preserve">GAS NATURAL COMPRIMIDO                            </v>
      </c>
      <c r="I2004">
        <v>4</v>
      </c>
    </row>
    <row r="2005" spans="1:9">
      <c r="A2005" t="str">
        <f>T("2018")</f>
        <v>2018</v>
      </c>
      <c r="B2005" t="str">
        <f>T("FISICO                                            ")</f>
        <v xml:space="preserve">FISICO                                            </v>
      </c>
      <c r="C2005" t="str">
        <f>T("CARABANCHEL         ")</f>
        <v xml:space="preserve">CARABANCHEL         </v>
      </c>
      <c r="D2005" t="str">
        <f>T("BUENAVISTA          ")</f>
        <v xml:space="preserve">BUENAVISTA          </v>
      </c>
      <c r="E2005" t="str">
        <f>T("TU ")</f>
        <v xml:space="preserve">TU </v>
      </c>
      <c r="F2005" t="str">
        <f>T("TURISMOS       ")</f>
        <v xml:space="preserve">TURISMOS       </v>
      </c>
      <c r="G2005" t="str">
        <f>T("De menos de 8 CABALLOS FISCALES                   ")</f>
        <v xml:space="preserve">De menos de 8 CABALLOS FISCALES                   </v>
      </c>
      <c r="H2005" t="str">
        <f>T("GAS NATURAL COMPRIMIDO                            ")</f>
        <v xml:space="preserve">GAS NATURAL COMPRIMIDO                            </v>
      </c>
      <c r="I2005">
        <v>1</v>
      </c>
    </row>
    <row r="2006" spans="1:9">
      <c r="A2006" t="str">
        <f>T("2018")</f>
        <v>2018</v>
      </c>
      <c r="B2006" t="str">
        <f>T("FISICO                                            ")</f>
        <v xml:space="preserve">FISICO                                            </v>
      </c>
      <c r="C2006" t="str">
        <f>T("CARABANCHEL         ")</f>
        <v xml:space="preserve">CARABANCHEL         </v>
      </c>
      <c r="D2006" t="str">
        <f>T("BUENAVISTA          ")</f>
        <v xml:space="preserve">BUENAVISTA          </v>
      </c>
      <c r="E2006" t="str">
        <f>T("TU ")</f>
        <v xml:space="preserve">TU </v>
      </c>
      <c r="F2006" t="str">
        <f>T("TURISMOS       ")</f>
        <v xml:space="preserve">TURISMOS       </v>
      </c>
      <c r="G2006" t="str">
        <f>T("De 8 a 11,99 CABALLOS FISCALES                    ")</f>
        <v xml:space="preserve">De 8 a 11,99 CABALLOS FISCALES                    </v>
      </c>
      <c r="H2006" t="str">
        <f>T("GAS NATURAL COMPRIMIDO                            ")</f>
        <v xml:space="preserve">GAS NATURAL COMPRIMIDO                            </v>
      </c>
      <c r="I2006">
        <v>5</v>
      </c>
    </row>
    <row r="2007" spans="1:9">
      <c r="A2007" t="str">
        <f>T("2018")</f>
        <v>2018</v>
      </c>
      <c r="B2007" t="str">
        <f>T("FISICO                                            ")</f>
        <v xml:space="preserve">FISICO                                            </v>
      </c>
      <c r="C2007" t="str">
        <f>T("CARABANCHEL         ")</f>
        <v xml:space="preserve">CARABANCHEL         </v>
      </c>
      <c r="D2007" t="str">
        <f>T("BUENAVISTA          ")</f>
        <v xml:space="preserve">BUENAVISTA          </v>
      </c>
      <c r="E2007" t="str">
        <f>T("TU ")</f>
        <v xml:space="preserve">TU </v>
      </c>
      <c r="F2007" t="str">
        <f>T("TURISMOS       ")</f>
        <v xml:space="preserve">TURISMOS       </v>
      </c>
      <c r="G2007" t="str">
        <f>T("De 12 a 15,99 CABALLOS FISCALES                   ")</f>
        <v xml:space="preserve">De 12 a 15,99 CABALLOS FISCALES                   </v>
      </c>
      <c r="H2007" t="str">
        <f>T("GAS NATURAL COMPRIMIDO                            ")</f>
        <v xml:space="preserve">GAS NATURAL COMPRIMIDO                            </v>
      </c>
      <c r="I2007">
        <v>2</v>
      </c>
    </row>
    <row r="2008" spans="1:9">
      <c r="A2008" t="str">
        <f>T("2018")</f>
        <v>2018</v>
      </c>
      <c r="B2008" t="str">
        <f>T("FISICO                                            ")</f>
        <v xml:space="preserve">FISICO                                            </v>
      </c>
      <c r="C2008" t="str">
        <f>T("CARABANCHEL         ")</f>
        <v xml:space="preserve">CARABANCHEL         </v>
      </c>
      <c r="D2008" t="str">
        <f>T("ABRANTES            ")</f>
        <v xml:space="preserve">ABRANTES            </v>
      </c>
      <c r="E2008" t="str">
        <f>T("TU ")</f>
        <v xml:space="preserve">TU </v>
      </c>
      <c r="F2008" t="str">
        <f>T("TURISMOS       ")</f>
        <v xml:space="preserve">TURISMOS       </v>
      </c>
      <c r="G2008" t="str">
        <f>T("De 8 a 11,99 CABALLOS FISCALES                    ")</f>
        <v xml:space="preserve">De 8 a 11,99 CABALLOS FISCALES                    </v>
      </c>
      <c r="H2008" t="str">
        <f>T("GAS NATURAL COMPRIMIDO                            ")</f>
        <v xml:space="preserve">GAS NATURAL COMPRIMIDO                            </v>
      </c>
      <c r="I2008">
        <v>3</v>
      </c>
    </row>
    <row r="2009" spans="1:9">
      <c r="A2009" t="str">
        <f>T("2018")</f>
        <v>2018</v>
      </c>
      <c r="B2009" t="str">
        <f>T("JURIDICO                                          ")</f>
        <v xml:space="preserve">JURIDICO                                          </v>
      </c>
      <c r="C2009" t="str">
        <f>T("CARABANCHEL         ")</f>
        <v xml:space="preserve">CARABANCHEL         </v>
      </c>
      <c r="D2009" t="str">
        <f>T("BUENAVISTA          ")</f>
        <v xml:space="preserve">BUENAVISTA          </v>
      </c>
      <c r="E2009" t="str">
        <f>T("TU ")</f>
        <v xml:space="preserve">TU </v>
      </c>
      <c r="F2009" t="str">
        <f>T("TURISMOS       ")</f>
        <v xml:space="preserve">TURISMOS       </v>
      </c>
      <c r="G2009" t="str">
        <f>T("De 8 a 11,99 CABALLOS FISCALES                    ")</f>
        <v xml:space="preserve">De 8 a 11,99 CABALLOS FISCALES                    </v>
      </c>
      <c r="H2009" t="str">
        <f>T("GAS NATURAL COMPRIMIDO                            ")</f>
        <v xml:space="preserve">GAS NATURAL COMPRIMIDO                            </v>
      </c>
      <c r="I2009">
        <v>1</v>
      </c>
    </row>
    <row r="2010" spans="1:9">
      <c r="A2010" t="str">
        <f>T("2018")</f>
        <v>2018</v>
      </c>
      <c r="B2010" t="str">
        <f>T("FISICO                                            ")</f>
        <v xml:space="preserve">FISICO                                            </v>
      </c>
      <c r="C2010" t="str">
        <f>T("CARABANCHEL         ")</f>
        <v xml:space="preserve">CARABANCHEL         </v>
      </c>
      <c r="D2010" t="str">
        <f>T("PUERTA BONITA       ")</f>
        <v xml:space="preserve">PUERTA BONITA       </v>
      </c>
      <c r="E2010" t="str">
        <f>T("TU ")</f>
        <v xml:space="preserve">TU </v>
      </c>
      <c r="F2010" t="str">
        <f>T("TURISMOS       ")</f>
        <v xml:space="preserve">TURISMOS       </v>
      </c>
      <c r="G2010" t="str">
        <f>T("De 8 a 11,99 CABALLOS FISCALES                    ")</f>
        <v xml:space="preserve">De 8 a 11,99 CABALLOS FISCALES                    </v>
      </c>
      <c r="H2010" t="str">
        <f>T("GAS NATURAL LICUADO                               ")</f>
        <v xml:space="preserve">GAS NATURAL LICUADO                               </v>
      </c>
      <c r="I2010">
        <v>1</v>
      </c>
    </row>
    <row r="2011" spans="1:9">
      <c r="A2011" t="str">
        <f>T("2018")</f>
        <v>2018</v>
      </c>
      <c r="B2011" t="str">
        <f>T("JURIDICO                                          ")</f>
        <v xml:space="preserve">JURIDICO                                          </v>
      </c>
      <c r="C2011" t="str">
        <f>T("CARABANCHEL         ")</f>
        <v xml:space="preserve">CARABANCHEL         </v>
      </c>
      <c r="D2011" t="str">
        <f>T("OPAÑEL              ")</f>
        <v xml:space="preserve">OPAÑEL              </v>
      </c>
      <c r="E2011" t="str">
        <f>T("TU ")</f>
        <v xml:space="preserve">TU </v>
      </c>
      <c r="F2011" t="str">
        <f>T("TURISMOS       ")</f>
        <v xml:space="preserve">TURISMOS       </v>
      </c>
      <c r="G2011" t="str">
        <f>T("De 8 a 11,99 CABALLOS FISCALES                    ")</f>
        <v xml:space="preserve">De 8 a 11,99 CABALLOS FISCALES                    </v>
      </c>
      <c r="H2011" t="str">
        <f>T("GAS NATURAL LICUADO                               ")</f>
        <v xml:space="preserve">GAS NATURAL LICUADO                               </v>
      </c>
      <c r="I2011">
        <v>1</v>
      </c>
    </row>
    <row r="2012" spans="1:9">
      <c r="A2012" t="str">
        <f>T("2018")</f>
        <v>2018</v>
      </c>
      <c r="B2012" t="str">
        <f>T("Entidad sin personalidad jurídica (art. 35.4 LGT) ")</f>
        <v xml:space="preserve">Entidad sin personalidad jurídica (art. 35.4 LGT) </v>
      </c>
      <c r="C2012" t="str">
        <f>T("CARABANCHEL         ")</f>
        <v xml:space="preserve">CARABANCHEL         </v>
      </c>
      <c r="D2012" t="str">
        <f>T("SIN BARRIO          ")</f>
        <v xml:space="preserve">SIN BARRIO          </v>
      </c>
      <c r="E2012" t="str">
        <f>T("TU ")</f>
        <v xml:space="preserve">TU </v>
      </c>
      <c r="F2012" t="str">
        <f>T("TURISMOS       ")</f>
        <v xml:space="preserve">TURISMOS       </v>
      </c>
      <c r="G2012" t="str">
        <f>T("De menos de 8 CABALLOS FISCALES                   ")</f>
        <v xml:space="preserve">De menos de 8 CABALLOS FISCALES                   </v>
      </c>
      <c r="H2012" t="str">
        <f>T("GASOLINA                                          ")</f>
        <v xml:space="preserve">GASOLINA                                          </v>
      </c>
      <c r="I2012">
        <v>1</v>
      </c>
    </row>
    <row r="2013" spans="1:9">
      <c r="A2013" t="str">
        <f>T("2018")</f>
        <v>2018</v>
      </c>
      <c r="B2013" t="str">
        <f>T("Entidad sin personalidad jurídica (art. 35.4 LGT) ")</f>
        <v xml:space="preserve">Entidad sin personalidad jurídica (art. 35.4 LGT) </v>
      </c>
      <c r="C2013" t="str">
        <f>T("CARABANCHEL         ")</f>
        <v xml:space="preserve">CARABANCHEL         </v>
      </c>
      <c r="D2013" t="str">
        <f>T("SIN BARRIO          ")</f>
        <v xml:space="preserve">SIN BARRIO          </v>
      </c>
      <c r="E2013" t="str">
        <f>T("TU ")</f>
        <v xml:space="preserve">TU </v>
      </c>
      <c r="F2013" t="str">
        <f>T("TURISMOS       ")</f>
        <v xml:space="preserve">TURISMOS       </v>
      </c>
      <c r="G2013" t="str">
        <f>T("De 8 a 11,99 CABALLOS FISCALES                    ")</f>
        <v xml:space="preserve">De 8 a 11,99 CABALLOS FISCALES                    </v>
      </c>
      <c r="H2013" t="str">
        <f>T("GASOLINA                                          ")</f>
        <v xml:space="preserve">GASOLINA                                          </v>
      </c>
      <c r="I2013">
        <v>2</v>
      </c>
    </row>
    <row r="2014" spans="1:9">
      <c r="A2014" t="str">
        <f>T("2018")</f>
        <v>2018</v>
      </c>
      <c r="B2014" t="str">
        <f>T("Entidad sin personalidad jurídica (art. 35.4 LGT) ")</f>
        <v xml:space="preserve">Entidad sin personalidad jurídica (art. 35.4 LGT) </v>
      </c>
      <c r="C2014" t="str">
        <f>T("CARABANCHEL         ")</f>
        <v xml:space="preserve">CARABANCHEL         </v>
      </c>
      <c r="D2014" t="str">
        <f>T("COMILLAS            ")</f>
        <v xml:space="preserve">COMILLAS            </v>
      </c>
      <c r="E2014" t="str">
        <f>T("TU ")</f>
        <v xml:space="preserve">TU </v>
      </c>
      <c r="F2014" t="str">
        <f>T("TURISMOS       ")</f>
        <v xml:space="preserve">TURISMOS       </v>
      </c>
      <c r="G2014" t="str">
        <f>T("De menos de 8 CABALLOS FISCALES                   ")</f>
        <v xml:space="preserve">De menos de 8 CABALLOS FISCALES                   </v>
      </c>
      <c r="H2014" t="str">
        <f>T("GASOLINA                                          ")</f>
        <v xml:space="preserve">GASOLINA                                          </v>
      </c>
      <c r="I2014">
        <v>7</v>
      </c>
    </row>
    <row r="2015" spans="1:9">
      <c r="A2015" t="str">
        <f>T("2018")</f>
        <v>2018</v>
      </c>
      <c r="B2015" t="str">
        <f>T("Entidad sin personalidad jurídica (art. 35.4 LGT) ")</f>
        <v xml:space="preserve">Entidad sin personalidad jurídica (art. 35.4 LGT) </v>
      </c>
      <c r="C2015" t="str">
        <f>T("CARABANCHEL         ")</f>
        <v xml:space="preserve">CARABANCHEL         </v>
      </c>
      <c r="D2015" t="str">
        <f>T("COMILLAS            ")</f>
        <v xml:space="preserve">COMILLAS            </v>
      </c>
      <c r="E2015" t="str">
        <f>T("TU ")</f>
        <v xml:space="preserve">TU </v>
      </c>
      <c r="F2015" t="str">
        <f>T("TURISMOS       ")</f>
        <v xml:space="preserve">TURISMOS       </v>
      </c>
      <c r="G2015" t="str">
        <f>T("De 8 a 11,99 CABALLOS FISCALES                    ")</f>
        <v xml:space="preserve">De 8 a 11,99 CABALLOS FISCALES                    </v>
      </c>
      <c r="H2015" t="str">
        <f>T("GASOLINA                                          ")</f>
        <v xml:space="preserve">GASOLINA                                          </v>
      </c>
      <c r="I2015">
        <v>40</v>
      </c>
    </row>
    <row r="2016" spans="1:9">
      <c r="A2016" t="str">
        <f>T("2018")</f>
        <v>2018</v>
      </c>
      <c r="B2016" t="str">
        <f>T("Entidad sin personalidad jurídica (art. 35.4 LGT) ")</f>
        <v xml:space="preserve">Entidad sin personalidad jurídica (art. 35.4 LGT) </v>
      </c>
      <c r="C2016" t="str">
        <f>T("CARABANCHEL         ")</f>
        <v xml:space="preserve">CARABANCHEL         </v>
      </c>
      <c r="D2016" t="str">
        <f>T("COMILLAS            ")</f>
        <v xml:space="preserve">COMILLAS            </v>
      </c>
      <c r="E2016" t="str">
        <f>T("TU ")</f>
        <v xml:space="preserve">TU </v>
      </c>
      <c r="F2016" t="str">
        <f>T("TURISMOS       ")</f>
        <v xml:space="preserve">TURISMOS       </v>
      </c>
      <c r="G2016" t="str">
        <f>T("De 12 a 15,99 CABALLOS FISCALES                   ")</f>
        <v xml:space="preserve">De 12 a 15,99 CABALLOS FISCALES                   </v>
      </c>
      <c r="H2016" t="str">
        <f>T("GASOLINA                                          ")</f>
        <v xml:space="preserve">GASOLINA                                          </v>
      </c>
      <c r="I2016">
        <v>13</v>
      </c>
    </row>
    <row r="2017" spans="1:9">
      <c r="A2017" t="str">
        <f>T("2018")</f>
        <v>2018</v>
      </c>
      <c r="B2017" t="str">
        <f>T("Entidad sin personalidad jurídica (art. 35.4 LGT) ")</f>
        <v xml:space="preserve">Entidad sin personalidad jurídica (art. 35.4 LGT) </v>
      </c>
      <c r="C2017" t="str">
        <f>T("CARABANCHEL         ")</f>
        <v xml:space="preserve">CARABANCHEL         </v>
      </c>
      <c r="D2017" t="str">
        <f>T("COMILLAS            ")</f>
        <v xml:space="preserve">COMILLAS            </v>
      </c>
      <c r="E2017" t="str">
        <f>T("TU ")</f>
        <v xml:space="preserve">TU </v>
      </c>
      <c r="F2017" t="str">
        <f>T("TURISMOS       ")</f>
        <v xml:space="preserve">TURISMOS       </v>
      </c>
      <c r="G2017" t="str">
        <f>T("De 16 a 19,99 CABALLOS FISCALES                   ")</f>
        <v xml:space="preserve">De 16 a 19,99 CABALLOS FISCALES                   </v>
      </c>
      <c r="H2017" t="str">
        <f>T("GASOLINA                                          ")</f>
        <v xml:space="preserve">GASOLINA                                          </v>
      </c>
      <c r="I2017">
        <v>2</v>
      </c>
    </row>
    <row r="2018" spans="1:9">
      <c r="A2018" t="str">
        <f>T("2018")</f>
        <v>2018</v>
      </c>
      <c r="B2018" t="str">
        <f>T("Entidad sin personalidad jurídica (art. 35.4 LGT) ")</f>
        <v xml:space="preserve">Entidad sin personalidad jurídica (art. 35.4 LGT) </v>
      </c>
      <c r="C2018" t="str">
        <f>T("CARABANCHEL         ")</f>
        <v xml:space="preserve">CARABANCHEL         </v>
      </c>
      <c r="D2018" t="str">
        <f>T("COMILLAS            ")</f>
        <v xml:space="preserve">COMILLAS            </v>
      </c>
      <c r="E2018" t="str">
        <f>T("TU ")</f>
        <v xml:space="preserve">TU </v>
      </c>
      <c r="F2018" t="str">
        <f>T("TURISMOS       ")</f>
        <v xml:space="preserve">TURISMOS       </v>
      </c>
      <c r="G2018" t="str">
        <f>T("De 20 CABALLOS FISCALES en adelante               ")</f>
        <v xml:space="preserve">De 20 CABALLOS FISCALES en adelante               </v>
      </c>
      <c r="H2018" t="str">
        <f>T("GASOLINA                                          ")</f>
        <v xml:space="preserve">GASOLINA                                          </v>
      </c>
      <c r="I2018">
        <v>1</v>
      </c>
    </row>
    <row r="2019" spans="1:9">
      <c r="A2019" t="str">
        <f>T("2018")</f>
        <v>2018</v>
      </c>
      <c r="B2019" t="str">
        <f>T("Entidad sin personalidad jurídica (art. 35.4 LGT) ")</f>
        <v xml:space="preserve">Entidad sin personalidad jurídica (art. 35.4 LGT) </v>
      </c>
      <c r="C2019" t="str">
        <f>T("CARABANCHEL         ")</f>
        <v xml:space="preserve">CARABANCHEL         </v>
      </c>
      <c r="D2019" t="str">
        <f>T("OPAÑEL              ")</f>
        <v xml:space="preserve">OPAÑEL              </v>
      </c>
      <c r="E2019" t="str">
        <f>T("TU ")</f>
        <v xml:space="preserve">TU </v>
      </c>
      <c r="F2019" t="str">
        <f>T("TURISMOS       ")</f>
        <v xml:space="preserve">TURISMOS       </v>
      </c>
      <c r="G2019" t="str">
        <f>T("De menos de 8 CABALLOS FISCALES                   ")</f>
        <v xml:space="preserve">De menos de 8 CABALLOS FISCALES                   </v>
      </c>
      <c r="H2019" t="str">
        <f>T("GASOLINA                                          ")</f>
        <v xml:space="preserve">GASOLINA                                          </v>
      </c>
      <c r="I2019">
        <v>5</v>
      </c>
    </row>
    <row r="2020" spans="1:9">
      <c r="A2020" t="str">
        <f>T("2018")</f>
        <v>2018</v>
      </c>
      <c r="B2020" t="str">
        <f>T("Entidad sin personalidad jurídica (art. 35.4 LGT) ")</f>
        <v xml:space="preserve">Entidad sin personalidad jurídica (art. 35.4 LGT) </v>
      </c>
      <c r="C2020" t="str">
        <f>T("CARABANCHEL         ")</f>
        <v xml:space="preserve">CARABANCHEL         </v>
      </c>
      <c r="D2020" t="str">
        <f>T("OPAÑEL              ")</f>
        <v xml:space="preserve">OPAÑEL              </v>
      </c>
      <c r="E2020" t="str">
        <f>T("TU ")</f>
        <v xml:space="preserve">TU </v>
      </c>
      <c r="F2020" t="str">
        <f>T("TURISMOS       ")</f>
        <v xml:space="preserve">TURISMOS       </v>
      </c>
      <c r="G2020" t="str">
        <f>T("De 8 a 11,99 CABALLOS FISCALES                    ")</f>
        <v xml:space="preserve">De 8 a 11,99 CABALLOS FISCALES                    </v>
      </c>
      <c r="H2020" t="str">
        <f>T("GASOLINA                                          ")</f>
        <v xml:space="preserve">GASOLINA                                          </v>
      </c>
      <c r="I2020">
        <v>68</v>
      </c>
    </row>
    <row r="2021" spans="1:9">
      <c r="A2021" t="str">
        <f>T("2018")</f>
        <v>2018</v>
      </c>
      <c r="B2021" t="str">
        <f>T("Entidad sin personalidad jurídica (art. 35.4 LGT) ")</f>
        <v xml:space="preserve">Entidad sin personalidad jurídica (art. 35.4 LGT) </v>
      </c>
      <c r="C2021" t="str">
        <f>T("CARABANCHEL         ")</f>
        <v xml:space="preserve">CARABANCHEL         </v>
      </c>
      <c r="D2021" t="str">
        <f>T("OPAÑEL              ")</f>
        <v xml:space="preserve">OPAÑEL              </v>
      </c>
      <c r="E2021" t="str">
        <f>T("TU ")</f>
        <v xml:space="preserve">TU </v>
      </c>
      <c r="F2021" t="str">
        <f>T("TURISMOS       ")</f>
        <v xml:space="preserve">TURISMOS       </v>
      </c>
      <c r="G2021" t="str">
        <f>T("De 12 a 15,99 CABALLOS FISCALES                   ")</f>
        <v xml:space="preserve">De 12 a 15,99 CABALLOS FISCALES                   </v>
      </c>
      <c r="H2021" t="str">
        <f>T("GASOLINA                                          ")</f>
        <v xml:space="preserve">GASOLINA                                          </v>
      </c>
      <c r="I2021">
        <v>18</v>
      </c>
    </row>
    <row r="2022" spans="1:9">
      <c r="A2022" t="str">
        <f>T("2018")</f>
        <v>2018</v>
      </c>
      <c r="B2022" t="str">
        <f>T("Entidad sin personalidad jurídica (art. 35.4 LGT) ")</f>
        <v xml:space="preserve">Entidad sin personalidad jurídica (art. 35.4 LGT) </v>
      </c>
      <c r="C2022" t="str">
        <f>T("CARABANCHEL         ")</f>
        <v xml:space="preserve">CARABANCHEL         </v>
      </c>
      <c r="D2022" t="str">
        <f>T("OPAÑEL              ")</f>
        <v xml:space="preserve">OPAÑEL              </v>
      </c>
      <c r="E2022" t="str">
        <f>T("TU ")</f>
        <v xml:space="preserve">TU </v>
      </c>
      <c r="F2022" t="str">
        <f>T("TURISMOS       ")</f>
        <v xml:space="preserve">TURISMOS       </v>
      </c>
      <c r="G2022" t="str">
        <f>T("De 16 a 19,99 CABALLOS FISCALES                   ")</f>
        <v xml:space="preserve">De 16 a 19,99 CABALLOS FISCALES                   </v>
      </c>
      <c r="H2022" t="str">
        <f>T("GASOLINA                                          ")</f>
        <v xml:space="preserve">GASOLINA                                          </v>
      </c>
      <c r="I2022">
        <v>2</v>
      </c>
    </row>
    <row r="2023" spans="1:9">
      <c r="A2023" t="str">
        <f>T("2018")</f>
        <v>2018</v>
      </c>
      <c r="B2023" t="str">
        <f>T("Entidad sin personalidad jurídica (art. 35.4 LGT) ")</f>
        <v xml:space="preserve">Entidad sin personalidad jurídica (art. 35.4 LGT) </v>
      </c>
      <c r="C2023" t="str">
        <f>T("CARABANCHEL         ")</f>
        <v xml:space="preserve">CARABANCHEL         </v>
      </c>
      <c r="D2023" t="str">
        <f>T("SAN ISIDRO          ")</f>
        <v xml:space="preserve">SAN ISIDRO          </v>
      </c>
      <c r="E2023" t="str">
        <f>T("TU ")</f>
        <v xml:space="preserve">TU </v>
      </c>
      <c r="F2023" t="str">
        <f>T("TURISMOS       ")</f>
        <v xml:space="preserve">TURISMOS       </v>
      </c>
      <c r="G2023" t="str">
        <f>T("De menos de 8 CABALLOS FISCALES                   ")</f>
        <v xml:space="preserve">De menos de 8 CABALLOS FISCALES                   </v>
      </c>
      <c r="H2023" t="str">
        <f>T("GASOLINA                                          ")</f>
        <v xml:space="preserve">GASOLINA                                          </v>
      </c>
      <c r="I2023">
        <v>5</v>
      </c>
    </row>
    <row r="2024" spans="1:9">
      <c r="A2024" t="str">
        <f>T("2018")</f>
        <v>2018</v>
      </c>
      <c r="B2024" t="str">
        <f>T("Entidad sin personalidad jurídica (art. 35.4 LGT) ")</f>
        <v xml:space="preserve">Entidad sin personalidad jurídica (art. 35.4 LGT) </v>
      </c>
      <c r="C2024" t="str">
        <f>T("CARABANCHEL         ")</f>
        <v xml:space="preserve">CARABANCHEL         </v>
      </c>
      <c r="D2024" t="str">
        <f>T("SAN ISIDRO          ")</f>
        <v xml:space="preserve">SAN ISIDRO          </v>
      </c>
      <c r="E2024" t="str">
        <f>T("TU ")</f>
        <v xml:space="preserve">TU </v>
      </c>
      <c r="F2024" t="str">
        <f>T("TURISMOS       ")</f>
        <v xml:space="preserve">TURISMOS       </v>
      </c>
      <c r="G2024" t="str">
        <f>T("De 8 a 11,99 CABALLOS FISCALES                    ")</f>
        <v xml:space="preserve">De 8 a 11,99 CABALLOS FISCALES                    </v>
      </c>
      <c r="H2024" t="str">
        <f>T("GASOLINA                                          ")</f>
        <v xml:space="preserve">GASOLINA                                          </v>
      </c>
      <c r="I2024">
        <v>72</v>
      </c>
    </row>
    <row r="2025" spans="1:9">
      <c r="A2025" t="str">
        <f>T("2018")</f>
        <v>2018</v>
      </c>
      <c r="B2025" t="str">
        <f>T("Entidad sin personalidad jurídica (art. 35.4 LGT) ")</f>
        <v xml:space="preserve">Entidad sin personalidad jurídica (art. 35.4 LGT) </v>
      </c>
      <c r="C2025" t="str">
        <f>T("CARABANCHEL         ")</f>
        <v xml:space="preserve">CARABANCHEL         </v>
      </c>
      <c r="D2025" t="str">
        <f>T("SAN ISIDRO          ")</f>
        <v xml:space="preserve">SAN ISIDRO          </v>
      </c>
      <c r="E2025" t="str">
        <f>T("TU ")</f>
        <v xml:space="preserve">TU </v>
      </c>
      <c r="F2025" t="str">
        <f>T("TURISMOS       ")</f>
        <v xml:space="preserve">TURISMOS       </v>
      </c>
      <c r="G2025" t="str">
        <f>T("De 12 a 15,99 CABALLOS FISCALES                   ")</f>
        <v xml:space="preserve">De 12 a 15,99 CABALLOS FISCALES                   </v>
      </c>
      <c r="H2025" t="str">
        <f>T("GASOLINA                                          ")</f>
        <v xml:space="preserve">GASOLINA                                          </v>
      </c>
      <c r="I2025">
        <v>18</v>
      </c>
    </row>
    <row r="2026" spans="1:9">
      <c r="A2026" t="str">
        <f>T("2018")</f>
        <v>2018</v>
      </c>
      <c r="B2026" t="str">
        <f>T("Entidad sin personalidad jurídica (art. 35.4 LGT) ")</f>
        <v xml:space="preserve">Entidad sin personalidad jurídica (art. 35.4 LGT) </v>
      </c>
      <c r="C2026" t="str">
        <f>T("CARABANCHEL         ")</f>
        <v xml:space="preserve">CARABANCHEL         </v>
      </c>
      <c r="D2026" t="str">
        <f>T("SAN ISIDRO          ")</f>
        <v xml:space="preserve">SAN ISIDRO          </v>
      </c>
      <c r="E2026" t="str">
        <f>T("TU ")</f>
        <v xml:space="preserve">TU </v>
      </c>
      <c r="F2026" t="str">
        <f>T("TURISMOS       ")</f>
        <v xml:space="preserve">TURISMOS       </v>
      </c>
      <c r="G2026" t="str">
        <f>T("De 16 a 19,99 CABALLOS FISCALES                   ")</f>
        <v xml:space="preserve">De 16 a 19,99 CABALLOS FISCALES                   </v>
      </c>
      <c r="H2026" t="str">
        <f>T("GASOLINA                                          ")</f>
        <v xml:space="preserve">GASOLINA                                          </v>
      </c>
      <c r="I2026">
        <v>5</v>
      </c>
    </row>
    <row r="2027" spans="1:9">
      <c r="A2027" t="str">
        <f>T("2018")</f>
        <v>2018</v>
      </c>
      <c r="B2027" t="str">
        <f>T("Entidad sin personalidad jurídica (art. 35.4 LGT) ")</f>
        <v xml:space="preserve">Entidad sin personalidad jurídica (art. 35.4 LGT) </v>
      </c>
      <c r="C2027" t="str">
        <f>T("CARABANCHEL         ")</f>
        <v xml:space="preserve">CARABANCHEL         </v>
      </c>
      <c r="D2027" t="str">
        <f>T("SAN ISIDRO          ")</f>
        <v xml:space="preserve">SAN ISIDRO          </v>
      </c>
      <c r="E2027" t="str">
        <f>T("TU ")</f>
        <v xml:space="preserve">TU </v>
      </c>
      <c r="F2027" t="str">
        <f>T("TURISMOS       ")</f>
        <v xml:space="preserve">TURISMOS       </v>
      </c>
      <c r="G2027" t="str">
        <f>T("De 20 CABALLOS FISCALES en adelante               ")</f>
        <v xml:space="preserve">De 20 CABALLOS FISCALES en adelante               </v>
      </c>
      <c r="H2027" t="str">
        <f>T("GASOLINA                                          ")</f>
        <v xml:space="preserve">GASOLINA                                          </v>
      </c>
      <c r="I2027">
        <v>2</v>
      </c>
    </row>
    <row r="2028" spans="1:9">
      <c r="A2028" t="str">
        <f>T("2018")</f>
        <v>2018</v>
      </c>
      <c r="B2028" t="str">
        <f>T("Entidad sin personalidad jurídica (art. 35.4 LGT) ")</f>
        <v xml:space="preserve">Entidad sin personalidad jurídica (art. 35.4 LGT) </v>
      </c>
      <c r="C2028" t="str">
        <f>T("CARABANCHEL         ")</f>
        <v xml:space="preserve">CARABANCHEL         </v>
      </c>
      <c r="D2028" t="str">
        <f>T("VISTA ALEGRE        ")</f>
        <v xml:space="preserve">VISTA ALEGRE        </v>
      </c>
      <c r="E2028" t="str">
        <f>T("TU ")</f>
        <v xml:space="preserve">TU </v>
      </c>
      <c r="F2028" t="str">
        <f>T("TURISMOS       ")</f>
        <v xml:space="preserve">TURISMOS       </v>
      </c>
      <c r="G2028" t="str">
        <f>T("De menos de 8 CABALLOS FISCALES                   ")</f>
        <v xml:space="preserve">De menos de 8 CABALLOS FISCALES                   </v>
      </c>
      <c r="H2028" t="str">
        <f>T("GASOLINA                                          ")</f>
        <v xml:space="preserve">GASOLINA                                          </v>
      </c>
      <c r="I2028">
        <v>6</v>
      </c>
    </row>
    <row r="2029" spans="1:9">
      <c r="A2029" t="str">
        <f>T("2018")</f>
        <v>2018</v>
      </c>
      <c r="B2029" t="str">
        <f>T("Entidad sin personalidad jurídica (art. 35.4 LGT) ")</f>
        <v xml:space="preserve">Entidad sin personalidad jurídica (art. 35.4 LGT) </v>
      </c>
      <c r="C2029" t="str">
        <f>T("CARABANCHEL         ")</f>
        <v xml:space="preserve">CARABANCHEL         </v>
      </c>
      <c r="D2029" t="str">
        <f>T("VISTA ALEGRE        ")</f>
        <v xml:space="preserve">VISTA ALEGRE        </v>
      </c>
      <c r="E2029" t="str">
        <f>T("TU ")</f>
        <v xml:space="preserve">TU </v>
      </c>
      <c r="F2029" t="str">
        <f>T("TURISMOS       ")</f>
        <v xml:space="preserve">TURISMOS       </v>
      </c>
      <c r="G2029" t="str">
        <f>T("De 8 a 11,99 CABALLOS FISCALES                    ")</f>
        <v xml:space="preserve">De 8 a 11,99 CABALLOS FISCALES                    </v>
      </c>
      <c r="H2029" t="str">
        <f>T("GASOLINA                                          ")</f>
        <v xml:space="preserve">GASOLINA                                          </v>
      </c>
      <c r="I2029">
        <v>60</v>
      </c>
    </row>
    <row r="2030" spans="1:9">
      <c r="A2030" t="str">
        <f>T("2018")</f>
        <v>2018</v>
      </c>
      <c r="B2030" t="str">
        <f>T("Entidad sin personalidad jurídica (art. 35.4 LGT) ")</f>
        <v xml:space="preserve">Entidad sin personalidad jurídica (art. 35.4 LGT) </v>
      </c>
      <c r="C2030" t="str">
        <f>T("CARABANCHEL         ")</f>
        <v xml:space="preserve">CARABANCHEL         </v>
      </c>
      <c r="D2030" t="str">
        <f>T("VISTA ALEGRE        ")</f>
        <v xml:space="preserve">VISTA ALEGRE        </v>
      </c>
      <c r="E2030" t="str">
        <f>T("TU ")</f>
        <v xml:space="preserve">TU </v>
      </c>
      <c r="F2030" t="str">
        <f>T("TURISMOS       ")</f>
        <v xml:space="preserve">TURISMOS       </v>
      </c>
      <c r="G2030" t="str">
        <f>T("De 12 a 15,99 CABALLOS FISCALES                   ")</f>
        <v xml:space="preserve">De 12 a 15,99 CABALLOS FISCALES                   </v>
      </c>
      <c r="H2030" t="str">
        <f>T("GASOLINA                                          ")</f>
        <v xml:space="preserve">GASOLINA                                          </v>
      </c>
      <c r="I2030">
        <v>24</v>
      </c>
    </row>
    <row r="2031" spans="1:9">
      <c r="A2031" t="str">
        <f>T("2018")</f>
        <v>2018</v>
      </c>
      <c r="B2031" t="str">
        <f>T("Entidad sin personalidad jurídica (art. 35.4 LGT) ")</f>
        <v xml:space="preserve">Entidad sin personalidad jurídica (art. 35.4 LGT) </v>
      </c>
      <c r="C2031" t="str">
        <f>T("CARABANCHEL         ")</f>
        <v xml:space="preserve">CARABANCHEL         </v>
      </c>
      <c r="D2031" t="str">
        <f>T("VISTA ALEGRE        ")</f>
        <v xml:space="preserve">VISTA ALEGRE        </v>
      </c>
      <c r="E2031" t="str">
        <f>T("TU ")</f>
        <v xml:space="preserve">TU </v>
      </c>
      <c r="F2031" t="str">
        <f>T("TURISMOS       ")</f>
        <v xml:space="preserve">TURISMOS       </v>
      </c>
      <c r="G2031" t="str">
        <f>T("De 20 CABALLOS FISCALES en adelante               ")</f>
        <v xml:space="preserve">De 20 CABALLOS FISCALES en adelante               </v>
      </c>
      <c r="H2031" t="str">
        <f>T("GASOLINA                                          ")</f>
        <v xml:space="preserve">GASOLINA                                          </v>
      </c>
      <c r="I2031">
        <v>1</v>
      </c>
    </row>
    <row r="2032" spans="1:9">
      <c r="A2032" t="str">
        <f>T("2018")</f>
        <v>2018</v>
      </c>
      <c r="B2032" t="str">
        <f>T("Entidad sin personalidad jurídica (art. 35.4 LGT) ")</f>
        <v xml:space="preserve">Entidad sin personalidad jurídica (art. 35.4 LGT) </v>
      </c>
      <c r="C2032" t="str">
        <f>T("CARABANCHEL         ")</f>
        <v xml:space="preserve">CARABANCHEL         </v>
      </c>
      <c r="D2032" t="str">
        <f>T("PUERTA BONITA       ")</f>
        <v xml:space="preserve">PUERTA BONITA       </v>
      </c>
      <c r="E2032" t="str">
        <f>T("TU ")</f>
        <v xml:space="preserve">TU </v>
      </c>
      <c r="F2032" t="str">
        <f>T("TURISMOS       ")</f>
        <v xml:space="preserve">TURISMOS       </v>
      </c>
      <c r="G2032" t="str">
        <f>T("De menos de 8 CABALLOS FISCALES                   ")</f>
        <v xml:space="preserve">De menos de 8 CABALLOS FISCALES                   </v>
      </c>
      <c r="H2032" t="str">
        <f>T("GASOLINA                                          ")</f>
        <v xml:space="preserve">GASOLINA                                          </v>
      </c>
      <c r="I2032">
        <v>6</v>
      </c>
    </row>
    <row r="2033" spans="1:9">
      <c r="A2033" t="str">
        <f>T("2018")</f>
        <v>2018</v>
      </c>
      <c r="B2033" t="str">
        <f>T("Entidad sin personalidad jurídica (art. 35.4 LGT) ")</f>
        <v xml:space="preserve">Entidad sin personalidad jurídica (art. 35.4 LGT) </v>
      </c>
      <c r="C2033" t="str">
        <f>T("CARABANCHEL         ")</f>
        <v xml:space="preserve">CARABANCHEL         </v>
      </c>
      <c r="D2033" t="str">
        <f>T("PUERTA BONITA       ")</f>
        <v xml:space="preserve">PUERTA BONITA       </v>
      </c>
      <c r="E2033" t="str">
        <f>T("TU ")</f>
        <v xml:space="preserve">TU </v>
      </c>
      <c r="F2033" t="str">
        <f>T("TURISMOS       ")</f>
        <v xml:space="preserve">TURISMOS       </v>
      </c>
      <c r="G2033" t="str">
        <f>T("De 8 a 11,99 CABALLOS FISCALES                    ")</f>
        <v xml:space="preserve">De 8 a 11,99 CABALLOS FISCALES                    </v>
      </c>
      <c r="H2033" t="str">
        <f>T("GASOLINA                                          ")</f>
        <v xml:space="preserve">GASOLINA                                          </v>
      </c>
      <c r="I2033">
        <v>67</v>
      </c>
    </row>
    <row r="2034" spans="1:9">
      <c r="A2034" t="str">
        <f>T("2018")</f>
        <v>2018</v>
      </c>
      <c r="B2034" t="str">
        <f>T("Entidad sin personalidad jurídica (art. 35.4 LGT) ")</f>
        <v xml:space="preserve">Entidad sin personalidad jurídica (art. 35.4 LGT) </v>
      </c>
      <c r="C2034" t="str">
        <f>T("CARABANCHEL         ")</f>
        <v xml:space="preserve">CARABANCHEL         </v>
      </c>
      <c r="D2034" t="str">
        <f>T("PUERTA BONITA       ")</f>
        <v xml:space="preserve">PUERTA BONITA       </v>
      </c>
      <c r="E2034" t="str">
        <f>T("TU ")</f>
        <v xml:space="preserve">TU </v>
      </c>
      <c r="F2034" t="str">
        <f>T("TURISMOS       ")</f>
        <v xml:space="preserve">TURISMOS       </v>
      </c>
      <c r="G2034" t="str">
        <f>T("De 12 a 15,99 CABALLOS FISCALES                   ")</f>
        <v xml:space="preserve">De 12 a 15,99 CABALLOS FISCALES                   </v>
      </c>
      <c r="H2034" t="str">
        <f>T("GASOLINA                                          ")</f>
        <v xml:space="preserve">GASOLINA                                          </v>
      </c>
      <c r="I2034">
        <v>10</v>
      </c>
    </row>
    <row r="2035" spans="1:9">
      <c r="A2035" t="str">
        <f>T("2018")</f>
        <v>2018</v>
      </c>
      <c r="B2035" t="str">
        <f>T("Entidad sin personalidad jurídica (art. 35.4 LGT) ")</f>
        <v xml:space="preserve">Entidad sin personalidad jurídica (art. 35.4 LGT) </v>
      </c>
      <c r="C2035" t="str">
        <f>T("CARABANCHEL         ")</f>
        <v xml:space="preserve">CARABANCHEL         </v>
      </c>
      <c r="D2035" t="str">
        <f>T("PUERTA BONITA       ")</f>
        <v xml:space="preserve">PUERTA BONITA       </v>
      </c>
      <c r="E2035" t="str">
        <f>T("TU ")</f>
        <v xml:space="preserve">TU </v>
      </c>
      <c r="F2035" t="str">
        <f>T("TURISMOS       ")</f>
        <v xml:space="preserve">TURISMOS       </v>
      </c>
      <c r="G2035" t="str">
        <f>T("De 20 CABALLOS FISCALES en adelante               ")</f>
        <v xml:space="preserve">De 20 CABALLOS FISCALES en adelante               </v>
      </c>
      <c r="H2035" t="str">
        <f>T("GASOLINA                                          ")</f>
        <v xml:space="preserve">GASOLINA                                          </v>
      </c>
      <c r="I2035">
        <v>2</v>
      </c>
    </row>
    <row r="2036" spans="1:9">
      <c r="A2036" t="str">
        <f>T("2018")</f>
        <v>2018</v>
      </c>
      <c r="B2036" t="str">
        <f>T("Entidad sin personalidad jurídica (art. 35.4 LGT) ")</f>
        <v xml:space="preserve">Entidad sin personalidad jurídica (art. 35.4 LGT) </v>
      </c>
      <c r="C2036" t="str">
        <f>T("CARABANCHEL         ")</f>
        <v xml:space="preserve">CARABANCHEL         </v>
      </c>
      <c r="D2036" t="str">
        <f>T("BUENAVISTA          ")</f>
        <v xml:space="preserve">BUENAVISTA          </v>
      </c>
      <c r="E2036" t="str">
        <f>T("TU ")</f>
        <v xml:space="preserve">TU </v>
      </c>
      <c r="F2036" t="str">
        <f>T("TURISMOS       ")</f>
        <v xml:space="preserve">TURISMOS       </v>
      </c>
      <c r="G2036" t="str">
        <f>T("De menos de 8 CABALLOS FISCALES                   ")</f>
        <v xml:space="preserve">De menos de 8 CABALLOS FISCALES                   </v>
      </c>
      <c r="H2036" t="str">
        <f>T("GASOLINA                                          ")</f>
        <v xml:space="preserve">GASOLINA                                          </v>
      </c>
      <c r="I2036">
        <v>3</v>
      </c>
    </row>
    <row r="2037" spans="1:9">
      <c r="A2037" t="str">
        <f>T("2018")</f>
        <v>2018</v>
      </c>
      <c r="B2037" t="str">
        <f>T("Entidad sin personalidad jurídica (art. 35.4 LGT) ")</f>
        <v xml:space="preserve">Entidad sin personalidad jurídica (art. 35.4 LGT) </v>
      </c>
      <c r="C2037" t="str">
        <f>T("CARABANCHEL         ")</f>
        <v xml:space="preserve">CARABANCHEL         </v>
      </c>
      <c r="D2037" t="str">
        <f>T("BUENAVISTA          ")</f>
        <v xml:space="preserve">BUENAVISTA          </v>
      </c>
      <c r="E2037" t="str">
        <f>T("TU ")</f>
        <v xml:space="preserve">TU </v>
      </c>
      <c r="F2037" t="str">
        <f>T("TURISMOS       ")</f>
        <v xml:space="preserve">TURISMOS       </v>
      </c>
      <c r="G2037" t="str">
        <f>T("De 8 a 11,99 CABALLOS FISCALES                    ")</f>
        <v xml:space="preserve">De 8 a 11,99 CABALLOS FISCALES                    </v>
      </c>
      <c r="H2037" t="str">
        <f>T("GASOLINA                                          ")</f>
        <v xml:space="preserve">GASOLINA                                          </v>
      </c>
      <c r="I2037">
        <v>47</v>
      </c>
    </row>
    <row r="2038" spans="1:9">
      <c r="A2038" t="str">
        <f>T("2018")</f>
        <v>2018</v>
      </c>
      <c r="B2038" t="str">
        <f>T("Entidad sin personalidad jurídica (art. 35.4 LGT) ")</f>
        <v xml:space="preserve">Entidad sin personalidad jurídica (art. 35.4 LGT) </v>
      </c>
      <c r="C2038" t="str">
        <f>T("CARABANCHEL         ")</f>
        <v xml:space="preserve">CARABANCHEL         </v>
      </c>
      <c r="D2038" t="str">
        <f>T("BUENAVISTA          ")</f>
        <v xml:space="preserve">BUENAVISTA          </v>
      </c>
      <c r="E2038" t="str">
        <f>T("TU ")</f>
        <v xml:space="preserve">TU </v>
      </c>
      <c r="F2038" t="str">
        <f>T("TURISMOS       ")</f>
        <v xml:space="preserve">TURISMOS       </v>
      </c>
      <c r="G2038" t="str">
        <f>T("De 12 a 15,99 CABALLOS FISCALES                   ")</f>
        <v xml:space="preserve">De 12 a 15,99 CABALLOS FISCALES                   </v>
      </c>
      <c r="H2038" t="str">
        <f>T("GASOLINA                                          ")</f>
        <v xml:space="preserve">GASOLINA                                          </v>
      </c>
      <c r="I2038">
        <v>13</v>
      </c>
    </row>
    <row r="2039" spans="1:9">
      <c r="A2039" t="str">
        <f>T("2018")</f>
        <v>2018</v>
      </c>
      <c r="B2039" t="str">
        <f>T("Entidad sin personalidad jurídica (art. 35.4 LGT) ")</f>
        <v xml:space="preserve">Entidad sin personalidad jurídica (art. 35.4 LGT) </v>
      </c>
      <c r="C2039" t="str">
        <f>T("CARABANCHEL         ")</f>
        <v xml:space="preserve">CARABANCHEL         </v>
      </c>
      <c r="D2039" t="str">
        <f>T("BUENAVISTA          ")</f>
        <v xml:space="preserve">BUENAVISTA          </v>
      </c>
      <c r="E2039" t="str">
        <f>T("TU ")</f>
        <v xml:space="preserve">TU </v>
      </c>
      <c r="F2039" t="str">
        <f>T("TURISMOS       ")</f>
        <v xml:space="preserve">TURISMOS       </v>
      </c>
      <c r="G2039" t="str">
        <f>T("De 16 a 19,99 CABALLOS FISCALES                   ")</f>
        <v xml:space="preserve">De 16 a 19,99 CABALLOS FISCALES                   </v>
      </c>
      <c r="H2039" t="str">
        <f>T("GASOLINA                                          ")</f>
        <v xml:space="preserve">GASOLINA                                          </v>
      </c>
      <c r="I2039">
        <v>2</v>
      </c>
    </row>
    <row r="2040" spans="1:9">
      <c r="A2040" t="str">
        <f>T("2018")</f>
        <v>2018</v>
      </c>
      <c r="B2040" t="str">
        <f>T("Entidad sin personalidad jurídica (art. 35.4 LGT) ")</f>
        <v xml:space="preserve">Entidad sin personalidad jurídica (art. 35.4 LGT) </v>
      </c>
      <c r="C2040" t="str">
        <f>T("CARABANCHEL         ")</f>
        <v xml:space="preserve">CARABANCHEL         </v>
      </c>
      <c r="D2040" t="str">
        <f>T("ABRANTES            ")</f>
        <v xml:space="preserve">ABRANTES            </v>
      </c>
      <c r="E2040" t="str">
        <f>T("TU ")</f>
        <v xml:space="preserve">TU </v>
      </c>
      <c r="F2040" t="str">
        <f>T("TURISMOS       ")</f>
        <v xml:space="preserve">TURISMOS       </v>
      </c>
      <c r="G2040" t="str">
        <f>T("De menos de 8 CABALLOS FISCALES                   ")</f>
        <v xml:space="preserve">De menos de 8 CABALLOS FISCALES                   </v>
      </c>
      <c r="H2040" t="str">
        <f>T("GASOLINA                                          ")</f>
        <v xml:space="preserve">GASOLINA                                          </v>
      </c>
      <c r="I2040">
        <v>4</v>
      </c>
    </row>
    <row r="2041" spans="1:9">
      <c r="A2041" t="str">
        <f>T("2018")</f>
        <v>2018</v>
      </c>
      <c r="B2041" t="str">
        <f>T("Entidad sin personalidad jurídica (art. 35.4 LGT) ")</f>
        <v xml:space="preserve">Entidad sin personalidad jurídica (art. 35.4 LGT) </v>
      </c>
      <c r="C2041" t="str">
        <f>T("CARABANCHEL         ")</f>
        <v xml:space="preserve">CARABANCHEL         </v>
      </c>
      <c r="D2041" t="str">
        <f>T("ABRANTES            ")</f>
        <v xml:space="preserve">ABRANTES            </v>
      </c>
      <c r="E2041" t="str">
        <f>T("TU ")</f>
        <v xml:space="preserve">TU </v>
      </c>
      <c r="F2041" t="str">
        <f>T("TURISMOS       ")</f>
        <v xml:space="preserve">TURISMOS       </v>
      </c>
      <c r="G2041" t="str">
        <f>T("De 8 a 11,99 CABALLOS FISCALES                    ")</f>
        <v xml:space="preserve">De 8 a 11,99 CABALLOS FISCALES                    </v>
      </c>
      <c r="H2041" t="str">
        <f>T("GASOLINA                                          ")</f>
        <v xml:space="preserve">GASOLINA                                          </v>
      </c>
      <c r="I2041">
        <v>68</v>
      </c>
    </row>
    <row r="2042" spans="1:9">
      <c r="A2042" t="str">
        <f>T("2018")</f>
        <v>2018</v>
      </c>
      <c r="B2042" t="str">
        <f>T("Entidad sin personalidad jurídica (art. 35.4 LGT) ")</f>
        <v xml:space="preserve">Entidad sin personalidad jurídica (art. 35.4 LGT) </v>
      </c>
      <c r="C2042" t="str">
        <f>T("CARABANCHEL         ")</f>
        <v xml:space="preserve">CARABANCHEL         </v>
      </c>
      <c r="D2042" t="str">
        <f>T("ABRANTES            ")</f>
        <v xml:space="preserve">ABRANTES            </v>
      </c>
      <c r="E2042" t="str">
        <f>T("TU ")</f>
        <v xml:space="preserve">TU </v>
      </c>
      <c r="F2042" t="str">
        <f>T("TURISMOS       ")</f>
        <v xml:space="preserve">TURISMOS       </v>
      </c>
      <c r="G2042" t="str">
        <f>T("De 12 a 15,99 CABALLOS FISCALES                   ")</f>
        <v xml:space="preserve">De 12 a 15,99 CABALLOS FISCALES                   </v>
      </c>
      <c r="H2042" t="str">
        <f>T("GASOLINA                                          ")</f>
        <v xml:space="preserve">GASOLINA                                          </v>
      </c>
      <c r="I2042">
        <v>19</v>
      </c>
    </row>
    <row r="2043" spans="1:9">
      <c r="A2043" t="str">
        <f>T("2018")</f>
        <v>2018</v>
      </c>
      <c r="B2043" t="str">
        <f>T("Entidad sin personalidad jurídica (art. 35.4 LGT) ")</f>
        <v xml:space="preserve">Entidad sin personalidad jurídica (art. 35.4 LGT) </v>
      </c>
      <c r="C2043" t="str">
        <f>T("CARABANCHEL         ")</f>
        <v xml:space="preserve">CARABANCHEL         </v>
      </c>
      <c r="D2043" t="str">
        <f>T("ABRANTES            ")</f>
        <v xml:space="preserve">ABRANTES            </v>
      </c>
      <c r="E2043" t="str">
        <f>T("TU ")</f>
        <v xml:space="preserve">TU </v>
      </c>
      <c r="F2043" t="str">
        <f>T("TURISMOS       ")</f>
        <v xml:space="preserve">TURISMOS       </v>
      </c>
      <c r="G2043" t="str">
        <f>T("De 16 a 19,99 CABALLOS FISCALES                   ")</f>
        <v xml:space="preserve">De 16 a 19,99 CABALLOS FISCALES                   </v>
      </c>
      <c r="H2043" t="str">
        <f>T("GASOLINA                                          ")</f>
        <v xml:space="preserve">GASOLINA                                          </v>
      </c>
      <c r="I2043">
        <v>1</v>
      </c>
    </row>
    <row r="2044" spans="1:9">
      <c r="A2044" t="str">
        <f>T("2018")</f>
        <v>2018</v>
      </c>
      <c r="B2044" t="str">
        <f>T("FISICO                                            ")</f>
        <v xml:space="preserve">FISICO                                            </v>
      </c>
      <c r="C2044" t="str">
        <f>T("CARABANCHEL         ")</f>
        <v xml:space="preserve">CARABANCHEL         </v>
      </c>
      <c r="D2044" t="str">
        <f>T("SIN BARRIO          ")</f>
        <v xml:space="preserve">SIN BARRIO          </v>
      </c>
      <c r="E2044" t="str">
        <f>T("TU ")</f>
        <v xml:space="preserve">TU </v>
      </c>
      <c r="F2044" t="str">
        <f>T("TURISMOS       ")</f>
        <v xml:space="preserve">TURISMOS       </v>
      </c>
      <c r="G2044" t="str">
        <f>T("De menos de 8 CABALLOS FISCALES                   ")</f>
        <v xml:space="preserve">De menos de 8 CABALLOS FISCALES                   </v>
      </c>
      <c r="H2044" t="str">
        <f>T("GASOLINA                                          ")</f>
        <v xml:space="preserve">GASOLINA                                          </v>
      </c>
      <c r="I2044">
        <v>24</v>
      </c>
    </row>
    <row r="2045" spans="1:9">
      <c r="A2045" t="str">
        <f>T("2018")</f>
        <v>2018</v>
      </c>
      <c r="B2045" t="str">
        <f>T("FISICO                                            ")</f>
        <v xml:space="preserve">FISICO                                            </v>
      </c>
      <c r="C2045" t="str">
        <f>T("CARABANCHEL         ")</f>
        <v xml:space="preserve">CARABANCHEL         </v>
      </c>
      <c r="D2045" t="str">
        <f>T("SIN BARRIO          ")</f>
        <v xml:space="preserve">SIN BARRIO          </v>
      </c>
      <c r="E2045" t="str">
        <f>T("TU ")</f>
        <v xml:space="preserve">TU </v>
      </c>
      <c r="F2045" t="str">
        <f>T("TURISMOS       ")</f>
        <v xml:space="preserve">TURISMOS       </v>
      </c>
      <c r="G2045" t="str">
        <f>T("De 8 a 11,99 CABALLOS FISCALES                    ")</f>
        <v xml:space="preserve">De 8 a 11,99 CABALLOS FISCALES                    </v>
      </c>
      <c r="H2045" t="str">
        <f>T("GASOLINA                                          ")</f>
        <v xml:space="preserve">GASOLINA                                          </v>
      </c>
      <c r="I2045">
        <v>108</v>
      </c>
    </row>
    <row r="2046" spans="1:9">
      <c r="A2046" t="str">
        <f>T("2018")</f>
        <v>2018</v>
      </c>
      <c r="B2046" t="str">
        <f>T("FISICO                                            ")</f>
        <v xml:space="preserve">FISICO                                            </v>
      </c>
      <c r="C2046" t="str">
        <f>T("CARABANCHEL         ")</f>
        <v xml:space="preserve">CARABANCHEL         </v>
      </c>
      <c r="D2046" t="str">
        <f>T("SIN BARRIO          ")</f>
        <v xml:space="preserve">SIN BARRIO          </v>
      </c>
      <c r="E2046" t="str">
        <f>T("TU ")</f>
        <v xml:space="preserve">TU </v>
      </c>
      <c r="F2046" t="str">
        <f>T("TURISMOS       ")</f>
        <v xml:space="preserve">TURISMOS       </v>
      </c>
      <c r="G2046" t="str">
        <f>T("De 12 a 15,99 CABALLOS FISCALES                   ")</f>
        <v xml:space="preserve">De 12 a 15,99 CABALLOS FISCALES                   </v>
      </c>
      <c r="H2046" t="str">
        <f>T("GASOLINA                                          ")</f>
        <v xml:space="preserve">GASOLINA                                          </v>
      </c>
      <c r="I2046">
        <v>33</v>
      </c>
    </row>
    <row r="2047" spans="1:9">
      <c r="A2047" t="str">
        <f>T("2018")</f>
        <v>2018</v>
      </c>
      <c r="B2047" t="str">
        <f>T("FISICO                                            ")</f>
        <v xml:space="preserve">FISICO                                            </v>
      </c>
      <c r="C2047" t="str">
        <f>T("CARABANCHEL         ")</f>
        <v xml:space="preserve">CARABANCHEL         </v>
      </c>
      <c r="D2047" t="str">
        <f>T("SIN BARRIO          ")</f>
        <v xml:space="preserve">SIN BARRIO          </v>
      </c>
      <c r="E2047" t="str">
        <f>T("TU ")</f>
        <v xml:space="preserve">TU </v>
      </c>
      <c r="F2047" t="str">
        <f>T("TURISMOS       ")</f>
        <v xml:space="preserve">TURISMOS       </v>
      </c>
      <c r="G2047" t="str">
        <f>T("De 16 a 19,99 CABALLOS FISCALES                   ")</f>
        <v xml:space="preserve">De 16 a 19,99 CABALLOS FISCALES                   </v>
      </c>
      <c r="H2047" t="str">
        <f>T("GASOLINA                                          ")</f>
        <v xml:space="preserve">GASOLINA                                          </v>
      </c>
      <c r="I2047">
        <v>5</v>
      </c>
    </row>
    <row r="2048" spans="1:9">
      <c r="A2048" t="str">
        <f>T("2018")</f>
        <v>2018</v>
      </c>
      <c r="B2048" t="str">
        <f>T("FISICO                                            ")</f>
        <v xml:space="preserve">FISICO                                            </v>
      </c>
      <c r="C2048" t="str">
        <f>T("CARABANCHEL         ")</f>
        <v xml:space="preserve">CARABANCHEL         </v>
      </c>
      <c r="D2048" t="str">
        <f>T("SIN BARRIO          ")</f>
        <v xml:space="preserve">SIN BARRIO          </v>
      </c>
      <c r="E2048" t="str">
        <f>T("TU ")</f>
        <v xml:space="preserve">TU </v>
      </c>
      <c r="F2048" t="str">
        <f>T("TURISMOS       ")</f>
        <v xml:space="preserve">TURISMOS       </v>
      </c>
      <c r="G2048" t="str">
        <f>T("De 20 CABALLOS FISCALES en adelante               ")</f>
        <v xml:space="preserve">De 20 CABALLOS FISCALES en adelante               </v>
      </c>
      <c r="H2048" t="str">
        <f>T("GASOLINA                                          ")</f>
        <v xml:space="preserve">GASOLINA                                          </v>
      </c>
      <c r="I2048">
        <v>3</v>
      </c>
    </row>
    <row r="2049" spans="1:9">
      <c r="A2049" t="str">
        <f>T("2018")</f>
        <v>2018</v>
      </c>
      <c r="B2049" t="str">
        <f>T("FISICO                                            ")</f>
        <v xml:space="preserve">FISICO                                            </v>
      </c>
      <c r="C2049" t="str">
        <f>T("CARABANCHEL         ")</f>
        <v xml:space="preserve">CARABANCHEL         </v>
      </c>
      <c r="D2049" t="str">
        <f>T("COMILLAS            ")</f>
        <v xml:space="preserve">COMILLAS            </v>
      </c>
      <c r="E2049" t="str">
        <f>T("TU ")</f>
        <v xml:space="preserve">TU </v>
      </c>
      <c r="F2049" t="str">
        <f>T("TURISMOS       ")</f>
        <v xml:space="preserve">TURISMOS       </v>
      </c>
      <c r="G2049" t="str">
        <f>T("De menos de 8 CABALLOS FISCALES                   ")</f>
        <v xml:space="preserve">De menos de 8 CABALLOS FISCALES                   </v>
      </c>
      <c r="H2049" t="str">
        <f>T("GASOLINA                                          ")</f>
        <v xml:space="preserve">GASOLINA                                          </v>
      </c>
      <c r="I2049">
        <v>168</v>
      </c>
    </row>
    <row r="2050" spans="1:9">
      <c r="A2050" t="str">
        <f>T("2018")</f>
        <v>2018</v>
      </c>
      <c r="B2050" t="str">
        <f>T("FISICO                                            ")</f>
        <v xml:space="preserve">FISICO                                            </v>
      </c>
      <c r="C2050" t="str">
        <f>T("CARABANCHEL         ")</f>
        <v xml:space="preserve">CARABANCHEL         </v>
      </c>
      <c r="D2050" t="str">
        <f>T("COMILLAS            ")</f>
        <v xml:space="preserve">COMILLAS            </v>
      </c>
      <c r="E2050" t="str">
        <f>T("TU ")</f>
        <v xml:space="preserve">TU </v>
      </c>
      <c r="F2050" t="str">
        <f>T("TURISMOS       ")</f>
        <v xml:space="preserve">TURISMOS       </v>
      </c>
      <c r="G2050" t="str">
        <f>T("De 8 a 11,99 CABALLOS FISCALES                    ")</f>
        <v xml:space="preserve">De 8 a 11,99 CABALLOS FISCALES                    </v>
      </c>
      <c r="H2050" t="str">
        <f>T("GASOLINA                                          ")</f>
        <v xml:space="preserve">GASOLINA                                          </v>
      </c>
      <c r="I2050" s="1">
        <v>1988</v>
      </c>
    </row>
    <row r="2051" spans="1:9">
      <c r="A2051" t="str">
        <f>T("2018")</f>
        <v>2018</v>
      </c>
      <c r="B2051" t="str">
        <f>T("FISICO                                            ")</f>
        <v xml:space="preserve">FISICO                                            </v>
      </c>
      <c r="C2051" t="str">
        <f>T("CARABANCHEL         ")</f>
        <v xml:space="preserve">CARABANCHEL         </v>
      </c>
      <c r="D2051" t="str">
        <f>T("COMILLAS            ")</f>
        <v xml:space="preserve">COMILLAS            </v>
      </c>
      <c r="E2051" t="str">
        <f>T("TU ")</f>
        <v xml:space="preserve">TU </v>
      </c>
      <c r="F2051" t="str">
        <f>T("TURISMOS       ")</f>
        <v xml:space="preserve">TURISMOS       </v>
      </c>
      <c r="G2051" t="str">
        <f>T("De 12 a 15,99 CABALLOS FISCALES                   ")</f>
        <v xml:space="preserve">De 12 a 15,99 CABALLOS FISCALES                   </v>
      </c>
      <c r="H2051" t="str">
        <f>T("GASOLINA                                          ")</f>
        <v xml:space="preserve">GASOLINA                                          </v>
      </c>
      <c r="I2051">
        <v>630</v>
      </c>
    </row>
    <row r="2052" spans="1:9">
      <c r="A2052" t="str">
        <f>T("2018")</f>
        <v>2018</v>
      </c>
      <c r="B2052" t="str">
        <f>T("FISICO                                            ")</f>
        <v xml:space="preserve">FISICO                                            </v>
      </c>
      <c r="C2052" t="str">
        <f>T("CARABANCHEL         ")</f>
        <v xml:space="preserve">CARABANCHEL         </v>
      </c>
      <c r="D2052" t="str">
        <f>T("COMILLAS            ")</f>
        <v xml:space="preserve">COMILLAS            </v>
      </c>
      <c r="E2052" t="str">
        <f>T("TU ")</f>
        <v xml:space="preserve">TU </v>
      </c>
      <c r="F2052" t="str">
        <f>T("TURISMOS       ")</f>
        <v xml:space="preserve">TURISMOS       </v>
      </c>
      <c r="G2052" t="str">
        <f>T("De 16 a 19,99 CABALLOS FISCALES                   ")</f>
        <v xml:space="preserve">De 16 a 19,99 CABALLOS FISCALES                   </v>
      </c>
      <c r="H2052" t="str">
        <f>T("GASOLINA                                          ")</f>
        <v xml:space="preserve">GASOLINA                                          </v>
      </c>
      <c r="I2052">
        <v>96</v>
      </c>
    </row>
    <row r="2053" spans="1:9">
      <c r="A2053" t="str">
        <f>T("2018")</f>
        <v>2018</v>
      </c>
      <c r="B2053" t="str">
        <f>T("FISICO                                            ")</f>
        <v xml:space="preserve">FISICO                                            </v>
      </c>
      <c r="C2053" t="str">
        <f>T("CARABANCHEL         ")</f>
        <v xml:space="preserve">CARABANCHEL         </v>
      </c>
      <c r="D2053" t="str">
        <f>T("COMILLAS            ")</f>
        <v xml:space="preserve">COMILLAS            </v>
      </c>
      <c r="E2053" t="str">
        <f>T("TU ")</f>
        <v xml:space="preserve">TU </v>
      </c>
      <c r="F2053" t="str">
        <f>T("TURISMOS       ")</f>
        <v xml:space="preserve">TURISMOS       </v>
      </c>
      <c r="G2053" t="str">
        <f>T("De 20 CABALLOS FISCALES en adelante               ")</f>
        <v xml:space="preserve">De 20 CABALLOS FISCALES en adelante               </v>
      </c>
      <c r="H2053" t="str">
        <f>T("GASOLINA                                          ")</f>
        <v xml:space="preserve">GASOLINA                                          </v>
      </c>
      <c r="I2053">
        <v>40</v>
      </c>
    </row>
    <row r="2054" spans="1:9">
      <c r="A2054" t="str">
        <f>T("2018")</f>
        <v>2018</v>
      </c>
      <c r="B2054" t="str">
        <f>T("FISICO                                            ")</f>
        <v xml:space="preserve">FISICO                                            </v>
      </c>
      <c r="C2054" t="str">
        <f>T("CARABANCHEL         ")</f>
        <v xml:space="preserve">CARABANCHEL         </v>
      </c>
      <c r="D2054" t="str">
        <f>T("OPAÑEL              ")</f>
        <v xml:space="preserve">OPAÑEL              </v>
      </c>
      <c r="E2054" t="str">
        <f>T("TU ")</f>
        <v xml:space="preserve">TU </v>
      </c>
      <c r="F2054" t="str">
        <f>T("TURISMOS       ")</f>
        <v xml:space="preserve">TURISMOS       </v>
      </c>
      <c r="G2054" t="str">
        <f>T("De menos de 8 CABALLOS FISCALES                   ")</f>
        <v xml:space="preserve">De menos de 8 CABALLOS FISCALES                   </v>
      </c>
      <c r="H2054" t="str">
        <f>T("GASOLINA                                          ")</f>
        <v xml:space="preserve">GASOLINA                                          </v>
      </c>
      <c r="I2054">
        <v>212</v>
      </c>
    </row>
    <row r="2055" spans="1:9">
      <c r="A2055" t="str">
        <f>T("2018")</f>
        <v>2018</v>
      </c>
      <c r="B2055" t="str">
        <f>T("FISICO                                            ")</f>
        <v xml:space="preserve">FISICO                                            </v>
      </c>
      <c r="C2055" t="str">
        <f>T("CARABANCHEL         ")</f>
        <v xml:space="preserve">CARABANCHEL         </v>
      </c>
      <c r="D2055" t="str">
        <f>T("OPAÑEL              ")</f>
        <v xml:space="preserve">OPAÑEL              </v>
      </c>
      <c r="E2055" t="str">
        <f>T("TU ")</f>
        <v xml:space="preserve">TU </v>
      </c>
      <c r="F2055" t="str">
        <f>T("TURISMOS       ")</f>
        <v xml:space="preserve">TURISMOS       </v>
      </c>
      <c r="G2055" t="str">
        <f>T("De 8 a 11,99 CABALLOS FISCALES                    ")</f>
        <v xml:space="preserve">De 8 a 11,99 CABALLOS FISCALES                    </v>
      </c>
      <c r="H2055" t="str">
        <f>T("GASOLINA                                          ")</f>
        <v xml:space="preserve">GASOLINA                                          </v>
      </c>
      <c r="I2055" s="1">
        <v>2821</v>
      </c>
    </row>
    <row r="2056" spans="1:9">
      <c r="A2056" t="str">
        <f>T("2018")</f>
        <v>2018</v>
      </c>
      <c r="B2056" t="str">
        <f>T("FISICO                                            ")</f>
        <v xml:space="preserve">FISICO                                            </v>
      </c>
      <c r="C2056" t="str">
        <f>T("CARABANCHEL         ")</f>
        <v xml:space="preserve">CARABANCHEL         </v>
      </c>
      <c r="D2056" t="str">
        <f>T("OPAÑEL              ")</f>
        <v xml:space="preserve">OPAÑEL              </v>
      </c>
      <c r="E2056" t="str">
        <f>T("TU ")</f>
        <v xml:space="preserve">TU </v>
      </c>
      <c r="F2056" t="str">
        <f>T("TURISMOS       ")</f>
        <v xml:space="preserve">TURISMOS       </v>
      </c>
      <c r="G2056" t="str">
        <f>T("De 12 a 15,99 CABALLOS FISCALES                   ")</f>
        <v xml:space="preserve">De 12 a 15,99 CABALLOS FISCALES                   </v>
      </c>
      <c r="H2056" t="str">
        <f>T("GASOLINA                                          ")</f>
        <v xml:space="preserve">GASOLINA                                          </v>
      </c>
      <c r="I2056">
        <v>885</v>
      </c>
    </row>
    <row r="2057" spans="1:9">
      <c r="A2057" t="str">
        <f>T("2018")</f>
        <v>2018</v>
      </c>
      <c r="B2057" t="str">
        <f>T("FISICO                                            ")</f>
        <v xml:space="preserve">FISICO                                            </v>
      </c>
      <c r="C2057" t="str">
        <f>T("CARABANCHEL         ")</f>
        <v xml:space="preserve">CARABANCHEL         </v>
      </c>
      <c r="D2057" t="str">
        <f>T("OPAÑEL              ")</f>
        <v xml:space="preserve">OPAÑEL              </v>
      </c>
      <c r="E2057" t="str">
        <f>T("TU ")</f>
        <v xml:space="preserve">TU </v>
      </c>
      <c r="F2057" t="str">
        <f>T("TURISMOS       ")</f>
        <v xml:space="preserve">TURISMOS       </v>
      </c>
      <c r="G2057" t="str">
        <f>T("De 16 a 19,99 CABALLOS FISCALES                   ")</f>
        <v xml:space="preserve">De 16 a 19,99 CABALLOS FISCALES                   </v>
      </c>
      <c r="H2057" t="str">
        <f>T("GASOLINA                                          ")</f>
        <v xml:space="preserve">GASOLINA                                          </v>
      </c>
      <c r="I2057">
        <v>112</v>
      </c>
    </row>
    <row r="2058" spans="1:9">
      <c r="A2058" t="str">
        <f>T("2018")</f>
        <v>2018</v>
      </c>
      <c r="B2058" t="str">
        <f>T("FISICO                                            ")</f>
        <v xml:space="preserve">FISICO                                            </v>
      </c>
      <c r="C2058" t="str">
        <f>T("CARABANCHEL         ")</f>
        <v xml:space="preserve">CARABANCHEL         </v>
      </c>
      <c r="D2058" t="str">
        <f>T("OPAÑEL              ")</f>
        <v xml:space="preserve">OPAÑEL              </v>
      </c>
      <c r="E2058" t="str">
        <f>T("TU ")</f>
        <v xml:space="preserve">TU </v>
      </c>
      <c r="F2058" t="str">
        <f>T("TURISMOS       ")</f>
        <v xml:space="preserve">TURISMOS       </v>
      </c>
      <c r="G2058" t="str">
        <f>T("De 20 CABALLOS FISCALES en adelante               ")</f>
        <v xml:space="preserve">De 20 CABALLOS FISCALES en adelante               </v>
      </c>
      <c r="H2058" t="str">
        <f>T("GASOLINA                                          ")</f>
        <v xml:space="preserve">GASOLINA                                          </v>
      </c>
      <c r="I2058">
        <v>46</v>
      </c>
    </row>
    <row r="2059" spans="1:9">
      <c r="A2059" t="str">
        <f>T("2018")</f>
        <v>2018</v>
      </c>
      <c r="B2059" t="str">
        <f>T("FISICO                                            ")</f>
        <v xml:space="preserve">FISICO                                            </v>
      </c>
      <c r="C2059" t="str">
        <f>T("CARABANCHEL         ")</f>
        <v xml:space="preserve">CARABANCHEL         </v>
      </c>
      <c r="D2059" t="str">
        <f>T("SAN ISIDRO          ")</f>
        <v xml:space="preserve">SAN ISIDRO          </v>
      </c>
      <c r="E2059" t="str">
        <f>T("TU ")</f>
        <v xml:space="preserve">TU </v>
      </c>
      <c r="F2059" t="str">
        <f>T("TURISMOS       ")</f>
        <v xml:space="preserve">TURISMOS       </v>
      </c>
      <c r="G2059" t="str">
        <f>T("De menos de 8 CABALLOS FISCALES                   ")</f>
        <v xml:space="preserve">De menos de 8 CABALLOS FISCALES                   </v>
      </c>
      <c r="H2059" t="str">
        <f>T("GASOLINA                                          ")</f>
        <v xml:space="preserve">GASOLINA                                          </v>
      </c>
      <c r="I2059">
        <v>270</v>
      </c>
    </row>
    <row r="2060" spans="1:9">
      <c r="A2060" t="str">
        <f>T("2018")</f>
        <v>2018</v>
      </c>
      <c r="B2060" t="str">
        <f>T("FISICO                                            ")</f>
        <v xml:space="preserve">FISICO                                            </v>
      </c>
      <c r="C2060" t="str">
        <f>T("CARABANCHEL         ")</f>
        <v xml:space="preserve">CARABANCHEL         </v>
      </c>
      <c r="D2060" t="str">
        <f>T("SAN ISIDRO          ")</f>
        <v xml:space="preserve">SAN ISIDRO          </v>
      </c>
      <c r="E2060" t="str">
        <f>T("TU ")</f>
        <v xml:space="preserve">TU </v>
      </c>
      <c r="F2060" t="str">
        <f>T("TURISMOS       ")</f>
        <v xml:space="preserve">TURISMOS       </v>
      </c>
      <c r="G2060" t="str">
        <f>T("De 8 a 11,99 CABALLOS FISCALES                    ")</f>
        <v xml:space="preserve">De 8 a 11,99 CABALLOS FISCALES                    </v>
      </c>
      <c r="H2060" t="str">
        <f>T("GASOLINA                                          ")</f>
        <v xml:space="preserve">GASOLINA                                          </v>
      </c>
      <c r="I2060" s="1">
        <v>3362</v>
      </c>
    </row>
    <row r="2061" spans="1:9">
      <c r="A2061" t="str">
        <f>T("2018")</f>
        <v>2018</v>
      </c>
      <c r="B2061" t="str">
        <f>T("FISICO                                            ")</f>
        <v xml:space="preserve">FISICO                                            </v>
      </c>
      <c r="C2061" t="str">
        <f>T("CARABANCHEL         ")</f>
        <v xml:space="preserve">CARABANCHEL         </v>
      </c>
      <c r="D2061" t="str">
        <f>T("SAN ISIDRO          ")</f>
        <v xml:space="preserve">SAN ISIDRO          </v>
      </c>
      <c r="E2061" t="str">
        <f>T("TU ")</f>
        <v xml:space="preserve">TU </v>
      </c>
      <c r="F2061" t="str">
        <f>T("TURISMOS       ")</f>
        <v xml:space="preserve">TURISMOS       </v>
      </c>
      <c r="G2061" t="str">
        <f>T("De 12 a 15,99 CABALLOS FISCALES                   ")</f>
        <v xml:space="preserve">De 12 a 15,99 CABALLOS FISCALES                   </v>
      </c>
      <c r="H2061" t="str">
        <f>T("GASOLINA                                          ")</f>
        <v xml:space="preserve">GASOLINA                                          </v>
      </c>
      <c r="I2061" s="1">
        <v>1127</v>
      </c>
    </row>
    <row r="2062" spans="1:9">
      <c r="A2062" t="str">
        <f>T("2018")</f>
        <v>2018</v>
      </c>
      <c r="B2062" t="str">
        <f>T("FISICO                                            ")</f>
        <v xml:space="preserve">FISICO                                            </v>
      </c>
      <c r="C2062" t="str">
        <f>T("CARABANCHEL         ")</f>
        <v xml:space="preserve">CARABANCHEL         </v>
      </c>
      <c r="D2062" t="str">
        <f>T("SAN ISIDRO          ")</f>
        <v xml:space="preserve">SAN ISIDRO          </v>
      </c>
      <c r="E2062" t="str">
        <f>T("TU ")</f>
        <v xml:space="preserve">TU </v>
      </c>
      <c r="F2062" t="str">
        <f>T("TURISMOS       ")</f>
        <v xml:space="preserve">TURISMOS       </v>
      </c>
      <c r="G2062" t="str">
        <f>T("De 16 a 19,99 CABALLOS FISCALES                   ")</f>
        <v xml:space="preserve">De 16 a 19,99 CABALLOS FISCALES                   </v>
      </c>
      <c r="H2062" t="str">
        <f>T("GASOLINA                                          ")</f>
        <v xml:space="preserve">GASOLINA                                          </v>
      </c>
      <c r="I2062">
        <v>149</v>
      </c>
    </row>
    <row r="2063" spans="1:9">
      <c r="A2063" t="str">
        <f>T("2018")</f>
        <v>2018</v>
      </c>
      <c r="B2063" t="str">
        <f>T("FISICO                                            ")</f>
        <v xml:space="preserve">FISICO                                            </v>
      </c>
      <c r="C2063" t="str">
        <f>T("CARABANCHEL         ")</f>
        <v xml:space="preserve">CARABANCHEL         </v>
      </c>
      <c r="D2063" t="str">
        <f>T("SAN ISIDRO          ")</f>
        <v xml:space="preserve">SAN ISIDRO          </v>
      </c>
      <c r="E2063" t="str">
        <f>T("TU ")</f>
        <v xml:space="preserve">TU </v>
      </c>
      <c r="F2063" t="str">
        <f>T("TURISMOS       ")</f>
        <v xml:space="preserve">TURISMOS       </v>
      </c>
      <c r="G2063" t="str">
        <f>T("De 20 CABALLOS FISCALES en adelante               ")</f>
        <v xml:space="preserve">De 20 CABALLOS FISCALES en adelante               </v>
      </c>
      <c r="H2063" t="str">
        <f>T("GASOLINA                                          ")</f>
        <v xml:space="preserve">GASOLINA                                          </v>
      </c>
      <c r="I2063">
        <v>64</v>
      </c>
    </row>
    <row r="2064" spans="1:9">
      <c r="A2064" t="str">
        <f>T("2018")</f>
        <v>2018</v>
      </c>
      <c r="B2064" t="str">
        <f>T("FISICO                                            ")</f>
        <v xml:space="preserve">FISICO                                            </v>
      </c>
      <c r="C2064" t="str">
        <f>T("CARABANCHEL         ")</f>
        <v xml:space="preserve">CARABANCHEL         </v>
      </c>
      <c r="D2064" t="str">
        <f>T("VISTA ALEGRE        ")</f>
        <v xml:space="preserve">VISTA ALEGRE        </v>
      </c>
      <c r="E2064" t="str">
        <f>T("TU ")</f>
        <v xml:space="preserve">TU </v>
      </c>
      <c r="F2064" t="str">
        <f>T("TURISMOS       ")</f>
        <v xml:space="preserve">TURISMOS       </v>
      </c>
      <c r="G2064" t="str">
        <f>T("De menos de 8 CABALLOS FISCALES                   ")</f>
        <v xml:space="preserve">De menos de 8 CABALLOS FISCALES                   </v>
      </c>
      <c r="H2064" t="str">
        <f>T("GASOLINA                                          ")</f>
        <v xml:space="preserve">GASOLINA                                          </v>
      </c>
      <c r="I2064">
        <v>288</v>
      </c>
    </row>
    <row r="2065" spans="1:9">
      <c r="A2065" t="str">
        <f>T("2018")</f>
        <v>2018</v>
      </c>
      <c r="B2065" t="str">
        <f>T("FISICO                                            ")</f>
        <v xml:space="preserve">FISICO                                            </v>
      </c>
      <c r="C2065" t="str">
        <f>T("CARABANCHEL         ")</f>
        <v xml:space="preserve">CARABANCHEL         </v>
      </c>
      <c r="D2065" t="str">
        <f>T("VISTA ALEGRE        ")</f>
        <v xml:space="preserve">VISTA ALEGRE        </v>
      </c>
      <c r="E2065" t="str">
        <f>T("TU ")</f>
        <v xml:space="preserve">TU </v>
      </c>
      <c r="F2065" t="str">
        <f>T("TURISMOS       ")</f>
        <v xml:space="preserve">TURISMOS       </v>
      </c>
      <c r="G2065" t="str">
        <f>T("De 8 a 11,99 CABALLOS FISCALES                    ")</f>
        <v xml:space="preserve">De 8 a 11,99 CABALLOS FISCALES                    </v>
      </c>
      <c r="H2065" t="str">
        <f>T("GASOLINA                                          ")</f>
        <v xml:space="preserve">GASOLINA                                          </v>
      </c>
      <c r="I2065" s="1">
        <v>3828</v>
      </c>
    </row>
    <row r="2066" spans="1:9">
      <c r="A2066" t="str">
        <f>T("2018")</f>
        <v>2018</v>
      </c>
      <c r="B2066" t="str">
        <f>T("FISICO                                            ")</f>
        <v xml:space="preserve">FISICO                                            </v>
      </c>
      <c r="C2066" t="str">
        <f>T("CARABANCHEL         ")</f>
        <v xml:space="preserve">CARABANCHEL         </v>
      </c>
      <c r="D2066" t="str">
        <f>T("VISTA ALEGRE        ")</f>
        <v xml:space="preserve">VISTA ALEGRE        </v>
      </c>
      <c r="E2066" t="str">
        <f>T("TU ")</f>
        <v xml:space="preserve">TU </v>
      </c>
      <c r="F2066" t="str">
        <f>T("TURISMOS       ")</f>
        <v xml:space="preserve">TURISMOS       </v>
      </c>
      <c r="G2066" t="str">
        <f>T("De 12 a 15,99 CABALLOS FISCALES                   ")</f>
        <v xml:space="preserve">De 12 a 15,99 CABALLOS FISCALES                   </v>
      </c>
      <c r="H2066" t="str">
        <f>T("GASOLINA                                          ")</f>
        <v xml:space="preserve">GASOLINA                                          </v>
      </c>
      <c r="I2066" s="1">
        <v>1270</v>
      </c>
    </row>
    <row r="2067" spans="1:9">
      <c r="A2067" t="str">
        <f>T("2018")</f>
        <v>2018</v>
      </c>
      <c r="B2067" t="str">
        <f>T("FISICO                                            ")</f>
        <v xml:space="preserve">FISICO                                            </v>
      </c>
      <c r="C2067" t="str">
        <f>T("CARABANCHEL         ")</f>
        <v xml:space="preserve">CARABANCHEL         </v>
      </c>
      <c r="D2067" t="str">
        <f>T("VISTA ALEGRE        ")</f>
        <v xml:space="preserve">VISTA ALEGRE        </v>
      </c>
      <c r="E2067" t="str">
        <f>T("TU ")</f>
        <v xml:space="preserve">TU </v>
      </c>
      <c r="F2067" t="str">
        <f>T("TURISMOS       ")</f>
        <v xml:space="preserve">TURISMOS       </v>
      </c>
      <c r="G2067" t="str">
        <f>T("De 16 a 19,99 CABALLOS FISCALES                   ")</f>
        <v xml:space="preserve">De 16 a 19,99 CABALLOS FISCALES                   </v>
      </c>
      <c r="H2067" t="str">
        <f>T("GASOLINA                                          ")</f>
        <v xml:space="preserve">GASOLINA                                          </v>
      </c>
      <c r="I2067">
        <v>215</v>
      </c>
    </row>
    <row r="2068" spans="1:9">
      <c r="A2068" t="str">
        <f>T("2018")</f>
        <v>2018</v>
      </c>
      <c r="B2068" t="str">
        <f>T("FISICO                                            ")</f>
        <v xml:space="preserve">FISICO                                            </v>
      </c>
      <c r="C2068" t="str">
        <f>T("CARABANCHEL         ")</f>
        <v xml:space="preserve">CARABANCHEL         </v>
      </c>
      <c r="D2068" t="str">
        <f>T("VISTA ALEGRE        ")</f>
        <v xml:space="preserve">VISTA ALEGRE        </v>
      </c>
      <c r="E2068" t="str">
        <f>T("TU ")</f>
        <v xml:space="preserve">TU </v>
      </c>
      <c r="F2068" t="str">
        <f>T("TURISMOS       ")</f>
        <v xml:space="preserve">TURISMOS       </v>
      </c>
      <c r="G2068" t="str">
        <f>T("De 20 CABALLOS FISCALES en adelante               ")</f>
        <v xml:space="preserve">De 20 CABALLOS FISCALES en adelante               </v>
      </c>
      <c r="H2068" t="str">
        <f>T("GASOLINA                                          ")</f>
        <v xml:space="preserve">GASOLINA                                          </v>
      </c>
      <c r="I2068">
        <v>73</v>
      </c>
    </row>
    <row r="2069" spans="1:9">
      <c r="A2069" t="str">
        <f>T("2018")</f>
        <v>2018</v>
      </c>
      <c r="B2069" t="str">
        <f>T("FISICO                                            ")</f>
        <v xml:space="preserve">FISICO                                            </v>
      </c>
      <c r="C2069" t="str">
        <f>T("CARABANCHEL         ")</f>
        <v xml:space="preserve">CARABANCHEL         </v>
      </c>
      <c r="D2069" t="str">
        <f>T("PUERTA BONITA       ")</f>
        <v xml:space="preserve">PUERTA BONITA       </v>
      </c>
      <c r="E2069" t="str">
        <f>T("TU ")</f>
        <v xml:space="preserve">TU </v>
      </c>
      <c r="F2069" t="str">
        <f>T("TURISMOS       ")</f>
        <v xml:space="preserve">TURISMOS       </v>
      </c>
      <c r="G2069" t="str">
        <f>T("De menos de 8 CABALLOS FISCALES                   ")</f>
        <v xml:space="preserve">De menos de 8 CABALLOS FISCALES                   </v>
      </c>
      <c r="H2069" t="str">
        <f>T("GASOLINA                                          ")</f>
        <v xml:space="preserve">GASOLINA                                          </v>
      </c>
      <c r="I2069">
        <v>203</v>
      </c>
    </row>
    <row r="2070" spans="1:9">
      <c r="A2070" t="str">
        <f>T("2018")</f>
        <v>2018</v>
      </c>
      <c r="B2070" t="str">
        <f>T("FISICO                                            ")</f>
        <v xml:space="preserve">FISICO                                            </v>
      </c>
      <c r="C2070" t="str">
        <f>T("CARABANCHEL         ")</f>
        <v xml:space="preserve">CARABANCHEL         </v>
      </c>
      <c r="D2070" t="str">
        <f>T("PUERTA BONITA       ")</f>
        <v xml:space="preserve">PUERTA BONITA       </v>
      </c>
      <c r="E2070" t="str">
        <f>T("TU ")</f>
        <v xml:space="preserve">TU </v>
      </c>
      <c r="F2070" t="str">
        <f>T("TURISMOS       ")</f>
        <v xml:space="preserve">TURISMOS       </v>
      </c>
      <c r="G2070" t="str">
        <f>T("De 8 a 11,99 CABALLOS FISCALES                    ")</f>
        <v xml:space="preserve">De 8 a 11,99 CABALLOS FISCALES                    </v>
      </c>
      <c r="H2070" t="str">
        <f>T("GASOLINA                                          ")</f>
        <v xml:space="preserve">GASOLINA                                          </v>
      </c>
      <c r="I2070" s="1">
        <v>2917</v>
      </c>
    </row>
    <row r="2071" spans="1:9">
      <c r="A2071" t="str">
        <f>T("2018")</f>
        <v>2018</v>
      </c>
      <c r="B2071" t="str">
        <f>T("FISICO                                            ")</f>
        <v xml:space="preserve">FISICO                                            </v>
      </c>
      <c r="C2071" t="str">
        <f>T("CARABANCHEL         ")</f>
        <v xml:space="preserve">CARABANCHEL         </v>
      </c>
      <c r="D2071" t="str">
        <f>T("PUERTA BONITA       ")</f>
        <v xml:space="preserve">PUERTA BONITA       </v>
      </c>
      <c r="E2071" t="str">
        <f>T("TU ")</f>
        <v xml:space="preserve">TU </v>
      </c>
      <c r="F2071" t="str">
        <f>T("TURISMOS       ")</f>
        <v xml:space="preserve">TURISMOS       </v>
      </c>
      <c r="G2071" t="str">
        <f>T("De 12 a 15,99 CABALLOS FISCALES                   ")</f>
        <v xml:space="preserve">De 12 a 15,99 CABALLOS FISCALES                   </v>
      </c>
      <c r="H2071" t="str">
        <f>T("GASOLINA                                          ")</f>
        <v xml:space="preserve">GASOLINA                                          </v>
      </c>
      <c r="I2071">
        <v>940</v>
      </c>
    </row>
    <row r="2072" spans="1:9">
      <c r="A2072" t="str">
        <f>T("2018")</f>
        <v>2018</v>
      </c>
      <c r="B2072" t="str">
        <f>T("FISICO                                            ")</f>
        <v xml:space="preserve">FISICO                                            </v>
      </c>
      <c r="C2072" t="str">
        <f>T("CARABANCHEL         ")</f>
        <v xml:space="preserve">CARABANCHEL         </v>
      </c>
      <c r="D2072" t="str">
        <f>T("PUERTA BONITA       ")</f>
        <v xml:space="preserve">PUERTA BONITA       </v>
      </c>
      <c r="E2072" t="str">
        <f>T("TU ")</f>
        <v xml:space="preserve">TU </v>
      </c>
      <c r="F2072" t="str">
        <f>T("TURISMOS       ")</f>
        <v xml:space="preserve">TURISMOS       </v>
      </c>
      <c r="G2072" t="str">
        <f>T("De 16 a 19,99 CABALLOS FISCALES                   ")</f>
        <v xml:space="preserve">De 16 a 19,99 CABALLOS FISCALES                   </v>
      </c>
      <c r="H2072" t="str">
        <f>T("GASOLINA                                          ")</f>
        <v xml:space="preserve">GASOLINA                                          </v>
      </c>
      <c r="I2072">
        <v>112</v>
      </c>
    </row>
    <row r="2073" spans="1:9">
      <c r="A2073" t="str">
        <f>T("2018")</f>
        <v>2018</v>
      </c>
      <c r="B2073" t="str">
        <f>T("FISICO                                            ")</f>
        <v xml:space="preserve">FISICO                                            </v>
      </c>
      <c r="C2073" t="str">
        <f>T("CARABANCHEL         ")</f>
        <v xml:space="preserve">CARABANCHEL         </v>
      </c>
      <c r="D2073" t="str">
        <f>T("PUERTA BONITA       ")</f>
        <v xml:space="preserve">PUERTA BONITA       </v>
      </c>
      <c r="E2073" t="str">
        <f>T("TU ")</f>
        <v xml:space="preserve">TU </v>
      </c>
      <c r="F2073" t="str">
        <f>T("TURISMOS       ")</f>
        <v xml:space="preserve">TURISMOS       </v>
      </c>
      <c r="G2073" t="str">
        <f>T("De 20 CABALLOS FISCALES en adelante               ")</f>
        <v xml:space="preserve">De 20 CABALLOS FISCALES en adelante               </v>
      </c>
      <c r="H2073" t="str">
        <f>T("GASOLINA                                          ")</f>
        <v xml:space="preserve">GASOLINA                                          </v>
      </c>
      <c r="I2073">
        <v>41</v>
      </c>
    </row>
    <row r="2074" spans="1:9">
      <c r="A2074" t="str">
        <f>T("2018")</f>
        <v>2018</v>
      </c>
      <c r="B2074" t="str">
        <f>T("FISICO                                            ")</f>
        <v xml:space="preserve">FISICO                                            </v>
      </c>
      <c r="C2074" t="str">
        <f>T("CARABANCHEL         ")</f>
        <v xml:space="preserve">CARABANCHEL         </v>
      </c>
      <c r="D2074" t="str">
        <f>T("BUENAVISTA          ")</f>
        <v xml:space="preserve">BUENAVISTA          </v>
      </c>
      <c r="E2074" t="str">
        <f>T("TU ")</f>
        <v xml:space="preserve">TU </v>
      </c>
      <c r="F2074" t="str">
        <f>T("TURISMOS       ")</f>
        <v xml:space="preserve">TURISMOS       </v>
      </c>
      <c r="G2074" t="str">
        <f>T("De menos de 8 CABALLOS FISCALES                   ")</f>
        <v xml:space="preserve">De menos de 8 CABALLOS FISCALES                   </v>
      </c>
      <c r="H2074" t="str">
        <f>T("GASOLINA                                          ")</f>
        <v xml:space="preserve">GASOLINA                                          </v>
      </c>
      <c r="I2074">
        <v>386</v>
      </c>
    </row>
    <row r="2075" spans="1:9">
      <c r="A2075" t="str">
        <f>T("2018")</f>
        <v>2018</v>
      </c>
      <c r="B2075" t="str">
        <f>T("FISICO                                            ")</f>
        <v xml:space="preserve">FISICO                                            </v>
      </c>
      <c r="C2075" t="str">
        <f>T("CARABANCHEL         ")</f>
        <v xml:space="preserve">CARABANCHEL         </v>
      </c>
      <c r="D2075" t="str">
        <f>T("BUENAVISTA          ")</f>
        <v xml:space="preserve">BUENAVISTA          </v>
      </c>
      <c r="E2075" t="str">
        <f>T("TU ")</f>
        <v xml:space="preserve">TU </v>
      </c>
      <c r="F2075" t="str">
        <f>T("TURISMOS       ")</f>
        <v xml:space="preserve">TURISMOS       </v>
      </c>
      <c r="G2075" t="str">
        <f>T("De 8 a 11,99 CABALLOS FISCALES                    ")</f>
        <v xml:space="preserve">De 8 a 11,99 CABALLOS FISCALES                    </v>
      </c>
      <c r="H2075" t="str">
        <f>T("GASOLINA                                          ")</f>
        <v xml:space="preserve">GASOLINA                                          </v>
      </c>
      <c r="I2075" s="1">
        <v>3908</v>
      </c>
    </row>
    <row r="2076" spans="1:9">
      <c r="A2076" t="str">
        <f>T("2018")</f>
        <v>2018</v>
      </c>
      <c r="B2076" t="str">
        <f>T("FISICO                                            ")</f>
        <v xml:space="preserve">FISICO                                            </v>
      </c>
      <c r="C2076" t="str">
        <f>T("CARABANCHEL         ")</f>
        <v xml:space="preserve">CARABANCHEL         </v>
      </c>
      <c r="D2076" t="str">
        <f>T("BUENAVISTA          ")</f>
        <v xml:space="preserve">BUENAVISTA          </v>
      </c>
      <c r="E2076" t="str">
        <f>T("TU ")</f>
        <v xml:space="preserve">TU </v>
      </c>
      <c r="F2076" t="str">
        <f>T("TURISMOS       ")</f>
        <v xml:space="preserve">TURISMOS       </v>
      </c>
      <c r="G2076" t="str">
        <f>T("De 12 a 15,99 CABALLOS FISCALES                   ")</f>
        <v xml:space="preserve">De 12 a 15,99 CABALLOS FISCALES                   </v>
      </c>
      <c r="H2076" t="str">
        <f>T("GASOLINA                                          ")</f>
        <v xml:space="preserve">GASOLINA                                          </v>
      </c>
      <c r="I2076" s="1">
        <v>1014</v>
      </c>
    </row>
    <row r="2077" spans="1:9">
      <c r="A2077" t="str">
        <f>T("2018")</f>
        <v>2018</v>
      </c>
      <c r="B2077" t="str">
        <f>T("FISICO                                            ")</f>
        <v xml:space="preserve">FISICO                                            </v>
      </c>
      <c r="C2077" t="str">
        <f>T("CARABANCHEL         ")</f>
        <v xml:space="preserve">CARABANCHEL         </v>
      </c>
      <c r="D2077" t="str">
        <f>T("BUENAVISTA          ")</f>
        <v xml:space="preserve">BUENAVISTA          </v>
      </c>
      <c r="E2077" t="str">
        <f>T("TU ")</f>
        <v xml:space="preserve">TU </v>
      </c>
      <c r="F2077" t="str">
        <f>T("TURISMOS       ")</f>
        <v xml:space="preserve">TURISMOS       </v>
      </c>
      <c r="G2077" t="str">
        <f>T("De 16 a 19,99 CABALLOS FISCALES                   ")</f>
        <v xml:space="preserve">De 16 a 19,99 CABALLOS FISCALES                   </v>
      </c>
      <c r="H2077" t="str">
        <f>T("GASOLINA                                          ")</f>
        <v xml:space="preserve">GASOLINA                                          </v>
      </c>
      <c r="I2077">
        <v>139</v>
      </c>
    </row>
    <row r="2078" spans="1:9">
      <c r="A2078" t="str">
        <f>T("2018")</f>
        <v>2018</v>
      </c>
      <c r="B2078" t="str">
        <f>T("FISICO                                            ")</f>
        <v xml:space="preserve">FISICO                                            </v>
      </c>
      <c r="C2078" t="str">
        <f>T("CARABANCHEL         ")</f>
        <v xml:space="preserve">CARABANCHEL         </v>
      </c>
      <c r="D2078" t="str">
        <f>T("BUENAVISTA          ")</f>
        <v xml:space="preserve">BUENAVISTA          </v>
      </c>
      <c r="E2078" t="str">
        <f>T("TU ")</f>
        <v xml:space="preserve">TU </v>
      </c>
      <c r="F2078" t="str">
        <f>T("TURISMOS       ")</f>
        <v xml:space="preserve">TURISMOS       </v>
      </c>
      <c r="G2078" t="str">
        <f>T("De 20 CABALLOS FISCALES en adelante               ")</f>
        <v xml:space="preserve">De 20 CABALLOS FISCALES en adelante               </v>
      </c>
      <c r="H2078" t="str">
        <f>T("GASOLINA                                          ")</f>
        <v xml:space="preserve">GASOLINA                                          </v>
      </c>
      <c r="I2078">
        <v>54</v>
      </c>
    </row>
    <row r="2079" spans="1:9">
      <c r="A2079" t="str">
        <f>T("2018")</f>
        <v>2018</v>
      </c>
      <c r="B2079" t="str">
        <f>T("FISICO                                            ")</f>
        <v xml:space="preserve">FISICO                                            </v>
      </c>
      <c r="C2079" t="str">
        <f>T("CARABANCHEL         ")</f>
        <v xml:space="preserve">CARABANCHEL         </v>
      </c>
      <c r="D2079" t="str">
        <f>T("ABRANTES            ")</f>
        <v xml:space="preserve">ABRANTES            </v>
      </c>
      <c r="E2079" t="str">
        <f>T("TU ")</f>
        <v xml:space="preserve">TU </v>
      </c>
      <c r="F2079" t="str">
        <f>T("TURISMOS       ")</f>
        <v xml:space="preserve">TURISMOS       </v>
      </c>
      <c r="G2079" t="str">
        <f>T("De menos de 8 CABALLOS FISCALES                   ")</f>
        <v xml:space="preserve">De menos de 8 CABALLOS FISCALES                   </v>
      </c>
      <c r="H2079" t="str">
        <f>T("GASOLINA                                          ")</f>
        <v xml:space="preserve">GASOLINA                                          </v>
      </c>
      <c r="I2079">
        <v>228</v>
      </c>
    </row>
    <row r="2080" spans="1:9">
      <c r="A2080" t="str">
        <f>T("2018")</f>
        <v>2018</v>
      </c>
      <c r="B2080" t="str">
        <f>T("FISICO                                            ")</f>
        <v xml:space="preserve">FISICO                                            </v>
      </c>
      <c r="C2080" t="str">
        <f>T("CARABANCHEL         ")</f>
        <v xml:space="preserve">CARABANCHEL         </v>
      </c>
      <c r="D2080" t="str">
        <f>T("ABRANTES            ")</f>
        <v xml:space="preserve">ABRANTES            </v>
      </c>
      <c r="E2080" t="str">
        <f>T("TU ")</f>
        <v xml:space="preserve">TU </v>
      </c>
      <c r="F2080" t="str">
        <f>T("TURISMOS       ")</f>
        <v xml:space="preserve">TURISMOS       </v>
      </c>
      <c r="G2080" t="str">
        <f>T("De 8 a 11,99 CABALLOS FISCALES                    ")</f>
        <v xml:space="preserve">De 8 a 11,99 CABALLOS FISCALES                    </v>
      </c>
      <c r="H2080" t="str">
        <f>T("GASOLINA                                          ")</f>
        <v xml:space="preserve">GASOLINA                                          </v>
      </c>
      <c r="I2080" s="1">
        <v>2683</v>
      </c>
    </row>
    <row r="2081" spans="1:9">
      <c r="A2081" t="str">
        <f>T("2018")</f>
        <v>2018</v>
      </c>
      <c r="B2081" t="str">
        <f>T("FISICO                                            ")</f>
        <v xml:space="preserve">FISICO                                            </v>
      </c>
      <c r="C2081" t="str">
        <f>T("CARABANCHEL         ")</f>
        <v xml:space="preserve">CARABANCHEL         </v>
      </c>
      <c r="D2081" t="str">
        <f>T("ABRANTES            ")</f>
        <v xml:space="preserve">ABRANTES            </v>
      </c>
      <c r="E2081" t="str">
        <f>T("TU ")</f>
        <v xml:space="preserve">TU </v>
      </c>
      <c r="F2081" t="str">
        <f>T("TURISMOS       ")</f>
        <v xml:space="preserve">TURISMOS       </v>
      </c>
      <c r="G2081" t="str">
        <f>T("De 12 a 15,99 CABALLOS FISCALES                   ")</f>
        <v xml:space="preserve">De 12 a 15,99 CABALLOS FISCALES                   </v>
      </c>
      <c r="H2081" t="str">
        <f>T("GASOLINA                                          ")</f>
        <v xml:space="preserve">GASOLINA                                          </v>
      </c>
      <c r="I2081">
        <v>757</v>
      </c>
    </row>
    <row r="2082" spans="1:9">
      <c r="A2082" t="str">
        <f>T("2018")</f>
        <v>2018</v>
      </c>
      <c r="B2082" t="str">
        <f>T("FISICO                                            ")</f>
        <v xml:space="preserve">FISICO                                            </v>
      </c>
      <c r="C2082" t="str">
        <f>T("CARABANCHEL         ")</f>
        <v xml:space="preserve">CARABANCHEL         </v>
      </c>
      <c r="D2082" t="str">
        <f>T("ABRANTES            ")</f>
        <v xml:space="preserve">ABRANTES            </v>
      </c>
      <c r="E2082" t="str">
        <f>T("TU ")</f>
        <v xml:space="preserve">TU </v>
      </c>
      <c r="F2082" t="str">
        <f>T("TURISMOS       ")</f>
        <v xml:space="preserve">TURISMOS       </v>
      </c>
      <c r="G2082" t="str">
        <f>T("De 16 a 19,99 CABALLOS FISCALES                   ")</f>
        <v xml:space="preserve">De 16 a 19,99 CABALLOS FISCALES                   </v>
      </c>
      <c r="H2082" t="str">
        <f>T("GASOLINA                                          ")</f>
        <v xml:space="preserve">GASOLINA                                          </v>
      </c>
      <c r="I2082">
        <v>125</v>
      </c>
    </row>
    <row r="2083" spans="1:9">
      <c r="A2083" t="str">
        <f>T("2018")</f>
        <v>2018</v>
      </c>
      <c r="B2083" t="str">
        <f>T("FISICO                                            ")</f>
        <v xml:space="preserve">FISICO                                            </v>
      </c>
      <c r="C2083" t="str">
        <f>T("CARABANCHEL         ")</f>
        <v xml:space="preserve">CARABANCHEL         </v>
      </c>
      <c r="D2083" t="str">
        <f>T("ABRANTES            ")</f>
        <v xml:space="preserve">ABRANTES            </v>
      </c>
      <c r="E2083" t="str">
        <f>T("TU ")</f>
        <v xml:space="preserve">TU </v>
      </c>
      <c r="F2083" t="str">
        <f>T("TURISMOS       ")</f>
        <v xml:space="preserve">TURISMOS       </v>
      </c>
      <c r="G2083" t="str">
        <f>T("De 20 CABALLOS FISCALES en adelante               ")</f>
        <v xml:space="preserve">De 20 CABALLOS FISCALES en adelante               </v>
      </c>
      <c r="H2083" t="str">
        <f>T("GASOLINA                                          ")</f>
        <v xml:space="preserve">GASOLINA                                          </v>
      </c>
      <c r="I2083">
        <v>38</v>
      </c>
    </row>
    <row r="2084" spans="1:9">
      <c r="A2084" t="str">
        <f>T("2018")</f>
        <v>2018</v>
      </c>
      <c r="B2084" t="str">
        <f>T("JURIDICO                                          ")</f>
        <v xml:space="preserve">JURIDICO                                          </v>
      </c>
      <c r="C2084" t="str">
        <f>T("CARABANCHEL         ")</f>
        <v xml:space="preserve">CARABANCHEL         </v>
      </c>
      <c r="D2084" t="str">
        <f>T("SIN BARRIO          ")</f>
        <v xml:space="preserve">SIN BARRIO          </v>
      </c>
      <c r="E2084" t="str">
        <f>T("TU ")</f>
        <v xml:space="preserve">TU </v>
      </c>
      <c r="F2084" t="str">
        <f>T("TURISMOS       ")</f>
        <v xml:space="preserve">TURISMOS       </v>
      </c>
      <c r="G2084" t="str">
        <f>T("De 8 a 11,99 CABALLOS FISCALES                    ")</f>
        <v xml:space="preserve">De 8 a 11,99 CABALLOS FISCALES                    </v>
      </c>
      <c r="H2084" t="str">
        <f>T("GASOLINA                                          ")</f>
        <v xml:space="preserve">GASOLINA                                          </v>
      </c>
      <c r="I2084">
        <v>4</v>
      </c>
    </row>
    <row r="2085" spans="1:9">
      <c r="A2085" t="str">
        <f>T("2018")</f>
        <v>2018</v>
      </c>
      <c r="B2085" t="str">
        <f>T("JURIDICO                                          ")</f>
        <v xml:space="preserve">JURIDICO                                          </v>
      </c>
      <c r="C2085" t="str">
        <f>T("CARABANCHEL         ")</f>
        <v xml:space="preserve">CARABANCHEL         </v>
      </c>
      <c r="D2085" t="str">
        <f>T("SIN BARRIO          ")</f>
        <v xml:space="preserve">SIN BARRIO          </v>
      </c>
      <c r="E2085" t="str">
        <f>T("TU ")</f>
        <v xml:space="preserve">TU </v>
      </c>
      <c r="F2085" t="str">
        <f>T("TURISMOS       ")</f>
        <v xml:space="preserve">TURISMOS       </v>
      </c>
      <c r="G2085" t="str">
        <f>T("De 12 a 15,99 CABALLOS FISCALES                   ")</f>
        <v xml:space="preserve">De 12 a 15,99 CABALLOS FISCALES                   </v>
      </c>
      <c r="H2085" t="str">
        <f>T("GASOLINA                                          ")</f>
        <v xml:space="preserve">GASOLINA                                          </v>
      </c>
      <c r="I2085">
        <v>3</v>
      </c>
    </row>
    <row r="2086" spans="1:9">
      <c r="A2086" t="str">
        <f>T("2018")</f>
        <v>2018</v>
      </c>
      <c r="B2086" t="str">
        <f>T("JURIDICO                                          ")</f>
        <v xml:space="preserve">JURIDICO                                          </v>
      </c>
      <c r="C2086" t="str">
        <f>T("CARABANCHEL         ")</f>
        <v xml:space="preserve">CARABANCHEL         </v>
      </c>
      <c r="D2086" t="str">
        <f>T("COMILLAS            ")</f>
        <v xml:space="preserve">COMILLAS            </v>
      </c>
      <c r="E2086" t="str">
        <f>T("TU ")</f>
        <v xml:space="preserve">TU </v>
      </c>
      <c r="F2086" t="str">
        <f>T("TURISMOS       ")</f>
        <v xml:space="preserve">TURISMOS       </v>
      </c>
      <c r="G2086" t="str">
        <f>T("De menos de 8 CABALLOS FISCALES                   ")</f>
        <v xml:space="preserve">De menos de 8 CABALLOS FISCALES                   </v>
      </c>
      <c r="H2086" t="str">
        <f>T("GASOLINA                                          ")</f>
        <v xml:space="preserve">GASOLINA                                          </v>
      </c>
      <c r="I2086">
        <v>14</v>
      </c>
    </row>
    <row r="2087" spans="1:9">
      <c r="A2087" t="str">
        <f>T("2018")</f>
        <v>2018</v>
      </c>
      <c r="B2087" t="str">
        <f>T("JURIDICO                                          ")</f>
        <v xml:space="preserve">JURIDICO                                          </v>
      </c>
      <c r="C2087" t="str">
        <f>T("CARABANCHEL         ")</f>
        <v xml:space="preserve">CARABANCHEL         </v>
      </c>
      <c r="D2087" t="str">
        <f>T("COMILLAS            ")</f>
        <v xml:space="preserve">COMILLAS            </v>
      </c>
      <c r="E2087" t="str">
        <f>T("TU ")</f>
        <v xml:space="preserve">TU </v>
      </c>
      <c r="F2087" t="str">
        <f>T("TURISMOS       ")</f>
        <v xml:space="preserve">TURISMOS       </v>
      </c>
      <c r="G2087" t="str">
        <f>T("De 8 a 11,99 CABALLOS FISCALES                    ")</f>
        <v xml:space="preserve">De 8 a 11,99 CABALLOS FISCALES                    </v>
      </c>
      <c r="H2087" t="str">
        <f>T("GASOLINA                                          ")</f>
        <v xml:space="preserve">GASOLINA                                          </v>
      </c>
      <c r="I2087">
        <v>74</v>
      </c>
    </row>
    <row r="2088" spans="1:9">
      <c r="A2088" t="str">
        <f>T("2018")</f>
        <v>2018</v>
      </c>
      <c r="B2088" t="str">
        <f>T("JURIDICO                                          ")</f>
        <v xml:space="preserve">JURIDICO                                          </v>
      </c>
      <c r="C2088" t="str">
        <f>T("CARABANCHEL         ")</f>
        <v xml:space="preserve">CARABANCHEL         </v>
      </c>
      <c r="D2088" t="str">
        <f>T("COMILLAS            ")</f>
        <v xml:space="preserve">COMILLAS            </v>
      </c>
      <c r="E2088" t="str">
        <f>T("TU ")</f>
        <v xml:space="preserve">TU </v>
      </c>
      <c r="F2088" t="str">
        <f>T("TURISMOS       ")</f>
        <v xml:space="preserve">TURISMOS       </v>
      </c>
      <c r="G2088" t="str">
        <f>T("De 12 a 15,99 CABALLOS FISCALES                   ")</f>
        <v xml:space="preserve">De 12 a 15,99 CABALLOS FISCALES                   </v>
      </c>
      <c r="H2088" t="str">
        <f>T("GASOLINA                                          ")</f>
        <v xml:space="preserve">GASOLINA                                          </v>
      </c>
      <c r="I2088">
        <v>46</v>
      </c>
    </row>
    <row r="2089" spans="1:9">
      <c r="A2089" t="str">
        <f>T("2018")</f>
        <v>2018</v>
      </c>
      <c r="B2089" t="str">
        <f>T("JURIDICO                                          ")</f>
        <v xml:space="preserve">JURIDICO                                          </v>
      </c>
      <c r="C2089" t="str">
        <f>T("CARABANCHEL         ")</f>
        <v xml:space="preserve">CARABANCHEL         </v>
      </c>
      <c r="D2089" t="str">
        <f>T("COMILLAS            ")</f>
        <v xml:space="preserve">COMILLAS            </v>
      </c>
      <c r="E2089" t="str">
        <f>T("TU ")</f>
        <v xml:space="preserve">TU </v>
      </c>
      <c r="F2089" t="str">
        <f>T("TURISMOS       ")</f>
        <v xml:space="preserve">TURISMOS       </v>
      </c>
      <c r="G2089" t="str">
        <f>T("De 16 a 19,99 CABALLOS FISCALES                   ")</f>
        <v xml:space="preserve">De 16 a 19,99 CABALLOS FISCALES                   </v>
      </c>
      <c r="H2089" t="str">
        <f>T("GASOLINA                                          ")</f>
        <v xml:space="preserve">GASOLINA                                          </v>
      </c>
      <c r="I2089">
        <v>16</v>
      </c>
    </row>
    <row r="2090" spans="1:9">
      <c r="A2090" t="str">
        <f>T("2018")</f>
        <v>2018</v>
      </c>
      <c r="B2090" t="str">
        <f>T("JURIDICO                                          ")</f>
        <v xml:space="preserve">JURIDICO                                          </v>
      </c>
      <c r="C2090" t="str">
        <f>T("CARABANCHEL         ")</f>
        <v xml:space="preserve">CARABANCHEL         </v>
      </c>
      <c r="D2090" t="str">
        <f>T("COMILLAS            ")</f>
        <v xml:space="preserve">COMILLAS            </v>
      </c>
      <c r="E2090" t="str">
        <f>T("TU ")</f>
        <v xml:space="preserve">TU </v>
      </c>
      <c r="F2090" t="str">
        <f>T("TURISMOS       ")</f>
        <v xml:space="preserve">TURISMOS       </v>
      </c>
      <c r="G2090" t="str">
        <f>T("De 20 CABALLOS FISCALES en adelante               ")</f>
        <v xml:space="preserve">De 20 CABALLOS FISCALES en adelante               </v>
      </c>
      <c r="H2090" t="str">
        <f>T("GASOLINA                                          ")</f>
        <v xml:space="preserve">GASOLINA                                          </v>
      </c>
      <c r="I2090">
        <v>17</v>
      </c>
    </row>
    <row r="2091" spans="1:9">
      <c r="A2091" t="str">
        <f>T("2018")</f>
        <v>2018</v>
      </c>
      <c r="B2091" t="str">
        <f>T("JURIDICO                                          ")</f>
        <v xml:space="preserve">JURIDICO                                          </v>
      </c>
      <c r="C2091" t="str">
        <f>T("CARABANCHEL         ")</f>
        <v xml:space="preserve">CARABANCHEL         </v>
      </c>
      <c r="D2091" t="str">
        <f>T("OPAÑEL              ")</f>
        <v xml:space="preserve">OPAÑEL              </v>
      </c>
      <c r="E2091" t="str">
        <f>T("TU ")</f>
        <v xml:space="preserve">TU </v>
      </c>
      <c r="F2091" t="str">
        <f>T("TURISMOS       ")</f>
        <v xml:space="preserve">TURISMOS       </v>
      </c>
      <c r="G2091" t="str">
        <f>T("De menos de 8 CABALLOS FISCALES                   ")</f>
        <v xml:space="preserve">De menos de 8 CABALLOS FISCALES                   </v>
      </c>
      <c r="H2091" t="str">
        <f>T("GASOLINA                                          ")</f>
        <v xml:space="preserve">GASOLINA                                          </v>
      </c>
      <c r="I2091">
        <v>8</v>
      </c>
    </row>
    <row r="2092" spans="1:9">
      <c r="A2092" t="str">
        <f>T("2018")</f>
        <v>2018</v>
      </c>
      <c r="B2092" t="str">
        <f>T("JURIDICO                                          ")</f>
        <v xml:space="preserve">JURIDICO                                          </v>
      </c>
      <c r="C2092" t="str">
        <f>T("CARABANCHEL         ")</f>
        <v xml:space="preserve">CARABANCHEL         </v>
      </c>
      <c r="D2092" t="str">
        <f>T("OPAÑEL              ")</f>
        <v xml:space="preserve">OPAÑEL              </v>
      </c>
      <c r="E2092" t="str">
        <f>T("TU ")</f>
        <v xml:space="preserve">TU </v>
      </c>
      <c r="F2092" t="str">
        <f>T("TURISMOS       ")</f>
        <v xml:space="preserve">TURISMOS       </v>
      </c>
      <c r="G2092" t="str">
        <f>T("De 8 a 11,99 CABALLOS FISCALES                    ")</f>
        <v xml:space="preserve">De 8 a 11,99 CABALLOS FISCALES                    </v>
      </c>
      <c r="H2092" t="str">
        <f>T("GASOLINA                                          ")</f>
        <v xml:space="preserve">GASOLINA                                          </v>
      </c>
      <c r="I2092">
        <v>95</v>
      </c>
    </row>
    <row r="2093" spans="1:9">
      <c r="A2093" t="str">
        <f>T("2018")</f>
        <v>2018</v>
      </c>
      <c r="B2093" t="str">
        <f>T("JURIDICO                                          ")</f>
        <v xml:space="preserve">JURIDICO                                          </v>
      </c>
      <c r="C2093" t="str">
        <f>T("CARABANCHEL         ")</f>
        <v xml:space="preserve">CARABANCHEL         </v>
      </c>
      <c r="D2093" t="str">
        <f>T("OPAÑEL              ")</f>
        <v xml:space="preserve">OPAÑEL              </v>
      </c>
      <c r="E2093" t="str">
        <f>T("TU ")</f>
        <v xml:space="preserve">TU </v>
      </c>
      <c r="F2093" t="str">
        <f>T("TURISMOS       ")</f>
        <v xml:space="preserve">TURISMOS       </v>
      </c>
      <c r="G2093" t="str">
        <f>T("De 12 a 15,99 CABALLOS FISCALES                   ")</f>
        <v xml:space="preserve">De 12 a 15,99 CABALLOS FISCALES                   </v>
      </c>
      <c r="H2093" t="str">
        <f>T("GASOLINA                                          ")</f>
        <v xml:space="preserve">GASOLINA                                          </v>
      </c>
      <c r="I2093">
        <v>32</v>
      </c>
    </row>
    <row r="2094" spans="1:9">
      <c r="A2094" t="str">
        <f>T("2018")</f>
        <v>2018</v>
      </c>
      <c r="B2094" t="str">
        <f>T("JURIDICO                                          ")</f>
        <v xml:space="preserve">JURIDICO                                          </v>
      </c>
      <c r="C2094" t="str">
        <f>T("CARABANCHEL         ")</f>
        <v xml:space="preserve">CARABANCHEL         </v>
      </c>
      <c r="D2094" t="str">
        <f>T("OPAÑEL              ")</f>
        <v xml:space="preserve">OPAÑEL              </v>
      </c>
      <c r="E2094" t="str">
        <f>T("TU ")</f>
        <v xml:space="preserve">TU </v>
      </c>
      <c r="F2094" t="str">
        <f>T("TURISMOS       ")</f>
        <v xml:space="preserve">TURISMOS       </v>
      </c>
      <c r="G2094" t="str">
        <f>T("De 16 a 19,99 CABALLOS FISCALES                   ")</f>
        <v xml:space="preserve">De 16 a 19,99 CABALLOS FISCALES                   </v>
      </c>
      <c r="H2094" t="str">
        <f>T("GASOLINA                                          ")</f>
        <v xml:space="preserve">GASOLINA                                          </v>
      </c>
      <c r="I2094">
        <v>14</v>
      </c>
    </row>
    <row r="2095" spans="1:9">
      <c r="A2095" t="str">
        <f>T("2018")</f>
        <v>2018</v>
      </c>
      <c r="B2095" t="str">
        <f>T("JURIDICO                                          ")</f>
        <v xml:space="preserve">JURIDICO                                          </v>
      </c>
      <c r="C2095" t="str">
        <f>T("CARABANCHEL         ")</f>
        <v xml:space="preserve">CARABANCHEL         </v>
      </c>
      <c r="D2095" t="str">
        <f>T("OPAÑEL              ")</f>
        <v xml:space="preserve">OPAÑEL              </v>
      </c>
      <c r="E2095" t="str">
        <f>T("TU ")</f>
        <v xml:space="preserve">TU </v>
      </c>
      <c r="F2095" t="str">
        <f>T("TURISMOS       ")</f>
        <v xml:space="preserve">TURISMOS       </v>
      </c>
      <c r="G2095" t="str">
        <f>T("De 20 CABALLOS FISCALES en adelante               ")</f>
        <v xml:space="preserve">De 20 CABALLOS FISCALES en adelante               </v>
      </c>
      <c r="H2095" t="str">
        <f>T("GASOLINA                                          ")</f>
        <v xml:space="preserve">GASOLINA                                          </v>
      </c>
      <c r="I2095">
        <v>23</v>
      </c>
    </row>
    <row r="2096" spans="1:9">
      <c r="A2096" t="str">
        <f>T("2018")</f>
        <v>2018</v>
      </c>
      <c r="B2096" t="str">
        <f>T("JURIDICO                                          ")</f>
        <v xml:space="preserve">JURIDICO                                          </v>
      </c>
      <c r="C2096" t="str">
        <f>T("CARABANCHEL         ")</f>
        <v xml:space="preserve">CARABANCHEL         </v>
      </c>
      <c r="D2096" t="str">
        <f>T("SAN ISIDRO          ")</f>
        <v xml:space="preserve">SAN ISIDRO          </v>
      </c>
      <c r="E2096" t="str">
        <f>T("TU ")</f>
        <v xml:space="preserve">TU </v>
      </c>
      <c r="F2096" t="str">
        <f>T("TURISMOS       ")</f>
        <v xml:space="preserve">TURISMOS       </v>
      </c>
      <c r="G2096" t="str">
        <f>T("De menos de 8 CABALLOS FISCALES                   ")</f>
        <v xml:space="preserve">De menos de 8 CABALLOS FISCALES                   </v>
      </c>
      <c r="H2096" t="str">
        <f>T("GASOLINA                                          ")</f>
        <v xml:space="preserve">GASOLINA                                          </v>
      </c>
      <c r="I2096">
        <v>14</v>
      </c>
    </row>
    <row r="2097" spans="1:9">
      <c r="A2097" t="str">
        <f>T("2018")</f>
        <v>2018</v>
      </c>
      <c r="B2097" t="str">
        <f>T("JURIDICO                                          ")</f>
        <v xml:space="preserve">JURIDICO                                          </v>
      </c>
      <c r="C2097" t="str">
        <f>T("CARABANCHEL         ")</f>
        <v xml:space="preserve">CARABANCHEL         </v>
      </c>
      <c r="D2097" t="str">
        <f>T("SAN ISIDRO          ")</f>
        <v xml:space="preserve">SAN ISIDRO          </v>
      </c>
      <c r="E2097" t="str">
        <f>T("TU ")</f>
        <v xml:space="preserve">TU </v>
      </c>
      <c r="F2097" t="str">
        <f>T("TURISMOS       ")</f>
        <v xml:space="preserve">TURISMOS       </v>
      </c>
      <c r="G2097" t="str">
        <f>T("De 8 a 11,99 CABALLOS FISCALES                    ")</f>
        <v xml:space="preserve">De 8 a 11,99 CABALLOS FISCALES                    </v>
      </c>
      <c r="H2097" t="str">
        <f>T("GASOLINA                                          ")</f>
        <v xml:space="preserve">GASOLINA                                          </v>
      </c>
      <c r="I2097">
        <v>126</v>
      </c>
    </row>
    <row r="2098" spans="1:9">
      <c r="A2098" t="str">
        <f>T("2018")</f>
        <v>2018</v>
      </c>
      <c r="B2098" t="str">
        <f>T("JURIDICO                                          ")</f>
        <v xml:space="preserve">JURIDICO                                          </v>
      </c>
      <c r="C2098" t="str">
        <f>T("CARABANCHEL         ")</f>
        <v xml:space="preserve">CARABANCHEL         </v>
      </c>
      <c r="D2098" t="str">
        <f>T("SAN ISIDRO          ")</f>
        <v xml:space="preserve">SAN ISIDRO          </v>
      </c>
      <c r="E2098" t="str">
        <f>T("TU ")</f>
        <v xml:space="preserve">TU </v>
      </c>
      <c r="F2098" t="str">
        <f>T("TURISMOS       ")</f>
        <v xml:space="preserve">TURISMOS       </v>
      </c>
      <c r="G2098" t="str">
        <f>T("De 12 a 15,99 CABALLOS FISCALES                   ")</f>
        <v xml:space="preserve">De 12 a 15,99 CABALLOS FISCALES                   </v>
      </c>
      <c r="H2098" t="str">
        <f>T("GASOLINA                                          ")</f>
        <v xml:space="preserve">GASOLINA                                          </v>
      </c>
      <c r="I2098">
        <v>52</v>
      </c>
    </row>
    <row r="2099" spans="1:9">
      <c r="A2099" t="str">
        <f>T("2018")</f>
        <v>2018</v>
      </c>
      <c r="B2099" t="str">
        <f>T("JURIDICO                                          ")</f>
        <v xml:space="preserve">JURIDICO                                          </v>
      </c>
      <c r="C2099" t="str">
        <f>T("CARABANCHEL         ")</f>
        <v xml:space="preserve">CARABANCHEL         </v>
      </c>
      <c r="D2099" t="str">
        <f>T("SAN ISIDRO          ")</f>
        <v xml:space="preserve">SAN ISIDRO          </v>
      </c>
      <c r="E2099" t="str">
        <f>T("TU ")</f>
        <v xml:space="preserve">TU </v>
      </c>
      <c r="F2099" t="str">
        <f>T("TURISMOS       ")</f>
        <v xml:space="preserve">TURISMOS       </v>
      </c>
      <c r="G2099" t="str">
        <f>T("De 16 a 19,99 CABALLOS FISCALES                   ")</f>
        <v xml:space="preserve">De 16 a 19,99 CABALLOS FISCALES                   </v>
      </c>
      <c r="H2099" t="str">
        <f>T("GASOLINA                                          ")</f>
        <v xml:space="preserve">GASOLINA                                          </v>
      </c>
      <c r="I2099">
        <v>20</v>
      </c>
    </row>
    <row r="2100" spans="1:9">
      <c r="A2100" t="str">
        <f>T("2018")</f>
        <v>2018</v>
      </c>
      <c r="B2100" t="str">
        <f>T("JURIDICO                                          ")</f>
        <v xml:space="preserve">JURIDICO                                          </v>
      </c>
      <c r="C2100" t="str">
        <f>T("CARABANCHEL         ")</f>
        <v xml:space="preserve">CARABANCHEL         </v>
      </c>
      <c r="D2100" t="str">
        <f>T("SAN ISIDRO          ")</f>
        <v xml:space="preserve">SAN ISIDRO          </v>
      </c>
      <c r="E2100" t="str">
        <f>T("TU ")</f>
        <v xml:space="preserve">TU </v>
      </c>
      <c r="F2100" t="str">
        <f>T("TURISMOS       ")</f>
        <v xml:space="preserve">TURISMOS       </v>
      </c>
      <c r="G2100" t="str">
        <f>T("De 20 CABALLOS FISCALES en adelante               ")</f>
        <v xml:space="preserve">De 20 CABALLOS FISCALES en adelante               </v>
      </c>
      <c r="H2100" t="str">
        <f>T("GASOLINA                                          ")</f>
        <v xml:space="preserve">GASOLINA                                          </v>
      </c>
      <c r="I2100">
        <v>15</v>
      </c>
    </row>
    <row r="2101" spans="1:9">
      <c r="A2101" t="str">
        <f>T("2018")</f>
        <v>2018</v>
      </c>
      <c r="B2101" t="str">
        <f>T("JURIDICO                                          ")</f>
        <v xml:space="preserve">JURIDICO                                          </v>
      </c>
      <c r="C2101" t="str">
        <f>T("CARABANCHEL         ")</f>
        <v xml:space="preserve">CARABANCHEL         </v>
      </c>
      <c r="D2101" t="str">
        <f>T("VISTA ALEGRE        ")</f>
        <v xml:space="preserve">VISTA ALEGRE        </v>
      </c>
      <c r="E2101" t="str">
        <f>T("TU ")</f>
        <v xml:space="preserve">TU </v>
      </c>
      <c r="F2101" t="str">
        <f>T("TURISMOS       ")</f>
        <v xml:space="preserve">TURISMOS       </v>
      </c>
      <c r="G2101" t="str">
        <f>T("De menos de 8 CABALLOS FISCALES                   ")</f>
        <v xml:space="preserve">De menos de 8 CABALLOS FISCALES                   </v>
      </c>
      <c r="H2101" t="str">
        <f>T("GASOLINA                                          ")</f>
        <v xml:space="preserve">GASOLINA                                          </v>
      </c>
      <c r="I2101">
        <v>15</v>
      </c>
    </row>
    <row r="2102" spans="1:9">
      <c r="A2102" t="str">
        <f>T("2018")</f>
        <v>2018</v>
      </c>
      <c r="B2102" t="str">
        <f>T("JURIDICO                                          ")</f>
        <v xml:space="preserve">JURIDICO                                          </v>
      </c>
      <c r="C2102" t="str">
        <f>T("CARABANCHEL         ")</f>
        <v xml:space="preserve">CARABANCHEL         </v>
      </c>
      <c r="D2102" t="str">
        <f>T("VISTA ALEGRE        ")</f>
        <v xml:space="preserve">VISTA ALEGRE        </v>
      </c>
      <c r="E2102" t="str">
        <f>T("TU ")</f>
        <v xml:space="preserve">TU </v>
      </c>
      <c r="F2102" t="str">
        <f>T("TURISMOS       ")</f>
        <v xml:space="preserve">TURISMOS       </v>
      </c>
      <c r="G2102" t="str">
        <f>T("De 8 a 11,99 CABALLOS FISCALES                    ")</f>
        <v xml:space="preserve">De 8 a 11,99 CABALLOS FISCALES                    </v>
      </c>
      <c r="H2102" t="str">
        <f>T("GASOLINA                                          ")</f>
        <v xml:space="preserve">GASOLINA                                          </v>
      </c>
      <c r="I2102">
        <v>86</v>
      </c>
    </row>
    <row r="2103" spans="1:9">
      <c r="A2103" t="str">
        <f>T("2018")</f>
        <v>2018</v>
      </c>
      <c r="B2103" t="str">
        <f>T("JURIDICO                                          ")</f>
        <v xml:space="preserve">JURIDICO                                          </v>
      </c>
      <c r="C2103" t="str">
        <f>T("CARABANCHEL         ")</f>
        <v xml:space="preserve">CARABANCHEL         </v>
      </c>
      <c r="D2103" t="str">
        <f>T("VISTA ALEGRE        ")</f>
        <v xml:space="preserve">VISTA ALEGRE        </v>
      </c>
      <c r="E2103" t="str">
        <f>T("TU ")</f>
        <v xml:space="preserve">TU </v>
      </c>
      <c r="F2103" t="str">
        <f>T("TURISMOS       ")</f>
        <v xml:space="preserve">TURISMOS       </v>
      </c>
      <c r="G2103" t="str">
        <f>T("De 12 a 15,99 CABALLOS FISCALES                   ")</f>
        <v xml:space="preserve">De 12 a 15,99 CABALLOS FISCALES                   </v>
      </c>
      <c r="H2103" t="str">
        <f>T("GASOLINA                                          ")</f>
        <v xml:space="preserve">GASOLINA                                          </v>
      </c>
      <c r="I2103">
        <v>42</v>
      </c>
    </row>
    <row r="2104" spans="1:9">
      <c r="A2104" t="str">
        <f>T("2018")</f>
        <v>2018</v>
      </c>
      <c r="B2104" t="str">
        <f>T("JURIDICO                                          ")</f>
        <v xml:space="preserve">JURIDICO                                          </v>
      </c>
      <c r="C2104" t="str">
        <f>T("CARABANCHEL         ")</f>
        <v xml:space="preserve">CARABANCHEL         </v>
      </c>
      <c r="D2104" t="str">
        <f>T("VISTA ALEGRE        ")</f>
        <v xml:space="preserve">VISTA ALEGRE        </v>
      </c>
      <c r="E2104" t="str">
        <f>T("TU ")</f>
        <v xml:space="preserve">TU </v>
      </c>
      <c r="F2104" t="str">
        <f>T("TURISMOS       ")</f>
        <v xml:space="preserve">TURISMOS       </v>
      </c>
      <c r="G2104" t="str">
        <f>T("De 16 a 19,99 CABALLOS FISCALES                   ")</f>
        <v xml:space="preserve">De 16 a 19,99 CABALLOS FISCALES                   </v>
      </c>
      <c r="H2104" t="str">
        <f>T("GASOLINA                                          ")</f>
        <v xml:space="preserve">GASOLINA                                          </v>
      </c>
      <c r="I2104">
        <v>12</v>
      </c>
    </row>
    <row r="2105" spans="1:9">
      <c r="A2105" t="str">
        <f>T("2018")</f>
        <v>2018</v>
      </c>
      <c r="B2105" t="str">
        <f>T("JURIDICO                                          ")</f>
        <v xml:space="preserve">JURIDICO                                          </v>
      </c>
      <c r="C2105" t="str">
        <f>T("CARABANCHEL         ")</f>
        <v xml:space="preserve">CARABANCHEL         </v>
      </c>
      <c r="D2105" t="str">
        <f>T("VISTA ALEGRE        ")</f>
        <v xml:space="preserve">VISTA ALEGRE        </v>
      </c>
      <c r="E2105" t="str">
        <f>T("TU ")</f>
        <v xml:space="preserve">TU </v>
      </c>
      <c r="F2105" t="str">
        <f>T("TURISMOS       ")</f>
        <v xml:space="preserve">TURISMOS       </v>
      </c>
      <c r="G2105" t="str">
        <f>T("De 20 CABALLOS FISCALES en adelante               ")</f>
        <v xml:space="preserve">De 20 CABALLOS FISCALES en adelante               </v>
      </c>
      <c r="H2105" t="str">
        <f>T("GASOLINA                                          ")</f>
        <v xml:space="preserve">GASOLINA                                          </v>
      </c>
      <c r="I2105">
        <v>24</v>
      </c>
    </row>
    <row r="2106" spans="1:9">
      <c r="A2106" t="str">
        <f>T("2018")</f>
        <v>2018</v>
      </c>
      <c r="B2106" t="str">
        <f>T("JURIDICO                                          ")</f>
        <v xml:space="preserve">JURIDICO                                          </v>
      </c>
      <c r="C2106" t="str">
        <f>T("CARABANCHEL         ")</f>
        <v xml:space="preserve">CARABANCHEL         </v>
      </c>
      <c r="D2106" t="str">
        <f>T("PUERTA BONITA       ")</f>
        <v xml:space="preserve">PUERTA BONITA       </v>
      </c>
      <c r="E2106" t="str">
        <f>T("TU ")</f>
        <v xml:space="preserve">TU </v>
      </c>
      <c r="F2106" t="str">
        <f>T("TURISMOS       ")</f>
        <v xml:space="preserve">TURISMOS       </v>
      </c>
      <c r="G2106" t="str">
        <f>T("De menos de 8 CABALLOS FISCALES                   ")</f>
        <v xml:space="preserve">De menos de 8 CABALLOS FISCALES                   </v>
      </c>
      <c r="H2106" t="str">
        <f>T("GASOLINA                                          ")</f>
        <v xml:space="preserve">GASOLINA                                          </v>
      </c>
      <c r="I2106">
        <v>22</v>
      </c>
    </row>
    <row r="2107" spans="1:9">
      <c r="A2107" t="str">
        <f>T("2018")</f>
        <v>2018</v>
      </c>
      <c r="B2107" t="str">
        <f>T("JURIDICO                                          ")</f>
        <v xml:space="preserve">JURIDICO                                          </v>
      </c>
      <c r="C2107" t="str">
        <f>T("CARABANCHEL         ")</f>
        <v xml:space="preserve">CARABANCHEL         </v>
      </c>
      <c r="D2107" t="str">
        <f>T("PUERTA BONITA       ")</f>
        <v xml:space="preserve">PUERTA BONITA       </v>
      </c>
      <c r="E2107" t="str">
        <f>T("TU ")</f>
        <v xml:space="preserve">TU </v>
      </c>
      <c r="F2107" t="str">
        <f>T("TURISMOS       ")</f>
        <v xml:space="preserve">TURISMOS       </v>
      </c>
      <c r="G2107" t="str">
        <f>T("De 8 a 11,99 CABALLOS FISCALES                    ")</f>
        <v xml:space="preserve">De 8 a 11,99 CABALLOS FISCALES                    </v>
      </c>
      <c r="H2107" t="str">
        <f>T("GASOLINA                                          ")</f>
        <v xml:space="preserve">GASOLINA                                          </v>
      </c>
      <c r="I2107">
        <v>78</v>
      </c>
    </row>
    <row r="2108" spans="1:9">
      <c r="A2108" t="str">
        <f>T("2018")</f>
        <v>2018</v>
      </c>
      <c r="B2108" t="str">
        <f>T("JURIDICO                                          ")</f>
        <v xml:space="preserve">JURIDICO                                          </v>
      </c>
      <c r="C2108" t="str">
        <f>T("CARABANCHEL         ")</f>
        <v xml:space="preserve">CARABANCHEL         </v>
      </c>
      <c r="D2108" t="str">
        <f>T("PUERTA BONITA       ")</f>
        <v xml:space="preserve">PUERTA BONITA       </v>
      </c>
      <c r="E2108" t="str">
        <f>T("TU ")</f>
        <v xml:space="preserve">TU </v>
      </c>
      <c r="F2108" t="str">
        <f>T("TURISMOS       ")</f>
        <v xml:space="preserve">TURISMOS       </v>
      </c>
      <c r="G2108" t="str">
        <f>T("De 12 a 15,99 CABALLOS FISCALES                   ")</f>
        <v xml:space="preserve">De 12 a 15,99 CABALLOS FISCALES                   </v>
      </c>
      <c r="H2108" t="str">
        <f>T("GASOLINA                                          ")</f>
        <v xml:space="preserve">GASOLINA                                          </v>
      </c>
      <c r="I2108">
        <v>33</v>
      </c>
    </row>
    <row r="2109" spans="1:9">
      <c r="A2109" t="str">
        <f>T("2018")</f>
        <v>2018</v>
      </c>
      <c r="B2109" t="str">
        <f>T("JURIDICO                                          ")</f>
        <v xml:space="preserve">JURIDICO                                          </v>
      </c>
      <c r="C2109" t="str">
        <f>T("CARABANCHEL         ")</f>
        <v xml:space="preserve">CARABANCHEL         </v>
      </c>
      <c r="D2109" t="str">
        <f>T("PUERTA BONITA       ")</f>
        <v xml:space="preserve">PUERTA BONITA       </v>
      </c>
      <c r="E2109" t="str">
        <f>T("TU ")</f>
        <v xml:space="preserve">TU </v>
      </c>
      <c r="F2109" t="str">
        <f>T("TURISMOS       ")</f>
        <v xml:space="preserve">TURISMOS       </v>
      </c>
      <c r="G2109" t="str">
        <f>T("De 16 a 19,99 CABALLOS FISCALES                   ")</f>
        <v xml:space="preserve">De 16 a 19,99 CABALLOS FISCALES                   </v>
      </c>
      <c r="H2109" t="str">
        <f>T("GASOLINA                                          ")</f>
        <v xml:space="preserve">GASOLINA                                          </v>
      </c>
      <c r="I2109">
        <v>6</v>
      </c>
    </row>
    <row r="2110" spans="1:9">
      <c r="A2110" t="str">
        <f>T("2018")</f>
        <v>2018</v>
      </c>
      <c r="B2110" t="str">
        <f>T("JURIDICO                                          ")</f>
        <v xml:space="preserve">JURIDICO                                          </v>
      </c>
      <c r="C2110" t="str">
        <f>T("CARABANCHEL         ")</f>
        <v xml:space="preserve">CARABANCHEL         </v>
      </c>
      <c r="D2110" t="str">
        <f>T("PUERTA BONITA       ")</f>
        <v xml:space="preserve">PUERTA BONITA       </v>
      </c>
      <c r="E2110" t="str">
        <f>T("TU ")</f>
        <v xml:space="preserve">TU </v>
      </c>
      <c r="F2110" t="str">
        <f>T("TURISMOS       ")</f>
        <v xml:space="preserve">TURISMOS       </v>
      </c>
      <c r="G2110" t="str">
        <f>T("De 20 CABALLOS FISCALES en adelante               ")</f>
        <v xml:space="preserve">De 20 CABALLOS FISCALES en adelante               </v>
      </c>
      <c r="H2110" t="str">
        <f>T("GASOLINA                                          ")</f>
        <v xml:space="preserve">GASOLINA                                          </v>
      </c>
      <c r="I2110">
        <v>11</v>
      </c>
    </row>
    <row r="2111" spans="1:9">
      <c r="A2111" t="str">
        <f>T("2018")</f>
        <v>2018</v>
      </c>
      <c r="B2111" t="str">
        <f>T("JURIDICO                                          ")</f>
        <v xml:space="preserve">JURIDICO                                          </v>
      </c>
      <c r="C2111" t="str">
        <f>T("CARABANCHEL         ")</f>
        <v xml:space="preserve">CARABANCHEL         </v>
      </c>
      <c r="D2111" t="str">
        <f>T("BUENAVISTA          ")</f>
        <v xml:space="preserve">BUENAVISTA          </v>
      </c>
      <c r="E2111" t="str">
        <f>T("TU ")</f>
        <v xml:space="preserve">TU </v>
      </c>
      <c r="F2111" t="str">
        <f>T("TURISMOS       ")</f>
        <v xml:space="preserve">TURISMOS       </v>
      </c>
      <c r="G2111" t="str">
        <f>T("De menos de 8 CABALLOS FISCALES                   ")</f>
        <v xml:space="preserve">De menos de 8 CABALLOS FISCALES                   </v>
      </c>
      <c r="H2111" t="str">
        <f>T("GASOLINA                                          ")</f>
        <v xml:space="preserve">GASOLINA                                          </v>
      </c>
      <c r="I2111">
        <v>15</v>
      </c>
    </row>
    <row r="2112" spans="1:9">
      <c r="A2112" t="str">
        <f>T("2018")</f>
        <v>2018</v>
      </c>
      <c r="B2112" t="str">
        <f>T("JURIDICO                                          ")</f>
        <v xml:space="preserve">JURIDICO                                          </v>
      </c>
      <c r="C2112" t="str">
        <f>T("CARABANCHEL         ")</f>
        <v xml:space="preserve">CARABANCHEL         </v>
      </c>
      <c r="D2112" t="str">
        <f>T("BUENAVISTA          ")</f>
        <v xml:space="preserve">BUENAVISTA          </v>
      </c>
      <c r="E2112" t="str">
        <f>T("TU ")</f>
        <v xml:space="preserve">TU </v>
      </c>
      <c r="F2112" t="str">
        <f>T("TURISMOS       ")</f>
        <v xml:space="preserve">TURISMOS       </v>
      </c>
      <c r="G2112" t="str">
        <f>T("De 8 a 11,99 CABALLOS FISCALES                    ")</f>
        <v xml:space="preserve">De 8 a 11,99 CABALLOS FISCALES                    </v>
      </c>
      <c r="H2112" t="str">
        <f>T("GASOLINA                                          ")</f>
        <v xml:space="preserve">GASOLINA                                          </v>
      </c>
      <c r="I2112">
        <v>97</v>
      </c>
    </row>
    <row r="2113" spans="1:9">
      <c r="A2113" t="str">
        <f>T("2018")</f>
        <v>2018</v>
      </c>
      <c r="B2113" t="str">
        <f>T("JURIDICO                                          ")</f>
        <v xml:space="preserve">JURIDICO                                          </v>
      </c>
      <c r="C2113" t="str">
        <f>T("CARABANCHEL         ")</f>
        <v xml:space="preserve">CARABANCHEL         </v>
      </c>
      <c r="D2113" t="str">
        <f>T("BUENAVISTA          ")</f>
        <v xml:space="preserve">BUENAVISTA          </v>
      </c>
      <c r="E2113" t="str">
        <f>T("TU ")</f>
        <v xml:space="preserve">TU </v>
      </c>
      <c r="F2113" t="str">
        <f>T("TURISMOS       ")</f>
        <v xml:space="preserve">TURISMOS       </v>
      </c>
      <c r="G2113" t="str">
        <f>T("De 12 a 15,99 CABALLOS FISCALES                   ")</f>
        <v xml:space="preserve">De 12 a 15,99 CABALLOS FISCALES                   </v>
      </c>
      <c r="H2113" t="str">
        <f>T("GASOLINA                                          ")</f>
        <v xml:space="preserve">GASOLINA                                          </v>
      </c>
      <c r="I2113">
        <v>38</v>
      </c>
    </row>
    <row r="2114" spans="1:9">
      <c r="A2114" t="str">
        <f>T("2018")</f>
        <v>2018</v>
      </c>
      <c r="B2114" t="str">
        <f>T("JURIDICO                                          ")</f>
        <v xml:space="preserve">JURIDICO                                          </v>
      </c>
      <c r="C2114" t="str">
        <f>T("CARABANCHEL         ")</f>
        <v xml:space="preserve">CARABANCHEL         </v>
      </c>
      <c r="D2114" t="str">
        <f>T("BUENAVISTA          ")</f>
        <v xml:space="preserve">BUENAVISTA          </v>
      </c>
      <c r="E2114" t="str">
        <f>T("TU ")</f>
        <v xml:space="preserve">TU </v>
      </c>
      <c r="F2114" t="str">
        <f>T("TURISMOS       ")</f>
        <v xml:space="preserve">TURISMOS       </v>
      </c>
      <c r="G2114" t="str">
        <f>T("De 16 a 19,99 CABALLOS FISCALES                   ")</f>
        <v xml:space="preserve">De 16 a 19,99 CABALLOS FISCALES                   </v>
      </c>
      <c r="H2114" t="str">
        <f>T("GASOLINA                                          ")</f>
        <v xml:space="preserve">GASOLINA                                          </v>
      </c>
      <c r="I2114">
        <v>16</v>
      </c>
    </row>
    <row r="2115" spans="1:9">
      <c r="A2115" t="str">
        <f>T("2018")</f>
        <v>2018</v>
      </c>
      <c r="B2115" t="str">
        <f>T("JURIDICO                                          ")</f>
        <v xml:space="preserve">JURIDICO                                          </v>
      </c>
      <c r="C2115" t="str">
        <f>T("CARABANCHEL         ")</f>
        <v xml:space="preserve">CARABANCHEL         </v>
      </c>
      <c r="D2115" t="str">
        <f>T("BUENAVISTA          ")</f>
        <v xml:space="preserve">BUENAVISTA          </v>
      </c>
      <c r="E2115" t="str">
        <f>T("TU ")</f>
        <v xml:space="preserve">TU </v>
      </c>
      <c r="F2115" t="str">
        <f>T("TURISMOS       ")</f>
        <v xml:space="preserve">TURISMOS       </v>
      </c>
      <c r="G2115" t="str">
        <f>T("De 20 CABALLOS FISCALES en adelante               ")</f>
        <v xml:space="preserve">De 20 CABALLOS FISCALES en adelante               </v>
      </c>
      <c r="H2115" t="str">
        <f>T("GASOLINA                                          ")</f>
        <v xml:space="preserve">GASOLINA                                          </v>
      </c>
      <c r="I2115">
        <v>26</v>
      </c>
    </row>
    <row r="2116" spans="1:9">
      <c r="A2116" t="str">
        <f>T("2018")</f>
        <v>2018</v>
      </c>
      <c r="B2116" t="str">
        <f>T("JURIDICO                                          ")</f>
        <v xml:space="preserve">JURIDICO                                          </v>
      </c>
      <c r="C2116" t="str">
        <f>T("CARABANCHEL         ")</f>
        <v xml:space="preserve">CARABANCHEL         </v>
      </c>
      <c r="D2116" t="str">
        <f>T("ABRANTES            ")</f>
        <v xml:space="preserve">ABRANTES            </v>
      </c>
      <c r="E2116" t="str">
        <f>T("TU ")</f>
        <v xml:space="preserve">TU </v>
      </c>
      <c r="F2116" t="str">
        <f>T("TURISMOS       ")</f>
        <v xml:space="preserve">TURISMOS       </v>
      </c>
      <c r="G2116" t="str">
        <f>T("De menos de 8 CABALLOS FISCALES                   ")</f>
        <v xml:space="preserve">De menos de 8 CABALLOS FISCALES                   </v>
      </c>
      <c r="H2116" t="str">
        <f>T("GASOLINA                                          ")</f>
        <v xml:space="preserve">GASOLINA                                          </v>
      </c>
      <c r="I2116">
        <v>17</v>
      </c>
    </row>
    <row r="2117" spans="1:9">
      <c r="A2117" t="str">
        <f>T("2018")</f>
        <v>2018</v>
      </c>
      <c r="B2117" t="str">
        <f>T("JURIDICO                                          ")</f>
        <v xml:space="preserve">JURIDICO                                          </v>
      </c>
      <c r="C2117" t="str">
        <f>T("CARABANCHEL         ")</f>
        <v xml:space="preserve">CARABANCHEL         </v>
      </c>
      <c r="D2117" t="str">
        <f>T("ABRANTES            ")</f>
        <v xml:space="preserve">ABRANTES            </v>
      </c>
      <c r="E2117" t="str">
        <f>T("TU ")</f>
        <v xml:space="preserve">TU </v>
      </c>
      <c r="F2117" t="str">
        <f>T("TURISMOS       ")</f>
        <v xml:space="preserve">TURISMOS       </v>
      </c>
      <c r="G2117" t="str">
        <f>T("De 8 a 11,99 CABALLOS FISCALES                    ")</f>
        <v xml:space="preserve">De 8 a 11,99 CABALLOS FISCALES                    </v>
      </c>
      <c r="H2117" t="str">
        <f>T("GASOLINA                                          ")</f>
        <v xml:space="preserve">GASOLINA                                          </v>
      </c>
      <c r="I2117">
        <v>43</v>
      </c>
    </row>
    <row r="2118" spans="1:9">
      <c r="A2118" t="str">
        <f>T("2018")</f>
        <v>2018</v>
      </c>
      <c r="B2118" t="str">
        <f>T("JURIDICO                                          ")</f>
        <v xml:space="preserve">JURIDICO                                          </v>
      </c>
      <c r="C2118" t="str">
        <f>T("CARABANCHEL         ")</f>
        <v xml:space="preserve">CARABANCHEL         </v>
      </c>
      <c r="D2118" t="str">
        <f>T("ABRANTES            ")</f>
        <v xml:space="preserve">ABRANTES            </v>
      </c>
      <c r="E2118" t="str">
        <f>T("TU ")</f>
        <v xml:space="preserve">TU </v>
      </c>
      <c r="F2118" t="str">
        <f>T("TURISMOS       ")</f>
        <v xml:space="preserve">TURISMOS       </v>
      </c>
      <c r="G2118" t="str">
        <f>T("De 12 a 15,99 CABALLOS FISCALES                   ")</f>
        <v xml:space="preserve">De 12 a 15,99 CABALLOS FISCALES                   </v>
      </c>
      <c r="H2118" t="str">
        <f>T("GASOLINA                                          ")</f>
        <v xml:space="preserve">GASOLINA                                          </v>
      </c>
      <c r="I2118">
        <v>20</v>
      </c>
    </row>
    <row r="2119" spans="1:9">
      <c r="A2119" t="str">
        <f>T("2018")</f>
        <v>2018</v>
      </c>
      <c r="B2119" t="str">
        <f>T("JURIDICO                                          ")</f>
        <v xml:space="preserve">JURIDICO                                          </v>
      </c>
      <c r="C2119" t="str">
        <f>T("CARABANCHEL         ")</f>
        <v xml:space="preserve">CARABANCHEL         </v>
      </c>
      <c r="D2119" t="str">
        <f>T("ABRANTES            ")</f>
        <v xml:space="preserve">ABRANTES            </v>
      </c>
      <c r="E2119" t="str">
        <f>T("TU ")</f>
        <v xml:space="preserve">TU </v>
      </c>
      <c r="F2119" t="str">
        <f>T("TURISMOS       ")</f>
        <v xml:space="preserve">TURISMOS       </v>
      </c>
      <c r="G2119" t="str">
        <f>T("De 16 a 19,99 CABALLOS FISCALES                   ")</f>
        <v xml:space="preserve">De 16 a 19,99 CABALLOS FISCALES                   </v>
      </c>
      <c r="H2119" t="str">
        <f>T("GASOLINA                                          ")</f>
        <v xml:space="preserve">GASOLINA                                          </v>
      </c>
      <c r="I2119">
        <v>7</v>
      </c>
    </row>
    <row r="2120" spans="1:9">
      <c r="A2120" t="str">
        <f>T("2018")</f>
        <v>2018</v>
      </c>
      <c r="B2120" t="str">
        <f>T("JURIDICO                                          ")</f>
        <v xml:space="preserve">JURIDICO                                          </v>
      </c>
      <c r="C2120" t="str">
        <f>T("CARABANCHEL         ")</f>
        <v xml:space="preserve">CARABANCHEL         </v>
      </c>
      <c r="D2120" t="str">
        <f>T("ABRANTES            ")</f>
        <v xml:space="preserve">ABRANTES            </v>
      </c>
      <c r="E2120" t="str">
        <f>T("TU ")</f>
        <v xml:space="preserve">TU </v>
      </c>
      <c r="F2120" t="str">
        <f>T("TURISMOS       ")</f>
        <v xml:space="preserve">TURISMOS       </v>
      </c>
      <c r="G2120" t="str">
        <f>T("De 20 CABALLOS FISCALES en adelante               ")</f>
        <v xml:space="preserve">De 20 CABALLOS FISCALES en adelante               </v>
      </c>
      <c r="H2120" t="str">
        <f>T("GASOLINA                                          ")</f>
        <v xml:space="preserve">GASOLINA                                          </v>
      </c>
      <c r="I2120">
        <v>8</v>
      </c>
    </row>
    <row r="2121" spans="1:9">
      <c r="A2121" t="str">
        <f>T("2018")</f>
        <v>2018</v>
      </c>
      <c r="B2121" t="str">
        <f>T("FISICO                                            ")</f>
        <v xml:space="preserve">FISICO                                            </v>
      </c>
      <c r="C2121" t="str">
        <f>T("CARABANCHEL         ")</f>
        <v xml:space="preserve">CARABANCHEL         </v>
      </c>
      <c r="D2121" t="str">
        <f>T("SIN BARRIO          ")</f>
        <v xml:space="preserve">SIN BARRIO          </v>
      </c>
      <c r="E2121" t="str">
        <f>T("TU ")</f>
        <v xml:space="preserve">TU </v>
      </c>
      <c r="F2121" t="str">
        <f>T("TURISMOS       ")</f>
        <v xml:space="preserve">TURISMOS       </v>
      </c>
      <c r="G2121" t="str">
        <f>T("De 8 a 11,99 CABALLOS FISCALES                    ")</f>
        <v xml:space="preserve">De 8 a 11,99 CABALLOS FISCALES                    </v>
      </c>
      <c r="H2121" t="str">
        <f>T("HÍBRIDO                                           ")</f>
        <v xml:space="preserve">HÍBRIDO                                           </v>
      </c>
      <c r="I2121">
        <v>4</v>
      </c>
    </row>
    <row r="2122" spans="1:9">
      <c r="A2122" t="str">
        <f>T("2018")</f>
        <v>2018</v>
      </c>
      <c r="B2122" t="str">
        <f>T("FISICO                                            ")</f>
        <v xml:space="preserve">FISICO                                            </v>
      </c>
      <c r="C2122" t="str">
        <f>T("CARABANCHEL         ")</f>
        <v xml:space="preserve">CARABANCHEL         </v>
      </c>
      <c r="D2122" t="str">
        <f>T("SIN BARRIO          ")</f>
        <v xml:space="preserve">SIN BARRIO          </v>
      </c>
      <c r="E2122" t="str">
        <f>T("TU ")</f>
        <v xml:space="preserve">TU </v>
      </c>
      <c r="F2122" t="str">
        <f>T("TURISMOS       ")</f>
        <v xml:space="preserve">TURISMOS       </v>
      </c>
      <c r="G2122" t="str">
        <f>T("De 12 a 15,99 CABALLOS FISCALES                   ")</f>
        <v xml:space="preserve">De 12 a 15,99 CABALLOS FISCALES                   </v>
      </c>
      <c r="H2122" t="str">
        <f>T("HÍBRIDO                                           ")</f>
        <v xml:space="preserve">HÍBRIDO                                           </v>
      </c>
      <c r="I2122">
        <v>16</v>
      </c>
    </row>
    <row r="2123" spans="1:9">
      <c r="A2123" t="str">
        <f>T("2018")</f>
        <v>2018</v>
      </c>
      <c r="B2123" t="str">
        <f>T("FISICO                                            ")</f>
        <v xml:space="preserve">FISICO                                            </v>
      </c>
      <c r="C2123" t="str">
        <f>T("CARABANCHEL         ")</f>
        <v xml:space="preserve">CARABANCHEL         </v>
      </c>
      <c r="D2123" t="str">
        <f>T("COMILLAS            ")</f>
        <v xml:space="preserve">COMILLAS            </v>
      </c>
      <c r="E2123" t="str">
        <f>T("TU ")</f>
        <v xml:space="preserve">TU </v>
      </c>
      <c r="F2123" t="str">
        <f>T("TURISMOS       ")</f>
        <v xml:space="preserve">TURISMOS       </v>
      </c>
      <c r="G2123" t="str">
        <f>T("De 8 a 11,99 CABALLOS FISCALES                    ")</f>
        <v xml:space="preserve">De 8 a 11,99 CABALLOS FISCALES                    </v>
      </c>
      <c r="H2123" t="str">
        <f>T("HÍBRIDO                                           ")</f>
        <v xml:space="preserve">HÍBRIDO                                           </v>
      </c>
      <c r="I2123">
        <v>9</v>
      </c>
    </row>
    <row r="2124" spans="1:9">
      <c r="A2124" t="str">
        <f>T("2018")</f>
        <v>2018</v>
      </c>
      <c r="B2124" t="str">
        <f>T("FISICO                                            ")</f>
        <v xml:space="preserve">FISICO                                            </v>
      </c>
      <c r="C2124" t="str">
        <f>T("CARABANCHEL         ")</f>
        <v xml:space="preserve">CARABANCHEL         </v>
      </c>
      <c r="D2124" t="str">
        <f>T("COMILLAS            ")</f>
        <v xml:space="preserve">COMILLAS            </v>
      </c>
      <c r="E2124" t="str">
        <f>T("TU ")</f>
        <v xml:space="preserve">TU </v>
      </c>
      <c r="F2124" t="str">
        <f>T("TURISMOS       ")</f>
        <v xml:space="preserve">TURISMOS       </v>
      </c>
      <c r="G2124" t="str">
        <f>T("De 12 a 15,99 CABALLOS FISCALES                   ")</f>
        <v xml:space="preserve">De 12 a 15,99 CABALLOS FISCALES                   </v>
      </c>
      <c r="H2124" t="str">
        <f>T("HÍBRIDO                                           ")</f>
        <v xml:space="preserve">HÍBRIDO                                           </v>
      </c>
      <c r="I2124">
        <v>42</v>
      </c>
    </row>
    <row r="2125" spans="1:9">
      <c r="A2125" t="str">
        <f>T("2018")</f>
        <v>2018</v>
      </c>
      <c r="B2125" t="str">
        <f>T("FISICO                                            ")</f>
        <v xml:space="preserve">FISICO                                            </v>
      </c>
      <c r="C2125" t="str">
        <f>T("CARABANCHEL         ")</f>
        <v xml:space="preserve">CARABANCHEL         </v>
      </c>
      <c r="D2125" t="str">
        <f>T("OPAÑEL              ")</f>
        <v xml:space="preserve">OPAÑEL              </v>
      </c>
      <c r="E2125" t="str">
        <f>T("TU ")</f>
        <v xml:space="preserve">TU </v>
      </c>
      <c r="F2125" t="str">
        <f>T("TURISMOS       ")</f>
        <v xml:space="preserve">TURISMOS       </v>
      </c>
      <c r="G2125" t="str">
        <f>T("De 8 a 11,99 CABALLOS FISCALES                    ")</f>
        <v xml:space="preserve">De 8 a 11,99 CABALLOS FISCALES                    </v>
      </c>
      <c r="H2125" t="str">
        <f>T("HÍBRIDO                                           ")</f>
        <v xml:space="preserve">HÍBRIDO                                           </v>
      </c>
      <c r="I2125">
        <v>15</v>
      </c>
    </row>
    <row r="2126" spans="1:9">
      <c r="A2126" t="str">
        <f>T("2018")</f>
        <v>2018</v>
      </c>
      <c r="B2126" t="str">
        <f>T("FISICO                                            ")</f>
        <v xml:space="preserve">FISICO                                            </v>
      </c>
      <c r="C2126" t="str">
        <f>T("CARABANCHEL         ")</f>
        <v xml:space="preserve">CARABANCHEL         </v>
      </c>
      <c r="D2126" t="str">
        <f>T("OPAÑEL              ")</f>
        <v xml:space="preserve">OPAÑEL              </v>
      </c>
      <c r="E2126" t="str">
        <f>T("TU ")</f>
        <v xml:space="preserve">TU </v>
      </c>
      <c r="F2126" t="str">
        <f>T("TURISMOS       ")</f>
        <v xml:space="preserve">TURISMOS       </v>
      </c>
      <c r="G2126" t="str">
        <f>T("De 12 a 15,99 CABALLOS FISCALES                   ")</f>
        <v xml:space="preserve">De 12 a 15,99 CABALLOS FISCALES                   </v>
      </c>
      <c r="H2126" t="str">
        <f>T("HÍBRIDO                                           ")</f>
        <v xml:space="preserve">HÍBRIDO                                           </v>
      </c>
      <c r="I2126">
        <v>59</v>
      </c>
    </row>
    <row r="2127" spans="1:9">
      <c r="A2127" t="str">
        <f>T("2018")</f>
        <v>2018</v>
      </c>
      <c r="B2127" t="str">
        <f>T("FISICO                                            ")</f>
        <v xml:space="preserve">FISICO                                            </v>
      </c>
      <c r="C2127" t="str">
        <f>T("CARABANCHEL         ")</f>
        <v xml:space="preserve">CARABANCHEL         </v>
      </c>
      <c r="D2127" t="str">
        <f>T("OPAÑEL              ")</f>
        <v xml:space="preserve">OPAÑEL              </v>
      </c>
      <c r="E2127" t="str">
        <f>T("TU ")</f>
        <v xml:space="preserve">TU </v>
      </c>
      <c r="F2127" t="str">
        <f>T("TURISMOS       ")</f>
        <v xml:space="preserve">TURISMOS       </v>
      </c>
      <c r="G2127" t="str">
        <f>T("De 20 CABALLOS FISCALES en adelante               ")</f>
        <v xml:space="preserve">De 20 CABALLOS FISCALES en adelante               </v>
      </c>
      <c r="H2127" t="str">
        <f>T("HÍBRIDO                                           ")</f>
        <v xml:space="preserve">HÍBRIDO                                           </v>
      </c>
      <c r="I2127">
        <v>1</v>
      </c>
    </row>
    <row r="2128" spans="1:9">
      <c r="A2128" t="str">
        <f>T("2018")</f>
        <v>2018</v>
      </c>
      <c r="B2128" t="str">
        <f>T("FISICO                                            ")</f>
        <v xml:space="preserve">FISICO                                            </v>
      </c>
      <c r="C2128" t="str">
        <f>T("CARABANCHEL         ")</f>
        <v xml:space="preserve">CARABANCHEL         </v>
      </c>
      <c r="D2128" t="str">
        <f>T("SAN ISIDRO          ")</f>
        <v xml:space="preserve">SAN ISIDRO          </v>
      </c>
      <c r="E2128" t="str">
        <f>T("TU ")</f>
        <v xml:space="preserve">TU </v>
      </c>
      <c r="F2128" t="str">
        <f>T("TURISMOS       ")</f>
        <v xml:space="preserve">TURISMOS       </v>
      </c>
      <c r="G2128" t="str">
        <f>T("De 8 a 11,99 CABALLOS FISCALES                    ")</f>
        <v xml:space="preserve">De 8 a 11,99 CABALLOS FISCALES                    </v>
      </c>
      <c r="H2128" t="str">
        <f>T("HÍBRIDO                                           ")</f>
        <v xml:space="preserve">HÍBRIDO                                           </v>
      </c>
      <c r="I2128">
        <v>13</v>
      </c>
    </row>
    <row r="2129" spans="1:9">
      <c r="A2129" t="str">
        <f>T("2018")</f>
        <v>2018</v>
      </c>
      <c r="B2129" t="str">
        <f>T("FISICO                                            ")</f>
        <v xml:space="preserve">FISICO                                            </v>
      </c>
      <c r="C2129" t="str">
        <f>T("CARABANCHEL         ")</f>
        <v xml:space="preserve">CARABANCHEL         </v>
      </c>
      <c r="D2129" t="str">
        <f>T("SAN ISIDRO          ")</f>
        <v xml:space="preserve">SAN ISIDRO          </v>
      </c>
      <c r="E2129" t="str">
        <f>T("TU ")</f>
        <v xml:space="preserve">TU </v>
      </c>
      <c r="F2129" t="str">
        <f>T("TURISMOS       ")</f>
        <v xml:space="preserve">TURISMOS       </v>
      </c>
      <c r="G2129" t="str">
        <f>T("De 12 a 15,99 CABALLOS FISCALES                   ")</f>
        <v xml:space="preserve">De 12 a 15,99 CABALLOS FISCALES                   </v>
      </c>
      <c r="H2129" t="str">
        <f>T("HÍBRIDO                                           ")</f>
        <v xml:space="preserve">HÍBRIDO                                           </v>
      </c>
      <c r="I2129">
        <v>61</v>
      </c>
    </row>
    <row r="2130" spans="1:9">
      <c r="A2130" t="str">
        <f>T("2018")</f>
        <v>2018</v>
      </c>
      <c r="B2130" t="str">
        <f>T("FISICO                                            ")</f>
        <v xml:space="preserve">FISICO                                            </v>
      </c>
      <c r="C2130" t="str">
        <f>T("CARABANCHEL         ")</f>
        <v xml:space="preserve">CARABANCHEL         </v>
      </c>
      <c r="D2130" t="str">
        <f>T("SAN ISIDRO          ")</f>
        <v xml:space="preserve">SAN ISIDRO          </v>
      </c>
      <c r="E2130" t="str">
        <f>T("TU ")</f>
        <v xml:space="preserve">TU </v>
      </c>
      <c r="F2130" t="str">
        <f>T("TURISMOS       ")</f>
        <v xml:space="preserve">TURISMOS       </v>
      </c>
      <c r="G2130" t="str">
        <f>T("De 20 CABALLOS FISCALES en adelante               ")</f>
        <v xml:space="preserve">De 20 CABALLOS FISCALES en adelante               </v>
      </c>
      <c r="H2130" t="str">
        <f>T("HÍBRIDO                                           ")</f>
        <v xml:space="preserve">HÍBRIDO                                           </v>
      </c>
      <c r="I2130">
        <v>1</v>
      </c>
    </row>
    <row r="2131" spans="1:9">
      <c r="A2131" t="str">
        <f>T("2018")</f>
        <v>2018</v>
      </c>
      <c r="B2131" t="str">
        <f>T("FISICO                                            ")</f>
        <v xml:space="preserve">FISICO                                            </v>
      </c>
      <c r="C2131" t="str">
        <f>T("CARABANCHEL         ")</f>
        <v xml:space="preserve">CARABANCHEL         </v>
      </c>
      <c r="D2131" t="str">
        <f>T("VISTA ALEGRE        ")</f>
        <v xml:space="preserve">VISTA ALEGRE        </v>
      </c>
      <c r="E2131" t="str">
        <f>T("TU ")</f>
        <v xml:space="preserve">TU </v>
      </c>
      <c r="F2131" t="str">
        <f>T("TURISMOS       ")</f>
        <v xml:space="preserve">TURISMOS       </v>
      </c>
      <c r="G2131" t="str">
        <f>T("De 8 a 11,99 CABALLOS FISCALES                    ")</f>
        <v xml:space="preserve">De 8 a 11,99 CABALLOS FISCALES                    </v>
      </c>
      <c r="H2131" t="str">
        <f>T("HÍBRIDO                                           ")</f>
        <v xml:space="preserve">HÍBRIDO                                           </v>
      </c>
      <c r="I2131">
        <v>12</v>
      </c>
    </row>
    <row r="2132" spans="1:9">
      <c r="A2132" t="str">
        <f>T("2018")</f>
        <v>2018</v>
      </c>
      <c r="B2132" t="str">
        <f>T("FISICO                                            ")</f>
        <v xml:space="preserve">FISICO                                            </v>
      </c>
      <c r="C2132" t="str">
        <f>T("CARABANCHEL         ")</f>
        <v xml:space="preserve">CARABANCHEL         </v>
      </c>
      <c r="D2132" t="str">
        <f>T("VISTA ALEGRE        ")</f>
        <v xml:space="preserve">VISTA ALEGRE        </v>
      </c>
      <c r="E2132" t="str">
        <f>T("TU ")</f>
        <v xml:space="preserve">TU </v>
      </c>
      <c r="F2132" t="str">
        <f>T("TURISMOS       ")</f>
        <v xml:space="preserve">TURISMOS       </v>
      </c>
      <c r="G2132" t="str">
        <f>T("De 12 a 15,99 CABALLOS FISCALES                   ")</f>
        <v xml:space="preserve">De 12 a 15,99 CABALLOS FISCALES                   </v>
      </c>
      <c r="H2132" t="str">
        <f>T("HÍBRIDO                                           ")</f>
        <v xml:space="preserve">HÍBRIDO                                           </v>
      </c>
      <c r="I2132">
        <v>65</v>
      </c>
    </row>
    <row r="2133" spans="1:9">
      <c r="A2133" t="str">
        <f>T("2018")</f>
        <v>2018</v>
      </c>
      <c r="B2133" t="str">
        <f>T("FISICO                                            ")</f>
        <v xml:space="preserve">FISICO                                            </v>
      </c>
      <c r="C2133" t="str">
        <f>T("CARABANCHEL         ")</f>
        <v xml:space="preserve">CARABANCHEL         </v>
      </c>
      <c r="D2133" t="str">
        <f>T("PUERTA BONITA       ")</f>
        <v xml:space="preserve">PUERTA BONITA       </v>
      </c>
      <c r="E2133" t="str">
        <f>T("TU ")</f>
        <v xml:space="preserve">TU </v>
      </c>
      <c r="F2133" t="str">
        <f>T("TURISMOS       ")</f>
        <v xml:space="preserve">TURISMOS       </v>
      </c>
      <c r="G2133" t="str">
        <f>T("De 8 a 11,99 CABALLOS FISCALES                    ")</f>
        <v xml:space="preserve">De 8 a 11,99 CABALLOS FISCALES                    </v>
      </c>
      <c r="H2133" t="str">
        <f>T("HÍBRIDO                                           ")</f>
        <v xml:space="preserve">HÍBRIDO                                           </v>
      </c>
      <c r="I2133">
        <v>12</v>
      </c>
    </row>
    <row r="2134" spans="1:9">
      <c r="A2134" t="str">
        <f>T("2018")</f>
        <v>2018</v>
      </c>
      <c r="B2134" t="str">
        <f>T("FISICO                                            ")</f>
        <v xml:space="preserve">FISICO                                            </v>
      </c>
      <c r="C2134" t="str">
        <f>T("CARABANCHEL         ")</f>
        <v xml:space="preserve">CARABANCHEL         </v>
      </c>
      <c r="D2134" t="str">
        <f>T("PUERTA BONITA       ")</f>
        <v xml:space="preserve">PUERTA BONITA       </v>
      </c>
      <c r="E2134" t="str">
        <f>T("TU ")</f>
        <v xml:space="preserve">TU </v>
      </c>
      <c r="F2134" t="str">
        <f>T("TURISMOS       ")</f>
        <v xml:space="preserve">TURISMOS       </v>
      </c>
      <c r="G2134" t="str">
        <f>T("De 12 a 15,99 CABALLOS FISCALES                   ")</f>
        <v xml:space="preserve">De 12 a 15,99 CABALLOS FISCALES                   </v>
      </c>
      <c r="H2134" t="str">
        <f>T("HÍBRIDO                                           ")</f>
        <v xml:space="preserve">HÍBRIDO                                           </v>
      </c>
      <c r="I2134">
        <v>43</v>
      </c>
    </row>
    <row r="2135" spans="1:9">
      <c r="A2135" t="str">
        <f>T("2018")</f>
        <v>2018</v>
      </c>
      <c r="B2135" t="str">
        <f>T("FISICO                                            ")</f>
        <v xml:space="preserve">FISICO                                            </v>
      </c>
      <c r="C2135" t="str">
        <f>T("CARABANCHEL         ")</f>
        <v xml:space="preserve">CARABANCHEL         </v>
      </c>
      <c r="D2135" t="str">
        <f>T("BUENAVISTA          ")</f>
        <v xml:space="preserve">BUENAVISTA          </v>
      </c>
      <c r="E2135" t="str">
        <f>T("TU ")</f>
        <v xml:space="preserve">TU </v>
      </c>
      <c r="F2135" t="str">
        <f>T("TURISMOS       ")</f>
        <v xml:space="preserve">TURISMOS       </v>
      </c>
      <c r="G2135" t="str">
        <f>T("De 8 a 11,99 CABALLOS FISCALES                    ")</f>
        <v xml:space="preserve">De 8 a 11,99 CABALLOS FISCALES                    </v>
      </c>
      <c r="H2135" t="str">
        <f>T("HÍBRIDO                                           ")</f>
        <v xml:space="preserve">HÍBRIDO                                           </v>
      </c>
      <c r="I2135">
        <v>30</v>
      </c>
    </row>
    <row r="2136" spans="1:9">
      <c r="A2136" t="str">
        <f>T("2018")</f>
        <v>2018</v>
      </c>
      <c r="B2136" t="str">
        <f>T("FISICO                                            ")</f>
        <v xml:space="preserve">FISICO                                            </v>
      </c>
      <c r="C2136" t="str">
        <f>T("CARABANCHEL         ")</f>
        <v xml:space="preserve">CARABANCHEL         </v>
      </c>
      <c r="D2136" t="str">
        <f>T("BUENAVISTA          ")</f>
        <v xml:space="preserve">BUENAVISTA          </v>
      </c>
      <c r="E2136" t="str">
        <f>T("TU ")</f>
        <v xml:space="preserve">TU </v>
      </c>
      <c r="F2136" t="str">
        <f>T("TURISMOS       ")</f>
        <v xml:space="preserve">TURISMOS       </v>
      </c>
      <c r="G2136" t="str">
        <f>T("De 12 a 15,99 CABALLOS FISCALES                   ")</f>
        <v xml:space="preserve">De 12 a 15,99 CABALLOS FISCALES                   </v>
      </c>
      <c r="H2136" t="str">
        <f>T("HÍBRIDO                                           ")</f>
        <v xml:space="preserve">HÍBRIDO                                           </v>
      </c>
      <c r="I2136">
        <v>103</v>
      </c>
    </row>
    <row r="2137" spans="1:9">
      <c r="A2137" t="str">
        <f>T("2018")</f>
        <v>2018</v>
      </c>
      <c r="B2137" t="str">
        <f>T("FISICO                                            ")</f>
        <v xml:space="preserve">FISICO                                            </v>
      </c>
      <c r="C2137" t="str">
        <f>T("CARABANCHEL         ")</f>
        <v xml:space="preserve">CARABANCHEL         </v>
      </c>
      <c r="D2137" t="str">
        <f>T("BUENAVISTA          ")</f>
        <v xml:space="preserve">BUENAVISTA          </v>
      </c>
      <c r="E2137" t="str">
        <f>T("TU ")</f>
        <v xml:space="preserve">TU </v>
      </c>
      <c r="F2137" t="str">
        <f>T("TURISMOS       ")</f>
        <v xml:space="preserve">TURISMOS       </v>
      </c>
      <c r="G2137" t="str">
        <f>T("De 20 CABALLOS FISCALES en adelante               ")</f>
        <v xml:space="preserve">De 20 CABALLOS FISCALES en adelante               </v>
      </c>
      <c r="H2137" t="str">
        <f>T("HÍBRIDO                                           ")</f>
        <v xml:space="preserve">HÍBRIDO                                           </v>
      </c>
      <c r="I2137">
        <v>2</v>
      </c>
    </row>
    <row r="2138" spans="1:9">
      <c r="A2138" t="str">
        <f>T("2018")</f>
        <v>2018</v>
      </c>
      <c r="B2138" t="str">
        <f>T("FISICO                                            ")</f>
        <v xml:space="preserve">FISICO                                            </v>
      </c>
      <c r="C2138" t="str">
        <f>T("CARABANCHEL         ")</f>
        <v xml:space="preserve">CARABANCHEL         </v>
      </c>
      <c r="D2138" t="str">
        <f>T("ABRANTES            ")</f>
        <v xml:space="preserve">ABRANTES            </v>
      </c>
      <c r="E2138" t="str">
        <f>T("TU ")</f>
        <v xml:space="preserve">TU </v>
      </c>
      <c r="F2138" t="str">
        <f>T("TURISMOS       ")</f>
        <v xml:space="preserve">TURISMOS       </v>
      </c>
      <c r="G2138" t="str">
        <f>T("De 8 a 11,99 CABALLOS FISCALES                    ")</f>
        <v xml:space="preserve">De 8 a 11,99 CABALLOS FISCALES                    </v>
      </c>
      <c r="H2138" t="str">
        <f>T("HÍBRIDO                                           ")</f>
        <v xml:space="preserve">HÍBRIDO                                           </v>
      </c>
      <c r="I2138">
        <v>25</v>
      </c>
    </row>
    <row r="2139" spans="1:9">
      <c r="A2139" t="str">
        <f>T("2018")</f>
        <v>2018</v>
      </c>
      <c r="B2139" t="str">
        <f>T("FISICO                                            ")</f>
        <v xml:space="preserve">FISICO                                            </v>
      </c>
      <c r="C2139" t="str">
        <f>T("CARABANCHEL         ")</f>
        <v xml:space="preserve">CARABANCHEL         </v>
      </c>
      <c r="D2139" t="str">
        <f>T("ABRANTES            ")</f>
        <v xml:space="preserve">ABRANTES            </v>
      </c>
      <c r="E2139" t="str">
        <f>T("TU ")</f>
        <v xml:space="preserve">TU </v>
      </c>
      <c r="F2139" t="str">
        <f>T("TURISMOS       ")</f>
        <v xml:space="preserve">TURISMOS       </v>
      </c>
      <c r="G2139" t="str">
        <f>T("De 12 a 15,99 CABALLOS FISCALES                   ")</f>
        <v xml:space="preserve">De 12 a 15,99 CABALLOS FISCALES                   </v>
      </c>
      <c r="H2139" t="str">
        <f>T("HÍBRIDO                                           ")</f>
        <v xml:space="preserve">HÍBRIDO                                           </v>
      </c>
      <c r="I2139">
        <v>52</v>
      </c>
    </row>
    <row r="2140" spans="1:9">
      <c r="A2140" t="str">
        <f>T("2018")</f>
        <v>2018</v>
      </c>
      <c r="B2140" t="str">
        <f>T("JURIDICO                                          ")</f>
        <v xml:space="preserve">JURIDICO                                          </v>
      </c>
      <c r="C2140" t="str">
        <f>T("CARABANCHEL         ")</f>
        <v xml:space="preserve">CARABANCHEL         </v>
      </c>
      <c r="D2140" t="str">
        <f>T("COMILLAS            ")</f>
        <v xml:space="preserve">COMILLAS            </v>
      </c>
      <c r="E2140" t="str">
        <f>T("TU ")</f>
        <v xml:space="preserve">TU </v>
      </c>
      <c r="F2140" t="str">
        <f>T("TURISMOS       ")</f>
        <v xml:space="preserve">TURISMOS       </v>
      </c>
      <c r="G2140" t="str">
        <f>T("De 8 a 11,99 CABALLOS FISCALES                    ")</f>
        <v xml:space="preserve">De 8 a 11,99 CABALLOS FISCALES                    </v>
      </c>
      <c r="H2140" t="str">
        <f>T("HÍBRIDO                                           ")</f>
        <v xml:space="preserve">HÍBRIDO                                           </v>
      </c>
      <c r="I2140">
        <v>2</v>
      </c>
    </row>
    <row r="2141" spans="1:9">
      <c r="A2141" t="str">
        <f>T("2018")</f>
        <v>2018</v>
      </c>
      <c r="B2141" t="str">
        <f>T("JURIDICO                                          ")</f>
        <v xml:space="preserve">JURIDICO                                          </v>
      </c>
      <c r="C2141" t="str">
        <f>T("CARABANCHEL         ")</f>
        <v xml:space="preserve">CARABANCHEL         </v>
      </c>
      <c r="D2141" t="str">
        <f>T("COMILLAS            ")</f>
        <v xml:space="preserve">COMILLAS            </v>
      </c>
      <c r="E2141" t="str">
        <f>T("TU ")</f>
        <v xml:space="preserve">TU </v>
      </c>
      <c r="F2141" t="str">
        <f>T("TURISMOS       ")</f>
        <v xml:space="preserve">TURISMOS       </v>
      </c>
      <c r="G2141" t="str">
        <f>T("De 12 a 15,99 CABALLOS FISCALES                   ")</f>
        <v xml:space="preserve">De 12 a 15,99 CABALLOS FISCALES                   </v>
      </c>
      <c r="H2141" t="str">
        <f>T("HÍBRIDO                                           ")</f>
        <v xml:space="preserve">HÍBRIDO                                           </v>
      </c>
      <c r="I2141">
        <v>6</v>
      </c>
    </row>
    <row r="2142" spans="1:9">
      <c r="A2142" t="str">
        <f>T("2018")</f>
        <v>2018</v>
      </c>
      <c r="B2142" t="str">
        <f>T("JURIDICO                                          ")</f>
        <v xml:space="preserve">JURIDICO                                          </v>
      </c>
      <c r="C2142" t="str">
        <f>T("CARABANCHEL         ")</f>
        <v xml:space="preserve">CARABANCHEL         </v>
      </c>
      <c r="D2142" t="str">
        <f>T("OPAÑEL              ")</f>
        <v xml:space="preserve">OPAÑEL              </v>
      </c>
      <c r="E2142" t="str">
        <f>T("TU ")</f>
        <v xml:space="preserve">TU </v>
      </c>
      <c r="F2142" t="str">
        <f>T("TURISMOS       ")</f>
        <v xml:space="preserve">TURISMOS       </v>
      </c>
      <c r="G2142" t="str">
        <f>T("De 8 a 11,99 CABALLOS FISCALES                    ")</f>
        <v xml:space="preserve">De 8 a 11,99 CABALLOS FISCALES                    </v>
      </c>
      <c r="H2142" t="str">
        <f>T("HÍBRIDO                                           ")</f>
        <v xml:space="preserve">HÍBRIDO                                           </v>
      </c>
      <c r="I2142">
        <v>3</v>
      </c>
    </row>
    <row r="2143" spans="1:9">
      <c r="A2143" t="str">
        <f>T("2018")</f>
        <v>2018</v>
      </c>
      <c r="B2143" t="str">
        <f>T("JURIDICO                                          ")</f>
        <v xml:space="preserve">JURIDICO                                          </v>
      </c>
      <c r="C2143" t="str">
        <f>T("CARABANCHEL         ")</f>
        <v xml:space="preserve">CARABANCHEL         </v>
      </c>
      <c r="D2143" t="str">
        <f>T("OPAÑEL              ")</f>
        <v xml:space="preserve">OPAÑEL              </v>
      </c>
      <c r="E2143" t="str">
        <f>T("TU ")</f>
        <v xml:space="preserve">TU </v>
      </c>
      <c r="F2143" t="str">
        <f>T("TURISMOS       ")</f>
        <v xml:space="preserve">TURISMOS       </v>
      </c>
      <c r="G2143" t="str">
        <f>T("De 12 a 15,99 CABALLOS FISCALES                   ")</f>
        <v xml:space="preserve">De 12 a 15,99 CABALLOS FISCALES                   </v>
      </c>
      <c r="H2143" t="str">
        <f>T("HÍBRIDO                                           ")</f>
        <v xml:space="preserve">HÍBRIDO                                           </v>
      </c>
      <c r="I2143">
        <v>2</v>
      </c>
    </row>
    <row r="2144" spans="1:9">
      <c r="A2144" t="str">
        <f>T("2018")</f>
        <v>2018</v>
      </c>
      <c r="B2144" t="str">
        <f>T("JURIDICO                                          ")</f>
        <v xml:space="preserve">JURIDICO                                          </v>
      </c>
      <c r="C2144" t="str">
        <f>T("CARABANCHEL         ")</f>
        <v xml:space="preserve">CARABANCHEL         </v>
      </c>
      <c r="D2144" t="str">
        <f>T("OPAÑEL              ")</f>
        <v xml:space="preserve">OPAÑEL              </v>
      </c>
      <c r="E2144" t="str">
        <f>T("TU ")</f>
        <v xml:space="preserve">TU </v>
      </c>
      <c r="F2144" t="str">
        <f>T("TURISMOS       ")</f>
        <v xml:space="preserve">TURISMOS       </v>
      </c>
      <c r="G2144" t="str">
        <f>T("De 20 CABALLOS FISCALES en adelante               ")</f>
        <v xml:space="preserve">De 20 CABALLOS FISCALES en adelante               </v>
      </c>
      <c r="H2144" t="str">
        <f>T("HÍBRIDO                                           ")</f>
        <v xml:space="preserve">HÍBRIDO                                           </v>
      </c>
      <c r="I2144">
        <v>1</v>
      </c>
    </row>
    <row r="2145" spans="1:9">
      <c r="A2145" t="str">
        <f>T("2018")</f>
        <v>2018</v>
      </c>
      <c r="B2145" t="str">
        <f>T("JURIDICO                                          ")</f>
        <v xml:space="preserve">JURIDICO                                          </v>
      </c>
      <c r="C2145" t="str">
        <f>T("CARABANCHEL         ")</f>
        <v xml:space="preserve">CARABANCHEL         </v>
      </c>
      <c r="D2145" t="str">
        <f>T("SAN ISIDRO          ")</f>
        <v xml:space="preserve">SAN ISIDRO          </v>
      </c>
      <c r="E2145" t="str">
        <f>T("TU ")</f>
        <v xml:space="preserve">TU </v>
      </c>
      <c r="F2145" t="str">
        <f>T("TURISMOS       ")</f>
        <v xml:space="preserve">TURISMOS       </v>
      </c>
      <c r="G2145" t="str">
        <f>T("De 12 a 15,99 CABALLOS FISCALES                   ")</f>
        <v xml:space="preserve">De 12 a 15,99 CABALLOS FISCALES                   </v>
      </c>
      <c r="H2145" t="str">
        <f>T("HÍBRIDO                                           ")</f>
        <v xml:space="preserve">HÍBRIDO                                           </v>
      </c>
      <c r="I2145">
        <v>7</v>
      </c>
    </row>
    <row r="2146" spans="1:9">
      <c r="A2146" t="str">
        <f>T("2018")</f>
        <v>2018</v>
      </c>
      <c r="B2146" t="str">
        <f>T("JURIDICO                                          ")</f>
        <v xml:space="preserve">JURIDICO                                          </v>
      </c>
      <c r="C2146" t="str">
        <f>T("CARABANCHEL         ")</f>
        <v xml:space="preserve">CARABANCHEL         </v>
      </c>
      <c r="D2146" t="str">
        <f>T("SAN ISIDRO          ")</f>
        <v xml:space="preserve">SAN ISIDRO          </v>
      </c>
      <c r="E2146" t="str">
        <f>T("TU ")</f>
        <v xml:space="preserve">TU </v>
      </c>
      <c r="F2146" t="str">
        <f>T("TURISMOS       ")</f>
        <v xml:space="preserve">TURISMOS       </v>
      </c>
      <c r="G2146" t="str">
        <f>T("De 20 CABALLOS FISCALES en adelante               ")</f>
        <v xml:space="preserve">De 20 CABALLOS FISCALES en adelante               </v>
      </c>
      <c r="H2146" t="str">
        <f>T("HÍBRIDO                                           ")</f>
        <v xml:space="preserve">HÍBRIDO                                           </v>
      </c>
      <c r="I2146">
        <v>1</v>
      </c>
    </row>
    <row r="2147" spans="1:9">
      <c r="A2147" t="str">
        <f>T("2018")</f>
        <v>2018</v>
      </c>
      <c r="B2147" t="str">
        <f>T("JURIDICO                                          ")</f>
        <v xml:space="preserve">JURIDICO                                          </v>
      </c>
      <c r="C2147" t="str">
        <f>T("CARABANCHEL         ")</f>
        <v xml:space="preserve">CARABANCHEL         </v>
      </c>
      <c r="D2147" t="str">
        <f>T("VISTA ALEGRE        ")</f>
        <v xml:space="preserve">VISTA ALEGRE        </v>
      </c>
      <c r="E2147" t="str">
        <f>T("TU ")</f>
        <v xml:space="preserve">TU </v>
      </c>
      <c r="F2147" t="str">
        <f>T("TURISMOS       ")</f>
        <v xml:space="preserve">TURISMOS       </v>
      </c>
      <c r="G2147" t="str">
        <f>T("De 8 a 11,99 CABALLOS FISCALES                    ")</f>
        <v xml:space="preserve">De 8 a 11,99 CABALLOS FISCALES                    </v>
      </c>
      <c r="H2147" t="str">
        <f>T("HÍBRIDO                                           ")</f>
        <v xml:space="preserve">HÍBRIDO                                           </v>
      </c>
      <c r="I2147">
        <v>2</v>
      </c>
    </row>
    <row r="2148" spans="1:9">
      <c r="A2148" t="str">
        <f>T("2018")</f>
        <v>2018</v>
      </c>
      <c r="B2148" t="str">
        <f>T("JURIDICO                                          ")</f>
        <v xml:space="preserve">JURIDICO                                          </v>
      </c>
      <c r="C2148" t="str">
        <f>T("CARABANCHEL         ")</f>
        <v xml:space="preserve">CARABANCHEL         </v>
      </c>
      <c r="D2148" t="str">
        <f>T("VISTA ALEGRE        ")</f>
        <v xml:space="preserve">VISTA ALEGRE        </v>
      </c>
      <c r="E2148" t="str">
        <f>T("TU ")</f>
        <v xml:space="preserve">TU </v>
      </c>
      <c r="F2148" t="str">
        <f>T("TURISMOS       ")</f>
        <v xml:space="preserve">TURISMOS       </v>
      </c>
      <c r="G2148" t="str">
        <f>T("De 12 a 15,99 CABALLOS FISCALES                   ")</f>
        <v xml:space="preserve">De 12 a 15,99 CABALLOS FISCALES                   </v>
      </c>
      <c r="H2148" t="str">
        <f>T("HÍBRIDO                                           ")</f>
        <v xml:space="preserve">HÍBRIDO                                           </v>
      </c>
      <c r="I2148">
        <v>4</v>
      </c>
    </row>
    <row r="2149" spans="1:9">
      <c r="A2149" t="str">
        <f>T("2018")</f>
        <v>2018</v>
      </c>
      <c r="B2149" t="str">
        <f>T("JURIDICO                                          ")</f>
        <v xml:space="preserve">JURIDICO                                          </v>
      </c>
      <c r="C2149" t="str">
        <f>T("CARABANCHEL         ")</f>
        <v xml:space="preserve">CARABANCHEL         </v>
      </c>
      <c r="D2149" t="str">
        <f>T("VISTA ALEGRE        ")</f>
        <v xml:space="preserve">VISTA ALEGRE        </v>
      </c>
      <c r="E2149" t="str">
        <f>T("TU ")</f>
        <v xml:space="preserve">TU </v>
      </c>
      <c r="F2149" t="str">
        <f>T("TURISMOS       ")</f>
        <v xml:space="preserve">TURISMOS       </v>
      </c>
      <c r="G2149" t="str">
        <f>T("De 20 CABALLOS FISCALES en adelante               ")</f>
        <v xml:space="preserve">De 20 CABALLOS FISCALES en adelante               </v>
      </c>
      <c r="H2149" t="str">
        <f>T("HÍBRIDO                                           ")</f>
        <v xml:space="preserve">HÍBRIDO                                           </v>
      </c>
      <c r="I2149">
        <v>1</v>
      </c>
    </row>
    <row r="2150" spans="1:9">
      <c r="A2150" t="str">
        <f>T("2018")</f>
        <v>2018</v>
      </c>
      <c r="B2150" t="str">
        <f>T("JURIDICO                                          ")</f>
        <v xml:space="preserve">JURIDICO                                          </v>
      </c>
      <c r="C2150" t="str">
        <f>T("CARABANCHEL         ")</f>
        <v xml:space="preserve">CARABANCHEL         </v>
      </c>
      <c r="D2150" t="str">
        <f>T("PUERTA BONITA       ")</f>
        <v xml:space="preserve">PUERTA BONITA       </v>
      </c>
      <c r="E2150" t="str">
        <f>T("TU ")</f>
        <v xml:space="preserve">TU </v>
      </c>
      <c r="F2150" t="str">
        <f>T("TURISMOS       ")</f>
        <v xml:space="preserve">TURISMOS       </v>
      </c>
      <c r="G2150" t="str">
        <f>T("De 8 a 11,99 CABALLOS FISCALES                    ")</f>
        <v xml:space="preserve">De 8 a 11,99 CABALLOS FISCALES                    </v>
      </c>
      <c r="H2150" t="str">
        <f>T("HÍBRIDO                                           ")</f>
        <v xml:space="preserve">HÍBRIDO                                           </v>
      </c>
      <c r="I2150">
        <v>1</v>
      </c>
    </row>
    <row r="2151" spans="1:9">
      <c r="A2151" t="str">
        <f>T("2018")</f>
        <v>2018</v>
      </c>
      <c r="B2151" t="str">
        <f>T("JURIDICO                                          ")</f>
        <v xml:space="preserve">JURIDICO                                          </v>
      </c>
      <c r="C2151" t="str">
        <f>T("CARABANCHEL         ")</f>
        <v xml:space="preserve">CARABANCHEL         </v>
      </c>
      <c r="D2151" t="str">
        <f>T("PUERTA BONITA       ")</f>
        <v xml:space="preserve">PUERTA BONITA       </v>
      </c>
      <c r="E2151" t="str">
        <f>T("TU ")</f>
        <v xml:space="preserve">TU </v>
      </c>
      <c r="F2151" t="str">
        <f>T("TURISMOS       ")</f>
        <v xml:space="preserve">TURISMOS       </v>
      </c>
      <c r="G2151" t="str">
        <f>T("De 12 a 15,99 CABALLOS FISCALES                   ")</f>
        <v xml:space="preserve">De 12 a 15,99 CABALLOS FISCALES                   </v>
      </c>
      <c r="H2151" t="str">
        <f>T("HÍBRIDO                                           ")</f>
        <v xml:space="preserve">HÍBRIDO                                           </v>
      </c>
      <c r="I2151">
        <v>1</v>
      </c>
    </row>
    <row r="2152" spans="1:9">
      <c r="A2152" t="str">
        <f>T("2018")</f>
        <v>2018</v>
      </c>
      <c r="B2152" t="str">
        <f>T("JURIDICO                                          ")</f>
        <v xml:space="preserve">JURIDICO                                          </v>
      </c>
      <c r="C2152" t="str">
        <f>T("CARABANCHEL         ")</f>
        <v xml:space="preserve">CARABANCHEL         </v>
      </c>
      <c r="D2152" t="str">
        <f>T("BUENAVISTA          ")</f>
        <v xml:space="preserve">BUENAVISTA          </v>
      </c>
      <c r="E2152" t="str">
        <f>T("TU ")</f>
        <v xml:space="preserve">TU </v>
      </c>
      <c r="F2152" t="str">
        <f>T("TURISMOS       ")</f>
        <v xml:space="preserve">TURISMOS       </v>
      </c>
      <c r="G2152" t="str">
        <f>T("De 12 a 15,99 CABALLOS FISCALES                   ")</f>
        <v xml:space="preserve">De 12 a 15,99 CABALLOS FISCALES                   </v>
      </c>
      <c r="H2152" t="str">
        <f>T("HÍBRIDO                                           ")</f>
        <v xml:space="preserve">HÍBRIDO                                           </v>
      </c>
      <c r="I2152">
        <v>3</v>
      </c>
    </row>
    <row r="2153" spans="1:9">
      <c r="A2153" t="str">
        <f>T("2018")</f>
        <v>2018</v>
      </c>
      <c r="B2153" t="str">
        <f>T("JURIDICO                                          ")</f>
        <v xml:space="preserve">JURIDICO                                          </v>
      </c>
      <c r="C2153" t="str">
        <f>T("CARABANCHEL         ")</f>
        <v xml:space="preserve">CARABANCHEL         </v>
      </c>
      <c r="D2153" t="str">
        <f>T("BUENAVISTA          ")</f>
        <v xml:space="preserve">BUENAVISTA          </v>
      </c>
      <c r="E2153" t="str">
        <f>T("TU ")</f>
        <v xml:space="preserve">TU </v>
      </c>
      <c r="F2153" t="str">
        <f>T("TURISMOS       ")</f>
        <v xml:space="preserve">TURISMOS       </v>
      </c>
      <c r="G2153" t="str">
        <f>T("De 20 CABALLOS FISCALES en adelante               ")</f>
        <v xml:space="preserve">De 20 CABALLOS FISCALES en adelante               </v>
      </c>
      <c r="H2153" t="str">
        <f>T("HÍBRIDO                                           ")</f>
        <v xml:space="preserve">HÍBRIDO                                           </v>
      </c>
      <c r="I2153">
        <v>1</v>
      </c>
    </row>
    <row r="2154" spans="1:9">
      <c r="A2154" t="str">
        <f>T("2018")</f>
        <v>2018</v>
      </c>
      <c r="B2154" t="str">
        <f>T("JURIDICO                                          ")</f>
        <v xml:space="preserve">JURIDICO                                          </v>
      </c>
      <c r="C2154" t="str">
        <f>T("CARABANCHEL         ")</f>
        <v xml:space="preserve">CARABANCHEL         </v>
      </c>
      <c r="D2154" t="str">
        <f>T("ABRANTES            ")</f>
        <v xml:space="preserve">ABRANTES            </v>
      </c>
      <c r="E2154" t="str">
        <f>T("TU ")</f>
        <v xml:space="preserve">TU </v>
      </c>
      <c r="F2154" t="str">
        <f>T("TURISMOS       ")</f>
        <v xml:space="preserve">TURISMOS       </v>
      </c>
      <c r="G2154" t="str">
        <f>T("De 12 a 15,99 CABALLOS FISCALES                   ")</f>
        <v xml:space="preserve">De 12 a 15,99 CABALLOS FISCALES                   </v>
      </c>
      <c r="H2154" t="str">
        <f>T("HÍBRIDO                                           ")</f>
        <v xml:space="preserve">HÍBRIDO                                           </v>
      </c>
      <c r="I2154">
        <v>1</v>
      </c>
    </row>
    <row r="2155" spans="1:9">
      <c r="A2155" t="str">
        <f>T("2018")</f>
        <v>2018</v>
      </c>
      <c r="B2155" t="str">
        <f>T("JURIDICO                                          ")</f>
        <v xml:space="preserve">JURIDICO                                          </v>
      </c>
      <c r="C2155" t="str">
        <f>T("CARABANCHEL         ")</f>
        <v xml:space="preserve">CARABANCHEL         </v>
      </c>
      <c r="D2155" t="str">
        <f>T("ABRANTES            ")</f>
        <v xml:space="preserve">ABRANTES            </v>
      </c>
      <c r="E2155" t="str">
        <f>T("TU ")</f>
        <v xml:space="preserve">TU </v>
      </c>
      <c r="F2155" t="str">
        <f>T("TURISMOS       ")</f>
        <v xml:space="preserve">TURISMOS       </v>
      </c>
      <c r="G2155" t="str">
        <f>T("De 20 CABALLOS FISCALES en adelante               ")</f>
        <v xml:space="preserve">De 20 CABALLOS FISCALES en adelante               </v>
      </c>
      <c r="H2155" t="str">
        <f>T("HÍBRIDO                                           ")</f>
        <v xml:space="preserve">HÍBRIDO                                           </v>
      </c>
      <c r="I2155">
        <v>1</v>
      </c>
    </row>
    <row r="2156" spans="1:9">
      <c r="A2156" t="str">
        <f>T("2018")</f>
        <v>2018</v>
      </c>
      <c r="B2156" t="str">
        <f>T("FISICO                                            ")</f>
        <v xml:space="preserve">FISICO                                            </v>
      </c>
      <c r="C2156" t="str">
        <f>T("CARABANCHEL         ")</f>
        <v xml:space="preserve">CARABANCHEL         </v>
      </c>
      <c r="D2156" t="str">
        <f>T("COMILLAS            ")</f>
        <v xml:space="preserve">COMILLAS            </v>
      </c>
      <c r="E2156" t="str">
        <f>T("TU ")</f>
        <v xml:space="preserve">TU </v>
      </c>
      <c r="F2156" t="str">
        <f>T("TURISMOS       ")</f>
        <v xml:space="preserve">TURISMOS       </v>
      </c>
      <c r="G2156" t="str">
        <f>T("De 12 a 15,99 CABALLOS FISCALES                   ")</f>
        <v xml:space="preserve">De 12 a 15,99 CABALLOS FISCALES                   </v>
      </c>
      <c r="H2156" t="str">
        <f>T("HIBRIDO ENCHUFABLES PHEV                          ")</f>
        <v xml:space="preserve">HIBRIDO ENCHUFABLES PHEV                          </v>
      </c>
      <c r="I2156">
        <v>2</v>
      </c>
    </row>
    <row r="2157" spans="1:9">
      <c r="A2157" t="str">
        <f>T("2018")</f>
        <v>2018</v>
      </c>
      <c r="B2157" t="str">
        <f>T("FISICO                                            ")</f>
        <v xml:space="preserve">FISICO                                            </v>
      </c>
      <c r="C2157" t="str">
        <f>T("CARABANCHEL         ")</f>
        <v xml:space="preserve">CARABANCHEL         </v>
      </c>
      <c r="D2157" t="str">
        <f>T("OPAÑEL              ")</f>
        <v xml:space="preserve">OPAÑEL              </v>
      </c>
      <c r="E2157" t="str">
        <f>T("TU ")</f>
        <v xml:space="preserve">TU </v>
      </c>
      <c r="F2157" t="str">
        <f>T("TURISMOS       ")</f>
        <v xml:space="preserve">TURISMOS       </v>
      </c>
      <c r="G2157" t="str">
        <f>T("De 12 a 15,99 CABALLOS FISCALES                   ")</f>
        <v xml:space="preserve">De 12 a 15,99 CABALLOS FISCALES                   </v>
      </c>
      <c r="H2157" t="str">
        <f>T("HIBRIDO ENCHUFABLES PHEV                          ")</f>
        <v xml:space="preserve">HIBRIDO ENCHUFABLES PHEV                          </v>
      </c>
      <c r="I2157">
        <v>1</v>
      </c>
    </row>
    <row r="2158" spans="1:9">
      <c r="A2158" t="str">
        <f>T("2018")</f>
        <v>2018</v>
      </c>
      <c r="B2158" t="str">
        <f>T("FISICO                                            ")</f>
        <v xml:space="preserve">FISICO                                            </v>
      </c>
      <c r="C2158" t="str">
        <f>T("CARABANCHEL         ")</f>
        <v xml:space="preserve">CARABANCHEL         </v>
      </c>
      <c r="D2158" t="str">
        <f>T("ABRANTES            ")</f>
        <v xml:space="preserve">ABRANTES            </v>
      </c>
      <c r="E2158" t="str">
        <f>T("TU ")</f>
        <v xml:space="preserve">TU </v>
      </c>
      <c r="F2158" t="str">
        <f>T("TURISMOS       ")</f>
        <v xml:space="preserve">TURISMOS       </v>
      </c>
      <c r="G2158" t="str">
        <f>T("De 8 a 11,99 CABALLOS FISCALES                    ")</f>
        <v xml:space="preserve">De 8 a 11,99 CABALLOS FISCALES                    </v>
      </c>
      <c r="H2158" t="str">
        <f>T("HIBRIDO ENCHUFABLES PHEV                          ")</f>
        <v xml:space="preserve">HIBRIDO ENCHUFABLES PHEV                          </v>
      </c>
      <c r="I2158">
        <v>1</v>
      </c>
    </row>
    <row r="2159" spans="1:9">
      <c r="A2159" t="str">
        <f>T("2018")</f>
        <v>2018</v>
      </c>
      <c r="B2159" t="str">
        <f>T("JURIDICO                                          ")</f>
        <v xml:space="preserve">JURIDICO                                          </v>
      </c>
      <c r="C2159" t="str">
        <f>T("CARABANCHEL         ")</f>
        <v xml:space="preserve">CARABANCHEL         </v>
      </c>
      <c r="D2159" t="str">
        <f>T("PUERTA BONITA       ")</f>
        <v xml:space="preserve">PUERTA BONITA       </v>
      </c>
      <c r="E2159" t="str">
        <f>T("TU ")</f>
        <v xml:space="preserve">TU </v>
      </c>
      <c r="F2159" t="str">
        <f>T("TURISMOS       ")</f>
        <v xml:space="preserve">TURISMOS       </v>
      </c>
      <c r="G2159" t="str">
        <f>T("De 12 a 15,99 CABALLOS FISCALES                   ")</f>
        <v xml:space="preserve">De 12 a 15,99 CABALLOS FISCALES                   </v>
      </c>
      <c r="H2159" t="str">
        <f>T("HIBRIDO ENCHUFABLES PHEV                          ")</f>
        <v xml:space="preserve">HIBRIDO ENCHUFABLES PHEV                          </v>
      </c>
      <c r="I2159">
        <v>1</v>
      </c>
    </row>
    <row r="2160" spans="1:9">
      <c r="A2160" t="str">
        <f>T("2018")</f>
        <v>2018</v>
      </c>
      <c r="B2160" t="str">
        <f>T("FISICO                                            ")</f>
        <v xml:space="preserve">FISICO                                            </v>
      </c>
      <c r="C2160" t="str">
        <f>T("CARABANCHEL         ")</f>
        <v xml:space="preserve">CARABANCHEL         </v>
      </c>
      <c r="D2160" t="str">
        <f>T("OPAÑEL              ")</f>
        <v xml:space="preserve">OPAÑEL              </v>
      </c>
      <c r="E2160" t="str">
        <f>T("TU ")</f>
        <v xml:space="preserve">TU </v>
      </c>
      <c r="F2160" t="str">
        <f>T("TURISMOS       ")</f>
        <v xml:space="preserve">TURISMOS       </v>
      </c>
      <c r="G2160" t="str">
        <f>T("De 8 a 11,99 CABALLOS FISCALES                    ")</f>
        <v xml:space="preserve">De 8 a 11,99 CABALLOS FISCALES                    </v>
      </c>
      <c r="H2160" t="str">
        <f>T("OTROS                                             ")</f>
        <v xml:space="preserve">OTROS                                             </v>
      </c>
      <c r="I2160">
        <v>2</v>
      </c>
    </row>
    <row r="2161" spans="1:9">
      <c r="A2161" t="str">
        <f>T("2018")</f>
        <v>2018</v>
      </c>
      <c r="B2161" t="str">
        <f>T("FISICO                                            ")</f>
        <v xml:space="preserve">FISICO                                            </v>
      </c>
      <c r="C2161" t="str">
        <f>T("CARABANCHEL         ")</f>
        <v xml:space="preserve">CARABANCHEL         </v>
      </c>
      <c r="D2161" t="str">
        <f>T("VISTA ALEGRE        ")</f>
        <v xml:space="preserve">VISTA ALEGRE        </v>
      </c>
      <c r="E2161" t="str">
        <f>T("TU ")</f>
        <v xml:space="preserve">TU </v>
      </c>
      <c r="F2161" t="str">
        <f>T("TURISMOS       ")</f>
        <v xml:space="preserve">TURISMOS       </v>
      </c>
      <c r="G2161" t="str">
        <f>T("De 8 a 11,99 CABALLOS FISCALES                    ")</f>
        <v xml:space="preserve">De 8 a 11,99 CABALLOS FISCALES                    </v>
      </c>
      <c r="H2161" t="str">
        <f>T("OTROS                                             ")</f>
        <v xml:space="preserve">OTROS                                             </v>
      </c>
      <c r="I2161">
        <v>1</v>
      </c>
    </row>
    <row r="2162" spans="1:9">
      <c r="A2162" t="str">
        <f>T("2018")</f>
        <v>2018</v>
      </c>
      <c r="B2162" t="str">
        <f>T("FISICO                                            ")</f>
        <v xml:space="preserve">FISICO                                            </v>
      </c>
      <c r="C2162" t="str">
        <f>T("CARABANCHEL         ")</f>
        <v xml:space="preserve">CARABANCHEL         </v>
      </c>
      <c r="D2162" t="str">
        <f>T("VISTA ALEGRE        ")</f>
        <v xml:space="preserve">VISTA ALEGRE        </v>
      </c>
      <c r="E2162" t="str">
        <f>T("TU ")</f>
        <v xml:space="preserve">TU </v>
      </c>
      <c r="F2162" t="str">
        <f>T("TURISMOS       ")</f>
        <v xml:space="preserve">TURISMOS       </v>
      </c>
      <c r="G2162" t="str">
        <f>T("De 12 a 15,99 CABALLOS FISCALES                   ")</f>
        <v xml:space="preserve">De 12 a 15,99 CABALLOS FISCALES                   </v>
      </c>
      <c r="H2162" t="str">
        <f>T("OTROS                                             ")</f>
        <v xml:space="preserve">OTROS                                             </v>
      </c>
      <c r="I2162">
        <v>1</v>
      </c>
    </row>
    <row r="2163" spans="1:9">
      <c r="A2163" t="str">
        <f>T("2018")</f>
        <v>2018</v>
      </c>
      <c r="B2163" t="str">
        <f>T("Entidad sin personalidad jurídica (art. 35.4 LGT) ")</f>
        <v xml:space="preserve">Entidad sin personalidad jurídica (art. 35.4 LGT) </v>
      </c>
      <c r="C2163" t="str">
        <f>T("CARABANCHEL         ")</f>
        <v xml:space="preserve">CARABANCHEL         </v>
      </c>
      <c r="D2163" t="str">
        <f>T("COMILLAS            ")</f>
        <v xml:space="preserve">COMILLAS            </v>
      </c>
      <c r="E2163" t="str">
        <f>T("TU ")</f>
        <v xml:space="preserve">TU </v>
      </c>
      <c r="F2163" t="str">
        <f>T("TURISMOS       ")</f>
        <v xml:space="preserve">TURISMOS       </v>
      </c>
      <c r="G2163" t="str">
        <f>T("De 8 a 11,99 CABALLOS FISCALES                    ")</f>
        <v xml:space="preserve">De 8 a 11,99 CABALLOS FISCALES                    </v>
      </c>
      <c r="I2163">
        <v>3</v>
      </c>
    </row>
    <row r="2164" spans="1:9">
      <c r="A2164" t="str">
        <f>T("2018")</f>
        <v>2018</v>
      </c>
      <c r="B2164" t="str">
        <f>T("Entidad sin personalidad jurídica (art. 35.4 LGT) ")</f>
        <v xml:space="preserve">Entidad sin personalidad jurídica (art. 35.4 LGT) </v>
      </c>
      <c r="C2164" t="str">
        <f>T("CARABANCHEL         ")</f>
        <v xml:space="preserve">CARABANCHEL         </v>
      </c>
      <c r="D2164" t="str">
        <f>T("COMILLAS            ")</f>
        <v xml:space="preserve">COMILLAS            </v>
      </c>
      <c r="E2164" t="str">
        <f>T("TU ")</f>
        <v xml:space="preserve">TU </v>
      </c>
      <c r="F2164" t="str">
        <f>T("TURISMOS       ")</f>
        <v xml:space="preserve">TURISMOS       </v>
      </c>
      <c r="G2164" t="str">
        <f>T("De 12 a 15,99 CABALLOS FISCALES                   ")</f>
        <v xml:space="preserve">De 12 a 15,99 CABALLOS FISCALES                   </v>
      </c>
      <c r="I2164">
        <v>3</v>
      </c>
    </row>
    <row r="2165" spans="1:9">
      <c r="A2165" t="str">
        <f>T("2018")</f>
        <v>2018</v>
      </c>
      <c r="B2165" t="str">
        <f>T("Entidad sin personalidad jurídica (art. 35.4 LGT) ")</f>
        <v xml:space="preserve">Entidad sin personalidad jurídica (art. 35.4 LGT) </v>
      </c>
      <c r="C2165" t="str">
        <f>T("CARABANCHEL         ")</f>
        <v xml:space="preserve">CARABANCHEL         </v>
      </c>
      <c r="D2165" t="str">
        <f>T("COMILLAS            ")</f>
        <v xml:space="preserve">COMILLAS            </v>
      </c>
      <c r="E2165" t="str">
        <f>T("TU ")</f>
        <v xml:space="preserve">TU </v>
      </c>
      <c r="F2165" t="str">
        <f>T("TURISMOS       ")</f>
        <v xml:space="preserve">TURISMOS       </v>
      </c>
      <c r="G2165" t="str">
        <f>T("De 16 a 19,99 CABALLOS FISCALES                   ")</f>
        <v xml:space="preserve">De 16 a 19,99 CABALLOS FISCALES                   </v>
      </c>
      <c r="I2165">
        <v>1</v>
      </c>
    </row>
    <row r="2166" spans="1:9">
      <c r="A2166" t="str">
        <f>T("2018")</f>
        <v>2018</v>
      </c>
      <c r="B2166" t="str">
        <f>T("Entidad sin personalidad jurídica (art. 35.4 LGT) ")</f>
        <v xml:space="preserve">Entidad sin personalidad jurídica (art. 35.4 LGT) </v>
      </c>
      <c r="C2166" t="str">
        <f>T("CARABANCHEL         ")</f>
        <v xml:space="preserve">CARABANCHEL         </v>
      </c>
      <c r="D2166" t="str">
        <f>T("OPAÑEL              ")</f>
        <v xml:space="preserve">OPAÑEL              </v>
      </c>
      <c r="E2166" t="str">
        <f>T("TU ")</f>
        <v xml:space="preserve">TU </v>
      </c>
      <c r="F2166" t="str">
        <f>T("TURISMOS       ")</f>
        <v xml:space="preserve">TURISMOS       </v>
      </c>
      <c r="G2166" t="str">
        <f>T("De menos de 8 CABALLOS FISCALES                   ")</f>
        <v xml:space="preserve">De menos de 8 CABALLOS FISCALES                   </v>
      </c>
      <c r="I2166">
        <v>2</v>
      </c>
    </row>
    <row r="2167" spans="1:9">
      <c r="A2167" t="str">
        <f>T("2018")</f>
        <v>2018</v>
      </c>
      <c r="B2167" t="str">
        <f>T("Entidad sin personalidad jurídica (art. 35.4 LGT) ")</f>
        <v xml:space="preserve">Entidad sin personalidad jurídica (art. 35.4 LGT) </v>
      </c>
      <c r="C2167" t="str">
        <f>T("CARABANCHEL         ")</f>
        <v xml:space="preserve">CARABANCHEL         </v>
      </c>
      <c r="D2167" t="str">
        <f>T("OPAÑEL              ")</f>
        <v xml:space="preserve">OPAÑEL              </v>
      </c>
      <c r="E2167" t="str">
        <f>T("TU ")</f>
        <v xml:space="preserve">TU </v>
      </c>
      <c r="F2167" t="str">
        <f>T("TURISMOS       ")</f>
        <v xml:space="preserve">TURISMOS       </v>
      </c>
      <c r="G2167" t="str">
        <f>T("De 8 a 11,99 CABALLOS FISCALES                    ")</f>
        <v xml:space="preserve">De 8 a 11,99 CABALLOS FISCALES                    </v>
      </c>
      <c r="I2167">
        <v>7</v>
      </c>
    </row>
    <row r="2168" spans="1:9">
      <c r="A2168" t="str">
        <f>T("2018")</f>
        <v>2018</v>
      </c>
      <c r="B2168" t="str">
        <f>T("Entidad sin personalidad jurídica (art. 35.4 LGT) ")</f>
        <v xml:space="preserve">Entidad sin personalidad jurídica (art. 35.4 LGT) </v>
      </c>
      <c r="C2168" t="str">
        <f>T("CARABANCHEL         ")</f>
        <v xml:space="preserve">CARABANCHEL         </v>
      </c>
      <c r="D2168" t="str">
        <f>T("OPAÑEL              ")</f>
        <v xml:space="preserve">OPAÑEL              </v>
      </c>
      <c r="E2168" t="str">
        <f>T("TU ")</f>
        <v xml:space="preserve">TU </v>
      </c>
      <c r="F2168" t="str">
        <f>T("TURISMOS       ")</f>
        <v xml:space="preserve">TURISMOS       </v>
      </c>
      <c r="G2168" t="str">
        <f>T("De 12 a 15,99 CABALLOS FISCALES                   ")</f>
        <v xml:space="preserve">De 12 a 15,99 CABALLOS FISCALES                   </v>
      </c>
      <c r="I2168">
        <v>3</v>
      </c>
    </row>
    <row r="2169" spans="1:9">
      <c r="A2169" t="str">
        <f>T("2018")</f>
        <v>2018</v>
      </c>
      <c r="B2169" t="str">
        <f>T("Entidad sin personalidad jurídica (art. 35.4 LGT) ")</f>
        <v xml:space="preserve">Entidad sin personalidad jurídica (art. 35.4 LGT) </v>
      </c>
      <c r="C2169" t="str">
        <f>T("CARABANCHEL         ")</f>
        <v xml:space="preserve">CARABANCHEL         </v>
      </c>
      <c r="D2169" t="str">
        <f>T("SAN ISIDRO          ")</f>
        <v xml:space="preserve">SAN ISIDRO          </v>
      </c>
      <c r="E2169" t="str">
        <f>T("TU ")</f>
        <v xml:space="preserve">TU </v>
      </c>
      <c r="F2169" t="str">
        <f>T("TURISMOS       ")</f>
        <v xml:space="preserve">TURISMOS       </v>
      </c>
      <c r="G2169" t="str">
        <f>T("De 8 a 11,99 CABALLOS FISCALES                    ")</f>
        <v xml:space="preserve">De 8 a 11,99 CABALLOS FISCALES                    </v>
      </c>
      <c r="I2169">
        <v>6</v>
      </c>
    </row>
    <row r="2170" spans="1:9">
      <c r="A2170" t="str">
        <f>T("2018")</f>
        <v>2018</v>
      </c>
      <c r="B2170" t="str">
        <f>T("Entidad sin personalidad jurídica (art. 35.4 LGT) ")</f>
        <v xml:space="preserve">Entidad sin personalidad jurídica (art. 35.4 LGT) </v>
      </c>
      <c r="C2170" t="str">
        <f>T("CARABANCHEL         ")</f>
        <v xml:space="preserve">CARABANCHEL         </v>
      </c>
      <c r="D2170" t="str">
        <f>T("SAN ISIDRO          ")</f>
        <v xml:space="preserve">SAN ISIDRO          </v>
      </c>
      <c r="E2170" t="str">
        <f>T("TU ")</f>
        <v xml:space="preserve">TU </v>
      </c>
      <c r="F2170" t="str">
        <f>T("TURISMOS       ")</f>
        <v xml:space="preserve">TURISMOS       </v>
      </c>
      <c r="G2170" t="str">
        <f>T("De 12 a 15,99 CABALLOS FISCALES                   ")</f>
        <v xml:space="preserve">De 12 a 15,99 CABALLOS FISCALES                   </v>
      </c>
      <c r="I2170">
        <v>5</v>
      </c>
    </row>
    <row r="2171" spans="1:9">
      <c r="A2171" t="str">
        <f>T("2018")</f>
        <v>2018</v>
      </c>
      <c r="B2171" t="str">
        <f>T("Entidad sin personalidad jurídica (art. 35.4 LGT) ")</f>
        <v xml:space="preserve">Entidad sin personalidad jurídica (art. 35.4 LGT) </v>
      </c>
      <c r="C2171" t="str">
        <f>T("CARABANCHEL         ")</f>
        <v xml:space="preserve">CARABANCHEL         </v>
      </c>
      <c r="D2171" t="str">
        <f>T("SAN ISIDRO          ")</f>
        <v xml:space="preserve">SAN ISIDRO          </v>
      </c>
      <c r="E2171" t="str">
        <f>T("TU ")</f>
        <v xml:space="preserve">TU </v>
      </c>
      <c r="F2171" t="str">
        <f>T("TURISMOS       ")</f>
        <v xml:space="preserve">TURISMOS       </v>
      </c>
      <c r="G2171" t="str">
        <f>T("De 16 a 19,99 CABALLOS FISCALES                   ")</f>
        <v xml:space="preserve">De 16 a 19,99 CABALLOS FISCALES                   </v>
      </c>
      <c r="I2171">
        <v>1</v>
      </c>
    </row>
    <row r="2172" spans="1:9">
      <c r="A2172" t="str">
        <f>T("2018")</f>
        <v>2018</v>
      </c>
      <c r="B2172" t="str">
        <f>T("Entidad sin personalidad jurídica (art. 35.4 LGT) ")</f>
        <v xml:space="preserve">Entidad sin personalidad jurídica (art. 35.4 LGT) </v>
      </c>
      <c r="C2172" t="str">
        <f>T("CARABANCHEL         ")</f>
        <v xml:space="preserve">CARABANCHEL         </v>
      </c>
      <c r="D2172" t="str">
        <f>T("SAN ISIDRO          ")</f>
        <v xml:space="preserve">SAN ISIDRO          </v>
      </c>
      <c r="E2172" t="str">
        <f>T("TU ")</f>
        <v xml:space="preserve">TU </v>
      </c>
      <c r="F2172" t="str">
        <f>T("TURISMOS       ")</f>
        <v xml:space="preserve">TURISMOS       </v>
      </c>
      <c r="G2172" t="str">
        <f>T("De 20 CABALLOS FISCALES en adelante               ")</f>
        <v xml:space="preserve">De 20 CABALLOS FISCALES en adelante               </v>
      </c>
      <c r="I2172">
        <v>1</v>
      </c>
    </row>
    <row r="2173" spans="1:9">
      <c r="A2173" t="str">
        <f>T("2018")</f>
        <v>2018</v>
      </c>
      <c r="B2173" t="str">
        <f>T("Entidad sin personalidad jurídica (art. 35.4 LGT) ")</f>
        <v xml:space="preserve">Entidad sin personalidad jurídica (art. 35.4 LGT) </v>
      </c>
      <c r="C2173" t="str">
        <f>T("CARABANCHEL         ")</f>
        <v xml:space="preserve">CARABANCHEL         </v>
      </c>
      <c r="D2173" t="str">
        <f>T("VISTA ALEGRE        ")</f>
        <v xml:space="preserve">VISTA ALEGRE        </v>
      </c>
      <c r="E2173" t="str">
        <f>T("TU ")</f>
        <v xml:space="preserve">TU </v>
      </c>
      <c r="F2173" t="str">
        <f>T("TURISMOS       ")</f>
        <v xml:space="preserve">TURISMOS       </v>
      </c>
      <c r="G2173" t="str">
        <f>T("De menos de 8 CABALLOS FISCALES                   ")</f>
        <v xml:space="preserve">De menos de 8 CABALLOS FISCALES                   </v>
      </c>
      <c r="I2173">
        <v>2</v>
      </c>
    </row>
    <row r="2174" spans="1:9">
      <c r="A2174" t="str">
        <f>T("2018")</f>
        <v>2018</v>
      </c>
      <c r="B2174" t="str">
        <f>T("Entidad sin personalidad jurídica (art. 35.4 LGT) ")</f>
        <v xml:space="preserve">Entidad sin personalidad jurídica (art. 35.4 LGT) </v>
      </c>
      <c r="C2174" t="str">
        <f>T("CARABANCHEL         ")</f>
        <v xml:space="preserve">CARABANCHEL         </v>
      </c>
      <c r="D2174" t="str">
        <f>T("VISTA ALEGRE        ")</f>
        <v xml:space="preserve">VISTA ALEGRE        </v>
      </c>
      <c r="E2174" t="str">
        <f>T("TU ")</f>
        <v xml:space="preserve">TU </v>
      </c>
      <c r="F2174" t="str">
        <f>T("TURISMOS       ")</f>
        <v xml:space="preserve">TURISMOS       </v>
      </c>
      <c r="G2174" t="str">
        <f>T("De 8 a 11,99 CABALLOS FISCALES                    ")</f>
        <v xml:space="preserve">De 8 a 11,99 CABALLOS FISCALES                    </v>
      </c>
      <c r="I2174">
        <v>9</v>
      </c>
    </row>
    <row r="2175" spans="1:9">
      <c r="A2175" t="str">
        <f>T("2018")</f>
        <v>2018</v>
      </c>
      <c r="B2175" t="str">
        <f>T("Entidad sin personalidad jurídica (art. 35.4 LGT) ")</f>
        <v xml:space="preserve">Entidad sin personalidad jurídica (art. 35.4 LGT) </v>
      </c>
      <c r="C2175" t="str">
        <f>T("CARABANCHEL         ")</f>
        <v xml:space="preserve">CARABANCHEL         </v>
      </c>
      <c r="D2175" t="str">
        <f>T("VISTA ALEGRE        ")</f>
        <v xml:space="preserve">VISTA ALEGRE        </v>
      </c>
      <c r="E2175" t="str">
        <f>T("TU ")</f>
        <v xml:space="preserve">TU </v>
      </c>
      <c r="F2175" t="str">
        <f>T("TURISMOS       ")</f>
        <v xml:space="preserve">TURISMOS       </v>
      </c>
      <c r="G2175" t="str">
        <f>T("De 12 a 15,99 CABALLOS FISCALES                   ")</f>
        <v xml:space="preserve">De 12 a 15,99 CABALLOS FISCALES                   </v>
      </c>
      <c r="I2175">
        <v>3</v>
      </c>
    </row>
    <row r="2176" spans="1:9">
      <c r="A2176" t="str">
        <f>T("2018")</f>
        <v>2018</v>
      </c>
      <c r="B2176" t="str">
        <f>T("Entidad sin personalidad jurídica (art. 35.4 LGT) ")</f>
        <v xml:space="preserve">Entidad sin personalidad jurídica (art. 35.4 LGT) </v>
      </c>
      <c r="C2176" t="str">
        <f>T("CARABANCHEL         ")</f>
        <v xml:space="preserve">CARABANCHEL         </v>
      </c>
      <c r="D2176" t="str">
        <f>T("VISTA ALEGRE        ")</f>
        <v xml:space="preserve">VISTA ALEGRE        </v>
      </c>
      <c r="E2176" t="str">
        <f>T("TU ")</f>
        <v xml:space="preserve">TU </v>
      </c>
      <c r="F2176" t="str">
        <f>T("TURISMOS       ")</f>
        <v xml:space="preserve">TURISMOS       </v>
      </c>
      <c r="G2176" t="str">
        <f>T("De 20 CABALLOS FISCALES en adelante               ")</f>
        <v xml:space="preserve">De 20 CABALLOS FISCALES en adelante               </v>
      </c>
      <c r="I2176">
        <v>2</v>
      </c>
    </row>
    <row r="2177" spans="1:9">
      <c r="A2177" t="str">
        <f>T("2018")</f>
        <v>2018</v>
      </c>
      <c r="B2177" t="str">
        <f>T("Entidad sin personalidad jurídica (art. 35.4 LGT) ")</f>
        <v xml:space="preserve">Entidad sin personalidad jurídica (art. 35.4 LGT) </v>
      </c>
      <c r="C2177" t="str">
        <f>T("CARABANCHEL         ")</f>
        <v xml:space="preserve">CARABANCHEL         </v>
      </c>
      <c r="D2177" t="str">
        <f>T("PUERTA BONITA       ")</f>
        <v xml:space="preserve">PUERTA BONITA       </v>
      </c>
      <c r="E2177" t="str">
        <f>T("TU ")</f>
        <v xml:space="preserve">TU </v>
      </c>
      <c r="F2177" t="str">
        <f>T("TURISMOS       ")</f>
        <v xml:space="preserve">TURISMOS       </v>
      </c>
      <c r="G2177" t="str">
        <f>T("De 8 a 11,99 CABALLOS FISCALES                    ")</f>
        <v xml:space="preserve">De 8 a 11,99 CABALLOS FISCALES                    </v>
      </c>
      <c r="I2177">
        <v>5</v>
      </c>
    </row>
    <row r="2178" spans="1:9">
      <c r="A2178" t="str">
        <f>T("2018")</f>
        <v>2018</v>
      </c>
      <c r="B2178" t="str">
        <f>T("Entidad sin personalidad jurídica (art. 35.4 LGT) ")</f>
        <v xml:space="preserve">Entidad sin personalidad jurídica (art. 35.4 LGT) </v>
      </c>
      <c r="C2178" t="str">
        <f>T("CARABANCHEL         ")</f>
        <v xml:space="preserve">CARABANCHEL         </v>
      </c>
      <c r="D2178" t="str">
        <f>T("PUERTA BONITA       ")</f>
        <v xml:space="preserve">PUERTA BONITA       </v>
      </c>
      <c r="E2178" t="str">
        <f>T("TU ")</f>
        <v xml:space="preserve">TU </v>
      </c>
      <c r="F2178" t="str">
        <f>T("TURISMOS       ")</f>
        <v xml:space="preserve">TURISMOS       </v>
      </c>
      <c r="G2178" t="str">
        <f>T("De 12 a 15,99 CABALLOS FISCALES                   ")</f>
        <v xml:space="preserve">De 12 a 15,99 CABALLOS FISCALES                   </v>
      </c>
      <c r="I2178">
        <v>5</v>
      </c>
    </row>
    <row r="2179" spans="1:9">
      <c r="A2179" t="str">
        <f>T("2018")</f>
        <v>2018</v>
      </c>
      <c r="B2179" t="str">
        <f>T("Entidad sin personalidad jurídica (art. 35.4 LGT) ")</f>
        <v xml:space="preserve">Entidad sin personalidad jurídica (art. 35.4 LGT) </v>
      </c>
      <c r="C2179" t="str">
        <f>T("CARABANCHEL         ")</f>
        <v xml:space="preserve">CARABANCHEL         </v>
      </c>
      <c r="D2179" t="str">
        <f>T("BUENAVISTA          ")</f>
        <v xml:space="preserve">BUENAVISTA          </v>
      </c>
      <c r="E2179" t="str">
        <f>T("TU ")</f>
        <v xml:space="preserve">TU </v>
      </c>
      <c r="F2179" t="str">
        <f>T("TURISMOS       ")</f>
        <v xml:space="preserve">TURISMOS       </v>
      </c>
      <c r="G2179" t="str">
        <f>T("De 8 a 11,99 CABALLOS FISCALES                    ")</f>
        <v xml:space="preserve">De 8 a 11,99 CABALLOS FISCALES                    </v>
      </c>
      <c r="I2179">
        <v>5</v>
      </c>
    </row>
    <row r="2180" spans="1:9">
      <c r="A2180" t="str">
        <f>T("2018")</f>
        <v>2018</v>
      </c>
      <c r="B2180" t="str">
        <f>T("Entidad sin personalidad jurídica (art. 35.4 LGT) ")</f>
        <v xml:space="preserve">Entidad sin personalidad jurídica (art. 35.4 LGT) </v>
      </c>
      <c r="C2180" t="str">
        <f>T("CARABANCHEL         ")</f>
        <v xml:space="preserve">CARABANCHEL         </v>
      </c>
      <c r="D2180" t="str">
        <f>T("BUENAVISTA          ")</f>
        <v xml:space="preserve">BUENAVISTA          </v>
      </c>
      <c r="E2180" t="str">
        <f>T("TU ")</f>
        <v xml:space="preserve">TU </v>
      </c>
      <c r="F2180" t="str">
        <f>T("TURISMOS       ")</f>
        <v xml:space="preserve">TURISMOS       </v>
      </c>
      <c r="G2180" t="str">
        <f>T("De 12 a 15,99 CABALLOS FISCALES                   ")</f>
        <v xml:space="preserve">De 12 a 15,99 CABALLOS FISCALES                   </v>
      </c>
      <c r="I2180">
        <v>1</v>
      </c>
    </row>
    <row r="2181" spans="1:9">
      <c r="A2181" t="str">
        <f>T("2018")</f>
        <v>2018</v>
      </c>
      <c r="B2181" t="str">
        <f>T("Entidad sin personalidad jurídica (art. 35.4 LGT) ")</f>
        <v xml:space="preserve">Entidad sin personalidad jurídica (art. 35.4 LGT) </v>
      </c>
      <c r="C2181" t="str">
        <f>T("CARABANCHEL         ")</f>
        <v xml:space="preserve">CARABANCHEL         </v>
      </c>
      <c r="D2181" t="str">
        <f>T("ABRANTES            ")</f>
        <v xml:space="preserve">ABRANTES            </v>
      </c>
      <c r="E2181" t="str">
        <f>T("TU ")</f>
        <v xml:space="preserve">TU </v>
      </c>
      <c r="F2181" t="str">
        <f>T("TURISMOS       ")</f>
        <v xml:space="preserve">TURISMOS       </v>
      </c>
      <c r="G2181" t="str">
        <f>T("De menos de 8 CABALLOS FISCALES                   ")</f>
        <v xml:space="preserve">De menos de 8 CABALLOS FISCALES                   </v>
      </c>
      <c r="I2181">
        <v>1</v>
      </c>
    </row>
    <row r="2182" spans="1:9">
      <c r="A2182" t="str">
        <f>T("2018")</f>
        <v>2018</v>
      </c>
      <c r="B2182" t="str">
        <f>T("Entidad sin personalidad jurídica (art. 35.4 LGT) ")</f>
        <v xml:space="preserve">Entidad sin personalidad jurídica (art. 35.4 LGT) </v>
      </c>
      <c r="C2182" t="str">
        <f>T("CARABANCHEL         ")</f>
        <v xml:space="preserve">CARABANCHEL         </v>
      </c>
      <c r="D2182" t="str">
        <f>T("ABRANTES            ")</f>
        <v xml:space="preserve">ABRANTES            </v>
      </c>
      <c r="E2182" t="str">
        <f>T("TU ")</f>
        <v xml:space="preserve">TU </v>
      </c>
      <c r="F2182" t="str">
        <f>T("TURISMOS       ")</f>
        <v xml:space="preserve">TURISMOS       </v>
      </c>
      <c r="G2182" t="str">
        <f>T("De 8 a 11,99 CABALLOS FISCALES                    ")</f>
        <v xml:space="preserve">De 8 a 11,99 CABALLOS FISCALES                    </v>
      </c>
      <c r="I2182">
        <v>7</v>
      </c>
    </row>
    <row r="2183" spans="1:9">
      <c r="A2183" t="str">
        <f>T("2018")</f>
        <v>2018</v>
      </c>
      <c r="B2183" t="str">
        <f>T("Entidad sin personalidad jurídica (art. 35.4 LGT) ")</f>
        <v xml:space="preserve">Entidad sin personalidad jurídica (art. 35.4 LGT) </v>
      </c>
      <c r="C2183" t="str">
        <f>T("CARABANCHEL         ")</f>
        <v xml:space="preserve">CARABANCHEL         </v>
      </c>
      <c r="D2183" t="str">
        <f>T("ABRANTES            ")</f>
        <v xml:space="preserve">ABRANTES            </v>
      </c>
      <c r="E2183" t="str">
        <f>T("TU ")</f>
        <v xml:space="preserve">TU </v>
      </c>
      <c r="F2183" t="str">
        <f>T("TURISMOS       ")</f>
        <v xml:space="preserve">TURISMOS       </v>
      </c>
      <c r="G2183" t="str">
        <f>T("De 12 a 15,99 CABALLOS FISCALES                   ")</f>
        <v xml:space="preserve">De 12 a 15,99 CABALLOS FISCALES                   </v>
      </c>
      <c r="I2183">
        <v>1</v>
      </c>
    </row>
    <row r="2184" spans="1:9">
      <c r="A2184" t="str">
        <f>T("2018")</f>
        <v>2018</v>
      </c>
      <c r="B2184" t="str">
        <f>T("Entidad sin personalidad jurídica (art. 35.4 LGT) ")</f>
        <v xml:space="preserve">Entidad sin personalidad jurídica (art. 35.4 LGT) </v>
      </c>
      <c r="C2184" t="str">
        <f>T("CARABANCHEL         ")</f>
        <v xml:space="preserve">CARABANCHEL         </v>
      </c>
      <c r="D2184" t="str">
        <f>T("ABRANTES            ")</f>
        <v xml:space="preserve">ABRANTES            </v>
      </c>
      <c r="E2184" t="str">
        <f>T("TU ")</f>
        <v xml:space="preserve">TU </v>
      </c>
      <c r="F2184" t="str">
        <f>T("TURISMOS       ")</f>
        <v xml:space="preserve">TURISMOS       </v>
      </c>
      <c r="G2184" t="str">
        <f>T("De 16 a 19,99 CABALLOS FISCALES                   ")</f>
        <v xml:space="preserve">De 16 a 19,99 CABALLOS FISCALES                   </v>
      </c>
      <c r="I2184">
        <v>1</v>
      </c>
    </row>
    <row r="2185" spans="1:9">
      <c r="A2185" t="str">
        <f>T("2018")</f>
        <v>2018</v>
      </c>
      <c r="B2185" t="str">
        <f>T("FISICO                                            ")</f>
        <v xml:space="preserve">FISICO                                            </v>
      </c>
      <c r="C2185" t="str">
        <f>T("CARABANCHEL         ")</f>
        <v xml:space="preserve">CARABANCHEL         </v>
      </c>
      <c r="D2185" t="str">
        <f>T("SIN BARRIO          ")</f>
        <v xml:space="preserve">SIN BARRIO          </v>
      </c>
      <c r="E2185" t="str">
        <f>T("TU ")</f>
        <v xml:space="preserve">TU </v>
      </c>
      <c r="F2185" t="str">
        <f>T("TURISMOS       ")</f>
        <v xml:space="preserve">TURISMOS       </v>
      </c>
      <c r="G2185" t="str">
        <f>T("De 8 a 11,99 CABALLOS FISCALES                    ")</f>
        <v xml:space="preserve">De 8 a 11,99 CABALLOS FISCALES                    </v>
      </c>
      <c r="I2185">
        <v>4</v>
      </c>
    </row>
    <row r="2186" spans="1:9">
      <c r="A2186" t="str">
        <f>T("2018")</f>
        <v>2018</v>
      </c>
      <c r="B2186" t="str">
        <f>T("FISICO                                            ")</f>
        <v xml:space="preserve">FISICO                                            </v>
      </c>
      <c r="C2186" t="str">
        <f>T("CARABANCHEL         ")</f>
        <v xml:space="preserve">CARABANCHEL         </v>
      </c>
      <c r="D2186" t="str">
        <f>T("SIN BARRIO          ")</f>
        <v xml:space="preserve">SIN BARRIO          </v>
      </c>
      <c r="E2186" t="str">
        <f>T("TU ")</f>
        <v xml:space="preserve">TU </v>
      </c>
      <c r="F2186" t="str">
        <f>T("TURISMOS       ")</f>
        <v xml:space="preserve">TURISMOS       </v>
      </c>
      <c r="G2186" t="str">
        <f>T("De 12 a 15,99 CABALLOS FISCALES                   ")</f>
        <v xml:space="preserve">De 12 a 15,99 CABALLOS FISCALES                   </v>
      </c>
      <c r="I2186">
        <v>6</v>
      </c>
    </row>
    <row r="2187" spans="1:9">
      <c r="A2187" t="str">
        <f>T("2018")</f>
        <v>2018</v>
      </c>
      <c r="B2187" t="str">
        <f>T("FISICO                                            ")</f>
        <v xml:space="preserve">FISICO                                            </v>
      </c>
      <c r="C2187" t="str">
        <f>T("CARABANCHEL         ")</f>
        <v xml:space="preserve">CARABANCHEL         </v>
      </c>
      <c r="D2187" t="str">
        <f>T("COMILLAS            ")</f>
        <v xml:space="preserve">COMILLAS            </v>
      </c>
      <c r="E2187" t="str">
        <f>T("TU ")</f>
        <v xml:space="preserve">TU </v>
      </c>
      <c r="F2187" t="str">
        <f>T("TURISMOS       ")</f>
        <v xml:space="preserve">TURISMOS       </v>
      </c>
      <c r="G2187" t="str">
        <f>T("De menos de 8 CABALLOS FISCALES                   ")</f>
        <v xml:space="preserve">De menos de 8 CABALLOS FISCALES                   </v>
      </c>
      <c r="I2187">
        <v>4</v>
      </c>
    </row>
    <row r="2188" spans="1:9">
      <c r="A2188" t="str">
        <f>T("2018")</f>
        <v>2018</v>
      </c>
      <c r="B2188" t="str">
        <f>T("FISICO                                            ")</f>
        <v xml:space="preserve">FISICO                                            </v>
      </c>
      <c r="C2188" t="str">
        <f>T("CARABANCHEL         ")</f>
        <v xml:space="preserve">CARABANCHEL         </v>
      </c>
      <c r="D2188" t="str">
        <f>T("COMILLAS            ")</f>
        <v xml:space="preserve">COMILLAS            </v>
      </c>
      <c r="E2188" t="str">
        <f>T("TU ")</f>
        <v xml:space="preserve">TU </v>
      </c>
      <c r="F2188" t="str">
        <f>T("TURISMOS       ")</f>
        <v xml:space="preserve">TURISMOS       </v>
      </c>
      <c r="G2188" t="str">
        <f>T("De 8 a 11,99 CABALLOS FISCALES                    ")</f>
        <v xml:space="preserve">De 8 a 11,99 CABALLOS FISCALES                    </v>
      </c>
      <c r="I2188">
        <v>68</v>
      </c>
    </row>
    <row r="2189" spans="1:9">
      <c r="A2189" t="str">
        <f>T("2018")</f>
        <v>2018</v>
      </c>
      <c r="B2189" t="str">
        <f>T("FISICO                                            ")</f>
        <v xml:space="preserve">FISICO                                            </v>
      </c>
      <c r="C2189" t="str">
        <f>T("CARABANCHEL         ")</f>
        <v xml:space="preserve">CARABANCHEL         </v>
      </c>
      <c r="D2189" t="str">
        <f>T("COMILLAS            ")</f>
        <v xml:space="preserve">COMILLAS            </v>
      </c>
      <c r="E2189" t="str">
        <f>T("TU ")</f>
        <v xml:space="preserve">TU </v>
      </c>
      <c r="F2189" t="str">
        <f>T("TURISMOS       ")</f>
        <v xml:space="preserve">TURISMOS       </v>
      </c>
      <c r="G2189" t="str">
        <f>T("De 12 a 15,99 CABALLOS FISCALES                   ")</f>
        <v xml:space="preserve">De 12 a 15,99 CABALLOS FISCALES                   </v>
      </c>
      <c r="I2189">
        <v>73</v>
      </c>
    </row>
    <row r="2190" spans="1:9">
      <c r="A2190" t="str">
        <f>T("2018")</f>
        <v>2018</v>
      </c>
      <c r="B2190" t="str">
        <f>T("FISICO                                            ")</f>
        <v xml:space="preserve">FISICO                                            </v>
      </c>
      <c r="C2190" t="str">
        <f>T("CARABANCHEL         ")</f>
        <v xml:space="preserve">CARABANCHEL         </v>
      </c>
      <c r="D2190" t="str">
        <f>T("COMILLAS            ")</f>
        <v xml:space="preserve">COMILLAS            </v>
      </c>
      <c r="E2190" t="str">
        <f>T("TU ")</f>
        <v xml:space="preserve">TU </v>
      </c>
      <c r="F2190" t="str">
        <f>T("TURISMOS       ")</f>
        <v xml:space="preserve">TURISMOS       </v>
      </c>
      <c r="G2190" t="str">
        <f>T("De 16 a 19,99 CABALLOS FISCALES                   ")</f>
        <v xml:space="preserve">De 16 a 19,99 CABALLOS FISCALES                   </v>
      </c>
      <c r="I2190">
        <v>11</v>
      </c>
    </row>
    <row r="2191" spans="1:9">
      <c r="A2191" t="str">
        <f>T("2018")</f>
        <v>2018</v>
      </c>
      <c r="B2191" t="str">
        <f>T("FISICO                                            ")</f>
        <v xml:space="preserve">FISICO                                            </v>
      </c>
      <c r="C2191" t="str">
        <f>T("CARABANCHEL         ")</f>
        <v xml:space="preserve">CARABANCHEL         </v>
      </c>
      <c r="D2191" t="str">
        <f>T("COMILLAS            ")</f>
        <v xml:space="preserve">COMILLAS            </v>
      </c>
      <c r="E2191" t="str">
        <f>T("TU ")</f>
        <v xml:space="preserve">TU </v>
      </c>
      <c r="F2191" t="str">
        <f>T("TURISMOS       ")</f>
        <v xml:space="preserve">TURISMOS       </v>
      </c>
      <c r="G2191" t="str">
        <f>T("De 20 CABALLOS FISCALES en adelante               ")</f>
        <v xml:space="preserve">De 20 CABALLOS FISCALES en adelante               </v>
      </c>
      <c r="I2191">
        <v>3</v>
      </c>
    </row>
    <row r="2192" spans="1:9">
      <c r="A2192" t="str">
        <f>T("2018")</f>
        <v>2018</v>
      </c>
      <c r="B2192" t="str">
        <f>T("FISICO                                            ")</f>
        <v xml:space="preserve">FISICO                                            </v>
      </c>
      <c r="C2192" t="str">
        <f>T("CARABANCHEL         ")</f>
        <v xml:space="preserve">CARABANCHEL         </v>
      </c>
      <c r="D2192" t="str">
        <f>T("OPAÑEL              ")</f>
        <v xml:space="preserve">OPAÑEL              </v>
      </c>
      <c r="E2192" t="str">
        <f>T("TU ")</f>
        <v xml:space="preserve">TU </v>
      </c>
      <c r="F2192" t="str">
        <f>T("TURISMOS       ")</f>
        <v xml:space="preserve">TURISMOS       </v>
      </c>
      <c r="G2192" t="str">
        <f>T("De menos de 8 CABALLOS FISCALES                   ")</f>
        <v xml:space="preserve">De menos de 8 CABALLOS FISCALES                   </v>
      </c>
      <c r="I2192">
        <v>6</v>
      </c>
    </row>
    <row r="2193" spans="1:9">
      <c r="A2193" t="str">
        <f>T("2018")</f>
        <v>2018</v>
      </c>
      <c r="B2193" t="str">
        <f>T("FISICO                                            ")</f>
        <v xml:space="preserve">FISICO                                            </v>
      </c>
      <c r="C2193" t="str">
        <f>T("CARABANCHEL         ")</f>
        <v xml:space="preserve">CARABANCHEL         </v>
      </c>
      <c r="D2193" t="str">
        <f>T("OPAÑEL              ")</f>
        <v xml:space="preserve">OPAÑEL              </v>
      </c>
      <c r="E2193" t="str">
        <f>T("TU ")</f>
        <v xml:space="preserve">TU </v>
      </c>
      <c r="F2193" t="str">
        <f>T("TURISMOS       ")</f>
        <v xml:space="preserve">TURISMOS       </v>
      </c>
      <c r="G2193" t="str">
        <f>T("De 8 a 11,99 CABALLOS FISCALES                    ")</f>
        <v xml:space="preserve">De 8 a 11,99 CABALLOS FISCALES                    </v>
      </c>
      <c r="I2193">
        <v>114</v>
      </c>
    </row>
    <row r="2194" spans="1:9">
      <c r="A2194" t="str">
        <f>T("2018")</f>
        <v>2018</v>
      </c>
      <c r="B2194" t="str">
        <f>T("FISICO                                            ")</f>
        <v xml:space="preserve">FISICO                                            </v>
      </c>
      <c r="C2194" t="str">
        <f>T("CARABANCHEL         ")</f>
        <v xml:space="preserve">CARABANCHEL         </v>
      </c>
      <c r="D2194" t="str">
        <f>T("OPAÑEL              ")</f>
        <v xml:space="preserve">OPAÑEL              </v>
      </c>
      <c r="E2194" t="str">
        <f>T("TU ")</f>
        <v xml:space="preserve">TU </v>
      </c>
      <c r="F2194" t="str">
        <f>T("TURISMOS       ")</f>
        <v xml:space="preserve">TURISMOS       </v>
      </c>
      <c r="G2194" t="str">
        <f>T("De 12 a 15,99 CABALLOS FISCALES                   ")</f>
        <v xml:space="preserve">De 12 a 15,99 CABALLOS FISCALES                   </v>
      </c>
      <c r="I2194">
        <v>100</v>
      </c>
    </row>
    <row r="2195" spans="1:9">
      <c r="A2195" t="str">
        <f>T("2018")</f>
        <v>2018</v>
      </c>
      <c r="B2195" t="str">
        <f>T("FISICO                                            ")</f>
        <v xml:space="preserve">FISICO                                            </v>
      </c>
      <c r="C2195" t="str">
        <f>T("CARABANCHEL         ")</f>
        <v xml:space="preserve">CARABANCHEL         </v>
      </c>
      <c r="D2195" t="str">
        <f>T("OPAÑEL              ")</f>
        <v xml:space="preserve">OPAÑEL              </v>
      </c>
      <c r="E2195" t="str">
        <f>T("TU ")</f>
        <v xml:space="preserve">TU </v>
      </c>
      <c r="F2195" t="str">
        <f>T("TURISMOS       ")</f>
        <v xml:space="preserve">TURISMOS       </v>
      </c>
      <c r="G2195" t="str">
        <f>T("De 16 a 19,99 CABALLOS FISCALES                   ")</f>
        <v xml:space="preserve">De 16 a 19,99 CABALLOS FISCALES                   </v>
      </c>
      <c r="I2195">
        <v>13</v>
      </c>
    </row>
    <row r="2196" spans="1:9">
      <c r="A2196" t="str">
        <f>T("2018")</f>
        <v>2018</v>
      </c>
      <c r="B2196" t="str">
        <f>T("FISICO                                            ")</f>
        <v xml:space="preserve">FISICO                                            </v>
      </c>
      <c r="C2196" t="str">
        <f>T("CARABANCHEL         ")</f>
        <v xml:space="preserve">CARABANCHEL         </v>
      </c>
      <c r="D2196" t="str">
        <f>T("OPAÑEL              ")</f>
        <v xml:space="preserve">OPAÑEL              </v>
      </c>
      <c r="E2196" t="str">
        <f>T("TU ")</f>
        <v xml:space="preserve">TU </v>
      </c>
      <c r="F2196" t="str">
        <f>T("TURISMOS       ")</f>
        <v xml:space="preserve">TURISMOS       </v>
      </c>
      <c r="G2196" t="str">
        <f>T("De 20 CABALLOS FISCALES en adelante               ")</f>
        <v xml:space="preserve">De 20 CABALLOS FISCALES en adelante               </v>
      </c>
      <c r="I2196">
        <v>2</v>
      </c>
    </row>
    <row r="2197" spans="1:9">
      <c r="A2197" t="str">
        <f>T("2018")</f>
        <v>2018</v>
      </c>
      <c r="B2197" t="str">
        <f>T("FISICO                                            ")</f>
        <v xml:space="preserve">FISICO                                            </v>
      </c>
      <c r="C2197" t="str">
        <f>T("CARABANCHEL         ")</f>
        <v xml:space="preserve">CARABANCHEL         </v>
      </c>
      <c r="D2197" t="str">
        <f>T("SAN ISIDRO          ")</f>
        <v xml:space="preserve">SAN ISIDRO          </v>
      </c>
      <c r="E2197" t="str">
        <f>T("TU ")</f>
        <v xml:space="preserve">TU </v>
      </c>
      <c r="F2197" t="str">
        <f>T("TURISMOS       ")</f>
        <v xml:space="preserve">TURISMOS       </v>
      </c>
      <c r="G2197" t="str">
        <f>T("De menos de 8 CABALLOS FISCALES                   ")</f>
        <v xml:space="preserve">De menos de 8 CABALLOS FISCALES                   </v>
      </c>
      <c r="I2197">
        <v>7</v>
      </c>
    </row>
    <row r="2198" spans="1:9">
      <c r="A2198" t="str">
        <f>T("2018")</f>
        <v>2018</v>
      </c>
      <c r="B2198" t="str">
        <f>T("FISICO                                            ")</f>
        <v xml:space="preserve">FISICO                                            </v>
      </c>
      <c r="C2198" t="str">
        <f>T("CARABANCHEL         ")</f>
        <v xml:space="preserve">CARABANCHEL         </v>
      </c>
      <c r="D2198" t="str">
        <f>T("SAN ISIDRO          ")</f>
        <v xml:space="preserve">SAN ISIDRO          </v>
      </c>
      <c r="E2198" t="str">
        <f>T("TU ")</f>
        <v xml:space="preserve">TU </v>
      </c>
      <c r="F2198" t="str">
        <f>T("TURISMOS       ")</f>
        <v xml:space="preserve">TURISMOS       </v>
      </c>
      <c r="G2198" t="str">
        <f>T("De 8 a 11,99 CABALLOS FISCALES                    ")</f>
        <v xml:space="preserve">De 8 a 11,99 CABALLOS FISCALES                    </v>
      </c>
      <c r="I2198">
        <v>130</v>
      </c>
    </row>
    <row r="2199" spans="1:9">
      <c r="A2199" t="str">
        <f>T("2018")</f>
        <v>2018</v>
      </c>
      <c r="B2199" t="str">
        <f>T("FISICO                                            ")</f>
        <v xml:space="preserve">FISICO                                            </v>
      </c>
      <c r="C2199" t="str">
        <f>T("CARABANCHEL         ")</f>
        <v xml:space="preserve">CARABANCHEL         </v>
      </c>
      <c r="D2199" t="str">
        <f>T("SAN ISIDRO          ")</f>
        <v xml:space="preserve">SAN ISIDRO          </v>
      </c>
      <c r="E2199" t="str">
        <f>T("TU ")</f>
        <v xml:space="preserve">TU </v>
      </c>
      <c r="F2199" t="str">
        <f>T("TURISMOS       ")</f>
        <v xml:space="preserve">TURISMOS       </v>
      </c>
      <c r="G2199" t="str">
        <f>T("De 12 a 15,99 CABALLOS FISCALES                   ")</f>
        <v xml:space="preserve">De 12 a 15,99 CABALLOS FISCALES                   </v>
      </c>
      <c r="I2199">
        <v>125</v>
      </c>
    </row>
    <row r="2200" spans="1:9">
      <c r="A2200" t="str">
        <f>T("2018")</f>
        <v>2018</v>
      </c>
      <c r="B2200" t="str">
        <f>T("FISICO                                            ")</f>
        <v xml:space="preserve">FISICO                                            </v>
      </c>
      <c r="C2200" t="str">
        <f>T("CARABANCHEL         ")</f>
        <v xml:space="preserve">CARABANCHEL         </v>
      </c>
      <c r="D2200" t="str">
        <f>T("SAN ISIDRO          ")</f>
        <v xml:space="preserve">SAN ISIDRO          </v>
      </c>
      <c r="E2200" t="str">
        <f>T("TU ")</f>
        <v xml:space="preserve">TU </v>
      </c>
      <c r="F2200" t="str">
        <f>T("TURISMOS       ")</f>
        <v xml:space="preserve">TURISMOS       </v>
      </c>
      <c r="G2200" t="str">
        <f>T("De 16 a 19,99 CABALLOS FISCALES                   ")</f>
        <v xml:space="preserve">De 16 a 19,99 CABALLOS FISCALES                   </v>
      </c>
      <c r="I2200">
        <v>10</v>
      </c>
    </row>
    <row r="2201" spans="1:9">
      <c r="A2201" t="str">
        <f>T("2018")</f>
        <v>2018</v>
      </c>
      <c r="B2201" t="str">
        <f>T("FISICO                                            ")</f>
        <v xml:space="preserve">FISICO                                            </v>
      </c>
      <c r="C2201" t="str">
        <f>T("CARABANCHEL         ")</f>
        <v xml:space="preserve">CARABANCHEL         </v>
      </c>
      <c r="D2201" t="str">
        <f>T("SAN ISIDRO          ")</f>
        <v xml:space="preserve">SAN ISIDRO          </v>
      </c>
      <c r="E2201" t="str">
        <f>T("TU ")</f>
        <v xml:space="preserve">TU </v>
      </c>
      <c r="F2201" t="str">
        <f>T("TURISMOS       ")</f>
        <v xml:space="preserve">TURISMOS       </v>
      </c>
      <c r="G2201" t="str">
        <f>T("De 20 CABALLOS FISCALES en adelante               ")</f>
        <v xml:space="preserve">De 20 CABALLOS FISCALES en adelante               </v>
      </c>
      <c r="I2201">
        <v>11</v>
      </c>
    </row>
    <row r="2202" spans="1:9">
      <c r="A2202" t="str">
        <f>T("2018")</f>
        <v>2018</v>
      </c>
      <c r="B2202" t="str">
        <f>T("FISICO                                            ")</f>
        <v xml:space="preserve">FISICO                                            </v>
      </c>
      <c r="C2202" t="str">
        <f>T("CARABANCHEL         ")</f>
        <v xml:space="preserve">CARABANCHEL         </v>
      </c>
      <c r="D2202" t="str">
        <f>T("VISTA ALEGRE        ")</f>
        <v xml:space="preserve">VISTA ALEGRE        </v>
      </c>
      <c r="E2202" t="str">
        <f>T("TU ")</f>
        <v xml:space="preserve">TU </v>
      </c>
      <c r="F2202" t="str">
        <f>T("TURISMOS       ")</f>
        <v xml:space="preserve">TURISMOS       </v>
      </c>
      <c r="G2202" t="str">
        <f>T("De menos de 8 CABALLOS FISCALES                   ")</f>
        <v xml:space="preserve">De menos de 8 CABALLOS FISCALES                   </v>
      </c>
      <c r="I2202">
        <v>5</v>
      </c>
    </row>
    <row r="2203" spans="1:9">
      <c r="A2203" t="str">
        <f>T("2018")</f>
        <v>2018</v>
      </c>
      <c r="B2203" t="str">
        <f>T("FISICO                                            ")</f>
        <v xml:space="preserve">FISICO                                            </v>
      </c>
      <c r="C2203" t="str">
        <f>T("CARABANCHEL         ")</f>
        <v xml:space="preserve">CARABANCHEL         </v>
      </c>
      <c r="D2203" t="str">
        <f>T("VISTA ALEGRE        ")</f>
        <v xml:space="preserve">VISTA ALEGRE        </v>
      </c>
      <c r="E2203" t="str">
        <f>T("TU ")</f>
        <v xml:space="preserve">TU </v>
      </c>
      <c r="F2203" t="str">
        <f>T("TURISMOS       ")</f>
        <v xml:space="preserve">TURISMOS       </v>
      </c>
      <c r="G2203" t="str">
        <f>T("De 8 a 11,99 CABALLOS FISCALES                    ")</f>
        <v xml:space="preserve">De 8 a 11,99 CABALLOS FISCALES                    </v>
      </c>
      <c r="I2203">
        <v>118</v>
      </c>
    </row>
    <row r="2204" spans="1:9">
      <c r="A2204" t="str">
        <f>T("2018")</f>
        <v>2018</v>
      </c>
      <c r="B2204" t="str">
        <f>T("FISICO                                            ")</f>
        <v xml:space="preserve">FISICO                                            </v>
      </c>
      <c r="C2204" t="str">
        <f>T("CARABANCHEL         ")</f>
        <v xml:space="preserve">CARABANCHEL         </v>
      </c>
      <c r="D2204" t="str">
        <f>T("VISTA ALEGRE        ")</f>
        <v xml:space="preserve">VISTA ALEGRE        </v>
      </c>
      <c r="E2204" t="str">
        <f>T("TU ")</f>
        <v xml:space="preserve">TU </v>
      </c>
      <c r="F2204" t="str">
        <f>T("TURISMOS       ")</f>
        <v xml:space="preserve">TURISMOS       </v>
      </c>
      <c r="G2204" t="str">
        <f>T("De 12 a 15,99 CABALLOS FISCALES                   ")</f>
        <v xml:space="preserve">De 12 a 15,99 CABALLOS FISCALES                   </v>
      </c>
      <c r="I2204">
        <v>129</v>
      </c>
    </row>
    <row r="2205" spans="1:9">
      <c r="A2205" t="str">
        <f>T("2018")</f>
        <v>2018</v>
      </c>
      <c r="B2205" t="str">
        <f>T("FISICO                                            ")</f>
        <v xml:space="preserve">FISICO                                            </v>
      </c>
      <c r="C2205" t="str">
        <f>T("CARABANCHEL         ")</f>
        <v xml:space="preserve">CARABANCHEL         </v>
      </c>
      <c r="D2205" t="str">
        <f>T("VISTA ALEGRE        ")</f>
        <v xml:space="preserve">VISTA ALEGRE        </v>
      </c>
      <c r="E2205" t="str">
        <f>T("TU ")</f>
        <v xml:space="preserve">TU </v>
      </c>
      <c r="F2205" t="str">
        <f>T("TURISMOS       ")</f>
        <v xml:space="preserve">TURISMOS       </v>
      </c>
      <c r="G2205" t="str">
        <f>T("De 16 a 19,99 CABALLOS FISCALES                   ")</f>
        <v xml:space="preserve">De 16 a 19,99 CABALLOS FISCALES                   </v>
      </c>
      <c r="I2205">
        <v>25</v>
      </c>
    </row>
    <row r="2206" spans="1:9">
      <c r="A2206" t="str">
        <f>T("2018")</f>
        <v>2018</v>
      </c>
      <c r="B2206" t="str">
        <f>T("FISICO                                            ")</f>
        <v xml:space="preserve">FISICO                                            </v>
      </c>
      <c r="C2206" t="str">
        <f>T("CARABANCHEL         ")</f>
        <v xml:space="preserve">CARABANCHEL         </v>
      </c>
      <c r="D2206" t="str">
        <f>T("VISTA ALEGRE        ")</f>
        <v xml:space="preserve">VISTA ALEGRE        </v>
      </c>
      <c r="E2206" t="str">
        <f>T("TU ")</f>
        <v xml:space="preserve">TU </v>
      </c>
      <c r="F2206" t="str">
        <f>T("TURISMOS       ")</f>
        <v xml:space="preserve">TURISMOS       </v>
      </c>
      <c r="G2206" t="str">
        <f>T("De 20 CABALLOS FISCALES en adelante               ")</f>
        <v xml:space="preserve">De 20 CABALLOS FISCALES en adelante               </v>
      </c>
      <c r="I2206">
        <v>6</v>
      </c>
    </row>
    <row r="2207" spans="1:9">
      <c r="A2207" t="str">
        <f>T("2018")</f>
        <v>2018</v>
      </c>
      <c r="B2207" t="str">
        <f>T("FISICO                                            ")</f>
        <v xml:space="preserve">FISICO                                            </v>
      </c>
      <c r="C2207" t="str">
        <f>T("CARABANCHEL         ")</f>
        <v xml:space="preserve">CARABANCHEL         </v>
      </c>
      <c r="D2207" t="str">
        <f>T("PUERTA BONITA       ")</f>
        <v xml:space="preserve">PUERTA BONITA       </v>
      </c>
      <c r="E2207" t="str">
        <f>T("TU ")</f>
        <v xml:space="preserve">TU </v>
      </c>
      <c r="F2207" t="str">
        <f>T("TURISMOS       ")</f>
        <v xml:space="preserve">TURISMOS       </v>
      </c>
      <c r="G2207" t="str">
        <f>T("De menos de 8 CABALLOS FISCALES                   ")</f>
        <v xml:space="preserve">De menos de 8 CABALLOS FISCALES                   </v>
      </c>
      <c r="I2207">
        <v>4</v>
      </c>
    </row>
    <row r="2208" spans="1:9">
      <c r="A2208" t="str">
        <f>T("2018")</f>
        <v>2018</v>
      </c>
      <c r="B2208" t="str">
        <f>T("FISICO                                            ")</f>
        <v xml:space="preserve">FISICO                                            </v>
      </c>
      <c r="C2208" t="str">
        <f>T("CARABANCHEL         ")</f>
        <v xml:space="preserve">CARABANCHEL         </v>
      </c>
      <c r="D2208" t="str">
        <f>T("PUERTA BONITA       ")</f>
        <v xml:space="preserve">PUERTA BONITA       </v>
      </c>
      <c r="E2208" t="str">
        <f>T("TU ")</f>
        <v xml:space="preserve">TU </v>
      </c>
      <c r="F2208" t="str">
        <f>T("TURISMOS       ")</f>
        <v xml:space="preserve">TURISMOS       </v>
      </c>
      <c r="G2208" t="str">
        <f>T("De 8 a 11,99 CABALLOS FISCALES                    ")</f>
        <v xml:space="preserve">De 8 a 11,99 CABALLOS FISCALES                    </v>
      </c>
      <c r="I2208">
        <v>113</v>
      </c>
    </row>
    <row r="2209" spans="1:9">
      <c r="A2209" t="str">
        <f>T("2018")</f>
        <v>2018</v>
      </c>
      <c r="B2209" t="str">
        <f>T("FISICO                                            ")</f>
        <v xml:space="preserve">FISICO                                            </v>
      </c>
      <c r="C2209" t="str">
        <f>T("CARABANCHEL         ")</f>
        <v xml:space="preserve">CARABANCHEL         </v>
      </c>
      <c r="D2209" t="str">
        <f>T("PUERTA BONITA       ")</f>
        <v xml:space="preserve">PUERTA BONITA       </v>
      </c>
      <c r="E2209" t="str">
        <f>T("TU ")</f>
        <v xml:space="preserve">TU </v>
      </c>
      <c r="F2209" t="str">
        <f>T("TURISMOS       ")</f>
        <v xml:space="preserve">TURISMOS       </v>
      </c>
      <c r="G2209" t="str">
        <f>T("De 12 a 15,99 CABALLOS FISCALES                   ")</f>
        <v xml:space="preserve">De 12 a 15,99 CABALLOS FISCALES                   </v>
      </c>
      <c r="I2209">
        <v>116</v>
      </c>
    </row>
    <row r="2210" spans="1:9">
      <c r="A2210" t="str">
        <f>T("2018")</f>
        <v>2018</v>
      </c>
      <c r="B2210" t="str">
        <f>T("FISICO                                            ")</f>
        <v xml:space="preserve">FISICO                                            </v>
      </c>
      <c r="C2210" t="str">
        <f>T("CARABANCHEL         ")</f>
        <v xml:space="preserve">CARABANCHEL         </v>
      </c>
      <c r="D2210" t="str">
        <f>T("PUERTA BONITA       ")</f>
        <v xml:space="preserve">PUERTA BONITA       </v>
      </c>
      <c r="E2210" t="str">
        <f>T("TU ")</f>
        <v xml:space="preserve">TU </v>
      </c>
      <c r="F2210" t="str">
        <f>T("TURISMOS       ")</f>
        <v xml:space="preserve">TURISMOS       </v>
      </c>
      <c r="G2210" t="str">
        <f>T("De 16 a 19,99 CABALLOS FISCALES                   ")</f>
        <v xml:space="preserve">De 16 a 19,99 CABALLOS FISCALES                   </v>
      </c>
      <c r="I2210">
        <v>8</v>
      </c>
    </row>
    <row r="2211" spans="1:9">
      <c r="A2211" t="str">
        <f>T("2018")</f>
        <v>2018</v>
      </c>
      <c r="B2211" t="str">
        <f>T("FISICO                                            ")</f>
        <v xml:space="preserve">FISICO                                            </v>
      </c>
      <c r="C2211" t="str">
        <f>T("CARABANCHEL         ")</f>
        <v xml:space="preserve">CARABANCHEL         </v>
      </c>
      <c r="D2211" t="str">
        <f>T("PUERTA BONITA       ")</f>
        <v xml:space="preserve">PUERTA BONITA       </v>
      </c>
      <c r="E2211" t="str">
        <f>T("TU ")</f>
        <v xml:space="preserve">TU </v>
      </c>
      <c r="F2211" t="str">
        <f>T("TURISMOS       ")</f>
        <v xml:space="preserve">TURISMOS       </v>
      </c>
      <c r="G2211" t="str">
        <f>T("De 20 CABALLOS FISCALES en adelante               ")</f>
        <v xml:space="preserve">De 20 CABALLOS FISCALES en adelante               </v>
      </c>
      <c r="I2211">
        <v>1</v>
      </c>
    </row>
    <row r="2212" spans="1:9">
      <c r="A2212" t="str">
        <f>T("2018")</f>
        <v>2018</v>
      </c>
      <c r="B2212" t="str">
        <f>T("FISICO                                            ")</f>
        <v xml:space="preserve">FISICO                                            </v>
      </c>
      <c r="C2212" t="str">
        <f>T("CARABANCHEL         ")</f>
        <v xml:space="preserve">CARABANCHEL         </v>
      </c>
      <c r="D2212" t="str">
        <f>T("BUENAVISTA          ")</f>
        <v xml:space="preserve">BUENAVISTA          </v>
      </c>
      <c r="E2212" t="str">
        <f>T("TU ")</f>
        <v xml:space="preserve">TU </v>
      </c>
      <c r="F2212" t="str">
        <f>T("TURISMOS       ")</f>
        <v xml:space="preserve">TURISMOS       </v>
      </c>
      <c r="G2212" t="str">
        <f>T("De menos de 8 CABALLOS FISCALES                   ")</f>
        <v xml:space="preserve">De menos de 8 CABALLOS FISCALES                   </v>
      </c>
      <c r="I2212">
        <v>14</v>
      </c>
    </row>
    <row r="2213" spans="1:9">
      <c r="A2213" t="str">
        <f>T("2018")</f>
        <v>2018</v>
      </c>
      <c r="B2213" t="str">
        <f>T("FISICO                                            ")</f>
        <v xml:space="preserve">FISICO                                            </v>
      </c>
      <c r="C2213" t="str">
        <f>T("CARABANCHEL         ")</f>
        <v xml:space="preserve">CARABANCHEL         </v>
      </c>
      <c r="D2213" t="str">
        <f>T("BUENAVISTA          ")</f>
        <v xml:space="preserve">BUENAVISTA          </v>
      </c>
      <c r="E2213" t="str">
        <f>T("TU ")</f>
        <v xml:space="preserve">TU </v>
      </c>
      <c r="F2213" t="str">
        <f>T("TURISMOS       ")</f>
        <v xml:space="preserve">TURISMOS       </v>
      </c>
      <c r="G2213" t="str">
        <f>T("De 8 a 11,99 CABALLOS FISCALES                    ")</f>
        <v xml:space="preserve">De 8 a 11,99 CABALLOS FISCALES                    </v>
      </c>
      <c r="I2213">
        <v>115</v>
      </c>
    </row>
    <row r="2214" spans="1:9">
      <c r="A2214" t="str">
        <f>T("2018")</f>
        <v>2018</v>
      </c>
      <c r="B2214" t="str">
        <f>T("FISICO                                            ")</f>
        <v xml:space="preserve">FISICO                                            </v>
      </c>
      <c r="C2214" t="str">
        <f>T("CARABANCHEL         ")</f>
        <v xml:space="preserve">CARABANCHEL         </v>
      </c>
      <c r="D2214" t="str">
        <f>T("BUENAVISTA          ")</f>
        <v xml:space="preserve">BUENAVISTA          </v>
      </c>
      <c r="E2214" t="str">
        <f>T("TU ")</f>
        <v xml:space="preserve">TU </v>
      </c>
      <c r="F2214" t="str">
        <f>T("TURISMOS       ")</f>
        <v xml:space="preserve">TURISMOS       </v>
      </c>
      <c r="G2214" t="str">
        <f>T("De 12 a 15,99 CABALLOS FISCALES                   ")</f>
        <v xml:space="preserve">De 12 a 15,99 CABALLOS FISCALES                   </v>
      </c>
      <c r="I2214">
        <v>139</v>
      </c>
    </row>
    <row r="2215" spans="1:9">
      <c r="A2215" t="str">
        <f>T("2018")</f>
        <v>2018</v>
      </c>
      <c r="B2215" t="str">
        <f>T("FISICO                                            ")</f>
        <v xml:space="preserve">FISICO                                            </v>
      </c>
      <c r="C2215" t="str">
        <f>T("CARABANCHEL         ")</f>
        <v xml:space="preserve">CARABANCHEL         </v>
      </c>
      <c r="D2215" t="str">
        <f>T("BUENAVISTA          ")</f>
        <v xml:space="preserve">BUENAVISTA          </v>
      </c>
      <c r="E2215" t="str">
        <f>T("TU ")</f>
        <v xml:space="preserve">TU </v>
      </c>
      <c r="F2215" t="str">
        <f>T("TURISMOS       ")</f>
        <v xml:space="preserve">TURISMOS       </v>
      </c>
      <c r="G2215" t="str">
        <f>T("De 16 a 19,99 CABALLOS FISCALES                   ")</f>
        <v xml:space="preserve">De 16 a 19,99 CABALLOS FISCALES                   </v>
      </c>
      <c r="I2215">
        <v>17</v>
      </c>
    </row>
    <row r="2216" spans="1:9">
      <c r="A2216" t="str">
        <f>T("2018")</f>
        <v>2018</v>
      </c>
      <c r="B2216" t="str">
        <f>T("FISICO                                            ")</f>
        <v xml:space="preserve">FISICO                                            </v>
      </c>
      <c r="C2216" t="str">
        <f>T("CARABANCHEL         ")</f>
        <v xml:space="preserve">CARABANCHEL         </v>
      </c>
      <c r="D2216" t="str">
        <f>T("BUENAVISTA          ")</f>
        <v xml:space="preserve">BUENAVISTA          </v>
      </c>
      <c r="E2216" t="str">
        <f>T("TU ")</f>
        <v xml:space="preserve">TU </v>
      </c>
      <c r="F2216" t="str">
        <f>T("TURISMOS       ")</f>
        <v xml:space="preserve">TURISMOS       </v>
      </c>
      <c r="G2216" t="str">
        <f>T("De 20 CABALLOS FISCALES en adelante               ")</f>
        <v xml:space="preserve">De 20 CABALLOS FISCALES en adelante               </v>
      </c>
      <c r="I2216">
        <v>5</v>
      </c>
    </row>
    <row r="2217" spans="1:9">
      <c r="A2217" t="str">
        <f>T("2018")</f>
        <v>2018</v>
      </c>
      <c r="B2217" t="str">
        <f>T("FISICO                                            ")</f>
        <v xml:space="preserve">FISICO                                            </v>
      </c>
      <c r="C2217" t="str">
        <f>T("CARABANCHEL         ")</f>
        <v xml:space="preserve">CARABANCHEL         </v>
      </c>
      <c r="D2217" t="str">
        <f>T("ABRANTES            ")</f>
        <v xml:space="preserve">ABRANTES            </v>
      </c>
      <c r="E2217" t="str">
        <f>T("TU ")</f>
        <v xml:space="preserve">TU </v>
      </c>
      <c r="F2217" t="str">
        <f>T("TURISMOS       ")</f>
        <v xml:space="preserve">TURISMOS       </v>
      </c>
      <c r="G2217" t="str">
        <f>T("De menos de 8 CABALLOS FISCALES                   ")</f>
        <v xml:space="preserve">De menos de 8 CABALLOS FISCALES                   </v>
      </c>
      <c r="I2217">
        <v>7</v>
      </c>
    </row>
    <row r="2218" spans="1:9">
      <c r="A2218" t="str">
        <f>T("2018")</f>
        <v>2018</v>
      </c>
      <c r="B2218" t="str">
        <f>T("FISICO                                            ")</f>
        <v xml:space="preserve">FISICO                                            </v>
      </c>
      <c r="C2218" t="str">
        <f>T("CARABANCHEL         ")</f>
        <v xml:space="preserve">CARABANCHEL         </v>
      </c>
      <c r="D2218" t="str">
        <f>T("ABRANTES            ")</f>
        <v xml:space="preserve">ABRANTES            </v>
      </c>
      <c r="E2218" t="str">
        <f>T("TU ")</f>
        <v xml:space="preserve">TU </v>
      </c>
      <c r="F2218" t="str">
        <f>T("TURISMOS       ")</f>
        <v xml:space="preserve">TURISMOS       </v>
      </c>
      <c r="G2218" t="str">
        <f>T("De 8 a 11,99 CABALLOS FISCALES                    ")</f>
        <v xml:space="preserve">De 8 a 11,99 CABALLOS FISCALES                    </v>
      </c>
      <c r="I2218">
        <v>98</v>
      </c>
    </row>
    <row r="2219" spans="1:9">
      <c r="A2219" t="str">
        <f>T("2018")</f>
        <v>2018</v>
      </c>
      <c r="B2219" t="str">
        <f>T("FISICO                                            ")</f>
        <v xml:space="preserve">FISICO                                            </v>
      </c>
      <c r="C2219" t="str">
        <f>T("CARABANCHEL         ")</f>
        <v xml:space="preserve">CARABANCHEL         </v>
      </c>
      <c r="D2219" t="str">
        <f>T("ABRANTES            ")</f>
        <v xml:space="preserve">ABRANTES            </v>
      </c>
      <c r="E2219" t="str">
        <f>T("TU ")</f>
        <v xml:space="preserve">TU </v>
      </c>
      <c r="F2219" t="str">
        <f>T("TURISMOS       ")</f>
        <v xml:space="preserve">TURISMOS       </v>
      </c>
      <c r="G2219" t="str">
        <f>T("De 12 a 15,99 CABALLOS FISCALES                   ")</f>
        <v xml:space="preserve">De 12 a 15,99 CABALLOS FISCALES                   </v>
      </c>
      <c r="I2219">
        <v>85</v>
      </c>
    </row>
    <row r="2220" spans="1:9">
      <c r="A2220" t="str">
        <f>T("2018")</f>
        <v>2018</v>
      </c>
      <c r="B2220" t="str">
        <f>T("FISICO                                            ")</f>
        <v xml:space="preserve">FISICO                                            </v>
      </c>
      <c r="C2220" t="str">
        <f>T("CARABANCHEL         ")</f>
        <v xml:space="preserve">CARABANCHEL         </v>
      </c>
      <c r="D2220" t="str">
        <f>T("ABRANTES            ")</f>
        <v xml:space="preserve">ABRANTES            </v>
      </c>
      <c r="E2220" t="str">
        <f>T("TU ")</f>
        <v xml:space="preserve">TU </v>
      </c>
      <c r="F2220" t="str">
        <f>T("TURISMOS       ")</f>
        <v xml:space="preserve">TURISMOS       </v>
      </c>
      <c r="G2220" t="str">
        <f>T("De 16 a 19,99 CABALLOS FISCALES                   ")</f>
        <v xml:space="preserve">De 16 a 19,99 CABALLOS FISCALES                   </v>
      </c>
      <c r="I2220">
        <v>9</v>
      </c>
    </row>
    <row r="2221" spans="1:9">
      <c r="A2221" t="str">
        <f>T("2018")</f>
        <v>2018</v>
      </c>
      <c r="B2221" t="str">
        <f>T("FISICO                                            ")</f>
        <v xml:space="preserve">FISICO                                            </v>
      </c>
      <c r="C2221" t="str">
        <f>T("CARABANCHEL         ")</f>
        <v xml:space="preserve">CARABANCHEL         </v>
      </c>
      <c r="D2221" t="str">
        <f>T("ABRANTES            ")</f>
        <v xml:space="preserve">ABRANTES            </v>
      </c>
      <c r="E2221" t="str">
        <f>T("TU ")</f>
        <v xml:space="preserve">TU </v>
      </c>
      <c r="F2221" t="str">
        <f>T("TURISMOS       ")</f>
        <v xml:space="preserve">TURISMOS       </v>
      </c>
      <c r="G2221" t="str">
        <f>T("De 20 CABALLOS FISCALES en adelante               ")</f>
        <v xml:space="preserve">De 20 CABALLOS FISCALES en adelante               </v>
      </c>
      <c r="I2221">
        <v>4</v>
      </c>
    </row>
    <row r="2222" spans="1:9">
      <c r="A2222" t="str">
        <f>T("2018")</f>
        <v>2018</v>
      </c>
      <c r="B2222" t="str">
        <f>T("JURIDICO                                          ")</f>
        <v xml:space="preserve">JURIDICO                                          </v>
      </c>
      <c r="C2222" t="str">
        <f>T("CARABANCHEL         ")</f>
        <v xml:space="preserve">CARABANCHEL         </v>
      </c>
      <c r="D2222" t="str">
        <f>T("COMILLAS            ")</f>
        <v xml:space="preserve">COMILLAS            </v>
      </c>
      <c r="E2222" t="str">
        <f>T("TU ")</f>
        <v xml:space="preserve">TU </v>
      </c>
      <c r="F2222" t="str">
        <f>T("TURISMOS       ")</f>
        <v xml:space="preserve">TURISMOS       </v>
      </c>
      <c r="G2222" t="str">
        <f>T("De 8 a 11,99 CABALLOS FISCALES                    ")</f>
        <v xml:space="preserve">De 8 a 11,99 CABALLOS FISCALES                    </v>
      </c>
      <c r="I2222">
        <v>6</v>
      </c>
    </row>
    <row r="2223" spans="1:9">
      <c r="A2223" t="str">
        <f>T("2018")</f>
        <v>2018</v>
      </c>
      <c r="B2223" t="str">
        <f>T("JURIDICO                                          ")</f>
        <v xml:space="preserve">JURIDICO                                          </v>
      </c>
      <c r="C2223" t="str">
        <f>T("CARABANCHEL         ")</f>
        <v xml:space="preserve">CARABANCHEL         </v>
      </c>
      <c r="D2223" t="str">
        <f>T("COMILLAS            ")</f>
        <v xml:space="preserve">COMILLAS            </v>
      </c>
      <c r="E2223" t="str">
        <f>T("TU ")</f>
        <v xml:space="preserve">TU </v>
      </c>
      <c r="F2223" t="str">
        <f>T("TURISMOS       ")</f>
        <v xml:space="preserve">TURISMOS       </v>
      </c>
      <c r="G2223" t="str">
        <f>T("De 12 a 15,99 CABALLOS FISCALES                   ")</f>
        <v xml:space="preserve">De 12 a 15,99 CABALLOS FISCALES                   </v>
      </c>
      <c r="I2223">
        <v>10</v>
      </c>
    </row>
    <row r="2224" spans="1:9">
      <c r="A2224" t="str">
        <f>T("2018")</f>
        <v>2018</v>
      </c>
      <c r="B2224" t="str">
        <f>T("JURIDICO                                          ")</f>
        <v xml:space="preserve">JURIDICO                                          </v>
      </c>
      <c r="C2224" t="str">
        <f>T("CARABANCHEL         ")</f>
        <v xml:space="preserve">CARABANCHEL         </v>
      </c>
      <c r="D2224" t="str">
        <f>T("COMILLAS            ")</f>
        <v xml:space="preserve">COMILLAS            </v>
      </c>
      <c r="E2224" t="str">
        <f>T("TU ")</f>
        <v xml:space="preserve">TU </v>
      </c>
      <c r="F2224" t="str">
        <f>T("TURISMOS       ")</f>
        <v xml:space="preserve">TURISMOS       </v>
      </c>
      <c r="G2224" t="str">
        <f>T("De 16 a 19,99 CABALLOS FISCALES                   ")</f>
        <v xml:space="preserve">De 16 a 19,99 CABALLOS FISCALES                   </v>
      </c>
      <c r="I2224">
        <v>4</v>
      </c>
    </row>
    <row r="2225" spans="1:9">
      <c r="A2225" t="str">
        <f>T("2018")</f>
        <v>2018</v>
      </c>
      <c r="B2225" t="str">
        <f>T("JURIDICO                                          ")</f>
        <v xml:space="preserve">JURIDICO                                          </v>
      </c>
      <c r="C2225" t="str">
        <f>T("CARABANCHEL         ")</f>
        <v xml:space="preserve">CARABANCHEL         </v>
      </c>
      <c r="D2225" t="str">
        <f>T("OPAÑEL              ")</f>
        <v xml:space="preserve">OPAÑEL              </v>
      </c>
      <c r="E2225" t="str">
        <f>T("TU ")</f>
        <v xml:space="preserve">TU </v>
      </c>
      <c r="F2225" t="str">
        <f>T("TURISMOS       ")</f>
        <v xml:space="preserve">TURISMOS       </v>
      </c>
      <c r="G2225" t="str">
        <f>T("De menos de 8 CABALLOS FISCALES                   ")</f>
        <v xml:space="preserve">De menos de 8 CABALLOS FISCALES                   </v>
      </c>
      <c r="I2225">
        <v>1</v>
      </c>
    </row>
    <row r="2226" spans="1:9">
      <c r="A2226" t="str">
        <f>T("2018")</f>
        <v>2018</v>
      </c>
      <c r="B2226" t="str">
        <f>T("JURIDICO                                          ")</f>
        <v xml:space="preserve">JURIDICO                                          </v>
      </c>
      <c r="C2226" t="str">
        <f>T("CARABANCHEL         ")</f>
        <v xml:space="preserve">CARABANCHEL         </v>
      </c>
      <c r="D2226" t="str">
        <f>T("OPAÑEL              ")</f>
        <v xml:space="preserve">OPAÑEL              </v>
      </c>
      <c r="E2226" t="str">
        <f>T("TU ")</f>
        <v xml:space="preserve">TU </v>
      </c>
      <c r="F2226" t="str">
        <f>T("TURISMOS       ")</f>
        <v xml:space="preserve">TURISMOS       </v>
      </c>
      <c r="G2226" t="str">
        <f>T("De 8 a 11,99 CABALLOS FISCALES                    ")</f>
        <v xml:space="preserve">De 8 a 11,99 CABALLOS FISCALES                    </v>
      </c>
      <c r="I2226">
        <v>3</v>
      </c>
    </row>
    <row r="2227" spans="1:9">
      <c r="A2227" t="str">
        <f>T("2018")</f>
        <v>2018</v>
      </c>
      <c r="B2227" t="str">
        <f>T("JURIDICO                                          ")</f>
        <v xml:space="preserve">JURIDICO                                          </v>
      </c>
      <c r="C2227" t="str">
        <f>T("CARABANCHEL         ")</f>
        <v xml:space="preserve">CARABANCHEL         </v>
      </c>
      <c r="D2227" t="str">
        <f>T("OPAÑEL              ")</f>
        <v xml:space="preserve">OPAÑEL              </v>
      </c>
      <c r="E2227" t="str">
        <f>T("TU ")</f>
        <v xml:space="preserve">TU </v>
      </c>
      <c r="F2227" t="str">
        <f>T("TURISMOS       ")</f>
        <v xml:space="preserve">TURISMOS       </v>
      </c>
      <c r="G2227" t="str">
        <f>T("De 12 a 15,99 CABALLOS FISCALES                   ")</f>
        <v xml:space="preserve">De 12 a 15,99 CABALLOS FISCALES                   </v>
      </c>
      <c r="I2227">
        <v>4</v>
      </c>
    </row>
    <row r="2228" spans="1:9">
      <c r="A2228" t="str">
        <f>T("2018")</f>
        <v>2018</v>
      </c>
      <c r="B2228" t="str">
        <f>T("JURIDICO                                          ")</f>
        <v xml:space="preserve">JURIDICO                                          </v>
      </c>
      <c r="C2228" t="str">
        <f>T("CARABANCHEL         ")</f>
        <v xml:space="preserve">CARABANCHEL         </v>
      </c>
      <c r="D2228" t="str">
        <f>T("OPAÑEL              ")</f>
        <v xml:space="preserve">OPAÑEL              </v>
      </c>
      <c r="E2228" t="str">
        <f>T("TU ")</f>
        <v xml:space="preserve">TU </v>
      </c>
      <c r="F2228" t="str">
        <f>T("TURISMOS       ")</f>
        <v xml:space="preserve">TURISMOS       </v>
      </c>
      <c r="G2228" t="str">
        <f>T("De 16 a 19,99 CABALLOS FISCALES                   ")</f>
        <v xml:space="preserve">De 16 a 19,99 CABALLOS FISCALES                   </v>
      </c>
      <c r="I2228">
        <v>2</v>
      </c>
    </row>
    <row r="2229" spans="1:9">
      <c r="A2229" t="str">
        <f>T("2018")</f>
        <v>2018</v>
      </c>
      <c r="B2229" t="str">
        <f>T("JURIDICO                                          ")</f>
        <v xml:space="preserve">JURIDICO                                          </v>
      </c>
      <c r="C2229" t="str">
        <f>T("CARABANCHEL         ")</f>
        <v xml:space="preserve">CARABANCHEL         </v>
      </c>
      <c r="D2229" t="str">
        <f>T("SAN ISIDRO          ")</f>
        <v xml:space="preserve">SAN ISIDRO          </v>
      </c>
      <c r="E2229" t="str">
        <f>T("TU ")</f>
        <v xml:space="preserve">TU </v>
      </c>
      <c r="F2229" t="str">
        <f>T("TURISMOS       ")</f>
        <v xml:space="preserve">TURISMOS       </v>
      </c>
      <c r="G2229" t="str">
        <f>T("De menos de 8 CABALLOS FISCALES                   ")</f>
        <v xml:space="preserve">De menos de 8 CABALLOS FISCALES                   </v>
      </c>
      <c r="I2229">
        <v>1</v>
      </c>
    </row>
    <row r="2230" spans="1:9">
      <c r="A2230" t="str">
        <f>T("2018")</f>
        <v>2018</v>
      </c>
      <c r="B2230" t="str">
        <f>T("JURIDICO                                          ")</f>
        <v xml:space="preserve">JURIDICO                                          </v>
      </c>
      <c r="C2230" t="str">
        <f>T("CARABANCHEL         ")</f>
        <v xml:space="preserve">CARABANCHEL         </v>
      </c>
      <c r="D2230" t="str">
        <f>T("SAN ISIDRO          ")</f>
        <v xml:space="preserve">SAN ISIDRO          </v>
      </c>
      <c r="E2230" t="str">
        <f>T("TU ")</f>
        <v xml:space="preserve">TU </v>
      </c>
      <c r="F2230" t="str">
        <f>T("TURISMOS       ")</f>
        <v xml:space="preserve">TURISMOS       </v>
      </c>
      <c r="G2230" t="str">
        <f>T("De 8 a 11,99 CABALLOS FISCALES                    ")</f>
        <v xml:space="preserve">De 8 a 11,99 CABALLOS FISCALES                    </v>
      </c>
      <c r="I2230">
        <v>8</v>
      </c>
    </row>
    <row r="2231" spans="1:9">
      <c r="A2231" t="str">
        <f>T("2018")</f>
        <v>2018</v>
      </c>
      <c r="B2231" t="str">
        <f>T("JURIDICO                                          ")</f>
        <v xml:space="preserve">JURIDICO                                          </v>
      </c>
      <c r="C2231" t="str">
        <f>T("CARABANCHEL         ")</f>
        <v xml:space="preserve">CARABANCHEL         </v>
      </c>
      <c r="D2231" t="str">
        <f>T("SAN ISIDRO          ")</f>
        <v xml:space="preserve">SAN ISIDRO          </v>
      </c>
      <c r="E2231" t="str">
        <f>T("TU ")</f>
        <v xml:space="preserve">TU </v>
      </c>
      <c r="F2231" t="str">
        <f>T("TURISMOS       ")</f>
        <v xml:space="preserve">TURISMOS       </v>
      </c>
      <c r="G2231" t="str">
        <f>T("De 12 a 15,99 CABALLOS FISCALES                   ")</f>
        <v xml:space="preserve">De 12 a 15,99 CABALLOS FISCALES                   </v>
      </c>
      <c r="I2231">
        <v>8</v>
      </c>
    </row>
    <row r="2232" spans="1:9">
      <c r="A2232" t="str">
        <f>T("2018")</f>
        <v>2018</v>
      </c>
      <c r="B2232" t="str">
        <f>T("JURIDICO                                          ")</f>
        <v xml:space="preserve">JURIDICO                                          </v>
      </c>
      <c r="C2232" t="str">
        <f>T("CARABANCHEL         ")</f>
        <v xml:space="preserve">CARABANCHEL         </v>
      </c>
      <c r="D2232" t="str">
        <f>T("SAN ISIDRO          ")</f>
        <v xml:space="preserve">SAN ISIDRO          </v>
      </c>
      <c r="E2232" t="str">
        <f>T("TU ")</f>
        <v xml:space="preserve">TU </v>
      </c>
      <c r="F2232" t="str">
        <f>T("TURISMOS       ")</f>
        <v xml:space="preserve">TURISMOS       </v>
      </c>
      <c r="G2232" t="str">
        <f>T("De 16 a 19,99 CABALLOS FISCALES                   ")</f>
        <v xml:space="preserve">De 16 a 19,99 CABALLOS FISCALES                   </v>
      </c>
      <c r="I2232">
        <v>4</v>
      </c>
    </row>
    <row r="2233" spans="1:9">
      <c r="A2233" t="str">
        <f>T("2018")</f>
        <v>2018</v>
      </c>
      <c r="B2233" t="str">
        <f>T("JURIDICO                                          ")</f>
        <v xml:space="preserve">JURIDICO                                          </v>
      </c>
      <c r="C2233" t="str">
        <f>T("CARABANCHEL         ")</f>
        <v xml:space="preserve">CARABANCHEL         </v>
      </c>
      <c r="D2233" t="str">
        <f>T("VISTA ALEGRE        ")</f>
        <v xml:space="preserve">VISTA ALEGRE        </v>
      </c>
      <c r="E2233" t="str">
        <f>T("TU ")</f>
        <v xml:space="preserve">TU </v>
      </c>
      <c r="F2233" t="str">
        <f>T("TURISMOS       ")</f>
        <v xml:space="preserve">TURISMOS       </v>
      </c>
      <c r="G2233" t="str">
        <f>T("De 8 a 11,99 CABALLOS FISCALES                    ")</f>
        <v xml:space="preserve">De 8 a 11,99 CABALLOS FISCALES                    </v>
      </c>
      <c r="I2233">
        <v>7</v>
      </c>
    </row>
    <row r="2234" spans="1:9">
      <c r="A2234" t="str">
        <f>T("2018")</f>
        <v>2018</v>
      </c>
      <c r="B2234" t="str">
        <f>T("JURIDICO                                          ")</f>
        <v xml:space="preserve">JURIDICO                                          </v>
      </c>
      <c r="C2234" t="str">
        <f>T("CARABANCHEL         ")</f>
        <v xml:space="preserve">CARABANCHEL         </v>
      </c>
      <c r="D2234" t="str">
        <f>T("VISTA ALEGRE        ")</f>
        <v xml:space="preserve">VISTA ALEGRE        </v>
      </c>
      <c r="E2234" t="str">
        <f>T("TU ")</f>
        <v xml:space="preserve">TU </v>
      </c>
      <c r="F2234" t="str">
        <f>T("TURISMOS       ")</f>
        <v xml:space="preserve">TURISMOS       </v>
      </c>
      <c r="G2234" t="str">
        <f>T("De 12 a 15,99 CABALLOS FISCALES                   ")</f>
        <v xml:space="preserve">De 12 a 15,99 CABALLOS FISCALES                   </v>
      </c>
      <c r="I2234">
        <v>12</v>
      </c>
    </row>
    <row r="2235" spans="1:9">
      <c r="A2235" t="str">
        <f>T("2018")</f>
        <v>2018</v>
      </c>
      <c r="B2235" t="str">
        <f>T("JURIDICO                                          ")</f>
        <v xml:space="preserve">JURIDICO                                          </v>
      </c>
      <c r="C2235" t="str">
        <f>T("CARABANCHEL         ")</f>
        <v xml:space="preserve">CARABANCHEL         </v>
      </c>
      <c r="D2235" t="str">
        <f>T("VISTA ALEGRE        ")</f>
        <v xml:space="preserve">VISTA ALEGRE        </v>
      </c>
      <c r="E2235" t="str">
        <f>T("TU ")</f>
        <v xml:space="preserve">TU </v>
      </c>
      <c r="F2235" t="str">
        <f>T("TURISMOS       ")</f>
        <v xml:space="preserve">TURISMOS       </v>
      </c>
      <c r="G2235" t="str">
        <f>T("De 16 a 19,99 CABALLOS FISCALES                   ")</f>
        <v xml:space="preserve">De 16 a 19,99 CABALLOS FISCALES                   </v>
      </c>
      <c r="I2235">
        <v>2</v>
      </c>
    </row>
    <row r="2236" spans="1:9">
      <c r="A2236" t="str">
        <f>T("2018")</f>
        <v>2018</v>
      </c>
      <c r="B2236" t="str">
        <f>T("JURIDICO                                          ")</f>
        <v xml:space="preserve">JURIDICO                                          </v>
      </c>
      <c r="C2236" t="str">
        <f>T("CARABANCHEL         ")</f>
        <v xml:space="preserve">CARABANCHEL         </v>
      </c>
      <c r="D2236" t="str">
        <f>T("PUERTA BONITA       ")</f>
        <v xml:space="preserve">PUERTA BONITA       </v>
      </c>
      <c r="E2236" t="str">
        <f>T("TU ")</f>
        <v xml:space="preserve">TU </v>
      </c>
      <c r="F2236" t="str">
        <f>T("TURISMOS       ")</f>
        <v xml:space="preserve">TURISMOS       </v>
      </c>
      <c r="G2236" t="str">
        <f>T("De menos de 8 CABALLOS FISCALES                   ")</f>
        <v xml:space="preserve">De menos de 8 CABALLOS FISCALES                   </v>
      </c>
      <c r="I2236">
        <v>1</v>
      </c>
    </row>
    <row r="2237" spans="1:9">
      <c r="A2237" t="str">
        <f>T("2018")</f>
        <v>2018</v>
      </c>
      <c r="B2237" t="str">
        <f>T("JURIDICO                                          ")</f>
        <v xml:space="preserve">JURIDICO                                          </v>
      </c>
      <c r="C2237" t="str">
        <f>T("CARABANCHEL         ")</f>
        <v xml:space="preserve">CARABANCHEL         </v>
      </c>
      <c r="D2237" t="str">
        <f>T("PUERTA BONITA       ")</f>
        <v xml:space="preserve">PUERTA BONITA       </v>
      </c>
      <c r="E2237" t="str">
        <f>T("TU ")</f>
        <v xml:space="preserve">TU </v>
      </c>
      <c r="F2237" t="str">
        <f>T("TURISMOS       ")</f>
        <v xml:space="preserve">TURISMOS       </v>
      </c>
      <c r="G2237" t="str">
        <f>T("De 8 a 11,99 CABALLOS FISCALES                    ")</f>
        <v xml:space="preserve">De 8 a 11,99 CABALLOS FISCALES                    </v>
      </c>
      <c r="I2237">
        <v>3</v>
      </c>
    </row>
    <row r="2238" spans="1:9">
      <c r="A2238" t="str">
        <f>T("2018")</f>
        <v>2018</v>
      </c>
      <c r="B2238" t="str">
        <f>T("JURIDICO                                          ")</f>
        <v xml:space="preserve">JURIDICO                                          </v>
      </c>
      <c r="C2238" t="str">
        <f>T("CARABANCHEL         ")</f>
        <v xml:space="preserve">CARABANCHEL         </v>
      </c>
      <c r="D2238" t="str">
        <f>T("PUERTA BONITA       ")</f>
        <v xml:space="preserve">PUERTA BONITA       </v>
      </c>
      <c r="E2238" t="str">
        <f>T("TU ")</f>
        <v xml:space="preserve">TU </v>
      </c>
      <c r="F2238" t="str">
        <f>T("TURISMOS       ")</f>
        <v xml:space="preserve">TURISMOS       </v>
      </c>
      <c r="G2238" t="str">
        <f>T("De 12 a 15,99 CABALLOS FISCALES                   ")</f>
        <v xml:space="preserve">De 12 a 15,99 CABALLOS FISCALES                   </v>
      </c>
      <c r="I2238">
        <v>4</v>
      </c>
    </row>
    <row r="2239" spans="1:9">
      <c r="A2239" t="str">
        <f>T("2018")</f>
        <v>2018</v>
      </c>
      <c r="B2239" t="str">
        <f>T("JURIDICO                                          ")</f>
        <v xml:space="preserve">JURIDICO                                          </v>
      </c>
      <c r="C2239" t="str">
        <f>T("CARABANCHEL         ")</f>
        <v xml:space="preserve">CARABANCHEL         </v>
      </c>
      <c r="D2239" t="str">
        <f>T("PUERTA BONITA       ")</f>
        <v xml:space="preserve">PUERTA BONITA       </v>
      </c>
      <c r="E2239" t="str">
        <f>T("TU ")</f>
        <v xml:space="preserve">TU </v>
      </c>
      <c r="F2239" t="str">
        <f>T("TURISMOS       ")</f>
        <v xml:space="preserve">TURISMOS       </v>
      </c>
      <c r="G2239" t="str">
        <f>T("De 16 a 19,99 CABALLOS FISCALES                   ")</f>
        <v xml:space="preserve">De 16 a 19,99 CABALLOS FISCALES                   </v>
      </c>
      <c r="I2239">
        <v>1</v>
      </c>
    </row>
    <row r="2240" spans="1:9">
      <c r="A2240" t="str">
        <f>T("2018")</f>
        <v>2018</v>
      </c>
      <c r="B2240" t="str">
        <f>T("JURIDICO                                          ")</f>
        <v xml:space="preserve">JURIDICO                                          </v>
      </c>
      <c r="C2240" t="str">
        <f>T("CARABANCHEL         ")</f>
        <v xml:space="preserve">CARABANCHEL         </v>
      </c>
      <c r="D2240" t="str">
        <f>T("BUENAVISTA          ")</f>
        <v xml:space="preserve">BUENAVISTA          </v>
      </c>
      <c r="E2240" t="str">
        <f>T("TU ")</f>
        <v xml:space="preserve">TU </v>
      </c>
      <c r="F2240" t="str">
        <f>T("TURISMOS       ")</f>
        <v xml:space="preserve">TURISMOS       </v>
      </c>
      <c r="G2240" t="str">
        <f>T("De menos de 8 CABALLOS FISCALES                   ")</f>
        <v xml:space="preserve">De menos de 8 CABALLOS FISCALES                   </v>
      </c>
      <c r="I2240">
        <v>1</v>
      </c>
    </row>
    <row r="2241" spans="1:9">
      <c r="A2241" t="str">
        <f>T("2018")</f>
        <v>2018</v>
      </c>
      <c r="B2241" t="str">
        <f>T("JURIDICO                                          ")</f>
        <v xml:space="preserve">JURIDICO                                          </v>
      </c>
      <c r="C2241" t="str">
        <f>T("CARABANCHEL         ")</f>
        <v xml:space="preserve">CARABANCHEL         </v>
      </c>
      <c r="D2241" t="str">
        <f>T("BUENAVISTA          ")</f>
        <v xml:space="preserve">BUENAVISTA          </v>
      </c>
      <c r="E2241" t="str">
        <f>T("TU ")</f>
        <v xml:space="preserve">TU </v>
      </c>
      <c r="F2241" t="str">
        <f>T("TURISMOS       ")</f>
        <v xml:space="preserve">TURISMOS       </v>
      </c>
      <c r="G2241" t="str">
        <f>T("De 8 a 11,99 CABALLOS FISCALES                    ")</f>
        <v xml:space="preserve">De 8 a 11,99 CABALLOS FISCALES                    </v>
      </c>
      <c r="I2241">
        <v>11</v>
      </c>
    </row>
    <row r="2242" spans="1:9">
      <c r="A2242" t="str">
        <f>T("2018")</f>
        <v>2018</v>
      </c>
      <c r="B2242" t="str">
        <f>T("JURIDICO                                          ")</f>
        <v xml:space="preserve">JURIDICO                                          </v>
      </c>
      <c r="C2242" t="str">
        <f>T("CARABANCHEL         ")</f>
        <v xml:space="preserve">CARABANCHEL         </v>
      </c>
      <c r="D2242" t="str">
        <f>T("BUENAVISTA          ")</f>
        <v xml:space="preserve">BUENAVISTA          </v>
      </c>
      <c r="E2242" t="str">
        <f>T("TU ")</f>
        <v xml:space="preserve">TU </v>
      </c>
      <c r="F2242" t="str">
        <f>T("TURISMOS       ")</f>
        <v xml:space="preserve">TURISMOS       </v>
      </c>
      <c r="G2242" t="str">
        <f>T("De 12 a 15,99 CABALLOS FISCALES                   ")</f>
        <v xml:space="preserve">De 12 a 15,99 CABALLOS FISCALES                   </v>
      </c>
      <c r="I2242">
        <v>4</v>
      </c>
    </row>
    <row r="2243" spans="1:9">
      <c r="A2243" t="str">
        <f>T("2018")</f>
        <v>2018</v>
      </c>
      <c r="B2243" t="str">
        <f>T("JURIDICO                                          ")</f>
        <v xml:space="preserve">JURIDICO                                          </v>
      </c>
      <c r="C2243" t="str">
        <f>T("CARABANCHEL         ")</f>
        <v xml:space="preserve">CARABANCHEL         </v>
      </c>
      <c r="D2243" t="str">
        <f>T("BUENAVISTA          ")</f>
        <v xml:space="preserve">BUENAVISTA          </v>
      </c>
      <c r="E2243" t="str">
        <f>T("TU ")</f>
        <v xml:space="preserve">TU </v>
      </c>
      <c r="F2243" t="str">
        <f>T("TURISMOS       ")</f>
        <v xml:space="preserve">TURISMOS       </v>
      </c>
      <c r="G2243" t="str">
        <f>T("De 16 a 19,99 CABALLOS FISCALES                   ")</f>
        <v xml:space="preserve">De 16 a 19,99 CABALLOS FISCALES                   </v>
      </c>
      <c r="I2243">
        <v>2</v>
      </c>
    </row>
    <row r="2244" spans="1:9">
      <c r="A2244" t="str">
        <f>T("2018")</f>
        <v>2018</v>
      </c>
      <c r="B2244" t="str">
        <f>T("JURIDICO                                          ")</f>
        <v xml:space="preserve">JURIDICO                                          </v>
      </c>
      <c r="C2244" t="str">
        <f>T("CARABANCHEL         ")</f>
        <v xml:space="preserve">CARABANCHEL         </v>
      </c>
      <c r="D2244" t="str">
        <f>T("ABRANTES            ")</f>
        <v xml:space="preserve">ABRANTES            </v>
      </c>
      <c r="E2244" t="str">
        <f>T("TU ")</f>
        <v xml:space="preserve">TU </v>
      </c>
      <c r="F2244" t="str">
        <f>T("TURISMOS       ")</f>
        <v xml:space="preserve">TURISMOS       </v>
      </c>
      <c r="G2244" t="str">
        <f>T("De menos de 8 CABALLOS FISCALES                   ")</f>
        <v xml:space="preserve">De menos de 8 CABALLOS FISCALES                   </v>
      </c>
      <c r="I2244">
        <v>1</v>
      </c>
    </row>
    <row r="2245" spans="1:9">
      <c r="A2245" t="str">
        <f>T("2018")</f>
        <v>2018</v>
      </c>
      <c r="B2245" t="str">
        <f>T("JURIDICO                                          ")</f>
        <v xml:space="preserve">JURIDICO                                          </v>
      </c>
      <c r="C2245" t="str">
        <f>T("CARABANCHEL         ")</f>
        <v xml:space="preserve">CARABANCHEL         </v>
      </c>
      <c r="D2245" t="str">
        <f>T("ABRANTES            ")</f>
        <v xml:space="preserve">ABRANTES            </v>
      </c>
      <c r="E2245" t="str">
        <f>T("TU ")</f>
        <v xml:space="preserve">TU </v>
      </c>
      <c r="F2245" t="str">
        <f>T("TURISMOS       ")</f>
        <v xml:space="preserve">TURISMOS       </v>
      </c>
      <c r="G2245" t="str">
        <f>T("De 8 a 11,99 CABALLOS FISCALES                    ")</f>
        <v xml:space="preserve">De 8 a 11,99 CABALLOS FISCALES                    </v>
      </c>
      <c r="I2245">
        <v>2</v>
      </c>
    </row>
    <row r="2246" spans="1:9">
      <c r="A2246" t="str">
        <f>T("2018")</f>
        <v>2018</v>
      </c>
      <c r="B2246" t="str">
        <f>T("JURIDICO                                          ")</f>
        <v xml:space="preserve">JURIDICO                                          </v>
      </c>
      <c r="C2246" t="str">
        <f>T("CARABANCHEL         ")</f>
        <v xml:space="preserve">CARABANCHEL         </v>
      </c>
      <c r="D2246" t="str">
        <f>T("ABRANTES            ")</f>
        <v xml:space="preserve">ABRANTES            </v>
      </c>
      <c r="E2246" t="str">
        <f>T("TU ")</f>
        <v xml:space="preserve">TU </v>
      </c>
      <c r="F2246" t="str">
        <f>T("TURISMOS       ")</f>
        <v xml:space="preserve">TURISMOS       </v>
      </c>
      <c r="G2246" t="str">
        <f>T("De 12 a 15,99 CABALLOS FISCALES                   ")</f>
        <v xml:space="preserve">De 12 a 15,99 CABALLOS FISCALES                   </v>
      </c>
      <c r="I2246">
        <v>5</v>
      </c>
    </row>
    <row r="2247" spans="1:9">
      <c r="A2247" t="str">
        <f>T("2018")</f>
        <v>2018</v>
      </c>
      <c r="B2247" t="str">
        <f>T("FISICO                                            ")</f>
        <v xml:space="preserve">FISICO                                            </v>
      </c>
      <c r="C2247" t="str">
        <f>T("CARABANCHEL         ")</f>
        <v xml:space="preserve">CARABANCHEL         </v>
      </c>
      <c r="D2247" t="str">
        <f>T("VISTA ALEGRE        ")</f>
        <v xml:space="preserve">VISTA ALEGRE        </v>
      </c>
      <c r="E2247" t="str">
        <f>T("TU ")</f>
        <v xml:space="preserve">TU </v>
      </c>
      <c r="F2247" t="str">
        <f>T("TURISMOS       ")</f>
        <v xml:space="preserve">TURISMOS       </v>
      </c>
      <c r="G2247" t="str">
        <f>T("De 8 a 11,99 CABALLOS FISCALES                    ")</f>
        <v xml:space="preserve">De 8 a 11,99 CABALLOS FISCALES                    </v>
      </c>
      <c r="I2247">
        <v>1</v>
      </c>
    </row>
    <row r="2248" spans="1:9">
      <c r="A2248" t="str">
        <f>T("2018")</f>
        <v>2018</v>
      </c>
      <c r="B2248" t="str">
        <f>T("FISICO                                            ")</f>
        <v xml:space="preserve">FISICO                                            </v>
      </c>
      <c r="C2248" t="str">
        <f>T("CARABANCHEL         ")</f>
        <v xml:space="preserve">CARABANCHEL         </v>
      </c>
      <c r="D2248" t="str">
        <f>T("PUERTA BONITA       ")</f>
        <v xml:space="preserve">PUERTA BONITA       </v>
      </c>
      <c r="E2248" t="str">
        <f>T("TU ")</f>
        <v xml:space="preserve">TU </v>
      </c>
      <c r="F2248" t="str">
        <f>T("TURISMOS       ")</f>
        <v xml:space="preserve">TURISMOS       </v>
      </c>
      <c r="G2248" t="str">
        <f>T("De 8 a 11,99 CABALLOS FISCALES                    ")</f>
        <v xml:space="preserve">De 8 a 11,99 CABALLOS FISCALES                    </v>
      </c>
      <c r="I2248">
        <v>3</v>
      </c>
    </row>
    <row r="2249" spans="1:9">
      <c r="A2249" t="str">
        <f>T("2018")</f>
        <v>2018</v>
      </c>
      <c r="B2249" t="str">
        <f>T("FISICO                                            ")</f>
        <v xml:space="preserve">FISICO                                            </v>
      </c>
      <c r="C2249" t="str">
        <f>T("CARABANCHEL         ")</f>
        <v xml:space="preserve">CARABANCHEL         </v>
      </c>
      <c r="D2249" t="str">
        <f>T("BUENAVISTA          ")</f>
        <v xml:space="preserve">BUENAVISTA          </v>
      </c>
      <c r="E2249" t="str">
        <f>T("TU ")</f>
        <v xml:space="preserve">TU </v>
      </c>
      <c r="F2249" t="str">
        <f>T("TURISMOS       ")</f>
        <v xml:space="preserve">TURISMOS       </v>
      </c>
      <c r="G2249" t="str">
        <f>T("De 8 a 11,99 CABALLOS FISCALES                    ")</f>
        <v xml:space="preserve">De 8 a 11,99 CABALLOS FISCALES                    </v>
      </c>
      <c r="I2249">
        <v>1</v>
      </c>
    </row>
    <row r="2250" spans="1:9">
      <c r="A2250" t="str">
        <f>T("2018")</f>
        <v>2018</v>
      </c>
      <c r="B2250" t="str">
        <f>T("FISICO                                            ")</f>
        <v xml:space="preserve">FISICO                                            </v>
      </c>
      <c r="C2250" t="str">
        <f>T("CARABANCHEL         ")</f>
        <v xml:space="preserve">CARABANCHEL         </v>
      </c>
      <c r="D2250" t="str">
        <f>T("ABRANTES            ")</f>
        <v xml:space="preserve">ABRANTES            </v>
      </c>
      <c r="E2250" t="str">
        <f>T("TU ")</f>
        <v xml:space="preserve">TU </v>
      </c>
      <c r="F2250" t="str">
        <f>T("TURISMOS       ")</f>
        <v xml:space="preserve">TURISMOS       </v>
      </c>
      <c r="G2250" t="str">
        <f>T("De 8 a 11,99 CABALLOS FISCALES                    ")</f>
        <v xml:space="preserve">De 8 a 11,99 CABALLOS FISCALES                    </v>
      </c>
      <c r="I2250">
        <v>1</v>
      </c>
    </row>
    <row r="2251" spans="1:9">
      <c r="A2251" t="str">
        <f>T("2018")</f>
        <v>2018</v>
      </c>
      <c r="B2251" t="str">
        <f>T("FISICO                                            ")</f>
        <v xml:space="preserve">FISICO                                            </v>
      </c>
      <c r="C2251" t="str">
        <f>T("CENTRO              ")</f>
        <v xml:space="preserve">CENTRO              </v>
      </c>
      <c r="D2251" t="str">
        <f>T("PALACIO             ")</f>
        <v xml:space="preserve">PALACIO             </v>
      </c>
      <c r="E2251" t="str">
        <f>T("AU ")</f>
        <v xml:space="preserve">AU </v>
      </c>
      <c r="F2251" t="str">
        <f>T("AUTOBUSES      ")</f>
        <v xml:space="preserve">AUTOBUSES      </v>
      </c>
      <c r="G2251" t="str">
        <f>T("De menos de 21 PLAZAS                             ")</f>
        <v xml:space="preserve">De menos de 21 PLAZAS                             </v>
      </c>
      <c r="H2251" t="str">
        <f>T("DIESEL                                            ")</f>
        <v xml:space="preserve">DIESEL                                            </v>
      </c>
      <c r="I2251">
        <v>2</v>
      </c>
    </row>
    <row r="2252" spans="1:9">
      <c r="A2252" t="str">
        <f>T("2018")</f>
        <v>2018</v>
      </c>
      <c r="B2252" t="str">
        <f>T("FISICO                                            ")</f>
        <v xml:space="preserve">FISICO                                            </v>
      </c>
      <c r="C2252" t="str">
        <f>T("CENTRO              ")</f>
        <v xml:space="preserve">CENTRO              </v>
      </c>
      <c r="D2252" t="str">
        <f>T("PALACIO             ")</f>
        <v xml:space="preserve">PALACIO             </v>
      </c>
      <c r="E2252" t="str">
        <f>T("AU ")</f>
        <v xml:space="preserve">AU </v>
      </c>
      <c r="F2252" t="str">
        <f>T("AUTOBUSES      ")</f>
        <v xml:space="preserve">AUTOBUSES      </v>
      </c>
      <c r="G2252" t="str">
        <f>T("De 21 a 50 PLAZAS                                 ")</f>
        <v xml:space="preserve">De 21 a 50 PLAZAS                                 </v>
      </c>
      <c r="H2252" t="str">
        <f>T("DIESEL                                            ")</f>
        <v xml:space="preserve">DIESEL                                            </v>
      </c>
      <c r="I2252">
        <v>2</v>
      </c>
    </row>
    <row r="2253" spans="1:9">
      <c r="A2253" t="str">
        <f>T("2018")</f>
        <v>2018</v>
      </c>
      <c r="B2253" t="str">
        <f>T("FISICO                                            ")</f>
        <v xml:space="preserve">FISICO                                            </v>
      </c>
      <c r="C2253" t="str">
        <f>T("CENTRO              ")</f>
        <v xml:space="preserve">CENTRO              </v>
      </c>
      <c r="D2253" t="str">
        <f>T("PALACIO             ")</f>
        <v xml:space="preserve">PALACIO             </v>
      </c>
      <c r="E2253" t="str">
        <f>T("AU ")</f>
        <v xml:space="preserve">AU </v>
      </c>
      <c r="F2253" t="str">
        <f>T("AUTOBUSES      ")</f>
        <v xml:space="preserve">AUTOBUSES      </v>
      </c>
      <c r="G2253" t="str">
        <f>T("De 51 PLAZAS en adelante                          ")</f>
        <v xml:space="preserve">De 51 PLAZAS en adelante                          </v>
      </c>
      <c r="H2253" t="str">
        <f>T("DIESEL                                            ")</f>
        <v xml:space="preserve">DIESEL                                            </v>
      </c>
      <c r="I2253">
        <v>1</v>
      </c>
    </row>
    <row r="2254" spans="1:9">
      <c r="A2254" t="str">
        <f>T("2018")</f>
        <v>2018</v>
      </c>
      <c r="B2254" t="str">
        <f>T("FISICO                                            ")</f>
        <v xml:space="preserve">FISICO                                            </v>
      </c>
      <c r="C2254" t="str">
        <f>T("CENTRO              ")</f>
        <v xml:space="preserve">CENTRO              </v>
      </c>
      <c r="D2254" t="str">
        <f>T("UNIVERSIDAD         ")</f>
        <v xml:space="preserve">UNIVERSIDAD         </v>
      </c>
      <c r="E2254" t="str">
        <f>T("AU ")</f>
        <v xml:space="preserve">AU </v>
      </c>
      <c r="F2254" t="str">
        <f>T("AUTOBUSES      ")</f>
        <v xml:space="preserve">AUTOBUSES      </v>
      </c>
      <c r="G2254" t="str">
        <f>T("De 21 a 50 PLAZAS                                 ")</f>
        <v xml:space="preserve">De 21 a 50 PLAZAS                                 </v>
      </c>
      <c r="H2254" t="str">
        <f>T("DIESEL                                            ")</f>
        <v xml:space="preserve">DIESEL                                            </v>
      </c>
      <c r="I2254">
        <v>1</v>
      </c>
    </row>
    <row r="2255" spans="1:9">
      <c r="A2255" t="str">
        <f>T("2018")</f>
        <v>2018</v>
      </c>
      <c r="B2255" t="str">
        <f>T("FISICO                                            ")</f>
        <v xml:space="preserve">FISICO                                            </v>
      </c>
      <c r="C2255" t="str">
        <f>T("CENTRO              ")</f>
        <v xml:space="preserve">CENTRO              </v>
      </c>
      <c r="D2255" t="str">
        <f>T("SOL                 ")</f>
        <v xml:space="preserve">SOL                 </v>
      </c>
      <c r="E2255" t="str">
        <f>T("AU ")</f>
        <v xml:space="preserve">AU </v>
      </c>
      <c r="F2255" t="str">
        <f>T("AUTOBUSES      ")</f>
        <v xml:space="preserve">AUTOBUSES      </v>
      </c>
      <c r="G2255" t="str">
        <f>T("De menos de 21 PLAZAS                             ")</f>
        <v xml:space="preserve">De menos de 21 PLAZAS                             </v>
      </c>
      <c r="H2255" t="str">
        <f>T("DIESEL                                            ")</f>
        <v xml:space="preserve">DIESEL                                            </v>
      </c>
      <c r="I2255">
        <v>1</v>
      </c>
    </row>
    <row r="2256" spans="1:9">
      <c r="A2256" t="str">
        <f>T("2018")</f>
        <v>2018</v>
      </c>
      <c r="B2256" t="str">
        <f>T("JURIDICO                                          ")</f>
        <v xml:space="preserve">JURIDICO                                          </v>
      </c>
      <c r="C2256" t="str">
        <f>T("CENTRO              ")</f>
        <v xml:space="preserve">CENTRO              </v>
      </c>
      <c r="D2256" t="str">
        <f>T("PALACIO             ")</f>
        <v xml:space="preserve">PALACIO             </v>
      </c>
      <c r="E2256" t="str">
        <f>T("AU ")</f>
        <v xml:space="preserve">AU </v>
      </c>
      <c r="F2256" t="str">
        <f>T("AUTOBUSES      ")</f>
        <v xml:space="preserve">AUTOBUSES      </v>
      </c>
      <c r="G2256" t="str">
        <f>T("De menos de 21 PLAZAS                             ")</f>
        <v xml:space="preserve">De menos de 21 PLAZAS                             </v>
      </c>
      <c r="H2256" t="str">
        <f>T("DIESEL                                            ")</f>
        <v xml:space="preserve">DIESEL                                            </v>
      </c>
      <c r="I2256">
        <v>3</v>
      </c>
    </row>
    <row r="2257" spans="1:9">
      <c r="A2257" t="str">
        <f>T("2018")</f>
        <v>2018</v>
      </c>
      <c r="B2257" t="str">
        <f>T("JURIDICO                                          ")</f>
        <v xml:space="preserve">JURIDICO                                          </v>
      </c>
      <c r="C2257" t="str">
        <f>T("CENTRO              ")</f>
        <v xml:space="preserve">CENTRO              </v>
      </c>
      <c r="D2257" t="str">
        <f>T("PALACIO             ")</f>
        <v xml:space="preserve">PALACIO             </v>
      </c>
      <c r="E2257" t="str">
        <f>T("AU ")</f>
        <v xml:space="preserve">AU </v>
      </c>
      <c r="F2257" t="str">
        <f>T("AUTOBUSES      ")</f>
        <v xml:space="preserve">AUTOBUSES      </v>
      </c>
      <c r="G2257" t="str">
        <f>T("De 21 a 50 PLAZAS                                 ")</f>
        <v xml:space="preserve">De 21 a 50 PLAZAS                                 </v>
      </c>
      <c r="H2257" t="str">
        <f>T("DIESEL                                            ")</f>
        <v xml:space="preserve">DIESEL                                            </v>
      </c>
      <c r="I2257">
        <v>2</v>
      </c>
    </row>
    <row r="2258" spans="1:9">
      <c r="A2258" t="str">
        <f>T("2018")</f>
        <v>2018</v>
      </c>
      <c r="B2258" t="str">
        <f>T("JURIDICO                                          ")</f>
        <v xml:space="preserve">JURIDICO                                          </v>
      </c>
      <c r="C2258" t="str">
        <f>T("CENTRO              ")</f>
        <v xml:space="preserve">CENTRO              </v>
      </c>
      <c r="D2258" t="str">
        <f>T("PALACIO             ")</f>
        <v xml:space="preserve">PALACIO             </v>
      </c>
      <c r="E2258" t="str">
        <f>T("AU ")</f>
        <v xml:space="preserve">AU </v>
      </c>
      <c r="F2258" t="str">
        <f>T("AUTOBUSES      ")</f>
        <v xml:space="preserve">AUTOBUSES      </v>
      </c>
      <c r="G2258" t="str">
        <f>T("De 51 PLAZAS en adelante                          ")</f>
        <v xml:space="preserve">De 51 PLAZAS en adelante                          </v>
      </c>
      <c r="H2258" t="str">
        <f>T("DIESEL                                            ")</f>
        <v xml:space="preserve">DIESEL                                            </v>
      </c>
      <c r="I2258">
        <v>9</v>
      </c>
    </row>
    <row r="2259" spans="1:9">
      <c r="A2259" t="str">
        <f>T("2018")</f>
        <v>2018</v>
      </c>
      <c r="B2259" t="str">
        <f>T("JURIDICO                                          ")</f>
        <v xml:space="preserve">JURIDICO                                          </v>
      </c>
      <c r="C2259" t="str">
        <f>T("CENTRO              ")</f>
        <v xml:space="preserve">CENTRO              </v>
      </c>
      <c r="D2259" t="str">
        <f>T("EMBAJADORES         ")</f>
        <v xml:space="preserve">EMBAJADORES         </v>
      </c>
      <c r="E2259" t="str">
        <f>T("AU ")</f>
        <v xml:space="preserve">AU </v>
      </c>
      <c r="F2259" t="str">
        <f>T("AUTOBUSES      ")</f>
        <v xml:space="preserve">AUTOBUSES      </v>
      </c>
      <c r="G2259" t="str">
        <f>T("De menos de 21 PLAZAS                             ")</f>
        <v xml:space="preserve">De menos de 21 PLAZAS                             </v>
      </c>
      <c r="H2259" t="str">
        <f>T("DIESEL                                            ")</f>
        <v xml:space="preserve">DIESEL                                            </v>
      </c>
      <c r="I2259">
        <v>1</v>
      </c>
    </row>
    <row r="2260" spans="1:9">
      <c r="A2260" t="str">
        <f>T("2018")</f>
        <v>2018</v>
      </c>
      <c r="B2260" t="str">
        <f>T("JURIDICO                                          ")</f>
        <v xml:space="preserve">JURIDICO                                          </v>
      </c>
      <c r="C2260" t="str">
        <f>T("CENTRO              ")</f>
        <v xml:space="preserve">CENTRO              </v>
      </c>
      <c r="D2260" t="str">
        <f>T("EMBAJADORES         ")</f>
        <v xml:space="preserve">EMBAJADORES         </v>
      </c>
      <c r="E2260" t="str">
        <f>T("AU ")</f>
        <v xml:space="preserve">AU </v>
      </c>
      <c r="F2260" t="str">
        <f>T("AUTOBUSES      ")</f>
        <v xml:space="preserve">AUTOBUSES      </v>
      </c>
      <c r="G2260" t="str">
        <f>T("De 21 a 50 PLAZAS                                 ")</f>
        <v xml:space="preserve">De 21 a 50 PLAZAS                                 </v>
      </c>
      <c r="H2260" t="str">
        <f>T("DIESEL                                            ")</f>
        <v xml:space="preserve">DIESEL                                            </v>
      </c>
      <c r="I2260">
        <v>2</v>
      </c>
    </row>
    <row r="2261" spans="1:9">
      <c r="A2261" t="str">
        <f>T("2018")</f>
        <v>2018</v>
      </c>
      <c r="B2261" t="str">
        <f>T("JURIDICO                                          ")</f>
        <v xml:space="preserve">JURIDICO                                          </v>
      </c>
      <c r="C2261" t="str">
        <f>T("CENTRO              ")</f>
        <v xml:space="preserve">CENTRO              </v>
      </c>
      <c r="D2261" t="str">
        <f>T("EMBAJADORES         ")</f>
        <v xml:space="preserve">EMBAJADORES         </v>
      </c>
      <c r="E2261" t="str">
        <f>T("AU ")</f>
        <v xml:space="preserve">AU </v>
      </c>
      <c r="F2261" t="str">
        <f>T("AUTOBUSES      ")</f>
        <v xml:space="preserve">AUTOBUSES      </v>
      </c>
      <c r="G2261" t="str">
        <f>T("De 51 PLAZAS en adelante                          ")</f>
        <v xml:space="preserve">De 51 PLAZAS en adelante                          </v>
      </c>
      <c r="H2261" t="str">
        <f>T("DIESEL                                            ")</f>
        <v xml:space="preserve">DIESEL                                            </v>
      </c>
      <c r="I2261">
        <v>25</v>
      </c>
    </row>
    <row r="2262" spans="1:9">
      <c r="A2262" t="str">
        <f>T("2018")</f>
        <v>2018</v>
      </c>
      <c r="B2262" t="str">
        <f>T("JURIDICO                                          ")</f>
        <v xml:space="preserve">JURIDICO                                          </v>
      </c>
      <c r="C2262" t="str">
        <f>T("CENTRO              ")</f>
        <v xml:space="preserve">CENTRO              </v>
      </c>
      <c r="D2262" t="str">
        <f>T("CORTES              ")</f>
        <v xml:space="preserve">CORTES              </v>
      </c>
      <c r="E2262" t="str">
        <f>T("AU ")</f>
        <v xml:space="preserve">AU </v>
      </c>
      <c r="F2262" t="str">
        <f>T("AUTOBUSES      ")</f>
        <v xml:space="preserve">AUTOBUSES      </v>
      </c>
      <c r="G2262" t="str">
        <f>T("De menos de 21 PLAZAS                             ")</f>
        <v xml:space="preserve">De menos de 21 PLAZAS                             </v>
      </c>
      <c r="H2262" t="str">
        <f>T("DIESEL                                            ")</f>
        <v xml:space="preserve">DIESEL                                            </v>
      </c>
      <c r="I2262">
        <v>5</v>
      </c>
    </row>
    <row r="2263" spans="1:9">
      <c r="A2263" t="str">
        <f>T("2018")</f>
        <v>2018</v>
      </c>
      <c r="B2263" t="str">
        <f>T("JURIDICO                                          ")</f>
        <v xml:space="preserve">JURIDICO                                          </v>
      </c>
      <c r="C2263" t="str">
        <f>T("CENTRO              ")</f>
        <v xml:space="preserve">CENTRO              </v>
      </c>
      <c r="D2263" t="str">
        <f>T("CORTES              ")</f>
        <v xml:space="preserve">CORTES              </v>
      </c>
      <c r="E2263" t="str">
        <f>T("AU ")</f>
        <v xml:space="preserve">AU </v>
      </c>
      <c r="F2263" t="str">
        <f>T("AUTOBUSES      ")</f>
        <v xml:space="preserve">AUTOBUSES      </v>
      </c>
      <c r="G2263" t="str">
        <f>T("De 51 PLAZAS en adelante                          ")</f>
        <v xml:space="preserve">De 51 PLAZAS en adelante                          </v>
      </c>
      <c r="H2263" t="str">
        <f>T("DIESEL                                            ")</f>
        <v xml:space="preserve">DIESEL                                            </v>
      </c>
      <c r="I2263">
        <v>1</v>
      </c>
    </row>
    <row r="2264" spans="1:9">
      <c r="A2264" t="str">
        <f>T("2018")</f>
        <v>2018</v>
      </c>
      <c r="B2264" t="str">
        <f>T("JURIDICO                                          ")</f>
        <v xml:space="preserve">JURIDICO                                          </v>
      </c>
      <c r="C2264" t="str">
        <f>T("CENTRO              ")</f>
        <v xml:space="preserve">CENTRO              </v>
      </c>
      <c r="D2264" t="str">
        <f>T("JUSTICIA            ")</f>
        <v xml:space="preserve">JUSTICIA            </v>
      </c>
      <c r="E2264" t="str">
        <f>T("AU ")</f>
        <v xml:space="preserve">AU </v>
      </c>
      <c r="F2264" t="str">
        <f>T("AUTOBUSES      ")</f>
        <v xml:space="preserve">AUTOBUSES      </v>
      </c>
      <c r="G2264" t="str">
        <f>T("De menos de 21 PLAZAS                             ")</f>
        <v xml:space="preserve">De menos de 21 PLAZAS                             </v>
      </c>
      <c r="H2264" t="str">
        <f>T("DIESEL                                            ")</f>
        <v xml:space="preserve">DIESEL                                            </v>
      </c>
      <c r="I2264">
        <v>2</v>
      </c>
    </row>
    <row r="2265" spans="1:9">
      <c r="A2265" t="str">
        <f>T("2018")</f>
        <v>2018</v>
      </c>
      <c r="B2265" t="str">
        <f>T("JURIDICO                                          ")</f>
        <v xml:space="preserve">JURIDICO                                          </v>
      </c>
      <c r="C2265" t="str">
        <f>T("CENTRO              ")</f>
        <v xml:space="preserve">CENTRO              </v>
      </c>
      <c r="D2265" t="str">
        <f>T("JUSTICIA            ")</f>
        <v xml:space="preserve">JUSTICIA            </v>
      </c>
      <c r="E2265" t="str">
        <f>T("AU ")</f>
        <v xml:space="preserve">AU </v>
      </c>
      <c r="F2265" t="str">
        <f>T("AUTOBUSES      ")</f>
        <v xml:space="preserve">AUTOBUSES      </v>
      </c>
      <c r="G2265" t="str">
        <f>T("De 21 a 50 PLAZAS                                 ")</f>
        <v xml:space="preserve">De 21 a 50 PLAZAS                                 </v>
      </c>
      <c r="H2265" t="str">
        <f>T("DIESEL                                            ")</f>
        <v xml:space="preserve">DIESEL                                            </v>
      </c>
      <c r="I2265">
        <v>12</v>
      </c>
    </row>
    <row r="2266" spans="1:9">
      <c r="A2266" t="str">
        <f>T("2018")</f>
        <v>2018</v>
      </c>
      <c r="B2266" t="str">
        <f>T("JURIDICO                                          ")</f>
        <v xml:space="preserve">JURIDICO                                          </v>
      </c>
      <c r="C2266" t="str">
        <f>T("CENTRO              ")</f>
        <v xml:space="preserve">CENTRO              </v>
      </c>
      <c r="D2266" t="str">
        <f>T("JUSTICIA            ")</f>
        <v xml:space="preserve">JUSTICIA            </v>
      </c>
      <c r="E2266" t="str">
        <f>T("AU ")</f>
        <v xml:space="preserve">AU </v>
      </c>
      <c r="F2266" t="str">
        <f>T("AUTOBUSES      ")</f>
        <v xml:space="preserve">AUTOBUSES      </v>
      </c>
      <c r="G2266" t="str">
        <f>T("De 51 PLAZAS en adelante                          ")</f>
        <v xml:space="preserve">De 51 PLAZAS en adelante                          </v>
      </c>
      <c r="H2266" t="str">
        <f>T("DIESEL                                            ")</f>
        <v xml:space="preserve">DIESEL                                            </v>
      </c>
      <c r="I2266">
        <v>5</v>
      </c>
    </row>
    <row r="2267" spans="1:9">
      <c r="A2267" t="str">
        <f>T("2018")</f>
        <v>2018</v>
      </c>
      <c r="B2267" t="str">
        <f>T("JURIDICO                                          ")</f>
        <v xml:space="preserve">JURIDICO                                          </v>
      </c>
      <c r="C2267" t="str">
        <f>T("CENTRO              ")</f>
        <v xml:space="preserve">CENTRO              </v>
      </c>
      <c r="D2267" t="str">
        <f>T("UNIVERSIDAD         ")</f>
        <v xml:space="preserve">UNIVERSIDAD         </v>
      </c>
      <c r="E2267" t="str">
        <f>T("AU ")</f>
        <v xml:space="preserve">AU </v>
      </c>
      <c r="F2267" t="str">
        <f>T("AUTOBUSES      ")</f>
        <v xml:space="preserve">AUTOBUSES      </v>
      </c>
      <c r="G2267" t="str">
        <f>T("De 21 a 50 PLAZAS                                 ")</f>
        <v xml:space="preserve">De 21 a 50 PLAZAS                                 </v>
      </c>
      <c r="H2267" t="str">
        <f>T("DIESEL                                            ")</f>
        <v xml:space="preserve">DIESEL                                            </v>
      </c>
      <c r="I2267">
        <v>4</v>
      </c>
    </row>
    <row r="2268" spans="1:9">
      <c r="A2268" t="str">
        <f>T("2018")</f>
        <v>2018</v>
      </c>
      <c r="B2268" t="str">
        <f>T("JURIDICO                                          ")</f>
        <v xml:space="preserve">JURIDICO                                          </v>
      </c>
      <c r="C2268" t="str">
        <f>T("CENTRO              ")</f>
        <v xml:space="preserve">CENTRO              </v>
      </c>
      <c r="D2268" t="str">
        <f>T("UNIVERSIDAD         ")</f>
        <v xml:space="preserve">UNIVERSIDAD         </v>
      </c>
      <c r="E2268" t="str">
        <f>T("AU ")</f>
        <v xml:space="preserve">AU </v>
      </c>
      <c r="F2268" t="str">
        <f>T("AUTOBUSES      ")</f>
        <v xml:space="preserve">AUTOBUSES      </v>
      </c>
      <c r="G2268" t="str">
        <f>T("De 51 PLAZAS en adelante                          ")</f>
        <v xml:space="preserve">De 51 PLAZAS en adelante                          </v>
      </c>
      <c r="H2268" t="str">
        <f>T("DIESEL                                            ")</f>
        <v xml:space="preserve">DIESEL                                            </v>
      </c>
      <c r="I2268">
        <v>11</v>
      </c>
    </row>
    <row r="2269" spans="1:9">
      <c r="A2269" t="str">
        <f>T("2018")</f>
        <v>2018</v>
      </c>
      <c r="B2269" t="str">
        <f>T("JURIDICO                                          ")</f>
        <v xml:space="preserve">JURIDICO                                          </v>
      </c>
      <c r="C2269" t="str">
        <f>T("CENTRO              ")</f>
        <v xml:space="preserve">CENTRO              </v>
      </c>
      <c r="D2269" t="str">
        <f>T("SOL                 ")</f>
        <v xml:space="preserve">SOL                 </v>
      </c>
      <c r="E2269" t="str">
        <f>T("AU ")</f>
        <v xml:space="preserve">AU </v>
      </c>
      <c r="F2269" t="str">
        <f>T("AUTOBUSES      ")</f>
        <v xml:space="preserve">AUTOBUSES      </v>
      </c>
      <c r="G2269" t="str">
        <f>T("De menos de 21 PLAZAS                             ")</f>
        <v xml:space="preserve">De menos de 21 PLAZAS                             </v>
      </c>
      <c r="H2269" t="str">
        <f>T("DIESEL                                            ")</f>
        <v xml:space="preserve">DIESEL                                            </v>
      </c>
      <c r="I2269">
        <v>4</v>
      </c>
    </row>
    <row r="2270" spans="1:9">
      <c r="A2270" t="str">
        <f>T("2018")</f>
        <v>2018</v>
      </c>
      <c r="B2270" t="str">
        <f>T("JURIDICO                                          ")</f>
        <v xml:space="preserve">JURIDICO                                          </v>
      </c>
      <c r="C2270" t="str">
        <f>T("CENTRO              ")</f>
        <v xml:space="preserve">CENTRO              </v>
      </c>
      <c r="D2270" t="str">
        <f>T("EMBAJADORES         ")</f>
        <v xml:space="preserve">EMBAJADORES         </v>
      </c>
      <c r="E2270" t="str">
        <f>T("AU ")</f>
        <v xml:space="preserve">AU </v>
      </c>
      <c r="F2270" t="str">
        <f>T("AUTOBUSES      ")</f>
        <v xml:space="preserve">AUTOBUSES      </v>
      </c>
      <c r="G2270" t="str">
        <f>T("De 51 PLAZAS en adelante                          ")</f>
        <v xml:space="preserve">De 51 PLAZAS en adelante                          </v>
      </c>
      <c r="H2270" t="str">
        <f>T("GAS NATURAL COMPRIMIDO                            ")</f>
        <v xml:space="preserve">GAS NATURAL COMPRIMIDO                            </v>
      </c>
      <c r="I2270">
        <v>9</v>
      </c>
    </row>
    <row r="2271" spans="1:9">
      <c r="A2271" t="str">
        <f>T("2018")</f>
        <v>2018</v>
      </c>
      <c r="B2271" t="str">
        <f>T("FISICO                                            ")</f>
        <v xml:space="preserve">FISICO                                            </v>
      </c>
      <c r="C2271" t="str">
        <f>T("CENTRO              ")</f>
        <v xml:space="preserve">CENTRO              </v>
      </c>
      <c r="D2271" t="str">
        <f>T("EMBAJADORES         ")</f>
        <v xml:space="preserve">EMBAJADORES         </v>
      </c>
      <c r="E2271" t="str">
        <f>T("AU ")</f>
        <v xml:space="preserve">AU </v>
      </c>
      <c r="F2271" t="str">
        <f>T("AUTOBUSES      ")</f>
        <v xml:space="preserve">AUTOBUSES      </v>
      </c>
      <c r="G2271" t="str">
        <f>T("De 21 a 50 PLAZAS                                 ")</f>
        <v xml:space="preserve">De 21 a 50 PLAZAS                                 </v>
      </c>
      <c r="H2271" t="str">
        <f>T("GASOLINA                                          ")</f>
        <v xml:space="preserve">GASOLINA                                          </v>
      </c>
      <c r="I2271">
        <v>1</v>
      </c>
    </row>
    <row r="2272" spans="1:9">
      <c r="A2272" t="str">
        <f>T("2018")</f>
        <v>2018</v>
      </c>
      <c r="B2272" t="str">
        <f>T("JURIDICO                                          ")</f>
        <v xml:space="preserve">JURIDICO                                          </v>
      </c>
      <c r="C2272" t="str">
        <f>T("CENTRO              ")</f>
        <v xml:space="preserve">CENTRO              </v>
      </c>
      <c r="D2272" t="str">
        <f>T("JUSTICIA            ")</f>
        <v xml:space="preserve">JUSTICIA            </v>
      </c>
      <c r="E2272" t="str">
        <f>T("AU ")</f>
        <v xml:space="preserve">AU </v>
      </c>
      <c r="F2272" t="str">
        <f>T("AUTOBUSES      ")</f>
        <v xml:space="preserve">AUTOBUSES      </v>
      </c>
      <c r="G2272" t="str">
        <f>T("De 51 PLAZAS en adelante                          ")</f>
        <v xml:space="preserve">De 51 PLAZAS en adelante                          </v>
      </c>
      <c r="H2272" t="str">
        <f>T("GASOLINA                                          ")</f>
        <v xml:space="preserve">GASOLINA                                          </v>
      </c>
      <c r="I2272">
        <v>1</v>
      </c>
    </row>
    <row r="2273" spans="1:9">
      <c r="A2273" t="str">
        <f>T("2018")</f>
        <v>2018</v>
      </c>
      <c r="B2273" t="str">
        <f>T("JURIDICO                                          ")</f>
        <v xml:space="preserve">JURIDICO                                          </v>
      </c>
      <c r="C2273" t="str">
        <f>T("CENTRO              ")</f>
        <v xml:space="preserve">CENTRO              </v>
      </c>
      <c r="D2273" t="str">
        <f>T("SOL                 ")</f>
        <v xml:space="preserve">SOL                 </v>
      </c>
      <c r="E2273" t="str">
        <f>T("AU ")</f>
        <v xml:space="preserve">AU </v>
      </c>
      <c r="F2273" t="str">
        <f>T("AUTOBUSES      ")</f>
        <v xml:space="preserve">AUTOBUSES      </v>
      </c>
      <c r="G2273" t="str">
        <f>T("De menos de 21 PLAZAS                             ")</f>
        <v xml:space="preserve">De menos de 21 PLAZAS                             </v>
      </c>
      <c r="H2273" t="str">
        <f>T("GASOLINA                                          ")</f>
        <v xml:space="preserve">GASOLINA                                          </v>
      </c>
      <c r="I2273">
        <v>1</v>
      </c>
    </row>
    <row r="2274" spans="1:9">
      <c r="A2274" t="str">
        <f>T("2018")</f>
        <v>2018</v>
      </c>
      <c r="B2274" t="str">
        <f>T("JURIDICO                                          ")</f>
        <v xml:space="preserve">JURIDICO                                          </v>
      </c>
      <c r="C2274" t="str">
        <f>T("CENTRO              ")</f>
        <v xml:space="preserve">CENTRO              </v>
      </c>
      <c r="D2274" t="str">
        <f>T("SOL                 ")</f>
        <v xml:space="preserve">SOL                 </v>
      </c>
      <c r="E2274" t="str">
        <f>T("AU ")</f>
        <v xml:space="preserve">AU </v>
      </c>
      <c r="F2274" t="str">
        <f>T("AUTOBUSES      ")</f>
        <v xml:space="preserve">AUTOBUSES      </v>
      </c>
      <c r="G2274" t="str">
        <f>T("De 51 PLAZAS en adelante                          ")</f>
        <v xml:space="preserve">De 51 PLAZAS en adelante                          </v>
      </c>
      <c r="H2274" t="str">
        <f>T("GASOLINA                                          ")</f>
        <v xml:space="preserve">GASOLINA                                          </v>
      </c>
      <c r="I2274">
        <v>1</v>
      </c>
    </row>
    <row r="2275" spans="1:9">
      <c r="A2275" t="str">
        <f>T("2018")</f>
        <v>2018</v>
      </c>
      <c r="B2275" t="str">
        <f>T("FISICO                                            ")</f>
        <v xml:space="preserve">FISICO                                            </v>
      </c>
      <c r="C2275" t="str">
        <f>T("CENTRO              ")</f>
        <v xml:space="preserve">CENTRO              </v>
      </c>
      <c r="D2275" t="str">
        <f>T("PALACIO             ")</f>
        <v xml:space="preserve">PALACIO             </v>
      </c>
      <c r="E2275" t="str">
        <f>T("AU ")</f>
        <v xml:space="preserve">AU </v>
      </c>
      <c r="F2275" t="str">
        <f>T("AUTOBUSES      ")</f>
        <v xml:space="preserve">AUTOBUSES      </v>
      </c>
      <c r="G2275" t="str">
        <f>T("De 21 a 50 PLAZAS                                 ")</f>
        <v xml:space="preserve">De 21 a 50 PLAZAS                                 </v>
      </c>
      <c r="I2275">
        <v>1</v>
      </c>
    </row>
    <row r="2276" spans="1:9">
      <c r="A2276" t="str">
        <f>T("2018")</f>
        <v>2018</v>
      </c>
      <c r="B2276" t="str">
        <f>T("JURIDICO                                          ")</f>
        <v xml:space="preserve">JURIDICO                                          </v>
      </c>
      <c r="C2276" t="str">
        <f>T("CENTRO              ")</f>
        <v xml:space="preserve">CENTRO              </v>
      </c>
      <c r="D2276" t="str">
        <f>T("UNIVERSIDAD         ")</f>
        <v xml:space="preserve">UNIVERSIDAD         </v>
      </c>
      <c r="E2276" t="str">
        <f>T("AU ")</f>
        <v xml:space="preserve">AU </v>
      </c>
      <c r="F2276" t="str">
        <f>T("AUTOBUSES      ")</f>
        <v xml:space="preserve">AUTOBUSES      </v>
      </c>
      <c r="G2276" t="str">
        <f>T("De menos de 21 PLAZAS                             ")</f>
        <v xml:space="preserve">De menos de 21 PLAZAS                             </v>
      </c>
      <c r="I2276">
        <v>1</v>
      </c>
    </row>
    <row r="2277" spans="1:9">
      <c r="A2277" t="str">
        <f>T("2018")</f>
        <v>2018</v>
      </c>
      <c r="B2277" t="str">
        <f>T("Entidad sin personalidad jurídica (art. 35.4 LGT) ")</f>
        <v xml:space="preserve">Entidad sin personalidad jurídica (art. 35.4 LGT) </v>
      </c>
      <c r="C2277" t="str">
        <f>T("CENTRO              ")</f>
        <v xml:space="preserve">CENTRO              </v>
      </c>
      <c r="D2277" t="str">
        <f>T("PALACIO             ")</f>
        <v xml:space="preserve">PALACIO             </v>
      </c>
      <c r="E2277" t="str">
        <f>T("CA ")</f>
        <v xml:space="preserve">CA </v>
      </c>
      <c r="F2277" t="str">
        <f>T("CAMIONES       ")</f>
        <v xml:space="preserve">CAMIONES       </v>
      </c>
      <c r="G2277" t="str">
        <f>T("De menos de 1.000 KG DE CARGA ÚTIL                ")</f>
        <v xml:space="preserve">De menos de 1.000 KG DE CARGA ÚTIL                </v>
      </c>
      <c r="H2277" t="str">
        <f>T("DIESEL                                            ")</f>
        <v xml:space="preserve">DIESEL                                            </v>
      </c>
      <c r="I2277">
        <v>2</v>
      </c>
    </row>
    <row r="2278" spans="1:9">
      <c r="A2278" t="str">
        <f>T("2018")</f>
        <v>2018</v>
      </c>
      <c r="B2278" t="str">
        <f>T("Entidad sin personalidad jurídica (art. 35.4 LGT) ")</f>
        <v xml:space="preserve">Entidad sin personalidad jurídica (art. 35.4 LGT) </v>
      </c>
      <c r="C2278" t="str">
        <f>T("CENTRO              ")</f>
        <v xml:space="preserve">CENTRO              </v>
      </c>
      <c r="D2278" t="str">
        <f>T("PALACIO             ")</f>
        <v xml:space="preserve">PALACIO             </v>
      </c>
      <c r="E2278" t="str">
        <f>T("CA ")</f>
        <v xml:space="preserve">CA </v>
      </c>
      <c r="F2278" t="str">
        <f>T("CAMIONES       ")</f>
        <v xml:space="preserve">CAMIONES       </v>
      </c>
      <c r="G2278" t="str">
        <f>T("De 1.000 a 2.999 KG DE CARGA ÚTIL                 ")</f>
        <v xml:space="preserve">De 1.000 a 2.999 KG DE CARGA ÚTIL                 </v>
      </c>
      <c r="H2278" t="str">
        <f>T("DIESEL                                            ")</f>
        <v xml:space="preserve">DIESEL                                            </v>
      </c>
      <c r="I2278">
        <v>7</v>
      </c>
    </row>
    <row r="2279" spans="1:9">
      <c r="A2279" t="str">
        <f>T("2018")</f>
        <v>2018</v>
      </c>
      <c r="B2279" t="str">
        <f>T("Entidad sin personalidad jurídica (art. 35.4 LGT) ")</f>
        <v xml:space="preserve">Entidad sin personalidad jurídica (art. 35.4 LGT) </v>
      </c>
      <c r="C2279" t="str">
        <f>T("CENTRO              ")</f>
        <v xml:space="preserve">CENTRO              </v>
      </c>
      <c r="D2279" t="str">
        <f>T("EMBAJADORES         ")</f>
        <v xml:space="preserve">EMBAJADORES         </v>
      </c>
      <c r="E2279" t="str">
        <f>T("CA ")</f>
        <v xml:space="preserve">CA </v>
      </c>
      <c r="F2279" t="str">
        <f>T("CAMIONES       ")</f>
        <v xml:space="preserve">CAMIONES       </v>
      </c>
      <c r="G2279" t="str">
        <f>T("De menos de 1.000 KG DE CARGA ÚTIL                ")</f>
        <v xml:space="preserve">De menos de 1.000 KG DE CARGA ÚTIL                </v>
      </c>
      <c r="H2279" t="str">
        <f>T("DIESEL                                            ")</f>
        <v xml:space="preserve">DIESEL                                            </v>
      </c>
      <c r="I2279">
        <v>3</v>
      </c>
    </row>
    <row r="2280" spans="1:9">
      <c r="A2280" t="str">
        <f>T("2018")</f>
        <v>2018</v>
      </c>
      <c r="B2280" t="str">
        <f>T("Entidad sin personalidad jurídica (art. 35.4 LGT) ")</f>
        <v xml:space="preserve">Entidad sin personalidad jurídica (art. 35.4 LGT) </v>
      </c>
      <c r="C2280" t="str">
        <f>T("CENTRO              ")</f>
        <v xml:space="preserve">CENTRO              </v>
      </c>
      <c r="D2280" t="str">
        <f>T("EMBAJADORES         ")</f>
        <v xml:space="preserve">EMBAJADORES         </v>
      </c>
      <c r="E2280" t="str">
        <f>T("CA ")</f>
        <v xml:space="preserve">CA </v>
      </c>
      <c r="F2280" t="str">
        <f>T("CAMIONES       ")</f>
        <v xml:space="preserve">CAMIONES       </v>
      </c>
      <c r="G2280" t="str">
        <f>T("De 1.000 a 2.999 KG DE CARGA ÚTIL                 ")</f>
        <v xml:space="preserve">De 1.000 a 2.999 KG DE CARGA ÚTIL                 </v>
      </c>
      <c r="H2280" t="str">
        <f>T("DIESEL                                            ")</f>
        <v xml:space="preserve">DIESEL                                            </v>
      </c>
      <c r="I2280">
        <v>4</v>
      </c>
    </row>
    <row r="2281" spans="1:9">
      <c r="A2281" t="str">
        <f>T("2018")</f>
        <v>2018</v>
      </c>
      <c r="B2281" t="str">
        <f>T("Entidad sin personalidad jurídica (art. 35.4 LGT) ")</f>
        <v xml:space="preserve">Entidad sin personalidad jurídica (art. 35.4 LGT) </v>
      </c>
      <c r="C2281" t="str">
        <f>T("CENTRO              ")</f>
        <v xml:space="preserve">CENTRO              </v>
      </c>
      <c r="D2281" t="str">
        <f>T("EMBAJADORES         ")</f>
        <v xml:space="preserve">EMBAJADORES         </v>
      </c>
      <c r="E2281" t="str">
        <f>T("CA ")</f>
        <v xml:space="preserve">CA </v>
      </c>
      <c r="F2281" t="str">
        <f>T("CAMIONES       ")</f>
        <v xml:space="preserve">CAMIONES       </v>
      </c>
      <c r="G2281" t="str">
        <f>T("De 3.000 a 9.999 KG DE CARGA ÚTIL                 ")</f>
        <v xml:space="preserve">De 3.000 a 9.999 KG DE CARGA ÚTIL                 </v>
      </c>
      <c r="H2281" t="str">
        <f>T("DIESEL                                            ")</f>
        <v xml:space="preserve">DIESEL                                            </v>
      </c>
      <c r="I2281">
        <v>1</v>
      </c>
    </row>
    <row r="2282" spans="1:9">
      <c r="A2282" t="str">
        <f>T("2018")</f>
        <v>2018</v>
      </c>
      <c r="B2282" t="str">
        <f>T("Entidad sin personalidad jurídica (art. 35.4 LGT) ")</f>
        <v xml:space="preserve">Entidad sin personalidad jurídica (art. 35.4 LGT) </v>
      </c>
      <c r="C2282" t="str">
        <f>T("CENTRO              ")</f>
        <v xml:space="preserve">CENTRO              </v>
      </c>
      <c r="D2282" t="str">
        <f>T("CORTES              ")</f>
        <v xml:space="preserve">CORTES              </v>
      </c>
      <c r="E2282" t="str">
        <f>T("CA ")</f>
        <v xml:space="preserve">CA </v>
      </c>
      <c r="F2282" t="str">
        <f>T("CAMIONES       ")</f>
        <v xml:space="preserve">CAMIONES       </v>
      </c>
      <c r="G2282" t="str">
        <f>T("De menos de 1.000 KG DE CARGA ÚTIL                ")</f>
        <v xml:space="preserve">De menos de 1.000 KG DE CARGA ÚTIL                </v>
      </c>
      <c r="H2282" t="str">
        <f>T("DIESEL                                            ")</f>
        <v xml:space="preserve">DIESEL                                            </v>
      </c>
      <c r="I2282">
        <v>4</v>
      </c>
    </row>
    <row r="2283" spans="1:9">
      <c r="A2283" t="str">
        <f>T("2018")</f>
        <v>2018</v>
      </c>
      <c r="B2283" t="str">
        <f>T("Entidad sin personalidad jurídica (art. 35.4 LGT) ")</f>
        <v xml:space="preserve">Entidad sin personalidad jurídica (art. 35.4 LGT) </v>
      </c>
      <c r="C2283" t="str">
        <f>T("CENTRO              ")</f>
        <v xml:space="preserve">CENTRO              </v>
      </c>
      <c r="D2283" t="str">
        <f>T("CORTES              ")</f>
        <v xml:space="preserve">CORTES              </v>
      </c>
      <c r="E2283" t="str">
        <f>T("CA ")</f>
        <v xml:space="preserve">CA </v>
      </c>
      <c r="F2283" t="str">
        <f>T("CAMIONES       ")</f>
        <v xml:space="preserve">CAMIONES       </v>
      </c>
      <c r="G2283" t="str">
        <f>T("De 1.000 a 2.999 KG DE CARGA ÚTIL                 ")</f>
        <v xml:space="preserve">De 1.000 a 2.999 KG DE CARGA ÚTIL                 </v>
      </c>
      <c r="H2283" t="str">
        <f>T("DIESEL                                            ")</f>
        <v xml:space="preserve">DIESEL                                            </v>
      </c>
      <c r="I2283">
        <v>1</v>
      </c>
    </row>
    <row r="2284" spans="1:9">
      <c r="A2284" t="str">
        <f>T("2018")</f>
        <v>2018</v>
      </c>
      <c r="B2284" t="str">
        <f>T("Entidad sin personalidad jurídica (art. 35.4 LGT) ")</f>
        <v xml:space="preserve">Entidad sin personalidad jurídica (art. 35.4 LGT) </v>
      </c>
      <c r="C2284" t="str">
        <f>T("CENTRO              ")</f>
        <v xml:space="preserve">CENTRO              </v>
      </c>
      <c r="D2284" t="str">
        <f>T("JUSTICIA            ")</f>
        <v xml:space="preserve">JUSTICIA            </v>
      </c>
      <c r="E2284" t="str">
        <f>T("CA ")</f>
        <v xml:space="preserve">CA </v>
      </c>
      <c r="F2284" t="str">
        <f>T("CAMIONES       ")</f>
        <v xml:space="preserve">CAMIONES       </v>
      </c>
      <c r="G2284" t="str">
        <f>T("De menos de 1.000 KG DE CARGA ÚTIL                ")</f>
        <v xml:space="preserve">De menos de 1.000 KG DE CARGA ÚTIL                </v>
      </c>
      <c r="H2284" t="str">
        <f>T("DIESEL                                            ")</f>
        <v xml:space="preserve">DIESEL                                            </v>
      </c>
      <c r="I2284">
        <v>6</v>
      </c>
    </row>
    <row r="2285" spans="1:9">
      <c r="A2285" t="str">
        <f>T("2018")</f>
        <v>2018</v>
      </c>
      <c r="B2285" t="str">
        <f>T("Entidad sin personalidad jurídica (art. 35.4 LGT) ")</f>
        <v xml:space="preserve">Entidad sin personalidad jurídica (art. 35.4 LGT) </v>
      </c>
      <c r="C2285" t="str">
        <f>T("CENTRO              ")</f>
        <v xml:space="preserve">CENTRO              </v>
      </c>
      <c r="D2285" t="str">
        <f>T("JUSTICIA            ")</f>
        <v xml:space="preserve">JUSTICIA            </v>
      </c>
      <c r="E2285" t="str">
        <f>T("CA ")</f>
        <v xml:space="preserve">CA </v>
      </c>
      <c r="F2285" t="str">
        <f>T("CAMIONES       ")</f>
        <v xml:space="preserve">CAMIONES       </v>
      </c>
      <c r="G2285" t="str">
        <f>T("De 1.000 a 2.999 KG DE CARGA ÚTIL                 ")</f>
        <v xml:space="preserve">De 1.000 a 2.999 KG DE CARGA ÚTIL                 </v>
      </c>
      <c r="H2285" t="str">
        <f>T("DIESEL                                            ")</f>
        <v xml:space="preserve">DIESEL                                            </v>
      </c>
      <c r="I2285">
        <v>1</v>
      </c>
    </row>
    <row r="2286" spans="1:9">
      <c r="A2286" t="str">
        <f>T("2018")</f>
        <v>2018</v>
      </c>
      <c r="B2286" t="str">
        <f>T("Entidad sin personalidad jurídica (art. 35.4 LGT) ")</f>
        <v xml:space="preserve">Entidad sin personalidad jurídica (art. 35.4 LGT) </v>
      </c>
      <c r="C2286" t="str">
        <f>T("CENTRO              ")</f>
        <v xml:space="preserve">CENTRO              </v>
      </c>
      <c r="D2286" t="str">
        <f>T("UNIVERSIDAD         ")</f>
        <v xml:space="preserve">UNIVERSIDAD         </v>
      </c>
      <c r="E2286" t="str">
        <f>T("CA ")</f>
        <v xml:space="preserve">CA </v>
      </c>
      <c r="F2286" t="str">
        <f>T("CAMIONES       ")</f>
        <v xml:space="preserve">CAMIONES       </v>
      </c>
      <c r="G2286" t="str">
        <f>T("De menos de 1.000 KG DE CARGA ÚTIL                ")</f>
        <v xml:space="preserve">De menos de 1.000 KG DE CARGA ÚTIL                </v>
      </c>
      <c r="H2286" t="str">
        <f>T("DIESEL                                            ")</f>
        <v xml:space="preserve">DIESEL                                            </v>
      </c>
      <c r="I2286">
        <v>6</v>
      </c>
    </row>
    <row r="2287" spans="1:9">
      <c r="A2287" t="str">
        <f>T("2018")</f>
        <v>2018</v>
      </c>
      <c r="B2287" t="str">
        <f>T("Entidad sin personalidad jurídica (art. 35.4 LGT) ")</f>
        <v xml:space="preserve">Entidad sin personalidad jurídica (art. 35.4 LGT) </v>
      </c>
      <c r="C2287" t="str">
        <f>T("CENTRO              ")</f>
        <v xml:space="preserve">CENTRO              </v>
      </c>
      <c r="D2287" t="str">
        <f>T("UNIVERSIDAD         ")</f>
        <v xml:space="preserve">UNIVERSIDAD         </v>
      </c>
      <c r="E2287" t="str">
        <f>T("CA ")</f>
        <v xml:space="preserve">CA </v>
      </c>
      <c r="F2287" t="str">
        <f>T("CAMIONES       ")</f>
        <v xml:space="preserve">CAMIONES       </v>
      </c>
      <c r="G2287" t="str">
        <f>T("De 1.000 a 2.999 KG DE CARGA ÚTIL                 ")</f>
        <v xml:space="preserve">De 1.000 a 2.999 KG DE CARGA ÚTIL                 </v>
      </c>
      <c r="H2287" t="str">
        <f>T("DIESEL                                            ")</f>
        <v xml:space="preserve">DIESEL                                            </v>
      </c>
      <c r="I2287">
        <v>6</v>
      </c>
    </row>
    <row r="2288" spans="1:9">
      <c r="A2288" t="str">
        <f>T("2018")</f>
        <v>2018</v>
      </c>
      <c r="B2288" t="str">
        <f>T("Entidad sin personalidad jurídica (art. 35.4 LGT) ")</f>
        <v xml:space="preserve">Entidad sin personalidad jurídica (art. 35.4 LGT) </v>
      </c>
      <c r="C2288" t="str">
        <f>T("CENTRO              ")</f>
        <v xml:space="preserve">CENTRO              </v>
      </c>
      <c r="D2288" t="str">
        <f>T("SOL                 ")</f>
        <v xml:space="preserve">SOL                 </v>
      </c>
      <c r="E2288" t="str">
        <f>T("CA ")</f>
        <v xml:space="preserve">CA </v>
      </c>
      <c r="F2288" t="str">
        <f>T("CAMIONES       ")</f>
        <v xml:space="preserve">CAMIONES       </v>
      </c>
      <c r="G2288" t="str">
        <f>T("De menos de 1.000 KG DE CARGA ÚTIL                ")</f>
        <v xml:space="preserve">De menos de 1.000 KG DE CARGA ÚTIL                </v>
      </c>
      <c r="H2288" t="str">
        <f>T("DIESEL                                            ")</f>
        <v xml:space="preserve">DIESEL                                            </v>
      </c>
      <c r="I2288">
        <v>3</v>
      </c>
    </row>
    <row r="2289" spans="1:9">
      <c r="A2289" t="str">
        <f>T("2018")</f>
        <v>2018</v>
      </c>
      <c r="B2289" t="str">
        <f>T("Entidad sin personalidad jurídica (art. 35.4 LGT) ")</f>
        <v xml:space="preserve">Entidad sin personalidad jurídica (art. 35.4 LGT) </v>
      </c>
      <c r="C2289" t="str">
        <f>T("CENTRO              ")</f>
        <v xml:space="preserve">CENTRO              </v>
      </c>
      <c r="D2289" t="str">
        <f>T("SOL                 ")</f>
        <v xml:space="preserve">SOL                 </v>
      </c>
      <c r="E2289" t="str">
        <f>T("CA ")</f>
        <v xml:space="preserve">CA </v>
      </c>
      <c r="F2289" t="str">
        <f>T("CAMIONES       ")</f>
        <v xml:space="preserve">CAMIONES       </v>
      </c>
      <c r="G2289" t="str">
        <f>T("De 1.000 a 2.999 KG DE CARGA ÚTIL                 ")</f>
        <v xml:space="preserve">De 1.000 a 2.999 KG DE CARGA ÚTIL                 </v>
      </c>
      <c r="H2289" t="str">
        <f>T("DIESEL                                            ")</f>
        <v xml:space="preserve">DIESEL                                            </v>
      </c>
      <c r="I2289">
        <v>1</v>
      </c>
    </row>
    <row r="2290" spans="1:9">
      <c r="A2290" t="str">
        <f>T("2018")</f>
        <v>2018</v>
      </c>
      <c r="B2290" t="str">
        <f>T("FISICO                                            ")</f>
        <v xml:space="preserve">FISICO                                            </v>
      </c>
      <c r="C2290" t="str">
        <f>T("CENTRO              ")</f>
        <v xml:space="preserve">CENTRO              </v>
      </c>
      <c r="D2290" t="str">
        <f>T("SIN BARRIO          ")</f>
        <v xml:space="preserve">SIN BARRIO          </v>
      </c>
      <c r="E2290" t="str">
        <f>T("CA ")</f>
        <v xml:space="preserve">CA </v>
      </c>
      <c r="F2290" t="str">
        <f>T("CAMIONES       ")</f>
        <v xml:space="preserve">CAMIONES       </v>
      </c>
      <c r="G2290" t="str">
        <f>T("De menos de 1.000 KG DE CARGA ÚTIL                ")</f>
        <v xml:space="preserve">De menos de 1.000 KG DE CARGA ÚTIL                </v>
      </c>
      <c r="H2290" t="str">
        <f>T("DIESEL                                            ")</f>
        <v xml:space="preserve">DIESEL                                            </v>
      </c>
      <c r="I2290">
        <v>2</v>
      </c>
    </row>
    <row r="2291" spans="1:9">
      <c r="A2291" t="str">
        <f>T("2018")</f>
        <v>2018</v>
      </c>
      <c r="B2291" t="str">
        <f>T("FISICO                                            ")</f>
        <v xml:space="preserve">FISICO                                            </v>
      </c>
      <c r="C2291" t="str">
        <f>T("CENTRO              ")</f>
        <v xml:space="preserve">CENTRO              </v>
      </c>
      <c r="D2291" t="str">
        <f>T("SIN BARRIO          ")</f>
        <v xml:space="preserve">SIN BARRIO          </v>
      </c>
      <c r="E2291" t="str">
        <f>T("CA ")</f>
        <v xml:space="preserve">CA </v>
      </c>
      <c r="F2291" t="str">
        <f>T("CAMIONES       ")</f>
        <v xml:space="preserve">CAMIONES       </v>
      </c>
      <c r="G2291" t="str">
        <f>T("De 1.000 a 2.999 KG DE CARGA ÚTIL                 ")</f>
        <v xml:space="preserve">De 1.000 a 2.999 KG DE CARGA ÚTIL                 </v>
      </c>
      <c r="H2291" t="str">
        <f>T("DIESEL                                            ")</f>
        <v xml:space="preserve">DIESEL                                            </v>
      </c>
      <c r="I2291">
        <v>1</v>
      </c>
    </row>
    <row r="2292" spans="1:9">
      <c r="A2292" t="str">
        <f>T("2018")</f>
        <v>2018</v>
      </c>
      <c r="B2292" t="str">
        <f>T("FISICO                                            ")</f>
        <v xml:space="preserve">FISICO                                            </v>
      </c>
      <c r="C2292" t="str">
        <f>T("CENTRO              ")</f>
        <v xml:space="preserve">CENTRO              </v>
      </c>
      <c r="D2292" t="str">
        <f>T("PALACIO             ")</f>
        <v xml:space="preserve">PALACIO             </v>
      </c>
      <c r="E2292" t="str">
        <f>T("CA ")</f>
        <v xml:space="preserve">CA </v>
      </c>
      <c r="F2292" t="str">
        <f>T("CAMIONES       ")</f>
        <v xml:space="preserve">CAMIONES       </v>
      </c>
      <c r="G2292" t="str">
        <f>T("De menos de 1.000 KG DE CARGA ÚTIL                ")</f>
        <v xml:space="preserve">De menos de 1.000 KG DE CARGA ÚTIL                </v>
      </c>
      <c r="H2292" t="str">
        <f>T("DIESEL                                            ")</f>
        <v xml:space="preserve">DIESEL                                            </v>
      </c>
      <c r="I2292">
        <v>279</v>
      </c>
    </row>
    <row r="2293" spans="1:9">
      <c r="A2293" t="str">
        <f>T("2018")</f>
        <v>2018</v>
      </c>
      <c r="B2293" t="str">
        <f>T("FISICO                                            ")</f>
        <v xml:space="preserve">FISICO                                            </v>
      </c>
      <c r="C2293" t="str">
        <f>T("CENTRO              ")</f>
        <v xml:space="preserve">CENTRO              </v>
      </c>
      <c r="D2293" t="str">
        <f>T("PALACIO             ")</f>
        <v xml:space="preserve">PALACIO             </v>
      </c>
      <c r="E2293" t="str">
        <f>T("CA ")</f>
        <v xml:space="preserve">CA </v>
      </c>
      <c r="F2293" t="str">
        <f>T("CAMIONES       ")</f>
        <v xml:space="preserve">CAMIONES       </v>
      </c>
      <c r="G2293" t="str">
        <f>T("De 1.000 a 2.999 KG DE CARGA ÚTIL                 ")</f>
        <v xml:space="preserve">De 1.000 a 2.999 KG DE CARGA ÚTIL                 </v>
      </c>
      <c r="H2293" t="str">
        <f>T("DIESEL                                            ")</f>
        <v xml:space="preserve">DIESEL                                            </v>
      </c>
      <c r="I2293">
        <v>107</v>
      </c>
    </row>
    <row r="2294" spans="1:9">
      <c r="A2294" t="str">
        <f>T("2018")</f>
        <v>2018</v>
      </c>
      <c r="B2294" t="str">
        <f>T("FISICO                                            ")</f>
        <v xml:space="preserve">FISICO                                            </v>
      </c>
      <c r="C2294" t="str">
        <f>T("CENTRO              ")</f>
        <v xml:space="preserve">CENTRO              </v>
      </c>
      <c r="D2294" t="str">
        <f>T("PALACIO             ")</f>
        <v xml:space="preserve">PALACIO             </v>
      </c>
      <c r="E2294" t="str">
        <f>T("CA ")</f>
        <v xml:space="preserve">CA </v>
      </c>
      <c r="F2294" t="str">
        <f>T("CAMIONES       ")</f>
        <v xml:space="preserve">CAMIONES       </v>
      </c>
      <c r="G2294" t="str">
        <f>T("De 3.000 a 9.999 KG DE CARGA ÚTIL                 ")</f>
        <v xml:space="preserve">De 3.000 a 9.999 KG DE CARGA ÚTIL                 </v>
      </c>
      <c r="H2294" t="str">
        <f>T("DIESEL                                            ")</f>
        <v xml:space="preserve">DIESEL                                            </v>
      </c>
      <c r="I2294">
        <v>25</v>
      </c>
    </row>
    <row r="2295" spans="1:9">
      <c r="A2295" t="str">
        <f>T("2018")</f>
        <v>2018</v>
      </c>
      <c r="B2295" t="str">
        <f>T("FISICO                                            ")</f>
        <v xml:space="preserve">FISICO                                            </v>
      </c>
      <c r="C2295" t="str">
        <f>T("CENTRO              ")</f>
        <v xml:space="preserve">CENTRO              </v>
      </c>
      <c r="D2295" t="str">
        <f>T("EMBAJADORES         ")</f>
        <v xml:space="preserve">EMBAJADORES         </v>
      </c>
      <c r="E2295" t="str">
        <f>T("CA ")</f>
        <v xml:space="preserve">CA </v>
      </c>
      <c r="F2295" t="str">
        <f>T("CAMIONES       ")</f>
        <v xml:space="preserve">CAMIONES       </v>
      </c>
      <c r="G2295" t="str">
        <f>T("De menos de 1.000 KG DE CARGA ÚTIL                ")</f>
        <v xml:space="preserve">De menos de 1.000 KG DE CARGA ÚTIL                </v>
      </c>
      <c r="H2295" t="str">
        <f>T("DIESEL                                            ")</f>
        <v xml:space="preserve">DIESEL                                            </v>
      </c>
      <c r="I2295">
        <v>587</v>
      </c>
    </row>
    <row r="2296" spans="1:9">
      <c r="A2296" t="str">
        <f>T("2018")</f>
        <v>2018</v>
      </c>
      <c r="B2296" t="str">
        <f>T("FISICO                                            ")</f>
        <v xml:space="preserve">FISICO                                            </v>
      </c>
      <c r="C2296" t="str">
        <f>T("CENTRO              ")</f>
        <v xml:space="preserve">CENTRO              </v>
      </c>
      <c r="D2296" t="str">
        <f>T("EMBAJADORES         ")</f>
        <v xml:space="preserve">EMBAJADORES         </v>
      </c>
      <c r="E2296" t="str">
        <f>T("CA ")</f>
        <v xml:space="preserve">CA </v>
      </c>
      <c r="F2296" t="str">
        <f>T("CAMIONES       ")</f>
        <v xml:space="preserve">CAMIONES       </v>
      </c>
      <c r="G2296" t="str">
        <f>T("De 1.000 a 2.999 KG DE CARGA ÚTIL                 ")</f>
        <v xml:space="preserve">De 1.000 a 2.999 KG DE CARGA ÚTIL                 </v>
      </c>
      <c r="H2296" t="str">
        <f>T("DIESEL                                            ")</f>
        <v xml:space="preserve">DIESEL                                            </v>
      </c>
      <c r="I2296">
        <v>218</v>
      </c>
    </row>
    <row r="2297" spans="1:9">
      <c r="A2297" t="str">
        <f>T("2018")</f>
        <v>2018</v>
      </c>
      <c r="B2297" t="str">
        <f>T("FISICO                                            ")</f>
        <v xml:space="preserve">FISICO                                            </v>
      </c>
      <c r="C2297" t="str">
        <f>T("CENTRO              ")</f>
        <v xml:space="preserve">CENTRO              </v>
      </c>
      <c r="D2297" t="str">
        <f>T("EMBAJADORES         ")</f>
        <v xml:space="preserve">EMBAJADORES         </v>
      </c>
      <c r="E2297" t="str">
        <f>T("CA ")</f>
        <v xml:space="preserve">CA </v>
      </c>
      <c r="F2297" t="str">
        <f>T("CAMIONES       ")</f>
        <v xml:space="preserve">CAMIONES       </v>
      </c>
      <c r="G2297" t="str">
        <f>T("De 3.000 a 9.999 KG DE CARGA ÚTIL                 ")</f>
        <v xml:space="preserve">De 3.000 a 9.999 KG DE CARGA ÚTIL                 </v>
      </c>
      <c r="H2297" t="str">
        <f>T("DIESEL                                            ")</f>
        <v xml:space="preserve">DIESEL                                            </v>
      </c>
      <c r="I2297">
        <v>6</v>
      </c>
    </row>
    <row r="2298" spans="1:9">
      <c r="A2298" t="str">
        <f>T("2018")</f>
        <v>2018</v>
      </c>
      <c r="B2298" t="str">
        <f>T("FISICO                                            ")</f>
        <v xml:space="preserve">FISICO                                            </v>
      </c>
      <c r="C2298" t="str">
        <f>T("CENTRO              ")</f>
        <v xml:space="preserve">CENTRO              </v>
      </c>
      <c r="D2298" t="str">
        <f>T("EMBAJADORES         ")</f>
        <v xml:space="preserve">EMBAJADORES         </v>
      </c>
      <c r="E2298" t="str">
        <f>T("CA ")</f>
        <v xml:space="preserve">CA </v>
      </c>
      <c r="F2298" t="str">
        <f>T("CAMIONES       ")</f>
        <v xml:space="preserve">CAMIONES       </v>
      </c>
      <c r="G2298" t="str">
        <f>T("De 10.000 KG DE CARGA ÚTIL en adelante            ")</f>
        <v xml:space="preserve">De 10.000 KG DE CARGA ÚTIL en adelante            </v>
      </c>
      <c r="H2298" t="str">
        <f>T("DIESEL                                            ")</f>
        <v xml:space="preserve">DIESEL                                            </v>
      </c>
      <c r="I2298">
        <v>2</v>
      </c>
    </row>
    <row r="2299" spans="1:9">
      <c r="A2299" t="str">
        <f>T("2018")</f>
        <v>2018</v>
      </c>
      <c r="B2299" t="str">
        <f>T("FISICO                                            ")</f>
        <v xml:space="preserve">FISICO                                            </v>
      </c>
      <c r="C2299" t="str">
        <f>T("CENTRO              ")</f>
        <v xml:space="preserve">CENTRO              </v>
      </c>
      <c r="D2299" t="str">
        <f>T("CORTES              ")</f>
        <v xml:space="preserve">CORTES              </v>
      </c>
      <c r="E2299" t="str">
        <f>T("CA ")</f>
        <v xml:space="preserve">CA </v>
      </c>
      <c r="F2299" t="str">
        <f>T("CAMIONES       ")</f>
        <v xml:space="preserve">CAMIONES       </v>
      </c>
      <c r="G2299" t="str">
        <f>T("De menos de 1.000 KG DE CARGA ÚTIL                ")</f>
        <v xml:space="preserve">De menos de 1.000 KG DE CARGA ÚTIL                </v>
      </c>
      <c r="H2299" t="str">
        <f>T("DIESEL                                            ")</f>
        <v xml:space="preserve">DIESEL                                            </v>
      </c>
      <c r="I2299">
        <v>128</v>
      </c>
    </row>
    <row r="2300" spans="1:9">
      <c r="A2300" t="str">
        <f>T("2018")</f>
        <v>2018</v>
      </c>
      <c r="B2300" t="str">
        <f>T("FISICO                                            ")</f>
        <v xml:space="preserve">FISICO                                            </v>
      </c>
      <c r="C2300" t="str">
        <f>T("CENTRO              ")</f>
        <v xml:space="preserve">CENTRO              </v>
      </c>
      <c r="D2300" t="str">
        <f>T("CORTES              ")</f>
        <v xml:space="preserve">CORTES              </v>
      </c>
      <c r="E2300" t="str">
        <f>T("CA ")</f>
        <v xml:space="preserve">CA </v>
      </c>
      <c r="F2300" t="str">
        <f>T("CAMIONES       ")</f>
        <v xml:space="preserve">CAMIONES       </v>
      </c>
      <c r="G2300" t="str">
        <f>T("De 1.000 a 2.999 KG DE CARGA ÚTIL                 ")</f>
        <v xml:space="preserve">De 1.000 a 2.999 KG DE CARGA ÚTIL                 </v>
      </c>
      <c r="H2300" t="str">
        <f>T("DIESEL                                            ")</f>
        <v xml:space="preserve">DIESEL                                            </v>
      </c>
      <c r="I2300">
        <v>34</v>
      </c>
    </row>
    <row r="2301" spans="1:9">
      <c r="A2301" t="str">
        <f>T("2018")</f>
        <v>2018</v>
      </c>
      <c r="B2301" t="str">
        <f>T("FISICO                                            ")</f>
        <v xml:space="preserve">FISICO                                            </v>
      </c>
      <c r="C2301" t="str">
        <f>T("CENTRO              ")</f>
        <v xml:space="preserve">CENTRO              </v>
      </c>
      <c r="D2301" t="str">
        <f>T("CORTES              ")</f>
        <v xml:space="preserve">CORTES              </v>
      </c>
      <c r="E2301" t="str">
        <f>T("CA ")</f>
        <v xml:space="preserve">CA </v>
      </c>
      <c r="F2301" t="str">
        <f>T("CAMIONES       ")</f>
        <v xml:space="preserve">CAMIONES       </v>
      </c>
      <c r="G2301" t="str">
        <f>T("De 3.000 a 9.999 KG DE CARGA ÚTIL                 ")</f>
        <v xml:space="preserve">De 3.000 a 9.999 KG DE CARGA ÚTIL                 </v>
      </c>
      <c r="H2301" t="str">
        <f>T("DIESEL                                            ")</f>
        <v xml:space="preserve">DIESEL                                            </v>
      </c>
      <c r="I2301">
        <v>1</v>
      </c>
    </row>
    <row r="2302" spans="1:9">
      <c r="A2302" t="str">
        <f>T("2018")</f>
        <v>2018</v>
      </c>
      <c r="B2302" t="str">
        <f>T("FISICO                                            ")</f>
        <v xml:space="preserve">FISICO                                            </v>
      </c>
      <c r="C2302" t="str">
        <f>T("CENTRO              ")</f>
        <v xml:space="preserve">CENTRO              </v>
      </c>
      <c r="D2302" t="str">
        <f>T("JUSTICIA            ")</f>
        <v xml:space="preserve">JUSTICIA            </v>
      </c>
      <c r="E2302" t="str">
        <f>T("CA ")</f>
        <v xml:space="preserve">CA </v>
      </c>
      <c r="F2302" t="str">
        <f>T("CAMIONES       ")</f>
        <v xml:space="preserve">CAMIONES       </v>
      </c>
      <c r="G2302" t="str">
        <f>T("De menos de 1.000 KG DE CARGA ÚTIL                ")</f>
        <v xml:space="preserve">De menos de 1.000 KG DE CARGA ÚTIL                </v>
      </c>
      <c r="H2302" t="str">
        <f>T("DIESEL                                            ")</f>
        <v xml:space="preserve">DIESEL                                            </v>
      </c>
      <c r="I2302">
        <v>131</v>
      </c>
    </row>
    <row r="2303" spans="1:9">
      <c r="A2303" t="str">
        <f>T("2018")</f>
        <v>2018</v>
      </c>
      <c r="B2303" t="str">
        <f>T("FISICO                                            ")</f>
        <v xml:space="preserve">FISICO                                            </v>
      </c>
      <c r="C2303" t="str">
        <f>T("CENTRO              ")</f>
        <v xml:space="preserve">CENTRO              </v>
      </c>
      <c r="D2303" t="str">
        <f>T("JUSTICIA            ")</f>
        <v xml:space="preserve">JUSTICIA            </v>
      </c>
      <c r="E2303" t="str">
        <f>T("CA ")</f>
        <v xml:space="preserve">CA </v>
      </c>
      <c r="F2303" t="str">
        <f>T("CAMIONES       ")</f>
        <v xml:space="preserve">CAMIONES       </v>
      </c>
      <c r="G2303" t="str">
        <f>T("De 1.000 a 2.999 KG DE CARGA ÚTIL                 ")</f>
        <v xml:space="preserve">De 1.000 a 2.999 KG DE CARGA ÚTIL                 </v>
      </c>
      <c r="H2303" t="str">
        <f>T("DIESEL                                            ")</f>
        <v xml:space="preserve">DIESEL                                            </v>
      </c>
      <c r="I2303">
        <v>39</v>
      </c>
    </row>
    <row r="2304" spans="1:9">
      <c r="A2304" t="str">
        <f>T("2018")</f>
        <v>2018</v>
      </c>
      <c r="B2304" t="str">
        <f>T("FISICO                                            ")</f>
        <v xml:space="preserve">FISICO                                            </v>
      </c>
      <c r="C2304" t="str">
        <f>T("CENTRO              ")</f>
        <v xml:space="preserve">CENTRO              </v>
      </c>
      <c r="D2304" t="str">
        <f>T("JUSTICIA            ")</f>
        <v xml:space="preserve">JUSTICIA            </v>
      </c>
      <c r="E2304" t="str">
        <f>T("CA ")</f>
        <v xml:space="preserve">CA </v>
      </c>
      <c r="F2304" t="str">
        <f>T("CAMIONES       ")</f>
        <v xml:space="preserve">CAMIONES       </v>
      </c>
      <c r="G2304" t="str">
        <f>T("De 3.000 a 9.999 KG DE CARGA ÚTIL                 ")</f>
        <v xml:space="preserve">De 3.000 a 9.999 KG DE CARGA ÚTIL                 </v>
      </c>
      <c r="H2304" t="str">
        <f>T("DIESEL                                            ")</f>
        <v xml:space="preserve">DIESEL                                            </v>
      </c>
      <c r="I2304">
        <v>2</v>
      </c>
    </row>
    <row r="2305" spans="1:9">
      <c r="A2305" t="str">
        <f>T("2018")</f>
        <v>2018</v>
      </c>
      <c r="B2305" t="str">
        <f>T("FISICO                                            ")</f>
        <v xml:space="preserve">FISICO                                            </v>
      </c>
      <c r="C2305" t="str">
        <f>T("CENTRO              ")</f>
        <v xml:space="preserve">CENTRO              </v>
      </c>
      <c r="D2305" t="str">
        <f>T("UNIVERSIDAD         ")</f>
        <v xml:space="preserve">UNIVERSIDAD         </v>
      </c>
      <c r="E2305" t="str">
        <f>T("CA ")</f>
        <v xml:space="preserve">CA </v>
      </c>
      <c r="F2305" t="str">
        <f>T("CAMIONES       ")</f>
        <v xml:space="preserve">CAMIONES       </v>
      </c>
      <c r="G2305" t="str">
        <f>T("De menos de 1.000 KG DE CARGA ÚTIL                ")</f>
        <v xml:space="preserve">De menos de 1.000 KG DE CARGA ÚTIL                </v>
      </c>
      <c r="H2305" t="str">
        <f>T("DIESEL                                            ")</f>
        <v xml:space="preserve">DIESEL                                            </v>
      </c>
      <c r="I2305">
        <v>281</v>
      </c>
    </row>
    <row r="2306" spans="1:9">
      <c r="A2306" t="str">
        <f>T("2018")</f>
        <v>2018</v>
      </c>
      <c r="B2306" t="str">
        <f>T("FISICO                                            ")</f>
        <v xml:space="preserve">FISICO                                            </v>
      </c>
      <c r="C2306" t="str">
        <f>T("CENTRO              ")</f>
        <v xml:space="preserve">CENTRO              </v>
      </c>
      <c r="D2306" t="str">
        <f>T("UNIVERSIDAD         ")</f>
        <v xml:space="preserve">UNIVERSIDAD         </v>
      </c>
      <c r="E2306" t="str">
        <f>T("CA ")</f>
        <v xml:space="preserve">CA </v>
      </c>
      <c r="F2306" t="str">
        <f>T("CAMIONES       ")</f>
        <v xml:space="preserve">CAMIONES       </v>
      </c>
      <c r="G2306" t="str">
        <f>T("De 1.000 a 2.999 KG DE CARGA ÚTIL                 ")</f>
        <v xml:space="preserve">De 1.000 a 2.999 KG DE CARGA ÚTIL                 </v>
      </c>
      <c r="H2306" t="str">
        <f>T("DIESEL                                            ")</f>
        <v xml:space="preserve">DIESEL                                            </v>
      </c>
      <c r="I2306">
        <v>90</v>
      </c>
    </row>
    <row r="2307" spans="1:9">
      <c r="A2307" t="str">
        <f>T("2018")</f>
        <v>2018</v>
      </c>
      <c r="B2307" t="str">
        <f>T("FISICO                                            ")</f>
        <v xml:space="preserve">FISICO                                            </v>
      </c>
      <c r="C2307" t="str">
        <f>T("CENTRO              ")</f>
        <v xml:space="preserve">CENTRO              </v>
      </c>
      <c r="D2307" t="str">
        <f>T("UNIVERSIDAD         ")</f>
        <v xml:space="preserve">UNIVERSIDAD         </v>
      </c>
      <c r="E2307" t="str">
        <f>T("CA ")</f>
        <v xml:space="preserve">CA </v>
      </c>
      <c r="F2307" t="str">
        <f>T("CAMIONES       ")</f>
        <v xml:space="preserve">CAMIONES       </v>
      </c>
      <c r="G2307" t="str">
        <f>T("De 3.000 a 9.999 KG DE CARGA ÚTIL                 ")</f>
        <v xml:space="preserve">De 3.000 a 9.999 KG DE CARGA ÚTIL                 </v>
      </c>
      <c r="H2307" t="str">
        <f>T("DIESEL                                            ")</f>
        <v xml:space="preserve">DIESEL                                            </v>
      </c>
      <c r="I2307">
        <v>6</v>
      </c>
    </row>
    <row r="2308" spans="1:9">
      <c r="A2308" t="str">
        <f>T("2018")</f>
        <v>2018</v>
      </c>
      <c r="B2308" t="str">
        <f>T("FISICO                                            ")</f>
        <v xml:space="preserve">FISICO                                            </v>
      </c>
      <c r="C2308" t="str">
        <f>T("CENTRO              ")</f>
        <v xml:space="preserve">CENTRO              </v>
      </c>
      <c r="D2308" t="str">
        <f>T("UNIVERSIDAD         ")</f>
        <v xml:space="preserve">UNIVERSIDAD         </v>
      </c>
      <c r="E2308" t="str">
        <f>T("CA ")</f>
        <v xml:space="preserve">CA </v>
      </c>
      <c r="F2308" t="str">
        <f>T("CAMIONES       ")</f>
        <v xml:space="preserve">CAMIONES       </v>
      </c>
      <c r="G2308" t="str">
        <f>T("De 10.000 KG DE CARGA ÚTIL en adelante            ")</f>
        <v xml:space="preserve">De 10.000 KG DE CARGA ÚTIL en adelante            </v>
      </c>
      <c r="H2308" t="str">
        <f>T("DIESEL                                            ")</f>
        <v xml:space="preserve">DIESEL                                            </v>
      </c>
      <c r="I2308">
        <v>2</v>
      </c>
    </row>
    <row r="2309" spans="1:9">
      <c r="A2309" t="str">
        <f>T("2018")</f>
        <v>2018</v>
      </c>
      <c r="B2309" t="str">
        <f>T("FISICO                                            ")</f>
        <v xml:space="preserve">FISICO                                            </v>
      </c>
      <c r="C2309" t="str">
        <f>T("CENTRO              ")</f>
        <v xml:space="preserve">CENTRO              </v>
      </c>
      <c r="D2309" t="str">
        <f>T("SOL                 ")</f>
        <v xml:space="preserve">SOL                 </v>
      </c>
      <c r="E2309" t="str">
        <f>T("CA ")</f>
        <v xml:space="preserve">CA </v>
      </c>
      <c r="F2309" t="str">
        <f>T("CAMIONES       ")</f>
        <v xml:space="preserve">CAMIONES       </v>
      </c>
      <c r="G2309" t="str">
        <f>T("De menos de 1.000 KG DE CARGA ÚTIL                ")</f>
        <v xml:space="preserve">De menos de 1.000 KG DE CARGA ÚTIL                </v>
      </c>
      <c r="H2309" t="str">
        <f>T("DIESEL                                            ")</f>
        <v xml:space="preserve">DIESEL                                            </v>
      </c>
      <c r="I2309">
        <v>84</v>
      </c>
    </row>
    <row r="2310" spans="1:9">
      <c r="A2310" t="str">
        <f>T("2018")</f>
        <v>2018</v>
      </c>
      <c r="B2310" t="str">
        <f>T("FISICO                                            ")</f>
        <v xml:space="preserve">FISICO                                            </v>
      </c>
      <c r="C2310" t="str">
        <f>T("CENTRO              ")</f>
        <v xml:space="preserve">CENTRO              </v>
      </c>
      <c r="D2310" t="str">
        <f>T("SOL                 ")</f>
        <v xml:space="preserve">SOL                 </v>
      </c>
      <c r="E2310" t="str">
        <f>T("CA ")</f>
        <v xml:space="preserve">CA </v>
      </c>
      <c r="F2310" t="str">
        <f>T("CAMIONES       ")</f>
        <v xml:space="preserve">CAMIONES       </v>
      </c>
      <c r="G2310" t="str">
        <f>T("De 1.000 a 2.999 KG DE CARGA ÚTIL                 ")</f>
        <v xml:space="preserve">De 1.000 a 2.999 KG DE CARGA ÚTIL                 </v>
      </c>
      <c r="H2310" t="str">
        <f>T("DIESEL                                            ")</f>
        <v xml:space="preserve">DIESEL                                            </v>
      </c>
      <c r="I2310">
        <v>28</v>
      </c>
    </row>
    <row r="2311" spans="1:9">
      <c r="A2311" t="str">
        <f>T("2018")</f>
        <v>2018</v>
      </c>
      <c r="B2311" t="str">
        <f>T("FISICO                                            ")</f>
        <v xml:space="preserve">FISICO                                            </v>
      </c>
      <c r="C2311" t="str">
        <f>T("CENTRO              ")</f>
        <v xml:space="preserve">CENTRO              </v>
      </c>
      <c r="D2311" t="str">
        <f>T("SOL                 ")</f>
        <v xml:space="preserve">SOL                 </v>
      </c>
      <c r="E2311" t="str">
        <f>T("CA ")</f>
        <v xml:space="preserve">CA </v>
      </c>
      <c r="F2311" t="str">
        <f>T("CAMIONES       ")</f>
        <v xml:space="preserve">CAMIONES       </v>
      </c>
      <c r="G2311" t="str">
        <f>T("De 3.000 a 9.999 KG DE CARGA ÚTIL                 ")</f>
        <v xml:space="preserve">De 3.000 a 9.999 KG DE CARGA ÚTIL                 </v>
      </c>
      <c r="H2311" t="str">
        <f>T("DIESEL                                            ")</f>
        <v xml:space="preserve">DIESEL                                            </v>
      </c>
      <c r="I2311">
        <v>1</v>
      </c>
    </row>
    <row r="2312" spans="1:9">
      <c r="A2312" t="str">
        <f>T("2018")</f>
        <v>2018</v>
      </c>
      <c r="B2312" t="str">
        <f>T("JURIDICO                                          ")</f>
        <v xml:space="preserve">JURIDICO                                          </v>
      </c>
      <c r="C2312" t="str">
        <f>T("CENTRO              ")</f>
        <v xml:space="preserve">CENTRO              </v>
      </c>
      <c r="D2312" t="str">
        <f>T("SIN BARRIO          ")</f>
        <v xml:space="preserve">SIN BARRIO          </v>
      </c>
      <c r="E2312" t="str">
        <f>T("CA ")</f>
        <v xml:space="preserve">CA </v>
      </c>
      <c r="F2312" t="str">
        <f>T("CAMIONES       ")</f>
        <v xml:space="preserve">CAMIONES       </v>
      </c>
      <c r="G2312" t="str">
        <f>T("De menos de 1.000 KG DE CARGA ÚTIL                ")</f>
        <v xml:space="preserve">De menos de 1.000 KG DE CARGA ÚTIL                </v>
      </c>
      <c r="H2312" t="str">
        <f>T("DIESEL                                            ")</f>
        <v xml:space="preserve">DIESEL                                            </v>
      </c>
      <c r="I2312">
        <v>11</v>
      </c>
    </row>
    <row r="2313" spans="1:9">
      <c r="A2313" t="str">
        <f>T("2018")</f>
        <v>2018</v>
      </c>
      <c r="B2313" t="str">
        <f>T("JURIDICO                                          ")</f>
        <v xml:space="preserve">JURIDICO                                          </v>
      </c>
      <c r="C2313" t="str">
        <f>T("CENTRO              ")</f>
        <v xml:space="preserve">CENTRO              </v>
      </c>
      <c r="D2313" t="str">
        <f>T("SIN BARRIO          ")</f>
        <v xml:space="preserve">SIN BARRIO          </v>
      </c>
      <c r="E2313" t="str">
        <f>T("CA ")</f>
        <v xml:space="preserve">CA </v>
      </c>
      <c r="F2313" t="str">
        <f>T("CAMIONES       ")</f>
        <v xml:space="preserve">CAMIONES       </v>
      </c>
      <c r="G2313" t="str">
        <f>T("De 1.000 a 2.999 KG DE CARGA ÚTIL                 ")</f>
        <v xml:space="preserve">De 1.000 a 2.999 KG DE CARGA ÚTIL                 </v>
      </c>
      <c r="H2313" t="str">
        <f>T("DIESEL                                            ")</f>
        <v xml:space="preserve">DIESEL                                            </v>
      </c>
      <c r="I2313">
        <v>4</v>
      </c>
    </row>
    <row r="2314" spans="1:9">
      <c r="A2314" t="str">
        <f>T("2018")</f>
        <v>2018</v>
      </c>
      <c r="B2314" t="str">
        <f>T("JURIDICO                                          ")</f>
        <v xml:space="preserve">JURIDICO                                          </v>
      </c>
      <c r="C2314" t="str">
        <f>T("CENTRO              ")</f>
        <v xml:space="preserve">CENTRO              </v>
      </c>
      <c r="D2314" t="str">
        <f>T("SIN BARRIO          ")</f>
        <v xml:space="preserve">SIN BARRIO          </v>
      </c>
      <c r="E2314" t="str">
        <f>T("CA ")</f>
        <v xml:space="preserve">CA </v>
      </c>
      <c r="F2314" t="str">
        <f>T("CAMIONES       ")</f>
        <v xml:space="preserve">CAMIONES       </v>
      </c>
      <c r="G2314" t="str">
        <f>T("De 3.000 a 9.999 KG DE CARGA ÚTIL                 ")</f>
        <v xml:space="preserve">De 3.000 a 9.999 KG DE CARGA ÚTIL                 </v>
      </c>
      <c r="H2314" t="str">
        <f>T("DIESEL                                            ")</f>
        <v xml:space="preserve">DIESEL                                            </v>
      </c>
      <c r="I2314">
        <v>2</v>
      </c>
    </row>
    <row r="2315" spans="1:9">
      <c r="A2315" t="str">
        <f>T("2018")</f>
        <v>2018</v>
      </c>
      <c r="B2315" t="str">
        <f>T("JURIDICO                                          ")</f>
        <v xml:space="preserve">JURIDICO                                          </v>
      </c>
      <c r="C2315" t="str">
        <f>T("CENTRO              ")</f>
        <v xml:space="preserve">CENTRO              </v>
      </c>
      <c r="D2315" t="str">
        <f>T("PALACIO             ")</f>
        <v xml:space="preserve">PALACIO             </v>
      </c>
      <c r="E2315" t="str">
        <f>T("CA ")</f>
        <v xml:space="preserve">CA </v>
      </c>
      <c r="F2315" t="str">
        <f>T("CAMIONES       ")</f>
        <v xml:space="preserve">CAMIONES       </v>
      </c>
      <c r="G2315" t="str">
        <f>T("De menos de 1.000 KG DE CARGA ÚTIL                ")</f>
        <v xml:space="preserve">De menos de 1.000 KG DE CARGA ÚTIL                </v>
      </c>
      <c r="H2315" t="str">
        <f>T("DIESEL                                            ")</f>
        <v xml:space="preserve">DIESEL                                            </v>
      </c>
      <c r="I2315">
        <v>266</v>
      </c>
    </row>
    <row r="2316" spans="1:9">
      <c r="A2316" t="str">
        <f>T("2018")</f>
        <v>2018</v>
      </c>
      <c r="B2316" t="str">
        <f>T("JURIDICO                                          ")</f>
        <v xml:space="preserve">JURIDICO                                          </v>
      </c>
      <c r="C2316" t="str">
        <f>T("CENTRO              ")</f>
        <v xml:space="preserve">CENTRO              </v>
      </c>
      <c r="D2316" t="str">
        <f>T("PALACIO             ")</f>
        <v xml:space="preserve">PALACIO             </v>
      </c>
      <c r="E2316" t="str">
        <f>T("CA ")</f>
        <v xml:space="preserve">CA </v>
      </c>
      <c r="F2316" t="str">
        <f>T("CAMIONES       ")</f>
        <v xml:space="preserve">CAMIONES       </v>
      </c>
      <c r="G2316" t="str">
        <f>T("De 1.000 a 2.999 KG DE CARGA ÚTIL                 ")</f>
        <v xml:space="preserve">De 1.000 a 2.999 KG DE CARGA ÚTIL                 </v>
      </c>
      <c r="H2316" t="str">
        <f>T("DIESEL                                            ")</f>
        <v xml:space="preserve">DIESEL                                            </v>
      </c>
      <c r="I2316">
        <v>124</v>
      </c>
    </row>
    <row r="2317" spans="1:9">
      <c r="A2317" t="str">
        <f>T("2018")</f>
        <v>2018</v>
      </c>
      <c r="B2317" t="str">
        <f>T("JURIDICO                                          ")</f>
        <v xml:space="preserve">JURIDICO                                          </v>
      </c>
      <c r="C2317" t="str">
        <f>T("CENTRO              ")</f>
        <v xml:space="preserve">CENTRO              </v>
      </c>
      <c r="D2317" t="str">
        <f>T("PALACIO             ")</f>
        <v xml:space="preserve">PALACIO             </v>
      </c>
      <c r="E2317" t="str">
        <f>T("CA ")</f>
        <v xml:space="preserve">CA </v>
      </c>
      <c r="F2317" t="str">
        <f>T("CAMIONES       ")</f>
        <v xml:space="preserve">CAMIONES       </v>
      </c>
      <c r="G2317" t="str">
        <f>T("De 3.000 a 9.999 KG DE CARGA ÚTIL                 ")</f>
        <v xml:space="preserve">De 3.000 a 9.999 KG DE CARGA ÚTIL                 </v>
      </c>
      <c r="H2317" t="str">
        <f>T("DIESEL                                            ")</f>
        <v xml:space="preserve">DIESEL                                            </v>
      </c>
      <c r="I2317">
        <v>32</v>
      </c>
    </row>
    <row r="2318" spans="1:9">
      <c r="A2318" t="str">
        <f>T("2018")</f>
        <v>2018</v>
      </c>
      <c r="B2318" t="str">
        <f>T("JURIDICO                                          ")</f>
        <v xml:space="preserve">JURIDICO                                          </v>
      </c>
      <c r="C2318" t="str">
        <f>T("CENTRO              ")</f>
        <v xml:space="preserve">CENTRO              </v>
      </c>
      <c r="D2318" t="str">
        <f>T("PALACIO             ")</f>
        <v xml:space="preserve">PALACIO             </v>
      </c>
      <c r="E2318" t="str">
        <f>T("CA ")</f>
        <v xml:space="preserve">CA </v>
      </c>
      <c r="F2318" t="str">
        <f>T("CAMIONES       ")</f>
        <v xml:space="preserve">CAMIONES       </v>
      </c>
      <c r="G2318" t="str">
        <f>T("De 10.000 KG DE CARGA ÚTIL en adelante            ")</f>
        <v xml:space="preserve">De 10.000 KG DE CARGA ÚTIL en adelante            </v>
      </c>
      <c r="H2318" t="str">
        <f>T("DIESEL                                            ")</f>
        <v xml:space="preserve">DIESEL                                            </v>
      </c>
      <c r="I2318">
        <v>9</v>
      </c>
    </row>
    <row r="2319" spans="1:9">
      <c r="A2319" t="str">
        <f>T("2018")</f>
        <v>2018</v>
      </c>
      <c r="B2319" t="str">
        <f>T("JURIDICO                                          ")</f>
        <v xml:space="preserve">JURIDICO                                          </v>
      </c>
      <c r="C2319" t="str">
        <f>T("CENTRO              ")</f>
        <v xml:space="preserve">CENTRO              </v>
      </c>
      <c r="D2319" t="str">
        <f>T("EMBAJADORES         ")</f>
        <v xml:space="preserve">EMBAJADORES         </v>
      </c>
      <c r="E2319" t="str">
        <f>T("CA ")</f>
        <v xml:space="preserve">CA </v>
      </c>
      <c r="F2319" t="str">
        <f>T("CAMIONES       ")</f>
        <v xml:space="preserve">CAMIONES       </v>
      </c>
      <c r="G2319" t="str">
        <f>T("De menos de 1.000 KG DE CARGA ÚTIL                ")</f>
        <v xml:space="preserve">De menos de 1.000 KG DE CARGA ÚTIL                </v>
      </c>
      <c r="H2319" t="str">
        <f>T("DIESEL                                            ")</f>
        <v xml:space="preserve">DIESEL                                            </v>
      </c>
      <c r="I2319">
        <v>220</v>
      </c>
    </row>
    <row r="2320" spans="1:9">
      <c r="A2320" t="str">
        <f>T("2018")</f>
        <v>2018</v>
      </c>
      <c r="B2320" t="str">
        <f>T("JURIDICO                                          ")</f>
        <v xml:space="preserve">JURIDICO                                          </v>
      </c>
      <c r="C2320" t="str">
        <f>T("CENTRO              ")</f>
        <v xml:space="preserve">CENTRO              </v>
      </c>
      <c r="D2320" t="str">
        <f>T("EMBAJADORES         ")</f>
        <v xml:space="preserve">EMBAJADORES         </v>
      </c>
      <c r="E2320" t="str">
        <f>T("CA ")</f>
        <v xml:space="preserve">CA </v>
      </c>
      <c r="F2320" t="str">
        <f>T("CAMIONES       ")</f>
        <v xml:space="preserve">CAMIONES       </v>
      </c>
      <c r="G2320" t="str">
        <f>T("De 1.000 a 2.999 KG DE CARGA ÚTIL                 ")</f>
        <v xml:space="preserve">De 1.000 a 2.999 KG DE CARGA ÚTIL                 </v>
      </c>
      <c r="H2320" t="str">
        <f>T("DIESEL                                            ")</f>
        <v xml:space="preserve">DIESEL                                            </v>
      </c>
      <c r="I2320">
        <v>166</v>
      </c>
    </row>
    <row r="2321" spans="1:9">
      <c r="A2321" t="str">
        <f>T("2018")</f>
        <v>2018</v>
      </c>
      <c r="B2321" t="str">
        <f>T("JURIDICO                                          ")</f>
        <v xml:space="preserve">JURIDICO                                          </v>
      </c>
      <c r="C2321" t="str">
        <f>T("CENTRO              ")</f>
        <v xml:space="preserve">CENTRO              </v>
      </c>
      <c r="D2321" t="str">
        <f>T("EMBAJADORES         ")</f>
        <v xml:space="preserve">EMBAJADORES         </v>
      </c>
      <c r="E2321" t="str">
        <f>T("CA ")</f>
        <v xml:space="preserve">CA </v>
      </c>
      <c r="F2321" t="str">
        <f>T("CAMIONES       ")</f>
        <v xml:space="preserve">CAMIONES       </v>
      </c>
      <c r="G2321" t="str">
        <f>T("De 3.000 a 9.999 KG DE CARGA ÚTIL                 ")</f>
        <v xml:space="preserve">De 3.000 a 9.999 KG DE CARGA ÚTIL                 </v>
      </c>
      <c r="H2321" t="str">
        <f>T("DIESEL                                            ")</f>
        <v xml:space="preserve">DIESEL                                            </v>
      </c>
      <c r="I2321">
        <v>4</v>
      </c>
    </row>
    <row r="2322" spans="1:9">
      <c r="A2322" t="str">
        <f>T("2018")</f>
        <v>2018</v>
      </c>
      <c r="B2322" t="str">
        <f>T("JURIDICO                                          ")</f>
        <v xml:space="preserve">JURIDICO                                          </v>
      </c>
      <c r="C2322" t="str">
        <f>T("CENTRO              ")</f>
        <v xml:space="preserve">CENTRO              </v>
      </c>
      <c r="D2322" t="str">
        <f>T("EMBAJADORES         ")</f>
        <v xml:space="preserve">EMBAJADORES         </v>
      </c>
      <c r="E2322" t="str">
        <f>T("CA ")</f>
        <v xml:space="preserve">CA </v>
      </c>
      <c r="F2322" t="str">
        <f>T("CAMIONES       ")</f>
        <v xml:space="preserve">CAMIONES       </v>
      </c>
      <c r="G2322" t="str">
        <f>T("De 10.000 KG DE CARGA ÚTIL en adelante            ")</f>
        <v xml:space="preserve">De 10.000 KG DE CARGA ÚTIL en adelante            </v>
      </c>
      <c r="H2322" t="str">
        <f>T("DIESEL                                            ")</f>
        <v xml:space="preserve">DIESEL                                            </v>
      </c>
      <c r="I2322">
        <v>1</v>
      </c>
    </row>
    <row r="2323" spans="1:9">
      <c r="A2323" t="str">
        <f>T("2018")</f>
        <v>2018</v>
      </c>
      <c r="B2323" t="str">
        <f>T("JURIDICO                                          ")</f>
        <v xml:space="preserve">JURIDICO                                          </v>
      </c>
      <c r="C2323" t="str">
        <f>T("CENTRO              ")</f>
        <v xml:space="preserve">CENTRO              </v>
      </c>
      <c r="D2323" t="str">
        <f>T("CORTES              ")</f>
        <v xml:space="preserve">CORTES              </v>
      </c>
      <c r="E2323" t="str">
        <f>T("CA ")</f>
        <v xml:space="preserve">CA </v>
      </c>
      <c r="F2323" t="str">
        <f>T("CAMIONES       ")</f>
        <v xml:space="preserve">CAMIONES       </v>
      </c>
      <c r="G2323" t="str">
        <f>T("De menos de 1.000 KG DE CARGA ÚTIL                ")</f>
        <v xml:space="preserve">De menos de 1.000 KG DE CARGA ÚTIL                </v>
      </c>
      <c r="H2323" t="str">
        <f>T("DIESEL                                            ")</f>
        <v xml:space="preserve">DIESEL                                            </v>
      </c>
      <c r="I2323">
        <v>281</v>
      </c>
    </row>
    <row r="2324" spans="1:9">
      <c r="A2324" t="str">
        <f>T("2018")</f>
        <v>2018</v>
      </c>
      <c r="B2324" t="str">
        <f>T("JURIDICO                                          ")</f>
        <v xml:space="preserve">JURIDICO                                          </v>
      </c>
      <c r="C2324" t="str">
        <f>T("CENTRO              ")</f>
        <v xml:space="preserve">CENTRO              </v>
      </c>
      <c r="D2324" t="str">
        <f>T("CORTES              ")</f>
        <v xml:space="preserve">CORTES              </v>
      </c>
      <c r="E2324" t="str">
        <f>T("CA ")</f>
        <v xml:space="preserve">CA </v>
      </c>
      <c r="F2324" t="str">
        <f>T("CAMIONES       ")</f>
        <v xml:space="preserve">CAMIONES       </v>
      </c>
      <c r="G2324" t="str">
        <f>T("De 1.000 a 2.999 KG DE CARGA ÚTIL                 ")</f>
        <v xml:space="preserve">De 1.000 a 2.999 KG DE CARGA ÚTIL                 </v>
      </c>
      <c r="H2324" t="str">
        <f>T("DIESEL                                            ")</f>
        <v xml:space="preserve">DIESEL                                            </v>
      </c>
      <c r="I2324">
        <v>177</v>
      </c>
    </row>
    <row r="2325" spans="1:9">
      <c r="A2325" t="str">
        <f>T("2018")</f>
        <v>2018</v>
      </c>
      <c r="B2325" t="str">
        <f>T("JURIDICO                                          ")</f>
        <v xml:space="preserve">JURIDICO                                          </v>
      </c>
      <c r="C2325" t="str">
        <f>T("CENTRO              ")</f>
        <v xml:space="preserve">CENTRO              </v>
      </c>
      <c r="D2325" t="str">
        <f>T("CORTES              ")</f>
        <v xml:space="preserve">CORTES              </v>
      </c>
      <c r="E2325" t="str">
        <f>T("CA ")</f>
        <v xml:space="preserve">CA </v>
      </c>
      <c r="F2325" t="str">
        <f>T("CAMIONES       ")</f>
        <v xml:space="preserve">CAMIONES       </v>
      </c>
      <c r="G2325" t="str">
        <f>T("De 3.000 a 9.999 KG DE CARGA ÚTIL                 ")</f>
        <v xml:space="preserve">De 3.000 a 9.999 KG DE CARGA ÚTIL                 </v>
      </c>
      <c r="H2325" t="str">
        <f>T("DIESEL                                            ")</f>
        <v xml:space="preserve">DIESEL                                            </v>
      </c>
      <c r="I2325">
        <v>82</v>
      </c>
    </row>
    <row r="2326" spans="1:9">
      <c r="A2326" t="str">
        <f>T("2018")</f>
        <v>2018</v>
      </c>
      <c r="B2326" t="str">
        <f>T("JURIDICO                                          ")</f>
        <v xml:space="preserve">JURIDICO                                          </v>
      </c>
      <c r="C2326" t="str">
        <f>T("CENTRO              ")</f>
        <v xml:space="preserve">CENTRO              </v>
      </c>
      <c r="D2326" t="str">
        <f>T("CORTES              ")</f>
        <v xml:space="preserve">CORTES              </v>
      </c>
      <c r="E2326" t="str">
        <f>T("CA ")</f>
        <v xml:space="preserve">CA </v>
      </c>
      <c r="F2326" t="str">
        <f>T("CAMIONES       ")</f>
        <v xml:space="preserve">CAMIONES       </v>
      </c>
      <c r="G2326" t="str">
        <f>T("De 10.000 KG DE CARGA ÚTIL en adelante            ")</f>
        <v xml:space="preserve">De 10.000 KG DE CARGA ÚTIL en adelante            </v>
      </c>
      <c r="H2326" t="str">
        <f>T("DIESEL                                            ")</f>
        <v xml:space="preserve">DIESEL                                            </v>
      </c>
      <c r="I2326">
        <v>21</v>
      </c>
    </row>
    <row r="2327" spans="1:9">
      <c r="A2327" t="str">
        <f>T("2018")</f>
        <v>2018</v>
      </c>
      <c r="B2327" t="str">
        <f>T("JURIDICO                                          ")</f>
        <v xml:space="preserve">JURIDICO                                          </v>
      </c>
      <c r="C2327" t="str">
        <f>T("CENTRO              ")</f>
        <v xml:space="preserve">CENTRO              </v>
      </c>
      <c r="D2327" t="str">
        <f>T("JUSTICIA            ")</f>
        <v xml:space="preserve">JUSTICIA            </v>
      </c>
      <c r="E2327" t="str">
        <f>T("CA ")</f>
        <v xml:space="preserve">CA </v>
      </c>
      <c r="F2327" t="str">
        <f>T("CAMIONES       ")</f>
        <v xml:space="preserve">CAMIONES       </v>
      </c>
      <c r="G2327" t="str">
        <f>T("De menos de 1.000 KG DE CARGA ÚTIL                ")</f>
        <v xml:space="preserve">De menos de 1.000 KG DE CARGA ÚTIL                </v>
      </c>
      <c r="H2327" t="str">
        <f>T("DIESEL                                            ")</f>
        <v xml:space="preserve">DIESEL                                            </v>
      </c>
      <c r="I2327">
        <v>287</v>
      </c>
    </row>
    <row r="2328" spans="1:9">
      <c r="A2328" t="str">
        <f>T("2018")</f>
        <v>2018</v>
      </c>
      <c r="B2328" t="str">
        <f>T("JURIDICO                                          ")</f>
        <v xml:space="preserve">JURIDICO                                          </v>
      </c>
      <c r="C2328" t="str">
        <f>T("CENTRO              ")</f>
        <v xml:space="preserve">CENTRO              </v>
      </c>
      <c r="D2328" t="str">
        <f>T("JUSTICIA            ")</f>
        <v xml:space="preserve">JUSTICIA            </v>
      </c>
      <c r="E2328" t="str">
        <f>T("CA ")</f>
        <v xml:space="preserve">CA </v>
      </c>
      <c r="F2328" t="str">
        <f>T("CAMIONES       ")</f>
        <v xml:space="preserve">CAMIONES       </v>
      </c>
      <c r="G2328" t="str">
        <f>T("De 1.000 a 2.999 KG DE CARGA ÚTIL                 ")</f>
        <v xml:space="preserve">De 1.000 a 2.999 KG DE CARGA ÚTIL                 </v>
      </c>
      <c r="H2328" t="str">
        <f>T("DIESEL                                            ")</f>
        <v xml:space="preserve">DIESEL                                            </v>
      </c>
      <c r="I2328">
        <v>123</v>
      </c>
    </row>
    <row r="2329" spans="1:9">
      <c r="A2329" t="str">
        <f>T("2018")</f>
        <v>2018</v>
      </c>
      <c r="B2329" t="str">
        <f>T("JURIDICO                                          ")</f>
        <v xml:space="preserve">JURIDICO                                          </v>
      </c>
      <c r="C2329" t="str">
        <f>T("CENTRO              ")</f>
        <v xml:space="preserve">CENTRO              </v>
      </c>
      <c r="D2329" t="str">
        <f>T("JUSTICIA            ")</f>
        <v xml:space="preserve">JUSTICIA            </v>
      </c>
      <c r="E2329" t="str">
        <f>T("CA ")</f>
        <v xml:space="preserve">CA </v>
      </c>
      <c r="F2329" t="str">
        <f>T("CAMIONES       ")</f>
        <v xml:space="preserve">CAMIONES       </v>
      </c>
      <c r="G2329" t="str">
        <f>T("De 3.000 a 9.999 KG DE CARGA ÚTIL                 ")</f>
        <v xml:space="preserve">De 3.000 a 9.999 KG DE CARGA ÚTIL                 </v>
      </c>
      <c r="H2329" t="str">
        <f>T("DIESEL                                            ")</f>
        <v xml:space="preserve">DIESEL                                            </v>
      </c>
      <c r="I2329">
        <v>24</v>
      </c>
    </row>
    <row r="2330" spans="1:9">
      <c r="A2330" t="str">
        <f>T("2018")</f>
        <v>2018</v>
      </c>
      <c r="B2330" t="str">
        <f>T("JURIDICO                                          ")</f>
        <v xml:space="preserve">JURIDICO                                          </v>
      </c>
      <c r="C2330" t="str">
        <f>T("CENTRO              ")</f>
        <v xml:space="preserve">CENTRO              </v>
      </c>
      <c r="D2330" t="str">
        <f>T("JUSTICIA            ")</f>
        <v xml:space="preserve">JUSTICIA            </v>
      </c>
      <c r="E2330" t="str">
        <f>T("CA ")</f>
        <v xml:space="preserve">CA </v>
      </c>
      <c r="F2330" t="str">
        <f>T("CAMIONES       ")</f>
        <v xml:space="preserve">CAMIONES       </v>
      </c>
      <c r="G2330" t="str">
        <f>T("De 10.000 KG DE CARGA ÚTIL en adelante            ")</f>
        <v xml:space="preserve">De 10.000 KG DE CARGA ÚTIL en adelante            </v>
      </c>
      <c r="H2330" t="str">
        <f>T("DIESEL                                            ")</f>
        <v xml:space="preserve">DIESEL                                            </v>
      </c>
      <c r="I2330">
        <v>12</v>
      </c>
    </row>
    <row r="2331" spans="1:9">
      <c r="A2331" t="str">
        <f>T("2018")</f>
        <v>2018</v>
      </c>
      <c r="B2331" t="str">
        <f>T("JURIDICO                                          ")</f>
        <v xml:space="preserve">JURIDICO                                          </v>
      </c>
      <c r="C2331" t="str">
        <f>T("CENTRO              ")</f>
        <v xml:space="preserve">CENTRO              </v>
      </c>
      <c r="D2331" t="str">
        <f>T("UNIVERSIDAD         ")</f>
        <v xml:space="preserve">UNIVERSIDAD         </v>
      </c>
      <c r="E2331" t="str">
        <f>T("CA ")</f>
        <v xml:space="preserve">CA </v>
      </c>
      <c r="F2331" t="str">
        <f>T("CAMIONES       ")</f>
        <v xml:space="preserve">CAMIONES       </v>
      </c>
      <c r="G2331" t="str">
        <f>T("De menos de 1.000 KG DE CARGA ÚTIL                ")</f>
        <v xml:space="preserve">De menos de 1.000 KG DE CARGA ÚTIL                </v>
      </c>
      <c r="H2331" t="str">
        <f>T("DIESEL                                            ")</f>
        <v xml:space="preserve">DIESEL                                            </v>
      </c>
      <c r="I2331">
        <v>325</v>
      </c>
    </row>
    <row r="2332" spans="1:9">
      <c r="A2332" t="str">
        <f>T("2018")</f>
        <v>2018</v>
      </c>
      <c r="B2332" t="str">
        <f>T("JURIDICO                                          ")</f>
        <v xml:space="preserve">JURIDICO                                          </v>
      </c>
      <c r="C2332" t="str">
        <f>T("CENTRO              ")</f>
        <v xml:space="preserve">CENTRO              </v>
      </c>
      <c r="D2332" t="str">
        <f>T("UNIVERSIDAD         ")</f>
        <v xml:space="preserve">UNIVERSIDAD         </v>
      </c>
      <c r="E2332" t="str">
        <f>T("CA ")</f>
        <v xml:space="preserve">CA </v>
      </c>
      <c r="F2332" t="str">
        <f>T("CAMIONES       ")</f>
        <v xml:space="preserve">CAMIONES       </v>
      </c>
      <c r="G2332" t="str">
        <f>T("De 1.000 a 2.999 KG DE CARGA ÚTIL                 ")</f>
        <v xml:space="preserve">De 1.000 a 2.999 KG DE CARGA ÚTIL                 </v>
      </c>
      <c r="H2332" t="str">
        <f>T("DIESEL                                            ")</f>
        <v xml:space="preserve">DIESEL                                            </v>
      </c>
      <c r="I2332">
        <v>182</v>
      </c>
    </row>
    <row r="2333" spans="1:9">
      <c r="A2333" t="str">
        <f>T("2018")</f>
        <v>2018</v>
      </c>
      <c r="B2333" t="str">
        <f>T("JURIDICO                                          ")</f>
        <v xml:space="preserve">JURIDICO                                          </v>
      </c>
      <c r="C2333" t="str">
        <f>T("CENTRO              ")</f>
        <v xml:space="preserve">CENTRO              </v>
      </c>
      <c r="D2333" t="str">
        <f>T("UNIVERSIDAD         ")</f>
        <v xml:space="preserve">UNIVERSIDAD         </v>
      </c>
      <c r="E2333" t="str">
        <f>T("CA ")</f>
        <v xml:space="preserve">CA </v>
      </c>
      <c r="F2333" t="str">
        <f>T("CAMIONES       ")</f>
        <v xml:space="preserve">CAMIONES       </v>
      </c>
      <c r="G2333" t="str">
        <f>T("De 3.000 a 9.999 KG DE CARGA ÚTIL                 ")</f>
        <v xml:space="preserve">De 3.000 a 9.999 KG DE CARGA ÚTIL                 </v>
      </c>
      <c r="H2333" t="str">
        <f>T("DIESEL                                            ")</f>
        <v xml:space="preserve">DIESEL                                            </v>
      </c>
      <c r="I2333">
        <v>25</v>
      </c>
    </row>
    <row r="2334" spans="1:9">
      <c r="A2334" t="str">
        <f>T("2018")</f>
        <v>2018</v>
      </c>
      <c r="B2334" t="str">
        <f>T("JURIDICO                                          ")</f>
        <v xml:space="preserve">JURIDICO                                          </v>
      </c>
      <c r="C2334" t="str">
        <f>T("CENTRO              ")</f>
        <v xml:space="preserve">CENTRO              </v>
      </c>
      <c r="D2334" t="str">
        <f>T("UNIVERSIDAD         ")</f>
        <v xml:space="preserve">UNIVERSIDAD         </v>
      </c>
      <c r="E2334" t="str">
        <f>T("CA ")</f>
        <v xml:space="preserve">CA </v>
      </c>
      <c r="F2334" t="str">
        <f>T("CAMIONES       ")</f>
        <v xml:space="preserve">CAMIONES       </v>
      </c>
      <c r="G2334" t="str">
        <f>T("De 10.000 KG DE CARGA ÚTIL en adelante            ")</f>
        <v xml:space="preserve">De 10.000 KG DE CARGA ÚTIL en adelante            </v>
      </c>
      <c r="H2334" t="str">
        <f>T("DIESEL                                            ")</f>
        <v xml:space="preserve">DIESEL                                            </v>
      </c>
      <c r="I2334">
        <v>21</v>
      </c>
    </row>
    <row r="2335" spans="1:9">
      <c r="A2335" t="str">
        <f>T("2018")</f>
        <v>2018</v>
      </c>
      <c r="B2335" t="str">
        <f>T("JURIDICO                                          ")</f>
        <v xml:space="preserve">JURIDICO                                          </v>
      </c>
      <c r="C2335" t="str">
        <f>T("CENTRO              ")</f>
        <v xml:space="preserve">CENTRO              </v>
      </c>
      <c r="D2335" t="str">
        <f>T("SOL                 ")</f>
        <v xml:space="preserve">SOL                 </v>
      </c>
      <c r="E2335" t="str">
        <f>T("CA ")</f>
        <v xml:space="preserve">CA </v>
      </c>
      <c r="F2335" t="str">
        <f>T("CAMIONES       ")</f>
        <v xml:space="preserve">CAMIONES       </v>
      </c>
      <c r="G2335" t="str">
        <f>T("De menos de 1.000 KG DE CARGA ÚTIL                ")</f>
        <v xml:space="preserve">De menos de 1.000 KG DE CARGA ÚTIL                </v>
      </c>
      <c r="H2335" t="str">
        <f>T("DIESEL                                            ")</f>
        <v xml:space="preserve">DIESEL                                            </v>
      </c>
      <c r="I2335">
        <v>130</v>
      </c>
    </row>
    <row r="2336" spans="1:9">
      <c r="A2336" t="str">
        <f>T("2018")</f>
        <v>2018</v>
      </c>
      <c r="B2336" t="str">
        <f>T("JURIDICO                                          ")</f>
        <v xml:space="preserve">JURIDICO                                          </v>
      </c>
      <c r="C2336" t="str">
        <f>T("CENTRO              ")</f>
        <v xml:space="preserve">CENTRO              </v>
      </c>
      <c r="D2336" t="str">
        <f>T("SOL                 ")</f>
        <v xml:space="preserve">SOL                 </v>
      </c>
      <c r="E2336" t="str">
        <f>T("CA ")</f>
        <v xml:space="preserve">CA </v>
      </c>
      <c r="F2336" t="str">
        <f>T("CAMIONES       ")</f>
        <v xml:space="preserve">CAMIONES       </v>
      </c>
      <c r="G2336" t="str">
        <f>T("De 1.000 a 2.999 KG DE CARGA ÚTIL                 ")</f>
        <v xml:space="preserve">De 1.000 a 2.999 KG DE CARGA ÚTIL                 </v>
      </c>
      <c r="H2336" t="str">
        <f>T("DIESEL                                            ")</f>
        <v xml:space="preserve">DIESEL                                            </v>
      </c>
      <c r="I2336">
        <v>88</v>
      </c>
    </row>
    <row r="2337" spans="1:9">
      <c r="A2337" t="str">
        <f>T("2018")</f>
        <v>2018</v>
      </c>
      <c r="B2337" t="str">
        <f>T("JURIDICO                                          ")</f>
        <v xml:space="preserve">JURIDICO                                          </v>
      </c>
      <c r="C2337" t="str">
        <f>T("CENTRO              ")</f>
        <v xml:space="preserve">CENTRO              </v>
      </c>
      <c r="D2337" t="str">
        <f>T("SOL                 ")</f>
        <v xml:space="preserve">SOL                 </v>
      </c>
      <c r="E2337" t="str">
        <f>T("CA ")</f>
        <v xml:space="preserve">CA </v>
      </c>
      <c r="F2337" t="str">
        <f>T("CAMIONES       ")</f>
        <v xml:space="preserve">CAMIONES       </v>
      </c>
      <c r="G2337" t="str">
        <f>T("De 3.000 a 9.999 KG DE CARGA ÚTIL                 ")</f>
        <v xml:space="preserve">De 3.000 a 9.999 KG DE CARGA ÚTIL                 </v>
      </c>
      <c r="H2337" t="str">
        <f>T("DIESEL                                            ")</f>
        <v xml:space="preserve">DIESEL                                            </v>
      </c>
      <c r="I2337">
        <v>12</v>
      </c>
    </row>
    <row r="2338" spans="1:9">
      <c r="A2338" t="str">
        <f>T("2018")</f>
        <v>2018</v>
      </c>
      <c r="B2338" t="str">
        <f>T("JURIDICO                                          ")</f>
        <v xml:space="preserve">JURIDICO                                          </v>
      </c>
      <c r="C2338" t="str">
        <f>T("CENTRO              ")</f>
        <v xml:space="preserve">CENTRO              </v>
      </c>
      <c r="D2338" t="str">
        <f>T("SOL                 ")</f>
        <v xml:space="preserve">SOL                 </v>
      </c>
      <c r="E2338" t="str">
        <f>T("CA ")</f>
        <v xml:space="preserve">CA </v>
      </c>
      <c r="F2338" t="str">
        <f>T("CAMIONES       ")</f>
        <v xml:space="preserve">CAMIONES       </v>
      </c>
      <c r="G2338" t="str">
        <f>T("De 10.000 KG DE CARGA ÚTIL en adelante            ")</f>
        <v xml:space="preserve">De 10.000 KG DE CARGA ÚTIL en adelante            </v>
      </c>
      <c r="H2338" t="str">
        <f>T("DIESEL                                            ")</f>
        <v xml:space="preserve">DIESEL                                            </v>
      </c>
      <c r="I2338">
        <v>7</v>
      </c>
    </row>
    <row r="2339" spans="1:9">
      <c r="A2339" t="str">
        <f>T("2018")</f>
        <v>2018</v>
      </c>
      <c r="B2339" t="str">
        <f>T("FISICO                                            ")</f>
        <v xml:space="preserve">FISICO                                            </v>
      </c>
      <c r="C2339" t="str">
        <f>T("CENTRO              ")</f>
        <v xml:space="preserve">CENTRO              </v>
      </c>
      <c r="D2339" t="str">
        <f>T("EMBAJADORES         ")</f>
        <v xml:space="preserve">EMBAJADORES         </v>
      </c>
      <c r="E2339" t="str">
        <f>T("CA ")</f>
        <v xml:space="preserve">CA </v>
      </c>
      <c r="F2339" t="str">
        <f>T("CAMIONES       ")</f>
        <v xml:space="preserve">CAMIONES       </v>
      </c>
      <c r="G2339" t="str">
        <f>T("De menos de 1.000 KG DE CARGA ÚTIL                ")</f>
        <v xml:space="preserve">De menos de 1.000 KG DE CARGA ÚTIL                </v>
      </c>
      <c r="H2339" t="str">
        <f>T("ELÉCTRICO                                         ")</f>
        <v xml:space="preserve">ELÉCTRICO                                         </v>
      </c>
      <c r="I2339">
        <v>1</v>
      </c>
    </row>
    <row r="2340" spans="1:9">
      <c r="A2340" t="str">
        <f>T("2018")</f>
        <v>2018</v>
      </c>
      <c r="B2340" t="str">
        <f>T("JURIDICO                                          ")</f>
        <v xml:space="preserve">JURIDICO                                          </v>
      </c>
      <c r="C2340" t="str">
        <f>T("CENTRO              ")</f>
        <v xml:space="preserve">CENTRO              </v>
      </c>
      <c r="D2340" t="str">
        <f>T("CORTES              ")</f>
        <v xml:space="preserve">CORTES              </v>
      </c>
      <c r="E2340" t="str">
        <f>T("CA ")</f>
        <v xml:space="preserve">CA </v>
      </c>
      <c r="F2340" t="str">
        <f>T("CAMIONES       ")</f>
        <v xml:space="preserve">CAMIONES       </v>
      </c>
      <c r="G2340" t="str">
        <f>T("De menos de 1.000 KG DE CARGA ÚTIL                ")</f>
        <v xml:space="preserve">De menos de 1.000 KG DE CARGA ÚTIL                </v>
      </c>
      <c r="H2340" t="str">
        <f>T("ELÉCTRICO                                         ")</f>
        <v xml:space="preserve">ELÉCTRICO                                         </v>
      </c>
      <c r="I2340">
        <v>1</v>
      </c>
    </row>
    <row r="2341" spans="1:9">
      <c r="A2341" t="str">
        <f>T("2018")</f>
        <v>2018</v>
      </c>
      <c r="B2341" t="str">
        <f>T("JURIDICO                                          ")</f>
        <v xml:space="preserve">JURIDICO                                          </v>
      </c>
      <c r="C2341" t="str">
        <f>T("CENTRO              ")</f>
        <v xml:space="preserve">CENTRO              </v>
      </c>
      <c r="D2341" t="str">
        <f>T("SOL                 ")</f>
        <v xml:space="preserve">SOL                 </v>
      </c>
      <c r="E2341" t="str">
        <f>T("CA ")</f>
        <v xml:space="preserve">CA </v>
      </c>
      <c r="F2341" t="str">
        <f>T("CAMIONES       ")</f>
        <v xml:space="preserve">CAMIONES       </v>
      </c>
      <c r="G2341" t="str">
        <f>T("De menos de 1.000 KG DE CARGA ÚTIL                ")</f>
        <v xml:space="preserve">De menos de 1.000 KG DE CARGA ÚTIL                </v>
      </c>
      <c r="H2341" t="str">
        <f>T("ELÉCTRICO                                         ")</f>
        <v xml:space="preserve">ELÉCTRICO                                         </v>
      </c>
      <c r="I2341">
        <v>1</v>
      </c>
    </row>
    <row r="2342" spans="1:9">
      <c r="A2342" t="str">
        <f>T("2018")</f>
        <v>2018</v>
      </c>
      <c r="B2342" t="str">
        <f>T("FISICO                                            ")</f>
        <v xml:space="preserve">FISICO                                            </v>
      </c>
      <c r="C2342" t="str">
        <f>T("CENTRO              ")</f>
        <v xml:space="preserve">CENTRO              </v>
      </c>
      <c r="D2342" t="str">
        <f>T("PALACIO             ")</f>
        <v xml:space="preserve">PALACIO             </v>
      </c>
      <c r="E2342" t="str">
        <f>T("CA ")</f>
        <v xml:space="preserve">CA </v>
      </c>
      <c r="F2342" t="str">
        <f>T("CAMIONES       ")</f>
        <v xml:space="preserve">CAMIONES       </v>
      </c>
      <c r="G2342" t="str">
        <f>T("De menos de 1.000 KG DE CARGA ÚTIL                ")</f>
        <v xml:space="preserve">De menos de 1.000 KG DE CARGA ÚTIL                </v>
      </c>
      <c r="H2342" t="str">
        <f>T("GAS LICUADO DE PETROLEO                           ")</f>
        <v xml:space="preserve">GAS LICUADO DE PETROLEO                           </v>
      </c>
      <c r="I2342">
        <v>2</v>
      </c>
    </row>
    <row r="2343" spans="1:9">
      <c r="A2343" t="str">
        <f>T("2018")</f>
        <v>2018</v>
      </c>
      <c r="B2343" t="str">
        <f>T("FISICO                                            ")</f>
        <v xml:space="preserve">FISICO                                            </v>
      </c>
      <c r="C2343" t="str">
        <f>T("CENTRO              ")</f>
        <v xml:space="preserve">CENTRO              </v>
      </c>
      <c r="D2343" t="str">
        <f>T("SOL                 ")</f>
        <v xml:space="preserve">SOL                 </v>
      </c>
      <c r="E2343" t="str">
        <f>T("CA ")</f>
        <v xml:space="preserve">CA </v>
      </c>
      <c r="F2343" t="str">
        <f>T("CAMIONES       ")</f>
        <v xml:space="preserve">CAMIONES       </v>
      </c>
      <c r="G2343" t="str">
        <f>T("De menos de 1.000 KG DE CARGA ÚTIL                ")</f>
        <v xml:space="preserve">De menos de 1.000 KG DE CARGA ÚTIL                </v>
      </c>
      <c r="H2343" t="str">
        <f>T("GAS LICUADO DE PETROLEO                           ")</f>
        <v xml:space="preserve">GAS LICUADO DE PETROLEO                           </v>
      </c>
      <c r="I2343">
        <v>1</v>
      </c>
    </row>
    <row r="2344" spans="1:9">
      <c r="A2344" t="str">
        <f>T("2018")</f>
        <v>2018</v>
      </c>
      <c r="B2344" t="str">
        <f>T("JURIDICO                                          ")</f>
        <v xml:space="preserve">JURIDICO                                          </v>
      </c>
      <c r="C2344" t="str">
        <f>T("CENTRO              ")</f>
        <v xml:space="preserve">CENTRO              </v>
      </c>
      <c r="D2344" t="str">
        <f>T("UNIVERSIDAD         ")</f>
        <v xml:space="preserve">UNIVERSIDAD         </v>
      </c>
      <c r="E2344" t="str">
        <f>T("CA ")</f>
        <v xml:space="preserve">CA </v>
      </c>
      <c r="F2344" t="str">
        <f>T("CAMIONES       ")</f>
        <v xml:space="preserve">CAMIONES       </v>
      </c>
      <c r="G2344" t="str">
        <f>T("De menos de 1.000 KG DE CARGA ÚTIL                ")</f>
        <v xml:space="preserve">De menos de 1.000 KG DE CARGA ÚTIL                </v>
      </c>
      <c r="H2344" t="str">
        <f>T("GAS LICUADO DE PETROLEO                           ")</f>
        <v xml:space="preserve">GAS LICUADO DE PETROLEO                           </v>
      </c>
      <c r="I2344">
        <v>1</v>
      </c>
    </row>
    <row r="2345" spans="1:9">
      <c r="A2345" t="str">
        <f>T("2018")</f>
        <v>2018</v>
      </c>
      <c r="B2345" t="str">
        <f>T("JURIDICO                                          ")</f>
        <v xml:space="preserve">JURIDICO                                          </v>
      </c>
      <c r="C2345" t="str">
        <f>T("CENTRO              ")</f>
        <v xml:space="preserve">CENTRO              </v>
      </c>
      <c r="D2345" t="str">
        <f>T("JUSTICIA            ")</f>
        <v xml:space="preserve">JUSTICIA            </v>
      </c>
      <c r="E2345" t="str">
        <f>T("CA ")</f>
        <v xml:space="preserve">CA </v>
      </c>
      <c r="F2345" t="str">
        <f>T("CAMIONES       ")</f>
        <v xml:space="preserve">CAMIONES       </v>
      </c>
      <c r="G2345" t="str">
        <f>T("De 1.000 a 2.999 KG DE CARGA ÚTIL                 ")</f>
        <v xml:space="preserve">De 1.000 a 2.999 KG DE CARGA ÚTIL                 </v>
      </c>
      <c r="H2345" t="str">
        <f>T("GAS NATURAL COMPRIMIDO                            ")</f>
        <v xml:space="preserve">GAS NATURAL COMPRIMIDO                            </v>
      </c>
      <c r="I2345">
        <v>1</v>
      </c>
    </row>
    <row r="2346" spans="1:9">
      <c r="A2346" t="str">
        <f>T("2018")</f>
        <v>2018</v>
      </c>
      <c r="B2346" t="str">
        <f>T("Entidad sin personalidad jurídica (art. 35.4 LGT) ")</f>
        <v xml:space="preserve">Entidad sin personalidad jurídica (art. 35.4 LGT) </v>
      </c>
      <c r="C2346" t="str">
        <f>T("CENTRO              ")</f>
        <v xml:space="preserve">CENTRO              </v>
      </c>
      <c r="D2346" t="str">
        <f>T("PALACIO             ")</f>
        <v xml:space="preserve">PALACIO             </v>
      </c>
      <c r="E2346" t="str">
        <f>T("CA ")</f>
        <v xml:space="preserve">CA </v>
      </c>
      <c r="F2346" t="str">
        <f>T("CAMIONES       ")</f>
        <v xml:space="preserve">CAMIONES       </v>
      </c>
      <c r="G2346" t="str">
        <f>T("De menos de 1.000 KG DE CARGA ÚTIL                ")</f>
        <v xml:space="preserve">De menos de 1.000 KG DE CARGA ÚTIL                </v>
      </c>
      <c r="H2346" t="str">
        <f>T("GASOLINA                                          ")</f>
        <v xml:space="preserve">GASOLINA                                          </v>
      </c>
      <c r="I2346">
        <v>1</v>
      </c>
    </row>
    <row r="2347" spans="1:9">
      <c r="A2347" t="str">
        <f>T("2018")</f>
        <v>2018</v>
      </c>
      <c r="B2347" t="str">
        <f>T("Entidad sin personalidad jurídica (art. 35.4 LGT) ")</f>
        <v xml:space="preserve">Entidad sin personalidad jurídica (art. 35.4 LGT) </v>
      </c>
      <c r="C2347" t="str">
        <f>T("CENTRO              ")</f>
        <v xml:space="preserve">CENTRO              </v>
      </c>
      <c r="D2347" t="str">
        <f>T("EMBAJADORES         ")</f>
        <v xml:space="preserve">EMBAJADORES         </v>
      </c>
      <c r="E2347" t="str">
        <f>T("CA ")</f>
        <v xml:space="preserve">CA </v>
      </c>
      <c r="F2347" t="str">
        <f>T("CAMIONES       ")</f>
        <v xml:space="preserve">CAMIONES       </v>
      </c>
      <c r="G2347" t="str">
        <f>T("De menos de 1.000 KG DE CARGA ÚTIL                ")</f>
        <v xml:space="preserve">De menos de 1.000 KG DE CARGA ÚTIL                </v>
      </c>
      <c r="H2347" t="str">
        <f>T("GASOLINA                                          ")</f>
        <v xml:space="preserve">GASOLINA                                          </v>
      </c>
      <c r="I2347">
        <v>3</v>
      </c>
    </row>
    <row r="2348" spans="1:9">
      <c r="A2348" t="str">
        <f>T("2018")</f>
        <v>2018</v>
      </c>
      <c r="B2348" t="str">
        <f>T("Entidad sin personalidad jurídica (art. 35.4 LGT) ")</f>
        <v xml:space="preserve">Entidad sin personalidad jurídica (art. 35.4 LGT) </v>
      </c>
      <c r="C2348" t="str">
        <f>T("CENTRO              ")</f>
        <v xml:space="preserve">CENTRO              </v>
      </c>
      <c r="D2348" t="str">
        <f>T("EMBAJADORES         ")</f>
        <v xml:space="preserve">EMBAJADORES         </v>
      </c>
      <c r="E2348" t="str">
        <f>T("CA ")</f>
        <v xml:space="preserve">CA </v>
      </c>
      <c r="F2348" t="str">
        <f>T("CAMIONES       ")</f>
        <v xml:space="preserve">CAMIONES       </v>
      </c>
      <c r="G2348" t="str">
        <f>T("De 1.000 a 2.999 KG DE CARGA ÚTIL                 ")</f>
        <v xml:space="preserve">De 1.000 a 2.999 KG DE CARGA ÚTIL                 </v>
      </c>
      <c r="H2348" t="str">
        <f>T("GASOLINA                                          ")</f>
        <v xml:space="preserve">GASOLINA                                          </v>
      </c>
      <c r="I2348">
        <v>1</v>
      </c>
    </row>
    <row r="2349" spans="1:9">
      <c r="A2349" t="str">
        <f>T("2018")</f>
        <v>2018</v>
      </c>
      <c r="B2349" t="str">
        <f>T("Entidad sin personalidad jurídica (art. 35.4 LGT) ")</f>
        <v xml:space="preserve">Entidad sin personalidad jurídica (art. 35.4 LGT) </v>
      </c>
      <c r="C2349" t="str">
        <f>T("CENTRO              ")</f>
        <v xml:space="preserve">CENTRO              </v>
      </c>
      <c r="D2349" t="str">
        <f>T("CORTES              ")</f>
        <v xml:space="preserve">CORTES              </v>
      </c>
      <c r="E2349" t="str">
        <f>T("CA ")</f>
        <v xml:space="preserve">CA </v>
      </c>
      <c r="F2349" t="str">
        <f>T("CAMIONES       ")</f>
        <v xml:space="preserve">CAMIONES       </v>
      </c>
      <c r="G2349" t="str">
        <f>T("De menos de 1.000 KG DE CARGA ÚTIL                ")</f>
        <v xml:space="preserve">De menos de 1.000 KG DE CARGA ÚTIL                </v>
      </c>
      <c r="H2349" t="str">
        <f>T("GASOLINA                                          ")</f>
        <v xml:space="preserve">GASOLINA                                          </v>
      </c>
      <c r="I2349">
        <v>1</v>
      </c>
    </row>
    <row r="2350" spans="1:9">
      <c r="A2350" t="str">
        <f>T("2018")</f>
        <v>2018</v>
      </c>
      <c r="B2350" t="str">
        <f>T("Entidad sin personalidad jurídica (art. 35.4 LGT) ")</f>
        <v xml:space="preserve">Entidad sin personalidad jurídica (art. 35.4 LGT) </v>
      </c>
      <c r="C2350" t="str">
        <f>T("CENTRO              ")</f>
        <v xml:space="preserve">CENTRO              </v>
      </c>
      <c r="D2350" t="str">
        <f>T("UNIVERSIDAD         ")</f>
        <v xml:space="preserve">UNIVERSIDAD         </v>
      </c>
      <c r="E2350" t="str">
        <f>T("CA ")</f>
        <v xml:space="preserve">CA </v>
      </c>
      <c r="F2350" t="str">
        <f>T("CAMIONES       ")</f>
        <v xml:space="preserve">CAMIONES       </v>
      </c>
      <c r="G2350" t="str">
        <f>T("De menos de 1.000 KG DE CARGA ÚTIL                ")</f>
        <v xml:space="preserve">De menos de 1.000 KG DE CARGA ÚTIL                </v>
      </c>
      <c r="H2350" t="str">
        <f>T("GASOLINA                                          ")</f>
        <v xml:space="preserve">GASOLINA                                          </v>
      </c>
      <c r="I2350">
        <v>3</v>
      </c>
    </row>
    <row r="2351" spans="1:9">
      <c r="A2351" t="str">
        <f>T("2018")</f>
        <v>2018</v>
      </c>
      <c r="B2351" t="str">
        <f>T("Entidad sin personalidad jurídica (art. 35.4 LGT) ")</f>
        <v xml:space="preserve">Entidad sin personalidad jurídica (art. 35.4 LGT) </v>
      </c>
      <c r="C2351" t="str">
        <f>T("CENTRO              ")</f>
        <v xml:space="preserve">CENTRO              </v>
      </c>
      <c r="D2351" t="str">
        <f>T("SOL                 ")</f>
        <v xml:space="preserve">SOL                 </v>
      </c>
      <c r="E2351" t="str">
        <f>T("CA ")</f>
        <v xml:space="preserve">CA </v>
      </c>
      <c r="F2351" t="str">
        <f>T("CAMIONES       ")</f>
        <v xml:space="preserve">CAMIONES       </v>
      </c>
      <c r="G2351" t="str">
        <f>T("De menos de 1.000 KG DE CARGA ÚTIL                ")</f>
        <v xml:space="preserve">De menos de 1.000 KG DE CARGA ÚTIL                </v>
      </c>
      <c r="H2351" t="str">
        <f>T("GASOLINA                                          ")</f>
        <v xml:space="preserve">GASOLINA                                          </v>
      </c>
      <c r="I2351">
        <v>1</v>
      </c>
    </row>
    <row r="2352" spans="1:9">
      <c r="A2352" t="str">
        <f>T("2018")</f>
        <v>2018</v>
      </c>
      <c r="B2352" t="str">
        <f>T("FISICO                                            ")</f>
        <v xml:space="preserve">FISICO                                            </v>
      </c>
      <c r="C2352" t="str">
        <f>T("CENTRO              ")</f>
        <v xml:space="preserve">CENTRO              </v>
      </c>
      <c r="D2352" t="str">
        <f>T("PALACIO             ")</f>
        <v xml:space="preserve">PALACIO             </v>
      </c>
      <c r="E2352" t="str">
        <f>T("CA ")</f>
        <v xml:space="preserve">CA </v>
      </c>
      <c r="F2352" t="str">
        <f>T("CAMIONES       ")</f>
        <v xml:space="preserve">CAMIONES       </v>
      </c>
      <c r="G2352" t="str">
        <f>T("De menos de 1.000 KG DE CARGA ÚTIL                ")</f>
        <v xml:space="preserve">De menos de 1.000 KG DE CARGA ÚTIL                </v>
      </c>
      <c r="H2352" t="str">
        <f>T("GASOLINA                                          ")</f>
        <v xml:space="preserve">GASOLINA                                          </v>
      </c>
      <c r="I2352">
        <v>36</v>
      </c>
    </row>
    <row r="2353" spans="1:9">
      <c r="A2353" t="str">
        <f>T("2018")</f>
        <v>2018</v>
      </c>
      <c r="B2353" t="str">
        <f>T("FISICO                                            ")</f>
        <v xml:space="preserve">FISICO                                            </v>
      </c>
      <c r="C2353" t="str">
        <f>T("CENTRO              ")</f>
        <v xml:space="preserve">CENTRO              </v>
      </c>
      <c r="D2353" t="str">
        <f>T("PALACIO             ")</f>
        <v xml:space="preserve">PALACIO             </v>
      </c>
      <c r="E2353" t="str">
        <f>T("CA ")</f>
        <v xml:space="preserve">CA </v>
      </c>
      <c r="F2353" t="str">
        <f>T("CAMIONES       ")</f>
        <v xml:space="preserve">CAMIONES       </v>
      </c>
      <c r="G2353" t="str">
        <f>T("De 1.000 a 2.999 KG DE CARGA ÚTIL                 ")</f>
        <v xml:space="preserve">De 1.000 a 2.999 KG DE CARGA ÚTIL                 </v>
      </c>
      <c r="H2353" t="str">
        <f>T("GASOLINA                                          ")</f>
        <v xml:space="preserve">GASOLINA                                          </v>
      </c>
      <c r="I2353">
        <v>3</v>
      </c>
    </row>
    <row r="2354" spans="1:9">
      <c r="A2354" t="str">
        <f>T("2018")</f>
        <v>2018</v>
      </c>
      <c r="B2354" t="str">
        <f>T("FISICO                                            ")</f>
        <v xml:space="preserve">FISICO                                            </v>
      </c>
      <c r="C2354" t="str">
        <f>T("CENTRO              ")</f>
        <v xml:space="preserve">CENTRO              </v>
      </c>
      <c r="D2354" t="str">
        <f>T("PALACIO             ")</f>
        <v xml:space="preserve">PALACIO             </v>
      </c>
      <c r="E2354" t="str">
        <f>T("CA ")</f>
        <v xml:space="preserve">CA </v>
      </c>
      <c r="F2354" t="str">
        <f>T("CAMIONES       ")</f>
        <v xml:space="preserve">CAMIONES       </v>
      </c>
      <c r="G2354" t="str">
        <f>T("De 3.000 a 9.999 KG DE CARGA ÚTIL                 ")</f>
        <v xml:space="preserve">De 3.000 a 9.999 KG DE CARGA ÚTIL                 </v>
      </c>
      <c r="H2354" t="str">
        <f>T("GASOLINA                                          ")</f>
        <v xml:space="preserve">GASOLINA                                          </v>
      </c>
      <c r="I2354">
        <v>1</v>
      </c>
    </row>
    <row r="2355" spans="1:9">
      <c r="A2355" t="str">
        <f>T("2018")</f>
        <v>2018</v>
      </c>
      <c r="B2355" t="str">
        <f>T("FISICO                                            ")</f>
        <v xml:space="preserve">FISICO                                            </v>
      </c>
      <c r="C2355" t="str">
        <f>T("CENTRO              ")</f>
        <v xml:space="preserve">CENTRO              </v>
      </c>
      <c r="D2355" t="str">
        <f>T("EMBAJADORES         ")</f>
        <v xml:space="preserve">EMBAJADORES         </v>
      </c>
      <c r="E2355" t="str">
        <f>T("CA ")</f>
        <v xml:space="preserve">CA </v>
      </c>
      <c r="F2355" t="str">
        <f>T("CAMIONES       ")</f>
        <v xml:space="preserve">CAMIONES       </v>
      </c>
      <c r="G2355" t="str">
        <f>T("De menos de 1.000 KG DE CARGA ÚTIL                ")</f>
        <v xml:space="preserve">De menos de 1.000 KG DE CARGA ÚTIL                </v>
      </c>
      <c r="H2355" t="str">
        <f>T("GASOLINA                                          ")</f>
        <v xml:space="preserve">GASOLINA                                          </v>
      </c>
      <c r="I2355">
        <v>68</v>
      </c>
    </row>
    <row r="2356" spans="1:9">
      <c r="A2356" t="str">
        <f>T("2018")</f>
        <v>2018</v>
      </c>
      <c r="B2356" t="str">
        <f>T("FISICO                                            ")</f>
        <v xml:space="preserve">FISICO                                            </v>
      </c>
      <c r="C2356" t="str">
        <f>T("CENTRO              ")</f>
        <v xml:space="preserve">CENTRO              </v>
      </c>
      <c r="D2356" t="str">
        <f>T("EMBAJADORES         ")</f>
        <v xml:space="preserve">EMBAJADORES         </v>
      </c>
      <c r="E2356" t="str">
        <f>T("CA ")</f>
        <v xml:space="preserve">CA </v>
      </c>
      <c r="F2356" t="str">
        <f>T("CAMIONES       ")</f>
        <v xml:space="preserve">CAMIONES       </v>
      </c>
      <c r="G2356" t="str">
        <f>T("De 1.000 a 2.999 KG DE CARGA ÚTIL                 ")</f>
        <v xml:space="preserve">De 1.000 a 2.999 KG DE CARGA ÚTIL                 </v>
      </c>
      <c r="H2356" t="str">
        <f>T("GASOLINA                                          ")</f>
        <v xml:space="preserve">GASOLINA                                          </v>
      </c>
      <c r="I2356">
        <v>3</v>
      </c>
    </row>
    <row r="2357" spans="1:9">
      <c r="A2357" t="str">
        <f>T("2018")</f>
        <v>2018</v>
      </c>
      <c r="B2357" t="str">
        <f>T("FISICO                                            ")</f>
        <v xml:space="preserve">FISICO                                            </v>
      </c>
      <c r="C2357" t="str">
        <f>T("CENTRO              ")</f>
        <v xml:space="preserve">CENTRO              </v>
      </c>
      <c r="D2357" t="str">
        <f>T("CORTES              ")</f>
        <v xml:space="preserve">CORTES              </v>
      </c>
      <c r="E2357" t="str">
        <f>T("CA ")</f>
        <v xml:space="preserve">CA </v>
      </c>
      <c r="F2357" t="str">
        <f>T("CAMIONES       ")</f>
        <v xml:space="preserve">CAMIONES       </v>
      </c>
      <c r="G2357" t="str">
        <f>T("De menos de 1.000 KG DE CARGA ÚTIL                ")</f>
        <v xml:space="preserve">De menos de 1.000 KG DE CARGA ÚTIL                </v>
      </c>
      <c r="H2357" t="str">
        <f>T("GASOLINA                                          ")</f>
        <v xml:space="preserve">GASOLINA                                          </v>
      </c>
      <c r="I2357">
        <v>13</v>
      </c>
    </row>
    <row r="2358" spans="1:9">
      <c r="A2358" t="str">
        <f>T("2018")</f>
        <v>2018</v>
      </c>
      <c r="B2358" t="str">
        <f>T("FISICO                                            ")</f>
        <v xml:space="preserve">FISICO                                            </v>
      </c>
      <c r="C2358" t="str">
        <f>T("CENTRO              ")</f>
        <v xml:space="preserve">CENTRO              </v>
      </c>
      <c r="D2358" t="str">
        <f>T("CORTES              ")</f>
        <v xml:space="preserve">CORTES              </v>
      </c>
      <c r="E2358" t="str">
        <f>T("CA ")</f>
        <v xml:space="preserve">CA </v>
      </c>
      <c r="F2358" t="str">
        <f>T("CAMIONES       ")</f>
        <v xml:space="preserve">CAMIONES       </v>
      </c>
      <c r="G2358" t="str">
        <f>T("De 1.000 a 2.999 KG DE CARGA ÚTIL                 ")</f>
        <v xml:space="preserve">De 1.000 a 2.999 KG DE CARGA ÚTIL                 </v>
      </c>
      <c r="H2358" t="str">
        <f>T("GASOLINA                                          ")</f>
        <v xml:space="preserve">GASOLINA                                          </v>
      </c>
      <c r="I2358">
        <v>1</v>
      </c>
    </row>
    <row r="2359" spans="1:9">
      <c r="A2359" t="str">
        <f>T("2018")</f>
        <v>2018</v>
      </c>
      <c r="B2359" t="str">
        <f>T("FISICO                                            ")</f>
        <v xml:space="preserve">FISICO                                            </v>
      </c>
      <c r="C2359" t="str">
        <f>T("CENTRO              ")</f>
        <v xml:space="preserve">CENTRO              </v>
      </c>
      <c r="D2359" t="str">
        <f>T("JUSTICIA            ")</f>
        <v xml:space="preserve">JUSTICIA            </v>
      </c>
      <c r="E2359" t="str">
        <f>T("CA ")</f>
        <v xml:space="preserve">CA </v>
      </c>
      <c r="F2359" t="str">
        <f>T("CAMIONES       ")</f>
        <v xml:space="preserve">CAMIONES       </v>
      </c>
      <c r="G2359" t="str">
        <f>T("De menos de 1.000 KG DE CARGA ÚTIL                ")</f>
        <v xml:space="preserve">De menos de 1.000 KG DE CARGA ÚTIL                </v>
      </c>
      <c r="H2359" t="str">
        <f>T("GASOLINA                                          ")</f>
        <v xml:space="preserve">GASOLINA                                          </v>
      </c>
      <c r="I2359">
        <v>16</v>
      </c>
    </row>
    <row r="2360" spans="1:9">
      <c r="A2360" t="str">
        <f>T("2018")</f>
        <v>2018</v>
      </c>
      <c r="B2360" t="str">
        <f>T("FISICO                                            ")</f>
        <v xml:space="preserve">FISICO                                            </v>
      </c>
      <c r="C2360" t="str">
        <f>T("CENTRO              ")</f>
        <v xml:space="preserve">CENTRO              </v>
      </c>
      <c r="D2360" t="str">
        <f>T("JUSTICIA            ")</f>
        <v xml:space="preserve">JUSTICIA            </v>
      </c>
      <c r="E2360" t="str">
        <f>T("CA ")</f>
        <v xml:space="preserve">CA </v>
      </c>
      <c r="F2360" t="str">
        <f>T("CAMIONES       ")</f>
        <v xml:space="preserve">CAMIONES       </v>
      </c>
      <c r="G2360" t="str">
        <f>T("De 10.000 KG DE CARGA ÚTIL en adelante            ")</f>
        <v xml:space="preserve">De 10.000 KG DE CARGA ÚTIL en adelante            </v>
      </c>
      <c r="H2360" t="str">
        <f>T("GASOLINA                                          ")</f>
        <v xml:space="preserve">GASOLINA                                          </v>
      </c>
      <c r="I2360">
        <v>1</v>
      </c>
    </row>
    <row r="2361" spans="1:9">
      <c r="A2361" t="str">
        <f>T("2018")</f>
        <v>2018</v>
      </c>
      <c r="B2361" t="str">
        <f>T("FISICO                                            ")</f>
        <v xml:space="preserve">FISICO                                            </v>
      </c>
      <c r="C2361" t="str">
        <f>T("CENTRO              ")</f>
        <v xml:space="preserve">CENTRO              </v>
      </c>
      <c r="D2361" t="str">
        <f>T("UNIVERSIDAD         ")</f>
        <v xml:space="preserve">UNIVERSIDAD         </v>
      </c>
      <c r="E2361" t="str">
        <f>T("CA ")</f>
        <v xml:space="preserve">CA </v>
      </c>
      <c r="F2361" t="str">
        <f>T("CAMIONES       ")</f>
        <v xml:space="preserve">CAMIONES       </v>
      </c>
      <c r="G2361" t="str">
        <f>T("De menos de 1.000 KG DE CARGA ÚTIL                ")</f>
        <v xml:space="preserve">De menos de 1.000 KG DE CARGA ÚTIL                </v>
      </c>
      <c r="H2361" t="str">
        <f>T("GASOLINA                                          ")</f>
        <v xml:space="preserve">GASOLINA                                          </v>
      </c>
      <c r="I2361">
        <v>30</v>
      </c>
    </row>
    <row r="2362" spans="1:9">
      <c r="A2362" t="str">
        <f>T("2018")</f>
        <v>2018</v>
      </c>
      <c r="B2362" t="str">
        <f>T("FISICO                                            ")</f>
        <v xml:space="preserve">FISICO                                            </v>
      </c>
      <c r="C2362" t="str">
        <f>T("CENTRO              ")</f>
        <v xml:space="preserve">CENTRO              </v>
      </c>
      <c r="D2362" t="str">
        <f>T("UNIVERSIDAD         ")</f>
        <v xml:space="preserve">UNIVERSIDAD         </v>
      </c>
      <c r="E2362" t="str">
        <f>T("CA ")</f>
        <v xml:space="preserve">CA </v>
      </c>
      <c r="F2362" t="str">
        <f>T("CAMIONES       ")</f>
        <v xml:space="preserve">CAMIONES       </v>
      </c>
      <c r="G2362" t="str">
        <f>T("De 1.000 a 2.999 KG DE CARGA ÚTIL                 ")</f>
        <v xml:space="preserve">De 1.000 a 2.999 KG DE CARGA ÚTIL                 </v>
      </c>
      <c r="H2362" t="str">
        <f>T("GASOLINA                                          ")</f>
        <v xml:space="preserve">GASOLINA                                          </v>
      </c>
      <c r="I2362">
        <v>1</v>
      </c>
    </row>
    <row r="2363" spans="1:9">
      <c r="A2363" t="str">
        <f>T("2018")</f>
        <v>2018</v>
      </c>
      <c r="B2363" t="str">
        <f>T("FISICO                                            ")</f>
        <v xml:space="preserve">FISICO                                            </v>
      </c>
      <c r="C2363" t="str">
        <f>T("CENTRO              ")</f>
        <v xml:space="preserve">CENTRO              </v>
      </c>
      <c r="D2363" t="str">
        <f>T("SOL                 ")</f>
        <v xml:space="preserve">SOL                 </v>
      </c>
      <c r="E2363" t="str">
        <f>T("CA ")</f>
        <v xml:space="preserve">CA </v>
      </c>
      <c r="F2363" t="str">
        <f>T("CAMIONES       ")</f>
        <v xml:space="preserve">CAMIONES       </v>
      </c>
      <c r="G2363" t="str">
        <f>T("De menos de 1.000 KG DE CARGA ÚTIL                ")</f>
        <v xml:space="preserve">De menos de 1.000 KG DE CARGA ÚTIL                </v>
      </c>
      <c r="H2363" t="str">
        <f>T("GASOLINA                                          ")</f>
        <v xml:space="preserve">GASOLINA                                          </v>
      </c>
      <c r="I2363">
        <v>15</v>
      </c>
    </row>
    <row r="2364" spans="1:9">
      <c r="A2364" t="str">
        <f>T("2018")</f>
        <v>2018</v>
      </c>
      <c r="B2364" t="str">
        <f>T("FISICO                                            ")</f>
        <v xml:space="preserve">FISICO                                            </v>
      </c>
      <c r="C2364" t="str">
        <f>T("CENTRO              ")</f>
        <v xml:space="preserve">CENTRO              </v>
      </c>
      <c r="D2364" t="str">
        <f>T("SOL                 ")</f>
        <v xml:space="preserve">SOL                 </v>
      </c>
      <c r="E2364" t="str">
        <f>T("CA ")</f>
        <v xml:space="preserve">CA </v>
      </c>
      <c r="F2364" t="str">
        <f>T("CAMIONES       ")</f>
        <v xml:space="preserve">CAMIONES       </v>
      </c>
      <c r="G2364" t="str">
        <f>T("De 1.000 a 2.999 KG DE CARGA ÚTIL                 ")</f>
        <v xml:space="preserve">De 1.000 a 2.999 KG DE CARGA ÚTIL                 </v>
      </c>
      <c r="H2364" t="str">
        <f>T("GASOLINA                                          ")</f>
        <v xml:space="preserve">GASOLINA                                          </v>
      </c>
      <c r="I2364">
        <v>1</v>
      </c>
    </row>
    <row r="2365" spans="1:9">
      <c r="A2365" t="str">
        <f>T("2018")</f>
        <v>2018</v>
      </c>
      <c r="B2365" t="str">
        <f>T("JURIDICO                                          ")</f>
        <v xml:space="preserve">JURIDICO                                          </v>
      </c>
      <c r="C2365" t="str">
        <f>T("CENTRO              ")</f>
        <v xml:space="preserve">CENTRO              </v>
      </c>
      <c r="D2365" t="str">
        <f>T("PALACIO             ")</f>
        <v xml:space="preserve">PALACIO             </v>
      </c>
      <c r="E2365" t="str">
        <f>T("CA ")</f>
        <v xml:space="preserve">CA </v>
      </c>
      <c r="F2365" t="str">
        <f>T("CAMIONES       ")</f>
        <v xml:space="preserve">CAMIONES       </v>
      </c>
      <c r="G2365" t="str">
        <f>T("De menos de 1.000 KG DE CARGA ÚTIL                ")</f>
        <v xml:space="preserve">De menos de 1.000 KG DE CARGA ÚTIL                </v>
      </c>
      <c r="H2365" t="str">
        <f>T("GASOLINA                                          ")</f>
        <v xml:space="preserve">GASOLINA                                          </v>
      </c>
      <c r="I2365">
        <v>27</v>
      </c>
    </row>
    <row r="2366" spans="1:9">
      <c r="A2366" t="str">
        <f>T("2018")</f>
        <v>2018</v>
      </c>
      <c r="B2366" t="str">
        <f>T("JURIDICO                                          ")</f>
        <v xml:space="preserve">JURIDICO                                          </v>
      </c>
      <c r="C2366" t="str">
        <f>T("CENTRO              ")</f>
        <v xml:space="preserve">CENTRO              </v>
      </c>
      <c r="D2366" t="str">
        <f>T("EMBAJADORES         ")</f>
        <v xml:space="preserve">EMBAJADORES         </v>
      </c>
      <c r="E2366" t="str">
        <f>T("CA ")</f>
        <v xml:space="preserve">CA </v>
      </c>
      <c r="F2366" t="str">
        <f>T("CAMIONES       ")</f>
        <v xml:space="preserve">CAMIONES       </v>
      </c>
      <c r="G2366" t="str">
        <f>T("De menos de 1.000 KG DE CARGA ÚTIL                ")</f>
        <v xml:space="preserve">De menos de 1.000 KG DE CARGA ÚTIL                </v>
      </c>
      <c r="H2366" t="str">
        <f>T("GASOLINA                                          ")</f>
        <v xml:space="preserve">GASOLINA                                          </v>
      </c>
      <c r="I2366">
        <v>12</v>
      </c>
    </row>
    <row r="2367" spans="1:9">
      <c r="A2367" t="str">
        <f>T("2018")</f>
        <v>2018</v>
      </c>
      <c r="B2367" t="str">
        <f>T("JURIDICO                                          ")</f>
        <v xml:space="preserve">JURIDICO                                          </v>
      </c>
      <c r="C2367" t="str">
        <f>T("CENTRO              ")</f>
        <v xml:space="preserve">CENTRO              </v>
      </c>
      <c r="D2367" t="str">
        <f>T("EMBAJADORES         ")</f>
        <v xml:space="preserve">EMBAJADORES         </v>
      </c>
      <c r="E2367" t="str">
        <f>T("CA ")</f>
        <v xml:space="preserve">CA </v>
      </c>
      <c r="F2367" t="str">
        <f>T("CAMIONES       ")</f>
        <v xml:space="preserve">CAMIONES       </v>
      </c>
      <c r="G2367" t="str">
        <f>T("De 1.000 a 2.999 KG DE CARGA ÚTIL                 ")</f>
        <v xml:space="preserve">De 1.000 a 2.999 KG DE CARGA ÚTIL                 </v>
      </c>
      <c r="H2367" t="str">
        <f>T("GASOLINA                                          ")</f>
        <v xml:space="preserve">GASOLINA                                          </v>
      </c>
      <c r="I2367">
        <v>1</v>
      </c>
    </row>
    <row r="2368" spans="1:9">
      <c r="A2368" t="str">
        <f>T("2018")</f>
        <v>2018</v>
      </c>
      <c r="B2368" t="str">
        <f>T("JURIDICO                                          ")</f>
        <v xml:space="preserve">JURIDICO                                          </v>
      </c>
      <c r="C2368" t="str">
        <f>T("CENTRO              ")</f>
        <v xml:space="preserve">CENTRO              </v>
      </c>
      <c r="D2368" t="str">
        <f>T("CORTES              ")</f>
        <v xml:space="preserve">CORTES              </v>
      </c>
      <c r="E2368" t="str">
        <f>T("CA ")</f>
        <v xml:space="preserve">CA </v>
      </c>
      <c r="F2368" t="str">
        <f>T("CAMIONES       ")</f>
        <v xml:space="preserve">CAMIONES       </v>
      </c>
      <c r="G2368" t="str">
        <f>T("De menos de 1.000 KG DE CARGA ÚTIL                ")</f>
        <v xml:space="preserve">De menos de 1.000 KG DE CARGA ÚTIL                </v>
      </c>
      <c r="H2368" t="str">
        <f>T("GASOLINA                                          ")</f>
        <v xml:space="preserve">GASOLINA                                          </v>
      </c>
      <c r="I2368">
        <v>11</v>
      </c>
    </row>
    <row r="2369" spans="1:9">
      <c r="A2369" t="str">
        <f>T("2018")</f>
        <v>2018</v>
      </c>
      <c r="B2369" t="str">
        <f>T("JURIDICO                                          ")</f>
        <v xml:space="preserve">JURIDICO                                          </v>
      </c>
      <c r="C2369" t="str">
        <f>T("CENTRO              ")</f>
        <v xml:space="preserve">CENTRO              </v>
      </c>
      <c r="D2369" t="str">
        <f>T("CORTES              ")</f>
        <v xml:space="preserve">CORTES              </v>
      </c>
      <c r="E2369" t="str">
        <f>T("CA ")</f>
        <v xml:space="preserve">CA </v>
      </c>
      <c r="F2369" t="str">
        <f>T("CAMIONES       ")</f>
        <v xml:space="preserve">CAMIONES       </v>
      </c>
      <c r="G2369" t="str">
        <f>T("De 1.000 a 2.999 KG DE CARGA ÚTIL                 ")</f>
        <v xml:space="preserve">De 1.000 a 2.999 KG DE CARGA ÚTIL                 </v>
      </c>
      <c r="H2369" t="str">
        <f>T("GASOLINA                                          ")</f>
        <v xml:space="preserve">GASOLINA                                          </v>
      </c>
      <c r="I2369">
        <v>3</v>
      </c>
    </row>
    <row r="2370" spans="1:9">
      <c r="A2370" t="str">
        <f>T("2018")</f>
        <v>2018</v>
      </c>
      <c r="B2370" t="str">
        <f>T("JURIDICO                                          ")</f>
        <v xml:space="preserve">JURIDICO                                          </v>
      </c>
      <c r="C2370" t="str">
        <f>T("CENTRO              ")</f>
        <v xml:space="preserve">CENTRO              </v>
      </c>
      <c r="D2370" t="str">
        <f>T("CORTES              ")</f>
        <v xml:space="preserve">CORTES              </v>
      </c>
      <c r="E2370" t="str">
        <f>T("CA ")</f>
        <v xml:space="preserve">CA </v>
      </c>
      <c r="F2370" t="str">
        <f>T("CAMIONES       ")</f>
        <v xml:space="preserve">CAMIONES       </v>
      </c>
      <c r="G2370" t="str">
        <f>T("De 3.000 a 9.999 KG DE CARGA ÚTIL                 ")</f>
        <v xml:space="preserve">De 3.000 a 9.999 KG DE CARGA ÚTIL                 </v>
      </c>
      <c r="H2370" t="str">
        <f>T("GASOLINA                                          ")</f>
        <v xml:space="preserve">GASOLINA                                          </v>
      </c>
      <c r="I2370">
        <v>1</v>
      </c>
    </row>
    <row r="2371" spans="1:9">
      <c r="A2371" t="str">
        <f>T("2018")</f>
        <v>2018</v>
      </c>
      <c r="B2371" t="str">
        <f>T("JURIDICO                                          ")</f>
        <v xml:space="preserve">JURIDICO                                          </v>
      </c>
      <c r="C2371" t="str">
        <f>T("CENTRO              ")</f>
        <v xml:space="preserve">CENTRO              </v>
      </c>
      <c r="D2371" t="str">
        <f>T("JUSTICIA            ")</f>
        <v xml:space="preserve">JUSTICIA            </v>
      </c>
      <c r="E2371" t="str">
        <f>T("CA ")</f>
        <v xml:space="preserve">CA </v>
      </c>
      <c r="F2371" t="str">
        <f>T("CAMIONES       ")</f>
        <v xml:space="preserve">CAMIONES       </v>
      </c>
      <c r="G2371" t="str">
        <f>T("De menos de 1.000 KG DE CARGA ÚTIL                ")</f>
        <v xml:space="preserve">De menos de 1.000 KG DE CARGA ÚTIL                </v>
      </c>
      <c r="H2371" t="str">
        <f>T("GASOLINA                                          ")</f>
        <v xml:space="preserve">GASOLINA                                          </v>
      </c>
      <c r="I2371">
        <v>29</v>
      </c>
    </row>
    <row r="2372" spans="1:9">
      <c r="A2372" t="str">
        <f>T("2018")</f>
        <v>2018</v>
      </c>
      <c r="B2372" t="str">
        <f>T("JURIDICO                                          ")</f>
        <v xml:space="preserve">JURIDICO                                          </v>
      </c>
      <c r="C2372" t="str">
        <f>T("CENTRO              ")</f>
        <v xml:space="preserve">CENTRO              </v>
      </c>
      <c r="D2372" t="str">
        <f>T("UNIVERSIDAD         ")</f>
        <v xml:space="preserve">UNIVERSIDAD         </v>
      </c>
      <c r="E2372" t="str">
        <f>T("CA ")</f>
        <v xml:space="preserve">CA </v>
      </c>
      <c r="F2372" t="str">
        <f>T("CAMIONES       ")</f>
        <v xml:space="preserve">CAMIONES       </v>
      </c>
      <c r="G2372" t="str">
        <f>T("De menos de 1.000 KG DE CARGA ÚTIL                ")</f>
        <v xml:space="preserve">De menos de 1.000 KG DE CARGA ÚTIL                </v>
      </c>
      <c r="H2372" t="str">
        <f>T("GASOLINA                                          ")</f>
        <v xml:space="preserve">GASOLINA                                          </v>
      </c>
      <c r="I2372">
        <v>57</v>
      </c>
    </row>
    <row r="2373" spans="1:9">
      <c r="A2373" t="str">
        <f>T("2018")</f>
        <v>2018</v>
      </c>
      <c r="B2373" t="str">
        <f>T("JURIDICO                                          ")</f>
        <v xml:space="preserve">JURIDICO                                          </v>
      </c>
      <c r="C2373" t="str">
        <f>T("CENTRO              ")</f>
        <v xml:space="preserve">CENTRO              </v>
      </c>
      <c r="D2373" t="str">
        <f>T("UNIVERSIDAD         ")</f>
        <v xml:space="preserve">UNIVERSIDAD         </v>
      </c>
      <c r="E2373" t="str">
        <f>T("CA ")</f>
        <v xml:space="preserve">CA </v>
      </c>
      <c r="F2373" t="str">
        <f>T("CAMIONES       ")</f>
        <v xml:space="preserve">CAMIONES       </v>
      </c>
      <c r="G2373" t="str">
        <f>T("De 1.000 a 2.999 KG DE CARGA ÚTIL                 ")</f>
        <v xml:space="preserve">De 1.000 a 2.999 KG DE CARGA ÚTIL                 </v>
      </c>
      <c r="H2373" t="str">
        <f>T("GASOLINA                                          ")</f>
        <v xml:space="preserve">GASOLINA                                          </v>
      </c>
      <c r="I2373">
        <v>2</v>
      </c>
    </row>
    <row r="2374" spans="1:9">
      <c r="A2374" t="str">
        <f>T("2018")</f>
        <v>2018</v>
      </c>
      <c r="B2374" t="str">
        <f>T("JURIDICO                                          ")</f>
        <v xml:space="preserve">JURIDICO                                          </v>
      </c>
      <c r="C2374" t="str">
        <f>T("CENTRO              ")</f>
        <v xml:space="preserve">CENTRO              </v>
      </c>
      <c r="D2374" t="str">
        <f>T("SOL                 ")</f>
        <v xml:space="preserve">SOL                 </v>
      </c>
      <c r="E2374" t="str">
        <f>T("CA ")</f>
        <v xml:space="preserve">CA </v>
      </c>
      <c r="F2374" t="str">
        <f>T("CAMIONES       ")</f>
        <v xml:space="preserve">CAMIONES       </v>
      </c>
      <c r="G2374" t="str">
        <f>T("De menos de 1.000 KG DE CARGA ÚTIL                ")</f>
        <v xml:space="preserve">De menos de 1.000 KG DE CARGA ÚTIL                </v>
      </c>
      <c r="H2374" t="str">
        <f>T("GASOLINA                                          ")</f>
        <v xml:space="preserve">GASOLINA                                          </v>
      </c>
      <c r="I2374">
        <v>12</v>
      </c>
    </row>
    <row r="2375" spans="1:9">
      <c r="A2375" t="str">
        <f>T("2018")</f>
        <v>2018</v>
      </c>
      <c r="B2375" t="str">
        <f>T("JURIDICO                                          ")</f>
        <v xml:space="preserve">JURIDICO                                          </v>
      </c>
      <c r="C2375" t="str">
        <f>T("CENTRO              ")</f>
        <v xml:space="preserve">CENTRO              </v>
      </c>
      <c r="D2375" t="str">
        <f>T("SOL                 ")</f>
        <v xml:space="preserve">SOL                 </v>
      </c>
      <c r="E2375" t="str">
        <f>T("CA ")</f>
        <v xml:space="preserve">CA </v>
      </c>
      <c r="F2375" t="str">
        <f>T("CAMIONES       ")</f>
        <v xml:space="preserve">CAMIONES       </v>
      </c>
      <c r="G2375" t="str">
        <f>T("De 1.000 a 2.999 KG DE CARGA ÚTIL                 ")</f>
        <v xml:space="preserve">De 1.000 a 2.999 KG DE CARGA ÚTIL                 </v>
      </c>
      <c r="H2375" t="str">
        <f>T("GASOLINA                                          ")</f>
        <v xml:space="preserve">GASOLINA                                          </v>
      </c>
      <c r="I2375">
        <v>1</v>
      </c>
    </row>
    <row r="2376" spans="1:9">
      <c r="A2376" t="str">
        <f>T("2018")</f>
        <v>2018</v>
      </c>
      <c r="B2376" t="str">
        <f>T("Entidad sin personalidad jurídica (art. 35.4 LGT) ")</f>
        <v xml:space="preserve">Entidad sin personalidad jurídica (art. 35.4 LGT) </v>
      </c>
      <c r="C2376" t="str">
        <f>T("CENTRO              ")</f>
        <v xml:space="preserve">CENTRO              </v>
      </c>
      <c r="D2376" t="str">
        <f>T("PALACIO             ")</f>
        <v xml:space="preserve">PALACIO             </v>
      </c>
      <c r="E2376" t="str">
        <f>T("CA ")</f>
        <v xml:space="preserve">CA </v>
      </c>
      <c r="F2376" t="str">
        <f>T("CAMIONES       ")</f>
        <v xml:space="preserve">CAMIONES       </v>
      </c>
      <c r="G2376" t="str">
        <f>T("De 1.000 a 2.999 KG DE CARGA ÚTIL                 ")</f>
        <v xml:space="preserve">De 1.000 a 2.999 KG DE CARGA ÚTIL                 </v>
      </c>
      <c r="I2376">
        <v>1</v>
      </c>
    </row>
    <row r="2377" spans="1:9">
      <c r="A2377" t="str">
        <f>T("2018")</f>
        <v>2018</v>
      </c>
      <c r="B2377" t="str">
        <f>T("Entidad sin personalidad jurídica (art. 35.4 LGT) ")</f>
        <v xml:space="preserve">Entidad sin personalidad jurídica (art. 35.4 LGT) </v>
      </c>
      <c r="C2377" t="str">
        <f>T("CENTRO              ")</f>
        <v xml:space="preserve">CENTRO              </v>
      </c>
      <c r="D2377" t="str">
        <f>T("EMBAJADORES         ")</f>
        <v xml:space="preserve">EMBAJADORES         </v>
      </c>
      <c r="E2377" t="str">
        <f>T("CA ")</f>
        <v xml:space="preserve">CA </v>
      </c>
      <c r="F2377" t="str">
        <f>T("CAMIONES       ")</f>
        <v xml:space="preserve">CAMIONES       </v>
      </c>
      <c r="G2377" t="str">
        <f>T("De menos de 1.000 KG DE CARGA ÚTIL                ")</f>
        <v xml:space="preserve">De menos de 1.000 KG DE CARGA ÚTIL                </v>
      </c>
      <c r="I2377">
        <v>2</v>
      </c>
    </row>
    <row r="2378" spans="1:9">
      <c r="A2378" t="str">
        <f>T("2018")</f>
        <v>2018</v>
      </c>
      <c r="B2378" t="str">
        <f>T("Entidad sin personalidad jurídica (art. 35.4 LGT) ")</f>
        <v xml:space="preserve">Entidad sin personalidad jurídica (art. 35.4 LGT) </v>
      </c>
      <c r="C2378" t="str">
        <f>T("CENTRO              ")</f>
        <v xml:space="preserve">CENTRO              </v>
      </c>
      <c r="D2378" t="str">
        <f>T("EMBAJADORES         ")</f>
        <v xml:space="preserve">EMBAJADORES         </v>
      </c>
      <c r="E2378" t="str">
        <f>T("CA ")</f>
        <v xml:space="preserve">CA </v>
      </c>
      <c r="F2378" t="str">
        <f>T("CAMIONES       ")</f>
        <v xml:space="preserve">CAMIONES       </v>
      </c>
      <c r="G2378" t="str">
        <f>T("De 1.000 a 2.999 KG DE CARGA ÚTIL                 ")</f>
        <v xml:space="preserve">De 1.000 a 2.999 KG DE CARGA ÚTIL                 </v>
      </c>
      <c r="I2378">
        <v>2</v>
      </c>
    </row>
    <row r="2379" spans="1:9">
      <c r="A2379" t="str">
        <f>T("2018")</f>
        <v>2018</v>
      </c>
      <c r="B2379" t="str">
        <f>T("Entidad sin personalidad jurídica (art. 35.4 LGT) ")</f>
        <v xml:space="preserve">Entidad sin personalidad jurídica (art. 35.4 LGT) </v>
      </c>
      <c r="C2379" t="str">
        <f>T("CENTRO              ")</f>
        <v xml:space="preserve">CENTRO              </v>
      </c>
      <c r="D2379" t="str">
        <f>T("JUSTICIA            ")</f>
        <v xml:space="preserve">JUSTICIA            </v>
      </c>
      <c r="E2379" t="str">
        <f>T("CA ")</f>
        <v xml:space="preserve">CA </v>
      </c>
      <c r="F2379" t="str">
        <f>T("CAMIONES       ")</f>
        <v xml:space="preserve">CAMIONES       </v>
      </c>
      <c r="G2379" t="str">
        <f>T("De menos de 1.000 KG DE CARGA ÚTIL                ")</f>
        <v xml:space="preserve">De menos de 1.000 KG DE CARGA ÚTIL                </v>
      </c>
      <c r="I2379">
        <v>1</v>
      </c>
    </row>
    <row r="2380" spans="1:9">
      <c r="A2380" t="str">
        <f>T("2018")</f>
        <v>2018</v>
      </c>
      <c r="B2380" t="str">
        <f>T("Entidad sin personalidad jurídica (art. 35.4 LGT) ")</f>
        <v xml:space="preserve">Entidad sin personalidad jurídica (art. 35.4 LGT) </v>
      </c>
      <c r="C2380" t="str">
        <f>T("CENTRO              ")</f>
        <v xml:space="preserve">CENTRO              </v>
      </c>
      <c r="D2380" t="str">
        <f>T("UNIVERSIDAD         ")</f>
        <v xml:space="preserve">UNIVERSIDAD         </v>
      </c>
      <c r="E2380" t="str">
        <f>T("CA ")</f>
        <v xml:space="preserve">CA </v>
      </c>
      <c r="F2380" t="str">
        <f>T("CAMIONES       ")</f>
        <v xml:space="preserve">CAMIONES       </v>
      </c>
      <c r="G2380" t="str">
        <f>T("De menos de 1.000 KG DE CARGA ÚTIL                ")</f>
        <v xml:space="preserve">De menos de 1.000 KG DE CARGA ÚTIL                </v>
      </c>
      <c r="I2380">
        <v>1</v>
      </c>
    </row>
    <row r="2381" spans="1:9">
      <c r="A2381" t="str">
        <f>T("2018")</f>
        <v>2018</v>
      </c>
      <c r="B2381" t="str">
        <f>T("Entidad sin personalidad jurídica (art. 35.4 LGT) ")</f>
        <v xml:space="preserve">Entidad sin personalidad jurídica (art. 35.4 LGT) </v>
      </c>
      <c r="C2381" t="str">
        <f>T("CENTRO              ")</f>
        <v xml:space="preserve">CENTRO              </v>
      </c>
      <c r="D2381" t="str">
        <f>T("UNIVERSIDAD         ")</f>
        <v xml:space="preserve">UNIVERSIDAD         </v>
      </c>
      <c r="E2381" t="str">
        <f>T("CA ")</f>
        <v xml:space="preserve">CA </v>
      </c>
      <c r="F2381" t="str">
        <f>T("CAMIONES       ")</f>
        <v xml:space="preserve">CAMIONES       </v>
      </c>
      <c r="G2381" t="str">
        <f>T("De 1.000 a 2.999 KG DE CARGA ÚTIL                 ")</f>
        <v xml:space="preserve">De 1.000 a 2.999 KG DE CARGA ÚTIL                 </v>
      </c>
      <c r="I2381">
        <v>1</v>
      </c>
    </row>
    <row r="2382" spans="1:9">
      <c r="A2382" t="str">
        <f>T("2018")</f>
        <v>2018</v>
      </c>
      <c r="B2382" t="str">
        <f>T("Entidad sin personalidad jurídica (art. 35.4 LGT) ")</f>
        <v xml:space="preserve">Entidad sin personalidad jurídica (art. 35.4 LGT) </v>
      </c>
      <c r="C2382" t="str">
        <f>T("CENTRO              ")</f>
        <v xml:space="preserve">CENTRO              </v>
      </c>
      <c r="D2382" t="str">
        <f>T("SOL                 ")</f>
        <v xml:space="preserve">SOL                 </v>
      </c>
      <c r="E2382" t="str">
        <f>T("CA ")</f>
        <v xml:space="preserve">CA </v>
      </c>
      <c r="F2382" t="str">
        <f>T("CAMIONES       ")</f>
        <v xml:space="preserve">CAMIONES       </v>
      </c>
      <c r="G2382" t="str">
        <f>T("De 1.000 a 2.999 KG DE CARGA ÚTIL                 ")</f>
        <v xml:space="preserve">De 1.000 a 2.999 KG DE CARGA ÚTIL                 </v>
      </c>
      <c r="I2382">
        <v>2</v>
      </c>
    </row>
    <row r="2383" spans="1:9">
      <c r="A2383" t="str">
        <f>T("2018")</f>
        <v>2018</v>
      </c>
      <c r="B2383" t="str">
        <f>T("FISICO                                            ")</f>
        <v xml:space="preserve">FISICO                                            </v>
      </c>
      <c r="C2383" t="str">
        <f>T("CENTRO              ")</f>
        <v xml:space="preserve">CENTRO              </v>
      </c>
      <c r="D2383" t="str">
        <f>T("SIN BARRIO          ")</f>
        <v xml:space="preserve">SIN BARRIO          </v>
      </c>
      <c r="E2383" t="str">
        <f>T("CA ")</f>
        <v xml:space="preserve">CA </v>
      </c>
      <c r="F2383" t="str">
        <f>T("CAMIONES       ")</f>
        <v xml:space="preserve">CAMIONES       </v>
      </c>
      <c r="G2383" t="str">
        <f>T("De menos de 1.000 KG DE CARGA ÚTIL                ")</f>
        <v xml:space="preserve">De menos de 1.000 KG DE CARGA ÚTIL                </v>
      </c>
      <c r="I2383">
        <v>1</v>
      </c>
    </row>
    <row r="2384" spans="1:9">
      <c r="A2384" t="str">
        <f>T("2018")</f>
        <v>2018</v>
      </c>
      <c r="B2384" t="str">
        <f>T("FISICO                                            ")</f>
        <v xml:space="preserve">FISICO                                            </v>
      </c>
      <c r="C2384" t="str">
        <f>T("CENTRO              ")</f>
        <v xml:space="preserve">CENTRO              </v>
      </c>
      <c r="D2384" t="str">
        <f>T("PALACIO             ")</f>
        <v xml:space="preserve">PALACIO             </v>
      </c>
      <c r="E2384" t="str">
        <f>T("CA ")</f>
        <v xml:space="preserve">CA </v>
      </c>
      <c r="F2384" t="str">
        <f>T("CAMIONES       ")</f>
        <v xml:space="preserve">CAMIONES       </v>
      </c>
      <c r="G2384" t="str">
        <f>T("De menos de 1.000 KG DE CARGA ÚTIL                ")</f>
        <v xml:space="preserve">De menos de 1.000 KG DE CARGA ÚTIL                </v>
      </c>
      <c r="I2384">
        <v>7</v>
      </c>
    </row>
    <row r="2385" spans="1:9">
      <c r="A2385" t="str">
        <f>T("2018")</f>
        <v>2018</v>
      </c>
      <c r="B2385" t="str">
        <f>T("FISICO                                            ")</f>
        <v xml:space="preserve">FISICO                                            </v>
      </c>
      <c r="C2385" t="str">
        <f>T("CENTRO              ")</f>
        <v xml:space="preserve">CENTRO              </v>
      </c>
      <c r="D2385" t="str">
        <f>T("PALACIO             ")</f>
        <v xml:space="preserve">PALACIO             </v>
      </c>
      <c r="E2385" t="str">
        <f>T("CA ")</f>
        <v xml:space="preserve">CA </v>
      </c>
      <c r="F2385" t="str">
        <f>T("CAMIONES       ")</f>
        <v xml:space="preserve">CAMIONES       </v>
      </c>
      <c r="G2385" t="str">
        <f>T("De 1.000 a 2.999 KG DE CARGA ÚTIL                 ")</f>
        <v xml:space="preserve">De 1.000 a 2.999 KG DE CARGA ÚTIL                 </v>
      </c>
      <c r="I2385">
        <v>4</v>
      </c>
    </row>
    <row r="2386" spans="1:9">
      <c r="A2386" t="str">
        <f>T("2018")</f>
        <v>2018</v>
      </c>
      <c r="B2386" t="str">
        <f>T("FISICO                                            ")</f>
        <v xml:space="preserve">FISICO                                            </v>
      </c>
      <c r="C2386" t="str">
        <f>T("CENTRO              ")</f>
        <v xml:space="preserve">CENTRO              </v>
      </c>
      <c r="D2386" t="str">
        <f>T("EMBAJADORES         ")</f>
        <v xml:space="preserve">EMBAJADORES         </v>
      </c>
      <c r="E2386" t="str">
        <f>T("CA ")</f>
        <v xml:space="preserve">CA </v>
      </c>
      <c r="F2386" t="str">
        <f>T("CAMIONES       ")</f>
        <v xml:space="preserve">CAMIONES       </v>
      </c>
      <c r="G2386" t="str">
        <f>T("De menos de 1.000 KG DE CARGA ÚTIL                ")</f>
        <v xml:space="preserve">De menos de 1.000 KG DE CARGA ÚTIL                </v>
      </c>
      <c r="I2386">
        <v>45</v>
      </c>
    </row>
    <row r="2387" spans="1:9">
      <c r="A2387" t="str">
        <f>T("2018")</f>
        <v>2018</v>
      </c>
      <c r="B2387" t="str">
        <f>T("FISICO                                            ")</f>
        <v xml:space="preserve">FISICO                                            </v>
      </c>
      <c r="C2387" t="str">
        <f>T("CENTRO              ")</f>
        <v xml:space="preserve">CENTRO              </v>
      </c>
      <c r="D2387" t="str">
        <f>T("EMBAJADORES         ")</f>
        <v xml:space="preserve">EMBAJADORES         </v>
      </c>
      <c r="E2387" t="str">
        <f>T("CA ")</f>
        <v xml:space="preserve">CA </v>
      </c>
      <c r="F2387" t="str">
        <f>T("CAMIONES       ")</f>
        <v xml:space="preserve">CAMIONES       </v>
      </c>
      <c r="G2387" t="str">
        <f>T("De 1.000 a 2.999 KG DE CARGA ÚTIL                 ")</f>
        <v xml:space="preserve">De 1.000 a 2.999 KG DE CARGA ÚTIL                 </v>
      </c>
      <c r="I2387">
        <v>8</v>
      </c>
    </row>
    <row r="2388" spans="1:9">
      <c r="A2388" t="str">
        <f>T("2018")</f>
        <v>2018</v>
      </c>
      <c r="B2388" t="str">
        <f>T("FISICO                                            ")</f>
        <v xml:space="preserve">FISICO                                            </v>
      </c>
      <c r="C2388" t="str">
        <f>T("CENTRO              ")</f>
        <v xml:space="preserve">CENTRO              </v>
      </c>
      <c r="D2388" t="str">
        <f>T("EMBAJADORES         ")</f>
        <v xml:space="preserve">EMBAJADORES         </v>
      </c>
      <c r="E2388" t="str">
        <f>T("CA ")</f>
        <v xml:space="preserve">CA </v>
      </c>
      <c r="F2388" t="str">
        <f>T("CAMIONES       ")</f>
        <v xml:space="preserve">CAMIONES       </v>
      </c>
      <c r="G2388" t="str">
        <f>T("De 3.000 a 9.999 KG DE CARGA ÚTIL                 ")</f>
        <v xml:space="preserve">De 3.000 a 9.999 KG DE CARGA ÚTIL                 </v>
      </c>
      <c r="I2388">
        <v>1</v>
      </c>
    </row>
    <row r="2389" spans="1:9">
      <c r="A2389" t="str">
        <f>T("2018")</f>
        <v>2018</v>
      </c>
      <c r="B2389" t="str">
        <f>T("FISICO                                            ")</f>
        <v xml:space="preserve">FISICO                                            </v>
      </c>
      <c r="C2389" t="str">
        <f>T("CENTRO              ")</f>
        <v xml:space="preserve">CENTRO              </v>
      </c>
      <c r="D2389" t="str">
        <f>T("CORTES              ")</f>
        <v xml:space="preserve">CORTES              </v>
      </c>
      <c r="E2389" t="str">
        <f>T("CA ")</f>
        <v xml:space="preserve">CA </v>
      </c>
      <c r="F2389" t="str">
        <f>T("CAMIONES       ")</f>
        <v xml:space="preserve">CAMIONES       </v>
      </c>
      <c r="G2389" t="str">
        <f>T("De menos de 1.000 KG DE CARGA ÚTIL                ")</f>
        <v xml:space="preserve">De menos de 1.000 KG DE CARGA ÚTIL                </v>
      </c>
      <c r="I2389">
        <v>9</v>
      </c>
    </row>
    <row r="2390" spans="1:9">
      <c r="A2390" t="str">
        <f>T("2018")</f>
        <v>2018</v>
      </c>
      <c r="B2390" t="str">
        <f>T("FISICO                                            ")</f>
        <v xml:space="preserve">FISICO                                            </v>
      </c>
      <c r="C2390" t="str">
        <f>T("CENTRO              ")</f>
        <v xml:space="preserve">CENTRO              </v>
      </c>
      <c r="D2390" t="str">
        <f>T("CORTES              ")</f>
        <v xml:space="preserve">CORTES              </v>
      </c>
      <c r="E2390" t="str">
        <f>T("CA ")</f>
        <v xml:space="preserve">CA </v>
      </c>
      <c r="F2390" t="str">
        <f>T("CAMIONES       ")</f>
        <v xml:space="preserve">CAMIONES       </v>
      </c>
      <c r="G2390" t="str">
        <f>T("De 1.000 a 2.999 KG DE CARGA ÚTIL                 ")</f>
        <v xml:space="preserve">De 1.000 a 2.999 KG DE CARGA ÚTIL                 </v>
      </c>
      <c r="I2390">
        <v>2</v>
      </c>
    </row>
    <row r="2391" spans="1:9">
      <c r="A2391" t="str">
        <f>T("2018")</f>
        <v>2018</v>
      </c>
      <c r="B2391" t="str">
        <f>T("FISICO                                            ")</f>
        <v xml:space="preserve">FISICO                                            </v>
      </c>
      <c r="C2391" t="str">
        <f>T("CENTRO              ")</f>
        <v xml:space="preserve">CENTRO              </v>
      </c>
      <c r="D2391" t="str">
        <f>T("JUSTICIA            ")</f>
        <v xml:space="preserve">JUSTICIA            </v>
      </c>
      <c r="E2391" t="str">
        <f>T("CA ")</f>
        <v xml:space="preserve">CA </v>
      </c>
      <c r="F2391" t="str">
        <f>T("CAMIONES       ")</f>
        <v xml:space="preserve">CAMIONES       </v>
      </c>
      <c r="G2391" t="str">
        <f>T("De menos de 1.000 KG DE CARGA ÚTIL                ")</f>
        <v xml:space="preserve">De menos de 1.000 KG DE CARGA ÚTIL                </v>
      </c>
      <c r="I2391">
        <v>9</v>
      </c>
    </row>
    <row r="2392" spans="1:9">
      <c r="A2392" t="str">
        <f>T("2018")</f>
        <v>2018</v>
      </c>
      <c r="B2392" t="str">
        <f>T("FISICO                                            ")</f>
        <v xml:space="preserve">FISICO                                            </v>
      </c>
      <c r="C2392" t="str">
        <f>T("CENTRO              ")</f>
        <v xml:space="preserve">CENTRO              </v>
      </c>
      <c r="D2392" t="str">
        <f>T("JUSTICIA            ")</f>
        <v xml:space="preserve">JUSTICIA            </v>
      </c>
      <c r="E2392" t="str">
        <f>T("CA ")</f>
        <v xml:space="preserve">CA </v>
      </c>
      <c r="F2392" t="str">
        <f>T("CAMIONES       ")</f>
        <v xml:space="preserve">CAMIONES       </v>
      </c>
      <c r="G2392" t="str">
        <f>T("De 1.000 a 2.999 KG DE CARGA ÚTIL                 ")</f>
        <v xml:space="preserve">De 1.000 a 2.999 KG DE CARGA ÚTIL                 </v>
      </c>
      <c r="I2392">
        <v>1</v>
      </c>
    </row>
    <row r="2393" spans="1:9">
      <c r="A2393" t="str">
        <f>T("2018")</f>
        <v>2018</v>
      </c>
      <c r="B2393" t="str">
        <f>T("FISICO                                            ")</f>
        <v xml:space="preserve">FISICO                                            </v>
      </c>
      <c r="C2393" t="str">
        <f>T("CENTRO              ")</f>
        <v xml:space="preserve">CENTRO              </v>
      </c>
      <c r="D2393" t="str">
        <f>T("UNIVERSIDAD         ")</f>
        <v xml:space="preserve">UNIVERSIDAD         </v>
      </c>
      <c r="E2393" t="str">
        <f>T("CA ")</f>
        <v xml:space="preserve">CA </v>
      </c>
      <c r="F2393" t="str">
        <f>T("CAMIONES       ")</f>
        <v xml:space="preserve">CAMIONES       </v>
      </c>
      <c r="G2393" t="str">
        <f>T("De menos de 1.000 KG DE CARGA ÚTIL                ")</f>
        <v xml:space="preserve">De menos de 1.000 KG DE CARGA ÚTIL                </v>
      </c>
      <c r="I2393">
        <v>15</v>
      </c>
    </row>
    <row r="2394" spans="1:9">
      <c r="A2394" t="str">
        <f>T("2018")</f>
        <v>2018</v>
      </c>
      <c r="B2394" t="str">
        <f>T("FISICO                                            ")</f>
        <v xml:space="preserve">FISICO                                            </v>
      </c>
      <c r="C2394" t="str">
        <f>T("CENTRO              ")</f>
        <v xml:space="preserve">CENTRO              </v>
      </c>
      <c r="D2394" t="str">
        <f>T("UNIVERSIDAD         ")</f>
        <v xml:space="preserve">UNIVERSIDAD         </v>
      </c>
      <c r="E2394" t="str">
        <f>T("CA ")</f>
        <v xml:space="preserve">CA </v>
      </c>
      <c r="F2394" t="str">
        <f>T("CAMIONES       ")</f>
        <v xml:space="preserve">CAMIONES       </v>
      </c>
      <c r="G2394" t="str">
        <f>T("De 1.000 a 2.999 KG DE CARGA ÚTIL                 ")</f>
        <v xml:space="preserve">De 1.000 a 2.999 KG DE CARGA ÚTIL                 </v>
      </c>
      <c r="I2394">
        <v>6</v>
      </c>
    </row>
    <row r="2395" spans="1:9">
      <c r="A2395" t="str">
        <f>T("2018")</f>
        <v>2018</v>
      </c>
      <c r="B2395" t="str">
        <f>T("FISICO                                            ")</f>
        <v xml:space="preserve">FISICO                                            </v>
      </c>
      <c r="C2395" t="str">
        <f>T("CENTRO              ")</f>
        <v xml:space="preserve">CENTRO              </v>
      </c>
      <c r="D2395" t="str">
        <f>T("UNIVERSIDAD         ")</f>
        <v xml:space="preserve">UNIVERSIDAD         </v>
      </c>
      <c r="E2395" t="str">
        <f>T("CA ")</f>
        <v xml:space="preserve">CA </v>
      </c>
      <c r="F2395" t="str">
        <f>T("CAMIONES       ")</f>
        <v xml:space="preserve">CAMIONES       </v>
      </c>
      <c r="G2395" t="str">
        <f>T("De 3.000 a 9.999 KG DE CARGA ÚTIL                 ")</f>
        <v xml:space="preserve">De 3.000 a 9.999 KG DE CARGA ÚTIL                 </v>
      </c>
      <c r="I2395">
        <v>1</v>
      </c>
    </row>
    <row r="2396" spans="1:9">
      <c r="A2396" t="str">
        <f>T("2018")</f>
        <v>2018</v>
      </c>
      <c r="B2396" t="str">
        <f>T("FISICO                                            ")</f>
        <v xml:space="preserve">FISICO                                            </v>
      </c>
      <c r="C2396" t="str">
        <f>T("CENTRO              ")</f>
        <v xml:space="preserve">CENTRO              </v>
      </c>
      <c r="D2396" t="str">
        <f>T("UNIVERSIDAD         ")</f>
        <v xml:space="preserve">UNIVERSIDAD         </v>
      </c>
      <c r="E2396" t="str">
        <f>T("CA ")</f>
        <v xml:space="preserve">CA </v>
      </c>
      <c r="F2396" t="str">
        <f>T("CAMIONES       ")</f>
        <v xml:space="preserve">CAMIONES       </v>
      </c>
      <c r="G2396" t="str">
        <f>T("De 10.000 KG DE CARGA ÚTIL en adelante            ")</f>
        <v xml:space="preserve">De 10.000 KG DE CARGA ÚTIL en adelante            </v>
      </c>
      <c r="I2396">
        <v>1</v>
      </c>
    </row>
    <row r="2397" spans="1:9">
      <c r="A2397" t="str">
        <f>T("2018")</f>
        <v>2018</v>
      </c>
      <c r="B2397" t="str">
        <f>T("FISICO                                            ")</f>
        <v xml:space="preserve">FISICO                                            </v>
      </c>
      <c r="C2397" t="str">
        <f>T("CENTRO              ")</f>
        <v xml:space="preserve">CENTRO              </v>
      </c>
      <c r="D2397" t="str">
        <f>T("SOL                 ")</f>
        <v xml:space="preserve">SOL                 </v>
      </c>
      <c r="E2397" t="str">
        <f>T("CA ")</f>
        <v xml:space="preserve">CA </v>
      </c>
      <c r="F2397" t="str">
        <f>T("CAMIONES       ")</f>
        <v xml:space="preserve">CAMIONES       </v>
      </c>
      <c r="G2397" t="str">
        <f>T("De menos de 1.000 KG DE CARGA ÚTIL                ")</f>
        <v xml:space="preserve">De menos de 1.000 KG DE CARGA ÚTIL                </v>
      </c>
      <c r="I2397">
        <v>8</v>
      </c>
    </row>
    <row r="2398" spans="1:9">
      <c r="A2398" t="str">
        <f>T("2018")</f>
        <v>2018</v>
      </c>
      <c r="B2398" t="str">
        <f>T("FISICO                                            ")</f>
        <v xml:space="preserve">FISICO                                            </v>
      </c>
      <c r="C2398" t="str">
        <f>T("CENTRO              ")</f>
        <v xml:space="preserve">CENTRO              </v>
      </c>
      <c r="D2398" t="str">
        <f>T("SOL                 ")</f>
        <v xml:space="preserve">SOL                 </v>
      </c>
      <c r="E2398" t="str">
        <f>T("CA ")</f>
        <v xml:space="preserve">CA </v>
      </c>
      <c r="F2398" t="str">
        <f>T("CAMIONES       ")</f>
        <v xml:space="preserve">CAMIONES       </v>
      </c>
      <c r="G2398" t="str">
        <f>T("De 1.000 a 2.999 KG DE CARGA ÚTIL                 ")</f>
        <v xml:space="preserve">De 1.000 a 2.999 KG DE CARGA ÚTIL                 </v>
      </c>
      <c r="I2398">
        <v>2</v>
      </c>
    </row>
    <row r="2399" spans="1:9">
      <c r="A2399" t="str">
        <f>T("2018")</f>
        <v>2018</v>
      </c>
      <c r="B2399" t="str">
        <f>T("JURIDICO                                          ")</f>
        <v xml:space="preserve">JURIDICO                                          </v>
      </c>
      <c r="C2399" t="str">
        <f>T("CENTRO              ")</f>
        <v xml:space="preserve">CENTRO              </v>
      </c>
      <c r="D2399" t="str">
        <f>T("PALACIO             ")</f>
        <v xml:space="preserve">PALACIO             </v>
      </c>
      <c r="E2399" t="str">
        <f>T("CA ")</f>
        <v xml:space="preserve">CA </v>
      </c>
      <c r="F2399" t="str">
        <f>T("CAMIONES       ")</f>
        <v xml:space="preserve">CAMIONES       </v>
      </c>
      <c r="G2399" t="str">
        <f>T("De menos de 1.000 KG DE CARGA ÚTIL                ")</f>
        <v xml:space="preserve">De menos de 1.000 KG DE CARGA ÚTIL                </v>
      </c>
      <c r="I2399">
        <v>8</v>
      </c>
    </row>
    <row r="2400" spans="1:9">
      <c r="A2400" t="str">
        <f>T("2018")</f>
        <v>2018</v>
      </c>
      <c r="B2400" t="str">
        <f>T("JURIDICO                                          ")</f>
        <v xml:space="preserve">JURIDICO                                          </v>
      </c>
      <c r="C2400" t="str">
        <f>T("CENTRO              ")</f>
        <v xml:space="preserve">CENTRO              </v>
      </c>
      <c r="D2400" t="str">
        <f>T("PALACIO             ")</f>
        <v xml:space="preserve">PALACIO             </v>
      </c>
      <c r="E2400" t="str">
        <f>T("CA ")</f>
        <v xml:space="preserve">CA </v>
      </c>
      <c r="F2400" t="str">
        <f>T("CAMIONES       ")</f>
        <v xml:space="preserve">CAMIONES       </v>
      </c>
      <c r="G2400" t="str">
        <f>T("De 1.000 a 2.999 KG DE CARGA ÚTIL                 ")</f>
        <v xml:space="preserve">De 1.000 a 2.999 KG DE CARGA ÚTIL                 </v>
      </c>
      <c r="I2400">
        <v>5</v>
      </c>
    </row>
    <row r="2401" spans="1:9">
      <c r="A2401" t="str">
        <f>T("2018")</f>
        <v>2018</v>
      </c>
      <c r="B2401" t="str">
        <f>T("JURIDICO                                          ")</f>
        <v xml:space="preserve">JURIDICO                                          </v>
      </c>
      <c r="C2401" t="str">
        <f>T("CENTRO              ")</f>
        <v xml:space="preserve">CENTRO              </v>
      </c>
      <c r="D2401" t="str">
        <f>T("PALACIO             ")</f>
        <v xml:space="preserve">PALACIO             </v>
      </c>
      <c r="E2401" t="str">
        <f>T("CA ")</f>
        <v xml:space="preserve">CA </v>
      </c>
      <c r="F2401" t="str">
        <f>T("CAMIONES       ")</f>
        <v xml:space="preserve">CAMIONES       </v>
      </c>
      <c r="G2401" t="str">
        <f>T("De 10.000 KG DE CARGA ÚTIL en adelante            ")</f>
        <v xml:space="preserve">De 10.000 KG DE CARGA ÚTIL en adelante            </v>
      </c>
      <c r="I2401">
        <v>1</v>
      </c>
    </row>
    <row r="2402" spans="1:9">
      <c r="A2402" t="str">
        <f>T("2018")</f>
        <v>2018</v>
      </c>
      <c r="B2402" t="str">
        <f>T("JURIDICO                                          ")</f>
        <v xml:space="preserve">JURIDICO                                          </v>
      </c>
      <c r="C2402" t="str">
        <f>T("CENTRO              ")</f>
        <v xml:space="preserve">CENTRO              </v>
      </c>
      <c r="D2402" t="str">
        <f>T("EMBAJADORES         ")</f>
        <v xml:space="preserve">EMBAJADORES         </v>
      </c>
      <c r="E2402" t="str">
        <f>T("CA ")</f>
        <v xml:space="preserve">CA </v>
      </c>
      <c r="F2402" t="str">
        <f>T("CAMIONES       ")</f>
        <v xml:space="preserve">CAMIONES       </v>
      </c>
      <c r="G2402" t="str">
        <f>T("De menos de 1.000 KG DE CARGA ÚTIL                ")</f>
        <v xml:space="preserve">De menos de 1.000 KG DE CARGA ÚTIL                </v>
      </c>
      <c r="I2402">
        <v>7</v>
      </c>
    </row>
    <row r="2403" spans="1:9">
      <c r="A2403" t="str">
        <f>T("2018")</f>
        <v>2018</v>
      </c>
      <c r="B2403" t="str">
        <f>T("JURIDICO                                          ")</f>
        <v xml:space="preserve">JURIDICO                                          </v>
      </c>
      <c r="C2403" t="str">
        <f>T("CENTRO              ")</f>
        <v xml:space="preserve">CENTRO              </v>
      </c>
      <c r="D2403" t="str">
        <f>T("EMBAJADORES         ")</f>
        <v xml:space="preserve">EMBAJADORES         </v>
      </c>
      <c r="E2403" t="str">
        <f>T("CA ")</f>
        <v xml:space="preserve">CA </v>
      </c>
      <c r="F2403" t="str">
        <f>T("CAMIONES       ")</f>
        <v xml:space="preserve">CAMIONES       </v>
      </c>
      <c r="G2403" t="str">
        <f>T("De 1.000 a 2.999 KG DE CARGA ÚTIL                 ")</f>
        <v xml:space="preserve">De 1.000 a 2.999 KG DE CARGA ÚTIL                 </v>
      </c>
      <c r="I2403">
        <v>7</v>
      </c>
    </row>
    <row r="2404" spans="1:9">
      <c r="A2404" t="str">
        <f>T("2018")</f>
        <v>2018</v>
      </c>
      <c r="B2404" t="str">
        <f>T("JURIDICO                                          ")</f>
        <v xml:space="preserve">JURIDICO                                          </v>
      </c>
      <c r="C2404" t="str">
        <f>T("CENTRO              ")</f>
        <v xml:space="preserve">CENTRO              </v>
      </c>
      <c r="D2404" t="str">
        <f>T("EMBAJADORES         ")</f>
        <v xml:space="preserve">EMBAJADORES         </v>
      </c>
      <c r="E2404" t="str">
        <f>T("CA ")</f>
        <v xml:space="preserve">CA </v>
      </c>
      <c r="F2404" t="str">
        <f>T("CAMIONES       ")</f>
        <v xml:space="preserve">CAMIONES       </v>
      </c>
      <c r="G2404" t="str">
        <f>T("De 10.000 KG DE CARGA ÚTIL en adelante            ")</f>
        <v xml:space="preserve">De 10.000 KG DE CARGA ÚTIL en adelante            </v>
      </c>
      <c r="I2404">
        <v>1</v>
      </c>
    </row>
    <row r="2405" spans="1:9">
      <c r="A2405" t="str">
        <f>T("2018")</f>
        <v>2018</v>
      </c>
      <c r="B2405" t="str">
        <f>T("JURIDICO                                          ")</f>
        <v xml:space="preserve">JURIDICO                                          </v>
      </c>
      <c r="C2405" t="str">
        <f>T("CENTRO              ")</f>
        <v xml:space="preserve">CENTRO              </v>
      </c>
      <c r="D2405" t="str">
        <f>T("CORTES              ")</f>
        <v xml:space="preserve">CORTES              </v>
      </c>
      <c r="E2405" t="str">
        <f>T("CA ")</f>
        <v xml:space="preserve">CA </v>
      </c>
      <c r="F2405" t="str">
        <f>T("CAMIONES       ")</f>
        <v xml:space="preserve">CAMIONES       </v>
      </c>
      <c r="G2405" t="str">
        <f>T("De menos de 1.000 KG DE CARGA ÚTIL                ")</f>
        <v xml:space="preserve">De menos de 1.000 KG DE CARGA ÚTIL                </v>
      </c>
      <c r="I2405">
        <v>27</v>
      </c>
    </row>
    <row r="2406" spans="1:9">
      <c r="A2406" t="str">
        <f>T("2018")</f>
        <v>2018</v>
      </c>
      <c r="B2406" t="str">
        <f>T("JURIDICO                                          ")</f>
        <v xml:space="preserve">JURIDICO                                          </v>
      </c>
      <c r="C2406" t="str">
        <f>T("CENTRO              ")</f>
        <v xml:space="preserve">CENTRO              </v>
      </c>
      <c r="D2406" t="str">
        <f>T("CORTES              ")</f>
        <v xml:space="preserve">CORTES              </v>
      </c>
      <c r="E2406" t="str">
        <f>T("CA ")</f>
        <v xml:space="preserve">CA </v>
      </c>
      <c r="F2406" t="str">
        <f>T("CAMIONES       ")</f>
        <v xml:space="preserve">CAMIONES       </v>
      </c>
      <c r="G2406" t="str">
        <f>T("De 1.000 a 2.999 KG DE CARGA ÚTIL                 ")</f>
        <v xml:space="preserve">De 1.000 a 2.999 KG DE CARGA ÚTIL                 </v>
      </c>
      <c r="I2406">
        <v>5</v>
      </c>
    </row>
    <row r="2407" spans="1:9">
      <c r="A2407" t="str">
        <f>T("2018")</f>
        <v>2018</v>
      </c>
      <c r="B2407" t="str">
        <f>T("JURIDICO                                          ")</f>
        <v xml:space="preserve">JURIDICO                                          </v>
      </c>
      <c r="C2407" t="str">
        <f>T("CENTRO              ")</f>
        <v xml:space="preserve">CENTRO              </v>
      </c>
      <c r="D2407" t="str">
        <f>T("CORTES              ")</f>
        <v xml:space="preserve">CORTES              </v>
      </c>
      <c r="E2407" t="str">
        <f>T("CA ")</f>
        <v xml:space="preserve">CA </v>
      </c>
      <c r="F2407" t="str">
        <f>T("CAMIONES       ")</f>
        <v xml:space="preserve">CAMIONES       </v>
      </c>
      <c r="G2407" t="str">
        <f>T("De 3.000 a 9.999 KG DE CARGA ÚTIL                 ")</f>
        <v xml:space="preserve">De 3.000 a 9.999 KG DE CARGA ÚTIL                 </v>
      </c>
      <c r="I2407">
        <v>9</v>
      </c>
    </row>
    <row r="2408" spans="1:9">
      <c r="A2408" t="str">
        <f>T("2018")</f>
        <v>2018</v>
      </c>
      <c r="B2408" t="str">
        <f>T("JURIDICO                                          ")</f>
        <v xml:space="preserve">JURIDICO                                          </v>
      </c>
      <c r="C2408" t="str">
        <f>T("CENTRO              ")</f>
        <v xml:space="preserve">CENTRO              </v>
      </c>
      <c r="D2408" t="str">
        <f>T("CORTES              ")</f>
        <v xml:space="preserve">CORTES              </v>
      </c>
      <c r="E2408" t="str">
        <f>T("CA ")</f>
        <v xml:space="preserve">CA </v>
      </c>
      <c r="F2408" t="str">
        <f>T("CAMIONES       ")</f>
        <v xml:space="preserve">CAMIONES       </v>
      </c>
      <c r="G2408" t="str">
        <f>T("De 10.000 KG DE CARGA ÚTIL en adelante            ")</f>
        <v xml:space="preserve">De 10.000 KG DE CARGA ÚTIL en adelante            </v>
      </c>
      <c r="I2408">
        <v>3</v>
      </c>
    </row>
    <row r="2409" spans="1:9">
      <c r="A2409" t="str">
        <f>T("2018")</f>
        <v>2018</v>
      </c>
      <c r="B2409" t="str">
        <f>T("JURIDICO                                          ")</f>
        <v xml:space="preserve">JURIDICO                                          </v>
      </c>
      <c r="C2409" t="str">
        <f>T("CENTRO              ")</f>
        <v xml:space="preserve">CENTRO              </v>
      </c>
      <c r="D2409" t="str">
        <f>T("JUSTICIA            ")</f>
        <v xml:space="preserve">JUSTICIA            </v>
      </c>
      <c r="E2409" t="str">
        <f>T("CA ")</f>
        <v xml:space="preserve">CA </v>
      </c>
      <c r="F2409" t="str">
        <f>T("CAMIONES       ")</f>
        <v xml:space="preserve">CAMIONES       </v>
      </c>
      <c r="G2409" t="str">
        <f>T("De menos de 1.000 KG DE CARGA ÚTIL                ")</f>
        <v xml:space="preserve">De menos de 1.000 KG DE CARGA ÚTIL                </v>
      </c>
      <c r="I2409">
        <v>13</v>
      </c>
    </row>
    <row r="2410" spans="1:9">
      <c r="A2410" t="str">
        <f>T("2018")</f>
        <v>2018</v>
      </c>
      <c r="B2410" t="str">
        <f>T("JURIDICO                                          ")</f>
        <v xml:space="preserve">JURIDICO                                          </v>
      </c>
      <c r="C2410" t="str">
        <f>T("CENTRO              ")</f>
        <v xml:space="preserve">CENTRO              </v>
      </c>
      <c r="D2410" t="str">
        <f>T("JUSTICIA            ")</f>
        <v xml:space="preserve">JUSTICIA            </v>
      </c>
      <c r="E2410" t="str">
        <f>T("CA ")</f>
        <v xml:space="preserve">CA </v>
      </c>
      <c r="F2410" t="str">
        <f>T("CAMIONES       ")</f>
        <v xml:space="preserve">CAMIONES       </v>
      </c>
      <c r="G2410" t="str">
        <f>T("De 1.000 a 2.999 KG DE CARGA ÚTIL                 ")</f>
        <v xml:space="preserve">De 1.000 a 2.999 KG DE CARGA ÚTIL                 </v>
      </c>
      <c r="I2410">
        <v>6</v>
      </c>
    </row>
    <row r="2411" spans="1:9">
      <c r="A2411" t="str">
        <f>T("2018")</f>
        <v>2018</v>
      </c>
      <c r="B2411" t="str">
        <f>T("JURIDICO                                          ")</f>
        <v xml:space="preserve">JURIDICO                                          </v>
      </c>
      <c r="C2411" t="str">
        <f>T("CENTRO              ")</f>
        <v xml:space="preserve">CENTRO              </v>
      </c>
      <c r="D2411" t="str">
        <f>T("JUSTICIA            ")</f>
        <v xml:space="preserve">JUSTICIA            </v>
      </c>
      <c r="E2411" t="str">
        <f>T("CA ")</f>
        <v xml:space="preserve">CA </v>
      </c>
      <c r="F2411" t="str">
        <f>T("CAMIONES       ")</f>
        <v xml:space="preserve">CAMIONES       </v>
      </c>
      <c r="G2411" t="str">
        <f>T("De 10.000 KG DE CARGA ÚTIL en adelante            ")</f>
        <v xml:space="preserve">De 10.000 KG DE CARGA ÚTIL en adelante            </v>
      </c>
      <c r="I2411">
        <v>1</v>
      </c>
    </row>
    <row r="2412" spans="1:9">
      <c r="A2412" t="str">
        <f>T("2018")</f>
        <v>2018</v>
      </c>
      <c r="B2412" t="str">
        <f>T("JURIDICO                                          ")</f>
        <v xml:space="preserve">JURIDICO                                          </v>
      </c>
      <c r="C2412" t="str">
        <f>T("CENTRO              ")</f>
        <v xml:space="preserve">CENTRO              </v>
      </c>
      <c r="D2412" t="str">
        <f>T("UNIVERSIDAD         ")</f>
        <v xml:space="preserve">UNIVERSIDAD         </v>
      </c>
      <c r="E2412" t="str">
        <f>T("CA ")</f>
        <v xml:space="preserve">CA </v>
      </c>
      <c r="F2412" t="str">
        <f>T("CAMIONES       ")</f>
        <v xml:space="preserve">CAMIONES       </v>
      </c>
      <c r="G2412" t="str">
        <f>T("De menos de 1.000 KG DE CARGA ÚTIL                ")</f>
        <v xml:space="preserve">De menos de 1.000 KG DE CARGA ÚTIL                </v>
      </c>
      <c r="I2412">
        <v>12</v>
      </c>
    </row>
    <row r="2413" spans="1:9">
      <c r="A2413" t="str">
        <f>T("2018")</f>
        <v>2018</v>
      </c>
      <c r="B2413" t="str">
        <f>T("JURIDICO                                          ")</f>
        <v xml:space="preserve">JURIDICO                                          </v>
      </c>
      <c r="C2413" t="str">
        <f>T("CENTRO              ")</f>
        <v xml:space="preserve">CENTRO              </v>
      </c>
      <c r="D2413" t="str">
        <f>T("UNIVERSIDAD         ")</f>
        <v xml:space="preserve">UNIVERSIDAD         </v>
      </c>
      <c r="E2413" t="str">
        <f>T("CA ")</f>
        <v xml:space="preserve">CA </v>
      </c>
      <c r="F2413" t="str">
        <f>T("CAMIONES       ")</f>
        <v xml:space="preserve">CAMIONES       </v>
      </c>
      <c r="G2413" t="str">
        <f>T("De 1.000 a 2.999 KG DE CARGA ÚTIL                 ")</f>
        <v xml:space="preserve">De 1.000 a 2.999 KG DE CARGA ÚTIL                 </v>
      </c>
      <c r="I2413">
        <v>11</v>
      </c>
    </row>
    <row r="2414" spans="1:9">
      <c r="A2414" t="str">
        <f>T("2018")</f>
        <v>2018</v>
      </c>
      <c r="B2414" t="str">
        <f>T("JURIDICO                                          ")</f>
        <v xml:space="preserve">JURIDICO                                          </v>
      </c>
      <c r="C2414" t="str">
        <f>T("CENTRO              ")</f>
        <v xml:space="preserve">CENTRO              </v>
      </c>
      <c r="D2414" t="str">
        <f>T("UNIVERSIDAD         ")</f>
        <v xml:space="preserve">UNIVERSIDAD         </v>
      </c>
      <c r="E2414" t="str">
        <f>T("CA ")</f>
        <v xml:space="preserve">CA </v>
      </c>
      <c r="F2414" t="str">
        <f>T("CAMIONES       ")</f>
        <v xml:space="preserve">CAMIONES       </v>
      </c>
      <c r="G2414" t="str">
        <f>T("De 3.000 a 9.999 KG DE CARGA ÚTIL                 ")</f>
        <v xml:space="preserve">De 3.000 a 9.999 KG DE CARGA ÚTIL                 </v>
      </c>
      <c r="I2414">
        <v>1</v>
      </c>
    </row>
    <row r="2415" spans="1:9">
      <c r="A2415" t="str">
        <f>T("2018")</f>
        <v>2018</v>
      </c>
      <c r="B2415" t="str">
        <f>T("JURIDICO                                          ")</f>
        <v xml:space="preserve">JURIDICO                                          </v>
      </c>
      <c r="C2415" t="str">
        <f>T("CENTRO              ")</f>
        <v xml:space="preserve">CENTRO              </v>
      </c>
      <c r="D2415" t="str">
        <f>T("UNIVERSIDAD         ")</f>
        <v xml:space="preserve">UNIVERSIDAD         </v>
      </c>
      <c r="E2415" t="str">
        <f>T("CA ")</f>
        <v xml:space="preserve">CA </v>
      </c>
      <c r="F2415" t="str">
        <f>T("CAMIONES       ")</f>
        <v xml:space="preserve">CAMIONES       </v>
      </c>
      <c r="G2415" t="str">
        <f>T("De 10.000 KG DE CARGA ÚTIL en adelante            ")</f>
        <v xml:space="preserve">De 10.000 KG DE CARGA ÚTIL en adelante            </v>
      </c>
      <c r="I2415">
        <v>3</v>
      </c>
    </row>
    <row r="2416" spans="1:9">
      <c r="A2416" t="str">
        <f>T("2018")</f>
        <v>2018</v>
      </c>
      <c r="B2416" t="str">
        <f>T("JURIDICO                                          ")</f>
        <v xml:space="preserve">JURIDICO                                          </v>
      </c>
      <c r="C2416" t="str">
        <f>T("CENTRO              ")</f>
        <v xml:space="preserve">CENTRO              </v>
      </c>
      <c r="D2416" t="str">
        <f>T("SOL                 ")</f>
        <v xml:space="preserve">SOL                 </v>
      </c>
      <c r="E2416" t="str">
        <f>T("CA ")</f>
        <v xml:space="preserve">CA </v>
      </c>
      <c r="F2416" t="str">
        <f>T("CAMIONES       ")</f>
        <v xml:space="preserve">CAMIONES       </v>
      </c>
      <c r="G2416" t="str">
        <f>T("De menos de 1.000 KG DE CARGA ÚTIL                ")</f>
        <v xml:space="preserve">De menos de 1.000 KG DE CARGA ÚTIL                </v>
      </c>
      <c r="I2416">
        <v>11</v>
      </c>
    </row>
    <row r="2417" spans="1:9">
      <c r="A2417" t="str">
        <f>T("2018")</f>
        <v>2018</v>
      </c>
      <c r="B2417" t="str">
        <f>T("JURIDICO                                          ")</f>
        <v xml:space="preserve">JURIDICO                                          </v>
      </c>
      <c r="C2417" t="str">
        <f>T("CENTRO              ")</f>
        <v xml:space="preserve">CENTRO              </v>
      </c>
      <c r="D2417" t="str">
        <f>T("SOL                 ")</f>
        <v xml:space="preserve">SOL                 </v>
      </c>
      <c r="E2417" t="str">
        <f>T("CA ")</f>
        <v xml:space="preserve">CA </v>
      </c>
      <c r="F2417" t="str">
        <f>T("CAMIONES       ")</f>
        <v xml:space="preserve">CAMIONES       </v>
      </c>
      <c r="G2417" t="str">
        <f>T("De 1.000 a 2.999 KG DE CARGA ÚTIL                 ")</f>
        <v xml:space="preserve">De 1.000 a 2.999 KG DE CARGA ÚTIL                 </v>
      </c>
      <c r="I2417">
        <v>5</v>
      </c>
    </row>
    <row r="2418" spans="1:9">
      <c r="A2418" t="str">
        <f>T("2018")</f>
        <v>2018</v>
      </c>
      <c r="B2418" t="str">
        <f>T("JURIDICO                                          ")</f>
        <v xml:space="preserve">JURIDICO                                          </v>
      </c>
      <c r="C2418" t="str">
        <f>T("CENTRO              ")</f>
        <v xml:space="preserve">CENTRO              </v>
      </c>
      <c r="D2418" t="str">
        <f>T("SOL                 ")</f>
        <v xml:space="preserve">SOL                 </v>
      </c>
      <c r="E2418" t="str">
        <f>T("CA ")</f>
        <v xml:space="preserve">CA </v>
      </c>
      <c r="F2418" t="str">
        <f>T("CAMIONES       ")</f>
        <v xml:space="preserve">CAMIONES       </v>
      </c>
      <c r="G2418" t="str">
        <f>T("De 3.000 a 9.999 KG DE CARGA ÚTIL                 ")</f>
        <v xml:space="preserve">De 3.000 a 9.999 KG DE CARGA ÚTIL                 </v>
      </c>
      <c r="I2418">
        <v>1</v>
      </c>
    </row>
    <row r="2419" spans="1:9">
      <c r="A2419" t="str">
        <f>T("2018")</f>
        <v>2018</v>
      </c>
      <c r="B2419" t="str">
        <f>T("JURIDICO                                          ")</f>
        <v xml:space="preserve">JURIDICO                                          </v>
      </c>
      <c r="C2419" t="str">
        <f>T("CENTRO              ")</f>
        <v xml:space="preserve">CENTRO              </v>
      </c>
      <c r="D2419" t="str">
        <f>T("SOL                 ")</f>
        <v xml:space="preserve">SOL                 </v>
      </c>
      <c r="E2419" t="str">
        <f>T("CA ")</f>
        <v xml:space="preserve">CA </v>
      </c>
      <c r="F2419" t="str">
        <f>T("CAMIONES       ")</f>
        <v xml:space="preserve">CAMIONES       </v>
      </c>
      <c r="G2419" t="str">
        <f>T("De 10.000 KG DE CARGA ÚTIL en adelante            ")</f>
        <v xml:space="preserve">De 10.000 KG DE CARGA ÚTIL en adelante            </v>
      </c>
      <c r="I2419">
        <v>1</v>
      </c>
    </row>
    <row r="2420" spans="1:9">
      <c r="A2420" t="str">
        <f>T("2018")</f>
        <v>2018</v>
      </c>
      <c r="B2420" t="str">
        <f>T("JURIDICO                                          ")</f>
        <v xml:space="preserve">JURIDICO                                          </v>
      </c>
      <c r="C2420" t="str">
        <f>T("CENTRO              ")</f>
        <v xml:space="preserve">CENTRO              </v>
      </c>
      <c r="D2420" t="str">
        <f>T("JUSTICIA            ")</f>
        <v xml:space="preserve">JUSTICIA            </v>
      </c>
      <c r="E2420" t="str">
        <f>T("CA ")</f>
        <v xml:space="preserve">CA </v>
      </c>
      <c r="F2420" t="str">
        <f>T("CAMIONES       ")</f>
        <v xml:space="preserve">CAMIONES       </v>
      </c>
      <c r="G2420" t="str">
        <f>T("De menos de 1.000 KG DE CARGA ÚTIL                ")</f>
        <v xml:space="preserve">De menos de 1.000 KG DE CARGA ÚTIL                </v>
      </c>
      <c r="I2420">
        <v>1</v>
      </c>
    </row>
    <row r="2421" spans="1:9">
      <c r="A2421" t="str">
        <f>T("2018")</f>
        <v>2018</v>
      </c>
      <c r="B2421" t="str">
        <f>T("FISICO                                            ")</f>
        <v xml:space="preserve">FISICO                                            </v>
      </c>
      <c r="C2421" t="str">
        <f>T("CENTRO              ")</f>
        <v xml:space="preserve">CENTRO              </v>
      </c>
      <c r="D2421" t="str">
        <f>T("PALACIO             ")</f>
        <v xml:space="preserve">PALACIO             </v>
      </c>
      <c r="E2421" t="str">
        <f>T("CI ")</f>
        <v xml:space="preserve">CI </v>
      </c>
      <c r="F2421" t="str">
        <f>T("CICLOMOTORES   ")</f>
        <v xml:space="preserve">CICLOMOTORES   </v>
      </c>
      <c r="G2421" t="str">
        <f>T("todos                                             ")</f>
        <v xml:space="preserve">todos                                             </v>
      </c>
      <c r="H2421" t="str">
        <f>T("DIESEL                                            ")</f>
        <v xml:space="preserve">DIESEL                                            </v>
      </c>
      <c r="I2421">
        <v>4</v>
      </c>
    </row>
    <row r="2422" spans="1:9">
      <c r="A2422" t="str">
        <f>T("2018")</f>
        <v>2018</v>
      </c>
      <c r="B2422" t="str">
        <f>T("FISICO                                            ")</f>
        <v xml:space="preserve">FISICO                                            </v>
      </c>
      <c r="C2422" t="str">
        <f>T("CENTRO              ")</f>
        <v xml:space="preserve">CENTRO              </v>
      </c>
      <c r="D2422" t="str">
        <f>T("EMBAJADORES         ")</f>
        <v xml:space="preserve">EMBAJADORES         </v>
      </c>
      <c r="E2422" t="str">
        <f>T("CI ")</f>
        <v xml:space="preserve">CI </v>
      </c>
      <c r="F2422" t="str">
        <f>T("CICLOMOTORES   ")</f>
        <v xml:space="preserve">CICLOMOTORES   </v>
      </c>
      <c r="G2422" t="str">
        <f>T("todos                                             ")</f>
        <v xml:space="preserve">todos                                             </v>
      </c>
      <c r="H2422" t="str">
        <f>T("DIESEL                                            ")</f>
        <v xml:space="preserve">DIESEL                                            </v>
      </c>
      <c r="I2422">
        <v>9</v>
      </c>
    </row>
    <row r="2423" spans="1:9">
      <c r="A2423" t="str">
        <f>T("2018")</f>
        <v>2018</v>
      </c>
      <c r="B2423" t="str">
        <f>T("FISICO                                            ")</f>
        <v xml:space="preserve">FISICO                                            </v>
      </c>
      <c r="C2423" t="str">
        <f>T("CENTRO              ")</f>
        <v xml:space="preserve">CENTRO              </v>
      </c>
      <c r="D2423" t="str">
        <f>T("CORTES              ")</f>
        <v xml:space="preserve">CORTES              </v>
      </c>
      <c r="E2423" t="str">
        <f>T("CI ")</f>
        <v xml:space="preserve">CI </v>
      </c>
      <c r="F2423" t="str">
        <f>T("CICLOMOTORES   ")</f>
        <v xml:space="preserve">CICLOMOTORES   </v>
      </c>
      <c r="G2423" t="str">
        <f>T("todos                                             ")</f>
        <v xml:space="preserve">todos                                             </v>
      </c>
      <c r="H2423" t="str">
        <f>T("DIESEL                                            ")</f>
        <v xml:space="preserve">DIESEL                                            </v>
      </c>
      <c r="I2423">
        <v>4</v>
      </c>
    </row>
    <row r="2424" spans="1:9">
      <c r="A2424" t="str">
        <f>T("2018")</f>
        <v>2018</v>
      </c>
      <c r="B2424" t="str">
        <f>T("FISICO                                            ")</f>
        <v xml:space="preserve">FISICO                                            </v>
      </c>
      <c r="C2424" t="str">
        <f>T("CENTRO              ")</f>
        <v xml:space="preserve">CENTRO              </v>
      </c>
      <c r="D2424" t="str">
        <f>T("JUSTICIA            ")</f>
        <v xml:space="preserve">JUSTICIA            </v>
      </c>
      <c r="E2424" t="str">
        <f>T("CI ")</f>
        <v xml:space="preserve">CI </v>
      </c>
      <c r="F2424" t="str">
        <f>T("CICLOMOTORES   ")</f>
        <v xml:space="preserve">CICLOMOTORES   </v>
      </c>
      <c r="G2424" t="str">
        <f>T("todos                                             ")</f>
        <v xml:space="preserve">todos                                             </v>
      </c>
      <c r="H2424" t="str">
        <f>T("DIESEL                                            ")</f>
        <v xml:space="preserve">DIESEL                                            </v>
      </c>
      <c r="I2424">
        <v>5</v>
      </c>
    </row>
    <row r="2425" spans="1:9">
      <c r="A2425" t="str">
        <f>T("2018")</f>
        <v>2018</v>
      </c>
      <c r="B2425" t="str">
        <f>T("FISICO                                            ")</f>
        <v xml:space="preserve">FISICO                                            </v>
      </c>
      <c r="C2425" t="str">
        <f>T("CENTRO              ")</f>
        <v xml:space="preserve">CENTRO              </v>
      </c>
      <c r="D2425" t="str">
        <f>T("UNIVERSIDAD         ")</f>
        <v xml:space="preserve">UNIVERSIDAD         </v>
      </c>
      <c r="E2425" t="str">
        <f>T("CI ")</f>
        <v xml:space="preserve">CI </v>
      </c>
      <c r="F2425" t="str">
        <f>T("CICLOMOTORES   ")</f>
        <v xml:space="preserve">CICLOMOTORES   </v>
      </c>
      <c r="G2425" t="str">
        <f>T("todos                                             ")</f>
        <v xml:space="preserve">todos                                             </v>
      </c>
      <c r="H2425" t="str">
        <f>T("DIESEL                                            ")</f>
        <v xml:space="preserve">DIESEL                                            </v>
      </c>
      <c r="I2425">
        <v>9</v>
      </c>
    </row>
    <row r="2426" spans="1:9">
      <c r="A2426" t="str">
        <f>T("2018")</f>
        <v>2018</v>
      </c>
      <c r="B2426" t="str">
        <f>T("FISICO                                            ")</f>
        <v xml:space="preserve">FISICO                                            </v>
      </c>
      <c r="C2426" t="str">
        <f>T("CENTRO              ")</f>
        <v xml:space="preserve">CENTRO              </v>
      </c>
      <c r="D2426" t="str">
        <f>T("SOL                 ")</f>
        <v xml:space="preserve">SOL                 </v>
      </c>
      <c r="E2426" t="str">
        <f>T("CI ")</f>
        <v xml:space="preserve">CI </v>
      </c>
      <c r="F2426" t="str">
        <f>T("CICLOMOTORES   ")</f>
        <v xml:space="preserve">CICLOMOTORES   </v>
      </c>
      <c r="G2426" t="str">
        <f>T("todos                                             ")</f>
        <v xml:space="preserve">todos                                             </v>
      </c>
      <c r="H2426" t="str">
        <f>T("DIESEL                                            ")</f>
        <v xml:space="preserve">DIESEL                                            </v>
      </c>
      <c r="I2426">
        <v>1</v>
      </c>
    </row>
    <row r="2427" spans="1:9">
      <c r="A2427" t="str">
        <f>T("2018")</f>
        <v>2018</v>
      </c>
      <c r="B2427" t="str">
        <f>T("JURIDICO                                          ")</f>
        <v xml:space="preserve">JURIDICO                                          </v>
      </c>
      <c r="C2427" t="str">
        <f>T("CENTRO              ")</f>
        <v xml:space="preserve">CENTRO              </v>
      </c>
      <c r="D2427" t="str">
        <f>T("PALACIO             ")</f>
        <v xml:space="preserve">PALACIO             </v>
      </c>
      <c r="E2427" t="str">
        <f>T("CI ")</f>
        <v xml:space="preserve">CI </v>
      </c>
      <c r="F2427" t="str">
        <f>T("CICLOMOTORES   ")</f>
        <v xml:space="preserve">CICLOMOTORES   </v>
      </c>
      <c r="G2427" t="str">
        <f>T("todos                                             ")</f>
        <v xml:space="preserve">todos                                             </v>
      </c>
      <c r="H2427" t="str">
        <f>T("DIESEL                                            ")</f>
        <v xml:space="preserve">DIESEL                                            </v>
      </c>
      <c r="I2427">
        <v>1</v>
      </c>
    </row>
    <row r="2428" spans="1:9">
      <c r="A2428" t="str">
        <f>T("2018")</f>
        <v>2018</v>
      </c>
      <c r="B2428" t="str">
        <f>T("JURIDICO                                          ")</f>
        <v xml:space="preserve">JURIDICO                                          </v>
      </c>
      <c r="C2428" t="str">
        <f>T("CENTRO              ")</f>
        <v xml:space="preserve">CENTRO              </v>
      </c>
      <c r="D2428" t="str">
        <f>T("EMBAJADORES         ")</f>
        <v xml:space="preserve">EMBAJADORES         </v>
      </c>
      <c r="E2428" t="str">
        <f>T("CI ")</f>
        <v xml:space="preserve">CI </v>
      </c>
      <c r="F2428" t="str">
        <f>T("CICLOMOTORES   ")</f>
        <v xml:space="preserve">CICLOMOTORES   </v>
      </c>
      <c r="G2428" t="str">
        <f>T("todos                                             ")</f>
        <v xml:space="preserve">todos                                             </v>
      </c>
      <c r="H2428" t="str">
        <f>T("DIESEL                                            ")</f>
        <v xml:space="preserve">DIESEL                                            </v>
      </c>
      <c r="I2428">
        <v>1</v>
      </c>
    </row>
    <row r="2429" spans="1:9">
      <c r="A2429" t="str">
        <f>T("2018")</f>
        <v>2018</v>
      </c>
      <c r="B2429" t="str">
        <f>T("JURIDICO                                          ")</f>
        <v xml:space="preserve">JURIDICO                                          </v>
      </c>
      <c r="C2429" t="str">
        <f>T("CENTRO              ")</f>
        <v xml:space="preserve">CENTRO              </v>
      </c>
      <c r="D2429" t="str">
        <f>T("CORTES              ")</f>
        <v xml:space="preserve">CORTES              </v>
      </c>
      <c r="E2429" t="str">
        <f>T("CI ")</f>
        <v xml:space="preserve">CI </v>
      </c>
      <c r="F2429" t="str">
        <f>T("CICLOMOTORES   ")</f>
        <v xml:space="preserve">CICLOMOTORES   </v>
      </c>
      <c r="G2429" t="str">
        <f>T("todos                                             ")</f>
        <v xml:space="preserve">todos                                             </v>
      </c>
      <c r="H2429" t="str">
        <f>T("DIESEL                                            ")</f>
        <v xml:space="preserve">DIESEL                                            </v>
      </c>
      <c r="I2429">
        <v>1</v>
      </c>
    </row>
    <row r="2430" spans="1:9">
      <c r="A2430" t="str">
        <f>T("2018")</f>
        <v>2018</v>
      </c>
      <c r="B2430" t="str">
        <f>T("JURIDICO                                          ")</f>
        <v xml:space="preserve">JURIDICO                                          </v>
      </c>
      <c r="C2430" t="str">
        <f>T("CENTRO              ")</f>
        <v xml:space="preserve">CENTRO              </v>
      </c>
      <c r="D2430" t="str">
        <f>T("UNIVERSIDAD         ")</f>
        <v xml:space="preserve">UNIVERSIDAD         </v>
      </c>
      <c r="E2430" t="str">
        <f>T("CI ")</f>
        <v xml:space="preserve">CI </v>
      </c>
      <c r="F2430" t="str">
        <f>T("CICLOMOTORES   ")</f>
        <v xml:space="preserve">CICLOMOTORES   </v>
      </c>
      <c r="G2430" t="str">
        <f>T("todos                                             ")</f>
        <v xml:space="preserve">todos                                             </v>
      </c>
      <c r="H2430" t="str">
        <f>T("DIESEL                                            ")</f>
        <v xml:space="preserve">DIESEL                                            </v>
      </c>
      <c r="I2430">
        <v>2</v>
      </c>
    </row>
    <row r="2431" spans="1:9">
      <c r="A2431" t="str">
        <f>T("2018")</f>
        <v>2018</v>
      </c>
      <c r="B2431" t="str">
        <f>T("JURIDICO                                          ")</f>
        <v xml:space="preserve">JURIDICO                                          </v>
      </c>
      <c r="C2431" t="str">
        <f>T("CENTRO              ")</f>
        <v xml:space="preserve">CENTRO              </v>
      </c>
      <c r="D2431" t="str">
        <f>T("PALACIO             ")</f>
        <v xml:space="preserve">PALACIO             </v>
      </c>
      <c r="E2431" t="str">
        <f>T("CI ")</f>
        <v xml:space="preserve">CI </v>
      </c>
      <c r="F2431" t="str">
        <f>T("CICLOMOTORES   ")</f>
        <v xml:space="preserve">CICLOMOTORES   </v>
      </c>
      <c r="G2431" t="str">
        <f>T("todos                                             ")</f>
        <v xml:space="preserve">todos                                             </v>
      </c>
      <c r="H2431" t="str">
        <f>T("ELÉCTRICO                                         ")</f>
        <v xml:space="preserve">ELÉCTRICO                                         </v>
      </c>
      <c r="I2431">
        <v>2</v>
      </c>
    </row>
    <row r="2432" spans="1:9">
      <c r="A2432" t="str">
        <f>T("2018")</f>
        <v>2018</v>
      </c>
      <c r="B2432" t="str">
        <f>T("JURIDICO                                          ")</f>
        <v xml:space="preserve">JURIDICO                                          </v>
      </c>
      <c r="C2432" t="str">
        <f>T("CENTRO              ")</f>
        <v xml:space="preserve">CENTRO              </v>
      </c>
      <c r="D2432" t="str">
        <f>T("SOL                 ")</f>
        <v xml:space="preserve">SOL                 </v>
      </c>
      <c r="E2432" t="str">
        <f>T("CI ")</f>
        <v xml:space="preserve">CI </v>
      </c>
      <c r="F2432" t="str">
        <f>T("CICLOMOTORES   ")</f>
        <v xml:space="preserve">CICLOMOTORES   </v>
      </c>
      <c r="G2432" t="str">
        <f>T("todos                                             ")</f>
        <v xml:space="preserve">todos                                             </v>
      </c>
      <c r="H2432" t="str">
        <f>T("ELÉCTRICO                                         ")</f>
        <v xml:space="preserve">ELÉCTRICO                                         </v>
      </c>
      <c r="I2432">
        <v>1</v>
      </c>
    </row>
    <row r="2433" spans="1:9">
      <c r="A2433" t="str">
        <f>T("2018")</f>
        <v>2018</v>
      </c>
      <c r="B2433" t="str">
        <f>T("Entidad sin personalidad jurídica (art. 35.4 LGT) ")</f>
        <v xml:space="preserve">Entidad sin personalidad jurídica (art. 35.4 LGT) </v>
      </c>
      <c r="C2433" t="str">
        <f>T("CENTRO              ")</f>
        <v xml:space="preserve">CENTRO              </v>
      </c>
      <c r="D2433" t="str">
        <f>T("PALACIO             ")</f>
        <v xml:space="preserve">PALACIO             </v>
      </c>
      <c r="E2433" t="str">
        <f>T("CI ")</f>
        <v xml:space="preserve">CI </v>
      </c>
      <c r="F2433" t="str">
        <f>T("CICLOMOTORES   ")</f>
        <v xml:space="preserve">CICLOMOTORES   </v>
      </c>
      <c r="G2433" t="str">
        <f>T("todos                                             ")</f>
        <v xml:space="preserve">todos                                             </v>
      </c>
      <c r="H2433" t="str">
        <f>T("GASOLINA                                          ")</f>
        <v xml:space="preserve">GASOLINA                                          </v>
      </c>
      <c r="I2433">
        <v>2</v>
      </c>
    </row>
    <row r="2434" spans="1:9">
      <c r="A2434" t="str">
        <f>T("2018")</f>
        <v>2018</v>
      </c>
      <c r="B2434" t="str">
        <f>T("Entidad sin personalidad jurídica (art. 35.4 LGT) ")</f>
        <v xml:space="preserve">Entidad sin personalidad jurídica (art. 35.4 LGT) </v>
      </c>
      <c r="C2434" t="str">
        <f>T("CENTRO              ")</f>
        <v xml:space="preserve">CENTRO              </v>
      </c>
      <c r="D2434" t="str">
        <f>T("EMBAJADORES         ")</f>
        <v xml:space="preserve">EMBAJADORES         </v>
      </c>
      <c r="E2434" t="str">
        <f>T("CI ")</f>
        <v xml:space="preserve">CI </v>
      </c>
      <c r="F2434" t="str">
        <f>T("CICLOMOTORES   ")</f>
        <v xml:space="preserve">CICLOMOTORES   </v>
      </c>
      <c r="G2434" t="str">
        <f>T("todos                                             ")</f>
        <v xml:space="preserve">todos                                             </v>
      </c>
      <c r="H2434" t="str">
        <f>T("GASOLINA                                          ")</f>
        <v xml:space="preserve">GASOLINA                                          </v>
      </c>
      <c r="I2434">
        <v>3</v>
      </c>
    </row>
    <row r="2435" spans="1:9">
      <c r="A2435" t="str">
        <f>T("2018")</f>
        <v>2018</v>
      </c>
      <c r="B2435" t="str">
        <f>T("Entidad sin personalidad jurídica (art. 35.4 LGT) ")</f>
        <v xml:space="preserve">Entidad sin personalidad jurídica (art. 35.4 LGT) </v>
      </c>
      <c r="C2435" t="str">
        <f>T("CENTRO              ")</f>
        <v xml:space="preserve">CENTRO              </v>
      </c>
      <c r="D2435" t="str">
        <f>T("CORTES              ")</f>
        <v xml:space="preserve">CORTES              </v>
      </c>
      <c r="E2435" t="str">
        <f>T("CI ")</f>
        <v xml:space="preserve">CI </v>
      </c>
      <c r="F2435" t="str">
        <f>T("CICLOMOTORES   ")</f>
        <v xml:space="preserve">CICLOMOTORES   </v>
      </c>
      <c r="G2435" t="str">
        <f>T("todos                                             ")</f>
        <v xml:space="preserve">todos                                             </v>
      </c>
      <c r="H2435" t="str">
        <f>T("GASOLINA                                          ")</f>
        <v xml:space="preserve">GASOLINA                                          </v>
      </c>
      <c r="I2435">
        <v>2</v>
      </c>
    </row>
    <row r="2436" spans="1:9">
      <c r="A2436" t="str">
        <f>T("2018")</f>
        <v>2018</v>
      </c>
      <c r="B2436" t="str">
        <f>T("Entidad sin personalidad jurídica (art. 35.4 LGT) ")</f>
        <v xml:space="preserve">Entidad sin personalidad jurídica (art. 35.4 LGT) </v>
      </c>
      <c r="C2436" t="str">
        <f>T("CENTRO              ")</f>
        <v xml:space="preserve">CENTRO              </v>
      </c>
      <c r="D2436" t="str">
        <f>T("JUSTICIA            ")</f>
        <v xml:space="preserve">JUSTICIA            </v>
      </c>
      <c r="E2436" t="str">
        <f>T("CI ")</f>
        <v xml:space="preserve">CI </v>
      </c>
      <c r="F2436" t="str">
        <f>T("CICLOMOTORES   ")</f>
        <v xml:space="preserve">CICLOMOTORES   </v>
      </c>
      <c r="G2436" t="str">
        <f>T("todos                                             ")</f>
        <v xml:space="preserve">todos                                             </v>
      </c>
      <c r="H2436" t="str">
        <f>T("GASOLINA                                          ")</f>
        <v xml:space="preserve">GASOLINA                                          </v>
      </c>
      <c r="I2436">
        <v>1</v>
      </c>
    </row>
    <row r="2437" spans="1:9">
      <c r="A2437" t="str">
        <f>T("2018")</f>
        <v>2018</v>
      </c>
      <c r="B2437" t="str">
        <f>T("Entidad sin personalidad jurídica (art. 35.4 LGT) ")</f>
        <v xml:space="preserve">Entidad sin personalidad jurídica (art. 35.4 LGT) </v>
      </c>
      <c r="C2437" t="str">
        <f>T("CENTRO              ")</f>
        <v xml:space="preserve">CENTRO              </v>
      </c>
      <c r="D2437" t="str">
        <f>T("UNIVERSIDAD         ")</f>
        <v xml:space="preserve">UNIVERSIDAD         </v>
      </c>
      <c r="E2437" t="str">
        <f>T("CI ")</f>
        <v xml:space="preserve">CI </v>
      </c>
      <c r="F2437" t="str">
        <f>T("CICLOMOTORES   ")</f>
        <v xml:space="preserve">CICLOMOTORES   </v>
      </c>
      <c r="G2437" t="str">
        <f>T("todos                                             ")</f>
        <v xml:space="preserve">todos                                             </v>
      </c>
      <c r="H2437" t="str">
        <f>T("GASOLINA                                          ")</f>
        <v xml:space="preserve">GASOLINA                                          </v>
      </c>
      <c r="I2437">
        <v>6</v>
      </c>
    </row>
    <row r="2438" spans="1:9">
      <c r="A2438" t="str">
        <f>T("2018")</f>
        <v>2018</v>
      </c>
      <c r="B2438" t="str">
        <f>T("Entidad sin personalidad jurídica (art. 35.4 LGT) ")</f>
        <v xml:space="preserve">Entidad sin personalidad jurídica (art. 35.4 LGT) </v>
      </c>
      <c r="C2438" t="str">
        <f>T("CENTRO              ")</f>
        <v xml:space="preserve">CENTRO              </v>
      </c>
      <c r="D2438" t="str">
        <f>T("SOL                 ")</f>
        <v xml:space="preserve">SOL                 </v>
      </c>
      <c r="E2438" t="str">
        <f>T("CI ")</f>
        <v xml:space="preserve">CI </v>
      </c>
      <c r="F2438" t="str">
        <f>T("CICLOMOTORES   ")</f>
        <v xml:space="preserve">CICLOMOTORES   </v>
      </c>
      <c r="G2438" t="str">
        <f>T("todos                                             ")</f>
        <v xml:space="preserve">todos                                             </v>
      </c>
      <c r="H2438" t="str">
        <f>T("GASOLINA                                          ")</f>
        <v xml:space="preserve">GASOLINA                                          </v>
      </c>
      <c r="I2438">
        <v>1</v>
      </c>
    </row>
    <row r="2439" spans="1:9">
      <c r="A2439" t="str">
        <f>T("2018")</f>
        <v>2018</v>
      </c>
      <c r="B2439" t="str">
        <f>T("FISICO                                            ")</f>
        <v xml:space="preserve">FISICO                                            </v>
      </c>
      <c r="C2439" t="str">
        <f>T("CENTRO              ")</f>
        <v xml:space="preserve">CENTRO              </v>
      </c>
      <c r="D2439" t="str">
        <f>T("PALACIO             ")</f>
        <v xml:space="preserve">PALACIO             </v>
      </c>
      <c r="E2439" t="str">
        <f>T("CI ")</f>
        <v xml:space="preserve">CI </v>
      </c>
      <c r="F2439" t="str">
        <f>T("CICLOMOTORES   ")</f>
        <v xml:space="preserve">CICLOMOTORES   </v>
      </c>
      <c r="G2439" t="str">
        <f>T("todos                                             ")</f>
        <v xml:space="preserve">todos                                             </v>
      </c>
      <c r="H2439" t="str">
        <f>T("GASOLINA                                          ")</f>
        <v xml:space="preserve">GASOLINA                                          </v>
      </c>
      <c r="I2439">
        <v>247</v>
      </c>
    </row>
    <row r="2440" spans="1:9">
      <c r="A2440" t="str">
        <f>T("2018")</f>
        <v>2018</v>
      </c>
      <c r="B2440" t="str">
        <f>T("FISICO                                            ")</f>
        <v xml:space="preserve">FISICO                                            </v>
      </c>
      <c r="C2440" t="str">
        <f>T("CENTRO              ")</f>
        <v xml:space="preserve">CENTRO              </v>
      </c>
      <c r="D2440" t="str">
        <f>T("EMBAJADORES         ")</f>
        <v xml:space="preserve">EMBAJADORES         </v>
      </c>
      <c r="E2440" t="str">
        <f>T("CI ")</f>
        <v xml:space="preserve">CI </v>
      </c>
      <c r="F2440" t="str">
        <f>T("CICLOMOTORES   ")</f>
        <v xml:space="preserve">CICLOMOTORES   </v>
      </c>
      <c r="G2440" t="str">
        <f>T("todos                                             ")</f>
        <v xml:space="preserve">todos                                             </v>
      </c>
      <c r="H2440" t="str">
        <f>T("GASOLINA                                          ")</f>
        <v xml:space="preserve">GASOLINA                                          </v>
      </c>
      <c r="I2440">
        <v>462</v>
      </c>
    </row>
    <row r="2441" spans="1:9">
      <c r="A2441" t="str">
        <f>T("2018")</f>
        <v>2018</v>
      </c>
      <c r="B2441" t="str">
        <f>T("FISICO                                            ")</f>
        <v xml:space="preserve">FISICO                                            </v>
      </c>
      <c r="C2441" t="str">
        <f>T("CENTRO              ")</f>
        <v xml:space="preserve">CENTRO              </v>
      </c>
      <c r="D2441" t="str">
        <f>T("CORTES              ")</f>
        <v xml:space="preserve">CORTES              </v>
      </c>
      <c r="E2441" t="str">
        <f>T("CI ")</f>
        <v xml:space="preserve">CI </v>
      </c>
      <c r="F2441" t="str">
        <f>T("CICLOMOTORES   ")</f>
        <v xml:space="preserve">CICLOMOTORES   </v>
      </c>
      <c r="G2441" t="str">
        <f>T("todos                                             ")</f>
        <v xml:space="preserve">todos                                             </v>
      </c>
      <c r="H2441" t="str">
        <f>T("GASOLINA                                          ")</f>
        <v xml:space="preserve">GASOLINA                                          </v>
      </c>
      <c r="I2441">
        <v>138</v>
      </c>
    </row>
    <row r="2442" spans="1:9">
      <c r="A2442" t="str">
        <f>T("2018")</f>
        <v>2018</v>
      </c>
      <c r="B2442" t="str">
        <f>T("FISICO                                            ")</f>
        <v xml:space="preserve">FISICO                                            </v>
      </c>
      <c r="C2442" t="str">
        <f>T("CENTRO              ")</f>
        <v xml:space="preserve">CENTRO              </v>
      </c>
      <c r="D2442" t="str">
        <f>T("JUSTICIA            ")</f>
        <v xml:space="preserve">JUSTICIA            </v>
      </c>
      <c r="E2442" t="str">
        <f>T("CI ")</f>
        <v xml:space="preserve">CI </v>
      </c>
      <c r="F2442" t="str">
        <f>T("CICLOMOTORES   ")</f>
        <v xml:space="preserve">CICLOMOTORES   </v>
      </c>
      <c r="G2442" t="str">
        <f>T("todos                                             ")</f>
        <v xml:space="preserve">todos                                             </v>
      </c>
      <c r="H2442" t="str">
        <f>T("GASOLINA                                          ")</f>
        <v xml:space="preserve">GASOLINA                                          </v>
      </c>
      <c r="I2442">
        <v>203</v>
      </c>
    </row>
    <row r="2443" spans="1:9">
      <c r="A2443" t="str">
        <f>T("2018")</f>
        <v>2018</v>
      </c>
      <c r="B2443" t="str">
        <f>T("FISICO                                            ")</f>
        <v xml:space="preserve">FISICO                                            </v>
      </c>
      <c r="C2443" t="str">
        <f>T("CENTRO              ")</f>
        <v xml:space="preserve">CENTRO              </v>
      </c>
      <c r="D2443" t="str">
        <f>T("UNIVERSIDAD         ")</f>
        <v xml:space="preserve">UNIVERSIDAD         </v>
      </c>
      <c r="E2443" t="str">
        <f>T("CI ")</f>
        <v xml:space="preserve">CI </v>
      </c>
      <c r="F2443" t="str">
        <f>T("CICLOMOTORES   ")</f>
        <v xml:space="preserve">CICLOMOTORES   </v>
      </c>
      <c r="G2443" t="str">
        <f>T("todos                                             ")</f>
        <v xml:space="preserve">todos                                             </v>
      </c>
      <c r="H2443" t="str">
        <f>T("GASOLINA                                          ")</f>
        <v xml:space="preserve">GASOLINA                                          </v>
      </c>
      <c r="I2443">
        <v>366</v>
      </c>
    </row>
    <row r="2444" spans="1:9">
      <c r="A2444" t="str">
        <f>T("2018")</f>
        <v>2018</v>
      </c>
      <c r="B2444" t="str">
        <f>T("FISICO                                            ")</f>
        <v xml:space="preserve">FISICO                                            </v>
      </c>
      <c r="C2444" t="str">
        <f>T("CENTRO              ")</f>
        <v xml:space="preserve">CENTRO              </v>
      </c>
      <c r="D2444" t="str">
        <f>T("SOL                 ")</f>
        <v xml:space="preserve">SOL                 </v>
      </c>
      <c r="E2444" t="str">
        <f>T("CI ")</f>
        <v xml:space="preserve">CI </v>
      </c>
      <c r="F2444" t="str">
        <f>T("CICLOMOTORES   ")</f>
        <v xml:space="preserve">CICLOMOTORES   </v>
      </c>
      <c r="G2444" t="str">
        <f>T("todos                                             ")</f>
        <v xml:space="preserve">todos                                             </v>
      </c>
      <c r="H2444" t="str">
        <f>T("GASOLINA                                          ")</f>
        <v xml:space="preserve">GASOLINA                                          </v>
      </c>
      <c r="I2444">
        <v>85</v>
      </c>
    </row>
    <row r="2445" spans="1:9">
      <c r="A2445" t="str">
        <f>T("2018")</f>
        <v>2018</v>
      </c>
      <c r="B2445" t="str">
        <f>T("JURIDICO                                          ")</f>
        <v xml:space="preserve">JURIDICO                                          </v>
      </c>
      <c r="C2445" t="str">
        <f>T("CENTRO              ")</f>
        <v xml:space="preserve">CENTRO              </v>
      </c>
      <c r="D2445" t="str">
        <f>T("PALACIO             ")</f>
        <v xml:space="preserve">PALACIO             </v>
      </c>
      <c r="E2445" t="str">
        <f>T("CI ")</f>
        <v xml:space="preserve">CI </v>
      </c>
      <c r="F2445" t="str">
        <f>T("CICLOMOTORES   ")</f>
        <v xml:space="preserve">CICLOMOTORES   </v>
      </c>
      <c r="G2445" t="str">
        <f>T("todos                                             ")</f>
        <v xml:space="preserve">todos                                             </v>
      </c>
      <c r="H2445" t="str">
        <f>T("GASOLINA                                          ")</f>
        <v xml:space="preserve">GASOLINA                                          </v>
      </c>
      <c r="I2445">
        <v>61</v>
      </c>
    </row>
    <row r="2446" spans="1:9">
      <c r="A2446" t="str">
        <f>T("2018")</f>
        <v>2018</v>
      </c>
      <c r="B2446" t="str">
        <f>T("JURIDICO                                          ")</f>
        <v xml:space="preserve">JURIDICO                                          </v>
      </c>
      <c r="C2446" t="str">
        <f>T("CENTRO              ")</f>
        <v xml:space="preserve">CENTRO              </v>
      </c>
      <c r="D2446" t="str">
        <f>T("EMBAJADORES         ")</f>
        <v xml:space="preserve">EMBAJADORES         </v>
      </c>
      <c r="E2446" t="str">
        <f>T("CI ")</f>
        <v xml:space="preserve">CI </v>
      </c>
      <c r="F2446" t="str">
        <f>T("CICLOMOTORES   ")</f>
        <v xml:space="preserve">CICLOMOTORES   </v>
      </c>
      <c r="G2446" t="str">
        <f>T("todos                                             ")</f>
        <v xml:space="preserve">todos                                             </v>
      </c>
      <c r="H2446" t="str">
        <f>T("GASOLINA                                          ")</f>
        <v xml:space="preserve">GASOLINA                                          </v>
      </c>
      <c r="I2446">
        <v>14</v>
      </c>
    </row>
    <row r="2447" spans="1:9">
      <c r="A2447" t="str">
        <f>T("2018")</f>
        <v>2018</v>
      </c>
      <c r="B2447" t="str">
        <f>T("JURIDICO                                          ")</f>
        <v xml:space="preserve">JURIDICO                                          </v>
      </c>
      <c r="C2447" t="str">
        <f>T("CENTRO              ")</f>
        <v xml:space="preserve">CENTRO              </v>
      </c>
      <c r="D2447" t="str">
        <f>T("CORTES              ")</f>
        <v xml:space="preserve">CORTES              </v>
      </c>
      <c r="E2447" t="str">
        <f>T("CI ")</f>
        <v xml:space="preserve">CI </v>
      </c>
      <c r="F2447" t="str">
        <f>T("CICLOMOTORES   ")</f>
        <v xml:space="preserve">CICLOMOTORES   </v>
      </c>
      <c r="G2447" t="str">
        <f>T("todos                                             ")</f>
        <v xml:space="preserve">todos                                             </v>
      </c>
      <c r="H2447" t="str">
        <f>T("GASOLINA                                          ")</f>
        <v xml:space="preserve">GASOLINA                                          </v>
      </c>
      <c r="I2447">
        <v>20</v>
      </c>
    </row>
    <row r="2448" spans="1:9">
      <c r="A2448" t="str">
        <f>T("2018")</f>
        <v>2018</v>
      </c>
      <c r="B2448" t="str">
        <f>T("JURIDICO                                          ")</f>
        <v xml:space="preserve">JURIDICO                                          </v>
      </c>
      <c r="C2448" t="str">
        <f>T("CENTRO              ")</f>
        <v xml:space="preserve">CENTRO              </v>
      </c>
      <c r="D2448" t="str">
        <f>T("JUSTICIA            ")</f>
        <v xml:space="preserve">JUSTICIA            </v>
      </c>
      <c r="E2448" t="str">
        <f>T("CI ")</f>
        <v xml:space="preserve">CI </v>
      </c>
      <c r="F2448" t="str">
        <f>T("CICLOMOTORES   ")</f>
        <v xml:space="preserve">CICLOMOTORES   </v>
      </c>
      <c r="G2448" t="str">
        <f>T("todos                                             ")</f>
        <v xml:space="preserve">todos                                             </v>
      </c>
      <c r="H2448" t="str">
        <f>T("GASOLINA                                          ")</f>
        <v xml:space="preserve">GASOLINA                                          </v>
      </c>
      <c r="I2448">
        <v>36</v>
      </c>
    </row>
    <row r="2449" spans="1:9">
      <c r="A2449" t="str">
        <f>T("2018")</f>
        <v>2018</v>
      </c>
      <c r="B2449" t="str">
        <f>T("JURIDICO                                          ")</f>
        <v xml:space="preserve">JURIDICO                                          </v>
      </c>
      <c r="C2449" t="str">
        <f>T("CENTRO              ")</f>
        <v xml:space="preserve">CENTRO              </v>
      </c>
      <c r="D2449" t="str">
        <f>T("UNIVERSIDAD         ")</f>
        <v xml:space="preserve">UNIVERSIDAD         </v>
      </c>
      <c r="E2449" t="str">
        <f>T("CI ")</f>
        <v xml:space="preserve">CI </v>
      </c>
      <c r="F2449" t="str">
        <f>T("CICLOMOTORES   ")</f>
        <v xml:space="preserve">CICLOMOTORES   </v>
      </c>
      <c r="G2449" t="str">
        <f>T("todos                                             ")</f>
        <v xml:space="preserve">todos                                             </v>
      </c>
      <c r="H2449" t="str">
        <f>T("GASOLINA                                          ")</f>
        <v xml:space="preserve">GASOLINA                                          </v>
      </c>
      <c r="I2449">
        <v>25</v>
      </c>
    </row>
    <row r="2450" spans="1:9">
      <c r="A2450" t="str">
        <f>T("2018")</f>
        <v>2018</v>
      </c>
      <c r="B2450" t="str">
        <f>T("JURIDICO                                          ")</f>
        <v xml:space="preserve">JURIDICO                                          </v>
      </c>
      <c r="C2450" t="str">
        <f>T("CENTRO              ")</f>
        <v xml:space="preserve">CENTRO              </v>
      </c>
      <c r="D2450" t="str">
        <f>T("SOL                 ")</f>
        <v xml:space="preserve">SOL                 </v>
      </c>
      <c r="E2450" t="str">
        <f>T("CI ")</f>
        <v xml:space="preserve">CI </v>
      </c>
      <c r="F2450" t="str">
        <f>T("CICLOMOTORES   ")</f>
        <v xml:space="preserve">CICLOMOTORES   </v>
      </c>
      <c r="G2450" t="str">
        <f>T("todos                                             ")</f>
        <v xml:space="preserve">todos                                             </v>
      </c>
      <c r="H2450" t="str">
        <f>T("GASOLINA                                          ")</f>
        <v xml:space="preserve">GASOLINA                                          </v>
      </c>
      <c r="I2450">
        <v>11</v>
      </c>
    </row>
    <row r="2451" spans="1:9">
      <c r="A2451" t="str">
        <f>T("2018")</f>
        <v>2018</v>
      </c>
      <c r="B2451" t="str">
        <f>T("Entidad sin personalidad jurídica (art. 35.4 LGT) ")</f>
        <v xml:space="preserve">Entidad sin personalidad jurídica (art. 35.4 LGT) </v>
      </c>
      <c r="C2451" t="str">
        <f>T("CENTRO              ")</f>
        <v xml:space="preserve">CENTRO              </v>
      </c>
      <c r="D2451" t="str">
        <f>T("PALACIO             ")</f>
        <v xml:space="preserve">PALACIO             </v>
      </c>
      <c r="E2451" t="str">
        <f>T("CI ")</f>
        <v xml:space="preserve">CI </v>
      </c>
      <c r="F2451" t="str">
        <f>T("CICLOMOTORES   ")</f>
        <v xml:space="preserve">CICLOMOTORES   </v>
      </c>
      <c r="G2451" t="str">
        <f>T("todos                                             ")</f>
        <v xml:space="preserve">todos                                             </v>
      </c>
      <c r="I2451">
        <v>1</v>
      </c>
    </row>
    <row r="2452" spans="1:9">
      <c r="A2452" t="str">
        <f>T("2018")</f>
        <v>2018</v>
      </c>
      <c r="B2452" t="str">
        <f>T("Entidad sin personalidad jurídica (art. 35.4 LGT) ")</f>
        <v xml:space="preserve">Entidad sin personalidad jurídica (art. 35.4 LGT) </v>
      </c>
      <c r="C2452" t="str">
        <f>T("CENTRO              ")</f>
        <v xml:space="preserve">CENTRO              </v>
      </c>
      <c r="D2452" t="str">
        <f>T("CORTES              ")</f>
        <v xml:space="preserve">CORTES              </v>
      </c>
      <c r="E2452" t="str">
        <f>T("CI ")</f>
        <v xml:space="preserve">CI </v>
      </c>
      <c r="F2452" t="str">
        <f>T("CICLOMOTORES   ")</f>
        <v xml:space="preserve">CICLOMOTORES   </v>
      </c>
      <c r="G2452" t="str">
        <f>T("todos                                             ")</f>
        <v xml:space="preserve">todos                                             </v>
      </c>
      <c r="I2452">
        <v>1</v>
      </c>
    </row>
    <row r="2453" spans="1:9">
      <c r="A2453" t="str">
        <f>T("2018")</f>
        <v>2018</v>
      </c>
      <c r="B2453" t="str">
        <f>T("Entidad sin personalidad jurídica (art. 35.4 LGT) ")</f>
        <v xml:space="preserve">Entidad sin personalidad jurídica (art. 35.4 LGT) </v>
      </c>
      <c r="C2453" t="str">
        <f>T("CENTRO              ")</f>
        <v xml:space="preserve">CENTRO              </v>
      </c>
      <c r="D2453" t="str">
        <f>T("JUSTICIA            ")</f>
        <v xml:space="preserve">JUSTICIA            </v>
      </c>
      <c r="E2453" t="str">
        <f>T("CI ")</f>
        <v xml:space="preserve">CI </v>
      </c>
      <c r="F2453" t="str">
        <f>T("CICLOMOTORES   ")</f>
        <v xml:space="preserve">CICLOMOTORES   </v>
      </c>
      <c r="G2453" t="str">
        <f>T("todos                                             ")</f>
        <v xml:space="preserve">todos                                             </v>
      </c>
      <c r="I2453">
        <v>1</v>
      </c>
    </row>
    <row r="2454" spans="1:9">
      <c r="A2454" t="str">
        <f>T("2018")</f>
        <v>2018</v>
      </c>
      <c r="B2454" t="str">
        <f>T("Entidad sin personalidad jurídica (art. 35.4 LGT) ")</f>
        <v xml:space="preserve">Entidad sin personalidad jurídica (art. 35.4 LGT) </v>
      </c>
      <c r="C2454" t="str">
        <f>T("CENTRO              ")</f>
        <v xml:space="preserve">CENTRO              </v>
      </c>
      <c r="D2454" t="str">
        <f>T("UNIVERSIDAD         ")</f>
        <v xml:space="preserve">UNIVERSIDAD         </v>
      </c>
      <c r="E2454" t="str">
        <f>T("CI ")</f>
        <v xml:space="preserve">CI </v>
      </c>
      <c r="F2454" t="str">
        <f>T("CICLOMOTORES   ")</f>
        <v xml:space="preserve">CICLOMOTORES   </v>
      </c>
      <c r="G2454" t="str">
        <f>T("todos                                             ")</f>
        <v xml:space="preserve">todos                                             </v>
      </c>
      <c r="I2454">
        <v>1</v>
      </c>
    </row>
    <row r="2455" spans="1:9">
      <c r="A2455" t="str">
        <f>T("2018")</f>
        <v>2018</v>
      </c>
      <c r="B2455" t="str">
        <f>T("FISICO                                            ")</f>
        <v xml:space="preserve">FISICO                                            </v>
      </c>
      <c r="C2455" t="str">
        <f>T("CENTRO              ")</f>
        <v xml:space="preserve">CENTRO              </v>
      </c>
      <c r="D2455" t="str">
        <f>T("PALACIO             ")</f>
        <v xml:space="preserve">PALACIO             </v>
      </c>
      <c r="E2455" t="str">
        <f>T("CI ")</f>
        <v xml:space="preserve">CI </v>
      </c>
      <c r="F2455" t="str">
        <f>T("CICLOMOTORES   ")</f>
        <v xml:space="preserve">CICLOMOTORES   </v>
      </c>
      <c r="G2455" t="str">
        <f>T("todos                                             ")</f>
        <v xml:space="preserve">todos                                             </v>
      </c>
      <c r="I2455">
        <v>29</v>
      </c>
    </row>
    <row r="2456" spans="1:9">
      <c r="A2456" t="str">
        <f>T("2018")</f>
        <v>2018</v>
      </c>
      <c r="B2456" t="str">
        <f>T("FISICO                                            ")</f>
        <v xml:space="preserve">FISICO                                            </v>
      </c>
      <c r="C2456" t="str">
        <f>T("CENTRO              ")</f>
        <v xml:space="preserve">CENTRO              </v>
      </c>
      <c r="D2456" t="str">
        <f>T("EMBAJADORES         ")</f>
        <v xml:space="preserve">EMBAJADORES         </v>
      </c>
      <c r="E2456" t="str">
        <f>T("CI ")</f>
        <v xml:space="preserve">CI </v>
      </c>
      <c r="F2456" t="str">
        <f>T("CICLOMOTORES   ")</f>
        <v xml:space="preserve">CICLOMOTORES   </v>
      </c>
      <c r="G2456" t="str">
        <f>T("todos                                             ")</f>
        <v xml:space="preserve">todos                                             </v>
      </c>
      <c r="I2456">
        <v>60</v>
      </c>
    </row>
    <row r="2457" spans="1:9">
      <c r="A2457" t="str">
        <f>T("2018")</f>
        <v>2018</v>
      </c>
      <c r="B2457" t="str">
        <f>T("FISICO                                            ")</f>
        <v xml:space="preserve">FISICO                                            </v>
      </c>
      <c r="C2457" t="str">
        <f>T("CENTRO              ")</f>
        <v xml:space="preserve">CENTRO              </v>
      </c>
      <c r="D2457" t="str">
        <f>T("CORTES              ")</f>
        <v xml:space="preserve">CORTES              </v>
      </c>
      <c r="E2457" t="str">
        <f>T("CI ")</f>
        <v xml:space="preserve">CI </v>
      </c>
      <c r="F2457" t="str">
        <f>T("CICLOMOTORES   ")</f>
        <v xml:space="preserve">CICLOMOTORES   </v>
      </c>
      <c r="G2457" t="str">
        <f>T("todos                                             ")</f>
        <v xml:space="preserve">todos                                             </v>
      </c>
      <c r="I2457">
        <v>14</v>
      </c>
    </row>
    <row r="2458" spans="1:9">
      <c r="A2458" t="str">
        <f>T("2018")</f>
        <v>2018</v>
      </c>
      <c r="B2458" t="str">
        <f>T("FISICO                                            ")</f>
        <v xml:space="preserve">FISICO                                            </v>
      </c>
      <c r="C2458" t="str">
        <f>T("CENTRO              ")</f>
        <v xml:space="preserve">CENTRO              </v>
      </c>
      <c r="D2458" t="str">
        <f>T("JUSTICIA            ")</f>
        <v xml:space="preserve">JUSTICIA            </v>
      </c>
      <c r="E2458" t="str">
        <f>T("CI ")</f>
        <v xml:space="preserve">CI </v>
      </c>
      <c r="F2458" t="str">
        <f>T("CICLOMOTORES   ")</f>
        <v xml:space="preserve">CICLOMOTORES   </v>
      </c>
      <c r="G2458" t="str">
        <f>T("todos                                             ")</f>
        <v xml:space="preserve">todos                                             </v>
      </c>
      <c r="I2458">
        <v>16</v>
      </c>
    </row>
    <row r="2459" spans="1:9">
      <c r="A2459" t="str">
        <f>T("2018")</f>
        <v>2018</v>
      </c>
      <c r="B2459" t="str">
        <f>T("FISICO                                            ")</f>
        <v xml:space="preserve">FISICO                                            </v>
      </c>
      <c r="C2459" t="str">
        <f>T("CENTRO              ")</f>
        <v xml:space="preserve">CENTRO              </v>
      </c>
      <c r="D2459" t="str">
        <f>T("UNIVERSIDAD         ")</f>
        <v xml:space="preserve">UNIVERSIDAD         </v>
      </c>
      <c r="E2459" t="str">
        <f>T("CI ")</f>
        <v xml:space="preserve">CI </v>
      </c>
      <c r="F2459" t="str">
        <f>T("CICLOMOTORES   ")</f>
        <v xml:space="preserve">CICLOMOTORES   </v>
      </c>
      <c r="G2459" t="str">
        <f>T("todos                                             ")</f>
        <v xml:space="preserve">todos                                             </v>
      </c>
      <c r="I2459">
        <v>42</v>
      </c>
    </row>
    <row r="2460" spans="1:9">
      <c r="A2460" t="str">
        <f>T("2018")</f>
        <v>2018</v>
      </c>
      <c r="B2460" t="str">
        <f>T("FISICO                                            ")</f>
        <v xml:space="preserve">FISICO                                            </v>
      </c>
      <c r="C2460" t="str">
        <f>T("CENTRO              ")</f>
        <v xml:space="preserve">CENTRO              </v>
      </c>
      <c r="D2460" t="str">
        <f>T("SOL                 ")</f>
        <v xml:space="preserve">SOL                 </v>
      </c>
      <c r="E2460" t="str">
        <f>T("CI ")</f>
        <v xml:space="preserve">CI </v>
      </c>
      <c r="F2460" t="str">
        <f>T("CICLOMOTORES   ")</f>
        <v xml:space="preserve">CICLOMOTORES   </v>
      </c>
      <c r="G2460" t="str">
        <f>T("todos                                             ")</f>
        <v xml:space="preserve">todos                                             </v>
      </c>
      <c r="I2460">
        <v>8</v>
      </c>
    </row>
    <row r="2461" spans="1:9">
      <c r="A2461" t="str">
        <f>T("2018")</f>
        <v>2018</v>
      </c>
      <c r="B2461" t="str">
        <f>T("JURIDICO                                          ")</f>
        <v xml:space="preserve">JURIDICO                                          </v>
      </c>
      <c r="C2461" t="str">
        <f>T("CENTRO              ")</f>
        <v xml:space="preserve">CENTRO              </v>
      </c>
      <c r="D2461" t="str">
        <f>T("PALACIO             ")</f>
        <v xml:space="preserve">PALACIO             </v>
      </c>
      <c r="E2461" t="str">
        <f>T("CI ")</f>
        <v xml:space="preserve">CI </v>
      </c>
      <c r="F2461" t="str">
        <f>T("CICLOMOTORES   ")</f>
        <v xml:space="preserve">CICLOMOTORES   </v>
      </c>
      <c r="G2461" t="str">
        <f>T("todos                                             ")</f>
        <v xml:space="preserve">todos                                             </v>
      </c>
      <c r="I2461">
        <v>3</v>
      </c>
    </row>
    <row r="2462" spans="1:9">
      <c r="A2462" t="str">
        <f>T("2018")</f>
        <v>2018</v>
      </c>
      <c r="B2462" t="str">
        <f>T("JURIDICO                                          ")</f>
        <v xml:space="preserve">JURIDICO                                          </v>
      </c>
      <c r="C2462" t="str">
        <f>T("CENTRO              ")</f>
        <v xml:space="preserve">CENTRO              </v>
      </c>
      <c r="D2462" t="str">
        <f>T("EMBAJADORES         ")</f>
        <v xml:space="preserve">EMBAJADORES         </v>
      </c>
      <c r="E2462" t="str">
        <f>T("CI ")</f>
        <v xml:space="preserve">CI </v>
      </c>
      <c r="F2462" t="str">
        <f>T("CICLOMOTORES   ")</f>
        <v xml:space="preserve">CICLOMOTORES   </v>
      </c>
      <c r="G2462" t="str">
        <f>T("todos                                             ")</f>
        <v xml:space="preserve">todos                                             </v>
      </c>
      <c r="I2462">
        <v>1</v>
      </c>
    </row>
    <row r="2463" spans="1:9">
      <c r="A2463" t="str">
        <f>T("2018")</f>
        <v>2018</v>
      </c>
      <c r="B2463" t="str">
        <f>T("JURIDICO                                          ")</f>
        <v xml:space="preserve">JURIDICO                                          </v>
      </c>
      <c r="C2463" t="str">
        <f>T("CENTRO              ")</f>
        <v xml:space="preserve">CENTRO              </v>
      </c>
      <c r="D2463" t="str">
        <f>T("CORTES              ")</f>
        <v xml:space="preserve">CORTES              </v>
      </c>
      <c r="E2463" t="str">
        <f>T("CI ")</f>
        <v xml:space="preserve">CI </v>
      </c>
      <c r="F2463" t="str">
        <f>T("CICLOMOTORES   ")</f>
        <v xml:space="preserve">CICLOMOTORES   </v>
      </c>
      <c r="G2463" t="str">
        <f>T("todos                                             ")</f>
        <v xml:space="preserve">todos                                             </v>
      </c>
      <c r="I2463">
        <v>1</v>
      </c>
    </row>
    <row r="2464" spans="1:9">
      <c r="A2464" t="str">
        <f>T("2018")</f>
        <v>2018</v>
      </c>
      <c r="B2464" t="str">
        <f>T("JURIDICO                                          ")</f>
        <v xml:space="preserve">JURIDICO                                          </v>
      </c>
      <c r="C2464" t="str">
        <f>T("CENTRO              ")</f>
        <v xml:space="preserve">CENTRO              </v>
      </c>
      <c r="D2464" t="str">
        <f>T("JUSTICIA            ")</f>
        <v xml:space="preserve">JUSTICIA            </v>
      </c>
      <c r="E2464" t="str">
        <f>T("CI ")</f>
        <v xml:space="preserve">CI </v>
      </c>
      <c r="F2464" t="str">
        <f>T("CICLOMOTORES   ")</f>
        <v xml:space="preserve">CICLOMOTORES   </v>
      </c>
      <c r="G2464" t="str">
        <f>T("todos                                             ")</f>
        <v xml:space="preserve">todos                                             </v>
      </c>
      <c r="I2464">
        <v>2</v>
      </c>
    </row>
    <row r="2465" spans="1:9">
      <c r="A2465" t="str">
        <f>T("2018")</f>
        <v>2018</v>
      </c>
      <c r="B2465" t="str">
        <f>T("FISICO                                            ")</f>
        <v xml:space="preserve">FISICO                                            </v>
      </c>
      <c r="C2465" t="str">
        <f>T("CENTRO              ")</f>
        <v xml:space="preserve">CENTRO              </v>
      </c>
      <c r="D2465" t="str">
        <f>T("EMBAJADORES         ")</f>
        <v xml:space="preserve">EMBAJADORES         </v>
      </c>
      <c r="E2465" t="str">
        <f>T("MT ")</f>
        <v xml:space="preserve">MT </v>
      </c>
      <c r="F2465" t="str">
        <f>T("MOTOCICLETAS   ")</f>
        <v xml:space="preserve">MOTOCICLETAS   </v>
      </c>
      <c r="G2465" t="str">
        <f>T("De menos de 125,01 CENTIMETROS CUBICOS            ")</f>
        <v xml:space="preserve">De menos de 125,01 CENTIMETROS CUBICOS            </v>
      </c>
      <c r="H2465" t="str">
        <f>T("ELÉCTRICO                                         ")</f>
        <v xml:space="preserve">ELÉCTRICO                                         </v>
      </c>
      <c r="I2465">
        <v>1</v>
      </c>
    </row>
    <row r="2466" spans="1:9">
      <c r="A2466" t="str">
        <f>T("2018")</f>
        <v>2018</v>
      </c>
      <c r="B2466" t="str">
        <f>T("FISICO                                            ")</f>
        <v xml:space="preserve">FISICO                                            </v>
      </c>
      <c r="C2466" t="str">
        <f>T("CENTRO              ")</f>
        <v xml:space="preserve">CENTRO              </v>
      </c>
      <c r="D2466" t="str">
        <f>T("UNIVERSIDAD         ")</f>
        <v xml:space="preserve">UNIVERSIDAD         </v>
      </c>
      <c r="E2466" t="str">
        <f>T("MT ")</f>
        <v xml:space="preserve">MT </v>
      </c>
      <c r="F2466" t="str">
        <f>T("MOTOCICLETAS   ")</f>
        <v xml:space="preserve">MOTOCICLETAS   </v>
      </c>
      <c r="G2466" t="str">
        <f>T("De menos de 125,01 CENTIMETROS CUBICOS            ")</f>
        <v xml:space="preserve">De menos de 125,01 CENTIMETROS CUBICOS            </v>
      </c>
      <c r="H2466" t="str">
        <f>T("ELÉCTRICO                                         ")</f>
        <v xml:space="preserve">ELÉCTRICO                                         </v>
      </c>
      <c r="I2466">
        <v>2</v>
      </c>
    </row>
    <row r="2467" spans="1:9">
      <c r="A2467" t="str">
        <f>T("2018")</f>
        <v>2018</v>
      </c>
      <c r="B2467" t="str">
        <f>T("JURIDICO                                          ")</f>
        <v xml:space="preserve">JURIDICO                                          </v>
      </c>
      <c r="C2467" t="str">
        <f>T("CENTRO              ")</f>
        <v xml:space="preserve">CENTRO              </v>
      </c>
      <c r="D2467" t="str">
        <f>T("PALACIO             ")</f>
        <v xml:space="preserve">PALACIO             </v>
      </c>
      <c r="E2467" t="str">
        <f>T("MT ")</f>
        <v xml:space="preserve">MT </v>
      </c>
      <c r="F2467" t="str">
        <f>T("MOTOCICLETAS   ")</f>
        <v xml:space="preserve">MOTOCICLETAS   </v>
      </c>
      <c r="G2467" t="str">
        <f>T("De menos de 125,01 CENTIMETROS CUBICOS            ")</f>
        <v xml:space="preserve">De menos de 125,01 CENTIMETROS CUBICOS            </v>
      </c>
      <c r="H2467" t="str">
        <f>T("ELÉCTRICO                                         ")</f>
        <v xml:space="preserve">ELÉCTRICO                                         </v>
      </c>
      <c r="I2467">
        <v>1</v>
      </c>
    </row>
    <row r="2468" spans="1:9">
      <c r="A2468" t="str">
        <f>T("2018")</f>
        <v>2018</v>
      </c>
      <c r="B2468" t="str">
        <f>T("JURIDICO                                          ")</f>
        <v xml:space="preserve">JURIDICO                                          </v>
      </c>
      <c r="C2468" t="str">
        <f>T("CENTRO              ")</f>
        <v xml:space="preserve">CENTRO              </v>
      </c>
      <c r="D2468" t="str">
        <f>T("EMBAJADORES         ")</f>
        <v xml:space="preserve">EMBAJADORES         </v>
      </c>
      <c r="E2468" t="str">
        <f>T("MT ")</f>
        <v xml:space="preserve">MT </v>
      </c>
      <c r="F2468" t="str">
        <f>T("MOTOCICLETAS   ")</f>
        <v xml:space="preserve">MOTOCICLETAS   </v>
      </c>
      <c r="G2468" t="str">
        <f>T("De menos de 125,01 CENTIMETROS CUBICOS            ")</f>
        <v xml:space="preserve">De menos de 125,01 CENTIMETROS CUBICOS            </v>
      </c>
      <c r="H2468" t="str">
        <f>T("ELÉCTRICO                                         ")</f>
        <v xml:space="preserve">ELÉCTRICO                                         </v>
      </c>
      <c r="I2468">
        <v>1</v>
      </c>
    </row>
    <row r="2469" spans="1:9">
      <c r="A2469" t="str">
        <f>T("2018")</f>
        <v>2018</v>
      </c>
      <c r="B2469" t="str">
        <f>T("JURIDICO                                          ")</f>
        <v xml:space="preserve">JURIDICO                                          </v>
      </c>
      <c r="C2469" t="str">
        <f>T("CENTRO              ")</f>
        <v xml:space="preserve">CENTRO              </v>
      </c>
      <c r="D2469" t="str">
        <f>T("JUSTICIA            ")</f>
        <v xml:space="preserve">JUSTICIA            </v>
      </c>
      <c r="E2469" t="str">
        <f>T("MT ")</f>
        <v xml:space="preserve">MT </v>
      </c>
      <c r="F2469" t="str">
        <f>T("MOTOCICLETAS   ")</f>
        <v xml:space="preserve">MOTOCICLETAS   </v>
      </c>
      <c r="G2469" t="str">
        <f>T("De menos de 125,01 CENTIMETROS CUBICOS            ")</f>
        <v xml:space="preserve">De menos de 125,01 CENTIMETROS CUBICOS            </v>
      </c>
      <c r="H2469" t="str">
        <f>T("ELÉCTRICO                                         ")</f>
        <v xml:space="preserve">ELÉCTRICO                                         </v>
      </c>
      <c r="I2469">
        <v>2</v>
      </c>
    </row>
    <row r="2470" spans="1:9">
      <c r="A2470" t="str">
        <f>T("2018")</f>
        <v>2018</v>
      </c>
      <c r="B2470" t="str">
        <f>T("JURIDICO                                          ")</f>
        <v xml:space="preserve">JURIDICO                                          </v>
      </c>
      <c r="C2470" t="str">
        <f>T("CENTRO              ")</f>
        <v xml:space="preserve">CENTRO              </v>
      </c>
      <c r="D2470" t="str">
        <f>T("UNIVERSIDAD         ")</f>
        <v xml:space="preserve">UNIVERSIDAD         </v>
      </c>
      <c r="E2470" t="str">
        <f>T("MT ")</f>
        <v xml:space="preserve">MT </v>
      </c>
      <c r="F2470" t="str">
        <f>T("MOTOCICLETAS   ")</f>
        <v xml:space="preserve">MOTOCICLETAS   </v>
      </c>
      <c r="G2470" t="str">
        <f>T("De menos de 125,01 CENTIMETROS CUBICOS            ")</f>
        <v xml:space="preserve">De menos de 125,01 CENTIMETROS CUBICOS            </v>
      </c>
      <c r="H2470" t="str">
        <f>T("ELÉCTRICO                                         ")</f>
        <v xml:space="preserve">ELÉCTRICO                                         </v>
      </c>
      <c r="I2470">
        <v>1</v>
      </c>
    </row>
    <row r="2471" spans="1:9">
      <c r="A2471" t="str">
        <f>T("2018")</f>
        <v>2018</v>
      </c>
      <c r="B2471" t="str">
        <f>T("JURIDICO                                          ")</f>
        <v xml:space="preserve">JURIDICO                                          </v>
      </c>
      <c r="C2471" t="str">
        <f>T("CENTRO              ")</f>
        <v xml:space="preserve">CENTRO              </v>
      </c>
      <c r="D2471" t="str">
        <f>T("SOL                 ")</f>
        <v xml:space="preserve">SOL                 </v>
      </c>
      <c r="E2471" t="str">
        <f>T("MT ")</f>
        <v xml:space="preserve">MT </v>
      </c>
      <c r="F2471" t="str">
        <f>T("MOTOCICLETAS   ")</f>
        <v xml:space="preserve">MOTOCICLETAS   </v>
      </c>
      <c r="G2471" t="str">
        <f>T("De menos de 125,01 CENTIMETROS CUBICOS            ")</f>
        <v xml:space="preserve">De menos de 125,01 CENTIMETROS CUBICOS            </v>
      </c>
      <c r="H2471" t="str">
        <f>T("ELÉCTRICO                                         ")</f>
        <v xml:space="preserve">ELÉCTRICO                                         </v>
      </c>
      <c r="I2471">
        <v>5</v>
      </c>
    </row>
    <row r="2472" spans="1:9">
      <c r="A2472" t="str">
        <f>T("2018")</f>
        <v>2018</v>
      </c>
      <c r="B2472" t="str">
        <f>T("Entidad sin personalidad jurídica (art. 35.4 LGT) ")</f>
        <v xml:space="preserve">Entidad sin personalidad jurídica (art. 35.4 LGT) </v>
      </c>
      <c r="C2472" t="str">
        <f>T("CENTRO              ")</f>
        <v xml:space="preserve">CENTRO              </v>
      </c>
      <c r="D2472" t="str">
        <f>T("PALACIO             ")</f>
        <v xml:space="preserve">PALACIO             </v>
      </c>
      <c r="E2472" t="str">
        <f>T("MT ")</f>
        <v xml:space="preserve">MT </v>
      </c>
      <c r="F2472" t="str">
        <f>T("MOTOCICLETAS   ")</f>
        <v xml:space="preserve">MOTOCICLETAS   </v>
      </c>
      <c r="G2472" t="str">
        <f>T("De menos de 125,01 CENTIMETROS CUBICOS            ")</f>
        <v xml:space="preserve">De menos de 125,01 CENTIMETROS CUBICOS            </v>
      </c>
      <c r="H2472" t="str">
        <f>T("GASOLINA                                          ")</f>
        <v xml:space="preserve">GASOLINA                                          </v>
      </c>
      <c r="I2472">
        <v>2</v>
      </c>
    </row>
    <row r="2473" spans="1:9">
      <c r="A2473" t="str">
        <f>T("2018")</f>
        <v>2018</v>
      </c>
      <c r="B2473" t="str">
        <f>T("Entidad sin personalidad jurídica (art. 35.4 LGT) ")</f>
        <v xml:space="preserve">Entidad sin personalidad jurídica (art. 35.4 LGT) </v>
      </c>
      <c r="C2473" t="str">
        <f>T("CENTRO              ")</f>
        <v xml:space="preserve">CENTRO              </v>
      </c>
      <c r="D2473" t="str">
        <f>T("PALACIO             ")</f>
        <v xml:space="preserve">PALACIO             </v>
      </c>
      <c r="E2473" t="str">
        <f>T("MT ")</f>
        <v xml:space="preserve">MT </v>
      </c>
      <c r="F2473" t="str">
        <f>T("MOTOCICLETAS   ")</f>
        <v xml:space="preserve">MOTOCICLETAS   </v>
      </c>
      <c r="G2473" t="str">
        <f>T("De 125,01 a 250 CENTIMETROS CUBICOS               ")</f>
        <v xml:space="preserve">De 125,01 a 250 CENTIMETROS CUBICOS               </v>
      </c>
      <c r="H2473" t="str">
        <f>T("GASOLINA                                          ")</f>
        <v xml:space="preserve">GASOLINA                                          </v>
      </c>
      <c r="I2473">
        <v>6</v>
      </c>
    </row>
    <row r="2474" spans="1:9">
      <c r="A2474" t="str">
        <f>T("2018")</f>
        <v>2018</v>
      </c>
      <c r="B2474" t="str">
        <f>T("Entidad sin personalidad jurídica (art. 35.4 LGT) ")</f>
        <v xml:space="preserve">Entidad sin personalidad jurídica (art. 35.4 LGT) </v>
      </c>
      <c r="C2474" t="str">
        <f>T("CENTRO              ")</f>
        <v xml:space="preserve">CENTRO              </v>
      </c>
      <c r="D2474" t="str">
        <f>T("PALACIO             ")</f>
        <v xml:space="preserve">PALACIO             </v>
      </c>
      <c r="E2474" t="str">
        <f>T("MT ")</f>
        <v xml:space="preserve">MT </v>
      </c>
      <c r="F2474" t="str">
        <f>T("MOTOCICLETAS   ")</f>
        <v xml:space="preserve">MOTOCICLETAS   </v>
      </c>
      <c r="G2474" t="str">
        <f>T("De 250,01 a 500 CENTIMETROS CUBICOS               ")</f>
        <v xml:space="preserve">De 250,01 a 500 CENTIMETROS CUBICOS               </v>
      </c>
      <c r="H2474" t="str">
        <f>T("GASOLINA                                          ")</f>
        <v xml:space="preserve">GASOLINA                                          </v>
      </c>
      <c r="I2474">
        <v>2</v>
      </c>
    </row>
    <row r="2475" spans="1:9">
      <c r="A2475" t="str">
        <f>T("2018")</f>
        <v>2018</v>
      </c>
      <c r="B2475" t="str">
        <f>T("Entidad sin personalidad jurídica (art. 35.4 LGT) ")</f>
        <v xml:space="preserve">Entidad sin personalidad jurídica (art. 35.4 LGT) </v>
      </c>
      <c r="C2475" t="str">
        <f>T("CENTRO              ")</f>
        <v xml:space="preserve">CENTRO              </v>
      </c>
      <c r="D2475" t="str">
        <f>T("PALACIO             ")</f>
        <v xml:space="preserve">PALACIO             </v>
      </c>
      <c r="E2475" t="str">
        <f>T("MT ")</f>
        <v xml:space="preserve">MT </v>
      </c>
      <c r="F2475" t="str">
        <f>T("MOTOCICLETAS   ")</f>
        <v xml:space="preserve">MOTOCICLETAS   </v>
      </c>
      <c r="G2475" t="str">
        <f>T("De 500,01 a 1.000 CENTIMETROS CUBICOS             ")</f>
        <v xml:space="preserve">De 500,01 a 1.000 CENTIMETROS CUBICOS             </v>
      </c>
      <c r="H2475" t="str">
        <f>T("GASOLINA                                          ")</f>
        <v xml:space="preserve">GASOLINA                                          </v>
      </c>
      <c r="I2475">
        <v>2</v>
      </c>
    </row>
    <row r="2476" spans="1:9">
      <c r="A2476" t="str">
        <f>T("2018")</f>
        <v>2018</v>
      </c>
      <c r="B2476" t="str">
        <f>T("Entidad sin personalidad jurídica (art. 35.4 LGT) ")</f>
        <v xml:space="preserve">Entidad sin personalidad jurídica (art. 35.4 LGT) </v>
      </c>
      <c r="C2476" t="str">
        <f>T("CENTRO              ")</f>
        <v xml:space="preserve">CENTRO              </v>
      </c>
      <c r="D2476" t="str">
        <f>T("EMBAJADORES         ")</f>
        <v xml:space="preserve">EMBAJADORES         </v>
      </c>
      <c r="E2476" t="str">
        <f>T("MT ")</f>
        <v xml:space="preserve">MT </v>
      </c>
      <c r="F2476" t="str">
        <f>T("MOTOCICLETAS   ")</f>
        <v xml:space="preserve">MOTOCICLETAS   </v>
      </c>
      <c r="G2476" t="str">
        <f>T("De menos de 125,01 CENTIMETROS CUBICOS            ")</f>
        <v xml:space="preserve">De menos de 125,01 CENTIMETROS CUBICOS            </v>
      </c>
      <c r="H2476" t="str">
        <f>T("GASOLINA                                          ")</f>
        <v xml:space="preserve">GASOLINA                                          </v>
      </c>
      <c r="I2476">
        <v>11</v>
      </c>
    </row>
    <row r="2477" spans="1:9">
      <c r="A2477" t="str">
        <f>T("2018")</f>
        <v>2018</v>
      </c>
      <c r="B2477" t="str">
        <f>T("Entidad sin personalidad jurídica (art. 35.4 LGT) ")</f>
        <v xml:space="preserve">Entidad sin personalidad jurídica (art. 35.4 LGT) </v>
      </c>
      <c r="C2477" t="str">
        <f>T("CENTRO              ")</f>
        <v xml:space="preserve">CENTRO              </v>
      </c>
      <c r="D2477" t="str">
        <f>T("EMBAJADORES         ")</f>
        <v xml:space="preserve">EMBAJADORES         </v>
      </c>
      <c r="E2477" t="str">
        <f>T("MT ")</f>
        <v xml:space="preserve">MT </v>
      </c>
      <c r="F2477" t="str">
        <f>T("MOTOCICLETAS   ")</f>
        <v xml:space="preserve">MOTOCICLETAS   </v>
      </c>
      <c r="G2477" t="str">
        <f>T("De 125,01 a 250 CENTIMETROS CUBICOS               ")</f>
        <v xml:space="preserve">De 125,01 a 250 CENTIMETROS CUBICOS               </v>
      </c>
      <c r="H2477" t="str">
        <f>T("GASOLINA                                          ")</f>
        <v xml:space="preserve">GASOLINA                                          </v>
      </c>
      <c r="I2477">
        <v>6</v>
      </c>
    </row>
    <row r="2478" spans="1:9">
      <c r="A2478" t="str">
        <f>T("2018")</f>
        <v>2018</v>
      </c>
      <c r="B2478" t="str">
        <f>T("Entidad sin personalidad jurídica (art. 35.4 LGT) ")</f>
        <v xml:space="preserve">Entidad sin personalidad jurídica (art. 35.4 LGT) </v>
      </c>
      <c r="C2478" t="str">
        <f>T("CENTRO              ")</f>
        <v xml:space="preserve">CENTRO              </v>
      </c>
      <c r="D2478" t="str">
        <f>T("EMBAJADORES         ")</f>
        <v xml:space="preserve">EMBAJADORES         </v>
      </c>
      <c r="E2478" t="str">
        <f>T("MT ")</f>
        <v xml:space="preserve">MT </v>
      </c>
      <c r="F2478" t="str">
        <f>T("MOTOCICLETAS   ")</f>
        <v xml:space="preserve">MOTOCICLETAS   </v>
      </c>
      <c r="G2478" t="str">
        <f>T("De 250,01 a 500 CENTIMETROS CUBICOS               ")</f>
        <v xml:space="preserve">De 250,01 a 500 CENTIMETROS CUBICOS               </v>
      </c>
      <c r="H2478" t="str">
        <f>T("GASOLINA                                          ")</f>
        <v xml:space="preserve">GASOLINA                                          </v>
      </c>
      <c r="I2478">
        <v>1</v>
      </c>
    </row>
    <row r="2479" spans="1:9">
      <c r="A2479" t="str">
        <f>T("2018")</f>
        <v>2018</v>
      </c>
      <c r="B2479" t="str">
        <f>T("Entidad sin personalidad jurídica (art. 35.4 LGT) ")</f>
        <v xml:space="preserve">Entidad sin personalidad jurídica (art. 35.4 LGT) </v>
      </c>
      <c r="C2479" t="str">
        <f>T("CENTRO              ")</f>
        <v xml:space="preserve">CENTRO              </v>
      </c>
      <c r="D2479" t="str">
        <f>T("EMBAJADORES         ")</f>
        <v xml:space="preserve">EMBAJADORES         </v>
      </c>
      <c r="E2479" t="str">
        <f>T("MT ")</f>
        <v xml:space="preserve">MT </v>
      </c>
      <c r="F2479" t="str">
        <f>T("MOTOCICLETAS   ")</f>
        <v xml:space="preserve">MOTOCICLETAS   </v>
      </c>
      <c r="G2479" t="str">
        <f>T("De 500,01 a 1.000 CENTIMETROS CUBICOS             ")</f>
        <v xml:space="preserve">De 500,01 a 1.000 CENTIMETROS CUBICOS             </v>
      </c>
      <c r="H2479" t="str">
        <f>T("GASOLINA                                          ")</f>
        <v xml:space="preserve">GASOLINA                                          </v>
      </c>
      <c r="I2479">
        <v>1</v>
      </c>
    </row>
    <row r="2480" spans="1:9">
      <c r="A2480" t="str">
        <f>T("2018")</f>
        <v>2018</v>
      </c>
      <c r="B2480" t="str">
        <f>T("Entidad sin personalidad jurídica (art. 35.4 LGT) ")</f>
        <v xml:space="preserve">Entidad sin personalidad jurídica (art. 35.4 LGT) </v>
      </c>
      <c r="C2480" t="str">
        <f>T("CENTRO              ")</f>
        <v xml:space="preserve">CENTRO              </v>
      </c>
      <c r="D2480" t="str">
        <f>T("CORTES              ")</f>
        <v xml:space="preserve">CORTES              </v>
      </c>
      <c r="E2480" t="str">
        <f>T("MT ")</f>
        <v xml:space="preserve">MT </v>
      </c>
      <c r="F2480" t="str">
        <f>T("MOTOCICLETAS   ")</f>
        <v xml:space="preserve">MOTOCICLETAS   </v>
      </c>
      <c r="G2480" t="str">
        <f>T("De menos de 125,01 CENTIMETROS CUBICOS            ")</f>
        <v xml:space="preserve">De menos de 125,01 CENTIMETROS CUBICOS            </v>
      </c>
      <c r="H2480" t="str">
        <f>T("GASOLINA                                          ")</f>
        <v xml:space="preserve">GASOLINA                                          </v>
      </c>
      <c r="I2480">
        <v>2</v>
      </c>
    </row>
    <row r="2481" spans="1:9">
      <c r="A2481" t="str">
        <f>T("2018")</f>
        <v>2018</v>
      </c>
      <c r="B2481" t="str">
        <f>T("Entidad sin personalidad jurídica (art. 35.4 LGT) ")</f>
        <v xml:space="preserve">Entidad sin personalidad jurídica (art. 35.4 LGT) </v>
      </c>
      <c r="C2481" t="str">
        <f>T("CENTRO              ")</f>
        <v xml:space="preserve">CENTRO              </v>
      </c>
      <c r="D2481" t="str">
        <f>T("CORTES              ")</f>
        <v xml:space="preserve">CORTES              </v>
      </c>
      <c r="E2481" t="str">
        <f>T("MT ")</f>
        <v xml:space="preserve">MT </v>
      </c>
      <c r="F2481" t="str">
        <f>T("MOTOCICLETAS   ")</f>
        <v xml:space="preserve">MOTOCICLETAS   </v>
      </c>
      <c r="G2481" t="str">
        <f>T("De 125,01 a 250 CENTIMETROS CUBICOS               ")</f>
        <v xml:space="preserve">De 125,01 a 250 CENTIMETROS CUBICOS               </v>
      </c>
      <c r="H2481" t="str">
        <f>T("GASOLINA                                          ")</f>
        <v xml:space="preserve">GASOLINA                                          </v>
      </c>
      <c r="I2481">
        <v>2</v>
      </c>
    </row>
    <row r="2482" spans="1:9">
      <c r="A2482" t="str">
        <f>T("2018")</f>
        <v>2018</v>
      </c>
      <c r="B2482" t="str">
        <f>T("Entidad sin personalidad jurídica (art. 35.4 LGT) ")</f>
        <v xml:space="preserve">Entidad sin personalidad jurídica (art. 35.4 LGT) </v>
      </c>
      <c r="C2482" t="str">
        <f>T("CENTRO              ")</f>
        <v xml:space="preserve">CENTRO              </v>
      </c>
      <c r="D2482" t="str">
        <f>T("CORTES              ")</f>
        <v xml:space="preserve">CORTES              </v>
      </c>
      <c r="E2482" t="str">
        <f>T("MT ")</f>
        <v xml:space="preserve">MT </v>
      </c>
      <c r="F2482" t="str">
        <f>T("MOTOCICLETAS   ")</f>
        <v xml:space="preserve">MOTOCICLETAS   </v>
      </c>
      <c r="G2482" t="str">
        <f>T("De 500,01 a 1.000 CENTIMETROS CUBICOS             ")</f>
        <v xml:space="preserve">De 500,01 a 1.000 CENTIMETROS CUBICOS             </v>
      </c>
      <c r="H2482" t="str">
        <f>T("GASOLINA                                          ")</f>
        <v xml:space="preserve">GASOLINA                                          </v>
      </c>
      <c r="I2482">
        <v>1</v>
      </c>
    </row>
    <row r="2483" spans="1:9">
      <c r="A2483" t="str">
        <f>T("2018")</f>
        <v>2018</v>
      </c>
      <c r="B2483" t="str">
        <f>T("Entidad sin personalidad jurídica (art. 35.4 LGT) ")</f>
        <v xml:space="preserve">Entidad sin personalidad jurídica (art. 35.4 LGT) </v>
      </c>
      <c r="C2483" t="str">
        <f>T("CENTRO              ")</f>
        <v xml:space="preserve">CENTRO              </v>
      </c>
      <c r="D2483" t="str">
        <f>T("JUSTICIA            ")</f>
        <v xml:space="preserve">JUSTICIA            </v>
      </c>
      <c r="E2483" t="str">
        <f>T("MT ")</f>
        <v xml:space="preserve">MT </v>
      </c>
      <c r="F2483" t="str">
        <f>T("MOTOCICLETAS   ")</f>
        <v xml:space="preserve">MOTOCICLETAS   </v>
      </c>
      <c r="G2483" t="str">
        <f>T("De menos de 125,01 CENTIMETROS CUBICOS            ")</f>
        <v xml:space="preserve">De menos de 125,01 CENTIMETROS CUBICOS            </v>
      </c>
      <c r="H2483" t="str">
        <f>T("GASOLINA                                          ")</f>
        <v xml:space="preserve">GASOLINA                                          </v>
      </c>
      <c r="I2483">
        <v>4</v>
      </c>
    </row>
    <row r="2484" spans="1:9">
      <c r="A2484" t="str">
        <f>T("2018")</f>
        <v>2018</v>
      </c>
      <c r="B2484" t="str">
        <f>T("Entidad sin personalidad jurídica (art. 35.4 LGT) ")</f>
        <v xml:space="preserve">Entidad sin personalidad jurídica (art. 35.4 LGT) </v>
      </c>
      <c r="C2484" t="str">
        <f>T("CENTRO              ")</f>
        <v xml:space="preserve">CENTRO              </v>
      </c>
      <c r="D2484" t="str">
        <f>T("JUSTICIA            ")</f>
        <v xml:space="preserve">JUSTICIA            </v>
      </c>
      <c r="E2484" t="str">
        <f>T("MT ")</f>
        <v xml:space="preserve">MT </v>
      </c>
      <c r="F2484" t="str">
        <f>T("MOTOCICLETAS   ")</f>
        <v xml:space="preserve">MOTOCICLETAS   </v>
      </c>
      <c r="G2484" t="str">
        <f>T("De 125,01 a 250 CENTIMETROS CUBICOS               ")</f>
        <v xml:space="preserve">De 125,01 a 250 CENTIMETROS CUBICOS               </v>
      </c>
      <c r="H2484" t="str">
        <f>T("GASOLINA                                          ")</f>
        <v xml:space="preserve">GASOLINA                                          </v>
      </c>
      <c r="I2484">
        <v>6</v>
      </c>
    </row>
    <row r="2485" spans="1:9">
      <c r="A2485" t="str">
        <f>T("2018")</f>
        <v>2018</v>
      </c>
      <c r="B2485" t="str">
        <f>T("Entidad sin personalidad jurídica (art. 35.4 LGT) ")</f>
        <v xml:space="preserve">Entidad sin personalidad jurídica (art. 35.4 LGT) </v>
      </c>
      <c r="C2485" t="str">
        <f>T("CENTRO              ")</f>
        <v xml:space="preserve">CENTRO              </v>
      </c>
      <c r="D2485" t="str">
        <f>T("JUSTICIA            ")</f>
        <v xml:space="preserve">JUSTICIA            </v>
      </c>
      <c r="E2485" t="str">
        <f>T("MT ")</f>
        <v xml:space="preserve">MT </v>
      </c>
      <c r="F2485" t="str">
        <f>T("MOTOCICLETAS   ")</f>
        <v xml:space="preserve">MOTOCICLETAS   </v>
      </c>
      <c r="G2485" t="str">
        <f>T("De 500,01 a 1.000 CENTIMETROS CUBICOS             ")</f>
        <v xml:space="preserve">De 500,01 a 1.000 CENTIMETROS CUBICOS             </v>
      </c>
      <c r="H2485" t="str">
        <f>T("GASOLINA                                          ")</f>
        <v xml:space="preserve">GASOLINA                                          </v>
      </c>
      <c r="I2485">
        <v>3</v>
      </c>
    </row>
    <row r="2486" spans="1:9">
      <c r="A2486" t="str">
        <f>T("2018")</f>
        <v>2018</v>
      </c>
      <c r="B2486" t="str">
        <f>T("Entidad sin personalidad jurídica (art. 35.4 LGT) ")</f>
        <v xml:space="preserve">Entidad sin personalidad jurídica (art. 35.4 LGT) </v>
      </c>
      <c r="C2486" t="str">
        <f>T("CENTRO              ")</f>
        <v xml:space="preserve">CENTRO              </v>
      </c>
      <c r="D2486" t="str">
        <f>T("UNIVERSIDAD         ")</f>
        <v xml:space="preserve">UNIVERSIDAD         </v>
      </c>
      <c r="E2486" t="str">
        <f>T("MT ")</f>
        <v xml:space="preserve">MT </v>
      </c>
      <c r="F2486" t="str">
        <f>T("MOTOCICLETAS   ")</f>
        <v xml:space="preserve">MOTOCICLETAS   </v>
      </c>
      <c r="G2486" t="str">
        <f>T("De menos de 125,01 CENTIMETROS CUBICOS            ")</f>
        <v xml:space="preserve">De menos de 125,01 CENTIMETROS CUBICOS            </v>
      </c>
      <c r="H2486" t="str">
        <f>T("GASOLINA                                          ")</f>
        <v xml:space="preserve">GASOLINA                                          </v>
      </c>
      <c r="I2486">
        <v>13</v>
      </c>
    </row>
    <row r="2487" spans="1:9">
      <c r="A2487" t="str">
        <f>T("2018")</f>
        <v>2018</v>
      </c>
      <c r="B2487" t="str">
        <f>T("Entidad sin personalidad jurídica (art. 35.4 LGT) ")</f>
        <v xml:space="preserve">Entidad sin personalidad jurídica (art. 35.4 LGT) </v>
      </c>
      <c r="C2487" t="str">
        <f>T("CENTRO              ")</f>
        <v xml:space="preserve">CENTRO              </v>
      </c>
      <c r="D2487" t="str">
        <f>T("UNIVERSIDAD         ")</f>
        <v xml:space="preserve">UNIVERSIDAD         </v>
      </c>
      <c r="E2487" t="str">
        <f>T("MT ")</f>
        <v xml:space="preserve">MT </v>
      </c>
      <c r="F2487" t="str">
        <f>T("MOTOCICLETAS   ")</f>
        <v xml:space="preserve">MOTOCICLETAS   </v>
      </c>
      <c r="G2487" t="str">
        <f>T("De 125,01 a 250 CENTIMETROS CUBICOS               ")</f>
        <v xml:space="preserve">De 125,01 a 250 CENTIMETROS CUBICOS               </v>
      </c>
      <c r="H2487" t="str">
        <f>T("GASOLINA                                          ")</f>
        <v xml:space="preserve">GASOLINA                                          </v>
      </c>
      <c r="I2487">
        <v>8</v>
      </c>
    </row>
    <row r="2488" spans="1:9">
      <c r="A2488" t="str">
        <f>T("2018")</f>
        <v>2018</v>
      </c>
      <c r="B2488" t="str">
        <f>T("Entidad sin personalidad jurídica (art. 35.4 LGT) ")</f>
        <v xml:space="preserve">Entidad sin personalidad jurídica (art. 35.4 LGT) </v>
      </c>
      <c r="C2488" t="str">
        <f>T("CENTRO              ")</f>
        <v xml:space="preserve">CENTRO              </v>
      </c>
      <c r="D2488" t="str">
        <f>T("UNIVERSIDAD         ")</f>
        <v xml:space="preserve">UNIVERSIDAD         </v>
      </c>
      <c r="E2488" t="str">
        <f>T("MT ")</f>
        <v xml:space="preserve">MT </v>
      </c>
      <c r="F2488" t="str">
        <f>T("MOTOCICLETAS   ")</f>
        <v xml:space="preserve">MOTOCICLETAS   </v>
      </c>
      <c r="G2488" t="str">
        <f>T("De 250,01 a 500 CENTIMETROS CUBICOS               ")</f>
        <v xml:space="preserve">De 250,01 a 500 CENTIMETROS CUBICOS               </v>
      </c>
      <c r="H2488" t="str">
        <f>T("GASOLINA                                          ")</f>
        <v xml:space="preserve">GASOLINA                                          </v>
      </c>
      <c r="I2488">
        <v>4</v>
      </c>
    </row>
    <row r="2489" spans="1:9">
      <c r="A2489" t="str">
        <f>T("2018")</f>
        <v>2018</v>
      </c>
      <c r="B2489" t="str">
        <f>T("Entidad sin personalidad jurídica (art. 35.4 LGT) ")</f>
        <v xml:space="preserve">Entidad sin personalidad jurídica (art. 35.4 LGT) </v>
      </c>
      <c r="C2489" t="str">
        <f>T("CENTRO              ")</f>
        <v xml:space="preserve">CENTRO              </v>
      </c>
      <c r="D2489" t="str">
        <f>T("UNIVERSIDAD         ")</f>
        <v xml:space="preserve">UNIVERSIDAD         </v>
      </c>
      <c r="E2489" t="str">
        <f>T("MT ")</f>
        <v xml:space="preserve">MT </v>
      </c>
      <c r="F2489" t="str">
        <f>T("MOTOCICLETAS   ")</f>
        <v xml:space="preserve">MOTOCICLETAS   </v>
      </c>
      <c r="G2489" t="str">
        <f>T("De 500,01 a 1.000 CENTIMETROS CUBICOS             ")</f>
        <v xml:space="preserve">De 500,01 a 1.000 CENTIMETROS CUBICOS             </v>
      </c>
      <c r="H2489" t="str">
        <f>T("GASOLINA                                          ")</f>
        <v xml:space="preserve">GASOLINA                                          </v>
      </c>
      <c r="I2489">
        <v>1</v>
      </c>
    </row>
    <row r="2490" spans="1:9">
      <c r="A2490" t="str">
        <f>T("2018")</f>
        <v>2018</v>
      </c>
      <c r="B2490" t="str">
        <f>T("Entidad sin personalidad jurídica (art. 35.4 LGT) ")</f>
        <v xml:space="preserve">Entidad sin personalidad jurídica (art. 35.4 LGT) </v>
      </c>
      <c r="C2490" t="str">
        <f>T("CENTRO              ")</f>
        <v xml:space="preserve">CENTRO              </v>
      </c>
      <c r="D2490" t="str">
        <f>T("UNIVERSIDAD         ")</f>
        <v xml:space="preserve">UNIVERSIDAD         </v>
      </c>
      <c r="E2490" t="str">
        <f>T("MT ")</f>
        <v xml:space="preserve">MT </v>
      </c>
      <c r="F2490" t="str">
        <f>T("MOTOCICLETAS   ")</f>
        <v xml:space="preserve">MOTOCICLETAS   </v>
      </c>
      <c r="G2490" t="str">
        <f>T("De 1.000,01 CENTIMETROS CUBICOS en adelante       ")</f>
        <v xml:space="preserve">De 1.000,01 CENTIMETROS CUBICOS en adelante       </v>
      </c>
      <c r="H2490" t="str">
        <f>T("GASOLINA                                          ")</f>
        <v xml:space="preserve">GASOLINA                                          </v>
      </c>
      <c r="I2490">
        <v>1</v>
      </c>
    </row>
    <row r="2491" spans="1:9">
      <c r="A2491" t="str">
        <f>T("2018")</f>
        <v>2018</v>
      </c>
      <c r="B2491" t="str">
        <f>T("Entidad sin personalidad jurídica (art. 35.4 LGT) ")</f>
        <v xml:space="preserve">Entidad sin personalidad jurídica (art. 35.4 LGT) </v>
      </c>
      <c r="C2491" t="str">
        <f>T("CENTRO              ")</f>
        <v xml:space="preserve">CENTRO              </v>
      </c>
      <c r="D2491" t="str">
        <f>T("SOL                 ")</f>
        <v xml:space="preserve">SOL                 </v>
      </c>
      <c r="E2491" t="str">
        <f>T("MT ")</f>
        <v xml:space="preserve">MT </v>
      </c>
      <c r="F2491" t="str">
        <f>T("MOTOCICLETAS   ")</f>
        <v xml:space="preserve">MOTOCICLETAS   </v>
      </c>
      <c r="G2491" t="str">
        <f>T("De menos de 125,01 CENTIMETROS CUBICOS            ")</f>
        <v xml:space="preserve">De menos de 125,01 CENTIMETROS CUBICOS            </v>
      </c>
      <c r="H2491" t="str">
        <f>T("GASOLINA                                          ")</f>
        <v xml:space="preserve">GASOLINA                                          </v>
      </c>
      <c r="I2491">
        <v>1</v>
      </c>
    </row>
    <row r="2492" spans="1:9">
      <c r="A2492" t="str">
        <f>T("2018")</f>
        <v>2018</v>
      </c>
      <c r="B2492" t="str">
        <f>T("FISICO                                            ")</f>
        <v xml:space="preserve">FISICO                                            </v>
      </c>
      <c r="C2492" t="str">
        <f>T("CENTRO              ")</f>
        <v xml:space="preserve">CENTRO              </v>
      </c>
      <c r="D2492" t="str">
        <f>T("SIN BARRIO          ")</f>
        <v xml:space="preserve">SIN BARRIO          </v>
      </c>
      <c r="E2492" t="str">
        <f>T("MT ")</f>
        <v xml:space="preserve">MT </v>
      </c>
      <c r="F2492" t="str">
        <f>T("MOTOCICLETAS   ")</f>
        <v xml:space="preserve">MOTOCICLETAS   </v>
      </c>
      <c r="G2492" t="str">
        <f>T("De menos de 125,01 CENTIMETROS CUBICOS            ")</f>
        <v xml:space="preserve">De menos de 125,01 CENTIMETROS CUBICOS            </v>
      </c>
      <c r="H2492" t="str">
        <f>T("GASOLINA                                          ")</f>
        <v xml:space="preserve">GASOLINA                                          </v>
      </c>
      <c r="I2492">
        <v>3</v>
      </c>
    </row>
    <row r="2493" spans="1:9">
      <c r="A2493" t="str">
        <f>T("2018")</f>
        <v>2018</v>
      </c>
      <c r="B2493" t="str">
        <f>T("FISICO                                            ")</f>
        <v xml:space="preserve">FISICO                                            </v>
      </c>
      <c r="C2493" t="str">
        <f>T("CENTRO              ")</f>
        <v xml:space="preserve">CENTRO              </v>
      </c>
      <c r="D2493" t="str">
        <f>T("PALACIO             ")</f>
        <v xml:space="preserve">PALACIO             </v>
      </c>
      <c r="E2493" t="str">
        <f>T("MT ")</f>
        <v xml:space="preserve">MT </v>
      </c>
      <c r="F2493" t="str">
        <f>T("MOTOCICLETAS   ")</f>
        <v xml:space="preserve">MOTOCICLETAS   </v>
      </c>
      <c r="G2493" t="str">
        <f>T("De menos de 125,01 CENTIMETROS CUBICOS            ")</f>
        <v xml:space="preserve">De menos de 125,01 CENTIMETROS CUBICOS            </v>
      </c>
      <c r="H2493" t="str">
        <f>T("GASOLINA                                          ")</f>
        <v xml:space="preserve">GASOLINA                                          </v>
      </c>
      <c r="I2493">
        <v>731</v>
      </c>
    </row>
    <row r="2494" spans="1:9">
      <c r="A2494" t="str">
        <f>T("2018")</f>
        <v>2018</v>
      </c>
      <c r="B2494" t="str">
        <f>T("FISICO                                            ")</f>
        <v xml:space="preserve">FISICO                                            </v>
      </c>
      <c r="C2494" t="str">
        <f>T("CENTRO              ")</f>
        <v xml:space="preserve">CENTRO              </v>
      </c>
      <c r="D2494" t="str">
        <f>T("PALACIO             ")</f>
        <v xml:space="preserve">PALACIO             </v>
      </c>
      <c r="E2494" t="str">
        <f>T("MT ")</f>
        <v xml:space="preserve">MT </v>
      </c>
      <c r="F2494" t="str">
        <f>T("MOTOCICLETAS   ")</f>
        <v xml:space="preserve">MOTOCICLETAS   </v>
      </c>
      <c r="G2494" t="str">
        <f>T("De 125,01 a 250 CENTIMETROS CUBICOS               ")</f>
        <v xml:space="preserve">De 125,01 a 250 CENTIMETROS CUBICOS               </v>
      </c>
      <c r="H2494" t="str">
        <f>T("GASOLINA                                          ")</f>
        <v xml:space="preserve">GASOLINA                                          </v>
      </c>
      <c r="I2494">
        <v>439</v>
      </c>
    </row>
    <row r="2495" spans="1:9">
      <c r="A2495" t="str">
        <f>T("2018")</f>
        <v>2018</v>
      </c>
      <c r="B2495" t="str">
        <f>T("FISICO                                            ")</f>
        <v xml:space="preserve">FISICO                                            </v>
      </c>
      <c r="C2495" t="str">
        <f>T("CENTRO              ")</f>
        <v xml:space="preserve">CENTRO              </v>
      </c>
      <c r="D2495" t="str">
        <f>T("PALACIO             ")</f>
        <v xml:space="preserve">PALACIO             </v>
      </c>
      <c r="E2495" t="str">
        <f>T("MT ")</f>
        <v xml:space="preserve">MT </v>
      </c>
      <c r="F2495" t="str">
        <f>T("MOTOCICLETAS   ")</f>
        <v xml:space="preserve">MOTOCICLETAS   </v>
      </c>
      <c r="G2495" t="str">
        <f>T("De 250,01 a 500 CENTIMETROS CUBICOS               ")</f>
        <v xml:space="preserve">De 250,01 a 500 CENTIMETROS CUBICOS               </v>
      </c>
      <c r="H2495" t="str">
        <f>T("GASOLINA                                          ")</f>
        <v xml:space="preserve">GASOLINA                                          </v>
      </c>
      <c r="I2495">
        <v>156</v>
      </c>
    </row>
    <row r="2496" spans="1:9">
      <c r="A2496" t="str">
        <f>T("2018")</f>
        <v>2018</v>
      </c>
      <c r="B2496" t="str">
        <f>T("FISICO                                            ")</f>
        <v xml:space="preserve">FISICO                                            </v>
      </c>
      <c r="C2496" t="str">
        <f>T("CENTRO              ")</f>
        <v xml:space="preserve">CENTRO              </v>
      </c>
      <c r="D2496" t="str">
        <f>T("PALACIO             ")</f>
        <v xml:space="preserve">PALACIO             </v>
      </c>
      <c r="E2496" t="str">
        <f>T("MT ")</f>
        <v xml:space="preserve">MT </v>
      </c>
      <c r="F2496" t="str">
        <f>T("MOTOCICLETAS   ")</f>
        <v xml:space="preserve">MOTOCICLETAS   </v>
      </c>
      <c r="G2496" t="str">
        <f>T("De 500,01 a 1.000 CENTIMETROS CUBICOS             ")</f>
        <v xml:space="preserve">De 500,01 a 1.000 CENTIMETROS CUBICOS             </v>
      </c>
      <c r="H2496" t="str">
        <f>T("GASOLINA                                          ")</f>
        <v xml:space="preserve">GASOLINA                                          </v>
      </c>
      <c r="I2496">
        <v>324</v>
      </c>
    </row>
    <row r="2497" spans="1:9">
      <c r="A2497" t="str">
        <f>T("2018")</f>
        <v>2018</v>
      </c>
      <c r="B2497" t="str">
        <f>T("FISICO                                            ")</f>
        <v xml:space="preserve">FISICO                                            </v>
      </c>
      <c r="C2497" t="str">
        <f>T("CENTRO              ")</f>
        <v xml:space="preserve">CENTRO              </v>
      </c>
      <c r="D2497" t="str">
        <f>T("PALACIO             ")</f>
        <v xml:space="preserve">PALACIO             </v>
      </c>
      <c r="E2497" t="str">
        <f>T("MT ")</f>
        <v xml:space="preserve">MT </v>
      </c>
      <c r="F2497" t="str">
        <f>T("MOTOCICLETAS   ")</f>
        <v xml:space="preserve">MOTOCICLETAS   </v>
      </c>
      <c r="G2497" t="str">
        <f>T("De 1.000,01 CENTIMETROS CUBICOS en adelante       ")</f>
        <v xml:space="preserve">De 1.000,01 CENTIMETROS CUBICOS en adelante       </v>
      </c>
      <c r="H2497" t="str">
        <f>T("GASOLINA                                          ")</f>
        <v xml:space="preserve">GASOLINA                                          </v>
      </c>
      <c r="I2497">
        <v>151</v>
      </c>
    </row>
    <row r="2498" spans="1:9">
      <c r="A2498" t="str">
        <f>T("2018")</f>
        <v>2018</v>
      </c>
      <c r="B2498" t="str">
        <f>T("FISICO                                            ")</f>
        <v xml:space="preserve">FISICO                                            </v>
      </c>
      <c r="C2498" t="str">
        <f>T("CENTRO              ")</f>
        <v xml:space="preserve">CENTRO              </v>
      </c>
      <c r="D2498" t="str">
        <f>T("EMBAJADORES         ")</f>
        <v xml:space="preserve">EMBAJADORES         </v>
      </c>
      <c r="E2498" t="str">
        <f>T("MT ")</f>
        <v xml:space="preserve">MT </v>
      </c>
      <c r="F2498" t="str">
        <f>T("MOTOCICLETAS   ")</f>
        <v xml:space="preserve">MOTOCICLETAS   </v>
      </c>
      <c r="G2498" t="str">
        <f>T("De menos de 125,01 CENTIMETROS CUBICOS            ")</f>
        <v xml:space="preserve">De menos de 125,01 CENTIMETROS CUBICOS            </v>
      </c>
      <c r="H2498" t="str">
        <f>T("GASOLINA                                          ")</f>
        <v xml:space="preserve">GASOLINA                                          </v>
      </c>
      <c r="I2498">
        <v>960</v>
      </c>
    </row>
    <row r="2499" spans="1:9">
      <c r="A2499" t="str">
        <f>T("2018")</f>
        <v>2018</v>
      </c>
      <c r="B2499" t="str">
        <f>T("FISICO                                            ")</f>
        <v xml:space="preserve">FISICO                                            </v>
      </c>
      <c r="C2499" t="str">
        <f>T("CENTRO              ")</f>
        <v xml:space="preserve">CENTRO              </v>
      </c>
      <c r="D2499" t="str">
        <f>T("EMBAJADORES         ")</f>
        <v xml:space="preserve">EMBAJADORES         </v>
      </c>
      <c r="E2499" t="str">
        <f>T("MT ")</f>
        <v xml:space="preserve">MT </v>
      </c>
      <c r="F2499" t="str">
        <f>T("MOTOCICLETAS   ")</f>
        <v xml:space="preserve">MOTOCICLETAS   </v>
      </c>
      <c r="G2499" t="str">
        <f>T("De 125,01 a 250 CENTIMETROS CUBICOS               ")</f>
        <v xml:space="preserve">De 125,01 a 250 CENTIMETROS CUBICOS               </v>
      </c>
      <c r="H2499" t="str">
        <f>T("GASOLINA                                          ")</f>
        <v xml:space="preserve">GASOLINA                                          </v>
      </c>
      <c r="I2499">
        <v>274</v>
      </c>
    </row>
    <row r="2500" spans="1:9">
      <c r="A2500" t="str">
        <f>T("2018")</f>
        <v>2018</v>
      </c>
      <c r="B2500" t="str">
        <f>T("FISICO                                            ")</f>
        <v xml:space="preserve">FISICO                                            </v>
      </c>
      <c r="C2500" t="str">
        <f>T("CENTRO              ")</f>
        <v xml:space="preserve">CENTRO              </v>
      </c>
      <c r="D2500" t="str">
        <f>T("EMBAJADORES         ")</f>
        <v xml:space="preserve">EMBAJADORES         </v>
      </c>
      <c r="E2500" t="str">
        <f>T("MT ")</f>
        <v xml:space="preserve">MT </v>
      </c>
      <c r="F2500" t="str">
        <f>T("MOTOCICLETAS   ")</f>
        <v xml:space="preserve">MOTOCICLETAS   </v>
      </c>
      <c r="G2500" t="str">
        <f>T("De 250,01 a 500 CENTIMETROS CUBICOS               ")</f>
        <v xml:space="preserve">De 250,01 a 500 CENTIMETROS CUBICOS               </v>
      </c>
      <c r="H2500" t="str">
        <f>T("GASOLINA                                          ")</f>
        <v xml:space="preserve">GASOLINA                                          </v>
      </c>
      <c r="I2500">
        <v>175</v>
      </c>
    </row>
    <row r="2501" spans="1:9">
      <c r="A2501" t="str">
        <f>T("2018")</f>
        <v>2018</v>
      </c>
      <c r="B2501" t="str">
        <f>T("FISICO                                            ")</f>
        <v xml:space="preserve">FISICO                                            </v>
      </c>
      <c r="C2501" t="str">
        <f>T("CENTRO              ")</f>
        <v xml:space="preserve">CENTRO              </v>
      </c>
      <c r="D2501" t="str">
        <f>T("EMBAJADORES         ")</f>
        <v xml:space="preserve">EMBAJADORES         </v>
      </c>
      <c r="E2501" t="str">
        <f>T("MT ")</f>
        <v xml:space="preserve">MT </v>
      </c>
      <c r="F2501" t="str">
        <f>T("MOTOCICLETAS   ")</f>
        <v xml:space="preserve">MOTOCICLETAS   </v>
      </c>
      <c r="G2501" t="str">
        <f>T("De 500,01 a 1.000 CENTIMETROS CUBICOS             ")</f>
        <v xml:space="preserve">De 500,01 a 1.000 CENTIMETROS CUBICOS             </v>
      </c>
      <c r="H2501" t="str">
        <f>T("GASOLINA                                          ")</f>
        <v xml:space="preserve">GASOLINA                                          </v>
      </c>
      <c r="I2501">
        <v>417</v>
      </c>
    </row>
    <row r="2502" spans="1:9">
      <c r="A2502" t="str">
        <f>T("2018")</f>
        <v>2018</v>
      </c>
      <c r="B2502" t="str">
        <f>T("FISICO                                            ")</f>
        <v xml:space="preserve">FISICO                                            </v>
      </c>
      <c r="C2502" t="str">
        <f>T("CENTRO              ")</f>
        <v xml:space="preserve">CENTRO              </v>
      </c>
      <c r="D2502" t="str">
        <f>T("EMBAJADORES         ")</f>
        <v xml:space="preserve">EMBAJADORES         </v>
      </c>
      <c r="E2502" t="str">
        <f>T("MT ")</f>
        <v xml:space="preserve">MT </v>
      </c>
      <c r="F2502" t="str">
        <f>T("MOTOCICLETAS   ")</f>
        <v xml:space="preserve">MOTOCICLETAS   </v>
      </c>
      <c r="G2502" t="str">
        <f>T("De 1.000,01 CENTIMETROS CUBICOS en adelante       ")</f>
        <v xml:space="preserve">De 1.000,01 CENTIMETROS CUBICOS en adelante       </v>
      </c>
      <c r="H2502" t="str">
        <f>T("GASOLINA                                          ")</f>
        <v xml:space="preserve">GASOLINA                                          </v>
      </c>
      <c r="I2502">
        <v>73</v>
      </c>
    </row>
    <row r="2503" spans="1:9">
      <c r="A2503" t="str">
        <f>T("2018")</f>
        <v>2018</v>
      </c>
      <c r="B2503" t="str">
        <f>T("FISICO                                            ")</f>
        <v xml:space="preserve">FISICO                                            </v>
      </c>
      <c r="C2503" t="str">
        <f>T("CENTRO              ")</f>
        <v xml:space="preserve">CENTRO              </v>
      </c>
      <c r="D2503" t="str">
        <f>T("CORTES              ")</f>
        <v xml:space="preserve">CORTES              </v>
      </c>
      <c r="E2503" t="str">
        <f>T("MT ")</f>
        <v xml:space="preserve">MT </v>
      </c>
      <c r="F2503" t="str">
        <f>T("MOTOCICLETAS   ")</f>
        <v xml:space="preserve">MOTOCICLETAS   </v>
      </c>
      <c r="G2503" t="str">
        <f>T("De menos de 125,01 CENTIMETROS CUBICOS            ")</f>
        <v xml:space="preserve">De menos de 125,01 CENTIMETROS CUBICOS            </v>
      </c>
      <c r="H2503" t="str">
        <f>T("GASOLINA                                          ")</f>
        <v xml:space="preserve">GASOLINA                                          </v>
      </c>
      <c r="I2503">
        <v>350</v>
      </c>
    </row>
    <row r="2504" spans="1:9">
      <c r="A2504" t="str">
        <f>T("2018")</f>
        <v>2018</v>
      </c>
      <c r="B2504" t="str">
        <f>T("FISICO                                            ")</f>
        <v xml:space="preserve">FISICO                                            </v>
      </c>
      <c r="C2504" t="str">
        <f>T("CENTRO              ")</f>
        <v xml:space="preserve">CENTRO              </v>
      </c>
      <c r="D2504" t="str">
        <f>T("CORTES              ")</f>
        <v xml:space="preserve">CORTES              </v>
      </c>
      <c r="E2504" t="str">
        <f>T("MT ")</f>
        <v xml:space="preserve">MT </v>
      </c>
      <c r="F2504" t="str">
        <f>T("MOTOCICLETAS   ")</f>
        <v xml:space="preserve">MOTOCICLETAS   </v>
      </c>
      <c r="G2504" t="str">
        <f>T("De 125,01 a 250 CENTIMETROS CUBICOS               ")</f>
        <v xml:space="preserve">De 125,01 a 250 CENTIMETROS CUBICOS               </v>
      </c>
      <c r="H2504" t="str">
        <f>T("GASOLINA                                          ")</f>
        <v xml:space="preserve">GASOLINA                                          </v>
      </c>
      <c r="I2504">
        <v>120</v>
      </c>
    </row>
    <row r="2505" spans="1:9">
      <c r="A2505" t="str">
        <f>T("2018")</f>
        <v>2018</v>
      </c>
      <c r="B2505" t="str">
        <f>T("FISICO                                            ")</f>
        <v xml:space="preserve">FISICO                                            </v>
      </c>
      <c r="C2505" t="str">
        <f>T("CENTRO              ")</f>
        <v xml:space="preserve">CENTRO              </v>
      </c>
      <c r="D2505" t="str">
        <f>T("CORTES              ")</f>
        <v xml:space="preserve">CORTES              </v>
      </c>
      <c r="E2505" t="str">
        <f>T("MT ")</f>
        <v xml:space="preserve">MT </v>
      </c>
      <c r="F2505" t="str">
        <f>T("MOTOCICLETAS   ")</f>
        <v xml:space="preserve">MOTOCICLETAS   </v>
      </c>
      <c r="G2505" t="str">
        <f>T("De 250,01 a 500 CENTIMETROS CUBICOS               ")</f>
        <v xml:space="preserve">De 250,01 a 500 CENTIMETROS CUBICOS               </v>
      </c>
      <c r="H2505" t="str">
        <f>T("GASOLINA                                          ")</f>
        <v xml:space="preserve">GASOLINA                                          </v>
      </c>
      <c r="I2505">
        <v>68</v>
      </c>
    </row>
    <row r="2506" spans="1:9">
      <c r="A2506" t="str">
        <f>T("2018")</f>
        <v>2018</v>
      </c>
      <c r="B2506" t="str">
        <f>T("FISICO                                            ")</f>
        <v xml:space="preserve">FISICO                                            </v>
      </c>
      <c r="C2506" t="str">
        <f>T("CENTRO              ")</f>
        <v xml:space="preserve">CENTRO              </v>
      </c>
      <c r="D2506" t="str">
        <f>T("CORTES              ")</f>
        <v xml:space="preserve">CORTES              </v>
      </c>
      <c r="E2506" t="str">
        <f>T("MT ")</f>
        <v xml:space="preserve">MT </v>
      </c>
      <c r="F2506" t="str">
        <f>T("MOTOCICLETAS   ")</f>
        <v xml:space="preserve">MOTOCICLETAS   </v>
      </c>
      <c r="G2506" t="str">
        <f>T("De 500,01 a 1.000 CENTIMETROS CUBICOS             ")</f>
        <v xml:space="preserve">De 500,01 a 1.000 CENTIMETROS CUBICOS             </v>
      </c>
      <c r="H2506" t="str">
        <f>T("GASOLINA                                          ")</f>
        <v xml:space="preserve">GASOLINA                                          </v>
      </c>
      <c r="I2506">
        <v>157</v>
      </c>
    </row>
    <row r="2507" spans="1:9">
      <c r="A2507" t="str">
        <f>T("2018")</f>
        <v>2018</v>
      </c>
      <c r="B2507" t="str">
        <f>T("FISICO                                            ")</f>
        <v xml:space="preserve">FISICO                                            </v>
      </c>
      <c r="C2507" t="str">
        <f>T("CENTRO              ")</f>
        <v xml:space="preserve">CENTRO              </v>
      </c>
      <c r="D2507" t="str">
        <f>T("CORTES              ")</f>
        <v xml:space="preserve">CORTES              </v>
      </c>
      <c r="E2507" t="str">
        <f>T("MT ")</f>
        <v xml:space="preserve">MT </v>
      </c>
      <c r="F2507" t="str">
        <f>T("MOTOCICLETAS   ")</f>
        <v xml:space="preserve">MOTOCICLETAS   </v>
      </c>
      <c r="G2507" t="str">
        <f>T("De 1.000,01 CENTIMETROS CUBICOS en adelante       ")</f>
        <v xml:space="preserve">De 1.000,01 CENTIMETROS CUBICOS en adelante       </v>
      </c>
      <c r="H2507" t="str">
        <f>T("GASOLINA                                          ")</f>
        <v xml:space="preserve">GASOLINA                                          </v>
      </c>
      <c r="I2507">
        <v>50</v>
      </c>
    </row>
    <row r="2508" spans="1:9">
      <c r="A2508" t="str">
        <f>T("2018")</f>
        <v>2018</v>
      </c>
      <c r="B2508" t="str">
        <f>T("FISICO                                            ")</f>
        <v xml:space="preserve">FISICO                                            </v>
      </c>
      <c r="C2508" t="str">
        <f>T("CENTRO              ")</f>
        <v xml:space="preserve">CENTRO              </v>
      </c>
      <c r="D2508" t="str">
        <f>T("JUSTICIA            ")</f>
        <v xml:space="preserve">JUSTICIA            </v>
      </c>
      <c r="E2508" t="str">
        <f>T("MT ")</f>
        <v xml:space="preserve">MT </v>
      </c>
      <c r="F2508" t="str">
        <f>T("MOTOCICLETAS   ")</f>
        <v xml:space="preserve">MOTOCICLETAS   </v>
      </c>
      <c r="G2508" t="str">
        <f>T("De menos de 125,01 CENTIMETROS CUBICOS            ")</f>
        <v xml:space="preserve">De menos de 125,01 CENTIMETROS CUBICOS            </v>
      </c>
      <c r="H2508" t="str">
        <f>T("GASOLINA                                          ")</f>
        <v xml:space="preserve">GASOLINA                                          </v>
      </c>
      <c r="I2508">
        <v>508</v>
      </c>
    </row>
    <row r="2509" spans="1:9">
      <c r="A2509" t="str">
        <f>T("2018")</f>
        <v>2018</v>
      </c>
      <c r="B2509" t="str">
        <f>T("FISICO                                            ")</f>
        <v xml:space="preserve">FISICO                                            </v>
      </c>
      <c r="C2509" t="str">
        <f>T("CENTRO              ")</f>
        <v xml:space="preserve">CENTRO              </v>
      </c>
      <c r="D2509" t="str">
        <f>T("JUSTICIA            ")</f>
        <v xml:space="preserve">JUSTICIA            </v>
      </c>
      <c r="E2509" t="str">
        <f>T("MT ")</f>
        <v xml:space="preserve">MT </v>
      </c>
      <c r="F2509" t="str">
        <f>T("MOTOCICLETAS   ")</f>
        <v xml:space="preserve">MOTOCICLETAS   </v>
      </c>
      <c r="G2509" t="str">
        <f>T("De 125,01 a 250 CENTIMETROS CUBICOS               ")</f>
        <v xml:space="preserve">De 125,01 a 250 CENTIMETROS CUBICOS               </v>
      </c>
      <c r="H2509" t="str">
        <f>T("GASOLINA                                          ")</f>
        <v xml:space="preserve">GASOLINA                                          </v>
      </c>
      <c r="I2509">
        <v>173</v>
      </c>
    </row>
    <row r="2510" spans="1:9">
      <c r="A2510" t="str">
        <f>T("2018")</f>
        <v>2018</v>
      </c>
      <c r="B2510" t="str">
        <f>T("FISICO                                            ")</f>
        <v xml:space="preserve">FISICO                                            </v>
      </c>
      <c r="C2510" t="str">
        <f>T("CENTRO              ")</f>
        <v xml:space="preserve">CENTRO              </v>
      </c>
      <c r="D2510" t="str">
        <f>T("JUSTICIA            ")</f>
        <v xml:space="preserve">JUSTICIA            </v>
      </c>
      <c r="E2510" t="str">
        <f>T("MT ")</f>
        <v xml:space="preserve">MT </v>
      </c>
      <c r="F2510" t="str">
        <f>T("MOTOCICLETAS   ")</f>
        <v xml:space="preserve">MOTOCICLETAS   </v>
      </c>
      <c r="G2510" t="str">
        <f>T("De 250,01 a 500 CENTIMETROS CUBICOS               ")</f>
        <v xml:space="preserve">De 250,01 a 500 CENTIMETROS CUBICOS               </v>
      </c>
      <c r="H2510" t="str">
        <f>T("GASOLINA                                          ")</f>
        <v xml:space="preserve">GASOLINA                                          </v>
      </c>
      <c r="I2510">
        <v>107</v>
      </c>
    </row>
    <row r="2511" spans="1:9">
      <c r="A2511" t="str">
        <f>T("2018")</f>
        <v>2018</v>
      </c>
      <c r="B2511" t="str">
        <f>T("FISICO                                            ")</f>
        <v xml:space="preserve">FISICO                                            </v>
      </c>
      <c r="C2511" t="str">
        <f>T("CENTRO              ")</f>
        <v xml:space="preserve">CENTRO              </v>
      </c>
      <c r="D2511" t="str">
        <f>T("JUSTICIA            ")</f>
        <v xml:space="preserve">JUSTICIA            </v>
      </c>
      <c r="E2511" t="str">
        <f>T("MT ")</f>
        <v xml:space="preserve">MT </v>
      </c>
      <c r="F2511" t="str">
        <f>T("MOTOCICLETAS   ")</f>
        <v xml:space="preserve">MOTOCICLETAS   </v>
      </c>
      <c r="G2511" t="str">
        <f>T("De 500,01 a 1.000 CENTIMETROS CUBICOS             ")</f>
        <v xml:space="preserve">De 500,01 a 1.000 CENTIMETROS CUBICOS             </v>
      </c>
      <c r="H2511" t="str">
        <f>T("GASOLINA                                          ")</f>
        <v xml:space="preserve">GASOLINA                                          </v>
      </c>
      <c r="I2511">
        <v>206</v>
      </c>
    </row>
    <row r="2512" spans="1:9">
      <c r="A2512" t="str">
        <f>T("2018")</f>
        <v>2018</v>
      </c>
      <c r="B2512" t="str">
        <f>T("FISICO                                            ")</f>
        <v xml:space="preserve">FISICO                                            </v>
      </c>
      <c r="C2512" t="str">
        <f>T("CENTRO              ")</f>
        <v xml:space="preserve">CENTRO              </v>
      </c>
      <c r="D2512" t="str">
        <f>T("JUSTICIA            ")</f>
        <v xml:space="preserve">JUSTICIA            </v>
      </c>
      <c r="E2512" t="str">
        <f>T("MT ")</f>
        <v xml:space="preserve">MT </v>
      </c>
      <c r="F2512" t="str">
        <f>T("MOTOCICLETAS   ")</f>
        <v xml:space="preserve">MOTOCICLETAS   </v>
      </c>
      <c r="G2512" t="str">
        <f>T("De 1.000,01 CENTIMETROS CUBICOS en adelante       ")</f>
        <v xml:space="preserve">De 1.000,01 CENTIMETROS CUBICOS en adelante       </v>
      </c>
      <c r="H2512" t="str">
        <f>T("GASOLINA                                          ")</f>
        <v xml:space="preserve">GASOLINA                                          </v>
      </c>
      <c r="I2512">
        <v>78</v>
      </c>
    </row>
    <row r="2513" spans="1:9">
      <c r="A2513" t="str">
        <f>T("2018")</f>
        <v>2018</v>
      </c>
      <c r="B2513" t="str">
        <f>T("FISICO                                            ")</f>
        <v xml:space="preserve">FISICO                                            </v>
      </c>
      <c r="C2513" t="str">
        <f>T("CENTRO              ")</f>
        <v xml:space="preserve">CENTRO              </v>
      </c>
      <c r="D2513" t="str">
        <f>T("UNIVERSIDAD         ")</f>
        <v xml:space="preserve">UNIVERSIDAD         </v>
      </c>
      <c r="E2513" t="str">
        <f>T("MT ")</f>
        <v xml:space="preserve">MT </v>
      </c>
      <c r="F2513" t="str">
        <f>T("MOTOCICLETAS   ")</f>
        <v xml:space="preserve">MOTOCICLETAS   </v>
      </c>
      <c r="G2513" t="str">
        <f>T("De menos de 125,01 CENTIMETROS CUBICOS            ")</f>
        <v xml:space="preserve">De menos de 125,01 CENTIMETROS CUBICOS            </v>
      </c>
      <c r="H2513" t="str">
        <f>T("GASOLINA                                          ")</f>
        <v xml:space="preserve">GASOLINA                                          </v>
      </c>
      <c r="I2513">
        <v>792</v>
      </c>
    </row>
    <row r="2514" spans="1:9">
      <c r="A2514" t="str">
        <f>T("2018")</f>
        <v>2018</v>
      </c>
      <c r="B2514" t="str">
        <f>T("FISICO                                            ")</f>
        <v xml:space="preserve">FISICO                                            </v>
      </c>
      <c r="C2514" t="str">
        <f>T("CENTRO              ")</f>
        <v xml:space="preserve">CENTRO              </v>
      </c>
      <c r="D2514" t="str">
        <f>T("UNIVERSIDAD         ")</f>
        <v xml:space="preserve">UNIVERSIDAD         </v>
      </c>
      <c r="E2514" t="str">
        <f>T("MT ")</f>
        <v xml:space="preserve">MT </v>
      </c>
      <c r="F2514" t="str">
        <f>T("MOTOCICLETAS   ")</f>
        <v xml:space="preserve">MOTOCICLETAS   </v>
      </c>
      <c r="G2514" t="str">
        <f>T("De 125,01 a 250 CENTIMETROS CUBICOS               ")</f>
        <v xml:space="preserve">De 125,01 a 250 CENTIMETROS CUBICOS               </v>
      </c>
      <c r="H2514" t="str">
        <f>T("GASOLINA                                          ")</f>
        <v xml:space="preserve">GASOLINA                                          </v>
      </c>
      <c r="I2514">
        <v>242</v>
      </c>
    </row>
    <row r="2515" spans="1:9">
      <c r="A2515" t="str">
        <f>T("2018")</f>
        <v>2018</v>
      </c>
      <c r="B2515" t="str">
        <f>T("FISICO                                            ")</f>
        <v xml:space="preserve">FISICO                                            </v>
      </c>
      <c r="C2515" t="str">
        <f>T("CENTRO              ")</f>
        <v xml:space="preserve">CENTRO              </v>
      </c>
      <c r="D2515" t="str">
        <f>T("UNIVERSIDAD         ")</f>
        <v xml:space="preserve">UNIVERSIDAD         </v>
      </c>
      <c r="E2515" t="str">
        <f>T("MT ")</f>
        <v xml:space="preserve">MT </v>
      </c>
      <c r="F2515" t="str">
        <f>T("MOTOCICLETAS   ")</f>
        <v xml:space="preserve">MOTOCICLETAS   </v>
      </c>
      <c r="G2515" t="str">
        <f>T("De 250,01 a 500 CENTIMETROS CUBICOS               ")</f>
        <v xml:space="preserve">De 250,01 a 500 CENTIMETROS CUBICOS               </v>
      </c>
      <c r="H2515" t="str">
        <f>T("GASOLINA                                          ")</f>
        <v xml:space="preserve">GASOLINA                                          </v>
      </c>
      <c r="I2515">
        <v>157</v>
      </c>
    </row>
    <row r="2516" spans="1:9">
      <c r="A2516" t="str">
        <f>T("2018")</f>
        <v>2018</v>
      </c>
      <c r="B2516" t="str">
        <f>T("FISICO                                            ")</f>
        <v xml:space="preserve">FISICO                                            </v>
      </c>
      <c r="C2516" t="str">
        <f>T("CENTRO              ")</f>
        <v xml:space="preserve">CENTRO              </v>
      </c>
      <c r="D2516" t="str">
        <f>T("UNIVERSIDAD         ")</f>
        <v xml:space="preserve">UNIVERSIDAD         </v>
      </c>
      <c r="E2516" t="str">
        <f>T("MT ")</f>
        <v xml:space="preserve">MT </v>
      </c>
      <c r="F2516" t="str">
        <f>T("MOTOCICLETAS   ")</f>
        <v xml:space="preserve">MOTOCICLETAS   </v>
      </c>
      <c r="G2516" t="str">
        <f>T("De 500,01 a 1.000 CENTIMETROS CUBICOS             ")</f>
        <v xml:space="preserve">De 500,01 a 1.000 CENTIMETROS CUBICOS             </v>
      </c>
      <c r="H2516" t="str">
        <f>T("GASOLINA                                          ")</f>
        <v xml:space="preserve">GASOLINA                                          </v>
      </c>
      <c r="I2516">
        <v>312</v>
      </c>
    </row>
    <row r="2517" spans="1:9">
      <c r="A2517" t="str">
        <f>T("2018")</f>
        <v>2018</v>
      </c>
      <c r="B2517" t="str">
        <f>T("FISICO                                            ")</f>
        <v xml:space="preserve">FISICO                                            </v>
      </c>
      <c r="C2517" t="str">
        <f>T("CENTRO              ")</f>
        <v xml:space="preserve">CENTRO              </v>
      </c>
      <c r="D2517" t="str">
        <f>T("UNIVERSIDAD         ")</f>
        <v xml:space="preserve">UNIVERSIDAD         </v>
      </c>
      <c r="E2517" t="str">
        <f>T("MT ")</f>
        <v xml:space="preserve">MT </v>
      </c>
      <c r="F2517" t="str">
        <f>T("MOTOCICLETAS   ")</f>
        <v xml:space="preserve">MOTOCICLETAS   </v>
      </c>
      <c r="G2517" t="str">
        <f>T("De 1.000,01 CENTIMETROS CUBICOS en adelante       ")</f>
        <v xml:space="preserve">De 1.000,01 CENTIMETROS CUBICOS en adelante       </v>
      </c>
      <c r="H2517" t="str">
        <f>T("GASOLINA                                          ")</f>
        <v xml:space="preserve">GASOLINA                                          </v>
      </c>
      <c r="I2517">
        <v>83</v>
      </c>
    </row>
    <row r="2518" spans="1:9">
      <c r="A2518" t="str">
        <f>T("2018")</f>
        <v>2018</v>
      </c>
      <c r="B2518" t="str">
        <f>T("FISICO                                            ")</f>
        <v xml:space="preserve">FISICO                                            </v>
      </c>
      <c r="C2518" t="str">
        <f>T("CENTRO              ")</f>
        <v xml:space="preserve">CENTRO              </v>
      </c>
      <c r="D2518" t="str">
        <f>T("SOL                 ")</f>
        <v xml:space="preserve">SOL                 </v>
      </c>
      <c r="E2518" t="str">
        <f>T("MT ")</f>
        <v xml:space="preserve">MT </v>
      </c>
      <c r="F2518" t="str">
        <f>T("MOTOCICLETAS   ")</f>
        <v xml:space="preserve">MOTOCICLETAS   </v>
      </c>
      <c r="G2518" t="str">
        <f>T("De menos de 125,01 CENTIMETROS CUBICOS            ")</f>
        <v xml:space="preserve">De menos de 125,01 CENTIMETROS CUBICOS            </v>
      </c>
      <c r="H2518" t="str">
        <f>T("GASOLINA                                          ")</f>
        <v xml:space="preserve">GASOLINA                                          </v>
      </c>
      <c r="I2518">
        <v>179</v>
      </c>
    </row>
    <row r="2519" spans="1:9">
      <c r="A2519" t="str">
        <f>T("2018")</f>
        <v>2018</v>
      </c>
      <c r="B2519" t="str">
        <f>T("FISICO                                            ")</f>
        <v xml:space="preserve">FISICO                                            </v>
      </c>
      <c r="C2519" t="str">
        <f>T("CENTRO              ")</f>
        <v xml:space="preserve">CENTRO              </v>
      </c>
      <c r="D2519" t="str">
        <f>T("SOL                 ")</f>
        <v xml:space="preserve">SOL                 </v>
      </c>
      <c r="E2519" t="str">
        <f>T("MT ")</f>
        <v xml:space="preserve">MT </v>
      </c>
      <c r="F2519" t="str">
        <f>T("MOTOCICLETAS   ")</f>
        <v xml:space="preserve">MOTOCICLETAS   </v>
      </c>
      <c r="G2519" t="str">
        <f>T("De 125,01 a 250 CENTIMETROS CUBICOS               ")</f>
        <v xml:space="preserve">De 125,01 a 250 CENTIMETROS CUBICOS               </v>
      </c>
      <c r="H2519" t="str">
        <f>T("GASOLINA                                          ")</f>
        <v xml:space="preserve">GASOLINA                                          </v>
      </c>
      <c r="I2519">
        <v>50</v>
      </c>
    </row>
    <row r="2520" spans="1:9">
      <c r="A2520" t="str">
        <f>T("2018")</f>
        <v>2018</v>
      </c>
      <c r="B2520" t="str">
        <f>T("FISICO                                            ")</f>
        <v xml:space="preserve">FISICO                                            </v>
      </c>
      <c r="C2520" t="str">
        <f>T("CENTRO              ")</f>
        <v xml:space="preserve">CENTRO              </v>
      </c>
      <c r="D2520" t="str">
        <f>T("SOL                 ")</f>
        <v xml:space="preserve">SOL                 </v>
      </c>
      <c r="E2520" t="str">
        <f>T("MT ")</f>
        <v xml:space="preserve">MT </v>
      </c>
      <c r="F2520" t="str">
        <f>T("MOTOCICLETAS   ")</f>
        <v xml:space="preserve">MOTOCICLETAS   </v>
      </c>
      <c r="G2520" t="str">
        <f>T("De 250,01 a 500 CENTIMETROS CUBICOS               ")</f>
        <v xml:space="preserve">De 250,01 a 500 CENTIMETROS CUBICOS               </v>
      </c>
      <c r="H2520" t="str">
        <f>T("GASOLINA                                          ")</f>
        <v xml:space="preserve">GASOLINA                                          </v>
      </c>
      <c r="I2520">
        <v>40</v>
      </c>
    </row>
    <row r="2521" spans="1:9">
      <c r="A2521" t="str">
        <f>T("2018")</f>
        <v>2018</v>
      </c>
      <c r="B2521" t="str">
        <f>T("FISICO                                            ")</f>
        <v xml:space="preserve">FISICO                                            </v>
      </c>
      <c r="C2521" t="str">
        <f>T("CENTRO              ")</f>
        <v xml:space="preserve">CENTRO              </v>
      </c>
      <c r="D2521" t="str">
        <f>T("SOL                 ")</f>
        <v xml:space="preserve">SOL                 </v>
      </c>
      <c r="E2521" t="str">
        <f>T("MT ")</f>
        <v xml:space="preserve">MT </v>
      </c>
      <c r="F2521" t="str">
        <f>T("MOTOCICLETAS   ")</f>
        <v xml:space="preserve">MOTOCICLETAS   </v>
      </c>
      <c r="G2521" t="str">
        <f>T("De 500,01 a 1.000 CENTIMETROS CUBICOS             ")</f>
        <v xml:space="preserve">De 500,01 a 1.000 CENTIMETROS CUBICOS             </v>
      </c>
      <c r="H2521" t="str">
        <f>T("GASOLINA                                          ")</f>
        <v xml:space="preserve">GASOLINA                                          </v>
      </c>
      <c r="I2521">
        <v>86</v>
      </c>
    </row>
    <row r="2522" spans="1:9">
      <c r="A2522" t="str">
        <f>T("2018")</f>
        <v>2018</v>
      </c>
      <c r="B2522" t="str">
        <f>T("FISICO                                            ")</f>
        <v xml:space="preserve">FISICO                                            </v>
      </c>
      <c r="C2522" t="str">
        <f>T("CENTRO              ")</f>
        <v xml:space="preserve">CENTRO              </v>
      </c>
      <c r="D2522" t="str">
        <f>T("SOL                 ")</f>
        <v xml:space="preserve">SOL                 </v>
      </c>
      <c r="E2522" t="str">
        <f>T("MT ")</f>
        <v xml:space="preserve">MT </v>
      </c>
      <c r="F2522" t="str">
        <f>T("MOTOCICLETAS   ")</f>
        <v xml:space="preserve">MOTOCICLETAS   </v>
      </c>
      <c r="G2522" t="str">
        <f>T("De 1.000,01 CENTIMETROS CUBICOS en adelante       ")</f>
        <v xml:space="preserve">De 1.000,01 CENTIMETROS CUBICOS en adelante       </v>
      </c>
      <c r="H2522" t="str">
        <f>T("GASOLINA                                          ")</f>
        <v xml:space="preserve">GASOLINA                                          </v>
      </c>
      <c r="I2522">
        <v>31</v>
      </c>
    </row>
    <row r="2523" spans="1:9">
      <c r="A2523" t="str">
        <f>T("2018")</f>
        <v>2018</v>
      </c>
      <c r="B2523" t="str">
        <f>T("JURIDICO                                          ")</f>
        <v xml:space="preserve">JURIDICO                                          </v>
      </c>
      <c r="C2523" t="str">
        <f>T("CENTRO              ")</f>
        <v xml:space="preserve">CENTRO              </v>
      </c>
      <c r="D2523" t="str">
        <f>T("SIN BARRIO          ")</f>
        <v xml:space="preserve">SIN BARRIO          </v>
      </c>
      <c r="E2523" t="str">
        <f>T("MT ")</f>
        <v xml:space="preserve">MT </v>
      </c>
      <c r="F2523" t="str">
        <f>T("MOTOCICLETAS   ")</f>
        <v xml:space="preserve">MOTOCICLETAS   </v>
      </c>
      <c r="G2523" t="str">
        <f>T("De 125,01 a 250 CENTIMETROS CUBICOS               ")</f>
        <v xml:space="preserve">De 125,01 a 250 CENTIMETROS CUBICOS               </v>
      </c>
      <c r="H2523" t="str">
        <f>T("GASOLINA                                          ")</f>
        <v xml:space="preserve">GASOLINA                                          </v>
      </c>
      <c r="I2523">
        <v>1</v>
      </c>
    </row>
    <row r="2524" spans="1:9">
      <c r="A2524" t="str">
        <f>T("2018")</f>
        <v>2018</v>
      </c>
      <c r="B2524" t="str">
        <f>T("JURIDICO                                          ")</f>
        <v xml:space="preserve">JURIDICO                                          </v>
      </c>
      <c r="C2524" t="str">
        <f>T("CENTRO              ")</f>
        <v xml:space="preserve">CENTRO              </v>
      </c>
      <c r="D2524" t="str">
        <f>T("PALACIO             ")</f>
        <v xml:space="preserve">PALACIO             </v>
      </c>
      <c r="E2524" t="str">
        <f>T("MT ")</f>
        <v xml:space="preserve">MT </v>
      </c>
      <c r="F2524" t="str">
        <f>T("MOTOCICLETAS   ")</f>
        <v xml:space="preserve">MOTOCICLETAS   </v>
      </c>
      <c r="G2524" t="str">
        <f>T("De menos de 125,01 CENTIMETROS CUBICOS            ")</f>
        <v xml:space="preserve">De menos de 125,01 CENTIMETROS CUBICOS            </v>
      </c>
      <c r="H2524" t="str">
        <f>T("GASOLINA                                          ")</f>
        <v xml:space="preserve">GASOLINA                                          </v>
      </c>
      <c r="I2524">
        <v>90</v>
      </c>
    </row>
    <row r="2525" spans="1:9">
      <c r="A2525" t="str">
        <f>T("2018")</f>
        <v>2018</v>
      </c>
      <c r="B2525" t="str">
        <f>T("JURIDICO                                          ")</f>
        <v xml:space="preserve">JURIDICO                                          </v>
      </c>
      <c r="C2525" t="str">
        <f>T("CENTRO              ")</f>
        <v xml:space="preserve">CENTRO              </v>
      </c>
      <c r="D2525" t="str">
        <f>T("PALACIO             ")</f>
        <v xml:space="preserve">PALACIO             </v>
      </c>
      <c r="E2525" t="str">
        <f>T("MT ")</f>
        <v xml:space="preserve">MT </v>
      </c>
      <c r="F2525" t="str">
        <f>T("MOTOCICLETAS   ")</f>
        <v xml:space="preserve">MOTOCICLETAS   </v>
      </c>
      <c r="G2525" t="str">
        <f>T("De 125,01 a 250 CENTIMETROS CUBICOS               ")</f>
        <v xml:space="preserve">De 125,01 a 250 CENTIMETROS CUBICOS               </v>
      </c>
      <c r="H2525" t="str">
        <f>T("GASOLINA                                          ")</f>
        <v xml:space="preserve">GASOLINA                                          </v>
      </c>
      <c r="I2525">
        <v>32</v>
      </c>
    </row>
    <row r="2526" spans="1:9">
      <c r="A2526" t="str">
        <f>T("2018")</f>
        <v>2018</v>
      </c>
      <c r="B2526" t="str">
        <f>T("JURIDICO                                          ")</f>
        <v xml:space="preserve">JURIDICO                                          </v>
      </c>
      <c r="C2526" t="str">
        <f>T("CENTRO              ")</f>
        <v xml:space="preserve">CENTRO              </v>
      </c>
      <c r="D2526" t="str">
        <f>T("PALACIO             ")</f>
        <v xml:space="preserve">PALACIO             </v>
      </c>
      <c r="E2526" t="str">
        <f>T("MT ")</f>
        <v xml:space="preserve">MT </v>
      </c>
      <c r="F2526" t="str">
        <f>T("MOTOCICLETAS   ")</f>
        <v xml:space="preserve">MOTOCICLETAS   </v>
      </c>
      <c r="G2526" t="str">
        <f>T("De 250,01 a 500 CENTIMETROS CUBICOS               ")</f>
        <v xml:space="preserve">De 250,01 a 500 CENTIMETROS CUBICOS               </v>
      </c>
      <c r="H2526" t="str">
        <f>T("GASOLINA                                          ")</f>
        <v xml:space="preserve">GASOLINA                                          </v>
      </c>
      <c r="I2526">
        <v>17</v>
      </c>
    </row>
    <row r="2527" spans="1:9">
      <c r="A2527" t="str">
        <f>T("2018")</f>
        <v>2018</v>
      </c>
      <c r="B2527" t="str">
        <f>T("JURIDICO                                          ")</f>
        <v xml:space="preserve">JURIDICO                                          </v>
      </c>
      <c r="C2527" t="str">
        <f>T("CENTRO              ")</f>
        <v xml:space="preserve">CENTRO              </v>
      </c>
      <c r="D2527" t="str">
        <f>T("PALACIO             ")</f>
        <v xml:space="preserve">PALACIO             </v>
      </c>
      <c r="E2527" t="str">
        <f>T("MT ")</f>
        <v xml:space="preserve">MT </v>
      </c>
      <c r="F2527" t="str">
        <f>T("MOTOCICLETAS   ")</f>
        <v xml:space="preserve">MOTOCICLETAS   </v>
      </c>
      <c r="G2527" t="str">
        <f>T("De 500,01 a 1.000 CENTIMETROS CUBICOS             ")</f>
        <v xml:space="preserve">De 500,01 a 1.000 CENTIMETROS CUBICOS             </v>
      </c>
      <c r="H2527" t="str">
        <f>T("GASOLINA                                          ")</f>
        <v xml:space="preserve">GASOLINA                                          </v>
      </c>
      <c r="I2527">
        <v>47</v>
      </c>
    </row>
    <row r="2528" spans="1:9">
      <c r="A2528" t="str">
        <f>T("2018")</f>
        <v>2018</v>
      </c>
      <c r="B2528" t="str">
        <f>T("JURIDICO                                          ")</f>
        <v xml:space="preserve">JURIDICO                                          </v>
      </c>
      <c r="C2528" t="str">
        <f>T("CENTRO              ")</f>
        <v xml:space="preserve">CENTRO              </v>
      </c>
      <c r="D2528" t="str">
        <f>T("PALACIO             ")</f>
        <v xml:space="preserve">PALACIO             </v>
      </c>
      <c r="E2528" t="str">
        <f>T("MT ")</f>
        <v xml:space="preserve">MT </v>
      </c>
      <c r="F2528" t="str">
        <f>T("MOTOCICLETAS   ")</f>
        <v xml:space="preserve">MOTOCICLETAS   </v>
      </c>
      <c r="G2528" t="str">
        <f>T("De 1.000,01 CENTIMETROS CUBICOS en adelante       ")</f>
        <v xml:space="preserve">De 1.000,01 CENTIMETROS CUBICOS en adelante       </v>
      </c>
      <c r="H2528" t="str">
        <f>T("GASOLINA                                          ")</f>
        <v xml:space="preserve">GASOLINA                                          </v>
      </c>
      <c r="I2528">
        <v>14</v>
      </c>
    </row>
    <row r="2529" spans="1:9">
      <c r="A2529" t="str">
        <f>T("2018")</f>
        <v>2018</v>
      </c>
      <c r="B2529" t="str">
        <f>T("JURIDICO                                          ")</f>
        <v xml:space="preserve">JURIDICO                                          </v>
      </c>
      <c r="C2529" t="str">
        <f>T("CENTRO              ")</f>
        <v xml:space="preserve">CENTRO              </v>
      </c>
      <c r="D2529" t="str">
        <f>T("EMBAJADORES         ")</f>
        <v xml:space="preserve">EMBAJADORES         </v>
      </c>
      <c r="E2529" t="str">
        <f>T("MT ")</f>
        <v xml:space="preserve">MT </v>
      </c>
      <c r="F2529" t="str">
        <f>T("MOTOCICLETAS   ")</f>
        <v xml:space="preserve">MOTOCICLETAS   </v>
      </c>
      <c r="G2529" t="str">
        <f>T("De menos de 125,01 CENTIMETROS CUBICOS            ")</f>
        <v xml:space="preserve">De menos de 125,01 CENTIMETROS CUBICOS            </v>
      </c>
      <c r="H2529" t="str">
        <f>T("GASOLINA                                          ")</f>
        <v xml:space="preserve">GASOLINA                                          </v>
      </c>
      <c r="I2529">
        <v>38</v>
      </c>
    </row>
    <row r="2530" spans="1:9">
      <c r="A2530" t="str">
        <f>T("2018")</f>
        <v>2018</v>
      </c>
      <c r="B2530" t="str">
        <f>T("JURIDICO                                          ")</f>
        <v xml:space="preserve">JURIDICO                                          </v>
      </c>
      <c r="C2530" t="str">
        <f>T("CENTRO              ")</f>
        <v xml:space="preserve">CENTRO              </v>
      </c>
      <c r="D2530" t="str">
        <f>T("EMBAJADORES         ")</f>
        <v xml:space="preserve">EMBAJADORES         </v>
      </c>
      <c r="E2530" t="str">
        <f>T("MT ")</f>
        <v xml:space="preserve">MT </v>
      </c>
      <c r="F2530" t="str">
        <f>T("MOTOCICLETAS   ")</f>
        <v xml:space="preserve">MOTOCICLETAS   </v>
      </c>
      <c r="G2530" t="str">
        <f>T("De 125,01 a 250 CENTIMETROS CUBICOS               ")</f>
        <v xml:space="preserve">De 125,01 a 250 CENTIMETROS CUBICOS               </v>
      </c>
      <c r="H2530" t="str">
        <f>T("GASOLINA                                          ")</f>
        <v xml:space="preserve">GASOLINA                                          </v>
      </c>
      <c r="I2530">
        <v>10</v>
      </c>
    </row>
    <row r="2531" spans="1:9">
      <c r="A2531" t="str">
        <f>T("2018")</f>
        <v>2018</v>
      </c>
      <c r="B2531" t="str">
        <f>T("JURIDICO                                          ")</f>
        <v xml:space="preserve">JURIDICO                                          </v>
      </c>
      <c r="C2531" t="str">
        <f>T("CENTRO              ")</f>
        <v xml:space="preserve">CENTRO              </v>
      </c>
      <c r="D2531" t="str">
        <f>T("EMBAJADORES         ")</f>
        <v xml:space="preserve">EMBAJADORES         </v>
      </c>
      <c r="E2531" t="str">
        <f>T("MT ")</f>
        <v xml:space="preserve">MT </v>
      </c>
      <c r="F2531" t="str">
        <f>T("MOTOCICLETAS   ")</f>
        <v xml:space="preserve">MOTOCICLETAS   </v>
      </c>
      <c r="G2531" t="str">
        <f>T("De 250,01 a 500 CENTIMETROS CUBICOS               ")</f>
        <v xml:space="preserve">De 250,01 a 500 CENTIMETROS CUBICOS               </v>
      </c>
      <c r="H2531" t="str">
        <f>T("GASOLINA                                          ")</f>
        <v xml:space="preserve">GASOLINA                                          </v>
      </c>
      <c r="I2531">
        <v>11</v>
      </c>
    </row>
    <row r="2532" spans="1:9">
      <c r="A2532" t="str">
        <f>T("2018")</f>
        <v>2018</v>
      </c>
      <c r="B2532" t="str">
        <f>T("JURIDICO                                          ")</f>
        <v xml:space="preserve">JURIDICO                                          </v>
      </c>
      <c r="C2532" t="str">
        <f>T("CENTRO              ")</f>
        <v xml:space="preserve">CENTRO              </v>
      </c>
      <c r="D2532" t="str">
        <f>T("EMBAJADORES         ")</f>
        <v xml:space="preserve">EMBAJADORES         </v>
      </c>
      <c r="E2532" t="str">
        <f>T("MT ")</f>
        <v xml:space="preserve">MT </v>
      </c>
      <c r="F2532" t="str">
        <f>T("MOTOCICLETAS   ")</f>
        <v xml:space="preserve">MOTOCICLETAS   </v>
      </c>
      <c r="G2532" t="str">
        <f>T("De 500,01 a 1.000 CENTIMETROS CUBICOS             ")</f>
        <v xml:space="preserve">De 500,01 a 1.000 CENTIMETROS CUBICOS             </v>
      </c>
      <c r="H2532" t="str">
        <f>T("GASOLINA                                          ")</f>
        <v xml:space="preserve">GASOLINA                                          </v>
      </c>
      <c r="I2532">
        <v>9</v>
      </c>
    </row>
    <row r="2533" spans="1:9">
      <c r="A2533" t="str">
        <f>T("2018")</f>
        <v>2018</v>
      </c>
      <c r="B2533" t="str">
        <f>T("JURIDICO                                          ")</f>
        <v xml:space="preserve">JURIDICO                                          </v>
      </c>
      <c r="C2533" t="str">
        <f>T("CENTRO              ")</f>
        <v xml:space="preserve">CENTRO              </v>
      </c>
      <c r="D2533" t="str">
        <f>T("EMBAJADORES         ")</f>
        <v xml:space="preserve">EMBAJADORES         </v>
      </c>
      <c r="E2533" t="str">
        <f>T("MT ")</f>
        <v xml:space="preserve">MT </v>
      </c>
      <c r="F2533" t="str">
        <f>T("MOTOCICLETAS   ")</f>
        <v xml:space="preserve">MOTOCICLETAS   </v>
      </c>
      <c r="G2533" t="str">
        <f>T("De 1.000,01 CENTIMETROS CUBICOS en adelante       ")</f>
        <v xml:space="preserve">De 1.000,01 CENTIMETROS CUBICOS en adelante       </v>
      </c>
      <c r="H2533" t="str">
        <f>T("GASOLINA                                          ")</f>
        <v xml:space="preserve">GASOLINA                                          </v>
      </c>
      <c r="I2533">
        <v>8</v>
      </c>
    </row>
    <row r="2534" spans="1:9">
      <c r="A2534" t="str">
        <f>T("2018")</f>
        <v>2018</v>
      </c>
      <c r="B2534" t="str">
        <f>T("JURIDICO                                          ")</f>
        <v xml:space="preserve">JURIDICO                                          </v>
      </c>
      <c r="C2534" t="str">
        <f>T("CENTRO              ")</f>
        <v xml:space="preserve">CENTRO              </v>
      </c>
      <c r="D2534" t="str">
        <f>T("CORTES              ")</f>
        <v xml:space="preserve">CORTES              </v>
      </c>
      <c r="E2534" t="str">
        <f>T("MT ")</f>
        <v xml:space="preserve">MT </v>
      </c>
      <c r="F2534" t="str">
        <f>T("MOTOCICLETAS   ")</f>
        <v xml:space="preserve">MOTOCICLETAS   </v>
      </c>
      <c r="G2534" t="str">
        <f>T("De menos de 125,01 CENTIMETROS CUBICOS            ")</f>
        <v xml:space="preserve">De menos de 125,01 CENTIMETROS CUBICOS            </v>
      </c>
      <c r="H2534" t="str">
        <f>T("GASOLINA                                          ")</f>
        <v xml:space="preserve">GASOLINA                                          </v>
      </c>
      <c r="I2534">
        <v>112</v>
      </c>
    </row>
    <row r="2535" spans="1:9">
      <c r="A2535" t="str">
        <f>T("2018")</f>
        <v>2018</v>
      </c>
      <c r="B2535" t="str">
        <f>T("JURIDICO                                          ")</f>
        <v xml:space="preserve">JURIDICO                                          </v>
      </c>
      <c r="C2535" t="str">
        <f>T("CENTRO              ")</f>
        <v xml:space="preserve">CENTRO              </v>
      </c>
      <c r="D2535" t="str">
        <f>T("CORTES              ")</f>
        <v xml:space="preserve">CORTES              </v>
      </c>
      <c r="E2535" t="str">
        <f>T("MT ")</f>
        <v xml:space="preserve">MT </v>
      </c>
      <c r="F2535" t="str">
        <f>T("MOTOCICLETAS   ")</f>
        <v xml:space="preserve">MOTOCICLETAS   </v>
      </c>
      <c r="G2535" t="str">
        <f>T("De 125,01 a 250 CENTIMETROS CUBICOS               ")</f>
        <v xml:space="preserve">De 125,01 a 250 CENTIMETROS CUBICOS               </v>
      </c>
      <c r="H2535" t="str">
        <f>T("GASOLINA                                          ")</f>
        <v xml:space="preserve">GASOLINA                                          </v>
      </c>
      <c r="I2535">
        <v>39</v>
      </c>
    </row>
    <row r="2536" spans="1:9">
      <c r="A2536" t="str">
        <f>T("2018")</f>
        <v>2018</v>
      </c>
      <c r="B2536" t="str">
        <f>T("JURIDICO                                          ")</f>
        <v xml:space="preserve">JURIDICO                                          </v>
      </c>
      <c r="C2536" t="str">
        <f>T("CENTRO              ")</f>
        <v xml:space="preserve">CENTRO              </v>
      </c>
      <c r="D2536" t="str">
        <f>T("CORTES              ")</f>
        <v xml:space="preserve">CORTES              </v>
      </c>
      <c r="E2536" t="str">
        <f>T("MT ")</f>
        <v xml:space="preserve">MT </v>
      </c>
      <c r="F2536" t="str">
        <f>T("MOTOCICLETAS   ")</f>
        <v xml:space="preserve">MOTOCICLETAS   </v>
      </c>
      <c r="G2536" t="str">
        <f>T("De 250,01 a 500 CENTIMETROS CUBICOS               ")</f>
        <v xml:space="preserve">De 250,01 a 500 CENTIMETROS CUBICOS               </v>
      </c>
      <c r="H2536" t="str">
        <f>T("GASOLINA                                          ")</f>
        <v xml:space="preserve">GASOLINA                                          </v>
      </c>
      <c r="I2536">
        <v>91</v>
      </c>
    </row>
    <row r="2537" spans="1:9">
      <c r="A2537" t="str">
        <f>T("2018")</f>
        <v>2018</v>
      </c>
      <c r="B2537" t="str">
        <f>T("JURIDICO                                          ")</f>
        <v xml:space="preserve">JURIDICO                                          </v>
      </c>
      <c r="C2537" t="str">
        <f>T("CENTRO              ")</f>
        <v xml:space="preserve">CENTRO              </v>
      </c>
      <c r="D2537" t="str">
        <f>T("CORTES              ")</f>
        <v xml:space="preserve">CORTES              </v>
      </c>
      <c r="E2537" t="str">
        <f>T("MT ")</f>
        <v xml:space="preserve">MT </v>
      </c>
      <c r="F2537" t="str">
        <f>T("MOTOCICLETAS   ")</f>
        <v xml:space="preserve">MOTOCICLETAS   </v>
      </c>
      <c r="G2537" t="str">
        <f>T("De 500,01 a 1.000 CENTIMETROS CUBICOS             ")</f>
        <v xml:space="preserve">De 500,01 a 1.000 CENTIMETROS CUBICOS             </v>
      </c>
      <c r="H2537" t="str">
        <f>T("GASOLINA                                          ")</f>
        <v xml:space="preserve">GASOLINA                                          </v>
      </c>
      <c r="I2537">
        <v>29</v>
      </c>
    </row>
    <row r="2538" spans="1:9">
      <c r="A2538" t="str">
        <f>T("2018")</f>
        <v>2018</v>
      </c>
      <c r="B2538" t="str">
        <f>T("JURIDICO                                          ")</f>
        <v xml:space="preserve">JURIDICO                                          </v>
      </c>
      <c r="C2538" t="str">
        <f>T("CENTRO              ")</f>
        <v xml:space="preserve">CENTRO              </v>
      </c>
      <c r="D2538" t="str">
        <f>T("CORTES              ")</f>
        <v xml:space="preserve">CORTES              </v>
      </c>
      <c r="E2538" t="str">
        <f>T("MT ")</f>
        <v xml:space="preserve">MT </v>
      </c>
      <c r="F2538" t="str">
        <f>T("MOTOCICLETAS   ")</f>
        <v xml:space="preserve">MOTOCICLETAS   </v>
      </c>
      <c r="G2538" t="str">
        <f>T("De 1.000,01 CENTIMETROS CUBICOS en adelante       ")</f>
        <v xml:space="preserve">De 1.000,01 CENTIMETROS CUBICOS en adelante       </v>
      </c>
      <c r="H2538" t="str">
        <f>T("GASOLINA                                          ")</f>
        <v xml:space="preserve">GASOLINA                                          </v>
      </c>
      <c r="I2538">
        <v>8</v>
      </c>
    </row>
    <row r="2539" spans="1:9">
      <c r="A2539" t="str">
        <f>T("2018")</f>
        <v>2018</v>
      </c>
      <c r="B2539" t="str">
        <f>T("JURIDICO                                          ")</f>
        <v xml:space="preserve">JURIDICO                                          </v>
      </c>
      <c r="C2539" t="str">
        <f>T("CENTRO              ")</f>
        <v xml:space="preserve">CENTRO              </v>
      </c>
      <c r="D2539" t="str">
        <f>T("JUSTICIA            ")</f>
        <v xml:space="preserve">JUSTICIA            </v>
      </c>
      <c r="E2539" t="str">
        <f>T("MT ")</f>
        <v xml:space="preserve">MT </v>
      </c>
      <c r="F2539" t="str">
        <f>T("MOTOCICLETAS   ")</f>
        <v xml:space="preserve">MOTOCICLETAS   </v>
      </c>
      <c r="G2539" t="str">
        <f>T("De menos de 125,01 CENTIMETROS CUBICOS            ")</f>
        <v xml:space="preserve">De menos de 125,01 CENTIMETROS CUBICOS            </v>
      </c>
      <c r="H2539" t="str">
        <f>T("GASOLINA                                          ")</f>
        <v xml:space="preserve">GASOLINA                                          </v>
      </c>
      <c r="I2539">
        <v>112</v>
      </c>
    </row>
    <row r="2540" spans="1:9">
      <c r="A2540" t="str">
        <f>T("2018")</f>
        <v>2018</v>
      </c>
      <c r="B2540" t="str">
        <f>T("JURIDICO                                          ")</f>
        <v xml:space="preserve">JURIDICO                                          </v>
      </c>
      <c r="C2540" t="str">
        <f>T("CENTRO              ")</f>
        <v xml:space="preserve">CENTRO              </v>
      </c>
      <c r="D2540" t="str">
        <f>T("JUSTICIA            ")</f>
        <v xml:space="preserve">JUSTICIA            </v>
      </c>
      <c r="E2540" t="str">
        <f>T("MT ")</f>
        <v xml:space="preserve">MT </v>
      </c>
      <c r="F2540" t="str">
        <f>T("MOTOCICLETAS   ")</f>
        <v xml:space="preserve">MOTOCICLETAS   </v>
      </c>
      <c r="G2540" t="str">
        <f>T("De 125,01 a 250 CENTIMETROS CUBICOS               ")</f>
        <v xml:space="preserve">De 125,01 a 250 CENTIMETROS CUBICOS               </v>
      </c>
      <c r="H2540" t="str">
        <f>T("GASOLINA                                          ")</f>
        <v xml:space="preserve">GASOLINA                                          </v>
      </c>
      <c r="I2540">
        <v>45</v>
      </c>
    </row>
    <row r="2541" spans="1:9">
      <c r="A2541" t="str">
        <f>T("2018")</f>
        <v>2018</v>
      </c>
      <c r="B2541" t="str">
        <f>T("JURIDICO                                          ")</f>
        <v xml:space="preserve">JURIDICO                                          </v>
      </c>
      <c r="C2541" t="str">
        <f>T("CENTRO              ")</f>
        <v xml:space="preserve">CENTRO              </v>
      </c>
      <c r="D2541" t="str">
        <f>T("JUSTICIA            ")</f>
        <v xml:space="preserve">JUSTICIA            </v>
      </c>
      <c r="E2541" t="str">
        <f>T("MT ")</f>
        <v xml:space="preserve">MT </v>
      </c>
      <c r="F2541" t="str">
        <f>T("MOTOCICLETAS   ")</f>
        <v xml:space="preserve">MOTOCICLETAS   </v>
      </c>
      <c r="G2541" t="str">
        <f>T("De 250,01 a 500 CENTIMETROS CUBICOS               ")</f>
        <v xml:space="preserve">De 250,01 a 500 CENTIMETROS CUBICOS               </v>
      </c>
      <c r="H2541" t="str">
        <f>T("GASOLINA                                          ")</f>
        <v xml:space="preserve">GASOLINA                                          </v>
      </c>
      <c r="I2541">
        <v>15</v>
      </c>
    </row>
    <row r="2542" spans="1:9">
      <c r="A2542" t="str">
        <f>T("2018")</f>
        <v>2018</v>
      </c>
      <c r="B2542" t="str">
        <f>T("JURIDICO                                          ")</f>
        <v xml:space="preserve">JURIDICO                                          </v>
      </c>
      <c r="C2542" t="str">
        <f>T("CENTRO              ")</f>
        <v xml:space="preserve">CENTRO              </v>
      </c>
      <c r="D2542" t="str">
        <f>T("JUSTICIA            ")</f>
        <v xml:space="preserve">JUSTICIA            </v>
      </c>
      <c r="E2542" t="str">
        <f>T("MT ")</f>
        <v xml:space="preserve">MT </v>
      </c>
      <c r="F2542" t="str">
        <f>T("MOTOCICLETAS   ")</f>
        <v xml:space="preserve">MOTOCICLETAS   </v>
      </c>
      <c r="G2542" t="str">
        <f>T("De 500,01 a 1.000 CENTIMETROS CUBICOS             ")</f>
        <v xml:space="preserve">De 500,01 a 1.000 CENTIMETROS CUBICOS             </v>
      </c>
      <c r="H2542" t="str">
        <f>T("GASOLINA                                          ")</f>
        <v xml:space="preserve">GASOLINA                                          </v>
      </c>
      <c r="I2542">
        <v>57</v>
      </c>
    </row>
    <row r="2543" spans="1:9">
      <c r="A2543" t="str">
        <f>T("2018")</f>
        <v>2018</v>
      </c>
      <c r="B2543" t="str">
        <f>T("JURIDICO                                          ")</f>
        <v xml:space="preserve">JURIDICO                                          </v>
      </c>
      <c r="C2543" t="str">
        <f>T("CENTRO              ")</f>
        <v xml:space="preserve">CENTRO              </v>
      </c>
      <c r="D2543" t="str">
        <f>T("JUSTICIA            ")</f>
        <v xml:space="preserve">JUSTICIA            </v>
      </c>
      <c r="E2543" t="str">
        <f>T("MT ")</f>
        <v xml:space="preserve">MT </v>
      </c>
      <c r="F2543" t="str">
        <f>T("MOTOCICLETAS   ")</f>
        <v xml:space="preserve">MOTOCICLETAS   </v>
      </c>
      <c r="G2543" t="str">
        <f>T("De 1.000,01 CENTIMETROS CUBICOS en adelante       ")</f>
        <v xml:space="preserve">De 1.000,01 CENTIMETROS CUBICOS en adelante       </v>
      </c>
      <c r="H2543" t="str">
        <f>T("GASOLINA                                          ")</f>
        <v xml:space="preserve">GASOLINA                                          </v>
      </c>
      <c r="I2543">
        <v>8</v>
      </c>
    </row>
    <row r="2544" spans="1:9">
      <c r="A2544" t="str">
        <f>T("2018")</f>
        <v>2018</v>
      </c>
      <c r="B2544" t="str">
        <f>T("JURIDICO                                          ")</f>
        <v xml:space="preserve">JURIDICO                                          </v>
      </c>
      <c r="C2544" t="str">
        <f>T("CENTRO              ")</f>
        <v xml:space="preserve">CENTRO              </v>
      </c>
      <c r="D2544" t="str">
        <f>T("UNIVERSIDAD         ")</f>
        <v xml:space="preserve">UNIVERSIDAD         </v>
      </c>
      <c r="E2544" t="str">
        <f>T("MT ")</f>
        <v xml:space="preserve">MT </v>
      </c>
      <c r="F2544" t="str">
        <f>T("MOTOCICLETAS   ")</f>
        <v xml:space="preserve">MOTOCICLETAS   </v>
      </c>
      <c r="G2544" t="str">
        <f>T("De menos de 125,01 CENTIMETROS CUBICOS            ")</f>
        <v xml:space="preserve">De menos de 125,01 CENTIMETROS CUBICOS            </v>
      </c>
      <c r="H2544" t="str">
        <f>T("GASOLINA                                          ")</f>
        <v xml:space="preserve">GASOLINA                                          </v>
      </c>
      <c r="I2544">
        <v>80</v>
      </c>
    </row>
    <row r="2545" spans="1:9">
      <c r="A2545" t="str">
        <f>T("2018")</f>
        <v>2018</v>
      </c>
      <c r="B2545" t="str">
        <f>T("JURIDICO                                          ")</f>
        <v xml:space="preserve">JURIDICO                                          </v>
      </c>
      <c r="C2545" t="str">
        <f>T("CENTRO              ")</f>
        <v xml:space="preserve">CENTRO              </v>
      </c>
      <c r="D2545" t="str">
        <f>T("UNIVERSIDAD         ")</f>
        <v xml:space="preserve">UNIVERSIDAD         </v>
      </c>
      <c r="E2545" t="str">
        <f>T("MT ")</f>
        <v xml:space="preserve">MT </v>
      </c>
      <c r="F2545" t="str">
        <f>T("MOTOCICLETAS   ")</f>
        <v xml:space="preserve">MOTOCICLETAS   </v>
      </c>
      <c r="G2545" t="str">
        <f>T("De 125,01 a 250 CENTIMETROS CUBICOS               ")</f>
        <v xml:space="preserve">De 125,01 a 250 CENTIMETROS CUBICOS               </v>
      </c>
      <c r="H2545" t="str">
        <f>T("GASOLINA                                          ")</f>
        <v xml:space="preserve">GASOLINA                                          </v>
      </c>
      <c r="I2545">
        <v>19</v>
      </c>
    </row>
    <row r="2546" spans="1:9">
      <c r="A2546" t="str">
        <f>T("2018")</f>
        <v>2018</v>
      </c>
      <c r="B2546" t="str">
        <f>T("JURIDICO                                          ")</f>
        <v xml:space="preserve">JURIDICO                                          </v>
      </c>
      <c r="C2546" t="str">
        <f>T("CENTRO              ")</f>
        <v xml:space="preserve">CENTRO              </v>
      </c>
      <c r="D2546" t="str">
        <f>T("UNIVERSIDAD         ")</f>
        <v xml:space="preserve">UNIVERSIDAD         </v>
      </c>
      <c r="E2546" t="str">
        <f>T("MT ")</f>
        <v xml:space="preserve">MT </v>
      </c>
      <c r="F2546" t="str">
        <f>T("MOTOCICLETAS   ")</f>
        <v xml:space="preserve">MOTOCICLETAS   </v>
      </c>
      <c r="G2546" t="str">
        <f>T("De 250,01 a 500 CENTIMETROS CUBICOS               ")</f>
        <v xml:space="preserve">De 250,01 a 500 CENTIMETROS CUBICOS               </v>
      </c>
      <c r="H2546" t="str">
        <f>T("GASOLINA                                          ")</f>
        <v xml:space="preserve">GASOLINA                                          </v>
      </c>
      <c r="I2546">
        <v>24</v>
      </c>
    </row>
    <row r="2547" spans="1:9">
      <c r="A2547" t="str">
        <f>T("2018")</f>
        <v>2018</v>
      </c>
      <c r="B2547" t="str">
        <f>T("JURIDICO                                          ")</f>
        <v xml:space="preserve">JURIDICO                                          </v>
      </c>
      <c r="C2547" t="str">
        <f>T("CENTRO              ")</f>
        <v xml:space="preserve">CENTRO              </v>
      </c>
      <c r="D2547" t="str">
        <f>T("UNIVERSIDAD         ")</f>
        <v xml:space="preserve">UNIVERSIDAD         </v>
      </c>
      <c r="E2547" t="str">
        <f>T("MT ")</f>
        <v xml:space="preserve">MT </v>
      </c>
      <c r="F2547" t="str">
        <f>T("MOTOCICLETAS   ")</f>
        <v xml:space="preserve">MOTOCICLETAS   </v>
      </c>
      <c r="G2547" t="str">
        <f>T("De 500,01 a 1.000 CENTIMETROS CUBICOS             ")</f>
        <v xml:space="preserve">De 500,01 a 1.000 CENTIMETROS CUBICOS             </v>
      </c>
      <c r="H2547" t="str">
        <f>T("GASOLINA                                          ")</f>
        <v xml:space="preserve">GASOLINA                                          </v>
      </c>
      <c r="I2547">
        <v>33</v>
      </c>
    </row>
    <row r="2548" spans="1:9">
      <c r="A2548" t="str">
        <f>T("2018")</f>
        <v>2018</v>
      </c>
      <c r="B2548" t="str">
        <f>T("JURIDICO                                          ")</f>
        <v xml:space="preserve">JURIDICO                                          </v>
      </c>
      <c r="C2548" t="str">
        <f>T("CENTRO              ")</f>
        <v xml:space="preserve">CENTRO              </v>
      </c>
      <c r="D2548" t="str">
        <f>T("UNIVERSIDAD         ")</f>
        <v xml:space="preserve">UNIVERSIDAD         </v>
      </c>
      <c r="E2548" t="str">
        <f>T("MT ")</f>
        <v xml:space="preserve">MT </v>
      </c>
      <c r="F2548" t="str">
        <f>T("MOTOCICLETAS   ")</f>
        <v xml:space="preserve">MOTOCICLETAS   </v>
      </c>
      <c r="G2548" t="str">
        <f>T("De 1.000,01 CENTIMETROS CUBICOS en adelante       ")</f>
        <v xml:space="preserve">De 1.000,01 CENTIMETROS CUBICOS en adelante       </v>
      </c>
      <c r="H2548" t="str">
        <f>T("GASOLINA                                          ")</f>
        <v xml:space="preserve">GASOLINA                                          </v>
      </c>
      <c r="I2548">
        <v>13</v>
      </c>
    </row>
    <row r="2549" spans="1:9">
      <c r="A2549" t="str">
        <f>T("2018")</f>
        <v>2018</v>
      </c>
      <c r="B2549" t="str">
        <f>T("JURIDICO                                          ")</f>
        <v xml:space="preserve">JURIDICO                                          </v>
      </c>
      <c r="C2549" t="str">
        <f>T("CENTRO              ")</f>
        <v xml:space="preserve">CENTRO              </v>
      </c>
      <c r="D2549" t="str">
        <f>T("SOL                 ")</f>
        <v xml:space="preserve">SOL                 </v>
      </c>
      <c r="E2549" t="str">
        <f>T("MT ")</f>
        <v xml:space="preserve">MT </v>
      </c>
      <c r="F2549" t="str">
        <f>T("MOTOCICLETAS   ")</f>
        <v xml:space="preserve">MOTOCICLETAS   </v>
      </c>
      <c r="G2549" t="str">
        <f>T("De menos de 125,01 CENTIMETROS CUBICOS            ")</f>
        <v xml:space="preserve">De menos de 125,01 CENTIMETROS CUBICOS            </v>
      </c>
      <c r="H2549" t="str">
        <f>T("GASOLINA                                          ")</f>
        <v xml:space="preserve">GASOLINA                                          </v>
      </c>
      <c r="I2549">
        <v>52</v>
      </c>
    </row>
    <row r="2550" spans="1:9">
      <c r="A2550" t="str">
        <f>T("2018")</f>
        <v>2018</v>
      </c>
      <c r="B2550" t="str">
        <f>T("JURIDICO                                          ")</f>
        <v xml:space="preserve">JURIDICO                                          </v>
      </c>
      <c r="C2550" t="str">
        <f>T("CENTRO              ")</f>
        <v xml:space="preserve">CENTRO              </v>
      </c>
      <c r="D2550" t="str">
        <f>T("SOL                 ")</f>
        <v xml:space="preserve">SOL                 </v>
      </c>
      <c r="E2550" t="str">
        <f>T("MT ")</f>
        <v xml:space="preserve">MT </v>
      </c>
      <c r="F2550" t="str">
        <f>T("MOTOCICLETAS   ")</f>
        <v xml:space="preserve">MOTOCICLETAS   </v>
      </c>
      <c r="G2550" t="str">
        <f>T("De 125,01 a 250 CENTIMETROS CUBICOS               ")</f>
        <v xml:space="preserve">De 125,01 a 250 CENTIMETROS CUBICOS               </v>
      </c>
      <c r="H2550" t="str">
        <f>T("GASOLINA                                          ")</f>
        <v xml:space="preserve">GASOLINA                                          </v>
      </c>
      <c r="I2550">
        <v>17</v>
      </c>
    </row>
    <row r="2551" spans="1:9">
      <c r="A2551" t="str">
        <f>T("2018")</f>
        <v>2018</v>
      </c>
      <c r="B2551" t="str">
        <f>T("JURIDICO                                          ")</f>
        <v xml:space="preserve">JURIDICO                                          </v>
      </c>
      <c r="C2551" t="str">
        <f>T("CENTRO              ")</f>
        <v xml:space="preserve">CENTRO              </v>
      </c>
      <c r="D2551" t="str">
        <f>T("SOL                 ")</f>
        <v xml:space="preserve">SOL                 </v>
      </c>
      <c r="E2551" t="str">
        <f>T("MT ")</f>
        <v xml:space="preserve">MT </v>
      </c>
      <c r="F2551" t="str">
        <f>T("MOTOCICLETAS   ")</f>
        <v xml:space="preserve">MOTOCICLETAS   </v>
      </c>
      <c r="G2551" t="str">
        <f>T("De 250,01 a 500 CENTIMETROS CUBICOS               ")</f>
        <v xml:space="preserve">De 250,01 a 500 CENTIMETROS CUBICOS               </v>
      </c>
      <c r="H2551" t="str">
        <f>T("GASOLINA                                          ")</f>
        <v xml:space="preserve">GASOLINA                                          </v>
      </c>
      <c r="I2551">
        <v>6</v>
      </c>
    </row>
    <row r="2552" spans="1:9">
      <c r="A2552" t="str">
        <f>T("2018")</f>
        <v>2018</v>
      </c>
      <c r="B2552" t="str">
        <f>T("JURIDICO                                          ")</f>
        <v xml:space="preserve">JURIDICO                                          </v>
      </c>
      <c r="C2552" t="str">
        <f>T("CENTRO              ")</f>
        <v xml:space="preserve">CENTRO              </v>
      </c>
      <c r="D2552" t="str">
        <f>T("SOL                 ")</f>
        <v xml:space="preserve">SOL                 </v>
      </c>
      <c r="E2552" t="str">
        <f>T("MT ")</f>
        <v xml:space="preserve">MT </v>
      </c>
      <c r="F2552" t="str">
        <f>T("MOTOCICLETAS   ")</f>
        <v xml:space="preserve">MOTOCICLETAS   </v>
      </c>
      <c r="G2552" t="str">
        <f>T("De 500,01 a 1.000 CENTIMETROS CUBICOS             ")</f>
        <v xml:space="preserve">De 500,01 a 1.000 CENTIMETROS CUBICOS             </v>
      </c>
      <c r="H2552" t="str">
        <f>T("GASOLINA                                          ")</f>
        <v xml:space="preserve">GASOLINA                                          </v>
      </c>
      <c r="I2552">
        <v>8</v>
      </c>
    </row>
    <row r="2553" spans="1:9">
      <c r="A2553" t="str">
        <f>T("2018")</f>
        <v>2018</v>
      </c>
      <c r="B2553" t="str">
        <f>T("JURIDICO                                          ")</f>
        <v xml:space="preserve">JURIDICO                                          </v>
      </c>
      <c r="C2553" t="str">
        <f>T("CENTRO              ")</f>
        <v xml:space="preserve">CENTRO              </v>
      </c>
      <c r="D2553" t="str">
        <f>T("SOL                 ")</f>
        <v xml:space="preserve">SOL                 </v>
      </c>
      <c r="E2553" t="str">
        <f>T("MT ")</f>
        <v xml:space="preserve">MT </v>
      </c>
      <c r="F2553" t="str">
        <f>T("MOTOCICLETAS   ")</f>
        <v xml:space="preserve">MOTOCICLETAS   </v>
      </c>
      <c r="G2553" t="str">
        <f>T("De 1.000,01 CENTIMETROS CUBICOS en adelante       ")</f>
        <v xml:space="preserve">De 1.000,01 CENTIMETROS CUBICOS en adelante       </v>
      </c>
      <c r="H2553" t="str">
        <f>T("GASOLINA                                          ")</f>
        <v xml:space="preserve">GASOLINA                                          </v>
      </c>
      <c r="I2553">
        <v>6</v>
      </c>
    </row>
    <row r="2554" spans="1:9">
      <c r="A2554" t="str">
        <f>T("2018")</f>
        <v>2018</v>
      </c>
      <c r="B2554" t="str">
        <f>T("Entidad sin personalidad jurídica (art. 35.4 LGT) ")</f>
        <v xml:space="preserve">Entidad sin personalidad jurídica (art. 35.4 LGT) </v>
      </c>
      <c r="C2554" t="str">
        <f>T("CENTRO              ")</f>
        <v xml:space="preserve">CENTRO              </v>
      </c>
      <c r="D2554" t="str">
        <f>T("EMBAJADORES         ")</f>
        <v xml:space="preserve">EMBAJADORES         </v>
      </c>
      <c r="E2554" t="str">
        <f>T("MT ")</f>
        <v xml:space="preserve">MT </v>
      </c>
      <c r="F2554" t="str">
        <f>T("MOTOCICLETAS   ")</f>
        <v xml:space="preserve">MOTOCICLETAS   </v>
      </c>
      <c r="G2554" t="str">
        <f>T("De menos de 125,01 CENTIMETROS CUBICOS            ")</f>
        <v xml:space="preserve">De menos de 125,01 CENTIMETROS CUBICOS            </v>
      </c>
      <c r="I2554">
        <v>1</v>
      </c>
    </row>
    <row r="2555" spans="1:9">
      <c r="A2555" t="str">
        <f>T("2018")</f>
        <v>2018</v>
      </c>
      <c r="B2555" t="str">
        <f>T("Entidad sin personalidad jurídica (art. 35.4 LGT) ")</f>
        <v xml:space="preserve">Entidad sin personalidad jurídica (art. 35.4 LGT) </v>
      </c>
      <c r="C2555" t="str">
        <f>T("CENTRO              ")</f>
        <v xml:space="preserve">CENTRO              </v>
      </c>
      <c r="D2555" t="str">
        <f>T("EMBAJADORES         ")</f>
        <v xml:space="preserve">EMBAJADORES         </v>
      </c>
      <c r="E2555" t="str">
        <f>T("MT ")</f>
        <v xml:space="preserve">MT </v>
      </c>
      <c r="F2555" t="str">
        <f>T("MOTOCICLETAS   ")</f>
        <v xml:space="preserve">MOTOCICLETAS   </v>
      </c>
      <c r="G2555" t="str">
        <f>T("De 250,01 a 500 CENTIMETROS CUBICOS               ")</f>
        <v xml:space="preserve">De 250,01 a 500 CENTIMETROS CUBICOS               </v>
      </c>
      <c r="I2555">
        <v>1</v>
      </c>
    </row>
    <row r="2556" spans="1:9">
      <c r="A2556" t="str">
        <f>T("2018")</f>
        <v>2018</v>
      </c>
      <c r="B2556" t="str">
        <f>T("Entidad sin personalidad jurídica (art. 35.4 LGT) ")</f>
        <v xml:space="preserve">Entidad sin personalidad jurídica (art. 35.4 LGT) </v>
      </c>
      <c r="C2556" t="str">
        <f>T("CENTRO              ")</f>
        <v xml:space="preserve">CENTRO              </v>
      </c>
      <c r="D2556" t="str">
        <f>T("JUSTICIA            ")</f>
        <v xml:space="preserve">JUSTICIA            </v>
      </c>
      <c r="E2556" t="str">
        <f>T("MT ")</f>
        <v xml:space="preserve">MT </v>
      </c>
      <c r="F2556" t="str">
        <f>T("MOTOCICLETAS   ")</f>
        <v xml:space="preserve">MOTOCICLETAS   </v>
      </c>
      <c r="G2556" t="str">
        <f>T("De menos de 125,01 CENTIMETROS CUBICOS            ")</f>
        <v xml:space="preserve">De menos de 125,01 CENTIMETROS CUBICOS            </v>
      </c>
      <c r="I2556">
        <v>1</v>
      </c>
    </row>
    <row r="2557" spans="1:9">
      <c r="A2557" t="str">
        <f>T("2018")</f>
        <v>2018</v>
      </c>
      <c r="B2557" t="str">
        <f>T("Entidad sin personalidad jurídica (art. 35.4 LGT) ")</f>
        <v xml:space="preserve">Entidad sin personalidad jurídica (art. 35.4 LGT) </v>
      </c>
      <c r="C2557" t="str">
        <f>T("CENTRO              ")</f>
        <v xml:space="preserve">CENTRO              </v>
      </c>
      <c r="D2557" t="str">
        <f>T("UNIVERSIDAD         ")</f>
        <v xml:space="preserve">UNIVERSIDAD         </v>
      </c>
      <c r="E2557" t="str">
        <f>T("MT ")</f>
        <v xml:space="preserve">MT </v>
      </c>
      <c r="F2557" t="str">
        <f>T("MOTOCICLETAS   ")</f>
        <v xml:space="preserve">MOTOCICLETAS   </v>
      </c>
      <c r="G2557" t="str">
        <f>T("De menos de 125,01 CENTIMETROS CUBICOS            ")</f>
        <v xml:space="preserve">De menos de 125,01 CENTIMETROS CUBICOS            </v>
      </c>
      <c r="I2557">
        <v>1</v>
      </c>
    </row>
    <row r="2558" spans="1:9">
      <c r="A2558" t="str">
        <f>T("2018")</f>
        <v>2018</v>
      </c>
      <c r="B2558" t="str">
        <f>T("Entidad sin personalidad jurídica (art. 35.4 LGT) ")</f>
        <v xml:space="preserve">Entidad sin personalidad jurídica (art. 35.4 LGT) </v>
      </c>
      <c r="C2558" t="str">
        <f>T("CENTRO              ")</f>
        <v xml:space="preserve">CENTRO              </v>
      </c>
      <c r="D2558" t="str">
        <f>T("UNIVERSIDAD         ")</f>
        <v xml:space="preserve">UNIVERSIDAD         </v>
      </c>
      <c r="E2558" t="str">
        <f>T("MT ")</f>
        <v xml:space="preserve">MT </v>
      </c>
      <c r="F2558" t="str">
        <f>T("MOTOCICLETAS   ")</f>
        <v xml:space="preserve">MOTOCICLETAS   </v>
      </c>
      <c r="G2558" t="str">
        <f>T("De 500,01 a 1.000 CENTIMETROS CUBICOS             ")</f>
        <v xml:space="preserve">De 500,01 a 1.000 CENTIMETROS CUBICOS             </v>
      </c>
      <c r="I2558">
        <v>1</v>
      </c>
    </row>
    <row r="2559" spans="1:9">
      <c r="A2559" t="str">
        <f>T("2018")</f>
        <v>2018</v>
      </c>
      <c r="B2559" t="str">
        <f>T("FISICO                                            ")</f>
        <v xml:space="preserve">FISICO                                            </v>
      </c>
      <c r="C2559" t="str">
        <f>T("CENTRO              ")</f>
        <v xml:space="preserve">CENTRO              </v>
      </c>
      <c r="D2559" t="str">
        <f>T("PALACIO             ")</f>
        <v xml:space="preserve">PALACIO             </v>
      </c>
      <c r="E2559" t="str">
        <f>T("MT ")</f>
        <v xml:space="preserve">MT </v>
      </c>
      <c r="F2559" t="str">
        <f>T("MOTOCICLETAS   ")</f>
        <v xml:space="preserve">MOTOCICLETAS   </v>
      </c>
      <c r="G2559" t="str">
        <f>T("De menos de 125,01 CENTIMETROS CUBICOS            ")</f>
        <v xml:space="preserve">De menos de 125,01 CENTIMETROS CUBICOS            </v>
      </c>
      <c r="I2559">
        <v>22</v>
      </c>
    </row>
    <row r="2560" spans="1:9">
      <c r="A2560" t="str">
        <f>T("2018")</f>
        <v>2018</v>
      </c>
      <c r="B2560" t="str">
        <f>T("FISICO                                            ")</f>
        <v xml:space="preserve">FISICO                                            </v>
      </c>
      <c r="C2560" t="str">
        <f>T("CENTRO              ")</f>
        <v xml:space="preserve">CENTRO              </v>
      </c>
      <c r="D2560" t="str">
        <f>T("PALACIO             ")</f>
        <v xml:space="preserve">PALACIO             </v>
      </c>
      <c r="E2560" t="str">
        <f>T("MT ")</f>
        <v xml:space="preserve">MT </v>
      </c>
      <c r="F2560" t="str">
        <f>T("MOTOCICLETAS   ")</f>
        <v xml:space="preserve">MOTOCICLETAS   </v>
      </c>
      <c r="G2560" t="str">
        <f>T("De 125,01 a 250 CENTIMETROS CUBICOS               ")</f>
        <v xml:space="preserve">De 125,01 a 250 CENTIMETROS CUBICOS               </v>
      </c>
      <c r="I2560">
        <v>16</v>
      </c>
    </row>
    <row r="2561" spans="1:9">
      <c r="A2561" t="str">
        <f>T("2018")</f>
        <v>2018</v>
      </c>
      <c r="B2561" t="str">
        <f>T("FISICO                                            ")</f>
        <v xml:space="preserve">FISICO                                            </v>
      </c>
      <c r="C2561" t="str">
        <f>T("CENTRO              ")</f>
        <v xml:space="preserve">CENTRO              </v>
      </c>
      <c r="D2561" t="str">
        <f>T("PALACIO             ")</f>
        <v xml:space="preserve">PALACIO             </v>
      </c>
      <c r="E2561" t="str">
        <f>T("MT ")</f>
        <v xml:space="preserve">MT </v>
      </c>
      <c r="F2561" t="str">
        <f>T("MOTOCICLETAS   ")</f>
        <v xml:space="preserve">MOTOCICLETAS   </v>
      </c>
      <c r="G2561" t="str">
        <f>T("De 250,01 a 500 CENTIMETROS CUBICOS               ")</f>
        <v xml:space="preserve">De 250,01 a 500 CENTIMETROS CUBICOS               </v>
      </c>
      <c r="I2561">
        <v>4</v>
      </c>
    </row>
    <row r="2562" spans="1:9">
      <c r="A2562" t="str">
        <f>T("2018")</f>
        <v>2018</v>
      </c>
      <c r="B2562" t="str">
        <f>T("FISICO                                            ")</f>
        <v xml:space="preserve">FISICO                                            </v>
      </c>
      <c r="C2562" t="str">
        <f>T("CENTRO              ")</f>
        <v xml:space="preserve">CENTRO              </v>
      </c>
      <c r="D2562" t="str">
        <f>T("PALACIO             ")</f>
        <v xml:space="preserve">PALACIO             </v>
      </c>
      <c r="E2562" t="str">
        <f>T("MT ")</f>
        <v xml:space="preserve">MT </v>
      </c>
      <c r="F2562" t="str">
        <f>T("MOTOCICLETAS   ")</f>
        <v xml:space="preserve">MOTOCICLETAS   </v>
      </c>
      <c r="G2562" t="str">
        <f>T("De 500,01 a 1.000 CENTIMETROS CUBICOS             ")</f>
        <v xml:space="preserve">De 500,01 a 1.000 CENTIMETROS CUBICOS             </v>
      </c>
      <c r="I2562">
        <v>18</v>
      </c>
    </row>
    <row r="2563" spans="1:9">
      <c r="A2563" t="str">
        <f>T("2018")</f>
        <v>2018</v>
      </c>
      <c r="B2563" t="str">
        <f>T("FISICO                                            ")</f>
        <v xml:space="preserve">FISICO                                            </v>
      </c>
      <c r="C2563" t="str">
        <f>T("CENTRO              ")</f>
        <v xml:space="preserve">CENTRO              </v>
      </c>
      <c r="D2563" t="str">
        <f>T("PALACIO             ")</f>
        <v xml:space="preserve">PALACIO             </v>
      </c>
      <c r="E2563" t="str">
        <f>T("MT ")</f>
        <v xml:space="preserve">MT </v>
      </c>
      <c r="F2563" t="str">
        <f>T("MOTOCICLETAS   ")</f>
        <v xml:space="preserve">MOTOCICLETAS   </v>
      </c>
      <c r="G2563" t="str">
        <f>T("De 1.000,01 CENTIMETROS CUBICOS en adelante       ")</f>
        <v xml:space="preserve">De 1.000,01 CENTIMETROS CUBICOS en adelante       </v>
      </c>
      <c r="I2563">
        <v>2</v>
      </c>
    </row>
    <row r="2564" spans="1:9">
      <c r="A2564" t="str">
        <f>T("2018")</f>
        <v>2018</v>
      </c>
      <c r="B2564" t="str">
        <f>T("FISICO                                            ")</f>
        <v xml:space="preserve">FISICO                                            </v>
      </c>
      <c r="C2564" t="str">
        <f>T("CENTRO              ")</f>
        <v xml:space="preserve">CENTRO              </v>
      </c>
      <c r="D2564" t="str">
        <f>T("EMBAJADORES         ")</f>
        <v xml:space="preserve">EMBAJADORES         </v>
      </c>
      <c r="E2564" t="str">
        <f>T("MT ")</f>
        <v xml:space="preserve">MT </v>
      </c>
      <c r="F2564" t="str">
        <f>T("MOTOCICLETAS   ")</f>
        <v xml:space="preserve">MOTOCICLETAS   </v>
      </c>
      <c r="G2564" t="str">
        <f>T("De menos de 125,01 CENTIMETROS CUBICOS            ")</f>
        <v xml:space="preserve">De menos de 125,01 CENTIMETROS CUBICOS            </v>
      </c>
      <c r="I2564">
        <v>39</v>
      </c>
    </row>
    <row r="2565" spans="1:9">
      <c r="A2565" t="str">
        <f>T("2018")</f>
        <v>2018</v>
      </c>
      <c r="B2565" t="str">
        <f>T("FISICO                                            ")</f>
        <v xml:space="preserve">FISICO                                            </v>
      </c>
      <c r="C2565" t="str">
        <f>T("CENTRO              ")</f>
        <v xml:space="preserve">CENTRO              </v>
      </c>
      <c r="D2565" t="str">
        <f>T("EMBAJADORES         ")</f>
        <v xml:space="preserve">EMBAJADORES         </v>
      </c>
      <c r="E2565" t="str">
        <f>T("MT ")</f>
        <v xml:space="preserve">MT </v>
      </c>
      <c r="F2565" t="str">
        <f>T("MOTOCICLETAS   ")</f>
        <v xml:space="preserve">MOTOCICLETAS   </v>
      </c>
      <c r="G2565" t="str">
        <f>T("De 125,01 a 250 CENTIMETROS CUBICOS               ")</f>
        <v xml:space="preserve">De 125,01 a 250 CENTIMETROS CUBICOS               </v>
      </c>
      <c r="I2565">
        <v>20</v>
      </c>
    </row>
    <row r="2566" spans="1:9">
      <c r="A2566" t="str">
        <f>T("2018")</f>
        <v>2018</v>
      </c>
      <c r="B2566" t="str">
        <f>T("FISICO                                            ")</f>
        <v xml:space="preserve">FISICO                                            </v>
      </c>
      <c r="C2566" t="str">
        <f>T("CENTRO              ")</f>
        <v xml:space="preserve">CENTRO              </v>
      </c>
      <c r="D2566" t="str">
        <f>T("EMBAJADORES         ")</f>
        <v xml:space="preserve">EMBAJADORES         </v>
      </c>
      <c r="E2566" t="str">
        <f>T("MT ")</f>
        <v xml:space="preserve">MT </v>
      </c>
      <c r="F2566" t="str">
        <f>T("MOTOCICLETAS   ")</f>
        <v xml:space="preserve">MOTOCICLETAS   </v>
      </c>
      <c r="G2566" t="str">
        <f>T("De 250,01 a 500 CENTIMETROS CUBICOS               ")</f>
        <v xml:space="preserve">De 250,01 a 500 CENTIMETROS CUBICOS               </v>
      </c>
      <c r="I2566">
        <v>8</v>
      </c>
    </row>
    <row r="2567" spans="1:9">
      <c r="A2567" t="str">
        <f>T("2018")</f>
        <v>2018</v>
      </c>
      <c r="B2567" t="str">
        <f>T("FISICO                                            ")</f>
        <v xml:space="preserve">FISICO                                            </v>
      </c>
      <c r="C2567" t="str">
        <f>T("CENTRO              ")</f>
        <v xml:space="preserve">CENTRO              </v>
      </c>
      <c r="D2567" t="str">
        <f>T("EMBAJADORES         ")</f>
        <v xml:space="preserve">EMBAJADORES         </v>
      </c>
      <c r="E2567" t="str">
        <f>T("MT ")</f>
        <v xml:space="preserve">MT </v>
      </c>
      <c r="F2567" t="str">
        <f>T("MOTOCICLETAS   ")</f>
        <v xml:space="preserve">MOTOCICLETAS   </v>
      </c>
      <c r="G2567" t="str">
        <f>T("De 500,01 a 1.000 CENTIMETROS CUBICOS             ")</f>
        <v xml:space="preserve">De 500,01 a 1.000 CENTIMETROS CUBICOS             </v>
      </c>
      <c r="I2567">
        <v>17</v>
      </c>
    </row>
    <row r="2568" spans="1:9">
      <c r="A2568" t="str">
        <f>T("2018")</f>
        <v>2018</v>
      </c>
      <c r="B2568" t="str">
        <f>T("FISICO                                            ")</f>
        <v xml:space="preserve">FISICO                                            </v>
      </c>
      <c r="C2568" t="str">
        <f>T("CENTRO              ")</f>
        <v xml:space="preserve">CENTRO              </v>
      </c>
      <c r="D2568" t="str">
        <f>T("EMBAJADORES         ")</f>
        <v xml:space="preserve">EMBAJADORES         </v>
      </c>
      <c r="E2568" t="str">
        <f>T("MT ")</f>
        <v xml:space="preserve">MT </v>
      </c>
      <c r="F2568" t="str">
        <f>T("MOTOCICLETAS   ")</f>
        <v xml:space="preserve">MOTOCICLETAS   </v>
      </c>
      <c r="G2568" t="str">
        <f>T("De 1.000,01 CENTIMETROS CUBICOS en adelante       ")</f>
        <v xml:space="preserve">De 1.000,01 CENTIMETROS CUBICOS en adelante       </v>
      </c>
      <c r="I2568">
        <v>1</v>
      </c>
    </row>
    <row r="2569" spans="1:9">
      <c r="A2569" t="str">
        <f>T("2018")</f>
        <v>2018</v>
      </c>
      <c r="B2569" t="str">
        <f>T("FISICO                                            ")</f>
        <v xml:space="preserve">FISICO                                            </v>
      </c>
      <c r="C2569" t="str">
        <f>T("CENTRO              ")</f>
        <v xml:space="preserve">CENTRO              </v>
      </c>
      <c r="D2569" t="str">
        <f>T("CORTES              ")</f>
        <v xml:space="preserve">CORTES              </v>
      </c>
      <c r="E2569" t="str">
        <f>T("MT ")</f>
        <v xml:space="preserve">MT </v>
      </c>
      <c r="F2569" t="str">
        <f>T("MOTOCICLETAS   ")</f>
        <v xml:space="preserve">MOTOCICLETAS   </v>
      </c>
      <c r="G2569" t="str">
        <f>T("De menos de 125,01 CENTIMETROS CUBICOS            ")</f>
        <v xml:space="preserve">De menos de 125,01 CENTIMETROS CUBICOS            </v>
      </c>
      <c r="I2569">
        <v>21</v>
      </c>
    </row>
    <row r="2570" spans="1:9">
      <c r="A2570" t="str">
        <f>T("2018")</f>
        <v>2018</v>
      </c>
      <c r="B2570" t="str">
        <f>T("FISICO                                            ")</f>
        <v xml:space="preserve">FISICO                                            </v>
      </c>
      <c r="C2570" t="str">
        <f>T("CENTRO              ")</f>
        <v xml:space="preserve">CENTRO              </v>
      </c>
      <c r="D2570" t="str">
        <f>T("CORTES              ")</f>
        <v xml:space="preserve">CORTES              </v>
      </c>
      <c r="E2570" t="str">
        <f>T("MT ")</f>
        <v xml:space="preserve">MT </v>
      </c>
      <c r="F2570" t="str">
        <f>T("MOTOCICLETAS   ")</f>
        <v xml:space="preserve">MOTOCICLETAS   </v>
      </c>
      <c r="G2570" t="str">
        <f>T("De 125,01 a 250 CENTIMETROS CUBICOS               ")</f>
        <v xml:space="preserve">De 125,01 a 250 CENTIMETROS CUBICOS               </v>
      </c>
      <c r="I2570">
        <v>8</v>
      </c>
    </row>
    <row r="2571" spans="1:9">
      <c r="A2571" t="str">
        <f>T("2018")</f>
        <v>2018</v>
      </c>
      <c r="B2571" t="str">
        <f>T("FISICO                                            ")</f>
        <v xml:space="preserve">FISICO                                            </v>
      </c>
      <c r="C2571" t="str">
        <f>T("CENTRO              ")</f>
        <v xml:space="preserve">CENTRO              </v>
      </c>
      <c r="D2571" t="str">
        <f>T("CORTES              ")</f>
        <v xml:space="preserve">CORTES              </v>
      </c>
      <c r="E2571" t="str">
        <f>T("MT ")</f>
        <v xml:space="preserve">MT </v>
      </c>
      <c r="F2571" t="str">
        <f>T("MOTOCICLETAS   ")</f>
        <v xml:space="preserve">MOTOCICLETAS   </v>
      </c>
      <c r="G2571" t="str">
        <f>T("De 250,01 a 500 CENTIMETROS CUBICOS               ")</f>
        <v xml:space="preserve">De 250,01 a 500 CENTIMETROS CUBICOS               </v>
      </c>
      <c r="I2571">
        <v>5</v>
      </c>
    </row>
    <row r="2572" spans="1:9">
      <c r="A2572" t="str">
        <f>T("2018")</f>
        <v>2018</v>
      </c>
      <c r="B2572" t="str">
        <f>T("FISICO                                            ")</f>
        <v xml:space="preserve">FISICO                                            </v>
      </c>
      <c r="C2572" t="str">
        <f>T("CENTRO              ")</f>
        <v xml:space="preserve">CENTRO              </v>
      </c>
      <c r="D2572" t="str">
        <f>T("CORTES              ")</f>
        <v xml:space="preserve">CORTES              </v>
      </c>
      <c r="E2572" t="str">
        <f>T("MT ")</f>
        <v xml:space="preserve">MT </v>
      </c>
      <c r="F2572" t="str">
        <f>T("MOTOCICLETAS   ")</f>
        <v xml:space="preserve">MOTOCICLETAS   </v>
      </c>
      <c r="G2572" t="str">
        <f>T("De 500,01 a 1.000 CENTIMETROS CUBICOS             ")</f>
        <v xml:space="preserve">De 500,01 a 1.000 CENTIMETROS CUBICOS             </v>
      </c>
      <c r="I2572">
        <v>9</v>
      </c>
    </row>
    <row r="2573" spans="1:9">
      <c r="A2573" t="str">
        <f>T("2018")</f>
        <v>2018</v>
      </c>
      <c r="B2573" t="str">
        <f>T("FISICO                                            ")</f>
        <v xml:space="preserve">FISICO                                            </v>
      </c>
      <c r="C2573" t="str">
        <f>T("CENTRO              ")</f>
        <v xml:space="preserve">CENTRO              </v>
      </c>
      <c r="D2573" t="str">
        <f>T("CORTES              ")</f>
        <v xml:space="preserve">CORTES              </v>
      </c>
      <c r="E2573" t="str">
        <f>T("MT ")</f>
        <v xml:space="preserve">MT </v>
      </c>
      <c r="F2573" t="str">
        <f>T("MOTOCICLETAS   ")</f>
        <v xml:space="preserve">MOTOCICLETAS   </v>
      </c>
      <c r="G2573" t="str">
        <f>T("De 1.000,01 CENTIMETROS CUBICOS en adelante       ")</f>
        <v xml:space="preserve">De 1.000,01 CENTIMETROS CUBICOS en adelante       </v>
      </c>
      <c r="I2573">
        <v>1</v>
      </c>
    </row>
    <row r="2574" spans="1:9">
      <c r="A2574" t="str">
        <f>T("2018")</f>
        <v>2018</v>
      </c>
      <c r="B2574" t="str">
        <f>T("FISICO                                            ")</f>
        <v xml:space="preserve">FISICO                                            </v>
      </c>
      <c r="C2574" t="str">
        <f>T("CENTRO              ")</f>
        <v xml:space="preserve">CENTRO              </v>
      </c>
      <c r="D2574" t="str">
        <f>T("JUSTICIA            ")</f>
        <v xml:space="preserve">JUSTICIA            </v>
      </c>
      <c r="E2574" t="str">
        <f>T("MT ")</f>
        <v xml:space="preserve">MT </v>
      </c>
      <c r="F2574" t="str">
        <f>T("MOTOCICLETAS   ")</f>
        <v xml:space="preserve">MOTOCICLETAS   </v>
      </c>
      <c r="G2574" t="str">
        <f>T("De menos de 125,01 CENTIMETROS CUBICOS            ")</f>
        <v xml:space="preserve">De menos de 125,01 CENTIMETROS CUBICOS            </v>
      </c>
      <c r="I2574">
        <v>16</v>
      </c>
    </row>
    <row r="2575" spans="1:9">
      <c r="A2575" t="str">
        <f>T("2018")</f>
        <v>2018</v>
      </c>
      <c r="B2575" t="str">
        <f>T("FISICO                                            ")</f>
        <v xml:space="preserve">FISICO                                            </v>
      </c>
      <c r="C2575" t="str">
        <f>T("CENTRO              ")</f>
        <v xml:space="preserve">CENTRO              </v>
      </c>
      <c r="D2575" t="str">
        <f>T("JUSTICIA            ")</f>
        <v xml:space="preserve">JUSTICIA            </v>
      </c>
      <c r="E2575" t="str">
        <f>T("MT ")</f>
        <v xml:space="preserve">MT </v>
      </c>
      <c r="F2575" t="str">
        <f>T("MOTOCICLETAS   ")</f>
        <v xml:space="preserve">MOTOCICLETAS   </v>
      </c>
      <c r="G2575" t="str">
        <f>T("De 125,01 a 250 CENTIMETROS CUBICOS               ")</f>
        <v xml:space="preserve">De 125,01 a 250 CENTIMETROS CUBICOS               </v>
      </c>
      <c r="I2575">
        <v>8</v>
      </c>
    </row>
    <row r="2576" spans="1:9">
      <c r="A2576" t="str">
        <f>T("2018")</f>
        <v>2018</v>
      </c>
      <c r="B2576" t="str">
        <f>T("FISICO                                            ")</f>
        <v xml:space="preserve">FISICO                                            </v>
      </c>
      <c r="C2576" t="str">
        <f>T("CENTRO              ")</f>
        <v xml:space="preserve">CENTRO              </v>
      </c>
      <c r="D2576" t="str">
        <f>T("JUSTICIA            ")</f>
        <v xml:space="preserve">JUSTICIA            </v>
      </c>
      <c r="E2576" t="str">
        <f>T("MT ")</f>
        <v xml:space="preserve">MT </v>
      </c>
      <c r="F2576" t="str">
        <f>T("MOTOCICLETAS   ")</f>
        <v xml:space="preserve">MOTOCICLETAS   </v>
      </c>
      <c r="G2576" t="str">
        <f>T("De 250,01 a 500 CENTIMETROS CUBICOS               ")</f>
        <v xml:space="preserve">De 250,01 a 500 CENTIMETROS CUBICOS               </v>
      </c>
      <c r="I2576">
        <v>3</v>
      </c>
    </row>
    <row r="2577" spans="1:9">
      <c r="A2577" t="str">
        <f>T("2018")</f>
        <v>2018</v>
      </c>
      <c r="B2577" t="str">
        <f>T("FISICO                                            ")</f>
        <v xml:space="preserve">FISICO                                            </v>
      </c>
      <c r="C2577" t="str">
        <f>T("CENTRO              ")</f>
        <v xml:space="preserve">CENTRO              </v>
      </c>
      <c r="D2577" t="str">
        <f>T("JUSTICIA            ")</f>
        <v xml:space="preserve">JUSTICIA            </v>
      </c>
      <c r="E2577" t="str">
        <f>T("MT ")</f>
        <v xml:space="preserve">MT </v>
      </c>
      <c r="F2577" t="str">
        <f>T("MOTOCICLETAS   ")</f>
        <v xml:space="preserve">MOTOCICLETAS   </v>
      </c>
      <c r="G2577" t="str">
        <f>T("De 500,01 a 1.000 CENTIMETROS CUBICOS             ")</f>
        <v xml:space="preserve">De 500,01 a 1.000 CENTIMETROS CUBICOS             </v>
      </c>
      <c r="I2577">
        <v>14</v>
      </c>
    </row>
    <row r="2578" spans="1:9">
      <c r="A2578" t="str">
        <f>T("2018")</f>
        <v>2018</v>
      </c>
      <c r="B2578" t="str">
        <f>T("FISICO                                            ")</f>
        <v xml:space="preserve">FISICO                                            </v>
      </c>
      <c r="C2578" t="str">
        <f>T("CENTRO              ")</f>
        <v xml:space="preserve">CENTRO              </v>
      </c>
      <c r="D2578" t="str">
        <f>T("JUSTICIA            ")</f>
        <v xml:space="preserve">JUSTICIA            </v>
      </c>
      <c r="E2578" t="str">
        <f>T("MT ")</f>
        <v xml:space="preserve">MT </v>
      </c>
      <c r="F2578" t="str">
        <f>T("MOTOCICLETAS   ")</f>
        <v xml:space="preserve">MOTOCICLETAS   </v>
      </c>
      <c r="G2578" t="str">
        <f>T("De 1.000,01 CENTIMETROS CUBICOS en adelante       ")</f>
        <v xml:space="preserve">De 1.000,01 CENTIMETROS CUBICOS en adelante       </v>
      </c>
      <c r="I2578">
        <v>1</v>
      </c>
    </row>
    <row r="2579" spans="1:9">
      <c r="A2579" t="str">
        <f>T("2018")</f>
        <v>2018</v>
      </c>
      <c r="B2579" t="str">
        <f>T("FISICO                                            ")</f>
        <v xml:space="preserve">FISICO                                            </v>
      </c>
      <c r="C2579" t="str">
        <f>T("CENTRO              ")</f>
        <v xml:space="preserve">CENTRO              </v>
      </c>
      <c r="D2579" t="str">
        <f>T("UNIVERSIDAD         ")</f>
        <v xml:space="preserve">UNIVERSIDAD         </v>
      </c>
      <c r="E2579" t="str">
        <f>T("MT ")</f>
        <v xml:space="preserve">MT </v>
      </c>
      <c r="F2579" t="str">
        <f>T("MOTOCICLETAS   ")</f>
        <v xml:space="preserve">MOTOCICLETAS   </v>
      </c>
      <c r="G2579" t="str">
        <f>T("De menos de 125,01 CENTIMETROS CUBICOS            ")</f>
        <v xml:space="preserve">De menos de 125,01 CENTIMETROS CUBICOS            </v>
      </c>
      <c r="I2579">
        <v>32</v>
      </c>
    </row>
    <row r="2580" spans="1:9">
      <c r="A2580" t="str">
        <f>T("2018")</f>
        <v>2018</v>
      </c>
      <c r="B2580" t="str">
        <f>T("FISICO                                            ")</f>
        <v xml:space="preserve">FISICO                                            </v>
      </c>
      <c r="C2580" t="str">
        <f>T("CENTRO              ")</f>
        <v xml:space="preserve">CENTRO              </v>
      </c>
      <c r="D2580" t="str">
        <f>T("UNIVERSIDAD         ")</f>
        <v xml:space="preserve">UNIVERSIDAD         </v>
      </c>
      <c r="E2580" t="str">
        <f>T("MT ")</f>
        <v xml:space="preserve">MT </v>
      </c>
      <c r="F2580" t="str">
        <f>T("MOTOCICLETAS   ")</f>
        <v xml:space="preserve">MOTOCICLETAS   </v>
      </c>
      <c r="G2580" t="str">
        <f>T("De 125,01 a 250 CENTIMETROS CUBICOS               ")</f>
        <v xml:space="preserve">De 125,01 a 250 CENTIMETROS CUBICOS               </v>
      </c>
      <c r="I2580">
        <v>25</v>
      </c>
    </row>
    <row r="2581" spans="1:9">
      <c r="A2581" t="str">
        <f>T("2018")</f>
        <v>2018</v>
      </c>
      <c r="B2581" t="str">
        <f>T("FISICO                                            ")</f>
        <v xml:space="preserve">FISICO                                            </v>
      </c>
      <c r="C2581" t="str">
        <f>T("CENTRO              ")</f>
        <v xml:space="preserve">CENTRO              </v>
      </c>
      <c r="D2581" t="str">
        <f>T("UNIVERSIDAD         ")</f>
        <v xml:space="preserve">UNIVERSIDAD         </v>
      </c>
      <c r="E2581" t="str">
        <f>T("MT ")</f>
        <v xml:space="preserve">MT </v>
      </c>
      <c r="F2581" t="str">
        <f>T("MOTOCICLETAS   ")</f>
        <v xml:space="preserve">MOTOCICLETAS   </v>
      </c>
      <c r="G2581" t="str">
        <f>T("De 250,01 a 500 CENTIMETROS CUBICOS               ")</f>
        <v xml:space="preserve">De 250,01 a 500 CENTIMETROS CUBICOS               </v>
      </c>
      <c r="I2581">
        <v>8</v>
      </c>
    </row>
    <row r="2582" spans="1:9">
      <c r="A2582" t="str">
        <f>T("2018")</f>
        <v>2018</v>
      </c>
      <c r="B2582" t="str">
        <f>T("FISICO                                            ")</f>
        <v xml:space="preserve">FISICO                                            </v>
      </c>
      <c r="C2582" t="str">
        <f>T("CENTRO              ")</f>
        <v xml:space="preserve">CENTRO              </v>
      </c>
      <c r="D2582" t="str">
        <f>T("UNIVERSIDAD         ")</f>
        <v xml:space="preserve">UNIVERSIDAD         </v>
      </c>
      <c r="E2582" t="str">
        <f>T("MT ")</f>
        <v xml:space="preserve">MT </v>
      </c>
      <c r="F2582" t="str">
        <f>T("MOTOCICLETAS   ")</f>
        <v xml:space="preserve">MOTOCICLETAS   </v>
      </c>
      <c r="G2582" t="str">
        <f>T("De 500,01 a 1.000 CENTIMETROS CUBICOS             ")</f>
        <v xml:space="preserve">De 500,01 a 1.000 CENTIMETROS CUBICOS             </v>
      </c>
      <c r="I2582">
        <v>23</v>
      </c>
    </row>
    <row r="2583" spans="1:9">
      <c r="A2583" t="str">
        <f>T("2018")</f>
        <v>2018</v>
      </c>
      <c r="B2583" t="str">
        <f>T("FISICO                                            ")</f>
        <v xml:space="preserve">FISICO                                            </v>
      </c>
      <c r="C2583" t="str">
        <f>T("CENTRO              ")</f>
        <v xml:space="preserve">CENTRO              </v>
      </c>
      <c r="D2583" t="str">
        <f>T("UNIVERSIDAD         ")</f>
        <v xml:space="preserve">UNIVERSIDAD         </v>
      </c>
      <c r="E2583" t="str">
        <f>T("MT ")</f>
        <v xml:space="preserve">MT </v>
      </c>
      <c r="F2583" t="str">
        <f>T("MOTOCICLETAS   ")</f>
        <v xml:space="preserve">MOTOCICLETAS   </v>
      </c>
      <c r="G2583" t="str">
        <f>T("De 1.000,01 CENTIMETROS CUBICOS en adelante       ")</f>
        <v xml:space="preserve">De 1.000,01 CENTIMETROS CUBICOS en adelante       </v>
      </c>
      <c r="I2583">
        <v>2</v>
      </c>
    </row>
    <row r="2584" spans="1:9">
      <c r="A2584" t="str">
        <f>T("2018")</f>
        <v>2018</v>
      </c>
      <c r="B2584" t="str">
        <f>T("FISICO                                            ")</f>
        <v xml:space="preserve">FISICO                                            </v>
      </c>
      <c r="C2584" t="str">
        <f>T("CENTRO              ")</f>
        <v xml:space="preserve">CENTRO              </v>
      </c>
      <c r="D2584" t="str">
        <f>T("SOL                 ")</f>
        <v xml:space="preserve">SOL                 </v>
      </c>
      <c r="E2584" t="str">
        <f>T("MT ")</f>
        <v xml:space="preserve">MT </v>
      </c>
      <c r="F2584" t="str">
        <f>T("MOTOCICLETAS   ")</f>
        <v xml:space="preserve">MOTOCICLETAS   </v>
      </c>
      <c r="G2584" t="str">
        <f>T("De menos de 125,01 CENTIMETROS CUBICOS            ")</f>
        <v xml:space="preserve">De menos de 125,01 CENTIMETROS CUBICOS            </v>
      </c>
      <c r="I2584">
        <v>12</v>
      </c>
    </row>
    <row r="2585" spans="1:9">
      <c r="A2585" t="str">
        <f>T("2018")</f>
        <v>2018</v>
      </c>
      <c r="B2585" t="str">
        <f>T("FISICO                                            ")</f>
        <v xml:space="preserve">FISICO                                            </v>
      </c>
      <c r="C2585" t="str">
        <f>T("CENTRO              ")</f>
        <v xml:space="preserve">CENTRO              </v>
      </c>
      <c r="D2585" t="str">
        <f>T("SOL                 ")</f>
        <v xml:space="preserve">SOL                 </v>
      </c>
      <c r="E2585" t="str">
        <f>T("MT ")</f>
        <v xml:space="preserve">MT </v>
      </c>
      <c r="F2585" t="str">
        <f>T("MOTOCICLETAS   ")</f>
        <v xml:space="preserve">MOTOCICLETAS   </v>
      </c>
      <c r="G2585" t="str">
        <f>T("De 125,01 a 250 CENTIMETROS CUBICOS               ")</f>
        <v xml:space="preserve">De 125,01 a 250 CENTIMETROS CUBICOS               </v>
      </c>
      <c r="I2585">
        <v>2</v>
      </c>
    </row>
    <row r="2586" spans="1:9">
      <c r="A2586" t="str">
        <f>T("2018")</f>
        <v>2018</v>
      </c>
      <c r="B2586" t="str">
        <f>T("FISICO                                            ")</f>
        <v xml:space="preserve">FISICO                                            </v>
      </c>
      <c r="C2586" t="str">
        <f>T("CENTRO              ")</f>
        <v xml:space="preserve">CENTRO              </v>
      </c>
      <c r="D2586" t="str">
        <f>T("SOL                 ")</f>
        <v xml:space="preserve">SOL                 </v>
      </c>
      <c r="E2586" t="str">
        <f>T("MT ")</f>
        <v xml:space="preserve">MT </v>
      </c>
      <c r="F2586" t="str">
        <f>T("MOTOCICLETAS   ")</f>
        <v xml:space="preserve">MOTOCICLETAS   </v>
      </c>
      <c r="G2586" t="str">
        <f>T("De 500,01 a 1.000 CENTIMETROS CUBICOS             ")</f>
        <v xml:space="preserve">De 500,01 a 1.000 CENTIMETROS CUBICOS             </v>
      </c>
      <c r="I2586">
        <v>8</v>
      </c>
    </row>
    <row r="2587" spans="1:9">
      <c r="A2587" t="str">
        <f>T("2018")</f>
        <v>2018</v>
      </c>
      <c r="B2587" t="str">
        <f>T("JURIDICO                                          ")</f>
        <v xml:space="preserve">JURIDICO                                          </v>
      </c>
      <c r="C2587" t="str">
        <f>T("CENTRO              ")</f>
        <v xml:space="preserve">CENTRO              </v>
      </c>
      <c r="D2587" t="str">
        <f>T("PALACIO             ")</f>
        <v xml:space="preserve">PALACIO             </v>
      </c>
      <c r="E2587" t="str">
        <f>T("MT ")</f>
        <v xml:space="preserve">MT </v>
      </c>
      <c r="F2587" t="str">
        <f>T("MOTOCICLETAS   ")</f>
        <v xml:space="preserve">MOTOCICLETAS   </v>
      </c>
      <c r="G2587" t="str">
        <f>T("De menos de 125,01 CENTIMETROS CUBICOS            ")</f>
        <v xml:space="preserve">De menos de 125,01 CENTIMETROS CUBICOS            </v>
      </c>
      <c r="I2587">
        <v>3</v>
      </c>
    </row>
    <row r="2588" spans="1:9">
      <c r="A2588" t="str">
        <f>T("2018")</f>
        <v>2018</v>
      </c>
      <c r="B2588" t="str">
        <f>T("JURIDICO                                          ")</f>
        <v xml:space="preserve">JURIDICO                                          </v>
      </c>
      <c r="C2588" t="str">
        <f>T("CENTRO              ")</f>
        <v xml:space="preserve">CENTRO              </v>
      </c>
      <c r="D2588" t="str">
        <f>T("PALACIO             ")</f>
        <v xml:space="preserve">PALACIO             </v>
      </c>
      <c r="E2588" t="str">
        <f>T("MT ")</f>
        <v xml:space="preserve">MT </v>
      </c>
      <c r="F2588" t="str">
        <f>T("MOTOCICLETAS   ")</f>
        <v xml:space="preserve">MOTOCICLETAS   </v>
      </c>
      <c r="G2588" t="str">
        <f>T("De 125,01 a 250 CENTIMETROS CUBICOS               ")</f>
        <v xml:space="preserve">De 125,01 a 250 CENTIMETROS CUBICOS               </v>
      </c>
      <c r="I2588">
        <v>1</v>
      </c>
    </row>
    <row r="2589" spans="1:9">
      <c r="A2589" t="str">
        <f>T("2018")</f>
        <v>2018</v>
      </c>
      <c r="B2589" t="str">
        <f>T("JURIDICO                                          ")</f>
        <v xml:space="preserve">JURIDICO                                          </v>
      </c>
      <c r="C2589" t="str">
        <f>T("CENTRO              ")</f>
        <v xml:space="preserve">CENTRO              </v>
      </c>
      <c r="D2589" t="str">
        <f>T("EMBAJADORES         ")</f>
        <v xml:space="preserve">EMBAJADORES         </v>
      </c>
      <c r="E2589" t="str">
        <f>T("MT ")</f>
        <v xml:space="preserve">MT </v>
      </c>
      <c r="F2589" t="str">
        <f>T("MOTOCICLETAS   ")</f>
        <v xml:space="preserve">MOTOCICLETAS   </v>
      </c>
      <c r="G2589" t="str">
        <f>T("De menos de 125,01 CENTIMETROS CUBICOS            ")</f>
        <v xml:space="preserve">De menos de 125,01 CENTIMETROS CUBICOS            </v>
      </c>
      <c r="I2589">
        <v>2</v>
      </c>
    </row>
    <row r="2590" spans="1:9">
      <c r="A2590" t="str">
        <f>T("2018")</f>
        <v>2018</v>
      </c>
      <c r="B2590" t="str">
        <f>T("JURIDICO                                          ")</f>
        <v xml:space="preserve">JURIDICO                                          </v>
      </c>
      <c r="C2590" t="str">
        <f>T("CENTRO              ")</f>
        <v xml:space="preserve">CENTRO              </v>
      </c>
      <c r="D2590" t="str">
        <f>T("CORTES              ")</f>
        <v xml:space="preserve">CORTES              </v>
      </c>
      <c r="E2590" t="str">
        <f>T("MT ")</f>
        <v xml:space="preserve">MT </v>
      </c>
      <c r="F2590" t="str">
        <f>T("MOTOCICLETAS   ")</f>
        <v xml:space="preserve">MOTOCICLETAS   </v>
      </c>
      <c r="G2590" t="str">
        <f>T("De menos de 125,01 CENTIMETROS CUBICOS            ")</f>
        <v xml:space="preserve">De menos de 125,01 CENTIMETROS CUBICOS            </v>
      </c>
      <c r="I2590">
        <v>3</v>
      </c>
    </row>
    <row r="2591" spans="1:9">
      <c r="A2591" t="str">
        <f>T("2018")</f>
        <v>2018</v>
      </c>
      <c r="B2591" t="str">
        <f>T("JURIDICO                                          ")</f>
        <v xml:space="preserve">JURIDICO                                          </v>
      </c>
      <c r="C2591" t="str">
        <f>T("CENTRO              ")</f>
        <v xml:space="preserve">CENTRO              </v>
      </c>
      <c r="D2591" t="str">
        <f>T("CORTES              ")</f>
        <v xml:space="preserve">CORTES              </v>
      </c>
      <c r="E2591" t="str">
        <f>T("MT ")</f>
        <v xml:space="preserve">MT </v>
      </c>
      <c r="F2591" t="str">
        <f>T("MOTOCICLETAS   ")</f>
        <v xml:space="preserve">MOTOCICLETAS   </v>
      </c>
      <c r="G2591" t="str">
        <f>T("De 500,01 a 1.000 CENTIMETROS CUBICOS             ")</f>
        <v xml:space="preserve">De 500,01 a 1.000 CENTIMETROS CUBICOS             </v>
      </c>
      <c r="I2591">
        <v>2</v>
      </c>
    </row>
    <row r="2592" spans="1:9">
      <c r="A2592" t="str">
        <f>T("2018")</f>
        <v>2018</v>
      </c>
      <c r="B2592" t="str">
        <f>T("JURIDICO                                          ")</f>
        <v xml:space="preserve">JURIDICO                                          </v>
      </c>
      <c r="C2592" t="str">
        <f>T("CENTRO              ")</f>
        <v xml:space="preserve">CENTRO              </v>
      </c>
      <c r="D2592" t="str">
        <f>T("JUSTICIA            ")</f>
        <v xml:space="preserve">JUSTICIA            </v>
      </c>
      <c r="E2592" t="str">
        <f>T("MT ")</f>
        <v xml:space="preserve">MT </v>
      </c>
      <c r="F2592" t="str">
        <f>T("MOTOCICLETAS   ")</f>
        <v xml:space="preserve">MOTOCICLETAS   </v>
      </c>
      <c r="G2592" t="str">
        <f>T("De menos de 125,01 CENTIMETROS CUBICOS            ")</f>
        <v xml:space="preserve">De menos de 125,01 CENTIMETROS CUBICOS            </v>
      </c>
      <c r="I2592">
        <v>2</v>
      </c>
    </row>
    <row r="2593" spans="1:9">
      <c r="A2593" t="str">
        <f>T("2018")</f>
        <v>2018</v>
      </c>
      <c r="B2593" t="str">
        <f>T("JURIDICO                                          ")</f>
        <v xml:space="preserve">JURIDICO                                          </v>
      </c>
      <c r="C2593" t="str">
        <f>T("CENTRO              ")</f>
        <v xml:space="preserve">CENTRO              </v>
      </c>
      <c r="D2593" t="str">
        <f>T("JUSTICIA            ")</f>
        <v xml:space="preserve">JUSTICIA            </v>
      </c>
      <c r="E2593" t="str">
        <f>T("MT ")</f>
        <v xml:space="preserve">MT </v>
      </c>
      <c r="F2593" t="str">
        <f>T("MOTOCICLETAS   ")</f>
        <v xml:space="preserve">MOTOCICLETAS   </v>
      </c>
      <c r="G2593" t="str">
        <f>T("De 500,01 a 1.000 CENTIMETROS CUBICOS             ")</f>
        <v xml:space="preserve">De 500,01 a 1.000 CENTIMETROS CUBICOS             </v>
      </c>
      <c r="I2593">
        <v>1</v>
      </c>
    </row>
    <row r="2594" spans="1:9">
      <c r="A2594" t="str">
        <f>T("2018")</f>
        <v>2018</v>
      </c>
      <c r="B2594" t="str">
        <f>T("JURIDICO                                          ")</f>
        <v xml:space="preserve">JURIDICO                                          </v>
      </c>
      <c r="C2594" t="str">
        <f>T("CENTRO              ")</f>
        <v xml:space="preserve">CENTRO              </v>
      </c>
      <c r="D2594" t="str">
        <f>T("JUSTICIA            ")</f>
        <v xml:space="preserve">JUSTICIA            </v>
      </c>
      <c r="E2594" t="str">
        <f>T("MT ")</f>
        <v xml:space="preserve">MT </v>
      </c>
      <c r="F2594" t="str">
        <f>T("MOTOCICLETAS   ")</f>
        <v xml:space="preserve">MOTOCICLETAS   </v>
      </c>
      <c r="G2594" t="str">
        <f>T("De 1.000,01 CENTIMETROS CUBICOS en adelante       ")</f>
        <v xml:space="preserve">De 1.000,01 CENTIMETROS CUBICOS en adelante       </v>
      </c>
      <c r="I2594">
        <v>1</v>
      </c>
    </row>
    <row r="2595" spans="1:9">
      <c r="A2595" t="str">
        <f>T("2018")</f>
        <v>2018</v>
      </c>
      <c r="B2595" t="str">
        <f>T("JURIDICO                                          ")</f>
        <v xml:space="preserve">JURIDICO                                          </v>
      </c>
      <c r="C2595" t="str">
        <f>T("CENTRO              ")</f>
        <v xml:space="preserve">CENTRO              </v>
      </c>
      <c r="D2595" t="str">
        <f>T("UNIVERSIDAD         ")</f>
        <v xml:space="preserve">UNIVERSIDAD         </v>
      </c>
      <c r="E2595" t="str">
        <f>T("MT ")</f>
        <v xml:space="preserve">MT </v>
      </c>
      <c r="F2595" t="str">
        <f>T("MOTOCICLETAS   ")</f>
        <v xml:space="preserve">MOTOCICLETAS   </v>
      </c>
      <c r="G2595" t="str">
        <f>T("De 500,01 a 1.000 CENTIMETROS CUBICOS             ")</f>
        <v xml:space="preserve">De 500,01 a 1.000 CENTIMETROS CUBICOS             </v>
      </c>
      <c r="I2595">
        <v>3</v>
      </c>
    </row>
    <row r="2596" spans="1:9">
      <c r="A2596" t="str">
        <f>T("2018")</f>
        <v>2018</v>
      </c>
      <c r="B2596" t="str">
        <f>T("JURIDICO                                          ")</f>
        <v xml:space="preserve">JURIDICO                                          </v>
      </c>
      <c r="C2596" t="str">
        <f>T("CENTRO              ")</f>
        <v xml:space="preserve">CENTRO              </v>
      </c>
      <c r="D2596" t="str">
        <f>T("UNIVERSIDAD         ")</f>
        <v xml:space="preserve">UNIVERSIDAD         </v>
      </c>
      <c r="E2596" t="str">
        <f>T("MT ")</f>
        <v xml:space="preserve">MT </v>
      </c>
      <c r="F2596" t="str">
        <f>T("MOTOCICLETAS   ")</f>
        <v xml:space="preserve">MOTOCICLETAS   </v>
      </c>
      <c r="G2596" t="str">
        <f>T("De 1.000,01 CENTIMETROS CUBICOS en adelante       ")</f>
        <v xml:space="preserve">De 1.000,01 CENTIMETROS CUBICOS en adelante       </v>
      </c>
      <c r="I2596">
        <v>3</v>
      </c>
    </row>
    <row r="2597" spans="1:9">
      <c r="A2597" t="str">
        <f>T("2018")</f>
        <v>2018</v>
      </c>
      <c r="B2597" t="str">
        <f>T("JURIDICO                                          ")</f>
        <v xml:space="preserve">JURIDICO                                          </v>
      </c>
      <c r="C2597" t="str">
        <f>T("CENTRO              ")</f>
        <v xml:space="preserve">CENTRO              </v>
      </c>
      <c r="D2597" t="str">
        <f>T("SOL                 ")</f>
        <v xml:space="preserve">SOL                 </v>
      </c>
      <c r="E2597" t="str">
        <f>T("MT ")</f>
        <v xml:space="preserve">MT </v>
      </c>
      <c r="F2597" t="str">
        <f>T("MOTOCICLETAS   ")</f>
        <v xml:space="preserve">MOTOCICLETAS   </v>
      </c>
      <c r="G2597" t="str">
        <f>T("De menos de 125,01 CENTIMETROS CUBICOS            ")</f>
        <v xml:space="preserve">De menos de 125,01 CENTIMETROS CUBICOS            </v>
      </c>
      <c r="I2597">
        <v>4</v>
      </c>
    </row>
    <row r="2598" spans="1:9">
      <c r="A2598" t="str">
        <f>T("2018")</f>
        <v>2018</v>
      </c>
      <c r="B2598" t="str">
        <f>T("FISICO                                            ")</f>
        <v xml:space="preserve">FISICO                                            </v>
      </c>
      <c r="C2598" t="str">
        <f>T("CENTRO              ")</f>
        <v xml:space="preserve">CENTRO              </v>
      </c>
      <c r="D2598" t="str">
        <f>T("PALACIO             ")</f>
        <v xml:space="preserve">PALACIO             </v>
      </c>
      <c r="E2598" t="str">
        <f>T("RE ")</f>
        <v xml:space="preserve">RE </v>
      </c>
      <c r="F2598" t="str">
        <f>T("REMOLQUES      ")</f>
        <v xml:space="preserve">REMOLQUES      </v>
      </c>
      <c r="G2598" t="str">
        <f>T("De 3.000 KG DE CARGA ÚTIL en adelante             ")</f>
        <v xml:space="preserve">De 3.000 KG DE CARGA ÚTIL en adelante             </v>
      </c>
      <c r="H2598" t="str">
        <f>T("GASOLINA                                          ")</f>
        <v xml:space="preserve">GASOLINA                                          </v>
      </c>
      <c r="I2598">
        <v>1</v>
      </c>
    </row>
    <row r="2599" spans="1:9">
      <c r="A2599" t="str">
        <f>T("2018")</f>
        <v>2018</v>
      </c>
      <c r="B2599" t="str">
        <f>T("FISICO                                            ")</f>
        <v xml:space="preserve">FISICO                                            </v>
      </c>
      <c r="C2599" t="str">
        <f>T("CENTRO              ")</f>
        <v xml:space="preserve">CENTRO              </v>
      </c>
      <c r="D2599" t="str">
        <f>T("JUSTICIA            ")</f>
        <v xml:space="preserve">JUSTICIA            </v>
      </c>
      <c r="E2599" t="str">
        <f>T("RE ")</f>
        <v xml:space="preserve">RE </v>
      </c>
      <c r="F2599" t="str">
        <f>T("REMOLQUES      ")</f>
        <v xml:space="preserve">REMOLQUES      </v>
      </c>
      <c r="G2599" t="str">
        <f>T("De 1.000 a 2.999 KG DE CARGA ÚTIL                 ")</f>
        <v xml:space="preserve">De 1.000 a 2.999 KG DE CARGA ÚTIL                 </v>
      </c>
      <c r="H2599" t="str">
        <f>T("GASOLINA                                          ")</f>
        <v xml:space="preserve">GASOLINA                                          </v>
      </c>
      <c r="I2599">
        <v>1</v>
      </c>
    </row>
    <row r="2600" spans="1:9">
      <c r="A2600" t="str">
        <f>T("2018")</f>
        <v>2018</v>
      </c>
      <c r="B2600" t="str">
        <f>T("JURIDICO                                          ")</f>
        <v xml:space="preserve">JURIDICO                                          </v>
      </c>
      <c r="C2600" t="str">
        <f>T("CENTRO              ")</f>
        <v xml:space="preserve">CENTRO              </v>
      </c>
      <c r="D2600" t="str">
        <f>T("CORTES              ")</f>
        <v xml:space="preserve">CORTES              </v>
      </c>
      <c r="E2600" t="str">
        <f>T("RE ")</f>
        <v xml:space="preserve">RE </v>
      </c>
      <c r="F2600" t="str">
        <f>T("REMOLQUES      ")</f>
        <v xml:space="preserve">REMOLQUES      </v>
      </c>
      <c r="G2600" t="str">
        <f>T("De 3.000 KG DE CARGA ÚTIL en adelante             ")</f>
        <v xml:space="preserve">De 3.000 KG DE CARGA ÚTIL en adelante             </v>
      </c>
      <c r="H2600" t="str">
        <f>T("GASOLINA                                          ")</f>
        <v xml:space="preserve">GASOLINA                                          </v>
      </c>
      <c r="I2600">
        <v>1</v>
      </c>
    </row>
    <row r="2601" spans="1:9">
      <c r="A2601" t="str">
        <f>T("2018")</f>
        <v>2018</v>
      </c>
      <c r="B2601" t="str">
        <f>T("JURIDICO                                          ")</f>
        <v xml:space="preserve">JURIDICO                                          </v>
      </c>
      <c r="C2601" t="str">
        <f>T("CENTRO              ")</f>
        <v xml:space="preserve">CENTRO              </v>
      </c>
      <c r="D2601" t="str">
        <f>T("JUSTICIA            ")</f>
        <v xml:space="preserve">JUSTICIA            </v>
      </c>
      <c r="E2601" t="str">
        <f>T("RE ")</f>
        <v xml:space="preserve">RE </v>
      </c>
      <c r="F2601" t="str">
        <f>T("REMOLQUES      ")</f>
        <v xml:space="preserve">REMOLQUES      </v>
      </c>
      <c r="G2601" t="str">
        <f>T("De 3.000 KG DE CARGA ÚTIL en adelante             ")</f>
        <v xml:space="preserve">De 3.000 KG DE CARGA ÚTIL en adelante             </v>
      </c>
      <c r="H2601" t="str">
        <f>T("GASOLINA                                          ")</f>
        <v xml:space="preserve">GASOLINA                                          </v>
      </c>
      <c r="I2601">
        <v>3</v>
      </c>
    </row>
    <row r="2602" spans="1:9">
      <c r="A2602" t="str">
        <f>T("2018")</f>
        <v>2018</v>
      </c>
      <c r="B2602" t="str">
        <f>T("JURIDICO                                          ")</f>
        <v xml:space="preserve">JURIDICO                                          </v>
      </c>
      <c r="C2602" t="str">
        <f>T("CENTRO              ")</f>
        <v xml:space="preserve">CENTRO              </v>
      </c>
      <c r="D2602" t="str">
        <f>T("UNIVERSIDAD         ")</f>
        <v xml:space="preserve">UNIVERSIDAD         </v>
      </c>
      <c r="E2602" t="str">
        <f>T("RE ")</f>
        <v xml:space="preserve">RE </v>
      </c>
      <c r="F2602" t="str">
        <f>T("REMOLQUES      ")</f>
        <v xml:space="preserve">REMOLQUES      </v>
      </c>
      <c r="G2602" t="str">
        <f>T("De 3.000 KG DE CARGA ÚTIL en adelante             ")</f>
        <v xml:space="preserve">De 3.000 KG DE CARGA ÚTIL en adelante             </v>
      </c>
      <c r="H2602" t="str">
        <f>T("OTROS                                             ")</f>
        <v xml:space="preserve">OTROS                                             </v>
      </c>
      <c r="I2602">
        <v>1</v>
      </c>
    </row>
    <row r="2603" spans="1:9">
      <c r="A2603" t="str">
        <f>T("2018")</f>
        <v>2018</v>
      </c>
      <c r="B2603" t="str">
        <f>T("FISICO                                            ")</f>
        <v xml:space="preserve">FISICO                                            </v>
      </c>
      <c r="C2603" t="str">
        <f>T("CENTRO              ")</f>
        <v xml:space="preserve">CENTRO              </v>
      </c>
      <c r="D2603" t="str">
        <f>T("PALACIO             ")</f>
        <v xml:space="preserve">PALACIO             </v>
      </c>
      <c r="E2603" t="str">
        <f>T("RE ")</f>
        <v xml:space="preserve">RE </v>
      </c>
      <c r="F2603" t="str">
        <f>T("REMOLQUES      ")</f>
        <v xml:space="preserve">REMOLQUES      </v>
      </c>
      <c r="G2603" t="str">
        <f>T("De 1.000 a 2.999 KG DE CARGA ÚTIL                 ")</f>
        <v xml:space="preserve">De 1.000 a 2.999 KG DE CARGA ÚTIL                 </v>
      </c>
      <c r="I2603">
        <v>1</v>
      </c>
    </row>
    <row r="2604" spans="1:9">
      <c r="A2604" t="str">
        <f>T("2018")</f>
        <v>2018</v>
      </c>
      <c r="B2604" t="str">
        <f>T("FISICO                                            ")</f>
        <v xml:space="preserve">FISICO                                            </v>
      </c>
      <c r="C2604" t="str">
        <f>T("CENTRO              ")</f>
        <v xml:space="preserve">CENTRO              </v>
      </c>
      <c r="D2604" t="str">
        <f>T("EMBAJADORES         ")</f>
        <v xml:space="preserve">EMBAJADORES         </v>
      </c>
      <c r="E2604" t="str">
        <f>T("RE ")</f>
        <v xml:space="preserve">RE </v>
      </c>
      <c r="F2604" t="str">
        <f>T("REMOLQUES      ")</f>
        <v xml:space="preserve">REMOLQUES      </v>
      </c>
      <c r="G2604" t="str">
        <f>T("De 1.000 a 2.999 KG DE CARGA ÚTIL                 ")</f>
        <v xml:space="preserve">De 1.000 a 2.999 KG DE CARGA ÚTIL                 </v>
      </c>
      <c r="I2604">
        <v>1</v>
      </c>
    </row>
    <row r="2605" spans="1:9">
      <c r="A2605" t="str">
        <f>T("2018")</f>
        <v>2018</v>
      </c>
      <c r="B2605" t="str">
        <f>T("FISICO                                            ")</f>
        <v xml:space="preserve">FISICO                                            </v>
      </c>
      <c r="C2605" t="str">
        <f>T("CENTRO              ")</f>
        <v xml:space="preserve">CENTRO              </v>
      </c>
      <c r="D2605" t="str">
        <f>T("EMBAJADORES         ")</f>
        <v xml:space="preserve">EMBAJADORES         </v>
      </c>
      <c r="E2605" t="str">
        <f>T("RE ")</f>
        <v xml:space="preserve">RE </v>
      </c>
      <c r="F2605" t="str">
        <f>T("REMOLQUES      ")</f>
        <v xml:space="preserve">REMOLQUES      </v>
      </c>
      <c r="G2605" t="str">
        <f>T("De 3.000 KG DE CARGA ÚTIL en adelante             ")</f>
        <v xml:space="preserve">De 3.000 KG DE CARGA ÚTIL en adelante             </v>
      </c>
      <c r="I2605">
        <v>1</v>
      </c>
    </row>
    <row r="2606" spans="1:9">
      <c r="A2606" t="str">
        <f>T("2018")</f>
        <v>2018</v>
      </c>
      <c r="B2606" t="str">
        <f>T("FISICO                                            ")</f>
        <v xml:space="preserve">FISICO                                            </v>
      </c>
      <c r="C2606" t="str">
        <f>T("CENTRO              ")</f>
        <v xml:space="preserve">CENTRO              </v>
      </c>
      <c r="D2606" t="str">
        <f>T("CORTES              ")</f>
        <v xml:space="preserve">CORTES              </v>
      </c>
      <c r="E2606" t="str">
        <f>T("RE ")</f>
        <v xml:space="preserve">RE </v>
      </c>
      <c r="F2606" t="str">
        <f>T("REMOLQUES      ")</f>
        <v xml:space="preserve">REMOLQUES      </v>
      </c>
      <c r="G2606" t="str">
        <f>T("De 751 a 999 KG DE CARGA ÚTIL                     ")</f>
        <v xml:space="preserve">De 751 a 999 KG DE CARGA ÚTIL                     </v>
      </c>
      <c r="I2606">
        <v>1</v>
      </c>
    </row>
    <row r="2607" spans="1:9">
      <c r="A2607" t="str">
        <f>T("2018")</f>
        <v>2018</v>
      </c>
      <c r="B2607" t="str">
        <f>T("FISICO                                            ")</f>
        <v xml:space="preserve">FISICO                                            </v>
      </c>
      <c r="C2607" t="str">
        <f>T("CENTRO              ")</f>
        <v xml:space="preserve">CENTRO              </v>
      </c>
      <c r="D2607" t="str">
        <f>T("CORTES              ")</f>
        <v xml:space="preserve">CORTES              </v>
      </c>
      <c r="E2607" t="str">
        <f>T("RE ")</f>
        <v xml:space="preserve">RE </v>
      </c>
      <c r="F2607" t="str">
        <f>T("REMOLQUES      ")</f>
        <v xml:space="preserve">REMOLQUES      </v>
      </c>
      <c r="G2607" t="str">
        <f>T("De 3.000 KG DE CARGA ÚTIL en adelante             ")</f>
        <v xml:space="preserve">De 3.000 KG DE CARGA ÚTIL en adelante             </v>
      </c>
      <c r="I2607">
        <v>3</v>
      </c>
    </row>
    <row r="2608" spans="1:9">
      <c r="A2608" t="str">
        <f>T("2018")</f>
        <v>2018</v>
      </c>
      <c r="B2608" t="str">
        <f>T("FISICO                                            ")</f>
        <v xml:space="preserve">FISICO                                            </v>
      </c>
      <c r="C2608" t="str">
        <f>T("CENTRO              ")</f>
        <v xml:space="preserve">CENTRO              </v>
      </c>
      <c r="D2608" t="str">
        <f>T("UNIVERSIDAD         ")</f>
        <v xml:space="preserve">UNIVERSIDAD         </v>
      </c>
      <c r="E2608" t="str">
        <f>T("RE ")</f>
        <v xml:space="preserve">RE </v>
      </c>
      <c r="F2608" t="str">
        <f>T("REMOLQUES      ")</f>
        <v xml:space="preserve">REMOLQUES      </v>
      </c>
      <c r="G2608" t="str">
        <f>T("De 1.000 a 2.999 KG DE CARGA ÚTIL                 ")</f>
        <v xml:space="preserve">De 1.000 a 2.999 KG DE CARGA ÚTIL                 </v>
      </c>
      <c r="I2608">
        <v>4</v>
      </c>
    </row>
    <row r="2609" spans="1:9">
      <c r="A2609" t="str">
        <f>T("2018")</f>
        <v>2018</v>
      </c>
      <c r="B2609" t="str">
        <f>T("FISICO                                            ")</f>
        <v xml:space="preserve">FISICO                                            </v>
      </c>
      <c r="C2609" t="str">
        <f>T("CENTRO              ")</f>
        <v xml:space="preserve">CENTRO              </v>
      </c>
      <c r="D2609" t="str">
        <f>T("UNIVERSIDAD         ")</f>
        <v xml:space="preserve">UNIVERSIDAD         </v>
      </c>
      <c r="E2609" t="str">
        <f>T("RE ")</f>
        <v xml:space="preserve">RE </v>
      </c>
      <c r="F2609" t="str">
        <f>T("REMOLQUES      ")</f>
        <v xml:space="preserve">REMOLQUES      </v>
      </c>
      <c r="G2609" t="str">
        <f>T("De 3.000 KG DE CARGA ÚTIL en adelante             ")</f>
        <v xml:space="preserve">De 3.000 KG DE CARGA ÚTIL en adelante             </v>
      </c>
      <c r="I2609">
        <v>1</v>
      </c>
    </row>
    <row r="2610" spans="1:9">
      <c r="A2610" t="str">
        <f>T("2018")</f>
        <v>2018</v>
      </c>
      <c r="B2610" t="str">
        <f>T("JURIDICO                                          ")</f>
        <v xml:space="preserve">JURIDICO                                          </v>
      </c>
      <c r="C2610" t="str">
        <f>T("CENTRO              ")</f>
        <v xml:space="preserve">CENTRO              </v>
      </c>
      <c r="D2610" t="str">
        <f>T("PALACIO             ")</f>
        <v xml:space="preserve">PALACIO             </v>
      </c>
      <c r="E2610" t="str">
        <f>T("RE ")</f>
        <v xml:space="preserve">RE </v>
      </c>
      <c r="F2610" t="str">
        <f>T("REMOLQUES      ")</f>
        <v xml:space="preserve">REMOLQUES      </v>
      </c>
      <c r="G2610" t="str">
        <f>T("De 1.000 a 2.999 KG DE CARGA ÚTIL                 ")</f>
        <v xml:space="preserve">De 1.000 a 2.999 KG DE CARGA ÚTIL                 </v>
      </c>
      <c r="I2610">
        <v>1</v>
      </c>
    </row>
    <row r="2611" spans="1:9">
      <c r="A2611" t="str">
        <f>T("2018")</f>
        <v>2018</v>
      </c>
      <c r="B2611" t="str">
        <f>T("JURIDICO                                          ")</f>
        <v xml:space="preserve">JURIDICO                                          </v>
      </c>
      <c r="C2611" t="str">
        <f>T("CENTRO              ")</f>
        <v xml:space="preserve">CENTRO              </v>
      </c>
      <c r="D2611" t="str">
        <f>T("PALACIO             ")</f>
        <v xml:space="preserve">PALACIO             </v>
      </c>
      <c r="E2611" t="str">
        <f>T("RE ")</f>
        <v xml:space="preserve">RE </v>
      </c>
      <c r="F2611" t="str">
        <f>T("REMOLQUES      ")</f>
        <v xml:space="preserve">REMOLQUES      </v>
      </c>
      <c r="G2611" t="str">
        <f>T("De 3.000 KG DE CARGA ÚTIL en adelante             ")</f>
        <v xml:space="preserve">De 3.000 KG DE CARGA ÚTIL en adelante             </v>
      </c>
      <c r="I2611">
        <v>2</v>
      </c>
    </row>
    <row r="2612" spans="1:9">
      <c r="A2612" t="str">
        <f>T("2018")</f>
        <v>2018</v>
      </c>
      <c r="B2612" t="str">
        <f>T("JURIDICO                                          ")</f>
        <v xml:space="preserve">JURIDICO                                          </v>
      </c>
      <c r="C2612" t="str">
        <f>T("CENTRO              ")</f>
        <v xml:space="preserve">CENTRO              </v>
      </c>
      <c r="D2612" t="str">
        <f>T("CORTES              ")</f>
        <v xml:space="preserve">CORTES              </v>
      </c>
      <c r="E2612" t="str">
        <f>T("RE ")</f>
        <v xml:space="preserve">RE </v>
      </c>
      <c r="F2612" t="str">
        <f>T("REMOLQUES      ")</f>
        <v xml:space="preserve">REMOLQUES      </v>
      </c>
      <c r="G2612" t="str">
        <f>T("De 1.000 a 2.999 KG DE CARGA ÚTIL                 ")</f>
        <v xml:space="preserve">De 1.000 a 2.999 KG DE CARGA ÚTIL                 </v>
      </c>
      <c r="I2612">
        <v>3</v>
      </c>
    </row>
    <row r="2613" spans="1:9">
      <c r="A2613" t="str">
        <f>T("2018")</f>
        <v>2018</v>
      </c>
      <c r="B2613" t="str">
        <f>T("JURIDICO                                          ")</f>
        <v xml:space="preserve">JURIDICO                                          </v>
      </c>
      <c r="C2613" t="str">
        <f>T("CENTRO              ")</f>
        <v xml:space="preserve">CENTRO              </v>
      </c>
      <c r="D2613" t="str">
        <f>T("CORTES              ")</f>
        <v xml:space="preserve">CORTES              </v>
      </c>
      <c r="E2613" t="str">
        <f>T("RE ")</f>
        <v xml:space="preserve">RE </v>
      </c>
      <c r="F2613" t="str">
        <f>T("REMOLQUES      ")</f>
        <v xml:space="preserve">REMOLQUES      </v>
      </c>
      <c r="G2613" t="str">
        <f>T("De 3.000 KG DE CARGA ÚTIL en adelante             ")</f>
        <v xml:space="preserve">De 3.000 KG DE CARGA ÚTIL en adelante             </v>
      </c>
      <c r="I2613">
        <v>10</v>
      </c>
    </row>
    <row r="2614" spans="1:9">
      <c r="A2614" t="str">
        <f>T("2018")</f>
        <v>2018</v>
      </c>
      <c r="B2614" t="str">
        <f>T("JURIDICO                                          ")</f>
        <v xml:space="preserve">JURIDICO                                          </v>
      </c>
      <c r="C2614" t="str">
        <f>T("CENTRO              ")</f>
        <v xml:space="preserve">CENTRO              </v>
      </c>
      <c r="D2614" t="str">
        <f>T("JUSTICIA            ")</f>
        <v xml:space="preserve">JUSTICIA            </v>
      </c>
      <c r="E2614" t="str">
        <f>T("RE ")</f>
        <v xml:space="preserve">RE </v>
      </c>
      <c r="F2614" t="str">
        <f>T("REMOLQUES      ")</f>
        <v xml:space="preserve">REMOLQUES      </v>
      </c>
      <c r="G2614" t="str">
        <f>T("De 751 a 999 KG DE CARGA ÚTIL                     ")</f>
        <v xml:space="preserve">De 751 a 999 KG DE CARGA ÚTIL                     </v>
      </c>
      <c r="I2614">
        <v>1</v>
      </c>
    </row>
    <row r="2615" spans="1:9">
      <c r="A2615" t="str">
        <f>T("2018")</f>
        <v>2018</v>
      </c>
      <c r="B2615" t="str">
        <f>T("JURIDICO                                          ")</f>
        <v xml:space="preserve">JURIDICO                                          </v>
      </c>
      <c r="C2615" t="str">
        <f>T("CENTRO              ")</f>
        <v xml:space="preserve">CENTRO              </v>
      </c>
      <c r="D2615" t="str">
        <f>T("JUSTICIA            ")</f>
        <v xml:space="preserve">JUSTICIA            </v>
      </c>
      <c r="E2615" t="str">
        <f>T("RE ")</f>
        <v xml:space="preserve">RE </v>
      </c>
      <c r="F2615" t="str">
        <f>T("REMOLQUES      ")</f>
        <v xml:space="preserve">REMOLQUES      </v>
      </c>
      <c r="G2615" t="str">
        <f>T("De 1.000 a 2.999 KG DE CARGA ÚTIL                 ")</f>
        <v xml:space="preserve">De 1.000 a 2.999 KG DE CARGA ÚTIL                 </v>
      </c>
      <c r="I2615">
        <v>3</v>
      </c>
    </row>
    <row r="2616" spans="1:9">
      <c r="A2616" t="str">
        <f>T("2018")</f>
        <v>2018</v>
      </c>
      <c r="B2616" t="str">
        <f>T("JURIDICO                                          ")</f>
        <v xml:space="preserve">JURIDICO                                          </v>
      </c>
      <c r="C2616" t="str">
        <f>T("CENTRO              ")</f>
        <v xml:space="preserve">CENTRO              </v>
      </c>
      <c r="D2616" t="str">
        <f>T("JUSTICIA            ")</f>
        <v xml:space="preserve">JUSTICIA            </v>
      </c>
      <c r="E2616" t="str">
        <f>T("RE ")</f>
        <v xml:space="preserve">RE </v>
      </c>
      <c r="F2616" t="str">
        <f>T("REMOLQUES      ")</f>
        <v xml:space="preserve">REMOLQUES      </v>
      </c>
      <c r="G2616" t="str">
        <f>T("De 3.000 KG DE CARGA ÚTIL en adelante             ")</f>
        <v xml:space="preserve">De 3.000 KG DE CARGA ÚTIL en adelante             </v>
      </c>
      <c r="I2616">
        <v>16</v>
      </c>
    </row>
    <row r="2617" spans="1:9">
      <c r="A2617" t="str">
        <f>T("2018")</f>
        <v>2018</v>
      </c>
      <c r="B2617" t="str">
        <f>T("JURIDICO                                          ")</f>
        <v xml:space="preserve">JURIDICO                                          </v>
      </c>
      <c r="C2617" t="str">
        <f>T("CENTRO              ")</f>
        <v xml:space="preserve">CENTRO              </v>
      </c>
      <c r="D2617" t="str">
        <f>T("UNIVERSIDAD         ")</f>
        <v xml:space="preserve">UNIVERSIDAD         </v>
      </c>
      <c r="E2617" t="str">
        <f>T("RE ")</f>
        <v xml:space="preserve">RE </v>
      </c>
      <c r="F2617" t="str">
        <f>T("REMOLQUES      ")</f>
        <v xml:space="preserve">REMOLQUES      </v>
      </c>
      <c r="G2617" t="str">
        <f>T("De 3.000 KG DE CARGA ÚTIL en adelante             ")</f>
        <v xml:space="preserve">De 3.000 KG DE CARGA ÚTIL en adelante             </v>
      </c>
      <c r="I2617">
        <v>6</v>
      </c>
    </row>
    <row r="2618" spans="1:9">
      <c r="A2618" t="str">
        <f>T("2018")</f>
        <v>2018</v>
      </c>
      <c r="B2618" t="str">
        <f>T("JURIDICO                                          ")</f>
        <v xml:space="preserve">JURIDICO                                          </v>
      </c>
      <c r="C2618" t="str">
        <f>T("CENTRO              ")</f>
        <v xml:space="preserve">CENTRO              </v>
      </c>
      <c r="D2618" t="str">
        <f>T("SOL                 ")</f>
        <v xml:space="preserve">SOL                 </v>
      </c>
      <c r="E2618" t="str">
        <f>T("RE ")</f>
        <v xml:space="preserve">RE </v>
      </c>
      <c r="F2618" t="str">
        <f>T("REMOLQUES      ")</f>
        <v xml:space="preserve">REMOLQUES      </v>
      </c>
      <c r="G2618" t="str">
        <f>T("De 3.000 KG DE CARGA ÚTIL en adelante             ")</f>
        <v xml:space="preserve">De 3.000 KG DE CARGA ÚTIL en adelante             </v>
      </c>
      <c r="I2618">
        <v>1</v>
      </c>
    </row>
    <row r="2619" spans="1:9">
      <c r="A2619" t="str">
        <f>T("2018")</f>
        <v>2018</v>
      </c>
      <c r="B2619" t="str">
        <f>T("Entidad sin personalidad jurídica (art. 35.4 LGT) ")</f>
        <v xml:space="preserve">Entidad sin personalidad jurídica (art. 35.4 LGT) </v>
      </c>
      <c r="C2619" t="str">
        <f>T("CENTRO              ")</f>
        <v xml:space="preserve">CENTRO              </v>
      </c>
      <c r="D2619" t="str">
        <f>T("JUSTICIA            ")</f>
        <v xml:space="preserve">JUSTICIA            </v>
      </c>
      <c r="E2619" t="str">
        <f>T("RE ")</f>
        <v xml:space="preserve">RE </v>
      </c>
      <c r="F2619" t="str">
        <f>T("REMOLQUES      ")</f>
        <v xml:space="preserve">REMOLQUES      </v>
      </c>
      <c r="G2619" t="str">
        <f>T("De 3.000 KG DE CARGA ÚTIL en adelante             ")</f>
        <v xml:space="preserve">De 3.000 KG DE CARGA ÚTIL en adelante             </v>
      </c>
      <c r="I2619">
        <v>1</v>
      </c>
    </row>
    <row r="2620" spans="1:9">
      <c r="A2620" t="str">
        <f>T("2018")</f>
        <v>2018</v>
      </c>
      <c r="B2620" t="str">
        <f>T("Entidad sin personalidad jurídica (art. 35.4 LGT) ")</f>
        <v xml:space="preserve">Entidad sin personalidad jurídica (art. 35.4 LGT) </v>
      </c>
      <c r="C2620" t="str">
        <f>T("CENTRO              ")</f>
        <v xml:space="preserve">CENTRO              </v>
      </c>
      <c r="D2620" t="str">
        <f>T("UNIVERSIDAD         ")</f>
        <v xml:space="preserve">UNIVERSIDAD         </v>
      </c>
      <c r="E2620" t="str">
        <f>T("RE ")</f>
        <v xml:space="preserve">RE </v>
      </c>
      <c r="F2620" t="str">
        <f>T("REMOLQUES      ")</f>
        <v xml:space="preserve">REMOLQUES      </v>
      </c>
      <c r="G2620" t="str">
        <f>T("De 1.000 a 2.999 KG DE CARGA ÚTIL                 ")</f>
        <v xml:space="preserve">De 1.000 a 2.999 KG DE CARGA ÚTIL                 </v>
      </c>
      <c r="I2620">
        <v>1</v>
      </c>
    </row>
    <row r="2621" spans="1:9">
      <c r="A2621" t="str">
        <f>T("2018")</f>
        <v>2018</v>
      </c>
      <c r="B2621" t="str">
        <f>T("Entidad sin personalidad jurídica (art. 35.4 LGT) ")</f>
        <v xml:space="preserve">Entidad sin personalidad jurídica (art. 35.4 LGT) </v>
      </c>
      <c r="C2621" t="str">
        <f>T("CENTRO              ")</f>
        <v xml:space="preserve">CENTRO              </v>
      </c>
      <c r="D2621" t="str">
        <f>T("UNIVERSIDAD         ")</f>
        <v xml:space="preserve">UNIVERSIDAD         </v>
      </c>
      <c r="E2621" t="str">
        <f>T("RE ")</f>
        <v xml:space="preserve">RE </v>
      </c>
      <c r="F2621" t="str">
        <f>T("REMOLQUES      ")</f>
        <v xml:space="preserve">REMOLQUES      </v>
      </c>
      <c r="G2621" t="str">
        <f>T("De 3.000 KG DE CARGA ÚTIL en adelante             ")</f>
        <v xml:space="preserve">De 3.000 KG DE CARGA ÚTIL en adelante             </v>
      </c>
      <c r="I2621">
        <v>1</v>
      </c>
    </row>
    <row r="2622" spans="1:9">
      <c r="A2622" t="str">
        <f>T("2018")</f>
        <v>2018</v>
      </c>
      <c r="B2622" t="str">
        <f>T("FISICO                                            ")</f>
        <v xml:space="preserve">FISICO                                            </v>
      </c>
      <c r="C2622" t="str">
        <f>T("CENTRO              ")</f>
        <v xml:space="preserve">CENTRO              </v>
      </c>
      <c r="D2622" t="str">
        <f>T("PALACIO             ")</f>
        <v xml:space="preserve">PALACIO             </v>
      </c>
      <c r="E2622" t="str">
        <f>T("RE ")</f>
        <v xml:space="preserve">RE </v>
      </c>
      <c r="F2622" t="str">
        <f>T("REMOLQUES      ")</f>
        <v xml:space="preserve">REMOLQUES      </v>
      </c>
      <c r="G2622" t="str">
        <f>T("De 751 a 999 KG DE CARGA ÚTIL                     ")</f>
        <v xml:space="preserve">De 751 a 999 KG DE CARGA ÚTIL                     </v>
      </c>
      <c r="I2622">
        <v>3</v>
      </c>
    </row>
    <row r="2623" spans="1:9">
      <c r="A2623" t="str">
        <f>T("2018")</f>
        <v>2018</v>
      </c>
      <c r="B2623" t="str">
        <f>T("FISICO                                            ")</f>
        <v xml:space="preserve">FISICO                                            </v>
      </c>
      <c r="C2623" t="str">
        <f>T("CENTRO              ")</f>
        <v xml:space="preserve">CENTRO              </v>
      </c>
      <c r="D2623" t="str">
        <f>T("PALACIO             ")</f>
        <v xml:space="preserve">PALACIO             </v>
      </c>
      <c r="E2623" t="str">
        <f>T("RE ")</f>
        <v xml:space="preserve">RE </v>
      </c>
      <c r="F2623" t="str">
        <f>T("REMOLQUES      ")</f>
        <v xml:space="preserve">REMOLQUES      </v>
      </c>
      <c r="G2623" t="str">
        <f>T("De 1.000 a 2.999 KG DE CARGA ÚTIL                 ")</f>
        <v xml:space="preserve">De 1.000 a 2.999 KG DE CARGA ÚTIL                 </v>
      </c>
      <c r="I2623">
        <v>2</v>
      </c>
    </row>
    <row r="2624" spans="1:9">
      <c r="A2624" t="str">
        <f>T("2018")</f>
        <v>2018</v>
      </c>
      <c r="B2624" t="str">
        <f>T("FISICO                                            ")</f>
        <v xml:space="preserve">FISICO                                            </v>
      </c>
      <c r="C2624" t="str">
        <f>T("CENTRO              ")</f>
        <v xml:space="preserve">CENTRO              </v>
      </c>
      <c r="D2624" t="str">
        <f>T("PALACIO             ")</f>
        <v xml:space="preserve">PALACIO             </v>
      </c>
      <c r="E2624" t="str">
        <f>T("RE ")</f>
        <v xml:space="preserve">RE </v>
      </c>
      <c r="F2624" t="str">
        <f>T("REMOLQUES      ")</f>
        <v xml:space="preserve">REMOLQUES      </v>
      </c>
      <c r="G2624" t="str">
        <f>T("De 3.000 KG DE CARGA ÚTIL en adelante             ")</f>
        <v xml:space="preserve">De 3.000 KG DE CARGA ÚTIL en adelante             </v>
      </c>
      <c r="I2624">
        <v>2</v>
      </c>
    </row>
    <row r="2625" spans="1:9">
      <c r="A2625" t="str">
        <f>T("2018")</f>
        <v>2018</v>
      </c>
      <c r="B2625" t="str">
        <f>T("FISICO                                            ")</f>
        <v xml:space="preserve">FISICO                                            </v>
      </c>
      <c r="C2625" t="str">
        <f>T("CENTRO              ")</f>
        <v xml:space="preserve">CENTRO              </v>
      </c>
      <c r="D2625" t="str">
        <f>T("EMBAJADORES         ")</f>
        <v xml:space="preserve">EMBAJADORES         </v>
      </c>
      <c r="E2625" t="str">
        <f>T("RE ")</f>
        <v xml:space="preserve">RE </v>
      </c>
      <c r="F2625" t="str">
        <f>T("REMOLQUES      ")</f>
        <v xml:space="preserve">REMOLQUES      </v>
      </c>
      <c r="G2625" t="str">
        <f>T("De 751 a 999 KG DE CARGA ÚTIL                     ")</f>
        <v xml:space="preserve">De 751 a 999 KG DE CARGA ÚTIL                     </v>
      </c>
      <c r="I2625">
        <v>2</v>
      </c>
    </row>
    <row r="2626" spans="1:9">
      <c r="A2626" t="str">
        <f>T("2018")</f>
        <v>2018</v>
      </c>
      <c r="B2626" t="str">
        <f>T("FISICO                                            ")</f>
        <v xml:space="preserve">FISICO                                            </v>
      </c>
      <c r="C2626" t="str">
        <f>T("CENTRO              ")</f>
        <v xml:space="preserve">CENTRO              </v>
      </c>
      <c r="D2626" t="str">
        <f>T("EMBAJADORES         ")</f>
        <v xml:space="preserve">EMBAJADORES         </v>
      </c>
      <c r="E2626" t="str">
        <f>T("RE ")</f>
        <v xml:space="preserve">RE </v>
      </c>
      <c r="F2626" t="str">
        <f>T("REMOLQUES      ")</f>
        <v xml:space="preserve">REMOLQUES      </v>
      </c>
      <c r="G2626" t="str">
        <f>T("De 1.000 a 2.999 KG DE CARGA ÚTIL                 ")</f>
        <v xml:space="preserve">De 1.000 a 2.999 KG DE CARGA ÚTIL                 </v>
      </c>
      <c r="I2626">
        <v>5</v>
      </c>
    </row>
    <row r="2627" spans="1:9">
      <c r="A2627" t="str">
        <f>T("2018")</f>
        <v>2018</v>
      </c>
      <c r="B2627" t="str">
        <f>T("FISICO                                            ")</f>
        <v xml:space="preserve">FISICO                                            </v>
      </c>
      <c r="C2627" t="str">
        <f>T("CENTRO              ")</f>
        <v xml:space="preserve">CENTRO              </v>
      </c>
      <c r="D2627" t="str">
        <f>T("CORTES              ")</f>
        <v xml:space="preserve">CORTES              </v>
      </c>
      <c r="E2627" t="str">
        <f>T("RE ")</f>
        <v xml:space="preserve">RE </v>
      </c>
      <c r="F2627" t="str">
        <f>T("REMOLQUES      ")</f>
        <v xml:space="preserve">REMOLQUES      </v>
      </c>
      <c r="G2627" t="str">
        <f>T("De 751 a 999 KG DE CARGA ÚTIL                     ")</f>
        <v xml:space="preserve">De 751 a 999 KG DE CARGA ÚTIL                     </v>
      </c>
      <c r="I2627">
        <v>1</v>
      </c>
    </row>
    <row r="2628" spans="1:9">
      <c r="A2628" t="str">
        <f>T("2018")</f>
        <v>2018</v>
      </c>
      <c r="B2628" t="str">
        <f>T("FISICO                                            ")</f>
        <v xml:space="preserve">FISICO                                            </v>
      </c>
      <c r="C2628" t="str">
        <f>T("CENTRO              ")</f>
        <v xml:space="preserve">CENTRO              </v>
      </c>
      <c r="D2628" t="str">
        <f>T("CORTES              ")</f>
        <v xml:space="preserve">CORTES              </v>
      </c>
      <c r="E2628" t="str">
        <f>T("RE ")</f>
        <v xml:space="preserve">RE </v>
      </c>
      <c r="F2628" t="str">
        <f>T("REMOLQUES      ")</f>
        <v xml:space="preserve">REMOLQUES      </v>
      </c>
      <c r="G2628" t="str">
        <f>T("De 1.000 a 2.999 KG DE CARGA ÚTIL                 ")</f>
        <v xml:space="preserve">De 1.000 a 2.999 KG DE CARGA ÚTIL                 </v>
      </c>
      <c r="I2628">
        <v>1</v>
      </c>
    </row>
    <row r="2629" spans="1:9">
      <c r="A2629" t="str">
        <f>T("2018")</f>
        <v>2018</v>
      </c>
      <c r="B2629" t="str">
        <f>T("FISICO                                            ")</f>
        <v xml:space="preserve">FISICO                                            </v>
      </c>
      <c r="C2629" t="str">
        <f>T("CENTRO              ")</f>
        <v xml:space="preserve">CENTRO              </v>
      </c>
      <c r="D2629" t="str">
        <f>T("CORTES              ")</f>
        <v xml:space="preserve">CORTES              </v>
      </c>
      <c r="E2629" t="str">
        <f>T("RE ")</f>
        <v xml:space="preserve">RE </v>
      </c>
      <c r="F2629" t="str">
        <f>T("REMOLQUES      ")</f>
        <v xml:space="preserve">REMOLQUES      </v>
      </c>
      <c r="G2629" t="str">
        <f>T("De 3.000 KG DE CARGA ÚTIL en adelante             ")</f>
        <v xml:space="preserve">De 3.000 KG DE CARGA ÚTIL en adelante             </v>
      </c>
      <c r="I2629">
        <v>1</v>
      </c>
    </row>
    <row r="2630" spans="1:9">
      <c r="A2630" t="str">
        <f>T("2018")</f>
        <v>2018</v>
      </c>
      <c r="B2630" t="str">
        <f>T("FISICO                                            ")</f>
        <v xml:space="preserve">FISICO                                            </v>
      </c>
      <c r="C2630" t="str">
        <f>T("CENTRO              ")</f>
        <v xml:space="preserve">CENTRO              </v>
      </c>
      <c r="D2630" t="str">
        <f>T("JUSTICIA            ")</f>
        <v xml:space="preserve">JUSTICIA            </v>
      </c>
      <c r="E2630" t="str">
        <f>T("RE ")</f>
        <v xml:space="preserve">RE </v>
      </c>
      <c r="F2630" t="str">
        <f>T("REMOLQUES      ")</f>
        <v xml:space="preserve">REMOLQUES      </v>
      </c>
      <c r="G2630" t="str">
        <f>T("De 751 a 999 KG DE CARGA ÚTIL                     ")</f>
        <v xml:space="preserve">De 751 a 999 KG DE CARGA ÚTIL                     </v>
      </c>
      <c r="I2630">
        <v>1</v>
      </c>
    </row>
    <row r="2631" spans="1:9">
      <c r="A2631" t="str">
        <f>T("2018")</f>
        <v>2018</v>
      </c>
      <c r="B2631" t="str">
        <f>T("FISICO                                            ")</f>
        <v xml:space="preserve">FISICO                                            </v>
      </c>
      <c r="C2631" t="str">
        <f>T("CENTRO              ")</f>
        <v xml:space="preserve">CENTRO              </v>
      </c>
      <c r="D2631" t="str">
        <f>T("JUSTICIA            ")</f>
        <v xml:space="preserve">JUSTICIA            </v>
      </c>
      <c r="E2631" t="str">
        <f>T("RE ")</f>
        <v xml:space="preserve">RE </v>
      </c>
      <c r="F2631" t="str">
        <f>T("REMOLQUES      ")</f>
        <v xml:space="preserve">REMOLQUES      </v>
      </c>
      <c r="G2631" t="str">
        <f>T("De 3.000 KG DE CARGA ÚTIL en adelante             ")</f>
        <v xml:space="preserve">De 3.000 KG DE CARGA ÚTIL en adelante             </v>
      </c>
      <c r="I2631">
        <v>4</v>
      </c>
    </row>
    <row r="2632" spans="1:9">
      <c r="A2632" t="str">
        <f>T("2018")</f>
        <v>2018</v>
      </c>
      <c r="B2632" t="str">
        <f>T("FISICO                                            ")</f>
        <v xml:space="preserve">FISICO                                            </v>
      </c>
      <c r="C2632" t="str">
        <f>T("CENTRO              ")</f>
        <v xml:space="preserve">CENTRO              </v>
      </c>
      <c r="D2632" t="str">
        <f>T("UNIVERSIDAD         ")</f>
        <v xml:space="preserve">UNIVERSIDAD         </v>
      </c>
      <c r="E2632" t="str">
        <f>T("RE ")</f>
        <v xml:space="preserve">RE </v>
      </c>
      <c r="F2632" t="str">
        <f>T("REMOLQUES      ")</f>
        <v xml:space="preserve">REMOLQUES      </v>
      </c>
      <c r="G2632" t="str">
        <f>T("De 751 a 999 KG DE CARGA ÚTIL                     ")</f>
        <v xml:space="preserve">De 751 a 999 KG DE CARGA ÚTIL                     </v>
      </c>
      <c r="I2632">
        <v>2</v>
      </c>
    </row>
    <row r="2633" spans="1:9">
      <c r="A2633" t="str">
        <f>T("2018")</f>
        <v>2018</v>
      </c>
      <c r="B2633" t="str">
        <f>T("FISICO                                            ")</f>
        <v xml:space="preserve">FISICO                                            </v>
      </c>
      <c r="C2633" t="str">
        <f>T("CENTRO              ")</f>
        <v xml:space="preserve">CENTRO              </v>
      </c>
      <c r="D2633" t="str">
        <f>T("UNIVERSIDAD         ")</f>
        <v xml:space="preserve">UNIVERSIDAD         </v>
      </c>
      <c r="E2633" t="str">
        <f>T("RE ")</f>
        <v xml:space="preserve">RE </v>
      </c>
      <c r="F2633" t="str">
        <f>T("REMOLQUES      ")</f>
        <v xml:space="preserve">REMOLQUES      </v>
      </c>
      <c r="G2633" t="str">
        <f>T("De 1.000 a 2.999 KG DE CARGA ÚTIL                 ")</f>
        <v xml:space="preserve">De 1.000 a 2.999 KG DE CARGA ÚTIL                 </v>
      </c>
      <c r="I2633">
        <v>3</v>
      </c>
    </row>
    <row r="2634" spans="1:9">
      <c r="A2634" t="str">
        <f>T("2018")</f>
        <v>2018</v>
      </c>
      <c r="B2634" t="str">
        <f>T("FISICO                                            ")</f>
        <v xml:space="preserve">FISICO                                            </v>
      </c>
      <c r="C2634" t="str">
        <f>T("CENTRO              ")</f>
        <v xml:space="preserve">CENTRO              </v>
      </c>
      <c r="D2634" t="str">
        <f>T("UNIVERSIDAD         ")</f>
        <v xml:space="preserve">UNIVERSIDAD         </v>
      </c>
      <c r="E2634" t="str">
        <f>T("RE ")</f>
        <v xml:space="preserve">RE </v>
      </c>
      <c r="F2634" t="str">
        <f>T("REMOLQUES      ")</f>
        <v xml:space="preserve">REMOLQUES      </v>
      </c>
      <c r="G2634" t="str">
        <f>T("De 3.000 KG DE CARGA ÚTIL en adelante             ")</f>
        <v xml:space="preserve">De 3.000 KG DE CARGA ÚTIL en adelante             </v>
      </c>
      <c r="I2634">
        <v>2</v>
      </c>
    </row>
    <row r="2635" spans="1:9">
      <c r="A2635" t="str">
        <f>T("2018")</f>
        <v>2018</v>
      </c>
      <c r="B2635" t="str">
        <f>T("FISICO                                            ")</f>
        <v xml:space="preserve">FISICO                                            </v>
      </c>
      <c r="C2635" t="str">
        <f>T("CENTRO              ")</f>
        <v xml:space="preserve">CENTRO              </v>
      </c>
      <c r="D2635" t="str">
        <f>T("SOL                 ")</f>
        <v xml:space="preserve">SOL                 </v>
      </c>
      <c r="E2635" t="str">
        <f>T("RE ")</f>
        <v xml:space="preserve">RE </v>
      </c>
      <c r="F2635" t="str">
        <f>T("REMOLQUES      ")</f>
        <v xml:space="preserve">REMOLQUES      </v>
      </c>
      <c r="G2635" t="str">
        <f>T("De 1.000 a 2.999 KG DE CARGA ÚTIL                 ")</f>
        <v xml:space="preserve">De 1.000 a 2.999 KG DE CARGA ÚTIL                 </v>
      </c>
      <c r="I2635">
        <v>2</v>
      </c>
    </row>
    <row r="2636" spans="1:9">
      <c r="A2636" t="str">
        <f>T("2018")</f>
        <v>2018</v>
      </c>
      <c r="B2636" t="str">
        <f>T("FISICO                                            ")</f>
        <v xml:space="preserve">FISICO                                            </v>
      </c>
      <c r="C2636" t="str">
        <f>T("CENTRO              ")</f>
        <v xml:space="preserve">CENTRO              </v>
      </c>
      <c r="D2636" t="str">
        <f>T("SOL                 ")</f>
        <v xml:space="preserve">SOL                 </v>
      </c>
      <c r="E2636" t="str">
        <f>T("RE ")</f>
        <v xml:space="preserve">RE </v>
      </c>
      <c r="F2636" t="str">
        <f>T("REMOLQUES      ")</f>
        <v xml:space="preserve">REMOLQUES      </v>
      </c>
      <c r="G2636" t="str">
        <f>T("De 3.000 KG DE CARGA ÚTIL en adelante             ")</f>
        <v xml:space="preserve">De 3.000 KG DE CARGA ÚTIL en adelante             </v>
      </c>
      <c r="I2636">
        <v>2</v>
      </c>
    </row>
    <row r="2637" spans="1:9">
      <c r="A2637" t="str">
        <f>T("2018")</f>
        <v>2018</v>
      </c>
      <c r="B2637" t="str">
        <f>T("JURIDICO                                          ")</f>
        <v xml:space="preserve">JURIDICO                                          </v>
      </c>
      <c r="C2637" t="str">
        <f>T("CENTRO              ")</f>
        <v xml:space="preserve">CENTRO              </v>
      </c>
      <c r="D2637" t="str">
        <f>T("PALACIO             ")</f>
        <v xml:space="preserve">PALACIO             </v>
      </c>
      <c r="E2637" t="str">
        <f>T("RE ")</f>
        <v xml:space="preserve">RE </v>
      </c>
      <c r="F2637" t="str">
        <f>T("REMOLQUES      ")</f>
        <v xml:space="preserve">REMOLQUES      </v>
      </c>
      <c r="G2637" t="str">
        <f>T("De 751 a 999 KG DE CARGA ÚTIL                     ")</f>
        <v xml:space="preserve">De 751 a 999 KG DE CARGA ÚTIL                     </v>
      </c>
      <c r="I2637">
        <v>3</v>
      </c>
    </row>
    <row r="2638" spans="1:9">
      <c r="A2638" t="str">
        <f>T("2018")</f>
        <v>2018</v>
      </c>
      <c r="B2638" t="str">
        <f>T("JURIDICO                                          ")</f>
        <v xml:space="preserve">JURIDICO                                          </v>
      </c>
      <c r="C2638" t="str">
        <f>T("CENTRO              ")</f>
        <v xml:space="preserve">CENTRO              </v>
      </c>
      <c r="D2638" t="str">
        <f>T("PALACIO             ")</f>
        <v xml:space="preserve">PALACIO             </v>
      </c>
      <c r="E2638" t="str">
        <f>T("RE ")</f>
        <v xml:space="preserve">RE </v>
      </c>
      <c r="F2638" t="str">
        <f>T("REMOLQUES      ")</f>
        <v xml:space="preserve">REMOLQUES      </v>
      </c>
      <c r="G2638" t="str">
        <f>T("De 1.000 a 2.999 KG DE CARGA ÚTIL                 ")</f>
        <v xml:space="preserve">De 1.000 a 2.999 KG DE CARGA ÚTIL                 </v>
      </c>
      <c r="I2638">
        <v>5</v>
      </c>
    </row>
    <row r="2639" spans="1:9">
      <c r="A2639" t="str">
        <f>T("2018")</f>
        <v>2018</v>
      </c>
      <c r="B2639" t="str">
        <f>T("JURIDICO                                          ")</f>
        <v xml:space="preserve">JURIDICO                                          </v>
      </c>
      <c r="C2639" t="str">
        <f>T("CENTRO              ")</f>
        <v xml:space="preserve">CENTRO              </v>
      </c>
      <c r="D2639" t="str">
        <f>T("PALACIO             ")</f>
        <v xml:space="preserve">PALACIO             </v>
      </c>
      <c r="E2639" t="str">
        <f>T("RE ")</f>
        <v xml:space="preserve">RE </v>
      </c>
      <c r="F2639" t="str">
        <f>T("REMOLQUES      ")</f>
        <v xml:space="preserve">REMOLQUES      </v>
      </c>
      <c r="G2639" t="str">
        <f>T("De 3.000 KG DE CARGA ÚTIL en adelante             ")</f>
        <v xml:space="preserve">De 3.000 KG DE CARGA ÚTIL en adelante             </v>
      </c>
      <c r="I2639">
        <v>22</v>
      </c>
    </row>
    <row r="2640" spans="1:9">
      <c r="A2640" t="str">
        <f>T("2018")</f>
        <v>2018</v>
      </c>
      <c r="B2640" t="str">
        <f>T("JURIDICO                                          ")</f>
        <v xml:space="preserve">JURIDICO                                          </v>
      </c>
      <c r="C2640" t="str">
        <f>T("CENTRO              ")</f>
        <v xml:space="preserve">CENTRO              </v>
      </c>
      <c r="D2640" t="str">
        <f>T("EMBAJADORES         ")</f>
        <v xml:space="preserve">EMBAJADORES         </v>
      </c>
      <c r="E2640" t="str">
        <f>T("RE ")</f>
        <v xml:space="preserve">RE </v>
      </c>
      <c r="F2640" t="str">
        <f>T("REMOLQUES      ")</f>
        <v xml:space="preserve">REMOLQUES      </v>
      </c>
      <c r="G2640" t="str">
        <f>T("De 751 a 999 KG DE CARGA ÚTIL                     ")</f>
        <v xml:space="preserve">De 751 a 999 KG DE CARGA ÚTIL                     </v>
      </c>
      <c r="I2640">
        <v>1</v>
      </c>
    </row>
    <row r="2641" spans="1:9">
      <c r="A2641" t="str">
        <f>T("2018")</f>
        <v>2018</v>
      </c>
      <c r="B2641" t="str">
        <f>T("JURIDICO                                          ")</f>
        <v xml:space="preserve">JURIDICO                                          </v>
      </c>
      <c r="C2641" t="str">
        <f>T("CENTRO              ")</f>
        <v xml:space="preserve">CENTRO              </v>
      </c>
      <c r="D2641" t="str">
        <f>T("EMBAJADORES         ")</f>
        <v xml:space="preserve">EMBAJADORES         </v>
      </c>
      <c r="E2641" t="str">
        <f>T("RE ")</f>
        <v xml:space="preserve">RE </v>
      </c>
      <c r="F2641" t="str">
        <f>T("REMOLQUES      ")</f>
        <v xml:space="preserve">REMOLQUES      </v>
      </c>
      <c r="G2641" t="str">
        <f>T("De 1.000 a 2.999 KG DE CARGA ÚTIL                 ")</f>
        <v xml:space="preserve">De 1.000 a 2.999 KG DE CARGA ÚTIL                 </v>
      </c>
      <c r="I2641">
        <v>1</v>
      </c>
    </row>
    <row r="2642" spans="1:9">
      <c r="A2642" t="str">
        <f>T("2018")</f>
        <v>2018</v>
      </c>
      <c r="B2642" t="str">
        <f>T("JURIDICO                                          ")</f>
        <v xml:space="preserve">JURIDICO                                          </v>
      </c>
      <c r="C2642" t="str">
        <f>T("CENTRO              ")</f>
        <v xml:space="preserve">CENTRO              </v>
      </c>
      <c r="D2642" t="str">
        <f>T("EMBAJADORES         ")</f>
        <v xml:space="preserve">EMBAJADORES         </v>
      </c>
      <c r="E2642" t="str">
        <f>T("RE ")</f>
        <v xml:space="preserve">RE </v>
      </c>
      <c r="F2642" t="str">
        <f>T("REMOLQUES      ")</f>
        <v xml:space="preserve">REMOLQUES      </v>
      </c>
      <c r="G2642" t="str">
        <f>T("De 3.000 KG DE CARGA ÚTIL en adelante             ")</f>
        <v xml:space="preserve">De 3.000 KG DE CARGA ÚTIL en adelante             </v>
      </c>
      <c r="I2642">
        <v>10</v>
      </c>
    </row>
    <row r="2643" spans="1:9">
      <c r="A2643" t="str">
        <f>T("2018")</f>
        <v>2018</v>
      </c>
      <c r="B2643" t="str">
        <f>T("JURIDICO                                          ")</f>
        <v xml:space="preserve">JURIDICO                                          </v>
      </c>
      <c r="C2643" t="str">
        <f>T("CENTRO              ")</f>
        <v xml:space="preserve">CENTRO              </v>
      </c>
      <c r="D2643" t="str">
        <f>T("CORTES              ")</f>
        <v xml:space="preserve">CORTES              </v>
      </c>
      <c r="E2643" t="str">
        <f>T("RE ")</f>
        <v xml:space="preserve">RE </v>
      </c>
      <c r="F2643" t="str">
        <f>T("REMOLQUES      ")</f>
        <v xml:space="preserve">REMOLQUES      </v>
      </c>
      <c r="G2643" t="str">
        <f>T("De 751 a 999 KG DE CARGA ÚTIL                     ")</f>
        <v xml:space="preserve">De 751 a 999 KG DE CARGA ÚTIL                     </v>
      </c>
      <c r="I2643">
        <v>2</v>
      </c>
    </row>
    <row r="2644" spans="1:9">
      <c r="A2644" t="str">
        <f>T("2018")</f>
        <v>2018</v>
      </c>
      <c r="B2644" t="str">
        <f>T("JURIDICO                                          ")</f>
        <v xml:space="preserve">JURIDICO                                          </v>
      </c>
      <c r="C2644" t="str">
        <f>T("CENTRO              ")</f>
        <v xml:space="preserve">CENTRO              </v>
      </c>
      <c r="D2644" t="str">
        <f>T("CORTES              ")</f>
        <v xml:space="preserve">CORTES              </v>
      </c>
      <c r="E2644" t="str">
        <f>T("RE ")</f>
        <v xml:space="preserve">RE </v>
      </c>
      <c r="F2644" t="str">
        <f>T("REMOLQUES      ")</f>
        <v xml:space="preserve">REMOLQUES      </v>
      </c>
      <c r="G2644" t="str">
        <f>T("De 1.000 a 2.999 KG DE CARGA ÚTIL                 ")</f>
        <v xml:space="preserve">De 1.000 a 2.999 KG DE CARGA ÚTIL                 </v>
      </c>
      <c r="I2644">
        <v>3</v>
      </c>
    </row>
    <row r="2645" spans="1:9">
      <c r="A2645" t="str">
        <f>T("2018")</f>
        <v>2018</v>
      </c>
      <c r="B2645" t="str">
        <f>T("JURIDICO                                          ")</f>
        <v xml:space="preserve">JURIDICO                                          </v>
      </c>
      <c r="C2645" t="str">
        <f>T("CENTRO              ")</f>
        <v xml:space="preserve">CENTRO              </v>
      </c>
      <c r="D2645" t="str">
        <f>T("CORTES              ")</f>
        <v xml:space="preserve">CORTES              </v>
      </c>
      <c r="E2645" t="str">
        <f>T("RE ")</f>
        <v xml:space="preserve">RE </v>
      </c>
      <c r="F2645" t="str">
        <f>T("REMOLQUES      ")</f>
        <v xml:space="preserve">REMOLQUES      </v>
      </c>
      <c r="G2645" t="str">
        <f>T("De 3.000 KG DE CARGA ÚTIL en adelante             ")</f>
        <v xml:space="preserve">De 3.000 KG DE CARGA ÚTIL en adelante             </v>
      </c>
      <c r="I2645">
        <v>28</v>
      </c>
    </row>
    <row r="2646" spans="1:9">
      <c r="A2646" t="str">
        <f>T("2018")</f>
        <v>2018</v>
      </c>
      <c r="B2646" t="str">
        <f>T("JURIDICO                                          ")</f>
        <v xml:space="preserve">JURIDICO                                          </v>
      </c>
      <c r="C2646" t="str">
        <f>T("CENTRO              ")</f>
        <v xml:space="preserve">CENTRO              </v>
      </c>
      <c r="D2646" t="str">
        <f>T("JUSTICIA            ")</f>
        <v xml:space="preserve">JUSTICIA            </v>
      </c>
      <c r="E2646" t="str">
        <f>T("RE ")</f>
        <v xml:space="preserve">RE </v>
      </c>
      <c r="F2646" t="str">
        <f>T("REMOLQUES      ")</f>
        <v xml:space="preserve">REMOLQUES      </v>
      </c>
      <c r="G2646" t="str">
        <f>T("De 751 a 999 KG DE CARGA ÚTIL                     ")</f>
        <v xml:space="preserve">De 751 a 999 KG DE CARGA ÚTIL                     </v>
      </c>
      <c r="I2646">
        <v>5</v>
      </c>
    </row>
    <row r="2647" spans="1:9">
      <c r="A2647" t="str">
        <f>T("2018")</f>
        <v>2018</v>
      </c>
      <c r="B2647" t="str">
        <f>T("JURIDICO                                          ")</f>
        <v xml:space="preserve">JURIDICO                                          </v>
      </c>
      <c r="C2647" t="str">
        <f>T("CENTRO              ")</f>
        <v xml:space="preserve">CENTRO              </v>
      </c>
      <c r="D2647" t="str">
        <f>T("JUSTICIA            ")</f>
        <v xml:space="preserve">JUSTICIA            </v>
      </c>
      <c r="E2647" t="str">
        <f>T("RE ")</f>
        <v xml:space="preserve">RE </v>
      </c>
      <c r="F2647" t="str">
        <f>T("REMOLQUES      ")</f>
        <v xml:space="preserve">REMOLQUES      </v>
      </c>
      <c r="G2647" t="str">
        <f>T("De 1.000 a 2.999 KG DE CARGA ÚTIL                 ")</f>
        <v xml:space="preserve">De 1.000 a 2.999 KG DE CARGA ÚTIL                 </v>
      </c>
      <c r="I2647">
        <v>5</v>
      </c>
    </row>
    <row r="2648" spans="1:9">
      <c r="A2648" t="str">
        <f>T("2018")</f>
        <v>2018</v>
      </c>
      <c r="B2648" t="str">
        <f>T("JURIDICO                                          ")</f>
        <v xml:space="preserve">JURIDICO                                          </v>
      </c>
      <c r="C2648" t="str">
        <f>T("CENTRO              ")</f>
        <v xml:space="preserve">CENTRO              </v>
      </c>
      <c r="D2648" t="str">
        <f>T("JUSTICIA            ")</f>
        <v xml:space="preserve">JUSTICIA            </v>
      </c>
      <c r="E2648" t="str">
        <f>T("RE ")</f>
        <v xml:space="preserve">RE </v>
      </c>
      <c r="F2648" t="str">
        <f>T("REMOLQUES      ")</f>
        <v xml:space="preserve">REMOLQUES      </v>
      </c>
      <c r="G2648" t="str">
        <f>T("De 3.000 KG DE CARGA ÚTIL en adelante             ")</f>
        <v xml:space="preserve">De 3.000 KG DE CARGA ÚTIL en adelante             </v>
      </c>
      <c r="I2648">
        <v>26</v>
      </c>
    </row>
    <row r="2649" spans="1:9">
      <c r="A2649" t="str">
        <f>T("2018")</f>
        <v>2018</v>
      </c>
      <c r="B2649" t="str">
        <f>T("JURIDICO                                          ")</f>
        <v xml:space="preserve">JURIDICO                                          </v>
      </c>
      <c r="C2649" t="str">
        <f>T("CENTRO              ")</f>
        <v xml:space="preserve">CENTRO              </v>
      </c>
      <c r="D2649" t="str">
        <f>T("UNIVERSIDAD         ")</f>
        <v xml:space="preserve">UNIVERSIDAD         </v>
      </c>
      <c r="E2649" t="str">
        <f>T("RE ")</f>
        <v xml:space="preserve">RE </v>
      </c>
      <c r="F2649" t="str">
        <f>T("REMOLQUES      ")</f>
        <v xml:space="preserve">REMOLQUES      </v>
      </c>
      <c r="G2649" t="str">
        <f>T("De 751 a 999 KG DE CARGA ÚTIL                     ")</f>
        <v xml:space="preserve">De 751 a 999 KG DE CARGA ÚTIL                     </v>
      </c>
      <c r="I2649">
        <v>4</v>
      </c>
    </row>
    <row r="2650" spans="1:9">
      <c r="A2650" t="str">
        <f>T("2018")</f>
        <v>2018</v>
      </c>
      <c r="B2650" t="str">
        <f>T("JURIDICO                                          ")</f>
        <v xml:space="preserve">JURIDICO                                          </v>
      </c>
      <c r="C2650" t="str">
        <f>T("CENTRO              ")</f>
        <v xml:space="preserve">CENTRO              </v>
      </c>
      <c r="D2650" t="str">
        <f>T("UNIVERSIDAD         ")</f>
        <v xml:space="preserve">UNIVERSIDAD         </v>
      </c>
      <c r="E2650" t="str">
        <f>T("RE ")</f>
        <v xml:space="preserve">RE </v>
      </c>
      <c r="F2650" t="str">
        <f>T("REMOLQUES      ")</f>
        <v xml:space="preserve">REMOLQUES      </v>
      </c>
      <c r="G2650" t="str">
        <f>T("De 1.000 a 2.999 KG DE CARGA ÚTIL                 ")</f>
        <v xml:space="preserve">De 1.000 a 2.999 KG DE CARGA ÚTIL                 </v>
      </c>
      <c r="I2650">
        <v>8</v>
      </c>
    </row>
    <row r="2651" spans="1:9">
      <c r="A2651" t="str">
        <f>T("2018")</f>
        <v>2018</v>
      </c>
      <c r="B2651" t="str">
        <f>T("JURIDICO                                          ")</f>
        <v xml:space="preserve">JURIDICO                                          </v>
      </c>
      <c r="C2651" t="str">
        <f>T("CENTRO              ")</f>
        <v xml:space="preserve">CENTRO              </v>
      </c>
      <c r="D2651" t="str">
        <f>T("UNIVERSIDAD         ")</f>
        <v xml:space="preserve">UNIVERSIDAD         </v>
      </c>
      <c r="E2651" t="str">
        <f>T("RE ")</f>
        <v xml:space="preserve">RE </v>
      </c>
      <c r="F2651" t="str">
        <f>T("REMOLQUES      ")</f>
        <v xml:space="preserve">REMOLQUES      </v>
      </c>
      <c r="G2651" t="str">
        <f>T("De 3.000 KG DE CARGA ÚTIL en adelante             ")</f>
        <v xml:space="preserve">De 3.000 KG DE CARGA ÚTIL en adelante             </v>
      </c>
      <c r="I2651">
        <v>44</v>
      </c>
    </row>
    <row r="2652" spans="1:9">
      <c r="A2652" t="str">
        <f>T("2018")</f>
        <v>2018</v>
      </c>
      <c r="B2652" t="str">
        <f>T("JURIDICO                                          ")</f>
        <v xml:space="preserve">JURIDICO                                          </v>
      </c>
      <c r="C2652" t="str">
        <f>T("CENTRO              ")</f>
        <v xml:space="preserve">CENTRO              </v>
      </c>
      <c r="D2652" t="str">
        <f>T("SOL                 ")</f>
        <v xml:space="preserve">SOL                 </v>
      </c>
      <c r="E2652" t="str">
        <f>T("RE ")</f>
        <v xml:space="preserve">RE </v>
      </c>
      <c r="F2652" t="str">
        <f>T("REMOLQUES      ")</f>
        <v xml:space="preserve">REMOLQUES      </v>
      </c>
      <c r="G2652" t="str">
        <f>T("De 751 a 999 KG DE CARGA ÚTIL                     ")</f>
        <v xml:space="preserve">De 751 a 999 KG DE CARGA ÚTIL                     </v>
      </c>
      <c r="I2652">
        <v>1</v>
      </c>
    </row>
    <row r="2653" spans="1:9">
      <c r="A2653" t="str">
        <f>T("2018")</f>
        <v>2018</v>
      </c>
      <c r="B2653" t="str">
        <f>T("JURIDICO                                          ")</f>
        <v xml:space="preserve">JURIDICO                                          </v>
      </c>
      <c r="C2653" t="str">
        <f>T("CENTRO              ")</f>
        <v xml:space="preserve">CENTRO              </v>
      </c>
      <c r="D2653" t="str">
        <f>T("SOL                 ")</f>
        <v xml:space="preserve">SOL                 </v>
      </c>
      <c r="E2653" t="str">
        <f>T("RE ")</f>
        <v xml:space="preserve">RE </v>
      </c>
      <c r="F2653" t="str">
        <f>T("REMOLQUES      ")</f>
        <v xml:space="preserve">REMOLQUES      </v>
      </c>
      <c r="G2653" t="str">
        <f>T("De 1.000 a 2.999 KG DE CARGA ÚTIL                 ")</f>
        <v xml:space="preserve">De 1.000 a 2.999 KG DE CARGA ÚTIL                 </v>
      </c>
      <c r="I2653">
        <v>2</v>
      </c>
    </row>
    <row r="2654" spans="1:9">
      <c r="A2654" t="str">
        <f>T("2018")</f>
        <v>2018</v>
      </c>
      <c r="B2654" t="str">
        <f>T("JURIDICO                                          ")</f>
        <v xml:space="preserve">JURIDICO                                          </v>
      </c>
      <c r="C2654" t="str">
        <f>T("CENTRO              ")</f>
        <v xml:space="preserve">CENTRO              </v>
      </c>
      <c r="D2654" t="str">
        <f>T("SOL                 ")</f>
        <v xml:space="preserve">SOL                 </v>
      </c>
      <c r="E2654" t="str">
        <f>T("RE ")</f>
        <v xml:space="preserve">RE </v>
      </c>
      <c r="F2654" t="str">
        <f>T("REMOLQUES      ")</f>
        <v xml:space="preserve">REMOLQUES      </v>
      </c>
      <c r="G2654" t="str">
        <f>T("De 3.000 KG DE CARGA ÚTIL en adelante             ")</f>
        <v xml:space="preserve">De 3.000 KG DE CARGA ÚTIL en adelante             </v>
      </c>
      <c r="I2654">
        <v>11</v>
      </c>
    </row>
    <row r="2655" spans="1:9">
      <c r="A2655" t="str">
        <f>T("2018")</f>
        <v>2018</v>
      </c>
      <c r="B2655" t="str">
        <f>T("JURIDICO                                          ")</f>
        <v xml:space="preserve">JURIDICO                                          </v>
      </c>
      <c r="C2655" t="str">
        <f>T("CENTRO              ")</f>
        <v xml:space="preserve">CENTRO              </v>
      </c>
      <c r="D2655" t="str">
        <f>T("CORTES              ")</f>
        <v xml:space="preserve">CORTES              </v>
      </c>
      <c r="E2655" t="str">
        <f>T("SE ")</f>
        <v xml:space="preserve">SE </v>
      </c>
      <c r="F2655" t="str">
        <f>T("SEMIRREMOLQUES ")</f>
        <v xml:space="preserve">SEMIRREMOLQUES </v>
      </c>
      <c r="G2655" t="str">
        <f>T("De 751 a 999 KG DE CARGA ÚTIL                     ")</f>
        <v xml:space="preserve">De 751 a 999 KG DE CARGA ÚTIL                     </v>
      </c>
      <c r="H2655" t="str">
        <f>T("DIESEL                                            ")</f>
        <v xml:space="preserve">DIESEL                                            </v>
      </c>
      <c r="I2655">
        <v>1</v>
      </c>
    </row>
    <row r="2656" spans="1:9">
      <c r="A2656" t="str">
        <f>T("2018")</f>
        <v>2018</v>
      </c>
      <c r="B2656" t="str">
        <f>T("JURIDICO                                          ")</f>
        <v xml:space="preserve">JURIDICO                                          </v>
      </c>
      <c r="C2656" t="str">
        <f>T("CENTRO              ")</f>
        <v xml:space="preserve">CENTRO              </v>
      </c>
      <c r="D2656" t="str">
        <f>T("SOL                 ")</f>
        <v xml:space="preserve">SOL                 </v>
      </c>
      <c r="E2656" t="str">
        <f>T("SE ")</f>
        <v xml:space="preserve">SE </v>
      </c>
      <c r="F2656" t="str">
        <f>T("SEMIRREMOLQUES ")</f>
        <v xml:space="preserve">SEMIRREMOLQUES </v>
      </c>
      <c r="G2656" t="str">
        <f>T("De 1.000 a 2.999 KG DE CARGA ÚTIL                 ")</f>
        <v xml:space="preserve">De 1.000 a 2.999 KG DE CARGA ÚTIL                 </v>
      </c>
      <c r="H2656" t="str">
        <f>T("DIESEL                                            ")</f>
        <v xml:space="preserve">DIESEL                                            </v>
      </c>
      <c r="I2656">
        <v>1</v>
      </c>
    </row>
    <row r="2657" spans="1:9">
      <c r="A2657" t="str">
        <f>T("2018")</f>
        <v>2018</v>
      </c>
      <c r="B2657" t="str">
        <f>T("Entidad sin personalidad jurídica (art. 35.4 LGT) ")</f>
        <v xml:space="preserve">Entidad sin personalidad jurídica (art. 35.4 LGT) </v>
      </c>
      <c r="C2657" t="str">
        <f>T("CENTRO              ")</f>
        <v xml:space="preserve">CENTRO              </v>
      </c>
      <c r="D2657" t="str">
        <f>T("JUSTICIA            ")</f>
        <v xml:space="preserve">JUSTICIA            </v>
      </c>
      <c r="E2657" t="str">
        <f>T("TR ")</f>
        <v xml:space="preserve">TR </v>
      </c>
      <c r="F2657" t="str">
        <f>T("TRACTORES      ")</f>
        <v xml:space="preserve">TRACTORES      </v>
      </c>
      <c r="G2657" t="str">
        <f>T("De 25,01 CABALLOS FISCALES en adelante            ")</f>
        <v xml:space="preserve">De 25,01 CABALLOS FISCALES en adelante            </v>
      </c>
      <c r="H2657" t="str">
        <f>T("DIESEL                                            ")</f>
        <v xml:space="preserve">DIESEL                                            </v>
      </c>
      <c r="I2657">
        <v>1</v>
      </c>
    </row>
    <row r="2658" spans="1:9">
      <c r="A2658" t="str">
        <f>T("2018")</f>
        <v>2018</v>
      </c>
      <c r="B2658" t="str">
        <f>T("FISICO                                            ")</f>
        <v xml:space="preserve">FISICO                                            </v>
      </c>
      <c r="C2658" t="str">
        <f>T("CENTRO              ")</f>
        <v xml:space="preserve">CENTRO              </v>
      </c>
      <c r="D2658" t="str">
        <f>T("PALACIO             ")</f>
        <v xml:space="preserve">PALACIO             </v>
      </c>
      <c r="E2658" t="str">
        <f>T("TR ")</f>
        <v xml:space="preserve">TR </v>
      </c>
      <c r="F2658" t="str">
        <f>T("TRACTORES      ")</f>
        <v xml:space="preserve">TRACTORES      </v>
      </c>
      <c r="G2658" t="str">
        <f>T("De menos de 16 CABALLOS FISCALES                  ")</f>
        <v xml:space="preserve">De menos de 16 CABALLOS FISCALES                  </v>
      </c>
      <c r="H2658" t="str">
        <f>T("DIESEL                                            ")</f>
        <v xml:space="preserve">DIESEL                                            </v>
      </c>
      <c r="I2658">
        <v>32</v>
      </c>
    </row>
    <row r="2659" spans="1:9">
      <c r="A2659" t="str">
        <f>T("2018")</f>
        <v>2018</v>
      </c>
      <c r="B2659" t="str">
        <f>T("FISICO                                            ")</f>
        <v xml:space="preserve">FISICO                                            </v>
      </c>
      <c r="C2659" t="str">
        <f>T("CENTRO              ")</f>
        <v xml:space="preserve">CENTRO              </v>
      </c>
      <c r="D2659" t="str">
        <f>T("PALACIO             ")</f>
        <v xml:space="preserve">PALACIO             </v>
      </c>
      <c r="E2659" t="str">
        <f>T("TR ")</f>
        <v xml:space="preserve">TR </v>
      </c>
      <c r="F2659" t="str">
        <f>T("TRACTORES      ")</f>
        <v xml:space="preserve">TRACTORES      </v>
      </c>
      <c r="G2659" t="str">
        <f>T("De 16 a 25 CABALLOS FISCALES                      ")</f>
        <v xml:space="preserve">De 16 a 25 CABALLOS FISCALES                      </v>
      </c>
      <c r="H2659" t="str">
        <f>T("DIESEL                                            ")</f>
        <v xml:space="preserve">DIESEL                                            </v>
      </c>
      <c r="I2659">
        <v>7</v>
      </c>
    </row>
    <row r="2660" spans="1:9">
      <c r="A2660" t="str">
        <f>T("2018")</f>
        <v>2018</v>
      </c>
      <c r="B2660" t="str">
        <f>T("FISICO                                            ")</f>
        <v xml:space="preserve">FISICO                                            </v>
      </c>
      <c r="C2660" t="str">
        <f>T("CENTRO              ")</f>
        <v xml:space="preserve">CENTRO              </v>
      </c>
      <c r="D2660" t="str">
        <f>T("PALACIO             ")</f>
        <v xml:space="preserve">PALACIO             </v>
      </c>
      <c r="E2660" t="str">
        <f>T("TR ")</f>
        <v xml:space="preserve">TR </v>
      </c>
      <c r="F2660" t="str">
        <f>T("TRACTORES      ")</f>
        <v xml:space="preserve">TRACTORES      </v>
      </c>
      <c r="G2660" t="str">
        <f>T("De 25,01 CABALLOS FISCALES en adelante            ")</f>
        <v xml:space="preserve">De 25,01 CABALLOS FISCALES en adelante            </v>
      </c>
      <c r="H2660" t="str">
        <f>T("DIESEL                                            ")</f>
        <v xml:space="preserve">DIESEL                                            </v>
      </c>
      <c r="I2660">
        <v>6</v>
      </c>
    </row>
    <row r="2661" spans="1:9">
      <c r="A2661" t="str">
        <f>T("2018")</f>
        <v>2018</v>
      </c>
      <c r="B2661" t="str">
        <f>T("FISICO                                            ")</f>
        <v xml:space="preserve">FISICO                                            </v>
      </c>
      <c r="C2661" t="str">
        <f>T("CENTRO              ")</f>
        <v xml:space="preserve">CENTRO              </v>
      </c>
      <c r="D2661" t="str">
        <f>T("EMBAJADORES         ")</f>
        <v xml:space="preserve">EMBAJADORES         </v>
      </c>
      <c r="E2661" t="str">
        <f>T("TR ")</f>
        <v xml:space="preserve">TR </v>
      </c>
      <c r="F2661" t="str">
        <f>T("TRACTORES      ")</f>
        <v xml:space="preserve">TRACTORES      </v>
      </c>
      <c r="G2661" t="str">
        <f>T("De menos de 16 CABALLOS FISCALES                  ")</f>
        <v xml:space="preserve">De menos de 16 CABALLOS FISCALES                  </v>
      </c>
      <c r="H2661" t="str">
        <f>T("DIESEL                                            ")</f>
        <v xml:space="preserve">DIESEL                                            </v>
      </c>
      <c r="I2661">
        <v>4</v>
      </c>
    </row>
    <row r="2662" spans="1:9">
      <c r="A2662" t="str">
        <f>T("2018")</f>
        <v>2018</v>
      </c>
      <c r="B2662" t="str">
        <f>T("FISICO                                            ")</f>
        <v xml:space="preserve">FISICO                                            </v>
      </c>
      <c r="C2662" t="str">
        <f>T("CENTRO              ")</f>
        <v xml:space="preserve">CENTRO              </v>
      </c>
      <c r="D2662" t="str">
        <f>T("EMBAJADORES         ")</f>
        <v xml:space="preserve">EMBAJADORES         </v>
      </c>
      <c r="E2662" t="str">
        <f>T("TR ")</f>
        <v xml:space="preserve">TR </v>
      </c>
      <c r="F2662" t="str">
        <f>T("TRACTORES      ")</f>
        <v xml:space="preserve">TRACTORES      </v>
      </c>
      <c r="G2662" t="str">
        <f>T("De 16 a 25 CABALLOS FISCALES                      ")</f>
        <v xml:space="preserve">De 16 a 25 CABALLOS FISCALES                      </v>
      </c>
      <c r="H2662" t="str">
        <f>T("DIESEL                                            ")</f>
        <v xml:space="preserve">DIESEL                                            </v>
      </c>
      <c r="I2662">
        <v>8</v>
      </c>
    </row>
    <row r="2663" spans="1:9">
      <c r="A2663" t="str">
        <f>T("2018")</f>
        <v>2018</v>
      </c>
      <c r="B2663" t="str">
        <f>T("FISICO                                            ")</f>
        <v xml:space="preserve">FISICO                                            </v>
      </c>
      <c r="C2663" t="str">
        <f>T("CENTRO              ")</f>
        <v xml:space="preserve">CENTRO              </v>
      </c>
      <c r="D2663" t="str">
        <f>T("EMBAJADORES         ")</f>
        <v xml:space="preserve">EMBAJADORES         </v>
      </c>
      <c r="E2663" t="str">
        <f>T("TR ")</f>
        <v xml:space="preserve">TR </v>
      </c>
      <c r="F2663" t="str">
        <f>T("TRACTORES      ")</f>
        <v xml:space="preserve">TRACTORES      </v>
      </c>
      <c r="G2663" t="str">
        <f>T("De 25,01 CABALLOS FISCALES en adelante            ")</f>
        <v xml:space="preserve">De 25,01 CABALLOS FISCALES en adelante            </v>
      </c>
      <c r="H2663" t="str">
        <f>T("DIESEL                                            ")</f>
        <v xml:space="preserve">DIESEL                                            </v>
      </c>
      <c r="I2663">
        <v>1</v>
      </c>
    </row>
    <row r="2664" spans="1:9">
      <c r="A2664" t="str">
        <f>T("2018")</f>
        <v>2018</v>
      </c>
      <c r="B2664" t="str">
        <f>T("FISICO                                            ")</f>
        <v xml:space="preserve">FISICO                                            </v>
      </c>
      <c r="C2664" t="str">
        <f>T("CENTRO              ")</f>
        <v xml:space="preserve">CENTRO              </v>
      </c>
      <c r="D2664" t="str">
        <f>T("CORTES              ")</f>
        <v xml:space="preserve">CORTES              </v>
      </c>
      <c r="E2664" t="str">
        <f>T("TR ")</f>
        <v xml:space="preserve">TR </v>
      </c>
      <c r="F2664" t="str">
        <f>T("TRACTORES      ")</f>
        <v xml:space="preserve">TRACTORES      </v>
      </c>
      <c r="G2664" t="str">
        <f>T("De menos de 16 CABALLOS FISCALES                  ")</f>
        <v xml:space="preserve">De menos de 16 CABALLOS FISCALES                  </v>
      </c>
      <c r="H2664" t="str">
        <f>T("DIESEL                                            ")</f>
        <v xml:space="preserve">DIESEL                                            </v>
      </c>
      <c r="I2664">
        <v>2</v>
      </c>
    </row>
    <row r="2665" spans="1:9">
      <c r="A2665" t="str">
        <f>T("2018")</f>
        <v>2018</v>
      </c>
      <c r="B2665" t="str">
        <f>T("FISICO                                            ")</f>
        <v xml:space="preserve">FISICO                                            </v>
      </c>
      <c r="C2665" t="str">
        <f>T("CENTRO              ")</f>
        <v xml:space="preserve">CENTRO              </v>
      </c>
      <c r="D2665" t="str">
        <f>T("CORTES              ")</f>
        <v xml:space="preserve">CORTES              </v>
      </c>
      <c r="E2665" t="str">
        <f>T("TR ")</f>
        <v xml:space="preserve">TR </v>
      </c>
      <c r="F2665" t="str">
        <f>T("TRACTORES      ")</f>
        <v xml:space="preserve">TRACTORES      </v>
      </c>
      <c r="G2665" t="str">
        <f>T("De 16 a 25 CABALLOS FISCALES                      ")</f>
        <v xml:space="preserve">De 16 a 25 CABALLOS FISCALES                      </v>
      </c>
      <c r="H2665" t="str">
        <f>T("DIESEL                                            ")</f>
        <v xml:space="preserve">DIESEL                                            </v>
      </c>
      <c r="I2665">
        <v>5</v>
      </c>
    </row>
    <row r="2666" spans="1:9">
      <c r="A2666" t="str">
        <f>T("2018")</f>
        <v>2018</v>
      </c>
      <c r="B2666" t="str">
        <f>T("FISICO                                            ")</f>
        <v xml:space="preserve">FISICO                                            </v>
      </c>
      <c r="C2666" t="str">
        <f>T("CENTRO              ")</f>
        <v xml:space="preserve">CENTRO              </v>
      </c>
      <c r="D2666" t="str">
        <f>T("CORTES              ")</f>
        <v xml:space="preserve">CORTES              </v>
      </c>
      <c r="E2666" t="str">
        <f>T("TR ")</f>
        <v xml:space="preserve">TR </v>
      </c>
      <c r="F2666" t="str">
        <f>T("TRACTORES      ")</f>
        <v xml:space="preserve">TRACTORES      </v>
      </c>
      <c r="G2666" t="str">
        <f>T("De 25,01 CABALLOS FISCALES en adelante            ")</f>
        <v xml:space="preserve">De 25,01 CABALLOS FISCALES en adelante            </v>
      </c>
      <c r="H2666" t="str">
        <f>T("DIESEL                                            ")</f>
        <v xml:space="preserve">DIESEL                                            </v>
      </c>
      <c r="I2666">
        <v>4</v>
      </c>
    </row>
    <row r="2667" spans="1:9">
      <c r="A2667" t="str">
        <f>T("2018")</f>
        <v>2018</v>
      </c>
      <c r="B2667" t="str">
        <f>T("FISICO                                            ")</f>
        <v xml:space="preserve">FISICO                                            </v>
      </c>
      <c r="C2667" t="str">
        <f>T("CENTRO              ")</f>
        <v xml:space="preserve">CENTRO              </v>
      </c>
      <c r="D2667" t="str">
        <f>T("JUSTICIA            ")</f>
        <v xml:space="preserve">JUSTICIA            </v>
      </c>
      <c r="E2667" t="str">
        <f>T("TR ")</f>
        <v xml:space="preserve">TR </v>
      </c>
      <c r="F2667" t="str">
        <f>T("TRACTORES      ")</f>
        <v xml:space="preserve">TRACTORES      </v>
      </c>
      <c r="G2667" t="str">
        <f>T("De menos de 16 CABALLOS FISCALES                  ")</f>
        <v xml:space="preserve">De menos de 16 CABALLOS FISCALES                  </v>
      </c>
      <c r="H2667" t="str">
        <f>T("DIESEL                                            ")</f>
        <v xml:space="preserve">DIESEL                                            </v>
      </c>
      <c r="I2667">
        <v>6</v>
      </c>
    </row>
    <row r="2668" spans="1:9">
      <c r="A2668" t="str">
        <f>T("2018")</f>
        <v>2018</v>
      </c>
      <c r="B2668" t="str">
        <f>T("FISICO                                            ")</f>
        <v xml:space="preserve">FISICO                                            </v>
      </c>
      <c r="C2668" t="str">
        <f>T("CENTRO              ")</f>
        <v xml:space="preserve">CENTRO              </v>
      </c>
      <c r="D2668" t="str">
        <f>T("JUSTICIA            ")</f>
        <v xml:space="preserve">JUSTICIA            </v>
      </c>
      <c r="E2668" t="str">
        <f>T("TR ")</f>
        <v xml:space="preserve">TR </v>
      </c>
      <c r="F2668" t="str">
        <f>T("TRACTORES      ")</f>
        <v xml:space="preserve">TRACTORES      </v>
      </c>
      <c r="G2668" t="str">
        <f>T("De 16 a 25 CABALLOS FISCALES                      ")</f>
        <v xml:space="preserve">De 16 a 25 CABALLOS FISCALES                      </v>
      </c>
      <c r="H2668" t="str">
        <f>T("DIESEL                                            ")</f>
        <v xml:space="preserve">DIESEL                                            </v>
      </c>
      <c r="I2668">
        <v>5</v>
      </c>
    </row>
    <row r="2669" spans="1:9">
      <c r="A2669" t="str">
        <f>T("2018")</f>
        <v>2018</v>
      </c>
      <c r="B2669" t="str">
        <f>T("FISICO                                            ")</f>
        <v xml:space="preserve">FISICO                                            </v>
      </c>
      <c r="C2669" t="str">
        <f>T("CENTRO              ")</f>
        <v xml:space="preserve">CENTRO              </v>
      </c>
      <c r="D2669" t="str">
        <f>T("JUSTICIA            ")</f>
        <v xml:space="preserve">JUSTICIA            </v>
      </c>
      <c r="E2669" t="str">
        <f>T("TR ")</f>
        <v xml:space="preserve">TR </v>
      </c>
      <c r="F2669" t="str">
        <f>T("TRACTORES      ")</f>
        <v xml:space="preserve">TRACTORES      </v>
      </c>
      <c r="G2669" t="str">
        <f>T("De 25,01 CABALLOS FISCALES en adelante            ")</f>
        <v xml:space="preserve">De 25,01 CABALLOS FISCALES en adelante            </v>
      </c>
      <c r="H2669" t="str">
        <f>T("DIESEL                                            ")</f>
        <v xml:space="preserve">DIESEL                                            </v>
      </c>
      <c r="I2669">
        <v>2</v>
      </c>
    </row>
    <row r="2670" spans="1:9">
      <c r="A2670" t="str">
        <f>T("2018")</f>
        <v>2018</v>
      </c>
      <c r="B2670" t="str">
        <f>T("FISICO                                            ")</f>
        <v xml:space="preserve">FISICO                                            </v>
      </c>
      <c r="C2670" t="str">
        <f>T("CENTRO              ")</f>
        <v xml:space="preserve">CENTRO              </v>
      </c>
      <c r="D2670" t="str">
        <f>T("UNIVERSIDAD         ")</f>
        <v xml:space="preserve">UNIVERSIDAD         </v>
      </c>
      <c r="E2670" t="str">
        <f>T("TR ")</f>
        <v xml:space="preserve">TR </v>
      </c>
      <c r="F2670" t="str">
        <f>T("TRACTORES      ")</f>
        <v xml:space="preserve">TRACTORES      </v>
      </c>
      <c r="G2670" t="str">
        <f>T("De menos de 16 CABALLOS FISCALES                  ")</f>
        <v xml:space="preserve">De menos de 16 CABALLOS FISCALES                  </v>
      </c>
      <c r="H2670" t="str">
        <f>T("DIESEL                                            ")</f>
        <v xml:space="preserve">DIESEL                                            </v>
      </c>
      <c r="I2670">
        <v>8</v>
      </c>
    </row>
    <row r="2671" spans="1:9">
      <c r="A2671" t="str">
        <f>T("2018")</f>
        <v>2018</v>
      </c>
      <c r="B2671" t="str">
        <f>T("FISICO                                            ")</f>
        <v xml:space="preserve">FISICO                                            </v>
      </c>
      <c r="C2671" t="str">
        <f>T("CENTRO              ")</f>
        <v xml:space="preserve">CENTRO              </v>
      </c>
      <c r="D2671" t="str">
        <f>T("UNIVERSIDAD         ")</f>
        <v xml:space="preserve">UNIVERSIDAD         </v>
      </c>
      <c r="E2671" t="str">
        <f>T("TR ")</f>
        <v xml:space="preserve">TR </v>
      </c>
      <c r="F2671" t="str">
        <f>T("TRACTORES      ")</f>
        <v xml:space="preserve">TRACTORES      </v>
      </c>
      <c r="G2671" t="str">
        <f>T("De 16 a 25 CABALLOS FISCALES                      ")</f>
        <v xml:space="preserve">De 16 a 25 CABALLOS FISCALES                      </v>
      </c>
      <c r="H2671" t="str">
        <f>T("DIESEL                                            ")</f>
        <v xml:space="preserve">DIESEL                                            </v>
      </c>
      <c r="I2671">
        <v>2</v>
      </c>
    </row>
    <row r="2672" spans="1:9">
      <c r="A2672" t="str">
        <f>T("2018")</f>
        <v>2018</v>
      </c>
      <c r="B2672" t="str">
        <f>T("FISICO                                            ")</f>
        <v xml:space="preserve">FISICO                                            </v>
      </c>
      <c r="C2672" t="str">
        <f>T("CENTRO              ")</f>
        <v xml:space="preserve">CENTRO              </v>
      </c>
      <c r="D2672" t="str">
        <f>T("UNIVERSIDAD         ")</f>
        <v xml:space="preserve">UNIVERSIDAD         </v>
      </c>
      <c r="E2672" t="str">
        <f>T("TR ")</f>
        <v xml:space="preserve">TR </v>
      </c>
      <c r="F2672" t="str">
        <f>T("TRACTORES      ")</f>
        <v xml:space="preserve">TRACTORES      </v>
      </c>
      <c r="G2672" t="str">
        <f>T("De 25,01 CABALLOS FISCALES en adelante            ")</f>
        <v xml:space="preserve">De 25,01 CABALLOS FISCALES en adelante            </v>
      </c>
      <c r="H2672" t="str">
        <f>T("DIESEL                                            ")</f>
        <v xml:space="preserve">DIESEL                                            </v>
      </c>
      <c r="I2672">
        <v>8</v>
      </c>
    </row>
    <row r="2673" spans="1:9">
      <c r="A2673" t="str">
        <f>T("2018")</f>
        <v>2018</v>
      </c>
      <c r="B2673" t="str">
        <f>T("FISICO                                            ")</f>
        <v xml:space="preserve">FISICO                                            </v>
      </c>
      <c r="C2673" t="str">
        <f>T("CENTRO              ")</f>
        <v xml:space="preserve">CENTRO              </v>
      </c>
      <c r="D2673" t="str">
        <f>T("SOL                 ")</f>
        <v xml:space="preserve">SOL                 </v>
      </c>
      <c r="E2673" t="str">
        <f>T("TR ")</f>
        <v xml:space="preserve">TR </v>
      </c>
      <c r="F2673" t="str">
        <f>T("TRACTORES      ")</f>
        <v xml:space="preserve">TRACTORES      </v>
      </c>
      <c r="G2673" t="str">
        <f>T("De 25,01 CABALLOS FISCALES en adelante            ")</f>
        <v xml:space="preserve">De 25,01 CABALLOS FISCALES en adelante            </v>
      </c>
      <c r="H2673" t="str">
        <f>T("DIESEL                                            ")</f>
        <v xml:space="preserve">DIESEL                                            </v>
      </c>
      <c r="I2673">
        <v>1</v>
      </c>
    </row>
    <row r="2674" spans="1:9">
      <c r="A2674" t="str">
        <f>T("2018")</f>
        <v>2018</v>
      </c>
      <c r="B2674" t="str">
        <f>T("JURIDICO                                          ")</f>
        <v xml:space="preserve">JURIDICO                                          </v>
      </c>
      <c r="C2674" t="str">
        <f>T("CENTRO              ")</f>
        <v xml:space="preserve">CENTRO              </v>
      </c>
      <c r="D2674" t="str">
        <f>T("PALACIO             ")</f>
        <v xml:space="preserve">PALACIO             </v>
      </c>
      <c r="E2674" t="str">
        <f>T("TR ")</f>
        <v xml:space="preserve">TR </v>
      </c>
      <c r="F2674" t="str">
        <f>T("TRACTORES      ")</f>
        <v xml:space="preserve">TRACTORES      </v>
      </c>
      <c r="G2674" t="str">
        <f>T("De menos de 16 CABALLOS FISCALES                  ")</f>
        <v xml:space="preserve">De menos de 16 CABALLOS FISCALES                  </v>
      </c>
      <c r="H2674" t="str">
        <f>T("DIESEL                                            ")</f>
        <v xml:space="preserve">DIESEL                                            </v>
      </c>
      <c r="I2674">
        <v>63</v>
      </c>
    </row>
    <row r="2675" spans="1:9">
      <c r="A2675" t="str">
        <f>T("2018")</f>
        <v>2018</v>
      </c>
      <c r="B2675" t="str">
        <f>T("JURIDICO                                          ")</f>
        <v xml:space="preserve">JURIDICO                                          </v>
      </c>
      <c r="C2675" t="str">
        <f>T("CENTRO              ")</f>
        <v xml:space="preserve">CENTRO              </v>
      </c>
      <c r="D2675" t="str">
        <f>T("PALACIO             ")</f>
        <v xml:space="preserve">PALACIO             </v>
      </c>
      <c r="E2675" t="str">
        <f>T("TR ")</f>
        <v xml:space="preserve">TR </v>
      </c>
      <c r="F2675" t="str">
        <f>T("TRACTORES      ")</f>
        <v xml:space="preserve">TRACTORES      </v>
      </c>
      <c r="G2675" t="str">
        <f>T("De 16 a 25 CABALLOS FISCALES                      ")</f>
        <v xml:space="preserve">De 16 a 25 CABALLOS FISCALES                      </v>
      </c>
      <c r="H2675" t="str">
        <f>T("DIESEL                                            ")</f>
        <v xml:space="preserve">DIESEL                                            </v>
      </c>
      <c r="I2675">
        <v>25</v>
      </c>
    </row>
    <row r="2676" spans="1:9">
      <c r="A2676" t="str">
        <f>T("2018")</f>
        <v>2018</v>
      </c>
      <c r="B2676" t="str">
        <f>T("JURIDICO                                          ")</f>
        <v xml:space="preserve">JURIDICO                                          </v>
      </c>
      <c r="C2676" t="str">
        <f>T("CENTRO              ")</f>
        <v xml:space="preserve">CENTRO              </v>
      </c>
      <c r="D2676" t="str">
        <f>T("PALACIO             ")</f>
        <v xml:space="preserve">PALACIO             </v>
      </c>
      <c r="E2676" t="str">
        <f>T("TR ")</f>
        <v xml:space="preserve">TR </v>
      </c>
      <c r="F2676" t="str">
        <f>T("TRACTORES      ")</f>
        <v xml:space="preserve">TRACTORES      </v>
      </c>
      <c r="G2676" t="str">
        <f>T("De 25,01 CABALLOS FISCALES en adelante            ")</f>
        <v xml:space="preserve">De 25,01 CABALLOS FISCALES en adelante            </v>
      </c>
      <c r="H2676" t="str">
        <f>T("DIESEL                                            ")</f>
        <v xml:space="preserve">DIESEL                                            </v>
      </c>
      <c r="I2676">
        <v>14</v>
      </c>
    </row>
    <row r="2677" spans="1:9">
      <c r="A2677" t="str">
        <f>T("2018")</f>
        <v>2018</v>
      </c>
      <c r="B2677" t="str">
        <f>T("JURIDICO                                          ")</f>
        <v xml:space="preserve">JURIDICO                                          </v>
      </c>
      <c r="C2677" t="str">
        <f>T("CENTRO              ")</f>
        <v xml:space="preserve">CENTRO              </v>
      </c>
      <c r="D2677" t="str">
        <f>T("EMBAJADORES         ")</f>
        <v xml:space="preserve">EMBAJADORES         </v>
      </c>
      <c r="E2677" t="str">
        <f>T("TR ")</f>
        <v xml:space="preserve">TR </v>
      </c>
      <c r="F2677" t="str">
        <f>T("TRACTORES      ")</f>
        <v xml:space="preserve">TRACTORES      </v>
      </c>
      <c r="G2677" t="str">
        <f>T("De menos de 16 CABALLOS FISCALES                  ")</f>
        <v xml:space="preserve">De menos de 16 CABALLOS FISCALES                  </v>
      </c>
      <c r="H2677" t="str">
        <f>T("DIESEL                                            ")</f>
        <v xml:space="preserve">DIESEL                                            </v>
      </c>
      <c r="I2677">
        <v>8</v>
      </c>
    </row>
    <row r="2678" spans="1:9">
      <c r="A2678" t="str">
        <f>T("2018")</f>
        <v>2018</v>
      </c>
      <c r="B2678" t="str">
        <f>T("JURIDICO                                          ")</f>
        <v xml:space="preserve">JURIDICO                                          </v>
      </c>
      <c r="C2678" t="str">
        <f>T("CENTRO              ")</f>
        <v xml:space="preserve">CENTRO              </v>
      </c>
      <c r="D2678" t="str">
        <f>T("EMBAJADORES         ")</f>
        <v xml:space="preserve">EMBAJADORES         </v>
      </c>
      <c r="E2678" t="str">
        <f>T("TR ")</f>
        <v xml:space="preserve">TR </v>
      </c>
      <c r="F2678" t="str">
        <f>T("TRACTORES      ")</f>
        <v xml:space="preserve">TRACTORES      </v>
      </c>
      <c r="G2678" t="str">
        <f>T("De 16 a 25 CABALLOS FISCALES                      ")</f>
        <v xml:space="preserve">De 16 a 25 CABALLOS FISCALES                      </v>
      </c>
      <c r="H2678" t="str">
        <f>T("DIESEL                                            ")</f>
        <v xml:space="preserve">DIESEL                                            </v>
      </c>
      <c r="I2678">
        <v>2</v>
      </c>
    </row>
    <row r="2679" spans="1:9">
      <c r="A2679" t="str">
        <f>T("2018")</f>
        <v>2018</v>
      </c>
      <c r="B2679" t="str">
        <f>T("JURIDICO                                          ")</f>
        <v xml:space="preserve">JURIDICO                                          </v>
      </c>
      <c r="C2679" t="str">
        <f>T("CENTRO              ")</f>
        <v xml:space="preserve">CENTRO              </v>
      </c>
      <c r="D2679" t="str">
        <f>T("EMBAJADORES         ")</f>
        <v xml:space="preserve">EMBAJADORES         </v>
      </c>
      <c r="E2679" t="str">
        <f>T("TR ")</f>
        <v xml:space="preserve">TR </v>
      </c>
      <c r="F2679" t="str">
        <f>T("TRACTORES      ")</f>
        <v xml:space="preserve">TRACTORES      </v>
      </c>
      <c r="G2679" t="str">
        <f>T("De 25,01 CABALLOS FISCALES en adelante            ")</f>
        <v xml:space="preserve">De 25,01 CABALLOS FISCALES en adelante            </v>
      </c>
      <c r="H2679" t="str">
        <f>T("DIESEL                                            ")</f>
        <v xml:space="preserve">DIESEL                                            </v>
      </c>
      <c r="I2679">
        <v>3</v>
      </c>
    </row>
    <row r="2680" spans="1:9">
      <c r="A2680" t="str">
        <f>T("2018")</f>
        <v>2018</v>
      </c>
      <c r="B2680" t="str">
        <f>T("JURIDICO                                          ")</f>
        <v xml:space="preserve">JURIDICO                                          </v>
      </c>
      <c r="C2680" t="str">
        <f>T("CENTRO              ")</f>
        <v xml:space="preserve">CENTRO              </v>
      </c>
      <c r="D2680" t="str">
        <f>T("CORTES              ")</f>
        <v xml:space="preserve">CORTES              </v>
      </c>
      <c r="E2680" t="str">
        <f>T("TR ")</f>
        <v xml:space="preserve">TR </v>
      </c>
      <c r="F2680" t="str">
        <f>T("TRACTORES      ")</f>
        <v xml:space="preserve">TRACTORES      </v>
      </c>
      <c r="G2680" t="str">
        <f>T("De menos de 16 CABALLOS FISCALES                  ")</f>
        <v xml:space="preserve">De menos de 16 CABALLOS FISCALES                  </v>
      </c>
      <c r="H2680" t="str">
        <f>T("DIESEL                                            ")</f>
        <v xml:space="preserve">DIESEL                                            </v>
      </c>
      <c r="I2680">
        <v>21</v>
      </c>
    </row>
    <row r="2681" spans="1:9">
      <c r="A2681" t="str">
        <f>T("2018")</f>
        <v>2018</v>
      </c>
      <c r="B2681" t="str">
        <f>T("JURIDICO                                          ")</f>
        <v xml:space="preserve">JURIDICO                                          </v>
      </c>
      <c r="C2681" t="str">
        <f>T("CENTRO              ")</f>
        <v xml:space="preserve">CENTRO              </v>
      </c>
      <c r="D2681" t="str">
        <f>T("CORTES              ")</f>
        <v xml:space="preserve">CORTES              </v>
      </c>
      <c r="E2681" t="str">
        <f>T("TR ")</f>
        <v xml:space="preserve">TR </v>
      </c>
      <c r="F2681" t="str">
        <f>T("TRACTORES      ")</f>
        <v xml:space="preserve">TRACTORES      </v>
      </c>
      <c r="G2681" t="str">
        <f>T("De 16 a 25 CABALLOS FISCALES                      ")</f>
        <v xml:space="preserve">De 16 a 25 CABALLOS FISCALES                      </v>
      </c>
      <c r="H2681" t="str">
        <f>T("DIESEL                                            ")</f>
        <v xml:space="preserve">DIESEL                                            </v>
      </c>
      <c r="I2681">
        <v>21</v>
      </c>
    </row>
    <row r="2682" spans="1:9">
      <c r="A2682" t="str">
        <f>T("2018")</f>
        <v>2018</v>
      </c>
      <c r="B2682" t="str">
        <f>T("JURIDICO                                          ")</f>
        <v xml:space="preserve">JURIDICO                                          </v>
      </c>
      <c r="C2682" t="str">
        <f>T("CENTRO              ")</f>
        <v xml:space="preserve">CENTRO              </v>
      </c>
      <c r="D2682" t="str">
        <f>T("CORTES              ")</f>
        <v xml:space="preserve">CORTES              </v>
      </c>
      <c r="E2682" t="str">
        <f>T("TR ")</f>
        <v xml:space="preserve">TR </v>
      </c>
      <c r="F2682" t="str">
        <f>T("TRACTORES      ")</f>
        <v xml:space="preserve">TRACTORES      </v>
      </c>
      <c r="G2682" t="str">
        <f>T("De 25,01 CABALLOS FISCALES en adelante            ")</f>
        <v xml:space="preserve">De 25,01 CABALLOS FISCALES en adelante            </v>
      </c>
      <c r="H2682" t="str">
        <f>T("DIESEL                                            ")</f>
        <v xml:space="preserve">DIESEL                                            </v>
      </c>
      <c r="I2682">
        <v>34</v>
      </c>
    </row>
    <row r="2683" spans="1:9">
      <c r="A2683" t="str">
        <f>T("2018")</f>
        <v>2018</v>
      </c>
      <c r="B2683" t="str">
        <f>T("JURIDICO                                          ")</f>
        <v xml:space="preserve">JURIDICO                                          </v>
      </c>
      <c r="C2683" t="str">
        <f>T("CENTRO              ")</f>
        <v xml:space="preserve">CENTRO              </v>
      </c>
      <c r="D2683" t="str">
        <f>T("JUSTICIA            ")</f>
        <v xml:space="preserve">JUSTICIA            </v>
      </c>
      <c r="E2683" t="str">
        <f>T("TR ")</f>
        <v xml:space="preserve">TR </v>
      </c>
      <c r="F2683" t="str">
        <f>T("TRACTORES      ")</f>
        <v xml:space="preserve">TRACTORES      </v>
      </c>
      <c r="G2683" t="str">
        <f>T("De menos de 16 CABALLOS FISCALES                  ")</f>
        <v xml:space="preserve">De menos de 16 CABALLOS FISCALES                  </v>
      </c>
      <c r="H2683" t="str">
        <f>T("DIESEL                                            ")</f>
        <v xml:space="preserve">DIESEL                                            </v>
      </c>
      <c r="I2683">
        <v>8</v>
      </c>
    </row>
    <row r="2684" spans="1:9">
      <c r="A2684" t="str">
        <f>T("2018")</f>
        <v>2018</v>
      </c>
      <c r="B2684" t="str">
        <f>T("JURIDICO                                          ")</f>
        <v xml:space="preserve">JURIDICO                                          </v>
      </c>
      <c r="C2684" t="str">
        <f>T("CENTRO              ")</f>
        <v xml:space="preserve">CENTRO              </v>
      </c>
      <c r="D2684" t="str">
        <f>T("JUSTICIA            ")</f>
        <v xml:space="preserve">JUSTICIA            </v>
      </c>
      <c r="E2684" t="str">
        <f>T("TR ")</f>
        <v xml:space="preserve">TR </v>
      </c>
      <c r="F2684" t="str">
        <f>T("TRACTORES      ")</f>
        <v xml:space="preserve">TRACTORES      </v>
      </c>
      <c r="G2684" t="str">
        <f>T("De 16 a 25 CABALLOS FISCALES                      ")</f>
        <v xml:space="preserve">De 16 a 25 CABALLOS FISCALES                      </v>
      </c>
      <c r="H2684" t="str">
        <f>T("DIESEL                                            ")</f>
        <v xml:space="preserve">DIESEL                                            </v>
      </c>
      <c r="I2684">
        <v>17</v>
      </c>
    </row>
    <row r="2685" spans="1:9">
      <c r="A2685" t="str">
        <f>T("2018")</f>
        <v>2018</v>
      </c>
      <c r="B2685" t="str">
        <f>T("JURIDICO                                          ")</f>
        <v xml:space="preserve">JURIDICO                                          </v>
      </c>
      <c r="C2685" t="str">
        <f>T("CENTRO              ")</f>
        <v xml:space="preserve">CENTRO              </v>
      </c>
      <c r="D2685" t="str">
        <f>T("JUSTICIA            ")</f>
        <v xml:space="preserve">JUSTICIA            </v>
      </c>
      <c r="E2685" t="str">
        <f>T("TR ")</f>
        <v xml:space="preserve">TR </v>
      </c>
      <c r="F2685" t="str">
        <f>T("TRACTORES      ")</f>
        <v xml:space="preserve">TRACTORES      </v>
      </c>
      <c r="G2685" t="str">
        <f>T("De 25,01 CABALLOS FISCALES en adelante            ")</f>
        <v xml:space="preserve">De 25,01 CABALLOS FISCALES en adelante            </v>
      </c>
      <c r="H2685" t="str">
        <f>T("DIESEL                                            ")</f>
        <v xml:space="preserve">DIESEL                                            </v>
      </c>
      <c r="I2685">
        <v>21</v>
      </c>
    </row>
    <row r="2686" spans="1:9">
      <c r="A2686" t="str">
        <f>T("2018")</f>
        <v>2018</v>
      </c>
      <c r="B2686" t="str">
        <f>T("JURIDICO                                          ")</f>
        <v xml:space="preserve">JURIDICO                                          </v>
      </c>
      <c r="C2686" t="str">
        <f>T("CENTRO              ")</f>
        <v xml:space="preserve">CENTRO              </v>
      </c>
      <c r="D2686" t="str">
        <f>T("UNIVERSIDAD         ")</f>
        <v xml:space="preserve">UNIVERSIDAD         </v>
      </c>
      <c r="E2686" t="str">
        <f>T("TR ")</f>
        <v xml:space="preserve">TR </v>
      </c>
      <c r="F2686" t="str">
        <f>T("TRACTORES      ")</f>
        <v xml:space="preserve">TRACTORES      </v>
      </c>
      <c r="G2686" t="str">
        <f>T("De menos de 16 CABALLOS FISCALES                  ")</f>
        <v xml:space="preserve">De menos de 16 CABALLOS FISCALES                  </v>
      </c>
      <c r="H2686" t="str">
        <f>T("DIESEL                                            ")</f>
        <v xml:space="preserve">DIESEL                                            </v>
      </c>
      <c r="I2686">
        <v>16</v>
      </c>
    </row>
    <row r="2687" spans="1:9">
      <c r="A2687" t="str">
        <f>T("2018")</f>
        <v>2018</v>
      </c>
      <c r="B2687" t="str">
        <f>T("JURIDICO                                          ")</f>
        <v xml:space="preserve">JURIDICO                                          </v>
      </c>
      <c r="C2687" t="str">
        <f>T("CENTRO              ")</f>
        <v xml:space="preserve">CENTRO              </v>
      </c>
      <c r="D2687" t="str">
        <f>T("UNIVERSIDAD         ")</f>
        <v xml:space="preserve">UNIVERSIDAD         </v>
      </c>
      <c r="E2687" t="str">
        <f>T("TR ")</f>
        <v xml:space="preserve">TR </v>
      </c>
      <c r="F2687" t="str">
        <f>T("TRACTORES      ")</f>
        <v xml:space="preserve">TRACTORES      </v>
      </c>
      <c r="G2687" t="str">
        <f>T("De 16 a 25 CABALLOS FISCALES                      ")</f>
        <v xml:space="preserve">De 16 a 25 CABALLOS FISCALES                      </v>
      </c>
      <c r="H2687" t="str">
        <f>T("DIESEL                                            ")</f>
        <v xml:space="preserve">DIESEL                                            </v>
      </c>
      <c r="I2687">
        <v>11</v>
      </c>
    </row>
    <row r="2688" spans="1:9">
      <c r="A2688" t="str">
        <f>T("2018")</f>
        <v>2018</v>
      </c>
      <c r="B2688" t="str">
        <f>T("JURIDICO                                          ")</f>
        <v xml:space="preserve">JURIDICO                                          </v>
      </c>
      <c r="C2688" t="str">
        <f>T("CENTRO              ")</f>
        <v xml:space="preserve">CENTRO              </v>
      </c>
      <c r="D2688" t="str">
        <f>T("UNIVERSIDAD         ")</f>
        <v xml:space="preserve">UNIVERSIDAD         </v>
      </c>
      <c r="E2688" t="str">
        <f>T("TR ")</f>
        <v xml:space="preserve">TR </v>
      </c>
      <c r="F2688" t="str">
        <f>T("TRACTORES      ")</f>
        <v xml:space="preserve">TRACTORES      </v>
      </c>
      <c r="G2688" t="str">
        <f>T("De 25,01 CABALLOS FISCALES en adelante            ")</f>
        <v xml:space="preserve">De 25,01 CABALLOS FISCALES en adelante            </v>
      </c>
      <c r="H2688" t="str">
        <f>T("DIESEL                                            ")</f>
        <v xml:space="preserve">DIESEL                                            </v>
      </c>
      <c r="I2688">
        <v>36</v>
      </c>
    </row>
    <row r="2689" spans="1:9">
      <c r="A2689" t="str">
        <f>T("2018")</f>
        <v>2018</v>
      </c>
      <c r="B2689" t="str">
        <f>T("JURIDICO                                          ")</f>
        <v xml:space="preserve">JURIDICO                                          </v>
      </c>
      <c r="C2689" t="str">
        <f>T("CENTRO              ")</f>
        <v xml:space="preserve">CENTRO              </v>
      </c>
      <c r="D2689" t="str">
        <f>T("SOL                 ")</f>
        <v xml:space="preserve">SOL                 </v>
      </c>
      <c r="E2689" t="str">
        <f>T("TR ")</f>
        <v xml:space="preserve">TR </v>
      </c>
      <c r="F2689" t="str">
        <f>T("TRACTORES      ")</f>
        <v xml:space="preserve">TRACTORES      </v>
      </c>
      <c r="G2689" t="str">
        <f>T("De menos de 16 CABALLOS FISCALES                  ")</f>
        <v xml:space="preserve">De menos de 16 CABALLOS FISCALES                  </v>
      </c>
      <c r="H2689" t="str">
        <f>T("DIESEL                                            ")</f>
        <v xml:space="preserve">DIESEL                                            </v>
      </c>
      <c r="I2689">
        <v>29</v>
      </c>
    </row>
    <row r="2690" spans="1:9">
      <c r="A2690" t="str">
        <f>T("2018")</f>
        <v>2018</v>
      </c>
      <c r="B2690" t="str">
        <f>T("JURIDICO                                          ")</f>
        <v xml:space="preserve">JURIDICO                                          </v>
      </c>
      <c r="C2690" t="str">
        <f>T("CENTRO              ")</f>
        <v xml:space="preserve">CENTRO              </v>
      </c>
      <c r="D2690" t="str">
        <f>T("SOL                 ")</f>
        <v xml:space="preserve">SOL                 </v>
      </c>
      <c r="E2690" t="str">
        <f>T("TR ")</f>
        <v xml:space="preserve">TR </v>
      </c>
      <c r="F2690" t="str">
        <f>T("TRACTORES      ")</f>
        <v xml:space="preserve">TRACTORES      </v>
      </c>
      <c r="G2690" t="str">
        <f>T("De 16 a 25 CABALLOS FISCALES                      ")</f>
        <v xml:space="preserve">De 16 a 25 CABALLOS FISCALES                      </v>
      </c>
      <c r="H2690" t="str">
        <f>T("DIESEL                                            ")</f>
        <v xml:space="preserve">DIESEL                                            </v>
      </c>
      <c r="I2690">
        <v>18</v>
      </c>
    </row>
    <row r="2691" spans="1:9">
      <c r="A2691" t="str">
        <f>T("2018")</f>
        <v>2018</v>
      </c>
      <c r="B2691" t="str">
        <f>T("JURIDICO                                          ")</f>
        <v xml:space="preserve">JURIDICO                                          </v>
      </c>
      <c r="C2691" t="str">
        <f>T("CENTRO              ")</f>
        <v xml:space="preserve">CENTRO              </v>
      </c>
      <c r="D2691" t="str">
        <f>T("SOL                 ")</f>
        <v xml:space="preserve">SOL                 </v>
      </c>
      <c r="E2691" t="str">
        <f>T("TR ")</f>
        <v xml:space="preserve">TR </v>
      </c>
      <c r="F2691" t="str">
        <f>T("TRACTORES      ")</f>
        <v xml:space="preserve">TRACTORES      </v>
      </c>
      <c r="G2691" t="str">
        <f>T("De 25,01 CABALLOS FISCALES en adelante            ")</f>
        <v xml:space="preserve">De 25,01 CABALLOS FISCALES en adelante            </v>
      </c>
      <c r="H2691" t="str">
        <f>T("DIESEL                                            ")</f>
        <v xml:space="preserve">DIESEL                                            </v>
      </c>
      <c r="I2691">
        <v>7</v>
      </c>
    </row>
    <row r="2692" spans="1:9">
      <c r="A2692" t="str">
        <f>T("2018")</f>
        <v>2018</v>
      </c>
      <c r="B2692" t="str">
        <f>T("JURIDICO                                          ")</f>
        <v xml:space="preserve">JURIDICO                                          </v>
      </c>
      <c r="C2692" t="str">
        <f>T("CENTRO              ")</f>
        <v xml:space="preserve">CENTRO              </v>
      </c>
      <c r="D2692" t="str">
        <f>T("EMBAJADORES         ")</f>
        <v xml:space="preserve">EMBAJADORES         </v>
      </c>
      <c r="E2692" t="str">
        <f>T("TR ")</f>
        <v xml:space="preserve">TR </v>
      </c>
      <c r="F2692" t="str">
        <f>T("TRACTORES      ")</f>
        <v xml:space="preserve">TRACTORES      </v>
      </c>
      <c r="G2692" t="str">
        <f>T("De menos de 16 CABALLOS FISCALES                  ")</f>
        <v xml:space="preserve">De menos de 16 CABALLOS FISCALES                  </v>
      </c>
      <c r="H2692" t="str">
        <f>T("ELÉCTRICO                                         ")</f>
        <v xml:space="preserve">ELÉCTRICO                                         </v>
      </c>
      <c r="I2692">
        <v>1</v>
      </c>
    </row>
    <row r="2693" spans="1:9">
      <c r="A2693" t="str">
        <f>T("2018")</f>
        <v>2018</v>
      </c>
      <c r="B2693" t="str">
        <f>T("JURIDICO                                          ")</f>
        <v xml:space="preserve">JURIDICO                                          </v>
      </c>
      <c r="C2693" t="str">
        <f>T("CENTRO              ")</f>
        <v xml:space="preserve">CENTRO              </v>
      </c>
      <c r="D2693" t="str">
        <f>T("JUSTICIA            ")</f>
        <v xml:space="preserve">JUSTICIA            </v>
      </c>
      <c r="E2693" t="str">
        <f>T("TR ")</f>
        <v xml:space="preserve">TR </v>
      </c>
      <c r="F2693" t="str">
        <f>T("TRACTORES      ")</f>
        <v xml:space="preserve">TRACTORES      </v>
      </c>
      <c r="G2693" t="str">
        <f>T("De menos de 16 CABALLOS FISCALES                  ")</f>
        <v xml:space="preserve">De menos de 16 CABALLOS FISCALES                  </v>
      </c>
      <c r="H2693" t="str">
        <f>T("ELÉCTRICO                                         ")</f>
        <v xml:space="preserve">ELÉCTRICO                                         </v>
      </c>
      <c r="I2693">
        <v>1</v>
      </c>
    </row>
    <row r="2694" spans="1:9">
      <c r="A2694" t="str">
        <f>T("2018")</f>
        <v>2018</v>
      </c>
      <c r="B2694" t="str">
        <f>T("JURIDICO                                          ")</f>
        <v xml:space="preserve">JURIDICO                                          </v>
      </c>
      <c r="C2694" t="str">
        <f>T("CENTRO              ")</f>
        <v xml:space="preserve">CENTRO              </v>
      </c>
      <c r="D2694" t="str">
        <f>T("UNIVERSIDAD         ")</f>
        <v xml:space="preserve">UNIVERSIDAD         </v>
      </c>
      <c r="E2694" t="str">
        <f>T("TR ")</f>
        <v xml:space="preserve">TR </v>
      </c>
      <c r="F2694" t="str">
        <f>T("TRACTORES      ")</f>
        <v xml:space="preserve">TRACTORES      </v>
      </c>
      <c r="G2694" t="str">
        <f>T("De menos de 16 CABALLOS FISCALES                  ")</f>
        <v xml:space="preserve">De menos de 16 CABALLOS FISCALES                  </v>
      </c>
      <c r="H2694" t="str">
        <f>T("ELÉCTRICO                                         ")</f>
        <v xml:space="preserve">ELÉCTRICO                                         </v>
      </c>
      <c r="I2694">
        <v>2</v>
      </c>
    </row>
    <row r="2695" spans="1:9">
      <c r="A2695" t="str">
        <f>T("2018")</f>
        <v>2018</v>
      </c>
      <c r="B2695" t="str">
        <f>T("JURIDICO                                          ")</f>
        <v xml:space="preserve">JURIDICO                                          </v>
      </c>
      <c r="C2695" t="str">
        <f>T("CENTRO              ")</f>
        <v xml:space="preserve">CENTRO              </v>
      </c>
      <c r="D2695" t="str">
        <f>T("SOL                 ")</f>
        <v xml:space="preserve">SOL                 </v>
      </c>
      <c r="E2695" t="str">
        <f>T("TR ")</f>
        <v xml:space="preserve">TR </v>
      </c>
      <c r="F2695" t="str">
        <f>T("TRACTORES      ")</f>
        <v xml:space="preserve">TRACTORES      </v>
      </c>
      <c r="G2695" t="str">
        <f>T("De menos de 16 CABALLOS FISCALES                  ")</f>
        <v xml:space="preserve">De menos de 16 CABALLOS FISCALES                  </v>
      </c>
      <c r="H2695" t="str">
        <f>T("ELÉCTRICO                                         ")</f>
        <v xml:space="preserve">ELÉCTRICO                                         </v>
      </c>
      <c r="I2695">
        <v>2</v>
      </c>
    </row>
    <row r="2696" spans="1:9">
      <c r="A2696" t="str">
        <f>T("2018")</f>
        <v>2018</v>
      </c>
      <c r="B2696" t="str">
        <f>T("Entidad sin personalidad jurídica (art. 35.4 LGT) ")</f>
        <v xml:space="preserve">Entidad sin personalidad jurídica (art. 35.4 LGT) </v>
      </c>
      <c r="C2696" t="str">
        <f>T("CENTRO              ")</f>
        <v xml:space="preserve">CENTRO              </v>
      </c>
      <c r="D2696" t="str">
        <f>T("PALACIO             ")</f>
        <v xml:space="preserve">PALACIO             </v>
      </c>
      <c r="E2696" t="str">
        <f>T("TR ")</f>
        <v xml:space="preserve">TR </v>
      </c>
      <c r="F2696" t="str">
        <f>T("TRACTORES      ")</f>
        <v xml:space="preserve">TRACTORES      </v>
      </c>
      <c r="G2696" t="str">
        <f>T("De menos de 16 CABALLOS FISCALES                  ")</f>
        <v xml:space="preserve">De menos de 16 CABALLOS FISCALES                  </v>
      </c>
      <c r="H2696" t="str">
        <f>T("GASOLINA                                          ")</f>
        <v xml:space="preserve">GASOLINA                                          </v>
      </c>
      <c r="I2696">
        <v>1</v>
      </c>
    </row>
    <row r="2697" spans="1:9">
      <c r="A2697" t="str">
        <f>T("2018")</f>
        <v>2018</v>
      </c>
      <c r="B2697" t="str">
        <f>T("FISICO                                            ")</f>
        <v xml:space="preserve">FISICO                                            </v>
      </c>
      <c r="C2697" t="str">
        <f>T("CENTRO              ")</f>
        <v xml:space="preserve">CENTRO              </v>
      </c>
      <c r="D2697" t="str">
        <f>T("PALACIO             ")</f>
        <v xml:space="preserve">PALACIO             </v>
      </c>
      <c r="E2697" t="str">
        <f>T("TR ")</f>
        <v xml:space="preserve">TR </v>
      </c>
      <c r="F2697" t="str">
        <f>T("TRACTORES      ")</f>
        <v xml:space="preserve">TRACTORES      </v>
      </c>
      <c r="G2697" t="str">
        <f>T("De menos de 16 CABALLOS FISCALES                  ")</f>
        <v xml:space="preserve">De menos de 16 CABALLOS FISCALES                  </v>
      </c>
      <c r="H2697" t="str">
        <f>T("GASOLINA                                          ")</f>
        <v xml:space="preserve">GASOLINA                                          </v>
      </c>
      <c r="I2697">
        <v>12</v>
      </c>
    </row>
    <row r="2698" spans="1:9">
      <c r="A2698" t="str">
        <f>T("2018")</f>
        <v>2018</v>
      </c>
      <c r="B2698" t="str">
        <f>T("FISICO                                            ")</f>
        <v xml:space="preserve">FISICO                                            </v>
      </c>
      <c r="C2698" t="str">
        <f>T("CENTRO              ")</f>
        <v xml:space="preserve">CENTRO              </v>
      </c>
      <c r="D2698" t="str">
        <f>T("PALACIO             ")</f>
        <v xml:space="preserve">PALACIO             </v>
      </c>
      <c r="E2698" t="str">
        <f>T("TR ")</f>
        <v xml:space="preserve">TR </v>
      </c>
      <c r="F2698" t="str">
        <f>T("TRACTORES      ")</f>
        <v xml:space="preserve">TRACTORES      </v>
      </c>
      <c r="G2698" t="str">
        <f>T("De 16 a 25 CABALLOS FISCALES                      ")</f>
        <v xml:space="preserve">De 16 a 25 CABALLOS FISCALES                      </v>
      </c>
      <c r="H2698" t="str">
        <f>T("GASOLINA                                          ")</f>
        <v xml:space="preserve">GASOLINA                                          </v>
      </c>
      <c r="I2698">
        <v>1</v>
      </c>
    </row>
    <row r="2699" spans="1:9">
      <c r="A2699" t="str">
        <f>T("2018")</f>
        <v>2018</v>
      </c>
      <c r="B2699" t="str">
        <f>T("FISICO                                            ")</f>
        <v xml:space="preserve">FISICO                                            </v>
      </c>
      <c r="C2699" t="str">
        <f>T("CENTRO              ")</f>
        <v xml:space="preserve">CENTRO              </v>
      </c>
      <c r="D2699" t="str">
        <f>T("EMBAJADORES         ")</f>
        <v xml:space="preserve">EMBAJADORES         </v>
      </c>
      <c r="E2699" t="str">
        <f>T("TR ")</f>
        <v xml:space="preserve">TR </v>
      </c>
      <c r="F2699" t="str">
        <f>T("TRACTORES      ")</f>
        <v xml:space="preserve">TRACTORES      </v>
      </c>
      <c r="G2699" t="str">
        <f>T("De menos de 16 CABALLOS FISCALES                  ")</f>
        <v xml:space="preserve">De menos de 16 CABALLOS FISCALES                  </v>
      </c>
      <c r="H2699" t="str">
        <f>T("GASOLINA                                          ")</f>
        <v xml:space="preserve">GASOLINA                                          </v>
      </c>
      <c r="I2699">
        <v>14</v>
      </c>
    </row>
    <row r="2700" spans="1:9">
      <c r="A2700" t="str">
        <f>T("2018")</f>
        <v>2018</v>
      </c>
      <c r="B2700" t="str">
        <f>T("FISICO                                            ")</f>
        <v xml:space="preserve">FISICO                                            </v>
      </c>
      <c r="C2700" t="str">
        <f>T("CENTRO              ")</f>
        <v xml:space="preserve">CENTRO              </v>
      </c>
      <c r="D2700" t="str">
        <f>T("CORTES              ")</f>
        <v xml:space="preserve">CORTES              </v>
      </c>
      <c r="E2700" t="str">
        <f>T("TR ")</f>
        <v xml:space="preserve">TR </v>
      </c>
      <c r="F2700" t="str">
        <f>T("TRACTORES      ")</f>
        <v xml:space="preserve">TRACTORES      </v>
      </c>
      <c r="G2700" t="str">
        <f>T("De menos de 16 CABALLOS FISCALES                  ")</f>
        <v xml:space="preserve">De menos de 16 CABALLOS FISCALES                  </v>
      </c>
      <c r="H2700" t="str">
        <f>T("GASOLINA                                          ")</f>
        <v xml:space="preserve">GASOLINA                                          </v>
      </c>
      <c r="I2700">
        <v>7</v>
      </c>
    </row>
    <row r="2701" spans="1:9">
      <c r="A2701" t="str">
        <f>T("2018")</f>
        <v>2018</v>
      </c>
      <c r="B2701" t="str">
        <f>T("FISICO                                            ")</f>
        <v xml:space="preserve">FISICO                                            </v>
      </c>
      <c r="C2701" t="str">
        <f>T("CENTRO              ")</f>
        <v xml:space="preserve">CENTRO              </v>
      </c>
      <c r="D2701" t="str">
        <f>T("JUSTICIA            ")</f>
        <v xml:space="preserve">JUSTICIA            </v>
      </c>
      <c r="E2701" t="str">
        <f>T("TR ")</f>
        <v xml:space="preserve">TR </v>
      </c>
      <c r="F2701" t="str">
        <f>T("TRACTORES      ")</f>
        <v xml:space="preserve">TRACTORES      </v>
      </c>
      <c r="G2701" t="str">
        <f>T("De menos de 16 CABALLOS FISCALES                  ")</f>
        <v xml:space="preserve">De menos de 16 CABALLOS FISCALES                  </v>
      </c>
      <c r="H2701" t="str">
        <f>T("GASOLINA                                          ")</f>
        <v xml:space="preserve">GASOLINA                                          </v>
      </c>
      <c r="I2701">
        <v>5</v>
      </c>
    </row>
    <row r="2702" spans="1:9">
      <c r="A2702" t="str">
        <f>T("2018")</f>
        <v>2018</v>
      </c>
      <c r="B2702" t="str">
        <f>T("FISICO                                            ")</f>
        <v xml:space="preserve">FISICO                                            </v>
      </c>
      <c r="C2702" t="str">
        <f>T("CENTRO              ")</f>
        <v xml:space="preserve">CENTRO              </v>
      </c>
      <c r="D2702" t="str">
        <f>T("JUSTICIA            ")</f>
        <v xml:space="preserve">JUSTICIA            </v>
      </c>
      <c r="E2702" t="str">
        <f>T("TR ")</f>
        <v xml:space="preserve">TR </v>
      </c>
      <c r="F2702" t="str">
        <f>T("TRACTORES      ")</f>
        <v xml:space="preserve">TRACTORES      </v>
      </c>
      <c r="G2702" t="str">
        <f>T("De 25,01 CABALLOS FISCALES en adelante            ")</f>
        <v xml:space="preserve">De 25,01 CABALLOS FISCALES en adelante            </v>
      </c>
      <c r="H2702" t="str">
        <f>T("GASOLINA                                          ")</f>
        <v xml:space="preserve">GASOLINA                                          </v>
      </c>
      <c r="I2702">
        <v>1</v>
      </c>
    </row>
    <row r="2703" spans="1:9">
      <c r="A2703" t="str">
        <f>T("2018")</f>
        <v>2018</v>
      </c>
      <c r="B2703" t="str">
        <f>T("FISICO                                            ")</f>
        <v xml:space="preserve">FISICO                                            </v>
      </c>
      <c r="C2703" t="str">
        <f>T("CENTRO              ")</f>
        <v xml:space="preserve">CENTRO              </v>
      </c>
      <c r="D2703" t="str">
        <f>T("UNIVERSIDAD         ")</f>
        <v xml:space="preserve">UNIVERSIDAD         </v>
      </c>
      <c r="E2703" t="str">
        <f>T("TR ")</f>
        <v xml:space="preserve">TR </v>
      </c>
      <c r="F2703" t="str">
        <f>T("TRACTORES      ")</f>
        <v xml:space="preserve">TRACTORES      </v>
      </c>
      <c r="G2703" t="str">
        <f>T("De menos de 16 CABALLOS FISCALES                  ")</f>
        <v xml:space="preserve">De menos de 16 CABALLOS FISCALES                  </v>
      </c>
      <c r="H2703" t="str">
        <f>T("GASOLINA                                          ")</f>
        <v xml:space="preserve">GASOLINA                                          </v>
      </c>
      <c r="I2703">
        <v>16</v>
      </c>
    </row>
    <row r="2704" spans="1:9">
      <c r="A2704" t="str">
        <f>T("2018")</f>
        <v>2018</v>
      </c>
      <c r="B2704" t="str">
        <f>T("FISICO                                            ")</f>
        <v xml:space="preserve">FISICO                                            </v>
      </c>
      <c r="C2704" t="str">
        <f>T("CENTRO              ")</f>
        <v xml:space="preserve">CENTRO              </v>
      </c>
      <c r="D2704" t="str">
        <f>T("SOL                 ")</f>
        <v xml:space="preserve">SOL                 </v>
      </c>
      <c r="E2704" t="str">
        <f>T("TR ")</f>
        <v xml:space="preserve">TR </v>
      </c>
      <c r="F2704" t="str">
        <f>T("TRACTORES      ")</f>
        <v xml:space="preserve">TRACTORES      </v>
      </c>
      <c r="G2704" t="str">
        <f>T("De menos de 16 CABALLOS FISCALES                  ")</f>
        <v xml:space="preserve">De menos de 16 CABALLOS FISCALES                  </v>
      </c>
      <c r="H2704" t="str">
        <f>T("GASOLINA                                          ")</f>
        <v xml:space="preserve">GASOLINA                                          </v>
      </c>
      <c r="I2704">
        <v>6</v>
      </c>
    </row>
    <row r="2705" spans="1:9">
      <c r="A2705" t="str">
        <f>T("2018")</f>
        <v>2018</v>
      </c>
      <c r="B2705" t="str">
        <f>T("JURIDICO                                          ")</f>
        <v xml:space="preserve">JURIDICO                                          </v>
      </c>
      <c r="C2705" t="str">
        <f>T("CENTRO              ")</f>
        <v xml:space="preserve">CENTRO              </v>
      </c>
      <c r="D2705" t="str">
        <f>T("PALACIO             ")</f>
        <v xml:space="preserve">PALACIO             </v>
      </c>
      <c r="E2705" t="str">
        <f>T("TR ")</f>
        <v xml:space="preserve">TR </v>
      </c>
      <c r="F2705" t="str">
        <f>T("TRACTORES      ")</f>
        <v xml:space="preserve">TRACTORES      </v>
      </c>
      <c r="G2705" t="str">
        <f>T("De menos de 16 CABALLOS FISCALES                  ")</f>
        <v xml:space="preserve">De menos de 16 CABALLOS FISCALES                  </v>
      </c>
      <c r="H2705" t="str">
        <f>T("GASOLINA                                          ")</f>
        <v xml:space="preserve">GASOLINA                                          </v>
      </c>
      <c r="I2705">
        <v>9</v>
      </c>
    </row>
    <row r="2706" spans="1:9">
      <c r="A2706" t="str">
        <f>T("2018")</f>
        <v>2018</v>
      </c>
      <c r="B2706" t="str">
        <f>T("JURIDICO                                          ")</f>
        <v xml:space="preserve">JURIDICO                                          </v>
      </c>
      <c r="C2706" t="str">
        <f>T("CENTRO              ")</f>
        <v xml:space="preserve">CENTRO              </v>
      </c>
      <c r="D2706" t="str">
        <f>T("CORTES              ")</f>
        <v xml:space="preserve">CORTES              </v>
      </c>
      <c r="E2706" t="str">
        <f>T("TR ")</f>
        <v xml:space="preserve">TR </v>
      </c>
      <c r="F2706" t="str">
        <f>T("TRACTORES      ")</f>
        <v xml:space="preserve">TRACTORES      </v>
      </c>
      <c r="G2706" t="str">
        <f>T("De menos de 16 CABALLOS FISCALES                  ")</f>
        <v xml:space="preserve">De menos de 16 CABALLOS FISCALES                  </v>
      </c>
      <c r="H2706" t="str">
        <f>T("GASOLINA                                          ")</f>
        <v xml:space="preserve">GASOLINA                                          </v>
      </c>
      <c r="I2706">
        <v>3</v>
      </c>
    </row>
    <row r="2707" spans="1:9">
      <c r="A2707" t="str">
        <f>T("2018")</f>
        <v>2018</v>
      </c>
      <c r="B2707" t="str">
        <f>T("JURIDICO                                          ")</f>
        <v xml:space="preserve">JURIDICO                                          </v>
      </c>
      <c r="C2707" t="str">
        <f>T("CENTRO              ")</f>
        <v xml:space="preserve">CENTRO              </v>
      </c>
      <c r="D2707" t="str">
        <f>T("JUSTICIA            ")</f>
        <v xml:space="preserve">JUSTICIA            </v>
      </c>
      <c r="E2707" t="str">
        <f>T("TR ")</f>
        <v xml:space="preserve">TR </v>
      </c>
      <c r="F2707" t="str">
        <f>T("TRACTORES      ")</f>
        <v xml:space="preserve">TRACTORES      </v>
      </c>
      <c r="G2707" t="str">
        <f>T("De menos de 16 CABALLOS FISCALES                  ")</f>
        <v xml:space="preserve">De menos de 16 CABALLOS FISCALES                  </v>
      </c>
      <c r="H2707" t="str">
        <f>T("GASOLINA                                          ")</f>
        <v xml:space="preserve">GASOLINA                                          </v>
      </c>
      <c r="I2707">
        <v>4</v>
      </c>
    </row>
    <row r="2708" spans="1:9">
      <c r="A2708" t="str">
        <f>T("2018")</f>
        <v>2018</v>
      </c>
      <c r="B2708" t="str">
        <f>T("JURIDICO                                          ")</f>
        <v xml:space="preserve">JURIDICO                                          </v>
      </c>
      <c r="C2708" t="str">
        <f>T("CENTRO              ")</f>
        <v xml:space="preserve">CENTRO              </v>
      </c>
      <c r="D2708" t="str">
        <f>T("UNIVERSIDAD         ")</f>
        <v xml:space="preserve">UNIVERSIDAD         </v>
      </c>
      <c r="E2708" t="str">
        <f>T("TR ")</f>
        <v xml:space="preserve">TR </v>
      </c>
      <c r="F2708" t="str">
        <f>T("TRACTORES      ")</f>
        <v xml:space="preserve">TRACTORES      </v>
      </c>
      <c r="G2708" t="str">
        <f>T("De menos de 16 CABALLOS FISCALES                  ")</f>
        <v xml:space="preserve">De menos de 16 CABALLOS FISCALES                  </v>
      </c>
      <c r="H2708" t="str">
        <f>T("GASOLINA                                          ")</f>
        <v xml:space="preserve">GASOLINA                                          </v>
      </c>
      <c r="I2708">
        <v>8</v>
      </c>
    </row>
    <row r="2709" spans="1:9">
      <c r="A2709" t="str">
        <f>T("2018")</f>
        <v>2018</v>
      </c>
      <c r="B2709" t="str">
        <f>T("JURIDICO                                          ")</f>
        <v xml:space="preserve">JURIDICO                                          </v>
      </c>
      <c r="C2709" t="str">
        <f>T("CENTRO              ")</f>
        <v xml:space="preserve">CENTRO              </v>
      </c>
      <c r="D2709" t="str">
        <f>T("SOL                 ")</f>
        <v xml:space="preserve">SOL                 </v>
      </c>
      <c r="E2709" t="str">
        <f>T("TR ")</f>
        <v xml:space="preserve">TR </v>
      </c>
      <c r="F2709" t="str">
        <f>T("TRACTORES      ")</f>
        <v xml:space="preserve">TRACTORES      </v>
      </c>
      <c r="G2709" t="str">
        <f>T("De menos de 16 CABALLOS FISCALES                  ")</f>
        <v xml:space="preserve">De menos de 16 CABALLOS FISCALES                  </v>
      </c>
      <c r="H2709" t="str">
        <f>T("GASOLINA                                          ")</f>
        <v xml:space="preserve">GASOLINA                                          </v>
      </c>
      <c r="I2709">
        <v>6</v>
      </c>
    </row>
    <row r="2710" spans="1:9">
      <c r="A2710" t="str">
        <f>T("2018")</f>
        <v>2018</v>
      </c>
      <c r="B2710" t="str">
        <f>T("FISICO                                            ")</f>
        <v xml:space="preserve">FISICO                                            </v>
      </c>
      <c r="C2710" t="str">
        <f>T("CENTRO              ")</f>
        <v xml:space="preserve">CENTRO              </v>
      </c>
      <c r="D2710" t="str">
        <f>T("JUSTICIA            ")</f>
        <v xml:space="preserve">JUSTICIA            </v>
      </c>
      <c r="E2710" t="str">
        <f>T("TR ")</f>
        <v xml:space="preserve">TR </v>
      </c>
      <c r="F2710" t="str">
        <f>T("TRACTORES      ")</f>
        <v xml:space="preserve">TRACTORES      </v>
      </c>
      <c r="G2710" t="str">
        <f>T("De 16 a 25 CABALLOS FISCALES                      ")</f>
        <v xml:space="preserve">De 16 a 25 CABALLOS FISCALES                      </v>
      </c>
      <c r="H2710" t="str">
        <f>T("OTROS                                             ")</f>
        <v xml:space="preserve">OTROS                                             </v>
      </c>
      <c r="I2710">
        <v>1</v>
      </c>
    </row>
    <row r="2711" spans="1:9">
      <c r="A2711" t="str">
        <f>T("2018")</f>
        <v>2018</v>
      </c>
      <c r="B2711" t="str">
        <f>T("FISICO                                            ")</f>
        <v xml:space="preserve">FISICO                                            </v>
      </c>
      <c r="C2711" t="str">
        <f>T("CENTRO              ")</f>
        <v xml:space="preserve">CENTRO              </v>
      </c>
      <c r="D2711" t="str">
        <f>T("JUSTICIA            ")</f>
        <v xml:space="preserve">JUSTICIA            </v>
      </c>
      <c r="E2711" t="str">
        <f>T("TR ")</f>
        <v xml:space="preserve">TR </v>
      </c>
      <c r="F2711" t="str">
        <f>T("TRACTORES      ")</f>
        <v xml:space="preserve">TRACTORES      </v>
      </c>
      <c r="G2711" t="str">
        <f>T("De 25,01 CABALLOS FISCALES en adelante            ")</f>
        <v xml:space="preserve">De 25,01 CABALLOS FISCALES en adelante            </v>
      </c>
      <c r="H2711" t="str">
        <f>T("OTROS                                             ")</f>
        <v xml:space="preserve">OTROS                                             </v>
      </c>
      <c r="I2711">
        <v>1</v>
      </c>
    </row>
    <row r="2712" spans="1:9">
      <c r="A2712" t="str">
        <f>T("2018")</f>
        <v>2018</v>
      </c>
      <c r="B2712" t="str">
        <f>T("JURIDICO                                          ")</f>
        <v xml:space="preserve">JURIDICO                                          </v>
      </c>
      <c r="C2712" t="str">
        <f>T("CENTRO              ")</f>
        <v xml:space="preserve">CENTRO              </v>
      </c>
      <c r="D2712" t="str">
        <f>T("PALACIO             ")</f>
        <v xml:space="preserve">PALACIO             </v>
      </c>
      <c r="E2712" t="str">
        <f>T("TR ")</f>
        <v xml:space="preserve">TR </v>
      </c>
      <c r="F2712" t="str">
        <f>T("TRACTORES      ")</f>
        <v xml:space="preserve">TRACTORES      </v>
      </c>
      <c r="G2712" t="str">
        <f>T("De 16 a 25 CABALLOS FISCALES                      ")</f>
        <v xml:space="preserve">De 16 a 25 CABALLOS FISCALES                      </v>
      </c>
      <c r="H2712" t="str">
        <f>T("OTROS                                             ")</f>
        <v xml:space="preserve">OTROS                                             </v>
      </c>
      <c r="I2712">
        <v>1</v>
      </c>
    </row>
    <row r="2713" spans="1:9">
      <c r="A2713" t="str">
        <f>T("2018")</f>
        <v>2018</v>
      </c>
      <c r="B2713" t="str">
        <f>T("JURIDICO                                          ")</f>
        <v xml:space="preserve">JURIDICO                                          </v>
      </c>
      <c r="C2713" t="str">
        <f>T("CENTRO              ")</f>
        <v xml:space="preserve">CENTRO              </v>
      </c>
      <c r="D2713" t="str">
        <f>T("PALACIO             ")</f>
        <v xml:space="preserve">PALACIO             </v>
      </c>
      <c r="E2713" t="str">
        <f>T("TR ")</f>
        <v xml:space="preserve">TR </v>
      </c>
      <c r="F2713" t="str">
        <f>T("TRACTORES      ")</f>
        <v xml:space="preserve">TRACTORES      </v>
      </c>
      <c r="G2713" t="str">
        <f>T("De 25,01 CABALLOS FISCALES en adelante            ")</f>
        <v xml:space="preserve">De 25,01 CABALLOS FISCALES en adelante            </v>
      </c>
      <c r="H2713" t="str">
        <f>T("OTROS                                             ")</f>
        <v xml:space="preserve">OTROS                                             </v>
      </c>
      <c r="I2713">
        <v>1</v>
      </c>
    </row>
    <row r="2714" spans="1:9">
      <c r="A2714" t="str">
        <f>T("2018")</f>
        <v>2018</v>
      </c>
      <c r="B2714" t="str">
        <f>T("JURIDICO                                          ")</f>
        <v xml:space="preserve">JURIDICO                                          </v>
      </c>
      <c r="C2714" t="str">
        <f>T("CENTRO              ")</f>
        <v xml:space="preserve">CENTRO              </v>
      </c>
      <c r="D2714" t="str">
        <f>T("CORTES              ")</f>
        <v xml:space="preserve">CORTES              </v>
      </c>
      <c r="E2714" t="str">
        <f>T("TR ")</f>
        <v xml:space="preserve">TR </v>
      </c>
      <c r="F2714" t="str">
        <f>T("TRACTORES      ")</f>
        <v xml:space="preserve">TRACTORES      </v>
      </c>
      <c r="G2714" t="str">
        <f>T("De 25,01 CABALLOS FISCALES en adelante            ")</f>
        <v xml:space="preserve">De 25,01 CABALLOS FISCALES en adelante            </v>
      </c>
      <c r="H2714" t="str">
        <f>T("OTROS                                             ")</f>
        <v xml:space="preserve">OTROS                                             </v>
      </c>
      <c r="I2714">
        <v>1</v>
      </c>
    </row>
    <row r="2715" spans="1:9">
      <c r="A2715" t="str">
        <f>T("2018")</f>
        <v>2018</v>
      </c>
      <c r="B2715" t="str">
        <f>T("JURIDICO                                          ")</f>
        <v xml:space="preserve">JURIDICO                                          </v>
      </c>
      <c r="C2715" t="str">
        <f>T("CENTRO              ")</f>
        <v xml:space="preserve">CENTRO              </v>
      </c>
      <c r="D2715" t="str">
        <f>T("JUSTICIA            ")</f>
        <v xml:space="preserve">JUSTICIA            </v>
      </c>
      <c r="E2715" t="str">
        <f>T("TR ")</f>
        <v xml:space="preserve">TR </v>
      </c>
      <c r="F2715" t="str">
        <f>T("TRACTORES      ")</f>
        <v xml:space="preserve">TRACTORES      </v>
      </c>
      <c r="G2715" t="str">
        <f>T("De 16 a 25 CABALLOS FISCALES                      ")</f>
        <v xml:space="preserve">De 16 a 25 CABALLOS FISCALES                      </v>
      </c>
      <c r="H2715" t="str">
        <f>T("OTROS                                             ")</f>
        <v xml:space="preserve">OTROS                                             </v>
      </c>
      <c r="I2715">
        <v>2</v>
      </c>
    </row>
    <row r="2716" spans="1:9">
      <c r="A2716" t="str">
        <f>T("2018")</f>
        <v>2018</v>
      </c>
      <c r="B2716" t="str">
        <f>T("JURIDICO                                          ")</f>
        <v xml:space="preserve">JURIDICO                                          </v>
      </c>
      <c r="C2716" t="str">
        <f>T("CENTRO              ")</f>
        <v xml:space="preserve">CENTRO              </v>
      </c>
      <c r="D2716" t="str">
        <f>T("SOL                 ")</f>
        <v xml:space="preserve">SOL                 </v>
      </c>
      <c r="E2716" t="str">
        <f>T("TR ")</f>
        <v xml:space="preserve">TR </v>
      </c>
      <c r="F2716" t="str">
        <f>T("TRACTORES      ")</f>
        <v xml:space="preserve">TRACTORES      </v>
      </c>
      <c r="G2716" t="str">
        <f>T("De 25,01 CABALLOS FISCALES en adelante            ")</f>
        <v xml:space="preserve">De 25,01 CABALLOS FISCALES en adelante            </v>
      </c>
      <c r="H2716" t="str">
        <f>T("OTROS                                             ")</f>
        <v xml:space="preserve">OTROS                                             </v>
      </c>
      <c r="I2716">
        <v>3</v>
      </c>
    </row>
    <row r="2717" spans="1:9">
      <c r="A2717" t="str">
        <f>T("2018")</f>
        <v>2018</v>
      </c>
      <c r="B2717" t="str">
        <f>T("FISICO                                            ")</f>
        <v xml:space="preserve">FISICO                                            </v>
      </c>
      <c r="C2717" t="str">
        <f>T("CENTRO              ")</f>
        <v xml:space="preserve">CENTRO              </v>
      </c>
      <c r="D2717" t="str">
        <f>T("PALACIO             ")</f>
        <v xml:space="preserve">PALACIO             </v>
      </c>
      <c r="E2717" t="str">
        <f>T("TR ")</f>
        <v xml:space="preserve">TR </v>
      </c>
      <c r="F2717" t="str">
        <f>T("TRACTORES      ")</f>
        <v xml:space="preserve">TRACTORES      </v>
      </c>
      <c r="G2717" t="str">
        <f>T("De menos de 16 CABALLOS FISCALES                  ")</f>
        <v xml:space="preserve">De menos de 16 CABALLOS FISCALES                  </v>
      </c>
      <c r="I2717">
        <v>3</v>
      </c>
    </row>
    <row r="2718" spans="1:9">
      <c r="A2718" t="str">
        <f>T("2018")</f>
        <v>2018</v>
      </c>
      <c r="B2718" t="str">
        <f>T("FISICO                                            ")</f>
        <v xml:space="preserve">FISICO                                            </v>
      </c>
      <c r="C2718" t="str">
        <f>T("CENTRO              ")</f>
        <v xml:space="preserve">CENTRO              </v>
      </c>
      <c r="D2718" t="str">
        <f>T("EMBAJADORES         ")</f>
        <v xml:space="preserve">EMBAJADORES         </v>
      </c>
      <c r="E2718" t="str">
        <f>T("TR ")</f>
        <v xml:space="preserve">TR </v>
      </c>
      <c r="F2718" t="str">
        <f>T("TRACTORES      ")</f>
        <v xml:space="preserve">TRACTORES      </v>
      </c>
      <c r="G2718" t="str">
        <f>T("De menos de 16 CABALLOS FISCALES                  ")</f>
        <v xml:space="preserve">De menos de 16 CABALLOS FISCALES                  </v>
      </c>
      <c r="I2718">
        <v>1</v>
      </c>
    </row>
    <row r="2719" spans="1:9">
      <c r="A2719" t="str">
        <f>T("2018")</f>
        <v>2018</v>
      </c>
      <c r="B2719" t="str">
        <f>T("FISICO                                            ")</f>
        <v xml:space="preserve">FISICO                                            </v>
      </c>
      <c r="C2719" t="str">
        <f>T("CENTRO              ")</f>
        <v xml:space="preserve">CENTRO              </v>
      </c>
      <c r="D2719" t="str">
        <f>T("EMBAJADORES         ")</f>
        <v xml:space="preserve">EMBAJADORES         </v>
      </c>
      <c r="E2719" t="str">
        <f>T("TR ")</f>
        <v xml:space="preserve">TR </v>
      </c>
      <c r="F2719" t="str">
        <f>T("TRACTORES      ")</f>
        <v xml:space="preserve">TRACTORES      </v>
      </c>
      <c r="G2719" t="str">
        <f>T("De 25,01 CABALLOS FISCALES en adelante            ")</f>
        <v xml:space="preserve">De 25,01 CABALLOS FISCALES en adelante            </v>
      </c>
      <c r="I2719">
        <v>1</v>
      </c>
    </row>
    <row r="2720" spans="1:9">
      <c r="A2720" t="str">
        <f>T("2018")</f>
        <v>2018</v>
      </c>
      <c r="B2720" t="str">
        <f>T("FISICO                                            ")</f>
        <v xml:space="preserve">FISICO                                            </v>
      </c>
      <c r="C2720" t="str">
        <f>T("CENTRO              ")</f>
        <v xml:space="preserve">CENTRO              </v>
      </c>
      <c r="D2720" t="str">
        <f>T("CORTES              ")</f>
        <v xml:space="preserve">CORTES              </v>
      </c>
      <c r="E2720" t="str">
        <f>T("TR ")</f>
        <v xml:space="preserve">TR </v>
      </c>
      <c r="F2720" t="str">
        <f>T("TRACTORES      ")</f>
        <v xml:space="preserve">TRACTORES      </v>
      </c>
      <c r="G2720" t="str">
        <f>T("De menos de 16 CABALLOS FISCALES                  ")</f>
        <v xml:space="preserve">De menos de 16 CABALLOS FISCALES                  </v>
      </c>
      <c r="I2720">
        <v>1</v>
      </c>
    </row>
    <row r="2721" spans="1:9">
      <c r="A2721" t="str">
        <f>T("2018")</f>
        <v>2018</v>
      </c>
      <c r="B2721" t="str">
        <f>T("FISICO                                            ")</f>
        <v xml:space="preserve">FISICO                                            </v>
      </c>
      <c r="C2721" t="str">
        <f>T("CENTRO              ")</f>
        <v xml:space="preserve">CENTRO              </v>
      </c>
      <c r="D2721" t="str">
        <f>T("JUSTICIA            ")</f>
        <v xml:space="preserve">JUSTICIA            </v>
      </c>
      <c r="E2721" t="str">
        <f>T("TR ")</f>
        <v xml:space="preserve">TR </v>
      </c>
      <c r="F2721" t="str">
        <f>T("TRACTORES      ")</f>
        <v xml:space="preserve">TRACTORES      </v>
      </c>
      <c r="G2721" t="str">
        <f>T("De 25,01 CABALLOS FISCALES en adelante            ")</f>
        <v xml:space="preserve">De 25,01 CABALLOS FISCALES en adelante            </v>
      </c>
      <c r="I2721">
        <v>2</v>
      </c>
    </row>
    <row r="2722" spans="1:9">
      <c r="A2722" t="str">
        <f>T("2018")</f>
        <v>2018</v>
      </c>
      <c r="B2722" t="str">
        <f>T("FISICO                                            ")</f>
        <v xml:space="preserve">FISICO                                            </v>
      </c>
      <c r="C2722" t="str">
        <f>T("CENTRO              ")</f>
        <v xml:space="preserve">CENTRO              </v>
      </c>
      <c r="D2722" t="str">
        <f>T("UNIVERSIDAD         ")</f>
        <v xml:space="preserve">UNIVERSIDAD         </v>
      </c>
      <c r="E2722" t="str">
        <f>T("TR ")</f>
        <v xml:space="preserve">TR </v>
      </c>
      <c r="F2722" t="str">
        <f>T("TRACTORES      ")</f>
        <v xml:space="preserve">TRACTORES      </v>
      </c>
      <c r="G2722" t="str">
        <f>T("De menos de 16 CABALLOS FISCALES                  ")</f>
        <v xml:space="preserve">De menos de 16 CABALLOS FISCALES                  </v>
      </c>
      <c r="I2722">
        <v>1</v>
      </c>
    </row>
    <row r="2723" spans="1:9">
      <c r="A2723" t="str">
        <f>T("2018")</f>
        <v>2018</v>
      </c>
      <c r="B2723" t="str">
        <f>T("FISICO                                            ")</f>
        <v xml:space="preserve">FISICO                                            </v>
      </c>
      <c r="C2723" t="str">
        <f>T("CENTRO              ")</f>
        <v xml:space="preserve">CENTRO              </v>
      </c>
      <c r="D2723" t="str">
        <f>T("UNIVERSIDAD         ")</f>
        <v xml:space="preserve">UNIVERSIDAD         </v>
      </c>
      <c r="E2723" t="str">
        <f>T("TR ")</f>
        <v xml:space="preserve">TR </v>
      </c>
      <c r="F2723" t="str">
        <f>T("TRACTORES      ")</f>
        <v xml:space="preserve">TRACTORES      </v>
      </c>
      <c r="G2723" t="str">
        <f>T("De 16 a 25 CABALLOS FISCALES                      ")</f>
        <v xml:space="preserve">De 16 a 25 CABALLOS FISCALES                      </v>
      </c>
      <c r="I2723">
        <v>1</v>
      </c>
    </row>
    <row r="2724" spans="1:9">
      <c r="A2724" t="str">
        <f>T("2018")</f>
        <v>2018</v>
      </c>
      <c r="B2724" t="str">
        <f>T("FISICO                                            ")</f>
        <v xml:space="preserve">FISICO                                            </v>
      </c>
      <c r="C2724" t="str">
        <f>T("CENTRO              ")</f>
        <v xml:space="preserve">CENTRO              </v>
      </c>
      <c r="D2724" t="str">
        <f>T("UNIVERSIDAD         ")</f>
        <v xml:space="preserve">UNIVERSIDAD         </v>
      </c>
      <c r="E2724" t="str">
        <f>T("TR ")</f>
        <v xml:space="preserve">TR </v>
      </c>
      <c r="F2724" t="str">
        <f>T("TRACTORES      ")</f>
        <v xml:space="preserve">TRACTORES      </v>
      </c>
      <c r="G2724" t="str">
        <f>T("De 25,01 CABALLOS FISCALES en adelante            ")</f>
        <v xml:space="preserve">De 25,01 CABALLOS FISCALES en adelante            </v>
      </c>
      <c r="I2724">
        <v>2</v>
      </c>
    </row>
    <row r="2725" spans="1:9">
      <c r="A2725" t="str">
        <f>T("2018")</f>
        <v>2018</v>
      </c>
      <c r="B2725" t="str">
        <f>T("JURIDICO                                          ")</f>
        <v xml:space="preserve">JURIDICO                                          </v>
      </c>
      <c r="C2725" t="str">
        <f>T("CENTRO              ")</f>
        <v xml:space="preserve">CENTRO              </v>
      </c>
      <c r="D2725" t="str">
        <f>T("PALACIO             ")</f>
        <v xml:space="preserve">PALACIO             </v>
      </c>
      <c r="E2725" t="str">
        <f>T("TR ")</f>
        <v xml:space="preserve">TR </v>
      </c>
      <c r="F2725" t="str">
        <f>T("TRACTORES      ")</f>
        <v xml:space="preserve">TRACTORES      </v>
      </c>
      <c r="G2725" t="str">
        <f>T("De 16 a 25 CABALLOS FISCALES                      ")</f>
        <v xml:space="preserve">De 16 a 25 CABALLOS FISCALES                      </v>
      </c>
      <c r="I2725">
        <v>1</v>
      </c>
    </row>
    <row r="2726" spans="1:9">
      <c r="A2726" t="str">
        <f>T("2018")</f>
        <v>2018</v>
      </c>
      <c r="B2726" t="str">
        <f>T("JURIDICO                                          ")</f>
        <v xml:space="preserve">JURIDICO                                          </v>
      </c>
      <c r="C2726" t="str">
        <f>T("CENTRO              ")</f>
        <v xml:space="preserve">CENTRO              </v>
      </c>
      <c r="D2726" t="str">
        <f>T("EMBAJADORES         ")</f>
        <v xml:space="preserve">EMBAJADORES         </v>
      </c>
      <c r="E2726" t="str">
        <f>T("TR ")</f>
        <v xml:space="preserve">TR </v>
      </c>
      <c r="F2726" t="str">
        <f>T("TRACTORES      ")</f>
        <v xml:space="preserve">TRACTORES      </v>
      </c>
      <c r="G2726" t="str">
        <f>T("De menos de 16 CABALLOS FISCALES                  ")</f>
        <v xml:space="preserve">De menos de 16 CABALLOS FISCALES                  </v>
      </c>
      <c r="I2726">
        <v>2</v>
      </c>
    </row>
    <row r="2727" spans="1:9">
      <c r="A2727" t="str">
        <f>T("2018")</f>
        <v>2018</v>
      </c>
      <c r="B2727" t="str">
        <f>T("JURIDICO                                          ")</f>
        <v xml:space="preserve">JURIDICO                                          </v>
      </c>
      <c r="C2727" t="str">
        <f>T("CENTRO              ")</f>
        <v xml:space="preserve">CENTRO              </v>
      </c>
      <c r="D2727" t="str">
        <f>T("EMBAJADORES         ")</f>
        <v xml:space="preserve">EMBAJADORES         </v>
      </c>
      <c r="E2727" t="str">
        <f>T("TR ")</f>
        <v xml:space="preserve">TR </v>
      </c>
      <c r="F2727" t="str">
        <f>T("TRACTORES      ")</f>
        <v xml:space="preserve">TRACTORES      </v>
      </c>
      <c r="G2727" t="str">
        <f>T("De 16 a 25 CABALLOS FISCALES                      ")</f>
        <v xml:space="preserve">De 16 a 25 CABALLOS FISCALES                      </v>
      </c>
      <c r="I2727">
        <v>1</v>
      </c>
    </row>
    <row r="2728" spans="1:9">
      <c r="A2728" t="str">
        <f>T("2018")</f>
        <v>2018</v>
      </c>
      <c r="B2728" t="str">
        <f>T("JURIDICO                                          ")</f>
        <v xml:space="preserve">JURIDICO                                          </v>
      </c>
      <c r="C2728" t="str">
        <f>T("CENTRO              ")</f>
        <v xml:space="preserve">CENTRO              </v>
      </c>
      <c r="D2728" t="str">
        <f>T("CORTES              ")</f>
        <v xml:space="preserve">CORTES              </v>
      </c>
      <c r="E2728" t="str">
        <f>T("TR ")</f>
        <v xml:space="preserve">TR </v>
      </c>
      <c r="F2728" t="str">
        <f>T("TRACTORES      ")</f>
        <v xml:space="preserve">TRACTORES      </v>
      </c>
      <c r="G2728" t="str">
        <f>T("De menos de 16 CABALLOS FISCALES                  ")</f>
        <v xml:space="preserve">De menos de 16 CABALLOS FISCALES                  </v>
      </c>
      <c r="I2728">
        <v>18</v>
      </c>
    </row>
    <row r="2729" spans="1:9">
      <c r="A2729" t="str">
        <f>T("2018")</f>
        <v>2018</v>
      </c>
      <c r="B2729" t="str">
        <f>T("JURIDICO                                          ")</f>
        <v xml:space="preserve">JURIDICO                                          </v>
      </c>
      <c r="C2729" t="str">
        <f>T("CENTRO              ")</f>
        <v xml:space="preserve">CENTRO              </v>
      </c>
      <c r="D2729" t="str">
        <f>T("CORTES              ")</f>
        <v xml:space="preserve">CORTES              </v>
      </c>
      <c r="E2729" t="str">
        <f>T("TR ")</f>
        <v xml:space="preserve">TR </v>
      </c>
      <c r="F2729" t="str">
        <f>T("TRACTORES      ")</f>
        <v xml:space="preserve">TRACTORES      </v>
      </c>
      <c r="G2729" t="str">
        <f>T("De 16 a 25 CABALLOS FISCALES                      ")</f>
        <v xml:space="preserve">De 16 a 25 CABALLOS FISCALES                      </v>
      </c>
      <c r="I2729">
        <v>8</v>
      </c>
    </row>
    <row r="2730" spans="1:9">
      <c r="A2730" t="str">
        <f>T("2018")</f>
        <v>2018</v>
      </c>
      <c r="B2730" t="str">
        <f>T("JURIDICO                                          ")</f>
        <v xml:space="preserve">JURIDICO                                          </v>
      </c>
      <c r="C2730" t="str">
        <f>T("CENTRO              ")</f>
        <v xml:space="preserve">CENTRO              </v>
      </c>
      <c r="D2730" t="str">
        <f>T("CORTES              ")</f>
        <v xml:space="preserve">CORTES              </v>
      </c>
      <c r="E2730" t="str">
        <f>T("TR ")</f>
        <v xml:space="preserve">TR </v>
      </c>
      <c r="F2730" t="str">
        <f>T("TRACTORES      ")</f>
        <v xml:space="preserve">TRACTORES      </v>
      </c>
      <c r="G2730" t="str">
        <f>T("De 25,01 CABALLOS FISCALES en adelante            ")</f>
        <v xml:space="preserve">De 25,01 CABALLOS FISCALES en adelante            </v>
      </c>
      <c r="I2730">
        <v>4</v>
      </c>
    </row>
    <row r="2731" spans="1:9">
      <c r="A2731" t="str">
        <f>T("2018")</f>
        <v>2018</v>
      </c>
      <c r="B2731" t="str">
        <f>T("JURIDICO                                          ")</f>
        <v xml:space="preserve">JURIDICO                                          </v>
      </c>
      <c r="C2731" t="str">
        <f>T("CENTRO              ")</f>
        <v xml:space="preserve">CENTRO              </v>
      </c>
      <c r="D2731" t="str">
        <f>T("JUSTICIA            ")</f>
        <v xml:space="preserve">JUSTICIA            </v>
      </c>
      <c r="E2731" t="str">
        <f>T("TR ")</f>
        <v xml:space="preserve">TR </v>
      </c>
      <c r="F2731" t="str">
        <f>T("TRACTORES      ")</f>
        <v xml:space="preserve">TRACTORES      </v>
      </c>
      <c r="G2731" t="str">
        <f>T("De 16 a 25 CABALLOS FISCALES                      ")</f>
        <v xml:space="preserve">De 16 a 25 CABALLOS FISCALES                      </v>
      </c>
      <c r="I2731">
        <v>2</v>
      </c>
    </row>
    <row r="2732" spans="1:9">
      <c r="A2732" t="str">
        <f>T("2018")</f>
        <v>2018</v>
      </c>
      <c r="B2732" t="str">
        <f>T("JURIDICO                                          ")</f>
        <v xml:space="preserve">JURIDICO                                          </v>
      </c>
      <c r="C2732" t="str">
        <f>T("CENTRO              ")</f>
        <v xml:space="preserve">CENTRO              </v>
      </c>
      <c r="D2732" t="str">
        <f>T("JUSTICIA            ")</f>
        <v xml:space="preserve">JUSTICIA            </v>
      </c>
      <c r="E2732" t="str">
        <f>T("TR ")</f>
        <v xml:space="preserve">TR </v>
      </c>
      <c r="F2732" t="str">
        <f>T("TRACTORES      ")</f>
        <v xml:space="preserve">TRACTORES      </v>
      </c>
      <c r="G2732" t="str">
        <f>T("De 25,01 CABALLOS FISCALES en adelante            ")</f>
        <v xml:space="preserve">De 25,01 CABALLOS FISCALES en adelante            </v>
      </c>
      <c r="I2732">
        <v>3</v>
      </c>
    </row>
    <row r="2733" spans="1:9">
      <c r="A2733" t="str">
        <f>T("2018")</f>
        <v>2018</v>
      </c>
      <c r="B2733" t="str">
        <f>T("JURIDICO                                          ")</f>
        <v xml:space="preserve">JURIDICO                                          </v>
      </c>
      <c r="C2733" t="str">
        <f>T("CENTRO              ")</f>
        <v xml:space="preserve">CENTRO              </v>
      </c>
      <c r="D2733" t="str">
        <f>T("UNIVERSIDAD         ")</f>
        <v xml:space="preserve">UNIVERSIDAD         </v>
      </c>
      <c r="E2733" t="str">
        <f>T("TR ")</f>
        <v xml:space="preserve">TR </v>
      </c>
      <c r="F2733" t="str">
        <f>T("TRACTORES      ")</f>
        <v xml:space="preserve">TRACTORES      </v>
      </c>
      <c r="G2733" t="str">
        <f>T("De menos de 16 CABALLOS FISCALES                  ")</f>
        <v xml:space="preserve">De menos de 16 CABALLOS FISCALES                  </v>
      </c>
      <c r="I2733">
        <v>1</v>
      </c>
    </row>
    <row r="2734" spans="1:9">
      <c r="A2734" t="str">
        <f>T("2018")</f>
        <v>2018</v>
      </c>
      <c r="B2734" t="str">
        <f>T("JURIDICO                                          ")</f>
        <v xml:space="preserve">JURIDICO                                          </v>
      </c>
      <c r="C2734" t="str">
        <f>T("CENTRO              ")</f>
        <v xml:space="preserve">CENTRO              </v>
      </c>
      <c r="D2734" t="str">
        <f>T("UNIVERSIDAD         ")</f>
        <v xml:space="preserve">UNIVERSIDAD         </v>
      </c>
      <c r="E2734" t="str">
        <f>T("TR ")</f>
        <v xml:space="preserve">TR </v>
      </c>
      <c r="F2734" t="str">
        <f>T("TRACTORES      ")</f>
        <v xml:space="preserve">TRACTORES      </v>
      </c>
      <c r="G2734" t="str">
        <f>T("De 25,01 CABALLOS FISCALES en adelante            ")</f>
        <v xml:space="preserve">De 25,01 CABALLOS FISCALES en adelante            </v>
      </c>
      <c r="I2734">
        <v>2</v>
      </c>
    </row>
    <row r="2735" spans="1:9">
      <c r="A2735" t="str">
        <f>T("2018")</f>
        <v>2018</v>
      </c>
      <c r="B2735" t="str">
        <f>T("JURIDICO                                          ")</f>
        <v xml:space="preserve">JURIDICO                                          </v>
      </c>
      <c r="C2735" t="str">
        <f>T("CENTRO              ")</f>
        <v xml:space="preserve">CENTRO              </v>
      </c>
      <c r="D2735" t="str">
        <f>T("SOL                 ")</f>
        <v xml:space="preserve">SOL                 </v>
      </c>
      <c r="E2735" t="str">
        <f>T("TR ")</f>
        <v xml:space="preserve">TR </v>
      </c>
      <c r="F2735" t="str">
        <f>T("TRACTORES      ")</f>
        <v xml:space="preserve">TRACTORES      </v>
      </c>
      <c r="G2735" t="str">
        <f>T("De menos de 16 CABALLOS FISCALES                  ")</f>
        <v xml:space="preserve">De menos de 16 CABALLOS FISCALES                  </v>
      </c>
      <c r="I2735">
        <v>1</v>
      </c>
    </row>
    <row r="2736" spans="1:9">
      <c r="A2736" t="str">
        <f>T("2018")</f>
        <v>2018</v>
      </c>
      <c r="B2736" t="str">
        <f>T("JURIDICO                                          ")</f>
        <v xml:space="preserve">JURIDICO                                          </v>
      </c>
      <c r="C2736" t="str">
        <f>T("CENTRO              ")</f>
        <v xml:space="preserve">CENTRO              </v>
      </c>
      <c r="D2736" t="str">
        <f>T("SOL                 ")</f>
        <v xml:space="preserve">SOL                 </v>
      </c>
      <c r="E2736" t="str">
        <f>T("TR ")</f>
        <v xml:space="preserve">TR </v>
      </c>
      <c r="F2736" t="str">
        <f>T("TRACTORES      ")</f>
        <v xml:space="preserve">TRACTORES      </v>
      </c>
      <c r="G2736" t="str">
        <f>T("De 16 a 25 CABALLOS FISCALES                      ")</f>
        <v xml:space="preserve">De 16 a 25 CABALLOS FISCALES                      </v>
      </c>
      <c r="I2736">
        <v>1</v>
      </c>
    </row>
    <row r="2737" spans="1:9">
      <c r="A2737" t="str">
        <f>T("2018")</f>
        <v>2018</v>
      </c>
      <c r="B2737" t="str">
        <f>T("JURIDICO                                          ")</f>
        <v xml:space="preserve">JURIDICO                                          </v>
      </c>
      <c r="C2737" t="str">
        <f>T("CENTRO              ")</f>
        <v xml:space="preserve">CENTRO              </v>
      </c>
      <c r="D2737" t="str">
        <f>T("SOL                 ")</f>
        <v xml:space="preserve">SOL                 </v>
      </c>
      <c r="E2737" t="str">
        <f>T("TR ")</f>
        <v xml:space="preserve">TR </v>
      </c>
      <c r="F2737" t="str">
        <f>T("TRACTORES      ")</f>
        <v xml:space="preserve">TRACTORES      </v>
      </c>
      <c r="G2737" t="str">
        <f>T("De menos de 16 CABALLOS FISCALES                  ")</f>
        <v xml:space="preserve">De menos de 16 CABALLOS FISCALES                  </v>
      </c>
      <c r="I2737">
        <v>1</v>
      </c>
    </row>
    <row r="2738" spans="1:9">
      <c r="A2738" t="str">
        <f>T("2018")</f>
        <v>2018</v>
      </c>
      <c r="B2738" t="str">
        <f>T("FISICO                                            ")</f>
        <v xml:space="preserve">FISICO                                            </v>
      </c>
      <c r="C2738" t="str">
        <f>T("CENTRO              ")</f>
        <v xml:space="preserve">CENTRO              </v>
      </c>
      <c r="D2738" t="str">
        <f>T("CORTES              ")</f>
        <v xml:space="preserve">CORTES              </v>
      </c>
      <c r="E2738" t="str">
        <f>T("TU ")</f>
        <v xml:space="preserve">TU </v>
      </c>
      <c r="F2738" t="str">
        <f>T("TURISMOS       ")</f>
        <v xml:space="preserve">TURISMOS       </v>
      </c>
      <c r="G2738" t="str">
        <f>T("De 8 a 11,99 CABALLOS FISCALES                    ")</f>
        <v xml:space="preserve">De 8 a 11,99 CABALLOS FISCALES                    </v>
      </c>
      <c r="H2738" t="s">
        <v>2</v>
      </c>
      <c r="I2738">
        <v>1</v>
      </c>
    </row>
    <row r="2739" spans="1:9">
      <c r="A2739" t="str">
        <f>T("2018")</f>
        <v>2018</v>
      </c>
      <c r="B2739" t="str">
        <f>T("FISICO                                            ")</f>
        <v xml:space="preserve">FISICO                                            </v>
      </c>
      <c r="C2739" t="str">
        <f>T("CENTRO              ")</f>
        <v xml:space="preserve">CENTRO              </v>
      </c>
      <c r="D2739" t="str">
        <f>T("CORTES              ")</f>
        <v xml:space="preserve">CORTES              </v>
      </c>
      <c r="E2739" t="str">
        <f>T("TU ")</f>
        <v xml:space="preserve">TU </v>
      </c>
      <c r="F2739" t="str">
        <f>T("TURISMOS       ")</f>
        <v xml:space="preserve">TURISMOS       </v>
      </c>
      <c r="G2739" t="str">
        <f>T("De 12 a 15,99 CABALLOS FISCALES                   ")</f>
        <v xml:space="preserve">De 12 a 15,99 CABALLOS FISCALES                   </v>
      </c>
      <c r="H2739" t="s">
        <v>2</v>
      </c>
      <c r="I2739">
        <v>1</v>
      </c>
    </row>
    <row r="2740" spans="1:9">
      <c r="A2740" t="str">
        <f>T("2018")</f>
        <v>2018</v>
      </c>
      <c r="B2740" t="str">
        <f>T("JURIDICO                                          ")</f>
        <v xml:space="preserve">JURIDICO                                          </v>
      </c>
      <c r="C2740" t="str">
        <f>T("CENTRO              ")</f>
        <v xml:space="preserve">CENTRO              </v>
      </c>
      <c r="D2740" t="str">
        <f>T("EMBAJADORES         ")</f>
        <v xml:space="preserve">EMBAJADORES         </v>
      </c>
      <c r="E2740" t="str">
        <f>T("TU ")</f>
        <v xml:space="preserve">TU </v>
      </c>
      <c r="F2740" t="str">
        <f>T("TURISMOS       ")</f>
        <v xml:space="preserve">TURISMOS       </v>
      </c>
      <c r="G2740" t="str">
        <f>T("De 16 a 19,99 CABALLOS FISCALES                   ")</f>
        <v xml:space="preserve">De 16 a 19,99 CABALLOS FISCALES                   </v>
      </c>
      <c r="H2740" t="s">
        <v>2</v>
      </c>
      <c r="I2740">
        <v>1</v>
      </c>
    </row>
    <row r="2741" spans="1:9">
      <c r="A2741" t="str">
        <f>T("2018")</f>
        <v>2018</v>
      </c>
      <c r="B2741" t="str">
        <f>T("JURIDICO                                          ")</f>
        <v xml:space="preserve">JURIDICO                                          </v>
      </c>
      <c r="C2741" t="str">
        <f>T("CENTRO              ")</f>
        <v xml:space="preserve">CENTRO              </v>
      </c>
      <c r="D2741" t="str">
        <f>T("SOL                 ")</f>
        <v xml:space="preserve">SOL                 </v>
      </c>
      <c r="E2741" t="str">
        <f>T("TU ")</f>
        <v xml:space="preserve">TU </v>
      </c>
      <c r="F2741" t="str">
        <f>T("TURISMOS       ")</f>
        <v xml:space="preserve">TURISMOS       </v>
      </c>
      <c r="G2741" t="str">
        <f>T("De 16 a 19,99 CABALLOS FISCALES                   ")</f>
        <v xml:space="preserve">De 16 a 19,99 CABALLOS FISCALES                   </v>
      </c>
      <c r="H2741" t="s">
        <v>2</v>
      </c>
      <c r="I2741">
        <v>1</v>
      </c>
    </row>
    <row r="2742" spans="1:9">
      <c r="A2742" t="str">
        <f>T("2018")</f>
        <v>2018</v>
      </c>
      <c r="B2742" t="str">
        <f>T("Entidad sin personalidad jurídica (art. 35.4 LGT) ")</f>
        <v xml:space="preserve">Entidad sin personalidad jurídica (art. 35.4 LGT) </v>
      </c>
      <c r="C2742" t="str">
        <f>T("CENTRO              ")</f>
        <v xml:space="preserve">CENTRO              </v>
      </c>
      <c r="D2742" t="str">
        <f>T("PALACIO             ")</f>
        <v xml:space="preserve">PALACIO             </v>
      </c>
      <c r="E2742" t="str">
        <f>T("TU ")</f>
        <v xml:space="preserve">TU </v>
      </c>
      <c r="F2742" t="str">
        <f>T("TURISMOS       ")</f>
        <v xml:space="preserve">TURISMOS       </v>
      </c>
      <c r="G2742" t="str">
        <f>T("De 8 a 11,99 CABALLOS FISCALES                    ")</f>
        <v xml:space="preserve">De 8 a 11,99 CABALLOS FISCALES                    </v>
      </c>
      <c r="H2742" t="str">
        <f>T("DIESEL                                            ")</f>
        <v xml:space="preserve">DIESEL                                            </v>
      </c>
      <c r="I2742">
        <v>1</v>
      </c>
    </row>
    <row r="2743" spans="1:9">
      <c r="A2743" t="str">
        <f>T("2018")</f>
        <v>2018</v>
      </c>
      <c r="B2743" t="str">
        <f>T("Entidad sin personalidad jurídica (art. 35.4 LGT) ")</f>
        <v xml:space="preserve">Entidad sin personalidad jurídica (art. 35.4 LGT) </v>
      </c>
      <c r="C2743" t="str">
        <f>T("CENTRO              ")</f>
        <v xml:space="preserve">CENTRO              </v>
      </c>
      <c r="D2743" t="str">
        <f>T("PALACIO             ")</f>
        <v xml:space="preserve">PALACIO             </v>
      </c>
      <c r="E2743" t="str">
        <f>T("TU ")</f>
        <v xml:space="preserve">TU </v>
      </c>
      <c r="F2743" t="str">
        <f>T("TURISMOS       ")</f>
        <v xml:space="preserve">TURISMOS       </v>
      </c>
      <c r="G2743" t="str">
        <f>T("De 12 a 15,99 CABALLOS FISCALES                   ")</f>
        <v xml:space="preserve">De 12 a 15,99 CABALLOS FISCALES                   </v>
      </c>
      <c r="H2743" t="str">
        <f>T("DIESEL                                            ")</f>
        <v xml:space="preserve">DIESEL                                            </v>
      </c>
      <c r="I2743">
        <v>6</v>
      </c>
    </row>
    <row r="2744" spans="1:9">
      <c r="A2744" t="str">
        <f>T("2018")</f>
        <v>2018</v>
      </c>
      <c r="B2744" t="str">
        <f>T("Entidad sin personalidad jurídica (art. 35.4 LGT) ")</f>
        <v xml:space="preserve">Entidad sin personalidad jurídica (art. 35.4 LGT) </v>
      </c>
      <c r="C2744" t="str">
        <f>T("CENTRO              ")</f>
        <v xml:space="preserve">CENTRO              </v>
      </c>
      <c r="D2744" t="str">
        <f>T("PALACIO             ")</f>
        <v xml:space="preserve">PALACIO             </v>
      </c>
      <c r="E2744" t="str">
        <f>T("TU ")</f>
        <v xml:space="preserve">TU </v>
      </c>
      <c r="F2744" t="str">
        <f>T("TURISMOS       ")</f>
        <v xml:space="preserve">TURISMOS       </v>
      </c>
      <c r="G2744" t="str">
        <f>T("De 16 a 19,99 CABALLOS FISCALES                   ")</f>
        <v xml:space="preserve">De 16 a 19,99 CABALLOS FISCALES                   </v>
      </c>
      <c r="H2744" t="str">
        <f>T("DIESEL                                            ")</f>
        <v xml:space="preserve">DIESEL                                            </v>
      </c>
      <c r="I2744">
        <v>2</v>
      </c>
    </row>
    <row r="2745" spans="1:9">
      <c r="A2745" t="str">
        <f>T("2018")</f>
        <v>2018</v>
      </c>
      <c r="B2745" t="str">
        <f>T("Entidad sin personalidad jurídica (art. 35.4 LGT) ")</f>
        <v xml:space="preserve">Entidad sin personalidad jurídica (art. 35.4 LGT) </v>
      </c>
      <c r="C2745" t="str">
        <f>T("CENTRO              ")</f>
        <v xml:space="preserve">CENTRO              </v>
      </c>
      <c r="D2745" t="str">
        <f>T("EMBAJADORES         ")</f>
        <v xml:space="preserve">EMBAJADORES         </v>
      </c>
      <c r="E2745" t="str">
        <f>T("TU ")</f>
        <v xml:space="preserve">TU </v>
      </c>
      <c r="F2745" t="str">
        <f>T("TURISMOS       ")</f>
        <v xml:space="preserve">TURISMOS       </v>
      </c>
      <c r="G2745" t="str">
        <f>T("De menos de 8 CABALLOS FISCALES                   ")</f>
        <v xml:space="preserve">De menos de 8 CABALLOS FISCALES                   </v>
      </c>
      <c r="H2745" t="str">
        <f>T("DIESEL                                            ")</f>
        <v xml:space="preserve">DIESEL                                            </v>
      </c>
      <c r="I2745">
        <v>1</v>
      </c>
    </row>
    <row r="2746" spans="1:9">
      <c r="A2746" t="str">
        <f>T("2018")</f>
        <v>2018</v>
      </c>
      <c r="B2746" t="str">
        <f>T("Entidad sin personalidad jurídica (art. 35.4 LGT) ")</f>
        <v xml:space="preserve">Entidad sin personalidad jurídica (art. 35.4 LGT) </v>
      </c>
      <c r="C2746" t="str">
        <f>T("CENTRO              ")</f>
        <v xml:space="preserve">CENTRO              </v>
      </c>
      <c r="D2746" t="str">
        <f>T("EMBAJADORES         ")</f>
        <v xml:space="preserve">EMBAJADORES         </v>
      </c>
      <c r="E2746" t="str">
        <f>T("TU ")</f>
        <v xml:space="preserve">TU </v>
      </c>
      <c r="F2746" t="str">
        <f>T("TURISMOS       ")</f>
        <v xml:space="preserve">TURISMOS       </v>
      </c>
      <c r="G2746" t="str">
        <f>T("De 12 a 15,99 CABALLOS FISCALES                   ")</f>
        <v xml:space="preserve">De 12 a 15,99 CABALLOS FISCALES                   </v>
      </c>
      <c r="H2746" t="str">
        <f>T("DIESEL                                            ")</f>
        <v xml:space="preserve">DIESEL                                            </v>
      </c>
      <c r="I2746">
        <v>16</v>
      </c>
    </row>
    <row r="2747" spans="1:9">
      <c r="A2747" t="str">
        <f>T("2018")</f>
        <v>2018</v>
      </c>
      <c r="B2747" t="str">
        <f>T("Entidad sin personalidad jurídica (art. 35.4 LGT) ")</f>
        <v xml:space="preserve">Entidad sin personalidad jurídica (art. 35.4 LGT) </v>
      </c>
      <c r="C2747" t="str">
        <f>T("CENTRO              ")</f>
        <v xml:space="preserve">CENTRO              </v>
      </c>
      <c r="D2747" t="str">
        <f>T("EMBAJADORES         ")</f>
        <v xml:space="preserve">EMBAJADORES         </v>
      </c>
      <c r="E2747" t="str">
        <f>T("TU ")</f>
        <v xml:space="preserve">TU </v>
      </c>
      <c r="F2747" t="str">
        <f>T("TURISMOS       ")</f>
        <v xml:space="preserve">TURISMOS       </v>
      </c>
      <c r="G2747" t="str">
        <f>T("De 16 a 19,99 CABALLOS FISCALES                   ")</f>
        <v xml:space="preserve">De 16 a 19,99 CABALLOS FISCALES                   </v>
      </c>
      <c r="H2747" t="str">
        <f>T("DIESEL                                            ")</f>
        <v xml:space="preserve">DIESEL                                            </v>
      </c>
      <c r="I2747">
        <v>3</v>
      </c>
    </row>
    <row r="2748" spans="1:9">
      <c r="A2748" t="str">
        <f>T("2018")</f>
        <v>2018</v>
      </c>
      <c r="B2748" t="str">
        <f>T("Entidad sin personalidad jurídica (art. 35.4 LGT) ")</f>
        <v xml:space="preserve">Entidad sin personalidad jurídica (art. 35.4 LGT) </v>
      </c>
      <c r="C2748" t="str">
        <f>T("CENTRO              ")</f>
        <v xml:space="preserve">CENTRO              </v>
      </c>
      <c r="D2748" t="str">
        <f>T("CORTES              ")</f>
        <v xml:space="preserve">CORTES              </v>
      </c>
      <c r="E2748" t="str">
        <f>T("TU ")</f>
        <v xml:space="preserve">TU </v>
      </c>
      <c r="F2748" t="str">
        <f>T("TURISMOS       ")</f>
        <v xml:space="preserve">TURISMOS       </v>
      </c>
      <c r="G2748" t="str">
        <f>T("De 12 a 15,99 CABALLOS FISCALES                   ")</f>
        <v xml:space="preserve">De 12 a 15,99 CABALLOS FISCALES                   </v>
      </c>
      <c r="H2748" t="str">
        <f>T("DIESEL                                            ")</f>
        <v xml:space="preserve">DIESEL                                            </v>
      </c>
      <c r="I2748">
        <v>3</v>
      </c>
    </row>
    <row r="2749" spans="1:9">
      <c r="A2749" t="str">
        <f>T("2018")</f>
        <v>2018</v>
      </c>
      <c r="B2749" t="str">
        <f>T("Entidad sin personalidad jurídica (art. 35.4 LGT) ")</f>
        <v xml:space="preserve">Entidad sin personalidad jurídica (art. 35.4 LGT) </v>
      </c>
      <c r="C2749" t="str">
        <f>T("CENTRO              ")</f>
        <v xml:space="preserve">CENTRO              </v>
      </c>
      <c r="D2749" t="str">
        <f>T("CORTES              ")</f>
        <v xml:space="preserve">CORTES              </v>
      </c>
      <c r="E2749" t="str">
        <f>T("TU ")</f>
        <v xml:space="preserve">TU </v>
      </c>
      <c r="F2749" t="str">
        <f>T("TURISMOS       ")</f>
        <v xml:space="preserve">TURISMOS       </v>
      </c>
      <c r="G2749" t="str">
        <f>T("De 16 a 19,99 CABALLOS FISCALES                   ")</f>
        <v xml:space="preserve">De 16 a 19,99 CABALLOS FISCALES                   </v>
      </c>
      <c r="H2749" t="str">
        <f>T("DIESEL                                            ")</f>
        <v xml:space="preserve">DIESEL                                            </v>
      </c>
      <c r="I2749">
        <v>1</v>
      </c>
    </row>
    <row r="2750" spans="1:9">
      <c r="A2750" t="str">
        <f>T("2018")</f>
        <v>2018</v>
      </c>
      <c r="B2750" t="str">
        <f>T("Entidad sin personalidad jurídica (art. 35.4 LGT) ")</f>
        <v xml:space="preserve">Entidad sin personalidad jurídica (art. 35.4 LGT) </v>
      </c>
      <c r="C2750" t="str">
        <f>T("CENTRO              ")</f>
        <v xml:space="preserve">CENTRO              </v>
      </c>
      <c r="D2750" t="str">
        <f>T("JUSTICIA            ")</f>
        <v xml:space="preserve">JUSTICIA            </v>
      </c>
      <c r="E2750" t="str">
        <f>T("TU ")</f>
        <v xml:space="preserve">TU </v>
      </c>
      <c r="F2750" t="str">
        <f>T("TURISMOS       ")</f>
        <v xml:space="preserve">TURISMOS       </v>
      </c>
      <c r="G2750" t="str">
        <f>T("De 12 a 15,99 CABALLOS FISCALES                   ")</f>
        <v xml:space="preserve">De 12 a 15,99 CABALLOS FISCALES                   </v>
      </c>
      <c r="H2750" t="str">
        <f>T("DIESEL                                            ")</f>
        <v xml:space="preserve">DIESEL                                            </v>
      </c>
      <c r="I2750">
        <v>5</v>
      </c>
    </row>
    <row r="2751" spans="1:9">
      <c r="A2751" t="str">
        <f>T("2018")</f>
        <v>2018</v>
      </c>
      <c r="B2751" t="str">
        <f>T("Entidad sin personalidad jurídica (art. 35.4 LGT) ")</f>
        <v xml:space="preserve">Entidad sin personalidad jurídica (art. 35.4 LGT) </v>
      </c>
      <c r="C2751" t="str">
        <f>T("CENTRO              ")</f>
        <v xml:space="preserve">CENTRO              </v>
      </c>
      <c r="D2751" t="str">
        <f>T("UNIVERSIDAD         ")</f>
        <v xml:space="preserve">UNIVERSIDAD         </v>
      </c>
      <c r="E2751" t="str">
        <f>T("TU ")</f>
        <v xml:space="preserve">TU </v>
      </c>
      <c r="F2751" t="str">
        <f>T("TURISMOS       ")</f>
        <v xml:space="preserve">TURISMOS       </v>
      </c>
      <c r="G2751" t="str">
        <f>T("De 8 a 11,99 CABALLOS FISCALES                    ")</f>
        <v xml:space="preserve">De 8 a 11,99 CABALLOS FISCALES                    </v>
      </c>
      <c r="H2751" t="str">
        <f>T("DIESEL                                            ")</f>
        <v xml:space="preserve">DIESEL                                            </v>
      </c>
      <c r="I2751">
        <v>3</v>
      </c>
    </row>
    <row r="2752" spans="1:9">
      <c r="A2752" t="str">
        <f>T("2018")</f>
        <v>2018</v>
      </c>
      <c r="B2752" t="str">
        <f>T("Entidad sin personalidad jurídica (art. 35.4 LGT) ")</f>
        <v xml:space="preserve">Entidad sin personalidad jurídica (art. 35.4 LGT) </v>
      </c>
      <c r="C2752" t="str">
        <f>T("CENTRO              ")</f>
        <v xml:space="preserve">CENTRO              </v>
      </c>
      <c r="D2752" t="str">
        <f>T("UNIVERSIDAD         ")</f>
        <v xml:space="preserve">UNIVERSIDAD         </v>
      </c>
      <c r="E2752" t="str">
        <f>T("TU ")</f>
        <v xml:space="preserve">TU </v>
      </c>
      <c r="F2752" t="str">
        <f>T("TURISMOS       ")</f>
        <v xml:space="preserve">TURISMOS       </v>
      </c>
      <c r="G2752" t="str">
        <f>T("De 12 a 15,99 CABALLOS FISCALES                   ")</f>
        <v xml:space="preserve">De 12 a 15,99 CABALLOS FISCALES                   </v>
      </c>
      <c r="H2752" t="str">
        <f>T("DIESEL                                            ")</f>
        <v xml:space="preserve">DIESEL                                            </v>
      </c>
      <c r="I2752">
        <v>17</v>
      </c>
    </row>
    <row r="2753" spans="1:9">
      <c r="A2753" t="str">
        <f>T("2018")</f>
        <v>2018</v>
      </c>
      <c r="B2753" t="str">
        <f>T("Entidad sin personalidad jurídica (art. 35.4 LGT) ")</f>
        <v xml:space="preserve">Entidad sin personalidad jurídica (art. 35.4 LGT) </v>
      </c>
      <c r="C2753" t="str">
        <f>T("CENTRO              ")</f>
        <v xml:space="preserve">CENTRO              </v>
      </c>
      <c r="D2753" t="str">
        <f>T("UNIVERSIDAD         ")</f>
        <v xml:space="preserve">UNIVERSIDAD         </v>
      </c>
      <c r="E2753" t="str">
        <f>T("TU ")</f>
        <v xml:space="preserve">TU </v>
      </c>
      <c r="F2753" t="str">
        <f>T("TURISMOS       ")</f>
        <v xml:space="preserve">TURISMOS       </v>
      </c>
      <c r="G2753" t="str">
        <f>T("De 20 CABALLOS FISCALES en adelante               ")</f>
        <v xml:space="preserve">De 20 CABALLOS FISCALES en adelante               </v>
      </c>
      <c r="H2753" t="str">
        <f>T("DIESEL                                            ")</f>
        <v xml:space="preserve">DIESEL                                            </v>
      </c>
      <c r="I2753">
        <v>1</v>
      </c>
    </row>
    <row r="2754" spans="1:9">
      <c r="A2754" t="str">
        <f>T("2018")</f>
        <v>2018</v>
      </c>
      <c r="B2754" t="str">
        <f>T("Entidad sin personalidad jurídica (art. 35.4 LGT) ")</f>
        <v xml:space="preserve">Entidad sin personalidad jurídica (art. 35.4 LGT) </v>
      </c>
      <c r="C2754" t="str">
        <f>T("CENTRO              ")</f>
        <v xml:space="preserve">CENTRO              </v>
      </c>
      <c r="D2754" t="str">
        <f>T("SOL                 ")</f>
        <v xml:space="preserve">SOL                 </v>
      </c>
      <c r="E2754" t="str">
        <f>T("TU ")</f>
        <v xml:space="preserve">TU </v>
      </c>
      <c r="F2754" t="str">
        <f>T("TURISMOS       ")</f>
        <v xml:space="preserve">TURISMOS       </v>
      </c>
      <c r="G2754" t="str">
        <f>T("De 8 a 11,99 CABALLOS FISCALES                    ")</f>
        <v xml:space="preserve">De 8 a 11,99 CABALLOS FISCALES                    </v>
      </c>
      <c r="H2754" t="str">
        <f>T("DIESEL                                            ")</f>
        <v xml:space="preserve">DIESEL                                            </v>
      </c>
      <c r="I2754">
        <v>1</v>
      </c>
    </row>
    <row r="2755" spans="1:9">
      <c r="A2755" t="str">
        <f>T("2018")</f>
        <v>2018</v>
      </c>
      <c r="B2755" t="str">
        <f>T("Entidad sin personalidad jurídica (art. 35.4 LGT) ")</f>
        <v xml:space="preserve">Entidad sin personalidad jurídica (art. 35.4 LGT) </v>
      </c>
      <c r="C2755" t="str">
        <f>T("CENTRO              ")</f>
        <v xml:space="preserve">CENTRO              </v>
      </c>
      <c r="D2755" t="str">
        <f>T("SOL                 ")</f>
        <v xml:space="preserve">SOL                 </v>
      </c>
      <c r="E2755" t="str">
        <f>T("TU ")</f>
        <v xml:space="preserve">TU </v>
      </c>
      <c r="F2755" t="str">
        <f>T("TURISMOS       ")</f>
        <v xml:space="preserve">TURISMOS       </v>
      </c>
      <c r="G2755" t="str">
        <f>T("De 12 a 15,99 CABALLOS FISCALES                   ")</f>
        <v xml:space="preserve">De 12 a 15,99 CABALLOS FISCALES                   </v>
      </c>
      <c r="H2755" t="str">
        <f>T("DIESEL                                            ")</f>
        <v xml:space="preserve">DIESEL                                            </v>
      </c>
      <c r="I2755">
        <v>2</v>
      </c>
    </row>
    <row r="2756" spans="1:9">
      <c r="A2756" t="str">
        <f>T("2018")</f>
        <v>2018</v>
      </c>
      <c r="B2756" t="str">
        <f>T("Entidad sin personalidad jurídica (art. 35.4 LGT) ")</f>
        <v xml:space="preserve">Entidad sin personalidad jurídica (art. 35.4 LGT) </v>
      </c>
      <c r="C2756" t="str">
        <f>T("CENTRO              ")</f>
        <v xml:space="preserve">CENTRO              </v>
      </c>
      <c r="D2756" t="str">
        <f>T("SOL                 ")</f>
        <v xml:space="preserve">SOL                 </v>
      </c>
      <c r="E2756" t="str">
        <f>T("TU ")</f>
        <v xml:space="preserve">TU </v>
      </c>
      <c r="F2756" t="str">
        <f>T("TURISMOS       ")</f>
        <v xml:space="preserve">TURISMOS       </v>
      </c>
      <c r="G2756" t="str">
        <f>T("De 16 a 19,99 CABALLOS FISCALES                   ")</f>
        <v xml:space="preserve">De 16 a 19,99 CABALLOS FISCALES                   </v>
      </c>
      <c r="H2756" t="str">
        <f>T("DIESEL                                            ")</f>
        <v xml:space="preserve">DIESEL                                            </v>
      </c>
      <c r="I2756">
        <v>1</v>
      </c>
    </row>
    <row r="2757" spans="1:9">
      <c r="A2757" t="str">
        <f>T("2018")</f>
        <v>2018</v>
      </c>
      <c r="B2757" t="str">
        <f>T("FISICO                                            ")</f>
        <v xml:space="preserve">FISICO                                            </v>
      </c>
      <c r="C2757" t="str">
        <f>T("CENTRO              ")</f>
        <v xml:space="preserve">CENTRO              </v>
      </c>
      <c r="D2757" t="str">
        <f>T("SIN BARRIO          ")</f>
        <v xml:space="preserve">SIN BARRIO          </v>
      </c>
      <c r="E2757" t="str">
        <f>T("TU ")</f>
        <v xml:space="preserve">TU </v>
      </c>
      <c r="F2757" t="str">
        <f>T("TURISMOS       ")</f>
        <v xml:space="preserve">TURISMOS       </v>
      </c>
      <c r="G2757" t="str">
        <f>T("De 8 a 11,99 CABALLOS FISCALES                    ")</f>
        <v xml:space="preserve">De 8 a 11,99 CABALLOS FISCALES                    </v>
      </c>
      <c r="H2757" t="str">
        <f>T("DIESEL                                            ")</f>
        <v xml:space="preserve">DIESEL                                            </v>
      </c>
      <c r="I2757">
        <v>2</v>
      </c>
    </row>
    <row r="2758" spans="1:9">
      <c r="A2758" t="str">
        <f>T("2018")</f>
        <v>2018</v>
      </c>
      <c r="B2758" t="str">
        <f>T("FISICO                                            ")</f>
        <v xml:space="preserve">FISICO                                            </v>
      </c>
      <c r="C2758" t="str">
        <f>T("CENTRO              ")</f>
        <v xml:space="preserve">CENTRO              </v>
      </c>
      <c r="D2758" t="str">
        <f>T("SIN BARRIO          ")</f>
        <v xml:space="preserve">SIN BARRIO          </v>
      </c>
      <c r="E2758" t="str">
        <f>T("TU ")</f>
        <v xml:space="preserve">TU </v>
      </c>
      <c r="F2758" t="str">
        <f>T("TURISMOS       ")</f>
        <v xml:space="preserve">TURISMOS       </v>
      </c>
      <c r="G2758" t="str">
        <f>T("De 12 a 15,99 CABALLOS FISCALES                   ")</f>
        <v xml:space="preserve">De 12 a 15,99 CABALLOS FISCALES                   </v>
      </c>
      <c r="H2758" t="str">
        <f>T("DIESEL                                            ")</f>
        <v xml:space="preserve">DIESEL                                            </v>
      </c>
      <c r="I2758">
        <v>7</v>
      </c>
    </row>
    <row r="2759" spans="1:9">
      <c r="A2759" t="str">
        <f>T("2018")</f>
        <v>2018</v>
      </c>
      <c r="B2759" t="str">
        <f>T("FISICO                                            ")</f>
        <v xml:space="preserve">FISICO                                            </v>
      </c>
      <c r="C2759" t="str">
        <f>T("CENTRO              ")</f>
        <v xml:space="preserve">CENTRO              </v>
      </c>
      <c r="D2759" t="str">
        <f>T("PALACIO             ")</f>
        <v xml:space="preserve">PALACIO             </v>
      </c>
      <c r="E2759" t="str">
        <f>T("TU ")</f>
        <v xml:space="preserve">TU </v>
      </c>
      <c r="F2759" t="str">
        <f>T("TURISMOS       ")</f>
        <v xml:space="preserve">TURISMOS       </v>
      </c>
      <c r="G2759" t="str">
        <f>T("De menos de 8 CABALLOS FISCALES                   ")</f>
        <v xml:space="preserve">De menos de 8 CABALLOS FISCALES                   </v>
      </c>
      <c r="H2759" t="str">
        <f>T("DIESEL                                            ")</f>
        <v xml:space="preserve">DIESEL                                            </v>
      </c>
      <c r="I2759">
        <v>4</v>
      </c>
    </row>
    <row r="2760" spans="1:9">
      <c r="A2760" t="str">
        <f>T("2018")</f>
        <v>2018</v>
      </c>
      <c r="B2760" t="str">
        <f>T("FISICO                                            ")</f>
        <v xml:space="preserve">FISICO                                            </v>
      </c>
      <c r="C2760" t="str">
        <f>T("CENTRO              ")</f>
        <v xml:space="preserve">CENTRO              </v>
      </c>
      <c r="D2760" t="str">
        <f>T("PALACIO             ")</f>
        <v xml:space="preserve">PALACIO             </v>
      </c>
      <c r="E2760" t="str">
        <f>T("TU ")</f>
        <v xml:space="preserve">TU </v>
      </c>
      <c r="F2760" t="str">
        <f>T("TURISMOS       ")</f>
        <v xml:space="preserve">TURISMOS       </v>
      </c>
      <c r="G2760" t="str">
        <f>T("De 8 a 11,99 CABALLOS FISCALES                    ")</f>
        <v xml:space="preserve">De 8 a 11,99 CABALLOS FISCALES                    </v>
      </c>
      <c r="H2760" t="str">
        <f>T("DIESEL                                            ")</f>
        <v xml:space="preserve">DIESEL                                            </v>
      </c>
      <c r="I2760" s="1">
        <v>1063</v>
      </c>
    </row>
    <row r="2761" spans="1:9">
      <c r="A2761" t="str">
        <f>T("2018")</f>
        <v>2018</v>
      </c>
      <c r="B2761" t="str">
        <f>T("FISICO                                            ")</f>
        <v xml:space="preserve">FISICO                                            </v>
      </c>
      <c r="C2761" t="str">
        <f>T("CENTRO              ")</f>
        <v xml:space="preserve">CENTRO              </v>
      </c>
      <c r="D2761" t="str">
        <f>T("PALACIO             ")</f>
        <v xml:space="preserve">PALACIO             </v>
      </c>
      <c r="E2761" t="str">
        <f>T("TU ")</f>
        <v xml:space="preserve">TU </v>
      </c>
      <c r="F2761" t="str">
        <f>T("TURISMOS       ")</f>
        <v xml:space="preserve">TURISMOS       </v>
      </c>
      <c r="G2761" t="str">
        <f>T("De 12 a 15,99 CABALLOS FISCALES                   ")</f>
        <v xml:space="preserve">De 12 a 15,99 CABALLOS FISCALES                   </v>
      </c>
      <c r="H2761" t="str">
        <f>T("DIESEL                                            ")</f>
        <v xml:space="preserve">DIESEL                                            </v>
      </c>
      <c r="I2761" s="1">
        <v>1981</v>
      </c>
    </row>
    <row r="2762" spans="1:9">
      <c r="A2762" t="str">
        <f>T("2018")</f>
        <v>2018</v>
      </c>
      <c r="B2762" t="str">
        <f>T("FISICO                                            ")</f>
        <v xml:space="preserve">FISICO                                            </v>
      </c>
      <c r="C2762" t="str">
        <f>T("CENTRO              ")</f>
        <v xml:space="preserve">CENTRO              </v>
      </c>
      <c r="D2762" t="str">
        <f>T("PALACIO             ")</f>
        <v xml:space="preserve">PALACIO             </v>
      </c>
      <c r="E2762" t="str">
        <f>T("TU ")</f>
        <v xml:space="preserve">TU </v>
      </c>
      <c r="F2762" t="str">
        <f>T("TURISMOS       ")</f>
        <v xml:space="preserve">TURISMOS       </v>
      </c>
      <c r="G2762" t="str">
        <f>T("De 16 a 19,99 CABALLOS FISCALES                   ")</f>
        <v xml:space="preserve">De 16 a 19,99 CABALLOS FISCALES                   </v>
      </c>
      <c r="H2762" t="str">
        <f>T("DIESEL                                            ")</f>
        <v xml:space="preserve">DIESEL                                            </v>
      </c>
      <c r="I2762">
        <v>224</v>
      </c>
    </row>
    <row r="2763" spans="1:9">
      <c r="A2763" t="str">
        <f>T("2018")</f>
        <v>2018</v>
      </c>
      <c r="B2763" t="str">
        <f>T("FISICO                                            ")</f>
        <v xml:space="preserve">FISICO                                            </v>
      </c>
      <c r="C2763" t="str">
        <f>T("CENTRO              ")</f>
        <v xml:space="preserve">CENTRO              </v>
      </c>
      <c r="D2763" t="str">
        <f>T("PALACIO             ")</f>
        <v xml:space="preserve">PALACIO             </v>
      </c>
      <c r="E2763" t="str">
        <f>T("TU ")</f>
        <v xml:space="preserve">TU </v>
      </c>
      <c r="F2763" t="str">
        <f>T("TURISMOS       ")</f>
        <v xml:space="preserve">TURISMOS       </v>
      </c>
      <c r="G2763" t="str">
        <f>T("De 20 CABALLOS FISCALES en adelante               ")</f>
        <v xml:space="preserve">De 20 CABALLOS FISCALES en adelante               </v>
      </c>
      <c r="H2763" t="str">
        <f>T("DIESEL                                            ")</f>
        <v xml:space="preserve">DIESEL                                            </v>
      </c>
      <c r="I2763">
        <v>15</v>
      </c>
    </row>
    <row r="2764" spans="1:9">
      <c r="A2764" t="str">
        <f>T("2018")</f>
        <v>2018</v>
      </c>
      <c r="B2764" t="str">
        <f>T("FISICO                                            ")</f>
        <v xml:space="preserve">FISICO                                            </v>
      </c>
      <c r="C2764" t="str">
        <f>T("CENTRO              ")</f>
        <v xml:space="preserve">CENTRO              </v>
      </c>
      <c r="D2764" t="str">
        <f>T("EMBAJADORES         ")</f>
        <v xml:space="preserve">EMBAJADORES         </v>
      </c>
      <c r="E2764" t="str">
        <f>T("TU ")</f>
        <v xml:space="preserve">TU </v>
      </c>
      <c r="F2764" t="str">
        <f>T("TURISMOS       ")</f>
        <v xml:space="preserve">TURISMOS       </v>
      </c>
      <c r="G2764" t="str">
        <f>T("De menos de 8 CABALLOS FISCALES                   ")</f>
        <v xml:space="preserve">De menos de 8 CABALLOS FISCALES                   </v>
      </c>
      <c r="H2764" t="str">
        <f>T("DIESEL                                            ")</f>
        <v xml:space="preserve">DIESEL                                            </v>
      </c>
      <c r="I2764">
        <v>4</v>
      </c>
    </row>
    <row r="2765" spans="1:9">
      <c r="A2765" t="str">
        <f>T("2018")</f>
        <v>2018</v>
      </c>
      <c r="B2765" t="str">
        <f>T("FISICO                                            ")</f>
        <v xml:space="preserve">FISICO                                            </v>
      </c>
      <c r="C2765" t="str">
        <f>T("CENTRO              ")</f>
        <v xml:space="preserve">CENTRO              </v>
      </c>
      <c r="D2765" t="str">
        <f>T("EMBAJADORES         ")</f>
        <v xml:space="preserve">EMBAJADORES         </v>
      </c>
      <c r="E2765" t="str">
        <f>T("TU ")</f>
        <v xml:space="preserve">TU </v>
      </c>
      <c r="F2765" t="str">
        <f>T("TURISMOS       ")</f>
        <v xml:space="preserve">TURISMOS       </v>
      </c>
      <c r="G2765" t="str">
        <f>T("De 8 a 11,99 CABALLOS FISCALES                    ")</f>
        <v xml:space="preserve">De 8 a 11,99 CABALLOS FISCALES                    </v>
      </c>
      <c r="H2765" t="str">
        <f>T("DIESEL                                            ")</f>
        <v xml:space="preserve">DIESEL                                            </v>
      </c>
      <c r="I2765" s="1">
        <v>1873</v>
      </c>
    </row>
    <row r="2766" spans="1:9">
      <c r="A2766" t="str">
        <f>T("2018")</f>
        <v>2018</v>
      </c>
      <c r="B2766" t="str">
        <f>T("FISICO                                            ")</f>
        <v xml:space="preserve">FISICO                                            </v>
      </c>
      <c r="C2766" t="str">
        <f>T("CENTRO              ")</f>
        <v xml:space="preserve">CENTRO              </v>
      </c>
      <c r="D2766" t="str">
        <f>T("EMBAJADORES         ")</f>
        <v xml:space="preserve">EMBAJADORES         </v>
      </c>
      <c r="E2766" t="str">
        <f>T("TU ")</f>
        <v xml:space="preserve">TU </v>
      </c>
      <c r="F2766" t="str">
        <f>T("TURISMOS       ")</f>
        <v xml:space="preserve">TURISMOS       </v>
      </c>
      <c r="G2766" t="str">
        <f>T("De 12 a 15,99 CABALLOS FISCALES                   ")</f>
        <v xml:space="preserve">De 12 a 15,99 CABALLOS FISCALES                   </v>
      </c>
      <c r="H2766" t="str">
        <f>T("DIESEL                                            ")</f>
        <v xml:space="preserve">DIESEL                                            </v>
      </c>
      <c r="I2766" s="1">
        <v>3296</v>
      </c>
    </row>
    <row r="2767" spans="1:9">
      <c r="A2767" t="str">
        <f>T("2018")</f>
        <v>2018</v>
      </c>
      <c r="B2767" t="str">
        <f>T("FISICO                                            ")</f>
        <v xml:space="preserve">FISICO                                            </v>
      </c>
      <c r="C2767" t="str">
        <f>T("CENTRO              ")</f>
        <v xml:space="preserve">CENTRO              </v>
      </c>
      <c r="D2767" t="str">
        <f>T("EMBAJADORES         ")</f>
        <v xml:space="preserve">EMBAJADORES         </v>
      </c>
      <c r="E2767" t="str">
        <f>T("TU ")</f>
        <v xml:space="preserve">TU </v>
      </c>
      <c r="F2767" t="str">
        <f>T("TURISMOS       ")</f>
        <v xml:space="preserve">TURISMOS       </v>
      </c>
      <c r="G2767" t="str">
        <f>T("De 16 a 19,99 CABALLOS FISCALES                   ")</f>
        <v xml:space="preserve">De 16 a 19,99 CABALLOS FISCALES                   </v>
      </c>
      <c r="H2767" t="str">
        <f>T("DIESEL                                            ")</f>
        <v xml:space="preserve">DIESEL                                            </v>
      </c>
      <c r="I2767">
        <v>259</v>
      </c>
    </row>
    <row r="2768" spans="1:9">
      <c r="A2768" t="str">
        <f>T("2018")</f>
        <v>2018</v>
      </c>
      <c r="B2768" t="str">
        <f>T("FISICO                                            ")</f>
        <v xml:space="preserve">FISICO                                            </v>
      </c>
      <c r="C2768" t="str">
        <f>T("CENTRO              ")</f>
        <v xml:space="preserve">CENTRO              </v>
      </c>
      <c r="D2768" t="str">
        <f>T("EMBAJADORES         ")</f>
        <v xml:space="preserve">EMBAJADORES         </v>
      </c>
      <c r="E2768" t="str">
        <f>T("TU ")</f>
        <v xml:space="preserve">TU </v>
      </c>
      <c r="F2768" t="str">
        <f>T("TURISMOS       ")</f>
        <v xml:space="preserve">TURISMOS       </v>
      </c>
      <c r="G2768" t="str">
        <f>T("De 20 CABALLOS FISCALES en adelante               ")</f>
        <v xml:space="preserve">De 20 CABALLOS FISCALES en adelante               </v>
      </c>
      <c r="H2768" t="str">
        <f>T("DIESEL                                            ")</f>
        <v xml:space="preserve">DIESEL                                            </v>
      </c>
      <c r="I2768">
        <v>19</v>
      </c>
    </row>
    <row r="2769" spans="1:9">
      <c r="A2769" t="str">
        <f>T("2018")</f>
        <v>2018</v>
      </c>
      <c r="B2769" t="str">
        <f>T("FISICO                                            ")</f>
        <v xml:space="preserve">FISICO                                            </v>
      </c>
      <c r="C2769" t="str">
        <f>T("CENTRO              ")</f>
        <v xml:space="preserve">CENTRO              </v>
      </c>
      <c r="D2769" t="str">
        <f>T("CORTES              ")</f>
        <v xml:space="preserve">CORTES              </v>
      </c>
      <c r="E2769" t="str">
        <f>T("TU ")</f>
        <v xml:space="preserve">TU </v>
      </c>
      <c r="F2769" t="str">
        <f>T("TURISMOS       ")</f>
        <v xml:space="preserve">TURISMOS       </v>
      </c>
      <c r="G2769" t="str">
        <f>T("De 8 a 11,99 CABALLOS FISCALES                    ")</f>
        <v xml:space="preserve">De 8 a 11,99 CABALLOS FISCALES                    </v>
      </c>
      <c r="H2769" t="str">
        <f>T("DIESEL                                            ")</f>
        <v xml:space="preserve">DIESEL                                            </v>
      </c>
      <c r="I2769">
        <v>417</v>
      </c>
    </row>
    <row r="2770" spans="1:9">
      <c r="A2770" t="str">
        <f>T("2018")</f>
        <v>2018</v>
      </c>
      <c r="B2770" t="str">
        <f>T("FISICO                                            ")</f>
        <v xml:space="preserve">FISICO                                            </v>
      </c>
      <c r="C2770" t="str">
        <f>T("CENTRO              ")</f>
        <v xml:space="preserve">CENTRO              </v>
      </c>
      <c r="D2770" t="str">
        <f>T("CORTES              ")</f>
        <v xml:space="preserve">CORTES              </v>
      </c>
      <c r="E2770" t="str">
        <f>T("TU ")</f>
        <v xml:space="preserve">TU </v>
      </c>
      <c r="F2770" t="str">
        <f>T("TURISMOS       ")</f>
        <v xml:space="preserve">TURISMOS       </v>
      </c>
      <c r="G2770" t="str">
        <f>T("De 12 a 15,99 CABALLOS FISCALES                   ")</f>
        <v xml:space="preserve">De 12 a 15,99 CABALLOS FISCALES                   </v>
      </c>
      <c r="H2770" t="str">
        <f>T("DIESEL                                            ")</f>
        <v xml:space="preserve">DIESEL                                            </v>
      </c>
      <c r="I2770">
        <v>863</v>
      </c>
    </row>
    <row r="2771" spans="1:9">
      <c r="A2771" t="str">
        <f>T("2018")</f>
        <v>2018</v>
      </c>
      <c r="B2771" t="str">
        <f>T("FISICO                                            ")</f>
        <v xml:space="preserve">FISICO                                            </v>
      </c>
      <c r="C2771" t="str">
        <f>T("CENTRO              ")</f>
        <v xml:space="preserve">CENTRO              </v>
      </c>
      <c r="D2771" t="str">
        <f>T("CORTES              ")</f>
        <v xml:space="preserve">CORTES              </v>
      </c>
      <c r="E2771" t="str">
        <f>T("TU ")</f>
        <v xml:space="preserve">TU </v>
      </c>
      <c r="F2771" t="str">
        <f>T("TURISMOS       ")</f>
        <v xml:space="preserve">TURISMOS       </v>
      </c>
      <c r="G2771" t="str">
        <f>T("De 16 a 19,99 CABALLOS FISCALES                   ")</f>
        <v xml:space="preserve">De 16 a 19,99 CABALLOS FISCALES                   </v>
      </c>
      <c r="H2771" t="str">
        <f>T("DIESEL                                            ")</f>
        <v xml:space="preserve">DIESEL                                            </v>
      </c>
      <c r="I2771">
        <v>130</v>
      </c>
    </row>
    <row r="2772" spans="1:9">
      <c r="A2772" t="str">
        <f>T("2018")</f>
        <v>2018</v>
      </c>
      <c r="B2772" t="str">
        <f>T("FISICO                                            ")</f>
        <v xml:space="preserve">FISICO                                            </v>
      </c>
      <c r="C2772" t="str">
        <f>T("CENTRO              ")</f>
        <v xml:space="preserve">CENTRO              </v>
      </c>
      <c r="D2772" t="str">
        <f>T("CORTES              ")</f>
        <v xml:space="preserve">CORTES              </v>
      </c>
      <c r="E2772" t="str">
        <f>T("TU ")</f>
        <v xml:space="preserve">TU </v>
      </c>
      <c r="F2772" t="str">
        <f>T("TURISMOS       ")</f>
        <v xml:space="preserve">TURISMOS       </v>
      </c>
      <c r="G2772" t="str">
        <f>T("De 20 CABALLOS FISCALES en adelante               ")</f>
        <v xml:space="preserve">De 20 CABALLOS FISCALES en adelante               </v>
      </c>
      <c r="H2772" t="str">
        <f>T("DIESEL                                            ")</f>
        <v xml:space="preserve">DIESEL                                            </v>
      </c>
      <c r="I2772">
        <v>12</v>
      </c>
    </row>
    <row r="2773" spans="1:9">
      <c r="A2773" t="str">
        <f>T("2018")</f>
        <v>2018</v>
      </c>
      <c r="B2773" t="str">
        <f>T("FISICO                                            ")</f>
        <v xml:space="preserve">FISICO                                            </v>
      </c>
      <c r="C2773" t="str">
        <f>T("CENTRO              ")</f>
        <v xml:space="preserve">CENTRO              </v>
      </c>
      <c r="D2773" t="str">
        <f>T("JUSTICIA            ")</f>
        <v xml:space="preserve">JUSTICIA            </v>
      </c>
      <c r="E2773" t="str">
        <f>T("TU ")</f>
        <v xml:space="preserve">TU </v>
      </c>
      <c r="F2773" t="str">
        <f>T("TURISMOS       ")</f>
        <v xml:space="preserve">TURISMOS       </v>
      </c>
      <c r="G2773" t="str">
        <f>T("De 8 a 11,99 CABALLOS FISCALES                    ")</f>
        <v xml:space="preserve">De 8 a 11,99 CABALLOS FISCALES                    </v>
      </c>
      <c r="H2773" t="str">
        <f>T("DIESEL                                            ")</f>
        <v xml:space="preserve">DIESEL                                            </v>
      </c>
      <c r="I2773">
        <v>613</v>
      </c>
    </row>
    <row r="2774" spans="1:9">
      <c r="A2774" t="str">
        <f>T("2018")</f>
        <v>2018</v>
      </c>
      <c r="B2774" t="str">
        <f>T("FISICO                                            ")</f>
        <v xml:space="preserve">FISICO                                            </v>
      </c>
      <c r="C2774" t="str">
        <f>T("CENTRO              ")</f>
        <v xml:space="preserve">CENTRO              </v>
      </c>
      <c r="D2774" t="str">
        <f>T("JUSTICIA            ")</f>
        <v xml:space="preserve">JUSTICIA            </v>
      </c>
      <c r="E2774" t="str">
        <f>T("TU ")</f>
        <v xml:space="preserve">TU </v>
      </c>
      <c r="F2774" t="str">
        <f>T("TURISMOS       ")</f>
        <v xml:space="preserve">TURISMOS       </v>
      </c>
      <c r="G2774" t="str">
        <f>T("De 12 a 15,99 CABALLOS FISCALES                   ")</f>
        <v xml:space="preserve">De 12 a 15,99 CABALLOS FISCALES                   </v>
      </c>
      <c r="H2774" t="str">
        <f>T("DIESEL                                            ")</f>
        <v xml:space="preserve">DIESEL                                            </v>
      </c>
      <c r="I2774" s="1">
        <v>1320</v>
      </c>
    </row>
    <row r="2775" spans="1:9">
      <c r="A2775" t="str">
        <f>T("2018")</f>
        <v>2018</v>
      </c>
      <c r="B2775" t="str">
        <f>T("FISICO                                            ")</f>
        <v xml:space="preserve">FISICO                                            </v>
      </c>
      <c r="C2775" t="str">
        <f>T("CENTRO              ")</f>
        <v xml:space="preserve">CENTRO              </v>
      </c>
      <c r="D2775" t="str">
        <f>T("JUSTICIA            ")</f>
        <v xml:space="preserve">JUSTICIA            </v>
      </c>
      <c r="E2775" t="str">
        <f>T("TU ")</f>
        <v xml:space="preserve">TU </v>
      </c>
      <c r="F2775" t="str">
        <f>T("TURISMOS       ")</f>
        <v xml:space="preserve">TURISMOS       </v>
      </c>
      <c r="G2775" t="str">
        <f>T("De 16 a 19,99 CABALLOS FISCALES                   ")</f>
        <v xml:space="preserve">De 16 a 19,99 CABALLOS FISCALES                   </v>
      </c>
      <c r="H2775" t="str">
        <f>T("DIESEL                                            ")</f>
        <v xml:space="preserve">DIESEL                                            </v>
      </c>
      <c r="I2775">
        <v>195</v>
      </c>
    </row>
    <row r="2776" spans="1:9">
      <c r="A2776" t="str">
        <f>T("2018")</f>
        <v>2018</v>
      </c>
      <c r="B2776" t="str">
        <f>T("FISICO                                            ")</f>
        <v xml:space="preserve">FISICO                                            </v>
      </c>
      <c r="C2776" t="str">
        <f>T("CENTRO              ")</f>
        <v xml:space="preserve">CENTRO              </v>
      </c>
      <c r="D2776" t="str">
        <f>T("JUSTICIA            ")</f>
        <v xml:space="preserve">JUSTICIA            </v>
      </c>
      <c r="E2776" t="str">
        <f>T("TU ")</f>
        <v xml:space="preserve">TU </v>
      </c>
      <c r="F2776" t="str">
        <f>T("TURISMOS       ")</f>
        <v xml:space="preserve">TURISMOS       </v>
      </c>
      <c r="G2776" t="str">
        <f>T("De 20 CABALLOS FISCALES en adelante               ")</f>
        <v xml:space="preserve">De 20 CABALLOS FISCALES en adelante               </v>
      </c>
      <c r="H2776" t="str">
        <f>T("DIESEL                                            ")</f>
        <v xml:space="preserve">DIESEL                                            </v>
      </c>
      <c r="I2776">
        <v>11</v>
      </c>
    </row>
    <row r="2777" spans="1:9">
      <c r="A2777" t="str">
        <f>T("2018")</f>
        <v>2018</v>
      </c>
      <c r="B2777" t="str">
        <f>T("FISICO                                            ")</f>
        <v xml:space="preserve">FISICO                                            </v>
      </c>
      <c r="C2777" t="str">
        <f>T("CENTRO              ")</f>
        <v xml:space="preserve">CENTRO              </v>
      </c>
      <c r="D2777" t="str">
        <f>T("UNIVERSIDAD         ")</f>
        <v xml:space="preserve">UNIVERSIDAD         </v>
      </c>
      <c r="E2777" t="str">
        <f>T("TU ")</f>
        <v xml:space="preserve">TU </v>
      </c>
      <c r="F2777" t="str">
        <f>T("TURISMOS       ")</f>
        <v xml:space="preserve">TURISMOS       </v>
      </c>
      <c r="G2777" t="str">
        <f>T("De menos de 8 CABALLOS FISCALES                   ")</f>
        <v xml:space="preserve">De menos de 8 CABALLOS FISCALES                   </v>
      </c>
      <c r="H2777" t="str">
        <f>T("DIESEL                                            ")</f>
        <v xml:space="preserve">DIESEL                                            </v>
      </c>
      <c r="I2777">
        <v>4</v>
      </c>
    </row>
    <row r="2778" spans="1:9">
      <c r="A2778" t="str">
        <f>T("2018")</f>
        <v>2018</v>
      </c>
      <c r="B2778" t="str">
        <f>T("FISICO                                            ")</f>
        <v xml:space="preserve">FISICO                                            </v>
      </c>
      <c r="C2778" t="str">
        <f>T("CENTRO              ")</f>
        <v xml:space="preserve">CENTRO              </v>
      </c>
      <c r="D2778" t="str">
        <f>T("UNIVERSIDAD         ")</f>
        <v xml:space="preserve">UNIVERSIDAD         </v>
      </c>
      <c r="E2778" t="str">
        <f>T("TU ")</f>
        <v xml:space="preserve">TU </v>
      </c>
      <c r="F2778" t="str">
        <f>T("TURISMOS       ")</f>
        <v xml:space="preserve">TURISMOS       </v>
      </c>
      <c r="G2778" t="str">
        <f>T("De 8 a 11,99 CABALLOS FISCALES                    ")</f>
        <v xml:space="preserve">De 8 a 11,99 CABALLOS FISCALES                    </v>
      </c>
      <c r="H2778" t="str">
        <f>T("DIESEL                                            ")</f>
        <v xml:space="preserve">DIESEL                                            </v>
      </c>
      <c r="I2778" s="1">
        <v>1228</v>
      </c>
    </row>
    <row r="2779" spans="1:9">
      <c r="A2779" t="str">
        <f>T("2018")</f>
        <v>2018</v>
      </c>
      <c r="B2779" t="str">
        <f>T("FISICO                                            ")</f>
        <v xml:space="preserve">FISICO                                            </v>
      </c>
      <c r="C2779" t="str">
        <f>T("CENTRO              ")</f>
        <v xml:space="preserve">CENTRO              </v>
      </c>
      <c r="D2779" t="str">
        <f>T("UNIVERSIDAD         ")</f>
        <v xml:space="preserve">UNIVERSIDAD         </v>
      </c>
      <c r="E2779" t="str">
        <f>T("TU ")</f>
        <v xml:space="preserve">TU </v>
      </c>
      <c r="F2779" t="str">
        <f>T("TURISMOS       ")</f>
        <v xml:space="preserve">TURISMOS       </v>
      </c>
      <c r="G2779" t="str">
        <f>T("De 12 a 15,99 CABALLOS FISCALES                   ")</f>
        <v xml:space="preserve">De 12 a 15,99 CABALLOS FISCALES                   </v>
      </c>
      <c r="H2779" t="str">
        <f>T("DIESEL                                            ")</f>
        <v xml:space="preserve">DIESEL                                            </v>
      </c>
      <c r="I2779" s="1">
        <v>2115</v>
      </c>
    </row>
    <row r="2780" spans="1:9">
      <c r="A2780" t="str">
        <f>T("2018")</f>
        <v>2018</v>
      </c>
      <c r="B2780" t="str">
        <f>T("FISICO                                            ")</f>
        <v xml:space="preserve">FISICO                                            </v>
      </c>
      <c r="C2780" t="str">
        <f>T("CENTRO              ")</f>
        <v xml:space="preserve">CENTRO              </v>
      </c>
      <c r="D2780" t="str">
        <f>T("UNIVERSIDAD         ")</f>
        <v xml:space="preserve">UNIVERSIDAD         </v>
      </c>
      <c r="E2780" t="str">
        <f>T("TU ")</f>
        <v xml:space="preserve">TU </v>
      </c>
      <c r="F2780" t="str">
        <f>T("TURISMOS       ")</f>
        <v xml:space="preserve">TURISMOS       </v>
      </c>
      <c r="G2780" t="str">
        <f>T("De 16 a 19,99 CABALLOS FISCALES                   ")</f>
        <v xml:space="preserve">De 16 a 19,99 CABALLOS FISCALES                   </v>
      </c>
      <c r="H2780" t="str">
        <f>T("DIESEL                                            ")</f>
        <v xml:space="preserve">DIESEL                                            </v>
      </c>
      <c r="I2780">
        <v>218</v>
      </c>
    </row>
    <row r="2781" spans="1:9">
      <c r="A2781" t="str">
        <f>T("2018")</f>
        <v>2018</v>
      </c>
      <c r="B2781" t="str">
        <f>T("FISICO                                            ")</f>
        <v xml:space="preserve">FISICO                                            </v>
      </c>
      <c r="C2781" t="str">
        <f>T("CENTRO              ")</f>
        <v xml:space="preserve">CENTRO              </v>
      </c>
      <c r="D2781" t="str">
        <f>T("UNIVERSIDAD         ")</f>
        <v xml:space="preserve">UNIVERSIDAD         </v>
      </c>
      <c r="E2781" t="str">
        <f>T("TU ")</f>
        <v xml:space="preserve">TU </v>
      </c>
      <c r="F2781" t="str">
        <f>T("TURISMOS       ")</f>
        <v xml:space="preserve">TURISMOS       </v>
      </c>
      <c r="G2781" t="str">
        <f>T("De 20 CABALLOS FISCALES en adelante               ")</f>
        <v xml:space="preserve">De 20 CABALLOS FISCALES en adelante               </v>
      </c>
      <c r="H2781" t="str">
        <f>T("DIESEL                                            ")</f>
        <v xml:space="preserve">DIESEL                                            </v>
      </c>
      <c r="I2781">
        <v>16</v>
      </c>
    </row>
    <row r="2782" spans="1:9">
      <c r="A2782" t="str">
        <f>T("2018")</f>
        <v>2018</v>
      </c>
      <c r="B2782" t="str">
        <f>T("FISICO                                            ")</f>
        <v xml:space="preserve">FISICO                                            </v>
      </c>
      <c r="C2782" t="str">
        <f>T("CENTRO              ")</f>
        <v xml:space="preserve">CENTRO              </v>
      </c>
      <c r="D2782" t="str">
        <f>T("SOL                 ")</f>
        <v xml:space="preserve">SOL                 </v>
      </c>
      <c r="E2782" t="str">
        <f>T("TU ")</f>
        <v xml:space="preserve">TU </v>
      </c>
      <c r="F2782" t="str">
        <f>T("TURISMOS       ")</f>
        <v xml:space="preserve">TURISMOS       </v>
      </c>
      <c r="G2782" t="str">
        <f>T("De menos de 8 CABALLOS FISCALES                   ")</f>
        <v xml:space="preserve">De menos de 8 CABALLOS FISCALES                   </v>
      </c>
      <c r="H2782" t="str">
        <f>T("DIESEL                                            ")</f>
        <v xml:space="preserve">DIESEL                                            </v>
      </c>
      <c r="I2782">
        <v>2</v>
      </c>
    </row>
    <row r="2783" spans="1:9">
      <c r="A2783" t="str">
        <f>T("2018")</f>
        <v>2018</v>
      </c>
      <c r="B2783" t="str">
        <f>T("FISICO                                            ")</f>
        <v xml:space="preserve">FISICO                                            </v>
      </c>
      <c r="C2783" t="str">
        <f>T("CENTRO              ")</f>
        <v xml:space="preserve">CENTRO              </v>
      </c>
      <c r="D2783" t="str">
        <f>T("SOL                 ")</f>
        <v xml:space="preserve">SOL                 </v>
      </c>
      <c r="E2783" t="str">
        <f>T("TU ")</f>
        <v xml:space="preserve">TU </v>
      </c>
      <c r="F2783" t="str">
        <f>T("TURISMOS       ")</f>
        <v xml:space="preserve">TURISMOS       </v>
      </c>
      <c r="G2783" t="str">
        <f>T("De 8 a 11,99 CABALLOS FISCALES                    ")</f>
        <v xml:space="preserve">De 8 a 11,99 CABALLOS FISCALES                    </v>
      </c>
      <c r="H2783" t="str">
        <f>T("DIESEL                                            ")</f>
        <v xml:space="preserve">DIESEL                                            </v>
      </c>
      <c r="I2783">
        <v>291</v>
      </c>
    </row>
    <row r="2784" spans="1:9">
      <c r="A2784" t="str">
        <f>T("2018")</f>
        <v>2018</v>
      </c>
      <c r="B2784" t="str">
        <f>T("FISICO                                            ")</f>
        <v xml:space="preserve">FISICO                                            </v>
      </c>
      <c r="C2784" t="str">
        <f>T("CENTRO              ")</f>
        <v xml:space="preserve">CENTRO              </v>
      </c>
      <c r="D2784" t="str">
        <f>T("SOL                 ")</f>
        <v xml:space="preserve">SOL                 </v>
      </c>
      <c r="E2784" t="str">
        <f>T("TU ")</f>
        <v xml:space="preserve">TU </v>
      </c>
      <c r="F2784" t="str">
        <f>T("TURISMOS       ")</f>
        <v xml:space="preserve">TURISMOS       </v>
      </c>
      <c r="G2784" t="str">
        <f>T("De 12 a 15,99 CABALLOS FISCALES                   ")</f>
        <v xml:space="preserve">De 12 a 15,99 CABALLOS FISCALES                   </v>
      </c>
      <c r="H2784" t="str">
        <f>T("DIESEL                                            ")</f>
        <v xml:space="preserve">DIESEL                                            </v>
      </c>
      <c r="I2784">
        <v>525</v>
      </c>
    </row>
    <row r="2785" spans="1:9">
      <c r="A2785" t="str">
        <f>T("2018")</f>
        <v>2018</v>
      </c>
      <c r="B2785" t="str">
        <f>T("FISICO                                            ")</f>
        <v xml:space="preserve">FISICO                                            </v>
      </c>
      <c r="C2785" t="str">
        <f>T("CENTRO              ")</f>
        <v xml:space="preserve">CENTRO              </v>
      </c>
      <c r="D2785" t="str">
        <f>T("SOL                 ")</f>
        <v xml:space="preserve">SOL                 </v>
      </c>
      <c r="E2785" t="str">
        <f>T("TU ")</f>
        <v xml:space="preserve">TU </v>
      </c>
      <c r="F2785" t="str">
        <f>T("TURISMOS       ")</f>
        <v xml:space="preserve">TURISMOS       </v>
      </c>
      <c r="G2785" t="str">
        <f>T("De 16 a 19,99 CABALLOS FISCALES                   ")</f>
        <v xml:space="preserve">De 16 a 19,99 CABALLOS FISCALES                   </v>
      </c>
      <c r="H2785" t="str">
        <f>T("DIESEL                                            ")</f>
        <v xml:space="preserve">DIESEL                                            </v>
      </c>
      <c r="I2785">
        <v>95</v>
      </c>
    </row>
    <row r="2786" spans="1:9">
      <c r="A2786" t="str">
        <f>T("2018")</f>
        <v>2018</v>
      </c>
      <c r="B2786" t="str">
        <f>T("FISICO                                            ")</f>
        <v xml:space="preserve">FISICO                                            </v>
      </c>
      <c r="C2786" t="str">
        <f>T("CENTRO              ")</f>
        <v xml:space="preserve">CENTRO              </v>
      </c>
      <c r="D2786" t="str">
        <f>T("SOL                 ")</f>
        <v xml:space="preserve">SOL                 </v>
      </c>
      <c r="E2786" t="str">
        <f>T("TU ")</f>
        <v xml:space="preserve">TU </v>
      </c>
      <c r="F2786" t="str">
        <f>T("TURISMOS       ")</f>
        <v xml:space="preserve">TURISMOS       </v>
      </c>
      <c r="G2786" t="str">
        <f>T("De 20 CABALLOS FISCALES en adelante               ")</f>
        <v xml:space="preserve">De 20 CABALLOS FISCALES en adelante               </v>
      </c>
      <c r="H2786" t="str">
        <f>T("DIESEL                                            ")</f>
        <v xml:space="preserve">DIESEL                                            </v>
      </c>
      <c r="I2786">
        <v>6</v>
      </c>
    </row>
    <row r="2787" spans="1:9">
      <c r="A2787" t="str">
        <f>T("2018")</f>
        <v>2018</v>
      </c>
      <c r="B2787" t="str">
        <f>T("JURIDICO                                          ")</f>
        <v xml:space="preserve">JURIDICO                                          </v>
      </c>
      <c r="C2787" t="str">
        <f>T("CENTRO              ")</f>
        <v xml:space="preserve">CENTRO              </v>
      </c>
      <c r="D2787" t="str">
        <f>T("SIN BARRIO          ")</f>
        <v xml:space="preserve">SIN BARRIO          </v>
      </c>
      <c r="E2787" t="str">
        <f>T("TU ")</f>
        <v xml:space="preserve">TU </v>
      </c>
      <c r="F2787" t="str">
        <f>T("TURISMOS       ")</f>
        <v xml:space="preserve">TURISMOS       </v>
      </c>
      <c r="G2787" t="str">
        <f>T("De 8 a 11,99 CABALLOS FISCALES                    ")</f>
        <v xml:space="preserve">De 8 a 11,99 CABALLOS FISCALES                    </v>
      </c>
      <c r="H2787" t="str">
        <f>T("DIESEL                                            ")</f>
        <v xml:space="preserve">DIESEL                                            </v>
      </c>
      <c r="I2787">
        <v>2</v>
      </c>
    </row>
    <row r="2788" spans="1:9">
      <c r="A2788" t="str">
        <f>T("2018")</f>
        <v>2018</v>
      </c>
      <c r="B2788" t="str">
        <f>T("JURIDICO                                          ")</f>
        <v xml:space="preserve">JURIDICO                                          </v>
      </c>
      <c r="C2788" t="str">
        <f>T("CENTRO              ")</f>
        <v xml:space="preserve">CENTRO              </v>
      </c>
      <c r="D2788" t="str">
        <f>T("SIN BARRIO          ")</f>
        <v xml:space="preserve">SIN BARRIO          </v>
      </c>
      <c r="E2788" t="str">
        <f>T("TU ")</f>
        <v xml:space="preserve">TU </v>
      </c>
      <c r="F2788" t="str">
        <f>T("TURISMOS       ")</f>
        <v xml:space="preserve">TURISMOS       </v>
      </c>
      <c r="G2788" t="str">
        <f>T("De 12 a 15,99 CABALLOS FISCALES                   ")</f>
        <v xml:space="preserve">De 12 a 15,99 CABALLOS FISCALES                   </v>
      </c>
      <c r="H2788" t="str">
        <f>T("DIESEL                                            ")</f>
        <v xml:space="preserve">DIESEL                                            </v>
      </c>
      <c r="I2788">
        <v>7</v>
      </c>
    </row>
    <row r="2789" spans="1:9">
      <c r="A2789" t="str">
        <f>T("2018")</f>
        <v>2018</v>
      </c>
      <c r="B2789" t="str">
        <f>T("JURIDICO                                          ")</f>
        <v xml:space="preserve">JURIDICO                                          </v>
      </c>
      <c r="C2789" t="str">
        <f>T("CENTRO              ")</f>
        <v xml:space="preserve">CENTRO              </v>
      </c>
      <c r="D2789" t="str">
        <f>T("SIN BARRIO          ")</f>
        <v xml:space="preserve">SIN BARRIO          </v>
      </c>
      <c r="E2789" t="str">
        <f>T("TU ")</f>
        <v xml:space="preserve">TU </v>
      </c>
      <c r="F2789" t="str">
        <f>T("TURISMOS       ")</f>
        <v xml:space="preserve">TURISMOS       </v>
      </c>
      <c r="G2789" t="str">
        <f>T("De 16 a 19,99 CABALLOS FISCALES                   ")</f>
        <v xml:space="preserve">De 16 a 19,99 CABALLOS FISCALES                   </v>
      </c>
      <c r="H2789" t="str">
        <f>T("DIESEL                                            ")</f>
        <v xml:space="preserve">DIESEL                                            </v>
      </c>
      <c r="I2789">
        <v>3</v>
      </c>
    </row>
    <row r="2790" spans="1:9">
      <c r="A2790" t="str">
        <f>T("2018")</f>
        <v>2018</v>
      </c>
      <c r="B2790" t="str">
        <f>T("JURIDICO                                          ")</f>
        <v xml:space="preserve">JURIDICO                                          </v>
      </c>
      <c r="C2790" t="str">
        <f>T("CENTRO              ")</f>
        <v xml:space="preserve">CENTRO              </v>
      </c>
      <c r="D2790" t="str">
        <f>T("SIN BARRIO          ")</f>
        <v xml:space="preserve">SIN BARRIO          </v>
      </c>
      <c r="E2790" t="str">
        <f>T("TU ")</f>
        <v xml:space="preserve">TU </v>
      </c>
      <c r="F2790" t="str">
        <f>T("TURISMOS       ")</f>
        <v xml:space="preserve">TURISMOS       </v>
      </c>
      <c r="G2790" t="str">
        <f>T("De 20 CABALLOS FISCALES en adelante               ")</f>
        <v xml:space="preserve">De 20 CABALLOS FISCALES en adelante               </v>
      </c>
      <c r="H2790" t="str">
        <f>T("DIESEL                                            ")</f>
        <v xml:space="preserve">DIESEL                                            </v>
      </c>
      <c r="I2790">
        <v>1</v>
      </c>
    </row>
    <row r="2791" spans="1:9">
      <c r="A2791" t="str">
        <f>T("2018")</f>
        <v>2018</v>
      </c>
      <c r="B2791" t="str">
        <f>T("JURIDICO                                          ")</f>
        <v xml:space="preserve">JURIDICO                                          </v>
      </c>
      <c r="C2791" t="str">
        <f>T("CENTRO              ")</f>
        <v xml:space="preserve">CENTRO              </v>
      </c>
      <c r="D2791" t="str">
        <f>T("PALACIO             ")</f>
        <v xml:space="preserve">PALACIO             </v>
      </c>
      <c r="E2791" t="str">
        <f>T("TU ")</f>
        <v xml:space="preserve">TU </v>
      </c>
      <c r="F2791" t="str">
        <f>T("TURISMOS       ")</f>
        <v xml:space="preserve">TURISMOS       </v>
      </c>
      <c r="G2791" t="str">
        <f>T("De menos de 8 CABALLOS FISCALES                   ")</f>
        <v xml:space="preserve">De menos de 8 CABALLOS FISCALES                   </v>
      </c>
      <c r="H2791" t="str">
        <f>T("DIESEL                                            ")</f>
        <v xml:space="preserve">DIESEL                                            </v>
      </c>
      <c r="I2791">
        <v>3</v>
      </c>
    </row>
    <row r="2792" spans="1:9">
      <c r="A2792" t="str">
        <f>T("2018")</f>
        <v>2018</v>
      </c>
      <c r="B2792" t="str">
        <f>T("JURIDICO                                          ")</f>
        <v xml:space="preserve">JURIDICO                                          </v>
      </c>
      <c r="C2792" t="str">
        <f>T("CENTRO              ")</f>
        <v xml:space="preserve">CENTRO              </v>
      </c>
      <c r="D2792" t="str">
        <f>T("PALACIO             ")</f>
        <v xml:space="preserve">PALACIO             </v>
      </c>
      <c r="E2792" t="str">
        <f>T("TU ")</f>
        <v xml:space="preserve">TU </v>
      </c>
      <c r="F2792" t="str">
        <f>T("TURISMOS       ")</f>
        <v xml:space="preserve">TURISMOS       </v>
      </c>
      <c r="G2792" t="str">
        <f>T("De 8 a 11,99 CABALLOS FISCALES                    ")</f>
        <v xml:space="preserve">De 8 a 11,99 CABALLOS FISCALES                    </v>
      </c>
      <c r="H2792" t="str">
        <f>T("DIESEL                                            ")</f>
        <v xml:space="preserve">DIESEL                                            </v>
      </c>
      <c r="I2792">
        <v>125</v>
      </c>
    </row>
    <row r="2793" spans="1:9">
      <c r="A2793" t="str">
        <f>T("2018")</f>
        <v>2018</v>
      </c>
      <c r="B2793" t="str">
        <f>T("JURIDICO                                          ")</f>
        <v xml:space="preserve">JURIDICO                                          </v>
      </c>
      <c r="C2793" t="str">
        <f>T("CENTRO              ")</f>
        <v xml:space="preserve">CENTRO              </v>
      </c>
      <c r="D2793" t="str">
        <f>T("PALACIO             ")</f>
        <v xml:space="preserve">PALACIO             </v>
      </c>
      <c r="E2793" t="str">
        <f>T("TU ")</f>
        <v xml:space="preserve">TU </v>
      </c>
      <c r="F2793" t="str">
        <f>T("TURISMOS       ")</f>
        <v xml:space="preserve">TURISMOS       </v>
      </c>
      <c r="G2793" t="str">
        <f>T("De 12 a 15,99 CABALLOS FISCALES                   ")</f>
        <v xml:space="preserve">De 12 a 15,99 CABALLOS FISCALES                   </v>
      </c>
      <c r="H2793" t="str">
        <f>T("DIESEL                                            ")</f>
        <v xml:space="preserve">DIESEL                                            </v>
      </c>
      <c r="I2793">
        <v>339</v>
      </c>
    </row>
    <row r="2794" spans="1:9">
      <c r="A2794" t="str">
        <f>T("2018")</f>
        <v>2018</v>
      </c>
      <c r="B2794" t="str">
        <f>T("JURIDICO                                          ")</f>
        <v xml:space="preserve">JURIDICO                                          </v>
      </c>
      <c r="C2794" t="str">
        <f>T("CENTRO              ")</f>
        <v xml:space="preserve">CENTRO              </v>
      </c>
      <c r="D2794" t="str">
        <f>T("PALACIO             ")</f>
        <v xml:space="preserve">PALACIO             </v>
      </c>
      <c r="E2794" t="str">
        <f>T("TU ")</f>
        <v xml:space="preserve">TU </v>
      </c>
      <c r="F2794" t="str">
        <f>T("TURISMOS       ")</f>
        <v xml:space="preserve">TURISMOS       </v>
      </c>
      <c r="G2794" t="str">
        <f>T("De 16 a 19,99 CABALLOS FISCALES                   ")</f>
        <v xml:space="preserve">De 16 a 19,99 CABALLOS FISCALES                   </v>
      </c>
      <c r="H2794" t="str">
        <f>T("DIESEL                                            ")</f>
        <v xml:space="preserve">DIESEL                                            </v>
      </c>
      <c r="I2794">
        <v>133</v>
      </c>
    </row>
    <row r="2795" spans="1:9">
      <c r="A2795" t="str">
        <f>T("2018")</f>
        <v>2018</v>
      </c>
      <c r="B2795" t="str">
        <f>T("JURIDICO                                          ")</f>
        <v xml:space="preserve">JURIDICO                                          </v>
      </c>
      <c r="C2795" t="str">
        <f>T("CENTRO              ")</f>
        <v xml:space="preserve">CENTRO              </v>
      </c>
      <c r="D2795" t="str">
        <f>T("PALACIO             ")</f>
        <v xml:space="preserve">PALACIO             </v>
      </c>
      <c r="E2795" t="str">
        <f>T("TU ")</f>
        <v xml:space="preserve">TU </v>
      </c>
      <c r="F2795" t="str">
        <f>T("TURISMOS       ")</f>
        <v xml:space="preserve">TURISMOS       </v>
      </c>
      <c r="G2795" t="str">
        <f>T("De 20 CABALLOS FISCALES en adelante               ")</f>
        <v xml:space="preserve">De 20 CABALLOS FISCALES en adelante               </v>
      </c>
      <c r="H2795" t="str">
        <f>T("DIESEL                                            ")</f>
        <v xml:space="preserve">DIESEL                                            </v>
      </c>
      <c r="I2795">
        <v>16</v>
      </c>
    </row>
    <row r="2796" spans="1:9">
      <c r="A2796" t="str">
        <f>T("2018")</f>
        <v>2018</v>
      </c>
      <c r="B2796" t="str">
        <f>T("JURIDICO                                          ")</f>
        <v xml:space="preserve">JURIDICO                                          </v>
      </c>
      <c r="C2796" t="str">
        <f>T("CENTRO              ")</f>
        <v xml:space="preserve">CENTRO              </v>
      </c>
      <c r="D2796" t="str">
        <f>T("EMBAJADORES         ")</f>
        <v xml:space="preserve">EMBAJADORES         </v>
      </c>
      <c r="E2796" t="str">
        <f>T("TU ")</f>
        <v xml:space="preserve">TU </v>
      </c>
      <c r="F2796" t="str">
        <f>T("TURISMOS       ")</f>
        <v xml:space="preserve">TURISMOS       </v>
      </c>
      <c r="G2796" t="str">
        <f>T("De 8 a 11,99 CABALLOS FISCALES                    ")</f>
        <v xml:space="preserve">De 8 a 11,99 CABALLOS FISCALES                    </v>
      </c>
      <c r="H2796" t="str">
        <f>T("DIESEL                                            ")</f>
        <v xml:space="preserve">DIESEL                                            </v>
      </c>
      <c r="I2796">
        <v>86</v>
      </c>
    </row>
    <row r="2797" spans="1:9">
      <c r="A2797" t="str">
        <f>T("2018")</f>
        <v>2018</v>
      </c>
      <c r="B2797" t="str">
        <f>T("JURIDICO                                          ")</f>
        <v xml:space="preserve">JURIDICO                                          </v>
      </c>
      <c r="C2797" t="str">
        <f>T("CENTRO              ")</f>
        <v xml:space="preserve">CENTRO              </v>
      </c>
      <c r="D2797" t="str">
        <f>T("EMBAJADORES         ")</f>
        <v xml:space="preserve">EMBAJADORES         </v>
      </c>
      <c r="E2797" t="str">
        <f>T("TU ")</f>
        <v xml:space="preserve">TU </v>
      </c>
      <c r="F2797" t="str">
        <f>T("TURISMOS       ")</f>
        <v xml:space="preserve">TURISMOS       </v>
      </c>
      <c r="G2797" t="str">
        <f>T("De 12 a 15,99 CABALLOS FISCALES                   ")</f>
        <v xml:space="preserve">De 12 a 15,99 CABALLOS FISCALES                   </v>
      </c>
      <c r="H2797" t="str">
        <f>T("DIESEL                                            ")</f>
        <v xml:space="preserve">DIESEL                                            </v>
      </c>
      <c r="I2797">
        <v>234</v>
      </c>
    </row>
    <row r="2798" spans="1:9">
      <c r="A2798" t="str">
        <f>T("2018")</f>
        <v>2018</v>
      </c>
      <c r="B2798" t="str">
        <f>T("JURIDICO                                          ")</f>
        <v xml:space="preserve">JURIDICO                                          </v>
      </c>
      <c r="C2798" t="str">
        <f>T("CENTRO              ")</f>
        <v xml:space="preserve">CENTRO              </v>
      </c>
      <c r="D2798" t="str">
        <f>T("EMBAJADORES         ")</f>
        <v xml:space="preserve">EMBAJADORES         </v>
      </c>
      <c r="E2798" t="str">
        <f>T("TU ")</f>
        <v xml:space="preserve">TU </v>
      </c>
      <c r="F2798" t="str">
        <f>T("TURISMOS       ")</f>
        <v xml:space="preserve">TURISMOS       </v>
      </c>
      <c r="G2798" t="str">
        <f>T("De 16 a 19,99 CABALLOS FISCALES                   ")</f>
        <v xml:space="preserve">De 16 a 19,99 CABALLOS FISCALES                   </v>
      </c>
      <c r="H2798" t="str">
        <f>T("DIESEL                                            ")</f>
        <v xml:space="preserve">DIESEL                                            </v>
      </c>
      <c r="I2798">
        <v>76</v>
      </c>
    </row>
    <row r="2799" spans="1:9">
      <c r="A2799" t="str">
        <f>T("2018")</f>
        <v>2018</v>
      </c>
      <c r="B2799" t="str">
        <f>T("JURIDICO                                          ")</f>
        <v xml:space="preserve">JURIDICO                                          </v>
      </c>
      <c r="C2799" t="str">
        <f>T("CENTRO              ")</f>
        <v xml:space="preserve">CENTRO              </v>
      </c>
      <c r="D2799" t="str">
        <f>T("EMBAJADORES         ")</f>
        <v xml:space="preserve">EMBAJADORES         </v>
      </c>
      <c r="E2799" t="str">
        <f>T("TU ")</f>
        <v xml:space="preserve">TU </v>
      </c>
      <c r="F2799" t="str">
        <f>T("TURISMOS       ")</f>
        <v xml:space="preserve">TURISMOS       </v>
      </c>
      <c r="G2799" t="str">
        <f>T("De 20 CABALLOS FISCALES en adelante               ")</f>
        <v xml:space="preserve">De 20 CABALLOS FISCALES en adelante               </v>
      </c>
      <c r="H2799" t="str">
        <f>T("DIESEL                                            ")</f>
        <v xml:space="preserve">DIESEL                                            </v>
      </c>
      <c r="I2799">
        <v>9</v>
      </c>
    </row>
    <row r="2800" spans="1:9">
      <c r="A2800" t="str">
        <f>T("2018")</f>
        <v>2018</v>
      </c>
      <c r="B2800" t="str">
        <f>T("JURIDICO                                          ")</f>
        <v xml:space="preserve">JURIDICO                                          </v>
      </c>
      <c r="C2800" t="str">
        <f>T("CENTRO              ")</f>
        <v xml:space="preserve">CENTRO              </v>
      </c>
      <c r="D2800" t="str">
        <f>T("CORTES              ")</f>
        <v xml:space="preserve">CORTES              </v>
      </c>
      <c r="E2800" t="str">
        <f>T("TU ")</f>
        <v xml:space="preserve">TU </v>
      </c>
      <c r="F2800" t="str">
        <f>T("TURISMOS       ")</f>
        <v xml:space="preserve">TURISMOS       </v>
      </c>
      <c r="G2800" t="str">
        <f>T("De menos de 8 CABALLOS FISCALES                   ")</f>
        <v xml:space="preserve">De menos de 8 CABALLOS FISCALES                   </v>
      </c>
      <c r="H2800" t="str">
        <f>T("DIESEL                                            ")</f>
        <v xml:space="preserve">DIESEL                                            </v>
      </c>
      <c r="I2800">
        <v>1</v>
      </c>
    </row>
    <row r="2801" spans="1:9">
      <c r="A2801" t="str">
        <f>T("2018")</f>
        <v>2018</v>
      </c>
      <c r="B2801" t="str">
        <f>T("JURIDICO                                          ")</f>
        <v xml:space="preserve">JURIDICO                                          </v>
      </c>
      <c r="C2801" t="str">
        <f>T("CENTRO              ")</f>
        <v xml:space="preserve">CENTRO              </v>
      </c>
      <c r="D2801" t="str">
        <f>T("CORTES              ")</f>
        <v xml:space="preserve">CORTES              </v>
      </c>
      <c r="E2801" t="str">
        <f>T("TU ")</f>
        <v xml:space="preserve">TU </v>
      </c>
      <c r="F2801" t="str">
        <f>T("TURISMOS       ")</f>
        <v xml:space="preserve">TURISMOS       </v>
      </c>
      <c r="G2801" t="str">
        <f>T("De 8 a 11,99 CABALLOS FISCALES                    ")</f>
        <v xml:space="preserve">De 8 a 11,99 CABALLOS FISCALES                    </v>
      </c>
      <c r="H2801" t="str">
        <f>T("DIESEL                                            ")</f>
        <v xml:space="preserve">DIESEL                                            </v>
      </c>
      <c r="I2801">
        <v>149</v>
      </c>
    </row>
    <row r="2802" spans="1:9">
      <c r="A2802" t="str">
        <f>T("2018")</f>
        <v>2018</v>
      </c>
      <c r="B2802" t="str">
        <f>T("JURIDICO                                          ")</f>
        <v xml:space="preserve">JURIDICO                                          </v>
      </c>
      <c r="C2802" t="str">
        <f>T("CENTRO              ")</f>
        <v xml:space="preserve">CENTRO              </v>
      </c>
      <c r="D2802" t="str">
        <f>T("CORTES              ")</f>
        <v xml:space="preserve">CORTES              </v>
      </c>
      <c r="E2802" t="str">
        <f>T("TU ")</f>
        <v xml:space="preserve">TU </v>
      </c>
      <c r="F2802" t="str">
        <f>T("TURISMOS       ")</f>
        <v xml:space="preserve">TURISMOS       </v>
      </c>
      <c r="G2802" t="str">
        <f>T("De 12 a 15,99 CABALLOS FISCALES                   ")</f>
        <v xml:space="preserve">De 12 a 15,99 CABALLOS FISCALES                   </v>
      </c>
      <c r="H2802" t="str">
        <f>T("DIESEL                                            ")</f>
        <v xml:space="preserve">DIESEL                                            </v>
      </c>
      <c r="I2802">
        <v>418</v>
      </c>
    </row>
    <row r="2803" spans="1:9">
      <c r="A2803" t="str">
        <f>T("2018")</f>
        <v>2018</v>
      </c>
      <c r="B2803" t="str">
        <f>T("JURIDICO                                          ")</f>
        <v xml:space="preserve">JURIDICO                                          </v>
      </c>
      <c r="C2803" t="str">
        <f>T("CENTRO              ")</f>
        <v xml:space="preserve">CENTRO              </v>
      </c>
      <c r="D2803" t="str">
        <f>T("CORTES              ")</f>
        <v xml:space="preserve">CORTES              </v>
      </c>
      <c r="E2803" t="str">
        <f>T("TU ")</f>
        <v xml:space="preserve">TU </v>
      </c>
      <c r="F2803" t="str">
        <f>T("TURISMOS       ")</f>
        <v xml:space="preserve">TURISMOS       </v>
      </c>
      <c r="G2803" t="str">
        <f>T("De 16 a 19,99 CABALLOS FISCALES                   ")</f>
        <v xml:space="preserve">De 16 a 19,99 CABALLOS FISCALES                   </v>
      </c>
      <c r="H2803" t="str">
        <f>T("DIESEL                                            ")</f>
        <v xml:space="preserve">DIESEL                                            </v>
      </c>
      <c r="I2803">
        <v>161</v>
      </c>
    </row>
    <row r="2804" spans="1:9">
      <c r="A2804" t="str">
        <f>T("2018")</f>
        <v>2018</v>
      </c>
      <c r="B2804" t="str">
        <f>T("JURIDICO                                          ")</f>
        <v xml:space="preserve">JURIDICO                                          </v>
      </c>
      <c r="C2804" t="str">
        <f>T("CENTRO              ")</f>
        <v xml:space="preserve">CENTRO              </v>
      </c>
      <c r="D2804" t="str">
        <f>T("CORTES              ")</f>
        <v xml:space="preserve">CORTES              </v>
      </c>
      <c r="E2804" t="str">
        <f>T("TU ")</f>
        <v xml:space="preserve">TU </v>
      </c>
      <c r="F2804" t="str">
        <f>T("TURISMOS       ")</f>
        <v xml:space="preserve">TURISMOS       </v>
      </c>
      <c r="G2804" t="str">
        <f>T("De 20 CABALLOS FISCALES en adelante               ")</f>
        <v xml:space="preserve">De 20 CABALLOS FISCALES en adelante               </v>
      </c>
      <c r="H2804" t="str">
        <f>T("DIESEL                                            ")</f>
        <v xml:space="preserve">DIESEL                                            </v>
      </c>
      <c r="I2804">
        <v>10</v>
      </c>
    </row>
    <row r="2805" spans="1:9">
      <c r="A2805" t="str">
        <f>T("2018")</f>
        <v>2018</v>
      </c>
      <c r="B2805" t="str">
        <f>T("JURIDICO                                          ")</f>
        <v xml:space="preserve">JURIDICO                                          </v>
      </c>
      <c r="C2805" t="str">
        <f>T("CENTRO              ")</f>
        <v xml:space="preserve">CENTRO              </v>
      </c>
      <c r="D2805" t="str">
        <f>T("JUSTICIA            ")</f>
        <v xml:space="preserve">JUSTICIA            </v>
      </c>
      <c r="E2805" t="str">
        <f>T("TU ")</f>
        <v xml:space="preserve">TU </v>
      </c>
      <c r="F2805" t="str">
        <f>T("TURISMOS       ")</f>
        <v xml:space="preserve">TURISMOS       </v>
      </c>
      <c r="G2805" t="str">
        <f>T("De 8 a 11,99 CABALLOS FISCALES                    ")</f>
        <v xml:space="preserve">De 8 a 11,99 CABALLOS FISCALES                    </v>
      </c>
      <c r="H2805" t="str">
        <f>T("DIESEL                                            ")</f>
        <v xml:space="preserve">DIESEL                                            </v>
      </c>
      <c r="I2805">
        <v>127</v>
      </c>
    </row>
    <row r="2806" spans="1:9">
      <c r="A2806" t="str">
        <f>T("2018")</f>
        <v>2018</v>
      </c>
      <c r="B2806" t="str">
        <f>T("JURIDICO                                          ")</f>
        <v xml:space="preserve">JURIDICO                                          </v>
      </c>
      <c r="C2806" t="str">
        <f>T("CENTRO              ")</f>
        <v xml:space="preserve">CENTRO              </v>
      </c>
      <c r="D2806" t="str">
        <f>T("JUSTICIA            ")</f>
        <v xml:space="preserve">JUSTICIA            </v>
      </c>
      <c r="E2806" t="str">
        <f>T("TU ")</f>
        <v xml:space="preserve">TU </v>
      </c>
      <c r="F2806" t="str">
        <f>T("TURISMOS       ")</f>
        <v xml:space="preserve">TURISMOS       </v>
      </c>
      <c r="G2806" t="str">
        <f>T("De 12 a 15,99 CABALLOS FISCALES                   ")</f>
        <v xml:space="preserve">De 12 a 15,99 CABALLOS FISCALES                   </v>
      </c>
      <c r="H2806" t="str">
        <f>T("DIESEL                                            ")</f>
        <v xml:space="preserve">DIESEL                                            </v>
      </c>
      <c r="I2806">
        <v>494</v>
      </c>
    </row>
    <row r="2807" spans="1:9">
      <c r="A2807" t="str">
        <f>T("2018")</f>
        <v>2018</v>
      </c>
      <c r="B2807" t="str">
        <f>T("JURIDICO                                          ")</f>
        <v xml:space="preserve">JURIDICO                                          </v>
      </c>
      <c r="C2807" t="str">
        <f>T("CENTRO              ")</f>
        <v xml:space="preserve">CENTRO              </v>
      </c>
      <c r="D2807" t="str">
        <f>T("JUSTICIA            ")</f>
        <v xml:space="preserve">JUSTICIA            </v>
      </c>
      <c r="E2807" t="str">
        <f>T("TU ")</f>
        <v xml:space="preserve">TU </v>
      </c>
      <c r="F2807" t="str">
        <f>T("TURISMOS       ")</f>
        <v xml:space="preserve">TURISMOS       </v>
      </c>
      <c r="G2807" t="str">
        <f>T("De 16 a 19,99 CABALLOS FISCALES                   ")</f>
        <v xml:space="preserve">De 16 a 19,99 CABALLOS FISCALES                   </v>
      </c>
      <c r="H2807" t="str">
        <f>T("DIESEL                                            ")</f>
        <v xml:space="preserve">DIESEL                                            </v>
      </c>
      <c r="I2807">
        <v>192</v>
      </c>
    </row>
    <row r="2808" spans="1:9">
      <c r="A2808" t="str">
        <f>T("2018")</f>
        <v>2018</v>
      </c>
      <c r="B2808" t="str">
        <f>T("JURIDICO                                          ")</f>
        <v xml:space="preserve">JURIDICO                                          </v>
      </c>
      <c r="C2808" t="str">
        <f>T("CENTRO              ")</f>
        <v xml:space="preserve">CENTRO              </v>
      </c>
      <c r="D2808" t="str">
        <f>T("JUSTICIA            ")</f>
        <v xml:space="preserve">JUSTICIA            </v>
      </c>
      <c r="E2808" t="str">
        <f>T("TU ")</f>
        <v xml:space="preserve">TU </v>
      </c>
      <c r="F2808" t="str">
        <f>T("TURISMOS       ")</f>
        <v xml:space="preserve">TURISMOS       </v>
      </c>
      <c r="G2808" t="str">
        <f>T("De 20 CABALLOS FISCALES en adelante               ")</f>
        <v xml:space="preserve">De 20 CABALLOS FISCALES en adelante               </v>
      </c>
      <c r="H2808" t="str">
        <f>T("DIESEL                                            ")</f>
        <v xml:space="preserve">DIESEL                                            </v>
      </c>
      <c r="I2808">
        <v>19</v>
      </c>
    </row>
    <row r="2809" spans="1:9">
      <c r="A2809" t="str">
        <f>T("2018")</f>
        <v>2018</v>
      </c>
      <c r="B2809" t="str">
        <f>T("JURIDICO                                          ")</f>
        <v xml:space="preserve">JURIDICO                                          </v>
      </c>
      <c r="C2809" t="str">
        <f>T("CENTRO              ")</f>
        <v xml:space="preserve">CENTRO              </v>
      </c>
      <c r="D2809" t="str">
        <f>T("UNIVERSIDAD         ")</f>
        <v xml:space="preserve">UNIVERSIDAD         </v>
      </c>
      <c r="E2809" t="str">
        <f>T("TU ")</f>
        <v xml:space="preserve">TU </v>
      </c>
      <c r="F2809" t="str">
        <f>T("TURISMOS       ")</f>
        <v xml:space="preserve">TURISMOS       </v>
      </c>
      <c r="G2809" t="str">
        <f>T("De 8 a 11,99 CABALLOS FISCALES                    ")</f>
        <v xml:space="preserve">De 8 a 11,99 CABALLOS FISCALES                    </v>
      </c>
      <c r="H2809" t="str">
        <f>T("DIESEL                                            ")</f>
        <v xml:space="preserve">DIESEL                                            </v>
      </c>
      <c r="I2809">
        <v>219</v>
      </c>
    </row>
    <row r="2810" spans="1:9">
      <c r="A2810" t="str">
        <f>T("2018")</f>
        <v>2018</v>
      </c>
      <c r="B2810" t="str">
        <f>T("JURIDICO                                          ")</f>
        <v xml:space="preserve">JURIDICO                                          </v>
      </c>
      <c r="C2810" t="str">
        <f>T("CENTRO              ")</f>
        <v xml:space="preserve">CENTRO              </v>
      </c>
      <c r="D2810" t="str">
        <f>T("UNIVERSIDAD         ")</f>
        <v xml:space="preserve">UNIVERSIDAD         </v>
      </c>
      <c r="E2810" t="str">
        <f>T("TU ")</f>
        <v xml:space="preserve">TU </v>
      </c>
      <c r="F2810" t="str">
        <f>T("TURISMOS       ")</f>
        <v xml:space="preserve">TURISMOS       </v>
      </c>
      <c r="G2810" t="str">
        <f>T("De 12 a 15,99 CABALLOS FISCALES                   ")</f>
        <v xml:space="preserve">De 12 a 15,99 CABALLOS FISCALES                   </v>
      </c>
      <c r="H2810" t="str">
        <f>T("DIESEL                                            ")</f>
        <v xml:space="preserve">DIESEL                                            </v>
      </c>
      <c r="I2810">
        <v>496</v>
      </c>
    </row>
    <row r="2811" spans="1:9">
      <c r="A2811" t="str">
        <f>T("2018")</f>
        <v>2018</v>
      </c>
      <c r="B2811" t="str">
        <f>T("JURIDICO                                          ")</f>
        <v xml:space="preserve">JURIDICO                                          </v>
      </c>
      <c r="C2811" t="str">
        <f>T("CENTRO              ")</f>
        <v xml:space="preserve">CENTRO              </v>
      </c>
      <c r="D2811" t="str">
        <f>T("UNIVERSIDAD         ")</f>
        <v xml:space="preserve">UNIVERSIDAD         </v>
      </c>
      <c r="E2811" t="str">
        <f>T("TU ")</f>
        <v xml:space="preserve">TU </v>
      </c>
      <c r="F2811" t="str">
        <f>T("TURISMOS       ")</f>
        <v xml:space="preserve">TURISMOS       </v>
      </c>
      <c r="G2811" t="str">
        <f>T("De 16 a 19,99 CABALLOS FISCALES                   ")</f>
        <v xml:space="preserve">De 16 a 19,99 CABALLOS FISCALES                   </v>
      </c>
      <c r="H2811" t="str">
        <f>T("DIESEL                                            ")</f>
        <v xml:space="preserve">DIESEL                                            </v>
      </c>
      <c r="I2811">
        <v>161</v>
      </c>
    </row>
    <row r="2812" spans="1:9">
      <c r="A2812" t="str">
        <f>T("2018")</f>
        <v>2018</v>
      </c>
      <c r="B2812" t="str">
        <f>T("JURIDICO                                          ")</f>
        <v xml:space="preserve">JURIDICO                                          </v>
      </c>
      <c r="C2812" t="str">
        <f>T("CENTRO              ")</f>
        <v xml:space="preserve">CENTRO              </v>
      </c>
      <c r="D2812" t="str">
        <f>T("UNIVERSIDAD         ")</f>
        <v xml:space="preserve">UNIVERSIDAD         </v>
      </c>
      <c r="E2812" t="str">
        <f>T("TU ")</f>
        <v xml:space="preserve">TU </v>
      </c>
      <c r="F2812" t="str">
        <f>T("TURISMOS       ")</f>
        <v xml:space="preserve">TURISMOS       </v>
      </c>
      <c r="G2812" t="str">
        <f>T("De 20 CABALLOS FISCALES en adelante               ")</f>
        <v xml:space="preserve">De 20 CABALLOS FISCALES en adelante               </v>
      </c>
      <c r="H2812" t="str">
        <f>T("DIESEL                                            ")</f>
        <v xml:space="preserve">DIESEL                                            </v>
      </c>
      <c r="I2812">
        <v>16</v>
      </c>
    </row>
    <row r="2813" spans="1:9">
      <c r="A2813" t="str">
        <f>T("2018")</f>
        <v>2018</v>
      </c>
      <c r="B2813" t="str">
        <f>T("JURIDICO                                          ")</f>
        <v xml:space="preserve">JURIDICO                                          </v>
      </c>
      <c r="C2813" t="str">
        <f>T("CENTRO              ")</f>
        <v xml:space="preserve">CENTRO              </v>
      </c>
      <c r="D2813" t="str">
        <f>T("SOL                 ")</f>
        <v xml:space="preserve">SOL                 </v>
      </c>
      <c r="E2813" t="str">
        <f>T("TU ")</f>
        <v xml:space="preserve">TU </v>
      </c>
      <c r="F2813" t="str">
        <f>T("TURISMOS       ")</f>
        <v xml:space="preserve">TURISMOS       </v>
      </c>
      <c r="G2813" t="str">
        <f>T("De 8 a 11,99 CABALLOS FISCALES                    ")</f>
        <v xml:space="preserve">De 8 a 11,99 CABALLOS FISCALES                    </v>
      </c>
      <c r="H2813" t="str">
        <f>T("DIESEL                                            ")</f>
        <v xml:space="preserve">DIESEL                                            </v>
      </c>
      <c r="I2813">
        <v>75</v>
      </c>
    </row>
    <row r="2814" spans="1:9">
      <c r="A2814" t="str">
        <f>T("2018")</f>
        <v>2018</v>
      </c>
      <c r="B2814" t="str">
        <f>T("JURIDICO                                          ")</f>
        <v xml:space="preserve">JURIDICO                                          </v>
      </c>
      <c r="C2814" t="str">
        <f>T("CENTRO              ")</f>
        <v xml:space="preserve">CENTRO              </v>
      </c>
      <c r="D2814" t="str">
        <f>T("SOL                 ")</f>
        <v xml:space="preserve">SOL                 </v>
      </c>
      <c r="E2814" t="str">
        <f>T("TU ")</f>
        <v xml:space="preserve">TU </v>
      </c>
      <c r="F2814" t="str">
        <f>T("TURISMOS       ")</f>
        <v xml:space="preserve">TURISMOS       </v>
      </c>
      <c r="G2814" t="str">
        <f>T("De 12 a 15,99 CABALLOS FISCALES                   ")</f>
        <v xml:space="preserve">De 12 a 15,99 CABALLOS FISCALES                   </v>
      </c>
      <c r="H2814" t="str">
        <f>T("DIESEL                                            ")</f>
        <v xml:space="preserve">DIESEL                                            </v>
      </c>
      <c r="I2814">
        <v>236</v>
      </c>
    </row>
    <row r="2815" spans="1:9">
      <c r="A2815" t="str">
        <f>T("2018")</f>
        <v>2018</v>
      </c>
      <c r="B2815" t="str">
        <f>T("JURIDICO                                          ")</f>
        <v xml:space="preserve">JURIDICO                                          </v>
      </c>
      <c r="C2815" t="str">
        <f>T("CENTRO              ")</f>
        <v xml:space="preserve">CENTRO              </v>
      </c>
      <c r="D2815" t="str">
        <f>T("SOL                 ")</f>
        <v xml:space="preserve">SOL                 </v>
      </c>
      <c r="E2815" t="str">
        <f>T("TU ")</f>
        <v xml:space="preserve">TU </v>
      </c>
      <c r="F2815" t="str">
        <f>T("TURISMOS       ")</f>
        <v xml:space="preserve">TURISMOS       </v>
      </c>
      <c r="G2815" t="str">
        <f>T("De 16 a 19,99 CABALLOS FISCALES                   ")</f>
        <v xml:space="preserve">De 16 a 19,99 CABALLOS FISCALES                   </v>
      </c>
      <c r="H2815" t="str">
        <f>T("DIESEL                                            ")</f>
        <v xml:space="preserve">DIESEL                                            </v>
      </c>
      <c r="I2815">
        <v>123</v>
      </c>
    </row>
    <row r="2816" spans="1:9">
      <c r="A2816" t="str">
        <f>T("2018")</f>
        <v>2018</v>
      </c>
      <c r="B2816" t="str">
        <f>T("JURIDICO                                          ")</f>
        <v xml:space="preserve">JURIDICO                                          </v>
      </c>
      <c r="C2816" t="str">
        <f>T("CENTRO              ")</f>
        <v xml:space="preserve">CENTRO              </v>
      </c>
      <c r="D2816" t="str">
        <f>T("SOL                 ")</f>
        <v xml:space="preserve">SOL                 </v>
      </c>
      <c r="E2816" t="str">
        <f>T("TU ")</f>
        <v xml:space="preserve">TU </v>
      </c>
      <c r="F2816" t="str">
        <f>T("TURISMOS       ")</f>
        <v xml:space="preserve">TURISMOS       </v>
      </c>
      <c r="G2816" t="str">
        <f>T("De 20 CABALLOS FISCALES en adelante               ")</f>
        <v xml:space="preserve">De 20 CABALLOS FISCALES en adelante               </v>
      </c>
      <c r="H2816" t="str">
        <f>T("DIESEL                                            ")</f>
        <v xml:space="preserve">DIESEL                                            </v>
      </c>
      <c r="I2816">
        <v>6</v>
      </c>
    </row>
    <row r="2817" spans="1:9">
      <c r="A2817" t="str">
        <f>T("2018")</f>
        <v>2018</v>
      </c>
      <c r="B2817" t="str">
        <f>T("FISICO                                            ")</f>
        <v xml:space="preserve">FISICO                                            </v>
      </c>
      <c r="C2817" t="str">
        <f>T("CENTRO              ")</f>
        <v xml:space="preserve">CENTRO              </v>
      </c>
      <c r="D2817" t="str">
        <f>T("PALACIO             ")</f>
        <v xml:space="preserve">PALACIO             </v>
      </c>
      <c r="E2817" t="str">
        <f>T("TU ")</f>
        <v xml:space="preserve">TU </v>
      </c>
      <c r="F2817" t="str">
        <f>T("TURISMOS       ")</f>
        <v xml:space="preserve">TURISMOS       </v>
      </c>
      <c r="G2817" t="str">
        <f>T("De menos de 8 CABALLOS FISCALES                   ")</f>
        <v xml:space="preserve">De menos de 8 CABALLOS FISCALES                   </v>
      </c>
      <c r="H2817" t="str">
        <f>T("ELÉCTRICO                                         ")</f>
        <v xml:space="preserve">ELÉCTRICO                                         </v>
      </c>
      <c r="I2817">
        <v>1</v>
      </c>
    </row>
    <row r="2818" spans="1:9">
      <c r="A2818" t="str">
        <f>T("2018")</f>
        <v>2018</v>
      </c>
      <c r="B2818" t="str">
        <f>T("FISICO                                            ")</f>
        <v xml:space="preserve">FISICO                                            </v>
      </c>
      <c r="C2818" t="str">
        <f>T("CENTRO              ")</f>
        <v xml:space="preserve">CENTRO              </v>
      </c>
      <c r="D2818" t="str">
        <f>T("PALACIO             ")</f>
        <v xml:space="preserve">PALACIO             </v>
      </c>
      <c r="E2818" t="str">
        <f>T("TU ")</f>
        <v xml:space="preserve">TU </v>
      </c>
      <c r="F2818" t="str">
        <f>T("TURISMOS       ")</f>
        <v xml:space="preserve">TURISMOS       </v>
      </c>
      <c r="G2818" t="str">
        <f>T("De 12 a 15,99 CABALLOS FISCALES                   ")</f>
        <v xml:space="preserve">De 12 a 15,99 CABALLOS FISCALES                   </v>
      </c>
      <c r="H2818" t="str">
        <f>T("ELÉCTRICO                                         ")</f>
        <v xml:space="preserve">ELÉCTRICO                                         </v>
      </c>
      <c r="I2818">
        <v>1</v>
      </c>
    </row>
    <row r="2819" spans="1:9">
      <c r="A2819" t="str">
        <f>T("2018")</f>
        <v>2018</v>
      </c>
      <c r="B2819" t="str">
        <f>T("FISICO                                            ")</f>
        <v xml:space="preserve">FISICO                                            </v>
      </c>
      <c r="C2819" t="str">
        <f>T("CENTRO              ")</f>
        <v xml:space="preserve">CENTRO              </v>
      </c>
      <c r="D2819" t="str">
        <f>T("EMBAJADORES         ")</f>
        <v xml:space="preserve">EMBAJADORES         </v>
      </c>
      <c r="E2819" t="str">
        <f>T("TU ")</f>
        <v xml:space="preserve">TU </v>
      </c>
      <c r="F2819" t="str">
        <f>T("TURISMOS       ")</f>
        <v xml:space="preserve">TURISMOS       </v>
      </c>
      <c r="G2819" t="str">
        <f>T("De menos de 8 CABALLOS FISCALES                   ")</f>
        <v xml:space="preserve">De menos de 8 CABALLOS FISCALES                   </v>
      </c>
      <c r="H2819" t="str">
        <f>T("ELÉCTRICO                                         ")</f>
        <v xml:space="preserve">ELÉCTRICO                                         </v>
      </c>
      <c r="I2819">
        <v>1</v>
      </c>
    </row>
    <row r="2820" spans="1:9">
      <c r="A2820" t="str">
        <f>T("2018")</f>
        <v>2018</v>
      </c>
      <c r="B2820" t="str">
        <f>T("FISICO                                            ")</f>
        <v xml:space="preserve">FISICO                                            </v>
      </c>
      <c r="C2820" t="str">
        <f>T("CENTRO              ")</f>
        <v xml:space="preserve">CENTRO              </v>
      </c>
      <c r="D2820" t="str">
        <f>T("EMBAJADORES         ")</f>
        <v xml:space="preserve">EMBAJADORES         </v>
      </c>
      <c r="E2820" t="str">
        <f>T("TU ")</f>
        <v xml:space="preserve">TU </v>
      </c>
      <c r="F2820" t="str">
        <f>T("TURISMOS       ")</f>
        <v xml:space="preserve">TURISMOS       </v>
      </c>
      <c r="G2820" t="str">
        <f>T("De 20 CABALLOS FISCALES en adelante               ")</f>
        <v xml:space="preserve">De 20 CABALLOS FISCALES en adelante               </v>
      </c>
      <c r="H2820" t="str">
        <f>T("ELÉCTRICO                                         ")</f>
        <v xml:space="preserve">ELÉCTRICO                                         </v>
      </c>
      <c r="I2820">
        <v>1</v>
      </c>
    </row>
    <row r="2821" spans="1:9">
      <c r="A2821" t="str">
        <f>T("2018")</f>
        <v>2018</v>
      </c>
      <c r="B2821" t="str">
        <f>T("FISICO                                            ")</f>
        <v xml:space="preserve">FISICO                                            </v>
      </c>
      <c r="C2821" t="str">
        <f>T("CENTRO              ")</f>
        <v xml:space="preserve">CENTRO              </v>
      </c>
      <c r="D2821" t="str">
        <f>T("CORTES              ")</f>
        <v xml:space="preserve">CORTES              </v>
      </c>
      <c r="E2821" t="str">
        <f>T("TU ")</f>
        <v xml:space="preserve">TU </v>
      </c>
      <c r="F2821" t="str">
        <f>T("TURISMOS       ")</f>
        <v xml:space="preserve">TURISMOS       </v>
      </c>
      <c r="G2821" t="str">
        <f>T("De 8 a 11,99 CABALLOS FISCALES                    ")</f>
        <v xml:space="preserve">De 8 a 11,99 CABALLOS FISCALES                    </v>
      </c>
      <c r="H2821" t="str">
        <f>T("ELÉCTRICO                                         ")</f>
        <v xml:space="preserve">ELÉCTRICO                                         </v>
      </c>
      <c r="I2821">
        <v>1</v>
      </c>
    </row>
    <row r="2822" spans="1:9">
      <c r="A2822" t="str">
        <f>T("2018")</f>
        <v>2018</v>
      </c>
      <c r="B2822" t="str">
        <f>T("FISICO                                            ")</f>
        <v xml:space="preserve">FISICO                                            </v>
      </c>
      <c r="C2822" t="str">
        <f>T("CENTRO              ")</f>
        <v xml:space="preserve">CENTRO              </v>
      </c>
      <c r="D2822" t="str">
        <f>T("JUSTICIA            ")</f>
        <v xml:space="preserve">JUSTICIA            </v>
      </c>
      <c r="E2822" t="str">
        <f>T("TU ")</f>
        <v xml:space="preserve">TU </v>
      </c>
      <c r="F2822" t="str">
        <f>T("TURISMOS       ")</f>
        <v xml:space="preserve">TURISMOS       </v>
      </c>
      <c r="G2822" t="str">
        <f>T("De menos de 8 CABALLOS FISCALES                   ")</f>
        <v xml:space="preserve">De menos de 8 CABALLOS FISCALES                   </v>
      </c>
      <c r="H2822" t="str">
        <f>T("ELÉCTRICO                                         ")</f>
        <v xml:space="preserve">ELÉCTRICO                                         </v>
      </c>
      <c r="I2822">
        <v>1</v>
      </c>
    </row>
    <row r="2823" spans="1:9">
      <c r="A2823" t="str">
        <f>T("2018")</f>
        <v>2018</v>
      </c>
      <c r="B2823" t="str">
        <f>T("FISICO                                            ")</f>
        <v xml:space="preserve">FISICO                                            </v>
      </c>
      <c r="C2823" t="str">
        <f>T("CENTRO              ")</f>
        <v xml:space="preserve">CENTRO              </v>
      </c>
      <c r="D2823" t="str">
        <f>T("JUSTICIA            ")</f>
        <v xml:space="preserve">JUSTICIA            </v>
      </c>
      <c r="E2823" t="str">
        <f>T("TU ")</f>
        <v xml:space="preserve">TU </v>
      </c>
      <c r="F2823" t="str">
        <f>T("TURISMOS       ")</f>
        <v xml:space="preserve">TURISMOS       </v>
      </c>
      <c r="G2823" t="str">
        <f>T("De 12 a 15,99 CABALLOS FISCALES                   ")</f>
        <v xml:space="preserve">De 12 a 15,99 CABALLOS FISCALES                   </v>
      </c>
      <c r="H2823" t="str">
        <f>T("ELÉCTRICO                                         ")</f>
        <v xml:space="preserve">ELÉCTRICO                                         </v>
      </c>
      <c r="I2823">
        <v>2</v>
      </c>
    </row>
    <row r="2824" spans="1:9">
      <c r="A2824" t="str">
        <f>T("2018")</f>
        <v>2018</v>
      </c>
      <c r="B2824" t="str">
        <f>T("FISICO                                            ")</f>
        <v xml:space="preserve">FISICO                                            </v>
      </c>
      <c r="C2824" t="str">
        <f>T("CENTRO              ")</f>
        <v xml:space="preserve">CENTRO              </v>
      </c>
      <c r="D2824" t="str">
        <f>T("UNIVERSIDAD         ")</f>
        <v xml:space="preserve">UNIVERSIDAD         </v>
      </c>
      <c r="E2824" t="str">
        <f>T("TU ")</f>
        <v xml:space="preserve">TU </v>
      </c>
      <c r="F2824" t="str">
        <f>T("TURISMOS       ")</f>
        <v xml:space="preserve">TURISMOS       </v>
      </c>
      <c r="G2824" t="str">
        <f>T("De menos de 8 CABALLOS FISCALES                   ")</f>
        <v xml:space="preserve">De menos de 8 CABALLOS FISCALES                   </v>
      </c>
      <c r="H2824" t="str">
        <f>T("ELÉCTRICO                                         ")</f>
        <v xml:space="preserve">ELÉCTRICO                                         </v>
      </c>
      <c r="I2824">
        <v>1</v>
      </c>
    </row>
    <row r="2825" spans="1:9">
      <c r="A2825" t="str">
        <f>T("2018")</f>
        <v>2018</v>
      </c>
      <c r="B2825" t="str">
        <f>T("JURIDICO                                          ")</f>
        <v xml:space="preserve">JURIDICO                                          </v>
      </c>
      <c r="C2825" t="str">
        <f>T("CENTRO              ")</f>
        <v xml:space="preserve">CENTRO              </v>
      </c>
      <c r="D2825" t="str">
        <f>T("PALACIO             ")</f>
        <v xml:space="preserve">PALACIO             </v>
      </c>
      <c r="E2825" t="str">
        <f>T("TU ")</f>
        <v xml:space="preserve">TU </v>
      </c>
      <c r="F2825" t="str">
        <f>T("TURISMOS       ")</f>
        <v xml:space="preserve">TURISMOS       </v>
      </c>
      <c r="G2825" t="str">
        <f>T("De menos de 8 CABALLOS FISCALES                   ")</f>
        <v xml:space="preserve">De menos de 8 CABALLOS FISCALES                   </v>
      </c>
      <c r="H2825" t="str">
        <f>T("ELÉCTRICO                                         ")</f>
        <v xml:space="preserve">ELÉCTRICO                                         </v>
      </c>
      <c r="I2825">
        <v>1</v>
      </c>
    </row>
    <row r="2826" spans="1:9">
      <c r="A2826" t="str">
        <f>T("2018")</f>
        <v>2018</v>
      </c>
      <c r="B2826" t="str">
        <f>T("JURIDICO                                          ")</f>
        <v xml:space="preserve">JURIDICO                                          </v>
      </c>
      <c r="C2826" t="str">
        <f>T("CENTRO              ")</f>
        <v xml:space="preserve">CENTRO              </v>
      </c>
      <c r="D2826" t="str">
        <f>T("PALACIO             ")</f>
        <v xml:space="preserve">PALACIO             </v>
      </c>
      <c r="E2826" t="str">
        <f>T("TU ")</f>
        <v xml:space="preserve">TU </v>
      </c>
      <c r="F2826" t="str">
        <f>T("TURISMOS       ")</f>
        <v xml:space="preserve">TURISMOS       </v>
      </c>
      <c r="G2826" t="str">
        <f>T("De 12 a 15,99 CABALLOS FISCALES                   ")</f>
        <v xml:space="preserve">De 12 a 15,99 CABALLOS FISCALES                   </v>
      </c>
      <c r="H2826" t="str">
        <f>T("ELÉCTRICO                                         ")</f>
        <v xml:space="preserve">ELÉCTRICO                                         </v>
      </c>
      <c r="I2826">
        <v>1</v>
      </c>
    </row>
    <row r="2827" spans="1:9">
      <c r="A2827" t="str">
        <f>T("2018")</f>
        <v>2018</v>
      </c>
      <c r="B2827" t="str">
        <f>T("JURIDICO                                          ")</f>
        <v xml:space="preserve">JURIDICO                                          </v>
      </c>
      <c r="C2827" t="str">
        <f>T("CENTRO              ")</f>
        <v xml:space="preserve">CENTRO              </v>
      </c>
      <c r="D2827" t="str">
        <f>T("EMBAJADORES         ")</f>
        <v xml:space="preserve">EMBAJADORES         </v>
      </c>
      <c r="E2827" t="str">
        <f>T("TU ")</f>
        <v xml:space="preserve">TU </v>
      </c>
      <c r="F2827" t="str">
        <f>T("TURISMOS       ")</f>
        <v xml:space="preserve">TURISMOS       </v>
      </c>
      <c r="G2827" t="str">
        <f>T("De menos de 8 CABALLOS FISCALES                   ")</f>
        <v xml:space="preserve">De menos de 8 CABALLOS FISCALES                   </v>
      </c>
      <c r="H2827" t="str">
        <f>T("ELÉCTRICO                                         ")</f>
        <v xml:space="preserve">ELÉCTRICO                                         </v>
      </c>
      <c r="I2827">
        <v>1</v>
      </c>
    </row>
    <row r="2828" spans="1:9">
      <c r="A2828" t="str">
        <f>T("2018")</f>
        <v>2018</v>
      </c>
      <c r="B2828" t="str">
        <f>T("JURIDICO                                          ")</f>
        <v xml:space="preserve">JURIDICO                                          </v>
      </c>
      <c r="C2828" t="str">
        <f>T("CENTRO              ")</f>
        <v xml:space="preserve">CENTRO              </v>
      </c>
      <c r="D2828" t="str">
        <f>T("EMBAJADORES         ")</f>
        <v xml:space="preserve">EMBAJADORES         </v>
      </c>
      <c r="E2828" t="str">
        <f>T("TU ")</f>
        <v xml:space="preserve">TU </v>
      </c>
      <c r="F2828" t="str">
        <f>T("TURISMOS       ")</f>
        <v xml:space="preserve">TURISMOS       </v>
      </c>
      <c r="G2828" t="str">
        <f>T("De 8 a 11,99 CABALLOS FISCALES                    ")</f>
        <v xml:space="preserve">De 8 a 11,99 CABALLOS FISCALES                    </v>
      </c>
      <c r="H2828" t="str">
        <f>T("ELÉCTRICO                                         ")</f>
        <v xml:space="preserve">ELÉCTRICO                                         </v>
      </c>
      <c r="I2828">
        <v>1</v>
      </c>
    </row>
    <row r="2829" spans="1:9">
      <c r="A2829" t="str">
        <f>T("2018")</f>
        <v>2018</v>
      </c>
      <c r="B2829" t="str">
        <f>T("JURIDICO                                          ")</f>
        <v xml:space="preserve">JURIDICO                                          </v>
      </c>
      <c r="C2829" t="str">
        <f>T("CENTRO              ")</f>
        <v xml:space="preserve">CENTRO              </v>
      </c>
      <c r="D2829" t="str">
        <f>T("EMBAJADORES         ")</f>
        <v xml:space="preserve">EMBAJADORES         </v>
      </c>
      <c r="E2829" t="str">
        <f>T("TU ")</f>
        <v xml:space="preserve">TU </v>
      </c>
      <c r="F2829" t="str">
        <f>T("TURISMOS       ")</f>
        <v xml:space="preserve">TURISMOS       </v>
      </c>
      <c r="G2829" t="str">
        <f>T("De 12 a 15,99 CABALLOS FISCALES                   ")</f>
        <v xml:space="preserve">De 12 a 15,99 CABALLOS FISCALES                   </v>
      </c>
      <c r="H2829" t="str">
        <f>T("ELÉCTRICO                                         ")</f>
        <v xml:space="preserve">ELÉCTRICO                                         </v>
      </c>
      <c r="I2829">
        <v>1</v>
      </c>
    </row>
    <row r="2830" spans="1:9">
      <c r="A2830" t="str">
        <f>T("2018")</f>
        <v>2018</v>
      </c>
      <c r="B2830" t="str">
        <f>T("JURIDICO                                          ")</f>
        <v xml:space="preserve">JURIDICO                                          </v>
      </c>
      <c r="C2830" t="str">
        <f>T("CENTRO              ")</f>
        <v xml:space="preserve">CENTRO              </v>
      </c>
      <c r="D2830" t="str">
        <f>T("CORTES              ")</f>
        <v xml:space="preserve">CORTES              </v>
      </c>
      <c r="E2830" t="str">
        <f>T("TU ")</f>
        <v xml:space="preserve">TU </v>
      </c>
      <c r="F2830" t="str">
        <f>T("TURISMOS       ")</f>
        <v xml:space="preserve">TURISMOS       </v>
      </c>
      <c r="G2830" t="str">
        <f>T("De menos de 8 CABALLOS FISCALES                   ")</f>
        <v xml:space="preserve">De menos de 8 CABALLOS FISCALES                   </v>
      </c>
      <c r="H2830" t="str">
        <f>T("ELÉCTRICO                                         ")</f>
        <v xml:space="preserve">ELÉCTRICO                                         </v>
      </c>
      <c r="I2830">
        <v>1</v>
      </c>
    </row>
    <row r="2831" spans="1:9">
      <c r="A2831" t="str">
        <f>T("2018")</f>
        <v>2018</v>
      </c>
      <c r="B2831" t="str">
        <f>T("JURIDICO                                          ")</f>
        <v xml:space="preserve">JURIDICO                                          </v>
      </c>
      <c r="C2831" t="str">
        <f>T("CENTRO              ")</f>
        <v xml:space="preserve">CENTRO              </v>
      </c>
      <c r="D2831" t="str">
        <f>T("JUSTICIA            ")</f>
        <v xml:space="preserve">JUSTICIA            </v>
      </c>
      <c r="E2831" t="str">
        <f>T("TU ")</f>
        <v xml:space="preserve">TU </v>
      </c>
      <c r="F2831" t="str">
        <f>T("TURISMOS       ")</f>
        <v xml:space="preserve">TURISMOS       </v>
      </c>
      <c r="G2831" t="str">
        <f>T("De menos de 8 CABALLOS FISCALES                   ")</f>
        <v xml:space="preserve">De menos de 8 CABALLOS FISCALES                   </v>
      </c>
      <c r="H2831" t="str">
        <f>T("ELÉCTRICO                                         ")</f>
        <v xml:space="preserve">ELÉCTRICO                                         </v>
      </c>
      <c r="I2831">
        <v>2</v>
      </c>
    </row>
    <row r="2832" spans="1:9">
      <c r="A2832" t="str">
        <f>T("2018")</f>
        <v>2018</v>
      </c>
      <c r="B2832" t="str">
        <f>T("JURIDICO                                          ")</f>
        <v xml:space="preserve">JURIDICO                                          </v>
      </c>
      <c r="C2832" t="str">
        <f>T("CENTRO              ")</f>
        <v xml:space="preserve">CENTRO              </v>
      </c>
      <c r="D2832" t="str">
        <f>T("JUSTICIA            ")</f>
        <v xml:space="preserve">JUSTICIA            </v>
      </c>
      <c r="E2832" t="str">
        <f>T("TU ")</f>
        <v xml:space="preserve">TU </v>
      </c>
      <c r="F2832" t="str">
        <f>T("TURISMOS       ")</f>
        <v xml:space="preserve">TURISMOS       </v>
      </c>
      <c r="G2832" t="str">
        <f>T("De 8 a 11,99 CABALLOS FISCALES                    ")</f>
        <v xml:space="preserve">De 8 a 11,99 CABALLOS FISCALES                    </v>
      </c>
      <c r="H2832" t="str">
        <f>T("ELÉCTRICO                                         ")</f>
        <v xml:space="preserve">ELÉCTRICO                                         </v>
      </c>
      <c r="I2832">
        <v>1</v>
      </c>
    </row>
    <row r="2833" spans="1:9">
      <c r="A2833" t="str">
        <f>T("2018")</f>
        <v>2018</v>
      </c>
      <c r="B2833" t="str">
        <f>T("JURIDICO                                          ")</f>
        <v xml:space="preserve">JURIDICO                                          </v>
      </c>
      <c r="C2833" t="str">
        <f>T("CENTRO              ")</f>
        <v xml:space="preserve">CENTRO              </v>
      </c>
      <c r="D2833" t="str">
        <f>T("JUSTICIA            ")</f>
        <v xml:space="preserve">JUSTICIA            </v>
      </c>
      <c r="E2833" t="str">
        <f>T("TU ")</f>
        <v xml:space="preserve">TU </v>
      </c>
      <c r="F2833" t="str">
        <f>T("TURISMOS       ")</f>
        <v xml:space="preserve">TURISMOS       </v>
      </c>
      <c r="G2833" t="str">
        <f>T("De 12 a 15,99 CABALLOS FISCALES                   ")</f>
        <v xml:space="preserve">De 12 a 15,99 CABALLOS FISCALES                   </v>
      </c>
      <c r="H2833" t="str">
        <f>T("ELÉCTRICO                                         ")</f>
        <v xml:space="preserve">ELÉCTRICO                                         </v>
      </c>
      <c r="I2833">
        <v>2</v>
      </c>
    </row>
    <row r="2834" spans="1:9">
      <c r="A2834" t="str">
        <f>T("2018")</f>
        <v>2018</v>
      </c>
      <c r="B2834" t="str">
        <f>T("JURIDICO                                          ")</f>
        <v xml:space="preserve">JURIDICO                                          </v>
      </c>
      <c r="C2834" t="str">
        <f>T("CENTRO              ")</f>
        <v xml:space="preserve">CENTRO              </v>
      </c>
      <c r="D2834" t="str">
        <f>T("JUSTICIA            ")</f>
        <v xml:space="preserve">JUSTICIA            </v>
      </c>
      <c r="E2834" t="str">
        <f>T("TU ")</f>
        <v xml:space="preserve">TU </v>
      </c>
      <c r="F2834" t="str">
        <f>T("TURISMOS       ")</f>
        <v xml:space="preserve">TURISMOS       </v>
      </c>
      <c r="G2834" t="str">
        <f>T("De 16 a 19,99 CABALLOS FISCALES                   ")</f>
        <v xml:space="preserve">De 16 a 19,99 CABALLOS FISCALES                   </v>
      </c>
      <c r="H2834" t="str">
        <f>T("ELÉCTRICO                                         ")</f>
        <v xml:space="preserve">ELÉCTRICO                                         </v>
      </c>
      <c r="I2834">
        <v>7</v>
      </c>
    </row>
    <row r="2835" spans="1:9">
      <c r="A2835" t="str">
        <f>T("2018")</f>
        <v>2018</v>
      </c>
      <c r="B2835" t="str">
        <f>T("JURIDICO                                          ")</f>
        <v xml:space="preserve">JURIDICO                                          </v>
      </c>
      <c r="C2835" t="str">
        <f>T("CENTRO              ")</f>
        <v xml:space="preserve">CENTRO              </v>
      </c>
      <c r="D2835" t="str">
        <f>T("JUSTICIA            ")</f>
        <v xml:space="preserve">JUSTICIA            </v>
      </c>
      <c r="E2835" t="str">
        <f>T("TU ")</f>
        <v xml:space="preserve">TU </v>
      </c>
      <c r="F2835" t="str">
        <f>T("TURISMOS       ")</f>
        <v xml:space="preserve">TURISMOS       </v>
      </c>
      <c r="G2835" t="str">
        <f>T("De 20 CABALLOS FISCALES en adelante               ")</f>
        <v xml:space="preserve">De 20 CABALLOS FISCALES en adelante               </v>
      </c>
      <c r="H2835" t="str">
        <f>T("ELÉCTRICO                                         ")</f>
        <v xml:space="preserve">ELÉCTRICO                                         </v>
      </c>
      <c r="I2835">
        <v>1</v>
      </c>
    </row>
    <row r="2836" spans="1:9">
      <c r="A2836" t="str">
        <f>T("2018")</f>
        <v>2018</v>
      </c>
      <c r="B2836" t="str">
        <f>T("JURIDICO                                          ")</f>
        <v xml:space="preserve">JURIDICO                                          </v>
      </c>
      <c r="C2836" t="str">
        <f>T("CENTRO              ")</f>
        <v xml:space="preserve">CENTRO              </v>
      </c>
      <c r="D2836" t="str">
        <f>T("UNIVERSIDAD         ")</f>
        <v xml:space="preserve">UNIVERSIDAD         </v>
      </c>
      <c r="E2836" t="str">
        <f>T("TU ")</f>
        <v xml:space="preserve">TU </v>
      </c>
      <c r="F2836" t="str">
        <f>T("TURISMOS       ")</f>
        <v xml:space="preserve">TURISMOS       </v>
      </c>
      <c r="G2836" t="str">
        <f>T("De menos de 8 CABALLOS FISCALES                   ")</f>
        <v xml:space="preserve">De menos de 8 CABALLOS FISCALES                   </v>
      </c>
      <c r="H2836" t="str">
        <f>T("ELÉCTRICO                                         ")</f>
        <v xml:space="preserve">ELÉCTRICO                                         </v>
      </c>
      <c r="I2836">
        <v>467</v>
      </c>
    </row>
    <row r="2837" spans="1:9">
      <c r="A2837" t="str">
        <f>T("2018")</f>
        <v>2018</v>
      </c>
      <c r="B2837" t="str">
        <f>T("JURIDICO                                          ")</f>
        <v xml:space="preserve">JURIDICO                                          </v>
      </c>
      <c r="C2837" t="str">
        <f>T("CENTRO              ")</f>
        <v xml:space="preserve">CENTRO              </v>
      </c>
      <c r="D2837" t="str">
        <f>T("UNIVERSIDAD         ")</f>
        <v xml:space="preserve">UNIVERSIDAD         </v>
      </c>
      <c r="E2837" t="str">
        <f>T("TU ")</f>
        <v xml:space="preserve">TU </v>
      </c>
      <c r="F2837" t="str">
        <f>T("TURISMOS       ")</f>
        <v xml:space="preserve">TURISMOS       </v>
      </c>
      <c r="G2837" t="str">
        <f>T("De 8 a 11,99 CABALLOS FISCALES                    ")</f>
        <v xml:space="preserve">De 8 a 11,99 CABALLOS FISCALES                    </v>
      </c>
      <c r="H2837" t="str">
        <f>T("ELÉCTRICO                                         ")</f>
        <v xml:space="preserve">ELÉCTRICO                                         </v>
      </c>
      <c r="I2837">
        <v>4</v>
      </c>
    </row>
    <row r="2838" spans="1:9">
      <c r="A2838" t="str">
        <f>T("2018")</f>
        <v>2018</v>
      </c>
      <c r="B2838" t="str">
        <f>T("JURIDICO                                          ")</f>
        <v xml:space="preserve">JURIDICO                                          </v>
      </c>
      <c r="C2838" t="str">
        <f>T("CENTRO              ")</f>
        <v xml:space="preserve">CENTRO              </v>
      </c>
      <c r="D2838" t="str">
        <f>T("UNIVERSIDAD         ")</f>
        <v xml:space="preserve">UNIVERSIDAD         </v>
      </c>
      <c r="E2838" t="str">
        <f>T("TU ")</f>
        <v xml:space="preserve">TU </v>
      </c>
      <c r="F2838" t="str">
        <f>T("TURISMOS       ")</f>
        <v xml:space="preserve">TURISMOS       </v>
      </c>
      <c r="G2838" t="str">
        <f>T("De 12 a 15,99 CABALLOS FISCALES                   ")</f>
        <v xml:space="preserve">De 12 a 15,99 CABALLOS FISCALES                   </v>
      </c>
      <c r="H2838" t="str">
        <f>T("ELÉCTRICO                                         ")</f>
        <v xml:space="preserve">ELÉCTRICO                                         </v>
      </c>
      <c r="I2838">
        <v>1</v>
      </c>
    </row>
    <row r="2839" spans="1:9">
      <c r="A2839" t="str">
        <f>T("2018")</f>
        <v>2018</v>
      </c>
      <c r="B2839" t="str">
        <f>T("JURIDICO                                          ")</f>
        <v xml:space="preserve">JURIDICO                                          </v>
      </c>
      <c r="C2839" t="str">
        <f>T("CENTRO              ")</f>
        <v xml:space="preserve">CENTRO              </v>
      </c>
      <c r="D2839" t="str">
        <f>T("SOL                 ")</f>
        <v xml:space="preserve">SOL                 </v>
      </c>
      <c r="E2839" t="str">
        <f>T("TU ")</f>
        <v xml:space="preserve">TU </v>
      </c>
      <c r="F2839" t="str">
        <f>T("TURISMOS       ")</f>
        <v xml:space="preserve">TURISMOS       </v>
      </c>
      <c r="G2839" t="str">
        <f>T("De menos de 8 CABALLOS FISCALES                   ")</f>
        <v xml:space="preserve">De menos de 8 CABALLOS FISCALES                   </v>
      </c>
      <c r="H2839" t="str">
        <f>T("ELÉCTRICO                                         ")</f>
        <v xml:space="preserve">ELÉCTRICO                                         </v>
      </c>
      <c r="I2839">
        <v>1</v>
      </c>
    </row>
    <row r="2840" spans="1:9">
      <c r="A2840" t="str">
        <f>T("2018")</f>
        <v>2018</v>
      </c>
      <c r="B2840" t="str">
        <f>T("JURIDICO                                          ")</f>
        <v xml:space="preserve">JURIDICO                                          </v>
      </c>
      <c r="C2840" t="str">
        <f>T("CENTRO              ")</f>
        <v xml:space="preserve">CENTRO              </v>
      </c>
      <c r="D2840" t="str">
        <f>T("SOL                 ")</f>
        <v xml:space="preserve">SOL                 </v>
      </c>
      <c r="E2840" t="str">
        <f>T("TU ")</f>
        <v xml:space="preserve">TU </v>
      </c>
      <c r="F2840" t="str">
        <f>T("TURISMOS       ")</f>
        <v xml:space="preserve">TURISMOS       </v>
      </c>
      <c r="G2840" t="str">
        <f>T("De 12 a 15,99 CABALLOS FISCALES                   ")</f>
        <v xml:space="preserve">De 12 a 15,99 CABALLOS FISCALES                   </v>
      </c>
      <c r="H2840" t="str">
        <f>T("ELÉCTRICO                                         ")</f>
        <v xml:space="preserve">ELÉCTRICO                                         </v>
      </c>
      <c r="I2840">
        <v>2</v>
      </c>
    </row>
    <row r="2841" spans="1:9">
      <c r="A2841" t="str">
        <f>T("2018")</f>
        <v>2018</v>
      </c>
      <c r="B2841" t="str">
        <f>T("JURIDICO                                          ")</f>
        <v xml:space="preserve">JURIDICO                                          </v>
      </c>
      <c r="C2841" t="str">
        <f>T("CENTRO              ")</f>
        <v xml:space="preserve">CENTRO              </v>
      </c>
      <c r="D2841" t="str">
        <f>T("SOL                 ")</f>
        <v xml:space="preserve">SOL                 </v>
      </c>
      <c r="E2841" t="str">
        <f>T("TU ")</f>
        <v xml:space="preserve">TU </v>
      </c>
      <c r="F2841" t="str">
        <f>T("TURISMOS       ")</f>
        <v xml:space="preserve">TURISMOS       </v>
      </c>
      <c r="G2841" t="str">
        <f>T("De 16 a 19,99 CABALLOS FISCALES                   ")</f>
        <v xml:space="preserve">De 16 a 19,99 CABALLOS FISCALES                   </v>
      </c>
      <c r="H2841" t="str">
        <f>T("ELÉCTRICO                                         ")</f>
        <v xml:space="preserve">ELÉCTRICO                                         </v>
      </c>
      <c r="I2841">
        <v>1</v>
      </c>
    </row>
    <row r="2842" spans="1:9">
      <c r="A2842" t="str">
        <f>T("2018")</f>
        <v>2018</v>
      </c>
      <c r="B2842" t="str">
        <f>T("FISICO                                            ")</f>
        <v xml:space="preserve">FISICO                                            </v>
      </c>
      <c r="C2842" t="str">
        <f>T("CENTRO              ")</f>
        <v xml:space="preserve">CENTRO              </v>
      </c>
      <c r="D2842" t="str">
        <f>T("PALACIO             ")</f>
        <v xml:space="preserve">PALACIO             </v>
      </c>
      <c r="E2842" t="str">
        <f>T("TU ")</f>
        <v xml:space="preserve">TU </v>
      </c>
      <c r="F2842" t="str">
        <f>T("TURISMOS       ")</f>
        <v xml:space="preserve">TURISMOS       </v>
      </c>
      <c r="G2842" t="str">
        <f>T("De menos de 8 CABALLOS FISCALES                   ")</f>
        <v xml:space="preserve">De menos de 8 CABALLOS FISCALES                   </v>
      </c>
      <c r="H2842" t="str">
        <f>T("GAS LICUADO DE PETROLEO                           ")</f>
        <v xml:space="preserve">GAS LICUADO DE PETROLEO                           </v>
      </c>
      <c r="I2842">
        <v>2</v>
      </c>
    </row>
    <row r="2843" spans="1:9">
      <c r="A2843" t="str">
        <f>T("2018")</f>
        <v>2018</v>
      </c>
      <c r="B2843" t="str">
        <f>T("FISICO                                            ")</f>
        <v xml:space="preserve">FISICO                                            </v>
      </c>
      <c r="C2843" t="str">
        <f>T("CENTRO              ")</f>
        <v xml:space="preserve">CENTRO              </v>
      </c>
      <c r="D2843" t="str">
        <f>T("PALACIO             ")</f>
        <v xml:space="preserve">PALACIO             </v>
      </c>
      <c r="E2843" t="str">
        <f>T("TU ")</f>
        <v xml:space="preserve">TU </v>
      </c>
      <c r="F2843" t="str">
        <f>T("TURISMOS       ")</f>
        <v xml:space="preserve">TURISMOS       </v>
      </c>
      <c r="G2843" t="str">
        <f>T("De 8 a 11,99 CABALLOS FISCALES                    ")</f>
        <v xml:space="preserve">De 8 a 11,99 CABALLOS FISCALES                    </v>
      </c>
      <c r="H2843" t="str">
        <f>T("GAS LICUADO DE PETROLEO                           ")</f>
        <v xml:space="preserve">GAS LICUADO DE PETROLEO                           </v>
      </c>
      <c r="I2843">
        <v>7</v>
      </c>
    </row>
    <row r="2844" spans="1:9">
      <c r="A2844" t="str">
        <f>T("2018")</f>
        <v>2018</v>
      </c>
      <c r="B2844" t="str">
        <f>T("FISICO                                            ")</f>
        <v xml:space="preserve">FISICO                                            </v>
      </c>
      <c r="C2844" t="str">
        <f>T("CENTRO              ")</f>
        <v xml:space="preserve">CENTRO              </v>
      </c>
      <c r="D2844" t="str">
        <f>T("PALACIO             ")</f>
        <v xml:space="preserve">PALACIO             </v>
      </c>
      <c r="E2844" t="str">
        <f>T("TU ")</f>
        <v xml:space="preserve">TU </v>
      </c>
      <c r="F2844" t="str">
        <f>T("TURISMOS       ")</f>
        <v xml:space="preserve">TURISMOS       </v>
      </c>
      <c r="G2844" t="str">
        <f>T("De 16 a 19,99 CABALLOS FISCALES                   ")</f>
        <v xml:space="preserve">De 16 a 19,99 CABALLOS FISCALES                   </v>
      </c>
      <c r="H2844" t="str">
        <f>T("GAS LICUADO DE PETROLEO                           ")</f>
        <v xml:space="preserve">GAS LICUADO DE PETROLEO                           </v>
      </c>
      <c r="I2844">
        <v>1</v>
      </c>
    </row>
    <row r="2845" spans="1:9">
      <c r="A2845" t="str">
        <f>T("2018")</f>
        <v>2018</v>
      </c>
      <c r="B2845" t="str">
        <f>T("FISICO                                            ")</f>
        <v xml:space="preserve">FISICO                                            </v>
      </c>
      <c r="C2845" t="str">
        <f>T("CENTRO              ")</f>
        <v xml:space="preserve">CENTRO              </v>
      </c>
      <c r="D2845" t="str">
        <f>T("PALACIO             ")</f>
        <v xml:space="preserve">PALACIO             </v>
      </c>
      <c r="E2845" t="str">
        <f>T("TU ")</f>
        <v xml:space="preserve">TU </v>
      </c>
      <c r="F2845" t="str">
        <f>T("TURISMOS       ")</f>
        <v xml:space="preserve">TURISMOS       </v>
      </c>
      <c r="G2845" t="str">
        <f>T("De 20 CABALLOS FISCALES en adelante               ")</f>
        <v xml:space="preserve">De 20 CABALLOS FISCALES en adelante               </v>
      </c>
      <c r="H2845" t="str">
        <f>T("GAS LICUADO DE PETROLEO                           ")</f>
        <v xml:space="preserve">GAS LICUADO DE PETROLEO                           </v>
      </c>
      <c r="I2845">
        <v>1</v>
      </c>
    </row>
    <row r="2846" spans="1:9">
      <c r="A2846" t="str">
        <f>T("2018")</f>
        <v>2018</v>
      </c>
      <c r="B2846" t="str">
        <f>T("FISICO                                            ")</f>
        <v xml:space="preserve">FISICO                                            </v>
      </c>
      <c r="C2846" t="str">
        <f>T("CENTRO              ")</f>
        <v xml:space="preserve">CENTRO              </v>
      </c>
      <c r="D2846" t="str">
        <f>T("EMBAJADORES         ")</f>
        <v xml:space="preserve">EMBAJADORES         </v>
      </c>
      <c r="E2846" t="str">
        <f>T("TU ")</f>
        <v xml:space="preserve">TU </v>
      </c>
      <c r="F2846" t="str">
        <f>T("TURISMOS       ")</f>
        <v xml:space="preserve">TURISMOS       </v>
      </c>
      <c r="G2846" t="str">
        <f>T("De 8 a 11,99 CABALLOS FISCALES                    ")</f>
        <v xml:space="preserve">De 8 a 11,99 CABALLOS FISCALES                    </v>
      </c>
      <c r="H2846" t="str">
        <f>T("GAS LICUADO DE PETROLEO                           ")</f>
        <v xml:space="preserve">GAS LICUADO DE PETROLEO                           </v>
      </c>
      <c r="I2846">
        <v>15</v>
      </c>
    </row>
    <row r="2847" spans="1:9">
      <c r="A2847" t="str">
        <f>T("2018")</f>
        <v>2018</v>
      </c>
      <c r="B2847" t="str">
        <f>T("FISICO                                            ")</f>
        <v xml:space="preserve">FISICO                                            </v>
      </c>
      <c r="C2847" t="str">
        <f>T("CENTRO              ")</f>
        <v xml:space="preserve">CENTRO              </v>
      </c>
      <c r="D2847" t="str">
        <f>T("EMBAJADORES         ")</f>
        <v xml:space="preserve">EMBAJADORES         </v>
      </c>
      <c r="E2847" t="str">
        <f>T("TU ")</f>
        <v xml:space="preserve">TU </v>
      </c>
      <c r="F2847" t="str">
        <f>T("TURISMOS       ")</f>
        <v xml:space="preserve">TURISMOS       </v>
      </c>
      <c r="G2847" t="str">
        <f>T("De 12 a 15,99 CABALLOS FISCALES                   ")</f>
        <v xml:space="preserve">De 12 a 15,99 CABALLOS FISCALES                   </v>
      </c>
      <c r="H2847" t="str">
        <f>T("GAS LICUADO DE PETROLEO                           ")</f>
        <v xml:space="preserve">GAS LICUADO DE PETROLEO                           </v>
      </c>
      <c r="I2847">
        <v>5</v>
      </c>
    </row>
    <row r="2848" spans="1:9">
      <c r="A2848" t="str">
        <f>T("2018")</f>
        <v>2018</v>
      </c>
      <c r="B2848" t="str">
        <f>T("FISICO                                            ")</f>
        <v xml:space="preserve">FISICO                                            </v>
      </c>
      <c r="C2848" t="str">
        <f>T("CENTRO              ")</f>
        <v xml:space="preserve">CENTRO              </v>
      </c>
      <c r="D2848" t="str">
        <f>T("EMBAJADORES         ")</f>
        <v xml:space="preserve">EMBAJADORES         </v>
      </c>
      <c r="E2848" t="str">
        <f>T("TU ")</f>
        <v xml:space="preserve">TU </v>
      </c>
      <c r="F2848" t="str">
        <f>T("TURISMOS       ")</f>
        <v xml:space="preserve">TURISMOS       </v>
      </c>
      <c r="G2848" t="str">
        <f>T("De 20 CABALLOS FISCALES en adelante               ")</f>
        <v xml:space="preserve">De 20 CABALLOS FISCALES en adelante               </v>
      </c>
      <c r="H2848" t="str">
        <f>T("GAS LICUADO DE PETROLEO                           ")</f>
        <v xml:space="preserve">GAS LICUADO DE PETROLEO                           </v>
      </c>
      <c r="I2848">
        <v>1</v>
      </c>
    </row>
    <row r="2849" spans="1:9">
      <c r="A2849" t="str">
        <f>T("2018")</f>
        <v>2018</v>
      </c>
      <c r="B2849" t="str">
        <f>T("FISICO                                            ")</f>
        <v xml:space="preserve">FISICO                                            </v>
      </c>
      <c r="C2849" t="str">
        <f>T("CENTRO              ")</f>
        <v xml:space="preserve">CENTRO              </v>
      </c>
      <c r="D2849" t="str">
        <f>T("CORTES              ")</f>
        <v xml:space="preserve">CORTES              </v>
      </c>
      <c r="E2849" t="str">
        <f>T("TU ")</f>
        <v xml:space="preserve">TU </v>
      </c>
      <c r="F2849" t="str">
        <f>T("TURISMOS       ")</f>
        <v xml:space="preserve">TURISMOS       </v>
      </c>
      <c r="G2849" t="str">
        <f>T("De menos de 8 CABALLOS FISCALES                   ")</f>
        <v xml:space="preserve">De menos de 8 CABALLOS FISCALES                   </v>
      </c>
      <c r="H2849" t="str">
        <f>T("GAS LICUADO DE PETROLEO                           ")</f>
        <v xml:space="preserve">GAS LICUADO DE PETROLEO                           </v>
      </c>
      <c r="I2849">
        <v>1</v>
      </c>
    </row>
    <row r="2850" spans="1:9">
      <c r="A2850" t="str">
        <f>T("2018")</f>
        <v>2018</v>
      </c>
      <c r="B2850" t="str">
        <f>T("FISICO                                            ")</f>
        <v xml:space="preserve">FISICO                                            </v>
      </c>
      <c r="C2850" t="str">
        <f>T("CENTRO              ")</f>
        <v xml:space="preserve">CENTRO              </v>
      </c>
      <c r="D2850" t="str">
        <f>T("CORTES              ")</f>
        <v xml:space="preserve">CORTES              </v>
      </c>
      <c r="E2850" t="str">
        <f>T("TU ")</f>
        <v xml:space="preserve">TU </v>
      </c>
      <c r="F2850" t="str">
        <f>T("TURISMOS       ")</f>
        <v xml:space="preserve">TURISMOS       </v>
      </c>
      <c r="G2850" t="str">
        <f>T("De 8 a 11,99 CABALLOS FISCALES                    ")</f>
        <v xml:space="preserve">De 8 a 11,99 CABALLOS FISCALES                    </v>
      </c>
      <c r="H2850" t="str">
        <f>T("GAS LICUADO DE PETROLEO                           ")</f>
        <v xml:space="preserve">GAS LICUADO DE PETROLEO                           </v>
      </c>
      <c r="I2850">
        <v>3</v>
      </c>
    </row>
    <row r="2851" spans="1:9">
      <c r="A2851" t="str">
        <f>T("2018")</f>
        <v>2018</v>
      </c>
      <c r="B2851" t="str">
        <f>T("FISICO                                            ")</f>
        <v xml:space="preserve">FISICO                                            </v>
      </c>
      <c r="C2851" t="str">
        <f>T("CENTRO              ")</f>
        <v xml:space="preserve">CENTRO              </v>
      </c>
      <c r="D2851" t="str">
        <f>T("CORTES              ")</f>
        <v xml:space="preserve">CORTES              </v>
      </c>
      <c r="E2851" t="str">
        <f>T("TU ")</f>
        <v xml:space="preserve">TU </v>
      </c>
      <c r="F2851" t="str">
        <f>T("TURISMOS       ")</f>
        <v xml:space="preserve">TURISMOS       </v>
      </c>
      <c r="G2851" t="str">
        <f>T("De 20 CABALLOS FISCALES en adelante               ")</f>
        <v xml:space="preserve">De 20 CABALLOS FISCALES en adelante               </v>
      </c>
      <c r="H2851" t="str">
        <f>T("GAS LICUADO DE PETROLEO                           ")</f>
        <v xml:space="preserve">GAS LICUADO DE PETROLEO                           </v>
      </c>
      <c r="I2851">
        <v>1</v>
      </c>
    </row>
    <row r="2852" spans="1:9">
      <c r="A2852" t="str">
        <f>T("2018")</f>
        <v>2018</v>
      </c>
      <c r="B2852" t="str">
        <f>T("FISICO                                            ")</f>
        <v xml:space="preserve">FISICO                                            </v>
      </c>
      <c r="C2852" t="str">
        <f>T("CENTRO              ")</f>
        <v xml:space="preserve">CENTRO              </v>
      </c>
      <c r="D2852" t="str">
        <f>T("JUSTICIA            ")</f>
        <v xml:space="preserve">JUSTICIA            </v>
      </c>
      <c r="E2852" t="str">
        <f>T("TU ")</f>
        <v xml:space="preserve">TU </v>
      </c>
      <c r="F2852" t="str">
        <f>T("TURISMOS       ")</f>
        <v xml:space="preserve">TURISMOS       </v>
      </c>
      <c r="G2852" t="str">
        <f>T("De 8 a 11,99 CABALLOS FISCALES                    ")</f>
        <v xml:space="preserve">De 8 a 11,99 CABALLOS FISCALES                    </v>
      </c>
      <c r="H2852" t="str">
        <f>T("GAS LICUADO DE PETROLEO                           ")</f>
        <v xml:space="preserve">GAS LICUADO DE PETROLEO                           </v>
      </c>
      <c r="I2852">
        <v>3</v>
      </c>
    </row>
    <row r="2853" spans="1:9">
      <c r="A2853" t="str">
        <f>T("2018")</f>
        <v>2018</v>
      </c>
      <c r="B2853" t="str">
        <f>T("FISICO                                            ")</f>
        <v xml:space="preserve">FISICO                                            </v>
      </c>
      <c r="C2853" t="str">
        <f>T("CENTRO              ")</f>
        <v xml:space="preserve">CENTRO              </v>
      </c>
      <c r="D2853" t="str">
        <f>T("JUSTICIA            ")</f>
        <v xml:space="preserve">JUSTICIA            </v>
      </c>
      <c r="E2853" t="str">
        <f>T("TU ")</f>
        <v xml:space="preserve">TU </v>
      </c>
      <c r="F2853" t="str">
        <f>T("TURISMOS       ")</f>
        <v xml:space="preserve">TURISMOS       </v>
      </c>
      <c r="G2853" t="str">
        <f>T("De 16 a 19,99 CABALLOS FISCALES                   ")</f>
        <v xml:space="preserve">De 16 a 19,99 CABALLOS FISCALES                   </v>
      </c>
      <c r="H2853" t="str">
        <f>T("GAS LICUADO DE PETROLEO                           ")</f>
        <v xml:space="preserve">GAS LICUADO DE PETROLEO                           </v>
      </c>
      <c r="I2853">
        <v>1</v>
      </c>
    </row>
    <row r="2854" spans="1:9">
      <c r="A2854" t="str">
        <f>T("2018")</f>
        <v>2018</v>
      </c>
      <c r="B2854" t="str">
        <f>T("FISICO                                            ")</f>
        <v xml:space="preserve">FISICO                                            </v>
      </c>
      <c r="C2854" t="str">
        <f>T("CENTRO              ")</f>
        <v xml:space="preserve">CENTRO              </v>
      </c>
      <c r="D2854" t="str">
        <f>T("UNIVERSIDAD         ")</f>
        <v xml:space="preserve">UNIVERSIDAD         </v>
      </c>
      <c r="E2854" t="str">
        <f>T("TU ")</f>
        <v xml:space="preserve">TU </v>
      </c>
      <c r="F2854" t="str">
        <f>T("TURISMOS       ")</f>
        <v xml:space="preserve">TURISMOS       </v>
      </c>
      <c r="G2854" t="str">
        <f>T("De menos de 8 CABALLOS FISCALES                   ")</f>
        <v xml:space="preserve">De menos de 8 CABALLOS FISCALES                   </v>
      </c>
      <c r="H2854" t="str">
        <f>T("GAS LICUADO DE PETROLEO                           ")</f>
        <v xml:space="preserve">GAS LICUADO DE PETROLEO                           </v>
      </c>
      <c r="I2854">
        <v>1</v>
      </c>
    </row>
    <row r="2855" spans="1:9">
      <c r="A2855" t="str">
        <f>T("2018")</f>
        <v>2018</v>
      </c>
      <c r="B2855" t="str">
        <f>T("FISICO                                            ")</f>
        <v xml:space="preserve">FISICO                                            </v>
      </c>
      <c r="C2855" t="str">
        <f>T("CENTRO              ")</f>
        <v xml:space="preserve">CENTRO              </v>
      </c>
      <c r="D2855" t="str">
        <f>T("UNIVERSIDAD         ")</f>
        <v xml:space="preserve">UNIVERSIDAD         </v>
      </c>
      <c r="E2855" t="str">
        <f>T("TU ")</f>
        <v xml:space="preserve">TU </v>
      </c>
      <c r="F2855" t="str">
        <f>T("TURISMOS       ")</f>
        <v xml:space="preserve">TURISMOS       </v>
      </c>
      <c r="G2855" t="str">
        <f>T("De 8 a 11,99 CABALLOS FISCALES                    ")</f>
        <v xml:space="preserve">De 8 a 11,99 CABALLOS FISCALES                    </v>
      </c>
      <c r="H2855" t="str">
        <f>T("GAS LICUADO DE PETROLEO                           ")</f>
        <v xml:space="preserve">GAS LICUADO DE PETROLEO                           </v>
      </c>
      <c r="I2855">
        <v>5</v>
      </c>
    </row>
    <row r="2856" spans="1:9">
      <c r="A2856" t="str">
        <f>T("2018")</f>
        <v>2018</v>
      </c>
      <c r="B2856" t="str">
        <f>T("FISICO                                            ")</f>
        <v xml:space="preserve">FISICO                                            </v>
      </c>
      <c r="C2856" t="str">
        <f>T("CENTRO              ")</f>
        <v xml:space="preserve">CENTRO              </v>
      </c>
      <c r="D2856" t="str">
        <f>T("SOL                 ")</f>
        <v xml:space="preserve">SOL                 </v>
      </c>
      <c r="E2856" t="str">
        <f>T("TU ")</f>
        <v xml:space="preserve">TU </v>
      </c>
      <c r="F2856" t="str">
        <f>T("TURISMOS       ")</f>
        <v xml:space="preserve">TURISMOS       </v>
      </c>
      <c r="G2856" t="str">
        <f>T("De 8 a 11,99 CABALLOS FISCALES                    ")</f>
        <v xml:space="preserve">De 8 a 11,99 CABALLOS FISCALES                    </v>
      </c>
      <c r="H2856" t="str">
        <f>T("GAS LICUADO DE PETROLEO                           ")</f>
        <v xml:space="preserve">GAS LICUADO DE PETROLEO                           </v>
      </c>
      <c r="I2856">
        <v>3</v>
      </c>
    </row>
    <row r="2857" spans="1:9">
      <c r="A2857" t="str">
        <f>T("2018")</f>
        <v>2018</v>
      </c>
      <c r="B2857" t="str">
        <f>T("JURIDICO                                          ")</f>
        <v xml:space="preserve">JURIDICO                                          </v>
      </c>
      <c r="C2857" t="str">
        <f>T("CENTRO              ")</f>
        <v xml:space="preserve">CENTRO              </v>
      </c>
      <c r="D2857" t="str">
        <f>T("PALACIO             ")</f>
        <v xml:space="preserve">PALACIO             </v>
      </c>
      <c r="E2857" t="str">
        <f>T("TU ")</f>
        <v xml:space="preserve">TU </v>
      </c>
      <c r="F2857" t="str">
        <f>T("TURISMOS       ")</f>
        <v xml:space="preserve">TURISMOS       </v>
      </c>
      <c r="G2857" t="str">
        <f>T("De 8 a 11,99 CABALLOS FISCALES                    ")</f>
        <v xml:space="preserve">De 8 a 11,99 CABALLOS FISCALES                    </v>
      </c>
      <c r="H2857" t="str">
        <f>T("GAS LICUADO DE PETROLEO                           ")</f>
        <v xml:space="preserve">GAS LICUADO DE PETROLEO                           </v>
      </c>
      <c r="I2857">
        <v>1</v>
      </c>
    </row>
    <row r="2858" spans="1:9">
      <c r="A2858" t="str">
        <f>T("2018")</f>
        <v>2018</v>
      </c>
      <c r="B2858" t="str">
        <f>T("JURIDICO                                          ")</f>
        <v xml:space="preserve">JURIDICO                                          </v>
      </c>
      <c r="C2858" t="str">
        <f>T("CENTRO              ")</f>
        <v xml:space="preserve">CENTRO              </v>
      </c>
      <c r="D2858" t="str">
        <f>T("JUSTICIA            ")</f>
        <v xml:space="preserve">JUSTICIA            </v>
      </c>
      <c r="E2858" t="str">
        <f>T("TU ")</f>
        <v xml:space="preserve">TU </v>
      </c>
      <c r="F2858" t="str">
        <f>T("TURISMOS       ")</f>
        <v xml:space="preserve">TURISMOS       </v>
      </c>
      <c r="G2858" t="str">
        <f>T("De 20 CABALLOS FISCALES en adelante               ")</f>
        <v xml:space="preserve">De 20 CABALLOS FISCALES en adelante               </v>
      </c>
      <c r="H2858" t="str">
        <f>T("GAS LICUADO DE PETROLEO                           ")</f>
        <v xml:space="preserve">GAS LICUADO DE PETROLEO                           </v>
      </c>
      <c r="I2858">
        <v>1</v>
      </c>
    </row>
    <row r="2859" spans="1:9">
      <c r="A2859" t="str">
        <f>T("2018")</f>
        <v>2018</v>
      </c>
      <c r="B2859" t="str">
        <f>T("JURIDICO                                          ")</f>
        <v xml:space="preserve">JURIDICO                                          </v>
      </c>
      <c r="C2859" t="str">
        <f>T("CENTRO              ")</f>
        <v xml:space="preserve">CENTRO              </v>
      </c>
      <c r="D2859" t="str">
        <f>T("UNIVERSIDAD         ")</f>
        <v xml:space="preserve">UNIVERSIDAD         </v>
      </c>
      <c r="E2859" t="str">
        <f>T("TU ")</f>
        <v xml:space="preserve">TU </v>
      </c>
      <c r="F2859" t="str">
        <f>T("TURISMOS       ")</f>
        <v xml:space="preserve">TURISMOS       </v>
      </c>
      <c r="G2859" t="str">
        <f>T("De 8 a 11,99 CABALLOS FISCALES                    ")</f>
        <v xml:space="preserve">De 8 a 11,99 CABALLOS FISCALES                    </v>
      </c>
      <c r="H2859" t="str">
        <f>T("GAS LICUADO DE PETROLEO                           ")</f>
        <v xml:space="preserve">GAS LICUADO DE PETROLEO                           </v>
      </c>
      <c r="I2859">
        <v>1</v>
      </c>
    </row>
    <row r="2860" spans="1:9">
      <c r="A2860" t="str">
        <f>T("2018")</f>
        <v>2018</v>
      </c>
      <c r="B2860" t="str">
        <f>T("FISICO                                            ")</f>
        <v xml:space="preserve">FISICO                                            </v>
      </c>
      <c r="C2860" t="str">
        <f>T("CENTRO              ")</f>
        <v xml:space="preserve">CENTRO              </v>
      </c>
      <c r="D2860" t="str">
        <f>T("PALACIO             ")</f>
        <v xml:space="preserve">PALACIO             </v>
      </c>
      <c r="E2860" t="str">
        <f>T("TU ")</f>
        <v xml:space="preserve">TU </v>
      </c>
      <c r="F2860" t="str">
        <f>T("TURISMOS       ")</f>
        <v xml:space="preserve">TURISMOS       </v>
      </c>
      <c r="G2860" t="str">
        <f>T("De 8 a 11,99 CABALLOS FISCALES                    ")</f>
        <v xml:space="preserve">De 8 a 11,99 CABALLOS FISCALES                    </v>
      </c>
      <c r="H2860" t="str">
        <f>T("GAS NATURAL COMPRIMIDO                            ")</f>
        <v xml:space="preserve">GAS NATURAL COMPRIMIDO                            </v>
      </c>
      <c r="I2860">
        <v>4</v>
      </c>
    </row>
    <row r="2861" spans="1:9">
      <c r="A2861" t="str">
        <f>T("2018")</f>
        <v>2018</v>
      </c>
      <c r="B2861" t="str">
        <f>T("JURIDICO                                          ")</f>
        <v xml:space="preserve">JURIDICO                                          </v>
      </c>
      <c r="C2861" t="str">
        <f>T("CENTRO              ")</f>
        <v xml:space="preserve">CENTRO              </v>
      </c>
      <c r="D2861" t="str">
        <f>T("EMBAJADORES         ")</f>
        <v xml:space="preserve">EMBAJADORES         </v>
      </c>
      <c r="E2861" t="str">
        <f>T("TU ")</f>
        <v xml:space="preserve">TU </v>
      </c>
      <c r="F2861" t="str">
        <f>T("TURISMOS       ")</f>
        <v xml:space="preserve">TURISMOS       </v>
      </c>
      <c r="G2861" t="str">
        <f>T("De 8 a 11,99 CABALLOS FISCALES                    ")</f>
        <v xml:space="preserve">De 8 a 11,99 CABALLOS FISCALES                    </v>
      </c>
      <c r="H2861" t="str">
        <f>T("GAS NATURAL COMPRIMIDO                            ")</f>
        <v xml:space="preserve">GAS NATURAL COMPRIMIDO                            </v>
      </c>
      <c r="I2861">
        <v>1</v>
      </c>
    </row>
    <row r="2862" spans="1:9">
      <c r="A2862" t="str">
        <f>T("2018")</f>
        <v>2018</v>
      </c>
      <c r="B2862" t="str">
        <f>T("FISICO                                            ")</f>
        <v xml:space="preserve">FISICO                                            </v>
      </c>
      <c r="C2862" t="str">
        <f>T("CENTRO              ")</f>
        <v xml:space="preserve">CENTRO              </v>
      </c>
      <c r="D2862" t="str">
        <f>T("SOL                 ")</f>
        <v xml:space="preserve">SOL                 </v>
      </c>
      <c r="E2862" t="str">
        <f>T("TU ")</f>
        <v xml:space="preserve">TU </v>
      </c>
      <c r="F2862" t="str">
        <f>T("TURISMOS       ")</f>
        <v xml:space="preserve">TURISMOS       </v>
      </c>
      <c r="G2862" t="str">
        <f>T("De 20 CABALLOS FISCALES en adelante               ")</f>
        <v xml:space="preserve">De 20 CABALLOS FISCALES en adelante               </v>
      </c>
      <c r="H2862" t="str">
        <f>T("GAS NATURAL LICUADO                               ")</f>
        <v xml:space="preserve">GAS NATURAL LICUADO                               </v>
      </c>
      <c r="I2862">
        <v>1</v>
      </c>
    </row>
    <row r="2863" spans="1:9">
      <c r="A2863" t="str">
        <f>T("2018")</f>
        <v>2018</v>
      </c>
      <c r="B2863" t="str">
        <f>T("Entidad sin personalidad jurídica (art. 35.4 LGT) ")</f>
        <v xml:space="preserve">Entidad sin personalidad jurídica (art. 35.4 LGT) </v>
      </c>
      <c r="C2863" t="str">
        <f>T("CENTRO              ")</f>
        <v xml:space="preserve">CENTRO              </v>
      </c>
      <c r="D2863" t="str">
        <f>T("PALACIO             ")</f>
        <v xml:space="preserve">PALACIO             </v>
      </c>
      <c r="E2863" t="str">
        <f>T("TU ")</f>
        <v xml:space="preserve">TU </v>
      </c>
      <c r="F2863" t="str">
        <f>T("TURISMOS       ")</f>
        <v xml:space="preserve">TURISMOS       </v>
      </c>
      <c r="G2863" t="str">
        <f>T("De menos de 8 CABALLOS FISCALES                   ")</f>
        <v xml:space="preserve">De menos de 8 CABALLOS FISCALES                   </v>
      </c>
      <c r="H2863" t="str">
        <f>T("GASOLINA                                          ")</f>
        <v xml:space="preserve">GASOLINA                                          </v>
      </c>
      <c r="I2863">
        <v>8</v>
      </c>
    </row>
    <row r="2864" spans="1:9">
      <c r="A2864" t="str">
        <f>T("2018")</f>
        <v>2018</v>
      </c>
      <c r="B2864" t="str">
        <f>T("Entidad sin personalidad jurídica (art. 35.4 LGT) ")</f>
        <v xml:space="preserve">Entidad sin personalidad jurídica (art. 35.4 LGT) </v>
      </c>
      <c r="C2864" t="str">
        <f>T("CENTRO              ")</f>
        <v xml:space="preserve">CENTRO              </v>
      </c>
      <c r="D2864" t="str">
        <f>T("PALACIO             ")</f>
        <v xml:space="preserve">PALACIO             </v>
      </c>
      <c r="E2864" t="str">
        <f>T("TU ")</f>
        <v xml:space="preserve">TU </v>
      </c>
      <c r="F2864" t="str">
        <f>T("TURISMOS       ")</f>
        <v xml:space="preserve">TURISMOS       </v>
      </c>
      <c r="G2864" t="str">
        <f>T("De 8 a 11,99 CABALLOS FISCALES                    ")</f>
        <v xml:space="preserve">De 8 a 11,99 CABALLOS FISCALES                    </v>
      </c>
      <c r="H2864" t="str">
        <f>T("GASOLINA                                          ")</f>
        <v xml:space="preserve">GASOLINA                                          </v>
      </c>
      <c r="I2864">
        <v>43</v>
      </c>
    </row>
    <row r="2865" spans="1:9">
      <c r="A2865" t="str">
        <f>T("2018")</f>
        <v>2018</v>
      </c>
      <c r="B2865" t="str">
        <f>T("Entidad sin personalidad jurídica (art. 35.4 LGT) ")</f>
        <v xml:space="preserve">Entidad sin personalidad jurídica (art. 35.4 LGT) </v>
      </c>
      <c r="C2865" t="str">
        <f>T("CENTRO              ")</f>
        <v xml:space="preserve">CENTRO              </v>
      </c>
      <c r="D2865" t="str">
        <f>T("PALACIO             ")</f>
        <v xml:space="preserve">PALACIO             </v>
      </c>
      <c r="E2865" t="str">
        <f>T("TU ")</f>
        <v xml:space="preserve">TU </v>
      </c>
      <c r="F2865" t="str">
        <f>T("TURISMOS       ")</f>
        <v xml:space="preserve">TURISMOS       </v>
      </c>
      <c r="G2865" t="str">
        <f>T("De 12 a 15,99 CABALLOS FISCALES                   ")</f>
        <v xml:space="preserve">De 12 a 15,99 CABALLOS FISCALES                   </v>
      </c>
      <c r="H2865" t="str">
        <f>T("GASOLINA                                          ")</f>
        <v xml:space="preserve">GASOLINA                                          </v>
      </c>
      <c r="I2865">
        <v>24</v>
      </c>
    </row>
    <row r="2866" spans="1:9">
      <c r="A2866" t="str">
        <f>T("2018")</f>
        <v>2018</v>
      </c>
      <c r="B2866" t="str">
        <f>T("Entidad sin personalidad jurídica (art. 35.4 LGT) ")</f>
        <v xml:space="preserve">Entidad sin personalidad jurídica (art. 35.4 LGT) </v>
      </c>
      <c r="C2866" t="str">
        <f>T("CENTRO              ")</f>
        <v xml:space="preserve">CENTRO              </v>
      </c>
      <c r="D2866" t="str">
        <f>T("PALACIO             ")</f>
        <v xml:space="preserve">PALACIO             </v>
      </c>
      <c r="E2866" t="str">
        <f>T("TU ")</f>
        <v xml:space="preserve">TU </v>
      </c>
      <c r="F2866" t="str">
        <f>T("TURISMOS       ")</f>
        <v xml:space="preserve">TURISMOS       </v>
      </c>
      <c r="G2866" t="str">
        <f>T("De 16 a 19,99 CABALLOS FISCALES                   ")</f>
        <v xml:space="preserve">De 16 a 19,99 CABALLOS FISCALES                   </v>
      </c>
      <c r="H2866" t="str">
        <f>T("GASOLINA                                          ")</f>
        <v xml:space="preserve">GASOLINA                                          </v>
      </c>
      <c r="I2866">
        <v>2</v>
      </c>
    </row>
    <row r="2867" spans="1:9">
      <c r="A2867" t="str">
        <f>T("2018")</f>
        <v>2018</v>
      </c>
      <c r="B2867" t="str">
        <f>T("Entidad sin personalidad jurídica (art. 35.4 LGT) ")</f>
        <v xml:space="preserve">Entidad sin personalidad jurídica (art. 35.4 LGT) </v>
      </c>
      <c r="C2867" t="str">
        <f>T("CENTRO              ")</f>
        <v xml:space="preserve">CENTRO              </v>
      </c>
      <c r="D2867" t="str">
        <f>T("PALACIO             ")</f>
        <v xml:space="preserve">PALACIO             </v>
      </c>
      <c r="E2867" t="str">
        <f>T("TU ")</f>
        <v xml:space="preserve">TU </v>
      </c>
      <c r="F2867" t="str">
        <f>T("TURISMOS       ")</f>
        <v xml:space="preserve">TURISMOS       </v>
      </c>
      <c r="G2867" t="str">
        <f>T("De 20 CABALLOS FISCALES en adelante               ")</f>
        <v xml:space="preserve">De 20 CABALLOS FISCALES en adelante               </v>
      </c>
      <c r="H2867" t="str">
        <f>T("GASOLINA                                          ")</f>
        <v xml:space="preserve">GASOLINA                                          </v>
      </c>
      <c r="I2867">
        <v>3</v>
      </c>
    </row>
    <row r="2868" spans="1:9">
      <c r="A2868" t="str">
        <f>T("2018")</f>
        <v>2018</v>
      </c>
      <c r="B2868" t="str">
        <f>T("Entidad sin personalidad jurídica (art. 35.4 LGT) ")</f>
        <v xml:space="preserve">Entidad sin personalidad jurídica (art. 35.4 LGT) </v>
      </c>
      <c r="C2868" t="str">
        <f>T("CENTRO              ")</f>
        <v xml:space="preserve">CENTRO              </v>
      </c>
      <c r="D2868" t="str">
        <f>T("EMBAJADORES         ")</f>
        <v xml:space="preserve">EMBAJADORES         </v>
      </c>
      <c r="E2868" t="str">
        <f>T("TU ")</f>
        <v xml:space="preserve">TU </v>
      </c>
      <c r="F2868" t="str">
        <f>T("TURISMOS       ")</f>
        <v xml:space="preserve">TURISMOS       </v>
      </c>
      <c r="G2868" t="str">
        <f>T("De menos de 8 CABALLOS FISCALES                   ")</f>
        <v xml:space="preserve">De menos de 8 CABALLOS FISCALES                   </v>
      </c>
      <c r="H2868" t="str">
        <f>T("GASOLINA                                          ")</f>
        <v xml:space="preserve">GASOLINA                                          </v>
      </c>
      <c r="I2868">
        <v>11</v>
      </c>
    </row>
    <row r="2869" spans="1:9">
      <c r="A2869" t="str">
        <f>T("2018")</f>
        <v>2018</v>
      </c>
      <c r="B2869" t="str">
        <f>T("Entidad sin personalidad jurídica (art. 35.4 LGT) ")</f>
        <v xml:space="preserve">Entidad sin personalidad jurídica (art. 35.4 LGT) </v>
      </c>
      <c r="C2869" t="str">
        <f>T("CENTRO              ")</f>
        <v xml:space="preserve">CENTRO              </v>
      </c>
      <c r="D2869" t="str">
        <f>T("EMBAJADORES         ")</f>
        <v xml:space="preserve">EMBAJADORES         </v>
      </c>
      <c r="E2869" t="str">
        <f>T("TU ")</f>
        <v xml:space="preserve">TU </v>
      </c>
      <c r="F2869" t="str">
        <f>T("TURISMOS       ")</f>
        <v xml:space="preserve">TURISMOS       </v>
      </c>
      <c r="G2869" t="str">
        <f>T("De 8 a 11,99 CABALLOS FISCALES                    ")</f>
        <v xml:space="preserve">De 8 a 11,99 CABALLOS FISCALES                    </v>
      </c>
      <c r="H2869" t="str">
        <f>T("GASOLINA                                          ")</f>
        <v xml:space="preserve">GASOLINA                                          </v>
      </c>
      <c r="I2869">
        <v>84</v>
      </c>
    </row>
    <row r="2870" spans="1:9">
      <c r="A2870" t="str">
        <f>T("2018")</f>
        <v>2018</v>
      </c>
      <c r="B2870" t="str">
        <f>T("Entidad sin personalidad jurídica (art. 35.4 LGT) ")</f>
        <v xml:space="preserve">Entidad sin personalidad jurídica (art. 35.4 LGT) </v>
      </c>
      <c r="C2870" t="str">
        <f>T("CENTRO              ")</f>
        <v xml:space="preserve">CENTRO              </v>
      </c>
      <c r="D2870" t="str">
        <f>T("EMBAJADORES         ")</f>
        <v xml:space="preserve">EMBAJADORES         </v>
      </c>
      <c r="E2870" t="str">
        <f>T("TU ")</f>
        <v xml:space="preserve">TU </v>
      </c>
      <c r="F2870" t="str">
        <f>T("TURISMOS       ")</f>
        <v xml:space="preserve">TURISMOS       </v>
      </c>
      <c r="G2870" t="str">
        <f>T("De 12 a 15,99 CABALLOS FISCALES                   ")</f>
        <v xml:space="preserve">De 12 a 15,99 CABALLOS FISCALES                   </v>
      </c>
      <c r="H2870" t="str">
        <f>T("GASOLINA                                          ")</f>
        <v xml:space="preserve">GASOLINA                                          </v>
      </c>
      <c r="I2870">
        <v>19</v>
      </c>
    </row>
    <row r="2871" spans="1:9">
      <c r="A2871" t="str">
        <f>T("2018")</f>
        <v>2018</v>
      </c>
      <c r="B2871" t="str">
        <f>T("Entidad sin personalidad jurídica (art. 35.4 LGT) ")</f>
        <v xml:space="preserve">Entidad sin personalidad jurídica (art. 35.4 LGT) </v>
      </c>
      <c r="C2871" t="str">
        <f>T("CENTRO              ")</f>
        <v xml:space="preserve">CENTRO              </v>
      </c>
      <c r="D2871" t="str">
        <f>T("EMBAJADORES         ")</f>
        <v xml:space="preserve">EMBAJADORES         </v>
      </c>
      <c r="E2871" t="str">
        <f>T("TU ")</f>
        <v xml:space="preserve">TU </v>
      </c>
      <c r="F2871" t="str">
        <f>T("TURISMOS       ")</f>
        <v xml:space="preserve">TURISMOS       </v>
      </c>
      <c r="G2871" t="str">
        <f>T("De 16 a 19,99 CABALLOS FISCALES                   ")</f>
        <v xml:space="preserve">De 16 a 19,99 CABALLOS FISCALES                   </v>
      </c>
      <c r="H2871" t="str">
        <f>T("GASOLINA                                          ")</f>
        <v xml:space="preserve">GASOLINA                                          </v>
      </c>
      <c r="I2871">
        <v>3</v>
      </c>
    </row>
    <row r="2872" spans="1:9">
      <c r="A2872" t="str">
        <f>T("2018")</f>
        <v>2018</v>
      </c>
      <c r="B2872" t="str">
        <f>T("Entidad sin personalidad jurídica (art. 35.4 LGT) ")</f>
        <v xml:space="preserve">Entidad sin personalidad jurídica (art. 35.4 LGT) </v>
      </c>
      <c r="C2872" t="str">
        <f>T("CENTRO              ")</f>
        <v xml:space="preserve">CENTRO              </v>
      </c>
      <c r="D2872" t="str">
        <f>T("CORTES              ")</f>
        <v xml:space="preserve">CORTES              </v>
      </c>
      <c r="E2872" t="str">
        <f>T("TU ")</f>
        <v xml:space="preserve">TU </v>
      </c>
      <c r="F2872" t="str">
        <f>T("TURISMOS       ")</f>
        <v xml:space="preserve">TURISMOS       </v>
      </c>
      <c r="G2872" t="str">
        <f>T("De menos de 8 CABALLOS FISCALES                   ")</f>
        <v xml:space="preserve">De menos de 8 CABALLOS FISCALES                   </v>
      </c>
      <c r="H2872" t="str">
        <f>T("GASOLINA                                          ")</f>
        <v xml:space="preserve">GASOLINA                                          </v>
      </c>
      <c r="I2872">
        <v>2</v>
      </c>
    </row>
    <row r="2873" spans="1:9">
      <c r="A2873" t="str">
        <f>T("2018")</f>
        <v>2018</v>
      </c>
      <c r="B2873" t="str">
        <f>T("Entidad sin personalidad jurídica (art. 35.4 LGT) ")</f>
        <v xml:space="preserve">Entidad sin personalidad jurídica (art. 35.4 LGT) </v>
      </c>
      <c r="C2873" t="str">
        <f>T("CENTRO              ")</f>
        <v xml:space="preserve">CENTRO              </v>
      </c>
      <c r="D2873" t="str">
        <f>T("CORTES              ")</f>
        <v xml:space="preserve">CORTES              </v>
      </c>
      <c r="E2873" t="str">
        <f>T("TU ")</f>
        <v xml:space="preserve">TU </v>
      </c>
      <c r="F2873" t="str">
        <f>T("TURISMOS       ")</f>
        <v xml:space="preserve">TURISMOS       </v>
      </c>
      <c r="G2873" t="str">
        <f>T("De 8 a 11,99 CABALLOS FISCALES                    ")</f>
        <v xml:space="preserve">De 8 a 11,99 CABALLOS FISCALES                    </v>
      </c>
      <c r="H2873" t="str">
        <f>T("GASOLINA                                          ")</f>
        <v xml:space="preserve">GASOLINA                                          </v>
      </c>
      <c r="I2873">
        <v>27</v>
      </c>
    </row>
    <row r="2874" spans="1:9">
      <c r="A2874" t="str">
        <f>T("2018")</f>
        <v>2018</v>
      </c>
      <c r="B2874" t="str">
        <f>T("Entidad sin personalidad jurídica (art. 35.4 LGT) ")</f>
        <v xml:space="preserve">Entidad sin personalidad jurídica (art. 35.4 LGT) </v>
      </c>
      <c r="C2874" t="str">
        <f>T("CENTRO              ")</f>
        <v xml:space="preserve">CENTRO              </v>
      </c>
      <c r="D2874" t="str">
        <f>T("CORTES              ")</f>
        <v xml:space="preserve">CORTES              </v>
      </c>
      <c r="E2874" t="str">
        <f>T("TU ")</f>
        <v xml:space="preserve">TU </v>
      </c>
      <c r="F2874" t="str">
        <f>T("TURISMOS       ")</f>
        <v xml:space="preserve">TURISMOS       </v>
      </c>
      <c r="G2874" t="str">
        <f>T("De 12 a 15,99 CABALLOS FISCALES                   ")</f>
        <v xml:space="preserve">De 12 a 15,99 CABALLOS FISCALES                   </v>
      </c>
      <c r="H2874" t="str">
        <f>T("GASOLINA                                          ")</f>
        <v xml:space="preserve">GASOLINA                                          </v>
      </c>
      <c r="I2874">
        <v>10</v>
      </c>
    </row>
    <row r="2875" spans="1:9">
      <c r="A2875" t="str">
        <f>T("2018")</f>
        <v>2018</v>
      </c>
      <c r="B2875" t="str">
        <f>T("Entidad sin personalidad jurídica (art. 35.4 LGT) ")</f>
        <v xml:space="preserve">Entidad sin personalidad jurídica (art. 35.4 LGT) </v>
      </c>
      <c r="C2875" t="str">
        <f>T("CENTRO              ")</f>
        <v xml:space="preserve">CENTRO              </v>
      </c>
      <c r="D2875" t="str">
        <f>T("CORTES              ")</f>
        <v xml:space="preserve">CORTES              </v>
      </c>
      <c r="E2875" t="str">
        <f>T("TU ")</f>
        <v xml:space="preserve">TU </v>
      </c>
      <c r="F2875" t="str">
        <f>T("TURISMOS       ")</f>
        <v xml:space="preserve">TURISMOS       </v>
      </c>
      <c r="G2875" t="str">
        <f>T("De 16 a 19,99 CABALLOS FISCALES                   ")</f>
        <v xml:space="preserve">De 16 a 19,99 CABALLOS FISCALES                   </v>
      </c>
      <c r="H2875" t="str">
        <f>T("GASOLINA                                          ")</f>
        <v xml:space="preserve">GASOLINA                                          </v>
      </c>
      <c r="I2875">
        <v>1</v>
      </c>
    </row>
    <row r="2876" spans="1:9">
      <c r="A2876" t="str">
        <f>T("2018")</f>
        <v>2018</v>
      </c>
      <c r="B2876" t="str">
        <f>T("Entidad sin personalidad jurídica (art. 35.4 LGT) ")</f>
        <v xml:space="preserve">Entidad sin personalidad jurídica (art. 35.4 LGT) </v>
      </c>
      <c r="C2876" t="str">
        <f>T("CENTRO              ")</f>
        <v xml:space="preserve">CENTRO              </v>
      </c>
      <c r="D2876" t="str">
        <f>T("CORTES              ")</f>
        <v xml:space="preserve">CORTES              </v>
      </c>
      <c r="E2876" t="str">
        <f>T("TU ")</f>
        <v xml:space="preserve">TU </v>
      </c>
      <c r="F2876" t="str">
        <f>T("TURISMOS       ")</f>
        <v xml:space="preserve">TURISMOS       </v>
      </c>
      <c r="G2876" t="str">
        <f>T("De 20 CABALLOS FISCALES en adelante               ")</f>
        <v xml:space="preserve">De 20 CABALLOS FISCALES en adelante               </v>
      </c>
      <c r="H2876" t="str">
        <f>T("GASOLINA                                          ")</f>
        <v xml:space="preserve">GASOLINA                                          </v>
      </c>
      <c r="I2876">
        <v>1</v>
      </c>
    </row>
    <row r="2877" spans="1:9">
      <c r="A2877" t="str">
        <f>T("2018")</f>
        <v>2018</v>
      </c>
      <c r="B2877" t="str">
        <f>T("Entidad sin personalidad jurídica (art. 35.4 LGT) ")</f>
        <v xml:space="preserve">Entidad sin personalidad jurídica (art. 35.4 LGT) </v>
      </c>
      <c r="C2877" t="str">
        <f>T("CENTRO              ")</f>
        <v xml:space="preserve">CENTRO              </v>
      </c>
      <c r="D2877" t="str">
        <f>T("JUSTICIA            ")</f>
        <v xml:space="preserve">JUSTICIA            </v>
      </c>
      <c r="E2877" t="str">
        <f>T("TU ")</f>
        <v xml:space="preserve">TU </v>
      </c>
      <c r="F2877" t="str">
        <f>T("TURISMOS       ")</f>
        <v xml:space="preserve">TURISMOS       </v>
      </c>
      <c r="G2877" t="str">
        <f>T("De menos de 8 CABALLOS FISCALES                   ")</f>
        <v xml:space="preserve">De menos de 8 CABALLOS FISCALES                   </v>
      </c>
      <c r="H2877" t="str">
        <f>T("GASOLINA                                          ")</f>
        <v xml:space="preserve">GASOLINA                                          </v>
      </c>
      <c r="I2877">
        <v>5</v>
      </c>
    </row>
    <row r="2878" spans="1:9">
      <c r="A2878" t="str">
        <f>T("2018")</f>
        <v>2018</v>
      </c>
      <c r="B2878" t="str">
        <f>T("Entidad sin personalidad jurídica (art. 35.4 LGT) ")</f>
        <v xml:space="preserve">Entidad sin personalidad jurídica (art. 35.4 LGT) </v>
      </c>
      <c r="C2878" t="str">
        <f>T("CENTRO              ")</f>
        <v xml:space="preserve">CENTRO              </v>
      </c>
      <c r="D2878" t="str">
        <f>T("JUSTICIA            ")</f>
        <v xml:space="preserve">JUSTICIA            </v>
      </c>
      <c r="E2878" t="str">
        <f>T("TU ")</f>
        <v xml:space="preserve">TU </v>
      </c>
      <c r="F2878" t="str">
        <f>T("TURISMOS       ")</f>
        <v xml:space="preserve">TURISMOS       </v>
      </c>
      <c r="G2878" t="str">
        <f>T("De 8 a 11,99 CABALLOS FISCALES                    ")</f>
        <v xml:space="preserve">De 8 a 11,99 CABALLOS FISCALES                    </v>
      </c>
      <c r="H2878" t="str">
        <f>T("GASOLINA                                          ")</f>
        <v xml:space="preserve">GASOLINA                                          </v>
      </c>
      <c r="I2878">
        <v>44</v>
      </c>
    </row>
    <row r="2879" spans="1:9">
      <c r="A2879" t="str">
        <f>T("2018")</f>
        <v>2018</v>
      </c>
      <c r="B2879" t="str">
        <f>T("Entidad sin personalidad jurídica (art. 35.4 LGT) ")</f>
        <v xml:space="preserve">Entidad sin personalidad jurídica (art. 35.4 LGT) </v>
      </c>
      <c r="C2879" t="str">
        <f>T("CENTRO              ")</f>
        <v xml:space="preserve">CENTRO              </v>
      </c>
      <c r="D2879" t="str">
        <f>T("JUSTICIA            ")</f>
        <v xml:space="preserve">JUSTICIA            </v>
      </c>
      <c r="E2879" t="str">
        <f>T("TU ")</f>
        <v xml:space="preserve">TU </v>
      </c>
      <c r="F2879" t="str">
        <f>T("TURISMOS       ")</f>
        <v xml:space="preserve">TURISMOS       </v>
      </c>
      <c r="G2879" t="str">
        <f>T("De 12 a 15,99 CABALLOS FISCALES                   ")</f>
        <v xml:space="preserve">De 12 a 15,99 CABALLOS FISCALES                   </v>
      </c>
      <c r="H2879" t="str">
        <f>T("GASOLINA                                          ")</f>
        <v xml:space="preserve">GASOLINA                                          </v>
      </c>
      <c r="I2879">
        <v>15</v>
      </c>
    </row>
    <row r="2880" spans="1:9">
      <c r="A2880" t="str">
        <f>T("2018")</f>
        <v>2018</v>
      </c>
      <c r="B2880" t="str">
        <f>T("Entidad sin personalidad jurídica (art. 35.4 LGT) ")</f>
        <v xml:space="preserve">Entidad sin personalidad jurídica (art. 35.4 LGT) </v>
      </c>
      <c r="C2880" t="str">
        <f>T("CENTRO              ")</f>
        <v xml:space="preserve">CENTRO              </v>
      </c>
      <c r="D2880" t="str">
        <f>T("JUSTICIA            ")</f>
        <v xml:space="preserve">JUSTICIA            </v>
      </c>
      <c r="E2880" t="str">
        <f>T("TU ")</f>
        <v xml:space="preserve">TU </v>
      </c>
      <c r="F2880" t="str">
        <f>T("TURISMOS       ")</f>
        <v xml:space="preserve">TURISMOS       </v>
      </c>
      <c r="G2880" t="str">
        <f>T("De 16 a 19,99 CABALLOS FISCALES                   ")</f>
        <v xml:space="preserve">De 16 a 19,99 CABALLOS FISCALES                   </v>
      </c>
      <c r="H2880" t="str">
        <f>T("GASOLINA                                          ")</f>
        <v xml:space="preserve">GASOLINA                                          </v>
      </c>
      <c r="I2880">
        <v>4</v>
      </c>
    </row>
    <row r="2881" spans="1:9">
      <c r="A2881" t="str">
        <f>T("2018")</f>
        <v>2018</v>
      </c>
      <c r="B2881" t="str">
        <f>T("Entidad sin personalidad jurídica (art. 35.4 LGT) ")</f>
        <v xml:space="preserve">Entidad sin personalidad jurídica (art. 35.4 LGT) </v>
      </c>
      <c r="C2881" t="str">
        <f>T("CENTRO              ")</f>
        <v xml:space="preserve">CENTRO              </v>
      </c>
      <c r="D2881" t="str">
        <f>T("JUSTICIA            ")</f>
        <v xml:space="preserve">JUSTICIA            </v>
      </c>
      <c r="E2881" t="str">
        <f>T("TU ")</f>
        <v xml:space="preserve">TU </v>
      </c>
      <c r="F2881" t="str">
        <f>T("TURISMOS       ")</f>
        <v xml:space="preserve">TURISMOS       </v>
      </c>
      <c r="G2881" t="str">
        <f>T("De 20 CABALLOS FISCALES en adelante               ")</f>
        <v xml:space="preserve">De 20 CABALLOS FISCALES en adelante               </v>
      </c>
      <c r="H2881" t="str">
        <f>T("GASOLINA                                          ")</f>
        <v xml:space="preserve">GASOLINA                                          </v>
      </c>
      <c r="I2881">
        <v>1</v>
      </c>
    </row>
    <row r="2882" spans="1:9">
      <c r="A2882" t="str">
        <f>T("2018")</f>
        <v>2018</v>
      </c>
      <c r="B2882" t="str">
        <f>T("Entidad sin personalidad jurídica (art. 35.4 LGT) ")</f>
        <v xml:space="preserve">Entidad sin personalidad jurídica (art. 35.4 LGT) </v>
      </c>
      <c r="C2882" t="str">
        <f>T("CENTRO              ")</f>
        <v xml:space="preserve">CENTRO              </v>
      </c>
      <c r="D2882" t="str">
        <f>T("UNIVERSIDAD         ")</f>
        <v xml:space="preserve">UNIVERSIDAD         </v>
      </c>
      <c r="E2882" t="str">
        <f>T("TU ")</f>
        <v xml:space="preserve">TU </v>
      </c>
      <c r="F2882" t="str">
        <f>T("TURISMOS       ")</f>
        <v xml:space="preserve">TURISMOS       </v>
      </c>
      <c r="G2882" t="str">
        <f>T("De menos de 8 CABALLOS FISCALES                   ")</f>
        <v xml:space="preserve">De menos de 8 CABALLOS FISCALES                   </v>
      </c>
      <c r="H2882" t="str">
        <f>T("GASOLINA                                          ")</f>
        <v xml:space="preserve">GASOLINA                                          </v>
      </c>
      <c r="I2882">
        <v>8</v>
      </c>
    </row>
    <row r="2883" spans="1:9">
      <c r="A2883" t="str">
        <f>T("2018")</f>
        <v>2018</v>
      </c>
      <c r="B2883" t="str">
        <f>T("Entidad sin personalidad jurídica (art. 35.4 LGT) ")</f>
        <v xml:space="preserve">Entidad sin personalidad jurídica (art. 35.4 LGT) </v>
      </c>
      <c r="C2883" t="str">
        <f>T("CENTRO              ")</f>
        <v xml:space="preserve">CENTRO              </v>
      </c>
      <c r="D2883" t="str">
        <f>T("UNIVERSIDAD         ")</f>
        <v xml:space="preserve">UNIVERSIDAD         </v>
      </c>
      <c r="E2883" t="str">
        <f>T("TU ")</f>
        <v xml:space="preserve">TU </v>
      </c>
      <c r="F2883" t="str">
        <f>T("TURISMOS       ")</f>
        <v xml:space="preserve">TURISMOS       </v>
      </c>
      <c r="G2883" t="str">
        <f>T("De 8 a 11,99 CABALLOS FISCALES                    ")</f>
        <v xml:space="preserve">De 8 a 11,99 CABALLOS FISCALES                    </v>
      </c>
      <c r="H2883" t="str">
        <f>T("GASOLINA                                          ")</f>
        <v xml:space="preserve">GASOLINA                                          </v>
      </c>
      <c r="I2883">
        <v>58</v>
      </c>
    </row>
    <row r="2884" spans="1:9">
      <c r="A2884" t="str">
        <f>T("2018")</f>
        <v>2018</v>
      </c>
      <c r="B2884" t="str">
        <f>T("Entidad sin personalidad jurídica (art. 35.4 LGT) ")</f>
        <v xml:space="preserve">Entidad sin personalidad jurídica (art. 35.4 LGT) </v>
      </c>
      <c r="C2884" t="str">
        <f>T("CENTRO              ")</f>
        <v xml:space="preserve">CENTRO              </v>
      </c>
      <c r="D2884" t="str">
        <f>T("UNIVERSIDAD         ")</f>
        <v xml:space="preserve">UNIVERSIDAD         </v>
      </c>
      <c r="E2884" t="str">
        <f>T("TU ")</f>
        <v xml:space="preserve">TU </v>
      </c>
      <c r="F2884" t="str">
        <f>T("TURISMOS       ")</f>
        <v xml:space="preserve">TURISMOS       </v>
      </c>
      <c r="G2884" t="str">
        <f>T("De 12 a 15,99 CABALLOS FISCALES                   ")</f>
        <v xml:space="preserve">De 12 a 15,99 CABALLOS FISCALES                   </v>
      </c>
      <c r="H2884" t="str">
        <f>T("GASOLINA                                          ")</f>
        <v xml:space="preserve">GASOLINA                                          </v>
      </c>
      <c r="I2884">
        <v>31</v>
      </c>
    </row>
    <row r="2885" spans="1:9">
      <c r="A2885" t="str">
        <f>T("2018")</f>
        <v>2018</v>
      </c>
      <c r="B2885" t="str">
        <f>T("Entidad sin personalidad jurídica (art. 35.4 LGT) ")</f>
        <v xml:space="preserve">Entidad sin personalidad jurídica (art. 35.4 LGT) </v>
      </c>
      <c r="C2885" t="str">
        <f>T("CENTRO              ")</f>
        <v xml:space="preserve">CENTRO              </v>
      </c>
      <c r="D2885" t="str">
        <f>T("UNIVERSIDAD         ")</f>
        <v xml:space="preserve">UNIVERSIDAD         </v>
      </c>
      <c r="E2885" t="str">
        <f>T("TU ")</f>
        <v xml:space="preserve">TU </v>
      </c>
      <c r="F2885" t="str">
        <f>T("TURISMOS       ")</f>
        <v xml:space="preserve">TURISMOS       </v>
      </c>
      <c r="G2885" t="str">
        <f>T("De 16 a 19,99 CABALLOS FISCALES                   ")</f>
        <v xml:space="preserve">De 16 a 19,99 CABALLOS FISCALES                   </v>
      </c>
      <c r="H2885" t="str">
        <f>T("GASOLINA                                          ")</f>
        <v xml:space="preserve">GASOLINA                                          </v>
      </c>
      <c r="I2885">
        <v>2</v>
      </c>
    </row>
    <row r="2886" spans="1:9">
      <c r="A2886" t="str">
        <f>T("2018")</f>
        <v>2018</v>
      </c>
      <c r="B2886" t="str">
        <f>T("Entidad sin personalidad jurídica (art. 35.4 LGT) ")</f>
        <v xml:space="preserve">Entidad sin personalidad jurídica (art. 35.4 LGT) </v>
      </c>
      <c r="C2886" t="str">
        <f>T("CENTRO              ")</f>
        <v xml:space="preserve">CENTRO              </v>
      </c>
      <c r="D2886" t="str">
        <f>T("UNIVERSIDAD         ")</f>
        <v xml:space="preserve">UNIVERSIDAD         </v>
      </c>
      <c r="E2886" t="str">
        <f>T("TU ")</f>
        <v xml:space="preserve">TU </v>
      </c>
      <c r="F2886" t="str">
        <f>T("TURISMOS       ")</f>
        <v xml:space="preserve">TURISMOS       </v>
      </c>
      <c r="G2886" t="str">
        <f>T("De 20 CABALLOS FISCALES en adelante               ")</f>
        <v xml:space="preserve">De 20 CABALLOS FISCALES en adelante               </v>
      </c>
      <c r="H2886" t="str">
        <f>T("GASOLINA                                          ")</f>
        <v xml:space="preserve">GASOLINA                                          </v>
      </c>
      <c r="I2886">
        <v>4</v>
      </c>
    </row>
    <row r="2887" spans="1:9">
      <c r="A2887" t="str">
        <f>T("2018")</f>
        <v>2018</v>
      </c>
      <c r="B2887" t="str">
        <f>T("Entidad sin personalidad jurídica (art. 35.4 LGT) ")</f>
        <v xml:space="preserve">Entidad sin personalidad jurídica (art. 35.4 LGT) </v>
      </c>
      <c r="C2887" t="str">
        <f>T("CENTRO              ")</f>
        <v xml:space="preserve">CENTRO              </v>
      </c>
      <c r="D2887" t="str">
        <f>T("SOL                 ")</f>
        <v xml:space="preserve">SOL                 </v>
      </c>
      <c r="E2887" t="str">
        <f>T("TU ")</f>
        <v xml:space="preserve">TU </v>
      </c>
      <c r="F2887" t="str">
        <f>T("TURISMOS       ")</f>
        <v xml:space="preserve">TURISMOS       </v>
      </c>
      <c r="G2887" t="str">
        <f>T("De menos de 8 CABALLOS FISCALES                   ")</f>
        <v xml:space="preserve">De menos de 8 CABALLOS FISCALES                   </v>
      </c>
      <c r="H2887" t="str">
        <f>T("GASOLINA                                          ")</f>
        <v xml:space="preserve">GASOLINA                                          </v>
      </c>
      <c r="I2887">
        <v>5</v>
      </c>
    </row>
    <row r="2888" spans="1:9">
      <c r="A2888" t="str">
        <f>T("2018")</f>
        <v>2018</v>
      </c>
      <c r="B2888" t="str">
        <f>T("Entidad sin personalidad jurídica (art. 35.4 LGT) ")</f>
        <v xml:space="preserve">Entidad sin personalidad jurídica (art. 35.4 LGT) </v>
      </c>
      <c r="C2888" t="str">
        <f>T("CENTRO              ")</f>
        <v xml:space="preserve">CENTRO              </v>
      </c>
      <c r="D2888" t="str">
        <f>T("SOL                 ")</f>
        <v xml:space="preserve">SOL                 </v>
      </c>
      <c r="E2888" t="str">
        <f>T("TU ")</f>
        <v xml:space="preserve">TU </v>
      </c>
      <c r="F2888" t="str">
        <f>T("TURISMOS       ")</f>
        <v xml:space="preserve">TURISMOS       </v>
      </c>
      <c r="G2888" t="str">
        <f>T("De 8 a 11,99 CABALLOS FISCALES                    ")</f>
        <v xml:space="preserve">De 8 a 11,99 CABALLOS FISCALES                    </v>
      </c>
      <c r="H2888" t="str">
        <f>T("GASOLINA                                          ")</f>
        <v xml:space="preserve">GASOLINA                                          </v>
      </c>
      <c r="I2888">
        <v>18</v>
      </c>
    </row>
    <row r="2889" spans="1:9">
      <c r="A2889" t="str">
        <f>T("2018")</f>
        <v>2018</v>
      </c>
      <c r="B2889" t="str">
        <f>T("Entidad sin personalidad jurídica (art. 35.4 LGT) ")</f>
        <v xml:space="preserve">Entidad sin personalidad jurídica (art. 35.4 LGT) </v>
      </c>
      <c r="C2889" t="str">
        <f>T("CENTRO              ")</f>
        <v xml:space="preserve">CENTRO              </v>
      </c>
      <c r="D2889" t="str">
        <f>T("SOL                 ")</f>
        <v xml:space="preserve">SOL                 </v>
      </c>
      <c r="E2889" t="str">
        <f>T("TU ")</f>
        <v xml:space="preserve">TU </v>
      </c>
      <c r="F2889" t="str">
        <f>T("TURISMOS       ")</f>
        <v xml:space="preserve">TURISMOS       </v>
      </c>
      <c r="G2889" t="str">
        <f>T("De 12 a 15,99 CABALLOS FISCALES                   ")</f>
        <v xml:space="preserve">De 12 a 15,99 CABALLOS FISCALES                   </v>
      </c>
      <c r="H2889" t="str">
        <f>T("GASOLINA                                          ")</f>
        <v xml:space="preserve">GASOLINA                                          </v>
      </c>
      <c r="I2889">
        <v>5</v>
      </c>
    </row>
    <row r="2890" spans="1:9">
      <c r="A2890" t="str">
        <f>T("2018")</f>
        <v>2018</v>
      </c>
      <c r="B2890" t="str">
        <f>T("Entidad sin personalidad jurídica (art. 35.4 LGT) ")</f>
        <v xml:space="preserve">Entidad sin personalidad jurídica (art. 35.4 LGT) </v>
      </c>
      <c r="C2890" t="str">
        <f>T("CENTRO              ")</f>
        <v xml:space="preserve">CENTRO              </v>
      </c>
      <c r="D2890" t="str">
        <f>T("SOL                 ")</f>
        <v xml:space="preserve">SOL                 </v>
      </c>
      <c r="E2890" t="str">
        <f>T("TU ")</f>
        <v xml:space="preserve">TU </v>
      </c>
      <c r="F2890" t="str">
        <f>T("TURISMOS       ")</f>
        <v xml:space="preserve">TURISMOS       </v>
      </c>
      <c r="G2890" t="str">
        <f>T("De 16 a 19,99 CABALLOS FISCALES                   ")</f>
        <v xml:space="preserve">De 16 a 19,99 CABALLOS FISCALES                   </v>
      </c>
      <c r="H2890" t="str">
        <f>T("GASOLINA                                          ")</f>
        <v xml:space="preserve">GASOLINA                                          </v>
      </c>
      <c r="I2890">
        <v>2</v>
      </c>
    </row>
    <row r="2891" spans="1:9">
      <c r="A2891" t="str">
        <f>T("2018")</f>
        <v>2018</v>
      </c>
      <c r="B2891" t="str">
        <f>T("FISICO                                            ")</f>
        <v xml:space="preserve">FISICO                                            </v>
      </c>
      <c r="C2891" t="str">
        <f>T("CENTRO              ")</f>
        <v xml:space="preserve">CENTRO              </v>
      </c>
      <c r="D2891" t="str">
        <f>T("SIN BARRIO          ")</f>
        <v xml:space="preserve">SIN BARRIO          </v>
      </c>
      <c r="E2891" t="str">
        <f>T("TU ")</f>
        <v xml:space="preserve">TU </v>
      </c>
      <c r="F2891" t="str">
        <f>T("TURISMOS       ")</f>
        <v xml:space="preserve">TURISMOS       </v>
      </c>
      <c r="G2891" t="str">
        <f>T("De 8 a 11,99 CABALLOS FISCALES                    ")</f>
        <v xml:space="preserve">De 8 a 11,99 CABALLOS FISCALES                    </v>
      </c>
      <c r="H2891" t="str">
        <f>T("GASOLINA                                          ")</f>
        <v xml:space="preserve">GASOLINA                                          </v>
      </c>
      <c r="I2891">
        <v>2</v>
      </c>
    </row>
    <row r="2892" spans="1:9">
      <c r="A2892" t="str">
        <f>T("2018")</f>
        <v>2018</v>
      </c>
      <c r="B2892" t="str">
        <f>T("FISICO                                            ")</f>
        <v xml:space="preserve">FISICO                                            </v>
      </c>
      <c r="C2892" t="str">
        <f>T("CENTRO              ")</f>
        <v xml:space="preserve">CENTRO              </v>
      </c>
      <c r="D2892" t="str">
        <f>T("SIN BARRIO          ")</f>
        <v xml:space="preserve">SIN BARRIO          </v>
      </c>
      <c r="E2892" t="str">
        <f>T("TU ")</f>
        <v xml:space="preserve">TU </v>
      </c>
      <c r="F2892" t="str">
        <f>T("TURISMOS       ")</f>
        <v xml:space="preserve">TURISMOS       </v>
      </c>
      <c r="G2892" t="str">
        <f>T("De 12 a 15,99 CABALLOS FISCALES                   ")</f>
        <v xml:space="preserve">De 12 a 15,99 CABALLOS FISCALES                   </v>
      </c>
      <c r="H2892" t="str">
        <f>T("GASOLINA                                          ")</f>
        <v xml:space="preserve">GASOLINA                                          </v>
      </c>
      <c r="I2892">
        <v>3</v>
      </c>
    </row>
    <row r="2893" spans="1:9">
      <c r="A2893" t="str">
        <f>T("2018")</f>
        <v>2018</v>
      </c>
      <c r="B2893" t="str">
        <f>T("FISICO                                            ")</f>
        <v xml:space="preserve">FISICO                                            </v>
      </c>
      <c r="C2893" t="str">
        <f>T("CENTRO              ")</f>
        <v xml:space="preserve">CENTRO              </v>
      </c>
      <c r="D2893" t="str">
        <f>T("SIN BARRIO          ")</f>
        <v xml:space="preserve">SIN BARRIO          </v>
      </c>
      <c r="E2893" t="str">
        <f>T("TU ")</f>
        <v xml:space="preserve">TU </v>
      </c>
      <c r="F2893" t="str">
        <f>T("TURISMOS       ")</f>
        <v xml:space="preserve">TURISMOS       </v>
      </c>
      <c r="G2893" t="str">
        <f>T("De 16 a 19,99 CABALLOS FISCALES                   ")</f>
        <v xml:space="preserve">De 16 a 19,99 CABALLOS FISCALES                   </v>
      </c>
      <c r="H2893" t="str">
        <f>T("GASOLINA                                          ")</f>
        <v xml:space="preserve">GASOLINA                                          </v>
      </c>
      <c r="I2893">
        <v>1</v>
      </c>
    </row>
    <row r="2894" spans="1:9">
      <c r="A2894" t="str">
        <f>T("2018")</f>
        <v>2018</v>
      </c>
      <c r="B2894" t="str">
        <f>T("FISICO                                            ")</f>
        <v xml:space="preserve">FISICO                                            </v>
      </c>
      <c r="C2894" t="str">
        <f>T("CENTRO              ")</f>
        <v xml:space="preserve">CENTRO              </v>
      </c>
      <c r="D2894" t="str">
        <f>T("SIN BARRIO          ")</f>
        <v xml:space="preserve">SIN BARRIO          </v>
      </c>
      <c r="E2894" t="str">
        <f>T("TU ")</f>
        <v xml:space="preserve">TU </v>
      </c>
      <c r="F2894" t="str">
        <f>T("TURISMOS       ")</f>
        <v xml:space="preserve">TURISMOS       </v>
      </c>
      <c r="G2894" t="str">
        <f>T("De 20 CABALLOS FISCALES en adelante               ")</f>
        <v xml:space="preserve">De 20 CABALLOS FISCALES en adelante               </v>
      </c>
      <c r="H2894" t="str">
        <f>T("GASOLINA                                          ")</f>
        <v xml:space="preserve">GASOLINA                                          </v>
      </c>
      <c r="I2894">
        <v>2</v>
      </c>
    </row>
    <row r="2895" spans="1:9">
      <c r="A2895" t="str">
        <f>T("2018")</f>
        <v>2018</v>
      </c>
      <c r="B2895" t="str">
        <f>T("FISICO                                            ")</f>
        <v xml:space="preserve">FISICO                                            </v>
      </c>
      <c r="C2895" t="str">
        <f>T("CENTRO              ")</f>
        <v xml:space="preserve">CENTRO              </v>
      </c>
      <c r="D2895" t="str">
        <f>T("PALACIO             ")</f>
        <v xml:space="preserve">PALACIO             </v>
      </c>
      <c r="E2895" t="str">
        <f>T("TU ")</f>
        <v xml:space="preserve">TU </v>
      </c>
      <c r="F2895" t="str">
        <f>T("TURISMOS       ")</f>
        <v xml:space="preserve">TURISMOS       </v>
      </c>
      <c r="G2895" t="str">
        <f>T("De menos de 8 CABALLOS FISCALES                   ")</f>
        <v xml:space="preserve">De menos de 8 CABALLOS FISCALES                   </v>
      </c>
      <c r="H2895" t="str">
        <f>T("GASOLINA                                          ")</f>
        <v xml:space="preserve">GASOLINA                                          </v>
      </c>
      <c r="I2895">
        <v>238</v>
      </c>
    </row>
    <row r="2896" spans="1:9">
      <c r="A2896" t="str">
        <f>T("2018")</f>
        <v>2018</v>
      </c>
      <c r="B2896" t="str">
        <f>T("FISICO                                            ")</f>
        <v xml:space="preserve">FISICO                                            </v>
      </c>
      <c r="C2896" t="str">
        <f>T("CENTRO              ")</f>
        <v xml:space="preserve">CENTRO              </v>
      </c>
      <c r="D2896" t="str">
        <f>T("PALACIO             ")</f>
        <v xml:space="preserve">PALACIO             </v>
      </c>
      <c r="E2896" t="str">
        <f>T("TU ")</f>
        <v xml:space="preserve">TU </v>
      </c>
      <c r="F2896" t="str">
        <f>T("TURISMOS       ")</f>
        <v xml:space="preserve">TURISMOS       </v>
      </c>
      <c r="G2896" t="str">
        <f>T("De 8 a 11,99 CABALLOS FISCALES                    ")</f>
        <v xml:space="preserve">De 8 a 11,99 CABALLOS FISCALES                    </v>
      </c>
      <c r="H2896" t="str">
        <f>T("GASOLINA                                          ")</f>
        <v xml:space="preserve">GASOLINA                                          </v>
      </c>
      <c r="I2896" s="1">
        <v>1995</v>
      </c>
    </row>
    <row r="2897" spans="1:9">
      <c r="A2897" t="str">
        <f>T("2018")</f>
        <v>2018</v>
      </c>
      <c r="B2897" t="str">
        <f>T("FISICO                                            ")</f>
        <v xml:space="preserve">FISICO                                            </v>
      </c>
      <c r="C2897" t="str">
        <f>T("CENTRO              ")</f>
        <v xml:space="preserve">CENTRO              </v>
      </c>
      <c r="D2897" t="str">
        <f>T("PALACIO             ")</f>
        <v xml:space="preserve">PALACIO             </v>
      </c>
      <c r="E2897" t="str">
        <f>T("TU ")</f>
        <v xml:space="preserve">TU </v>
      </c>
      <c r="F2897" t="str">
        <f>T("TURISMOS       ")</f>
        <v xml:space="preserve">TURISMOS       </v>
      </c>
      <c r="G2897" t="str">
        <f>T("De 12 a 15,99 CABALLOS FISCALES                   ")</f>
        <v xml:space="preserve">De 12 a 15,99 CABALLOS FISCALES                   </v>
      </c>
      <c r="H2897" t="str">
        <f>T("GASOLINA                                          ")</f>
        <v xml:space="preserve">GASOLINA                                          </v>
      </c>
      <c r="I2897">
        <v>762</v>
      </c>
    </row>
    <row r="2898" spans="1:9">
      <c r="A2898" t="str">
        <f>T("2018")</f>
        <v>2018</v>
      </c>
      <c r="B2898" t="str">
        <f>T("FISICO                                            ")</f>
        <v xml:space="preserve">FISICO                                            </v>
      </c>
      <c r="C2898" t="str">
        <f>T("CENTRO              ")</f>
        <v xml:space="preserve">CENTRO              </v>
      </c>
      <c r="D2898" t="str">
        <f>T("PALACIO             ")</f>
        <v xml:space="preserve">PALACIO             </v>
      </c>
      <c r="E2898" t="str">
        <f>T("TU ")</f>
        <v xml:space="preserve">TU </v>
      </c>
      <c r="F2898" t="str">
        <f>T("TURISMOS       ")</f>
        <v xml:space="preserve">TURISMOS       </v>
      </c>
      <c r="G2898" t="str">
        <f>T("De 16 a 19,99 CABALLOS FISCALES                   ")</f>
        <v xml:space="preserve">De 16 a 19,99 CABALLOS FISCALES                   </v>
      </c>
      <c r="H2898" t="str">
        <f>T("GASOLINA                                          ")</f>
        <v xml:space="preserve">GASOLINA                                          </v>
      </c>
      <c r="I2898">
        <v>166</v>
      </c>
    </row>
    <row r="2899" spans="1:9">
      <c r="A2899" t="str">
        <f>T("2018")</f>
        <v>2018</v>
      </c>
      <c r="B2899" t="str">
        <f>T("FISICO                                            ")</f>
        <v xml:space="preserve">FISICO                                            </v>
      </c>
      <c r="C2899" t="str">
        <f>T("CENTRO              ")</f>
        <v xml:space="preserve">CENTRO              </v>
      </c>
      <c r="D2899" t="str">
        <f>T("PALACIO             ")</f>
        <v xml:space="preserve">PALACIO             </v>
      </c>
      <c r="E2899" t="str">
        <f>T("TU ")</f>
        <v xml:space="preserve">TU </v>
      </c>
      <c r="F2899" t="str">
        <f>T("TURISMOS       ")</f>
        <v xml:space="preserve">TURISMOS       </v>
      </c>
      <c r="G2899" t="str">
        <f>T("De 20 CABALLOS FISCALES en adelante               ")</f>
        <v xml:space="preserve">De 20 CABALLOS FISCALES en adelante               </v>
      </c>
      <c r="H2899" t="str">
        <f>T("GASOLINA                                          ")</f>
        <v xml:space="preserve">GASOLINA                                          </v>
      </c>
      <c r="I2899">
        <v>117</v>
      </c>
    </row>
    <row r="2900" spans="1:9">
      <c r="A2900" t="str">
        <f>T("2018")</f>
        <v>2018</v>
      </c>
      <c r="B2900" t="str">
        <f>T("FISICO                                            ")</f>
        <v xml:space="preserve">FISICO                                            </v>
      </c>
      <c r="C2900" t="str">
        <f>T("CENTRO              ")</f>
        <v xml:space="preserve">CENTRO              </v>
      </c>
      <c r="D2900" t="str">
        <f>T("EMBAJADORES         ")</f>
        <v xml:space="preserve">EMBAJADORES         </v>
      </c>
      <c r="E2900" t="str">
        <f>T("TU ")</f>
        <v xml:space="preserve">TU </v>
      </c>
      <c r="F2900" t="str">
        <f>T("TURISMOS       ")</f>
        <v xml:space="preserve">TURISMOS       </v>
      </c>
      <c r="G2900" t="str">
        <f>T("De menos de 8 CABALLOS FISCALES                   ")</f>
        <v xml:space="preserve">De menos de 8 CABALLOS FISCALES                   </v>
      </c>
      <c r="H2900" t="str">
        <f>T("GASOLINA                                          ")</f>
        <v xml:space="preserve">GASOLINA                                          </v>
      </c>
      <c r="I2900">
        <v>272</v>
      </c>
    </row>
    <row r="2901" spans="1:9">
      <c r="A2901" t="str">
        <f>T("2018")</f>
        <v>2018</v>
      </c>
      <c r="B2901" t="str">
        <f>T("FISICO                                            ")</f>
        <v xml:space="preserve">FISICO                                            </v>
      </c>
      <c r="C2901" t="str">
        <f>T("CENTRO              ")</f>
        <v xml:space="preserve">CENTRO              </v>
      </c>
      <c r="D2901" t="str">
        <f>T("EMBAJADORES         ")</f>
        <v xml:space="preserve">EMBAJADORES         </v>
      </c>
      <c r="E2901" t="str">
        <f>T("TU ")</f>
        <v xml:space="preserve">TU </v>
      </c>
      <c r="F2901" t="str">
        <f>T("TURISMOS       ")</f>
        <v xml:space="preserve">TURISMOS       </v>
      </c>
      <c r="G2901" t="str">
        <f>T("De 8 a 11,99 CABALLOS FISCALES                    ")</f>
        <v xml:space="preserve">De 8 a 11,99 CABALLOS FISCALES                    </v>
      </c>
      <c r="H2901" t="str">
        <f>T("GASOLINA                                          ")</f>
        <v xml:space="preserve">GASOLINA                                          </v>
      </c>
      <c r="I2901" s="1">
        <v>3329</v>
      </c>
    </row>
    <row r="2902" spans="1:9">
      <c r="A2902" t="str">
        <f>T("2018")</f>
        <v>2018</v>
      </c>
      <c r="B2902" t="str">
        <f>T("FISICO                                            ")</f>
        <v xml:space="preserve">FISICO                                            </v>
      </c>
      <c r="C2902" t="str">
        <f>T("CENTRO              ")</f>
        <v xml:space="preserve">CENTRO              </v>
      </c>
      <c r="D2902" t="str">
        <f>T("EMBAJADORES         ")</f>
        <v xml:space="preserve">EMBAJADORES         </v>
      </c>
      <c r="E2902" t="str">
        <f>T("TU ")</f>
        <v xml:space="preserve">TU </v>
      </c>
      <c r="F2902" t="str">
        <f>T("TURISMOS       ")</f>
        <v xml:space="preserve">TURISMOS       </v>
      </c>
      <c r="G2902" t="str">
        <f>T("De 12 a 15,99 CABALLOS FISCALES                   ")</f>
        <v xml:space="preserve">De 12 a 15,99 CABALLOS FISCALES                   </v>
      </c>
      <c r="H2902" t="str">
        <f>T("GASOLINA                                          ")</f>
        <v xml:space="preserve">GASOLINA                                          </v>
      </c>
      <c r="I2902" s="1">
        <v>1006</v>
      </c>
    </row>
    <row r="2903" spans="1:9">
      <c r="A2903" t="str">
        <f>T("2018")</f>
        <v>2018</v>
      </c>
      <c r="B2903" t="str">
        <f>T("FISICO                                            ")</f>
        <v xml:space="preserve">FISICO                                            </v>
      </c>
      <c r="C2903" t="str">
        <f>T("CENTRO              ")</f>
        <v xml:space="preserve">CENTRO              </v>
      </c>
      <c r="D2903" t="str">
        <f>T("EMBAJADORES         ")</f>
        <v xml:space="preserve">EMBAJADORES         </v>
      </c>
      <c r="E2903" t="str">
        <f>T("TU ")</f>
        <v xml:space="preserve">TU </v>
      </c>
      <c r="F2903" t="str">
        <f>T("TURISMOS       ")</f>
        <v xml:space="preserve">TURISMOS       </v>
      </c>
      <c r="G2903" t="str">
        <f>T("De 16 a 19,99 CABALLOS FISCALES                   ")</f>
        <v xml:space="preserve">De 16 a 19,99 CABALLOS FISCALES                   </v>
      </c>
      <c r="H2903" t="str">
        <f>T("GASOLINA                                          ")</f>
        <v xml:space="preserve">GASOLINA                                          </v>
      </c>
      <c r="I2903">
        <v>177</v>
      </c>
    </row>
    <row r="2904" spans="1:9">
      <c r="A2904" t="str">
        <f>T("2018")</f>
        <v>2018</v>
      </c>
      <c r="B2904" t="str">
        <f>T("FISICO                                            ")</f>
        <v xml:space="preserve">FISICO                                            </v>
      </c>
      <c r="C2904" t="str">
        <f>T("CENTRO              ")</f>
        <v xml:space="preserve">CENTRO              </v>
      </c>
      <c r="D2904" t="str">
        <f>T("EMBAJADORES         ")</f>
        <v xml:space="preserve">EMBAJADORES         </v>
      </c>
      <c r="E2904" t="str">
        <f>T("TU ")</f>
        <v xml:space="preserve">TU </v>
      </c>
      <c r="F2904" t="str">
        <f>T("TURISMOS       ")</f>
        <v xml:space="preserve">TURISMOS       </v>
      </c>
      <c r="G2904" t="str">
        <f>T("De 20 CABALLOS FISCALES en adelante               ")</f>
        <v xml:space="preserve">De 20 CABALLOS FISCALES en adelante               </v>
      </c>
      <c r="H2904" t="str">
        <f>T("GASOLINA                                          ")</f>
        <v xml:space="preserve">GASOLINA                                          </v>
      </c>
      <c r="I2904">
        <v>89</v>
      </c>
    </row>
    <row r="2905" spans="1:9">
      <c r="A2905" t="str">
        <f>T("2018")</f>
        <v>2018</v>
      </c>
      <c r="B2905" t="str">
        <f>T("FISICO                                            ")</f>
        <v xml:space="preserve">FISICO                                            </v>
      </c>
      <c r="C2905" t="str">
        <f>T("CENTRO              ")</f>
        <v xml:space="preserve">CENTRO              </v>
      </c>
      <c r="D2905" t="str">
        <f>T("CORTES              ")</f>
        <v xml:space="preserve">CORTES              </v>
      </c>
      <c r="E2905" t="str">
        <f>T("TU ")</f>
        <v xml:space="preserve">TU </v>
      </c>
      <c r="F2905" t="str">
        <f>T("TURISMOS       ")</f>
        <v xml:space="preserve">TURISMOS       </v>
      </c>
      <c r="G2905" t="str">
        <f>T("De menos de 8 CABALLOS FISCALES                   ")</f>
        <v xml:space="preserve">De menos de 8 CABALLOS FISCALES                   </v>
      </c>
      <c r="H2905" t="str">
        <f>T("GASOLINA                                          ")</f>
        <v xml:space="preserve">GASOLINA                                          </v>
      </c>
      <c r="I2905">
        <v>105</v>
      </c>
    </row>
    <row r="2906" spans="1:9">
      <c r="A2906" t="str">
        <f>T("2018")</f>
        <v>2018</v>
      </c>
      <c r="B2906" t="str">
        <f>T("FISICO                                            ")</f>
        <v xml:space="preserve">FISICO                                            </v>
      </c>
      <c r="C2906" t="str">
        <f>T("CENTRO              ")</f>
        <v xml:space="preserve">CENTRO              </v>
      </c>
      <c r="D2906" t="str">
        <f>T("CORTES              ")</f>
        <v xml:space="preserve">CORTES              </v>
      </c>
      <c r="E2906" t="str">
        <f>T("TU ")</f>
        <v xml:space="preserve">TU </v>
      </c>
      <c r="F2906" t="str">
        <f>T("TURISMOS       ")</f>
        <v xml:space="preserve">TURISMOS       </v>
      </c>
      <c r="G2906" t="str">
        <f>T("De 8 a 11,99 CABALLOS FISCALES                    ")</f>
        <v xml:space="preserve">De 8 a 11,99 CABALLOS FISCALES                    </v>
      </c>
      <c r="H2906" t="str">
        <f>T("GASOLINA                                          ")</f>
        <v xml:space="preserve">GASOLINA                                          </v>
      </c>
      <c r="I2906">
        <v>916</v>
      </c>
    </row>
    <row r="2907" spans="1:9">
      <c r="A2907" t="str">
        <f>T("2018")</f>
        <v>2018</v>
      </c>
      <c r="B2907" t="str">
        <f>T("FISICO                                            ")</f>
        <v xml:space="preserve">FISICO                                            </v>
      </c>
      <c r="C2907" t="str">
        <f>T("CENTRO              ")</f>
        <v xml:space="preserve">CENTRO              </v>
      </c>
      <c r="D2907" t="str">
        <f>T("CORTES              ")</f>
        <v xml:space="preserve">CORTES              </v>
      </c>
      <c r="E2907" t="str">
        <f>T("TU ")</f>
        <v xml:space="preserve">TU </v>
      </c>
      <c r="F2907" t="str">
        <f>T("TURISMOS       ")</f>
        <v xml:space="preserve">TURISMOS       </v>
      </c>
      <c r="G2907" t="str">
        <f>T("De 12 a 15,99 CABALLOS FISCALES                   ")</f>
        <v xml:space="preserve">De 12 a 15,99 CABALLOS FISCALES                   </v>
      </c>
      <c r="H2907" t="str">
        <f>T("GASOLINA                                          ")</f>
        <v xml:space="preserve">GASOLINA                                          </v>
      </c>
      <c r="I2907">
        <v>349</v>
      </c>
    </row>
    <row r="2908" spans="1:9">
      <c r="A2908" t="str">
        <f>T("2018")</f>
        <v>2018</v>
      </c>
      <c r="B2908" t="str">
        <f>T("FISICO                                            ")</f>
        <v xml:space="preserve">FISICO                                            </v>
      </c>
      <c r="C2908" t="str">
        <f>T("CENTRO              ")</f>
        <v xml:space="preserve">CENTRO              </v>
      </c>
      <c r="D2908" t="str">
        <f>T("CORTES              ")</f>
        <v xml:space="preserve">CORTES              </v>
      </c>
      <c r="E2908" t="str">
        <f>T("TU ")</f>
        <v xml:space="preserve">TU </v>
      </c>
      <c r="F2908" t="str">
        <f>T("TURISMOS       ")</f>
        <v xml:space="preserve">TURISMOS       </v>
      </c>
      <c r="G2908" t="str">
        <f>T("De 16 a 19,99 CABALLOS FISCALES                   ")</f>
        <v xml:space="preserve">De 16 a 19,99 CABALLOS FISCALES                   </v>
      </c>
      <c r="H2908" t="str">
        <f>T("GASOLINA                                          ")</f>
        <v xml:space="preserve">GASOLINA                                          </v>
      </c>
      <c r="I2908">
        <v>100</v>
      </c>
    </row>
    <row r="2909" spans="1:9">
      <c r="A2909" t="str">
        <f>T("2018")</f>
        <v>2018</v>
      </c>
      <c r="B2909" t="str">
        <f>T("FISICO                                            ")</f>
        <v xml:space="preserve">FISICO                                            </v>
      </c>
      <c r="C2909" t="str">
        <f>T("CENTRO              ")</f>
        <v xml:space="preserve">CENTRO              </v>
      </c>
      <c r="D2909" t="str">
        <f>T("CORTES              ")</f>
        <v xml:space="preserve">CORTES              </v>
      </c>
      <c r="E2909" t="str">
        <f>T("TU ")</f>
        <v xml:space="preserve">TU </v>
      </c>
      <c r="F2909" t="str">
        <f>T("TURISMOS       ")</f>
        <v xml:space="preserve">TURISMOS       </v>
      </c>
      <c r="G2909" t="str">
        <f>T("De 20 CABALLOS FISCALES en adelante               ")</f>
        <v xml:space="preserve">De 20 CABALLOS FISCALES en adelante               </v>
      </c>
      <c r="H2909" t="str">
        <f>T("GASOLINA                                          ")</f>
        <v xml:space="preserve">GASOLINA                                          </v>
      </c>
      <c r="I2909">
        <v>64</v>
      </c>
    </row>
    <row r="2910" spans="1:9">
      <c r="A2910" t="str">
        <f>T("2018")</f>
        <v>2018</v>
      </c>
      <c r="B2910" t="str">
        <f>T("FISICO                                            ")</f>
        <v xml:space="preserve">FISICO                                            </v>
      </c>
      <c r="C2910" t="str">
        <f>T("CENTRO              ")</f>
        <v xml:space="preserve">CENTRO              </v>
      </c>
      <c r="D2910" t="str">
        <f>T("JUSTICIA            ")</f>
        <v xml:space="preserve">JUSTICIA            </v>
      </c>
      <c r="E2910" t="str">
        <f>T("TU ")</f>
        <v xml:space="preserve">TU </v>
      </c>
      <c r="F2910" t="str">
        <f>T("TURISMOS       ")</f>
        <v xml:space="preserve">TURISMOS       </v>
      </c>
      <c r="G2910" t="str">
        <f>T("De menos de 8 CABALLOS FISCALES                   ")</f>
        <v xml:space="preserve">De menos de 8 CABALLOS FISCALES                   </v>
      </c>
      <c r="H2910" t="str">
        <f>T("GASOLINA                                          ")</f>
        <v xml:space="preserve">GASOLINA                                          </v>
      </c>
      <c r="I2910">
        <v>192</v>
      </c>
    </row>
    <row r="2911" spans="1:9">
      <c r="A2911" t="str">
        <f>T("2018")</f>
        <v>2018</v>
      </c>
      <c r="B2911" t="str">
        <f>T("FISICO                                            ")</f>
        <v xml:space="preserve">FISICO                                            </v>
      </c>
      <c r="C2911" t="str">
        <f>T("CENTRO              ")</f>
        <v xml:space="preserve">CENTRO              </v>
      </c>
      <c r="D2911" t="str">
        <f>T("JUSTICIA            ")</f>
        <v xml:space="preserve">JUSTICIA            </v>
      </c>
      <c r="E2911" t="str">
        <f>T("TU ")</f>
        <v xml:space="preserve">TU </v>
      </c>
      <c r="F2911" t="str">
        <f>T("TURISMOS       ")</f>
        <v xml:space="preserve">TURISMOS       </v>
      </c>
      <c r="G2911" t="str">
        <f>T("De 8 a 11,99 CABALLOS FISCALES                    ")</f>
        <v xml:space="preserve">De 8 a 11,99 CABALLOS FISCALES                    </v>
      </c>
      <c r="H2911" t="str">
        <f>T("GASOLINA                                          ")</f>
        <v xml:space="preserve">GASOLINA                                          </v>
      </c>
      <c r="I2911" s="1">
        <v>1342</v>
      </c>
    </row>
    <row r="2912" spans="1:9">
      <c r="A2912" t="str">
        <f>T("2018")</f>
        <v>2018</v>
      </c>
      <c r="B2912" t="str">
        <f>T("FISICO                                            ")</f>
        <v xml:space="preserve">FISICO                                            </v>
      </c>
      <c r="C2912" t="str">
        <f>T("CENTRO              ")</f>
        <v xml:space="preserve">CENTRO              </v>
      </c>
      <c r="D2912" t="str">
        <f>T("JUSTICIA            ")</f>
        <v xml:space="preserve">JUSTICIA            </v>
      </c>
      <c r="E2912" t="str">
        <f>T("TU ")</f>
        <v xml:space="preserve">TU </v>
      </c>
      <c r="F2912" t="str">
        <f>T("TURISMOS       ")</f>
        <v xml:space="preserve">TURISMOS       </v>
      </c>
      <c r="G2912" t="str">
        <f>T("De 12 a 15,99 CABALLOS FISCALES                   ")</f>
        <v xml:space="preserve">De 12 a 15,99 CABALLOS FISCALES                   </v>
      </c>
      <c r="H2912" t="str">
        <f>T("GASOLINA                                          ")</f>
        <v xml:space="preserve">GASOLINA                                          </v>
      </c>
      <c r="I2912">
        <v>546</v>
      </c>
    </row>
    <row r="2913" spans="1:9">
      <c r="A2913" t="str">
        <f>T("2018")</f>
        <v>2018</v>
      </c>
      <c r="B2913" t="str">
        <f>T("FISICO                                            ")</f>
        <v xml:space="preserve">FISICO                                            </v>
      </c>
      <c r="C2913" t="str">
        <f>T("CENTRO              ")</f>
        <v xml:space="preserve">CENTRO              </v>
      </c>
      <c r="D2913" t="str">
        <f>T("JUSTICIA            ")</f>
        <v xml:space="preserve">JUSTICIA            </v>
      </c>
      <c r="E2913" t="str">
        <f>T("TU ")</f>
        <v xml:space="preserve">TU </v>
      </c>
      <c r="F2913" t="str">
        <f>T("TURISMOS       ")</f>
        <v xml:space="preserve">TURISMOS       </v>
      </c>
      <c r="G2913" t="str">
        <f>T("De 16 a 19,99 CABALLOS FISCALES                   ")</f>
        <v xml:space="preserve">De 16 a 19,99 CABALLOS FISCALES                   </v>
      </c>
      <c r="H2913" t="str">
        <f>T("GASOLINA                                          ")</f>
        <v xml:space="preserve">GASOLINA                                          </v>
      </c>
      <c r="I2913">
        <v>141</v>
      </c>
    </row>
    <row r="2914" spans="1:9">
      <c r="A2914" t="str">
        <f>T("2018")</f>
        <v>2018</v>
      </c>
      <c r="B2914" t="str">
        <f>T("FISICO                                            ")</f>
        <v xml:space="preserve">FISICO                                            </v>
      </c>
      <c r="C2914" t="str">
        <f>T("CENTRO              ")</f>
        <v xml:space="preserve">CENTRO              </v>
      </c>
      <c r="D2914" t="str">
        <f>T("JUSTICIA            ")</f>
        <v xml:space="preserve">JUSTICIA            </v>
      </c>
      <c r="E2914" t="str">
        <f>T("TU ")</f>
        <v xml:space="preserve">TU </v>
      </c>
      <c r="F2914" t="str">
        <f>T("TURISMOS       ")</f>
        <v xml:space="preserve">TURISMOS       </v>
      </c>
      <c r="G2914" t="str">
        <f>T("De 20 CABALLOS FISCALES en adelante               ")</f>
        <v xml:space="preserve">De 20 CABALLOS FISCALES en adelante               </v>
      </c>
      <c r="H2914" t="str">
        <f>T("GASOLINA                                          ")</f>
        <v xml:space="preserve">GASOLINA                                          </v>
      </c>
      <c r="I2914">
        <v>107</v>
      </c>
    </row>
    <row r="2915" spans="1:9">
      <c r="A2915" t="str">
        <f>T("2018")</f>
        <v>2018</v>
      </c>
      <c r="B2915" t="str">
        <f>T("FISICO                                            ")</f>
        <v xml:space="preserve">FISICO                                            </v>
      </c>
      <c r="C2915" t="str">
        <f>T("CENTRO              ")</f>
        <v xml:space="preserve">CENTRO              </v>
      </c>
      <c r="D2915" t="str">
        <f>T("UNIVERSIDAD         ")</f>
        <v xml:space="preserve">UNIVERSIDAD         </v>
      </c>
      <c r="E2915" t="str">
        <f>T("TU ")</f>
        <v xml:space="preserve">TU </v>
      </c>
      <c r="F2915" t="str">
        <f>T("TURISMOS       ")</f>
        <v xml:space="preserve">TURISMOS       </v>
      </c>
      <c r="G2915" t="str">
        <f>T("De menos de 8 CABALLOS FISCALES                   ")</f>
        <v xml:space="preserve">De menos de 8 CABALLOS FISCALES                   </v>
      </c>
      <c r="H2915" t="str">
        <f>T("GASOLINA                                          ")</f>
        <v xml:space="preserve">GASOLINA                                          </v>
      </c>
      <c r="I2915">
        <v>246</v>
      </c>
    </row>
    <row r="2916" spans="1:9">
      <c r="A2916" t="str">
        <f>T("2018")</f>
        <v>2018</v>
      </c>
      <c r="B2916" t="str">
        <f>T("FISICO                                            ")</f>
        <v xml:space="preserve">FISICO                                            </v>
      </c>
      <c r="C2916" t="str">
        <f>T("CENTRO              ")</f>
        <v xml:space="preserve">CENTRO              </v>
      </c>
      <c r="D2916" t="str">
        <f>T("UNIVERSIDAD         ")</f>
        <v xml:space="preserve">UNIVERSIDAD         </v>
      </c>
      <c r="E2916" t="str">
        <f>T("TU ")</f>
        <v xml:space="preserve">TU </v>
      </c>
      <c r="F2916" t="str">
        <f>T("TURISMOS       ")</f>
        <v xml:space="preserve">TURISMOS       </v>
      </c>
      <c r="G2916" t="str">
        <f>T("De 8 a 11,99 CABALLOS FISCALES                    ")</f>
        <v xml:space="preserve">De 8 a 11,99 CABALLOS FISCALES                    </v>
      </c>
      <c r="H2916" t="str">
        <f>T("GASOLINA                                          ")</f>
        <v xml:space="preserve">GASOLINA                                          </v>
      </c>
      <c r="I2916" s="1">
        <v>2257</v>
      </c>
    </row>
    <row r="2917" spans="1:9">
      <c r="A2917" t="str">
        <f>T("2018")</f>
        <v>2018</v>
      </c>
      <c r="B2917" t="str">
        <f>T("FISICO                                            ")</f>
        <v xml:space="preserve">FISICO                                            </v>
      </c>
      <c r="C2917" t="str">
        <f>T("CENTRO              ")</f>
        <v xml:space="preserve">CENTRO              </v>
      </c>
      <c r="D2917" t="str">
        <f>T("UNIVERSIDAD         ")</f>
        <v xml:space="preserve">UNIVERSIDAD         </v>
      </c>
      <c r="E2917" t="str">
        <f>T("TU ")</f>
        <v xml:space="preserve">TU </v>
      </c>
      <c r="F2917" t="str">
        <f>T("TURISMOS       ")</f>
        <v xml:space="preserve">TURISMOS       </v>
      </c>
      <c r="G2917" t="str">
        <f>T("De 12 a 15,99 CABALLOS FISCALES                   ")</f>
        <v xml:space="preserve">De 12 a 15,99 CABALLOS FISCALES                   </v>
      </c>
      <c r="H2917" t="str">
        <f>T("GASOLINA                                          ")</f>
        <v xml:space="preserve">GASOLINA                                          </v>
      </c>
      <c r="I2917">
        <v>816</v>
      </c>
    </row>
    <row r="2918" spans="1:9">
      <c r="A2918" t="str">
        <f>T("2018")</f>
        <v>2018</v>
      </c>
      <c r="B2918" t="str">
        <f>T("FISICO                                            ")</f>
        <v xml:space="preserve">FISICO                                            </v>
      </c>
      <c r="C2918" t="str">
        <f>T("CENTRO              ")</f>
        <v xml:space="preserve">CENTRO              </v>
      </c>
      <c r="D2918" t="str">
        <f>T("UNIVERSIDAD         ")</f>
        <v xml:space="preserve">UNIVERSIDAD         </v>
      </c>
      <c r="E2918" t="str">
        <f>T("TU ")</f>
        <v xml:space="preserve">TU </v>
      </c>
      <c r="F2918" t="str">
        <f>T("TURISMOS       ")</f>
        <v xml:space="preserve">TURISMOS       </v>
      </c>
      <c r="G2918" t="str">
        <f>T("De 16 a 19,99 CABALLOS FISCALES                   ")</f>
        <v xml:space="preserve">De 16 a 19,99 CABALLOS FISCALES                   </v>
      </c>
      <c r="H2918" t="str">
        <f>T("GASOLINA                                          ")</f>
        <v xml:space="preserve">GASOLINA                                          </v>
      </c>
      <c r="I2918">
        <v>185</v>
      </c>
    </row>
    <row r="2919" spans="1:9">
      <c r="A2919" t="str">
        <f>T("2018")</f>
        <v>2018</v>
      </c>
      <c r="B2919" t="str">
        <f>T("FISICO                                            ")</f>
        <v xml:space="preserve">FISICO                                            </v>
      </c>
      <c r="C2919" t="str">
        <f>T("CENTRO              ")</f>
        <v xml:space="preserve">CENTRO              </v>
      </c>
      <c r="D2919" t="str">
        <f>T("UNIVERSIDAD         ")</f>
        <v xml:space="preserve">UNIVERSIDAD         </v>
      </c>
      <c r="E2919" t="str">
        <f>T("TU ")</f>
        <v xml:space="preserve">TU </v>
      </c>
      <c r="F2919" t="str">
        <f>T("TURISMOS       ")</f>
        <v xml:space="preserve">TURISMOS       </v>
      </c>
      <c r="G2919" t="str">
        <f>T("De 20 CABALLOS FISCALES en adelante               ")</f>
        <v xml:space="preserve">De 20 CABALLOS FISCALES en adelante               </v>
      </c>
      <c r="H2919" t="str">
        <f>T("GASOLINA                                          ")</f>
        <v xml:space="preserve">GASOLINA                                          </v>
      </c>
      <c r="I2919">
        <v>113</v>
      </c>
    </row>
    <row r="2920" spans="1:9">
      <c r="A2920" t="str">
        <f>T("2018")</f>
        <v>2018</v>
      </c>
      <c r="B2920" t="str">
        <f>T("FISICO                                            ")</f>
        <v xml:space="preserve">FISICO                                            </v>
      </c>
      <c r="C2920" t="str">
        <f>T("CENTRO              ")</f>
        <v xml:space="preserve">CENTRO              </v>
      </c>
      <c r="D2920" t="str">
        <f>T("SOL                 ")</f>
        <v xml:space="preserve">SOL                 </v>
      </c>
      <c r="E2920" t="str">
        <f>T("TU ")</f>
        <v xml:space="preserve">TU </v>
      </c>
      <c r="F2920" t="str">
        <f>T("TURISMOS       ")</f>
        <v xml:space="preserve">TURISMOS       </v>
      </c>
      <c r="G2920" t="str">
        <f>T("De menos de 8 CABALLOS FISCALES                   ")</f>
        <v xml:space="preserve">De menos de 8 CABALLOS FISCALES                   </v>
      </c>
      <c r="H2920" t="str">
        <f>T("GASOLINA                                          ")</f>
        <v xml:space="preserve">GASOLINA                                          </v>
      </c>
      <c r="I2920">
        <v>56</v>
      </c>
    </row>
    <row r="2921" spans="1:9">
      <c r="A2921" t="str">
        <f>T("2018")</f>
        <v>2018</v>
      </c>
      <c r="B2921" t="str">
        <f>T("FISICO                                            ")</f>
        <v xml:space="preserve">FISICO                                            </v>
      </c>
      <c r="C2921" t="str">
        <f>T("CENTRO              ")</f>
        <v xml:space="preserve">CENTRO              </v>
      </c>
      <c r="D2921" t="str">
        <f>T("SOL                 ")</f>
        <v xml:space="preserve">SOL                 </v>
      </c>
      <c r="E2921" t="str">
        <f>T("TU ")</f>
        <v xml:space="preserve">TU </v>
      </c>
      <c r="F2921" t="str">
        <f>T("TURISMOS       ")</f>
        <v xml:space="preserve">TURISMOS       </v>
      </c>
      <c r="G2921" t="str">
        <f>T("De 8 a 11,99 CABALLOS FISCALES                    ")</f>
        <v xml:space="preserve">De 8 a 11,99 CABALLOS FISCALES                    </v>
      </c>
      <c r="H2921" t="str">
        <f>T("GASOLINA                                          ")</f>
        <v xml:space="preserve">GASOLINA                                          </v>
      </c>
      <c r="I2921">
        <v>544</v>
      </c>
    </row>
    <row r="2922" spans="1:9">
      <c r="A2922" t="str">
        <f>T("2018")</f>
        <v>2018</v>
      </c>
      <c r="B2922" t="str">
        <f>T("FISICO                                            ")</f>
        <v xml:space="preserve">FISICO                                            </v>
      </c>
      <c r="C2922" t="str">
        <f>T("CENTRO              ")</f>
        <v xml:space="preserve">CENTRO              </v>
      </c>
      <c r="D2922" t="str">
        <f>T("SOL                 ")</f>
        <v xml:space="preserve">SOL                 </v>
      </c>
      <c r="E2922" t="str">
        <f>T("TU ")</f>
        <v xml:space="preserve">TU </v>
      </c>
      <c r="F2922" t="str">
        <f>T("TURISMOS       ")</f>
        <v xml:space="preserve">TURISMOS       </v>
      </c>
      <c r="G2922" t="str">
        <f>T("De 12 a 15,99 CABALLOS FISCALES                   ")</f>
        <v xml:space="preserve">De 12 a 15,99 CABALLOS FISCALES                   </v>
      </c>
      <c r="H2922" t="str">
        <f>T("GASOLINA                                          ")</f>
        <v xml:space="preserve">GASOLINA                                          </v>
      </c>
      <c r="I2922">
        <v>220</v>
      </c>
    </row>
    <row r="2923" spans="1:9">
      <c r="A2923" t="str">
        <f>T("2018")</f>
        <v>2018</v>
      </c>
      <c r="B2923" t="str">
        <f>T("FISICO                                            ")</f>
        <v xml:space="preserve">FISICO                                            </v>
      </c>
      <c r="C2923" t="str">
        <f>T("CENTRO              ")</f>
        <v xml:space="preserve">CENTRO              </v>
      </c>
      <c r="D2923" t="str">
        <f>T("SOL                 ")</f>
        <v xml:space="preserve">SOL                 </v>
      </c>
      <c r="E2923" t="str">
        <f>T("TU ")</f>
        <v xml:space="preserve">TU </v>
      </c>
      <c r="F2923" t="str">
        <f>T("TURISMOS       ")</f>
        <v xml:space="preserve">TURISMOS       </v>
      </c>
      <c r="G2923" t="str">
        <f>T("De 16 a 19,99 CABALLOS FISCALES                   ")</f>
        <v xml:space="preserve">De 16 a 19,99 CABALLOS FISCALES                   </v>
      </c>
      <c r="H2923" t="str">
        <f>T("GASOLINA                                          ")</f>
        <v xml:space="preserve">GASOLINA                                          </v>
      </c>
      <c r="I2923">
        <v>62</v>
      </c>
    </row>
    <row r="2924" spans="1:9">
      <c r="A2924" t="str">
        <f>T("2018")</f>
        <v>2018</v>
      </c>
      <c r="B2924" t="str">
        <f>T("FISICO                                            ")</f>
        <v xml:space="preserve">FISICO                                            </v>
      </c>
      <c r="C2924" t="str">
        <f>T("CENTRO              ")</f>
        <v xml:space="preserve">CENTRO              </v>
      </c>
      <c r="D2924" t="str">
        <f>T("SOL                 ")</f>
        <v xml:space="preserve">SOL                 </v>
      </c>
      <c r="E2924" t="str">
        <f>T("TU ")</f>
        <v xml:space="preserve">TU </v>
      </c>
      <c r="F2924" t="str">
        <f>T("TURISMOS       ")</f>
        <v xml:space="preserve">TURISMOS       </v>
      </c>
      <c r="G2924" t="str">
        <f>T("De 20 CABALLOS FISCALES en adelante               ")</f>
        <v xml:space="preserve">De 20 CABALLOS FISCALES en adelante               </v>
      </c>
      <c r="H2924" t="str">
        <f>T("GASOLINA                                          ")</f>
        <v xml:space="preserve">GASOLINA                                          </v>
      </c>
      <c r="I2924">
        <v>49</v>
      </c>
    </row>
    <row r="2925" spans="1:9">
      <c r="A2925" t="str">
        <f>T("2018")</f>
        <v>2018</v>
      </c>
      <c r="B2925" t="str">
        <f>T("JURIDICO                                          ")</f>
        <v xml:space="preserve">JURIDICO                                          </v>
      </c>
      <c r="C2925" t="str">
        <f>T("CENTRO              ")</f>
        <v xml:space="preserve">CENTRO              </v>
      </c>
      <c r="D2925" t="str">
        <f>T("SIN BARRIO          ")</f>
        <v xml:space="preserve">SIN BARRIO          </v>
      </c>
      <c r="E2925" t="str">
        <f>T("TU ")</f>
        <v xml:space="preserve">TU </v>
      </c>
      <c r="F2925" t="str">
        <f>T("TURISMOS       ")</f>
        <v xml:space="preserve">TURISMOS       </v>
      </c>
      <c r="G2925" t="str">
        <f>T("De menos de 8 CABALLOS FISCALES                   ")</f>
        <v xml:space="preserve">De menos de 8 CABALLOS FISCALES                   </v>
      </c>
      <c r="H2925" t="str">
        <f>T("GASOLINA                                          ")</f>
        <v xml:space="preserve">GASOLINA                                          </v>
      </c>
      <c r="I2925">
        <v>1</v>
      </c>
    </row>
    <row r="2926" spans="1:9">
      <c r="A2926" t="str">
        <f>T("2018")</f>
        <v>2018</v>
      </c>
      <c r="B2926" t="str">
        <f>T("JURIDICO                                          ")</f>
        <v xml:space="preserve">JURIDICO                                          </v>
      </c>
      <c r="C2926" t="str">
        <f>T("CENTRO              ")</f>
        <v xml:space="preserve">CENTRO              </v>
      </c>
      <c r="D2926" t="str">
        <f>T("SIN BARRIO          ")</f>
        <v xml:space="preserve">SIN BARRIO          </v>
      </c>
      <c r="E2926" t="str">
        <f>T("TU ")</f>
        <v xml:space="preserve">TU </v>
      </c>
      <c r="F2926" t="str">
        <f>T("TURISMOS       ")</f>
        <v xml:space="preserve">TURISMOS       </v>
      </c>
      <c r="G2926" t="str">
        <f>T("De 8 a 11,99 CABALLOS FISCALES                    ")</f>
        <v xml:space="preserve">De 8 a 11,99 CABALLOS FISCALES                    </v>
      </c>
      <c r="H2926" t="str">
        <f>T("GASOLINA                                          ")</f>
        <v xml:space="preserve">GASOLINA                                          </v>
      </c>
      <c r="I2926">
        <v>17</v>
      </c>
    </row>
    <row r="2927" spans="1:9">
      <c r="A2927" t="str">
        <f>T("2018")</f>
        <v>2018</v>
      </c>
      <c r="B2927" t="str">
        <f>T("JURIDICO                                          ")</f>
        <v xml:space="preserve">JURIDICO                                          </v>
      </c>
      <c r="C2927" t="str">
        <f>T("CENTRO              ")</f>
        <v xml:space="preserve">CENTRO              </v>
      </c>
      <c r="D2927" t="str">
        <f>T("SIN BARRIO          ")</f>
        <v xml:space="preserve">SIN BARRIO          </v>
      </c>
      <c r="E2927" t="str">
        <f>T("TU ")</f>
        <v xml:space="preserve">TU </v>
      </c>
      <c r="F2927" t="str">
        <f>T("TURISMOS       ")</f>
        <v xml:space="preserve">TURISMOS       </v>
      </c>
      <c r="G2927" t="str">
        <f>T("De 12 a 15,99 CABALLOS FISCALES                   ")</f>
        <v xml:space="preserve">De 12 a 15,99 CABALLOS FISCALES                   </v>
      </c>
      <c r="H2927" t="str">
        <f>T("GASOLINA                                          ")</f>
        <v xml:space="preserve">GASOLINA                                          </v>
      </c>
      <c r="I2927">
        <v>9</v>
      </c>
    </row>
    <row r="2928" spans="1:9">
      <c r="A2928" t="str">
        <f>T("2018")</f>
        <v>2018</v>
      </c>
      <c r="B2928" t="str">
        <f>T("JURIDICO                                          ")</f>
        <v xml:space="preserve">JURIDICO                                          </v>
      </c>
      <c r="C2928" t="str">
        <f>T("CENTRO              ")</f>
        <v xml:space="preserve">CENTRO              </v>
      </c>
      <c r="D2928" t="str">
        <f>T("SIN BARRIO          ")</f>
        <v xml:space="preserve">SIN BARRIO          </v>
      </c>
      <c r="E2928" t="str">
        <f>T("TU ")</f>
        <v xml:space="preserve">TU </v>
      </c>
      <c r="F2928" t="str">
        <f>T("TURISMOS       ")</f>
        <v xml:space="preserve">TURISMOS       </v>
      </c>
      <c r="G2928" t="str">
        <f>T("De 16 a 19,99 CABALLOS FISCALES                   ")</f>
        <v xml:space="preserve">De 16 a 19,99 CABALLOS FISCALES                   </v>
      </c>
      <c r="H2928" t="str">
        <f>T("GASOLINA                                          ")</f>
        <v xml:space="preserve">GASOLINA                                          </v>
      </c>
      <c r="I2928">
        <v>2</v>
      </c>
    </row>
    <row r="2929" spans="1:9">
      <c r="A2929" t="str">
        <f>T("2018")</f>
        <v>2018</v>
      </c>
      <c r="B2929" t="str">
        <f>T("JURIDICO                                          ")</f>
        <v xml:space="preserve">JURIDICO                                          </v>
      </c>
      <c r="C2929" t="str">
        <f>T("CENTRO              ")</f>
        <v xml:space="preserve">CENTRO              </v>
      </c>
      <c r="D2929" t="str">
        <f>T("SIN BARRIO          ")</f>
        <v xml:space="preserve">SIN BARRIO          </v>
      </c>
      <c r="E2929" t="str">
        <f>T("TU ")</f>
        <v xml:space="preserve">TU </v>
      </c>
      <c r="F2929" t="str">
        <f>T("TURISMOS       ")</f>
        <v xml:space="preserve">TURISMOS       </v>
      </c>
      <c r="G2929" t="str">
        <f>T("De 20 CABALLOS FISCALES en adelante               ")</f>
        <v xml:space="preserve">De 20 CABALLOS FISCALES en adelante               </v>
      </c>
      <c r="H2929" t="str">
        <f>T("GASOLINA                                          ")</f>
        <v xml:space="preserve">GASOLINA                                          </v>
      </c>
      <c r="I2929">
        <v>1</v>
      </c>
    </row>
    <row r="2930" spans="1:9">
      <c r="A2930" t="str">
        <f>T("2018")</f>
        <v>2018</v>
      </c>
      <c r="B2930" t="str">
        <f>T("JURIDICO                                          ")</f>
        <v xml:space="preserve">JURIDICO                                          </v>
      </c>
      <c r="C2930" t="str">
        <f>T("CENTRO              ")</f>
        <v xml:space="preserve">CENTRO              </v>
      </c>
      <c r="D2930" t="str">
        <f>T("PALACIO             ")</f>
        <v xml:space="preserve">PALACIO             </v>
      </c>
      <c r="E2930" t="str">
        <f>T("TU ")</f>
        <v xml:space="preserve">TU </v>
      </c>
      <c r="F2930" t="str">
        <f>T("TURISMOS       ")</f>
        <v xml:space="preserve">TURISMOS       </v>
      </c>
      <c r="G2930" t="str">
        <f>T("De menos de 8 CABALLOS FISCALES                   ")</f>
        <v xml:space="preserve">De menos de 8 CABALLOS FISCALES                   </v>
      </c>
      <c r="H2930" t="str">
        <f>T("GASOLINA                                          ")</f>
        <v xml:space="preserve">GASOLINA                                          </v>
      </c>
      <c r="I2930">
        <v>38</v>
      </c>
    </row>
    <row r="2931" spans="1:9">
      <c r="A2931" t="str">
        <f>T("2018")</f>
        <v>2018</v>
      </c>
      <c r="B2931" t="str">
        <f>T("JURIDICO                                          ")</f>
        <v xml:space="preserve">JURIDICO                                          </v>
      </c>
      <c r="C2931" t="str">
        <f>T("CENTRO              ")</f>
        <v xml:space="preserve">CENTRO              </v>
      </c>
      <c r="D2931" t="str">
        <f>T("PALACIO             ")</f>
        <v xml:space="preserve">PALACIO             </v>
      </c>
      <c r="E2931" t="str">
        <f>T("TU ")</f>
        <v xml:space="preserve">TU </v>
      </c>
      <c r="F2931" t="str">
        <f>T("TURISMOS       ")</f>
        <v xml:space="preserve">TURISMOS       </v>
      </c>
      <c r="G2931" t="str">
        <f>T("De 8 a 11,99 CABALLOS FISCALES                    ")</f>
        <v xml:space="preserve">De 8 a 11,99 CABALLOS FISCALES                    </v>
      </c>
      <c r="H2931" t="str">
        <f>T("GASOLINA                                          ")</f>
        <v xml:space="preserve">GASOLINA                                          </v>
      </c>
      <c r="I2931">
        <v>163</v>
      </c>
    </row>
    <row r="2932" spans="1:9">
      <c r="A2932" t="str">
        <f>T("2018")</f>
        <v>2018</v>
      </c>
      <c r="B2932" t="str">
        <f>T("JURIDICO                                          ")</f>
        <v xml:space="preserve">JURIDICO                                          </v>
      </c>
      <c r="C2932" t="str">
        <f>T("CENTRO              ")</f>
        <v xml:space="preserve">CENTRO              </v>
      </c>
      <c r="D2932" t="str">
        <f>T("PALACIO             ")</f>
        <v xml:space="preserve">PALACIO             </v>
      </c>
      <c r="E2932" t="str">
        <f>T("TU ")</f>
        <v xml:space="preserve">TU </v>
      </c>
      <c r="F2932" t="str">
        <f>T("TURISMOS       ")</f>
        <v xml:space="preserve">TURISMOS       </v>
      </c>
      <c r="G2932" t="str">
        <f>T("De 12 a 15,99 CABALLOS FISCALES                   ")</f>
        <v xml:space="preserve">De 12 a 15,99 CABALLOS FISCALES                   </v>
      </c>
      <c r="H2932" t="str">
        <f>T("GASOLINA                                          ")</f>
        <v xml:space="preserve">GASOLINA                                          </v>
      </c>
      <c r="I2932">
        <v>102</v>
      </c>
    </row>
    <row r="2933" spans="1:9">
      <c r="A2933" t="str">
        <f>T("2018")</f>
        <v>2018</v>
      </c>
      <c r="B2933" t="str">
        <f>T("JURIDICO                                          ")</f>
        <v xml:space="preserve">JURIDICO                                          </v>
      </c>
      <c r="C2933" t="str">
        <f>T("CENTRO              ")</f>
        <v xml:space="preserve">CENTRO              </v>
      </c>
      <c r="D2933" t="str">
        <f>T("PALACIO             ")</f>
        <v xml:space="preserve">PALACIO             </v>
      </c>
      <c r="E2933" t="str">
        <f>T("TU ")</f>
        <v xml:space="preserve">TU </v>
      </c>
      <c r="F2933" t="str">
        <f>T("TURISMOS       ")</f>
        <v xml:space="preserve">TURISMOS       </v>
      </c>
      <c r="G2933" t="str">
        <f>T("De 16 a 19,99 CABALLOS FISCALES                   ")</f>
        <v xml:space="preserve">De 16 a 19,99 CABALLOS FISCALES                   </v>
      </c>
      <c r="H2933" t="str">
        <f>T("GASOLINA                                          ")</f>
        <v xml:space="preserve">GASOLINA                                          </v>
      </c>
      <c r="I2933">
        <v>73</v>
      </c>
    </row>
    <row r="2934" spans="1:9">
      <c r="A2934" t="str">
        <f>T("2018")</f>
        <v>2018</v>
      </c>
      <c r="B2934" t="str">
        <f>T("JURIDICO                                          ")</f>
        <v xml:space="preserve">JURIDICO                                          </v>
      </c>
      <c r="C2934" t="str">
        <f>T("CENTRO              ")</f>
        <v xml:space="preserve">CENTRO              </v>
      </c>
      <c r="D2934" t="str">
        <f>T("PALACIO             ")</f>
        <v xml:space="preserve">PALACIO             </v>
      </c>
      <c r="E2934" t="str">
        <f>T("TU ")</f>
        <v xml:space="preserve">TU </v>
      </c>
      <c r="F2934" t="str">
        <f>T("TURISMOS       ")</f>
        <v xml:space="preserve">TURISMOS       </v>
      </c>
      <c r="G2934" t="str">
        <f>T("De 20 CABALLOS FISCALES en adelante               ")</f>
        <v xml:space="preserve">De 20 CABALLOS FISCALES en adelante               </v>
      </c>
      <c r="H2934" t="str">
        <f>T("GASOLINA                                          ")</f>
        <v xml:space="preserve">GASOLINA                                          </v>
      </c>
      <c r="I2934">
        <v>74</v>
      </c>
    </row>
    <row r="2935" spans="1:9">
      <c r="A2935" t="str">
        <f>T("2018")</f>
        <v>2018</v>
      </c>
      <c r="B2935" t="str">
        <f>T("JURIDICO                                          ")</f>
        <v xml:space="preserve">JURIDICO                                          </v>
      </c>
      <c r="C2935" t="str">
        <f>T("CENTRO              ")</f>
        <v xml:space="preserve">CENTRO              </v>
      </c>
      <c r="D2935" t="str">
        <f>T("EMBAJADORES         ")</f>
        <v xml:space="preserve">EMBAJADORES         </v>
      </c>
      <c r="E2935" t="str">
        <f>T("TU ")</f>
        <v xml:space="preserve">TU </v>
      </c>
      <c r="F2935" t="str">
        <f>T("TURISMOS       ")</f>
        <v xml:space="preserve">TURISMOS       </v>
      </c>
      <c r="G2935" t="str">
        <f>T("De menos de 8 CABALLOS FISCALES                   ")</f>
        <v xml:space="preserve">De menos de 8 CABALLOS FISCALES                   </v>
      </c>
      <c r="H2935" t="str">
        <f>T("GASOLINA                                          ")</f>
        <v xml:space="preserve">GASOLINA                                          </v>
      </c>
      <c r="I2935">
        <v>10</v>
      </c>
    </row>
    <row r="2936" spans="1:9">
      <c r="A2936" t="str">
        <f>T("2018")</f>
        <v>2018</v>
      </c>
      <c r="B2936" t="str">
        <f>T("JURIDICO                                          ")</f>
        <v xml:space="preserve">JURIDICO                                          </v>
      </c>
      <c r="C2936" t="str">
        <f>T("CENTRO              ")</f>
        <v xml:space="preserve">CENTRO              </v>
      </c>
      <c r="D2936" t="str">
        <f>T("EMBAJADORES         ")</f>
        <v xml:space="preserve">EMBAJADORES         </v>
      </c>
      <c r="E2936" t="str">
        <f>T("TU ")</f>
        <v xml:space="preserve">TU </v>
      </c>
      <c r="F2936" t="str">
        <f>T("TURISMOS       ")</f>
        <v xml:space="preserve">TURISMOS       </v>
      </c>
      <c r="G2936" t="str">
        <f>T("De 8 a 11,99 CABALLOS FISCALES                    ")</f>
        <v xml:space="preserve">De 8 a 11,99 CABALLOS FISCALES                    </v>
      </c>
      <c r="H2936" t="str">
        <f>T("GASOLINA                                          ")</f>
        <v xml:space="preserve">GASOLINA                                          </v>
      </c>
      <c r="I2936">
        <v>106</v>
      </c>
    </row>
    <row r="2937" spans="1:9">
      <c r="A2937" t="str">
        <f>T("2018")</f>
        <v>2018</v>
      </c>
      <c r="B2937" t="str">
        <f>T("JURIDICO                                          ")</f>
        <v xml:space="preserve">JURIDICO                                          </v>
      </c>
      <c r="C2937" t="str">
        <f>T("CENTRO              ")</f>
        <v xml:space="preserve">CENTRO              </v>
      </c>
      <c r="D2937" t="str">
        <f>T("EMBAJADORES         ")</f>
        <v xml:space="preserve">EMBAJADORES         </v>
      </c>
      <c r="E2937" t="str">
        <f>T("TU ")</f>
        <v xml:space="preserve">TU </v>
      </c>
      <c r="F2937" t="str">
        <f>T("TURISMOS       ")</f>
        <v xml:space="preserve">TURISMOS       </v>
      </c>
      <c r="G2937" t="str">
        <f>T("De 12 a 15,99 CABALLOS FISCALES                   ")</f>
        <v xml:space="preserve">De 12 a 15,99 CABALLOS FISCALES                   </v>
      </c>
      <c r="H2937" t="str">
        <f>T("GASOLINA                                          ")</f>
        <v xml:space="preserve">GASOLINA                                          </v>
      </c>
      <c r="I2937">
        <v>60</v>
      </c>
    </row>
    <row r="2938" spans="1:9">
      <c r="A2938" t="str">
        <f>T("2018")</f>
        <v>2018</v>
      </c>
      <c r="B2938" t="str">
        <f>T("JURIDICO                                          ")</f>
        <v xml:space="preserve">JURIDICO                                          </v>
      </c>
      <c r="C2938" t="str">
        <f>T("CENTRO              ")</f>
        <v xml:space="preserve">CENTRO              </v>
      </c>
      <c r="D2938" t="str">
        <f>T("EMBAJADORES         ")</f>
        <v xml:space="preserve">EMBAJADORES         </v>
      </c>
      <c r="E2938" t="str">
        <f>T("TU ")</f>
        <v xml:space="preserve">TU </v>
      </c>
      <c r="F2938" t="str">
        <f>T("TURISMOS       ")</f>
        <v xml:space="preserve">TURISMOS       </v>
      </c>
      <c r="G2938" t="str">
        <f>T("De 16 a 19,99 CABALLOS FISCALES                   ")</f>
        <v xml:space="preserve">De 16 a 19,99 CABALLOS FISCALES                   </v>
      </c>
      <c r="H2938" t="str">
        <f>T("GASOLINA                                          ")</f>
        <v xml:space="preserve">GASOLINA                                          </v>
      </c>
      <c r="I2938">
        <v>31</v>
      </c>
    </row>
    <row r="2939" spans="1:9">
      <c r="A2939" t="str">
        <f>T("2018")</f>
        <v>2018</v>
      </c>
      <c r="B2939" t="str">
        <f>T("JURIDICO                                          ")</f>
        <v xml:space="preserve">JURIDICO                                          </v>
      </c>
      <c r="C2939" t="str">
        <f>T("CENTRO              ")</f>
        <v xml:space="preserve">CENTRO              </v>
      </c>
      <c r="D2939" t="str">
        <f>T("EMBAJADORES         ")</f>
        <v xml:space="preserve">EMBAJADORES         </v>
      </c>
      <c r="E2939" t="str">
        <f>T("TU ")</f>
        <v xml:space="preserve">TU </v>
      </c>
      <c r="F2939" t="str">
        <f>T("TURISMOS       ")</f>
        <v xml:space="preserve">TURISMOS       </v>
      </c>
      <c r="G2939" t="str">
        <f>T("De 20 CABALLOS FISCALES en adelante               ")</f>
        <v xml:space="preserve">De 20 CABALLOS FISCALES en adelante               </v>
      </c>
      <c r="H2939" t="str">
        <f>T("GASOLINA                                          ")</f>
        <v xml:space="preserve">GASOLINA                                          </v>
      </c>
      <c r="I2939">
        <v>38</v>
      </c>
    </row>
    <row r="2940" spans="1:9">
      <c r="A2940" t="str">
        <f>T("2018")</f>
        <v>2018</v>
      </c>
      <c r="B2940" t="str">
        <f>T("JURIDICO                                          ")</f>
        <v xml:space="preserve">JURIDICO                                          </v>
      </c>
      <c r="C2940" t="str">
        <f>T("CENTRO              ")</f>
        <v xml:space="preserve">CENTRO              </v>
      </c>
      <c r="D2940" t="str">
        <f>T("CORTES              ")</f>
        <v xml:space="preserve">CORTES              </v>
      </c>
      <c r="E2940" t="str">
        <f>T("TU ")</f>
        <v xml:space="preserve">TU </v>
      </c>
      <c r="F2940" t="str">
        <f>T("TURISMOS       ")</f>
        <v xml:space="preserve">TURISMOS       </v>
      </c>
      <c r="G2940" t="str">
        <f>T("De menos de 8 CABALLOS FISCALES                   ")</f>
        <v xml:space="preserve">De menos de 8 CABALLOS FISCALES                   </v>
      </c>
      <c r="H2940" t="str">
        <f>T("GASOLINA                                          ")</f>
        <v xml:space="preserve">GASOLINA                                          </v>
      </c>
      <c r="I2940">
        <v>29</v>
      </c>
    </row>
    <row r="2941" spans="1:9">
      <c r="A2941" t="str">
        <f>T("2018")</f>
        <v>2018</v>
      </c>
      <c r="B2941" t="str">
        <f>T("JURIDICO                                          ")</f>
        <v xml:space="preserve">JURIDICO                                          </v>
      </c>
      <c r="C2941" t="str">
        <f>T("CENTRO              ")</f>
        <v xml:space="preserve">CENTRO              </v>
      </c>
      <c r="D2941" t="str">
        <f>T("CORTES              ")</f>
        <v xml:space="preserve">CORTES              </v>
      </c>
      <c r="E2941" t="str">
        <f>T("TU ")</f>
        <v xml:space="preserve">TU </v>
      </c>
      <c r="F2941" t="str">
        <f>T("TURISMOS       ")</f>
        <v xml:space="preserve">TURISMOS       </v>
      </c>
      <c r="G2941" t="str">
        <f>T("De 8 a 11,99 CABALLOS FISCALES                    ")</f>
        <v xml:space="preserve">De 8 a 11,99 CABALLOS FISCALES                    </v>
      </c>
      <c r="H2941" t="str">
        <f>T("GASOLINA                                          ")</f>
        <v xml:space="preserve">GASOLINA                                          </v>
      </c>
      <c r="I2941">
        <v>181</v>
      </c>
    </row>
    <row r="2942" spans="1:9">
      <c r="A2942" t="str">
        <f>T("2018")</f>
        <v>2018</v>
      </c>
      <c r="B2942" t="str">
        <f>T("JURIDICO                                          ")</f>
        <v xml:space="preserve">JURIDICO                                          </v>
      </c>
      <c r="C2942" t="str">
        <f>T("CENTRO              ")</f>
        <v xml:space="preserve">CENTRO              </v>
      </c>
      <c r="D2942" t="str">
        <f>T("CORTES              ")</f>
        <v xml:space="preserve">CORTES              </v>
      </c>
      <c r="E2942" t="str">
        <f>T("TU ")</f>
        <v xml:space="preserve">TU </v>
      </c>
      <c r="F2942" t="str">
        <f>T("TURISMOS       ")</f>
        <v xml:space="preserve">TURISMOS       </v>
      </c>
      <c r="G2942" t="str">
        <f>T("De 12 a 15,99 CABALLOS FISCALES                   ")</f>
        <v xml:space="preserve">De 12 a 15,99 CABALLOS FISCALES                   </v>
      </c>
      <c r="H2942" t="str">
        <f>T("GASOLINA                                          ")</f>
        <v xml:space="preserve">GASOLINA                                          </v>
      </c>
      <c r="I2942">
        <v>73</v>
      </c>
    </row>
    <row r="2943" spans="1:9">
      <c r="A2943" t="str">
        <f>T("2018")</f>
        <v>2018</v>
      </c>
      <c r="B2943" t="str">
        <f>T("JURIDICO                                          ")</f>
        <v xml:space="preserve">JURIDICO                                          </v>
      </c>
      <c r="C2943" t="str">
        <f>T("CENTRO              ")</f>
        <v xml:space="preserve">CENTRO              </v>
      </c>
      <c r="D2943" t="str">
        <f>T("CORTES              ")</f>
        <v xml:space="preserve">CORTES              </v>
      </c>
      <c r="E2943" t="str">
        <f>T("TU ")</f>
        <v xml:space="preserve">TU </v>
      </c>
      <c r="F2943" t="str">
        <f>T("TURISMOS       ")</f>
        <v xml:space="preserve">TURISMOS       </v>
      </c>
      <c r="G2943" t="str">
        <f>T("De 16 a 19,99 CABALLOS FISCALES                   ")</f>
        <v xml:space="preserve">De 16 a 19,99 CABALLOS FISCALES                   </v>
      </c>
      <c r="H2943" t="str">
        <f>T("GASOLINA                                          ")</f>
        <v xml:space="preserve">GASOLINA                                          </v>
      </c>
      <c r="I2943">
        <v>43</v>
      </c>
    </row>
    <row r="2944" spans="1:9">
      <c r="A2944" t="str">
        <f>T("2018")</f>
        <v>2018</v>
      </c>
      <c r="B2944" t="str">
        <f>T("JURIDICO                                          ")</f>
        <v xml:space="preserve">JURIDICO                                          </v>
      </c>
      <c r="C2944" t="str">
        <f>T("CENTRO              ")</f>
        <v xml:space="preserve">CENTRO              </v>
      </c>
      <c r="D2944" t="str">
        <f>T("CORTES              ")</f>
        <v xml:space="preserve">CORTES              </v>
      </c>
      <c r="E2944" t="str">
        <f>T("TU ")</f>
        <v xml:space="preserve">TU </v>
      </c>
      <c r="F2944" t="str">
        <f>T("TURISMOS       ")</f>
        <v xml:space="preserve">TURISMOS       </v>
      </c>
      <c r="G2944" t="str">
        <f>T("De 20 CABALLOS FISCALES en adelante               ")</f>
        <v xml:space="preserve">De 20 CABALLOS FISCALES en adelante               </v>
      </c>
      <c r="H2944" t="str">
        <f>T("GASOLINA                                          ")</f>
        <v xml:space="preserve">GASOLINA                                          </v>
      </c>
      <c r="I2944">
        <v>57</v>
      </c>
    </row>
    <row r="2945" spans="1:9">
      <c r="A2945" t="str">
        <f>T("2018")</f>
        <v>2018</v>
      </c>
      <c r="B2945" t="str">
        <f>T("JURIDICO                                          ")</f>
        <v xml:space="preserve">JURIDICO                                          </v>
      </c>
      <c r="C2945" t="str">
        <f>T("CENTRO              ")</f>
        <v xml:space="preserve">CENTRO              </v>
      </c>
      <c r="D2945" t="str">
        <f>T("JUSTICIA            ")</f>
        <v xml:space="preserve">JUSTICIA            </v>
      </c>
      <c r="E2945" t="str">
        <f>T("TU ")</f>
        <v xml:space="preserve">TU </v>
      </c>
      <c r="F2945" t="str">
        <f>T("TURISMOS       ")</f>
        <v xml:space="preserve">TURISMOS       </v>
      </c>
      <c r="G2945" t="str">
        <f>T("De menos de 8 CABALLOS FISCALES                   ")</f>
        <v xml:space="preserve">De menos de 8 CABALLOS FISCALES                   </v>
      </c>
      <c r="H2945" t="str">
        <f>T("GASOLINA                                          ")</f>
        <v xml:space="preserve">GASOLINA                                          </v>
      </c>
      <c r="I2945">
        <v>48</v>
      </c>
    </row>
    <row r="2946" spans="1:9">
      <c r="A2946" t="str">
        <f>T("2018")</f>
        <v>2018</v>
      </c>
      <c r="B2946" t="str">
        <f>T("JURIDICO                                          ")</f>
        <v xml:space="preserve">JURIDICO                                          </v>
      </c>
      <c r="C2946" t="str">
        <f>T("CENTRO              ")</f>
        <v xml:space="preserve">CENTRO              </v>
      </c>
      <c r="D2946" t="str">
        <f>T("JUSTICIA            ")</f>
        <v xml:space="preserve">JUSTICIA            </v>
      </c>
      <c r="E2946" t="str">
        <f>T("TU ")</f>
        <v xml:space="preserve">TU </v>
      </c>
      <c r="F2946" t="str">
        <f>T("TURISMOS       ")</f>
        <v xml:space="preserve">TURISMOS       </v>
      </c>
      <c r="G2946" t="str">
        <f>T("De 8 a 11,99 CABALLOS FISCALES                    ")</f>
        <v xml:space="preserve">De 8 a 11,99 CABALLOS FISCALES                    </v>
      </c>
      <c r="H2946" t="str">
        <f>T("GASOLINA                                          ")</f>
        <v xml:space="preserve">GASOLINA                                          </v>
      </c>
      <c r="I2946">
        <v>356</v>
      </c>
    </row>
    <row r="2947" spans="1:9">
      <c r="A2947" t="str">
        <f>T("2018")</f>
        <v>2018</v>
      </c>
      <c r="B2947" t="str">
        <f>T("JURIDICO                                          ")</f>
        <v xml:space="preserve">JURIDICO                                          </v>
      </c>
      <c r="C2947" t="str">
        <f>T("CENTRO              ")</f>
        <v xml:space="preserve">CENTRO              </v>
      </c>
      <c r="D2947" t="str">
        <f>T("JUSTICIA            ")</f>
        <v xml:space="preserve">JUSTICIA            </v>
      </c>
      <c r="E2947" t="str">
        <f>T("TU ")</f>
        <v xml:space="preserve">TU </v>
      </c>
      <c r="F2947" t="str">
        <f>T("TURISMOS       ")</f>
        <v xml:space="preserve">TURISMOS       </v>
      </c>
      <c r="G2947" t="str">
        <f>T("De 12 a 15,99 CABALLOS FISCALES                   ")</f>
        <v xml:space="preserve">De 12 a 15,99 CABALLOS FISCALES                   </v>
      </c>
      <c r="H2947" t="str">
        <f>T("GASOLINA                                          ")</f>
        <v xml:space="preserve">GASOLINA                                          </v>
      </c>
      <c r="I2947">
        <v>198</v>
      </c>
    </row>
    <row r="2948" spans="1:9">
      <c r="A2948" t="str">
        <f>T("2018")</f>
        <v>2018</v>
      </c>
      <c r="B2948" t="str">
        <f>T("JURIDICO                                          ")</f>
        <v xml:space="preserve">JURIDICO                                          </v>
      </c>
      <c r="C2948" t="str">
        <f>T("CENTRO              ")</f>
        <v xml:space="preserve">CENTRO              </v>
      </c>
      <c r="D2948" t="str">
        <f>T("JUSTICIA            ")</f>
        <v xml:space="preserve">JUSTICIA            </v>
      </c>
      <c r="E2948" t="str">
        <f>T("TU ")</f>
        <v xml:space="preserve">TU </v>
      </c>
      <c r="F2948" t="str">
        <f>T("TURISMOS       ")</f>
        <v xml:space="preserve">TURISMOS       </v>
      </c>
      <c r="G2948" t="str">
        <f>T("De 16 a 19,99 CABALLOS FISCALES                   ")</f>
        <v xml:space="preserve">De 16 a 19,99 CABALLOS FISCALES                   </v>
      </c>
      <c r="H2948" t="str">
        <f>T("GASOLINA                                          ")</f>
        <v xml:space="preserve">GASOLINA                                          </v>
      </c>
      <c r="I2948">
        <v>111</v>
      </c>
    </row>
    <row r="2949" spans="1:9">
      <c r="A2949" t="str">
        <f>T("2018")</f>
        <v>2018</v>
      </c>
      <c r="B2949" t="str">
        <f>T("JURIDICO                                          ")</f>
        <v xml:space="preserve">JURIDICO                                          </v>
      </c>
      <c r="C2949" t="str">
        <f>T("CENTRO              ")</f>
        <v xml:space="preserve">CENTRO              </v>
      </c>
      <c r="D2949" t="str">
        <f>T("JUSTICIA            ")</f>
        <v xml:space="preserve">JUSTICIA            </v>
      </c>
      <c r="E2949" t="str">
        <f>T("TU ")</f>
        <v xml:space="preserve">TU </v>
      </c>
      <c r="F2949" t="str">
        <f>T("TURISMOS       ")</f>
        <v xml:space="preserve">TURISMOS       </v>
      </c>
      <c r="G2949" t="str">
        <f>T("De 20 CABALLOS FISCALES en adelante               ")</f>
        <v xml:space="preserve">De 20 CABALLOS FISCALES en adelante               </v>
      </c>
      <c r="H2949" t="str">
        <f>T("GASOLINA                                          ")</f>
        <v xml:space="preserve">GASOLINA                                          </v>
      </c>
      <c r="I2949">
        <v>132</v>
      </c>
    </row>
    <row r="2950" spans="1:9">
      <c r="A2950" t="str">
        <f>T("2018")</f>
        <v>2018</v>
      </c>
      <c r="B2950" t="str">
        <f>T("JURIDICO                                          ")</f>
        <v xml:space="preserve">JURIDICO                                          </v>
      </c>
      <c r="C2950" t="str">
        <f>T("CENTRO              ")</f>
        <v xml:space="preserve">CENTRO              </v>
      </c>
      <c r="D2950" t="str">
        <f>T("UNIVERSIDAD         ")</f>
        <v xml:space="preserve">UNIVERSIDAD         </v>
      </c>
      <c r="E2950" t="str">
        <f>T("TU ")</f>
        <v xml:space="preserve">TU </v>
      </c>
      <c r="F2950" t="str">
        <f>T("TURISMOS       ")</f>
        <v xml:space="preserve">TURISMOS       </v>
      </c>
      <c r="G2950" t="str">
        <f>T("De menos de 8 CABALLOS FISCALES                   ")</f>
        <v xml:space="preserve">De menos de 8 CABALLOS FISCALES                   </v>
      </c>
      <c r="H2950" t="str">
        <f>T("GASOLINA                                          ")</f>
        <v xml:space="preserve">GASOLINA                                          </v>
      </c>
      <c r="I2950">
        <v>58</v>
      </c>
    </row>
    <row r="2951" spans="1:9">
      <c r="A2951" t="str">
        <f>T("2018")</f>
        <v>2018</v>
      </c>
      <c r="B2951" t="str">
        <f>T("JURIDICO                                          ")</f>
        <v xml:space="preserve">JURIDICO                                          </v>
      </c>
      <c r="C2951" t="str">
        <f>T("CENTRO              ")</f>
        <v xml:space="preserve">CENTRO              </v>
      </c>
      <c r="D2951" t="str">
        <f>T("UNIVERSIDAD         ")</f>
        <v xml:space="preserve">UNIVERSIDAD         </v>
      </c>
      <c r="E2951" t="str">
        <f>T("TU ")</f>
        <v xml:space="preserve">TU </v>
      </c>
      <c r="F2951" t="str">
        <f>T("TURISMOS       ")</f>
        <v xml:space="preserve">TURISMOS       </v>
      </c>
      <c r="G2951" t="str">
        <f>T("De 8 a 11,99 CABALLOS FISCALES                    ")</f>
        <v xml:space="preserve">De 8 a 11,99 CABALLOS FISCALES                    </v>
      </c>
      <c r="H2951" t="str">
        <f>T("GASOLINA                                          ")</f>
        <v xml:space="preserve">GASOLINA                                          </v>
      </c>
      <c r="I2951">
        <v>225</v>
      </c>
    </row>
    <row r="2952" spans="1:9">
      <c r="A2952" t="str">
        <f>T("2018")</f>
        <v>2018</v>
      </c>
      <c r="B2952" t="str">
        <f>T("JURIDICO                                          ")</f>
        <v xml:space="preserve">JURIDICO                                          </v>
      </c>
      <c r="C2952" t="str">
        <f>T("CENTRO              ")</f>
        <v xml:space="preserve">CENTRO              </v>
      </c>
      <c r="D2952" t="str">
        <f>T("UNIVERSIDAD         ")</f>
        <v xml:space="preserve">UNIVERSIDAD         </v>
      </c>
      <c r="E2952" t="str">
        <f>T("TU ")</f>
        <v xml:space="preserve">TU </v>
      </c>
      <c r="F2952" t="str">
        <f>T("TURISMOS       ")</f>
        <v xml:space="preserve">TURISMOS       </v>
      </c>
      <c r="G2952" t="str">
        <f>T("De 12 a 15,99 CABALLOS FISCALES                   ")</f>
        <v xml:space="preserve">De 12 a 15,99 CABALLOS FISCALES                   </v>
      </c>
      <c r="H2952" t="str">
        <f>T("GASOLINA                                          ")</f>
        <v xml:space="preserve">GASOLINA                                          </v>
      </c>
      <c r="I2952">
        <v>143</v>
      </c>
    </row>
    <row r="2953" spans="1:9">
      <c r="A2953" t="str">
        <f>T("2018")</f>
        <v>2018</v>
      </c>
      <c r="B2953" t="str">
        <f>T("JURIDICO                                          ")</f>
        <v xml:space="preserve">JURIDICO                                          </v>
      </c>
      <c r="C2953" t="str">
        <f>T("CENTRO              ")</f>
        <v xml:space="preserve">CENTRO              </v>
      </c>
      <c r="D2953" t="str">
        <f>T("UNIVERSIDAD         ")</f>
        <v xml:space="preserve">UNIVERSIDAD         </v>
      </c>
      <c r="E2953" t="str">
        <f>T("TU ")</f>
        <v xml:space="preserve">TU </v>
      </c>
      <c r="F2953" t="str">
        <f>T("TURISMOS       ")</f>
        <v xml:space="preserve">TURISMOS       </v>
      </c>
      <c r="G2953" t="str">
        <f>T("De 16 a 19,99 CABALLOS FISCALES                   ")</f>
        <v xml:space="preserve">De 16 a 19,99 CABALLOS FISCALES                   </v>
      </c>
      <c r="H2953" t="str">
        <f>T("GASOLINA                                          ")</f>
        <v xml:space="preserve">GASOLINA                                          </v>
      </c>
      <c r="I2953">
        <v>48</v>
      </c>
    </row>
    <row r="2954" spans="1:9">
      <c r="A2954" t="str">
        <f>T("2018")</f>
        <v>2018</v>
      </c>
      <c r="B2954" t="str">
        <f>T("JURIDICO                                          ")</f>
        <v xml:space="preserve">JURIDICO                                          </v>
      </c>
      <c r="C2954" t="str">
        <f>T("CENTRO              ")</f>
        <v xml:space="preserve">CENTRO              </v>
      </c>
      <c r="D2954" t="str">
        <f>T("UNIVERSIDAD         ")</f>
        <v xml:space="preserve">UNIVERSIDAD         </v>
      </c>
      <c r="E2954" t="str">
        <f>T("TU ")</f>
        <v xml:space="preserve">TU </v>
      </c>
      <c r="F2954" t="str">
        <f>T("TURISMOS       ")</f>
        <v xml:space="preserve">TURISMOS       </v>
      </c>
      <c r="G2954" t="str">
        <f>T("De 20 CABALLOS FISCALES en adelante               ")</f>
        <v xml:space="preserve">De 20 CABALLOS FISCALES en adelante               </v>
      </c>
      <c r="H2954" t="str">
        <f>T("GASOLINA                                          ")</f>
        <v xml:space="preserve">GASOLINA                                          </v>
      </c>
      <c r="I2954">
        <v>88</v>
      </c>
    </row>
    <row r="2955" spans="1:9">
      <c r="A2955" t="str">
        <f>T("2018")</f>
        <v>2018</v>
      </c>
      <c r="B2955" t="str">
        <f>T("JURIDICO                                          ")</f>
        <v xml:space="preserve">JURIDICO                                          </v>
      </c>
      <c r="C2955" t="str">
        <f>T("CENTRO              ")</f>
        <v xml:space="preserve">CENTRO              </v>
      </c>
      <c r="D2955" t="str">
        <f>T("SOL                 ")</f>
        <v xml:space="preserve">SOL                 </v>
      </c>
      <c r="E2955" t="str">
        <f>T("TU ")</f>
        <v xml:space="preserve">TU </v>
      </c>
      <c r="F2955" t="str">
        <f>T("TURISMOS       ")</f>
        <v xml:space="preserve">TURISMOS       </v>
      </c>
      <c r="G2955" t="str">
        <f>T("De menos de 8 CABALLOS FISCALES                   ")</f>
        <v xml:space="preserve">De menos de 8 CABALLOS FISCALES                   </v>
      </c>
      <c r="H2955" t="str">
        <f>T("GASOLINA                                          ")</f>
        <v xml:space="preserve">GASOLINA                                          </v>
      </c>
      <c r="I2955">
        <v>22</v>
      </c>
    </row>
    <row r="2956" spans="1:9">
      <c r="A2956" t="str">
        <f>T("2018")</f>
        <v>2018</v>
      </c>
      <c r="B2956" t="str">
        <f>T("JURIDICO                                          ")</f>
        <v xml:space="preserve">JURIDICO                                          </v>
      </c>
      <c r="C2956" t="str">
        <f>T("CENTRO              ")</f>
        <v xml:space="preserve">CENTRO              </v>
      </c>
      <c r="D2956" t="str">
        <f>T("SOL                 ")</f>
        <v xml:space="preserve">SOL                 </v>
      </c>
      <c r="E2956" t="str">
        <f>T("TU ")</f>
        <v xml:space="preserve">TU </v>
      </c>
      <c r="F2956" t="str">
        <f>T("TURISMOS       ")</f>
        <v xml:space="preserve">TURISMOS       </v>
      </c>
      <c r="G2956" t="str">
        <f>T("De 8 a 11,99 CABALLOS FISCALES                    ")</f>
        <v xml:space="preserve">De 8 a 11,99 CABALLOS FISCALES                    </v>
      </c>
      <c r="H2956" t="str">
        <f>T("GASOLINA                                          ")</f>
        <v xml:space="preserve">GASOLINA                                          </v>
      </c>
      <c r="I2956">
        <v>104</v>
      </c>
    </row>
    <row r="2957" spans="1:9">
      <c r="A2957" t="str">
        <f>T("2018")</f>
        <v>2018</v>
      </c>
      <c r="B2957" t="str">
        <f>T("JURIDICO                                          ")</f>
        <v xml:space="preserve">JURIDICO                                          </v>
      </c>
      <c r="C2957" t="str">
        <f>T("CENTRO              ")</f>
        <v xml:space="preserve">CENTRO              </v>
      </c>
      <c r="D2957" t="str">
        <f>T("SOL                 ")</f>
        <v xml:space="preserve">SOL                 </v>
      </c>
      <c r="E2957" t="str">
        <f>T("TU ")</f>
        <v xml:space="preserve">TU </v>
      </c>
      <c r="F2957" t="str">
        <f>T("TURISMOS       ")</f>
        <v xml:space="preserve">TURISMOS       </v>
      </c>
      <c r="G2957" t="str">
        <f>T("De 12 a 15,99 CABALLOS FISCALES                   ")</f>
        <v xml:space="preserve">De 12 a 15,99 CABALLOS FISCALES                   </v>
      </c>
      <c r="H2957" t="str">
        <f>T("GASOLINA                                          ")</f>
        <v xml:space="preserve">GASOLINA                                          </v>
      </c>
      <c r="I2957">
        <v>92</v>
      </c>
    </row>
    <row r="2958" spans="1:9">
      <c r="A2958" t="str">
        <f>T("2018")</f>
        <v>2018</v>
      </c>
      <c r="B2958" t="str">
        <f>T("JURIDICO                                          ")</f>
        <v xml:space="preserve">JURIDICO                                          </v>
      </c>
      <c r="C2958" t="str">
        <f>T("CENTRO              ")</f>
        <v xml:space="preserve">CENTRO              </v>
      </c>
      <c r="D2958" t="str">
        <f>T("SOL                 ")</f>
        <v xml:space="preserve">SOL                 </v>
      </c>
      <c r="E2958" t="str">
        <f>T("TU ")</f>
        <v xml:space="preserve">TU </v>
      </c>
      <c r="F2958" t="str">
        <f>T("TURISMOS       ")</f>
        <v xml:space="preserve">TURISMOS       </v>
      </c>
      <c r="G2958" t="str">
        <f>T("De 16 a 19,99 CABALLOS FISCALES                   ")</f>
        <v xml:space="preserve">De 16 a 19,99 CABALLOS FISCALES                   </v>
      </c>
      <c r="H2958" t="str">
        <f>T("GASOLINA                                          ")</f>
        <v xml:space="preserve">GASOLINA                                          </v>
      </c>
      <c r="I2958">
        <v>46</v>
      </c>
    </row>
    <row r="2959" spans="1:9">
      <c r="A2959" t="str">
        <f>T("2018")</f>
        <v>2018</v>
      </c>
      <c r="B2959" t="str">
        <f>T("JURIDICO                                          ")</f>
        <v xml:space="preserve">JURIDICO                                          </v>
      </c>
      <c r="C2959" t="str">
        <f>T("CENTRO              ")</f>
        <v xml:space="preserve">CENTRO              </v>
      </c>
      <c r="D2959" t="str">
        <f>T("SOL                 ")</f>
        <v xml:space="preserve">SOL                 </v>
      </c>
      <c r="E2959" t="str">
        <f>T("TU ")</f>
        <v xml:space="preserve">TU </v>
      </c>
      <c r="F2959" t="str">
        <f>T("TURISMOS       ")</f>
        <v xml:space="preserve">TURISMOS       </v>
      </c>
      <c r="G2959" t="str">
        <f>T("De 20 CABALLOS FISCALES en adelante               ")</f>
        <v xml:space="preserve">De 20 CABALLOS FISCALES en adelante               </v>
      </c>
      <c r="H2959" t="str">
        <f>T("GASOLINA                                          ")</f>
        <v xml:space="preserve">GASOLINA                                          </v>
      </c>
      <c r="I2959">
        <v>67</v>
      </c>
    </row>
    <row r="2960" spans="1:9">
      <c r="A2960" t="str">
        <f>T("2018")</f>
        <v>2018</v>
      </c>
      <c r="B2960" t="str">
        <f>T("FISICO                                            ")</f>
        <v xml:space="preserve">FISICO                                            </v>
      </c>
      <c r="C2960" t="str">
        <f>T("CENTRO              ")</f>
        <v xml:space="preserve">CENTRO              </v>
      </c>
      <c r="D2960" t="str">
        <f>T("PALACIO             ")</f>
        <v xml:space="preserve">PALACIO             </v>
      </c>
      <c r="E2960" t="str">
        <f>T("TU ")</f>
        <v xml:space="preserve">TU </v>
      </c>
      <c r="F2960" t="str">
        <f>T("TURISMOS       ")</f>
        <v xml:space="preserve">TURISMOS       </v>
      </c>
      <c r="G2960" t="str">
        <f>T("De menos de 8 CABALLOS FISCALES                   ")</f>
        <v xml:space="preserve">De menos de 8 CABALLOS FISCALES                   </v>
      </c>
      <c r="H2960" t="str">
        <f>T("HÍBRIDO                                           ")</f>
        <v xml:space="preserve">HÍBRIDO                                           </v>
      </c>
      <c r="I2960">
        <v>1</v>
      </c>
    </row>
    <row r="2961" spans="1:9">
      <c r="A2961" t="str">
        <f>T("2018")</f>
        <v>2018</v>
      </c>
      <c r="B2961" t="str">
        <f>T("FISICO                                            ")</f>
        <v xml:space="preserve">FISICO                                            </v>
      </c>
      <c r="C2961" t="str">
        <f>T("CENTRO              ")</f>
        <v xml:space="preserve">CENTRO              </v>
      </c>
      <c r="D2961" t="str">
        <f>T("PALACIO             ")</f>
        <v xml:space="preserve">PALACIO             </v>
      </c>
      <c r="E2961" t="str">
        <f>T("TU ")</f>
        <v xml:space="preserve">TU </v>
      </c>
      <c r="F2961" t="str">
        <f>T("TURISMOS       ")</f>
        <v xml:space="preserve">TURISMOS       </v>
      </c>
      <c r="G2961" t="str">
        <f>T("De 8 a 11,99 CABALLOS FISCALES                    ")</f>
        <v xml:space="preserve">De 8 a 11,99 CABALLOS FISCALES                    </v>
      </c>
      <c r="H2961" t="str">
        <f>T("HÍBRIDO                                           ")</f>
        <v xml:space="preserve">HÍBRIDO                                           </v>
      </c>
      <c r="I2961">
        <v>19</v>
      </c>
    </row>
    <row r="2962" spans="1:9">
      <c r="A2962" t="str">
        <f>T("2018")</f>
        <v>2018</v>
      </c>
      <c r="B2962" t="str">
        <f>T("FISICO                                            ")</f>
        <v xml:space="preserve">FISICO                                            </v>
      </c>
      <c r="C2962" t="str">
        <f>T("CENTRO              ")</f>
        <v xml:space="preserve">CENTRO              </v>
      </c>
      <c r="D2962" t="str">
        <f>T("PALACIO             ")</f>
        <v xml:space="preserve">PALACIO             </v>
      </c>
      <c r="E2962" t="str">
        <f>T("TU ")</f>
        <v xml:space="preserve">TU </v>
      </c>
      <c r="F2962" t="str">
        <f>T("TURISMOS       ")</f>
        <v xml:space="preserve">TURISMOS       </v>
      </c>
      <c r="G2962" t="str">
        <f>T("De 12 a 15,99 CABALLOS FISCALES                   ")</f>
        <v xml:space="preserve">De 12 a 15,99 CABALLOS FISCALES                   </v>
      </c>
      <c r="H2962" t="str">
        <f>T("HÍBRIDO                                           ")</f>
        <v xml:space="preserve">HÍBRIDO                                           </v>
      </c>
      <c r="I2962">
        <v>48</v>
      </c>
    </row>
    <row r="2963" spans="1:9">
      <c r="A2963" t="str">
        <f>T("2018")</f>
        <v>2018</v>
      </c>
      <c r="B2963" t="str">
        <f>T("FISICO                                            ")</f>
        <v xml:space="preserve">FISICO                                            </v>
      </c>
      <c r="C2963" t="str">
        <f>T("CENTRO              ")</f>
        <v xml:space="preserve">CENTRO              </v>
      </c>
      <c r="D2963" t="str">
        <f>T("EMBAJADORES         ")</f>
        <v xml:space="preserve">EMBAJADORES         </v>
      </c>
      <c r="E2963" t="str">
        <f>T("TU ")</f>
        <v xml:space="preserve">TU </v>
      </c>
      <c r="F2963" t="str">
        <f>T("TURISMOS       ")</f>
        <v xml:space="preserve">TURISMOS       </v>
      </c>
      <c r="G2963" t="str">
        <f>T("De 8 a 11,99 CABALLOS FISCALES                    ")</f>
        <v xml:space="preserve">De 8 a 11,99 CABALLOS FISCALES                    </v>
      </c>
      <c r="H2963" t="str">
        <f>T("HÍBRIDO                                           ")</f>
        <v xml:space="preserve">HÍBRIDO                                           </v>
      </c>
      <c r="I2963">
        <v>15</v>
      </c>
    </row>
    <row r="2964" spans="1:9">
      <c r="A2964" t="str">
        <f>T("2018")</f>
        <v>2018</v>
      </c>
      <c r="B2964" t="str">
        <f>T("FISICO                                            ")</f>
        <v xml:space="preserve">FISICO                                            </v>
      </c>
      <c r="C2964" t="str">
        <f>T("CENTRO              ")</f>
        <v xml:space="preserve">CENTRO              </v>
      </c>
      <c r="D2964" t="str">
        <f>T("EMBAJADORES         ")</f>
        <v xml:space="preserve">EMBAJADORES         </v>
      </c>
      <c r="E2964" t="str">
        <f>T("TU ")</f>
        <v xml:space="preserve">TU </v>
      </c>
      <c r="F2964" t="str">
        <f>T("TURISMOS       ")</f>
        <v xml:space="preserve">TURISMOS       </v>
      </c>
      <c r="G2964" t="str">
        <f>T("De 12 a 15,99 CABALLOS FISCALES                   ")</f>
        <v xml:space="preserve">De 12 a 15,99 CABALLOS FISCALES                   </v>
      </c>
      <c r="H2964" t="str">
        <f>T("HÍBRIDO                                           ")</f>
        <v xml:space="preserve">HÍBRIDO                                           </v>
      </c>
      <c r="I2964">
        <v>71</v>
      </c>
    </row>
    <row r="2965" spans="1:9">
      <c r="A2965" t="str">
        <f>T("2018")</f>
        <v>2018</v>
      </c>
      <c r="B2965" t="str">
        <f>T("FISICO                                            ")</f>
        <v xml:space="preserve">FISICO                                            </v>
      </c>
      <c r="C2965" t="str">
        <f>T("CENTRO              ")</f>
        <v xml:space="preserve">CENTRO              </v>
      </c>
      <c r="D2965" t="str">
        <f>T("EMBAJADORES         ")</f>
        <v xml:space="preserve">EMBAJADORES         </v>
      </c>
      <c r="E2965" t="str">
        <f>T("TU ")</f>
        <v xml:space="preserve">TU </v>
      </c>
      <c r="F2965" t="str">
        <f>T("TURISMOS       ")</f>
        <v xml:space="preserve">TURISMOS       </v>
      </c>
      <c r="G2965" t="str">
        <f>T("De 20 CABALLOS FISCALES en adelante               ")</f>
        <v xml:space="preserve">De 20 CABALLOS FISCALES en adelante               </v>
      </c>
      <c r="H2965" t="str">
        <f>T("HÍBRIDO                                           ")</f>
        <v xml:space="preserve">HÍBRIDO                                           </v>
      </c>
      <c r="I2965">
        <v>2</v>
      </c>
    </row>
    <row r="2966" spans="1:9">
      <c r="A2966" t="str">
        <f>T("2018")</f>
        <v>2018</v>
      </c>
      <c r="B2966" t="str">
        <f>T("FISICO                                            ")</f>
        <v xml:space="preserve">FISICO                                            </v>
      </c>
      <c r="C2966" t="str">
        <f>T("CENTRO              ")</f>
        <v xml:space="preserve">CENTRO              </v>
      </c>
      <c r="D2966" t="str">
        <f>T("CORTES              ")</f>
        <v xml:space="preserve">CORTES              </v>
      </c>
      <c r="E2966" t="str">
        <f>T("TU ")</f>
        <v xml:space="preserve">TU </v>
      </c>
      <c r="F2966" t="str">
        <f>T("TURISMOS       ")</f>
        <v xml:space="preserve">TURISMOS       </v>
      </c>
      <c r="G2966" t="str">
        <f>T("De 8 a 11,99 CABALLOS FISCALES                    ")</f>
        <v xml:space="preserve">De 8 a 11,99 CABALLOS FISCALES                    </v>
      </c>
      <c r="H2966" t="str">
        <f>T("HÍBRIDO                                           ")</f>
        <v xml:space="preserve">HÍBRIDO                                           </v>
      </c>
      <c r="I2966">
        <v>7</v>
      </c>
    </row>
    <row r="2967" spans="1:9">
      <c r="A2967" t="str">
        <f>T("2018")</f>
        <v>2018</v>
      </c>
      <c r="B2967" t="str">
        <f>T("FISICO                                            ")</f>
        <v xml:space="preserve">FISICO                                            </v>
      </c>
      <c r="C2967" t="str">
        <f>T("CENTRO              ")</f>
        <v xml:space="preserve">CENTRO              </v>
      </c>
      <c r="D2967" t="str">
        <f>T("CORTES              ")</f>
        <v xml:space="preserve">CORTES              </v>
      </c>
      <c r="E2967" t="str">
        <f>T("TU ")</f>
        <v xml:space="preserve">TU </v>
      </c>
      <c r="F2967" t="str">
        <f>T("TURISMOS       ")</f>
        <v xml:space="preserve">TURISMOS       </v>
      </c>
      <c r="G2967" t="str">
        <f>T("De 12 a 15,99 CABALLOS FISCALES                   ")</f>
        <v xml:space="preserve">De 12 a 15,99 CABALLOS FISCALES                   </v>
      </c>
      <c r="H2967" t="str">
        <f>T("HÍBRIDO                                           ")</f>
        <v xml:space="preserve">HÍBRIDO                                           </v>
      </c>
      <c r="I2967">
        <v>26</v>
      </c>
    </row>
    <row r="2968" spans="1:9">
      <c r="A2968" t="str">
        <f>T("2018")</f>
        <v>2018</v>
      </c>
      <c r="B2968" t="str">
        <f>T("FISICO                                            ")</f>
        <v xml:space="preserve">FISICO                                            </v>
      </c>
      <c r="C2968" t="str">
        <f>T("CENTRO              ")</f>
        <v xml:space="preserve">CENTRO              </v>
      </c>
      <c r="D2968" t="str">
        <f>T("CORTES              ")</f>
        <v xml:space="preserve">CORTES              </v>
      </c>
      <c r="E2968" t="str">
        <f>T("TU ")</f>
        <v xml:space="preserve">TU </v>
      </c>
      <c r="F2968" t="str">
        <f>T("TURISMOS       ")</f>
        <v xml:space="preserve">TURISMOS       </v>
      </c>
      <c r="G2968" t="str">
        <f>T("De 20 CABALLOS FISCALES en adelante               ")</f>
        <v xml:space="preserve">De 20 CABALLOS FISCALES en adelante               </v>
      </c>
      <c r="H2968" t="str">
        <f>T("HÍBRIDO                                           ")</f>
        <v xml:space="preserve">HÍBRIDO                                           </v>
      </c>
      <c r="I2968">
        <v>2</v>
      </c>
    </row>
    <row r="2969" spans="1:9">
      <c r="A2969" t="str">
        <f>T("2018")</f>
        <v>2018</v>
      </c>
      <c r="B2969" t="str">
        <f>T("FISICO                                            ")</f>
        <v xml:space="preserve">FISICO                                            </v>
      </c>
      <c r="C2969" t="str">
        <f>T("CENTRO              ")</f>
        <v xml:space="preserve">CENTRO              </v>
      </c>
      <c r="D2969" t="str">
        <f>T("JUSTICIA            ")</f>
        <v xml:space="preserve">JUSTICIA            </v>
      </c>
      <c r="E2969" t="str">
        <f>T("TU ")</f>
        <v xml:space="preserve">TU </v>
      </c>
      <c r="F2969" t="str">
        <f>T("TURISMOS       ")</f>
        <v xml:space="preserve">TURISMOS       </v>
      </c>
      <c r="G2969" t="str">
        <f>T("De 8 a 11,99 CABALLOS FISCALES                    ")</f>
        <v xml:space="preserve">De 8 a 11,99 CABALLOS FISCALES                    </v>
      </c>
      <c r="H2969" t="str">
        <f>T("HÍBRIDO                                           ")</f>
        <v xml:space="preserve">HÍBRIDO                                           </v>
      </c>
      <c r="I2969">
        <v>10</v>
      </c>
    </row>
    <row r="2970" spans="1:9">
      <c r="A2970" t="str">
        <f>T("2018")</f>
        <v>2018</v>
      </c>
      <c r="B2970" t="str">
        <f>T("FISICO                                            ")</f>
        <v xml:space="preserve">FISICO                                            </v>
      </c>
      <c r="C2970" t="str">
        <f>T("CENTRO              ")</f>
        <v xml:space="preserve">CENTRO              </v>
      </c>
      <c r="D2970" t="str">
        <f>T("JUSTICIA            ")</f>
        <v xml:space="preserve">JUSTICIA            </v>
      </c>
      <c r="E2970" t="str">
        <f>T("TU ")</f>
        <v xml:space="preserve">TU </v>
      </c>
      <c r="F2970" t="str">
        <f>T("TURISMOS       ")</f>
        <v xml:space="preserve">TURISMOS       </v>
      </c>
      <c r="G2970" t="str">
        <f>T("De 12 a 15,99 CABALLOS FISCALES                   ")</f>
        <v xml:space="preserve">De 12 a 15,99 CABALLOS FISCALES                   </v>
      </c>
      <c r="H2970" t="str">
        <f>T("HÍBRIDO                                           ")</f>
        <v xml:space="preserve">HÍBRIDO                                           </v>
      </c>
      <c r="I2970">
        <v>44</v>
      </c>
    </row>
    <row r="2971" spans="1:9">
      <c r="A2971" t="str">
        <f>T("2018")</f>
        <v>2018</v>
      </c>
      <c r="B2971" t="str">
        <f>T("FISICO                                            ")</f>
        <v xml:space="preserve">FISICO                                            </v>
      </c>
      <c r="C2971" t="str">
        <f>T("CENTRO              ")</f>
        <v xml:space="preserve">CENTRO              </v>
      </c>
      <c r="D2971" t="str">
        <f>T("JUSTICIA            ")</f>
        <v xml:space="preserve">JUSTICIA            </v>
      </c>
      <c r="E2971" t="str">
        <f>T("TU ")</f>
        <v xml:space="preserve">TU </v>
      </c>
      <c r="F2971" t="str">
        <f>T("TURISMOS       ")</f>
        <v xml:space="preserve">TURISMOS       </v>
      </c>
      <c r="G2971" t="str">
        <f>T("De 16 a 19,99 CABALLOS FISCALES                   ")</f>
        <v xml:space="preserve">De 16 a 19,99 CABALLOS FISCALES                   </v>
      </c>
      <c r="H2971" t="str">
        <f>T("HÍBRIDO                                           ")</f>
        <v xml:space="preserve">HÍBRIDO                                           </v>
      </c>
      <c r="I2971">
        <v>1</v>
      </c>
    </row>
    <row r="2972" spans="1:9">
      <c r="A2972" t="str">
        <f>T("2018")</f>
        <v>2018</v>
      </c>
      <c r="B2972" t="str">
        <f>T("FISICO                                            ")</f>
        <v xml:space="preserve">FISICO                                            </v>
      </c>
      <c r="C2972" t="str">
        <f>T("CENTRO              ")</f>
        <v xml:space="preserve">CENTRO              </v>
      </c>
      <c r="D2972" t="str">
        <f>T("UNIVERSIDAD         ")</f>
        <v xml:space="preserve">UNIVERSIDAD         </v>
      </c>
      <c r="E2972" t="str">
        <f>T("TU ")</f>
        <v xml:space="preserve">TU </v>
      </c>
      <c r="F2972" t="str">
        <f>T("TURISMOS       ")</f>
        <v xml:space="preserve">TURISMOS       </v>
      </c>
      <c r="G2972" t="str">
        <f>T("De 8 a 11,99 CABALLOS FISCALES                    ")</f>
        <v xml:space="preserve">De 8 a 11,99 CABALLOS FISCALES                    </v>
      </c>
      <c r="H2972" t="str">
        <f>T("HÍBRIDO                                           ")</f>
        <v xml:space="preserve">HÍBRIDO                                           </v>
      </c>
      <c r="I2972">
        <v>27</v>
      </c>
    </row>
    <row r="2973" spans="1:9">
      <c r="A2973" t="str">
        <f>T("2018")</f>
        <v>2018</v>
      </c>
      <c r="B2973" t="str">
        <f>T("FISICO                                            ")</f>
        <v xml:space="preserve">FISICO                                            </v>
      </c>
      <c r="C2973" t="str">
        <f>T("CENTRO              ")</f>
        <v xml:space="preserve">CENTRO              </v>
      </c>
      <c r="D2973" t="str">
        <f>T("UNIVERSIDAD         ")</f>
        <v xml:space="preserve">UNIVERSIDAD         </v>
      </c>
      <c r="E2973" t="str">
        <f>T("TU ")</f>
        <v xml:space="preserve">TU </v>
      </c>
      <c r="F2973" t="str">
        <f>T("TURISMOS       ")</f>
        <v xml:space="preserve">TURISMOS       </v>
      </c>
      <c r="G2973" t="str">
        <f>T("De 12 a 15,99 CABALLOS FISCALES                   ")</f>
        <v xml:space="preserve">De 12 a 15,99 CABALLOS FISCALES                   </v>
      </c>
      <c r="H2973" t="str">
        <f>T("HÍBRIDO                                           ")</f>
        <v xml:space="preserve">HÍBRIDO                                           </v>
      </c>
      <c r="I2973">
        <v>59</v>
      </c>
    </row>
    <row r="2974" spans="1:9">
      <c r="A2974" t="str">
        <f>T("2018")</f>
        <v>2018</v>
      </c>
      <c r="B2974" t="str">
        <f>T("FISICO                                            ")</f>
        <v xml:space="preserve">FISICO                                            </v>
      </c>
      <c r="C2974" t="str">
        <f>T("CENTRO              ")</f>
        <v xml:space="preserve">CENTRO              </v>
      </c>
      <c r="D2974" t="str">
        <f>T("UNIVERSIDAD         ")</f>
        <v xml:space="preserve">UNIVERSIDAD         </v>
      </c>
      <c r="E2974" t="str">
        <f>T("TU ")</f>
        <v xml:space="preserve">TU </v>
      </c>
      <c r="F2974" t="str">
        <f>T("TURISMOS       ")</f>
        <v xml:space="preserve">TURISMOS       </v>
      </c>
      <c r="G2974" t="str">
        <f>T("De 20 CABALLOS FISCALES en adelante               ")</f>
        <v xml:space="preserve">De 20 CABALLOS FISCALES en adelante               </v>
      </c>
      <c r="H2974" t="str">
        <f>T("HÍBRIDO                                           ")</f>
        <v xml:space="preserve">HÍBRIDO                                           </v>
      </c>
      <c r="I2974">
        <v>1</v>
      </c>
    </row>
    <row r="2975" spans="1:9">
      <c r="A2975" t="str">
        <f>T("2018")</f>
        <v>2018</v>
      </c>
      <c r="B2975" t="str">
        <f>T("FISICO                                            ")</f>
        <v xml:space="preserve">FISICO                                            </v>
      </c>
      <c r="C2975" t="str">
        <f>T("CENTRO              ")</f>
        <v xml:space="preserve">CENTRO              </v>
      </c>
      <c r="D2975" t="str">
        <f>T("SOL                 ")</f>
        <v xml:space="preserve">SOL                 </v>
      </c>
      <c r="E2975" t="str">
        <f>T("TU ")</f>
        <v xml:space="preserve">TU </v>
      </c>
      <c r="F2975" t="str">
        <f>T("TURISMOS       ")</f>
        <v xml:space="preserve">TURISMOS       </v>
      </c>
      <c r="G2975" t="str">
        <f>T("De 8 a 11,99 CABALLOS FISCALES                    ")</f>
        <v xml:space="preserve">De 8 a 11,99 CABALLOS FISCALES                    </v>
      </c>
      <c r="H2975" t="str">
        <f>T("HÍBRIDO                                           ")</f>
        <v xml:space="preserve">HÍBRIDO                                           </v>
      </c>
      <c r="I2975">
        <v>4</v>
      </c>
    </row>
    <row r="2976" spans="1:9">
      <c r="A2976" t="str">
        <f>T("2018")</f>
        <v>2018</v>
      </c>
      <c r="B2976" t="str">
        <f>T("FISICO                                            ")</f>
        <v xml:space="preserve">FISICO                                            </v>
      </c>
      <c r="C2976" t="str">
        <f>T("CENTRO              ")</f>
        <v xml:space="preserve">CENTRO              </v>
      </c>
      <c r="D2976" t="str">
        <f>T("SOL                 ")</f>
        <v xml:space="preserve">SOL                 </v>
      </c>
      <c r="E2976" t="str">
        <f>T("TU ")</f>
        <v xml:space="preserve">TU </v>
      </c>
      <c r="F2976" t="str">
        <f>T("TURISMOS       ")</f>
        <v xml:space="preserve">TURISMOS       </v>
      </c>
      <c r="G2976" t="str">
        <f>T("De 12 a 15,99 CABALLOS FISCALES                   ")</f>
        <v xml:space="preserve">De 12 a 15,99 CABALLOS FISCALES                   </v>
      </c>
      <c r="H2976" t="str">
        <f>T("HÍBRIDO                                           ")</f>
        <v xml:space="preserve">HÍBRIDO                                           </v>
      </c>
      <c r="I2976">
        <v>16</v>
      </c>
    </row>
    <row r="2977" spans="1:9">
      <c r="A2977" t="str">
        <f>T("2018")</f>
        <v>2018</v>
      </c>
      <c r="B2977" t="str">
        <f>T("JURIDICO                                          ")</f>
        <v xml:space="preserve">JURIDICO                                          </v>
      </c>
      <c r="C2977" t="str">
        <f>T("CENTRO              ")</f>
        <v xml:space="preserve">CENTRO              </v>
      </c>
      <c r="D2977" t="str">
        <f>T("PALACIO             ")</f>
        <v xml:space="preserve">PALACIO             </v>
      </c>
      <c r="E2977" t="str">
        <f>T("TU ")</f>
        <v xml:space="preserve">TU </v>
      </c>
      <c r="F2977" t="str">
        <f>T("TURISMOS       ")</f>
        <v xml:space="preserve">TURISMOS       </v>
      </c>
      <c r="G2977" t="str">
        <f>T("De 8 a 11,99 CABALLOS FISCALES                    ")</f>
        <v xml:space="preserve">De 8 a 11,99 CABALLOS FISCALES                    </v>
      </c>
      <c r="H2977" t="str">
        <f>T("HÍBRIDO                                           ")</f>
        <v xml:space="preserve">HÍBRIDO                                           </v>
      </c>
      <c r="I2977">
        <v>3</v>
      </c>
    </row>
    <row r="2978" spans="1:9">
      <c r="A2978" t="str">
        <f>T("2018")</f>
        <v>2018</v>
      </c>
      <c r="B2978" t="str">
        <f>T("JURIDICO                                          ")</f>
        <v xml:space="preserve">JURIDICO                                          </v>
      </c>
      <c r="C2978" t="str">
        <f>T("CENTRO              ")</f>
        <v xml:space="preserve">CENTRO              </v>
      </c>
      <c r="D2978" t="str">
        <f>T("PALACIO             ")</f>
        <v xml:space="preserve">PALACIO             </v>
      </c>
      <c r="E2978" t="str">
        <f>T("TU ")</f>
        <v xml:space="preserve">TU </v>
      </c>
      <c r="F2978" t="str">
        <f>T("TURISMOS       ")</f>
        <v xml:space="preserve">TURISMOS       </v>
      </c>
      <c r="G2978" t="str">
        <f>T("De 12 a 15,99 CABALLOS FISCALES                   ")</f>
        <v xml:space="preserve">De 12 a 15,99 CABALLOS FISCALES                   </v>
      </c>
      <c r="H2978" t="str">
        <f>T("HÍBRIDO                                           ")</f>
        <v xml:space="preserve">HÍBRIDO                                           </v>
      </c>
      <c r="I2978">
        <v>12</v>
      </c>
    </row>
    <row r="2979" spans="1:9">
      <c r="A2979" t="str">
        <f>T("2018")</f>
        <v>2018</v>
      </c>
      <c r="B2979" t="str">
        <f>T("JURIDICO                                          ")</f>
        <v xml:space="preserve">JURIDICO                                          </v>
      </c>
      <c r="C2979" t="str">
        <f>T("CENTRO              ")</f>
        <v xml:space="preserve">CENTRO              </v>
      </c>
      <c r="D2979" t="str">
        <f>T("PALACIO             ")</f>
        <v xml:space="preserve">PALACIO             </v>
      </c>
      <c r="E2979" t="str">
        <f>T("TU ")</f>
        <v xml:space="preserve">TU </v>
      </c>
      <c r="F2979" t="str">
        <f>T("TURISMOS       ")</f>
        <v xml:space="preserve">TURISMOS       </v>
      </c>
      <c r="G2979" t="str">
        <f>T("De 20 CABALLOS FISCALES en adelante               ")</f>
        <v xml:space="preserve">De 20 CABALLOS FISCALES en adelante               </v>
      </c>
      <c r="H2979" t="str">
        <f>T("HÍBRIDO                                           ")</f>
        <v xml:space="preserve">HÍBRIDO                                           </v>
      </c>
      <c r="I2979">
        <v>3</v>
      </c>
    </row>
    <row r="2980" spans="1:9">
      <c r="A2980" t="str">
        <f>T("2018")</f>
        <v>2018</v>
      </c>
      <c r="B2980" t="str">
        <f>T("JURIDICO                                          ")</f>
        <v xml:space="preserve">JURIDICO                                          </v>
      </c>
      <c r="C2980" t="str">
        <f>T("CENTRO              ")</f>
        <v xml:space="preserve">CENTRO              </v>
      </c>
      <c r="D2980" t="str">
        <f>T("EMBAJADORES         ")</f>
        <v xml:space="preserve">EMBAJADORES         </v>
      </c>
      <c r="E2980" t="str">
        <f>T("TU ")</f>
        <v xml:space="preserve">TU </v>
      </c>
      <c r="F2980" t="str">
        <f>T("TURISMOS       ")</f>
        <v xml:space="preserve">TURISMOS       </v>
      </c>
      <c r="G2980" t="str">
        <f>T("De 8 a 11,99 CABALLOS FISCALES                    ")</f>
        <v xml:space="preserve">De 8 a 11,99 CABALLOS FISCALES                    </v>
      </c>
      <c r="H2980" t="str">
        <f>T("HÍBRIDO                                           ")</f>
        <v xml:space="preserve">HÍBRIDO                                           </v>
      </c>
      <c r="I2980">
        <v>1</v>
      </c>
    </row>
    <row r="2981" spans="1:9">
      <c r="A2981" t="str">
        <f>T("2018")</f>
        <v>2018</v>
      </c>
      <c r="B2981" t="str">
        <f>T("JURIDICO                                          ")</f>
        <v xml:space="preserve">JURIDICO                                          </v>
      </c>
      <c r="C2981" t="str">
        <f>T("CENTRO              ")</f>
        <v xml:space="preserve">CENTRO              </v>
      </c>
      <c r="D2981" t="str">
        <f>T("EMBAJADORES         ")</f>
        <v xml:space="preserve">EMBAJADORES         </v>
      </c>
      <c r="E2981" t="str">
        <f>T("TU ")</f>
        <v xml:space="preserve">TU </v>
      </c>
      <c r="F2981" t="str">
        <f>T("TURISMOS       ")</f>
        <v xml:space="preserve">TURISMOS       </v>
      </c>
      <c r="G2981" t="str">
        <f>T("De 12 a 15,99 CABALLOS FISCALES                   ")</f>
        <v xml:space="preserve">De 12 a 15,99 CABALLOS FISCALES                   </v>
      </c>
      <c r="H2981" t="str">
        <f>T("HÍBRIDO                                           ")</f>
        <v xml:space="preserve">HÍBRIDO                                           </v>
      </c>
      <c r="I2981">
        <v>11</v>
      </c>
    </row>
    <row r="2982" spans="1:9">
      <c r="A2982" t="str">
        <f>T("2018")</f>
        <v>2018</v>
      </c>
      <c r="B2982" t="str">
        <f>T("JURIDICO                                          ")</f>
        <v xml:space="preserve">JURIDICO                                          </v>
      </c>
      <c r="C2982" t="str">
        <f>T("CENTRO              ")</f>
        <v xml:space="preserve">CENTRO              </v>
      </c>
      <c r="D2982" t="str">
        <f>T("CORTES              ")</f>
        <v xml:space="preserve">CORTES              </v>
      </c>
      <c r="E2982" t="str">
        <f>T("TU ")</f>
        <v xml:space="preserve">TU </v>
      </c>
      <c r="F2982" t="str">
        <f>T("TURISMOS       ")</f>
        <v xml:space="preserve">TURISMOS       </v>
      </c>
      <c r="G2982" t="str">
        <f>T("De 8 a 11,99 CABALLOS FISCALES                    ")</f>
        <v xml:space="preserve">De 8 a 11,99 CABALLOS FISCALES                    </v>
      </c>
      <c r="H2982" t="str">
        <f>T("HÍBRIDO                                           ")</f>
        <v xml:space="preserve">HÍBRIDO                                           </v>
      </c>
      <c r="I2982">
        <v>5</v>
      </c>
    </row>
    <row r="2983" spans="1:9">
      <c r="A2983" t="str">
        <f>T("2018")</f>
        <v>2018</v>
      </c>
      <c r="B2983" t="str">
        <f>T("JURIDICO                                          ")</f>
        <v xml:space="preserve">JURIDICO                                          </v>
      </c>
      <c r="C2983" t="str">
        <f>T("CENTRO              ")</f>
        <v xml:space="preserve">CENTRO              </v>
      </c>
      <c r="D2983" t="str">
        <f>T("CORTES              ")</f>
        <v xml:space="preserve">CORTES              </v>
      </c>
      <c r="E2983" t="str">
        <f>T("TU ")</f>
        <v xml:space="preserve">TU </v>
      </c>
      <c r="F2983" t="str">
        <f>T("TURISMOS       ")</f>
        <v xml:space="preserve">TURISMOS       </v>
      </c>
      <c r="G2983" t="str">
        <f>T("De 12 a 15,99 CABALLOS FISCALES                   ")</f>
        <v xml:space="preserve">De 12 a 15,99 CABALLOS FISCALES                   </v>
      </c>
      <c r="H2983" t="str">
        <f>T("HÍBRIDO                                           ")</f>
        <v xml:space="preserve">HÍBRIDO                                           </v>
      </c>
      <c r="I2983">
        <v>7</v>
      </c>
    </row>
    <row r="2984" spans="1:9">
      <c r="A2984" t="str">
        <f>T("2018")</f>
        <v>2018</v>
      </c>
      <c r="B2984" t="str">
        <f>T("JURIDICO                                          ")</f>
        <v xml:space="preserve">JURIDICO                                          </v>
      </c>
      <c r="C2984" t="str">
        <f>T("CENTRO              ")</f>
        <v xml:space="preserve">CENTRO              </v>
      </c>
      <c r="D2984" t="str">
        <f>T("CORTES              ")</f>
        <v xml:space="preserve">CORTES              </v>
      </c>
      <c r="E2984" t="str">
        <f>T("TU ")</f>
        <v xml:space="preserve">TU </v>
      </c>
      <c r="F2984" t="str">
        <f>T("TURISMOS       ")</f>
        <v xml:space="preserve">TURISMOS       </v>
      </c>
      <c r="G2984" t="str">
        <f>T("De 20 CABALLOS FISCALES en adelante               ")</f>
        <v xml:space="preserve">De 20 CABALLOS FISCALES en adelante               </v>
      </c>
      <c r="H2984" t="str">
        <f>T("HÍBRIDO                                           ")</f>
        <v xml:space="preserve">HÍBRIDO                                           </v>
      </c>
      <c r="I2984">
        <v>3</v>
      </c>
    </row>
    <row r="2985" spans="1:9">
      <c r="A2985" t="str">
        <f>T("2018")</f>
        <v>2018</v>
      </c>
      <c r="B2985" t="str">
        <f>T("JURIDICO                                          ")</f>
        <v xml:space="preserve">JURIDICO                                          </v>
      </c>
      <c r="C2985" t="str">
        <f>T("CENTRO              ")</f>
        <v xml:space="preserve">CENTRO              </v>
      </c>
      <c r="D2985" t="str">
        <f>T("JUSTICIA            ")</f>
        <v xml:space="preserve">JUSTICIA            </v>
      </c>
      <c r="E2985" t="str">
        <f>T("TU ")</f>
        <v xml:space="preserve">TU </v>
      </c>
      <c r="F2985" t="str">
        <f>T("TURISMOS       ")</f>
        <v xml:space="preserve">TURISMOS       </v>
      </c>
      <c r="G2985" t="str">
        <f>T("De 8 a 11,99 CABALLOS FISCALES                    ")</f>
        <v xml:space="preserve">De 8 a 11,99 CABALLOS FISCALES                    </v>
      </c>
      <c r="H2985" t="str">
        <f>T("HÍBRIDO                                           ")</f>
        <v xml:space="preserve">HÍBRIDO                                           </v>
      </c>
      <c r="I2985">
        <v>5</v>
      </c>
    </row>
    <row r="2986" spans="1:9">
      <c r="A2986" t="str">
        <f>T("2018")</f>
        <v>2018</v>
      </c>
      <c r="B2986" t="str">
        <f>T("JURIDICO                                          ")</f>
        <v xml:space="preserve">JURIDICO                                          </v>
      </c>
      <c r="C2986" t="str">
        <f>T("CENTRO              ")</f>
        <v xml:space="preserve">CENTRO              </v>
      </c>
      <c r="D2986" t="str">
        <f>T("JUSTICIA            ")</f>
        <v xml:space="preserve">JUSTICIA            </v>
      </c>
      <c r="E2986" t="str">
        <f>T("TU ")</f>
        <v xml:space="preserve">TU </v>
      </c>
      <c r="F2986" t="str">
        <f>T("TURISMOS       ")</f>
        <v xml:space="preserve">TURISMOS       </v>
      </c>
      <c r="G2986" t="str">
        <f>T("De 12 a 15,99 CABALLOS FISCALES                   ")</f>
        <v xml:space="preserve">De 12 a 15,99 CABALLOS FISCALES                   </v>
      </c>
      <c r="H2986" t="str">
        <f>T("HÍBRIDO                                           ")</f>
        <v xml:space="preserve">HÍBRIDO                                           </v>
      </c>
      <c r="I2986">
        <v>13</v>
      </c>
    </row>
    <row r="2987" spans="1:9">
      <c r="A2987" t="str">
        <f>T("2018")</f>
        <v>2018</v>
      </c>
      <c r="B2987" t="str">
        <f>T("JURIDICO                                          ")</f>
        <v xml:space="preserve">JURIDICO                                          </v>
      </c>
      <c r="C2987" t="str">
        <f>T("CENTRO              ")</f>
        <v xml:space="preserve">CENTRO              </v>
      </c>
      <c r="D2987" t="str">
        <f>T("JUSTICIA            ")</f>
        <v xml:space="preserve">JUSTICIA            </v>
      </c>
      <c r="E2987" t="str">
        <f>T("TU ")</f>
        <v xml:space="preserve">TU </v>
      </c>
      <c r="F2987" t="str">
        <f>T("TURISMOS       ")</f>
        <v xml:space="preserve">TURISMOS       </v>
      </c>
      <c r="G2987" t="str">
        <f>T("De 20 CABALLOS FISCALES en adelante               ")</f>
        <v xml:space="preserve">De 20 CABALLOS FISCALES en adelante               </v>
      </c>
      <c r="H2987" t="str">
        <f>T("HÍBRIDO                                           ")</f>
        <v xml:space="preserve">HÍBRIDO                                           </v>
      </c>
      <c r="I2987">
        <v>1</v>
      </c>
    </row>
    <row r="2988" spans="1:9">
      <c r="A2988" t="str">
        <f>T("2018")</f>
        <v>2018</v>
      </c>
      <c r="B2988" t="str">
        <f>T("JURIDICO                                          ")</f>
        <v xml:space="preserve">JURIDICO                                          </v>
      </c>
      <c r="C2988" t="str">
        <f>T("CENTRO              ")</f>
        <v xml:space="preserve">CENTRO              </v>
      </c>
      <c r="D2988" t="str">
        <f>T("UNIVERSIDAD         ")</f>
        <v xml:space="preserve">UNIVERSIDAD         </v>
      </c>
      <c r="E2988" t="str">
        <f>T("TU ")</f>
        <v xml:space="preserve">TU </v>
      </c>
      <c r="F2988" t="str">
        <f>T("TURISMOS       ")</f>
        <v xml:space="preserve">TURISMOS       </v>
      </c>
      <c r="G2988" t="str">
        <f>T("De 8 a 11,99 CABALLOS FISCALES                    ")</f>
        <v xml:space="preserve">De 8 a 11,99 CABALLOS FISCALES                    </v>
      </c>
      <c r="H2988" t="str">
        <f>T("HÍBRIDO                                           ")</f>
        <v xml:space="preserve">HÍBRIDO                                           </v>
      </c>
      <c r="I2988">
        <v>4</v>
      </c>
    </row>
    <row r="2989" spans="1:9">
      <c r="A2989" t="str">
        <f>T("2018")</f>
        <v>2018</v>
      </c>
      <c r="B2989" t="str">
        <f>T("JURIDICO                                          ")</f>
        <v xml:space="preserve">JURIDICO                                          </v>
      </c>
      <c r="C2989" t="str">
        <f>T("CENTRO              ")</f>
        <v xml:space="preserve">CENTRO              </v>
      </c>
      <c r="D2989" t="str">
        <f>T("UNIVERSIDAD         ")</f>
        <v xml:space="preserve">UNIVERSIDAD         </v>
      </c>
      <c r="E2989" t="str">
        <f>T("TU ")</f>
        <v xml:space="preserve">TU </v>
      </c>
      <c r="F2989" t="str">
        <f>T("TURISMOS       ")</f>
        <v xml:space="preserve">TURISMOS       </v>
      </c>
      <c r="G2989" t="str">
        <f>T("De 12 a 15,99 CABALLOS FISCALES                   ")</f>
        <v xml:space="preserve">De 12 a 15,99 CABALLOS FISCALES                   </v>
      </c>
      <c r="H2989" t="str">
        <f>T("HÍBRIDO                                           ")</f>
        <v xml:space="preserve">HÍBRIDO                                           </v>
      </c>
      <c r="I2989">
        <v>14</v>
      </c>
    </row>
    <row r="2990" spans="1:9">
      <c r="A2990" t="str">
        <f>T("2018")</f>
        <v>2018</v>
      </c>
      <c r="B2990" t="str">
        <f>T("JURIDICO                                          ")</f>
        <v xml:space="preserve">JURIDICO                                          </v>
      </c>
      <c r="C2990" t="str">
        <f>T("CENTRO              ")</f>
        <v xml:space="preserve">CENTRO              </v>
      </c>
      <c r="D2990" t="str">
        <f>T("UNIVERSIDAD         ")</f>
        <v xml:space="preserve">UNIVERSIDAD         </v>
      </c>
      <c r="E2990" t="str">
        <f>T("TU ")</f>
        <v xml:space="preserve">TU </v>
      </c>
      <c r="F2990" t="str">
        <f>T("TURISMOS       ")</f>
        <v xml:space="preserve">TURISMOS       </v>
      </c>
      <c r="G2990" t="str">
        <f>T("De 20 CABALLOS FISCALES en adelante               ")</f>
        <v xml:space="preserve">De 20 CABALLOS FISCALES en adelante               </v>
      </c>
      <c r="H2990" t="str">
        <f>T("HÍBRIDO                                           ")</f>
        <v xml:space="preserve">HÍBRIDO                                           </v>
      </c>
      <c r="I2990">
        <v>2</v>
      </c>
    </row>
    <row r="2991" spans="1:9">
      <c r="A2991" t="str">
        <f>T("2018")</f>
        <v>2018</v>
      </c>
      <c r="B2991" t="str">
        <f>T("JURIDICO                                          ")</f>
        <v xml:space="preserve">JURIDICO                                          </v>
      </c>
      <c r="C2991" t="str">
        <f>T("CENTRO              ")</f>
        <v xml:space="preserve">CENTRO              </v>
      </c>
      <c r="D2991" t="str">
        <f>T("SOL                 ")</f>
        <v xml:space="preserve">SOL                 </v>
      </c>
      <c r="E2991" t="str">
        <f>T("TU ")</f>
        <v xml:space="preserve">TU </v>
      </c>
      <c r="F2991" t="str">
        <f>T("TURISMOS       ")</f>
        <v xml:space="preserve">TURISMOS       </v>
      </c>
      <c r="G2991" t="str">
        <f>T("De 8 a 11,99 CABALLOS FISCALES                    ")</f>
        <v xml:space="preserve">De 8 a 11,99 CABALLOS FISCALES                    </v>
      </c>
      <c r="H2991" t="str">
        <f>T("HÍBRIDO                                           ")</f>
        <v xml:space="preserve">HÍBRIDO                                           </v>
      </c>
      <c r="I2991">
        <v>1</v>
      </c>
    </row>
    <row r="2992" spans="1:9">
      <c r="A2992" t="str">
        <f>T("2018")</f>
        <v>2018</v>
      </c>
      <c r="B2992" t="str">
        <f>T("JURIDICO                                          ")</f>
        <v xml:space="preserve">JURIDICO                                          </v>
      </c>
      <c r="C2992" t="str">
        <f>T("CENTRO              ")</f>
        <v xml:space="preserve">CENTRO              </v>
      </c>
      <c r="D2992" t="str">
        <f>T("SOL                 ")</f>
        <v xml:space="preserve">SOL                 </v>
      </c>
      <c r="E2992" t="str">
        <f>T("TU ")</f>
        <v xml:space="preserve">TU </v>
      </c>
      <c r="F2992" t="str">
        <f>T("TURISMOS       ")</f>
        <v xml:space="preserve">TURISMOS       </v>
      </c>
      <c r="G2992" t="str">
        <f>T("De 12 a 15,99 CABALLOS FISCALES                   ")</f>
        <v xml:space="preserve">De 12 a 15,99 CABALLOS FISCALES                   </v>
      </c>
      <c r="H2992" t="str">
        <f>T("HÍBRIDO                                           ")</f>
        <v xml:space="preserve">HÍBRIDO                                           </v>
      </c>
      <c r="I2992">
        <v>9</v>
      </c>
    </row>
    <row r="2993" spans="1:9">
      <c r="A2993" t="str">
        <f>T("2018")</f>
        <v>2018</v>
      </c>
      <c r="B2993" t="str">
        <f>T("FISICO                                            ")</f>
        <v xml:space="preserve">FISICO                                            </v>
      </c>
      <c r="C2993" t="str">
        <f>T("CENTRO              ")</f>
        <v xml:space="preserve">CENTRO              </v>
      </c>
      <c r="D2993" t="str">
        <f>T("PALACIO             ")</f>
        <v xml:space="preserve">PALACIO             </v>
      </c>
      <c r="E2993" t="str">
        <f>T("TU ")</f>
        <v xml:space="preserve">TU </v>
      </c>
      <c r="F2993" t="str">
        <f>T("TURISMOS       ")</f>
        <v xml:space="preserve">TURISMOS       </v>
      </c>
      <c r="G2993" t="str">
        <f>T("De 16 a 19,99 CABALLOS FISCALES                   ")</f>
        <v xml:space="preserve">De 16 a 19,99 CABALLOS FISCALES                   </v>
      </c>
      <c r="H2993" t="str">
        <f>T("HIBRIDO ENCHUFABLES PHEV                          ")</f>
        <v xml:space="preserve">HIBRIDO ENCHUFABLES PHEV                          </v>
      </c>
      <c r="I2993">
        <v>1</v>
      </c>
    </row>
    <row r="2994" spans="1:9">
      <c r="A2994" t="str">
        <f>T("2018")</f>
        <v>2018</v>
      </c>
      <c r="B2994" t="str">
        <f>T("FISICO                                            ")</f>
        <v xml:space="preserve">FISICO                                            </v>
      </c>
      <c r="C2994" t="str">
        <f>T("CENTRO              ")</f>
        <v xml:space="preserve">CENTRO              </v>
      </c>
      <c r="D2994" t="str">
        <f>T("EMBAJADORES         ")</f>
        <v xml:space="preserve">EMBAJADORES         </v>
      </c>
      <c r="E2994" t="str">
        <f>T("TU ")</f>
        <v xml:space="preserve">TU </v>
      </c>
      <c r="F2994" t="str">
        <f>T("TURISMOS       ")</f>
        <v xml:space="preserve">TURISMOS       </v>
      </c>
      <c r="G2994" t="str">
        <f>T("De 12 a 15,99 CABALLOS FISCALES                   ")</f>
        <v xml:space="preserve">De 12 a 15,99 CABALLOS FISCALES                   </v>
      </c>
      <c r="H2994" t="str">
        <f>T("HIBRIDO ENCHUFABLES PHEV                          ")</f>
        <v xml:space="preserve">HIBRIDO ENCHUFABLES PHEV                          </v>
      </c>
      <c r="I2994">
        <v>1</v>
      </c>
    </row>
    <row r="2995" spans="1:9">
      <c r="A2995" t="str">
        <f>T("2018")</f>
        <v>2018</v>
      </c>
      <c r="B2995" t="str">
        <f>T("FISICO                                            ")</f>
        <v xml:space="preserve">FISICO                                            </v>
      </c>
      <c r="C2995" t="str">
        <f>T("CENTRO              ")</f>
        <v xml:space="preserve">CENTRO              </v>
      </c>
      <c r="D2995" t="str">
        <f>T("JUSTICIA            ")</f>
        <v xml:space="preserve">JUSTICIA            </v>
      </c>
      <c r="E2995" t="str">
        <f>T("TU ")</f>
        <v xml:space="preserve">TU </v>
      </c>
      <c r="F2995" t="str">
        <f>T("TURISMOS       ")</f>
        <v xml:space="preserve">TURISMOS       </v>
      </c>
      <c r="G2995" t="str">
        <f>T("De 8 a 11,99 CABALLOS FISCALES                    ")</f>
        <v xml:space="preserve">De 8 a 11,99 CABALLOS FISCALES                    </v>
      </c>
      <c r="H2995" t="str">
        <f>T("HIBRIDO ENCHUFABLES PHEV                          ")</f>
        <v xml:space="preserve">HIBRIDO ENCHUFABLES PHEV                          </v>
      </c>
      <c r="I2995">
        <v>1</v>
      </c>
    </row>
    <row r="2996" spans="1:9">
      <c r="A2996" t="str">
        <f>T("2018")</f>
        <v>2018</v>
      </c>
      <c r="B2996" t="str">
        <f>T("FISICO                                            ")</f>
        <v xml:space="preserve">FISICO                                            </v>
      </c>
      <c r="C2996" t="str">
        <f>T("CENTRO              ")</f>
        <v xml:space="preserve">CENTRO              </v>
      </c>
      <c r="D2996" t="str">
        <f>T("JUSTICIA            ")</f>
        <v xml:space="preserve">JUSTICIA            </v>
      </c>
      <c r="E2996" t="str">
        <f>T("TU ")</f>
        <v xml:space="preserve">TU </v>
      </c>
      <c r="F2996" t="str">
        <f>T("TURISMOS       ")</f>
        <v xml:space="preserve">TURISMOS       </v>
      </c>
      <c r="G2996" t="str">
        <f>T("De 12 a 15,99 CABALLOS FISCALES                   ")</f>
        <v xml:space="preserve">De 12 a 15,99 CABALLOS FISCALES                   </v>
      </c>
      <c r="H2996" t="str">
        <f>T("HIBRIDO ENCHUFABLES PHEV                          ")</f>
        <v xml:space="preserve">HIBRIDO ENCHUFABLES PHEV                          </v>
      </c>
      <c r="I2996">
        <v>1</v>
      </c>
    </row>
    <row r="2997" spans="1:9">
      <c r="A2997" t="str">
        <f>T("2018")</f>
        <v>2018</v>
      </c>
      <c r="B2997" t="str">
        <f>T("FISICO                                            ")</f>
        <v xml:space="preserve">FISICO                                            </v>
      </c>
      <c r="C2997" t="str">
        <f>T("CENTRO              ")</f>
        <v xml:space="preserve">CENTRO              </v>
      </c>
      <c r="D2997" t="str">
        <f>T("UNIVERSIDAD         ")</f>
        <v xml:space="preserve">UNIVERSIDAD         </v>
      </c>
      <c r="E2997" t="str">
        <f>T("TU ")</f>
        <v xml:space="preserve">TU </v>
      </c>
      <c r="F2997" t="str">
        <f>T("TURISMOS       ")</f>
        <v xml:space="preserve">TURISMOS       </v>
      </c>
      <c r="G2997" t="str">
        <f>T("De 12 a 15,99 CABALLOS FISCALES                   ")</f>
        <v xml:space="preserve">De 12 a 15,99 CABALLOS FISCALES                   </v>
      </c>
      <c r="H2997" t="str">
        <f>T("HIBRIDO ENCHUFABLES PHEV                          ")</f>
        <v xml:space="preserve">HIBRIDO ENCHUFABLES PHEV                          </v>
      </c>
      <c r="I2997">
        <v>2</v>
      </c>
    </row>
    <row r="2998" spans="1:9">
      <c r="A2998" t="str">
        <f>T("2018")</f>
        <v>2018</v>
      </c>
      <c r="B2998" t="str">
        <f>T("FISICO                                            ")</f>
        <v xml:space="preserve">FISICO                                            </v>
      </c>
      <c r="C2998" t="str">
        <f>T("CENTRO              ")</f>
        <v xml:space="preserve">CENTRO              </v>
      </c>
      <c r="D2998" t="str">
        <f>T("SOL                 ")</f>
        <v xml:space="preserve">SOL                 </v>
      </c>
      <c r="E2998" t="str">
        <f>T("TU ")</f>
        <v xml:space="preserve">TU </v>
      </c>
      <c r="F2998" t="str">
        <f>T("TURISMOS       ")</f>
        <v xml:space="preserve">TURISMOS       </v>
      </c>
      <c r="G2998" t="str">
        <f>T("De 8 a 11,99 CABALLOS FISCALES                    ")</f>
        <v xml:space="preserve">De 8 a 11,99 CABALLOS FISCALES                    </v>
      </c>
      <c r="H2998" t="str">
        <f>T("HIBRIDO ENCHUFABLES PHEV                          ")</f>
        <v xml:space="preserve">HIBRIDO ENCHUFABLES PHEV                          </v>
      </c>
      <c r="I2998">
        <v>1</v>
      </c>
    </row>
    <row r="2999" spans="1:9">
      <c r="A2999" t="str">
        <f>T("2018")</f>
        <v>2018</v>
      </c>
      <c r="B2999" t="str">
        <f>T("JURIDICO                                          ")</f>
        <v xml:space="preserve">JURIDICO                                          </v>
      </c>
      <c r="C2999" t="str">
        <f>T("CENTRO              ")</f>
        <v xml:space="preserve">CENTRO              </v>
      </c>
      <c r="D2999" t="str">
        <f>T("PALACIO             ")</f>
        <v xml:space="preserve">PALACIO             </v>
      </c>
      <c r="E2999" t="str">
        <f>T("TU ")</f>
        <v xml:space="preserve">TU </v>
      </c>
      <c r="F2999" t="str">
        <f>T("TURISMOS       ")</f>
        <v xml:space="preserve">TURISMOS       </v>
      </c>
      <c r="G2999" t="str">
        <f>T("De 8 a 11,99 CABALLOS FISCALES                    ")</f>
        <v xml:space="preserve">De 8 a 11,99 CABALLOS FISCALES                    </v>
      </c>
      <c r="H2999" t="str">
        <f>T("HIBRIDO ENCHUFABLES PHEV                          ")</f>
        <v xml:space="preserve">HIBRIDO ENCHUFABLES PHEV                          </v>
      </c>
      <c r="I2999">
        <v>1</v>
      </c>
    </row>
    <row r="3000" spans="1:9">
      <c r="A3000" t="str">
        <f>T("2018")</f>
        <v>2018</v>
      </c>
      <c r="B3000" t="str">
        <f>T("JURIDICO                                          ")</f>
        <v xml:space="preserve">JURIDICO                                          </v>
      </c>
      <c r="C3000" t="str">
        <f>T("CENTRO              ")</f>
        <v xml:space="preserve">CENTRO              </v>
      </c>
      <c r="D3000" t="str">
        <f>T("PALACIO             ")</f>
        <v xml:space="preserve">PALACIO             </v>
      </c>
      <c r="E3000" t="str">
        <f>T("TU ")</f>
        <v xml:space="preserve">TU </v>
      </c>
      <c r="F3000" t="str">
        <f>T("TURISMOS       ")</f>
        <v xml:space="preserve">TURISMOS       </v>
      </c>
      <c r="G3000" t="str">
        <f>T("De 12 a 15,99 CABALLOS FISCALES                   ")</f>
        <v xml:space="preserve">De 12 a 15,99 CABALLOS FISCALES                   </v>
      </c>
      <c r="H3000" t="str">
        <f>T("HIBRIDO ENCHUFABLES PHEV                          ")</f>
        <v xml:space="preserve">HIBRIDO ENCHUFABLES PHEV                          </v>
      </c>
      <c r="I3000">
        <v>2</v>
      </c>
    </row>
    <row r="3001" spans="1:9">
      <c r="A3001" t="str">
        <f>T("2018")</f>
        <v>2018</v>
      </c>
      <c r="B3001" t="str">
        <f>T("JURIDICO                                          ")</f>
        <v xml:space="preserve">JURIDICO                                          </v>
      </c>
      <c r="C3001" t="str">
        <f>T("CENTRO              ")</f>
        <v xml:space="preserve">CENTRO              </v>
      </c>
      <c r="D3001" t="str">
        <f>T("PALACIO             ")</f>
        <v xml:space="preserve">PALACIO             </v>
      </c>
      <c r="E3001" t="str">
        <f>T("TU ")</f>
        <v xml:space="preserve">TU </v>
      </c>
      <c r="F3001" t="str">
        <f>T("TURISMOS       ")</f>
        <v xml:space="preserve">TURISMOS       </v>
      </c>
      <c r="G3001" t="str">
        <f>T("De 16 a 19,99 CABALLOS FISCALES                   ")</f>
        <v xml:space="preserve">De 16 a 19,99 CABALLOS FISCALES                   </v>
      </c>
      <c r="H3001" t="str">
        <f>T("HIBRIDO ENCHUFABLES PHEV                          ")</f>
        <v xml:space="preserve">HIBRIDO ENCHUFABLES PHEV                          </v>
      </c>
      <c r="I3001">
        <v>1</v>
      </c>
    </row>
    <row r="3002" spans="1:9">
      <c r="A3002" t="str">
        <f>T("2018")</f>
        <v>2018</v>
      </c>
      <c r="B3002" t="str">
        <f>T("JURIDICO                                          ")</f>
        <v xml:space="preserve">JURIDICO                                          </v>
      </c>
      <c r="C3002" t="str">
        <f>T("CENTRO              ")</f>
        <v xml:space="preserve">CENTRO              </v>
      </c>
      <c r="D3002" t="str">
        <f>T("CORTES              ")</f>
        <v xml:space="preserve">CORTES              </v>
      </c>
      <c r="E3002" t="str">
        <f>T("TU ")</f>
        <v xml:space="preserve">TU </v>
      </c>
      <c r="F3002" t="str">
        <f>T("TURISMOS       ")</f>
        <v xml:space="preserve">TURISMOS       </v>
      </c>
      <c r="G3002" t="str">
        <f>T("De 12 a 15,99 CABALLOS FISCALES                   ")</f>
        <v xml:space="preserve">De 12 a 15,99 CABALLOS FISCALES                   </v>
      </c>
      <c r="H3002" t="str">
        <f>T("HIBRIDO ENCHUFABLES PHEV                          ")</f>
        <v xml:space="preserve">HIBRIDO ENCHUFABLES PHEV                          </v>
      </c>
      <c r="I3002">
        <v>3</v>
      </c>
    </row>
    <row r="3003" spans="1:9">
      <c r="A3003" t="str">
        <f>T("2018")</f>
        <v>2018</v>
      </c>
      <c r="B3003" t="str">
        <f>T("JURIDICO                                          ")</f>
        <v xml:space="preserve">JURIDICO                                          </v>
      </c>
      <c r="C3003" t="str">
        <f>T("CENTRO              ")</f>
        <v xml:space="preserve">CENTRO              </v>
      </c>
      <c r="D3003" t="str">
        <f>T("JUSTICIA            ")</f>
        <v xml:space="preserve">JUSTICIA            </v>
      </c>
      <c r="E3003" t="str">
        <f>T("TU ")</f>
        <v xml:space="preserve">TU </v>
      </c>
      <c r="F3003" t="str">
        <f>T("TURISMOS       ")</f>
        <v xml:space="preserve">TURISMOS       </v>
      </c>
      <c r="G3003" t="str">
        <f>T("De 12 a 15,99 CABALLOS FISCALES                   ")</f>
        <v xml:space="preserve">De 12 a 15,99 CABALLOS FISCALES                   </v>
      </c>
      <c r="H3003" t="str">
        <f>T("HIBRIDO ENCHUFABLES PHEV                          ")</f>
        <v xml:space="preserve">HIBRIDO ENCHUFABLES PHEV                          </v>
      </c>
      <c r="I3003">
        <v>3</v>
      </c>
    </row>
    <row r="3004" spans="1:9">
      <c r="A3004" t="str">
        <f>T("2018")</f>
        <v>2018</v>
      </c>
      <c r="B3004" t="str">
        <f>T("JURIDICO                                          ")</f>
        <v xml:space="preserve">JURIDICO                                          </v>
      </c>
      <c r="C3004" t="str">
        <f>T("CENTRO              ")</f>
        <v xml:space="preserve">CENTRO              </v>
      </c>
      <c r="D3004" t="str">
        <f>T("UNIVERSIDAD         ")</f>
        <v xml:space="preserve">UNIVERSIDAD         </v>
      </c>
      <c r="E3004" t="str">
        <f>T("TU ")</f>
        <v xml:space="preserve">TU </v>
      </c>
      <c r="F3004" t="str">
        <f>T("TURISMOS       ")</f>
        <v xml:space="preserve">TURISMOS       </v>
      </c>
      <c r="G3004" t="str">
        <f>T("De 12 a 15,99 CABALLOS FISCALES                   ")</f>
        <v xml:space="preserve">De 12 a 15,99 CABALLOS FISCALES                   </v>
      </c>
      <c r="H3004" t="str">
        <f>T("HIBRIDO ENCHUFABLES PHEV                          ")</f>
        <v xml:space="preserve">HIBRIDO ENCHUFABLES PHEV                          </v>
      </c>
      <c r="I3004">
        <v>1</v>
      </c>
    </row>
    <row r="3005" spans="1:9">
      <c r="A3005" t="str">
        <f>T("2018")</f>
        <v>2018</v>
      </c>
      <c r="B3005" t="str">
        <f>T("JURIDICO                                          ")</f>
        <v xml:space="preserve">JURIDICO                                          </v>
      </c>
      <c r="C3005" t="str">
        <f>T("CENTRO              ")</f>
        <v xml:space="preserve">CENTRO              </v>
      </c>
      <c r="D3005" t="str">
        <f>T("UNIVERSIDAD         ")</f>
        <v xml:space="preserve">UNIVERSIDAD         </v>
      </c>
      <c r="E3005" t="str">
        <f>T("TU ")</f>
        <v xml:space="preserve">TU </v>
      </c>
      <c r="F3005" t="str">
        <f>T("TURISMOS       ")</f>
        <v xml:space="preserve">TURISMOS       </v>
      </c>
      <c r="G3005" t="str">
        <f>T("De 16 a 19,99 CABALLOS FISCALES                   ")</f>
        <v xml:space="preserve">De 16 a 19,99 CABALLOS FISCALES                   </v>
      </c>
      <c r="H3005" t="str">
        <f>T("HIBRIDO ENCHUFABLES PHEV                          ")</f>
        <v xml:space="preserve">HIBRIDO ENCHUFABLES PHEV                          </v>
      </c>
      <c r="I3005">
        <v>2</v>
      </c>
    </row>
    <row r="3006" spans="1:9">
      <c r="A3006" t="str">
        <f>T("2018")</f>
        <v>2018</v>
      </c>
      <c r="B3006" t="str">
        <f>T("JURIDICO                                          ")</f>
        <v xml:space="preserve">JURIDICO                                          </v>
      </c>
      <c r="C3006" t="str">
        <f>T("CENTRO              ")</f>
        <v xml:space="preserve">CENTRO              </v>
      </c>
      <c r="D3006" t="str">
        <f>T("SOL                 ")</f>
        <v xml:space="preserve">SOL                 </v>
      </c>
      <c r="E3006" t="str">
        <f>T("TU ")</f>
        <v xml:space="preserve">TU </v>
      </c>
      <c r="F3006" t="str">
        <f>T("TURISMOS       ")</f>
        <v xml:space="preserve">TURISMOS       </v>
      </c>
      <c r="G3006" t="str">
        <f>T("De 12 a 15,99 CABALLOS FISCALES                   ")</f>
        <v xml:space="preserve">De 12 a 15,99 CABALLOS FISCALES                   </v>
      </c>
      <c r="H3006" t="str">
        <f>T("HIBRIDO ENCHUFABLES PHEV                          ")</f>
        <v xml:space="preserve">HIBRIDO ENCHUFABLES PHEV                          </v>
      </c>
      <c r="I3006">
        <v>2</v>
      </c>
    </row>
    <row r="3007" spans="1:9">
      <c r="A3007" t="str">
        <f>T("2018")</f>
        <v>2018</v>
      </c>
      <c r="B3007" t="str">
        <f>T("FISICO                                            ")</f>
        <v xml:space="preserve">FISICO                                            </v>
      </c>
      <c r="C3007" t="str">
        <f>T("CENTRO              ")</f>
        <v xml:space="preserve">CENTRO              </v>
      </c>
      <c r="D3007" t="str">
        <f>T("UNIVERSIDAD         ")</f>
        <v xml:space="preserve">UNIVERSIDAD         </v>
      </c>
      <c r="E3007" t="str">
        <f>T("TU ")</f>
        <v xml:space="preserve">TU </v>
      </c>
      <c r="F3007" t="str">
        <f>T("TURISMOS       ")</f>
        <v xml:space="preserve">TURISMOS       </v>
      </c>
      <c r="G3007" t="str">
        <f>T("De 8 a 11,99 CABALLOS FISCALES                    ")</f>
        <v xml:space="preserve">De 8 a 11,99 CABALLOS FISCALES                    </v>
      </c>
      <c r="H3007" t="str">
        <f>T("OTROS                                             ")</f>
        <v xml:space="preserve">OTROS                                             </v>
      </c>
      <c r="I3007">
        <v>1</v>
      </c>
    </row>
    <row r="3008" spans="1:9">
      <c r="A3008" t="str">
        <f>T("2018")</f>
        <v>2018</v>
      </c>
      <c r="B3008" t="str">
        <f>T("Entidad sin personalidad jurídica (art. 35.4 LGT) ")</f>
        <v xml:space="preserve">Entidad sin personalidad jurídica (art. 35.4 LGT) </v>
      </c>
      <c r="C3008" t="str">
        <f>T("CENTRO              ")</f>
        <v xml:space="preserve">CENTRO              </v>
      </c>
      <c r="D3008" t="str">
        <f>T("PALACIO             ")</f>
        <v xml:space="preserve">PALACIO             </v>
      </c>
      <c r="E3008" t="str">
        <f>T("TU ")</f>
        <v xml:space="preserve">TU </v>
      </c>
      <c r="F3008" t="str">
        <f>T("TURISMOS       ")</f>
        <v xml:space="preserve">TURISMOS       </v>
      </c>
      <c r="G3008" t="str">
        <f>T("De 8 a 11,99 CABALLOS FISCALES                    ")</f>
        <v xml:space="preserve">De 8 a 11,99 CABALLOS FISCALES                    </v>
      </c>
      <c r="I3008">
        <v>9</v>
      </c>
    </row>
    <row r="3009" spans="1:9">
      <c r="A3009" t="str">
        <f>T("2018")</f>
        <v>2018</v>
      </c>
      <c r="B3009" t="str">
        <f>T("Entidad sin personalidad jurídica (art. 35.4 LGT) ")</f>
        <v xml:space="preserve">Entidad sin personalidad jurídica (art. 35.4 LGT) </v>
      </c>
      <c r="C3009" t="str">
        <f>T("CENTRO              ")</f>
        <v xml:space="preserve">CENTRO              </v>
      </c>
      <c r="D3009" t="str">
        <f>T("PALACIO             ")</f>
        <v xml:space="preserve">PALACIO             </v>
      </c>
      <c r="E3009" t="str">
        <f>T("TU ")</f>
        <v xml:space="preserve">TU </v>
      </c>
      <c r="F3009" t="str">
        <f>T("TURISMOS       ")</f>
        <v xml:space="preserve">TURISMOS       </v>
      </c>
      <c r="G3009" t="str">
        <f>T("De 12 a 15,99 CABALLOS FISCALES                   ")</f>
        <v xml:space="preserve">De 12 a 15,99 CABALLOS FISCALES                   </v>
      </c>
      <c r="I3009">
        <v>3</v>
      </c>
    </row>
    <row r="3010" spans="1:9">
      <c r="A3010" t="str">
        <f>T("2018")</f>
        <v>2018</v>
      </c>
      <c r="B3010" t="str">
        <f>T("Entidad sin personalidad jurídica (art. 35.4 LGT) ")</f>
        <v xml:space="preserve">Entidad sin personalidad jurídica (art. 35.4 LGT) </v>
      </c>
      <c r="C3010" t="str">
        <f>T("CENTRO              ")</f>
        <v xml:space="preserve">CENTRO              </v>
      </c>
      <c r="D3010" t="str">
        <f>T("PALACIO             ")</f>
        <v xml:space="preserve">PALACIO             </v>
      </c>
      <c r="E3010" t="str">
        <f>T("TU ")</f>
        <v xml:space="preserve">TU </v>
      </c>
      <c r="F3010" t="str">
        <f>T("TURISMOS       ")</f>
        <v xml:space="preserve">TURISMOS       </v>
      </c>
      <c r="G3010" t="str">
        <f>T("De 16 a 19,99 CABALLOS FISCALES                   ")</f>
        <v xml:space="preserve">De 16 a 19,99 CABALLOS FISCALES                   </v>
      </c>
      <c r="I3010">
        <v>1</v>
      </c>
    </row>
    <row r="3011" spans="1:9">
      <c r="A3011" t="str">
        <f>T("2018")</f>
        <v>2018</v>
      </c>
      <c r="B3011" t="str">
        <f>T("Entidad sin personalidad jurídica (art. 35.4 LGT) ")</f>
        <v xml:space="preserve">Entidad sin personalidad jurídica (art. 35.4 LGT) </v>
      </c>
      <c r="C3011" t="str">
        <f>T("CENTRO              ")</f>
        <v xml:space="preserve">CENTRO              </v>
      </c>
      <c r="D3011" t="str">
        <f>T("EMBAJADORES         ")</f>
        <v xml:space="preserve">EMBAJADORES         </v>
      </c>
      <c r="E3011" t="str">
        <f>T("TU ")</f>
        <v xml:space="preserve">TU </v>
      </c>
      <c r="F3011" t="str">
        <f>T("TURISMOS       ")</f>
        <v xml:space="preserve">TURISMOS       </v>
      </c>
      <c r="G3011" t="str">
        <f>T("De menos de 8 CABALLOS FISCALES                   ")</f>
        <v xml:space="preserve">De menos de 8 CABALLOS FISCALES                   </v>
      </c>
      <c r="I3011">
        <v>1</v>
      </c>
    </row>
    <row r="3012" spans="1:9">
      <c r="A3012" t="str">
        <f>T("2018")</f>
        <v>2018</v>
      </c>
      <c r="B3012" t="str">
        <f>T("Entidad sin personalidad jurídica (art. 35.4 LGT) ")</f>
        <v xml:space="preserve">Entidad sin personalidad jurídica (art. 35.4 LGT) </v>
      </c>
      <c r="C3012" t="str">
        <f>T("CENTRO              ")</f>
        <v xml:space="preserve">CENTRO              </v>
      </c>
      <c r="D3012" t="str">
        <f>T("EMBAJADORES         ")</f>
        <v xml:space="preserve">EMBAJADORES         </v>
      </c>
      <c r="E3012" t="str">
        <f>T("TU ")</f>
        <v xml:space="preserve">TU </v>
      </c>
      <c r="F3012" t="str">
        <f>T("TURISMOS       ")</f>
        <v xml:space="preserve">TURISMOS       </v>
      </c>
      <c r="G3012" t="str">
        <f>T("De 8 a 11,99 CABALLOS FISCALES                    ")</f>
        <v xml:space="preserve">De 8 a 11,99 CABALLOS FISCALES                    </v>
      </c>
      <c r="I3012">
        <v>12</v>
      </c>
    </row>
    <row r="3013" spans="1:9">
      <c r="A3013" t="str">
        <f>T("2018")</f>
        <v>2018</v>
      </c>
      <c r="B3013" t="str">
        <f>T("Entidad sin personalidad jurídica (art. 35.4 LGT) ")</f>
        <v xml:space="preserve">Entidad sin personalidad jurídica (art. 35.4 LGT) </v>
      </c>
      <c r="C3013" t="str">
        <f>T("CENTRO              ")</f>
        <v xml:space="preserve">CENTRO              </v>
      </c>
      <c r="D3013" t="str">
        <f>T("EMBAJADORES         ")</f>
        <v xml:space="preserve">EMBAJADORES         </v>
      </c>
      <c r="E3013" t="str">
        <f>T("TU ")</f>
        <v xml:space="preserve">TU </v>
      </c>
      <c r="F3013" t="str">
        <f>T("TURISMOS       ")</f>
        <v xml:space="preserve">TURISMOS       </v>
      </c>
      <c r="G3013" t="str">
        <f>T("De 12 a 15,99 CABALLOS FISCALES                   ")</f>
        <v xml:space="preserve">De 12 a 15,99 CABALLOS FISCALES                   </v>
      </c>
      <c r="I3013">
        <v>3</v>
      </c>
    </row>
    <row r="3014" spans="1:9">
      <c r="A3014" t="str">
        <f>T("2018")</f>
        <v>2018</v>
      </c>
      <c r="B3014" t="str">
        <f>T("Entidad sin personalidad jurídica (art. 35.4 LGT) ")</f>
        <v xml:space="preserve">Entidad sin personalidad jurídica (art. 35.4 LGT) </v>
      </c>
      <c r="C3014" t="str">
        <f>T("CENTRO              ")</f>
        <v xml:space="preserve">CENTRO              </v>
      </c>
      <c r="D3014" t="str">
        <f>T("CORTES              ")</f>
        <v xml:space="preserve">CORTES              </v>
      </c>
      <c r="E3014" t="str">
        <f>T("TU ")</f>
        <v xml:space="preserve">TU </v>
      </c>
      <c r="F3014" t="str">
        <f>T("TURISMOS       ")</f>
        <v xml:space="preserve">TURISMOS       </v>
      </c>
      <c r="G3014" t="str">
        <f>T("De menos de 8 CABALLOS FISCALES                   ")</f>
        <v xml:space="preserve">De menos de 8 CABALLOS FISCALES                   </v>
      </c>
      <c r="I3014">
        <v>1</v>
      </c>
    </row>
    <row r="3015" spans="1:9">
      <c r="A3015" t="str">
        <f>T("2018")</f>
        <v>2018</v>
      </c>
      <c r="B3015" t="str">
        <f>T("Entidad sin personalidad jurídica (art. 35.4 LGT) ")</f>
        <v xml:space="preserve">Entidad sin personalidad jurídica (art. 35.4 LGT) </v>
      </c>
      <c r="C3015" t="str">
        <f>T("CENTRO              ")</f>
        <v xml:space="preserve">CENTRO              </v>
      </c>
      <c r="D3015" t="str">
        <f>T("CORTES              ")</f>
        <v xml:space="preserve">CORTES              </v>
      </c>
      <c r="E3015" t="str">
        <f>T("TU ")</f>
        <v xml:space="preserve">TU </v>
      </c>
      <c r="F3015" t="str">
        <f>T("TURISMOS       ")</f>
        <v xml:space="preserve">TURISMOS       </v>
      </c>
      <c r="G3015" t="str">
        <f>T("De 8 a 11,99 CABALLOS FISCALES                    ")</f>
        <v xml:space="preserve">De 8 a 11,99 CABALLOS FISCALES                    </v>
      </c>
      <c r="I3015">
        <v>4</v>
      </c>
    </row>
    <row r="3016" spans="1:9">
      <c r="A3016" t="str">
        <f>T("2018")</f>
        <v>2018</v>
      </c>
      <c r="B3016" t="str">
        <f>T("Entidad sin personalidad jurídica (art. 35.4 LGT) ")</f>
        <v xml:space="preserve">Entidad sin personalidad jurídica (art. 35.4 LGT) </v>
      </c>
      <c r="C3016" t="str">
        <f>T("CENTRO              ")</f>
        <v xml:space="preserve">CENTRO              </v>
      </c>
      <c r="D3016" t="str">
        <f>T("CORTES              ")</f>
        <v xml:space="preserve">CORTES              </v>
      </c>
      <c r="E3016" t="str">
        <f>T("TU ")</f>
        <v xml:space="preserve">TU </v>
      </c>
      <c r="F3016" t="str">
        <f>T("TURISMOS       ")</f>
        <v xml:space="preserve">TURISMOS       </v>
      </c>
      <c r="G3016" t="str">
        <f>T("De 16 a 19,99 CABALLOS FISCALES                   ")</f>
        <v xml:space="preserve">De 16 a 19,99 CABALLOS FISCALES                   </v>
      </c>
      <c r="I3016">
        <v>1</v>
      </c>
    </row>
    <row r="3017" spans="1:9">
      <c r="A3017" t="str">
        <f>T("2018")</f>
        <v>2018</v>
      </c>
      <c r="B3017" t="str">
        <f>T("Entidad sin personalidad jurídica (art. 35.4 LGT) ")</f>
        <v xml:space="preserve">Entidad sin personalidad jurídica (art. 35.4 LGT) </v>
      </c>
      <c r="C3017" t="str">
        <f>T("CENTRO              ")</f>
        <v xml:space="preserve">CENTRO              </v>
      </c>
      <c r="D3017" t="str">
        <f>T("JUSTICIA            ")</f>
        <v xml:space="preserve">JUSTICIA            </v>
      </c>
      <c r="E3017" t="str">
        <f>T("TU ")</f>
        <v xml:space="preserve">TU </v>
      </c>
      <c r="F3017" t="str">
        <f>T("TURISMOS       ")</f>
        <v xml:space="preserve">TURISMOS       </v>
      </c>
      <c r="G3017" t="str">
        <f>T("De menos de 8 CABALLOS FISCALES                   ")</f>
        <v xml:space="preserve">De menos de 8 CABALLOS FISCALES                   </v>
      </c>
      <c r="I3017">
        <v>1</v>
      </c>
    </row>
    <row r="3018" spans="1:9">
      <c r="A3018" t="str">
        <f>T("2018")</f>
        <v>2018</v>
      </c>
      <c r="B3018" t="str">
        <f>T("Entidad sin personalidad jurídica (art. 35.4 LGT) ")</f>
        <v xml:space="preserve">Entidad sin personalidad jurídica (art. 35.4 LGT) </v>
      </c>
      <c r="C3018" t="str">
        <f>T("CENTRO              ")</f>
        <v xml:space="preserve">CENTRO              </v>
      </c>
      <c r="D3018" t="str">
        <f>T("JUSTICIA            ")</f>
        <v xml:space="preserve">JUSTICIA            </v>
      </c>
      <c r="E3018" t="str">
        <f>T("TU ")</f>
        <v xml:space="preserve">TU </v>
      </c>
      <c r="F3018" t="str">
        <f>T("TURISMOS       ")</f>
        <v xml:space="preserve">TURISMOS       </v>
      </c>
      <c r="G3018" t="str">
        <f>T("De 8 a 11,99 CABALLOS FISCALES                    ")</f>
        <v xml:space="preserve">De 8 a 11,99 CABALLOS FISCALES                    </v>
      </c>
      <c r="I3018">
        <v>7</v>
      </c>
    </row>
    <row r="3019" spans="1:9">
      <c r="A3019" t="str">
        <f>T("2018")</f>
        <v>2018</v>
      </c>
      <c r="B3019" t="str">
        <f>T("Entidad sin personalidad jurídica (art. 35.4 LGT) ")</f>
        <v xml:space="preserve">Entidad sin personalidad jurídica (art. 35.4 LGT) </v>
      </c>
      <c r="C3019" t="str">
        <f>T("CENTRO              ")</f>
        <v xml:space="preserve">CENTRO              </v>
      </c>
      <c r="D3019" t="str">
        <f>T("JUSTICIA            ")</f>
        <v xml:space="preserve">JUSTICIA            </v>
      </c>
      <c r="E3019" t="str">
        <f>T("TU ")</f>
        <v xml:space="preserve">TU </v>
      </c>
      <c r="F3019" t="str">
        <f>T("TURISMOS       ")</f>
        <v xml:space="preserve">TURISMOS       </v>
      </c>
      <c r="G3019" t="str">
        <f>T("De 12 a 15,99 CABALLOS FISCALES                   ")</f>
        <v xml:space="preserve">De 12 a 15,99 CABALLOS FISCALES                   </v>
      </c>
      <c r="I3019">
        <v>4</v>
      </c>
    </row>
    <row r="3020" spans="1:9">
      <c r="A3020" t="str">
        <f>T("2018")</f>
        <v>2018</v>
      </c>
      <c r="B3020" t="str">
        <f>T("Entidad sin personalidad jurídica (art. 35.4 LGT) ")</f>
        <v xml:space="preserve">Entidad sin personalidad jurídica (art. 35.4 LGT) </v>
      </c>
      <c r="C3020" t="str">
        <f>T("CENTRO              ")</f>
        <v xml:space="preserve">CENTRO              </v>
      </c>
      <c r="D3020" t="str">
        <f>T("JUSTICIA            ")</f>
        <v xml:space="preserve">JUSTICIA            </v>
      </c>
      <c r="E3020" t="str">
        <f>T("TU ")</f>
        <v xml:space="preserve">TU </v>
      </c>
      <c r="F3020" t="str">
        <f>T("TURISMOS       ")</f>
        <v xml:space="preserve">TURISMOS       </v>
      </c>
      <c r="G3020" t="str">
        <f>T("De 20 CABALLOS FISCALES en adelante               ")</f>
        <v xml:space="preserve">De 20 CABALLOS FISCALES en adelante               </v>
      </c>
      <c r="I3020">
        <v>1</v>
      </c>
    </row>
    <row r="3021" spans="1:9">
      <c r="A3021" t="str">
        <f>T("2018")</f>
        <v>2018</v>
      </c>
      <c r="B3021" t="str">
        <f>T("Entidad sin personalidad jurídica (art. 35.4 LGT) ")</f>
        <v xml:space="preserve">Entidad sin personalidad jurídica (art. 35.4 LGT) </v>
      </c>
      <c r="C3021" t="str">
        <f>T("CENTRO              ")</f>
        <v xml:space="preserve">CENTRO              </v>
      </c>
      <c r="D3021" t="str">
        <f>T("UNIVERSIDAD         ")</f>
        <v xml:space="preserve">UNIVERSIDAD         </v>
      </c>
      <c r="E3021" t="str">
        <f>T("TU ")</f>
        <v xml:space="preserve">TU </v>
      </c>
      <c r="F3021" t="str">
        <f>T("TURISMOS       ")</f>
        <v xml:space="preserve">TURISMOS       </v>
      </c>
      <c r="G3021" t="str">
        <f>T("De menos de 8 CABALLOS FISCALES                   ")</f>
        <v xml:space="preserve">De menos de 8 CABALLOS FISCALES                   </v>
      </c>
      <c r="I3021">
        <v>2</v>
      </c>
    </row>
    <row r="3022" spans="1:9">
      <c r="A3022" t="str">
        <f>T("2018")</f>
        <v>2018</v>
      </c>
      <c r="B3022" t="str">
        <f>T("Entidad sin personalidad jurídica (art. 35.4 LGT) ")</f>
        <v xml:space="preserve">Entidad sin personalidad jurídica (art. 35.4 LGT) </v>
      </c>
      <c r="C3022" t="str">
        <f>T("CENTRO              ")</f>
        <v xml:space="preserve">CENTRO              </v>
      </c>
      <c r="D3022" t="str">
        <f>T("UNIVERSIDAD         ")</f>
        <v xml:space="preserve">UNIVERSIDAD         </v>
      </c>
      <c r="E3022" t="str">
        <f>T("TU ")</f>
        <v xml:space="preserve">TU </v>
      </c>
      <c r="F3022" t="str">
        <f>T("TURISMOS       ")</f>
        <v xml:space="preserve">TURISMOS       </v>
      </c>
      <c r="G3022" t="str">
        <f>T("De 8 a 11,99 CABALLOS FISCALES                    ")</f>
        <v xml:space="preserve">De 8 a 11,99 CABALLOS FISCALES                    </v>
      </c>
      <c r="I3022">
        <v>13</v>
      </c>
    </row>
    <row r="3023" spans="1:9">
      <c r="A3023" t="str">
        <f>T("2018")</f>
        <v>2018</v>
      </c>
      <c r="B3023" t="str">
        <f>T("Entidad sin personalidad jurídica (art. 35.4 LGT) ")</f>
        <v xml:space="preserve">Entidad sin personalidad jurídica (art. 35.4 LGT) </v>
      </c>
      <c r="C3023" t="str">
        <f>T("CENTRO              ")</f>
        <v xml:space="preserve">CENTRO              </v>
      </c>
      <c r="D3023" t="str">
        <f>T("UNIVERSIDAD         ")</f>
        <v xml:space="preserve">UNIVERSIDAD         </v>
      </c>
      <c r="E3023" t="str">
        <f>T("TU ")</f>
        <v xml:space="preserve">TU </v>
      </c>
      <c r="F3023" t="str">
        <f>T("TURISMOS       ")</f>
        <v xml:space="preserve">TURISMOS       </v>
      </c>
      <c r="G3023" t="str">
        <f>T("De 12 a 15,99 CABALLOS FISCALES                   ")</f>
        <v xml:space="preserve">De 12 a 15,99 CABALLOS FISCALES                   </v>
      </c>
      <c r="I3023">
        <v>2</v>
      </c>
    </row>
    <row r="3024" spans="1:9">
      <c r="A3024" t="str">
        <f>T("2018")</f>
        <v>2018</v>
      </c>
      <c r="B3024" t="str">
        <f>T("Entidad sin personalidad jurídica (art. 35.4 LGT) ")</f>
        <v xml:space="preserve">Entidad sin personalidad jurídica (art. 35.4 LGT) </v>
      </c>
      <c r="C3024" t="str">
        <f>T("CENTRO              ")</f>
        <v xml:space="preserve">CENTRO              </v>
      </c>
      <c r="D3024" t="str">
        <f>T("UNIVERSIDAD         ")</f>
        <v xml:space="preserve">UNIVERSIDAD         </v>
      </c>
      <c r="E3024" t="str">
        <f>T("TU ")</f>
        <v xml:space="preserve">TU </v>
      </c>
      <c r="F3024" t="str">
        <f>T("TURISMOS       ")</f>
        <v xml:space="preserve">TURISMOS       </v>
      </c>
      <c r="G3024" t="str">
        <f>T("De 16 a 19,99 CABALLOS FISCALES                   ")</f>
        <v xml:space="preserve">De 16 a 19,99 CABALLOS FISCALES                   </v>
      </c>
      <c r="I3024">
        <v>1</v>
      </c>
    </row>
    <row r="3025" spans="1:9">
      <c r="A3025" t="str">
        <f>T("2018")</f>
        <v>2018</v>
      </c>
      <c r="B3025" t="str">
        <f>T("Entidad sin personalidad jurídica (art. 35.4 LGT) ")</f>
        <v xml:space="preserve">Entidad sin personalidad jurídica (art. 35.4 LGT) </v>
      </c>
      <c r="C3025" t="str">
        <f>T("CENTRO              ")</f>
        <v xml:space="preserve">CENTRO              </v>
      </c>
      <c r="D3025" t="str">
        <f>T("UNIVERSIDAD         ")</f>
        <v xml:space="preserve">UNIVERSIDAD         </v>
      </c>
      <c r="E3025" t="str">
        <f>T("TU ")</f>
        <v xml:space="preserve">TU </v>
      </c>
      <c r="F3025" t="str">
        <f>T("TURISMOS       ")</f>
        <v xml:space="preserve">TURISMOS       </v>
      </c>
      <c r="G3025" t="str">
        <f>T("De 20 CABALLOS FISCALES en adelante               ")</f>
        <v xml:space="preserve">De 20 CABALLOS FISCALES en adelante               </v>
      </c>
      <c r="I3025">
        <v>1</v>
      </c>
    </row>
    <row r="3026" spans="1:9">
      <c r="A3026" t="str">
        <f>T("2018")</f>
        <v>2018</v>
      </c>
      <c r="B3026" t="str">
        <f>T("FISICO                                            ")</f>
        <v xml:space="preserve">FISICO                                            </v>
      </c>
      <c r="C3026" t="str">
        <f>T("CENTRO              ")</f>
        <v xml:space="preserve">CENTRO              </v>
      </c>
      <c r="D3026" t="str">
        <f>T("SIN BARRIO          ")</f>
        <v xml:space="preserve">SIN BARRIO          </v>
      </c>
      <c r="E3026" t="str">
        <f>T("TU ")</f>
        <v xml:space="preserve">TU </v>
      </c>
      <c r="F3026" t="str">
        <f>T("TURISMOS       ")</f>
        <v xml:space="preserve">TURISMOS       </v>
      </c>
      <c r="G3026" t="str">
        <f>T("De 8 a 11,99 CABALLOS FISCALES                    ")</f>
        <v xml:space="preserve">De 8 a 11,99 CABALLOS FISCALES                    </v>
      </c>
      <c r="I3026">
        <v>1</v>
      </c>
    </row>
    <row r="3027" spans="1:9">
      <c r="A3027" t="str">
        <f>T("2018")</f>
        <v>2018</v>
      </c>
      <c r="B3027" t="str">
        <f>T("FISICO                                            ")</f>
        <v xml:space="preserve">FISICO                                            </v>
      </c>
      <c r="C3027" t="str">
        <f>T("CENTRO              ")</f>
        <v xml:space="preserve">CENTRO              </v>
      </c>
      <c r="D3027" t="str">
        <f>T("SIN BARRIO          ")</f>
        <v xml:space="preserve">SIN BARRIO          </v>
      </c>
      <c r="E3027" t="str">
        <f>T("TU ")</f>
        <v xml:space="preserve">TU </v>
      </c>
      <c r="F3027" t="str">
        <f>T("TURISMOS       ")</f>
        <v xml:space="preserve">TURISMOS       </v>
      </c>
      <c r="G3027" t="str">
        <f>T("De 12 a 15,99 CABALLOS FISCALES                   ")</f>
        <v xml:space="preserve">De 12 a 15,99 CABALLOS FISCALES                   </v>
      </c>
      <c r="I3027">
        <v>1</v>
      </c>
    </row>
    <row r="3028" spans="1:9">
      <c r="A3028" t="str">
        <f>T("2018")</f>
        <v>2018</v>
      </c>
      <c r="B3028" t="str">
        <f>T("FISICO                                            ")</f>
        <v xml:space="preserve">FISICO                                            </v>
      </c>
      <c r="C3028" t="str">
        <f>T("CENTRO              ")</f>
        <v xml:space="preserve">CENTRO              </v>
      </c>
      <c r="D3028" t="str">
        <f>T("SIN BARRIO          ")</f>
        <v xml:space="preserve">SIN BARRIO          </v>
      </c>
      <c r="E3028" t="str">
        <f>T("TU ")</f>
        <v xml:space="preserve">TU </v>
      </c>
      <c r="F3028" t="str">
        <f>T("TURISMOS       ")</f>
        <v xml:space="preserve">TURISMOS       </v>
      </c>
      <c r="G3028" t="str">
        <f>T("De 16 a 19,99 CABALLOS FISCALES                   ")</f>
        <v xml:space="preserve">De 16 a 19,99 CABALLOS FISCALES                   </v>
      </c>
      <c r="I3028">
        <v>1</v>
      </c>
    </row>
    <row r="3029" spans="1:9">
      <c r="A3029" t="str">
        <f>T("2018")</f>
        <v>2018</v>
      </c>
      <c r="B3029" t="str">
        <f>T("FISICO                                            ")</f>
        <v xml:space="preserve">FISICO                                            </v>
      </c>
      <c r="C3029" t="str">
        <f>T("CENTRO              ")</f>
        <v xml:space="preserve">CENTRO              </v>
      </c>
      <c r="D3029" t="str">
        <f>T("PALACIO             ")</f>
        <v xml:space="preserve">PALACIO             </v>
      </c>
      <c r="E3029" t="str">
        <f>T("TU ")</f>
        <v xml:space="preserve">TU </v>
      </c>
      <c r="F3029" t="str">
        <f>T("TURISMOS       ")</f>
        <v xml:space="preserve">TURISMOS       </v>
      </c>
      <c r="G3029" t="str">
        <f>T("De menos de 8 CABALLOS FISCALES                   ")</f>
        <v xml:space="preserve">De menos de 8 CABALLOS FISCALES                   </v>
      </c>
      <c r="I3029">
        <v>9</v>
      </c>
    </row>
    <row r="3030" spans="1:9">
      <c r="A3030" t="str">
        <f>T("2018")</f>
        <v>2018</v>
      </c>
      <c r="B3030" t="str">
        <f>T("FISICO                                            ")</f>
        <v xml:space="preserve">FISICO                                            </v>
      </c>
      <c r="C3030" t="str">
        <f>T("CENTRO              ")</f>
        <v xml:space="preserve">CENTRO              </v>
      </c>
      <c r="D3030" t="str">
        <f>T("PALACIO             ")</f>
        <v xml:space="preserve">PALACIO             </v>
      </c>
      <c r="E3030" t="str">
        <f>T("TU ")</f>
        <v xml:space="preserve">TU </v>
      </c>
      <c r="F3030" t="str">
        <f>T("TURISMOS       ")</f>
        <v xml:space="preserve">TURISMOS       </v>
      </c>
      <c r="G3030" t="str">
        <f>T("De 8 a 11,99 CABALLOS FISCALES                    ")</f>
        <v xml:space="preserve">De 8 a 11,99 CABALLOS FISCALES                    </v>
      </c>
      <c r="I3030">
        <v>104</v>
      </c>
    </row>
    <row r="3031" spans="1:9">
      <c r="A3031" t="str">
        <f>T("2018")</f>
        <v>2018</v>
      </c>
      <c r="B3031" t="str">
        <f>T("FISICO                                            ")</f>
        <v xml:space="preserve">FISICO                                            </v>
      </c>
      <c r="C3031" t="str">
        <f>T("CENTRO              ")</f>
        <v xml:space="preserve">CENTRO              </v>
      </c>
      <c r="D3031" t="str">
        <f>T("PALACIO             ")</f>
        <v xml:space="preserve">PALACIO             </v>
      </c>
      <c r="E3031" t="str">
        <f>T("TU ")</f>
        <v xml:space="preserve">TU </v>
      </c>
      <c r="F3031" t="str">
        <f>T("TURISMOS       ")</f>
        <v xml:space="preserve">TURISMOS       </v>
      </c>
      <c r="G3031" t="str">
        <f>T("De 12 a 15,99 CABALLOS FISCALES                   ")</f>
        <v xml:space="preserve">De 12 a 15,99 CABALLOS FISCALES                   </v>
      </c>
      <c r="I3031">
        <v>91</v>
      </c>
    </row>
    <row r="3032" spans="1:9">
      <c r="A3032" t="str">
        <f>T("2018")</f>
        <v>2018</v>
      </c>
      <c r="B3032" t="str">
        <f>T("FISICO                                            ")</f>
        <v xml:space="preserve">FISICO                                            </v>
      </c>
      <c r="C3032" t="str">
        <f>T("CENTRO              ")</f>
        <v xml:space="preserve">CENTRO              </v>
      </c>
      <c r="D3032" t="str">
        <f>T("PALACIO             ")</f>
        <v xml:space="preserve">PALACIO             </v>
      </c>
      <c r="E3032" t="str">
        <f>T("TU ")</f>
        <v xml:space="preserve">TU </v>
      </c>
      <c r="F3032" t="str">
        <f>T("TURISMOS       ")</f>
        <v xml:space="preserve">TURISMOS       </v>
      </c>
      <c r="G3032" t="str">
        <f>T("De 16 a 19,99 CABALLOS FISCALES                   ")</f>
        <v xml:space="preserve">De 16 a 19,99 CABALLOS FISCALES                   </v>
      </c>
      <c r="I3032">
        <v>18</v>
      </c>
    </row>
    <row r="3033" spans="1:9">
      <c r="A3033" t="str">
        <f>T("2018")</f>
        <v>2018</v>
      </c>
      <c r="B3033" t="str">
        <f>T("FISICO                                            ")</f>
        <v xml:space="preserve">FISICO                                            </v>
      </c>
      <c r="C3033" t="str">
        <f>T("CENTRO              ")</f>
        <v xml:space="preserve">CENTRO              </v>
      </c>
      <c r="D3033" t="str">
        <f>T("PALACIO             ")</f>
        <v xml:space="preserve">PALACIO             </v>
      </c>
      <c r="E3033" t="str">
        <f>T("TU ")</f>
        <v xml:space="preserve">TU </v>
      </c>
      <c r="F3033" t="str">
        <f>T("TURISMOS       ")</f>
        <v xml:space="preserve">TURISMOS       </v>
      </c>
      <c r="G3033" t="str">
        <f>T("De 20 CABALLOS FISCALES en adelante               ")</f>
        <v xml:space="preserve">De 20 CABALLOS FISCALES en adelante               </v>
      </c>
      <c r="I3033">
        <v>3</v>
      </c>
    </row>
    <row r="3034" spans="1:9">
      <c r="A3034" t="str">
        <f>T("2018")</f>
        <v>2018</v>
      </c>
      <c r="B3034" t="str">
        <f>T("FISICO                                            ")</f>
        <v xml:space="preserve">FISICO                                            </v>
      </c>
      <c r="C3034" t="str">
        <f>T("CENTRO              ")</f>
        <v xml:space="preserve">CENTRO              </v>
      </c>
      <c r="D3034" t="str">
        <f>T("EMBAJADORES         ")</f>
        <v xml:space="preserve">EMBAJADORES         </v>
      </c>
      <c r="E3034" t="str">
        <f>T("TU ")</f>
        <v xml:space="preserve">TU </v>
      </c>
      <c r="F3034" t="str">
        <f>T("TURISMOS       ")</f>
        <v xml:space="preserve">TURISMOS       </v>
      </c>
      <c r="G3034" t="str">
        <f>T("De menos de 8 CABALLOS FISCALES                   ")</f>
        <v xml:space="preserve">De menos de 8 CABALLOS FISCALES                   </v>
      </c>
      <c r="I3034">
        <v>12</v>
      </c>
    </row>
    <row r="3035" spans="1:9">
      <c r="A3035" t="str">
        <f>T("2018")</f>
        <v>2018</v>
      </c>
      <c r="B3035" t="str">
        <f>T("FISICO                                            ")</f>
        <v xml:space="preserve">FISICO                                            </v>
      </c>
      <c r="C3035" t="str">
        <f>T("CENTRO              ")</f>
        <v xml:space="preserve">CENTRO              </v>
      </c>
      <c r="D3035" t="str">
        <f>T("EMBAJADORES         ")</f>
        <v xml:space="preserve">EMBAJADORES         </v>
      </c>
      <c r="E3035" t="str">
        <f>T("TU ")</f>
        <v xml:space="preserve">TU </v>
      </c>
      <c r="F3035" t="str">
        <f>T("TURISMOS       ")</f>
        <v xml:space="preserve">TURISMOS       </v>
      </c>
      <c r="G3035" t="str">
        <f>T("De 8 a 11,99 CABALLOS FISCALES                    ")</f>
        <v xml:space="preserve">De 8 a 11,99 CABALLOS FISCALES                    </v>
      </c>
      <c r="I3035">
        <v>254</v>
      </c>
    </row>
    <row r="3036" spans="1:9">
      <c r="A3036" t="str">
        <f>T("2018")</f>
        <v>2018</v>
      </c>
      <c r="B3036" t="str">
        <f>T("FISICO                                            ")</f>
        <v xml:space="preserve">FISICO                                            </v>
      </c>
      <c r="C3036" t="str">
        <f>T("CENTRO              ")</f>
        <v xml:space="preserve">CENTRO              </v>
      </c>
      <c r="D3036" t="str">
        <f>T("EMBAJADORES         ")</f>
        <v xml:space="preserve">EMBAJADORES         </v>
      </c>
      <c r="E3036" t="str">
        <f>T("TU ")</f>
        <v xml:space="preserve">TU </v>
      </c>
      <c r="F3036" t="str">
        <f>T("TURISMOS       ")</f>
        <v xml:space="preserve">TURISMOS       </v>
      </c>
      <c r="G3036" t="str">
        <f>T("De 12 a 15,99 CABALLOS FISCALES                   ")</f>
        <v xml:space="preserve">De 12 a 15,99 CABALLOS FISCALES                   </v>
      </c>
      <c r="I3036">
        <v>143</v>
      </c>
    </row>
    <row r="3037" spans="1:9">
      <c r="A3037" t="str">
        <f>T("2018")</f>
        <v>2018</v>
      </c>
      <c r="B3037" t="str">
        <f>T("FISICO                                            ")</f>
        <v xml:space="preserve">FISICO                                            </v>
      </c>
      <c r="C3037" t="str">
        <f>T("CENTRO              ")</f>
        <v xml:space="preserve">CENTRO              </v>
      </c>
      <c r="D3037" t="str">
        <f>T("EMBAJADORES         ")</f>
        <v xml:space="preserve">EMBAJADORES         </v>
      </c>
      <c r="E3037" t="str">
        <f>T("TU ")</f>
        <v xml:space="preserve">TU </v>
      </c>
      <c r="F3037" t="str">
        <f>T("TURISMOS       ")</f>
        <v xml:space="preserve">TURISMOS       </v>
      </c>
      <c r="G3037" t="str">
        <f>T("De 16 a 19,99 CABALLOS FISCALES                   ")</f>
        <v xml:space="preserve">De 16 a 19,99 CABALLOS FISCALES                   </v>
      </c>
      <c r="I3037">
        <v>23</v>
      </c>
    </row>
    <row r="3038" spans="1:9">
      <c r="A3038" t="str">
        <f>T("2018")</f>
        <v>2018</v>
      </c>
      <c r="B3038" t="str">
        <f>T("FISICO                                            ")</f>
        <v xml:space="preserve">FISICO                                            </v>
      </c>
      <c r="C3038" t="str">
        <f>T("CENTRO              ")</f>
        <v xml:space="preserve">CENTRO              </v>
      </c>
      <c r="D3038" t="str">
        <f>T("EMBAJADORES         ")</f>
        <v xml:space="preserve">EMBAJADORES         </v>
      </c>
      <c r="E3038" t="str">
        <f>T("TU ")</f>
        <v xml:space="preserve">TU </v>
      </c>
      <c r="F3038" t="str">
        <f>T("TURISMOS       ")</f>
        <v xml:space="preserve">TURISMOS       </v>
      </c>
      <c r="G3038" t="str">
        <f>T("De 20 CABALLOS FISCALES en adelante               ")</f>
        <v xml:space="preserve">De 20 CABALLOS FISCALES en adelante               </v>
      </c>
      <c r="I3038">
        <v>2</v>
      </c>
    </row>
    <row r="3039" spans="1:9">
      <c r="A3039" t="str">
        <f>T("2018")</f>
        <v>2018</v>
      </c>
      <c r="B3039" t="str">
        <f>T("FISICO                                            ")</f>
        <v xml:space="preserve">FISICO                                            </v>
      </c>
      <c r="C3039" t="str">
        <f>T("CENTRO              ")</f>
        <v xml:space="preserve">CENTRO              </v>
      </c>
      <c r="D3039" t="str">
        <f>T("CORTES              ")</f>
        <v xml:space="preserve">CORTES              </v>
      </c>
      <c r="E3039" t="str">
        <f>T("TU ")</f>
        <v xml:space="preserve">TU </v>
      </c>
      <c r="F3039" t="str">
        <f>T("TURISMOS       ")</f>
        <v xml:space="preserve">TURISMOS       </v>
      </c>
      <c r="G3039" t="str">
        <f>T("De menos de 8 CABALLOS FISCALES                   ")</f>
        <v xml:space="preserve">De menos de 8 CABALLOS FISCALES                   </v>
      </c>
      <c r="I3039">
        <v>7</v>
      </c>
    </row>
    <row r="3040" spans="1:9">
      <c r="A3040" t="str">
        <f>T("2018")</f>
        <v>2018</v>
      </c>
      <c r="B3040" t="str">
        <f>T("FISICO                                            ")</f>
        <v xml:space="preserve">FISICO                                            </v>
      </c>
      <c r="C3040" t="str">
        <f>T("CENTRO              ")</f>
        <v xml:space="preserve">CENTRO              </v>
      </c>
      <c r="D3040" t="str">
        <f>T("CORTES              ")</f>
        <v xml:space="preserve">CORTES              </v>
      </c>
      <c r="E3040" t="str">
        <f>T("TU ")</f>
        <v xml:space="preserve">TU </v>
      </c>
      <c r="F3040" t="str">
        <f>T("TURISMOS       ")</f>
        <v xml:space="preserve">TURISMOS       </v>
      </c>
      <c r="G3040" t="str">
        <f>T("De 8 a 11,99 CABALLOS FISCALES                    ")</f>
        <v xml:space="preserve">De 8 a 11,99 CABALLOS FISCALES                    </v>
      </c>
      <c r="I3040">
        <v>77</v>
      </c>
    </row>
    <row r="3041" spans="1:9">
      <c r="A3041" t="str">
        <f>T("2018")</f>
        <v>2018</v>
      </c>
      <c r="B3041" t="str">
        <f>T("FISICO                                            ")</f>
        <v xml:space="preserve">FISICO                                            </v>
      </c>
      <c r="C3041" t="str">
        <f>T("CENTRO              ")</f>
        <v xml:space="preserve">CENTRO              </v>
      </c>
      <c r="D3041" t="str">
        <f>T("CORTES              ")</f>
        <v xml:space="preserve">CORTES              </v>
      </c>
      <c r="E3041" t="str">
        <f>T("TU ")</f>
        <v xml:space="preserve">TU </v>
      </c>
      <c r="F3041" t="str">
        <f>T("TURISMOS       ")</f>
        <v xml:space="preserve">TURISMOS       </v>
      </c>
      <c r="G3041" t="str">
        <f>T("De 12 a 15,99 CABALLOS FISCALES                   ")</f>
        <v xml:space="preserve">De 12 a 15,99 CABALLOS FISCALES                   </v>
      </c>
      <c r="I3041">
        <v>48</v>
      </c>
    </row>
    <row r="3042" spans="1:9">
      <c r="A3042" t="str">
        <f>T("2018")</f>
        <v>2018</v>
      </c>
      <c r="B3042" t="str">
        <f>T("FISICO                                            ")</f>
        <v xml:space="preserve">FISICO                                            </v>
      </c>
      <c r="C3042" t="str">
        <f>T("CENTRO              ")</f>
        <v xml:space="preserve">CENTRO              </v>
      </c>
      <c r="D3042" t="str">
        <f>T("CORTES              ")</f>
        <v xml:space="preserve">CORTES              </v>
      </c>
      <c r="E3042" t="str">
        <f>T("TU ")</f>
        <v xml:space="preserve">TU </v>
      </c>
      <c r="F3042" t="str">
        <f>T("TURISMOS       ")</f>
        <v xml:space="preserve">TURISMOS       </v>
      </c>
      <c r="G3042" t="str">
        <f>T("De 16 a 19,99 CABALLOS FISCALES                   ")</f>
        <v xml:space="preserve">De 16 a 19,99 CABALLOS FISCALES                   </v>
      </c>
      <c r="I3042">
        <v>12</v>
      </c>
    </row>
    <row r="3043" spans="1:9">
      <c r="A3043" t="str">
        <f>T("2018")</f>
        <v>2018</v>
      </c>
      <c r="B3043" t="str">
        <f>T("FISICO                                            ")</f>
        <v xml:space="preserve">FISICO                                            </v>
      </c>
      <c r="C3043" t="str">
        <f>T("CENTRO              ")</f>
        <v xml:space="preserve">CENTRO              </v>
      </c>
      <c r="D3043" t="str">
        <f>T("CORTES              ")</f>
        <v xml:space="preserve">CORTES              </v>
      </c>
      <c r="E3043" t="str">
        <f>T("TU ")</f>
        <v xml:space="preserve">TU </v>
      </c>
      <c r="F3043" t="str">
        <f>T("TURISMOS       ")</f>
        <v xml:space="preserve">TURISMOS       </v>
      </c>
      <c r="G3043" t="str">
        <f>T("De 20 CABALLOS FISCALES en adelante               ")</f>
        <v xml:space="preserve">De 20 CABALLOS FISCALES en adelante               </v>
      </c>
      <c r="I3043">
        <v>2</v>
      </c>
    </row>
    <row r="3044" spans="1:9">
      <c r="A3044" t="str">
        <f>T("2018")</f>
        <v>2018</v>
      </c>
      <c r="B3044" t="str">
        <f>T("FISICO                                            ")</f>
        <v xml:space="preserve">FISICO                                            </v>
      </c>
      <c r="C3044" t="str">
        <f>T("CENTRO              ")</f>
        <v xml:space="preserve">CENTRO              </v>
      </c>
      <c r="D3044" t="str">
        <f>T("JUSTICIA            ")</f>
        <v xml:space="preserve">JUSTICIA            </v>
      </c>
      <c r="E3044" t="str">
        <f>T("TU ")</f>
        <v xml:space="preserve">TU </v>
      </c>
      <c r="F3044" t="str">
        <f>T("TURISMOS       ")</f>
        <v xml:space="preserve">TURISMOS       </v>
      </c>
      <c r="G3044" t="str">
        <f>T("De menos de 8 CABALLOS FISCALES                   ")</f>
        <v xml:space="preserve">De menos de 8 CABALLOS FISCALES                   </v>
      </c>
      <c r="I3044">
        <v>7</v>
      </c>
    </row>
    <row r="3045" spans="1:9">
      <c r="A3045" t="str">
        <f>T("2018")</f>
        <v>2018</v>
      </c>
      <c r="B3045" t="str">
        <f>T("FISICO                                            ")</f>
        <v xml:space="preserve">FISICO                                            </v>
      </c>
      <c r="C3045" t="str">
        <f>T("CENTRO              ")</f>
        <v xml:space="preserve">CENTRO              </v>
      </c>
      <c r="D3045" t="str">
        <f>T("JUSTICIA            ")</f>
        <v xml:space="preserve">JUSTICIA            </v>
      </c>
      <c r="E3045" t="str">
        <f>T("TU ")</f>
        <v xml:space="preserve">TU </v>
      </c>
      <c r="F3045" t="str">
        <f>T("TURISMOS       ")</f>
        <v xml:space="preserve">TURISMOS       </v>
      </c>
      <c r="G3045" t="str">
        <f>T("De 8 a 11,99 CABALLOS FISCALES                    ")</f>
        <v xml:space="preserve">De 8 a 11,99 CABALLOS FISCALES                    </v>
      </c>
      <c r="I3045">
        <v>86</v>
      </c>
    </row>
    <row r="3046" spans="1:9">
      <c r="A3046" t="str">
        <f>T("2018")</f>
        <v>2018</v>
      </c>
      <c r="B3046" t="str">
        <f>T("FISICO                                            ")</f>
        <v xml:space="preserve">FISICO                                            </v>
      </c>
      <c r="C3046" t="str">
        <f>T("CENTRO              ")</f>
        <v xml:space="preserve">CENTRO              </v>
      </c>
      <c r="D3046" t="str">
        <f>T("JUSTICIA            ")</f>
        <v xml:space="preserve">JUSTICIA            </v>
      </c>
      <c r="E3046" t="str">
        <f>T("TU ")</f>
        <v xml:space="preserve">TU </v>
      </c>
      <c r="F3046" t="str">
        <f>T("TURISMOS       ")</f>
        <v xml:space="preserve">TURISMOS       </v>
      </c>
      <c r="G3046" t="str">
        <f>T("De 12 a 15,99 CABALLOS FISCALES                   ")</f>
        <v xml:space="preserve">De 12 a 15,99 CABALLOS FISCALES                   </v>
      </c>
      <c r="I3046">
        <v>40</v>
      </c>
    </row>
    <row r="3047" spans="1:9">
      <c r="A3047" t="str">
        <f>T("2018")</f>
        <v>2018</v>
      </c>
      <c r="B3047" t="str">
        <f>T("FISICO                                            ")</f>
        <v xml:space="preserve">FISICO                                            </v>
      </c>
      <c r="C3047" t="str">
        <f>T("CENTRO              ")</f>
        <v xml:space="preserve">CENTRO              </v>
      </c>
      <c r="D3047" t="str">
        <f>T("JUSTICIA            ")</f>
        <v xml:space="preserve">JUSTICIA            </v>
      </c>
      <c r="E3047" t="str">
        <f>T("TU ")</f>
        <v xml:space="preserve">TU </v>
      </c>
      <c r="F3047" t="str">
        <f>T("TURISMOS       ")</f>
        <v xml:space="preserve">TURISMOS       </v>
      </c>
      <c r="G3047" t="str">
        <f>T("De 16 a 19,99 CABALLOS FISCALES                   ")</f>
        <v xml:space="preserve">De 16 a 19,99 CABALLOS FISCALES                   </v>
      </c>
      <c r="I3047">
        <v>12</v>
      </c>
    </row>
    <row r="3048" spans="1:9">
      <c r="A3048" t="str">
        <f>T("2018")</f>
        <v>2018</v>
      </c>
      <c r="B3048" t="str">
        <f>T("FISICO                                            ")</f>
        <v xml:space="preserve">FISICO                                            </v>
      </c>
      <c r="C3048" t="str">
        <f>T("CENTRO              ")</f>
        <v xml:space="preserve">CENTRO              </v>
      </c>
      <c r="D3048" t="str">
        <f>T("JUSTICIA            ")</f>
        <v xml:space="preserve">JUSTICIA            </v>
      </c>
      <c r="E3048" t="str">
        <f>T("TU ")</f>
        <v xml:space="preserve">TU </v>
      </c>
      <c r="F3048" t="str">
        <f>T("TURISMOS       ")</f>
        <v xml:space="preserve">TURISMOS       </v>
      </c>
      <c r="G3048" t="str">
        <f>T("De 20 CABALLOS FISCALES en adelante               ")</f>
        <v xml:space="preserve">De 20 CABALLOS FISCALES en adelante               </v>
      </c>
      <c r="I3048">
        <v>4</v>
      </c>
    </row>
    <row r="3049" spans="1:9">
      <c r="A3049" t="str">
        <f>T("2018")</f>
        <v>2018</v>
      </c>
      <c r="B3049" t="str">
        <f>T("FISICO                                            ")</f>
        <v xml:space="preserve">FISICO                                            </v>
      </c>
      <c r="C3049" t="str">
        <f>T("CENTRO              ")</f>
        <v xml:space="preserve">CENTRO              </v>
      </c>
      <c r="D3049" t="str">
        <f>T("UNIVERSIDAD         ")</f>
        <v xml:space="preserve">UNIVERSIDAD         </v>
      </c>
      <c r="E3049" t="str">
        <f>T("TU ")</f>
        <v xml:space="preserve">TU </v>
      </c>
      <c r="F3049" t="str">
        <f>T("TURISMOS       ")</f>
        <v xml:space="preserve">TURISMOS       </v>
      </c>
      <c r="G3049" t="str">
        <f>T("De menos de 8 CABALLOS FISCALES                   ")</f>
        <v xml:space="preserve">De menos de 8 CABALLOS FISCALES                   </v>
      </c>
      <c r="I3049">
        <v>11</v>
      </c>
    </row>
    <row r="3050" spans="1:9">
      <c r="A3050" t="str">
        <f>T("2018")</f>
        <v>2018</v>
      </c>
      <c r="B3050" t="str">
        <f>T("FISICO                                            ")</f>
        <v xml:space="preserve">FISICO                                            </v>
      </c>
      <c r="C3050" t="str">
        <f>T("CENTRO              ")</f>
        <v xml:space="preserve">CENTRO              </v>
      </c>
      <c r="D3050" t="str">
        <f>T("UNIVERSIDAD         ")</f>
        <v xml:space="preserve">UNIVERSIDAD         </v>
      </c>
      <c r="E3050" t="str">
        <f>T("TU ")</f>
        <v xml:space="preserve">TU </v>
      </c>
      <c r="F3050" t="str">
        <f>T("TURISMOS       ")</f>
        <v xml:space="preserve">TURISMOS       </v>
      </c>
      <c r="G3050" t="str">
        <f>T("De 8 a 11,99 CABALLOS FISCALES                    ")</f>
        <v xml:space="preserve">De 8 a 11,99 CABALLOS FISCALES                    </v>
      </c>
      <c r="I3050">
        <v>127</v>
      </c>
    </row>
    <row r="3051" spans="1:9">
      <c r="A3051" t="str">
        <f>T("2018")</f>
        <v>2018</v>
      </c>
      <c r="B3051" t="str">
        <f>T("FISICO                                            ")</f>
        <v xml:space="preserve">FISICO                                            </v>
      </c>
      <c r="C3051" t="str">
        <f>T("CENTRO              ")</f>
        <v xml:space="preserve">CENTRO              </v>
      </c>
      <c r="D3051" t="str">
        <f>T("UNIVERSIDAD         ")</f>
        <v xml:space="preserve">UNIVERSIDAD         </v>
      </c>
      <c r="E3051" t="str">
        <f>T("TU ")</f>
        <v xml:space="preserve">TU </v>
      </c>
      <c r="F3051" t="str">
        <f>T("TURISMOS       ")</f>
        <v xml:space="preserve">TURISMOS       </v>
      </c>
      <c r="G3051" t="str">
        <f>T("De 12 a 15,99 CABALLOS FISCALES                   ")</f>
        <v xml:space="preserve">De 12 a 15,99 CABALLOS FISCALES                   </v>
      </c>
      <c r="I3051">
        <v>124</v>
      </c>
    </row>
    <row r="3052" spans="1:9">
      <c r="A3052" t="str">
        <f>T("2018")</f>
        <v>2018</v>
      </c>
      <c r="B3052" t="str">
        <f>T("FISICO                                            ")</f>
        <v xml:space="preserve">FISICO                                            </v>
      </c>
      <c r="C3052" t="str">
        <f>T("CENTRO              ")</f>
        <v xml:space="preserve">CENTRO              </v>
      </c>
      <c r="D3052" t="str">
        <f>T("UNIVERSIDAD         ")</f>
        <v xml:space="preserve">UNIVERSIDAD         </v>
      </c>
      <c r="E3052" t="str">
        <f>T("TU ")</f>
        <v xml:space="preserve">TU </v>
      </c>
      <c r="F3052" t="str">
        <f>T("TURISMOS       ")</f>
        <v xml:space="preserve">TURISMOS       </v>
      </c>
      <c r="G3052" t="str">
        <f>T("De 16 a 19,99 CABALLOS FISCALES                   ")</f>
        <v xml:space="preserve">De 16 a 19,99 CABALLOS FISCALES                   </v>
      </c>
      <c r="I3052">
        <v>18</v>
      </c>
    </row>
    <row r="3053" spans="1:9">
      <c r="A3053" t="str">
        <f>T("2018")</f>
        <v>2018</v>
      </c>
      <c r="B3053" t="str">
        <f>T("FISICO                                            ")</f>
        <v xml:space="preserve">FISICO                                            </v>
      </c>
      <c r="C3053" t="str">
        <f>T("CENTRO              ")</f>
        <v xml:space="preserve">CENTRO              </v>
      </c>
      <c r="D3053" t="str">
        <f>T("UNIVERSIDAD         ")</f>
        <v xml:space="preserve">UNIVERSIDAD         </v>
      </c>
      <c r="E3053" t="str">
        <f>T("TU ")</f>
        <v xml:space="preserve">TU </v>
      </c>
      <c r="F3053" t="str">
        <f>T("TURISMOS       ")</f>
        <v xml:space="preserve">TURISMOS       </v>
      </c>
      <c r="G3053" t="str">
        <f>T("De 20 CABALLOS FISCALES en adelante               ")</f>
        <v xml:space="preserve">De 20 CABALLOS FISCALES en adelante               </v>
      </c>
      <c r="I3053">
        <v>6</v>
      </c>
    </row>
    <row r="3054" spans="1:9">
      <c r="A3054" t="str">
        <f>T("2018")</f>
        <v>2018</v>
      </c>
      <c r="B3054" t="str">
        <f>T("FISICO                                            ")</f>
        <v xml:space="preserve">FISICO                                            </v>
      </c>
      <c r="C3054" t="str">
        <f>T("CENTRO              ")</f>
        <v xml:space="preserve">CENTRO              </v>
      </c>
      <c r="D3054" t="str">
        <f>T("SOL                 ")</f>
        <v xml:space="preserve">SOL                 </v>
      </c>
      <c r="E3054" t="str">
        <f>T("TU ")</f>
        <v xml:space="preserve">TU </v>
      </c>
      <c r="F3054" t="str">
        <f>T("TURISMOS       ")</f>
        <v xml:space="preserve">TURISMOS       </v>
      </c>
      <c r="G3054" t="str">
        <f>T("De menos de 8 CABALLOS FISCALES                   ")</f>
        <v xml:space="preserve">De menos de 8 CABALLOS FISCALES                   </v>
      </c>
      <c r="I3054">
        <v>3</v>
      </c>
    </row>
    <row r="3055" spans="1:9">
      <c r="A3055" t="str">
        <f>T("2018")</f>
        <v>2018</v>
      </c>
      <c r="B3055" t="str">
        <f>T("FISICO                                            ")</f>
        <v xml:space="preserve">FISICO                                            </v>
      </c>
      <c r="C3055" t="str">
        <f>T("CENTRO              ")</f>
        <v xml:space="preserve">CENTRO              </v>
      </c>
      <c r="D3055" t="str">
        <f>T("SOL                 ")</f>
        <v xml:space="preserve">SOL                 </v>
      </c>
      <c r="E3055" t="str">
        <f>T("TU ")</f>
        <v xml:space="preserve">TU </v>
      </c>
      <c r="F3055" t="str">
        <f>T("TURISMOS       ")</f>
        <v xml:space="preserve">TURISMOS       </v>
      </c>
      <c r="G3055" t="str">
        <f>T("De 8 a 11,99 CABALLOS FISCALES                    ")</f>
        <v xml:space="preserve">De 8 a 11,99 CABALLOS FISCALES                    </v>
      </c>
      <c r="I3055">
        <v>50</v>
      </c>
    </row>
    <row r="3056" spans="1:9">
      <c r="A3056" t="str">
        <f>T("2018")</f>
        <v>2018</v>
      </c>
      <c r="B3056" t="str">
        <f>T("FISICO                                            ")</f>
        <v xml:space="preserve">FISICO                                            </v>
      </c>
      <c r="C3056" t="str">
        <f>T("CENTRO              ")</f>
        <v xml:space="preserve">CENTRO              </v>
      </c>
      <c r="D3056" t="str">
        <f>T("SOL                 ")</f>
        <v xml:space="preserve">SOL                 </v>
      </c>
      <c r="E3056" t="str">
        <f>T("TU ")</f>
        <v xml:space="preserve">TU </v>
      </c>
      <c r="F3056" t="str">
        <f>T("TURISMOS       ")</f>
        <v xml:space="preserve">TURISMOS       </v>
      </c>
      <c r="G3056" t="str">
        <f>T("De 12 a 15,99 CABALLOS FISCALES                   ")</f>
        <v xml:space="preserve">De 12 a 15,99 CABALLOS FISCALES                   </v>
      </c>
      <c r="I3056">
        <v>39</v>
      </c>
    </row>
    <row r="3057" spans="1:9">
      <c r="A3057" t="str">
        <f>T("2018")</f>
        <v>2018</v>
      </c>
      <c r="B3057" t="str">
        <f>T("FISICO                                            ")</f>
        <v xml:space="preserve">FISICO                                            </v>
      </c>
      <c r="C3057" t="str">
        <f>T("CENTRO              ")</f>
        <v xml:space="preserve">CENTRO              </v>
      </c>
      <c r="D3057" t="str">
        <f>T("SOL                 ")</f>
        <v xml:space="preserve">SOL                 </v>
      </c>
      <c r="E3057" t="str">
        <f>T("TU ")</f>
        <v xml:space="preserve">TU </v>
      </c>
      <c r="F3057" t="str">
        <f>T("TURISMOS       ")</f>
        <v xml:space="preserve">TURISMOS       </v>
      </c>
      <c r="G3057" t="str">
        <f>T("De 16 a 19,99 CABALLOS FISCALES                   ")</f>
        <v xml:space="preserve">De 16 a 19,99 CABALLOS FISCALES                   </v>
      </c>
      <c r="I3057">
        <v>8</v>
      </c>
    </row>
    <row r="3058" spans="1:9">
      <c r="A3058" t="str">
        <f>T("2018")</f>
        <v>2018</v>
      </c>
      <c r="B3058" t="str">
        <f>T("FISICO                                            ")</f>
        <v xml:space="preserve">FISICO                                            </v>
      </c>
      <c r="C3058" t="str">
        <f>T("CENTRO              ")</f>
        <v xml:space="preserve">CENTRO              </v>
      </c>
      <c r="D3058" t="str">
        <f>T("SOL                 ")</f>
        <v xml:space="preserve">SOL                 </v>
      </c>
      <c r="E3058" t="str">
        <f>T("TU ")</f>
        <v xml:space="preserve">TU </v>
      </c>
      <c r="F3058" t="str">
        <f>T("TURISMOS       ")</f>
        <v xml:space="preserve">TURISMOS       </v>
      </c>
      <c r="G3058" t="str">
        <f>T("De 20 CABALLOS FISCALES en adelante               ")</f>
        <v xml:space="preserve">De 20 CABALLOS FISCALES en adelante               </v>
      </c>
      <c r="I3058">
        <v>4</v>
      </c>
    </row>
    <row r="3059" spans="1:9">
      <c r="A3059" t="str">
        <f>T("2018")</f>
        <v>2018</v>
      </c>
      <c r="B3059" t="str">
        <f>T("JURIDICO                                          ")</f>
        <v xml:space="preserve">JURIDICO                                          </v>
      </c>
      <c r="C3059" t="str">
        <f>T("CENTRO              ")</f>
        <v xml:space="preserve">CENTRO              </v>
      </c>
      <c r="D3059" t="str">
        <f>T("SIN BARRIO          ")</f>
        <v xml:space="preserve">SIN BARRIO          </v>
      </c>
      <c r="E3059" t="str">
        <f>T("TU ")</f>
        <v xml:space="preserve">TU </v>
      </c>
      <c r="F3059" t="str">
        <f>T("TURISMOS       ")</f>
        <v xml:space="preserve">TURISMOS       </v>
      </c>
      <c r="G3059" t="str">
        <f>T("De 8 a 11,99 CABALLOS FISCALES                    ")</f>
        <v xml:space="preserve">De 8 a 11,99 CABALLOS FISCALES                    </v>
      </c>
      <c r="I3059">
        <v>4</v>
      </c>
    </row>
    <row r="3060" spans="1:9">
      <c r="A3060" t="str">
        <f>T("2018")</f>
        <v>2018</v>
      </c>
      <c r="B3060" t="str">
        <f>T("JURIDICO                                          ")</f>
        <v xml:space="preserve">JURIDICO                                          </v>
      </c>
      <c r="C3060" t="str">
        <f>T("CENTRO              ")</f>
        <v xml:space="preserve">CENTRO              </v>
      </c>
      <c r="D3060" t="str">
        <f>T("PALACIO             ")</f>
        <v xml:space="preserve">PALACIO             </v>
      </c>
      <c r="E3060" t="str">
        <f>T("TU ")</f>
        <v xml:space="preserve">TU </v>
      </c>
      <c r="F3060" t="str">
        <f>T("TURISMOS       ")</f>
        <v xml:space="preserve">TURISMOS       </v>
      </c>
      <c r="G3060" t="str">
        <f>T("De menos de 8 CABALLOS FISCALES                   ")</f>
        <v xml:space="preserve">De menos de 8 CABALLOS FISCALES                   </v>
      </c>
      <c r="I3060">
        <v>1</v>
      </c>
    </row>
    <row r="3061" spans="1:9">
      <c r="A3061" t="str">
        <f>T("2018")</f>
        <v>2018</v>
      </c>
      <c r="B3061" t="str">
        <f>T("JURIDICO                                          ")</f>
        <v xml:space="preserve">JURIDICO                                          </v>
      </c>
      <c r="C3061" t="str">
        <f>T("CENTRO              ")</f>
        <v xml:space="preserve">CENTRO              </v>
      </c>
      <c r="D3061" t="str">
        <f>T("PALACIO             ")</f>
        <v xml:space="preserve">PALACIO             </v>
      </c>
      <c r="E3061" t="str">
        <f>T("TU ")</f>
        <v xml:space="preserve">TU </v>
      </c>
      <c r="F3061" t="str">
        <f>T("TURISMOS       ")</f>
        <v xml:space="preserve">TURISMOS       </v>
      </c>
      <c r="G3061" t="str">
        <f>T("De 8 a 11,99 CABALLOS FISCALES                    ")</f>
        <v xml:space="preserve">De 8 a 11,99 CABALLOS FISCALES                    </v>
      </c>
      <c r="I3061">
        <v>8</v>
      </c>
    </row>
    <row r="3062" spans="1:9">
      <c r="A3062" t="str">
        <f>T("2018")</f>
        <v>2018</v>
      </c>
      <c r="B3062" t="str">
        <f>T("JURIDICO                                          ")</f>
        <v xml:space="preserve">JURIDICO                                          </v>
      </c>
      <c r="C3062" t="str">
        <f>T("CENTRO              ")</f>
        <v xml:space="preserve">CENTRO              </v>
      </c>
      <c r="D3062" t="str">
        <f>T("PALACIO             ")</f>
        <v xml:space="preserve">PALACIO             </v>
      </c>
      <c r="E3062" t="str">
        <f>T("TU ")</f>
        <v xml:space="preserve">TU </v>
      </c>
      <c r="F3062" t="str">
        <f>T("TURISMOS       ")</f>
        <v xml:space="preserve">TURISMOS       </v>
      </c>
      <c r="G3062" t="str">
        <f>T("De 12 a 15,99 CABALLOS FISCALES                   ")</f>
        <v xml:space="preserve">De 12 a 15,99 CABALLOS FISCALES                   </v>
      </c>
      <c r="I3062">
        <v>18</v>
      </c>
    </row>
    <row r="3063" spans="1:9">
      <c r="A3063" t="str">
        <f>T("2018")</f>
        <v>2018</v>
      </c>
      <c r="B3063" t="str">
        <f>T("JURIDICO                                          ")</f>
        <v xml:space="preserve">JURIDICO                                          </v>
      </c>
      <c r="C3063" t="str">
        <f>T("CENTRO              ")</f>
        <v xml:space="preserve">CENTRO              </v>
      </c>
      <c r="D3063" t="str">
        <f>T("PALACIO             ")</f>
        <v xml:space="preserve">PALACIO             </v>
      </c>
      <c r="E3063" t="str">
        <f>T("TU ")</f>
        <v xml:space="preserve">TU </v>
      </c>
      <c r="F3063" t="str">
        <f>T("TURISMOS       ")</f>
        <v xml:space="preserve">TURISMOS       </v>
      </c>
      <c r="G3063" t="str">
        <f>T("De 16 a 19,99 CABALLOS FISCALES                   ")</f>
        <v xml:space="preserve">De 16 a 19,99 CABALLOS FISCALES                   </v>
      </c>
      <c r="I3063">
        <v>4</v>
      </c>
    </row>
    <row r="3064" spans="1:9">
      <c r="A3064" t="str">
        <f>T("2018")</f>
        <v>2018</v>
      </c>
      <c r="B3064" t="str">
        <f>T("JURIDICO                                          ")</f>
        <v xml:space="preserve">JURIDICO                                          </v>
      </c>
      <c r="C3064" t="str">
        <f>T("CENTRO              ")</f>
        <v xml:space="preserve">CENTRO              </v>
      </c>
      <c r="D3064" t="str">
        <f>T("PALACIO             ")</f>
        <v xml:space="preserve">PALACIO             </v>
      </c>
      <c r="E3064" t="str">
        <f>T("TU ")</f>
        <v xml:space="preserve">TU </v>
      </c>
      <c r="F3064" t="str">
        <f>T("TURISMOS       ")</f>
        <v xml:space="preserve">TURISMOS       </v>
      </c>
      <c r="G3064" t="str">
        <f>T("De 20 CABALLOS FISCALES en adelante               ")</f>
        <v xml:space="preserve">De 20 CABALLOS FISCALES en adelante               </v>
      </c>
      <c r="I3064">
        <v>5</v>
      </c>
    </row>
    <row r="3065" spans="1:9">
      <c r="A3065" t="str">
        <f>T("2018")</f>
        <v>2018</v>
      </c>
      <c r="B3065" t="str">
        <f>T("JURIDICO                                          ")</f>
        <v xml:space="preserve">JURIDICO                                          </v>
      </c>
      <c r="C3065" t="str">
        <f>T("CENTRO              ")</f>
        <v xml:space="preserve">CENTRO              </v>
      </c>
      <c r="D3065" t="str">
        <f>T("EMBAJADORES         ")</f>
        <v xml:space="preserve">EMBAJADORES         </v>
      </c>
      <c r="E3065" t="str">
        <f>T("TU ")</f>
        <v xml:space="preserve">TU </v>
      </c>
      <c r="F3065" t="str">
        <f>T("TURISMOS       ")</f>
        <v xml:space="preserve">TURISMOS       </v>
      </c>
      <c r="G3065" t="str">
        <f>T("De 8 a 11,99 CABALLOS FISCALES                    ")</f>
        <v xml:space="preserve">De 8 a 11,99 CABALLOS FISCALES                    </v>
      </c>
      <c r="I3065">
        <v>7</v>
      </c>
    </row>
    <row r="3066" spans="1:9">
      <c r="A3066" t="str">
        <f>T("2018")</f>
        <v>2018</v>
      </c>
      <c r="B3066" t="str">
        <f>T("JURIDICO                                          ")</f>
        <v xml:space="preserve">JURIDICO                                          </v>
      </c>
      <c r="C3066" t="str">
        <f>T("CENTRO              ")</f>
        <v xml:space="preserve">CENTRO              </v>
      </c>
      <c r="D3066" t="str">
        <f>T("EMBAJADORES         ")</f>
        <v xml:space="preserve">EMBAJADORES         </v>
      </c>
      <c r="E3066" t="str">
        <f>T("TU ")</f>
        <v xml:space="preserve">TU </v>
      </c>
      <c r="F3066" t="str">
        <f>T("TURISMOS       ")</f>
        <v xml:space="preserve">TURISMOS       </v>
      </c>
      <c r="G3066" t="str">
        <f>T("De 12 a 15,99 CABALLOS FISCALES                   ")</f>
        <v xml:space="preserve">De 12 a 15,99 CABALLOS FISCALES                   </v>
      </c>
      <c r="I3066">
        <v>5</v>
      </c>
    </row>
    <row r="3067" spans="1:9">
      <c r="A3067" t="str">
        <f>T("2018")</f>
        <v>2018</v>
      </c>
      <c r="B3067" t="str">
        <f>T("JURIDICO                                          ")</f>
        <v xml:space="preserve">JURIDICO                                          </v>
      </c>
      <c r="C3067" t="str">
        <f>T("CENTRO              ")</f>
        <v xml:space="preserve">CENTRO              </v>
      </c>
      <c r="D3067" t="str">
        <f>T("EMBAJADORES         ")</f>
        <v xml:space="preserve">EMBAJADORES         </v>
      </c>
      <c r="E3067" t="str">
        <f>T("TU ")</f>
        <v xml:space="preserve">TU </v>
      </c>
      <c r="F3067" t="str">
        <f>T("TURISMOS       ")</f>
        <v xml:space="preserve">TURISMOS       </v>
      </c>
      <c r="G3067" t="str">
        <f>T("De 16 a 19,99 CABALLOS FISCALES                   ")</f>
        <v xml:space="preserve">De 16 a 19,99 CABALLOS FISCALES                   </v>
      </c>
      <c r="I3067">
        <v>6</v>
      </c>
    </row>
    <row r="3068" spans="1:9">
      <c r="A3068" t="str">
        <f>T("2018")</f>
        <v>2018</v>
      </c>
      <c r="B3068" t="str">
        <f>T("JURIDICO                                          ")</f>
        <v xml:space="preserve">JURIDICO                                          </v>
      </c>
      <c r="C3068" t="str">
        <f>T("CENTRO              ")</f>
        <v xml:space="preserve">CENTRO              </v>
      </c>
      <c r="D3068" t="str">
        <f>T("EMBAJADORES         ")</f>
        <v xml:space="preserve">EMBAJADORES         </v>
      </c>
      <c r="E3068" t="str">
        <f>T("TU ")</f>
        <v xml:space="preserve">TU </v>
      </c>
      <c r="F3068" t="str">
        <f>T("TURISMOS       ")</f>
        <v xml:space="preserve">TURISMOS       </v>
      </c>
      <c r="G3068" t="str">
        <f>T("De 20 CABALLOS FISCALES en adelante               ")</f>
        <v xml:space="preserve">De 20 CABALLOS FISCALES en adelante               </v>
      </c>
      <c r="I3068">
        <v>2</v>
      </c>
    </row>
    <row r="3069" spans="1:9">
      <c r="A3069" t="str">
        <f>T("2018")</f>
        <v>2018</v>
      </c>
      <c r="B3069" t="str">
        <f>T("JURIDICO                                          ")</f>
        <v xml:space="preserve">JURIDICO                                          </v>
      </c>
      <c r="C3069" t="str">
        <f>T("CENTRO              ")</f>
        <v xml:space="preserve">CENTRO              </v>
      </c>
      <c r="D3069" t="str">
        <f>T("CORTES              ")</f>
        <v xml:space="preserve">CORTES              </v>
      </c>
      <c r="E3069" t="str">
        <f>T("TU ")</f>
        <v xml:space="preserve">TU </v>
      </c>
      <c r="F3069" t="str">
        <f>T("TURISMOS       ")</f>
        <v xml:space="preserve">TURISMOS       </v>
      </c>
      <c r="G3069" t="str">
        <f>T("De menos de 8 CABALLOS FISCALES                   ")</f>
        <v xml:space="preserve">De menos de 8 CABALLOS FISCALES                   </v>
      </c>
      <c r="I3069">
        <v>1</v>
      </c>
    </row>
    <row r="3070" spans="1:9">
      <c r="A3070" t="str">
        <f>T("2018")</f>
        <v>2018</v>
      </c>
      <c r="B3070" t="str">
        <f>T("JURIDICO                                          ")</f>
        <v xml:space="preserve">JURIDICO                                          </v>
      </c>
      <c r="C3070" t="str">
        <f>T("CENTRO              ")</f>
        <v xml:space="preserve">CENTRO              </v>
      </c>
      <c r="D3070" t="str">
        <f>T("CORTES              ")</f>
        <v xml:space="preserve">CORTES              </v>
      </c>
      <c r="E3070" t="str">
        <f>T("TU ")</f>
        <v xml:space="preserve">TU </v>
      </c>
      <c r="F3070" t="str">
        <f>T("TURISMOS       ")</f>
        <v xml:space="preserve">TURISMOS       </v>
      </c>
      <c r="G3070" t="str">
        <f>T("De 8 a 11,99 CABALLOS FISCALES                    ")</f>
        <v xml:space="preserve">De 8 a 11,99 CABALLOS FISCALES                    </v>
      </c>
      <c r="I3070">
        <v>19</v>
      </c>
    </row>
    <row r="3071" spans="1:9">
      <c r="A3071" t="str">
        <f>T("2018")</f>
        <v>2018</v>
      </c>
      <c r="B3071" t="str">
        <f>T("JURIDICO                                          ")</f>
        <v xml:space="preserve">JURIDICO                                          </v>
      </c>
      <c r="C3071" t="str">
        <f>T("CENTRO              ")</f>
        <v xml:space="preserve">CENTRO              </v>
      </c>
      <c r="D3071" t="str">
        <f>T("CORTES              ")</f>
        <v xml:space="preserve">CORTES              </v>
      </c>
      <c r="E3071" t="str">
        <f>T("TU ")</f>
        <v xml:space="preserve">TU </v>
      </c>
      <c r="F3071" t="str">
        <f>T("TURISMOS       ")</f>
        <v xml:space="preserve">TURISMOS       </v>
      </c>
      <c r="G3071" t="str">
        <f>T("De 12 a 15,99 CABALLOS FISCALES                   ")</f>
        <v xml:space="preserve">De 12 a 15,99 CABALLOS FISCALES                   </v>
      </c>
      <c r="I3071">
        <v>19</v>
      </c>
    </row>
    <row r="3072" spans="1:9">
      <c r="A3072" t="str">
        <f>T("2018")</f>
        <v>2018</v>
      </c>
      <c r="B3072" t="str">
        <f>T("JURIDICO                                          ")</f>
        <v xml:space="preserve">JURIDICO                                          </v>
      </c>
      <c r="C3072" t="str">
        <f>T("CENTRO              ")</f>
        <v xml:space="preserve">CENTRO              </v>
      </c>
      <c r="D3072" t="str">
        <f>T("CORTES              ")</f>
        <v xml:space="preserve">CORTES              </v>
      </c>
      <c r="E3072" t="str">
        <f>T("TU ")</f>
        <v xml:space="preserve">TU </v>
      </c>
      <c r="F3072" t="str">
        <f>T("TURISMOS       ")</f>
        <v xml:space="preserve">TURISMOS       </v>
      </c>
      <c r="G3072" t="str">
        <f>T("De 16 a 19,99 CABALLOS FISCALES                   ")</f>
        <v xml:space="preserve">De 16 a 19,99 CABALLOS FISCALES                   </v>
      </c>
      <c r="I3072">
        <v>8</v>
      </c>
    </row>
    <row r="3073" spans="1:9">
      <c r="A3073" t="str">
        <f>T("2018")</f>
        <v>2018</v>
      </c>
      <c r="B3073" t="str">
        <f>T("JURIDICO                                          ")</f>
        <v xml:space="preserve">JURIDICO                                          </v>
      </c>
      <c r="C3073" t="str">
        <f>T("CENTRO              ")</f>
        <v xml:space="preserve">CENTRO              </v>
      </c>
      <c r="D3073" t="str">
        <f>T("CORTES              ")</f>
        <v xml:space="preserve">CORTES              </v>
      </c>
      <c r="E3073" t="str">
        <f>T("TU ")</f>
        <v xml:space="preserve">TU </v>
      </c>
      <c r="F3073" t="str">
        <f>T("TURISMOS       ")</f>
        <v xml:space="preserve">TURISMOS       </v>
      </c>
      <c r="G3073" t="str">
        <f>T("De 20 CABALLOS FISCALES en adelante               ")</f>
        <v xml:space="preserve">De 20 CABALLOS FISCALES en adelante               </v>
      </c>
      <c r="I3073">
        <v>3</v>
      </c>
    </row>
    <row r="3074" spans="1:9">
      <c r="A3074" t="str">
        <f>T("2018")</f>
        <v>2018</v>
      </c>
      <c r="B3074" t="str">
        <f>T("JURIDICO                                          ")</f>
        <v xml:space="preserve">JURIDICO                                          </v>
      </c>
      <c r="C3074" t="str">
        <f>T("CENTRO              ")</f>
        <v xml:space="preserve">CENTRO              </v>
      </c>
      <c r="D3074" t="str">
        <f>T("JUSTICIA            ")</f>
        <v xml:space="preserve">JUSTICIA            </v>
      </c>
      <c r="E3074" t="str">
        <f>T("TU ")</f>
        <v xml:space="preserve">TU </v>
      </c>
      <c r="F3074" t="str">
        <f>T("TURISMOS       ")</f>
        <v xml:space="preserve">TURISMOS       </v>
      </c>
      <c r="G3074" t="str">
        <f>T("De menos de 8 CABALLOS FISCALES                   ")</f>
        <v xml:space="preserve">De menos de 8 CABALLOS FISCALES                   </v>
      </c>
      <c r="I3074">
        <v>1</v>
      </c>
    </row>
    <row r="3075" spans="1:9">
      <c r="A3075" t="str">
        <f>T("2018")</f>
        <v>2018</v>
      </c>
      <c r="B3075" t="str">
        <f>T("JURIDICO                                          ")</f>
        <v xml:space="preserve">JURIDICO                                          </v>
      </c>
      <c r="C3075" t="str">
        <f>T("CENTRO              ")</f>
        <v xml:space="preserve">CENTRO              </v>
      </c>
      <c r="D3075" t="str">
        <f>T("JUSTICIA            ")</f>
        <v xml:space="preserve">JUSTICIA            </v>
      </c>
      <c r="E3075" t="str">
        <f>T("TU ")</f>
        <v xml:space="preserve">TU </v>
      </c>
      <c r="F3075" t="str">
        <f>T("TURISMOS       ")</f>
        <v xml:space="preserve">TURISMOS       </v>
      </c>
      <c r="G3075" t="str">
        <f>T("De 8 a 11,99 CABALLOS FISCALES                    ")</f>
        <v xml:space="preserve">De 8 a 11,99 CABALLOS FISCALES                    </v>
      </c>
      <c r="I3075">
        <v>28</v>
      </c>
    </row>
    <row r="3076" spans="1:9">
      <c r="A3076" t="str">
        <f>T("2018")</f>
        <v>2018</v>
      </c>
      <c r="B3076" t="str">
        <f>T("JURIDICO                                          ")</f>
        <v xml:space="preserve">JURIDICO                                          </v>
      </c>
      <c r="C3076" t="str">
        <f>T("CENTRO              ")</f>
        <v xml:space="preserve">CENTRO              </v>
      </c>
      <c r="D3076" t="str">
        <f>T("JUSTICIA            ")</f>
        <v xml:space="preserve">JUSTICIA            </v>
      </c>
      <c r="E3076" t="str">
        <f>T("TU ")</f>
        <v xml:space="preserve">TU </v>
      </c>
      <c r="F3076" t="str">
        <f>T("TURISMOS       ")</f>
        <v xml:space="preserve">TURISMOS       </v>
      </c>
      <c r="G3076" t="str">
        <f>T("De 12 a 15,99 CABALLOS FISCALES                   ")</f>
        <v xml:space="preserve">De 12 a 15,99 CABALLOS FISCALES                   </v>
      </c>
      <c r="I3076">
        <v>14</v>
      </c>
    </row>
    <row r="3077" spans="1:9">
      <c r="A3077" t="str">
        <f>T("2018")</f>
        <v>2018</v>
      </c>
      <c r="B3077" t="str">
        <f>T("JURIDICO                                          ")</f>
        <v xml:space="preserve">JURIDICO                                          </v>
      </c>
      <c r="C3077" t="str">
        <f>T("CENTRO              ")</f>
        <v xml:space="preserve">CENTRO              </v>
      </c>
      <c r="D3077" t="str">
        <f>T("JUSTICIA            ")</f>
        <v xml:space="preserve">JUSTICIA            </v>
      </c>
      <c r="E3077" t="str">
        <f>T("TU ")</f>
        <v xml:space="preserve">TU </v>
      </c>
      <c r="F3077" t="str">
        <f>T("TURISMOS       ")</f>
        <v xml:space="preserve">TURISMOS       </v>
      </c>
      <c r="G3077" t="str">
        <f>T("De 16 a 19,99 CABALLOS FISCALES                   ")</f>
        <v xml:space="preserve">De 16 a 19,99 CABALLOS FISCALES                   </v>
      </c>
      <c r="I3077">
        <v>4</v>
      </c>
    </row>
    <row r="3078" spans="1:9">
      <c r="A3078" t="str">
        <f>T("2018")</f>
        <v>2018</v>
      </c>
      <c r="B3078" t="str">
        <f>T("JURIDICO                                          ")</f>
        <v xml:space="preserve">JURIDICO                                          </v>
      </c>
      <c r="C3078" t="str">
        <f>T("CENTRO              ")</f>
        <v xml:space="preserve">CENTRO              </v>
      </c>
      <c r="D3078" t="str">
        <f>T("JUSTICIA            ")</f>
        <v xml:space="preserve">JUSTICIA            </v>
      </c>
      <c r="E3078" t="str">
        <f>T("TU ")</f>
        <v xml:space="preserve">TU </v>
      </c>
      <c r="F3078" t="str">
        <f>T("TURISMOS       ")</f>
        <v xml:space="preserve">TURISMOS       </v>
      </c>
      <c r="G3078" t="str">
        <f>T("De 20 CABALLOS FISCALES en adelante               ")</f>
        <v xml:space="preserve">De 20 CABALLOS FISCALES en adelante               </v>
      </c>
      <c r="I3078">
        <v>8</v>
      </c>
    </row>
    <row r="3079" spans="1:9">
      <c r="A3079" t="str">
        <f>T("2018")</f>
        <v>2018</v>
      </c>
      <c r="B3079" t="str">
        <f>T("JURIDICO                                          ")</f>
        <v xml:space="preserve">JURIDICO                                          </v>
      </c>
      <c r="C3079" t="str">
        <f>T("CENTRO              ")</f>
        <v xml:space="preserve">CENTRO              </v>
      </c>
      <c r="D3079" t="str">
        <f>T("UNIVERSIDAD         ")</f>
        <v xml:space="preserve">UNIVERSIDAD         </v>
      </c>
      <c r="E3079" t="str">
        <f>T("TU ")</f>
        <v xml:space="preserve">TU </v>
      </c>
      <c r="F3079" t="str">
        <f>T("TURISMOS       ")</f>
        <v xml:space="preserve">TURISMOS       </v>
      </c>
      <c r="G3079" t="str">
        <f>T("De menos de 8 CABALLOS FISCALES                   ")</f>
        <v xml:space="preserve">De menos de 8 CABALLOS FISCALES                   </v>
      </c>
      <c r="I3079">
        <v>1</v>
      </c>
    </row>
    <row r="3080" spans="1:9">
      <c r="A3080" t="str">
        <f>T("2018")</f>
        <v>2018</v>
      </c>
      <c r="B3080" t="str">
        <f>T("JURIDICO                                          ")</f>
        <v xml:space="preserve">JURIDICO                                          </v>
      </c>
      <c r="C3080" t="str">
        <f>T("CENTRO              ")</f>
        <v xml:space="preserve">CENTRO              </v>
      </c>
      <c r="D3080" t="str">
        <f>T("UNIVERSIDAD         ")</f>
        <v xml:space="preserve">UNIVERSIDAD         </v>
      </c>
      <c r="E3080" t="str">
        <f>T("TU ")</f>
        <v xml:space="preserve">TU </v>
      </c>
      <c r="F3080" t="str">
        <f>T("TURISMOS       ")</f>
        <v xml:space="preserve">TURISMOS       </v>
      </c>
      <c r="G3080" t="str">
        <f>T("De 8 a 11,99 CABALLOS FISCALES                    ")</f>
        <v xml:space="preserve">De 8 a 11,99 CABALLOS FISCALES                    </v>
      </c>
      <c r="I3080">
        <v>20</v>
      </c>
    </row>
    <row r="3081" spans="1:9">
      <c r="A3081" t="str">
        <f>T("2018")</f>
        <v>2018</v>
      </c>
      <c r="B3081" t="str">
        <f>T("JURIDICO                                          ")</f>
        <v xml:space="preserve">JURIDICO                                          </v>
      </c>
      <c r="C3081" t="str">
        <f>T("CENTRO              ")</f>
        <v xml:space="preserve">CENTRO              </v>
      </c>
      <c r="D3081" t="str">
        <f>T("UNIVERSIDAD         ")</f>
        <v xml:space="preserve">UNIVERSIDAD         </v>
      </c>
      <c r="E3081" t="str">
        <f>T("TU ")</f>
        <v xml:space="preserve">TU </v>
      </c>
      <c r="F3081" t="str">
        <f>T("TURISMOS       ")</f>
        <v xml:space="preserve">TURISMOS       </v>
      </c>
      <c r="G3081" t="str">
        <f>T("De 12 a 15,99 CABALLOS FISCALES                   ")</f>
        <v xml:space="preserve">De 12 a 15,99 CABALLOS FISCALES                   </v>
      </c>
      <c r="I3081">
        <v>20</v>
      </c>
    </row>
    <row r="3082" spans="1:9">
      <c r="A3082" t="str">
        <f>T("2018")</f>
        <v>2018</v>
      </c>
      <c r="B3082" t="str">
        <f>T("JURIDICO                                          ")</f>
        <v xml:space="preserve">JURIDICO                                          </v>
      </c>
      <c r="C3082" t="str">
        <f>T("CENTRO              ")</f>
        <v xml:space="preserve">CENTRO              </v>
      </c>
      <c r="D3082" t="str">
        <f>T("UNIVERSIDAD         ")</f>
        <v xml:space="preserve">UNIVERSIDAD         </v>
      </c>
      <c r="E3082" t="str">
        <f>T("TU ")</f>
        <v xml:space="preserve">TU </v>
      </c>
      <c r="F3082" t="str">
        <f>T("TURISMOS       ")</f>
        <v xml:space="preserve">TURISMOS       </v>
      </c>
      <c r="G3082" t="str">
        <f>T("De 16 a 19,99 CABALLOS FISCALES                   ")</f>
        <v xml:space="preserve">De 16 a 19,99 CABALLOS FISCALES                   </v>
      </c>
      <c r="I3082">
        <v>8</v>
      </c>
    </row>
    <row r="3083" spans="1:9">
      <c r="A3083" t="str">
        <f>T("2018")</f>
        <v>2018</v>
      </c>
      <c r="B3083" t="str">
        <f>T("JURIDICO                                          ")</f>
        <v xml:space="preserve">JURIDICO                                          </v>
      </c>
      <c r="C3083" t="str">
        <f>T("CENTRO              ")</f>
        <v xml:space="preserve">CENTRO              </v>
      </c>
      <c r="D3083" t="str">
        <f>T("UNIVERSIDAD         ")</f>
        <v xml:space="preserve">UNIVERSIDAD         </v>
      </c>
      <c r="E3083" t="str">
        <f>T("TU ")</f>
        <v xml:space="preserve">TU </v>
      </c>
      <c r="F3083" t="str">
        <f>T("TURISMOS       ")</f>
        <v xml:space="preserve">TURISMOS       </v>
      </c>
      <c r="G3083" t="str">
        <f>T("De 20 CABALLOS FISCALES en adelante               ")</f>
        <v xml:space="preserve">De 20 CABALLOS FISCALES en adelante               </v>
      </c>
      <c r="I3083">
        <v>6</v>
      </c>
    </row>
    <row r="3084" spans="1:9">
      <c r="A3084" t="str">
        <f>T("2018")</f>
        <v>2018</v>
      </c>
      <c r="B3084" t="str">
        <f>T("JURIDICO                                          ")</f>
        <v xml:space="preserve">JURIDICO                                          </v>
      </c>
      <c r="C3084" t="str">
        <f>T("CENTRO              ")</f>
        <v xml:space="preserve">CENTRO              </v>
      </c>
      <c r="D3084" t="str">
        <f>T("SOL                 ")</f>
        <v xml:space="preserve">SOL                 </v>
      </c>
      <c r="E3084" t="str">
        <f>T("TU ")</f>
        <v xml:space="preserve">TU </v>
      </c>
      <c r="F3084" t="str">
        <f>T("TURISMOS       ")</f>
        <v xml:space="preserve">TURISMOS       </v>
      </c>
      <c r="G3084" t="str">
        <f>T("De menos de 8 CABALLOS FISCALES                   ")</f>
        <v xml:space="preserve">De menos de 8 CABALLOS FISCALES                   </v>
      </c>
      <c r="I3084">
        <v>1</v>
      </c>
    </row>
    <row r="3085" spans="1:9">
      <c r="A3085" t="str">
        <f>T("2018")</f>
        <v>2018</v>
      </c>
      <c r="B3085" t="str">
        <f>T("JURIDICO                                          ")</f>
        <v xml:space="preserve">JURIDICO                                          </v>
      </c>
      <c r="C3085" t="str">
        <f>T("CENTRO              ")</f>
        <v xml:space="preserve">CENTRO              </v>
      </c>
      <c r="D3085" t="str">
        <f>T("SOL                 ")</f>
        <v xml:space="preserve">SOL                 </v>
      </c>
      <c r="E3085" t="str">
        <f>T("TU ")</f>
        <v xml:space="preserve">TU </v>
      </c>
      <c r="F3085" t="str">
        <f>T("TURISMOS       ")</f>
        <v xml:space="preserve">TURISMOS       </v>
      </c>
      <c r="G3085" t="str">
        <f>T("De 8 a 11,99 CABALLOS FISCALES                    ")</f>
        <v xml:space="preserve">De 8 a 11,99 CABALLOS FISCALES                    </v>
      </c>
      <c r="I3085">
        <v>5</v>
      </c>
    </row>
    <row r="3086" spans="1:9">
      <c r="A3086" t="str">
        <f>T("2018")</f>
        <v>2018</v>
      </c>
      <c r="B3086" t="str">
        <f>T("JURIDICO                                          ")</f>
        <v xml:space="preserve">JURIDICO                                          </v>
      </c>
      <c r="C3086" t="str">
        <f>T("CENTRO              ")</f>
        <v xml:space="preserve">CENTRO              </v>
      </c>
      <c r="D3086" t="str">
        <f>T("SOL                 ")</f>
        <v xml:space="preserve">SOL                 </v>
      </c>
      <c r="E3086" t="str">
        <f>T("TU ")</f>
        <v xml:space="preserve">TU </v>
      </c>
      <c r="F3086" t="str">
        <f>T("TURISMOS       ")</f>
        <v xml:space="preserve">TURISMOS       </v>
      </c>
      <c r="G3086" t="str">
        <f>T("De 12 a 15,99 CABALLOS FISCALES                   ")</f>
        <v xml:space="preserve">De 12 a 15,99 CABALLOS FISCALES                   </v>
      </c>
      <c r="I3086">
        <v>12</v>
      </c>
    </row>
    <row r="3087" spans="1:9">
      <c r="A3087" t="str">
        <f>T("2018")</f>
        <v>2018</v>
      </c>
      <c r="B3087" t="str">
        <f>T("JURIDICO                                          ")</f>
        <v xml:space="preserve">JURIDICO                                          </v>
      </c>
      <c r="C3087" t="str">
        <f>T("CENTRO              ")</f>
        <v xml:space="preserve">CENTRO              </v>
      </c>
      <c r="D3087" t="str">
        <f>T("SOL                 ")</f>
        <v xml:space="preserve">SOL                 </v>
      </c>
      <c r="E3087" t="str">
        <f>T("TU ")</f>
        <v xml:space="preserve">TU </v>
      </c>
      <c r="F3087" t="str">
        <f>T("TURISMOS       ")</f>
        <v xml:space="preserve">TURISMOS       </v>
      </c>
      <c r="G3087" t="str">
        <f>T("De 16 a 19,99 CABALLOS FISCALES                   ")</f>
        <v xml:space="preserve">De 16 a 19,99 CABALLOS FISCALES                   </v>
      </c>
      <c r="I3087">
        <v>5</v>
      </c>
    </row>
    <row r="3088" spans="1:9">
      <c r="A3088" t="str">
        <f>T("2018")</f>
        <v>2018</v>
      </c>
      <c r="B3088" t="str">
        <f>T("JURIDICO                                          ")</f>
        <v xml:space="preserve">JURIDICO                                          </v>
      </c>
      <c r="C3088" t="str">
        <f>T("CENTRO              ")</f>
        <v xml:space="preserve">CENTRO              </v>
      </c>
      <c r="D3088" t="str">
        <f>T("SOL                 ")</f>
        <v xml:space="preserve">SOL                 </v>
      </c>
      <c r="E3088" t="str">
        <f>T("TU ")</f>
        <v xml:space="preserve">TU </v>
      </c>
      <c r="F3088" t="str">
        <f>T("TURISMOS       ")</f>
        <v xml:space="preserve">TURISMOS       </v>
      </c>
      <c r="G3088" t="str">
        <f>T("De 20 CABALLOS FISCALES en adelante               ")</f>
        <v xml:space="preserve">De 20 CABALLOS FISCALES en adelante               </v>
      </c>
      <c r="I3088">
        <v>5</v>
      </c>
    </row>
    <row r="3089" spans="1:9">
      <c r="A3089" t="str">
        <f>T("2018")</f>
        <v>2018</v>
      </c>
      <c r="B3089" t="str">
        <f>T("FISICO                                            ")</f>
        <v xml:space="preserve">FISICO                                            </v>
      </c>
      <c r="C3089" t="str">
        <f>T("CENTRO              ")</f>
        <v xml:space="preserve">CENTRO              </v>
      </c>
      <c r="D3089" t="str">
        <f>T("UNIVERSIDAD         ")</f>
        <v xml:space="preserve">UNIVERSIDAD         </v>
      </c>
      <c r="E3089" t="str">
        <f>T("TU ")</f>
        <v xml:space="preserve">TU </v>
      </c>
      <c r="F3089" t="str">
        <f>T("TURISMOS       ")</f>
        <v xml:space="preserve">TURISMOS       </v>
      </c>
      <c r="G3089" t="str">
        <f>T("De 8 a 11,99 CABALLOS FISCALES                    ")</f>
        <v xml:space="preserve">De 8 a 11,99 CABALLOS FISCALES                    </v>
      </c>
      <c r="I3089">
        <v>1</v>
      </c>
    </row>
    <row r="3090" spans="1:9">
      <c r="A3090" t="str">
        <f>T("2018")</f>
        <v>2018</v>
      </c>
      <c r="B3090" t="str">
        <f>T("FISICO                                            ")</f>
        <v xml:space="preserve">FISICO                                            </v>
      </c>
      <c r="C3090" t="str">
        <f>T("CENTRO              ")</f>
        <v xml:space="preserve">CENTRO              </v>
      </c>
      <c r="D3090" t="str">
        <f>T("UNIVERSIDAD         ")</f>
        <v xml:space="preserve">UNIVERSIDAD         </v>
      </c>
      <c r="E3090" t="str">
        <f>T("TU ")</f>
        <v xml:space="preserve">TU </v>
      </c>
      <c r="F3090" t="str">
        <f>T("TURISMOS       ")</f>
        <v xml:space="preserve">TURISMOS       </v>
      </c>
      <c r="G3090" t="str">
        <f>T("De 12 a 15,99 CABALLOS FISCALES                   ")</f>
        <v xml:space="preserve">De 12 a 15,99 CABALLOS FISCALES                   </v>
      </c>
      <c r="I3090">
        <v>1</v>
      </c>
    </row>
    <row r="3091" spans="1:9">
      <c r="A3091" t="str">
        <f>T("2018")</f>
        <v>2018</v>
      </c>
      <c r="B3091" t="str">
        <f>T("JURIDICO                                          ")</f>
        <v xml:space="preserve">JURIDICO                                          </v>
      </c>
      <c r="C3091" t="str">
        <f>T("CHAMARTIN           ")</f>
        <v xml:space="preserve">CHAMARTIN           </v>
      </c>
      <c r="D3091" t="str">
        <f>T("EL VISO             ")</f>
        <v xml:space="preserve">EL VISO             </v>
      </c>
      <c r="E3091" t="str">
        <f>T("AU ")</f>
        <v xml:space="preserve">AU </v>
      </c>
      <c r="F3091" t="str">
        <f>T("AUTOBUSES      ")</f>
        <v xml:space="preserve">AUTOBUSES      </v>
      </c>
      <c r="G3091" t="str">
        <f>T("De menos de 21 PLAZAS                             ")</f>
        <v xml:space="preserve">De menos de 21 PLAZAS                             </v>
      </c>
      <c r="H3091" t="str">
        <f>T("DIESEL                                            ")</f>
        <v xml:space="preserve">DIESEL                                            </v>
      </c>
      <c r="I3091">
        <v>8</v>
      </c>
    </row>
    <row r="3092" spans="1:9">
      <c r="A3092" t="str">
        <f>T("2018")</f>
        <v>2018</v>
      </c>
      <c r="B3092" t="str">
        <f>T("JURIDICO                                          ")</f>
        <v xml:space="preserve">JURIDICO                                          </v>
      </c>
      <c r="C3092" t="str">
        <f>T("CHAMARTIN           ")</f>
        <v xml:space="preserve">CHAMARTIN           </v>
      </c>
      <c r="D3092" t="str">
        <f>T("EL VISO             ")</f>
        <v xml:space="preserve">EL VISO             </v>
      </c>
      <c r="E3092" t="str">
        <f>T("AU ")</f>
        <v xml:space="preserve">AU </v>
      </c>
      <c r="F3092" t="str">
        <f>T("AUTOBUSES      ")</f>
        <v xml:space="preserve">AUTOBUSES      </v>
      </c>
      <c r="G3092" t="str">
        <f>T("De 21 a 50 PLAZAS                                 ")</f>
        <v xml:space="preserve">De 21 a 50 PLAZAS                                 </v>
      </c>
      <c r="H3092" t="str">
        <f>T("DIESEL                                            ")</f>
        <v xml:space="preserve">DIESEL                                            </v>
      </c>
      <c r="I3092">
        <v>2</v>
      </c>
    </row>
    <row r="3093" spans="1:9">
      <c r="A3093" t="str">
        <f>T("2018")</f>
        <v>2018</v>
      </c>
      <c r="B3093" t="str">
        <f>T("JURIDICO                                          ")</f>
        <v xml:space="preserve">JURIDICO                                          </v>
      </c>
      <c r="C3093" t="str">
        <f>T("CHAMARTIN           ")</f>
        <v xml:space="preserve">CHAMARTIN           </v>
      </c>
      <c r="D3093" t="str">
        <f>T("EL VISO             ")</f>
        <v xml:space="preserve">EL VISO             </v>
      </c>
      <c r="E3093" t="str">
        <f>T("AU ")</f>
        <v xml:space="preserve">AU </v>
      </c>
      <c r="F3093" t="str">
        <f>T("AUTOBUSES      ")</f>
        <v xml:space="preserve">AUTOBUSES      </v>
      </c>
      <c r="G3093" t="str">
        <f>T("De 51 PLAZAS en adelante                          ")</f>
        <v xml:space="preserve">De 51 PLAZAS en adelante                          </v>
      </c>
      <c r="H3093" t="str">
        <f>T("DIESEL                                            ")</f>
        <v xml:space="preserve">DIESEL                                            </v>
      </c>
      <c r="I3093">
        <v>1</v>
      </c>
    </row>
    <row r="3094" spans="1:9">
      <c r="A3094" t="str">
        <f>T("2018")</f>
        <v>2018</v>
      </c>
      <c r="B3094" t="str">
        <f>T("JURIDICO                                          ")</f>
        <v xml:space="preserve">JURIDICO                                          </v>
      </c>
      <c r="C3094" t="str">
        <f>T("CHAMARTIN           ")</f>
        <v xml:space="preserve">CHAMARTIN           </v>
      </c>
      <c r="D3094" t="str">
        <f>T("PROSPERIDAD         ")</f>
        <v xml:space="preserve">PROSPERIDAD         </v>
      </c>
      <c r="E3094" t="str">
        <f>T("AU ")</f>
        <v xml:space="preserve">AU </v>
      </c>
      <c r="F3094" t="str">
        <f>T("AUTOBUSES      ")</f>
        <v xml:space="preserve">AUTOBUSES      </v>
      </c>
      <c r="G3094" t="str">
        <f>T("De menos de 21 PLAZAS                             ")</f>
        <v xml:space="preserve">De menos de 21 PLAZAS                             </v>
      </c>
      <c r="H3094" t="str">
        <f>T("DIESEL                                            ")</f>
        <v xml:space="preserve">DIESEL                                            </v>
      </c>
      <c r="I3094">
        <v>5</v>
      </c>
    </row>
    <row r="3095" spans="1:9">
      <c r="A3095" t="str">
        <f>T("2018")</f>
        <v>2018</v>
      </c>
      <c r="B3095" t="str">
        <f>T("JURIDICO                                          ")</f>
        <v xml:space="preserve">JURIDICO                                          </v>
      </c>
      <c r="C3095" t="str">
        <f>T("CHAMARTIN           ")</f>
        <v xml:space="preserve">CHAMARTIN           </v>
      </c>
      <c r="D3095" t="str">
        <f>T("PROSPERIDAD         ")</f>
        <v xml:space="preserve">PROSPERIDAD         </v>
      </c>
      <c r="E3095" t="str">
        <f>T("AU ")</f>
        <v xml:space="preserve">AU </v>
      </c>
      <c r="F3095" t="str">
        <f>T("AUTOBUSES      ")</f>
        <v xml:space="preserve">AUTOBUSES      </v>
      </c>
      <c r="G3095" t="str">
        <f>T("De 21 a 50 PLAZAS                                 ")</f>
        <v xml:space="preserve">De 21 a 50 PLAZAS                                 </v>
      </c>
      <c r="H3095" t="str">
        <f>T("DIESEL                                            ")</f>
        <v xml:space="preserve">DIESEL                                            </v>
      </c>
      <c r="I3095">
        <v>20</v>
      </c>
    </row>
    <row r="3096" spans="1:9">
      <c r="A3096" t="str">
        <f>T("2018")</f>
        <v>2018</v>
      </c>
      <c r="B3096" t="str">
        <f>T("JURIDICO                                          ")</f>
        <v xml:space="preserve">JURIDICO                                          </v>
      </c>
      <c r="C3096" t="str">
        <f>T("CHAMARTIN           ")</f>
        <v xml:space="preserve">CHAMARTIN           </v>
      </c>
      <c r="D3096" t="str">
        <f>T("PROSPERIDAD         ")</f>
        <v xml:space="preserve">PROSPERIDAD         </v>
      </c>
      <c r="E3096" t="str">
        <f>T("AU ")</f>
        <v xml:space="preserve">AU </v>
      </c>
      <c r="F3096" t="str">
        <f>T("AUTOBUSES      ")</f>
        <v xml:space="preserve">AUTOBUSES      </v>
      </c>
      <c r="G3096" t="str">
        <f>T("De 51 PLAZAS en adelante                          ")</f>
        <v xml:space="preserve">De 51 PLAZAS en adelante                          </v>
      </c>
      <c r="H3096" t="str">
        <f>T("DIESEL                                            ")</f>
        <v xml:space="preserve">DIESEL                                            </v>
      </c>
      <c r="I3096">
        <v>3</v>
      </c>
    </row>
    <row r="3097" spans="1:9">
      <c r="A3097" t="str">
        <f>T("2018")</f>
        <v>2018</v>
      </c>
      <c r="B3097" t="str">
        <f>T("JURIDICO                                          ")</f>
        <v xml:space="preserve">JURIDICO                                          </v>
      </c>
      <c r="C3097" t="str">
        <f>T("CHAMARTIN           ")</f>
        <v xml:space="preserve">CHAMARTIN           </v>
      </c>
      <c r="D3097" t="str">
        <f>T("CIUDAD JARDIN       ")</f>
        <v xml:space="preserve">CIUDAD JARDIN       </v>
      </c>
      <c r="E3097" t="str">
        <f>T("AU ")</f>
        <v xml:space="preserve">AU </v>
      </c>
      <c r="F3097" t="str">
        <f>T("AUTOBUSES      ")</f>
        <v xml:space="preserve">AUTOBUSES      </v>
      </c>
      <c r="G3097" t="str">
        <f>T("De menos de 21 PLAZAS                             ")</f>
        <v xml:space="preserve">De menos de 21 PLAZAS                             </v>
      </c>
      <c r="H3097" t="str">
        <f>T("DIESEL                                            ")</f>
        <v xml:space="preserve">DIESEL                                            </v>
      </c>
      <c r="I3097">
        <v>2</v>
      </c>
    </row>
    <row r="3098" spans="1:9">
      <c r="A3098" t="str">
        <f>T("2018")</f>
        <v>2018</v>
      </c>
      <c r="B3098" t="str">
        <f>T("JURIDICO                                          ")</f>
        <v xml:space="preserve">JURIDICO                                          </v>
      </c>
      <c r="C3098" t="str">
        <f>T("CHAMARTIN           ")</f>
        <v xml:space="preserve">CHAMARTIN           </v>
      </c>
      <c r="D3098" t="str">
        <f>T("HISPANOAMERICA      ")</f>
        <v xml:space="preserve">HISPANOAMERICA      </v>
      </c>
      <c r="E3098" t="str">
        <f>T("AU ")</f>
        <v xml:space="preserve">AU </v>
      </c>
      <c r="F3098" t="str">
        <f>T("AUTOBUSES      ")</f>
        <v xml:space="preserve">AUTOBUSES      </v>
      </c>
      <c r="G3098" t="str">
        <f>T("De menos de 21 PLAZAS                             ")</f>
        <v xml:space="preserve">De menos de 21 PLAZAS                             </v>
      </c>
      <c r="H3098" t="str">
        <f>T("DIESEL                                            ")</f>
        <v xml:space="preserve">DIESEL                                            </v>
      </c>
      <c r="I3098">
        <v>1</v>
      </c>
    </row>
    <row r="3099" spans="1:9">
      <c r="A3099" t="str">
        <f>T("2018")</f>
        <v>2018</v>
      </c>
      <c r="B3099" t="str">
        <f>T("JURIDICO                                          ")</f>
        <v xml:space="preserve">JURIDICO                                          </v>
      </c>
      <c r="C3099" t="str">
        <f>T("CHAMARTIN           ")</f>
        <v xml:space="preserve">CHAMARTIN           </v>
      </c>
      <c r="D3099" t="str">
        <f>T("HISPANOAMERICA      ")</f>
        <v xml:space="preserve">HISPANOAMERICA      </v>
      </c>
      <c r="E3099" t="str">
        <f>T("AU ")</f>
        <v xml:space="preserve">AU </v>
      </c>
      <c r="F3099" t="str">
        <f>T("AUTOBUSES      ")</f>
        <v xml:space="preserve">AUTOBUSES      </v>
      </c>
      <c r="G3099" t="str">
        <f>T("De 21 a 50 PLAZAS                                 ")</f>
        <v xml:space="preserve">De 21 a 50 PLAZAS                                 </v>
      </c>
      <c r="H3099" t="str">
        <f>T("DIESEL                                            ")</f>
        <v xml:space="preserve">DIESEL                                            </v>
      </c>
      <c r="I3099">
        <v>3</v>
      </c>
    </row>
    <row r="3100" spans="1:9">
      <c r="A3100" t="str">
        <f>T("2018")</f>
        <v>2018</v>
      </c>
      <c r="B3100" t="str">
        <f>T("JURIDICO                                          ")</f>
        <v xml:space="preserve">JURIDICO                                          </v>
      </c>
      <c r="C3100" t="str">
        <f>T("CHAMARTIN           ")</f>
        <v xml:space="preserve">CHAMARTIN           </v>
      </c>
      <c r="D3100" t="str">
        <f>T("HISPANOAMERICA      ")</f>
        <v xml:space="preserve">HISPANOAMERICA      </v>
      </c>
      <c r="E3100" t="str">
        <f>T("AU ")</f>
        <v xml:space="preserve">AU </v>
      </c>
      <c r="F3100" t="str">
        <f>T("AUTOBUSES      ")</f>
        <v xml:space="preserve">AUTOBUSES      </v>
      </c>
      <c r="G3100" t="str">
        <f>T("De 51 PLAZAS en adelante                          ")</f>
        <v xml:space="preserve">De 51 PLAZAS en adelante                          </v>
      </c>
      <c r="H3100" t="str">
        <f>T("DIESEL                                            ")</f>
        <v xml:space="preserve">DIESEL                                            </v>
      </c>
      <c r="I3100">
        <v>4</v>
      </c>
    </row>
    <row r="3101" spans="1:9">
      <c r="A3101" t="str">
        <f>T("2018")</f>
        <v>2018</v>
      </c>
      <c r="B3101" t="str">
        <f>T("JURIDICO                                          ")</f>
        <v xml:space="preserve">JURIDICO                                          </v>
      </c>
      <c r="C3101" t="str">
        <f>T("CHAMARTIN           ")</f>
        <v xml:space="preserve">CHAMARTIN           </v>
      </c>
      <c r="D3101" t="str">
        <f>T("NUEVA ESPAÑA        ")</f>
        <v xml:space="preserve">NUEVA ESPAÑA        </v>
      </c>
      <c r="E3101" t="str">
        <f>T("AU ")</f>
        <v xml:space="preserve">AU </v>
      </c>
      <c r="F3101" t="str">
        <f>T("AUTOBUSES      ")</f>
        <v xml:space="preserve">AUTOBUSES      </v>
      </c>
      <c r="G3101" t="str">
        <f>T("De menos de 21 PLAZAS                             ")</f>
        <v xml:space="preserve">De menos de 21 PLAZAS                             </v>
      </c>
      <c r="H3101" t="str">
        <f>T("DIESEL                                            ")</f>
        <v xml:space="preserve">DIESEL                                            </v>
      </c>
      <c r="I3101">
        <v>1</v>
      </c>
    </row>
    <row r="3102" spans="1:9">
      <c r="A3102" t="str">
        <f>T("2018")</f>
        <v>2018</v>
      </c>
      <c r="B3102" t="str">
        <f>T("JURIDICO                                          ")</f>
        <v xml:space="preserve">JURIDICO                                          </v>
      </c>
      <c r="C3102" t="str">
        <f>T("CHAMARTIN           ")</f>
        <v xml:space="preserve">CHAMARTIN           </v>
      </c>
      <c r="D3102" t="str">
        <f>T("NUEVA ESPAÑA        ")</f>
        <v xml:space="preserve">NUEVA ESPAÑA        </v>
      </c>
      <c r="E3102" t="str">
        <f>T("AU ")</f>
        <v xml:space="preserve">AU </v>
      </c>
      <c r="F3102" t="str">
        <f>T("AUTOBUSES      ")</f>
        <v xml:space="preserve">AUTOBUSES      </v>
      </c>
      <c r="G3102" t="str">
        <f>T("De 21 a 50 PLAZAS                                 ")</f>
        <v xml:space="preserve">De 21 a 50 PLAZAS                                 </v>
      </c>
      <c r="H3102" t="str">
        <f>T("DIESEL                                            ")</f>
        <v xml:space="preserve">DIESEL                                            </v>
      </c>
      <c r="I3102">
        <v>4</v>
      </c>
    </row>
    <row r="3103" spans="1:9">
      <c r="A3103" t="str">
        <f>T("2018")</f>
        <v>2018</v>
      </c>
      <c r="B3103" t="str">
        <f>T("JURIDICO                                          ")</f>
        <v xml:space="preserve">JURIDICO                                          </v>
      </c>
      <c r="C3103" t="str">
        <f>T("CHAMARTIN           ")</f>
        <v xml:space="preserve">CHAMARTIN           </v>
      </c>
      <c r="D3103" t="str">
        <f>T("NUEVA ESPAÑA        ")</f>
        <v xml:space="preserve">NUEVA ESPAÑA        </v>
      </c>
      <c r="E3103" t="str">
        <f>T("AU ")</f>
        <v xml:space="preserve">AU </v>
      </c>
      <c r="F3103" t="str">
        <f>T("AUTOBUSES      ")</f>
        <v xml:space="preserve">AUTOBUSES      </v>
      </c>
      <c r="G3103" t="str">
        <f>T("De 51 PLAZAS en adelante                          ")</f>
        <v xml:space="preserve">De 51 PLAZAS en adelante                          </v>
      </c>
      <c r="H3103" t="str">
        <f>T("DIESEL                                            ")</f>
        <v xml:space="preserve">DIESEL                                            </v>
      </c>
      <c r="I3103">
        <v>3</v>
      </c>
    </row>
    <row r="3104" spans="1:9">
      <c r="A3104" t="str">
        <f>T("2018")</f>
        <v>2018</v>
      </c>
      <c r="B3104" t="str">
        <f>T("JURIDICO                                          ")</f>
        <v xml:space="preserve">JURIDICO                                          </v>
      </c>
      <c r="C3104" t="str">
        <f>T("CHAMARTIN           ")</f>
        <v xml:space="preserve">CHAMARTIN           </v>
      </c>
      <c r="D3104" t="str">
        <f>T("CASTILLA            ")</f>
        <v xml:space="preserve">CASTILLA            </v>
      </c>
      <c r="E3104" t="str">
        <f>T("AU ")</f>
        <v xml:space="preserve">AU </v>
      </c>
      <c r="F3104" t="str">
        <f>T("AUTOBUSES      ")</f>
        <v xml:space="preserve">AUTOBUSES      </v>
      </c>
      <c r="G3104" t="str">
        <f>T("De menos de 21 PLAZAS                             ")</f>
        <v xml:space="preserve">De menos de 21 PLAZAS                             </v>
      </c>
      <c r="H3104" t="str">
        <f>T("DIESEL                                            ")</f>
        <v xml:space="preserve">DIESEL                                            </v>
      </c>
      <c r="I3104">
        <v>3</v>
      </c>
    </row>
    <row r="3105" spans="1:9">
      <c r="A3105" t="str">
        <f>T("2018")</f>
        <v>2018</v>
      </c>
      <c r="B3105" t="str">
        <f>T("JURIDICO                                          ")</f>
        <v xml:space="preserve">JURIDICO                                          </v>
      </c>
      <c r="C3105" t="str">
        <f>T("CHAMARTIN           ")</f>
        <v xml:space="preserve">CHAMARTIN           </v>
      </c>
      <c r="D3105" t="str">
        <f>T("CASTILLA            ")</f>
        <v xml:space="preserve">CASTILLA            </v>
      </c>
      <c r="E3105" t="str">
        <f>T("AU ")</f>
        <v xml:space="preserve">AU </v>
      </c>
      <c r="F3105" t="str">
        <f>T("AUTOBUSES      ")</f>
        <v xml:space="preserve">AUTOBUSES      </v>
      </c>
      <c r="G3105" t="str">
        <f>T("De 21 a 50 PLAZAS                                 ")</f>
        <v xml:space="preserve">De 21 a 50 PLAZAS                                 </v>
      </c>
      <c r="H3105" t="str">
        <f>T("DIESEL                                            ")</f>
        <v xml:space="preserve">DIESEL                                            </v>
      </c>
      <c r="I3105">
        <v>5</v>
      </c>
    </row>
    <row r="3106" spans="1:9">
      <c r="A3106" t="str">
        <f>T("2018")</f>
        <v>2018</v>
      </c>
      <c r="B3106" t="str">
        <f>T("JURIDICO                                          ")</f>
        <v xml:space="preserve">JURIDICO                                          </v>
      </c>
      <c r="C3106" t="str">
        <f>T("CHAMARTIN           ")</f>
        <v xml:space="preserve">CHAMARTIN           </v>
      </c>
      <c r="D3106" t="str">
        <f>T("CASTILLA            ")</f>
        <v xml:space="preserve">CASTILLA            </v>
      </c>
      <c r="E3106" t="str">
        <f>T("AU ")</f>
        <v xml:space="preserve">AU </v>
      </c>
      <c r="F3106" t="str">
        <f>T("AUTOBUSES      ")</f>
        <v xml:space="preserve">AUTOBUSES      </v>
      </c>
      <c r="G3106" t="str">
        <f>T("De 51 PLAZAS en adelante                          ")</f>
        <v xml:space="preserve">De 51 PLAZAS en adelante                          </v>
      </c>
      <c r="H3106" t="str">
        <f>T("DIESEL                                            ")</f>
        <v xml:space="preserve">DIESEL                                            </v>
      </c>
      <c r="I3106">
        <v>2</v>
      </c>
    </row>
    <row r="3107" spans="1:9">
      <c r="A3107" t="str">
        <f>T("2018")</f>
        <v>2018</v>
      </c>
      <c r="B3107" t="str">
        <f>T("JURIDICO                                          ")</f>
        <v xml:space="preserve">JURIDICO                                          </v>
      </c>
      <c r="C3107" t="str">
        <f>T("CHAMARTIN           ")</f>
        <v xml:space="preserve">CHAMARTIN           </v>
      </c>
      <c r="D3107" t="str">
        <f>T("EL VISO             ")</f>
        <v xml:space="preserve">EL VISO             </v>
      </c>
      <c r="E3107" t="str">
        <f>T("AU ")</f>
        <v xml:space="preserve">AU </v>
      </c>
      <c r="F3107" t="str">
        <f>T("AUTOBUSES      ")</f>
        <v xml:space="preserve">AUTOBUSES      </v>
      </c>
      <c r="G3107" t="str">
        <f>T("De 51 PLAZAS en adelante                          ")</f>
        <v xml:space="preserve">De 51 PLAZAS en adelante                          </v>
      </c>
      <c r="H3107" t="str">
        <f>T("GASOLINA                                          ")</f>
        <v xml:space="preserve">GASOLINA                                          </v>
      </c>
      <c r="I3107">
        <v>1</v>
      </c>
    </row>
    <row r="3108" spans="1:9">
      <c r="A3108" t="str">
        <f>T("2018")</f>
        <v>2018</v>
      </c>
      <c r="B3108" t="str">
        <f>T("JURIDICO                                          ")</f>
        <v xml:space="preserve">JURIDICO                                          </v>
      </c>
      <c r="C3108" t="str">
        <f>T("CHAMARTIN           ")</f>
        <v xml:space="preserve">CHAMARTIN           </v>
      </c>
      <c r="D3108" t="str">
        <f>T("PROSPERIDAD         ")</f>
        <v xml:space="preserve">PROSPERIDAD         </v>
      </c>
      <c r="E3108" t="str">
        <f>T("AU ")</f>
        <v xml:space="preserve">AU </v>
      </c>
      <c r="F3108" t="str">
        <f>T("AUTOBUSES      ")</f>
        <v xml:space="preserve">AUTOBUSES      </v>
      </c>
      <c r="G3108" t="str">
        <f>T("De menos de 21 PLAZAS                             ")</f>
        <v xml:space="preserve">De menos de 21 PLAZAS                             </v>
      </c>
      <c r="H3108" t="str">
        <f>T("GASOLINA                                          ")</f>
        <v xml:space="preserve">GASOLINA                                          </v>
      </c>
      <c r="I3108">
        <v>1</v>
      </c>
    </row>
    <row r="3109" spans="1:9">
      <c r="A3109" t="str">
        <f>T("2018")</f>
        <v>2018</v>
      </c>
      <c r="B3109" t="str">
        <f>T("JURIDICO                                          ")</f>
        <v xml:space="preserve">JURIDICO                                          </v>
      </c>
      <c r="C3109" t="str">
        <f>T("CHAMARTIN           ")</f>
        <v xml:space="preserve">CHAMARTIN           </v>
      </c>
      <c r="D3109" t="str">
        <f>T("EL VISO             ")</f>
        <v xml:space="preserve">EL VISO             </v>
      </c>
      <c r="E3109" t="str">
        <f>T("AU ")</f>
        <v xml:space="preserve">AU </v>
      </c>
      <c r="F3109" t="str">
        <f>T("AUTOBUSES      ")</f>
        <v xml:space="preserve">AUTOBUSES      </v>
      </c>
      <c r="G3109" t="str">
        <f>T("De menos de 21 PLAZAS                             ")</f>
        <v xml:space="preserve">De menos de 21 PLAZAS                             </v>
      </c>
      <c r="I3109">
        <v>1</v>
      </c>
    </row>
    <row r="3110" spans="1:9">
      <c r="A3110" t="str">
        <f>T("2018")</f>
        <v>2018</v>
      </c>
      <c r="B3110" t="str">
        <f>T("JURIDICO                                          ")</f>
        <v xml:space="preserve">JURIDICO                                          </v>
      </c>
      <c r="C3110" t="str">
        <f>T("CHAMARTIN           ")</f>
        <v xml:space="preserve">CHAMARTIN           </v>
      </c>
      <c r="D3110" t="str">
        <f>T("PROSPERIDAD         ")</f>
        <v xml:space="preserve">PROSPERIDAD         </v>
      </c>
      <c r="E3110" t="str">
        <f>T("AU ")</f>
        <v xml:space="preserve">AU </v>
      </c>
      <c r="F3110" t="str">
        <f>T("AUTOBUSES      ")</f>
        <v xml:space="preserve">AUTOBUSES      </v>
      </c>
      <c r="G3110" t="str">
        <f>T("De menos de 21 PLAZAS                             ")</f>
        <v xml:space="preserve">De menos de 21 PLAZAS                             </v>
      </c>
      <c r="I3110">
        <v>1</v>
      </c>
    </row>
    <row r="3111" spans="1:9">
      <c r="A3111" t="str">
        <f>T("2018")</f>
        <v>2018</v>
      </c>
      <c r="B3111" t="str">
        <f>T("JURIDICO                                          ")</f>
        <v xml:space="preserve">JURIDICO                                          </v>
      </c>
      <c r="C3111" t="str">
        <f>T("CHAMARTIN           ")</f>
        <v xml:space="preserve">CHAMARTIN           </v>
      </c>
      <c r="D3111" t="str">
        <f>T("HISPANOAMERICA      ")</f>
        <v xml:space="preserve">HISPANOAMERICA      </v>
      </c>
      <c r="E3111" t="str">
        <f>T("AU ")</f>
        <v xml:space="preserve">AU </v>
      </c>
      <c r="F3111" t="str">
        <f>T("AUTOBUSES      ")</f>
        <v xml:space="preserve">AUTOBUSES      </v>
      </c>
      <c r="G3111" t="str">
        <f>T("De 51 PLAZAS en adelante                          ")</f>
        <v xml:space="preserve">De 51 PLAZAS en adelante                          </v>
      </c>
      <c r="I3111">
        <v>1</v>
      </c>
    </row>
    <row r="3112" spans="1:9">
      <c r="A3112" t="str">
        <f>T("2018")</f>
        <v>2018</v>
      </c>
      <c r="B3112" t="str">
        <f>T("Entidad sin personalidad jurídica (art. 35.4 LGT) ")</f>
        <v xml:space="preserve">Entidad sin personalidad jurídica (art. 35.4 LGT) </v>
      </c>
      <c r="C3112" t="str">
        <f>T("CHAMARTIN           ")</f>
        <v xml:space="preserve">CHAMARTIN           </v>
      </c>
      <c r="D3112" t="str">
        <f>T("EL VISO             ")</f>
        <v xml:space="preserve">EL VISO             </v>
      </c>
      <c r="E3112" t="str">
        <f>T("CA ")</f>
        <v xml:space="preserve">CA </v>
      </c>
      <c r="F3112" t="str">
        <f>T("CAMIONES       ")</f>
        <v xml:space="preserve">CAMIONES       </v>
      </c>
      <c r="G3112" t="str">
        <f>T("De menos de 1.000 KG DE CARGA ÚTIL                ")</f>
        <v xml:space="preserve">De menos de 1.000 KG DE CARGA ÚTIL                </v>
      </c>
      <c r="H3112" t="str">
        <f>T("DIESEL                                            ")</f>
        <v xml:space="preserve">DIESEL                                            </v>
      </c>
      <c r="I3112">
        <v>5</v>
      </c>
    </row>
    <row r="3113" spans="1:9">
      <c r="A3113" t="str">
        <f>T("2018")</f>
        <v>2018</v>
      </c>
      <c r="B3113" t="str">
        <f>T("Entidad sin personalidad jurídica (art. 35.4 LGT) ")</f>
        <v xml:space="preserve">Entidad sin personalidad jurídica (art. 35.4 LGT) </v>
      </c>
      <c r="C3113" t="str">
        <f>T("CHAMARTIN           ")</f>
        <v xml:space="preserve">CHAMARTIN           </v>
      </c>
      <c r="D3113" t="str">
        <f>T("EL VISO             ")</f>
        <v xml:space="preserve">EL VISO             </v>
      </c>
      <c r="E3113" t="str">
        <f>T("CA ")</f>
        <v xml:space="preserve">CA </v>
      </c>
      <c r="F3113" t="str">
        <f>T("CAMIONES       ")</f>
        <v xml:space="preserve">CAMIONES       </v>
      </c>
      <c r="G3113" t="str">
        <f>T("De 1.000 a 2.999 KG DE CARGA ÚTIL                 ")</f>
        <v xml:space="preserve">De 1.000 a 2.999 KG DE CARGA ÚTIL                 </v>
      </c>
      <c r="H3113" t="str">
        <f>T("DIESEL                                            ")</f>
        <v xml:space="preserve">DIESEL                                            </v>
      </c>
      <c r="I3113">
        <v>1</v>
      </c>
    </row>
    <row r="3114" spans="1:9">
      <c r="A3114" t="str">
        <f>T("2018")</f>
        <v>2018</v>
      </c>
      <c r="B3114" t="str">
        <f>T("Entidad sin personalidad jurídica (art. 35.4 LGT) ")</f>
        <v xml:space="preserve">Entidad sin personalidad jurídica (art. 35.4 LGT) </v>
      </c>
      <c r="C3114" t="str">
        <f>T("CHAMARTIN           ")</f>
        <v xml:space="preserve">CHAMARTIN           </v>
      </c>
      <c r="D3114" t="str">
        <f>T("EL VISO             ")</f>
        <v xml:space="preserve">EL VISO             </v>
      </c>
      <c r="E3114" t="str">
        <f>T("CA ")</f>
        <v xml:space="preserve">CA </v>
      </c>
      <c r="F3114" t="str">
        <f>T("CAMIONES       ")</f>
        <v xml:space="preserve">CAMIONES       </v>
      </c>
      <c r="G3114" t="str">
        <f>T("De 3.000 a 9.999 KG DE CARGA ÚTIL                 ")</f>
        <v xml:space="preserve">De 3.000 a 9.999 KG DE CARGA ÚTIL                 </v>
      </c>
      <c r="H3114" t="str">
        <f>T("DIESEL                                            ")</f>
        <v xml:space="preserve">DIESEL                                            </v>
      </c>
      <c r="I3114">
        <v>1</v>
      </c>
    </row>
    <row r="3115" spans="1:9">
      <c r="A3115" t="str">
        <f>T("2018")</f>
        <v>2018</v>
      </c>
      <c r="B3115" t="str">
        <f>T("Entidad sin personalidad jurídica (art. 35.4 LGT) ")</f>
        <v xml:space="preserve">Entidad sin personalidad jurídica (art. 35.4 LGT) </v>
      </c>
      <c r="C3115" t="str">
        <f>T("CHAMARTIN           ")</f>
        <v xml:space="preserve">CHAMARTIN           </v>
      </c>
      <c r="D3115" t="str">
        <f>T("PROSPERIDAD         ")</f>
        <v xml:space="preserve">PROSPERIDAD         </v>
      </c>
      <c r="E3115" t="str">
        <f>T("CA ")</f>
        <v xml:space="preserve">CA </v>
      </c>
      <c r="F3115" t="str">
        <f>T("CAMIONES       ")</f>
        <v xml:space="preserve">CAMIONES       </v>
      </c>
      <c r="G3115" t="str">
        <f>T("De menos de 1.000 KG DE CARGA ÚTIL                ")</f>
        <v xml:space="preserve">De menos de 1.000 KG DE CARGA ÚTIL                </v>
      </c>
      <c r="H3115" t="str">
        <f>T("DIESEL                                            ")</f>
        <v xml:space="preserve">DIESEL                                            </v>
      </c>
      <c r="I3115">
        <v>4</v>
      </c>
    </row>
    <row r="3116" spans="1:9">
      <c r="A3116" t="str">
        <f>T("2018")</f>
        <v>2018</v>
      </c>
      <c r="B3116" t="str">
        <f>T("Entidad sin personalidad jurídica (art. 35.4 LGT) ")</f>
        <v xml:space="preserve">Entidad sin personalidad jurídica (art. 35.4 LGT) </v>
      </c>
      <c r="C3116" t="str">
        <f>T("CHAMARTIN           ")</f>
        <v xml:space="preserve">CHAMARTIN           </v>
      </c>
      <c r="D3116" t="str">
        <f>T("PROSPERIDAD         ")</f>
        <v xml:space="preserve">PROSPERIDAD         </v>
      </c>
      <c r="E3116" t="str">
        <f>T("CA ")</f>
        <v xml:space="preserve">CA </v>
      </c>
      <c r="F3116" t="str">
        <f>T("CAMIONES       ")</f>
        <v xml:space="preserve">CAMIONES       </v>
      </c>
      <c r="G3116" t="str">
        <f>T("De 1.000 a 2.999 KG DE CARGA ÚTIL                 ")</f>
        <v xml:space="preserve">De 1.000 a 2.999 KG DE CARGA ÚTIL                 </v>
      </c>
      <c r="H3116" t="str">
        <f>T("DIESEL                                            ")</f>
        <v xml:space="preserve">DIESEL                                            </v>
      </c>
      <c r="I3116">
        <v>3</v>
      </c>
    </row>
    <row r="3117" spans="1:9">
      <c r="A3117" t="str">
        <f>T("2018")</f>
        <v>2018</v>
      </c>
      <c r="B3117" t="str">
        <f>T("Entidad sin personalidad jurídica (art. 35.4 LGT) ")</f>
        <v xml:space="preserve">Entidad sin personalidad jurídica (art. 35.4 LGT) </v>
      </c>
      <c r="C3117" t="str">
        <f>T("CHAMARTIN           ")</f>
        <v xml:space="preserve">CHAMARTIN           </v>
      </c>
      <c r="D3117" t="str">
        <f>T("PROSPERIDAD         ")</f>
        <v xml:space="preserve">PROSPERIDAD         </v>
      </c>
      <c r="E3117" t="str">
        <f>T("CA ")</f>
        <v xml:space="preserve">CA </v>
      </c>
      <c r="F3117" t="str">
        <f>T("CAMIONES       ")</f>
        <v xml:space="preserve">CAMIONES       </v>
      </c>
      <c r="G3117" t="str">
        <f>T("De 10.000 KG DE CARGA ÚTIL en adelante            ")</f>
        <v xml:space="preserve">De 10.000 KG DE CARGA ÚTIL en adelante            </v>
      </c>
      <c r="H3117" t="str">
        <f>T("DIESEL                                            ")</f>
        <v xml:space="preserve">DIESEL                                            </v>
      </c>
      <c r="I3117">
        <v>2</v>
      </c>
    </row>
    <row r="3118" spans="1:9">
      <c r="A3118" t="str">
        <f>T("2018")</f>
        <v>2018</v>
      </c>
      <c r="B3118" t="str">
        <f>T("Entidad sin personalidad jurídica (art. 35.4 LGT) ")</f>
        <v xml:space="preserve">Entidad sin personalidad jurídica (art. 35.4 LGT) </v>
      </c>
      <c r="C3118" t="str">
        <f>T("CHAMARTIN           ")</f>
        <v xml:space="preserve">CHAMARTIN           </v>
      </c>
      <c r="D3118" t="str">
        <f>T("CIUDAD JARDIN       ")</f>
        <v xml:space="preserve">CIUDAD JARDIN       </v>
      </c>
      <c r="E3118" t="str">
        <f>T("CA ")</f>
        <v xml:space="preserve">CA </v>
      </c>
      <c r="F3118" t="str">
        <f>T("CAMIONES       ")</f>
        <v xml:space="preserve">CAMIONES       </v>
      </c>
      <c r="G3118" t="str">
        <f>T("De menos de 1.000 KG DE CARGA ÚTIL                ")</f>
        <v xml:space="preserve">De menos de 1.000 KG DE CARGA ÚTIL                </v>
      </c>
      <c r="H3118" t="str">
        <f>T("DIESEL                                            ")</f>
        <v xml:space="preserve">DIESEL                                            </v>
      </c>
      <c r="I3118">
        <v>2</v>
      </c>
    </row>
    <row r="3119" spans="1:9">
      <c r="A3119" t="str">
        <f>T("2018")</f>
        <v>2018</v>
      </c>
      <c r="B3119" t="str">
        <f>T("Entidad sin personalidad jurídica (art. 35.4 LGT) ")</f>
        <v xml:space="preserve">Entidad sin personalidad jurídica (art. 35.4 LGT) </v>
      </c>
      <c r="C3119" t="str">
        <f>T("CHAMARTIN           ")</f>
        <v xml:space="preserve">CHAMARTIN           </v>
      </c>
      <c r="D3119" t="str">
        <f>T("HISPANOAMERICA      ")</f>
        <v xml:space="preserve">HISPANOAMERICA      </v>
      </c>
      <c r="E3119" t="str">
        <f>T("CA ")</f>
        <v xml:space="preserve">CA </v>
      </c>
      <c r="F3119" t="str">
        <f>T("CAMIONES       ")</f>
        <v xml:space="preserve">CAMIONES       </v>
      </c>
      <c r="G3119" t="str">
        <f>T("De menos de 1.000 KG DE CARGA ÚTIL                ")</f>
        <v xml:space="preserve">De menos de 1.000 KG DE CARGA ÚTIL                </v>
      </c>
      <c r="H3119" t="str">
        <f>T("DIESEL                                            ")</f>
        <v xml:space="preserve">DIESEL                                            </v>
      </c>
      <c r="I3119">
        <v>3</v>
      </c>
    </row>
    <row r="3120" spans="1:9">
      <c r="A3120" t="str">
        <f>T("2018")</f>
        <v>2018</v>
      </c>
      <c r="B3120" t="str">
        <f>T("Entidad sin personalidad jurídica (art. 35.4 LGT) ")</f>
        <v xml:space="preserve">Entidad sin personalidad jurídica (art. 35.4 LGT) </v>
      </c>
      <c r="C3120" t="str">
        <f>T("CHAMARTIN           ")</f>
        <v xml:space="preserve">CHAMARTIN           </v>
      </c>
      <c r="D3120" t="str">
        <f>T("HISPANOAMERICA      ")</f>
        <v xml:space="preserve">HISPANOAMERICA      </v>
      </c>
      <c r="E3120" t="str">
        <f>T("CA ")</f>
        <v xml:space="preserve">CA </v>
      </c>
      <c r="F3120" t="str">
        <f>T("CAMIONES       ")</f>
        <v xml:space="preserve">CAMIONES       </v>
      </c>
      <c r="G3120" t="str">
        <f>T("De 1.000 a 2.999 KG DE CARGA ÚTIL                 ")</f>
        <v xml:space="preserve">De 1.000 a 2.999 KG DE CARGA ÚTIL                 </v>
      </c>
      <c r="H3120" t="str">
        <f>T("DIESEL                                            ")</f>
        <v xml:space="preserve">DIESEL                                            </v>
      </c>
      <c r="I3120">
        <v>4</v>
      </c>
    </row>
    <row r="3121" spans="1:9">
      <c r="A3121" t="str">
        <f>T("2018")</f>
        <v>2018</v>
      </c>
      <c r="B3121" t="str">
        <f>T("Entidad sin personalidad jurídica (art. 35.4 LGT) ")</f>
        <v xml:space="preserve">Entidad sin personalidad jurídica (art. 35.4 LGT) </v>
      </c>
      <c r="C3121" t="str">
        <f>T("CHAMARTIN           ")</f>
        <v xml:space="preserve">CHAMARTIN           </v>
      </c>
      <c r="D3121" t="str">
        <f>T("NUEVA ESPAÑA        ")</f>
        <v xml:space="preserve">NUEVA ESPAÑA        </v>
      </c>
      <c r="E3121" t="str">
        <f>T("CA ")</f>
        <v xml:space="preserve">CA </v>
      </c>
      <c r="F3121" t="str">
        <f>T("CAMIONES       ")</f>
        <v xml:space="preserve">CAMIONES       </v>
      </c>
      <c r="G3121" t="str">
        <f>T("De menos de 1.000 KG DE CARGA ÚTIL                ")</f>
        <v xml:space="preserve">De menos de 1.000 KG DE CARGA ÚTIL                </v>
      </c>
      <c r="H3121" t="str">
        <f>T("DIESEL                                            ")</f>
        <v xml:space="preserve">DIESEL                                            </v>
      </c>
      <c r="I3121">
        <v>4</v>
      </c>
    </row>
    <row r="3122" spans="1:9">
      <c r="A3122" t="str">
        <f>T("2018")</f>
        <v>2018</v>
      </c>
      <c r="B3122" t="str">
        <f>T("Entidad sin personalidad jurídica (art. 35.4 LGT) ")</f>
        <v xml:space="preserve">Entidad sin personalidad jurídica (art. 35.4 LGT) </v>
      </c>
      <c r="C3122" t="str">
        <f>T("CHAMARTIN           ")</f>
        <v xml:space="preserve">CHAMARTIN           </v>
      </c>
      <c r="D3122" t="str">
        <f>T("NUEVA ESPAÑA        ")</f>
        <v xml:space="preserve">NUEVA ESPAÑA        </v>
      </c>
      <c r="E3122" t="str">
        <f>T("CA ")</f>
        <v xml:space="preserve">CA </v>
      </c>
      <c r="F3122" t="str">
        <f>T("CAMIONES       ")</f>
        <v xml:space="preserve">CAMIONES       </v>
      </c>
      <c r="G3122" t="str">
        <f>T("De 1.000 a 2.999 KG DE CARGA ÚTIL                 ")</f>
        <v xml:space="preserve">De 1.000 a 2.999 KG DE CARGA ÚTIL                 </v>
      </c>
      <c r="H3122" t="str">
        <f>T("DIESEL                                            ")</f>
        <v xml:space="preserve">DIESEL                                            </v>
      </c>
      <c r="I3122">
        <v>3</v>
      </c>
    </row>
    <row r="3123" spans="1:9">
      <c r="A3123" t="str">
        <f>T("2018")</f>
        <v>2018</v>
      </c>
      <c r="B3123" t="str">
        <f>T("Entidad sin personalidad jurídica (art. 35.4 LGT) ")</f>
        <v xml:space="preserve">Entidad sin personalidad jurídica (art. 35.4 LGT) </v>
      </c>
      <c r="C3123" t="str">
        <f>T("CHAMARTIN           ")</f>
        <v xml:space="preserve">CHAMARTIN           </v>
      </c>
      <c r="D3123" t="str">
        <f>T("NUEVA ESPAÑA        ")</f>
        <v xml:space="preserve">NUEVA ESPAÑA        </v>
      </c>
      <c r="E3123" t="str">
        <f>T("CA ")</f>
        <v xml:space="preserve">CA </v>
      </c>
      <c r="F3123" t="str">
        <f>T("CAMIONES       ")</f>
        <v xml:space="preserve">CAMIONES       </v>
      </c>
      <c r="G3123" t="str">
        <f>T("De 3.000 a 9.999 KG DE CARGA ÚTIL                 ")</f>
        <v xml:space="preserve">De 3.000 a 9.999 KG DE CARGA ÚTIL                 </v>
      </c>
      <c r="H3123" t="str">
        <f>T("DIESEL                                            ")</f>
        <v xml:space="preserve">DIESEL                                            </v>
      </c>
      <c r="I3123">
        <v>1</v>
      </c>
    </row>
    <row r="3124" spans="1:9">
      <c r="A3124" t="str">
        <f>T("2018")</f>
        <v>2018</v>
      </c>
      <c r="B3124" t="str">
        <f>T("Entidad sin personalidad jurídica (art. 35.4 LGT) ")</f>
        <v xml:space="preserve">Entidad sin personalidad jurídica (art. 35.4 LGT) </v>
      </c>
      <c r="C3124" t="str">
        <f>T("CHAMARTIN           ")</f>
        <v xml:space="preserve">CHAMARTIN           </v>
      </c>
      <c r="D3124" t="str">
        <f>T("CASTILLA            ")</f>
        <v xml:space="preserve">CASTILLA            </v>
      </c>
      <c r="E3124" t="str">
        <f>T("CA ")</f>
        <v xml:space="preserve">CA </v>
      </c>
      <c r="F3124" t="str">
        <f>T("CAMIONES       ")</f>
        <v xml:space="preserve">CAMIONES       </v>
      </c>
      <c r="G3124" t="str">
        <f>T("De menos de 1.000 KG DE CARGA ÚTIL                ")</f>
        <v xml:space="preserve">De menos de 1.000 KG DE CARGA ÚTIL                </v>
      </c>
      <c r="H3124" t="str">
        <f>T("DIESEL                                            ")</f>
        <v xml:space="preserve">DIESEL                                            </v>
      </c>
      <c r="I3124">
        <v>1</v>
      </c>
    </row>
    <row r="3125" spans="1:9">
      <c r="A3125" t="str">
        <f>T("2018")</f>
        <v>2018</v>
      </c>
      <c r="B3125" t="str">
        <f>T("Entidad sin personalidad jurídica (art. 35.4 LGT) ")</f>
        <v xml:space="preserve">Entidad sin personalidad jurídica (art. 35.4 LGT) </v>
      </c>
      <c r="C3125" t="str">
        <f>T("CHAMARTIN           ")</f>
        <v xml:space="preserve">CHAMARTIN           </v>
      </c>
      <c r="D3125" t="str">
        <f>T("CASTILLA            ")</f>
        <v xml:space="preserve">CASTILLA            </v>
      </c>
      <c r="E3125" t="str">
        <f>T("CA ")</f>
        <v xml:space="preserve">CA </v>
      </c>
      <c r="F3125" t="str">
        <f>T("CAMIONES       ")</f>
        <v xml:space="preserve">CAMIONES       </v>
      </c>
      <c r="G3125" t="str">
        <f>T("De 1.000 a 2.999 KG DE CARGA ÚTIL                 ")</f>
        <v xml:space="preserve">De 1.000 a 2.999 KG DE CARGA ÚTIL                 </v>
      </c>
      <c r="H3125" t="str">
        <f>T("DIESEL                                            ")</f>
        <v xml:space="preserve">DIESEL                                            </v>
      </c>
      <c r="I3125">
        <v>1</v>
      </c>
    </row>
    <row r="3126" spans="1:9">
      <c r="A3126" t="str">
        <f>T("2018")</f>
        <v>2018</v>
      </c>
      <c r="B3126" t="str">
        <f>T("FISICO                                            ")</f>
        <v xml:space="preserve">FISICO                                            </v>
      </c>
      <c r="C3126" t="str">
        <f>T("CHAMARTIN           ")</f>
        <v xml:space="preserve">CHAMARTIN           </v>
      </c>
      <c r="D3126" t="str">
        <f>T("SIN BARRIO          ")</f>
        <v xml:space="preserve">SIN BARRIO          </v>
      </c>
      <c r="E3126" t="str">
        <f>T("CA ")</f>
        <v xml:space="preserve">CA </v>
      </c>
      <c r="F3126" t="str">
        <f>T("CAMIONES       ")</f>
        <v xml:space="preserve">CAMIONES       </v>
      </c>
      <c r="G3126" t="str">
        <f>T("De menos de 1.000 KG DE CARGA ÚTIL                ")</f>
        <v xml:space="preserve">De menos de 1.000 KG DE CARGA ÚTIL                </v>
      </c>
      <c r="H3126" t="str">
        <f>T("DIESEL                                            ")</f>
        <v xml:space="preserve">DIESEL                                            </v>
      </c>
      <c r="I3126">
        <v>3</v>
      </c>
    </row>
    <row r="3127" spans="1:9">
      <c r="A3127" t="str">
        <f>T("2018")</f>
        <v>2018</v>
      </c>
      <c r="B3127" t="str">
        <f>T("FISICO                                            ")</f>
        <v xml:space="preserve">FISICO                                            </v>
      </c>
      <c r="C3127" t="str">
        <f>T("CHAMARTIN           ")</f>
        <v xml:space="preserve">CHAMARTIN           </v>
      </c>
      <c r="D3127" t="str">
        <f>T("SIN BARRIO          ")</f>
        <v xml:space="preserve">SIN BARRIO          </v>
      </c>
      <c r="E3127" t="str">
        <f>T("CA ")</f>
        <v xml:space="preserve">CA </v>
      </c>
      <c r="F3127" t="str">
        <f>T("CAMIONES       ")</f>
        <v xml:space="preserve">CAMIONES       </v>
      </c>
      <c r="G3127" t="str">
        <f>T("De 1.000 a 2.999 KG DE CARGA ÚTIL                 ")</f>
        <v xml:space="preserve">De 1.000 a 2.999 KG DE CARGA ÚTIL                 </v>
      </c>
      <c r="H3127" t="str">
        <f>T("DIESEL                                            ")</f>
        <v xml:space="preserve">DIESEL                                            </v>
      </c>
      <c r="I3127">
        <v>3</v>
      </c>
    </row>
    <row r="3128" spans="1:9">
      <c r="A3128" t="str">
        <f>T("2018")</f>
        <v>2018</v>
      </c>
      <c r="B3128" t="str">
        <f>T("FISICO                                            ")</f>
        <v xml:space="preserve">FISICO                                            </v>
      </c>
      <c r="C3128" t="str">
        <f>T("CHAMARTIN           ")</f>
        <v xml:space="preserve">CHAMARTIN           </v>
      </c>
      <c r="D3128" t="str">
        <f>T("EL VISO             ")</f>
        <v xml:space="preserve">EL VISO             </v>
      </c>
      <c r="E3128" t="str">
        <f>T("CA ")</f>
        <v xml:space="preserve">CA </v>
      </c>
      <c r="F3128" t="str">
        <f>T("CAMIONES       ")</f>
        <v xml:space="preserve">CAMIONES       </v>
      </c>
      <c r="G3128" t="str">
        <f>T("De menos de 1.000 KG DE CARGA ÚTIL                ")</f>
        <v xml:space="preserve">De menos de 1.000 KG DE CARGA ÚTIL                </v>
      </c>
      <c r="H3128" t="str">
        <f>T("DIESEL                                            ")</f>
        <v xml:space="preserve">DIESEL                                            </v>
      </c>
      <c r="I3128">
        <v>169</v>
      </c>
    </row>
    <row r="3129" spans="1:9">
      <c r="A3129" t="str">
        <f>T("2018")</f>
        <v>2018</v>
      </c>
      <c r="B3129" t="str">
        <f>T("FISICO                                            ")</f>
        <v xml:space="preserve">FISICO                                            </v>
      </c>
      <c r="C3129" t="str">
        <f>T("CHAMARTIN           ")</f>
        <v xml:space="preserve">CHAMARTIN           </v>
      </c>
      <c r="D3129" t="str">
        <f>T("EL VISO             ")</f>
        <v xml:space="preserve">EL VISO             </v>
      </c>
      <c r="E3129" t="str">
        <f>T("CA ")</f>
        <v xml:space="preserve">CA </v>
      </c>
      <c r="F3129" t="str">
        <f>T("CAMIONES       ")</f>
        <v xml:space="preserve">CAMIONES       </v>
      </c>
      <c r="G3129" t="str">
        <f>T("De 1.000 a 2.999 KG DE CARGA ÚTIL                 ")</f>
        <v xml:space="preserve">De 1.000 a 2.999 KG DE CARGA ÚTIL                 </v>
      </c>
      <c r="H3129" t="str">
        <f>T("DIESEL                                            ")</f>
        <v xml:space="preserve">DIESEL                                            </v>
      </c>
      <c r="I3129">
        <v>50</v>
      </c>
    </row>
    <row r="3130" spans="1:9">
      <c r="A3130" t="str">
        <f>T("2018")</f>
        <v>2018</v>
      </c>
      <c r="B3130" t="str">
        <f>T("FISICO                                            ")</f>
        <v xml:space="preserve">FISICO                                            </v>
      </c>
      <c r="C3130" t="str">
        <f>T("CHAMARTIN           ")</f>
        <v xml:space="preserve">CHAMARTIN           </v>
      </c>
      <c r="D3130" t="str">
        <f>T("PROSPERIDAD         ")</f>
        <v xml:space="preserve">PROSPERIDAD         </v>
      </c>
      <c r="E3130" t="str">
        <f>T("CA ")</f>
        <v xml:space="preserve">CA </v>
      </c>
      <c r="F3130" t="str">
        <f>T("CAMIONES       ")</f>
        <v xml:space="preserve">CAMIONES       </v>
      </c>
      <c r="G3130" t="str">
        <f>T("De menos de 1.000 KG DE CARGA ÚTIL                ")</f>
        <v xml:space="preserve">De menos de 1.000 KG DE CARGA ÚTIL                </v>
      </c>
      <c r="H3130" t="str">
        <f>T("DIESEL                                            ")</f>
        <v xml:space="preserve">DIESEL                                            </v>
      </c>
      <c r="I3130">
        <v>283</v>
      </c>
    </row>
    <row r="3131" spans="1:9">
      <c r="A3131" t="str">
        <f>T("2018")</f>
        <v>2018</v>
      </c>
      <c r="B3131" t="str">
        <f>T("FISICO                                            ")</f>
        <v xml:space="preserve">FISICO                                            </v>
      </c>
      <c r="C3131" t="str">
        <f>T("CHAMARTIN           ")</f>
        <v xml:space="preserve">CHAMARTIN           </v>
      </c>
      <c r="D3131" t="str">
        <f>T("PROSPERIDAD         ")</f>
        <v xml:space="preserve">PROSPERIDAD         </v>
      </c>
      <c r="E3131" t="str">
        <f>T("CA ")</f>
        <v xml:space="preserve">CA </v>
      </c>
      <c r="F3131" t="str">
        <f>T("CAMIONES       ")</f>
        <v xml:space="preserve">CAMIONES       </v>
      </c>
      <c r="G3131" t="str">
        <f>T("De 1.000 a 2.999 KG DE CARGA ÚTIL                 ")</f>
        <v xml:space="preserve">De 1.000 a 2.999 KG DE CARGA ÚTIL                 </v>
      </c>
      <c r="H3131" t="str">
        <f>T("DIESEL                                            ")</f>
        <v xml:space="preserve">DIESEL                                            </v>
      </c>
      <c r="I3131">
        <v>75</v>
      </c>
    </row>
    <row r="3132" spans="1:9">
      <c r="A3132" t="str">
        <f>T("2018")</f>
        <v>2018</v>
      </c>
      <c r="B3132" t="str">
        <f>T("FISICO                                            ")</f>
        <v xml:space="preserve">FISICO                                            </v>
      </c>
      <c r="C3132" t="str">
        <f>T("CHAMARTIN           ")</f>
        <v xml:space="preserve">CHAMARTIN           </v>
      </c>
      <c r="D3132" t="str">
        <f>T("PROSPERIDAD         ")</f>
        <v xml:space="preserve">PROSPERIDAD         </v>
      </c>
      <c r="E3132" t="str">
        <f>T("CA ")</f>
        <v xml:space="preserve">CA </v>
      </c>
      <c r="F3132" t="str">
        <f>T("CAMIONES       ")</f>
        <v xml:space="preserve">CAMIONES       </v>
      </c>
      <c r="G3132" t="str">
        <f>T("De 3.000 a 9.999 KG DE CARGA ÚTIL                 ")</f>
        <v xml:space="preserve">De 3.000 a 9.999 KG DE CARGA ÚTIL                 </v>
      </c>
      <c r="H3132" t="str">
        <f>T("DIESEL                                            ")</f>
        <v xml:space="preserve">DIESEL                                            </v>
      </c>
      <c r="I3132">
        <v>2</v>
      </c>
    </row>
    <row r="3133" spans="1:9">
      <c r="A3133" t="str">
        <f>T("2018")</f>
        <v>2018</v>
      </c>
      <c r="B3133" t="str">
        <f>T("FISICO                                            ")</f>
        <v xml:space="preserve">FISICO                                            </v>
      </c>
      <c r="C3133" t="str">
        <f>T("CHAMARTIN           ")</f>
        <v xml:space="preserve">CHAMARTIN           </v>
      </c>
      <c r="D3133" t="str">
        <f>T("PROSPERIDAD         ")</f>
        <v xml:space="preserve">PROSPERIDAD         </v>
      </c>
      <c r="E3133" t="str">
        <f>T("CA ")</f>
        <v xml:space="preserve">CA </v>
      </c>
      <c r="F3133" t="str">
        <f>T("CAMIONES       ")</f>
        <v xml:space="preserve">CAMIONES       </v>
      </c>
      <c r="G3133" t="str">
        <f>T("De 10.000 KG DE CARGA ÚTIL en adelante            ")</f>
        <v xml:space="preserve">De 10.000 KG DE CARGA ÚTIL en adelante            </v>
      </c>
      <c r="H3133" t="str">
        <f>T("DIESEL                                            ")</f>
        <v xml:space="preserve">DIESEL                                            </v>
      </c>
      <c r="I3133">
        <v>2</v>
      </c>
    </row>
    <row r="3134" spans="1:9">
      <c r="A3134" t="str">
        <f>T("2018")</f>
        <v>2018</v>
      </c>
      <c r="B3134" t="str">
        <f>T("FISICO                                            ")</f>
        <v xml:space="preserve">FISICO                                            </v>
      </c>
      <c r="C3134" t="str">
        <f>T("CHAMARTIN           ")</f>
        <v xml:space="preserve">CHAMARTIN           </v>
      </c>
      <c r="D3134" t="str">
        <f>T("CIUDAD JARDIN       ")</f>
        <v xml:space="preserve">CIUDAD JARDIN       </v>
      </c>
      <c r="E3134" t="str">
        <f>T("CA ")</f>
        <v xml:space="preserve">CA </v>
      </c>
      <c r="F3134" t="str">
        <f>T("CAMIONES       ")</f>
        <v xml:space="preserve">CAMIONES       </v>
      </c>
      <c r="G3134" t="str">
        <f>T("De menos de 1.000 KG DE CARGA ÚTIL                ")</f>
        <v xml:space="preserve">De menos de 1.000 KG DE CARGA ÚTIL                </v>
      </c>
      <c r="H3134" t="str">
        <f>T("DIESEL                                            ")</f>
        <v xml:space="preserve">DIESEL                                            </v>
      </c>
      <c r="I3134">
        <v>150</v>
      </c>
    </row>
    <row r="3135" spans="1:9">
      <c r="A3135" t="str">
        <f>T("2018")</f>
        <v>2018</v>
      </c>
      <c r="B3135" t="str">
        <f>T("FISICO                                            ")</f>
        <v xml:space="preserve">FISICO                                            </v>
      </c>
      <c r="C3135" t="str">
        <f>T("CHAMARTIN           ")</f>
        <v xml:space="preserve">CHAMARTIN           </v>
      </c>
      <c r="D3135" t="str">
        <f>T("CIUDAD JARDIN       ")</f>
        <v xml:space="preserve">CIUDAD JARDIN       </v>
      </c>
      <c r="E3135" t="str">
        <f>T("CA ")</f>
        <v xml:space="preserve">CA </v>
      </c>
      <c r="F3135" t="str">
        <f>T("CAMIONES       ")</f>
        <v xml:space="preserve">CAMIONES       </v>
      </c>
      <c r="G3135" t="str">
        <f>T("De 1.000 a 2.999 KG DE CARGA ÚTIL                 ")</f>
        <v xml:space="preserve">De 1.000 a 2.999 KG DE CARGA ÚTIL                 </v>
      </c>
      <c r="H3135" t="str">
        <f>T("DIESEL                                            ")</f>
        <v xml:space="preserve">DIESEL                                            </v>
      </c>
      <c r="I3135">
        <v>57</v>
      </c>
    </row>
    <row r="3136" spans="1:9">
      <c r="A3136" t="str">
        <f>T("2018")</f>
        <v>2018</v>
      </c>
      <c r="B3136" t="str">
        <f>T("FISICO                                            ")</f>
        <v xml:space="preserve">FISICO                                            </v>
      </c>
      <c r="C3136" t="str">
        <f>T("CHAMARTIN           ")</f>
        <v xml:space="preserve">CHAMARTIN           </v>
      </c>
      <c r="D3136" t="str">
        <f>T("CIUDAD JARDIN       ")</f>
        <v xml:space="preserve">CIUDAD JARDIN       </v>
      </c>
      <c r="E3136" t="str">
        <f>T("CA ")</f>
        <v xml:space="preserve">CA </v>
      </c>
      <c r="F3136" t="str">
        <f>T("CAMIONES       ")</f>
        <v xml:space="preserve">CAMIONES       </v>
      </c>
      <c r="G3136" t="str">
        <f>T("De 3.000 a 9.999 KG DE CARGA ÚTIL                 ")</f>
        <v xml:space="preserve">De 3.000 a 9.999 KG DE CARGA ÚTIL                 </v>
      </c>
      <c r="H3136" t="str">
        <f>T("DIESEL                                            ")</f>
        <v xml:space="preserve">DIESEL                                            </v>
      </c>
      <c r="I3136">
        <v>4</v>
      </c>
    </row>
    <row r="3137" spans="1:9">
      <c r="A3137" t="str">
        <f>T("2018")</f>
        <v>2018</v>
      </c>
      <c r="B3137" t="str">
        <f>T("FISICO                                            ")</f>
        <v xml:space="preserve">FISICO                                            </v>
      </c>
      <c r="C3137" t="str">
        <f>T("CHAMARTIN           ")</f>
        <v xml:space="preserve">CHAMARTIN           </v>
      </c>
      <c r="D3137" t="str">
        <f>T("HISPANOAMERICA      ")</f>
        <v xml:space="preserve">HISPANOAMERICA      </v>
      </c>
      <c r="E3137" t="str">
        <f>T("CA ")</f>
        <v xml:space="preserve">CA </v>
      </c>
      <c r="F3137" t="str">
        <f>T("CAMIONES       ")</f>
        <v xml:space="preserve">CAMIONES       </v>
      </c>
      <c r="G3137" t="str">
        <f>T("De menos de 1.000 KG DE CARGA ÚTIL                ")</f>
        <v xml:space="preserve">De menos de 1.000 KG DE CARGA ÚTIL                </v>
      </c>
      <c r="H3137" t="str">
        <f>T("DIESEL                                            ")</f>
        <v xml:space="preserve">DIESEL                                            </v>
      </c>
      <c r="I3137">
        <v>237</v>
      </c>
    </row>
    <row r="3138" spans="1:9">
      <c r="A3138" t="str">
        <f>T("2018")</f>
        <v>2018</v>
      </c>
      <c r="B3138" t="str">
        <f>T("FISICO                                            ")</f>
        <v xml:space="preserve">FISICO                                            </v>
      </c>
      <c r="C3138" t="str">
        <f>T("CHAMARTIN           ")</f>
        <v xml:space="preserve">CHAMARTIN           </v>
      </c>
      <c r="D3138" t="str">
        <f>T("HISPANOAMERICA      ")</f>
        <v xml:space="preserve">HISPANOAMERICA      </v>
      </c>
      <c r="E3138" t="str">
        <f>T("CA ")</f>
        <v xml:space="preserve">CA </v>
      </c>
      <c r="F3138" t="str">
        <f>T("CAMIONES       ")</f>
        <v xml:space="preserve">CAMIONES       </v>
      </c>
      <c r="G3138" t="str">
        <f>T("De 1.000 a 2.999 KG DE CARGA ÚTIL                 ")</f>
        <v xml:space="preserve">De 1.000 a 2.999 KG DE CARGA ÚTIL                 </v>
      </c>
      <c r="H3138" t="str">
        <f>T("DIESEL                                            ")</f>
        <v xml:space="preserve">DIESEL                                            </v>
      </c>
      <c r="I3138">
        <v>54</v>
      </c>
    </row>
    <row r="3139" spans="1:9">
      <c r="A3139" t="str">
        <f>T("2018")</f>
        <v>2018</v>
      </c>
      <c r="B3139" t="str">
        <f>T("FISICO                                            ")</f>
        <v xml:space="preserve">FISICO                                            </v>
      </c>
      <c r="C3139" t="str">
        <f>T("CHAMARTIN           ")</f>
        <v xml:space="preserve">CHAMARTIN           </v>
      </c>
      <c r="D3139" t="str">
        <f>T("HISPANOAMERICA      ")</f>
        <v xml:space="preserve">HISPANOAMERICA      </v>
      </c>
      <c r="E3139" t="str">
        <f>T("CA ")</f>
        <v xml:space="preserve">CA </v>
      </c>
      <c r="F3139" t="str">
        <f>T("CAMIONES       ")</f>
        <v xml:space="preserve">CAMIONES       </v>
      </c>
      <c r="G3139" t="str">
        <f>T("De 3.000 a 9.999 KG DE CARGA ÚTIL                 ")</f>
        <v xml:space="preserve">De 3.000 a 9.999 KG DE CARGA ÚTIL                 </v>
      </c>
      <c r="H3139" t="str">
        <f>T("DIESEL                                            ")</f>
        <v xml:space="preserve">DIESEL                                            </v>
      </c>
      <c r="I3139">
        <v>7</v>
      </c>
    </row>
    <row r="3140" spans="1:9">
      <c r="A3140" t="str">
        <f>T("2018")</f>
        <v>2018</v>
      </c>
      <c r="B3140" t="str">
        <f>T("FISICO                                            ")</f>
        <v xml:space="preserve">FISICO                                            </v>
      </c>
      <c r="C3140" t="str">
        <f>T("CHAMARTIN           ")</f>
        <v xml:space="preserve">CHAMARTIN           </v>
      </c>
      <c r="D3140" t="str">
        <f>T("NUEVA ESPAÑA        ")</f>
        <v xml:space="preserve">NUEVA ESPAÑA        </v>
      </c>
      <c r="E3140" t="str">
        <f>T("CA ")</f>
        <v xml:space="preserve">CA </v>
      </c>
      <c r="F3140" t="str">
        <f>T("CAMIONES       ")</f>
        <v xml:space="preserve">CAMIONES       </v>
      </c>
      <c r="G3140" t="str">
        <f>T("De menos de 1.000 KG DE CARGA ÚTIL                ")</f>
        <v xml:space="preserve">De menos de 1.000 KG DE CARGA ÚTIL                </v>
      </c>
      <c r="H3140" t="str">
        <f>T("DIESEL                                            ")</f>
        <v xml:space="preserve">DIESEL                                            </v>
      </c>
      <c r="I3140">
        <v>190</v>
      </c>
    </row>
    <row r="3141" spans="1:9">
      <c r="A3141" t="str">
        <f>T("2018")</f>
        <v>2018</v>
      </c>
      <c r="B3141" t="str">
        <f>T("FISICO                                            ")</f>
        <v xml:space="preserve">FISICO                                            </v>
      </c>
      <c r="C3141" t="str">
        <f>T("CHAMARTIN           ")</f>
        <v xml:space="preserve">CHAMARTIN           </v>
      </c>
      <c r="D3141" t="str">
        <f>T("NUEVA ESPAÑA        ")</f>
        <v xml:space="preserve">NUEVA ESPAÑA        </v>
      </c>
      <c r="E3141" t="str">
        <f>T("CA ")</f>
        <v xml:space="preserve">CA </v>
      </c>
      <c r="F3141" t="str">
        <f>T("CAMIONES       ")</f>
        <v xml:space="preserve">CAMIONES       </v>
      </c>
      <c r="G3141" t="str">
        <f>T("De 1.000 a 2.999 KG DE CARGA ÚTIL                 ")</f>
        <v xml:space="preserve">De 1.000 a 2.999 KG DE CARGA ÚTIL                 </v>
      </c>
      <c r="H3141" t="str">
        <f>T("DIESEL                                            ")</f>
        <v xml:space="preserve">DIESEL                                            </v>
      </c>
      <c r="I3141">
        <v>46</v>
      </c>
    </row>
    <row r="3142" spans="1:9">
      <c r="A3142" t="str">
        <f>T("2018")</f>
        <v>2018</v>
      </c>
      <c r="B3142" t="str">
        <f>T("FISICO                                            ")</f>
        <v xml:space="preserve">FISICO                                            </v>
      </c>
      <c r="C3142" t="str">
        <f>T("CHAMARTIN           ")</f>
        <v xml:space="preserve">CHAMARTIN           </v>
      </c>
      <c r="D3142" t="str">
        <f>T("NUEVA ESPAÑA        ")</f>
        <v xml:space="preserve">NUEVA ESPAÑA        </v>
      </c>
      <c r="E3142" t="str">
        <f>T("CA ")</f>
        <v xml:space="preserve">CA </v>
      </c>
      <c r="F3142" t="str">
        <f>T("CAMIONES       ")</f>
        <v xml:space="preserve">CAMIONES       </v>
      </c>
      <c r="G3142" t="str">
        <f>T("De 3.000 a 9.999 KG DE CARGA ÚTIL                 ")</f>
        <v xml:space="preserve">De 3.000 a 9.999 KG DE CARGA ÚTIL                 </v>
      </c>
      <c r="H3142" t="str">
        <f>T("DIESEL                                            ")</f>
        <v xml:space="preserve">DIESEL                                            </v>
      </c>
      <c r="I3142">
        <v>3</v>
      </c>
    </row>
    <row r="3143" spans="1:9">
      <c r="A3143" t="str">
        <f>T("2018")</f>
        <v>2018</v>
      </c>
      <c r="B3143" t="str">
        <f>T("FISICO                                            ")</f>
        <v xml:space="preserve">FISICO                                            </v>
      </c>
      <c r="C3143" t="str">
        <f>T("CHAMARTIN           ")</f>
        <v xml:space="preserve">CHAMARTIN           </v>
      </c>
      <c r="D3143" t="str">
        <f>T("CASTILLA            ")</f>
        <v xml:space="preserve">CASTILLA            </v>
      </c>
      <c r="E3143" t="str">
        <f>T("CA ")</f>
        <v xml:space="preserve">CA </v>
      </c>
      <c r="F3143" t="str">
        <f>T("CAMIONES       ")</f>
        <v xml:space="preserve">CAMIONES       </v>
      </c>
      <c r="G3143" t="str">
        <f>T("De menos de 1.000 KG DE CARGA ÚTIL                ")</f>
        <v xml:space="preserve">De menos de 1.000 KG DE CARGA ÚTIL                </v>
      </c>
      <c r="H3143" t="str">
        <f>T("DIESEL                                            ")</f>
        <v xml:space="preserve">DIESEL                                            </v>
      </c>
      <c r="I3143">
        <v>129</v>
      </c>
    </row>
    <row r="3144" spans="1:9">
      <c r="A3144" t="str">
        <f>T("2018")</f>
        <v>2018</v>
      </c>
      <c r="B3144" t="str">
        <f>T("FISICO                                            ")</f>
        <v xml:space="preserve">FISICO                                            </v>
      </c>
      <c r="C3144" t="str">
        <f>T("CHAMARTIN           ")</f>
        <v xml:space="preserve">CHAMARTIN           </v>
      </c>
      <c r="D3144" t="str">
        <f>T("CASTILLA            ")</f>
        <v xml:space="preserve">CASTILLA            </v>
      </c>
      <c r="E3144" t="str">
        <f>T("CA ")</f>
        <v xml:space="preserve">CA </v>
      </c>
      <c r="F3144" t="str">
        <f>T("CAMIONES       ")</f>
        <v xml:space="preserve">CAMIONES       </v>
      </c>
      <c r="G3144" t="str">
        <f>T("De 1.000 a 2.999 KG DE CARGA ÚTIL                 ")</f>
        <v xml:space="preserve">De 1.000 a 2.999 KG DE CARGA ÚTIL                 </v>
      </c>
      <c r="H3144" t="str">
        <f>T("DIESEL                                            ")</f>
        <v xml:space="preserve">DIESEL                                            </v>
      </c>
      <c r="I3144">
        <v>31</v>
      </c>
    </row>
    <row r="3145" spans="1:9">
      <c r="A3145" t="str">
        <f>T("2018")</f>
        <v>2018</v>
      </c>
      <c r="B3145" t="str">
        <f>T("FISICO                                            ")</f>
        <v xml:space="preserve">FISICO                                            </v>
      </c>
      <c r="C3145" t="str">
        <f>T("CHAMARTIN           ")</f>
        <v xml:space="preserve">CHAMARTIN           </v>
      </c>
      <c r="D3145" t="str">
        <f>T("CASTILLA            ")</f>
        <v xml:space="preserve">CASTILLA            </v>
      </c>
      <c r="E3145" t="str">
        <f>T("CA ")</f>
        <v xml:space="preserve">CA </v>
      </c>
      <c r="F3145" t="str">
        <f>T("CAMIONES       ")</f>
        <v xml:space="preserve">CAMIONES       </v>
      </c>
      <c r="G3145" t="str">
        <f>T("De 3.000 a 9.999 KG DE CARGA ÚTIL                 ")</f>
        <v xml:space="preserve">De 3.000 a 9.999 KG DE CARGA ÚTIL                 </v>
      </c>
      <c r="H3145" t="str">
        <f>T("DIESEL                                            ")</f>
        <v xml:space="preserve">DIESEL                                            </v>
      </c>
      <c r="I3145">
        <v>1</v>
      </c>
    </row>
    <row r="3146" spans="1:9">
      <c r="A3146" t="str">
        <f>T("2018")</f>
        <v>2018</v>
      </c>
      <c r="B3146" t="str">
        <f>T("JURIDICO                                          ")</f>
        <v xml:space="preserve">JURIDICO                                          </v>
      </c>
      <c r="C3146" t="str">
        <f>T("CHAMARTIN           ")</f>
        <v xml:space="preserve">CHAMARTIN           </v>
      </c>
      <c r="D3146" t="str">
        <f>T("SIN BARRIO          ")</f>
        <v xml:space="preserve">SIN BARRIO          </v>
      </c>
      <c r="E3146" t="str">
        <f>T("CA ")</f>
        <v xml:space="preserve">CA </v>
      </c>
      <c r="F3146" t="str">
        <f>T("CAMIONES       ")</f>
        <v xml:space="preserve">CAMIONES       </v>
      </c>
      <c r="G3146" t="str">
        <f>T("De menos de 1.000 KG DE CARGA ÚTIL                ")</f>
        <v xml:space="preserve">De menos de 1.000 KG DE CARGA ÚTIL                </v>
      </c>
      <c r="H3146" t="str">
        <f>T("DIESEL                                            ")</f>
        <v xml:space="preserve">DIESEL                                            </v>
      </c>
      <c r="I3146">
        <v>7</v>
      </c>
    </row>
    <row r="3147" spans="1:9">
      <c r="A3147" t="str">
        <f>T("2018")</f>
        <v>2018</v>
      </c>
      <c r="B3147" t="str">
        <f>T("JURIDICO                                          ")</f>
        <v xml:space="preserve">JURIDICO                                          </v>
      </c>
      <c r="C3147" t="str">
        <f>T("CHAMARTIN           ")</f>
        <v xml:space="preserve">CHAMARTIN           </v>
      </c>
      <c r="D3147" t="str">
        <f>T("SIN BARRIO          ")</f>
        <v xml:space="preserve">SIN BARRIO          </v>
      </c>
      <c r="E3147" t="str">
        <f>T("CA ")</f>
        <v xml:space="preserve">CA </v>
      </c>
      <c r="F3147" t="str">
        <f>T("CAMIONES       ")</f>
        <v xml:space="preserve">CAMIONES       </v>
      </c>
      <c r="G3147" t="str">
        <f>T("De 1.000 a 2.999 KG DE CARGA ÚTIL                 ")</f>
        <v xml:space="preserve">De 1.000 a 2.999 KG DE CARGA ÚTIL                 </v>
      </c>
      <c r="H3147" t="str">
        <f>T("DIESEL                                            ")</f>
        <v xml:space="preserve">DIESEL                                            </v>
      </c>
      <c r="I3147">
        <v>4</v>
      </c>
    </row>
    <row r="3148" spans="1:9">
      <c r="A3148" t="str">
        <f>T("2018")</f>
        <v>2018</v>
      </c>
      <c r="B3148" t="str">
        <f>T("JURIDICO                                          ")</f>
        <v xml:space="preserve">JURIDICO                                          </v>
      </c>
      <c r="C3148" t="str">
        <f>T("CHAMARTIN           ")</f>
        <v xml:space="preserve">CHAMARTIN           </v>
      </c>
      <c r="D3148" t="str">
        <f>T("SIN BARRIO          ")</f>
        <v xml:space="preserve">SIN BARRIO          </v>
      </c>
      <c r="E3148" t="str">
        <f>T("CA ")</f>
        <v xml:space="preserve">CA </v>
      </c>
      <c r="F3148" t="str">
        <f>T("CAMIONES       ")</f>
        <v xml:space="preserve">CAMIONES       </v>
      </c>
      <c r="G3148" t="str">
        <f>T("De 10.000 KG DE CARGA ÚTIL en adelante            ")</f>
        <v xml:space="preserve">De 10.000 KG DE CARGA ÚTIL en adelante            </v>
      </c>
      <c r="H3148" t="str">
        <f>T("DIESEL                                            ")</f>
        <v xml:space="preserve">DIESEL                                            </v>
      </c>
      <c r="I3148">
        <v>1</v>
      </c>
    </row>
    <row r="3149" spans="1:9">
      <c r="A3149" t="str">
        <f>T("2018")</f>
        <v>2018</v>
      </c>
      <c r="B3149" t="str">
        <f>T("JURIDICO                                          ")</f>
        <v xml:space="preserve">JURIDICO                                          </v>
      </c>
      <c r="C3149" t="str">
        <f>T("CHAMARTIN           ")</f>
        <v xml:space="preserve">CHAMARTIN           </v>
      </c>
      <c r="D3149" t="str">
        <f>T("EL VISO             ")</f>
        <v xml:space="preserve">EL VISO             </v>
      </c>
      <c r="E3149" t="str">
        <f>T("CA ")</f>
        <v xml:space="preserve">CA </v>
      </c>
      <c r="F3149" t="str">
        <f>T("CAMIONES       ")</f>
        <v xml:space="preserve">CAMIONES       </v>
      </c>
      <c r="G3149" t="str">
        <f>T("De menos de 1.000 KG DE CARGA ÚTIL                ")</f>
        <v xml:space="preserve">De menos de 1.000 KG DE CARGA ÚTIL                </v>
      </c>
      <c r="H3149" t="str">
        <f>T("DIESEL                                            ")</f>
        <v xml:space="preserve">DIESEL                                            </v>
      </c>
      <c r="I3149">
        <v>665</v>
      </c>
    </row>
    <row r="3150" spans="1:9">
      <c r="A3150" t="str">
        <f>T("2018")</f>
        <v>2018</v>
      </c>
      <c r="B3150" t="str">
        <f>T("JURIDICO                                          ")</f>
        <v xml:space="preserve">JURIDICO                                          </v>
      </c>
      <c r="C3150" t="str">
        <f>T("CHAMARTIN           ")</f>
        <v xml:space="preserve">CHAMARTIN           </v>
      </c>
      <c r="D3150" t="str">
        <f>T("EL VISO             ")</f>
        <v xml:space="preserve">EL VISO             </v>
      </c>
      <c r="E3150" t="str">
        <f>T("CA ")</f>
        <v xml:space="preserve">CA </v>
      </c>
      <c r="F3150" t="str">
        <f>T("CAMIONES       ")</f>
        <v xml:space="preserve">CAMIONES       </v>
      </c>
      <c r="G3150" t="str">
        <f>T("De 1.000 a 2.999 KG DE CARGA ÚTIL                 ")</f>
        <v xml:space="preserve">De 1.000 a 2.999 KG DE CARGA ÚTIL                 </v>
      </c>
      <c r="H3150" t="str">
        <f>T("DIESEL                                            ")</f>
        <v xml:space="preserve">DIESEL                                            </v>
      </c>
      <c r="I3150">
        <v>307</v>
      </c>
    </row>
    <row r="3151" spans="1:9">
      <c r="A3151" t="str">
        <f>T("2018")</f>
        <v>2018</v>
      </c>
      <c r="B3151" t="str">
        <f>T("JURIDICO                                          ")</f>
        <v xml:space="preserve">JURIDICO                                          </v>
      </c>
      <c r="C3151" t="str">
        <f>T("CHAMARTIN           ")</f>
        <v xml:space="preserve">CHAMARTIN           </v>
      </c>
      <c r="D3151" t="str">
        <f>T("EL VISO             ")</f>
        <v xml:space="preserve">EL VISO             </v>
      </c>
      <c r="E3151" t="str">
        <f>T("CA ")</f>
        <v xml:space="preserve">CA </v>
      </c>
      <c r="F3151" t="str">
        <f>T("CAMIONES       ")</f>
        <v xml:space="preserve">CAMIONES       </v>
      </c>
      <c r="G3151" t="str">
        <f>T("De 3.000 a 9.999 KG DE CARGA ÚTIL                 ")</f>
        <v xml:space="preserve">De 3.000 a 9.999 KG DE CARGA ÚTIL                 </v>
      </c>
      <c r="H3151" t="str">
        <f>T("DIESEL                                            ")</f>
        <v xml:space="preserve">DIESEL                                            </v>
      </c>
      <c r="I3151">
        <v>83</v>
      </c>
    </row>
    <row r="3152" spans="1:9">
      <c r="A3152" t="str">
        <f>T("2018")</f>
        <v>2018</v>
      </c>
      <c r="B3152" t="str">
        <f>T("JURIDICO                                          ")</f>
        <v xml:space="preserve">JURIDICO                                          </v>
      </c>
      <c r="C3152" t="str">
        <f>T("CHAMARTIN           ")</f>
        <v xml:space="preserve">CHAMARTIN           </v>
      </c>
      <c r="D3152" t="str">
        <f>T("EL VISO             ")</f>
        <v xml:space="preserve">EL VISO             </v>
      </c>
      <c r="E3152" t="str">
        <f>T("CA ")</f>
        <v xml:space="preserve">CA </v>
      </c>
      <c r="F3152" t="str">
        <f>T("CAMIONES       ")</f>
        <v xml:space="preserve">CAMIONES       </v>
      </c>
      <c r="G3152" t="str">
        <f>T("De 10.000 KG DE CARGA ÚTIL en adelante            ")</f>
        <v xml:space="preserve">De 10.000 KG DE CARGA ÚTIL en adelante            </v>
      </c>
      <c r="H3152" t="str">
        <f>T("DIESEL                                            ")</f>
        <v xml:space="preserve">DIESEL                                            </v>
      </c>
      <c r="I3152">
        <v>48</v>
      </c>
    </row>
    <row r="3153" spans="1:9">
      <c r="A3153" t="str">
        <f>T("2018")</f>
        <v>2018</v>
      </c>
      <c r="B3153" t="str">
        <f>T("JURIDICO                                          ")</f>
        <v xml:space="preserve">JURIDICO                                          </v>
      </c>
      <c r="C3153" t="str">
        <f>T("CHAMARTIN           ")</f>
        <v xml:space="preserve">CHAMARTIN           </v>
      </c>
      <c r="D3153" t="str">
        <f>T("PROSPERIDAD         ")</f>
        <v xml:space="preserve">PROSPERIDAD         </v>
      </c>
      <c r="E3153" t="str">
        <f>T("CA ")</f>
        <v xml:space="preserve">CA </v>
      </c>
      <c r="F3153" t="str">
        <f>T("CAMIONES       ")</f>
        <v xml:space="preserve">CAMIONES       </v>
      </c>
      <c r="G3153" t="str">
        <f>T("De menos de 1.000 KG DE CARGA ÚTIL                ")</f>
        <v xml:space="preserve">De menos de 1.000 KG DE CARGA ÚTIL                </v>
      </c>
      <c r="H3153" t="str">
        <f>T("DIESEL                                            ")</f>
        <v xml:space="preserve">DIESEL                                            </v>
      </c>
      <c r="I3153">
        <v>277</v>
      </c>
    </row>
    <row r="3154" spans="1:9">
      <c r="A3154" t="str">
        <f>T("2018")</f>
        <v>2018</v>
      </c>
      <c r="B3154" t="str">
        <f>T("JURIDICO                                          ")</f>
        <v xml:space="preserve">JURIDICO                                          </v>
      </c>
      <c r="C3154" t="str">
        <f>T("CHAMARTIN           ")</f>
        <v xml:space="preserve">CHAMARTIN           </v>
      </c>
      <c r="D3154" t="str">
        <f>T("PROSPERIDAD         ")</f>
        <v xml:space="preserve">PROSPERIDAD         </v>
      </c>
      <c r="E3154" t="str">
        <f>T("CA ")</f>
        <v xml:space="preserve">CA </v>
      </c>
      <c r="F3154" t="str">
        <f>T("CAMIONES       ")</f>
        <v xml:space="preserve">CAMIONES       </v>
      </c>
      <c r="G3154" t="str">
        <f>T("De 1.000 a 2.999 KG DE CARGA ÚTIL                 ")</f>
        <v xml:space="preserve">De 1.000 a 2.999 KG DE CARGA ÚTIL                 </v>
      </c>
      <c r="H3154" t="str">
        <f>T("DIESEL                                            ")</f>
        <v xml:space="preserve">DIESEL                                            </v>
      </c>
      <c r="I3154">
        <v>126</v>
      </c>
    </row>
    <row r="3155" spans="1:9">
      <c r="A3155" t="str">
        <f>T("2018")</f>
        <v>2018</v>
      </c>
      <c r="B3155" t="str">
        <f>T("JURIDICO                                          ")</f>
        <v xml:space="preserve">JURIDICO                                          </v>
      </c>
      <c r="C3155" t="str">
        <f>T("CHAMARTIN           ")</f>
        <v xml:space="preserve">CHAMARTIN           </v>
      </c>
      <c r="D3155" t="str">
        <f>T("PROSPERIDAD         ")</f>
        <v xml:space="preserve">PROSPERIDAD         </v>
      </c>
      <c r="E3155" t="str">
        <f>T("CA ")</f>
        <v xml:space="preserve">CA </v>
      </c>
      <c r="F3155" t="str">
        <f>T("CAMIONES       ")</f>
        <v xml:space="preserve">CAMIONES       </v>
      </c>
      <c r="G3155" t="str">
        <f>T("De 3.000 a 9.999 KG DE CARGA ÚTIL                 ")</f>
        <v xml:space="preserve">De 3.000 a 9.999 KG DE CARGA ÚTIL                 </v>
      </c>
      <c r="H3155" t="str">
        <f>T("DIESEL                                            ")</f>
        <v xml:space="preserve">DIESEL                                            </v>
      </c>
      <c r="I3155">
        <v>23</v>
      </c>
    </row>
    <row r="3156" spans="1:9">
      <c r="A3156" t="str">
        <f>T("2018")</f>
        <v>2018</v>
      </c>
      <c r="B3156" t="str">
        <f>T("JURIDICO                                          ")</f>
        <v xml:space="preserve">JURIDICO                                          </v>
      </c>
      <c r="C3156" t="str">
        <f>T("CHAMARTIN           ")</f>
        <v xml:space="preserve">CHAMARTIN           </v>
      </c>
      <c r="D3156" t="str">
        <f>T("PROSPERIDAD         ")</f>
        <v xml:space="preserve">PROSPERIDAD         </v>
      </c>
      <c r="E3156" t="str">
        <f>T("CA ")</f>
        <v xml:space="preserve">CA </v>
      </c>
      <c r="F3156" t="str">
        <f>T("CAMIONES       ")</f>
        <v xml:space="preserve">CAMIONES       </v>
      </c>
      <c r="G3156" t="str">
        <f>T("De 10.000 KG DE CARGA ÚTIL en adelante            ")</f>
        <v xml:space="preserve">De 10.000 KG DE CARGA ÚTIL en adelante            </v>
      </c>
      <c r="H3156" t="str">
        <f>T("DIESEL                                            ")</f>
        <v xml:space="preserve">DIESEL                                            </v>
      </c>
      <c r="I3156">
        <v>20</v>
      </c>
    </row>
    <row r="3157" spans="1:9">
      <c r="A3157" t="str">
        <f>T("2018")</f>
        <v>2018</v>
      </c>
      <c r="B3157" t="str">
        <f>T("JURIDICO                                          ")</f>
        <v xml:space="preserve">JURIDICO                                          </v>
      </c>
      <c r="C3157" t="str">
        <f>T("CHAMARTIN           ")</f>
        <v xml:space="preserve">CHAMARTIN           </v>
      </c>
      <c r="D3157" t="str">
        <f>T("CIUDAD JARDIN       ")</f>
        <v xml:space="preserve">CIUDAD JARDIN       </v>
      </c>
      <c r="E3157" t="str">
        <f>T("CA ")</f>
        <v xml:space="preserve">CA </v>
      </c>
      <c r="F3157" t="str">
        <f>T("CAMIONES       ")</f>
        <v xml:space="preserve">CAMIONES       </v>
      </c>
      <c r="G3157" t="str">
        <f>T("De menos de 1.000 KG DE CARGA ÚTIL                ")</f>
        <v xml:space="preserve">De menos de 1.000 KG DE CARGA ÚTIL                </v>
      </c>
      <c r="H3157" t="str">
        <f>T("DIESEL                                            ")</f>
        <v xml:space="preserve">DIESEL                                            </v>
      </c>
      <c r="I3157">
        <v>249</v>
      </c>
    </row>
    <row r="3158" spans="1:9">
      <c r="A3158" t="str">
        <f>T("2018")</f>
        <v>2018</v>
      </c>
      <c r="B3158" t="str">
        <f>T("JURIDICO                                          ")</f>
        <v xml:space="preserve">JURIDICO                                          </v>
      </c>
      <c r="C3158" t="str">
        <f>T("CHAMARTIN           ")</f>
        <v xml:space="preserve">CHAMARTIN           </v>
      </c>
      <c r="D3158" t="str">
        <f>T("CIUDAD JARDIN       ")</f>
        <v xml:space="preserve">CIUDAD JARDIN       </v>
      </c>
      <c r="E3158" t="str">
        <f>T("CA ")</f>
        <v xml:space="preserve">CA </v>
      </c>
      <c r="F3158" t="str">
        <f>T("CAMIONES       ")</f>
        <v xml:space="preserve">CAMIONES       </v>
      </c>
      <c r="G3158" t="str">
        <f>T("De 1.000 a 2.999 KG DE CARGA ÚTIL                 ")</f>
        <v xml:space="preserve">De 1.000 a 2.999 KG DE CARGA ÚTIL                 </v>
      </c>
      <c r="H3158" t="str">
        <f>T("DIESEL                                            ")</f>
        <v xml:space="preserve">DIESEL                                            </v>
      </c>
      <c r="I3158">
        <v>195</v>
      </c>
    </row>
    <row r="3159" spans="1:9">
      <c r="A3159" t="str">
        <f>T("2018")</f>
        <v>2018</v>
      </c>
      <c r="B3159" t="str">
        <f>T("JURIDICO                                          ")</f>
        <v xml:space="preserve">JURIDICO                                          </v>
      </c>
      <c r="C3159" t="str">
        <f>T("CHAMARTIN           ")</f>
        <v xml:space="preserve">CHAMARTIN           </v>
      </c>
      <c r="D3159" t="str">
        <f>T("CIUDAD JARDIN       ")</f>
        <v xml:space="preserve">CIUDAD JARDIN       </v>
      </c>
      <c r="E3159" t="str">
        <f>T("CA ")</f>
        <v xml:space="preserve">CA </v>
      </c>
      <c r="F3159" t="str">
        <f>T("CAMIONES       ")</f>
        <v xml:space="preserve">CAMIONES       </v>
      </c>
      <c r="G3159" t="str">
        <f>T("De 3.000 a 9.999 KG DE CARGA ÚTIL                 ")</f>
        <v xml:space="preserve">De 3.000 a 9.999 KG DE CARGA ÚTIL                 </v>
      </c>
      <c r="H3159" t="str">
        <f>T("DIESEL                                            ")</f>
        <v xml:space="preserve">DIESEL                                            </v>
      </c>
      <c r="I3159">
        <v>46</v>
      </c>
    </row>
    <row r="3160" spans="1:9">
      <c r="A3160" t="str">
        <f>T("2018")</f>
        <v>2018</v>
      </c>
      <c r="B3160" t="str">
        <f>T("JURIDICO                                          ")</f>
        <v xml:space="preserve">JURIDICO                                          </v>
      </c>
      <c r="C3160" t="str">
        <f>T("CHAMARTIN           ")</f>
        <v xml:space="preserve">CHAMARTIN           </v>
      </c>
      <c r="D3160" t="str">
        <f>T("CIUDAD JARDIN       ")</f>
        <v xml:space="preserve">CIUDAD JARDIN       </v>
      </c>
      <c r="E3160" t="str">
        <f>T("CA ")</f>
        <v xml:space="preserve">CA </v>
      </c>
      <c r="F3160" t="str">
        <f>T("CAMIONES       ")</f>
        <v xml:space="preserve">CAMIONES       </v>
      </c>
      <c r="G3160" t="str">
        <f>T("De 10.000 KG DE CARGA ÚTIL en adelante            ")</f>
        <v xml:space="preserve">De 10.000 KG DE CARGA ÚTIL en adelante            </v>
      </c>
      <c r="H3160" t="str">
        <f>T("DIESEL                                            ")</f>
        <v xml:space="preserve">DIESEL                                            </v>
      </c>
      <c r="I3160">
        <v>5</v>
      </c>
    </row>
    <row r="3161" spans="1:9">
      <c r="A3161" t="str">
        <f>T("2018")</f>
        <v>2018</v>
      </c>
      <c r="B3161" t="str">
        <f>T("JURIDICO                                          ")</f>
        <v xml:space="preserve">JURIDICO                                          </v>
      </c>
      <c r="C3161" t="str">
        <f>T("CHAMARTIN           ")</f>
        <v xml:space="preserve">CHAMARTIN           </v>
      </c>
      <c r="D3161" t="str">
        <f>T("HISPANOAMERICA      ")</f>
        <v xml:space="preserve">HISPANOAMERICA      </v>
      </c>
      <c r="E3161" t="str">
        <f>T("CA ")</f>
        <v xml:space="preserve">CA </v>
      </c>
      <c r="F3161" t="str">
        <f>T("CAMIONES       ")</f>
        <v xml:space="preserve">CAMIONES       </v>
      </c>
      <c r="G3161" t="str">
        <f>T("De menos de 1.000 KG DE CARGA ÚTIL                ")</f>
        <v xml:space="preserve">De menos de 1.000 KG DE CARGA ÚTIL                </v>
      </c>
      <c r="H3161" t="str">
        <f>T("DIESEL                                            ")</f>
        <v xml:space="preserve">DIESEL                                            </v>
      </c>
      <c r="I3161">
        <v>382</v>
      </c>
    </row>
    <row r="3162" spans="1:9">
      <c r="A3162" t="str">
        <f>T("2018")</f>
        <v>2018</v>
      </c>
      <c r="B3162" t="str">
        <f>T("JURIDICO                                          ")</f>
        <v xml:space="preserve">JURIDICO                                          </v>
      </c>
      <c r="C3162" t="str">
        <f>T("CHAMARTIN           ")</f>
        <v xml:space="preserve">CHAMARTIN           </v>
      </c>
      <c r="D3162" t="str">
        <f>T("HISPANOAMERICA      ")</f>
        <v xml:space="preserve">HISPANOAMERICA      </v>
      </c>
      <c r="E3162" t="str">
        <f>T("CA ")</f>
        <v xml:space="preserve">CA </v>
      </c>
      <c r="F3162" t="str">
        <f>T("CAMIONES       ")</f>
        <v xml:space="preserve">CAMIONES       </v>
      </c>
      <c r="G3162" t="str">
        <f>T("De 1.000 a 2.999 KG DE CARGA ÚTIL                 ")</f>
        <v xml:space="preserve">De 1.000 a 2.999 KG DE CARGA ÚTIL                 </v>
      </c>
      <c r="H3162" t="str">
        <f>T("DIESEL                                            ")</f>
        <v xml:space="preserve">DIESEL                                            </v>
      </c>
      <c r="I3162">
        <v>189</v>
      </c>
    </row>
    <row r="3163" spans="1:9">
      <c r="A3163" t="str">
        <f>T("2018")</f>
        <v>2018</v>
      </c>
      <c r="B3163" t="str">
        <f>T("JURIDICO                                          ")</f>
        <v xml:space="preserve">JURIDICO                                          </v>
      </c>
      <c r="C3163" t="str">
        <f>T("CHAMARTIN           ")</f>
        <v xml:space="preserve">CHAMARTIN           </v>
      </c>
      <c r="D3163" t="str">
        <f>T("HISPANOAMERICA      ")</f>
        <v xml:space="preserve">HISPANOAMERICA      </v>
      </c>
      <c r="E3163" t="str">
        <f>T("CA ")</f>
        <v xml:space="preserve">CA </v>
      </c>
      <c r="F3163" t="str">
        <f>T("CAMIONES       ")</f>
        <v xml:space="preserve">CAMIONES       </v>
      </c>
      <c r="G3163" t="str">
        <f>T("De 3.000 a 9.999 KG DE CARGA ÚTIL                 ")</f>
        <v xml:space="preserve">De 3.000 a 9.999 KG DE CARGA ÚTIL                 </v>
      </c>
      <c r="H3163" t="str">
        <f>T("DIESEL                                            ")</f>
        <v xml:space="preserve">DIESEL                                            </v>
      </c>
      <c r="I3163">
        <v>85</v>
      </c>
    </row>
    <row r="3164" spans="1:9">
      <c r="A3164" t="str">
        <f>T("2018")</f>
        <v>2018</v>
      </c>
      <c r="B3164" t="str">
        <f>T("JURIDICO                                          ")</f>
        <v xml:space="preserve">JURIDICO                                          </v>
      </c>
      <c r="C3164" t="str">
        <f>T("CHAMARTIN           ")</f>
        <v xml:space="preserve">CHAMARTIN           </v>
      </c>
      <c r="D3164" t="str">
        <f>T("HISPANOAMERICA      ")</f>
        <v xml:space="preserve">HISPANOAMERICA      </v>
      </c>
      <c r="E3164" t="str">
        <f>T("CA ")</f>
        <v xml:space="preserve">CA </v>
      </c>
      <c r="F3164" t="str">
        <f>T("CAMIONES       ")</f>
        <v xml:space="preserve">CAMIONES       </v>
      </c>
      <c r="G3164" t="str">
        <f>T("De 10.000 KG DE CARGA ÚTIL en adelante            ")</f>
        <v xml:space="preserve">De 10.000 KG DE CARGA ÚTIL en adelante            </v>
      </c>
      <c r="H3164" t="str">
        <f>T("DIESEL                                            ")</f>
        <v xml:space="preserve">DIESEL                                            </v>
      </c>
      <c r="I3164">
        <v>47</v>
      </c>
    </row>
    <row r="3165" spans="1:9">
      <c r="A3165" t="str">
        <f>T("2018")</f>
        <v>2018</v>
      </c>
      <c r="B3165" t="str">
        <f>T("JURIDICO                                          ")</f>
        <v xml:space="preserve">JURIDICO                                          </v>
      </c>
      <c r="C3165" t="str">
        <f>T("CHAMARTIN           ")</f>
        <v xml:space="preserve">CHAMARTIN           </v>
      </c>
      <c r="D3165" t="str">
        <f>T("NUEVA ESPAÑA        ")</f>
        <v xml:space="preserve">NUEVA ESPAÑA        </v>
      </c>
      <c r="E3165" t="str">
        <f>T("CA ")</f>
        <v xml:space="preserve">CA </v>
      </c>
      <c r="F3165" t="str">
        <f>T("CAMIONES       ")</f>
        <v xml:space="preserve">CAMIONES       </v>
      </c>
      <c r="G3165" t="str">
        <f>T("De menos de 1.000 KG DE CARGA ÚTIL                ")</f>
        <v xml:space="preserve">De menos de 1.000 KG DE CARGA ÚTIL                </v>
      </c>
      <c r="H3165" t="str">
        <f>T("DIESEL                                            ")</f>
        <v xml:space="preserve">DIESEL                                            </v>
      </c>
      <c r="I3165">
        <v>706</v>
      </c>
    </row>
    <row r="3166" spans="1:9">
      <c r="A3166" t="str">
        <f>T("2018")</f>
        <v>2018</v>
      </c>
      <c r="B3166" t="str">
        <f>T("JURIDICO                                          ")</f>
        <v xml:space="preserve">JURIDICO                                          </v>
      </c>
      <c r="C3166" t="str">
        <f>T("CHAMARTIN           ")</f>
        <v xml:space="preserve">CHAMARTIN           </v>
      </c>
      <c r="D3166" t="str">
        <f>T("NUEVA ESPAÑA        ")</f>
        <v xml:space="preserve">NUEVA ESPAÑA        </v>
      </c>
      <c r="E3166" t="str">
        <f>T("CA ")</f>
        <v xml:space="preserve">CA </v>
      </c>
      <c r="F3166" t="str">
        <f>T("CAMIONES       ")</f>
        <v xml:space="preserve">CAMIONES       </v>
      </c>
      <c r="G3166" t="str">
        <f>T("De 1.000 a 2.999 KG DE CARGA ÚTIL                 ")</f>
        <v xml:space="preserve">De 1.000 a 2.999 KG DE CARGA ÚTIL                 </v>
      </c>
      <c r="H3166" t="str">
        <f>T("DIESEL                                            ")</f>
        <v xml:space="preserve">DIESEL                                            </v>
      </c>
      <c r="I3166">
        <v>314</v>
      </c>
    </row>
    <row r="3167" spans="1:9">
      <c r="A3167" t="str">
        <f>T("2018")</f>
        <v>2018</v>
      </c>
      <c r="B3167" t="str">
        <f>T("JURIDICO                                          ")</f>
        <v xml:space="preserve">JURIDICO                                          </v>
      </c>
      <c r="C3167" t="str">
        <f>T("CHAMARTIN           ")</f>
        <v xml:space="preserve">CHAMARTIN           </v>
      </c>
      <c r="D3167" t="str">
        <f>T("NUEVA ESPAÑA        ")</f>
        <v xml:space="preserve">NUEVA ESPAÑA        </v>
      </c>
      <c r="E3167" t="str">
        <f>T("CA ")</f>
        <v xml:space="preserve">CA </v>
      </c>
      <c r="F3167" t="str">
        <f>T("CAMIONES       ")</f>
        <v xml:space="preserve">CAMIONES       </v>
      </c>
      <c r="G3167" t="str">
        <f>T("De 3.000 a 9.999 KG DE CARGA ÚTIL                 ")</f>
        <v xml:space="preserve">De 3.000 a 9.999 KG DE CARGA ÚTIL                 </v>
      </c>
      <c r="H3167" t="str">
        <f>T("DIESEL                                            ")</f>
        <v xml:space="preserve">DIESEL                                            </v>
      </c>
      <c r="I3167">
        <v>236</v>
      </c>
    </row>
    <row r="3168" spans="1:9">
      <c r="A3168" t="str">
        <f>T("2018")</f>
        <v>2018</v>
      </c>
      <c r="B3168" t="str">
        <f>T("JURIDICO                                          ")</f>
        <v xml:space="preserve">JURIDICO                                          </v>
      </c>
      <c r="C3168" t="str">
        <f>T("CHAMARTIN           ")</f>
        <v xml:space="preserve">CHAMARTIN           </v>
      </c>
      <c r="D3168" t="str">
        <f>T("NUEVA ESPAÑA        ")</f>
        <v xml:space="preserve">NUEVA ESPAÑA        </v>
      </c>
      <c r="E3168" t="str">
        <f>T("CA ")</f>
        <v xml:space="preserve">CA </v>
      </c>
      <c r="F3168" t="str">
        <f>T("CAMIONES       ")</f>
        <v xml:space="preserve">CAMIONES       </v>
      </c>
      <c r="G3168" t="str">
        <f>T("De 10.000 KG DE CARGA ÚTIL en adelante            ")</f>
        <v xml:space="preserve">De 10.000 KG DE CARGA ÚTIL en adelante            </v>
      </c>
      <c r="H3168" t="str">
        <f>T("DIESEL                                            ")</f>
        <v xml:space="preserve">DIESEL                                            </v>
      </c>
      <c r="I3168">
        <v>128</v>
      </c>
    </row>
    <row r="3169" spans="1:9">
      <c r="A3169" t="str">
        <f>T("2018")</f>
        <v>2018</v>
      </c>
      <c r="B3169" t="str">
        <f>T("JURIDICO                                          ")</f>
        <v xml:space="preserve">JURIDICO                                          </v>
      </c>
      <c r="C3169" t="str">
        <f>T("CHAMARTIN           ")</f>
        <v xml:space="preserve">CHAMARTIN           </v>
      </c>
      <c r="D3169" t="str">
        <f>T("CASTILLA            ")</f>
        <v xml:space="preserve">CASTILLA            </v>
      </c>
      <c r="E3169" t="str">
        <f>T("CA ")</f>
        <v xml:space="preserve">CA </v>
      </c>
      <c r="F3169" t="str">
        <f>T("CAMIONES       ")</f>
        <v xml:space="preserve">CAMIONES       </v>
      </c>
      <c r="G3169" t="str">
        <f>T("De menos de 1.000 KG DE CARGA ÚTIL                ")</f>
        <v xml:space="preserve">De menos de 1.000 KG DE CARGA ÚTIL                </v>
      </c>
      <c r="H3169" t="str">
        <f>T("DIESEL                                            ")</f>
        <v xml:space="preserve">DIESEL                                            </v>
      </c>
      <c r="I3169">
        <v>227</v>
      </c>
    </row>
    <row r="3170" spans="1:9">
      <c r="A3170" t="str">
        <f>T("2018")</f>
        <v>2018</v>
      </c>
      <c r="B3170" t="str">
        <f>T("JURIDICO                                          ")</f>
        <v xml:space="preserve">JURIDICO                                          </v>
      </c>
      <c r="C3170" t="str">
        <f>T("CHAMARTIN           ")</f>
        <v xml:space="preserve">CHAMARTIN           </v>
      </c>
      <c r="D3170" t="str">
        <f>T("CASTILLA            ")</f>
        <v xml:space="preserve">CASTILLA            </v>
      </c>
      <c r="E3170" t="str">
        <f>T("CA ")</f>
        <v xml:space="preserve">CA </v>
      </c>
      <c r="F3170" t="str">
        <f>T("CAMIONES       ")</f>
        <v xml:space="preserve">CAMIONES       </v>
      </c>
      <c r="G3170" t="str">
        <f>T("De 1.000 a 2.999 KG DE CARGA ÚTIL                 ")</f>
        <v xml:space="preserve">De 1.000 a 2.999 KG DE CARGA ÚTIL                 </v>
      </c>
      <c r="H3170" t="str">
        <f>T("DIESEL                                            ")</f>
        <v xml:space="preserve">DIESEL                                            </v>
      </c>
      <c r="I3170">
        <v>173</v>
      </c>
    </row>
    <row r="3171" spans="1:9">
      <c r="A3171" t="str">
        <f>T("2018")</f>
        <v>2018</v>
      </c>
      <c r="B3171" t="str">
        <f>T("JURIDICO                                          ")</f>
        <v xml:space="preserve">JURIDICO                                          </v>
      </c>
      <c r="C3171" t="str">
        <f>T("CHAMARTIN           ")</f>
        <v xml:space="preserve">CHAMARTIN           </v>
      </c>
      <c r="D3171" t="str">
        <f>T("CASTILLA            ")</f>
        <v xml:space="preserve">CASTILLA            </v>
      </c>
      <c r="E3171" t="str">
        <f>T("CA ")</f>
        <v xml:space="preserve">CA </v>
      </c>
      <c r="F3171" t="str">
        <f>T("CAMIONES       ")</f>
        <v xml:space="preserve">CAMIONES       </v>
      </c>
      <c r="G3171" t="str">
        <f>T("De 3.000 a 9.999 KG DE CARGA ÚTIL                 ")</f>
        <v xml:space="preserve">De 3.000 a 9.999 KG DE CARGA ÚTIL                 </v>
      </c>
      <c r="H3171" t="str">
        <f>T("DIESEL                                            ")</f>
        <v xml:space="preserve">DIESEL                                            </v>
      </c>
      <c r="I3171">
        <v>115</v>
      </c>
    </row>
    <row r="3172" spans="1:9">
      <c r="A3172" t="str">
        <f>T("2018")</f>
        <v>2018</v>
      </c>
      <c r="B3172" t="str">
        <f>T("JURIDICO                                          ")</f>
        <v xml:space="preserve">JURIDICO                                          </v>
      </c>
      <c r="C3172" t="str">
        <f>T("CHAMARTIN           ")</f>
        <v xml:space="preserve">CHAMARTIN           </v>
      </c>
      <c r="D3172" t="str">
        <f>T("CASTILLA            ")</f>
        <v xml:space="preserve">CASTILLA            </v>
      </c>
      <c r="E3172" t="str">
        <f>T("CA ")</f>
        <v xml:space="preserve">CA </v>
      </c>
      <c r="F3172" t="str">
        <f>T("CAMIONES       ")</f>
        <v xml:space="preserve">CAMIONES       </v>
      </c>
      <c r="G3172" t="str">
        <f>T("De 10.000 KG DE CARGA ÚTIL en adelante            ")</f>
        <v xml:space="preserve">De 10.000 KG DE CARGA ÚTIL en adelante            </v>
      </c>
      <c r="H3172" t="str">
        <f>T("DIESEL                                            ")</f>
        <v xml:space="preserve">DIESEL                                            </v>
      </c>
      <c r="I3172">
        <v>16</v>
      </c>
    </row>
    <row r="3173" spans="1:9">
      <c r="A3173" t="str">
        <f>T("2018")</f>
        <v>2018</v>
      </c>
      <c r="B3173" t="str">
        <f>T("JURIDICO                                          ")</f>
        <v xml:space="preserve">JURIDICO                                          </v>
      </c>
      <c r="C3173" t="str">
        <f>T("CHAMARTIN           ")</f>
        <v xml:space="preserve">CHAMARTIN           </v>
      </c>
      <c r="D3173" t="str">
        <f>T("EL VISO             ")</f>
        <v xml:space="preserve">EL VISO             </v>
      </c>
      <c r="E3173" t="str">
        <f>T("CA ")</f>
        <v xml:space="preserve">CA </v>
      </c>
      <c r="F3173" t="str">
        <f>T("CAMIONES       ")</f>
        <v xml:space="preserve">CAMIONES       </v>
      </c>
      <c r="G3173" t="str">
        <f>T("De menos de 1.000 KG DE CARGA ÚTIL                ")</f>
        <v xml:space="preserve">De menos de 1.000 KG DE CARGA ÚTIL                </v>
      </c>
      <c r="H3173" t="str">
        <f>T("ELÉCTRICO                                         ")</f>
        <v xml:space="preserve">ELÉCTRICO                                         </v>
      </c>
      <c r="I3173">
        <v>2</v>
      </c>
    </row>
    <row r="3174" spans="1:9">
      <c r="A3174" t="str">
        <f>T("2018")</f>
        <v>2018</v>
      </c>
      <c r="B3174" t="str">
        <f>T("JURIDICO                                          ")</f>
        <v xml:space="preserve">JURIDICO                                          </v>
      </c>
      <c r="C3174" t="str">
        <f>T("CHAMARTIN           ")</f>
        <v xml:space="preserve">CHAMARTIN           </v>
      </c>
      <c r="D3174" t="str">
        <f>T("CIUDAD JARDIN       ")</f>
        <v xml:space="preserve">CIUDAD JARDIN       </v>
      </c>
      <c r="E3174" t="str">
        <f>T("CA ")</f>
        <v xml:space="preserve">CA </v>
      </c>
      <c r="F3174" t="str">
        <f>T("CAMIONES       ")</f>
        <v xml:space="preserve">CAMIONES       </v>
      </c>
      <c r="G3174" t="str">
        <f>T("De menos de 1.000 KG DE CARGA ÚTIL                ")</f>
        <v xml:space="preserve">De menos de 1.000 KG DE CARGA ÚTIL                </v>
      </c>
      <c r="H3174" t="str">
        <f>T("ELÉCTRICO                                         ")</f>
        <v xml:space="preserve">ELÉCTRICO                                         </v>
      </c>
      <c r="I3174">
        <v>1</v>
      </c>
    </row>
    <row r="3175" spans="1:9">
      <c r="A3175" t="str">
        <f>T("2018")</f>
        <v>2018</v>
      </c>
      <c r="B3175" t="str">
        <f>T("JURIDICO                                          ")</f>
        <v xml:space="preserve">JURIDICO                                          </v>
      </c>
      <c r="C3175" t="str">
        <f>T("CHAMARTIN           ")</f>
        <v xml:space="preserve">CHAMARTIN           </v>
      </c>
      <c r="D3175" t="str">
        <f>T("HISPANOAMERICA      ")</f>
        <v xml:space="preserve">HISPANOAMERICA      </v>
      </c>
      <c r="E3175" t="str">
        <f>T("CA ")</f>
        <v xml:space="preserve">CA </v>
      </c>
      <c r="F3175" t="str">
        <f>T("CAMIONES       ")</f>
        <v xml:space="preserve">CAMIONES       </v>
      </c>
      <c r="G3175" t="str">
        <f>T("De menos de 1.000 KG DE CARGA ÚTIL                ")</f>
        <v xml:space="preserve">De menos de 1.000 KG DE CARGA ÚTIL                </v>
      </c>
      <c r="H3175" t="str">
        <f>T("ELÉCTRICO                                         ")</f>
        <v xml:space="preserve">ELÉCTRICO                                         </v>
      </c>
      <c r="I3175">
        <v>1</v>
      </c>
    </row>
    <row r="3176" spans="1:9">
      <c r="A3176" t="str">
        <f>T("2018")</f>
        <v>2018</v>
      </c>
      <c r="B3176" t="str">
        <f>T("JURIDICO                                          ")</f>
        <v xml:space="preserve">JURIDICO                                          </v>
      </c>
      <c r="C3176" t="str">
        <f>T("CHAMARTIN           ")</f>
        <v xml:space="preserve">CHAMARTIN           </v>
      </c>
      <c r="D3176" t="str">
        <f>T("NUEVA ESPAÑA        ")</f>
        <v xml:space="preserve">NUEVA ESPAÑA        </v>
      </c>
      <c r="E3176" t="str">
        <f>T("CA ")</f>
        <v xml:space="preserve">CA </v>
      </c>
      <c r="F3176" t="str">
        <f>T("CAMIONES       ")</f>
        <v xml:space="preserve">CAMIONES       </v>
      </c>
      <c r="G3176" t="str">
        <f>T("De menos de 1.000 KG DE CARGA ÚTIL                ")</f>
        <v xml:space="preserve">De menos de 1.000 KG DE CARGA ÚTIL                </v>
      </c>
      <c r="H3176" t="str">
        <f>T("ELÉCTRICO                                         ")</f>
        <v xml:space="preserve">ELÉCTRICO                                         </v>
      </c>
      <c r="I3176">
        <v>2</v>
      </c>
    </row>
    <row r="3177" spans="1:9">
      <c r="A3177" t="str">
        <f>T("2018")</f>
        <v>2018</v>
      </c>
      <c r="B3177" t="str">
        <f>T("JURIDICO                                          ")</f>
        <v xml:space="preserve">JURIDICO                                          </v>
      </c>
      <c r="C3177" t="str">
        <f>T("CHAMARTIN           ")</f>
        <v xml:space="preserve">CHAMARTIN           </v>
      </c>
      <c r="D3177" t="str">
        <f>T("CIUDAD JARDIN       ")</f>
        <v xml:space="preserve">CIUDAD JARDIN       </v>
      </c>
      <c r="E3177" t="str">
        <f>T("CA ")</f>
        <v xml:space="preserve">CA </v>
      </c>
      <c r="F3177" t="str">
        <f>T("CAMIONES       ")</f>
        <v xml:space="preserve">CAMIONES       </v>
      </c>
      <c r="G3177" t="str">
        <f>T("De menos de 1.000 KG DE CARGA ÚTIL                ")</f>
        <v xml:space="preserve">De menos de 1.000 KG DE CARGA ÚTIL                </v>
      </c>
      <c r="H3177" t="str">
        <f>T("GAS LICUADO DE PETROLEO                           ")</f>
        <v xml:space="preserve">GAS LICUADO DE PETROLEO                           </v>
      </c>
      <c r="I3177">
        <v>1</v>
      </c>
    </row>
    <row r="3178" spans="1:9">
      <c r="A3178" t="str">
        <f>T("2018")</f>
        <v>2018</v>
      </c>
      <c r="B3178" t="str">
        <f>T("JURIDICO                                          ")</f>
        <v xml:space="preserve">JURIDICO                                          </v>
      </c>
      <c r="C3178" t="str">
        <f>T("CHAMARTIN           ")</f>
        <v xml:space="preserve">CHAMARTIN           </v>
      </c>
      <c r="D3178" t="str">
        <f>T("EL VISO             ")</f>
        <v xml:space="preserve">EL VISO             </v>
      </c>
      <c r="E3178" t="str">
        <f>T("CA ")</f>
        <v xml:space="preserve">CA </v>
      </c>
      <c r="F3178" t="str">
        <f>T("CAMIONES       ")</f>
        <v xml:space="preserve">CAMIONES       </v>
      </c>
      <c r="G3178" t="str">
        <f>T("De 1.000 a 2.999 KG DE CARGA ÚTIL                 ")</f>
        <v xml:space="preserve">De 1.000 a 2.999 KG DE CARGA ÚTIL                 </v>
      </c>
      <c r="H3178" t="str">
        <f>T("GAS NATURAL COMPRIMIDO                            ")</f>
        <v xml:space="preserve">GAS NATURAL COMPRIMIDO                            </v>
      </c>
      <c r="I3178">
        <v>6</v>
      </c>
    </row>
    <row r="3179" spans="1:9">
      <c r="A3179" t="str">
        <f>T("2018")</f>
        <v>2018</v>
      </c>
      <c r="B3179" t="str">
        <f>T("JURIDICO                                          ")</f>
        <v xml:space="preserve">JURIDICO                                          </v>
      </c>
      <c r="C3179" t="str">
        <f>T("CHAMARTIN           ")</f>
        <v xml:space="preserve">CHAMARTIN           </v>
      </c>
      <c r="D3179" t="str">
        <f>T("NUEVA ESPAÑA        ")</f>
        <v xml:space="preserve">NUEVA ESPAÑA        </v>
      </c>
      <c r="E3179" t="str">
        <f>T("CA ")</f>
        <v xml:space="preserve">CA </v>
      </c>
      <c r="F3179" t="str">
        <f>T("CAMIONES       ")</f>
        <v xml:space="preserve">CAMIONES       </v>
      </c>
      <c r="G3179" t="str">
        <f>T("De menos de 1.000 KG DE CARGA ÚTIL                ")</f>
        <v xml:space="preserve">De menos de 1.000 KG DE CARGA ÚTIL                </v>
      </c>
      <c r="H3179" t="str">
        <f>T("GAS NATURAL COMPRIMIDO                            ")</f>
        <v xml:space="preserve">GAS NATURAL COMPRIMIDO                            </v>
      </c>
      <c r="I3179">
        <v>6</v>
      </c>
    </row>
    <row r="3180" spans="1:9">
      <c r="A3180" t="str">
        <f>T("2018")</f>
        <v>2018</v>
      </c>
      <c r="B3180" t="str">
        <f>T("JURIDICO                                          ")</f>
        <v xml:space="preserve">JURIDICO                                          </v>
      </c>
      <c r="C3180" t="str">
        <f>T("CHAMARTIN           ")</f>
        <v xml:space="preserve">CHAMARTIN           </v>
      </c>
      <c r="D3180" t="str">
        <f>T("NUEVA ESPAÑA        ")</f>
        <v xml:space="preserve">NUEVA ESPAÑA        </v>
      </c>
      <c r="E3180" t="str">
        <f>T("CA ")</f>
        <v xml:space="preserve">CA </v>
      </c>
      <c r="F3180" t="str">
        <f>T("CAMIONES       ")</f>
        <v xml:space="preserve">CAMIONES       </v>
      </c>
      <c r="G3180" t="str">
        <f>T("De 1.000 a 2.999 KG DE CARGA ÚTIL                 ")</f>
        <v xml:space="preserve">De 1.000 a 2.999 KG DE CARGA ÚTIL                 </v>
      </c>
      <c r="H3180" t="str">
        <f>T("GAS NATURAL COMPRIMIDO                            ")</f>
        <v xml:space="preserve">GAS NATURAL COMPRIMIDO                            </v>
      </c>
      <c r="I3180">
        <v>3</v>
      </c>
    </row>
    <row r="3181" spans="1:9">
      <c r="A3181" t="str">
        <f>T("2018")</f>
        <v>2018</v>
      </c>
      <c r="B3181" t="str">
        <f>T("JURIDICO                                          ")</f>
        <v xml:space="preserve">JURIDICO                                          </v>
      </c>
      <c r="C3181" t="str">
        <f>T("CHAMARTIN           ")</f>
        <v xml:space="preserve">CHAMARTIN           </v>
      </c>
      <c r="D3181" t="str">
        <f>T("NUEVA ESPAÑA        ")</f>
        <v xml:space="preserve">NUEVA ESPAÑA        </v>
      </c>
      <c r="E3181" t="str">
        <f>T("CA ")</f>
        <v xml:space="preserve">CA </v>
      </c>
      <c r="F3181" t="str">
        <f>T("CAMIONES       ")</f>
        <v xml:space="preserve">CAMIONES       </v>
      </c>
      <c r="G3181" t="str">
        <f>T("De 3.000 a 9.999 KG DE CARGA ÚTIL                 ")</f>
        <v xml:space="preserve">De 3.000 a 9.999 KG DE CARGA ÚTIL                 </v>
      </c>
      <c r="H3181" t="str">
        <f>T("GAS NATURAL COMPRIMIDO                            ")</f>
        <v xml:space="preserve">GAS NATURAL COMPRIMIDO                            </v>
      </c>
      <c r="I3181">
        <v>1</v>
      </c>
    </row>
    <row r="3182" spans="1:9">
      <c r="A3182" t="str">
        <f>T("2018")</f>
        <v>2018</v>
      </c>
      <c r="B3182" t="str">
        <f>T("JURIDICO                                          ")</f>
        <v xml:space="preserve">JURIDICO                                          </v>
      </c>
      <c r="C3182" t="str">
        <f>T("CHAMARTIN           ")</f>
        <v xml:space="preserve">CHAMARTIN           </v>
      </c>
      <c r="D3182" t="str">
        <f>T("NUEVA ESPAÑA        ")</f>
        <v xml:space="preserve">NUEVA ESPAÑA        </v>
      </c>
      <c r="E3182" t="str">
        <f>T("CA ")</f>
        <v xml:space="preserve">CA </v>
      </c>
      <c r="F3182" t="str">
        <f>T("CAMIONES       ")</f>
        <v xml:space="preserve">CAMIONES       </v>
      </c>
      <c r="G3182" t="str">
        <f>T("De 10.000 KG DE CARGA ÚTIL en adelante            ")</f>
        <v xml:space="preserve">De 10.000 KG DE CARGA ÚTIL en adelante            </v>
      </c>
      <c r="H3182" t="str">
        <f>T("GAS NATURAL COMPRIMIDO                            ")</f>
        <v xml:space="preserve">GAS NATURAL COMPRIMIDO                            </v>
      </c>
      <c r="I3182">
        <v>7</v>
      </c>
    </row>
    <row r="3183" spans="1:9">
      <c r="A3183" t="str">
        <f>T("2018")</f>
        <v>2018</v>
      </c>
      <c r="B3183" t="str">
        <f>T("JURIDICO                                          ")</f>
        <v xml:space="preserve">JURIDICO                                          </v>
      </c>
      <c r="C3183" t="str">
        <f>T("CHAMARTIN           ")</f>
        <v xml:space="preserve">CHAMARTIN           </v>
      </c>
      <c r="D3183" t="str">
        <f>T("CASTILLA            ")</f>
        <v xml:space="preserve">CASTILLA            </v>
      </c>
      <c r="E3183" t="str">
        <f>T("CA ")</f>
        <v xml:space="preserve">CA </v>
      </c>
      <c r="F3183" t="str">
        <f>T("CAMIONES       ")</f>
        <v xml:space="preserve">CAMIONES       </v>
      </c>
      <c r="G3183" t="str">
        <f>T("De 1.000 a 2.999 KG DE CARGA ÚTIL                 ")</f>
        <v xml:space="preserve">De 1.000 a 2.999 KG DE CARGA ÚTIL                 </v>
      </c>
      <c r="H3183" t="str">
        <f>T("GAS NATURAL COMPRIMIDO                            ")</f>
        <v xml:space="preserve">GAS NATURAL COMPRIMIDO                            </v>
      </c>
      <c r="I3183">
        <v>3</v>
      </c>
    </row>
    <row r="3184" spans="1:9">
      <c r="A3184" t="str">
        <f>T("2018")</f>
        <v>2018</v>
      </c>
      <c r="B3184" t="str">
        <f>T("JURIDICO                                          ")</f>
        <v xml:space="preserve">JURIDICO                                          </v>
      </c>
      <c r="C3184" t="str">
        <f>T("CHAMARTIN           ")</f>
        <v xml:space="preserve">CHAMARTIN           </v>
      </c>
      <c r="D3184" t="str">
        <f>T("CASTILLA            ")</f>
        <v xml:space="preserve">CASTILLA            </v>
      </c>
      <c r="E3184" t="str">
        <f>T("CA ")</f>
        <v xml:space="preserve">CA </v>
      </c>
      <c r="F3184" t="str">
        <f>T("CAMIONES       ")</f>
        <v xml:space="preserve">CAMIONES       </v>
      </c>
      <c r="G3184" t="str">
        <f>T("De 3.000 a 9.999 KG DE CARGA ÚTIL                 ")</f>
        <v xml:space="preserve">De 3.000 a 9.999 KG DE CARGA ÚTIL                 </v>
      </c>
      <c r="H3184" t="str">
        <f>T("GAS NATURAL COMPRIMIDO                            ")</f>
        <v xml:space="preserve">GAS NATURAL COMPRIMIDO                            </v>
      </c>
      <c r="I3184">
        <v>1</v>
      </c>
    </row>
    <row r="3185" spans="1:9">
      <c r="A3185" t="str">
        <f>T("2018")</f>
        <v>2018</v>
      </c>
      <c r="B3185" t="str">
        <f>T("Entidad sin personalidad jurídica (art. 35.4 LGT) ")</f>
        <v xml:space="preserve">Entidad sin personalidad jurídica (art. 35.4 LGT) </v>
      </c>
      <c r="C3185" t="str">
        <f>T("CHAMARTIN           ")</f>
        <v xml:space="preserve">CHAMARTIN           </v>
      </c>
      <c r="D3185" t="str">
        <f>T("SIN BARRIO          ")</f>
        <v xml:space="preserve">SIN BARRIO          </v>
      </c>
      <c r="E3185" t="str">
        <f>T("CA ")</f>
        <v xml:space="preserve">CA </v>
      </c>
      <c r="F3185" t="str">
        <f>T("CAMIONES       ")</f>
        <v xml:space="preserve">CAMIONES       </v>
      </c>
      <c r="G3185" t="str">
        <f>T("De menos de 1.000 KG DE CARGA ÚTIL                ")</f>
        <v xml:space="preserve">De menos de 1.000 KG DE CARGA ÚTIL                </v>
      </c>
      <c r="H3185" t="str">
        <f>T("GASOLINA                                          ")</f>
        <v xml:space="preserve">GASOLINA                                          </v>
      </c>
      <c r="I3185">
        <v>1</v>
      </c>
    </row>
    <row r="3186" spans="1:9">
      <c r="A3186" t="str">
        <f>T("2018")</f>
        <v>2018</v>
      </c>
      <c r="B3186" t="str">
        <f>T("Entidad sin personalidad jurídica (art. 35.4 LGT) ")</f>
        <v xml:space="preserve">Entidad sin personalidad jurídica (art. 35.4 LGT) </v>
      </c>
      <c r="C3186" t="str">
        <f>T("CHAMARTIN           ")</f>
        <v xml:space="preserve">CHAMARTIN           </v>
      </c>
      <c r="D3186" t="str">
        <f>T("EL VISO             ")</f>
        <v xml:space="preserve">EL VISO             </v>
      </c>
      <c r="E3186" t="str">
        <f>T("CA ")</f>
        <v xml:space="preserve">CA </v>
      </c>
      <c r="F3186" t="str">
        <f>T("CAMIONES       ")</f>
        <v xml:space="preserve">CAMIONES       </v>
      </c>
      <c r="G3186" t="str">
        <f>T("De menos de 1.000 KG DE CARGA ÚTIL                ")</f>
        <v xml:space="preserve">De menos de 1.000 KG DE CARGA ÚTIL                </v>
      </c>
      <c r="H3186" t="str">
        <f>T("GASOLINA                                          ")</f>
        <v xml:space="preserve">GASOLINA                                          </v>
      </c>
      <c r="I3186">
        <v>1</v>
      </c>
    </row>
    <row r="3187" spans="1:9">
      <c r="A3187" t="str">
        <f>T("2018")</f>
        <v>2018</v>
      </c>
      <c r="B3187" t="str">
        <f>T("Entidad sin personalidad jurídica (art. 35.4 LGT) ")</f>
        <v xml:space="preserve">Entidad sin personalidad jurídica (art. 35.4 LGT) </v>
      </c>
      <c r="C3187" t="str">
        <f>T("CHAMARTIN           ")</f>
        <v xml:space="preserve">CHAMARTIN           </v>
      </c>
      <c r="D3187" t="str">
        <f>T("PROSPERIDAD         ")</f>
        <v xml:space="preserve">PROSPERIDAD         </v>
      </c>
      <c r="E3187" t="str">
        <f>T("CA ")</f>
        <v xml:space="preserve">CA </v>
      </c>
      <c r="F3187" t="str">
        <f>T("CAMIONES       ")</f>
        <v xml:space="preserve">CAMIONES       </v>
      </c>
      <c r="G3187" t="str">
        <f>T("De menos de 1.000 KG DE CARGA ÚTIL                ")</f>
        <v xml:space="preserve">De menos de 1.000 KG DE CARGA ÚTIL                </v>
      </c>
      <c r="H3187" t="str">
        <f>T("GASOLINA                                          ")</f>
        <v xml:space="preserve">GASOLINA                                          </v>
      </c>
      <c r="I3187">
        <v>6</v>
      </c>
    </row>
    <row r="3188" spans="1:9">
      <c r="A3188" t="str">
        <f>T("2018")</f>
        <v>2018</v>
      </c>
      <c r="B3188" t="str">
        <f>T("Entidad sin personalidad jurídica (art. 35.4 LGT) ")</f>
        <v xml:space="preserve">Entidad sin personalidad jurídica (art. 35.4 LGT) </v>
      </c>
      <c r="C3188" t="str">
        <f>T("CHAMARTIN           ")</f>
        <v xml:space="preserve">CHAMARTIN           </v>
      </c>
      <c r="D3188" t="str">
        <f>T("CIUDAD JARDIN       ")</f>
        <v xml:space="preserve">CIUDAD JARDIN       </v>
      </c>
      <c r="E3188" t="str">
        <f>T("CA ")</f>
        <v xml:space="preserve">CA </v>
      </c>
      <c r="F3188" t="str">
        <f>T("CAMIONES       ")</f>
        <v xml:space="preserve">CAMIONES       </v>
      </c>
      <c r="G3188" t="str">
        <f>T("De menos de 1.000 KG DE CARGA ÚTIL                ")</f>
        <v xml:space="preserve">De menos de 1.000 KG DE CARGA ÚTIL                </v>
      </c>
      <c r="H3188" t="str">
        <f>T("GASOLINA                                          ")</f>
        <v xml:space="preserve">GASOLINA                                          </v>
      </c>
      <c r="I3188">
        <v>3</v>
      </c>
    </row>
    <row r="3189" spans="1:9">
      <c r="A3189" t="str">
        <f>T("2018")</f>
        <v>2018</v>
      </c>
      <c r="B3189" t="str">
        <f>T("Entidad sin personalidad jurídica (art. 35.4 LGT) ")</f>
        <v xml:space="preserve">Entidad sin personalidad jurídica (art. 35.4 LGT) </v>
      </c>
      <c r="C3189" t="str">
        <f>T("CHAMARTIN           ")</f>
        <v xml:space="preserve">CHAMARTIN           </v>
      </c>
      <c r="D3189" t="str">
        <f>T("HISPANOAMERICA      ")</f>
        <v xml:space="preserve">HISPANOAMERICA      </v>
      </c>
      <c r="E3189" t="str">
        <f>T("CA ")</f>
        <v xml:space="preserve">CA </v>
      </c>
      <c r="F3189" t="str">
        <f>T("CAMIONES       ")</f>
        <v xml:space="preserve">CAMIONES       </v>
      </c>
      <c r="G3189" t="str">
        <f>T("De 1.000 a 2.999 KG DE CARGA ÚTIL                 ")</f>
        <v xml:space="preserve">De 1.000 a 2.999 KG DE CARGA ÚTIL                 </v>
      </c>
      <c r="H3189" t="str">
        <f>T("GASOLINA                                          ")</f>
        <v xml:space="preserve">GASOLINA                                          </v>
      </c>
      <c r="I3189">
        <v>1</v>
      </c>
    </row>
    <row r="3190" spans="1:9">
      <c r="A3190" t="str">
        <f>T("2018")</f>
        <v>2018</v>
      </c>
      <c r="B3190" t="str">
        <f>T("Entidad sin personalidad jurídica (art. 35.4 LGT) ")</f>
        <v xml:space="preserve">Entidad sin personalidad jurídica (art. 35.4 LGT) </v>
      </c>
      <c r="C3190" t="str">
        <f>T("CHAMARTIN           ")</f>
        <v xml:space="preserve">CHAMARTIN           </v>
      </c>
      <c r="D3190" t="str">
        <f>T("NUEVA ESPAÑA        ")</f>
        <v xml:space="preserve">NUEVA ESPAÑA        </v>
      </c>
      <c r="E3190" t="str">
        <f>T("CA ")</f>
        <v xml:space="preserve">CA </v>
      </c>
      <c r="F3190" t="str">
        <f>T("CAMIONES       ")</f>
        <v xml:space="preserve">CAMIONES       </v>
      </c>
      <c r="G3190" t="str">
        <f>T("De 1.000 a 2.999 KG DE CARGA ÚTIL                 ")</f>
        <v xml:space="preserve">De 1.000 a 2.999 KG DE CARGA ÚTIL                 </v>
      </c>
      <c r="H3190" t="str">
        <f>T("GASOLINA                                          ")</f>
        <v xml:space="preserve">GASOLINA                                          </v>
      </c>
      <c r="I3190">
        <v>1</v>
      </c>
    </row>
    <row r="3191" spans="1:9">
      <c r="A3191" t="str">
        <f>T("2018")</f>
        <v>2018</v>
      </c>
      <c r="B3191" t="str">
        <f>T("FISICO                                            ")</f>
        <v xml:space="preserve">FISICO                                            </v>
      </c>
      <c r="C3191" t="str">
        <f>T("CHAMARTIN           ")</f>
        <v xml:space="preserve">CHAMARTIN           </v>
      </c>
      <c r="D3191" t="str">
        <f>T("EL VISO             ")</f>
        <v xml:space="preserve">EL VISO             </v>
      </c>
      <c r="E3191" t="str">
        <f>T("CA ")</f>
        <v xml:space="preserve">CA </v>
      </c>
      <c r="F3191" t="str">
        <f>T("CAMIONES       ")</f>
        <v xml:space="preserve">CAMIONES       </v>
      </c>
      <c r="G3191" t="str">
        <f>T("De menos de 1.000 KG DE CARGA ÚTIL                ")</f>
        <v xml:space="preserve">De menos de 1.000 KG DE CARGA ÚTIL                </v>
      </c>
      <c r="H3191" t="str">
        <f>T("GASOLINA                                          ")</f>
        <v xml:space="preserve">GASOLINA                                          </v>
      </c>
      <c r="I3191">
        <v>31</v>
      </c>
    </row>
    <row r="3192" spans="1:9">
      <c r="A3192" t="str">
        <f>T("2018")</f>
        <v>2018</v>
      </c>
      <c r="B3192" t="str">
        <f>T("FISICO                                            ")</f>
        <v xml:space="preserve">FISICO                                            </v>
      </c>
      <c r="C3192" t="str">
        <f>T("CHAMARTIN           ")</f>
        <v xml:space="preserve">CHAMARTIN           </v>
      </c>
      <c r="D3192" t="str">
        <f>T("EL VISO             ")</f>
        <v xml:space="preserve">EL VISO             </v>
      </c>
      <c r="E3192" t="str">
        <f>T("CA ")</f>
        <v xml:space="preserve">CA </v>
      </c>
      <c r="F3192" t="str">
        <f>T("CAMIONES       ")</f>
        <v xml:space="preserve">CAMIONES       </v>
      </c>
      <c r="G3192" t="str">
        <f>T("De 1.000 a 2.999 KG DE CARGA ÚTIL                 ")</f>
        <v xml:space="preserve">De 1.000 a 2.999 KG DE CARGA ÚTIL                 </v>
      </c>
      <c r="H3192" t="str">
        <f>T("GASOLINA                                          ")</f>
        <v xml:space="preserve">GASOLINA                                          </v>
      </c>
      <c r="I3192">
        <v>2</v>
      </c>
    </row>
    <row r="3193" spans="1:9">
      <c r="A3193" t="str">
        <f>T("2018")</f>
        <v>2018</v>
      </c>
      <c r="B3193" t="str">
        <f>T("FISICO                                            ")</f>
        <v xml:space="preserve">FISICO                                            </v>
      </c>
      <c r="C3193" t="str">
        <f>T("CHAMARTIN           ")</f>
        <v xml:space="preserve">CHAMARTIN           </v>
      </c>
      <c r="D3193" t="str">
        <f>T("PROSPERIDAD         ")</f>
        <v xml:space="preserve">PROSPERIDAD         </v>
      </c>
      <c r="E3193" t="str">
        <f>T("CA ")</f>
        <v xml:space="preserve">CA </v>
      </c>
      <c r="F3193" t="str">
        <f>T("CAMIONES       ")</f>
        <v xml:space="preserve">CAMIONES       </v>
      </c>
      <c r="G3193" t="str">
        <f>T("De menos de 1.000 KG DE CARGA ÚTIL                ")</f>
        <v xml:space="preserve">De menos de 1.000 KG DE CARGA ÚTIL                </v>
      </c>
      <c r="H3193" t="str">
        <f>T("GASOLINA                                          ")</f>
        <v xml:space="preserve">GASOLINA                                          </v>
      </c>
      <c r="I3193">
        <v>39</v>
      </c>
    </row>
    <row r="3194" spans="1:9">
      <c r="A3194" t="str">
        <f>T("2018")</f>
        <v>2018</v>
      </c>
      <c r="B3194" t="str">
        <f>T("FISICO                                            ")</f>
        <v xml:space="preserve">FISICO                                            </v>
      </c>
      <c r="C3194" t="str">
        <f>T("CHAMARTIN           ")</f>
        <v xml:space="preserve">CHAMARTIN           </v>
      </c>
      <c r="D3194" t="str">
        <f>T("PROSPERIDAD         ")</f>
        <v xml:space="preserve">PROSPERIDAD         </v>
      </c>
      <c r="E3194" t="str">
        <f>T("CA ")</f>
        <v xml:space="preserve">CA </v>
      </c>
      <c r="F3194" t="str">
        <f>T("CAMIONES       ")</f>
        <v xml:space="preserve">CAMIONES       </v>
      </c>
      <c r="G3194" t="str">
        <f>T("De 1.000 a 2.999 KG DE CARGA ÚTIL                 ")</f>
        <v xml:space="preserve">De 1.000 a 2.999 KG DE CARGA ÚTIL                 </v>
      </c>
      <c r="H3194" t="str">
        <f>T("GASOLINA                                          ")</f>
        <v xml:space="preserve">GASOLINA                                          </v>
      </c>
      <c r="I3194">
        <v>1</v>
      </c>
    </row>
    <row r="3195" spans="1:9">
      <c r="A3195" t="str">
        <f>T("2018")</f>
        <v>2018</v>
      </c>
      <c r="B3195" t="str">
        <f>T("FISICO                                            ")</f>
        <v xml:space="preserve">FISICO                                            </v>
      </c>
      <c r="C3195" t="str">
        <f>T("CHAMARTIN           ")</f>
        <v xml:space="preserve">CHAMARTIN           </v>
      </c>
      <c r="D3195" t="str">
        <f>T("CIUDAD JARDIN       ")</f>
        <v xml:space="preserve">CIUDAD JARDIN       </v>
      </c>
      <c r="E3195" t="str">
        <f>T("CA ")</f>
        <v xml:space="preserve">CA </v>
      </c>
      <c r="F3195" t="str">
        <f>T("CAMIONES       ")</f>
        <v xml:space="preserve">CAMIONES       </v>
      </c>
      <c r="G3195" t="str">
        <f>T("De menos de 1.000 KG DE CARGA ÚTIL                ")</f>
        <v xml:space="preserve">De menos de 1.000 KG DE CARGA ÚTIL                </v>
      </c>
      <c r="H3195" t="str">
        <f>T("GASOLINA                                          ")</f>
        <v xml:space="preserve">GASOLINA                                          </v>
      </c>
      <c r="I3195">
        <v>21</v>
      </c>
    </row>
    <row r="3196" spans="1:9">
      <c r="A3196" t="str">
        <f>T("2018")</f>
        <v>2018</v>
      </c>
      <c r="B3196" t="str">
        <f>T("FISICO                                            ")</f>
        <v xml:space="preserve">FISICO                                            </v>
      </c>
      <c r="C3196" t="str">
        <f>T("CHAMARTIN           ")</f>
        <v xml:space="preserve">CHAMARTIN           </v>
      </c>
      <c r="D3196" t="str">
        <f>T("CIUDAD JARDIN       ")</f>
        <v xml:space="preserve">CIUDAD JARDIN       </v>
      </c>
      <c r="E3196" t="str">
        <f>T("CA ")</f>
        <v xml:space="preserve">CA </v>
      </c>
      <c r="F3196" t="str">
        <f>T("CAMIONES       ")</f>
        <v xml:space="preserve">CAMIONES       </v>
      </c>
      <c r="G3196" t="str">
        <f>T("De 1.000 a 2.999 KG DE CARGA ÚTIL                 ")</f>
        <v xml:space="preserve">De 1.000 a 2.999 KG DE CARGA ÚTIL                 </v>
      </c>
      <c r="H3196" t="str">
        <f>T("GASOLINA                                          ")</f>
        <v xml:space="preserve">GASOLINA                                          </v>
      </c>
      <c r="I3196">
        <v>1</v>
      </c>
    </row>
    <row r="3197" spans="1:9">
      <c r="A3197" t="str">
        <f>T("2018")</f>
        <v>2018</v>
      </c>
      <c r="B3197" t="str">
        <f>T("FISICO                                            ")</f>
        <v xml:space="preserve">FISICO                                            </v>
      </c>
      <c r="C3197" t="str">
        <f>T("CHAMARTIN           ")</f>
        <v xml:space="preserve">CHAMARTIN           </v>
      </c>
      <c r="D3197" t="str">
        <f>T("HISPANOAMERICA      ")</f>
        <v xml:space="preserve">HISPANOAMERICA      </v>
      </c>
      <c r="E3197" t="str">
        <f>T("CA ")</f>
        <v xml:space="preserve">CA </v>
      </c>
      <c r="F3197" t="str">
        <f>T("CAMIONES       ")</f>
        <v xml:space="preserve">CAMIONES       </v>
      </c>
      <c r="G3197" t="str">
        <f>T("De menos de 1.000 KG DE CARGA ÚTIL                ")</f>
        <v xml:space="preserve">De menos de 1.000 KG DE CARGA ÚTIL                </v>
      </c>
      <c r="H3197" t="str">
        <f>T("GASOLINA                                          ")</f>
        <v xml:space="preserve">GASOLINA                                          </v>
      </c>
      <c r="I3197">
        <v>31</v>
      </c>
    </row>
    <row r="3198" spans="1:9">
      <c r="A3198" t="str">
        <f>T("2018")</f>
        <v>2018</v>
      </c>
      <c r="B3198" t="str">
        <f>T("FISICO                                            ")</f>
        <v xml:space="preserve">FISICO                                            </v>
      </c>
      <c r="C3198" t="str">
        <f>T("CHAMARTIN           ")</f>
        <v xml:space="preserve">CHAMARTIN           </v>
      </c>
      <c r="D3198" t="str">
        <f>T("HISPANOAMERICA      ")</f>
        <v xml:space="preserve">HISPANOAMERICA      </v>
      </c>
      <c r="E3198" t="str">
        <f>T("CA ")</f>
        <v xml:space="preserve">CA </v>
      </c>
      <c r="F3198" t="str">
        <f>T("CAMIONES       ")</f>
        <v xml:space="preserve">CAMIONES       </v>
      </c>
      <c r="G3198" t="str">
        <f>T("De 1.000 a 2.999 KG DE CARGA ÚTIL                 ")</f>
        <v xml:space="preserve">De 1.000 a 2.999 KG DE CARGA ÚTIL                 </v>
      </c>
      <c r="H3198" t="str">
        <f>T("GASOLINA                                          ")</f>
        <v xml:space="preserve">GASOLINA                                          </v>
      </c>
      <c r="I3198">
        <v>4</v>
      </c>
    </row>
    <row r="3199" spans="1:9">
      <c r="A3199" t="str">
        <f>T("2018")</f>
        <v>2018</v>
      </c>
      <c r="B3199" t="str">
        <f>T("FISICO                                            ")</f>
        <v xml:space="preserve">FISICO                                            </v>
      </c>
      <c r="C3199" t="str">
        <f>T("CHAMARTIN           ")</f>
        <v xml:space="preserve">CHAMARTIN           </v>
      </c>
      <c r="D3199" t="str">
        <f>T("HISPANOAMERICA      ")</f>
        <v xml:space="preserve">HISPANOAMERICA      </v>
      </c>
      <c r="E3199" t="str">
        <f>T("CA ")</f>
        <v xml:space="preserve">CA </v>
      </c>
      <c r="F3199" t="str">
        <f>T("CAMIONES       ")</f>
        <v xml:space="preserve">CAMIONES       </v>
      </c>
      <c r="G3199" t="str">
        <f>T("De 3.000 a 9.999 KG DE CARGA ÚTIL                 ")</f>
        <v xml:space="preserve">De 3.000 a 9.999 KG DE CARGA ÚTIL                 </v>
      </c>
      <c r="H3199" t="str">
        <f>T("GASOLINA                                          ")</f>
        <v xml:space="preserve">GASOLINA                                          </v>
      </c>
      <c r="I3199">
        <v>1</v>
      </c>
    </row>
    <row r="3200" spans="1:9">
      <c r="A3200" t="str">
        <f>T("2018")</f>
        <v>2018</v>
      </c>
      <c r="B3200" t="str">
        <f>T("FISICO                                            ")</f>
        <v xml:space="preserve">FISICO                                            </v>
      </c>
      <c r="C3200" t="str">
        <f>T("CHAMARTIN           ")</f>
        <v xml:space="preserve">CHAMARTIN           </v>
      </c>
      <c r="D3200" t="str">
        <f>T("NUEVA ESPAÑA        ")</f>
        <v xml:space="preserve">NUEVA ESPAÑA        </v>
      </c>
      <c r="E3200" t="str">
        <f>T("CA ")</f>
        <v xml:space="preserve">CA </v>
      </c>
      <c r="F3200" t="str">
        <f>T("CAMIONES       ")</f>
        <v xml:space="preserve">CAMIONES       </v>
      </c>
      <c r="G3200" t="str">
        <f>T("De menos de 1.000 KG DE CARGA ÚTIL                ")</f>
        <v xml:space="preserve">De menos de 1.000 KG DE CARGA ÚTIL                </v>
      </c>
      <c r="H3200" t="str">
        <f>T("GASOLINA                                          ")</f>
        <v xml:space="preserve">GASOLINA                                          </v>
      </c>
      <c r="I3200">
        <v>31</v>
      </c>
    </row>
    <row r="3201" spans="1:9">
      <c r="A3201" t="str">
        <f>T("2018")</f>
        <v>2018</v>
      </c>
      <c r="B3201" t="str">
        <f>T("FISICO                                            ")</f>
        <v xml:space="preserve">FISICO                                            </v>
      </c>
      <c r="C3201" t="str">
        <f>T("CHAMARTIN           ")</f>
        <v xml:space="preserve">CHAMARTIN           </v>
      </c>
      <c r="D3201" t="str">
        <f>T("NUEVA ESPAÑA        ")</f>
        <v xml:space="preserve">NUEVA ESPAÑA        </v>
      </c>
      <c r="E3201" t="str">
        <f>T("CA ")</f>
        <v xml:space="preserve">CA </v>
      </c>
      <c r="F3201" t="str">
        <f>T("CAMIONES       ")</f>
        <v xml:space="preserve">CAMIONES       </v>
      </c>
      <c r="G3201" t="str">
        <f>T("De 1.000 a 2.999 KG DE CARGA ÚTIL                 ")</f>
        <v xml:space="preserve">De 1.000 a 2.999 KG DE CARGA ÚTIL                 </v>
      </c>
      <c r="H3201" t="str">
        <f>T("GASOLINA                                          ")</f>
        <v xml:space="preserve">GASOLINA                                          </v>
      </c>
      <c r="I3201">
        <v>1</v>
      </c>
    </row>
    <row r="3202" spans="1:9">
      <c r="A3202" t="str">
        <f>T("2018")</f>
        <v>2018</v>
      </c>
      <c r="B3202" t="str">
        <f>T("FISICO                                            ")</f>
        <v xml:space="preserve">FISICO                                            </v>
      </c>
      <c r="C3202" t="str">
        <f>T("CHAMARTIN           ")</f>
        <v xml:space="preserve">CHAMARTIN           </v>
      </c>
      <c r="D3202" t="str">
        <f>T("CASTILLA            ")</f>
        <v xml:space="preserve">CASTILLA            </v>
      </c>
      <c r="E3202" t="str">
        <f>T("CA ")</f>
        <v xml:space="preserve">CA </v>
      </c>
      <c r="F3202" t="str">
        <f>T("CAMIONES       ")</f>
        <v xml:space="preserve">CAMIONES       </v>
      </c>
      <c r="G3202" t="str">
        <f>T("De menos de 1.000 KG DE CARGA ÚTIL                ")</f>
        <v xml:space="preserve">De menos de 1.000 KG DE CARGA ÚTIL                </v>
      </c>
      <c r="H3202" t="str">
        <f>T("GASOLINA                                          ")</f>
        <v xml:space="preserve">GASOLINA                                          </v>
      </c>
      <c r="I3202">
        <v>15</v>
      </c>
    </row>
    <row r="3203" spans="1:9">
      <c r="A3203" t="str">
        <f>T("2018")</f>
        <v>2018</v>
      </c>
      <c r="B3203" t="str">
        <f>T("JURIDICO                                          ")</f>
        <v xml:space="preserve">JURIDICO                                          </v>
      </c>
      <c r="C3203" t="str">
        <f>T("CHAMARTIN           ")</f>
        <v xml:space="preserve">CHAMARTIN           </v>
      </c>
      <c r="D3203" t="str">
        <f>T("EL VISO             ")</f>
        <v xml:space="preserve">EL VISO             </v>
      </c>
      <c r="E3203" t="str">
        <f>T("CA ")</f>
        <v xml:space="preserve">CA </v>
      </c>
      <c r="F3203" t="str">
        <f>T("CAMIONES       ")</f>
        <v xml:space="preserve">CAMIONES       </v>
      </c>
      <c r="G3203" t="str">
        <f>T("De menos de 1.000 KG DE CARGA ÚTIL                ")</f>
        <v xml:space="preserve">De menos de 1.000 KG DE CARGA ÚTIL                </v>
      </c>
      <c r="H3203" t="str">
        <f>T("GASOLINA                                          ")</f>
        <v xml:space="preserve">GASOLINA                                          </v>
      </c>
      <c r="I3203">
        <v>44</v>
      </c>
    </row>
    <row r="3204" spans="1:9">
      <c r="A3204" t="str">
        <f>T("2018")</f>
        <v>2018</v>
      </c>
      <c r="B3204" t="str">
        <f>T("JURIDICO                                          ")</f>
        <v xml:space="preserve">JURIDICO                                          </v>
      </c>
      <c r="C3204" t="str">
        <f>T("CHAMARTIN           ")</f>
        <v xml:space="preserve">CHAMARTIN           </v>
      </c>
      <c r="D3204" t="str">
        <f>T("EL VISO             ")</f>
        <v xml:space="preserve">EL VISO             </v>
      </c>
      <c r="E3204" t="str">
        <f>T("CA ")</f>
        <v xml:space="preserve">CA </v>
      </c>
      <c r="F3204" t="str">
        <f>T("CAMIONES       ")</f>
        <v xml:space="preserve">CAMIONES       </v>
      </c>
      <c r="G3204" t="str">
        <f>T("De 1.000 a 2.999 KG DE CARGA ÚTIL                 ")</f>
        <v xml:space="preserve">De 1.000 a 2.999 KG DE CARGA ÚTIL                 </v>
      </c>
      <c r="H3204" t="str">
        <f>T("GASOLINA                                          ")</f>
        <v xml:space="preserve">GASOLINA                                          </v>
      </c>
      <c r="I3204">
        <v>6</v>
      </c>
    </row>
    <row r="3205" spans="1:9">
      <c r="A3205" t="str">
        <f>T("2018")</f>
        <v>2018</v>
      </c>
      <c r="B3205" t="str">
        <f>T("JURIDICO                                          ")</f>
        <v xml:space="preserve">JURIDICO                                          </v>
      </c>
      <c r="C3205" t="str">
        <f>T("CHAMARTIN           ")</f>
        <v xml:space="preserve">CHAMARTIN           </v>
      </c>
      <c r="D3205" t="str">
        <f>T("PROSPERIDAD         ")</f>
        <v xml:space="preserve">PROSPERIDAD         </v>
      </c>
      <c r="E3205" t="str">
        <f>T("CA ")</f>
        <v xml:space="preserve">CA </v>
      </c>
      <c r="F3205" t="str">
        <f>T("CAMIONES       ")</f>
        <v xml:space="preserve">CAMIONES       </v>
      </c>
      <c r="G3205" t="str">
        <f>T("De menos de 1.000 KG DE CARGA ÚTIL                ")</f>
        <v xml:space="preserve">De menos de 1.000 KG DE CARGA ÚTIL                </v>
      </c>
      <c r="H3205" t="str">
        <f>T("GASOLINA                                          ")</f>
        <v xml:space="preserve">GASOLINA                                          </v>
      </c>
      <c r="I3205">
        <v>17</v>
      </c>
    </row>
    <row r="3206" spans="1:9">
      <c r="A3206" t="str">
        <f>T("2018")</f>
        <v>2018</v>
      </c>
      <c r="B3206" t="str">
        <f>T("JURIDICO                                          ")</f>
        <v xml:space="preserve">JURIDICO                                          </v>
      </c>
      <c r="C3206" t="str">
        <f>T("CHAMARTIN           ")</f>
        <v xml:space="preserve">CHAMARTIN           </v>
      </c>
      <c r="D3206" t="str">
        <f>T("PROSPERIDAD         ")</f>
        <v xml:space="preserve">PROSPERIDAD         </v>
      </c>
      <c r="E3206" t="str">
        <f>T("CA ")</f>
        <v xml:space="preserve">CA </v>
      </c>
      <c r="F3206" t="str">
        <f>T("CAMIONES       ")</f>
        <v xml:space="preserve">CAMIONES       </v>
      </c>
      <c r="G3206" t="str">
        <f>T("De 1.000 a 2.999 KG DE CARGA ÚTIL                 ")</f>
        <v xml:space="preserve">De 1.000 a 2.999 KG DE CARGA ÚTIL                 </v>
      </c>
      <c r="H3206" t="str">
        <f>T("GASOLINA                                          ")</f>
        <v xml:space="preserve">GASOLINA                                          </v>
      </c>
      <c r="I3206">
        <v>1</v>
      </c>
    </row>
    <row r="3207" spans="1:9">
      <c r="A3207" t="str">
        <f>T("2018")</f>
        <v>2018</v>
      </c>
      <c r="B3207" t="str">
        <f>T("JURIDICO                                          ")</f>
        <v xml:space="preserve">JURIDICO                                          </v>
      </c>
      <c r="C3207" t="str">
        <f>T("CHAMARTIN           ")</f>
        <v xml:space="preserve">CHAMARTIN           </v>
      </c>
      <c r="D3207" t="str">
        <f>T("PROSPERIDAD         ")</f>
        <v xml:space="preserve">PROSPERIDAD         </v>
      </c>
      <c r="E3207" t="str">
        <f>T("CA ")</f>
        <v xml:space="preserve">CA </v>
      </c>
      <c r="F3207" t="str">
        <f>T("CAMIONES       ")</f>
        <v xml:space="preserve">CAMIONES       </v>
      </c>
      <c r="G3207" t="str">
        <f>T("De 3.000 a 9.999 KG DE CARGA ÚTIL                 ")</f>
        <v xml:space="preserve">De 3.000 a 9.999 KG DE CARGA ÚTIL                 </v>
      </c>
      <c r="H3207" t="str">
        <f>T("GASOLINA                                          ")</f>
        <v xml:space="preserve">GASOLINA                                          </v>
      </c>
      <c r="I3207">
        <v>1</v>
      </c>
    </row>
    <row r="3208" spans="1:9">
      <c r="A3208" t="str">
        <f>T("2018")</f>
        <v>2018</v>
      </c>
      <c r="B3208" t="str">
        <f>T("JURIDICO                                          ")</f>
        <v xml:space="preserve">JURIDICO                                          </v>
      </c>
      <c r="C3208" t="str">
        <f>T("CHAMARTIN           ")</f>
        <v xml:space="preserve">CHAMARTIN           </v>
      </c>
      <c r="D3208" t="str">
        <f>T("CIUDAD JARDIN       ")</f>
        <v xml:space="preserve">CIUDAD JARDIN       </v>
      </c>
      <c r="E3208" t="str">
        <f>T("CA ")</f>
        <v xml:space="preserve">CA </v>
      </c>
      <c r="F3208" t="str">
        <f>T("CAMIONES       ")</f>
        <v xml:space="preserve">CAMIONES       </v>
      </c>
      <c r="G3208" t="str">
        <f>T("De menos de 1.000 KG DE CARGA ÚTIL                ")</f>
        <v xml:space="preserve">De menos de 1.000 KG DE CARGA ÚTIL                </v>
      </c>
      <c r="H3208" t="str">
        <f>T("GASOLINA                                          ")</f>
        <v xml:space="preserve">GASOLINA                                          </v>
      </c>
      <c r="I3208">
        <v>15</v>
      </c>
    </row>
    <row r="3209" spans="1:9">
      <c r="A3209" t="str">
        <f>T("2018")</f>
        <v>2018</v>
      </c>
      <c r="B3209" t="str">
        <f>T("JURIDICO                                          ")</f>
        <v xml:space="preserve">JURIDICO                                          </v>
      </c>
      <c r="C3209" t="str">
        <f>T("CHAMARTIN           ")</f>
        <v xml:space="preserve">CHAMARTIN           </v>
      </c>
      <c r="D3209" t="str">
        <f>T("HISPANOAMERICA      ")</f>
        <v xml:space="preserve">HISPANOAMERICA      </v>
      </c>
      <c r="E3209" t="str">
        <f>T("CA ")</f>
        <v xml:space="preserve">CA </v>
      </c>
      <c r="F3209" t="str">
        <f>T("CAMIONES       ")</f>
        <v xml:space="preserve">CAMIONES       </v>
      </c>
      <c r="G3209" t="str">
        <f>T("De menos de 1.000 KG DE CARGA ÚTIL                ")</f>
        <v xml:space="preserve">De menos de 1.000 KG DE CARGA ÚTIL                </v>
      </c>
      <c r="H3209" t="str">
        <f>T("GASOLINA                                          ")</f>
        <v xml:space="preserve">GASOLINA                                          </v>
      </c>
      <c r="I3209">
        <v>37</v>
      </c>
    </row>
    <row r="3210" spans="1:9">
      <c r="A3210" t="str">
        <f>T("2018")</f>
        <v>2018</v>
      </c>
      <c r="B3210" t="str">
        <f>T("JURIDICO                                          ")</f>
        <v xml:space="preserve">JURIDICO                                          </v>
      </c>
      <c r="C3210" t="str">
        <f>T("CHAMARTIN           ")</f>
        <v xml:space="preserve">CHAMARTIN           </v>
      </c>
      <c r="D3210" t="str">
        <f>T("HISPANOAMERICA      ")</f>
        <v xml:space="preserve">HISPANOAMERICA      </v>
      </c>
      <c r="E3210" t="str">
        <f>T("CA ")</f>
        <v xml:space="preserve">CA </v>
      </c>
      <c r="F3210" t="str">
        <f>T("CAMIONES       ")</f>
        <v xml:space="preserve">CAMIONES       </v>
      </c>
      <c r="G3210" t="str">
        <f>T("De 1.000 a 2.999 KG DE CARGA ÚTIL                 ")</f>
        <v xml:space="preserve">De 1.000 a 2.999 KG DE CARGA ÚTIL                 </v>
      </c>
      <c r="H3210" t="str">
        <f>T("GASOLINA                                          ")</f>
        <v xml:space="preserve">GASOLINA                                          </v>
      </c>
      <c r="I3210">
        <v>1</v>
      </c>
    </row>
    <row r="3211" spans="1:9">
      <c r="A3211" t="str">
        <f>T("2018")</f>
        <v>2018</v>
      </c>
      <c r="B3211" t="str">
        <f>T("JURIDICO                                          ")</f>
        <v xml:space="preserve">JURIDICO                                          </v>
      </c>
      <c r="C3211" t="str">
        <f>T("CHAMARTIN           ")</f>
        <v xml:space="preserve">CHAMARTIN           </v>
      </c>
      <c r="D3211" t="str">
        <f>T("NUEVA ESPAÑA        ")</f>
        <v xml:space="preserve">NUEVA ESPAÑA        </v>
      </c>
      <c r="E3211" t="str">
        <f>T("CA ")</f>
        <v xml:space="preserve">CA </v>
      </c>
      <c r="F3211" t="str">
        <f>T("CAMIONES       ")</f>
        <v xml:space="preserve">CAMIONES       </v>
      </c>
      <c r="G3211" t="str">
        <f>T("De menos de 1.000 KG DE CARGA ÚTIL                ")</f>
        <v xml:space="preserve">De menos de 1.000 KG DE CARGA ÚTIL                </v>
      </c>
      <c r="H3211" t="str">
        <f>T("GASOLINA                                          ")</f>
        <v xml:space="preserve">GASOLINA                                          </v>
      </c>
      <c r="I3211">
        <v>55</v>
      </c>
    </row>
    <row r="3212" spans="1:9">
      <c r="A3212" t="str">
        <f>T("2018")</f>
        <v>2018</v>
      </c>
      <c r="B3212" t="str">
        <f>T("JURIDICO                                          ")</f>
        <v xml:space="preserve">JURIDICO                                          </v>
      </c>
      <c r="C3212" t="str">
        <f>T("CHAMARTIN           ")</f>
        <v xml:space="preserve">CHAMARTIN           </v>
      </c>
      <c r="D3212" t="str">
        <f>T("NUEVA ESPAÑA        ")</f>
        <v xml:space="preserve">NUEVA ESPAÑA        </v>
      </c>
      <c r="E3212" t="str">
        <f>T("CA ")</f>
        <v xml:space="preserve">CA </v>
      </c>
      <c r="F3212" t="str">
        <f>T("CAMIONES       ")</f>
        <v xml:space="preserve">CAMIONES       </v>
      </c>
      <c r="G3212" t="str">
        <f>T("De 1.000 a 2.999 KG DE CARGA ÚTIL                 ")</f>
        <v xml:space="preserve">De 1.000 a 2.999 KG DE CARGA ÚTIL                 </v>
      </c>
      <c r="H3212" t="str">
        <f>T("GASOLINA                                          ")</f>
        <v xml:space="preserve">GASOLINA                                          </v>
      </c>
      <c r="I3212">
        <v>3</v>
      </c>
    </row>
    <row r="3213" spans="1:9">
      <c r="A3213" t="str">
        <f>T("2018")</f>
        <v>2018</v>
      </c>
      <c r="B3213" t="str">
        <f>T("JURIDICO                                          ")</f>
        <v xml:space="preserve">JURIDICO                                          </v>
      </c>
      <c r="C3213" t="str">
        <f>T("CHAMARTIN           ")</f>
        <v xml:space="preserve">CHAMARTIN           </v>
      </c>
      <c r="D3213" t="str">
        <f>T("NUEVA ESPAÑA        ")</f>
        <v xml:space="preserve">NUEVA ESPAÑA        </v>
      </c>
      <c r="E3213" t="str">
        <f>T("CA ")</f>
        <v xml:space="preserve">CA </v>
      </c>
      <c r="F3213" t="str">
        <f>T("CAMIONES       ")</f>
        <v xml:space="preserve">CAMIONES       </v>
      </c>
      <c r="G3213" t="str">
        <f>T("De 3.000 a 9.999 KG DE CARGA ÚTIL                 ")</f>
        <v xml:space="preserve">De 3.000 a 9.999 KG DE CARGA ÚTIL                 </v>
      </c>
      <c r="H3213" t="str">
        <f>T("GASOLINA                                          ")</f>
        <v xml:space="preserve">GASOLINA                                          </v>
      </c>
      <c r="I3213">
        <v>1</v>
      </c>
    </row>
    <row r="3214" spans="1:9">
      <c r="A3214" t="str">
        <f>T("2018")</f>
        <v>2018</v>
      </c>
      <c r="B3214" t="str">
        <f>T("JURIDICO                                          ")</f>
        <v xml:space="preserve">JURIDICO                                          </v>
      </c>
      <c r="C3214" t="str">
        <f>T("CHAMARTIN           ")</f>
        <v xml:space="preserve">CHAMARTIN           </v>
      </c>
      <c r="D3214" t="str">
        <f>T("CASTILLA            ")</f>
        <v xml:space="preserve">CASTILLA            </v>
      </c>
      <c r="E3214" t="str">
        <f>T("CA ")</f>
        <v xml:space="preserve">CA </v>
      </c>
      <c r="F3214" t="str">
        <f>T("CAMIONES       ")</f>
        <v xml:space="preserve">CAMIONES       </v>
      </c>
      <c r="G3214" t="str">
        <f>T("De menos de 1.000 KG DE CARGA ÚTIL                ")</f>
        <v xml:space="preserve">De menos de 1.000 KG DE CARGA ÚTIL                </v>
      </c>
      <c r="H3214" t="str">
        <f>T("GASOLINA                                          ")</f>
        <v xml:space="preserve">GASOLINA                                          </v>
      </c>
      <c r="I3214">
        <v>14</v>
      </c>
    </row>
    <row r="3215" spans="1:9">
      <c r="A3215" t="str">
        <f>T("2018")</f>
        <v>2018</v>
      </c>
      <c r="B3215" t="str">
        <f>T("JURIDICO                                          ")</f>
        <v xml:space="preserve">JURIDICO                                          </v>
      </c>
      <c r="C3215" t="str">
        <f>T("CHAMARTIN           ")</f>
        <v xml:space="preserve">CHAMARTIN           </v>
      </c>
      <c r="D3215" t="str">
        <f>T("CASTILLA            ")</f>
        <v xml:space="preserve">CASTILLA            </v>
      </c>
      <c r="E3215" t="str">
        <f>T("CA ")</f>
        <v xml:space="preserve">CA </v>
      </c>
      <c r="F3215" t="str">
        <f>T("CAMIONES       ")</f>
        <v xml:space="preserve">CAMIONES       </v>
      </c>
      <c r="G3215" t="str">
        <f>T("De 1.000 a 2.999 KG DE CARGA ÚTIL                 ")</f>
        <v xml:space="preserve">De 1.000 a 2.999 KG DE CARGA ÚTIL                 </v>
      </c>
      <c r="H3215" t="str">
        <f>T("GASOLINA                                          ")</f>
        <v xml:space="preserve">GASOLINA                                          </v>
      </c>
      <c r="I3215">
        <v>2</v>
      </c>
    </row>
    <row r="3216" spans="1:9">
      <c r="A3216" t="str">
        <f>T("2018")</f>
        <v>2018</v>
      </c>
      <c r="B3216" t="str">
        <f>T("FISICO                                            ")</f>
        <v xml:space="preserve">FISICO                                            </v>
      </c>
      <c r="C3216" t="str">
        <f>T("CHAMARTIN           ")</f>
        <v xml:space="preserve">CHAMARTIN           </v>
      </c>
      <c r="D3216" t="str">
        <f>T("NUEVA ESPAÑA        ")</f>
        <v xml:space="preserve">NUEVA ESPAÑA        </v>
      </c>
      <c r="E3216" t="str">
        <f>T("CA ")</f>
        <v xml:space="preserve">CA </v>
      </c>
      <c r="F3216" t="str">
        <f>T("CAMIONES       ")</f>
        <v xml:space="preserve">CAMIONES       </v>
      </c>
      <c r="G3216" t="str">
        <f>T("De menos de 1.000 KG DE CARGA ÚTIL                ")</f>
        <v xml:space="preserve">De menos de 1.000 KG DE CARGA ÚTIL                </v>
      </c>
      <c r="H3216" t="str">
        <f>T("HÍBRIDO                                           ")</f>
        <v xml:space="preserve">HÍBRIDO                                           </v>
      </c>
      <c r="I3216">
        <v>1</v>
      </c>
    </row>
    <row r="3217" spans="1:9">
      <c r="A3217" t="str">
        <f>T("2018")</f>
        <v>2018</v>
      </c>
      <c r="B3217" t="str">
        <f>T("JURIDICO                                          ")</f>
        <v xml:space="preserve">JURIDICO                                          </v>
      </c>
      <c r="C3217" t="str">
        <f>T("CHAMARTIN           ")</f>
        <v xml:space="preserve">CHAMARTIN           </v>
      </c>
      <c r="D3217" t="str">
        <f>T("EL VISO             ")</f>
        <v xml:space="preserve">EL VISO             </v>
      </c>
      <c r="E3217" t="str">
        <f>T("CA ")</f>
        <v xml:space="preserve">CA </v>
      </c>
      <c r="F3217" t="str">
        <f>T("CAMIONES       ")</f>
        <v xml:space="preserve">CAMIONES       </v>
      </c>
      <c r="G3217" t="str">
        <f>T("De 1.000 a 2.999 KG DE CARGA ÚTIL                 ")</f>
        <v xml:space="preserve">De 1.000 a 2.999 KG DE CARGA ÚTIL                 </v>
      </c>
      <c r="H3217" t="str">
        <f>T("HÍBRIDO                                           ")</f>
        <v xml:space="preserve">HÍBRIDO                                           </v>
      </c>
      <c r="I3217">
        <v>1</v>
      </c>
    </row>
    <row r="3218" spans="1:9">
      <c r="A3218" t="str">
        <f>T("2018")</f>
        <v>2018</v>
      </c>
      <c r="B3218" t="str">
        <f>T("JURIDICO                                          ")</f>
        <v xml:space="preserve">JURIDICO                                          </v>
      </c>
      <c r="C3218" t="str">
        <f>T("CHAMARTIN           ")</f>
        <v xml:space="preserve">CHAMARTIN           </v>
      </c>
      <c r="D3218" t="str">
        <f>T("NUEVA ESPAÑA        ")</f>
        <v xml:space="preserve">NUEVA ESPAÑA        </v>
      </c>
      <c r="E3218" t="str">
        <f>T("CA ")</f>
        <v xml:space="preserve">CA </v>
      </c>
      <c r="F3218" t="str">
        <f>T("CAMIONES       ")</f>
        <v xml:space="preserve">CAMIONES       </v>
      </c>
      <c r="G3218" t="str">
        <f>T("De menos de 1.000 KG DE CARGA ÚTIL                ")</f>
        <v xml:space="preserve">De menos de 1.000 KG DE CARGA ÚTIL                </v>
      </c>
      <c r="H3218" t="str">
        <f>T("OTROS                                             ")</f>
        <v xml:space="preserve">OTROS                                             </v>
      </c>
      <c r="I3218">
        <v>10</v>
      </c>
    </row>
    <row r="3219" spans="1:9">
      <c r="A3219" t="str">
        <f>T("2018")</f>
        <v>2018</v>
      </c>
      <c r="B3219" t="str">
        <f>T("JURIDICO                                          ")</f>
        <v xml:space="preserve">JURIDICO                                          </v>
      </c>
      <c r="C3219" t="str">
        <f>T("CHAMARTIN           ")</f>
        <v xml:space="preserve">CHAMARTIN           </v>
      </c>
      <c r="D3219" t="str">
        <f>T("NUEVA ESPAÑA        ")</f>
        <v xml:space="preserve">NUEVA ESPAÑA        </v>
      </c>
      <c r="E3219" t="str">
        <f>T("CA ")</f>
        <v xml:space="preserve">CA </v>
      </c>
      <c r="F3219" t="str">
        <f>T("CAMIONES       ")</f>
        <v xml:space="preserve">CAMIONES       </v>
      </c>
      <c r="G3219" t="str">
        <f>T("De 1.000 a 2.999 KG DE CARGA ÚTIL                 ")</f>
        <v xml:space="preserve">De 1.000 a 2.999 KG DE CARGA ÚTIL                 </v>
      </c>
      <c r="H3219" t="str">
        <f>T("OTROS                                             ")</f>
        <v xml:space="preserve">OTROS                                             </v>
      </c>
      <c r="I3219">
        <v>2</v>
      </c>
    </row>
    <row r="3220" spans="1:9">
      <c r="A3220" t="str">
        <f>T("2018")</f>
        <v>2018</v>
      </c>
      <c r="B3220" t="str">
        <f>T("JURIDICO                                          ")</f>
        <v xml:space="preserve">JURIDICO                                          </v>
      </c>
      <c r="C3220" t="str">
        <f>T("CHAMARTIN           ")</f>
        <v xml:space="preserve">CHAMARTIN           </v>
      </c>
      <c r="D3220" t="str">
        <f>T("NUEVA ESPAÑA        ")</f>
        <v xml:space="preserve">NUEVA ESPAÑA        </v>
      </c>
      <c r="E3220" t="str">
        <f>T("CA ")</f>
        <v xml:space="preserve">CA </v>
      </c>
      <c r="F3220" t="str">
        <f>T("CAMIONES       ")</f>
        <v xml:space="preserve">CAMIONES       </v>
      </c>
      <c r="G3220" t="str">
        <f>T("De 3.000 a 9.999 KG DE CARGA ÚTIL                 ")</f>
        <v xml:space="preserve">De 3.000 a 9.999 KG DE CARGA ÚTIL                 </v>
      </c>
      <c r="H3220" t="str">
        <f>T("OTROS                                             ")</f>
        <v xml:space="preserve">OTROS                                             </v>
      </c>
      <c r="I3220">
        <v>14</v>
      </c>
    </row>
    <row r="3221" spans="1:9">
      <c r="A3221" t="str">
        <f>T("2018")</f>
        <v>2018</v>
      </c>
      <c r="B3221" t="str">
        <f>T("JURIDICO                                          ")</f>
        <v xml:space="preserve">JURIDICO                                          </v>
      </c>
      <c r="C3221" t="str">
        <f>T("CHAMARTIN           ")</f>
        <v xml:space="preserve">CHAMARTIN           </v>
      </c>
      <c r="D3221" t="str">
        <f>T("NUEVA ESPAÑA        ")</f>
        <v xml:space="preserve">NUEVA ESPAÑA        </v>
      </c>
      <c r="E3221" t="str">
        <f>T("CA ")</f>
        <v xml:space="preserve">CA </v>
      </c>
      <c r="F3221" t="str">
        <f>T("CAMIONES       ")</f>
        <v xml:space="preserve">CAMIONES       </v>
      </c>
      <c r="G3221" t="str">
        <f>T("De 10.000 KG DE CARGA ÚTIL en adelante            ")</f>
        <v xml:space="preserve">De 10.000 KG DE CARGA ÚTIL en adelante            </v>
      </c>
      <c r="H3221" t="str">
        <f>T("OTROS                                             ")</f>
        <v xml:space="preserve">OTROS                                             </v>
      </c>
      <c r="I3221">
        <v>6</v>
      </c>
    </row>
    <row r="3222" spans="1:9">
      <c r="A3222" t="str">
        <f>T("2018")</f>
        <v>2018</v>
      </c>
      <c r="B3222" t="str">
        <f>T("Entidad sin personalidad jurídica (art. 35.4 LGT) ")</f>
        <v xml:space="preserve">Entidad sin personalidad jurídica (art. 35.4 LGT) </v>
      </c>
      <c r="C3222" t="str">
        <f>T("CHAMARTIN           ")</f>
        <v xml:space="preserve">CHAMARTIN           </v>
      </c>
      <c r="D3222" t="str">
        <f>T("PROSPERIDAD         ")</f>
        <v xml:space="preserve">PROSPERIDAD         </v>
      </c>
      <c r="E3222" t="str">
        <f>T("CA ")</f>
        <v xml:space="preserve">CA </v>
      </c>
      <c r="F3222" t="str">
        <f>T("CAMIONES       ")</f>
        <v xml:space="preserve">CAMIONES       </v>
      </c>
      <c r="G3222" t="str">
        <f>T("De 1.000 a 2.999 KG DE CARGA ÚTIL                 ")</f>
        <v xml:space="preserve">De 1.000 a 2.999 KG DE CARGA ÚTIL                 </v>
      </c>
      <c r="I3222">
        <v>1</v>
      </c>
    </row>
    <row r="3223" spans="1:9">
      <c r="A3223" t="str">
        <f>T("2018")</f>
        <v>2018</v>
      </c>
      <c r="B3223" t="str">
        <f>T("Entidad sin personalidad jurídica (art. 35.4 LGT) ")</f>
        <v xml:space="preserve">Entidad sin personalidad jurídica (art. 35.4 LGT) </v>
      </c>
      <c r="C3223" t="str">
        <f>T("CHAMARTIN           ")</f>
        <v xml:space="preserve">CHAMARTIN           </v>
      </c>
      <c r="D3223" t="str">
        <f>T("HISPANOAMERICA      ")</f>
        <v xml:space="preserve">HISPANOAMERICA      </v>
      </c>
      <c r="E3223" t="str">
        <f>T("CA ")</f>
        <v xml:space="preserve">CA </v>
      </c>
      <c r="F3223" t="str">
        <f>T("CAMIONES       ")</f>
        <v xml:space="preserve">CAMIONES       </v>
      </c>
      <c r="G3223" t="str">
        <f>T("De 1.000 a 2.999 KG DE CARGA ÚTIL                 ")</f>
        <v xml:space="preserve">De 1.000 a 2.999 KG DE CARGA ÚTIL                 </v>
      </c>
      <c r="I3223">
        <v>1</v>
      </c>
    </row>
    <row r="3224" spans="1:9">
      <c r="A3224" t="str">
        <f>T("2018")</f>
        <v>2018</v>
      </c>
      <c r="B3224" t="str">
        <f>T("FISICO                                            ")</f>
        <v xml:space="preserve">FISICO                                            </v>
      </c>
      <c r="C3224" t="str">
        <f>T("CHAMARTIN           ")</f>
        <v xml:space="preserve">CHAMARTIN           </v>
      </c>
      <c r="D3224" t="str">
        <f>T("EL VISO             ")</f>
        <v xml:space="preserve">EL VISO             </v>
      </c>
      <c r="E3224" t="str">
        <f>T("CA ")</f>
        <v xml:space="preserve">CA </v>
      </c>
      <c r="F3224" t="str">
        <f>T("CAMIONES       ")</f>
        <v xml:space="preserve">CAMIONES       </v>
      </c>
      <c r="G3224" t="str">
        <f>T("De menos de 1.000 KG DE CARGA ÚTIL                ")</f>
        <v xml:space="preserve">De menos de 1.000 KG DE CARGA ÚTIL                </v>
      </c>
      <c r="I3224">
        <v>7</v>
      </c>
    </row>
    <row r="3225" spans="1:9">
      <c r="A3225" t="str">
        <f>T("2018")</f>
        <v>2018</v>
      </c>
      <c r="B3225" t="str">
        <f>T("FISICO                                            ")</f>
        <v xml:space="preserve">FISICO                                            </v>
      </c>
      <c r="C3225" t="str">
        <f>T("CHAMARTIN           ")</f>
        <v xml:space="preserve">CHAMARTIN           </v>
      </c>
      <c r="D3225" t="str">
        <f>T("EL VISO             ")</f>
        <v xml:space="preserve">EL VISO             </v>
      </c>
      <c r="E3225" t="str">
        <f>T("CA ")</f>
        <v xml:space="preserve">CA </v>
      </c>
      <c r="F3225" t="str">
        <f>T("CAMIONES       ")</f>
        <v xml:space="preserve">CAMIONES       </v>
      </c>
      <c r="G3225" t="str">
        <f>T("De 1.000 a 2.999 KG DE CARGA ÚTIL                 ")</f>
        <v xml:space="preserve">De 1.000 a 2.999 KG DE CARGA ÚTIL                 </v>
      </c>
      <c r="I3225">
        <v>1</v>
      </c>
    </row>
    <row r="3226" spans="1:9">
      <c r="A3226" t="str">
        <f>T("2018")</f>
        <v>2018</v>
      </c>
      <c r="B3226" t="str">
        <f>T("FISICO                                            ")</f>
        <v xml:space="preserve">FISICO                                            </v>
      </c>
      <c r="C3226" t="str">
        <f>T("CHAMARTIN           ")</f>
        <v xml:space="preserve">CHAMARTIN           </v>
      </c>
      <c r="D3226" t="str">
        <f>T("PROSPERIDAD         ")</f>
        <v xml:space="preserve">PROSPERIDAD         </v>
      </c>
      <c r="E3226" t="str">
        <f>T("CA ")</f>
        <v xml:space="preserve">CA </v>
      </c>
      <c r="F3226" t="str">
        <f>T("CAMIONES       ")</f>
        <v xml:space="preserve">CAMIONES       </v>
      </c>
      <c r="G3226" t="str">
        <f>T("De menos de 1.000 KG DE CARGA ÚTIL                ")</f>
        <v xml:space="preserve">De menos de 1.000 KG DE CARGA ÚTIL                </v>
      </c>
      <c r="I3226">
        <v>12</v>
      </c>
    </row>
    <row r="3227" spans="1:9">
      <c r="A3227" t="str">
        <f>T("2018")</f>
        <v>2018</v>
      </c>
      <c r="B3227" t="str">
        <f>T("FISICO                                            ")</f>
        <v xml:space="preserve">FISICO                                            </v>
      </c>
      <c r="C3227" t="str">
        <f>T("CHAMARTIN           ")</f>
        <v xml:space="preserve">CHAMARTIN           </v>
      </c>
      <c r="D3227" t="str">
        <f>T("PROSPERIDAD         ")</f>
        <v xml:space="preserve">PROSPERIDAD         </v>
      </c>
      <c r="E3227" t="str">
        <f>T("CA ")</f>
        <v xml:space="preserve">CA </v>
      </c>
      <c r="F3227" t="str">
        <f>T("CAMIONES       ")</f>
        <v xml:space="preserve">CAMIONES       </v>
      </c>
      <c r="G3227" t="str">
        <f>T("De 1.000 a 2.999 KG DE CARGA ÚTIL                 ")</f>
        <v xml:space="preserve">De 1.000 a 2.999 KG DE CARGA ÚTIL                 </v>
      </c>
      <c r="I3227">
        <v>5</v>
      </c>
    </row>
    <row r="3228" spans="1:9">
      <c r="A3228" t="str">
        <f>T("2018")</f>
        <v>2018</v>
      </c>
      <c r="B3228" t="str">
        <f>T("FISICO                                            ")</f>
        <v xml:space="preserve">FISICO                                            </v>
      </c>
      <c r="C3228" t="str">
        <f>T("CHAMARTIN           ")</f>
        <v xml:space="preserve">CHAMARTIN           </v>
      </c>
      <c r="D3228" t="str">
        <f>T("PROSPERIDAD         ")</f>
        <v xml:space="preserve">PROSPERIDAD         </v>
      </c>
      <c r="E3228" t="str">
        <f>T("CA ")</f>
        <v xml:space="preserve">CA </v>
      </c>
      <c r="F3228" t="str">
        <f>T("CAMIONES       ")</f>
        <v xml:space="preserve">CAMIONES       </v>
      </c>
      <c r="G3228" t="str">
        <f>T("De 3.000 a 9.999 KG DE CARGA ÚTIL                 ")</f>
        <v xml:space="preserve">De 3.000 a 9.999 KG DE CARGA ÚTIL                 </v>
      </c>
      <c r="I3228">
        <v>1</v>
      </c>
    </row>
    <row r="3229" spans="1:9">
      <c r="A3229" t="str">
        <f>T("2018")</f>
        <v>2018</v>
      </c>
      <c r="B3229" t="str">
        <f>T("FISICO                                            ")</f>
        <v xml:space="preserve">FISICO                                            </v>
      </c>
      <c r="C3229" t="str">
        <f>T("CHAMARTIN           ")</f>
        <v xml:space="preserve">CHAMARTIN           </v>
      </c>
      <c r="D3229" t="str">
        <f>T("CIUDAD JARDIN       ")</f>
        <v xml:space="preserve">CIUDAD JARDIN       </v>
      </c>
      <c r="E3229" t="str">
        <f>T("CA ")</f>
        <v xml:space="preserve">CA </v>
      </c>
      <c r="F3229" t="str">
        <f>T("CAMIONES       ")</f>
        <v xml:space="preserve">CAMIONES       </v>
      </c>
      <c r="G3229" t="str">
        <f>T("De menos de 1.000 KG DE CARGA ÚTIL                ")</f>
        <v xml:space="preserve">De menos de 1.000 KG DE CARGA ÚTIL                </v>
      </c>
      <c r="I3229">
        <v>4</v>
      </c>
    </row>
    <row r="3230" spans="1:9">
      <c r="A3230" t="str">
        <f>T("2018")</f>
        <v>2018</v>
      </c>
      <c r="B3230" t="str">
        <f>T("FISICO                                            ")</f>
        <v xml:space="preserve">FISICO                                            </v>
      </c>
      <c r="C3230" t="str">
        <f>T("CHAMARTIN           ")</f>
        <v xml:space="preserve">CHAMARTIN           </v>
      </c>
      <c r="D3230" t="str">
        <f>T("CIUDAD JARDIN       ")</f>
        <v xml:space="preserve">CIUDAD JARDIN       </v>
      </c>
      <c r="E3230" t="str">
        <f>T("CA ")</f>
        <v xml:space="preserve">CA </v>
      </c>
      <c r="F3230" t="str">
        <f>T("CAMIONES       ")</f>
        <v xml:space="preserve">CAMIONES       </v>
      </c>
      <c r="G3230" t="str">
        <f>T("De 1.000 a 2.999 KG DE CARGA ÚTIL                 ")</f>
        <v xml:space="preserve">De 1.000 a 2.999 KG DE CARGA ÚTIL                 </v>
      </c>
      <c r="I3230">
        <v>2</v>
      </c>
    </row>
    <row r="3231" spans="1:9">
      <c r="A3231" t="str">
        <f>T("2018")</f>
        <v>2018</v>
      </c>
      <c r="B3231" t="str">
        <f>T("FISICO                                            ")</f>
        <v xml:space="preserve">FISICO                                            </v>
      </c>
      <c r="C3231" t="str">
        <f>T("CHAMARTIN           ")</f>
        <v xml:space="preserve">CHAMARTIN           </v>
      </c>
      <c r="D3231" t="str">
        <f>T("HISPANOAMERICA      ")</f>
        <v xml:space="preserve">HISPANOAMERICA      </v>
      </c>
      <c r="E3231" t="str">
        <f>T("CA ")</f>
        <v xml:space="preserve">CA </v>
      </c>
      <c r="F3231" t="str">
        <f>T("CAMIONES       ")</f>
        <v xml:space="preserve">CAMIONES       </v>
      </c>
      <c r="G3231" t="str">
        <f>T("De menos de 1.000 KG DE CARGA ÚTIL                ")</f>
        <v xml:space="preserve">De menos de 1.000 KG DE CARGA ÚTIL                </v>
      </c>
      <c r="I3231">
        <v>6</v>
      </c>
    </row>
    <row r="3232" spans="1:9">
      <c r="A3232" t="str">
        <f>T("2018")</f>
        <v>2018</v>
      </c>
      <c r="B3232" t="str">
        <f>T("FISICO                                            ")</f>
        <v xml:space="preserve">FISICO                                            </v>
      </c>
      <c r="C3232" t="str">
        <f>T("CHAMARTIN           ")</f>
        <v xml:space="preserve">CHAMARTIN           </v>
      </c>
      <c r="D3232" t="str">
        <f>T("HISPANOAMERICA      ")</f>
        <v xml:space="preserve">HISPANOAMERICA      </v>
      </c>
      <c r="E3232" t="str">
        <f>T("CA ")</f>
        <v xml:space="preserve">CA </v>
      </c>
      <c r="F3232" t="str">
        <f>T("CAMIONES       ")</f>
        <v xml:space="preserve">CAMIONES       </v>
      </c>
      <c r="G3232" t="str">
        <f>T("De 1.000 a 2.999 KG DE CARGA ÚTIL                 ")</f>
        <v xml:space="preserve">De 1.000 a 2.999 KG DE CARGA ÚTIL                 </v>
      </c>
      <c r="I3232">
        <v>1</v>
      </c>
    </row>
    <row r="3233" spans="1:9">
      <c r="A3233" t="str">
        <f>T("2018")</f>
        <v>2018</v>
      </c>
      <c r="B3233" t="str">
        <f>T("FISICO                                            ")</f>
        <v xml:space="preserve">FISICO                                            </v>
      </c>
      <c r="C3233" t="str">
        <f>T("CHAMARTIN           ")</f>
        <v xml:space="preserve">CHAMARTIN           </v>
      </c>
      <c r="D3233" t="str">
        <f>T("HISPANOAMERICA      ")</f>
        <v xml:space="preserve">HISPANOAMERICA      </v>
      </c>
      <c r="E3233" t="str">
        <f>T("CA ")</f>
        <v xml:space="preserve">CA </v>
      </c>
      <c r="F3233" t="str">
        <f>T("CAMIONES       ")</f>
        <v xml:space="preserve">CAMIONES       </v>
      </c>
      <c r="G3233" t="str">
        <f>T("De 3.000 a 9.999 KG DE CARGA ÚTIL                 ")</f>
        <v xml:space="preserve">De 3.000 a 9.999 KG DE CARGA ÚTIL                 </v>
      </c>
      <c r="I3233">
        <v>1</v>
      </c>
    </row>
    <row r="3234" spans="1:9">
      <c r="A3234" t="str">
        <f>T("2018")</f>
        <v>2018</v>
      </c>
      <c r="B3234" t="str">
        <f>T("FISICO                                            ")</f>
        <v xml:space="preserve">FISICO                                            </v>
      </c>
      <c r="C3234" t="str">
        <f>T("CHAMARTIN           ")</f>
        <v xml:space="preserve">CHAMARTIN           </v>
      </c>
      <c r="D3234" t="str">
        <f>T("NUEVA ESPAÑA        ")</f>
        <v xml:space="preserve">NUEVA ESPAÑA        </v>
      </c>
      <c r="E3234" t="str">
        <f>T("CA ")</f>
        <v xml:space="preserve">CA </v>
      </c>
      <c r="F3234" t="str">
        <f>T("CAMIONES       ")</f>
        <v xml:space="preserve">CAMIONES       </v>
      </c>
      <c r="G3234" t="str">
        <f>T("De menos de 1.000 KG DE CARGA ÚTIL                ")</f>
        <v xml:space="preserve">De menos de 1.000 KG DE CARGA ÚTIL                </v>
      </c>
      <c r="I3234">
        <v>6</v>
      </c>
    </row>
    <row r="3235" spans="1:9">
      <c r="A3235" t="str">
        <f>T("2018")</f>
        <v>2018</v>
      </c>
      <c r="B3235" t="str">
        <f>T("FISICO                                            ")</f>
        <v xml:space="preserve">FISICO                                            </v>
      </c>
      <c r="C3235" t="str">
        <f>T("CHAMARTIN           ")</f>
        <v xml:space="preserve">CHAMARTIN           </v>
      </c>
      <c r="D3235" t="str">
        <f>T("NUEVA ESPAÑA        ")</f>
        <v xml:space="preserve">NUEVA ESPAÑA        </v>
      </c>
      <c r="E3235" t="str">
        <f>T("CA ")</f>
        <v xml:space="preserve">CA </v>
      </c>
      <c r="F3235" t="str">
        <f>T("CAMIONES       ")</f>
        <v xml:space="preserve">CAMIONES       </v>
      </c>
      <c r="G3235" t="str">
        <f>T("De 1.000 a 2.999 KG DE CARGA ÚTIL                 ")</f>
        <v xml:space="preserve">De 1.000 a 2.999 KG DE CARGA ÚTIL                 </v>
      </c>
      <c r="I3235">
        <v>1</v>
      </c>
    </row>
    <row r="3236" spans="1:9">
      <c r="A3236" t="str">
        <f>T("2018")</f>
        <v>2018</v>
      </c>
      <c r="B3236" t="str">
        <f>T("FISICO                                            ")</f>
        <v xml:space="preserve">FISICO                                            </v>
      </c>
      <c r="C3236" t="str">
        <f>T("CHAMARTIN           ")</f>
        <v xml:space="preserve">CHAMARTIN           </v>
      </c>
      <c r="D3236" t="str">
        <f>T("CASTILLA            ")</f>
        <v xml:space="preserve">CASTILLA            </v>
      </c>
      <c r="E3236" t="str">
        <f>T("CA ")</f>
        <v xml:space="preserve">CA </v>
      </c>
      <c r="F3236" t="str">
        <f>T("CAMIONES       ")</f>
        <v xml:space="preserve">CAMIONES       </v>
      </c>
      <c r="G3236" t="str">
        <f>T("De menos de 1.000 KG DE CARGA ÚTIL                ")</f>
        <v xml:space="preserve">De menos de 1.000 KG DE CARGA ÚTIL                </v>
      </c>
      <c r="I3236">
        <v>5</v>
      </c>
    </row>
    <row r="3237" spans="1:9">
      <c r="A3237" t="str">
        <f>T("2018")</f>
        <v>2018</v>
      </c>
      <c r="B3237" t="str">
        <f>T("FISICO                                            ")</f>
        <v xml:space="preserve">FISICO                                            </v>
      </c>
      <c r="C3237" t="str">
        <f>T("CHAMARTIN           ")</f>
        <v xml:space="preserve">CHAMARTIN           </v>
      </c>
      <c r="D3237" t="str">
        <f>T("CASTILLA            ")</f>
        <v xml:space="preserve">CASTILLA            </v>
      </c>
      <c r="E3237" t="str">
        <f>T("CA ")</f>
        <v xml:space="preserve">CA </v>
      </c>
      <c r="F3237" t="str">
        <f>T("CAMIONES       ")</f>
        <v xml:space="preserve">CAMIONES       </v>
      </c>
      <c r="G3237" t="str">
        <f>T("De 1.000 a 2.999 KG DE CARGA ÚTIL                 ")</f>
        <v xml:space="preserve">De 1.000 a 2.999 KG DE CARGA ÚTIL                 </v>
      </c>
      <c r="I3237">
        <v>3</v>
      </c>
    </row>
    <row r="3238" spans="1:9">
      <c r="A3238" t="str">
        <f>T("2018")</f>
        <v>2018</v>
      </c>
      <c r="B3238" t="str">
        <f>T("JURIDICO                                          ")</f>
        <v xml:space="preserve">JURIDICO                                          </v>
      </c>
      <c r="C3238" t="str">
        <f>T("CHAMARTIN           ")</f>
        <v xml:space="preserve">CHAMARTIN           </v>
      </c>
      <c r="D3238" t="str">
        <f>T("EL VISO             ")</f>
        <v xml:space="preserve">EL VISO             </v>
      </c>
      <c r="E3238" t="str">
        <f>T("CA ")</f>
        <v xml:space="preserve">CA </v>
      </c>
      <c r="F3238" t="str">
        <f>T("CAMIONES       ")</f>
        <v xml:space="preserve">CAMIONES       </v>
      </c>
      <c r="G3238" t="str">
        <f>T("De menos de 1.000 KG DE CARGA ÚTIL                ")</f>
        <v xml:space="preserve">De menos de 1.000 KG DE CARGA ÚTIL                </v>
      </c>
      <c r="I3238">
        <v>11</v>
      </c>
    </row>
    <row r="3239" spans="1:9">
      <c r="A3239" t="str">
        <f>T("2018")</f>
        <v>2018</v>
      </c>
      <c r="B3239" t="str">
        <f>T("JURIDICO                                          ")</f>
        <v xml:space="preserve">JURIDICO                                          </v>
      </c>
      <c r="C3239" t="str">
        <f>T("CHAMARTIN           ")</f>
        <v xml:space="preserve">CHAMARTIN           </v>
      </c>
      <c r="D3239" t="str">
        <f>T("EL VISO             ")</f>
        <v xml:space="preserve">EL VISO             </v>
      </c>
      <c r="E3239" t="str">
        <f>T("CA ")</f>
        <v xml:space="preserve">CA </v>
      </c>
      <c r="F3239" t="str">
        <f>T("CAMIONES       ")</f>
        <v xml:space="preserve">CAMIONES       </v>
      </c>
      <c r="G3239" t="str">
        <f>T("De 1.000 a 2.999 KG DE CARGA ÚTIL                 ")</f>
        <v xml:space="preserve">De 1.000 a 2.999 KG DE CARGA ÚTIL                 </v>
      </c>
      <c r="I3239">
        <v>8</v>
      </c>
    </row>
    <row r="3240" spans="1:9">
      <c r="A3240" t="str">
        <f>T("2018")</f>
        <v>2018</v>
      </c>
      <c r="B3240" t="str">
        <f>T("JURIDICO                                          ")</f>
        <v xml:space="preserve">JURIDICO                                          </v>
      </c>
      <c r="C3240" t="str">
        <f>T("CHAMARTIN           ")</f>
        <v xml:space="preserve">CHAMARTIN           </v>
      </c>
      <c r="D3240" t="str">
        <f>T("EL VISO             ")</f>
        <v xml:space="preserve">EL VISO             </v>
      </c>
      <c r="E3240" t="str">
        <f>T("CA ")</f>
        <v xml:space="preserve">CA </v>
      </c>
      <c r="F3240" t="str">
        <f>T("CAMIONES       ")</f>
        <v xml:space="preserve">CAMIONES       </v>
      </c>
      <c r="G3240" t="str">
        <f>T("De 3.000 a 9.999 KG DE CARGA ÚTIL                 ")</f>
        <v xml:space="preserve">De 3.000 a 9.999 KG DE CARGA ÚTIL                 </v>
      </c>
      <c r="I3240">
        <v>1</v>
      </c>
    </row>
    <row r="3241" spans="1:9">
      <c r="A3241" t="str">
        <f>T("2018")</f>
        <v>2018</v>
      </c>
      <c r="B3241" t="str">
        <f>T("JURIDICO                                          ")</f>
        <v xml:space="preserve">JURIDICO                                          </v>
      </c>
      <c r="C3241" t="str">
        <f>T("CHAMARTIN           ")</f>
        <v xml:space="preserve">CHAMARTIN           </v>
      </c>
      <c r="D3241" t="str">
        <f>T("PROSPERIDAD         ")</f>
        <v xml:space="preserve">PROSPERIDAD         </v>
      </c>
      <c r="E3241" t="str">
        <f>T("CA ")</f>
        <v xml:space="preserve">CA </v>
      </c>
      <c r="F3241" t="str">
        <f>T("CAMIONES       ")</f>
        <v xml:space="preserve">CAMIONES       </v>
      </c>
      <c r="G3241" t="str">
        <f>T("De menos de 1.000 KG DE CARGA ÚTIL                ")</f>
        <v xml:space="preserve">De menos de 1.000 KG DE CARGA ÚTIL                </v>
      </c>
      <c r="I3241">
        <v>5</v>
      </c>
    </row>
    <row r="3242" spans="1:9">
      <c r="A3242" t="str">
        <f>T("2018")</f>
        <v>2018</v>
      </c>
      <c r="B3242" t="str">
        <f>T("JURIDICO                                          ")</f>
        <v xml:space="preserve">JURIDICO                                          </v>
      </c>
      <c r="C3242" t="str">
        <f>T("CHAMARTIN           ")</f>
        <v xml:space="preserve">CHAMARTIN           </v>
      </c>
      <c r="D3242" t="str">
        <f>T("PROSPERIDAD         ")</f>
        <v xml:space="preserve">PROSPERIDAD         </v>
      </c>
      <c r="E3242" t="str">
        <f>T("CA ")</f>
        <v xml:space="preserve">CA </v>
      </c>
      <c r="F3242" t="str">
        <f>T("CAMIONES       ")</f>
        <v xml:space="preserve">CAMIONES       </v>
      </c>
      <c r="G3242" t="str">
        <f>T("De 1.000 a 2.999 KG DE CARGA ÚTIL                 ")</f>
        <v xml:space="preserve">De 1.000 a 2.999 KG DE CARGA ÚTIL                 </v>
      </c>
      <c r="I3242">
        <v>9</v>
      </c>
    </row>
    <row r="3243" spans="1:9">
      <c r="A3243" t="str">
        <f>T("2018")</f>
        <v>2018</v>
      </c>
      <c r="B3243" t="str">
        <f>T("JURIDICO                                          ")</f>
        <v xml:space="preserve">JURIDICO                                          </v>
      </c>
      <c r="C3243" t="str">
        <f>T("CHAMARTIN           ")</f>
        <v xml:space="preserve">CHAMARTIN           </v>
      </c>
      <c r="D3243" t="str">
        <f>T("PROSPERIDAD         ")</f>
        <v xml:space="preserve">PROSPERIDAD         </v>
      </c>
      <c r="E3243" t="str">
        <f>T("CA ")</f>
        <v xml:space="preserve">CA </v>
      </c>
      <c r="F3243" t="str">
        <f>T("CAMIONES       ")</f>
        <v xml:space="preserve">CAMIONES       </v>
      </c>
      <c r="G3243" t="str">
        <f>T("De 3.000 a 9.999 KG DE CARGA ÚTIL                 ")</f>
        <v xml:space="preserve">De 3.000 a 9.999 KG DE CARGA ÚTIL                 </v>
      </c>
      <c r="I3243">
        <v>1</v>
      </c>
    </row>
    <row r="3244" spans="1:9">
      <c r="A3244" t="str">
        <f>T("2018")</f>
        <v>2018</v>
      </c>
      <c r="B3244" t="str">
        <f>T("JURIDICO                                          ")</f>
        <v xml:space="preserve">JURIDICO                                          </v>
      </c>
      <c r="C3244" t="str">
        <f>T("CHAMARTIN           ")</f>
        <v xml:space="preserve">CHAMARTIN           </v>
      </c>
      <c r="D3244" t="str">
        <f>T("PROSPERIDAD         ")</f>
        <v xml:space="preserve">PROSPERIDAD         </v>
      </c>
      <c r="E3244" t="str">
        <f>T("CA ")</f>
        <v xml:space="preserve">CA </v>
      </c>
      <c r="F3244" t="str">
        <f>T("CAMIONES       ")</f>
        <v xml:space="preserve">CAMIONES       </v>
      </c>
      <c r="G3244" t="str">
        <f>T("De 10.000 KG DE CARGA ÚTIL en adelante            ")</f>
        <v xml:space="preserve">De 10.000 KG DE CARGA ÚTIL en adelante            </v>
      </c>
      <c r="I3244">
        <v>3</v>
      </c>
    </row>
    <row r="3245" spans="1:9">
      <c r="A3245" t="str">
        <f>T("2018")</f>
        <v>2018</v>
      </c>
      <c r="B3245" t="str">
        <f>T("JURIDICO                                          ")</f>
        <v xml:space="preserve">JURIDICO                                          </v>
      </c>
      <c r="C3245" t="str">
        <f>T("CHAMARTIN           ")</f>
        <v xml:space="preserve">CHAMARTIN           </v>
      </c>
      <c r="D3245" t="str">
        <f>T("CIUDAD JARDIN       ")</f>
        <v xml:space="preserve">CIUDAD JARDIN       </v>
      </c>
      <c r="E3245" t="str">
        <f>T("CA ")</f>
        <v xml:space="preserve">CA </v>
      </c>
      <c r="F3245" t="str">
        <f>T("CAMIONES       ")</f>
        <v xml:space="preserve">CAMIONES       </v>
      </c>
      <c r="G3245" t="str">
        <f>T("De menos de 1.000 KG DE CARGA ÚTIL                ")</f>
        <v xml:space="preserve">De menos de 1.000 KG DE CARGA ÚTIL                </v>
      </c>
      <c r="I3245">
        <v>5</v>
      </c>
    </row>
    <row r="3246" spans="1:9">
      <c r="A3246" t="str">
        <f>T("2018")</f>
        <v>2018</v>
      </c>
      <c r="B3246" t="str">
        <f>T("JURIDICO                                          ")</f>
        <v xml:space="preserve">JURIDICO                                          </v>
      </c>
      <c r="C3246" t="str">
        <f>T("CHAMARTIN           ")</f>
        <v xml:space="preserve">CHAMARTIN           </v>
      </c>
      <c r="D3246" t="str">
        <f>T("CIUDAD JARDIN       ")</f>
        <v xml:space="preserve">CIUDAD JARDIN       </v>
      </c>
      <c r="E3246" t="str">
        <f>T("CA ")</f>
        <v xml:space="preserve">CA </v>
      </c>
      <c r="F3246" t="str">
        <f>T("CAMIONES       ")</f>
        <v xml:space="preserve">CAMIONES       </v>
      </c>
      <c r="G3246" t="str">
        <f>T("De 1.000 a 2.999 KG DE CARGA ÚTIL                 ")</f>
        <v xml:space="preserve">De 1.000 a 2.999 KG DE CARGA ÚTIL                 </v>
      </c>
      <c r="I3246">
        <v>4</v>
      </c>
    </row>
    <row r="3247" spans="1:9">
      <c r="A3247" t="str">
        <f>T("2018")</f>
        <v>2018</v>
      </c>
      <c r="B3247" t="str">
        <f>T("JURIDICO                                          ")</f>
        <v xml:space="preserve">JURIDICO                                          </v>
      </c>
      <c r="C3247" t="str">
        <f>T("CHAMARTIN           ")</f>
        <v xml:space="preserve">CHAMARTIN           </v>
      </c>
      <c r="D3247" t="str">
        <f>T("CIUDAD JARDIN       ")</f>
        <v xml:space="preserve">CIUDAD JARDIN       </v>
      </c>
      <c r="E3247" t="str">
        <f>T("CA ")</f>
        <v xml:space="preserve">CA </v>
      </c>
      <c r="F3247" t="str">
        <f>T("CAMIONES       ")</f>
        <v xml:space="preserve">CAMIONES       </v>
      </c>
      <c r="G3247" t="str">
        <f>T("De 3.000 a 9.999 KG DE CARGA ÚTIL                 ")</f>
        <v xml:space="preserve">De 3.000 a 9.999 KG DE CARGA ÚTIL                 </v>
      </c>
      <c r="I3247">
        <v>1</v>
      </c>
    </row>
    <row r="3248" spans="1:9">
      <c r="A3248" t="str">
        <f>T("2018")</f>
        <v>2018</v>
      </c>
      <c r="B3248" t="str">
        <f>T("JURIDICO                                          ")</f>
        <v xml:space="preserve">JURIDICO                                          </v>
      </c>
      <c r="C3248" t="str">
        <f>T("CHAMARTIN           ")</f>
        <v xml:space="preserve">CHAMARTIN           </v>
      </c>
      <c r="D3248" t="str">
        <f>T("HISPANOAMERICA      ")</f>
        <v xml:space="preserve">HISPANOAMERICA      </v>
      </c>
      <c r="E3248" t="str">
        <f>T("CA ")</f>
        <v xml:space="preserve">CA </v>
      </c>
      <c r="F3248" t="str">
        <f>T("CAMIONES       ")</f>
        <v xml:space="preserve">CAMIONES       </v>
      </c>
      <c r="G3248" t="str">
        <f>T("De menos de 1.000 KG DE CARGA ÚTIL                ")</f>
        <v xml:space="preserve">De menos de 1.000 KG DE CARGA ÚTIL                </v>
      </c>
      <c r="I3248">
        <v>11</v>
      </c>
    </row>
    <row r="3249" spans="1:9">
      <c r="A3249" t="str">
        <f>T("2018")</f>
        <v>2018</v>
      </c>
      <c r="B3249" t="str">
        <f>T("JURIDICO                                          ")</f>
        <v xml:space="preserve">JURIDICO                                          </v>
      </c>
      <c r="C3249" t="str">
        <f>T("CHAMARTIN           ")</f>
        <v xml:space="preserve">CHAMARTIN           </v>
      </c>
      <c r="D3249" t="str">
        <f>T("HISPANOAMERICA      ")</f>
        <v xml:space="preserve">HISPANOAMERICA      </v>
      </c>
      <c r="E3249" t="str">
        <f>T("CA ")</f>
        <v xml:space="preserve">CA </v>
      </c>
      <c r="F3249" t="str">
        <f>T("CAMIONES       ")</f>
        <v xml:space="preserve">CAMIONES       </v>
      </c>
      <c r="G3249" t="str">
        <f>T("De 1.000 a 2.999 KG DE CARGA ÚTIL                 ")</f>
        <v xml:space="preserve">De 1.000 a 2.999 KG DE CARGA ÚTIL                 </v>
      </c>
      <c r="I3249">
        <v>2</v>
      </c>
    </row>
    <row r="3250" spans="1:9">
      <c r="A3250" t="str">
        <f>T("2018")</f>
        <v>2018</v>
      </c>
      <c r="B3250" t="str">
        <f>T("JURIDICO                                          ")</f>
        <v xml:space="preserve">JURIDICO                                          </v>
      </c>
      <c r="C3250" t="str">
        <f>T("CHAMARTIN           ")</f>
        <v xml:space="preserve">CHAMARTIN           </v>
      </c>
      <c r="D3250" t="str">
        <f>T("HISPANOAMERICA      ")</f>
        <v xml:space="preserve">HISPANOAMERICA      </v>
      </c>
      <c r="E3250" t="str">
        <f>T("CA ")</f>
        <v xml:space="preserve">CA </v>
      </c>
      <c r="F3250" t="str">
        <f>T("CAMIONES       ")</f>
        <v xml:space="preserve">CAMIONES       </v>
      </c>
      <c r="G3250" t="str">
        <f>T("De 10.000 KG DE CARGA ÚTIL en adelante            ")</f>
        <v xml:space="preserve">De 10.000 KG DE CARGA ÚTIL en adelante            </v>
      </c>
      <c r="I3250">
        <v>2</v>
      </c>
    </row>
    <row r="3251" spans="1:9">
      <c r="A3251" t="str">
        <f>T("2018")</f>
        <v>2018</v>
      </c>
      <c r="B3251" t="str">
        <f>T("JURIDICO                                          ")</f>
        <v xml:space="preserve">JURIDICO                                          </v>
      </c>
      <c r="C3251" t="str">
        <f>T("CHAMARTIN           ")</f>
        <v xml:space="preserve">CHAMARTIN           </v>
      </c>
      <c r="D3251" t="str">
        <f>T("NUEVA ESPAÑA        ")</f>
        <v xml:space="preserve">NUEVA ESPAÑA        </v>
      </c>
      <c r="E3251" t="str">
        <f>T("CA ")</f>
        <v xml:space="preserve">CA </v>
      </c>
      <c r="F3251" t="str">
        <f>T("CAMIONES       ")</f>
        <v xml:space="preserve">CAMIONES       </v>
      </c>
      <c r="G3251" t="str">
        <f>T("De menos de 1.000 KG DE CARGA ÚTIL                ")</f>
        <v xml:space="preserve">De menos de 1.000 KG DE CARGA ÚTIL                </v>
      </c>
      <c r="I3251">
        <v>9</v>
      </c>
    </row>
    <row r="3252" spans="1:9">
      <c r="A3252" t="str">
        <f>T("2018")</f>
        <v>2018</v>
      </c>
      <c r="B3252" t="str">
        <f>T("JURIDICO                                          ")</f>
        <v xml:space="preserve">JURIDICO                                          </v>
      </c>
      <c r="C3252" t="str">
        <f>T("CHAMARTIN           ")</f>
        <v xml:space="preserve">CHAMARTIN           </v>
      </c>
      <c r="D3252" t="str">
        <f>T("NUEVA ESPAÑA        ")</f>
        <v xml:space="preserve">NUEVA ESPAÑA        </v>
      </c>
      <c r="E3252" t="str">
        <f>T("CA ")</f>
        <v xml:space="preserve">CA </v>
      </c>
      <c r="F3252" t="str">
        <f>T("CAMIONES       ")</f>
        <v xml:space="preserve">CAMIONES       </v>
      </c>
      <c r="G3252" t="str">
        <f>T("De 1.000 a 2.999 KG DE CARGA ÚTIL                 ")</f>
        <v xml:space="preserve">De 1.000 a 2.999 KG DE CARGA ÚTIL                 </v>
      </c>
      <c r="I3252">
        <v>3</v>
      </c>
    </row>
    <row r="3253" spans="1:9">
      <c r="A3253" t="str">
        <f>T("2018")</f>
        <v>2018</v>
      </c>
      <c r="B3253" t="str">
        <f>T("JURIDICO                                          ")</f>
        <v xml:space="preserve">JURIDICO                                          </v>
      </c>
      <c r="C3253" t="str">
        <f>T("CHAMARTIN           ")</f>
        <v xml:space="preserve">CHAMARTIN           </v>
      </c>
      <c r="D3253" t="str">
        <f>T("NUEVA ESPAÑA        ")</f>
        <v xml:space="preserve">NUEVA ESPAÑA        </v>
      </c>
      <c r="E3253" t="str">
        <f>T("CA ")</f>
        <v xml:space="preserve">CA </v>
      </c>
      <c r="F3253" t="str">
        <f>T("CAMIONES       ")</f>
        <v xml:space="preserve">CAMIONES       </v>
      </c>
      <c r="G3253" t="str">
        <f>T("De 3.000 a 9.999 KG DE CARGA ÚTIL                 ")</f>
        <v xml:space="preserve">De 3.000 a 9.999 KG DE CARGA ÚTIL                 </v>
      </c>
      <c r="I3253">
        <v>4</v>
      </c>
    </row>
    <row r="3254" spans="1:9">
      <c r="A3254" t="str">
        <f>T("2018")</f>
        <v>2018</v>
      </c>
      <c r="B3254" t="str">
        <f>T("JURIDICO                                          ")</f>
        <v xml:space="preserve">JURIDICO                                          </v>
      </c>
      <c r="C3254" t="str">
        <f>T("CHAMARTIN           ")</f>
        <v xml:space="preserve">CHAMARTIN           </v>
      </c>
      <c r="D3254" t="str">
        <f>T("CASTILLA            ")</f>
        <v xml:space="preserve">CASTILLA            </v>
      </c>
      <c r="E3254" t="str">
        <f>T("CA ")</f>
        <v xml:space="preserve">CA </v>
      </c>
      <c r="F3254" t="str">
        <f>T("CAMIONES       ")</f>
        <v xml:space="preserve">CAMIONES       </v>
      </c>
      <c r="G3254" t="str">
        <f>T("De menos de 1.000 KG DE CARGA ÚTIL                ")</f>
        <v xml:space="preserve">De menos de 1.000 KG DE CARGA ÚTIL                </v>
      </c>
      <c r="I3254">
        <v>4</v>
      </c>
    </row>
    <row r="3255" spans="1:9">
      <c r="A3255" t="str">
        <f>T("2018")</f>
        <v>2018</v>
      </c>
      <c r="B3255" t="str">
        <f>T("JURIDICO                                          ")</f>
        <v xml:space="preserve">JURIDICO                                          </v>
      </c>
      <c r="C3255" t="str">
        <f>T("CHAMARTIN           ")</f>
        <v xml:space="preserve">CHAMARTIN           </v>
      </c>
      <c r="D3255" t="str">
        <f>T("CASTILLA            ")</f>
        <v xml:space="preserve">CASTILLA            </v>
      </c>
      <c r="E3255" t="str">
        <f>T("CA ")</f>
        <v xml:space="preserve">CA </v>
      </c>
      <c r="F3255" t="str">
        <f>T("CAMIONES       ")</f>
        <v xml:space="preserve">CAMIONES       </v>
      </c>
      <c r="G3255" t="str">
        <f>T("De 1.000 a 2.999 KG DE CARGA ÚTIL                 ")</f>
        <v xml:space="preserve">De 1.000 a 2.999 KG DE CARGA ÚTIL                 </v>
      </c>
      <c r="I3255">
        <v>3</v>
      </c>
    </row>
    <row r="3256" spans="1:9">
      <c r="A3256" t="str">
        <f>T("2018")</f>
        <v>2018</v>
      </c>
      <c r="B3256" t="str">
        <f>T("Entidad sin personalidad jurídica (art. 35.4 LGT) ")</f>
        <v xml:space="preserve">Entidad sin personalidad jurídica (art. 35.4 LGT) </v>
      </c>
      <c r="C3256" t="str">
        <f>T("CHAMARTIN           ")</f>
        <v xml:space="preserve">CHAMARTIN           </v>
      </c>
      <c r="D3256" t="str">
        <f>T("NUEVA ESPAÑA        ")</f>
        <v xml:space="preserve">NUEVA ESPAÑA        </v>
      </c>
      <c r="E3256" t="str">
        <f>T("CI ")</f>
        <v xml:space="preserve">CI </v>
      </c>
      <c r="F3256" t="str">
        <f>T("CICLOMOTORES   ")</f>
        <v xml:space="preserve">CICLOMOTORES   </v>
      </c>
      <c r="G3256" t="str">
        <f>T("todos                                             ")</f>
        <v xml:space="preserve">todos                                             </v>
      </c>
      <c r="H3256" t="str">
        <f>T("DIESEL                                            ")</f>
        <v xml:space="preserve">DIESEL                                            </v>
      </c>
      <c r="I3256">
        <v>1</v>
      </c>
    </row>
    <row r="3257" spans="1:9">
      <c r="A3257" t="str">
        <f>T("2018")</f>
        <v>2018</v>
      </c>
      <c r="B3257" t="str">
        <f>T("FISICO                                            ")</f>
        <v xml:space="preserve">FISICO                                            </v>
      </c>
      <c r="C3257" t="str">
        <f>T("CHAMARTIN           ")</f>
        <v xml:space="preserve">CHAMARTIN           </v>
      </c>
      <c r="D3257" t="str">
        <f>T("EL VISO             ")</f>
        <v xml:space="preserve">EL VISO             </v>
      </c>
      <c r="E3257" t="str">
        <f>T("CI ")</f>
        <v xml:space="preserve">CI </v>
      </c>
      <c r="F3257" t="str">
        <f>T("CICLOMOTORES   ")</f>
        <v xml:space="preserve">CICLOMOTORES   </v>
      </c>
      <c r="G3257" t="str">
        <f>T("todos                                             ")</f>
        <v xml:space="preserve">todos                                             </v>
      </c>
      <c r="H3257" t="str">
        <f>T("DIESEL                                            ")</f>
        <v xml:space="preserve">DIESEL                                            </v>
      </c>
      <c r="I3257">
        <v>19</v>
      </c>
    </row>
    <row r="3258" spans="1:9">
      <c r="A3258" t="str">
        <f>T("2018")</f>
        <v>2018</v>
      </c>
      <c r="B3258" t="str">
        <f>T("FISICO                                            ")</f>
        <v xml:space="preserve">FISICO                                            </v>
      </c>
      <c r="C3258" t="str">
        <f>T("CHAMARTIN           ")</f>
        <v xml:space="preserve">CHAMARTIN           </v>
      </c>
      <c r="D3258" t="str">
        <f>T("PROSPERIDAD         ")</f>
        <v xml:space="preserve">PROSPERIDAD         </v>
      </c>
      <c r="E3258" t="str">
        <f>T("CI ")</f>
        <v xml:space="preserve">CI </v>
      </c>
      <c r="F3258" t="str">
        <f>T("CICLOMOTORES   ")</f>
        <v xml:space="preserve">CICLOMOTORES   </v>
      </c>
      <c r="G3258" t="str">
        <f>T("todos                                             ")</f>
        <v xml:space="preserve">todos                                             </v>
      </c>
      <c r="H3258" t="str">
        <f>T("DIESEL                                            ")</f>
        <v xml:space="preserve">DIESEL                                            </v>
      </c>
      <c r="I3258">
        <v>3</v>
      </c>
    </row>
    <row r="3259" spans="1:9">
      <c r="A3259" t="str">
        <f>T("2018")</f>
        <v>2018</v>
      </c>
      <c r="B3259" t="str">
        <f>T("FISICO                                            ")</f>
        <v xml:space="preserve">FISICO                                            </v>
      </c>
      <c r="C3259" t="str">
        <f>T("CHAMARTIN           ")</f>
        <v xml:space="preserve">CHAMARTIN           </v>
      </c>
      <c r="D3259" t="str">
        <f>T("CIUDAD JARDIN       ")</f>
        <v xml:space="preserve">CIUDAD JARDIN       </v>
      </c>
      <c r="E3259" t="str">
        <f>T("CI ")</f>
        <v xml:space="preserve">CI </v>
      </c>
      <c r="F3259" t="str">
        <f>T("CICLOMOTORES   ")</f>
        <v xml:space="preserve">CICLOMOTORES   </v>
      </c>
      <c r="G3259" t="str">
        <f>T("todos                                             ")</f>
        <v xml:space="preserve">todos                                             </v>
      </c>
      <c r="H3259" t="str">
        <f>T("DIESEL                                            ")</f>
        <v xml:space="preserve">DIESEL                                            </v>
      </c>
      <c r="I3259">
        <v>1</v>
      </c>
    </row>
    <row r="3260" spans="1:9">
      <c r="A3260" t="str">
        <f>T("2018")</f>
        <v>2018</v>
      </c>
      <c r="B3260" t="str">
        <f>T("FISICO                                            ")</f>
        <v xml:space="preserve">FISICO                                            </v>
      </c>
      <c r="C3260" t="str">
        <f>T("CHAMARTIN           ")</f>
        <v xml:space="preserve">CHAMARTIN           </v>
      </c>
      <c r="D3260" t="str">
        <f>T("HISPANOAMERICA      ")</f>
        <v xml:space="preserve">HISPANOAMERICA      </v>
      </c>
      <c r="E3260" t="str">
        <f>T("CI ")</f>
        <v xml:space="preserve">CI </v>
      </c>
      <c r="F3260" t="str">
        <f>T("CICLOMOTORES   ")</f>
        <v xml:space="preserve">CICLOMOTORES   </v>
      </c>
      <c r="G3260" t="str">
        <f>T("todos                                             ")</f>
        <v xml:space="preserve">todos                                             </v>
      </c>
      <c r="H3260" t="str">
        <f>T("DIESEL                                            ")</f>
        <v xml:space="preserve">DIESEL                                            </v>
      </c>
      <c r="I3260">
        <v>6</v>
      </c>
    </row>
    <row r="3261" spans="1:9">
      <c r="A3261" t="str">
        <f>T("2018")</f>
        <v>2018</v>
      </c>
      <c r="B3261" t="str">
        <f>T("FISICO                                            ")</f>
        <v xml:space="preserve">FISICO                                            </v>
      </c>
      <c r="C3261" t="str">
        <f>T("CHAMARTIN           ")</f>
        <v xml:space="preserve">CHAMARTIN           </v>
      </c>
      <c r="D3261" t="str">
        <f>T("NUEVA ESPAÑA        ")</f>
        <v xml:space="preserve">NUEVA ESPAÑA        </v>
      </c>
      <c r="E3261" t="str">
        <f>T("CI ")</f>
        <v xml:space="preserve">CI </v>
      </c>
      <c r="F3261" t="str">
        <f>T("CICLOMOTORES   ")</f>
        <v xml:space="preserve">CICLOMOTORES   </v>
      </c>
      <c r="G3261" t="str">
        <f>T("todos                                             ")</f>
        <v xml:space="preserve">todos                                             </v>
      </c>
      <c r="H3261" t="str">
        <f>T("DIESEL                                            ")</f>
        <v xml:space="preserve">DIESEL                                            </v>
      </c>
      <c r="I3261">
        <v>12</v>
      </c>
    </row>
    <row r="3262" spans="1:9">
      <c r="A3262" t="str">
        <f>T("2018")</f>
        <v>2018</v>
      </c>
      <c r="B3262" t="str">
        <f>T("FISICO                                            ")</f>
        <v xml:space="preserve">FISICO                                            </v>
      </c>
      <c r="C3262" t="str">
        <f>T("CHAMARTIN           ")</f>
        <v xml:space="preserve">CHAMARTIN           </v>
      </c>
      <c r="D3262" t="str">
        <f>T("CASTILLA            ")</f>
        <v xml:space="preserve">CASTILLA            </v>
      </c>
      <c r="E3262" t="str">
        <f>T("CI ")</f>
        <v xml:space="preserve">CI </v>
      </c>
      <c r="F3262" t="str">
        <f>T("CICLOMOTORES   ")</f>
        <v xml:space="preserve">CICLOMOTORES   </v>
      </c>
      <c r="G3262" t="str">
        <f>T("todos                                             ")</f>
        <v xml:space="preserve">todos                                             </v>
      </c>
      <c r="H3262" t="str">
        <f>T("DIESEL                                            ")</f>
        <v xml:space="preserve">DIESEL                                            </v>
      </c>
      <c r="I3262">
        <v>5</v>
      </c>
    </row>
    <row r="3263" spans="1:9">
      <c r="A3263" t="str">
        <f>T("2018")</f>
        <v>2018</v>
      </c>
      <c r="B3263" t="str">
        <f>T("JURIDICO                                          ")</f>
        <v xml:space="preserve">JURIDICO                                          </v>
      </c>
      <c r="C3263" t="str">
        <f>T("CHAMARTIN           ")</f>
        <v xml:space="preserve">CHAMARTIN           </v>
      </c>
      <c r="D3263" t="str">
        <f>T("CIUDAD JARDIN       ")</f>
        <v xml:space="preserve">CIUDAD JARDIN       </v>
      </c>
      <c r="E3263" t="str">
        <f>T("CI ")</f>
        <v xml:space="preserve">CI </v>
      </c>
      <c r="F3263" t="str">
        <f>T("CICLOMOTORES   ")</f>
        <v xml:space="preserve">CICLOMOTORES   </v>
      </c>
      <c r="G3263" t="str">
        <f>T("todos                                             ")</f>
        <v xml:space="preserve">todos                                             </v>
      </c>
      <c r="H3263" t="str">
        <f>T("DIESEL                                            ")</f>
        <v xml:space="preserve">DIESEL                                            </v>
      </c>
      <c r="I3263">
        <v>1</v>
      </c>
    </row>
    <row r="3264" spans="1:9">
      <c r="A3264" t="str">
        <f>T("2018")</f>
        <v>2018</v>
      </c>
      <c r="B3264" t="str">
        <f>T("JURIDICO                                          ")</f>
        <v xml:space="preserve">JURIDICO                                          </v>
      </c>
      <c r="C3264" t="str">
        <f>T("CHAMARTIN           ")</f>
        <v xml:space="preserve">CHAMARTIN           </v>
      </c>
      <c r="D3264" t="str">
        <f>T("NUEVA ESPAÑA        ")</f>
        <v xml:space="preserve">NUEVA ESPAÑA        </v>
      </c>
      <c r="E3264" t="str">
        <f>T("CI ")</f>
        <v xml:space="preserve">CI </v>
      </c>
      <c r="F3264" t="str">
        <f>T("CICLOMOTORES   ")</f>
        <v xml:space="preserve">CICLOMOTORES   </v>
      </c>
      <c r="G3264" t="str">
        <f>T("todos                                             ")</f>
        <v xml:space="preserve">todos                                             </v>
      </c>
      <c r="H3264" t="str">
        <f>T("DIESEL                                            ")</f>
        <v xml:space="preserve">DIESEL                                            </v>
      </c>
      <c r="I3264">
        <v>4</v>
      </c>
    </row>
    <row r="3265" spans="1:9">
      <c r="A3265" t="str">
        <f>T("2018")</f>
        <v>2018</v>
      </c>
      <c r="B3265" t="str">
        <f>T("FISICO                                            ")</f>
        <v xml:space="preserve">FISICO                                            </v>
      </c>
      <c r="C3265" t="str">
        <f>T("CHAMARTIN           ")</f>
        <v xml:space="preserve">CHAMARTIN           </v>
      </c>
      <c r="D3265" t="str">
        <f>T("EL VISO             ")</f>
        <v xml:space="preserve">EL VISO             </v>
      </c>
      <c r="E3265" t="str">
        <f>T("CI ")</f>
        <v xml:space="preserve">CI </v>
      </c>
      <c r="F3265" t="str">
        <f>T("CICLOMOTORES   ")</f>
        <v xml:space="preserve">CICLOMOTORES   </v>
      </c>
      <c r="G3265" t="str">
        <f>T("todos                                             ")</f>
        <v xml:space="preserve">todos                                             </v>
      </c>
      <c r="H3265" t="str">
        <f>T("ELÉCTRICO                                         ")</f>
        <v xml:space="preserve">ELÉCTRICO                                         </v>
      </c>
      <c r="I3265">
        <v>5</v>
      </c>
    </row>
    <row r="3266" spans="1:9">
      <c r="A3266" t="str">
        <f>T("2018")</f>
        <v>2018</v>
      </c>
      <c r="B3266" t="str">
        <f>T("FISICO                                            ")</f>
        <v xml:space="preserve">FISICO                                            </v>
      </c>
      <c r="C3266" t="str">
        <f>T("CHAMARTIN           ")</f>
        <v xml:space="preserve">CHAMARTIN           </v>
      </c>
      <c r="D3266" t="str">
        <f>T("HISPANOAMERICA      ")</f>
        <v xml:space="preserve">HISPANOAMERICA      </v>
      </c>
      <c r="E3266" t="str">
        <f>T("CI ")</f>
        <v xml:space="preserve">CI </v>
      </c>
      <c r="F3266" t="str">
        <f>T("CICLOMOTORES   ")</f>
        <v xml:space="preserve">CICLOMOTORES   </v>
      </c>
      <c r="G3266" t="str">
        <f>T("todos                                             ")</f>
        <v xml:space="preserve">todos                                             </v>
      </c>
      <c r="H3266" t="str">
        <f>T("ELÉCTRICO                                         ")</f>
        <v xml:space="preserve">ELÉCTRICO                                         </v>
      </c>
      <c r="I3266">
        <v>2</v>
      </c>
    </row>
    <row r="3267" spans="1:9">
      <c r="A3267" t="str">
        <f>T("2018")</f>
        <v>2018</v>
      </c>
      <c r="B3267" t="str">
        <f>T("FISICO                                            ")</f>
        <v xml:space="preserve">FISICO                                            </v>
      </c>
      <c r="C3267" t="str">
        <f>T("CHAMARTIN           ")</f>
        <v xml:space="preserve">CHAMARTIN           </v>
      </c>
      <c r="D3267" t="str">
        <f>T("NUEVA ESPAÑA        ")</f>
        <v xml:space="preserve">NUEVA ESPAÑA        </v>
      </c>
      <c r="E3267" t="str">
        <f>T("CI ")</f>
        <v xml:space="preserve">CI </v>
      </c>
      <c r="F3267" t="str">
        <f>T("CICLOMOTORES   ")</f>
        <v xml:space="preserve">CICLOMOTORES   </v>
      </c>
      <c r="G3267" t="str">
        <f>T("todos                                             ")</f>
        <v xml:space="preserve">todos                                             </v>
      </c>
      <c r="H3267" t="str">
        <f>T("ELÉCTRICO                                         ")</f>
        <v xml:space="preserve">ELÉCTRICO                                         </v>
      </c>
      <c r="I3267">
        <v>4</v>
      </c>
    </row>
    <row r="3268" spans="1:9">
      <c r="A3268" t="str">
        <f>T("2018")</f>
        <v>2018</v>
      </c>
      <c r="B3268" t="str">
        <f>T("FISICO                                            ")</f>
        <v xml:space="preserve">FISICO                                            </v>
      </c>
      <c r="C3268" t="str">
        <f>T("CHAMARTIN           ")</f>
        <v xml:space="preserve">CHAMARTIN           </v>
      </c>
      <c r="D3268" t="str">
        <f>T("CASTILLA            ")</f>
        <v xml:space="preserve">CASTILLA            </v>
      </c>
      <c r="E3268" t="str">
        <f>T("CI ")</f>
        <v xml:space="preserve">CI </v>
      </c>
      <c r="F3268" t="str">
        <f>T("CICLOMOTORES   ")</f>
        <v xml:space="preserve">CICLOMOTORES   </v>
      </c>
      <c r="G3268" t="str">
        <f>T("todos                                             ")</f>
        <v xml:space="preserve">todos                                             </v>
      </c>
      <c r="H3268" t="str">
        <f>T("ELÉCTRICO                                         ")</f>
        <v xml:space="preserve">ELÉCTRICO                                         </v>
      </c>
      <c r="I3268">
        <v>1</v>
      </c>
    </row>
    <row r="3269" spans="1:9">
      <c r="A3269" t="str">
        <f>T("2018")</f>
        <v>2018</v>
      </c>
      <c r="B3269" t="str">
        <f>T("JURIDICO                                          ")</f>
        <v xml:space="preserve">JURIDICO                                          </v>
      </c>
      <c r="C3269" t="str">
        <f>T("CHAMARTIN           ")</f>
        <v xml:space="preserve">CHAMARTIN           </v>
      </c>
      <c r="D3269" t="str">
        <f>T("SIN BARRIO          ")</f>
        <v xml:space="preserve">SIN BARRIO          </v>
      </c>
      <c r="E3269" t="str">
        <f>T("CI ")</f>
        <v xml:space="preserve">CI </v>
      </c>
      <c r="F3269" t="str">
        <f>T("CICLOMOTORES   ")</f>
        <v xml:space="preserve">CICLOMOTORES   </v>
      </c>
      <c r="G3269" t="str">
        <f>T("todos                                             ")</f>
        <v xml:space="preserve">todos                                             </v>
      </c>
      <c r="H3269" t="str">
        <f>T("ELÉCTRICO                                         ")</f>
        <v xml:space="preserve">ELÉCTRICO                                         </v>
      </c>
      <c r="I3269">
        <v>1</v>
      </c>
    </row>
    <row r="3270" spans="1:9">
      <c r="A3270" t="str">
        <f>T("2018")</f>
        <v>2018</v>
      </c>
      <c r="B3270" t="str">
        <f>T("JURIDICO                                          ")</f>
        <v xml:space="preserve">JURIDICO                                          </v>
      </c>
      <c r="C3270" t="str">
        <f>T("CHAMARTIN           ")</f>
        <v xml:space="preserve">CHAMARTIN           </v>
      </c>
      <c r="D3270" t="str">
        <f>T("EL VISO             ")</f>
        <v xml:space="preserve">EL VISO             </v>
      </c>
      <c r="E3270" t="str">
        <f>T("CI ")</f>
        <v xml:space="preserve">CI </v>
      </c>
      <c r="F3270" t="str">
        <f>T("CICLOMOTORES   ")</f>
        <v xml:space="preserve">CICLOMOTORES   </v>
      </c>
      <c r="G3270" t="str">
        <f>T("todos                                             ")</f>
        <v xml:space="preserve">todos                                             </v>
      </c>
      <c r="H3270" t="str">
        <f>T("ELÉCTRICO                                         ")</f>
        <v xml:space="preserve">ELÉCTRICO                                         </v>
      </c>
      <c r="I3270">
        <v>103</v>
      </c>
    </row>
    <row r="3271" spans="1:9">
      <c r="A3271" t="str">
        <f>T("2018")</f>
        <v>2018</v>
      </c>
      <c r="B3271" t="str">
        <f>T("JURIDICO                                          ")</f>
        <v xml:space="preserve">JURIDICO                                          </v>
      </c>
      <c r="C3271" t="str">
        <f>T("CHAMARTIN           ")</f>
        <v xml:space="preserve">CHAMARTIN           </v>
      </c>
      <c r="D3271" t="str">
        <f>T("PROSPERIDAD         ")</f>
        <v xml:space="preserve">PROSPERIDAD         </v>
      </c>
      <c r="E3271" t="str">
        <f>T("CI ")</f>
        <v xml:space="preserve">CI </v>
      </c>
      <c r="F3271" t="str">
        <f>T("CICLOMOTORES   ")</f>
        <v xml:space="preserve">CICLOMOTORES   </v>
      </c>
      <c r="G3271" t="str">
        <f>T("todos                                             ")</f>
        <v xml:space="preserve">todos                                             </v>
      </c>
      <c r="H3271" t="str">
        <f>T("ELÉCTRICO                                         ")</f>
        <v xml:space="preserve">ELÉCTRICO                                         </v>
      </c>
      <c r="I3271">
        <v>14</v>
      </c>
    </row>
    <row r="3272" spans="1:9">
      <c r="A3272" t="str">
        <f>T("2018")</f>
        <v>2018</v>
      </c>
      <c r="B3272" t="str">
        <f>T("JURIDICO                                          ")</f>
        <v xml:space="preserve">JURIDICO                                          </v>
      </c>
      <c r="C3272" t="str">
        <f>T("CHAMARTIN           ")</f>
        <v xml:space="preserve">CHAMARTIN           </v>
      </c>
      <c r="D3272" t="str">
        <f>T("HISPANOAMERICA      ")</f>
        <v xml:space="preserve">HISPANOAMERICA      </v>
      </c>
      <c r="E3272" t="str">
        <f>T("CI ")</f>
        <v xml:space="preserve">CI </v>
      </c>
      <c r="F3272" t="str">
        <f>T("CICLOMOTORES   ")</f>
        <v xml:space="preserve">CICLOMOTORES   </v>
      </c>
      <c r="G3272" t="str">
        <f>T("todos                                             ")</f>
        <v xml:space="preserve">todos                                             </v>
      </c>
      <c r="H3272" t="str">
        <f>T("ELÉCTRICO                                         ")</f>
        <v xml:space="preserve">ELÉCTRICO                                         </v>
      </c>
      <c r="I3272">
        <v>1</v>
      </c>
    </row>
    <row r="3273" spans="1:9">
      <c r="A3273" t="str">
        <f>T("2018")</f>
        <v>2018</v>
      </c>
      <c r="B3273" t="str">
        <f>T("JURIDICO                                          ")</f>
        <v xml:space="preserve">JURIDICO                                          </v>
      </c>
      <c r="C3273" t="str">
        <f>T("CHAMARTIN           ")</f>
        <v xml:space="preserve">CHAMARTIN           </v>
      </c>
      <c r="D3273" t="str">
        <f>T("CASTILLA            ")</f>
        <v xml:space="preserve">CASTILLA            </v>
      </c>
      <c r="E3273" t="str">
        <f>T("CI ")</f>
        <v xml:space="preserve">CI </v>
      </c>
      <c r="F3273" t="str">
        <f>T("CICLOMOTORES   ")</f>
        <v xml:space="preserve">CICLOMOTORES   </v>
      </c>
      <c r="G3273" t="str">
        <f>T("todos                                             ")</f>
        <v xml:space="preserve">todos                                             </v>
      </c>
      <c r="H3273" t="str">
        <f>T("ELÉCTRICO                                         ")</f>
        <v xml:space="preserve">ELÉCTRICO                                         </v>
      </c>
      <c r="I3273">
        <v>9</v>
      </c>
    </row>
    <row r="3274" spans="1:9">
      <c r="A3274" t="str">
        <f>T("2018")</f>
        <v>2018</v>
      </c>
      <c r="B3274" t="str">
        <f>T("Entidad sin personalidad jurídica (art. 35.4 LGT) ")</f>
        <v xml:space="preserve">Entidad sin personalidad jurídica (art. 35.4 LGT) </v>
      </c>
      <c r="C3274" t="str">
        <f>T("CHAMARTIN           ")</f>
        <v xml:space="preserve">CHAMARTIN           </v>
      </c>
      <c r="D3274" t="str">
        <f>T("EL VISO             ")</f>
        <v xml:space="preserve">EL VISO             </v>
      </c>
      <c r="E3274" t="str">
        <f>T("CI ")</f>
        <v xml:space="preserve">CI </v>
      </c>
      <c r="F3274" t="str">
        <f>T("CICLOMOTORES   ")</f>
        <v xml:space="preserve">CICLOMOTORES   </v>
      </c>
      <c r="G3274" t="str">
        <f>T("todos                                             ")</f>
        <v xml:space="preserve">todos                                             </v>
      </c>
      <c r="H3274" t="str">
        <f>T("GASOLINA                                          ")</f>
        <v xml:space="preserve">GASOLINA                                          </v>
      </c>
      <c r="I3274">
        <v>3</v>
      </c>
    </row>
    <row r="3275" spans="1:9">
      <c r="A3275" t="str">
        <f>T("2018")</f>
        <v>2018</v>
      </c>
      <c r="B3275" t="str">
        <f>T("Entidad sin personalidad jurídica (art. 35.4 LGT) ")</f>
        <v xml:space="preserve">Entidad sin personalidad jurídica (art. 35.4 LGT) </v>
      </c>
      <c r="C3275" t="str">
        <f>T("CHAMARTIN           ")</f>
        <v xml:space="preserve">CHAMARTIN           </v>
      </c>
      <c r="D3275" t="str">
        <f>T("PROSPERIDAD         ")</f>
        <v xml:space="preserve">PROSPERIDAD         </v>
      </c>
      <c r="E3275" t="str">
        <f>T("CI ")</f>
        <v xml:space="preserve">CI </v>
      </c>
      <c r="F3275" t="str">
        <f>T("CICLOMOTORES   ")</f>
        <v xml:space="preserve">CICLOMOTORES   </v>
      </c>
      <c r="G3275" t="str">
        <f>T("todos                                             ")</f>
        <v xml:space="preserve">todos                                             </v>
      </c>
      <c r="H3275" t="str">
        <f>T("GASOLINA                                          ")</f>
        <v xml:space="preserve">GASOLINA                                          </v>
      </c>
      <c r="I3275">
        <v>6</v>
      </c>
    </row>
    <row r="3276" spans="1:9">
      <c r="A3276" t="str">
        <f>T("2018")</f>
        <v>2018</v>
      </c>
      <c r="B3276" t="str">
        <f>T("Entidad sin personalidad jurídica (art. 35.4 LGT) ")</f>
        <v xml:space="preserve">Entidad sin personalidad jurídica (art. 35.4 LGT) </v>
      </c>
      <c r="C3276" t="str">
        <f>T("CHAMARTIN           ")</f>
        <v xml:space="preserve">CHAMARTIN           </v>
      </c>
      <c r="D3276" t="str">
        <f>T("CIUDAD JARDIN       ")</f>
        <v xml:space="preserve">CIUDAD JARDIN       </v>
      </c>
      <c r="E3276" t="str">
        <f>T("CI ")</f>
        <v xml:space="preserve">CI </v>
      </c>
      <c r="F3276" t="str">
        <f>T("CICLOMOTORES   ")</f>
        <v xml:space="preserve">CICLOMOTORES   </v>
      </c>
      <c r="G3276" t="str">
        <f>T("todos                                             ")</f>
        <v xml:space="preserve">todos                                             </v>
      </c>
      <c r="H3276" t="str">
        <f>T("GASOLINA                                          ")</f>
        <v xml:space="preserve">GASOLINA                                          </v>
      </c>
      <c r="I3276">
        <v>2</v>
      </c>
    </row>
    <row r="3277" spans="1:9">
      <c r="A3277" t="str">
        <f>T("2018")</f>
        <v>2018</v>
      </c>
      <c r="B3277" t="str">
        <f>T("Entidad sin personalidad jurídica (art. 35.4 LGT) ")</f>
        <v xml:space="preserve">Entidad sin personalidad jurídica (art. 35.4 LGT) </v>
      </c>
      <c r="C3277" t="str">
        <f>T("CHAMARTIN           ")</f>
        <v xml:space="preserve">CHAMARTIN           </v>
      </c>
      <c r="D3277" t="str">
        <f>T("HISPANOAMERICA      ")</f>
        <v xml:space="preserve">HISPANOAMERICA      </v>
      </c>
      <c r="E3277" t="str">
        <f>T("CI ")</f>
        <v xml:space="preserve">CI </v>
      </c>
      <c r="F3277" t="str">
        <f>T("CICLOMOTORES   ")</f>
        <v xml:space="preserve">CICLOMOTORES   </v>
      </c>
      <c r="G3277" t="str">
        <f>T("todos                                             ")</f>
        <v xml:space="preserve">todos                                             </v>
      </c>
      <c r="H3277" t="str">
        <f>T("GASOLINA                                          ")</f>
        <v xml:space="preserve">GASOLINA                                          </v>
      </c>
      <c r="I3277">
        <v>3</v>
      </c>
    </row>
    <row r="3278" spans="1:9">
      <c r="A3278" t="str">
        <f>T("2018")</f>
        <v>2018</v>
      </c>
      <c r="B3278" t="str">
        <f>T("Entidad sin personalidad jurídica (art. 35.4 LGT) ")</f>
        <v xml:space="preserve">Entidad sin personalidad jurídica (art. 35.4 LGT) </v>
      </c>
      <c r="C3278" t="str">
        <f>T("CHAMARTIN           ")</f>
        <v xml:space="preserve">CHAMARTIN           </v>
      </c>
      <c r="D3278" t="str">
        <f>T("NUEVA ESPAÑA        ")</f>
        <v xml:space="preserve">NUEVA ESPAÑA        </v>
      </c>
      <c r="E3278" t="str">
        <f>T("CI ")</f>
        <v xml:space="preserve">CI </v>
      </c>
      <c r="F3278" t="str">
        <f>T("CICLOMOTORES   ")</f>
        <v xml:space="preserve">CICLOMOTORES   </v>
      </c>
      <c r="G3278" t="str">
        <f>T("todos                                             ")</f>
        <v xml:space="preserve">todos                                             </v>
      </c>
      <c r="H3278" t="str">
        <f>T("GASOLINA                                          ")</f>
        <v xml:space="preserve">GASOLINA                                          </v>
      </c>
      <c r="I3278">
        <v>6</v>
      </c>
    </row>
    <row r="3279" spans="1:9">
      <c r="A3279" t="str">
        <f>T("2018")</f>
        <v>2018</v>
      </c>
      <c r="B3279" t="str">
        <f>T("FISICO                                            ")</f>
        <v xml:space="preserve">FISICO                                            </v>
      </c>
      <c r="C3279" t="str">
        <f>T("CHAMARTIN           ")</f>
        <v xml:space="preserve">CHAMARTIN           </v>
      </c>
      <c r="D3279" t="str">
        <f>T("SIN BARRIO          ")</f>
        <v xml:space="preserve">SIN BARRIO          </v>
      </c>
      <c r="E3279" t="str">
        <f>T("CI ")</f>
        <v xml:space="preserve">CI </v>
      </c>
      <c r="F3279" t="str">
        <f>T("CICLOMOTORES   ")</f>
        <v xml:space="preserve">CICLOMOTORES   </v>
      </c>
      <c r="G3279" t="str">
        <f>T("todos                                             ")</f>
        <v xml:space="preserve">todos                                             </v>
      </c>
      <c r="H3279" t="str">
        <f>T("GASOLINA                                          ")</f>
        <v xml:space="preserve">GASOLINA                                          </v>
      </c>
      <c r="I3279">
        <v>2</v>
      </c>
    </row>
    <row r="3280" spans="1:9">
      <c r="A3280" t="str">
        <f>T("2018")</f>
        <v>2018</v>
      </c>
      <c r="B3280" t="str">
        <f>T("FISICO                                            ")</f>
        <v xml:space="preserve">FISICO                                            </v>
      </c>
      <c r="C3280" t="str">
        <f>T("CHAMARTIN           ")</f>
        <v xml:space="preserve">CHAMARTIN           </v>
      </c>
      <c r="D3280" t="str">
        <f>T("EL VISO             ")</f>
        <v xml:space="preserve">EL VISO             </v>
      </c>
      <c r="E3280" t="str">
        <f>T("CI ")</f>
        <v xml:space="preserve">CI </v>
      </c>
      <c r="F3280" t="str">
        <f>T("CICLOMOTORES   ")</f>
        <v xml:space="preserve">CICLOMOTORES   </v>
      </c>
      <c r="G3280" t="str">
        <f>T("todos                                             ")</f>
        <v xml:space="preserve">todos                                             </v>
      </c>
      <c r="H3280" t="str">
        <f>T("GASOLINA                                          ")</f>
        <v xml:space="preserve">GASOLINA                                          </v>
      </c>
      <c r="I3280">
        <v>283</v>
      </c>
    </row>
    <row r="3281" spans="1:9">
      <c r="A3281" t="str">
        <f>T("2018")</f>
        <v>2018</v>
      </c>
      <c r="B3281" t="str">
        <f>T("FISICO                                            ")</f>
        <v xml:space="preserve">FISICO                                            </v>
      </c>
      <c r="C3281" t="str">
        <f>T("CHAMARTIN           ")</f>
        <v xml:space="preserve">CHAMARTIN           </v>
      </c>
      <c r="D3281" t="str">
        <f>T("PROSPERIDAD         ")</f>
        <v xml:space="preserve">PROSPERIDAD         </v>
      </c>
      <c r="E3281" t="str">
        <f>T("CI ")</f>
        <v xml:space="preserve">CI </v>
      </c>
      <c r="F3281" t="str">
        <f>T("CICLOMOTORES   ")</f>
        <v xml:space="preserve">CICLOMOTORES   </v>
      </c>
      <c r="G3281" t="str">
        <f>T("todos                                             ")</f>
        <v xml:space="preserve">todos                                             </v>
      </c>
      <c r="H3281" t="str">
        <f>T("GASOLINA                                          ")</f>
        <v xml:space="preserve">GASOLINA                                          </v>
      </c>
      <c r="I3281">
        <v>339</v>
      </c>
    </row>
    <row r="3282" spans="1:9">
      <c r="A3282" t="str">
        <f>T("2018")</f>
        <v>2018</v>
      </c>
      <c r="B3282" t="str">
        <f>T("FISICO                                            ")</f>
        <v xml:space="preserve">FISICO                                            </v>
      </c>
      <c r="C3282" t="str">
        <f>T("CHAMARTIN           ")</f>
        <v xml:space="preserve">CHAMARTIN           </v>
      </c>
      <c r="D3282" t="str">
        <f>T("CIUDAD JARDIN       ")</f>
        <v xml:space="preserve">CIUDAD JARDIN       </v>
      </c>
      <c r="E3282" t="str">
        <f>T("CI ")</f>
        <v xml:space="preserve">CI </v>
      </c>
      <c r="F3282" t="str">
        <f>T("CICLOMOTORES   ")</f>
        <v xml:space="preserve">CICLOMOTORES   </v>
      </c>
      <c r="G3282" t="str">
        <f>T("todos                                             ")</f>
        <v xml:space="preserve">todos                                             </v>
      </c>
      <c r="H3282" t="str">
        <f>T("GASOLINA                                          ")</f>
        <v xml:space="preserve">GASOLINA                                          </v>
      </c>
      <c r="I3282">
        <v>171</v>
      </c>
    </row>
    <row r="3283" spans="1:9">
      <c r="A3283" t="str">
        <f>T("2018")</f>
        <v>2018</v>
      </c>
      <c r="B3283" t="str">
        <f>T("FISICO                                            ")</f>
        <v xml:space="preserve">FISICO                                            </v>
      </c>
      <c r="C3283" t="str">
        <f>T("CHAMARTIN           ")</f>
        <v xml:space="preserve">CHAMARTIN           </v>
      </c>
      <c r="D3283" t="str">
        <f>T("HISPANOAMERICA      ")</f>
        <v xml:space="preserve">HISPANOAMERICA      </v>
      </c>
      <c r="E3283" t="str">
        <f>T("CI ")</f>
        <v xml:space="preserve">CI </v>
      </c>
      <c r="F3283" t="str">
        <f>T("CICLOMOTORES   ")</f>
        <v xml:space="preserve">CICLOMOTORES   </v>
      </c>
      <c r="G3283" t="str">
        <f>T("todos                                             ")</f>
        <v xml:space="preserve">todos                                             </v>
      </c>
      <c r="H3283" t="str">
        <f>T("GASOLINA                                          ")</f>
        <v xml:space="preserve">GASOLINA                                          </v>
      </c>
      <c r="I3283">
        <v>323</v>
      </c>
    </row>
    <row r="3284" spans="1:9">
      <c r="A3284" t="str">
        <f>T("2018")</f>
        <v>2018</v>
      </c>
      <c r="B3284" t="str">
        <f>T("FISICO                                            ")</f>
        <v xml:space="preserve">FISICO                                            </v>
      </c>
      <c r="C3284" t="str">
        <f>T("CHAMARTIN           ")</f>
        <v xml:space="preserve">CHAMARTIN           </v>
      </c>
      <c r="D3284" t="str">
        <f>T("NUEVA ESPAÑA        ")</f>
        <v xml:space="preserve">NUEVA ESPAÑA        </v>
      </c>
      <c r="E3284" t="str">
        <f>T("CI ")</f>
        <v xml:space="preserve">CI </v>
      </c>
      <c r="F3284" t="str">
        <f>T("CICLOMOTORES   ")</f>
        <v xml:space="preserve">CICLOMOTORES   </v>
      </c>
      <c r="G3284" t="str">
        <f>T("todos                                             ")</f>
        <v xml:space="preserve">todos                                             </v>
      </c>
      <c r="H3284" t="str">
        <f>T("GASOLINA                                          ")</f>
        <v xml:space="preserve">GASOLINA                                          </v>
      </c>
      <c r="I3284">
        <v>268</v>
      </c>
    </row>
    <row r="3285" spans="1:9">
      <c r="A3285" t="str">
        <f>T("2018")</f>
        <v>2018</v>
      </c>
      <c r="B3285" t="str">
        <f>T("FISICO                                            ")</f>
        <v xml:space="preserve">FISICO                                            </v>
      </c>
      <c r="C3285" t="str">
        <f>T("CHAMARTIN           ")</f>
        <v xml:space="preserve">CHAMARTIN           </v>
      </c>
      <c r="D3285" t="str">
        <f>T("CASTILLA            ")</f>
        <v xml:space="preserve">CASTILLA            </v>
      </c>
      <c r="E3285" t="str">
        <f>T("CI ")</f>
        <v xml:space="preserve">CI </v>
      </c>
      <c r="F3285" t="str">
        <f>T("CICLOMOTORES   ")</f>
        <v xml:space="preserve">CICLOMOTORES   </v>
      </c>
      <c r="G3285" t="str">
        <f>T("todos                                             ")</f>
        <v xml:space="preserve">todos                                             </v>
      </c>
      <c r="H3285" t="str">
        <f>T("GASOLINA                                          ")</f>
        <v xml:space="preserve">GASOLINA                                          </v>
      </c>
      <c r="I3285">
        <v>196</v>
      </c>
    </row>
    <row r="3286" spans="1:9">
      <c r="A3286" t="str">
        <f>T("2018")</f>
        <v>2018</v>
      </c>
      <c r="B3286" t="str">
        <f>T("JURIDICO                                          ")</f>
        <v xml:space="preserve">JURIDICO                                          </v>
      </c>
      <c r="C3286" t="str">
        <f>T("CHAMARTIN           ")</f>
        <v xml:space="preserve">CHAMARTIN           </v>
      </c>
      <c r="D3286" t="str">
        <f>T("SIN BARRIO          ")</f>
        <v xml:space="preserve">SIN BARRIO          </v>
      </c>
      <c r="E3286" t="str">
        <f>T("CI ")</f>
        <v xml:space="preserve">CI </v>
      </c>
      <c r="F3286" t="str">
        <f>T("CICLOMOTORES   ")</f>
        <v xml:space="preserve">CICLOMOTORES   </v>
      </c>
      <c r="G3286" t="str">
        <f>T("todos                                             ")</f>
        <v xml:space="preserve">todos                                             </v>
      </c>
      <c r="H3286" t="str">
        <f>T("GASOLINA                                          ")</f>
        <v xml:space="preserve">GASOLINA                                          </v>
      </c>
      <c r="I3286">
        <v>1</v>
      </c>
    </row>
    <row r="3287" spans="1:9">
      <c r="A3287" t="str">
        <f>T("2018")</f>
        <v>2018</v>
      </c>
      <c r="B3287" t="str">
        <f>T("JURIDICO                                          ")</f>
        <v xml:space="preserve">JURIDICO                                          </v>
      </c>
      <c r="C3287" t="str">
        <f>T("CHAMARTIN           ")</f>
        <v xml:space="preserve">CHAMARTIN           </v>
      </c>
      <c r="D3287" t="str">
        <f>T("EL VISO             ")</f>
        <v xml:space="preserve">EL VISO             </v>
      </c>
      <c r="E3287" t="str">
        <f>T("CI ")</f>
        <v xml:space="preserve">CI </v>
      </c>
      <c r="F3287" t="str">
        <f>T("CICLOMOTORES   ")</f>
        <v xml:space="preserve">CICLOMOTORES   </v>
      </c>
      <c r="G3287" t="str">
        <f>T("todos                                             ")</f>
        <v xml:space="preserve">todos                                             </v>
      </c>
      <c r="H3287" t="str">
        <f>T("GASOLINA                                          ")</f>
        <v xml:space="preserve">GASOLINA                                          </v>
      </c>
      <c r="I3287">
        <v>45</v>
      </c>
    </row>
    <row r="3288" spans="1:9">
      <c r="A3288" t="str">
        <f>T("2018")</f>
        <v>2018</v>
      </c>
      <c r="B3288" t="str">
        <f>T("JURIDICO                                          ")</f>
        <v xml:space="preserve">JURIDICO                                          </v>
      </c>
      <c r="C3288" t="str">
        <f>T("CHAMARTIN           ")</f>
        <v xml:space="preserve">CHAMARTIN           </v>
      </c>
      <c r="D3288" t="str">
        <f>T("PROSPERIDAD         ")</f>
        <v xml:space="preserve">PROSPERIDAD         </v>
      </c>
      <c r="E3288" t="str">
        <f>T("CI ")</f>
        <v xml:space="preserve">CI </v>
      </c>
      <c r="F3288" t="str">
        <f>T("CICLOMOTORES   ")</f>
        <v xml:space="preserve">CICLOMOTORES   </v>
      </c>
      <c r="G3288" t="str">
        <f>T("todos                                             ")</f>
        <v xml:space="preserve">todos                                             </v>
      </c>
      <c r="H3288" t="str">
        <f>T("GASOLINA                                          ")</f>
        <v xml:space="preserve">GASOLINA                                          </v>
      </c>
      <c r="I3288">
        <v>48</v>
      </c>
    </row>
    <row r="3289" spans="1:9">
      <c r="A3289" t="str">
        <f>T("2018")</f>
        <v>2018</v>
      </c>
      <c r="B3289" t="str">
        <f>T("JURIDICO                                          ")</f>
        <v xml:space="preserve">JURIDICO                                          </v>
      </c>
      <c r="C3289" t="str">
        <f>T("CHAMARTIN           ")</f>
        <v xml:space="preserve">CHAMARTIN           </v>
      </c>
      <c r="D3289" t="str">
        <f>T("CIUDAD JARDIN       ")</f>
        <v xml:space="preserve">CIUDAD JARDIN       </v>
      </c>
      <c r="E3289" t="str">
        <f>T("CI ")</f>
        <v xml:space="preserve">CI </v>
      </c>
      <c r="F3289" t="str">
        <f>T("CICLOMOTORES   ")</f>
        <v xml:space="preserve">CICLOMOTORES   </v>
      </c>
      <c r="G3289" t="str">
        <f>T("todos                                             ")</f>
        <v xml:space="preserve">todos                                             </v>
      </c>
      <c r="H3289" t="str">
        <f>T("GASOLINA                                          ")</f>
        <v xml:space="preserve">GASOLINA                                          </v>
      </c>
      <c r="I3289">
        <v>46</v>
      </c>
    </row>
    <row r="3290" spans="1:9">
      <c r="A3290" t="str">
        <f>T("2018")</f>
        <v>2018</v>
      </c>
      <c r="B3290" t="str">
        <f>T("JURIDICO                                          ")</f>
        <v xml:space="preserve">JURIDICO                                          </v>
      </c>
      <c r="C3290" t="str">
        <f>T("CHAMARTIN           ")</f>
        <v xml:space="preserve">CHAMARTIN           </v>
      </c>
      <c r="D3290" t="str">
        <f>T("HISPANOAMERICA      ")</f>
        <v xml:space="preserve">HISPANOAMERICA      </v>
      </c>
      <c r="E3290" t="str">
        <f>T("CI ")</f>
        <v xml:space="preserve">CI </v>
      </c>
      <c r="F3290" t="str">
        <f>T("CICLOMOTORES   ")</f>
        <v xml:space="preserve">CICLOMOTORES   </v>
      </c>
      <c r="G3290" t="str">
        <f>T("todos                                             ")</f>
        <v xml:space="preserve">todos                                             </v>
      </c>
      <c r="H3290" t="str">
        <f>T("GASOLINA                                          ")</f>
        <v xml:space="preserve">GASOLINA                                          </v>
      </c>
      <c r="I3290">
        <v>41</v>
      </c>
    </row>
    <row r="3291" spans="1:9">
      <c r="A3291" t="str">
        <f>T("2018")</f>
        <v>2018</v>
      </c>
      <c r="B3291" t="str">
        <f>T("JURIDICO                                          ")</f>
        <v xml:space="preserve">JURIDICO                                          </v>
      </c>
      <c r="C3291" t="str">
        <f>T("CHAMARTIN           ")</f>
        <v xml:space="preserve">CHAMARTIN           </v>
      </c>
      <c r="D3291" t="str">
        <f>T("NUEVA ESPAÑA        ")</f>
        <v xml:space="preserve">NUEVA ESPAÑA        </v>
      </c>
      <c r="E3291" t="str">
        <f>T("CI ")</f>
        <v xml:space="preserve">CI </v>
      </c>
      <c r="F3291" t="str">
        <f>T("CICLOMOTORES   ")</f>
        <v xml:space="preserve">CICLOMOTORES   </v>
      </c>
      <c r="G3291" t="str">
        <f>T("todos                                             ")</f>
        <v xml:space="preserve">todos                                             </v>
      </c>
      <c r="H3291" t="str">
        <f>T("GASOLINA                                          ")</f>
        <v xml:space="preserve">GASOLINA                                          </v>
      </c>
      <c r="I3291">
        <v>101</v>
      </c>
    </row>
    <row r="3292" spans="1:9">
      <c r="A3292" t="str">
        <f>T("2018")</f>
        <v>2018</v>
      </c>
      <c r="B3292" t="str">
        <f>T("JURIDICO                                          ")</f>
        <v xml:space="preserve">JURIDICO                                          </v>
      </c>
      <c r="C3292" t="str">
        <f>T("CHAMARTIN           ")</f>
        <v xml:space="preserve">CHAMARTIN           </v>
      </c>
      <c r="D3292" t="str">
        <f>T("CASTILLA            ")</f>
        <v xml:space="preserve">CASTILLA            </v>
      </c>
      <c r="E3292" t="str">
        <f>T("CI ")</f>
        <v xml:space="preserve">CI </v>
      </c>
      <c r="F3292" t="str">
        <f>T("CICLOMOTORES   ")</f>
        <v xml:space="preserve">CICLOMOTORES   </v>
      </c>
      <c r="G3292" t="str">
        <f>T("todos                                             ")</f>
        <v xml:space="preserve">todos                                             </v>
      </c>
      <c r="H3292" t="str">
        <f>T("GASOLINA                                          ")</f>
        <v xml:space="preserve">GASOLINA                                          </v>
      </c>
      <c r="I3292">
        <v>107</v>
      </c>
    </row>
    <row r="3293" spans="1:9">
      <c r="A3293" t="str">
        <f>T("2018")</f>
        <v>2018</v>
      </c>
      <c r="B3293" t="str">
        <f>T("Entidad sin personalidad jurídica (art. 35.4 LGT) ")</f>
        <v xml:space="preserve">Entidad sin personalidad jurídica (art. 35.4 LGT) </v>
      </c>
      <c r="C3293" t="str">
        <f>T("CHAMARTIN           ")</f>
        <v xml:space="preserve">CHAMARTIN           </v>
      </c>
      <c r="D3293" t="str">
        <f>T("PROSPERIDAD         ")</f>
        <v xml:space="preserve">PROSPERIDAD         </v>
      </c>
      <c r="E3293" t="str">
        <f>T("CI ")</f>
        <v xml:space="preserve">CI </v>
      </c>
      <c r="F3293" t="str">
        <f>T("CICLOMOTORES   ")</f>
        <v xml:space="preserve">CICLOMOTORES   </v>
      </c>
      <c r="G3293" t="str">
        <f>T("todos                                             ")</f>
        <v xml:space="preserve">todos                                             </v>
      </c>
      <c r="I3293">
        <v>1</v>
      </c>
    </row>
    <row r="3294" spans="1:9">
      <c r="A3294" t="str">
        <f>T("2018")</f>
        <v>2018</v>
      </c>
      <c r="B3294" t="str">
        <f>T("Entidad sin personalidad jurídica (art. 35.4 LGT) ")</f>
        <v xml:space="preserve">Entidad sin personalidad jurídica (art. 35.4 LGT) </v>
      </c>
      <c r="C3294" t="str">
        <f>T("CHAMARTIN           ")</f>
        <v xml:space="preserve">CHAMARTIN           </v>
      </c>
      <c r="D3294" t="str">
        <f>T("HISPANOAMERICA      ")</f>
        <v xml:space="preserve">HISPANOAMERICA      </v>
      </c>
      <c r="E3294" t="str">
        <f>T("CI ")</f>
        <v xml:space="preserve">CI </v>
      </c>
      <c r="F3294" t="str">
        <f>T("CICLOMOTORES   ")</f>
        <v xml:space="preserve">CICLOMOTORES   </v>
      </c>
      <c r="G3294" t="str">
        <f>T("todos                                             ")</f>
        <v xml:space="preserve">todos                                             </v>
      </c>
      <c r="I3294">
        <v>1</v>
      </c>
    </row>
    <row r="3295" spans="1:9">
      <c r="A3295" t="str">
        <f>T("2018")</f>
        <v>2018</v>
      </c>
      <c r="B3295" t="str">
        <f>T("FISICO                                            ")</f>
        <v xml:space="preserve">FISICO                                            </v>
      </c>
      <c r="C3295" t="str">
        <f>T("CHAMARTIN           ")</f>
        <v xml:space="preserve">CHAMARTIN           </v>
      </c>
      <c r="D3295" t="str">
        <f>T("EL VISO             ")</f>
        <v xml:space="preserve">EL VISO             </v>
      </c>
      <c r="E3295" t="str">
        <f>T("CI ")</f>
        <v xml:space="preserve">CI </v>
      </c>
      <c r="F3295" t="str">
        <f>T("CICLOMOTORES   ")</f>
        <v xml:space="preserve">CICLOMOTORES   </v>
      </c>
      <c r="G3295" t="str">
        <f>T("todos                                             ")</f>
        <v xml:space="preserve">todos                                             </v>
      </c>
      <c r="I3295">
        <v>22</v>
      </c>
    </row>
    <row r="3296" spans="1:9">
      <c r="A3296" t="str">
        <f>T("2018")</f>
        <v>2018</v>
      </c>
      <c r="B3296" t="str">
        <f>T("FISICO                                            ")</f>
        <v xml:space="preserve">FISICO                                            </v>
      </c>
      <c r="C3296" t="str">
        <f>T("CHAMARTIN           ")</f>
        <v xml:space="preserve">CHAMARTIN           </v>
      </c>
      <c r="D3296" t="str">
        <f>T("PROSPERIDAD         ")</f>
        <v xml:space="preserve">PROSPERIDAD         </v>
      </c>
      <c r="E3296" t="str">
        <f>T("CI ")</f>
        <v xml:space="preserve">CI </v>
      </c>
      <c r="F3296" t="str">
        <f>T("CICLOMOTORES   ")</f>
        <v xml:space="preserve">CICLOMOTORES   </v>
      </c>
      <c r="G3296" t="str">
        <f>T("todos                                             ")</f>
        <v xml:space="preserve">todos                                             </v>
      </c>
      <c r="I3296">
        <v>30</v>
      </c>
    </row>
    <row r="3297" spans="1:9">
      <c r="A3297" t="str">
        <f>T("2018")</f>
        <v>2018</v>
      </c>
      <c r="B3297" t="str">
        <f>T("FISICO                                            ")</f>
        <v xml:space="preserve">FISICO                                            </v>
      </c>
      <c r="C3297" t="str">
        <f>T("CHAMARTIN           ")</f>
        <v xml:space="preserve">CHAMARTIN           </v>
      </c>
      <c r="D3297" t="str">
        <f>T("CIUDAD JARDIN       ")</f>
        <v xml:space="preserve">CIUDAD JARDIN       </v>
      </c>
      <c r="E3297" t="str">
        <f>T("CI ")</f>
        <v xml:space="preserve">CI </v>
      </c>
      <c r="F3297" t="str">
        <f>T("CICLOMOTORES   ")</f>
        <v xml:space="preserve">CICLOMOTORES   </v>
      </c>
      <c r="G3297" t="str">
        <f>T("todos                                             ")</f>
        <v xml:space="preserve">todos                                             </v>
      </c>
      <c r="I3297">
        <v>10</v>
      </c>
    </row>
    <row r="3298" spans="1:9">
      <c r="A3298" t="str">
        <f>T("2018")</f>
        <v>2018</v>
      </c>
      <c r="B3298" t="str">
        <f>T("FISICO                                            ")</f>
        <v xml:space="preserve">FISICO                                            </v>
      </c>
      <c r="C3298" t="str">
        <f>T("CHAMARTIN           ")</f>
        <v xml:space="preserve">CHAMARTIN           </v>
      </c>
      <c r="D3298" t="str">
        <f>T("HISPANOAMERICA      ")</f>
        <v xml:space="preserve">HISPANOAMERICA      </v>
      </c>
      <c r="E3298" t="str">
        <f>T("CI ")</f>
        <v xml:space="preserve">CI </v>
      </c>
      <c r="F3298" t="str">
        <f>T("CICLOMOTORES   ")</f>
        <v xml:space="preserve">CICLOMOTORES   </v>
      </c>
      <c r="G3298" t="str">
        <f>T("todos                                             ")</f>
        <v xml:space="preserve">todos                                             </v>
      </c>
      <c r="I3298">
        <v>25</v>
      </c>
    </row>
    <row r="3299" spans="1:9">
      <c r="A3299" t="str">
        <f>T("2018")</f>
        <v>2018</v>
      </c>
      <c r="B3299" t="str">
        <f>T("FISICO                                            ")</f>
        <v xml:space="preserve">FISICO                                            </v>
      </c>
      <c r="C3299" t="str">
        <f>T("CHAMARTIN           ")</f>
        <v xml:space="preserve">CHAMARTIN           </v>
      </c>
      <c r="D3299" t="str">
        <f>T("NUEVA ESPAÑA        ")</f>
        <v xml:space="preserve">NUEVA ESPAÑA        </v>
      </c>
      <c r="E3299" t="str">
        <f>T("CI ")</f>
        <v xml:space="preserve">CI </v>
      </c>
      <c r="F3299" t="str">
        <f>T("CICLOMOTORES   ")</f>
        <v xml:space="preserve">CICLOMOTORES   </v>
      </c>
      <c r="G3299" t="str">
        <f>T("todos                                             ")</f>
        <v xml:space="preserve">todos                                             </v>
      </c>
      <c r="I3299">
        <v>25</v>
      </c>
    </row>
    <row r="3300" spans="1:9">
      <c r="A3300" t="str">
        <f>T("2018")</f>
        <v>2018</v>
      </c>
      <c r="B3300" t="str">
        <f>T("FISICO                                            ")</f>
        <v xml:space="preserve">FISICO                                            </v>
      </c>
      <c r="C3300" t="str">
        <f>T("CHAMARTIN           ")</f>
        <v xml:space="preserve">CHAMARTIN           </v>
      </c>
      <c r="D3300" t="str">
        <f>T("CASTILLA            ")</f>
        <v xml:space="preserve">CASTILLA            </v>
      </c>
      <c r="E3300" t="str">
        <f>T("CI ")</f>
        <v xml:space="preserve">CI </v>
      </c>
      <c r="F3300" t="str">
        <f>T("CICLOMOTORES   ")</f>
        <v xml:space="preserve">CICLOMOTORES   </v>
      </c>
      <c r="G3300" t="str">
        <f>T("todos                                             ")</f>
        <v xml:space="preserve">todos                                             </v>
      </c>
      <c r="I3300">
        <v>9</v>
      </c>
    </row>
    <row r="3301" spans="1:9">
      <c r="A3301" t="str">
        <f>T("2018")</f>
        <v>2018</v>
      </c>
      <c r="B3301" t="str">
        <f>T("JURIDICO                                          ")</f>
        <v xml:space="preserve">JURIDICO                                          </v>
      </c>
      <c r="C3301" t="str">
        <f>T("CHAMARTIN           ")</f>
        <v xml:space="preserve">CHAMARTIN           </v>
      </c>
      <c r="D3301" t="str">
        <f>T("EL VISO             ")</f>
        <v xml:space="preserve">EL VISO             </v>
      </c>
      <c r="E3301" t="str">
        <f>T("CI ")</f>
        <v xml:space="preserve">CI </v>
      </c>
      <c r="F3301" t="str">
        <f>T("CICLOMOTORES   ")</f>
        <v xml:space="preserve">CICLOMOTORES   </v>
      </c>
      <c r="G3301" t="str">
        <f>T("todos                                             ")</f>
        <v xml:space="preserve">todos                                             </v>
      </c>
      <c r="I3301">
        <v>5</v>
      </c>
    </row>
    <row r="3302" spans="1:9">
      <c r="A3302" t="str">
        <f>T("2018")</f>
        <v>2018</v>
      </c>
      <c r="B3302" t="str">
        <f>T("JURIDICO                                          ")</f>
        <v xml:space="preserve">JURIDICO                                          </v>
      </c>
      <c r="C3302" t="str">
        <f>T("CHAMARTIN           ")</f>
        <v xml:space="preserve">CHAMARTIN           </v>
      </c>
      <c r="D3302" t="str">
        <f>T("PROSPERIDAD         ")</f>
        <v xml:space="preserve">PROSPERIDAD         </v>
      </c>
      <c r="E3302" t="str">
        <f>T("CI ")</f>
        <v xml:space="preserve">CI </v>
      </c>
      <c r="F3302" t="str">
        <f>T("CICLOMOTORES   ")</f>
        <v xml:space="preserve">CICLOMOTORES   </v>
      </c>
      <c r="G3302" t="str">
        <f>T("todos                                             ")</f>
        <v xml:space="preserve">todos                                             </v>
      </c>
      <c r="I3302">
        <v>3</v>
      </c>
    </row>
    <row r="3303" spans="1:9">
      <c r="A3303" t="str">
        <f>T("2018")</f>
        <v>2018</v>
      </c>
      <c r="B3303" t="str">
        <f>T("FISICO                                            ")</f>
        <v xml:space="preserve">FISICO                                            </v>
      </c>
      <c r="C3303" t="str">
        <f>T("CHAMARTIN           ")</f>
        <v xml:space="preserve">CHAMARTIN           </v>
      </c>
      <c r="D3303" t="str">
        <f>T("EL VISO             ")</f>
        <v xml:space="preserve">EL VISO             </v>
      </c>
      <c r="E3303" t="str">
        <f>T("MT ")</f>
        <v xml:space="preserve">MT </v>
      </c>
      <c r="F3303" t="str">
        <f>T("MOTOCICLETAS   ")</f>
        <v xml:space="preserve">MOTOCICLETAS   </v>
      </c>
      <c r="G3303" t="str">
        <f>T("De menos de 125,01 CENTIMETROS CUBICOS            ")</f>
        <v xml:space="preserve">De menos de 125,01 CENTIMETROS CUBICOS            </v>
      </c>
      <c r="H3303" t="str">
        <f>T("DIESEL                                            ")</f>
        <v xml:space="preserve">DIESEL                                            </v>
      </c>
      <c r="I3303">
        <v>1</v>
      </c>
    </row>
    <row r="3304" spans="1:9">
      <c r="A3304" t="str">
        <f>T("2018")</f>
        <v>2018</v>
      </c>
      <c r="B3304" t="str">
        <f>T("FISICO                                            ")</f>
        <v xml:space="preserve">FISICO                                            </v>
      </c>
      <c r="C3304" t="str">
        <f>T("CHAMARTIN           ")</f>
        <v xml:space="preserve">CHAMARTIN           </v>
      </c>
      <c r="D3304" t="str">
        <f>T("EL VISO             ")</f>
        <v xml:space="preserve">EL VISO             </v>
      </c>
      <c r="E3304" t="str">
        <f>T("MT ")</f>
        <v xml:space="preserve">MT </v>
      </c>
      <c r="F3304" t="str">
        <f>T("MOTOCICLETAS   ")</f>
        <v xml:space="preserve">MOTOCICLETAS   </v>
      </c>
      <c r="G3304" t="str">
        <f>T("De 500,01 a 1.000 CENTIMETROS CUBICOS             ")</f>
        <v xml:space="preserve">De 500,01 a 1.000 CENTIMETROS CUBICOS             </v>
      </c>
      <c r="H3304" t="str">
        <f>T("DIESEL                                            ")</f>
        <v xml:space="preserve">DIESEL                                            </v>
      </c>
      <c r="I3304">
        <v>1</v>
      </c>
    </row>
    <row r="3305" spans="1:9">
      <c r="A3305" t="str">
        <f>T("2018")</f>
        <v>2018</v>
      </c>
      <c r="B3305" t="str">
        <f>T("FISICO                                            ")</f>
        <v xml:space="preserve">FISICO                                            </v>
      </c>
      <c r="C3305" t="str">
        <f>T("CHAMARTIN           ")</f>
        <v xml:space="preserve">CHAMARTIN           </v>
      </c>
      <c r="D3305" t="str">
        <f>T("PROSPERIDAD         ")</f>
        <v xml:space="preserve">PROSPERIDAD         </v>
      </c>
      <c r="E3305" t="str">
        <f>T("MT ")</f>
        <v xml:space="preserve">MT </v>
      </c>
      <c r="F3305" t="str">
        <f>T("MOTOCICLETAS   ")</f>
        <v xml:space="preserve">MOTOCICLETAS   </v>
      </c>
      <c r="G3305" t="str">
        <f>T("De menos de 125,01 CENTIMETROS CUBICOS            ")</f>
        <v xml:space="preserve">De menos de 125,01 CENTIMETROS CUBICOS            </v>
      </c>
      <c r="H3305" t="str">
        <f>T("DIESEL                                            ")</f>
        <v xml:space="preserve">DIESEL                                            </v>
      </c>
      <c r="I3305">
        <v>1</v>
      </c>
    </row>
    <row r="3306" spans="1:9">
      <c r="A3306" t="str">
        <f>T("2018")</f>
        <v>2018</v>
      </c>
      <c r="B3306" t="str">
        <f>T("FISICO                                            ")</f>
        <v xml:space="preserve">FISICO                                            </v>
      </c>
      <c r="C3306" t="str">
        <f>T("CHAMARTIN           ")</f>
        <v xml:space="preserve">CHAMARTIN           </v>
      </c>
      <c r="D3306" t="str">
        <f>T("CIUDAD JARDIN       ")</f>
        <v xml:space="preserve">CIUDAD JARDIN       </v>
      </c>
      <c r="E3306" t="str">
        <f>T("MT ")</f>
        <v xml:space="preserve">MT </v>
      </c>
      <c r="F3306" t="str">
        <f>T("MOTOCICLETAS   ")</f>
        <v xml:space="preserve">MOTOCICLETAS   </v>
      </c>
      <c r="G3306" t="str">
        <f>T("De menos de 125,01 CENTIMETROS CUBICOS            ")</f>
        <v xml:space="preserve">De menos de 125,01 CENTIMETROS CUBICOS            </v>
      </c>
      <c r="H3306" t="str">
        <f>T("DIESEL                                            ")</f>
        <v xml:space="preserve">DIESEL                                            </v>
      </c>
      <c r="I3306">
        <v>1</v>
      </c>
    </row>
    <row r="3307" spans="1:9">
      <c r="A3307" t="str">
        <f>T("2018")</f>
        <v>2018</v>
      </c>
      <c r="B3307" t="str">
        <f>T("FISICO                                            ")</f>
        <v xml:space="preserve">FISICO                                            </v>
      </c>
      <c r="C3307" t="str">
        <f>T("CHAMARTIN           ")</f>
        <v xml:space="preserve">CHAMARTIN           </v>
      </c>
      <c r="D3307" t="str">
        <f>T("CIUDAD JARDIN       ")</f>
        <v xml:space="preserve">CIUDAD JARDIN       </v>
      </c>
      <c r="E3307" t="str">
        <f>T("MT ")</f>
        <v xml:space="preserve">MT </v>
      </c>
      <c r="F3307" t="str">
        <f>T("MOTOCICLETAS   ")</f>
        <v xml:space="preserve">MOTOCICLETAS   </v>
      </c>
      <c r="G3307" t="str">
        <f>T("De 125,01 a 250 CENTIMETROS CUBICOS               ")</f>
        <v xml:space="preserve">De 125,01 a 250 CENTIMETROS CUBICOS               </v>
      </c>
      <c r="H3307" t="str">
        <f>T("DIESEL                                            ")</f>
        <v xml:space="preserve">DIESEL                                            </v>
      </c>
      <c r="I3307">
        <v>1</v>
      </c>
    </row>
    <row r="3308" spans="1:9">
      <c r="A3308" t="str">
        <f>T("2018")</f>
        <v>2018</v>
      </c>
      <c r="B3308" t="str">
        <f>T("FISICO                                            ")</f>
        <v xml:space="preserve">FISICO                                            </v>
      </c>
      <c r="C3308" t="str">
        <f>T("CHAMARTIN           ")</f>
        <v xml:space="preserve">CHAMARTIN           </v>
      </c>
      <c r="D3308" t="str">
        <f>T("CASTILLA            ")</f>
        <v xml:space="preserve">CASTILLA            </v>
      </c>
      <c r="E3308" t="str">
        <f>T("MT ")</f>
        <v xml:space="preserve">MT </v>
      </c>
      <c r="F3308" t="str">
        <f>T("MOTOCICLETAS   ")</f>
        <v xml:space="preserve">MOTOCICLETAS   </v>
      </c>
      <c r="G3308" t="str">
        <f>T("De 125,01 a 250 CENTIMETROS CUBICOS               ")</f>
        <v xml:space="preserve">De 125,01 a 250 CENTIMETROS CUBICOS               </v>
      </c>
      <c r="H3308" t="str">
        <f>T("DIESEL                                            ")</f>
        <v xml:space="preserve">DIESEL                                            </v>
      </c>
      <c r="I3308">
        <v>1</v>
      </c>
    </row>
    <row r="3309" spans="1:9">
      <c r="A3309" t="str">
        <f>T("2018")</f>
        <v>2018</v>
      </c>
      <c r="B3309" t="str">
        <f>T("JURIDICO                                          ")</f>
        <v xml:space="preserve">JURIDICO                                          </v>
      </c>
      <c r="C3309" t="str">
        <f>T("CHAMARTIN           ")</f>
        <v xml:space="preserve">CHAMARTIN           </v>
      </c>
      <c r="D3309" t="str">
        <f>T("NUEVA ESPAÑA        ")</f>
        <v xml:space="preserve">NUEVA ESPAÑA        </v>
      </c>
      <c r="E3309" t="str">
        <f>T("MT ")</f>
        <v xml:space="preserve">MT </v>
      </c>
      <c r="F3309" t="str">
        <f>T("MOTOCICLETAS   ")</f>
        <v xml:space="preserve">MOTOCICLETAS   </v>
      </c>
      <c r="G3309" t="str">
        <f>T("De 125,01 a 250 CENTIMETROS CUBICOS               ")</f>
        <v xml:space="preserve">De 125,01 a 250 CENTIMETROS CUBICOS               </v>
      </c>
      <c r="H3309" t="str">
        <f>T("DIESEL                                            ")</f>
        <v xml:space="preserve">DIESEL                                            </v>
      </c>
      <c r="I3309">
        <v>1</v>
      </c>
    </row>
    <row r="3310" spans="1:9">
      <c r="A3310" t="str">
        <f>T("2018")</f>
        <v>2018</v>
      </c>
      <c r="B3310" t="str">
        <f>T("FISICO                                            ")</f>
        <v xml:space="preserve">FISICO                                            </v>
      </c>
      <c r="C3310" t="str">
        <f>T("CHAMARTIN           ")</f>
        <v xml:space="preserve">CHAMARTIN           </v>
      </c>
      <c r="D3310" t="str">
        <f>T("EL VISO             ")</f>
        <v xml:space="preserve">EL VISO             </v>
      </c>
      <c r="E3310" t="str">
        <f>T("MT ")</f>
        <v xml:space="preserve">MT </v>
      </c>
      <c r="F3310" t="str">
        <f>T("MOTOCICLETAS   ")</f>
        <v xml:space="preserve">MOTOCICLETAS   </v>
      </c>
      <c r="G3310" t="str">
        <f>T("De menos de 125,01 CENTIMETROS CUBICOS            ")</f>
        <v xml:space="preserve">De menos de 125,01 CENTIMETROS CUBICOS            </v>
      </c>
      <c r="H3310" t="str">
        <f>T("ELÉCTRICO                                         ")</f>
        <v xml:space="preserve">ELÉCTRICO                                         </v>
      </c>
      <c r="I3310">
        <v>10</v>
      </c>
    </row>
    <row r="3311" spans="1:9">
      <c r="A3311" t="str">
        <f>T("2018")</f>
        <v>2018</v>
      </c>
      <c r="B3311" t="str">
        <f>T("FISICO                                            ")</f>
        <v xml:space="preserve">FISICO                                            </v>
      </c>
      <c r="C3311" t="str">
        <f>T("CHAMARTIN           ")</f>
        <v xml:space="preserve">CHAMARTIN           </v>
      </c>
      <c r="D3311" t="str">
        <f>T("CIUDAD JARDIN       ")</f>
        <v xml:space="preserve">CIUDAD JARDIN       </v>
      </c>
      <c r="E3311" t="str">
        <f>T("MT ")</f>
        <v xml:space="preserve">MT </v>
      </c>
      <c r="F3311" t="str">
        <f>T("MOTOCICLETAS   ")</f>
        <v xml:space="preserve">MOTOCICLETAS   </v>
      </c>
      <c r="G3311" t="str">
        <f>T("De menos de 125,01 CENTIMETROS CUBICOS            ")</f>
        <v xml:space="preserve">De menos de 125,01 CENTIMETROS CUBICOS            </v>
      </c>
      <c r="H3311" t="str">
        <f>T("ELÉCTRICO                                         ")</f>
        <v xml:space="preserve">ELÉCTRICO                                         </v>
      </c>
      <c r="I3311">
        <v>3</v>
      </c>
    </row>
    <row r="3312" spans="1:9">
      <c r="A3312" t="str">
        <f>T("2018")</f>
        <v>2018</v>
      </c>
      <c r="B3312" t="str">
        <f>T("FISICO                                            ")</f>
        <v xml:space="preserve">FISICO                                            </v>
      </c>
      <c r="C3312" t="str">
        <f>T("CHAMARTIN           ")</f>
        <v xml:space="preserve">CHAMARTIN           </v>
      </c>
      <c r="D3312" t="str">
        <f>T("HISPANOAMERICA      ")</f>
        <v xml:space="preserve">HISPANOAMERICA      </v>
      </c>
      <c r="E3312" t="str">
        <f>T("MT ")</f>
        <v xml:space="preserve">MT </v>
      </c>
      <c r="F3312" t="str">
        <f>T("MOTOCICLETAS   ")</f>
        <v xml:space="preserve">MOTOCICLETAS   </v>
      </c>
      <c r="G3312" t="str">
        <f>T("De menos de 125,01 CENTIMETROS CUBICOS            ")</f>
        <v xml:space="preserve">De menos de 125,01 CENTIMETROS CUBICOS            </v>
      </c>
      <c r="H3312" t="str">
        <f>T("ELÉCTRICO                                         ")</f>
        <v xml:space="preserve">ELÉCTRICO                                         </v>
      </c>
      <c r="I3312">
        <v>2</v>
      </c>
    </row>
    <row r="3313" spans="1:9">
      <c r="A3313" t="str">
        <f>T("2018")</f>
        <v>2018</v>
      </c>
      <c r="B3313" t="str">
        <f>T("FISICO                                            ")</f>
        <v xml:space="preserve">FISICO                                            </v>
      </c>
      <c r="C3313" t="str">
        <f>T("CHAMARTIN           ")</f>
        <v xml:space="preserve">CHAMARTIN           </v>
      </c>
      <c r="D3313" t="str">
        <f>T("NUEVA ESPAÑA        ")</f>
        <v xml:space="preserve">NUEVA ESPAÑA        </v>
      </c>
      <c r="E3313" t="str">
        <f>T("MT ")</f>
        <v xml:space="preserve">MT </v>
      </c>
      <c r="F3313" t="str">
        <f>T("MOTOCICLETAS   ")</f>
        <v xml:space="preserve">MOTOCICLETAS   </v>
      </c>
      <c r="G3313" t="str">
        <f>T("De menos de 125,01 CENTIMETROS CUBICOS            ")</f>
        <v xml:space="preserve">De menos de 125,01 CENTIMETROS CUBICOS            </v>
      </c>
      <c r="H3313" t="str">
        <f>T("ELÉCTRICO                                         ")</f>
        <v xml:space="preserve">ELÉCTRICO                                         </v>
      </c>
      <c r="I3313">
        <v>6</v>
      </c>
    </row>
    <row r="3314" spans="1:9">
      <c r="A3314" t="str">
        <f>T("2018")</f>
        <v>2018</v>
      </c>
      <c r="B3314" t="str">
        <f>T("FISICO                                            ")</f>
        <v xml:space="preserve">FISICO                                            </v>
      </c>
      <c r="C3314" t="str">
        <f>T("CHAMARTIN           ")</f>
        <v xml:space="preserve">CHAMARTIN           </v>
      </c>
      <c r="D3314" t="str">
        <f>T("CASTILLA            ")</f>
        <v xml:space="preserve">CASTILLA            </v>
      </c>
      <c r="E3314" t="str">
        <f>T("MT ")</f>
        <v xml:space="preserve">MT </v>
      </c>
      <c r="F3314" t="str">
        <f>T("MOTOCICLETAS   ")</f>
        <v xml:space="preserve">MOTOCICLETAS   </v>
      </c>
      <c r="G3314" t="str">
        <f>T("De menos de 125,01 CENTIMETROS CUBICOS            ")</f>
        <v xml:space="preserve">De menos de 125,01 CENTIMETROS CUBICOS            </v>
      </c>
      <c r="H3314" t="str">
        <f>T("ELÉCTRICO                                         ")</f>
        <v xml:space="preserve">ELÉCTRICO                                         </v>
      </c>
      <c r="I3314">
        <v>4</v>
      </c>
    </row>
    <row r="3315" spans="1:9">
      <c r="A3315" t="str">
        <f>T("2018")</f>
        <v>2018</v>
      </c>
      <c r="B3315" t="str">
        <f>T("JURIDICO                                          ")</f>
        <v xml:space="preserve">JURIDICO                                          </v>
      </c>
      <c r="C3315" t="str">
        <f>T("CHAMARTIN           ")</f>
        <v xml:space="preserve">CHAMARTIN           </v>
      </c>
      <c r="D3315" t="str">
        <f>T("EL VISO             ")</f>
        <v xml:space="preserve">EL VISO             </v>
      </c>
      <c r="E3315" t="str">
        <f>T("MT ")</f>
        <v xml:space="preserve">MT </v>
      </c>
      <c r="F3315" t="str">
        <f>T("MOTOCICLETAS   ")</f>
        <v xml:space="preserve">MOTOCICLETAS   </v>
      </c>
      <c r="G3315" t="str">
        <f>T("De menos de 125,01 CENTIMETROS CUBICOS            ")</f>
        <v xml:space="preserve">De menos de 125,01 CENTIMETROS CUBICOS            </v>
      </c>
      <c r="H3315" t="str">
        <f>T("ELÉCTRICO                                         ")</f>
        <v xml:space="preserve">ELÉCTRICO                                         </v>
      </c>
      <c r="I3315">
        <v>59</v>
      </c>
    </row>
    <row r="3316" spans="1:9">
      <c r="A3316" t="str">
        <f>T("2018")</f>
        <v>2018</v>
      </c>
      <c r="B3316" t="str">
        <f>T("JURIDICO                                          ")</f>
        <v xml:space="preserve">JURIDICO                                          </v>
      </c>
      <c r="C3316" t="str">
        <f>T("CHAMARTIN           ")</f>
        <v xml:space="preserve">CHAMARTIN           </v>
      </c>
      <c r="D3316" t="str">
        <f>T("PROSPERIDAD         ")</f>
        <v xml:space="preserve">PROSPERIDAD         </v>
      </c>
      <c r="E3316" t="str">
        <f>T("MT ")</f>
        <v xml:space="preserve">MT </v>
      </c>
      <c r="F3316" t="str">
        <f>T("MOTOCICLETAS   ")</f>
        <v xml:space="preserve">MOTOCICLETAS   </v>
      </c>
      <c r="G3316" t="str">
        <f>T("De menos de 125,01 CENTIMETROS CUBICOS            ")</f>
        <v xml:space="preserve">De menos de 125,01 CENTIMETROS CUBICOS            </v>
      </c>
      <c r="H3316" t="str">
        <f>T("ELÉCTRICO                                         ")</f>
        <v xml:space="preserve">ELÉCTRICO                                         </v>
      </c>
      <c r="I3316">
        <v>14</v>
      </c>
    </row>
    <row r="3317" spans="1:9">
      <c r="A3317" t="str">
        <f>T("2018")</f>
        <v>2018</v>
      </c>
      <c r="B3317" t="str">
        <f>T("JURIDICO                                          ")</f>
        <v xml:space="preserve">JURIDICO                                          </v>
      </c>
      <c r="C3317" t="str">
        <f>T("CHAMARTIN           ")</f>
        <v xml:space="preserve">CHAMARTIN           </v>
      </c>
      <c r="D3317" t="str">
        <f>T("CIUDAD JARDIN       ")</f>
        <v xml:space="preserve">CIUDAD JARDIN       </v>
      </c>
      <c r="E3317" t="str">
        <f>T("MT ")</f>
        <v xml:space="preserve">MT </v>
      </c>
      <c r="F3317" t="str">
        <f>T("MOTOCICLETAS   ")</f>
        <v xml:space="preserve">MOTOCICLETAS   </v>
      </c>
      <c r="G3317" t="str">
        <f>T("De menos de 125,01 CENTIMETROS CUBICOS            ")</f>
        <v xml:space="preserve">De menos de 125,01 CENTIMETROS CUBICOS            </v>
      </c>
      <c r="H3317" t="str">
        <f>T("ELÉCTRICO                                         ")</f>
        <v xml:space="preserve">ELÉCTRICO                                         </v>
      </c>
      <c r="I3317">
        <v>2</v>
      </c>
    </row>
    <row r="3318" spans="1:9">
      <c r="A3318" t="str">
        <f>T("2018")</f>
        <v>2018</v>
      </c>
      <c r="B3318" t="str">
        <f>T("JURIDICO                                          ")</f>
        <v xml:space="preserve">JURIDICO                                          </v>
      </c>
      <c r="C3318" t="str">
        <f>T("CHAMARTIN           ")</f>
        <v xml:space="preserve">CHAMARTIN           </v>
      </c>
      <c r="D3318" t="str">
        <f>T("HISPANOAMERICA      ")</f>
        <v xml:space="preserve">HISPANOAMERICA      </v>
      </c>
      <c r="E3318" t="str">
        <f>T("MT ")</f>
        <v xml:space="preserve">MT </v>
      </c>
      <c r="F3318" t="str">
        <f>T("MOTOCICLETAS   ")</f>
        <v xml:space="preserve">MOTOCICLETAS   </v>
      </c>
      <c r="G3318" t="str">
        <f>T("De menos de 125,01 CENTIMETROS CUBICOS            ")</f>
        <v xml:space="preserve">De menos de 125,01 CENTIMETROS CUBICOS            </v>
      </c>
      <c r="H3318" t="str">
        <f>T("ELÉCTRICO                                         ")</f>
        <v xml:space="preserve">ELÉCTRICO                                         </v>
      </c>
      <c r="I3318">
        <v>18</v>
      </c>
    </row>
    <row r="3319" spans="1:9">
      <c r="A3319" t="str">
        <f>T("2018")</f>
        <v>2018</v>
      </c>
      <c r="B3319" t="str">
        <f>T("JURIDICO                                          ")</f>
        <v xml:space="preserve">JURIDICO                                          </v>
      </c>
      <c r="C3319" t="str">
        <f>T("CHAMARTIN           ")</f>
        <v xml:space="preserve">CHAMARTIN           </v>
      </c>
      <c r="D3319" t="str">
        <f>T("NUEVA ESPAÑA        ")</f>
        <v xml:space="preserve">NUEVA ESPAÑA        </v>
      </c>
      <c r="E3319" t="str">
        <f>T("MT ")</f>
        <v xml:space="preserve">MT </v>
      </c>
      <c r="F3319" t="str">
        <f>T("MOTOCICLETAS   ")</f>
        <v xml:space="preserve">MOTOCICLETAS   </v>
      </c>
      <c r="G3319" t="str">
        <f>T("De menos de 125,01 CENTIMETROS CUBICOS            ")</f>
        <v xml:space="preserve">De menos de 125,01 CENTIMETROS CUBICOS            </v>
      </c>
      <c r="H3319" t="str">
        <f>T("ELÉCTRICO                                         ")</f>
        <v xml:space="preserve">ELÉCTRICO                                         </v>
      </c>
      <c r="I3319">
        <v>3</v>
      </c>
    </row>
    <row r="3320" spans="1:9">
      <c r="A3320" t="str">
        <f>T("2018")</f>
        <v>2018</v>
      </c>
      <c r="B3320" t="str">
        <f>T("JURIDICO                                          ")</f>
        <v xml:space="preserve">JURIDICO                                          </v>
      </c>
      <c r="C3320" t="str">
        <f>T("CHAMARTIN           ")</f>
        <v xml:space="preserve">CHAMARTIN           </v>
      </c>
      <c r="D3320" t="str">
        <f>T("CASTILLA            ")</f>
        <v xml:space="preserve">CASTILLA            </v>
      </c>
      <c r="E3320" t="str">
        <f>T("MT ")</f>
        <v xml:space="preserve">MT </v>
      </c>
      <c r="F3320" t="str">
        <f>T("MOTOCICLETAS   ")</f>
        <v xml:space="preserve">MOTOCICLETAS   </v>
      </c>
      <c r="G3320" t="str">
        <f>T("De menos de 125,01 CENTIMETROS CUBICOS            ")</f>
        <v xml:space="preserve">De menos de 125,01 CENTIMETROS CUBICOS            </v>
      </c>
      <c r="H3320" t="str">
        <f>T("ELÉCTRICO                                         ")</f>
        <v xml:space="preserve">ELÉCTRICO                                         </v>
      </c>
      <c r="I3320">
        <v>22</v>
      </c>
    </row>
    <row r="3321" spans="1:9">
      <c r="A3321" t="str">
        <f>T("2018")</f>
        <v>2018</v>
      </c>
      <c r="B3321" t="str">
        <f>T("Entidad sin personalidad jurídica (art. 35.4 LGT) ")</f>
        <v xml:space="preserve">Entidad sin personalidad jurídica (art. 35.4 LGT) </v>
      </c>
      <c r="C3321" t="str">
        <f>T("CHAMARTIN           ")</f>
        <v xml:space="preserve">CHAMARTIN           </v>
      </c>
      <c r="D3321" t="str">
        <f>T("EL VISO             ")</f>
        <v xml:space="preserve">EL VISO             </v>
      </c>
      <c r="E3321" t="str">
        <f>T("MT ")</f>
        <v xml:space="preserve">MT </v>
      </c>
      <c r="F3321" t="str">
        <f>T("MOTOCICLETAS   ")</f>
        <v xml:space="preserve">MOTOCICLETAS   </v>
      </c>
      <c r="G3321" t="str">
        <f>T("De menos de 125,01 CENTIMETROS CUBICOS            ")</f>
        <v xml:space="preserve">De menos de 125,01 CENTIMETROS CUBICOS            </v>
      </c>
      <c r="H3321" t="str">
        <f>T("GASOLINA                                          ")</f>
        <v xml:space="preserve">GASOLINA                                          </v>
      </c>
      <c r="I3321">
        <v>7</v>
      </c>
    </row>
    <row r="3322" spans="1:9">
      <c r="A3322" t="str">
        <f>T("2018")</f>
        <v>2018</v>
      </c>
      <c r="B3322" t="str">
        <f>T("Entidad sin personalidad jurídica (art. 35.4 LGT) ")</f>
        <v xml:space="preserve">Entidad sin personalidad jurídica (art. 35.4 LGT) </v>
      </c>
      <c r="C3322" t="str">
        <f>T("CHAMARTIN           ")</f>
        <v xml:space="preserve">CHAMARTIN           </v>
      </c>
      <c r="D3322" t="str">
        <f>T("EL VISO             ")</f>
        <v xml:space="preserve">EL VISO             </v>
      </c>
      <c r="E3322" t="str">
        <f>T("MT ")</f>
        <v xml:space="preserve">MT </v>
      </c>
      <c r="F3322" t="str">
        <f>T("MOTOCICLETAS   ")</f>
        <v xml:space="preserve">MOTOCICLETAS   </v>
      </c>
      <c r="G3322" t="str">
        <f>T("De 125,01 a 250 CENTIMETROS CUBICOS               ")</f>
        <v xml:space="preserve">De 125,01 a 250 CENTIMETROS CUBICOS               </v>
      </c>
      <c r="H3322" t="str">
        <f>T("GASOLINA                                          ")</f>
        <v xml:space="preserve">GASOLINA                                          </v>
      </c>
      <c r="I3322">
        <v>5</v>
      </c>
    </row>
    <row r="3323" spans="1:9">
      <c r="A3323" t="str">
        <f>T("2018")</f>
        <v>2018</v>
      </c>
      <c r="B3323" t="str">
        <f>T("Entidad sin personalidad jurídica (art. 35.4 LGT) ")</f>
        <v xml:space="preserve">Entidad sin personalidad jurídica (art. 35.4 LGT) </v>
      </c>
      <c r="C3323" t="str">
        <f>T("CHAMARTIN           ")</f>
        <v xml:space="preserve">CHAMARTIN           </v>
      </c>
      <c r="D3323" t="str">
        <f>T("EL VISO             ")</f>
        <v xml:space="preserve">EL VISO             </v>
      </c>
      <c r="E3323" t="str">
        <f>T("MT ")</f>
        <v xml:space="preserve">MT </v>
      </c>
      <c r="F3323" t="str">
        <f>T("MOTOCICLETAS   ")</f>
        <v xml:space="preserve">MOTOCICLETAS   </v>
      </c>
      <c r="G3323" t="str">
        <f>T("De 250,01 a 500 CENTIMETROS CUBICOS               ")</f>
        <v xml:space="preserve">De 250,01 a 500 CENTIMETROS CUBICOS               </v>
      </c>
      <c r="H3323" t="str">
        <f>T("GASOLINA                                          ")</f>
        <v xml:space="preserve">GASOLINA                                          </v>
      </c>
      <c r="I3323">
        <v>2</v>
      </c>
    </row>
    <row r="3324" spans="1:9">
      <c r="A3324" t="str">
        <f>T("2018")</f>
        <v>2018</v>
      </c>
      <c r="B3324" t="str">
        <f>T("Entidad sin personalidad jurídica (art. 35.4 LGT) ")</f>
        <v xml:space="preserve">Entidad sin personalidad jurídica (art. 35.4 LGT) </v>
      </c>
      <c r="C3324" t="str">
        <f>T("CHAMARTIN           ")</f>
        <v xml:space="preserve">CHAMARTIN           </v>
      </c>
      <c r="D3324" t="str">
        <f>T("EL VISO             ")</f>
        <v xml:space="preserve">EL VISO             </v>
      </c>
      <c r="E3324" t="str">
        <f>T("MT ")</f>
        <v xml:space="preserve">MT </v>
      </c>
      <c r="F3324" t="str">
        <f>T("MOTOCICLETAS   ")</f>
        <v xml:space="preserve">MOTOCICLETAS   </v>
      </c>
      <c r="G3324" t="str">
        <f>T("De 500,01 a 1.000 CENTIMETROS CUBICOS             ")</f>
        <v xml:space="preserve">De 500,01 a 1.000 CENTIMETROS CUBICOS             </v>
      </c>
      <c r="H3324" t="str">
        <f>T("GASOLINA                                          ")</f>
        <v xml:space="preserve">GASOLINA                                          </v>
      </c>
      <c r="I3324">
        <v>2</v>
      </c>
    </row>
    <row r="3325" spans="1:9">
      <c r="A3325" t="str">
        <f>T("2018")</f>
        <v>2018</v>
      </c>
      <c r="B3325" t="str">
        <f>T("Entidad sin personalidad jurídica (art. 35.4 LGT) ")</f>
        <v xml:space="preserve">Entidad sin personalidad jurídica (art. 35.4 LGT) </v>
      </c>
      <c r="C3325" t="str">
        <f>T("CHAMARTIN           ")</f>
        <v xml:space="preserve">CHAMARTIN           </v>
      </c>
      <c r="D3325" t="str">
        <f>T("PROSPERIDAD         ")</f>
        <v xml:space="preserve">PROSPERIDAD         </v>
      </c>
      <c r="E3325" t="str">
        <f>T("MT ")</f>
        <v xml:space="preserve">MT </v>
      </c>
      <c r="F3325" t="str">
        <f>T("MOTOCICLETAS   ")</f>
        <v xml:space="preserve">MOTOCICLETAS   </v>
      </c>
      <c r="G3325" t="str">
        <f>T("De menos de 125,01 CENTIMETROS CUBICOS            ")</f>
        <v xml:space="preserve">De menos de 125,01 CENTIMETROS CUBICOS            </v>
      </c>
      <c r="H3325" t="str">
        <f>T("GASOLINA                                          ")</f>
        <v xml:space="preserve">GASOLINA                                          </v>
      </c>
      <c r="I3325">
        <v>5</v>
      </c>
    </row>
    <row r="3326" spans="1:9">
      <c r="A3326" t="str">
        <f>T("2018")</f>
        <v>2018</v>
      </c>
      <c r="B3326" t="str">
        <f>T("Entidad sin personalidad jurídica (art. 35.4 LGT) ")</f>
        <v xml:space="preserve">Entidad sin personalidad jurídica (art. 35.4 LGT) </v>
      </c>
      <c r="C3326" t="str">
        <f>T("CHAMARTIN           ")</f>
        <v xml:space="preserve">CHAMARTIN           </v>
      </c>
      <c r="D3326" t="str">
        <f>T("PROSPERIDAD         ")</f>
        <v xml:space="preserve">PROSPERIDAD         </v>
      </c>
      <c r="E3326" t="str">
        <f>T("MT ")</f>
        <v xml:space="preserve">MT </v>
      </c>
      <c r="F3326" t="str">
        <f>T("MOTOCICLETAS   ")</f>
        <v xml:space="preserve">MOTOCICLETAS   </v>
      </c>
      <c r="G3326" t="str">
        <f>T("De 125,01 a 250 CENTIMETROS CUBICOS               ")</f>
        <v xml:space="preserve">De 125,01 a 250 CENTIMETROS CUBICOS               </v>
      </c>
      <c r="H3326" t="str">
        <f>T("GASOLINA                                          ")</f>
        <v xml:space="preserve">GASOLINA                                          </v>
      </c>
      <c r="I3326">
        <v>5</v>
      </c>
    </row>
    <row r="3327" spans="1:9">
      <c r="A3327" t="str">
        <f>T("2018")</f>
        <v>2018</v>
      </c>
      <c r="B3327" t="str">
        <f>T("Entidad sin personalidad jurídica (art. 35.4 LGT) ")</f>
        <v xml:space="preserve">Entidad sin personalidad jurídica (art. 35.4 LGT) </v>
      </c>
      <c r="C3327" t="str">
        <f>T("CHAMARTIN           ")</f>
        <v xml:space="preserve">CHAMARTIN           </v>
      </c>
      <c r="D3327" t="str">
        <f>T("PROSPERIDAD         ")</f>
        <v xml:space="preserve">PROSPERIDAD         </v>
      </c>
      <c r="E3327" t="str">
        <f>T("MT ")</f>
        <v xml:space="preserve">MT </v>
      </c>
      <c r="F3327" t="str">
        <f>T("MOTOCICLETAS   ")</f>
        <v xml:space="preserve">MOTOCICLETAS   </v>
      </c>
      <c r="G3327" t="str">
        <f>T("De 250,01 a 500 CENTIMETROS CUBICOS               ")</f>
        <v xml:space="preserve">De 250,01 a 500 CENTIMETROS CUBICOS               </v>
      </c>
      <c r="H3327" t="str">
        <f>T("GASOLINA                                          ")</f>
        <v xml:space="preserve">GASOLINA                                          </v>
      </c>
      <c r="I3327">
        <v>2</v>
      </c>
    </row>
    <row r="3328" spans="1:9">
      <c r="A3328" t="str">
        <f>T("2018")</f>
        <v>2018</v>
      </c>
      <c r="B3328" t="str">
        <f>T("Entidad sin personalidad jurídica (art. 35.4 LGT) ")</f>
        <v xml:space="preserve">Entidad sin personalidad jurídica (art. 35.4 LGT) </v>
      </c>
      <c r="C3328" t="str">
        <f>T("CHAMARTIN           ")</f>
        <v xml:space="preserve">CHAMARTIN           </v>
      </c>
      <c r="D3328" t="str">
        <f>T("PROSPERIDAD         ")</f>
        <v xml:space="preserve">PROSPERIDAD         </v>
      </c>
      <c r="E3328" t="str">
        <f>T("MT ")</f>
        <v xml:space="preserve">MT </v>
      </c>
      <c r="F3328" t="str">
        <f>T("MOTOCICLETAS   ")</f>
        <v xml:space="preserve">MOTOCICLETAS   </v>
      </c>
      <c r="G3328" t="str">
        <f>T("De 500,01 a 1.000 CENTIMETROS CUBICOS             ")</f>
        <v xml:space="preserve">De 500,01 a 1.000 CENTIMETROS CUBICOS             </v>
      </c>
      <c r="H3328" t="str">
        <f>T("GASOLINA                                          ")</f>
        <v xml:space="preserve">GASOLINA                                          </v>
      </c>
      <c r="I3328">
        <v>4</v>
      </c>
    </row>
    <row r="3329" spans="1:9">
      <c r="A3329" t="str">
        <f>T("2018")</f>
        <v>2018</v>
      </c>
      <c r="B3329" t="str">
        <f>T("Entidad sin personalidad jurídica (art. 35.4 LGT) ")</f>
        <v xml:space="preserve">Entidad sin personalidad jurídica (art. 35.4 LGT) </v>
      </c>
      <c r="C3329" t="str">
        <f>T("CHAMARTIN           ")</f>
        <v xml:space="preserve">CHAMARTIN           </v>
      </c>
      <c r="D3329" t="str">
        <f>T("CIUDAD JARDIN       ")</f>
        <v xml:space="preserve">CIUDAD JARDIN       </v>
      </c>
      <c r="E3329" t="str">
        <f>T("MT ")</f>
        <v xml:space="preserve">MT </v>
      </c>
      <c r="F3329" t="str">
        <f>T("MOTOCICLETAS   ")</f>
        <v xml:space="preserve">MOTOCICLETAS   </v>
      </c>
      <c r="G3329" t="str">
        <f>T("De menos de 125,01 CENTIMETROS CUBICOS            ")</f>
        <v xml:space="preserve">De menos de 125,01 CENTIMETROS CUBICOS            </v>
      </c>
      <c r="H3329" t="str">
        <f>T("GASOLINA                                          ")</f>
        <v xml:space="preserve">GASOLINA                                          </v>
      </c>
      <c r="I3329">
        <v>1</v>
      </c>
    </row>
    <row r="3330" spans="1:9">
      <c r="A3330" t="str">
        <f>T("2018")</f>
        <v>2018</v>
      </c>
      <c r="B3330" t="str">
        <f>T("Entidad sin personalidad jurídica (art. 35.4 LGT) ")</f>
        <v xml:space="preserve">Entidad sin personalidad jurídica (art. 35.4 LGT) </v>
      </c>
      <c r="C3330" t="str">
        <f>T("CHAMARTIN           ")</f>
        <v xml:space="preserve">CHAMARTIN           </v>
      </c>
      <c r="D3330" t="str">
        <f>T("CIUDAD JARDIN       ")</f>
        <v xml:space="preserve">CIUDAD JARDIN       </v>
      </c>
      <c r="E3330" t="str">
        <f>T("MT ")</f>
        <v xml:space="preserve">MT </v>
      </c>
      <c r="F3330" t="str">
        <f>T("MOTOCICLETAS   ")</f>
        <v xml:space="preserve">MOTOCICLETAS   </v>
      </c>
      <c r="G3330" t="str">
        <f>T("De 125,01 a 250 CENTIMETROS CUBICOS               ")</f>
        <v xml:space="preserve">De 125,01 a 250 CENTIMETROS CUBICOS               </v>
      </c>
      <c r="H3330" t="str">
        <f>T("GASOLINA                                          ")</f>
        <v xml:space="preserve">GASOLINA                                          </v>
      </c>
      <c r="I3330">
        <v>1</v>
      </c>
    </row>
    <row r="3331" spans="1:9">
      <c r="A3331" t="str">
        <f>T("2018")</f>
        <v>2018</v>
      </c>
      <c r="B3331" t="str">
        <f>T("Entidad sin personalidad jurídica (art. 35.4 LGT) ")</f>
        <v xml:space="preserve">Entidad sin personalidad jurídica (art. 35.4 LGT) </v>
      </c>
      <c r="C3331" t="str">
        <f>T("CHAMARTIN           ")</f>
        <v xml:space="preserve">CHAMARTIN           </v>
      </c>
      <c r="D3331" t="str">
        <f>T("CIUDAD JARDIN       ")</f>
        <v xml:space="preserve">CIUDAD JARDIN       </v>
      </c>
      <c r="E3331" t="str">
        <f>T("MT ")</f>
        <v xml:space="preserve">MT </v>
      </c>
      <c r="F3331" t="str">
        <f>T("MOTOCICLETAS   ")</f>
        <v xml:space="preserve">MOTOCICLETAS   </v>
      </c>
      <c r="G3331" t="str">
        <f>T("De 250,01 a 500 CENTIMETROS CUBICOS               ")</f>
        <v xml:space="preserve">De 250,01 a 500 CENTIMETROS CUBICOS               </v>
      </c>
      <c r="H3331" t="str">
        <f>T("GASOLINA                                          ")</f>
        <v xml:space="preserve">GASOLINA                                          </v>
      </c>
      <c r="I3331">
        <v>4</v>
      </c>
    </row>
    <row r="3332" spans="1:9">
      <c r="A3332" t="str">
        <f>T("2018")</f>
        <v>2018</v>
      </c>
      <c r="B3332" t="str">
        <f>T("Entidad sin personalidad jurídica (art. 35.4 LGT) ")</f>
        <v xml:space="preserve">Entidad sin personalidad jurídica (art. 35.4 LGT) </v>
      </c>
      <c r="C3332" t="str">
        <f>T("CHAMARTIN           ")</f>
        <v xml:space="preserve">CHAMARTIN           </v>
      </c>
      <c r="D3332" t="str">
        <f>T("HISPANOAMERICA      ")</f>
        <v xml:space="preserve">HISPANOAMERICA      </v>
      </c>
      <c r="E3332" t="str">
        <f>T("MT ")</f>
        <v xml:space="preserve">MT </v>
      </c>
      <c r="F3332" t="str">
        <f>T("MOTOCICLETAS   ")</f>
        <v xml:space="preserve">MOTOCICLETAS   </v>
      </c>
      <c r="G3332" t="str">
        <f>T("De menos de 125,01 CENTIMETROS CUBICOS            ")</f>
        <v xml:space="preserve">De menos de 125,01 CENTIMETROS CUBICOS            </v>
      </c>
      <c r="H3332" t="str">
        <f>T("GASOLINA                                          ")</f>
        <v xml:space="preserve">GASOLINA                                          </v>
      </c>
      <c r="I3332">
        <v>9</v>
      </c>
    </row>
    <row r="3333" spans="1:9">
      <c r="A3333" t="str">
        <f>T("2018")</f>
        <v>2018</v>
      </c>
      <c r="B3333" t="str">
        <f>T("Entidad sin personalidad jurídica (art. 35.4 LGT) ")</f>
        <v xml:space="preserve">Entidad sin personalidad jurídica (art. 35.4 LGT) </v>
      </c>
      <c r="C3333" t="str">
        <f>T("CHAMARTIN           ")</f>
        <v xml:space="preserve">CHAMARTIN           </v>
      </c>
      <c r="D3333" t="str">
        <f>T("HISPANOAMERICA      ")</f>
        <v xml:space="preserve">HISPANOAMERICA      </v>
      </c>
      <c r="E3333" t="str">
        <f>T("MT ")</f>
        <v xml:space="preserve">MT </v>
      </c>
      <c r="F3333" t="str">
        <f>T("MOTOCICLETAS   ")</f>
        <v xml:space="preserve">MOTOCICLETAS   </v>
      </c>
      <c r="G3333" t="str">
        <f>T("De 125,01 a 250 CENTIMETROS CUBICOS               ")</f>
        <v xml:space="preserve">De 125,01 a 250 CENTIMETROS CUBICOS               </v>
      </c>
      <c r="H3333" t="str">
        <f>T("GASOLINA                                          ")</f>
        <v xml:space="preserve">GASOLINA                                          </v>
      </c>
      <c r="I3333">
        <v>7</v>
      </c>
    </row>
    <row r="3334" spans="1:9">
      <c r="A3334" t="str">
        <f>T("2018")</f>
        <v>2018</v>
      </c>
      <c r="B3334" t="str">
        <f>T("Entidad sin personalidad jurídica (art. 35.4 LGT) ")</f>
        <v xml:space="preserve">Entidad sin personalidad jurídica (art. 35.4 LGT) </v>
      </c>
      <c r="C3334" t="str">
        <f>T("CHAMARTIN           ")</f>
        <v xml:space="preserve">CHAMARTIN           </v>
      </c>
      <c r="D3334" t="str">
        <f>T("NUEVA ESPAÑA        ")</f>
        <v xml:space="preserve">NUEVA ESPAÑA        </v>
      </c>
      <c r="E3334" t="str">
        <f>T("MT ")</f>
        <v xml:space="preserve">MT </v>
      </c>
      <c r="F3334" t="str">
        <f>T("MOTOCICLETAS   ")</f>
        <v xml:space="preserve">MOTOCICLETAS   </v>
      </c>
      <c r="G3334" t="str">
        <f>T("De menos de 125,01 CENTIMETROS CUBICOS            ")</f>
        <v xml:space="preserve">De menos de 125,01 CENTIMETROS CUBICOS            </v>
      </c>
      <c r="H3334" t="str">
        <f>T("GASOLINA                                          ")</f>
        <v xml:space="preserve">GASOLINA                                          </v>
      </c>
      <c r="I3334">
        <v>9</v>
      </c>
    </row>
    <row r="3335" spans="1:9">
      <c r="A3335" t="str">
        <f>T("2018")</f>
        <v>2018</v>
      </c>
      <c r="B3335" t="str">
        <f>T("Entidad sin personalidad jurídica (art. 35.4 LGT) ")</f>
        <v xml:space="preserve">Entidad sin personalidad jurídica (art. 35.4 LGT) </v>
      </c>
      <c r="C3335" t="str">
        <f>T("CHAMARTIN           ")</f>
        <v xml:space="preserve">CHAMARTIN           </v>
      </c>
      <c r="D3335" t="str">
        <f>T("NUEVA ESPAÑA        ")</f>
        <v xml:space="preserve">NUEVA ESPAÑA        </v>
      </c>
      <c r="E3335" t="str">
        <f>T("MT ")</f>
        <v xml:space="preserve">MT </v>
      </c>
      <c r="F3335" t="str">
        <f>T("MOTOCICLETAS   ")</f>
        <v xml:space="preserve">MOTOCICLETAS   </v>
      </c>
      <c r="G3335" t="str">
        <f>T("De 125,01 a 250 CENTIMETROS CUBICOS               ")</f>
        <v xml:space="preserve">De 125,01 a 250 CENTIMETROS CUBICOS               </v>
      </c>
      <c r="H3335" t="str">
        <f>T("GASOLINA                                          ")</f>
        <v xml:space="preserve">GASOLINA                                          </v>
      </c>
      <c r="I3335">
        <v>5</v>
      </c>
    </row>
    <row r="3336" spans="1:9">
      <c r="A3336" t="str">
        <f>T("2018")</f>
        <v>2018</v>
      </c>
      <c r="B3336" t="str">
        <f>T("Entidad sin personalidad jurídica (art. 35.4 LGT) ")</f>
        <v xml:space="preserve">Entidad sin personalidad jurídica (art. 35.4 LGT) </v>
      </c>
      <c r="C3336" t="str">
        <f>T("CHAMARTIN           ")</f>
        <v xml:space="preserve">CHAMARTIN           </v>
      </c>
      <c r="D3336" t="str">
        <f>T("NUEVA ESPAÑA        ")</f>
        <v xml:space="preserve">NUEVA ESPAÑA        </v>
      </c>
      <c r="E3336" t="str">
        <f>T("MT ")</f>
        <v xml:space="preserve">MT </v>
      </c>
      <c r="F3336" t="str">
        <f>T("MOTOCICLETAS   ")</f>
        <v xml:space="preserve">MOTOCICLETAS   </v>
      </c>
      <c r="G3336" t="str">
        <f>T("De 250,01 a 500 CENTIMETROS CUBICOS               ")</f>
        <v xml:space="preserve">De 250,01 a 500 CENTIMETROS CUBICOS               </v>
      </c>
      <c r="H3336" t="str">
        <f>T("GASOLINA                                          ")</f>
        <v xml:space="preserve">GASOLINA                                          </v>
      </c>
      <c r="I3336">
        <v>1</v>
      </c>
    </row>
    <row r="3337" spans="1:9">
      <c r="A3337" t="str">
        <f>T("2018")</f>
        <v>2018</v>
      </c>
      <c r="B3337" t="str">
        <f>T("Entidad sin personalidad jurídica (art. 35.4 LGT) ")</f>
        <v xml:space="preserve">Entidad sin personalidad jurídica (art. 35.4 LGT) </v>
      </c>
      <c r="C3337" t="str">
        <f>T("CHAMARTIN           ")</f>
        <v xml:space="preserve">CHAMARTIN           </v>
      </c>
      <c r="D3337" t="str">
        <f>T("NUEVA ESPAÑA        ")</f>
        <v xml:space="preserve">NUEVA ESPAÑA        </v>
      </c>
      <c r="E3337" t="str">
        <f>T("MT ")</f>
        <v xml:space="preserve">MT </v>
      </c>
      <c r="F3337" t="str">
        <f>T("MOTOCICLETAS   ")</f>
        <v xml:space="preserve">MOTOCICLETAS   </v>
      </c>
      <c r="G3337" t="str">
        <f>T("De 500,01 a 1.000 CENTIMETROS CUBICOS             ")</f>
        <v xml:space="preserve">De 500,01 a 1.000 CENTIMETROS CUBICOS             </v>
      </c>
      <c r="H3337" t="str">
        <f>T("GASOLINA                                          ")</f>
        <v xml:space="preserve">GASOLINA                                          </v>
      </c>
      <c r="I3337">
        <v>5</v>
      </c>
    </row>
    <row r="3338" spans="1:9">
      <c r="A3338" t="str">
        <f>T("2018")</f>
        <v>2018</v>
      </c>
      <c r="B3338" t="str">
        <f>T("Entidad sin personalidad jurídica (art. 35.4 LGT) ")</f>
        <v xml:space="preserve">Entidad sin personalidad jurídica (art. 35.4 LGT) </v>
      </c>
      <c r="C3338" t="str">
        <f>T("CHAMARTIN           ")</f>
        <v xml:space="preserve">CHAMARTIN           </v>
      </c>
      <c r="D3338" t="str">
        <f>T("NUEVA ESPAÑA        ")</f>
        <v xml:space="preserve">NUEVA ESPAÑA        </v>
      </c>
      <c r="E3338" t="str">
        <f>T("MT ")</f>
        <v xml:space="preserve">MT </v>
      </c>
      <c r="F3338" t="str">
        <f>T("MOTOCICLETAS   ")</f>
        <v xml:space="preserve">MOTOCICLETAS   </v>
      </c>
      <c r="G3338" t="str">
        <f>T("De 1.000,01 CENTIMETROS CUBICOS en adelante       ")</f>
        <v xml:space="preserve">De 1.000,01 CENTIMETROS CUBICOS en adelante       </v>
      </c>
      <c r="H3338" t="str">
        <f>T("GASOLINA                                          ")</f>
        <v xml:space="preserve">GASOLINA                                          </v>
      </c>
      <c r="I3338">
        <v>1</v>
      </c>
    </row>
    <row r="3339" spans="1:9">
      <c r="A3339" t="str">
        <f>T("2018")</f>
        <v>2018</v>
      </c>
      <c r="B3339" t="str">
        <f>T("Entidad sin personalidad jurídica (art. 35.4 LGT) ")</f>
        <v xml:space="preserve">Entidad sin personalidad jurídica (art. 35.4 LGT) </v>
      </c>
      <c r="C3339" t="str">
        <f>T("CHAMARTIN           ")</f>
        <v xml:space="preserve">CHAMARTIN           </v>
      </c>
      <c r="D3339" t="str">
        <f>T("CASTILLA            ")</f>
        <v xml:space="preserve">CASTILLA            </v>
      </c>
      <c r="E3339" t="str">
        <f>T("MT ")</f>
        <v xml:space="preserve">MT </v>
      </c>
      <c r="F3339" t="str">
        <f>T("MOTOCICLETAS   ")</f>
        <v xml:space="preserve">MOTOCICLETAS   </v>
      </c>
      <c r="G3339" t="str">
        <f>T("De menos de 125,01 CENTIMETROS CUBICOS            ")</f>
        <v xml:space="preserve">De menos de 125,01 CENTIMETROS CUBICOS            </v>
      </c>
      <c r="H3339" t="str">
        <f>T("GASOLINA                                          ")</f>
        <v xml:space="preserve">GASOLINA                                          </v>
      </c>
      <c r="I3339">
        <v>7</v>
      </c>
    </row>
    <row r="3340" spans="1:9">
      <c r="A3340" t="str">
        <f>T("2018")</f>
        <v>2018</v>
      </c>
      <c r="B3340" t="str">
        <f>T("Entidad sin personalidad jurídica (art. 35.4 LGT) ")</f>
        <v xml:space="preserve">Entidad sin personalidad jurídica (art. 35.4 LGT) </v>
      </c>
      <c r="C3340" t="str">
        <f>T("CHAMARTIN           ")</f>
        <v xml:space="preserve">CHAMARTIN           </v>
      </c>
      <c r="D3340" t="str">
        <f>T("CASTILLA            ")</f>
        <v xml:space="preserve">CASTILLA            </v>
      </c>
      <c r="E3340" t="str">
        <f>T("MT ")</f>
        <v xml:space="preserve">MT </v>
      </c>
      <c r="F3340" t="str">
        <f>T("MOTOCICLETAS   ")</f>
        <v xml:space="preserve">MOTOCICLETAS   </v>
      </c>
      <c r="G3340" t="str">
        <f>T("De 250,01 a 500 CENTIMETROS CUBICOS               ")</f>
        <v xml:space="preserve">De 250,01 a 500 CENTIMETROS CUBICOS               </v>
      </c>
      <c r="H3340" t="str">
        <f>T("GASOLINA                                          ")</f>
        <v xml:space="preserve">GASOLINA                                          </v>
      </c>
      <c r="I3340">
        <v>1</v>
      </c>
    </row>
    <row r="3341" spans="1:9">
      <c r="A3341" t="str">
        <f>T("2018")</f>
        <v>2018</v>
      </c>
      <c r="B3341" t="str">
        <f>T("Entidad sin personalidad jurídica (art. 35.4 LGT) ")</f>
        <v xml:space="preserve">Entidad sin personalidad jurídica (art. 35.4 LGT) </v>
      </c>
      <c r="C3341" t="str">
        <f>T("CHAMARTIN           ")</f>
        <v xml:space="preserve">CHAMARTIN           </v>
      </c>
      <c r="D3341" t="str">
        <f>T("CASTILLA            ")</f>
        <v xml:space="preserve">CASTILLA            </v>
      </c>
      <c r="E3341" t="str">
        <f>T("MT ")</f>
        <v xml:space="preserve">MT </v>
      </c>
      <c r="F3341" t="str">
        <f>T("MOTOCICLETAS   ")</f>
        <v xml:space="preserve">MOTOCICLETAS   </v>
      </c>
      <c r="G3341" t="str">
        <f>T("De 500,01 a 1.000 CENTIMETROS CUBICOS             ")</f>
        <v xml:space="preserve">De 500,01 a 1.000 CENTIMETROS CUBICOS             </v>
      </c>
      <c r="H3341" t="str">
        <f>T("GASOLINA                                          ")</f>
        <v xml:space="preserve">GASOLINA                                          </v>
      </c>
      <c r="I3341">
        <v>2</v>
      </c>
    </row>
    <row r="3342" spans="1:9">
      <c r="A3342" t="str">
        <f>T("2018")</f>
        <v>2018</v>
      </c>
      <c r="B3342" t="str">
        <f>T("FISICO                                            ")</f>
        <v xml:space="preserve">FISICO                                            </v>
      </c>
      <c r="C3342" t="str">
        <f>T("CHAMARTIN           ")</f>
        <v xml:space="preserve">CHAMARTIN           </v>
      </c>
      <c r="D3342" t="str">
        <f>T("SIN BARRIO          ")</f>
        <v xml:space="preserve">SIN BARRIO          </v>
      </c>
      <c r="E3342" t="str">
        <f>T("MT ")</f>
        <v xml:space="preserve">MT </v>
      </c>
      <c r="F3342" t="str">
        <f>T("MOTOCICLETAS   ")</f>
        <v xml:space="preserve">MOTOCICLETAS   </v>
      </c>
      <c r="G3342" t="str">
        <f>T("De menos de 125,01 CENTIMETROS CUBICOS            ")</f>
        <v xml:space="preserve">De menos de 125,01 CENTIMETROS CUBICOS            </v>
      </c>
      <c r="H3342" t="str">
        <f>T("GASOLINA                                          ")</f>
        <v xml:space="preserve">GASOLINA                                          </v>
      </c>
      <c r="I3342">
        <v>25</v>
      </c>
    </row>
    <row r="3343" spans="1:9">
      <c r="A3343" t="str">
        <f>T("2018")</f>
        <v>2018</v>
      </c>
      <c r="B3343" t="str">
        <f>T("FISICO                                            ")</f>
        <v xml:space="preserve">FISICO                                            </v>
      </c>
      <c r="C3343" t="str">
        <f>T("CHAMARTIN           ")</f>
        <v xml:space="preserve">CHAMARTIN           </v>
      </c>
      <c r="D3343" t="str">
        <f>T("SIN BARRIO          ")</f>
        <v xml:space="preserve">SIN BARRIO          </v>
      </c>
      <c r="E3343" t="str">
        <f>T("MT ")</f>
        <v xml:space="preserve">MT </v>
      </c>
      <c r="F3343" t="str">
        <f>T("MOTOCICLETAS   ")</f>
        <v xml:space="preserve">MOTOCICLETAS   </v>
      </c>
      <c r="G3343" t="str">
        <f>T("De 125,01 a 250 CENTIMETROS CUBICOS               ")</f>
        <v xml:space="preserve">De 125,01 a 250 CENTIMETROS CUBICOS               </v>
      </c>
      <c r="H3343" t="str">
        <f>T("GASOLINA                                          ")</f>
        <v xml:space="preserve">GASOLINA                                          </v>
      </c>
      <c r="I3343">
        <v>4</v>
      </c>
    </row>
    <row r="3344" spans="1:9">
      <c r="A3344" t="str">
        <f>T("2018")</f>
        <v>2018</v>
      </c>
      <c r="B3344" t="str">
        <f>T("FISICO                                            ")</f>
        <v xml:space="preserve">FISICO                                            </v>
      </c>
      <c r="C3344" t="str">
        <f>T("CHAMARTIN           ")</f>
        <v xml:space="preserve">CHAMARTIN           </v>
      </c>
      <c r="D3344" t="str">
        <f>T("SIN BARRIO          ")</f>
        <v xml:space="preserve">SIN BARRIO          </v>
      </c>
      <c r="E3344" t="str">
        <f>T("MT ")</f>
        <v xml:space="preserve">MT </v>
      </c>
      <c r="F3344" t="str">
        <f>T("MOTOCICLETAS   ")</f>
        <v xml:space="preserve">MOTOCICLETAS   </v>
      </c>
      <c r="G3344" t="str">
        <f>T("De 250,01 a 500 CENTIMETROS CUBICOS               ")</f>
        <v xml:space="preserve">De 250,01 a 500 CENTIMETROS CUBICOS               </v>
      </c>
      <c r="H3344" t="str">
        <f>T("GASOLINA                                          ")</f>
        <v xml:space="preserve">GASOLINA                                          </v>
      </c>
      <c r="I3344">
        <v>2</v>
      </c>
    </row>
    <row r="3345" spans="1:9">
      <c r="A3345" t="str">
        <f>T("2018")</f>
        <v>2018</v>
      </c>
      <c r="B3345" t="str">
        <f>T("FISICO                                            ")</f>
        <v xml:space="preserve">FISICO                                            </v>
      </c>
      <c r="C3345" t="str">
        <f>T("CHAMARTIN           ")</f>
        <v xml:space="preserve">CHAMARTIN           </v>
      </c>
      <c r="D3345" t="str">
        <f>T("SIN BARRIO          ")</f>
        <v xml:space="preserve">SIN BARRIO          </v>
      </c>
      <c r="E3345" t="str">
        <f>T("MT ")</f>
        <v xml:space="preserve">MT </v>
      </c>
      <c r="F3345" t="str">
        <f>T("MOTOCICLETAS   ")</f>
        <v xml:space="preserve">MOTOCICLETAS   </v>
      </c>
      <c r="G3345" t="str">
        <f>T("De 500,01 a 1.000 CENTIMETROS CUBICOS             ")</f>
        <v xml:space="preserve">De 500,01 a 1.000 CENTIMETROS CUBICOS             </v>
      </c>
      <c r="H3345" t="str">
        <f>T("GASOLINA                                          ")</f>
        <v xml:space="preserve">GASOLINA                                          </v>
      </c>
      <c r="I3345">
        <v>8</v>
      </c>
    </row>
    <row r="3346" spans="1:9">
      <c r="A3346" t="str">
        <f>T("2018")</f>
        <v>2018</v>
      </c>
      <c r="B3346" t="str">
        <f>T("FISICO                                            ")</f>
        <v xml:space="preserve">FISICO                                            </v>
      </c>
      <c r="C3346" t="str">
        <f>T("CHAMARTIN           ")</f>
        <v xml:space="preserve">CHAMARTIN           </v>
      </c>
      <c r="D3346" t="str">
        <f>T("SIN BARRIO          ")</f>
        <v xml:space="preserve">SIN BARRIO          </v>
      </c>
      <c r="E3346" t="str">
        <f>T("MT ")</f>
        <v xml:space="preserve">MT </v>
      </c>
      <c r="F3346" t="str">
        <f>T("MOTOCICLETAS   ")</f>
        <v xml:space="preserve">MOTOCICLETAS   </v>
      </c>
      <c r="G3346" t="str">
        <f>T("De 1.000,01 CENTIMETROS CUBICOS en adelante       ")</f>
        <v xml:space="preserve">De 1.000,01 CENTIMETROS CUBICOS en adelante       </v>
      </c>
      <c r="H3346" t="str">
        <f>T("GASOLINA                                          ")</f>
        <v xml:space="preserve">GASOLINA                                          </v>
      </c>
      <c r="I3346">
        <v>2</v>
      </c>
    </row>
    <row r="3347" spans="1:9">
      <c r="A3347" t="str">
        <f>T("2018")</f>
        <v>2018</v>
      </c>
      <c r="B3347" t="str">
        <f>T("FISICO                                            ")</f>
        <v xml:space="preserve">FISICO                                            </v>
      </c>
      <c r="C3347" t="str">
        <f>T("CHAMARTIN           ")</f>
        <v xml:space="preserve">CHAMARTIN           </v>
      </c>
      <c r="D3347" t="str">
        <f>T("EL VISO             ")</f>
        <v xml:space="preserve">EL VISO             </v>
      </c>
      <c r="E3347" t="str">
        <f>T("MT ")</f>
        <v xml:space="preserve">MT </v>
      </c>
      <c r="F3347" t="str">
        <f>T("MOTOCICLETAS   ")</f>
        <v xml:space="preserve">MOTOCICLETAS   </v>
      </c>
      <c r="G3347" t="str">
        <f>T("De menos de 125,01 CENTIMETROS CUBICOS            ")</f>
        <v xml:space="preserve">De menos de 125,01 CENTIMETROS CUBICOS            </v>
      </c>
      <c r="H3347" t="str">
        <f>T("GASOLINA                                          ")</f>
        <v xml:space="preserve">GASOLINA                                          </v>
      </c>
      <c r="I3347">
        <v>760</v>
      </c>
    </row>
    <row r="3348" spans="1:9">
      <c r="A3348" t="str">
        <f>T("2018")</f>
        <v>2018</v>
      </c>
      <c r="B3348" t="str">
        <f>T("FISICO                                            ")</f>
        <v xml:space="preserve">FISICO                                            </v>
      </c>
      <c r="C3348" t="str">
        <f>T("CHAMARTIN           ")</f>
        <v xml:space="preserve">CHAMARTIN           </v>
      </c>
      <c r="D3348" t="str">
        <f>T("EL VISO             ")</f>
        <v xml:space="preserve">EL VISO             </v>
      </c>
      <c r="E3348" t="str">
        <f>T("MT ")</f>
        <v xml:space="preserve">MT </v>
      </c>
      <c r="F3348" t="str">
        <f>T("MOTOCICLETAS   ")</f>
        <v xml:space="preserve">MOTOCICLETAS   </v>
      </c>
      <c r="G3348" t="str">
        <f>T("De 125,01 a 250 CENTIMETROS CUBICOS               ")</f>
        <v xml:space="preserve">De 125,01 a 250 CENTIMETROS CUBICOS               </v>
      </c>
      <c r="H3348" t="str">
        <f>T("GASOLINA                                          ")</f>
        <v xml:space="preserve">GASOLINA                                          </v>
      </c>
      <c r="I3348">
        <v>263</v>
      </c>
    </row>
    <row r="3349" spans="1:9">
      <c r="A3349" t="str">
        <f>T("2018")</f>
        <v>2018</v>
      </c>
      <c r="B3349" t="str">
        <f>T("FISICO                                            ")</f>
        <v xml:space="preserve">FISICO                                            </v>
      </c>
      <c r="C3349" t="str">
        <f>T("CHAMARTIN           ")</f>
        <v xml:space="preserve">CHAMARTIN           </v>
      </c>
      <c r="D3349" t="str">
        <f>T("EL VISO             ")</f>
        <v xml:space="preserve">EL VISO             </v>
      </c>
      <c r="E3349" t="str">
        <f>T("MT ")</f>
        <v xml:space="preserve">MT </v>
      </c>
      <c r="F3349" t="str">
        <f>T("MOTOCICLETAS   ")</f>
        <v xml:space="preserve">MOTOCICLETAS   </v>
      </c>
      <c r="G3349" t="str">
        <f>T("De 250,01 a 500 CENTIMETROS CUBICOS               ")</f>
        <v xml:space="preserve">De 250,01 a 500 CENTIMETROS CUBICOS               </v>
      </c>
      <c r="H3349" t="str">
        <f>T("GASOLINA                                          ")</f>
        <v xml:space="preserve">GASOLINA                                          </v>
      </c>
      <c r="I3349">
        <v>188</v>
      </c>
    </row>
    <row r="3350" spans="1:9">
      <c r="A3350" t="str">
        <f>T("2018")</f>
        <v>2018</v>
      </c>
      <c r="B3350" t="str">
        <f>T("FISICO                                            ")</f>
        <v xml:space="preserve">FISICO                                            </v>
      </c>
      <c r="C3350" t="str">
        <f>T("CHAMARTIN           ")</f>
        <v xml:space="preserve">CHAMARTIN           </v>
      </c>
      <c r="D3350" t="str">
        <f>T("EL VISO             ")</f>
        <v xml:space="preserve">EL VISO             </v>
      </c>
      <c r="E3350" t="str">
        <f>T("MT ")</f>
        <v xml:space="preserve">MT </v>
      </c>
      <c r="F3350" t="str">
        <f>T("MOTOCICLETAS   ")</f>
        <v xml:space="preserve">MOTOCICLETAS   </v>
      </c>
      <c r="G3350" t="str">
        <f>T("De 500,01 a 1.000 CENTIMETROS CUBICOS             ")</f>
        <v xml:space="preserve">De 500,01 a 1.000 CENTIMETROS CUBICOS             </v>
      </c>
      <c r="H3350" t="str">
        <f>T("GASOLINA                                          ")</f>
        <v xml:space="preserve">GASOLINA                                          </v>
      </c>
      <c r="I3350">
        <v>282</v>
      </c>
    </row>
    <row r="3351" spans="1:9">
      <c r="A3351" t="str">
        <f>T("2018")</f>
        <v>2018</v>
      </c>
      <c r="B3351" t="str">
        <f>T("FISICO                                            ")</f>
        <v xml:space="preserve">FISICO                                            </v>
      </c>
      <c r="C3351" t="str">
        <f>T("CHAMARTIN           ")</f>
        <v xml:space="preserve">CHAMARTIN           </v>
      </c>
      <c r="D3351" t="str">
        <f>T("EL VISO             ")</f>
        <v xml:space="preserve">EL VISO             </v>
      </c>
      <c r="E3351" t="str">
        <f>T("MT ")</f>
        <v xml:space="preserve">MT </v>
      </c>
      <c r="F3351" t="str">
        <f>T("MOTOCICLETAS   ")</f>
        <v xml:space="preserve">MOTOCICLETAS   </v>
      </c>
      <c r="G3351" t="str">
        <f>T("De 1.000,01 CENTIMETROS CUBICOS en adelante       ")</f>
        <v xml:space="preserve">De 1.000,01 CENTIMETROS CUBICOS en adelante       </v>
      </c>
      <c r="H3351" t="str">
        <f>T("GASOLINA                                          ")</f>
        <v xml:space="preserve">GASOLINA                                          </v>
      </c>
      <c r="I3351">
        <v>120</v>
      </c>
    </row>
    <row r="3352" spans="1:9">
      <c r="A3352" t="str">
        <f>T("2018")</f>
        <v>2018</v>
      </c>
      <c r="B3352" t="str">
        <f>T("FISICO                                            ")</f>
        <v xml:space="preserve">FISICO                                            </v>
      </c>
      <c r="C3352" t="str">
        <f>T("CHAMARTIN           ")</f>
        <v xml:space="preserve">CHAMARTIN           </v>
      </c>
      <c r="D3352" t="str">
        <f>T("PROSPERIDAD         ")</f>
        <v xml:space="preserve">PROSPERIDAD         </v>
      </c>
      <c r="E3352" t="str">
        <f>T("MT ")</f>
        <v xml:space="preserve">MT </v>
      </c>
      <c r="F3352" t="str">
        <f>T("MOTOCICLETAS   ")</f>
        <v xml:space="preserve">MOTOCICLETAS   </v>
      </c>
      <c r="G3352" t="str">
        <f>T("De menos de 125,01 CENTIMETROS CUBICOS            ")</f>
        <v xml:space="preserve">De menos de 125,01 CENTIMETROS CUBICOS            </v>
      </c>
      <c r="H3352" t="str">
        <f>T("GASOLINA                                          ")</f>
        <v xml:space="preserve">GASOLINA                                          </v>
      </c>
      <c r="I3352">
        <v>986</v>
      </c>
    </row>
    <row r="3353" spans="1:9">
      <c r="A3353" t="str">
        <f>T("2018")</f>
        <v>2018</v>
      </c>
      <c r="B3353" t="str">
        <f>T("FISICO                                            ")</f>
        <v xml:space="preserve">FISICO                                            </v>
      </c>
      <c r="C3353" t="str">
        <f>T("CHAMARTIN           ")</f>
        <v xml:space="preserve">CHAMARTIN           </v>
      </c>
      <c r="D3353" t="str">
        <f>T("PROSPERIDAD         ")</f>
        <v xml:space="preserve">PROSPERIDAD         </v>
      </c>
      <c r="E3353" t="str">
        <f>T("MT ")</f>
        <v xml:space="preserve">MT </v>
      </c>
      <c r="F3353" t="str">
        <f>T("MOTOCICLETAS   ")</f>
        <v xml:space="preserve">MOTOCICLETAS   </v>
      </c>
      <c r="G3353" t="str">
        <f>T("De 125,01 a 250 CENTIMETROS CUBICOS               ")</f>
        <v xml:space="preserve">De 125,01 a 250 CENTIMETROS CUBICOS               </v>
      </c>
      <c r="H3353" t="str">
        <f>T("GASOLINA                                          ")</f>
        <v xml:space="preserve">GASOLINA                                          </v>
      </c>
      <c r="I3353">
        <v>300</v>
      </c>
    </row>
    <row r="3354" spans="1:9">
      <c r="A3354" t="str">
        <f>T("2018")</f>
        <v>2018</v>
      </c>
      <c r="B3354" t="str">
        <f>T("FISICO                                            ")</f>
        <v xml:space="preserve">FISICO                                            </v>
      </c>
      <c r="C3354" t="str">
        <f>T("CHAMARTIN           ")</f>
        <v xml:space="preserve">CHAMARTIN           </v>
      </c>
      <c r="D3354" t="str">
        <f>T("PROSPERIDAD         ")</f>
        <v xml:space="preserve">PROSPERIDAD         </v>
      </c>
      <c r="E3354" t="str">
        <f>T("MT ")</f>
        <v xml:space="preserve">MT </v>
      </c>
      <c r="F3354" t="str">
        <f>T("MOTOCICLETAS   ")</f>
        <v xml:space="preserve">MOTOCICLETAS   </v>
      </c>
      <c r="G3354" t="str">
        <f>T("De 250,01 a 500 CENTIMETROS CUBICOS               ")</f>
        <v xml:space="preserve">De 250,01 a 500 CENTIMETROS CUBICOS               </v>
      </c>
      <c r="H3354" t="str">
        <f>T("GASOLINA                                          ")</f>
        <v xml:space="preserve">GASOLINA                                          </v>
      </c>
      <c r="I3354">
        <v>243</v>
      </c>
    </row>
    <row r="3355" spans="1:9">
      <c r="A3355" t="str">
        <f>T("2018")</f>
        <v>2018</v>
      </c>
      <c r="B3355" t="str">
        <f>T("FISICO                                            ")</f>
        <v xml:space="preserve">FISICO                                            </v>
      </c>
      <c r="C3355" t="str">
        <f>T("CHAMARTIN           ")</f>
        <v xml:space="preserve">CHAMARTIN           </v>
      </c>
      <c r="D3355" t="str">
        <f>T("PROSPERIDAD         ")</f>
        <v xml:space="preserve">PROSPERIDAD         </v>
      </c>
      <c r="E3355" t="str">
        <f>T("MT ")</f>
        <v xml:space="preserve">MT </v>
      </c>
      <c r="F3355" t="str">
        <f>T("MOTOCICLETAS   ")</f>
        <v xml:space="preserve">MOTOCICLETAS   </v>
      </c>
      <c r="G3355" t="str">
        <f>T("De 500,01 a 1.000 CENTIMETROS CUBICOS             ")</f>
        <v xml:space="preserve">De 500,01 a 1.000 CENTIMETROS CUBICOS             </v>
      </c>
      <c r="H3355" t="str">
        <f>T("GASOLINA                                          ")</f>
        <v xml:space="preserve">GASOLINA                                          </v>
      </c>
      <c r="I3355">
        <v>481</v>
      </c>
    </row>
    <row r="3356" spans="1:9">
      <c r="A3356" t="str">
        <f>T("2018")</f>
        <v>2018</v>
      </c>
      <c r="B3356" t="str">
        <f>T("FISICO                                            ")</f>
        <v xml:space="preserve">FISICO                                            </v>
      </c>
      <c r="C3356" t="str">
        <f>T("CHAMARTIN           ")</f>
        <v xml:space="preserve">CHAMARTIN           </v>
      </c>
      <c r="D3356" t="str">
        <f>T("PROSPERIDAD         ")</f>
        <v xml:space="preserve">PROSPERIDAD         </v>
      </c>
      <c r="E3356" t="str">
        <f>T("MT ")</f>
        <v xml:space="preserve">MT </v>
      </c>
      <c r="F3356" t="str">
        <f>T("MOTOCICLETAS   ")</f>
        <v xml:space="preserve">MOTOCICLETAS   </v>
      </c>
      <c r="G3356" t="str">
        <f>T("De 1.000,01 CENTIMETROS CUBICOS en adelante       ")</f>
        <v xml:space="preserve">De 1.000,01 CENTIMETROS CUBICOS en adelante       </v>
      </c>
      <c r="H3356" t="str">
        <f>T("GASOLINA                                          ")</f>
        <v xml:space="preserve">GASOLINA                                          </v>
      </c>
      <c r="I3356">
        <v>120</v>
      </c>
    </row>
    <row r="3357" spans="1:9">
      <c r="A3357" t="str">
        <f>T("2018")</f>
        <v>2018</v>
      </c>
      <c r="B3357" t="str">
        <f>T("FISICO                                            ")</f>
        <v xml:space="preserve">FISICO                                            </v>
      </c>
      <c r="C3357" t="str">
        <f>T("CHAMARTIN           ")</f>
        <v xml:space="preserve">CHAMARTIN           </v>
      </c>
      <c r="D3357" t="str">
        <f>T("CIUDAD JARDIN       ")</f>
        <v xml:space="preserve">CIUDAD JARDIN       </v>
      </c>
      <c r="E3357" t="str">
        <f>T("MT ")</f>
        <v xml:space="preserve">MT </v>
      </c>
      <c r="F3357" t="str">
        <f>T("MOTOCICLETAS   ")</f>
        <v xml:space="preserve">MOTOCICLETAS   </v>
      </c>
      <c r="G3357" t="str">
        <f>T("De menos de 125,01 CENTIMETROS CUBICOS            ")</f>
        <v xml:space="preserve">De menos de 125,01 CENTIMETROS CUBICOS            </v>
      </c>
      <c r="H3357" t="str">
        <f>T("GASOLINA                                          ")</f>
        <v xml:space="preserve">GASOLINA                                          </v>
      </c>
      <c r="I3357">
        <v>535</v>
      </c>
    </row>
    <row r="3358" spans="1:9">
      <c r="A3358" t="str">
        <f>T("2018")</f>
        <v>2018</v>
      </c>
      <c r="B3358" t="str">
        <f>T("FISICO                                            ")</f>
        <v xml:space="preserve">FISICO                                            </v>
      </c>
      <c r="C3358" t="str">
        <f>T("CHAMARTIN           ")</f>
        <v xml:space="preserve">CHAMARTIN           </v>
      </c>
      <c r="D3358" t="str">
        <f>T("CIUDAD JARDIN       ")</f>
        <v xml:space="preserve">CIUDAD JARDIN       </v>
      </c>
      <c r="E3358" t="str">
        <f>T("MT ")</f>
        <v xml:space="preserve">MT </v>
      </c>
      <c r="F3358" t="str">
        <f>T("MOTOCICLETAS   ")</f>
        <v xml:space="preserve">MOTOCICLETAS   </v>
      </c>
      <c r="G3358" t="str">
        <f>T("De 125,01 a 250 CENTIMETROS CUBICOS               ")</f>
        <v xml:space="preserve">De 125,01 a 250 CENTIMETROS CUBICOS               </v>
      </c>
      <c r="H3358" t="str">
        <f>T("GASOLINA                                          ")</f>
        <v xml:space="preserve">GASOLINA                                          </v>
      </c>
      <c r="I3358">
        <v>153</v>
      </c>
    </row>
    <row r="3359" spans="1:9">
      <c r="A3359" t="str">
        <f>T("2018")</f>
        <v>2018</v>
      </c>
      <c r="B3359" t="str">
        <f>T("FISICO                                            ")</f>
        <v xml:space="preserve">FISICO                                            </v>
      </c>
      <c r="C3359" t="str">
        <f>T("CHAMARTIN           ")</f>
        <v xml:space="preserve">CHAMARTIN           </v>
      </c>
      <c r="D3359" t="str">
        <f>T("CIUDAD JARDIN       ")</f>
        <v xml:space="preserve">CIUDAD JARDIN       </v>
      </c>
      <c r="E3359" t="str">
        <f>T("MT ")</f>
        <v xml:space="preserve">MT </v>
      </c>
      <c r="F3359" t="str">
        <f>T("MOTOCICLETAS   ")</f>
        <v xml:space="preserve">MOTOCICLETAS   </v>
      </c>
      <c r="G3359" t="str">
        <f>T("De 250,01 a 500 CENTIMETROS CUBICOS               ")</f>
        <v xml:space="preserve">De 250,01 a 500 CENTIMETROS CUBICOS               </v>
      </c>
      <c r="H3359" t="str">
        <f>T("GASOLINA                                          ")</f>
        <v xml:space="preserve">GASOLINA                                          </v>
      </c>
      <c r="I3359">
        <v>114</v>
      </c>
    </row>
    <row r="3360" spans="1:9">
      <c r="A3360" t="str">
        <f>T("2018")</f>
        <v>2018</v>
      </c>
      <c r="B3360" t="str">
        <f>T("FISICO                                            ")</f>
        <v xml:space="preserve">FISICO                                            </v>
      </c>
      <c r="C3360" t="str">
        <f>T("CHAMARTIN           ")</f>
        <v xml:space="preserve">CHAMARTIN           </v>
      </c>
      <c r="D3360" t="str">
        <f>T("CIUDAD JARDIN       ")</f>
        <v xml:space="preserve">CIUDAD JARDIN       </v>
      </c>
      <c r="E3360" t="str">
        <f>T("MT ")</f>
        <v xml:space="preserve">MT </v>
      </c>
      <c r="F3360" t="str">
        <f>T("MOTOCICLETAS   ")</f>
        <v xml:space="preserve">MOTOCICLETAS   </v>
      </c>
      <c r="G3360" t="str">
        <f>T("De 500,01 a 1.000 CENTIMETROS CUBICOS             ")</f>
        <v xml:space="preserve">De 500,01 a 1.000 CENTIMETROS CUBICOS             </v>
      </c>
      <c r="H3360" t="str">
        <f>T("GASOLINA                                          ")</f>
        <v xml:space="preserve">GASOLINA                                          </v>
      </c>
      <c r="I3360">
        <v>212</v>
      </c>
    </row>
    <row r="3361" spans="1:9">
      <c r="A3361" t="str">
        <f>T("2018")</f>
        <v>2018</v>
      </c>
      <c r="B3361" t="str">
        <f>T("FISICO                                            ")</f>
        <v xml:space="preserve">FISICO                                            </v>
      </c>
      <c r="C3361" t="str">
        <f>T("CHAMARTIN           ")</f>
        <v xml:space="preserve">CHAMARTIN           </v>
      </c>
      <c r="D3361" t="str">
        <f>T("CIUDAD JARDIN       ")</f>
        <v xml:space="preserve">CIUDAD JARDIN       </v>
      </c>
      <c r="E3361" t="str">
        <f>T("MT ")</f>
        <v xml:space="preserve">MT </v>
      </c>
      <c r="F3361" t="str">
        <f>T("MOTOCICLETAS   ")</f>
        <v xml:space="preserve">MOTOCICLETAS   </v>
      </c>
      <c r="G3361" t="str">
        <f>T("De 1.000,01 CENTIMETROS CUBICOS en adelante       ")</f>
        <v xml:space="preserve">De 1.000,01 CENTIMETROS CUBICOS en adelante       </v>
      </c>
      <c r="H3361" t="str">
        <f>T("GASOLINA                                          ")</f>
        <v xml:space="preserve">GASOLINA                                          </v>
      </c>
      <c r="I3361">
        <v>50</v>
      </c>
    </row>
    <row r="3362" spans="1:9">
      <c r="A3362" t="str">
        <f>T("2018")</f>
        <v>2018</v>
      </c>
      <c r="B3362" t="str">
        <f>T("FISICO                                            ")</f>
        <v xml:space="preserve">FISICO                                            </v>
      </c>
      <c r="C3362" t="str">
        <f>T("CHAMARTIN           ")</f>
        <v xml:space="preserve">CHAMARTIN           </v>
      </c>
      <c r="D3362" t="str">
        <f>T("HISPANOAMERICA      ")</f>
        <v xml:space="preserve">HISPANOAMERICA      </v>
      </c>
      <c r="E3362" t="str">
        <f>T("MT ")</f>
        <v xml:space="preserve">MT </v>
      </c>
      <c r="F3362" t="str">
        <f>T("MOTOCICLETAS   ")</f>
        <v xml:space="preserve">MOTOCICLETAS   </v>
      </c>
      <c r="G3362" t="str">
        <f>T("De menos de 125,01 CENTIMETROS CUBICOS            ")</f>
        <v xml:space="preserve">De menos de 125,01 CENTIMETROS CUBICOS            </v>
      </c>
      <c r="H3362" t="str">
        <f>T("GASOLINA                                          ")</f>
        <v xml:space="preserve">GASOLINA                                          </v>
      </c>
      <c r="I3362">
        <v>998</v>
      </c>
    </row>
    <row r="3363" spans="1:9">
      <c r="A3363" t="str">
        <f>T("2018")</f>
        <v>2018</v>
      </c>
      <c r="B3363" t="str">
        <f>T("FISICO                                            ")</f>
        <v xml:space="preserve">FISICO                                            </v>
      </c>
      <c r="C3363" t="str">
        <f>T("CHAMARTIN           ")</f>
        <v xml:space="preserve">CHAMARTIN           </v>
      </c>
      <c r="D3363" t="str">
        <f>T("HISPANOAMERICA      ")</f>
        <v xml:space="preserve">HISPANOAMERICA      </v>
      </c>
      <c r="E3363" t="str">
        <f>T("MT ")</f>
        <v xml:space="preserve">MT </v>
      </c>
      <c r="F3363" t="str">
        <f>T("MOTOCICLETAS   ")</f>
        <v xml:space="preserve">MOTOCICLETAS   </v>
      </c>
      <c r="G3363" t="str">
        <f>T("De 125,01 a 250 CENTIMETROS CUBICOS               ")</f>
        <v xml:space="preserve">De 125,01 a 250 CENTIMETROS CUBICOS               </v>
      </c>
      <c r="H3363" t="str">
        <f>T("GASOLINA                                          ")</f>
        <v xml:space="preserve">GASOLINA                                          </v>
      </c>
      <c r="I3363">
        <v>346</v>
      </c>
    </row>
    <row r="3364" spans="1:9">
      <c r="A3364" t="str">
        <f>T("2018")</f>
        <v>2018</v>
      </c>
      <c r="B3364" t="str">
        <f>T("FISICO                                            ")</f>
        <v xml:space="preserve">FISICO                                            </v>
      </c>
      <c r="C3364" t="str">
        <f>T("CHAMARTIN           ")</f>
        <v xml:space="preserve">CHAMARTIN           </v>
      </c>
      <c r="D3364" t="str">
        <f>T("HISPANOAMERICA      ")</f>
        <v xml:space="preserve">HISPANOAMERICA      </v>
      </c>
      <c r="E3364" t="str">
        <f>T("MT ")</f>
        <v xml:space="preserve">MT </v>
      </c>
      <c r="F3364" t="str">
        <f>T("MOTOCICLETAS   ")</f>
        <v xml:space="preserve">MOTOCICLETAS   </v>
      </c>
      <c r="G3364" t="str">
        <f>T("De 250,01 a 500 CENTIMETROS CUBICOS               ")</f>
        <v xml:space="preserve">De 250,01 a 500 CENTIMETROS CUBICOS               </v>
      </c>
      <c r="H3364" t="str">
        <f>T("GASOLINA                                          ")</f>
        <v xml:space="preserve">GASOLINA                                          </v>
      </c>
      <c r="I3364">
        <v>280</v>
      </c>
    </row>
    <row r="3365" spans="1:9">
      <c r="A3365" t="str">
        <f>T("2018")</f>
        <v>2018</v>
      </c>
      <c r="B3365" t="str">
        <f>T("FISICO                                            ")</f>
        <v xml:space="preserve">FISICO                                            </v>
      </c>
      <c r="C3365" t="str">
        <f>T("CHAMARTIN           ")</f>
        <v xml:space="preserve">CHAMARTIN           </v>
      </c>
      <c r="D3365" t="str">
        <f>T("HISPANOAMERICA      ")</f>
        <v xml:space="preserve">HISPANOAMERICA      </v>
      </c>
      <c r="E3365" t="str">
        <f>T("MT ")</f>
        <v xml:space="preserve">MT </v>
      </c>
      <c r="F3365" t="str">
        <f>T("MOTOCICLETAS   ")</f>
        <v xml:space="preserve">MOTOCICLETAS   </v>
      </c>
      <c r="G3365" t="str">
        <f>T("De 500,01 a 1.000 CENTIMETROS CUBICOS             ")</f>
        <v xml:space="preserve">De 500,01 a 1.000 CENTIMETROS CUBICOS             </v>
      </c>
      <c r="H3365" t="str">
        <f>T("GASOLINA                                          ")</f>
        <v xml:space="preserve">GASOLINA                                          </v>
      </c>
      <c r="I3365">
        <v>433</v>
      </c>
    </row>
    <row r="3366" spans="1:9">
      <c r="A3366" t="str">
        <f>T("2018")</f>
        <v>2018</v>
      </c>
      <c r="B3366" t="str">
        <f>T("FISICO                                            ")</f>
        <v xml:space="preserve">FISICO                                            </v>
      </c>
      <c r="C3366" t="str">
        <f>T("CHAMARTIN           ")</f>
        <v xml:space="preserve">CHAMARTIN           </v>
      </c>
      <c r="D3366" t="str">
        <f>T("HISPANOAMERICA      ")</f>
        <v xml:space="preserve">HISPANOAMERICA      </v>
      </c>
      <c r="E3366" t="str">
        <f>T("MT ")</f>
        <v xml:space="preserve">MT </v>
      </c>
      <c r="F3366" t="str">
        <f>T("MOTOCICLETAS   ")</f>
        <v xml:space="preserve">MOTOCICLETAS   </v>
      </c>
      <c r="G3366" t="str">
        <f>T("De 1.000,01 CENTIMETROS CUBICOS en adelante       ")</f>
        <v xml:space="preserve">De 1.000,01 CENTIMETROS CUBICOS en adelante       </v>
      </c>
      <c r="H3366" t="str">
        <f>T("GASOLINA                                          ")</f>
        <v xml:space="preserve">GASOLINA                                          </v>
      </c>
      <c r="I3366">
        <v>126</v>
      </c>
    </row>
    <row r="3367" spans="1:9">
      <c r="A3367" t="str">
        <f>T("2018")</f>
        <v>2018</v>
      </c>
      <c r="B3367" t="str">
        <f>T("FISICO                                            ")</f>
        <v xml:space="preserve">FISICO                                            </v>
      </c>
      <c r="C3367" t="str">
        <f>T("CHAMARTIN           ")</f>
        <v xml:space="preserve">CHAMARTIN           </v>
      </c>
      <c r="D3367" t="str">
        <f>T("NUEVA ESPAÑA        ")</f>
        <v xml:space="preserve">NUEVA ESPAÑA        </v>
      </c>
      <c r="E3367" t="str">
        <f>T("MT ")</f>
        <v xml:space="preserve">MT </v>
      </c>
      <c r="F3367" t="str">
        <f>T("MOTOCICLETAS   ")</f>
        <v xml:space="preserve">MOTOCICLETAS   </v>
      </c>
      <c r="G3367" t="str">
        <f>T("De menos de 125,01 CENTIMETROS CUBICOS            ")</f>
        <v xml:space="preserve">De menos de 125,01 CENTIMETROS CUBICOS            </v>
      </c>
      <c r="H3367" t="str">
        <f>T("GASOLINA                                          ")</f>
        <v xml:space="preserve">GASOLINA                                          </v>
      </c>
      <c r="I3367">
        <v>917</v>
      </c>
    </row>
    <row r="3368" spans="1:9">
      <c r="A3368" t="str">
        <f>T("2018")</f>
        <v>2018</v>
      </c>
      <c r="B3368" t="str">
        <f>T("FISICO                                            ")</f>
        <v xml:space="preserve">FISICO                                            </v>
      </c>
      <c r="C3368" t="str">
        <f>T("CHAMARTIN           ")</f>
        <v xml:space="preserve">CHAMARTIN           </v>
      </c>
      <c r="D3368" t="str">
        <f>T("NUEVA ESPAÑA        ")</f>
        <v xml:space="preserve">NUEVA ESPAÑA        </v>
      </c>
      <c r="E3368" t="str">
        <f>T("MT ")</f>
        <v xml:space="preserve">MT </v>
      </c>
      <c r="F3368" t="str">
        <f>T("MOTOCICLETAS   ")</f>
        <v xml:space="preserve">MOTOCICLETAS   </v>
      </c>
      <c r="G3368" t="str">
        <f>T("De 125,01 a 250 CENTIMETROS CUBICOS               ")</f>
        <v xml:space="preserve">De 125,01 a 250 CENTIMETROS CUBICOS               </v>
      </c>
      <c r="H3368" t="str">
        <f>T("GASOLINA                                          ")</f>
        <v xml:space="preserve">GASOLINA                                          </v>
      </c>
      <c r="I3368">
        <v>318</v>
      </c>
    </row>
    <row r="3369" spans="1:9">
      <c r="A3369" t="str">
        <f>T("2018")</f>
        <v>2018</v>
      </c>
      <c r="B3369" t="str">
        <f>T("FISICO                                            ")</f>
        <v xml:space="preserve">FISICO                                            </v>
      </c>
      <c r="C3369" t="str">
        <f>T("CHAMARTIN           ")</f>
        <v xml:space="preserve">CHAMARTIN           </v>
      </c>
      <c r="D3369" t="str">
        <f>T("NUEVA ESPAÑA        ")</f>
        <v xml:space="preserve">NUEVA ESPAÑA        </v>
      </c>
      <c r="E3369" t="str">
        <f>T("MT ")</f>
        <v xml:space="preserve">MT </v>
      </c>
      <c r="F3369" t="str">
        <f>T("MOTOCICLETAS   ")</f>
        <v xml:space="preserve">MOTOCICLETAS   </v>
      </c>
      <c r="G3369" t="str">
        <f>T("De 250,01 a 500 CENTIMETROS CUBICOS               ")</f>
        <v xml:space="preserve">De 250,01 a 500 CENTIMETROS CUBICOS               </v>
      </c>
      <c r="H3369" t="str">
        <f>T("GASOLINA                                          ")</f>
        <v xml:space="preserve">GASOLINA                                          </v>
      </c>
      <c r="I3369">
        <v>235</v>
      </c>
    </row>
    <row r="3370" spans="1:9">
      <c r="A3370" t="str">
        <f>T("2018")</f>
        <v>2018</v>
      </c>
      <c r="B3370" t="str">
        <f>T("FISICO                                            ")</f>
        <v xml:space="preserve">FISICO                                            </v>
      </c>
      <c r="C3370" t="str">
        <f>T("CHAMARTIN           ")</f>
        <v xml:space="preserve">CHAMARTIN           </v>
      </c>
      <c r="D3370" t="str">
        <f>T("NUEVA ESPAÑA        ")</f>
        <v xml:space="preserve">NUEVA ESPAÑA        </v>
      </c>
      <c r="E3370" t="str">
        <f>T("MT ")</f>
        <v xml:space="preserve">MT </v>
      </c>
      <c r="F3370" t="str">
        <f>T("MOTOCICLETAS   ")</f>
        <v xml:space="preserve">MOTOCICLETAS   </v>
      </c>
      <c r="G3370" t="str">
        <f>T("De 500,01 a 1.000 CENTIMETROS CUBICOS             ")</f>
        <v xml:space="preserve">De 500,01 a 1.000 CENTIMETROS CUBICOS             </v>
      </c>
      <c r="H3370" t="str">
        <f>T("GASOLINA                                          ")</f>
        <v xml:space="preserve">GASOLINA                                          </v>
      </c>
      <c r="I3370">
        <v>349</v>
      </c>
    </row>
    <row r="3371" spans="1:9">
      <c r="A3371" t="str">
        <f>T("2018")</f>
        <v>2018</v>
      </c>
      <c r="B3371" t="str">
        <f>T("FISICO                                            ")</f>
        <v xml:space="preserve">FISICO                                            </v>
      </c>
      <c r="C3371" t="str">
        <f>T("CHAMARTIN           ")</f>
        <v xml:space="preserve">CHAMARTIN           </v>
      </c>
      <c r="D3371" t="str">
        <f>T("NUEVA ESPAÑA        ")</f>
        <v xml:space="preserve">NUEVA ESPAÑA        </v>
      </c>
      <c r="E3371" t="str">
        <f>T("MT ")</f>
        <v xml:space="preserve">MT </v>
      </c>
      <c r="F3371" t="str">
        <f>T("MOTOCICLETAS   ")</f>
        <v xml:space="preserve">MOTOCICLETAS   </v>
      </c>
      <c r="G3371" t="str">
        <f>T("De 1.000,01 CENTIMETROS CUBICOS en adelante       ")</f>
        <v xml:space="preserve">De 1.000,01 CENTIMETROS CUBICOS en adelante       </v>
      </c>
      <c r="H3371" t="str">
        <f>T("GASOLINA                                          ")</f>
        <v xml:space="preserve">GASOLINA                                          </v>
      </c>
      <c r="I3371">
        <v>107</v>
      </c>
    </row>
    <row r="3372" spans="1:9">
      <c r="A3372" t="str">
        <f>T("2018")</f>
        <v>2018</v>
      </c>
      <c r="B3372" t="str">
        <f>T("FISICO                                            ")</f>
        <v xml:space="preserve">FISICO                                            </v>
      </c>
      <c r="C3372" t="str">
        <f>T("CHAMARTIN           ")</f>
        <v xml:space="preserve">CHAMARTIN           </v>
      </c>
      <c r="D3372" t="str">
        <f>T("CASTILLA            ")</f>
        <v xml:space="preserve">CASTILLA            </v>
      </c>
      <c r="E3372" t="str">
        <f>T("MT ")</f>
        <v xml:space="preserve">MT </v>
      </c>
      <c r="F3372" t="str">
        <f>T("MOTOCICLETAS   ")</f>
        <v xml:space="preserve">MOTOCICLETAS   </v>
      </c>
      <c r="G3372" t="str">
        <f>T("De menos de 125,01 CENTIMETROS CUBICOS            ")</f>
        <v xml:space="preserve">De menos de 125,01 CENTIMETROS CUBICOS            </v>
      </c>
      <c r="H3372" t="str">
        <f>T("GASOLINA                                          ")</f>
        <v xml:space="preserve">GASOLINA                                          </v>
      </c>
      <c r="I3372">
        <v>523</v>
      </c>
    </row>
    <row r="3373" spans="1:9">
      <c r="A3373" t="str">
        <f>T("2018")</f>
        <v>2018</v>
      </c>
      <c r="B3373" t="str">
        <f>T("FISICO                                            ")</f>
        <v xml:space="preserve">FISICO                                            </v>
      </c>
      <c r="C3373" t="str">
        <f>T("CHAMARTIN           ")</f>
        <v xml:space="preserve">CHAMARTIN           </v>
      </c>
      <c r="D3373" t="str">
        <f>T("CASTILLA            ")</f>
        <v xml:space="preserve">CASTILLA            </v>
      </c>
      <c r="E3373" t="str">
        <f>T("MT ")</f>
        <v xml:space="preserve">MT </v>
      </c>
      <c r="F3373" t="str">
        <f>T("MOTOCICLETAS   ")</f>
        <v xml:space="preserve">MOTOCICLETAS   </v>
      </c>
      <c r="G3373" t="str">
        <f>T("De 125,01 a 250 CENTIMETROS CUBICOS               ")</f>
        <v xml:space="preserve">De 125,01 a 250 CENTIMETROS CUBICOS               </v>
      </c>
      <c r="H3373" t="str">
        <f>T("GASOLINA                                          ")</f>
        <v xml:space="preserve">GASOLINA                                          </v>
      </c>
      <c r="I3373">
        <v>168</v>
      </c>
    </row>
    <row r="3374" spans="1:9">
      <c r="A3374" t="str">
        <f>T("2018")</f>
        <v>2018</v>
      </c>
      <c r="B3374" t="str">
        <f>T("FISICO                                            ")</f>
        <v xml:space="preserve">FISICO                                            </v>
      </c>
      <c r="C3374" t="str">
        <f>T("CHAMARTIN           ")</f>
        <v xml:space="preserve">CHAMARTIN           </v>
      </c>
      <c r="D3374" t="str">
        <f>T("CASTILLA            ")</f>
        <v xml:space="preserve">CASTILLA            </v>
      </c>
      <c r="E3374" t="str">
        <f>T("MT ")</f>
        <v xml:space="preserve">MT </v>
      </c>
      <c r="F3374" t="str">
        <f>T("MOTOCICLETAS   ")</f>
        <v xml:space="preserve">MOTOCICLETAS   </v>
      </c>
      <c r="G3374" t="str">
        <f>T("De 250,01 a 500 CENTIMETROS CUBICOS               ")</f>
        <v xml:space="preserve">De 250,01 a 500 CENTIMETROS CUBICOS               </v>
      </c>
      <c r="H3374" t="str">
        <f>T("GASOLINA                                          ")</f>
        <v xml:space="preserve">GASOLINA                                          </v>
      </c>
      <c r="I3374">
        <v>141</v>
      </c>
    </row>
    <row r="3375" spans="1:9">
      <c r="A3375" t="str">
        <f>T("2018")</f>
        <v>2018</v>
      </c>
      <c r="B3375" t="str">
        <f>T("FISICO                                            ")</f>
        <v xml:space="preserve">FISICO                                            </v>
      </c>
      <c r="C3375" t="str">
        <f>T("CHAMARTIN           ")</f>
        <v xml:space="preserve">CHAMARTIN           </v>
      </c>
      <c r="D3375" t="str">
        <f>T("CASTILLA            ")</f>
        <v xml:space="preserve">CASTILLA            </v>
      </c>
      <c r="E3375" t="str">
        <f>T("MT ")</f>
        <v xml:space="preserve">MT </v>
      </c>
      <c r="F3375" t="str">
        <f>T("MOTOCICLETAS   ")</f>
        <v xml:space="preserve">MOTOCICLETAS   </v>
      </c>
      <c r="G3375" t="str">
        <f>T("De 500,01 a 1.000 CENTIMETROS CUBICOS             ")</f>
        <v xml:space="preserve">De 500,01 a 1.000 CENTIMETROS CUBICOS             </v>
      </c>
      <c r="H3375" t="str">
        <f>T("GASOLINA                                          ")</f>
        <v xml:space="preserve">GASOLINA                                          </v>
      </c>
      <c r="I3375">
        <v>244</v>
      </c>
    </row>
    <row r="3376" spans="1:9">
      <c r="A3376" t="str">
        <f>T("2018")</f>
        <v>2018</v>
      </c>
      <c r="B3376" t="str">
        <f>T("FISICO                                            ")</f>
        <v xml:space="preserve">FISICO                                            </v>
      </c>
      <c r="C3376" t="str">
        <f>T("CHAMARTIN           ")</f>
        <v xml:space="preserve">CHAMARTIN           </v>
      </c>
      <c r="D3376" t="str">
        <f>T("CASTILLA            ")</f>
        <v xml:space="preserve">CASTILLA            </v>
      </c>
      <c r="E3376" t="str">
        <f>T("MT ")</f>
        <v xml:space="preserve">MT </v>
      </c>
      <c r="F3376" t="str">
        <f>T("MOTOCICLETAS   ")</f>
        <v xml:space="preserve">MOTOCICLETAS   </v>
      </c>
      <c r="G3376" t="str">
        <f>T("De 1.000,01 CENTIMETROS CUBICOS en adelante       ")</f>
        <v xml:space="preserve">De 1.000,01 CENTIMETROS CUBICOS en adelante       </v>
      </c>
      <c r="H3376" t="str">
        <f>T("GASOLINA                                          ")</f>
        <v xml:space="preserve">GASOLINA                                          </v>
      </c>
      <c r="I3376">
        <v>53</v>
      </c>
    </row>
    <row r="3377" spans="1:9">
      <c r="A3377" t="str">
        <f>T("2018")</f>
        <v>2018</v>
      </c>
      <c r="B3377" t="str">
        <f>T("JURIDICO                                          ")</f>
        <v xml:space="preserve">JURIDICO                                          </v>
      </c>
      <c r="C3377" t="str">
        <f>T("CHAMARTIN           ")</f>
        <v xml:space="preserve">CHAMARTIN           </v>
      </c>
      <c r="D3377" t="str">
        <f>T("SIN BARRIO          ")</f>
        <v xml:space="preserve">SIN BARRIO          </v>
      </c>
      <c r="E3377" t="str">
        <f>T("MT ")</f>
        <v xml:space="preserve">MT </v>
      </c>
      <c r="F3377" t="str">
        <f>T("MOTOCICLETAS   ")</f>
        <v xml:space="preserve">MOTOCICLETAS   </v>
      </c>
      <c r="G3377" t="str">
        <f>T("De menos de 125,01 CENTIMETROS CUBICOS            ")</f>
        <v xml:space="preserve">De menos de 125,01 CENTIMETROS CUBICOS            </v>
      </c>
      <c r="H3377" t="str">
        <f>T("GASOLINA                                          ")</f>
        <v xml:space="preserve">GASOLINA                                          </v>
      </c>
      <c r="I3377">
        <v>1</v>
      </c>
    </row>
    <row r="3378" spans="1:9">
      <c r="A3378" t="str">
        <f>T("2018")</f>
        <v>2018</v>
      </c>
      <c r="B3378" t="str">
        <f>T("JURIDICO                                          ")</f>
        <v xml:space="preserve">JURIDICO                                          </v>
      </c>
      <c r="C3378" t="str">
        <f>T("CHAMARTIN           ")</f>
        <v xml:space="preserve">CHAMARTIN           </v>
      </c>
      <c r="D3378" t="str">
        <f>T("SIN BARRIO          ")</f>
        <v xml:space="preserve">SIN BARRIO          </v>
      </c>
      <c r="E3378" t="str">
        <f>T("MT ")</f>
        <v xml:space="preserve">MT </v>
      </c>
      <c r="F3378" t="str">
        <f>T("MOTOCICLETAS   ")</f>
        <v xml:space="preserve">MOTOCICLETAS   </v>
      </c>
      <c r="G3378" t="str">
        <f>T("De 125,01 a 250 CENTIMETROS CUBICOS               ")</f>
        <v xml:space="preserve">De 125,01 a 250 CENTIMETROS CUBICOS               </v>
      </c>
      <c r="H3378" t="str">
        <f>T("GASOLINA                                          ")</f>
        <v xml:space="preserve">GASOLINA                                          </v>
      </c>
      <c r="I3378">
        <v>1</v>
      </c>
    </row>
    <row r="3379" spans="1:9">
      <c r="A3379" t="str">
        <f>T("2018")</f>
        <v>2018</v>
      </c>
      <c r="B3379" t="str">
        <f>T("JURIDICO                                          ")</f>
        <v xml:space="preserve">JURIDICO                                          </v>
      </c>
      <c r="C3379" t="str">
        <f>T("CHAMARTIN           ")</f>
        <v xml:space="preserve">CHAMARTIN           </v>
      </c>
      <c r="D3379" t="str">
        <f>T("SIN BARRIO          ")</f>
        <v xml:space="preserve">SIN BARRIO          </v>
      </c>
      <c r="E3379" t="str">
        <f>T("MT ")</f>
        <v xml:space="preserve">MT </v>
      </c>
      <c r="F3379" t="str">
        <f>T("MOTOCICLETAS   ")</f>
        <v xml:space="preserve">MOTOCICLETAS   </v>
      </c>
      <c r="G3379" t="str">
        <f>T("De 250,01 a 500 CENTIMETROS CUBICOS               ")</f>
        <v xml:space="preserve">De 250,01 a 500 CENTIMETROS CUBICOS               </v>
      </c>
      <c r="H3379" t="str">
        <f>T("GASOLINA                                          ")</f>
        <v xml:space="preserve">GASOLINA                                          </v>
      </c>
      <c r="I3379">
        <v>2</v>
      </c>
    </row>
    <row r="3380" spans="1:9">
      <c r="A3380" t="str">
        <f>T("2018")</f>
        <v>2018</v>
      </c>
      <c r="B3380" t="str">
        <f>T("JURIDICO                                          ")</f>
        <v xml:space="preserve">JURIDICO                                          </v>
      </c>
      <c r="C3380" t="str">
        <f>T("CHAMARTIN           ")</f>
        <v xml:space="preserve">CHAMARTIN           </v>
      </c>
      <c r="D3380" t="str">
        <f>T("EL VISO             ")</f>
        <v xml:space="preserve">EL VISO             </v>
      </c>
      <c r="E3380" t="str">
        <f>T("MT ")</f>
        <v xml:space="preserve">MT </v>
      </c>
      <c r="F3380" t="str">
        <f>T("MOTOCICLETAS   ")</f>
        <v xml:space="preserve">MOTOCICLETAS   </v>
      </c>
      <c r="G3380" t="str">
        <f>T("De menos de 125,01 CENTIMETROS CUBICOS            ")</f>
        <v xml:space="preserve">De menos de 125,01 CENTIMETROS CUBICOS            </v>
      </c>
      <c r="H3380" t="str">
        <f>T("GASOLINA                                          ")</f>
        <v xml:space="preserve">GASOLINA                                          </v>
      </c>
      <c r="I3380">
        <v>102</v>
      </c>
    </row>
    <row r="3381" spans="1:9">
      <c r="A3381" t="str">
        <f>T("2018")</f>
        <v>2018</v>
      </c>
      <c r="B3381" t="str">
        <f>T("JURIDICO                                          ")</f>
        <v xml:space="preserve">JURIDICO                                          </v>
      </c>
      <c r="C3381" t="str">
        <f>T("CHAMARTIN           ")</f>
        <v xml:space="preserve">CHAMARTIN           </v>
      </c>
      <c r="D3381" t="str">
        <f>T("EL VISO             ")</f>
        <v xml:space="preserve">EL VISO             </v>
      </c>
      <c r="E3381" t="str">
        <f>T("MT ")</f>
        <v xml:space="preserve">MT </v>
      </c>
      <c r="F3381" t="str">
        <f>T("MOTOCICLETAS   ")</f>
        <v xml:space="preserve">MOTOCICLETAS   </v>
      </c>
      <c r="G3381" t="str">
        <f>T("De 125,01 a 250 CENTIMETROS CUBICOS               ")</f>
        <v xml:space="preserve">De 125,01 a 250 CENTIMETROS CUBICOS               </v>
      </c>
      <c r="H3381" t="str">
        <f>T("GASOLINA                                          ")</f>
        <v xml:space="preserve">GASOLINA                                          </v>
      </c>
      <c r="I3381">
        <v>41</v>
      </c>
    </row>
    <row r="3382" spans="1:9">
      <c r="A3382" t="str">
        <f>T("2018")</f>
        <v>2018</v>
      </c>
      <c r="B3382" t="str">
        <f>T("JURIDICO                                          ")</f>
        <v xml:space="preserve">JURIDICO                                          </v>
      </c>
      <c r="C3382" t="str">
        <f>T("CHAMARTIN           ")</f>
        <v xml:space="preserve">CHAMARTIN           </v>
      </c>
      <c r="D3382" t="str">
        <f>T("EL VISO             ")</f>
        <v xml:space="preserve">EL VISO             </v>
      </c>
      <c r="E3382" t="str">
        <f>T("MT ")</f>
        <v xml:space="preserve">MT </v>
      </c>
      <c r="F3382" t="str">
        <f>T("MOTOCICLETAS   ")</f>
        <v xml:space="preserve">MOTOCICLETAS   </v>
      </c>
      <c r="G3382" t="str">
        <f>T("De 250,01 a 500 CENTIMETROS CUBICOS               ")</f>
        <v xml:space="preserve">De 250,01 a 500 CENTIMETROS CUBICOS               </v>
      </c>
      <c r="H3382" t="str">
        <f>T("GASOLINA                                          ")</f>
        <v xml:space="preserve">GASOLINA                                          </v>
      </c>
      <c r="I3382">
        <v>43</v>
      </c>
    </row>
    <row r="3383" spans="1:9">
      <c r="A3383" t="str">
        <f>T("2018")</f>
        <v>2018</v>
      </c>
      <c r="B3383" t="str">
        <f>T("JURIDICO                                          ")</f>
        <v xml:space="preserve">JURIDICO                                          </v>
      </c>
      <c r="C3383" t="str">
        <f>T("CHAMARTIN           ")</f>
        <v xml:space="preserve">CHAMARTIN           </v>
      </c>
      <c r="D3383" t="str">
        <f>T("EL VISO             ")</f>
        <v xml:space="preserve">EL VISO             </v>
      </c>
      <c r="E3383" t="str">
        <f>T("MT ")</f>
        <v xml:space="preserve">MT </v>
      </c>
      <c r="F3383" t="str">
        <f>T("MOTOCICLETAS   ")</f>
        <v xml:space="preserve">MOTOCICLETAS   </v>
      </c>
      <c r="G3383" t="str">
        <f>T("De 500,01 a 1.000 CENTIMETROS CUBICOS             ")</f>
        <v xml:space="preserve">De 500,01 a 1.000 CENTIMETROS CUBICOS             </v>
      </c>
      <c r="H3383" t="str">
        <f>T("GASOLINA                                          ")</f>
        <v xml:space="preserve">GASOLINA                                          </v>
      </c>
      <c r="I3383">
        <v>47</v>
      </c>
    </row>
    <row r="3384" spans="1:9">
      <c r="A3384" t="str">
        <f>T("2018")</f>
        <v>2018</v>
      </c>
      <c r="B3384" t="str">
        <f>T("JURIDICO                                          ")</f>
        <v xml:space="preserve">JURIDICO                                          </v>
      </c>
      <c r="C3384" t="str">
        <f>T("CHAMARTIN           ")</f>
        <v xml:space="preserve">CHAMARTIN           </v>
      </c>
      <c r="D3384" t="str">
        <f>T("EL VISO             ")</f>
        <v xml:space="preserve">EL VISO             </v>
      </c>
      <c r="E3384" t="str">
        <f>T("MT ")</f>
        <v xml:space="preserve">MT </v>
      </c>
      <c r="F3384" t="str">
        <f>T("MOTOCICLETAS   ")</f>
        <v xml:space="preserve">MOTOCICLETAS   </v>
      </c>
      <c r="G3384" t="str">
        <f>T("De 1.000,01 CENTIMETROS CUBICOS en adelante       ")</f>
        <v xml:space="preserve">De 1.000,01 CENTIMETROS CUBICOS en adelante       </v>
      </c>
      <c r="H3384" t="str">
        <f>T("GASOLINA                                          ")</f>
        <v xml:space="preserve">GASOLINA                                          </v>
      </c>
      <c r="I3384">
        <v>25</v>
      </c>
    </row>
    <row r="3385" spans="1:9">
      <c r="A3385" t="str">
        <f>T("2018")</f>
        <v>2018</v>
      </c>
      <c r="B3385" t="str">
        <f>T("JURIDICO                                          ")</f>
        <v xml:space="preserve">JURIDICO                                          </v>
      </c>
      <c r="C3385" t="str">
        <f>T("CHAMARTIN           ")</f>
        <v xml:space="preserve">CHAMARTIN           </v>
      </c>
      <c r="D3385" t="str">
        <f>T("PROSPERIDAD         ")</f>
        <v xml:space="preserve">PROSPERIDAD         </v>
      </c>
      <c r="E3385" t="str">
        <f>T("MT ")</f>
        <v xml:space="preserve">MT </v>
      </c>
      <c r="F3385" t="str">
        <f>T("MOTOCICLETAS   ")</f>
        <v xml:space="preserve">MOTOCICLETAS   </v>
      </c>
      <c r="G3385" t="str">
        <f>T("De menos de 125,01 CENTIMETROS CUBICOS            ")</f>
        <v xml:space="preserve">De menos de 125,01 CENTIMETROS CUBICOS            </v>
      </c>
      <c r="H3385" t="str">
        <f>T("GASOLINA                                          ")</f>
        <v xml:space="preserve">GASOLINA                                          </v>
      </c>
      <c r="I3385">
        <v>139</v>
      </c>
    </row>
    <row r="3386" spans="1:9">
      <c r="A3386" t="str">
        <f>T("2018")</f>
        <v>2018</v>
      </c>
      <c r="B3386" t="str">
        <f>T("JURIDICO                                          ")</f>
        <v xml:space="preserve">JURIDICO                                          </v>
      </c>
      <c r="C3386" t="str">
        <f>T("CHAMARTIN           ")</f>
        <v xml:space="preserve">CHAMARTIN           </v>
      </c>
      <c r="D3386" t="str">
        <f>T("PROSPERIDAD         ")</f>
        <v xml:space="preserve">PROSPERIDAD         </v>
      </c>
      <c r="E3386" t="str">
        <f>T("MT ")</f>
        <v xml:space="preserve">MT </v>
      </c>
      <c r="F3386" t="str">
        <f>T("MOTOCICLETAS   ")</f>
        <v xml:space="preserve">MOTOCICLETAS   </v>
      </c>
      <c r="G3386" t="str">
        <f>T("De 125,01 a 250 CENTIMETROS CUBICOS               ")</f>
        <v xml:space="preserve">De 125,01 a 250 CENTIMETROS CUBICOS               </v>
      </c>
      <c r="H3386" t="str">
        <f>T("GASOLINA                                          ")</f>
        <v xml:space="preserve">GASOLINA                                          </v>
      </c>
      <c r="I3386">
        <v>23</v>
      </c>
    </row>
    <row r="3387" spans="1:9">
      <c r="A3387" t="str">
        <f>T("2018")</f>
        <v>2018</v>
      </c>
      <c r="B3387" t="str">
        <f>T("JURIDICO                                          ")</f>
        <v xml:space="preserve">JURIDICO                                          </v>
      </c>
      <c r="C3387" t="str">
        <f>T("CHAMARTIN           ")</f>
        <v xml:space="preserve">CHAMARTIN           </v>
      </c>
      <c r="D3387" t="str">
        <f>T("PROSPERIDAD         ")</f>
        <v xml:space="preserve">PROSPERIDAD         </v>
      </c>
      <c r="E3387" t="str">
        <f>T("MT ")</f>
        <v xml:space="preserve">MT </v>
      </c>
      <c r="F3387" t="str">
        <f>T("MOTOCICLETAS   ")</f>
        <v xml:space="preserve">MOTOCICLETAS   </v>
      </c>
      <c r="G3387" t="str">
        <f>T("De 250,01 a 500 CENTIMETROS CUBICOS               ")</f>
        <v xml:space="preserve">De 250,01 a 500 CENTIMETROS CUBICOS               </v>
      </c>
      <c r="H3387" t="str">
        <f>T("GASOLINA                                          ")</f>
        <v xml:space="preserve">GASOLINA                                          </v>
      </c>
      <c r="I3387">
        <v>27</v>
      </c>
    </row>
    <row r="3388" spans="1:9">
      <c r="A3388" t="str">
        <f>T("2018")</f>
        <v>2018</v>
      </c>
      <c r="B3388" t="str">
        <f>T("JURIDICO                                          ")</f>
        <v xml:space="preserve">JURIDICO                                          </v>
      </c>
      <c r="C3388" t="str">
        <f>T("CHAMARTIN           ")</f>
        <v xml:space="preserve">CHAMARTIN           </v>
      </c>
      <c r="D3388" t="str">
        <f>T("PROSPERIDAD         ")</f>
        <v xml:space="preserve">PROSPERIDAD         </v>
      </c>
      <c r="E3388" t="str">
        <f>T("MT ")</f>
        <v xml:space="preserve">MT </v>
      </c>
      <c r="F3388" t="str">
        <f>T("MOTOCICLETAS   ")</f>
        <v xml:space="preserve">MOTOCICLETAS   </v>
      </c>
      <c r="G3388" t="str">
        <f>T("De 500,01 a 1.000 CENTIMETROS CUBICOS             ")</f>
        <v xml:space="preserve">De 500,01 a 1.000 CENTIMETROS CUBICOS             </v>
      </c>
      <c r="H3388" t="str">
        <f>T("GASOLINA                                          ")</f>
        <v xml:space="preserve">GASOLINA                                          </v>
      </c>
      <c r="I3388">
        <v>36</v>
      </c>
    </row>
    <row r="3389" spans="1:9">
      <c r="A3389" t="str">
        <f>T("2018")</f>
        <v>2018</v>
      </c>
      <c r="B3389" t="str">
        <f>T("JURIDICO                                          ")</f>
        <v xml:space="preserve">JURIDICO                                          </v>
      </c>
      <c r="C3389" t="str">
        <f>T("CHAMARTIN           ")</f>
        <v xml:space="preserve">CHAMARTIN           </v>
      </c>
      <c r="D3389" t="str">
        <f>T("PROSPERIDAD         ")</f>
        <v xml:space="preserve">PROSPERIDAD         </v>
      </c>
      <c r="E3389" t="str">
        <f>T("MT ")</f>
        <v xml:space="preserve">MT </v>
      </c>
      <c r="F3389" t="str">
        <f>T("MOTOCICLETAS   ")</f>
        <v xml:space="preserve">MOTOCICLETAS   </v>
      </c>
      <c r="G3389" t="str">
        <f>T("De 1.000,01 CENTIMETROS CUBICOS en adelante       ")</f>
        <v xml:space="preserve">De 1.000,01 CENTIMETROS CUBICOS en adelante       </v>
      </c>
      <c r="H3389" t="str">
        <f>T("GASOLINA                                          ")</f>
        <v xml:space="preserve">GASOLINA                                          </v>
      </c>
      <c r="I3389">
        <v>17</v>
      </c>
    </row>
    <row r="3390" spans="1:9">
      <c r="A3390" t="str">
        <f>T("2018")</f>
        <v>2018</v>
      </c>
      <c r="B3390" t="str">
        <f>T("JURIDICO                                          ")</f>
        <v xml:space="preserve">JURIDICO                                          </v>
      </c>
      <c r="C3390" t="str">
        <f>T("CHAMARTIN           ")</f>
        <v xml:space="preserve">CHAMARTIN           </v>
      </c>
      <c r="D3390" t="str">
        <f>T("CIUDAD JARDIN       ")</f>
        <v xml:space="preserve">CIUDAD JARDIN       </v>
      </c>
      <c r="E3390" t="str">
        <f>T("MT ")</f>
        <v xml:space="preserve">MT </v>
      </c>
      <c r="F3390" t="str">
        <f>T("MOTOCICLETAS   ")</f>
        <v xml:space="preserve">MOTOCICLETAS   </v>
      </c>
      <c r="G3390" t="str">
        <f>T("De menos de 125,01 CENTIMETROS CUBICOS            ")</f>
        <v xml:space="preserve">De menos de 125,01 CENTIMETROS CUBICOS            </v>
      </c>
      <c r="H3390" t="str">
        <f>T("GASOLINA                                          ")</f>
        <v xml:space="preserve">GASOLINA                                          </v>
      </c>
      <c r="I3390">
        <v>86</v>
      </c>
    </row>
    <row r="3391" spans="1:9">
      <c r="A3391" t="str">
        <f>T("2018")</f>
        <v>2018</v>
      </c>
      <c r="B3391" t="str">
        <f>T("JURIDICO                                          ")</f>
        <v xml:space="preserve">JURIDICO                                          </v>
      </c>
      <c r="C3391" t="str">
        <f>T("CHAMARTIN           ")</f>
        <v xml:space="preserve">CHAMARTIN           </v>
      </c>
      <c r="D3391" t="str">
        <f>T("CIUDAD JARDIN       ")</f>
        <v xml:space="preserve">CIUDAD JARDIN       </v>
      </c>
      <c r="E3391" t="str">
        <f>T("MT ")</f>
        <v xml:space="preserve">MT </v>
      </c>
      <c r="F3391" t="str">
        <f>T("MOTOCICLETAS   ")</f>
        <v xml:space="preserve">MOTOCICLETAS   </v>
      </c>
      <c r="G3391" t="str">
        <f>T("De 125,01 a 250 CENTIMETROS CUBICOS               ")</f>
        <v xml:space="preserve">De 125,01 a 250 CENTIMETROS CUBICOS               </v>
      </c>
      <c r="H3391" t="str">
        <f>T("GASOLINA                                          ")</f>
        <v xml:space="preserve">GASOLINA                                          </v>
      </c>
      <c r="I3391">
        <v>22</v>
      </c>
    </row>
    <row r="3392" spans="1:9">
      <c r="A3392" t="str">
        <f>T("2018")</f>
        <v>2018</v>
      </c>
      <c r="B3392" t="str">
        <f>T("JURIDICO                                          ")</f>
        <v xml:space="preserve">JURIDICO                                          </v>
      </c>
      <c r="C3392" t="str">
        <f>T("CHAMARTIN           ")</f>
        <v xml:space="preserve">CHAMARTIN           </v>
      </c>
      <c r="D3392" t="str">
        <f>T("CIUDAD JARDIN       ")</f>
        <v xml:space="preserve">CIUDAD JARDIN       </v>
      </c>
      <c r="E3392" t="str">
        <f>T("MT ")</f>
        <v xml:space="preserve">MT </v>
      </c>
      <c r="F3392" t="str">
        <f>T("MOTOCICLETAS   ")</f>
        <v xml:space="preserve">MOTOCICLETAS   </v>
      </c>
      <c r="G3392" t="str">
        <f>T("De 250,01 a 500 CENTIMETROS CUBICOS               ")</f>
        <v xml:space="preserve">De 250,01 a 500 CENTIMETROS CUBICOS               </v>
      </c>
      <c r="H3392" t="str">
        <f>T("GASOLINA                                          ")</f>
        <v xml:space="preserve">GASOLINA                                          </v>
      </c>
      <c r="I3392">
        <v>29</v>
      </c>
    </row>
    <row r="3393" spans="1:9">
      <c r="A3393" t="str">
        <f>T("2018")</f>
        <v>2018</v>
      </c>
      <c r="B3393" t="str">
        <f>T("JURIDICO                                          ")</f>
        <v xml:space="preserve">JURIDICO                                          </v>
      </c>
      <c r="C3393" t="str">
        <f>T("CHAMARTIN           ")</f>
        <v xml:space="preserve">CHAMARTIN           </v>
      </c>
      <c r="D3393" t="str">
        <f>T("CIUDAD JARDIN       ")</f>
        <v xml:space="preserve">CIUDAD JARDIN       </v>
      </c>
      <c r="E3393" t="str">
        <f>T("MT ")</f>
        <v xml:space="preserve">MT </v>
      </c>
      <c r="F3393" t="str">
        <f>T("MOTOCICLETAS   ")</f>
        <v xml:space="preserve">MOTOCICLETAS   </v>
      </c>
      <c r="G3393" t="str">
        <f>T("De 500,01 a 1.000 CENTIMETROS CUBICOS             ")</f>
        <v xml:space="preserve">De 500,01 a 1.000 CENTIMETROS CUBICOS             </v>
      </c>
      <c r="H3393" t="str">
        <f>T("GASOLINA                                          ")</f>
        <v xml:space="preserve">GASOLINA                                          </v>
      </c>
      <c r="I3393">
        <v>17</v>
      </c>
    </row>
    <row r="3394" spans="1:9">
      <c r="A3394" t="str">
        <f>T("2018")</f>
        <v>2018</v>
      </c>
      <c r="B3394" t="str">
        <f>T("JURIDICO                                          ")</f>
        <v xml:space="preserve">JURIDICO                                          </v>
      </c>
      <c r="C3394" t="str">
        <f>T("CHAMARTIN           ")</f>
        <v xml:space="preserve">CHAMARTIN           </v>
      </c>
      <c r="D3394" t="str">
        <f>T("CIUDAD JARDIN       ")</f>
        <v xml:space="preserve">CIUDAD JARDIN       </v>
      </c>
      <c r="E3394" t="str">
        <f>T("MT ")</f>
        <v xml:space="preserve">MT </v>
      </c>
      <c r="F3394" t="str">
        <f>T("MOTOCICLETAS   ")</f>
        <v xml:space="preserve">MOTOCICLETAS   </v>
      </c>
      <c r="G3394" t="str">
        <f>T("De 1.000,01 CENTIMETROS CUBICOS en adelante       ")</f>
        <v xml:space="preserve">De 1.000,01 CENTIMETROS CUBICOS en adelante       </v>
      </c>
      <c r="H3394" t="str">
        <f>T("GASOLINA                                          ")</f>
        <v xml:space="preserve">GASOLINA                                          </v>
      </c>
      <c r="I3394">
        <v>8</v>
      </c>
    </row>
    <row r="3395" spans="1:9">
      <c r="A3395" t="str">
        <f>T("2018")</f>
        <v>2018</v>
      </c>
      <c r="B3395" t="str">
        <f>T("JURIDICO                                          ")</f>
        <v xml:space="preserve">JURIDICO                                          </v>
      </c>
      <c r="C3395" t="str">
        <f>T("CHAMARTIN           ")</f>
        <v xml:space="preserve">CHAMARTIN           </v>
      </c>
      <c r="D3395" t="str">
        <f>T("HISPANOAMERICA      ")</f>
        <v xml:space="preserve">HISPANOAMERICA      </v>
      </c>
      <c r="E3395" t="str">
        <f>T("MT ")</f>
        <v xml:space="preserve">MT </v>
      </c>
      <c r="F3395" t="str">
        <f>T("MOTOCICLETAS   ")</f>
        <v xml:space="preserve">MOTOCICLETAS   </v>
      </c>
      <c r="G3395" t="str">
        <f>T("De menos de 125,01 CENTIMETROS CUBICOS            ")</f>
        <v xml:space="preserve">De menos de 125,01 CENTIMETROS CUBICOS            </v>
      </c>
      <c r="H3395" t="str">
        <f>T("GASOLINA                                          ")</f>
        <v xml:space="preserve">GASOLINA                                          </v>
      </c>
      <c r="I3395">
        <v>94</v>
      </c>
    </row>
    <row r="3396" spans="1:9">
      <c r="A3396" t="str">
        <f>T("2018")</f>
        <v>2018</v>
      </c>
      <c r="B3396" t="str">
        <f>T("JURIDICO                                          ")</f>
        <v xml:space="preserve">JURIDICO                                          </v>
      </c>
      <c r="C3396" t="str">
        <f>T("CHAMARTIN           ")</f>
        <v xml:space="preserve">CHAMARTIN           </v>
      </c>
      <c r="D3396" t="str">
        <f>T("HISPANOAMERICA      ")</f>
        <v xml:space="preserve">HISPANOAMERICA      </v>
      </c>
      <c r="E3396" t="str">
        <f>T("MT ")</f>
        <v xml:space="preserve">MT </v>
      </c>
      <c r="F3396" t="str">
        <f>T("MOTOCICLETAS   ")</f>
        <v xml:space="preserve">MOTOCICLETAS   </v>
      </c>
      <c r="G3396" t="str">
        <f>T("De 125,01 a 250 CENTIMETROS CUBICOS               ")</f>
        <v xml:space="preserve">De 125,01 a 250 CENTIMETROS CUBICOS               </v>
      </c>
      <c r="H3396" t="str">
        <f>T("GASOLINA                                          ")</f>
        <v xml:space="preserve">GASOLINA                                          </v>
      </c>
      <c r="I3396">
        <v>30</v>
      </c>
    </row>
    <row r="3397" spans="1:9">
      <c r="A3397" t="str">
        <f>T("2018")</f>
        <v>2018</v>
      </c>
      <c r="B3397" t="str">
        <f>T("JURIDICO                                          ")</f>
        <v xml:space="preserve">JURIDICO                                          </v>
      </c>
      <c r="C3397" t="str">
        <f>T("CHAMARTIN           ")</f>
        <v xml:space="preserve">CHAMARTIN           </v>
      </c>
      <c r="D3397" t="str">
        <f>T("HISPANOAMERICA      ")</f>
        <v xml:space="preserve">HISPANOAMERICA      </v>
      </c>
      <c r="E3397" t="str">
        <f>T("MT ")</f>
        <v xml:space="preserve">MT </v>
      </c>
      <c r="F3397" t="str">
        <f>T("MOTOCICLETAS   ")</f>
        <v xml:space="preserve">MOTOCICLETAS   </v>
      </c>
      <c r="G3397" t="str">
        <f>T("De 250,01 a 500 CENTIMETROS CUBICOS               ")</f>
        <v xml:space="preserve">De 250,01 a 500 CENTIMETROS CUBICOS               </v>
      </c>
      <c r="H3397" t="str">
        <f>T("GASOLINA                                          ")</f>
        <v xml:space="preserve">GASOLINA                                          </v>
      </c>
      <c r="I3397">
        <v>38</v>
      </c>
    </row>
    <row r="3398" spans="1:9">
      <c r="A3398" t="str">
        <f>T("2018")</f>
        <v>2018</v>
      </c>
      <c r="B3398" t="str">
        <f>T("JURIDICO                                          ")</f>
        <v xml:space="preserve">JURIDICO                                          </v>
      </c>
      <c r="C3398" t="str">
        <f>T("CHAMARTIN           ")</f>
        <v xml:space="preserve">CHAMARTIN           </v>
      </c>
      <c r="D3398" t="str">
        <f>T("HISPANOAMERICA      ")</f>
        <v xml:space="preserve">HISPANOAMERICA      </v>
      </c>
      <c r="E3398" t="str">
        <f>T("MT ")</f>
        <v xml:space="preserve">MT </v>
      </c>
      <c r="F3398" t="str">
        <f>T("MOTOCICLETAS   ")</f>
        <v xml:space="preserve">MOTOCICLETAS   </v>
      </c>
      <c r="G3398" t="str">
        <f>T("De 500,01 a 1.000 CENTIMETROS CUBICOS             ")</f>
        <v xml:space="preserve">De 500,01 a 1.000 CENTIMETROS CUBICOS             </v>
      </c>
      <c r="H3398" t="str">
        <f>T("GASOLINA                                          ")</f>
        <v xml:space="preserve">GASOLINA                                          </v>
      </c>
      <c r="I3398">
        <v>34</v>
      </c>
    </row>
    <row r="3399" spans="1:9">
      <c r="A3399" t="str">
        <f>T("2018")</f>
        <v>2018</v>
      </c>
      <c r="B3399" t="str">
        <f>T("JURIDICO                                          ")</f>
        <v xml:space="preserve">JURIDICO                                          </v>
      </c>
      <c r="C3399" t="str">
        <f>T("CHAMARTIN           ")</f>
        <v xml:space="preserve">CHAMARTIN           </v>
      </c>
      <c r="D3399" t="str">
        <f>T("HISPANOAMERICA      ")</f>
        <v xml:space="preserve">HISPANOAMERICA      </v>
      </c>
      <c r="E3399" t="str">
        <f>T("MT ")</f>
        <v xml:space="preserve">MT </v>
      </c>
      <c r="F3399" t="str">
        <f>T("MOTOCICLETAS   ")</f>
        <v xml:space="preserve">MOTOCICLETAS   </v>
      </c>
      <c r="G3399" t="str">
        <f>T("De 1.000,01 CENTIMETROS CUBICOS en adelante       ")</f>
        <v xml:space="preserve">De 1.000,01 CENTIMETROS CUBICOS en adelante       </v>
      </c>
      <c r="H3399" t="str">
        <f>T("GASOLINA                                          ")</f>
        <v xml:space="preserve">GASOLINA                                          </v>
      </c>
      <c r="I3399">
        <v>15</v>
      </c>
    </row>
    <row r="3400" spans="1:9">
      <c r="A3400" t="str">
        <f>T("2018")</f>
        <v>2018</v>
      </c>
      <c r="B3400" t="str">
        <f>T("JURIDICO                                          ")</f>
        <v xml:space="preserve">JURIDICO                                          </v>
      </c>
      <c r="C3400" t="str">
        <f>T("CHAMARTIN           ")</f>
        <v xml:space="preserve">CHAMARTIN           </v>
      </c>
      <c r="D3400" t="str">
        <f>T("NUEVA ESPAÑA        ")</f>
        <v xml:space="preserve">NUEVA ESPAÑA        </v>
      </c>
      <c r="E3400" t="str">
        <f>T("MT ")</f>
        <v xml:space="preserve">MT </v>
      </c>
      <c r="F3400" t="str">
        <f>T("MOTOCICLETAS   ")</f>
        <v xml:space="preserve">MOTOCICLETAS   </v>
      </c>
      <c r="G3400" t="str">
        <f>T("De menos de 125,01 CENTIMETROS CUBICOS            ")</f>
        <v xml:space="preserve">De menos de 125,01 CENTIMETROS CUBICOS            </v>
      </c>
      <c r="H3400" t="str">
        <f>T("GASOLINA                                          ")</f>
        <v xml:space="preserve">GASOLINA                                          </v>
      </c>
      <c r="I3400">
        <v>126</v>
      </c>
    </row>
    <row r="3401" spans="1:9">
      <c r="A3401" t="str">
        <f>T("2018")</f>
        <v>2018</v>
      </c>
      <c r="B3401" t="str">
        <f>T("JURIDICO                                          ")</f>
        <v xml:space="preserve">JURIDICO                                          </v>
      </c>
      <c r="C3401" t="str">
        <f>T("CHAMARTIN           ")</f>
        <v xml:space="preserve">CHAMARTIN           </v>
      </c>
      <c r="D3401" t="str">
        <f>T("NUEVA ESPAÑA        ")</f>
        <v xml:space="preserve">NUEVA ESPAÑA        </v>
      </c>
      <c r="E3401" t="str">
        <f>T("MT ")</f>
        <v xml:space="preserve">MT </v>
      </c>
      <c r="F3401" t="str">
        <f>T("MOTOCICLETAS   ")</f>
        <v xml:space="preserve">MOTOCICLETAS   </v>
      </c>
      <c r="G3401" t="str">
        <f>T("De 125,01 a 250 CENTIMETROS CUBICOS               ")</f>
        <v xml:space="preserve">De 125,01 a 250 CENTIMETROS CUBICOS               </v>
      </c>
      <c r="H3401" t="str">
        <f>T("GASOLINA                                          ")</f>
        <v xml:space="preserve">GASOLINA                                          </v>
      </c>
      <c r="I3401">
        <v>35</v>
      </c>
    </row>
    <row r="3402" spans="1:9">
      <c r="A3402" t="str">
        <f>T("2018")</f>
        <v>2018</v>
      </c>
      <c r="B3402" t="str">
        <f>T("JURIDICO                                          ")</f>
        <v xml:space="preserve">JURIDICO                                          </v>
      </c>
      <c r="C3402" t="str">
        <f>T("CHAMARTIN           ")</f>
        <v xml:space="preserve">CHAMARTIN           </v>
      </c>
      <c r="D3402" t="str">
        <f>T("NUEVA ESPAÑA        ")</f>
        <v xml:space="preserve">NUEVA ESPAÑA        </v>
      </c>
      <c r="E3402" t="str">
        <f>T("MT ")</f>
        <v xml:space="preserve">MT </v>
      </c>
      <c r="F3402" t="str">
        <f>T("MOTOCICLETAS   ")</f>
        <v xml:space="preserve">MOTOCICLETAS   </v>
      </c>
      <c r="G3402" t="str">
        <f>T("De 250,01 a 500 CENTIMETROS CUBICOS               ")</f>
        <v xml:space="preserve">De 250,01 a 500 CENTIMETROS CUBICOS               </v>
      </c>
      <c r="H3402" t="str">
        <f>T("GASOLINA                                          ")</f>
        <v xml:space="preserve">GASOLINA                                          </v>
      </c>
      <c r="I3402">
        <v>26</v>
      </c>
    </row>
    <row r="3403" spans="1:9">
      <c r="A3403" t="str">
        <f>T("2018")</f>
        <v>2018</v>
      </c>
      <c r="B3403" t="str">
        <f>T("JURIDICO                                          ")</f>
        <v xml:space="preserve">JURIDICO                                          </v>
      </c>
      <c r="C3403" t="str">
        <f>T("CHAMARTIN           ")</f>
        <v xml:space="preserve">CHAMARTIN           </v>
      </c>
      <c r="D3403" t="str">
        <f>T("NUEVA ESPAÑA        ")</f>
        <v xml:space="preserve">NUEVA ESPAÑA        </v>
      </c>
      <c r="E3403" t="str">
        <f>T("MT ")</f>
        <v xml:space="preserve">MT </v>
      </c>
      <c r="F3403" t="str">
        <f>T("MOTOCICLETAS   ")</f>
        <v xml:space="preserve">MOTOCICLETAS   </v>
      </c>
      <c r="G3403" t="str">
        <f>T("De 500,01 a 1.000 CENTIMETROS CUBICOS             ")</f>
        <v xml:space="preserve">De 500,01 a 1.000 CENTIMETROS CUBICOS             </v>
      </c>
      <c r="H3403" t="str">
        <f>T("GASOLINA                                          ")</f>
        <v xml:space="preserve">GASOLINA                                          </v>
      </c>
      <c r="I3403">
        <v>32</v>
      </c>
    </row>
    <row r="3404" spans="1:9">
      <c r="A3404" t="str">
        <f>T("2018")</f>
        <v>2018</v>
      </c>
      <c r="B3404" t="str">
        <f>T("JURIDICO                                          ")</f>
        <v xml:space="preserve">JURIDICO                                          </v>
      </c>
      <c r="C3404" t="str">
        <f>T("CHAMARTIN           ")</f>
        <v xml:space="preserve">CHAMARTIN           </v>
      </c>
      <c r="D3404" t="str">
        <f>T("NUEVA ESPAÑA        ")</f>
        <v xml:space="preserve">NUEVA ESPAÑA        </v>
      </c>
      <c r="E3404" t="str">
        <f>T("MT ")</f>
        <v xml:space="preserve">MT </v>
      </c>
      <c r="F3404" t="str">
        <f>T("MOTOCICLETAS   ")</f>
        <v xml:space="preserve">MOTOCICLETAS   </v>
      </c>
      <c r="G3404" t="str">
        <f>T("De 1.000,01 CENTIMETROS CUBICOS en adelante       ")</f>
        <v xml:space="preserve">De 1.000,01 CENTIMETROS CUBICOS en adelante       </v>
      </c>
      <c r="H3404" t="str">
        <f>T("GASOLINA                                          ")</f>
        <v xml:space="preserve">GASOLINA                                          </v>
      </c>
      <c r="I3404">
        <v>25</v>
      </c>
    </row>
    <row r="3405" spans="1:9">
      <c r="A3405" t="str">
        <f>T("2018")</f>
        <v>2018</v>
      </c>
      <c r="B3405" t="str">
        <f>T("JURIDICO                                          ")</f>
        <v xml:space="preserve">JURIDICO                                          </v>
      </c>
      <c r="C3405" t="str">
        <f>T("CHAMARTIN           ")</f>
        <v xml:space="preserve">CHAMARTIN           </v>
      </c>
      <c r="D3405" t="str">
        <f>T("CASTILLA            ")</f>
        <v xml:space="preserve">CASTILLA            </v>
      </c>
      <c r="E3405" t="str">
        <f>T("MT ")</f>
        <v xml:space="preserve">MT </v>
      </c>
      <c r="F3405" t="str">
        <f>T("MOTOCICLETAS   ")</f>
        <v xml:space="preserve">MOTOCICLETAS   </v>
      </c>
      <c r="G3405" t="str">
        <f>T("De menos de 125,01 CENTIMETROS CUBICOS            ")</f>
        <v xml:space="preserve">De menos de 125,01 CENTIMETROS CUBICOS            </v>
      </c>
      <c r="H3405" t="str">
        <f>T("GASOLINA                                          ")</f>
        <v xml:space="preserve">GASOLINA                                          </v>
      </c>
      <c r="I3405">
        <v>157</v>
      </c>
    </row>
    <row r="3406" spans="1:9">
      <c r="A3406" t="str">
        <f>T("2018")</f>
        <v>2018</v>
      </c>
      <c r="B3406" t="str">
        <f>T("JURIDICO                                          ")</f>
        <v xml:space="preserve">JURIDICO                                          </v>
      </c>
      <c r="C3406" t="str">
        <f>T("CHAMARTIN           ")</f>
        <v xml:space="preserve">CHAMARTIN           </v>
      </c>
      <c r="D3406" t="str">
        <f>T("CASTILLA            ")</f>
        <v xml:space="preserve">CASTILLA            </v>
      </c>
      <c r="E3406" t="str">
        <f>T("MT ")</f>
        <v xml:space="preserve">MT </v>
      </c>
      <c r="F3406" t="str">
        <f>T("MOTOCICLETAS   ")</f>
        <v xml:space="preserve">MOTOCICLETAS   </v>
      </c>
      <c r="G3406" t="str">
        <f>T("De 125,01 a 250 CENTIMETROS CUBICOS               ")</f>
        <v xml:space="preserve">De 125,01 a 250 CENTIMETROS CUBICOS               </v>
      </c>
      <c r="H3406" t="str">
        <f>T("GASOLINA                                          ")</f>
        <v xml:space="preserve">GASOLINA                                          </v>
      </c>
      <c r="I3406">
        <v>20</v>
      </c>
    </row>
    <row r="3407" spans="1:9">
      <c r="A3407" t="str">
        <f>T("2018")</f>
        <v>2018</v>
      </c>
      <c r="B3407" t="str">
        <f>T("JURIDICO                                          ")</f>
        <v xml:space="preserve">JURIDICO                                          </v>
      </c>
      <c r="C3407" t="str">
        <f>T("CHAMARTIN           ")</f>
        <v xml:space="preserve">CHAMARTIN           </v>
      </c>
      <c r="D3407" t="str">
        <f>T("CASTILLA            ")</f>
        <v xml:space="preserve">CASTILLA            </v>
      </c>
      <c r="E3407" t="str">
        <f>T("MT ")</f>
        <v xml:space="preserve">MT </v>
      </c>
      <c r="F3407" t="str">
        <f>T("MOTOCICLETAS   ")</f>
        <v xml:space="preserve">MOTOCICLETAS   </v>
      </c>
      <c r="G3407" t="str">
        <f>T("De 250,01 a 500 CENTIMETROS CUBICOS               ")</f>
        <v xml:space="preserve">De 250,01 a 500 CENTIMETROS CUBICOS               </v>
      </c>
      <c r="H3407" t="str">
        <f>T("GASOLINA                                          ")</f>
        <v xml:space="preserve">GASOLINA                                          </v>
      </c>
      <c r="I3407">
        <v>28</v>
      </c>
    </row>
    <row r="3408" spans="1:9">
      <c r="A3408" t="str">
        <f>T("2018")</f>
        <v>2018</v>
      </c>
      <c r="B3408" t="str">
        <f>T("JURIDICO                                          ")</f>
        <v xml:space="preserve">JURIDICO                                          </v>
      </c>
      <c r="C3408" t="str">
        <f>T("CHAMARTIN           ")</f>
        <v xml:space="preserve">CHAMARTIN           </v>
      </c>
      <c r="D3408" t="str">
        <f>T("CASTILLA            ")</f>
        <v xml:space="preserve">CASTILLA            </v>
      </c>
      <c r="E3408" t="str">
        <f>T("MT ")</f>
        <v xml:space="preserve">MT </v>
      </c>
      <c r="F3408" t="str">
        <f>T("MOTOCICLETAS   ")</f>
        <v xml:space="preserve">MOTOCICLETAS   </v>
      </c>
      <c r="G3408" t="str">
        <f>T("De 500,01 a 1.000 CENTIMETROS CUBICOS             ")</f>
        <v xml:space="preserve">De 500,01 a 1.000 CENTIMETROS CUBICOS             </v>
      </c>
      <c r="H3408" t="str">
        <f>T("GASOLINA                                          ")</f>
        <v xml:space="preserve">GASOLINA                                          </v>
      </c>
      <c r="I3408">
        <v>28</v>
      </c>
    </row>
    <row r="3409" spans="1:9">
      <c r="A3409" t="str">
        <f>T("2018")</f>
        <v>2018</v>
      </c>
      <c r="B3409" t="str">
        <f>T("JURIDICO                                          ")</f>
        <v xml:space="preserve">JURIDICO                                          </v>
      </c>
      <c r="C3409" t="str">
        <f>T("CHAMARTIN           ")</f>
        <v xml:space="preserve">CHAMARTIN           </v>
      </c>
      <c r="D3409" t="str">
        <f>T("CASTILLA            ")</f>
        <v xml:space="preserve">CASTILLA            </v>
      </c>
      <c r="E3409" t="str">
        <f>T("MT ")</f>
        <v xml:space="preserve">MT </v>
      </c>
      <c r="F3409" t="str">
        <f>T("MOTOCICLETAS   ")</f>
        <v xml:space="preserve">MOTOCICLETAS   </v>
      </c>
      <c r="G3409" t="str">
        <f>T("De 1.000,01 CENTIMETROS CUBICOS en adelante       ")</f>
        <v xml:space="preserve">De 1.000,01 CENTIMETROS CUBICOS en adelante       </v>
      </c>
      <c r="H3409" t="str">
        <f>T("GASOLINA                                          ")</f>
        <v xml:space="preserve">GASOLINA                                          </v>
      </c>
      <c r="I3409">
        <v>30</v>
      </c>
    </row>
    <row r="3410" spans="1:9">
      <c r="A3410" t="str">
        <f>T("2018")</f>
        <v>2018</v>
      </c>
      <c r="B3410" t="str">
        <f>T("OTROS                                             ")</f>
        <v xml:space="preserve">OTROS                                             </v>
      </c>
      <c r="C3410" t="str">
        <f>T("CHAMARTIN           ")</f>
        <v xml:space="preserve">CHAMARTIN           </v>
      </c>
      <c r="D3410" t="str">
        <f>T("NUEVA ESPAÑA        ")</f>
        <v xml:space="preserve">NUEVA ESPAÑA        </v>
      </c>
      <c r="E3410" t="str">
        <f>T("MT ")</f>
        <v xml:space="preserve">MT </v>
      </c>
      <c r="F3410" t="str">
        <f>T("MOTOCICLETAS   ")</f>
        <v xml:space="preserve">MOTOCICLETAS   </v>
      </c>
      <c r="G3410" t="str">
        <f>T("De menos de 125,01 CENTIMETROS CUBICOS            ")</f>
        <v xml:space="preserve">De menos de 125,01 CENTIMETROS CUBICOS            </v>
      </c>
      <c r="H3410" t="str">
        <f>T("GASOLINA                                          ")</f>
        <v xml:space="preserve">GASOLINA                                          </v>
      </c>
      <c r="I3410">
        <v>2</v>
      </c>
    </row>
    <row r="3411" spans="1:9">
      <c r="A3411" t="str">
        <f>T("2018")</f>
        <v>2018</v>
      </c>
      <c r="B3411" t="str">
        <f>T("OTROS                                             ")</f>
        <v xml:space="preserve">OTROS                                             </v>
      </c>
      <c r="C3411" t="str">
        <f>T("CHAMARTIN           ")</f>
        <v xml:space="preserve">CHAMARTIN           </v>
      </c>
      <c r="D3411" t="str">
        <f>T("NUEVA ESPAÑA        ")</f>
        <v xml:space="preserve">NUEVA ESPAÑA        </v>
      </c>
      <c r="E3411" t="str">
        <f>T("MT ")</f>
        <v xml:space="preserve">MT </v>
      </c>
      <c r="F3411" t="str">
        <f>T("MOTOCICLETAS   ")</f>
        <v xml:space="preserve">MOTOCICLETAS   </v>
      </c>
      <c r="G3411" t="str">
        <f>T("De 125,01 a 250 CENTIMETROS CUBICOS               ")</f>
        <v xml:space="preserve">De 125,01 a 250 CENTIMETROS CUBICOS               </v>
      </c>
      <c r="H3411" t="str">
        <f>T("GASOLINA                                          ")</f>
        <v xml:space="preserve">GASOLINA                                          </v>
      </c>
      <c r="I3411">
        <v>2</v>
      </c>
    </row>
    <row r="3412" spans="1:9">
      <c r="A3412" t="str">
        <f>T("2018")</f>
        <v>2018</v>
      </c>
      <c r="B3412" t="str">
        <f>T("FISICO                                            ")</f>
        <v xml:space="preserve">FISICO                                            </v>
      </c>
      <c r="C3412" t="str">
        <f>T("CHAMARTIN           ")</f>
        <v xml:space="preserve">CHAMARTIN           </v>
      </c>
      <c r="D3412" t="str">
        <f>T("NUEVA ESPAÑA        ")</f>
        <v xml:space="preserve">NUEVA ESPAÑA        </v>
      </c>
      <c r="E3412" t="str">
        <f>T("MT ")</f>
        <v xml:space="preserve">MT </v>
      </c>
      <c r="F3412" t="str">
        <f>T("MOTOCICLETAS   ")</f>
        <v xml:space="preserve">MOTOCICLETAS   </v>
      </c>
      <c r="G3412" t="str">
        <f>T("De 125,01 a 250 CENTIMETROS CUBICOS               ")</f>
        <v xml:space="preserve">De 125,01 a 250 CENTIMETROS CUBICOS               </v>
      </c>
      <c r="H3412" t="str">
        <f>T("OTROS                                             ")</f>
        <v xml:space="preserve">OTROS                                             </v>
      </c>
      <c r="I3412">
        <v>1</v>
      </c>
    </row>
    <row r="3413" spans="1:9">
      <c r="A3413" t="str">
        <f>T("2018")</f>
        <v>2018</v>
      </c>
      <c r="B3413" t="str">
        <f>T("Entidad sin personalidad jurídica (art. 35.4 LGT) ")</f>
        <v xml:space="preserve">Entidad sin personalidad jurídica (art. 35.4 LGT) </v>
      </c>
      <c r="C3413" t="str">
        <f>T("CHAMARTIN           ")</f>
        <v xml:space="preserve">CHAMARTIN           </v>
      </c>
      <c r="D3413" t="str">
        <f>T("EL VISO             ")</f>
        <v xml:space="preserve">EL VISO             </v>
      </c>
      <c r="E3413" t="str">
        <f>T("MT ")</f>
        <v xml:space="preserve">MT </v>
      </c>
      <c r="F3413" t="str">
        <f>T("MOTOCICLETAS   ")</f>
        <v xml:space="preserve">MOTOCICLETAS   </v>
      </c>
      <c r="G3413" t="str">
        <f>T("De menos de 125,01 CENTIMETROS CUBICOS            ")</f>
        <v xml:space="preserve">De menos de 125,01 CENTIMETROS CUBICOS            </v>
      </c>
      <c r="I3413">
        <v>3</v>
      </c>
    </row>
    <row r="3414" spans="1:9">
      <c r="A3414" t="str">
        <f>T("2018")</f>
        <v>2018</v>
      </c>
      <c r="B3414" t="str">
        <f>T("Entidad sin personalidad jurídica (art. 35.4 LGT) ")</f>
        <v xml:space="preserve">Entidad sin personalidad jurídica (art. 35.4 LGT) </v>
      </c>
      <c r="C3414" t="str">
        <f>T("CHAMARTIN           ")</f>
        <v xml:space="preserve">CHAMARTIN           </v>
      </c>
      <c r="D3414" t="str">
        <f>T("EL VISO             ")</f>
        <v xml:space="preserve">EL VISO             </v>
      </c>
      <c r="E3414" t="str">
        <f>T("MT ")</f>
        <v xml:space="preserve">MT </v>
      </c>
      <c r="F3414" t="str">
        <f>T("MOTOCICLETAS   ")</f>
        <v xml:space="preserve">MOTOCICLETAS   </v>
      </c>
      <c r="G3414" t="str">
        <f>T("De 125,01 a 250 CENTIMETROS CUBICOS               ")</f>
        <v xml:space="preserve">De 125,01 a 250 CENTIMETROS CUBICOS               </v>
      </c>
      <c r="I3414">
        <v>1</v>
      </c>
    </row>
    <row r="3415" spans="1:9">
      <c r="A3415" t="str">
        <f>T("2018")</f>
        <v>2018</v>
      </c>
      <c r="B3415" t="str">
        <f>T("Entidad sin personalidad jurídica (art. 35.4 LGT) ")</f>
        <v xml:space="preserve">Entidad sin personalidad jurídica (art. 35.4 LGT) </v>
      </c>
      <c r="C3415" t="str">
        <f>T("CHAMARTIN           ")</f>
        <v xml:space="preserve">CHAMARTIN           </v>
      </c>
      <c r="D3415" t="str">
        <f>T("EL VISO             ")</f>
        <v xml:space="preserve">EL VISO             </v>
      </c>
      <c r="E3415" t="str">
        <f>T("MT ")</f>
        <v xml:space="preserve">MT </v>
      </c>
      <c r="F3415" t="str">
        <f>T("MOTOCICLETAS   ")</f>
        <v xml:space="preserve">MOTOCICLETAS   </v>
      </c>
      <c r="G3415" t="str">
        <f>T("De 500,01 a 1.000 CENTIMETROS CUBICOS             ")</f>
        <v xml:space="preserve">De 500,01 a 1.000 CENTIMETROS CUBICOS             </v>
      </c>
      <c r="I3415">
        <v>1</v>
      </c>
    </row>
    <row r="3416" spans="1:9">
      <c r="A3416" t="str">
        <f>T("2018")</f>
        <v>2018</v>
      </c>
      <c r="B3416" t="str">
        <f>T("Entidad sin personalidad jurídica (art. 35.4 LGT) ")</f>
        <v xml:space="preserve">Entidad sin personalidad jurídica (art. 35.4 LGT) </v>
      </c>
      <c r="C3416" t="str">
        <f>T("CHAMARTIN           ")</f>
        <v xml:space="preserve">CHAMARTIN           </v>
      </c>
      <c r="D3416" t="str">
        <f>T("PROSPERIDAD         ")</f>
        <v xml:space="preserve">PROSPERIDAD         </v>
      </c>
      <c r="E3416" t="str">
        <f>T("MT ")</f>
        <v xml:space="preserve">MT </v>
      </c>
      <c r="F3416" t="str">
        <f>T("MOTOCICLETAS   ")</f>
        <v xml:space="preserve">MOTOCICLETAS   </v>
      </c>
      <c r="G3416" t="str">
        <f>T("De 250,01 a 500 CENTIMETROS CUBICOS               ")</f>
        <v xml:space="preserve">De 250,01 a 500 CENTIMETROS CUBICOS               </v>
      </c>
      <c r="I3416">
        <v>1</v>
      </c>
    </row>
    <row r="3417" spans="1:9">
      <c r="A3417" t="str">
        <f>T("2018")</f>
        <v>2018</v>
      </c>
      <c r="B3417" t="str">
        <f>T("Entidad sin personalidad jurídica (art. 35.4 LGT) ")</f>
        <v xml:space="preserve">Entidad sin personalidad jurídica (art. 35.4 LGT) </v>
      </c>
      <c r="C3417" t="str">
        <f>T("CHAMARTIN           ")</f>
        <v xml:space="preserve">CHAMARTIN           </v>
      </c>
      <c r="D3417" t="str">
        <f>T("HISPANOAMERICA      ")</f>
        <v xml:space="preserve">HISPANOAMERICA      </v>
      </c>
      <c r="E3417" t="str">
        <f>T("MT ")</f>
        <v xml:space="preserve">MT </v>
      </c>
      <c r="F3417" t="str">
        <f>T("MOTOCICLETAS   ")</f>
        <v xml:space="preserve">MOTOCICLETAS   </v>
      </c>
      <c r="G3417" t="str">
        <f>T("De menos de 125,01 CENTIMETROS CUBICOS            ")</f>
        <v xml:space="preserve">De menos de 125,01 CENTIMETROS CUBICOS            </v>
      </c>
      <c r="I3417">
        <v>1</v>
      </c>
    </row>
    <row r="3418" spans="1:9">
      <c r="A3418" t="str">
        <f>T("2018")</f>
        <v>2018</v>
      </c>
      <c r="B3418" t="str">
        <f>T("Entidad sin personalidad jurídica (art. 35.4 LGT) ")</f>
        <v xml:space="preserve">Entidad sin personalidad jurídica (art. 35.4 LGT) </v>
      </c>
      <c r="C3418" t="str">
        <f>T("CHAMARTIN           ")</f>
        <v xml:space="preserve">CHAMARTIN           </v>
      </c>
      <c r="D3418" t="str">
        <f>T("NUEVA ESPAÑA        ")</f>
        <v xml:space="preserve">NUEVA ESPAÑA        </v>
      </c>
      <c r="E3418" t="str">
        <f>T("MT ")</f>
        <v xml:space="preserve">MT </v>
      </c>
      <c r="F3418" t="str">
        <f>T("MOTOCICLETAS   ")</f>
        <v xml:space="preserve">MOTOCICLETAS   </v>
      </c>
      <c r="G3418" t="str">
        <f>T("De 125,01 a 250 CENTIMETROS CUBICOS               ")</f>
        <v xml:space="preserve">De 125,01 a 250 CENTIMETROS CUBICOS               </v>
      </c>
      <c r="I3418">
        <v>2</v>
      </c>
    </row>
    <row r="3419" spans="1:9">
      <c r="A3419" t="str">
        <f>T("2018")</f>
        <v>2018</v>
      </c>
      <c r="B3419" t="str">
        <f>T("Entidad sin personalidad jurídica (art. 35.4 LGT) ")</f>
        <v xml:space="preserve">Entidad sin personalidad jurídica (art. 35.4 LGT) </v>
      </c>
      <c r="C3419" t="str">
        <f>T("CHAMARTIN           ")</f>
        <v xml:space="preserve">CHAMARTIN           </v>
      </c>
      <c r="D3419" t="str">
        <f>T("NUEVA ESPAÑA        ")</f>
        <v xml:space="preserve">NUEVA ESPAÑA        </v>
      </c>
      <c r="E3419" t="str">
        <f>T("MT ")</f>
        <v xml:space="preserve">MT </v>
      </c>
      <c r="F3419" t="str">
        <f>T("MOTOCICLETAS   ")</f>
        <v xml:space="preserve">MOTOCICLETAS   </v>
      </c>
      <c r="G3419" t="str">
        <f>T("De 250,01 a 500 CENTIMETROS CUBICOS               ")</f>
        <v xml:space="preserve">De 250,01 a 500 CENTIMETROS CUBICOS               </v>
      </c>
      <c r="I3419">
        <v>2</v>
      </c>
    </row>
    <row r="3420" spans="1:9">
      <c r="A3420" t="str">
        <f>T("2018")</f>
        <v>2018</v>
      </c>
      <c r="B3420" t="str">
        <f>T("FISICO                                            ")</f>
        <v xml:space="preserve">FISICO                                            </v>
      </c>
      <c r="C3420" t="str">
        <f>T("CHAMARTIN           ")</f>
        <v xml:space="preserve">CHAMARTIN           </v>
      </c>
      <c r="D3420" t="str">
        <f>T("EL VISO             ")</f>
        <v xml:space="preserve">EL VISO             </v>
      </c>
      <c r="E3420" t="str">
        <f>T("MT ")</f>
        <v xml:space="preserve">MT </v>
      </c>
      <c r="F3420" t="str">
        <f>T("MOTOCICLETAS   ")</f>
        <v xml:space="preserve">MOTOCICLETAS   </v>
      </c>
      <c r="G3420" t="str">
        <f>T("De menos de 125,01 CENTIMETROS CUBICOS            ")</f>
        <v xml:space="preserve">De menos de 125,01 CENTIMETROS CUBICOS            </v>
      </c>
      <c r="I3420">
        <v>32</v>
      </c>
    </row>
    <row r="3421" spans="1:9">
      <c r="A3421" t="str">
        <f>T("2018")</f>
        <v>2018</v>
      </c>
      <c r="B3421" t="str">
        <f>T("FISICO                                            ")</f>
        <v xml:space="preserve">FISICO                                            </v>
      </c>
      <c r="C3421" t="str">
        <f>T("CHAMARTIN           ")</f>
        <v xml:space="preserve">CHAMARTIN           </v>
      </c>
      <c r="D3421" t="str">
        <f>T("EL VISO             ")</f>
        <v xml:space="preserve">EL VISO             </v>
      </c>
      <c r="E3421" t="str">
        <f>T("MT ")</f>
        <v xml:space="preserve">MT </v>
      </c>
      <c r="F3421" t="str">
        <f>T("MOTOCICLETAS   ")</f>
        <v xml:space="preserve">MOTOCICLETAS   </v>
      </c>
      <c r="G3421" t="str">
        <f>T("De 125,01 a 250 CENTIMETROS CUBICOS               ")</f>
        <v xml:space="preserve">De 125,01 a 250 CENTIMETROS CUBICOS               </v>
      </c>
      <c r="I3421">
        <v>23</v>
      </c>
    </row>
    <row r="3422" spans="1:9">
      <c r="A3422" t="str">
        <f>T("2018")</f>
        <v>2018</v>
      </c>
      <c r="B3422" t="str">
        <f>T("FISICO                                            ")</f>
        <v xml:space="preserve">FISICO                                            </v>
      </c>
      <c r="C3422" t="str">
        <f>T("CHAMARTIN           ")</f>
        <v xml:space="preserve">CHAMARTIN           </v>
      </c>
      <c r="D3422" t="str">
        <f>T("EL VISO             ")</f>
        <v xml:space="preserve">EL VISO             </v>
      </c>
      <c r="E3422" t="str">
        <f>T("MT ")</f>
        <v xml:space="preserve">MT </v>
      </c>
      <c r="F3422" t="str">
        <f>T("MOTOCICLETAS   ")</f>
        <v xml:space="preserve">MOTOCICLETAS   </v>
      </c>
      <c r="G3422" t="str">
        <f>T("De 250,01 a 500 CENTIMETROS CUBICOS               ")</f>
        <v xml:space="preserve">De 250,01 a 500 CENTIMETROS CUBICOS               </v>
      </c>
      <c r="I3422">
        <v>13</v>
      </c>
    </row>
    <row r="3423" spans="1:9">
      <c r="A3423" t="str">
        <f>T("2018")</f>
        <v>2018</v>
      </c>
      <c r="B3423" t="str">
        <f>T("FISICO                                            ")</f>
        <v xml:space="preserve">FISICO                                            </v>
      </c>
      <c r="C3423" t="str">
        <f>T("CHAMARTIN           ")</f>
        <v xml:space="preserve">CHAMARTIN           </v>
      </c>
      <c r="D3423" t="str">
        <f>T("EL VISO             ")</f>
        <v xml:space="preserve">EL VISO             </v>
      </c>
      <c r="E3423" t="str">
        <f>T("MT ")</f>
        <v xml:space="preserve">MT </v>
      </c>
      <c r="F3423" t="str">
        <f>T("MOTOCICLETAS   ")</f>
        <v xml:space="preserve">MOTOCICLETAS   </v>
      </c>
      <c r="G3423" t="str">
        <f>T("De 500,01 a 1.000 CENTIMETROS CUBICOS             ")</f>
        <v xml:space="preserve">De 500,01 a 1.000 CENTIMETROS CUBICOS             </v>
      </c>
      <c r="I3423">
        <v>20</v>
      </c>
    </row>
    <row r="3424" spans="1:9">
      <c r="A3424" t="str">
        <f>T("2018")</f>
        <v>2018</v>
      </c>
      <c r="B3424" t="str">
        <f>T("FISICO                                            ")</f>
        <v xml:space="preserve">FISICO                                            </v>
      </c>
      <c r="C3424" t="str">
        <f>T("CHAMARTIN           ")</f>
        <v xml:space="preserve">CHAMARTIN           </v>
      </c>
      <c r="D3424" t="str">
        <f>T("EL VISO             ")</f>
        <v xml:space="preserve">EL VISO             </v>
      </c>
      <c r="E3424" t="str">
        <f>T("MT ")</f>
        <v xml:space="preserve">MT </v>
      </c>
      <c r="F3424" t="str">
        <f>T("MOTOCICLETAS   ")</f>
        <v xml:space="preserve">MOTOCICLETAS   </v>
      </c>
      <c r="G3424" t="str">
        <f>T("De 1.000,01 CENTIMETROS CUBICOS en adelante       ")</f>
        <v xml:space="preserve">De 1.000,01 CENTIMETROS CUBICOS en adelante       </v>
      </c>
      <c r="I3424">
        <v>3</v>
      </c>
    </row>
    <row r="3425" spans="1:9">
      <c r="A3425" t="str">
        <f>T("2018")</f>
        <v>2018</v>
      </c>
      <c r="B3425" t="str">
        <f>T("FISICO                                            ")</f>
        <v xml:space="preserve">FISICO                                            </v>
      </c>
      <c r="C3425" t="str">
        <f>T("CHAMARTIN           ")</f>
        <v xml:space="preserve">CHAMARTIN           </v>
      </c>
      <c r="D3425" t="str">
        <f>T("PROSPERIDAD         ")</f>
        <v xml:space="preserve">PROSPERIDAD         </v>
      </c>
      <c r="E3425" t="str">
        <f>T("MT ")</f>
        <v xml:space="preserve">MT </v>
      </c>
      <c r="F3425" t="str">
        <f>T("MOTOCICLETAS   ")</f>
        <v xml:space="preserve">MOTOCICLETAS   </v>
      </c>
      <c r="G3425" t="str">
        <f>T("De menos de 125,01 CENTIMETROS CUBICOS            ")</f>
        <v xml:space="preserve">De menos de 125,01 CENTIMETROS CUBICOS            </v>
      </c>
      <c r="I3425">
        <v>26</v>
      </c>
    </row>
    <row r="3426" spans="1:9">
      <c r="A3426" t="str">
        <f>T("2018")</f>
        <v>2018</v>
      </c>
      <c r="B3426" t="str">
        <f>T("FISICO                                            ")</f>
        <v xml:space="preserve">FISICO                                            </v>
      </c>
      <c r="C3426" t="str">
        <f>T("CHAMARTIN           ")</f>
        <v xml:space="preserve">CHAMARTIN           </v>
      </c>
      <c r="D3426" t="str">
        <f>T("PROSPERIDAD         ")</f>
        <v xml:space="preserve">PROSPERIDAD         </v>
      </c>
      <c r="E3426" t="str">
        <f>T("MT ")</f>
        <v xml:space="preserve">MT </v>
      </c>
      <c r="F3426" t="str">
        <f>T("MOTOCICLETAS   ")</f>
        <v xml:space="preserve">MOTOCICLETAS   </v>
      </c>
      <c r="G3426" t="str">
        <f>T("De 125,01 a 250 CENTIMETROS CUBICOS               ")</f>
        <v xml:space="preserve">De 125,01 a 250 CENTIMETROS CUBICOS               </v>
      </c>
      <c r="I3426">
        <v>18</v>
      </c>
    </row>
    <row r="3427" spans="1:9">
      <c r="A3427" t="str">
        <f>T("2018")</f>
        <v>2018</v>
      </c>
      <c r="B3427" t="str">
        <f>T("FISICO                                            ")</f>
        <v xml:space="preserve">FISICO                                            </v>
      </c>
      <c r="C3427" t="str">
        <f>T("CHAMARTIN           ")</f>
        <v xml:space="preserve">CHAMARTIN           </v>
      </c>
      <c r="D3427" t="str">
        <f>T("PROSPERIDAD         ")</f>
        <v xml:space="preserve">PROSPERIDAD         </v>
      </c>
      <c r="E3427" t="str">
        <f>T("MT ")</f>
        <v xml:space="preserve">MT </v>
      </c>
      <c r="F3427" t="str">
        <f>T("MOTOCICLETAS   ")</f>
        <v xml:space="preserve">MOTOCICLETAS   </v>
      </c>
      <c r="G3427" t="str">
        <f>T("De 250,01 a 500 CENTIMETROS CUBICOS               ")</f>
        <v xml:space="preserve">De 250,01 a 500 CENTIMETROS CUBICOS               </v>
      </c>
      <c r="I3427">
        <v>7</v>
      </c>
    </row>
    <row r="3428" spans="1:9">
      <c r="A3428" t="str">
        <f>T("2018")</f>
        <v>2018</v>
      </c>
      <c r="B3428" t="str">
        <f>T("FISICO                                            ")</f>
        <v xml:space="preserve">FISICO                                            </v>
      </c>
      <c r="C3428" t="str">
        <f>T("CHAMARTIN           ")</f>
        <v xml:space="preserve">CHAMARTIN           </v>
      </c>
      <c r="D3428" t="str">
        <f>T("PROSPERIDAD         ")</f>
        <v xml:space="preserve">PROSPERIDAD         </v>
      </c>
      <c r="E3428" t="str">
        <f>T("MT ")</f>
        <v xml:space="preserve">MT </v>
      </c>
      <c r="F3428" t="str">
        <f>T("MOTOCICLETAS   ")</f>
        <v xml:space="preserve">MOTOCICLETAS   </v>
      </c>
      <c r="G3428" t="str">
        <f>T("De 500,01 a 1.000 CENTIMETROS CUBICOS             ")</f>
        <v xml:space="preserve">De 500,01 a 1.000 CENTIMETROS CUBICOS             </v>
      </c>
      <c r="I3428">
        <v>20</v>
      </c>
    </row>
    <row r="3429" spans="1:9">
      <c r="A3429" t="str">
        <f>T("2018")</f>
        <v>2018</v>
      </c>
      <c r="B3429" t="str">
        <f>T("FISICO                                            ")</f>
        <v xml:space="preserve">FISICO                                            </v>
      </c>
      <c r="C3429" t="str">
        <f>T("CHAMARTIN           ")</f>
        <v xml:space="preserve">CHAMARTIN           </v>
      </c>
      <c r="D3429" t="str">
        <f>T("PROSPERIDAD         ")</f>
        <v xml:space="preserve">PROSPERIDAD         </v>
      </c>
      <c r="E3429" t="str">
        <f>T("MT ")</f>
        <v xml:space="preserve">MT </v>
      </c>
      <c r="F3429" t="str">
        <f>T("MOTOCICLETAS   ")</f>
        <v xml:space="preserve">MOTOCICLETAS   </v>
      </c>
      <c r="G3429" t="str">
        <f>T("De 1.000,01 CENTIMETROS CUBICOS en adelante       ")</f>
        <v xml:space="preserve">De 1.000,01 CENTIMETROS CUBICOS en adelante       </v>
      </c>
      <c r="I3429">
        <v>4</v>
      </c>
    </row>
    <row r="3430" spans="1:9">
      <c r="A3430" t="str">
        <f>T("2018")</f>
        <v>2018</v>
      </c>
      <c r="B3430" t="str">
        <f>T("FISICO                                            ")</f>
        <v xml:space="preserve">FISICO                                            </v>
      </c>
      <c r="C3430" t="str">
        <f>T("CHAMARTIN           ")</f>
        <v xml:space="preserve">CHAMARTIN           </v>
      </c>
      <c r="D3430" t="str">
        <f>T("CIUDAD JARDIN       ")</f>
        <v xml:space="preserve">CIUDAD JARDIN       </v>
      </c>
      <c r="E3430" t="str">
        <f>T("MT ")</f>
        <v xml:space="preserve">MT </v>
      </c>
      <c r="F3430" t="str">
        <f>T("MOTOCICLETAS   ")</f>
        <v xml:space="preserve">MOTOCICLETAS   </v>
      </c>
      <c r="G3430" t="str">
        <f>T("De menos de 125,01 CENTIMETROS CUBICOS            ")</f>
        <v xml:space="preserve">De menos de 125,01 CENTIMETROS CUBICOS            </v>
      </c>
      <c r="I3430">
        <v>11</v>
      </c>
    </row>
    <row r="3431" spans="1:9">
      <c r="A3431" t="str">
        <f>T("2018")</f>
        <v>2018</v>
      </c>
      <c r="B3431" t="str">
        <f>T("FISICO                                            ")</f>
        <v xml:space="preserve">FISICO                                            </v>
      </c>
      <c r="C3431" t="str">
        <f>T("CHAMARTIN           ")</f>
        <v xml:space="preserve">CHAMARTIN           </v>
      </c>
      <c r="D3431" t="str">
        <f>T("CIUDAD JARDIN       ")</f>
        <v xml:space="preserve">CIUDAD JARDIN       </v>
      </c>
      <c r="E3431" t="str">
        <f>T("MT ")</f>
        <v xml:space="preserve">MT </v>
      </c>
      <c r="F3431" t="str">
        <f>T("MOTOCICLETAS   ")</f>
        <v xml:space="preserve">MOTOCICLETAS   </v>
      </c>
      <c r="G3431" t="str">
        <f>T("De 125,01 a 250 CENTIMETROS CUBICOS               ")</f>
        <v xml:space="preserve">De 125,01 a 250 CENTIMETROS CUBICOS               </v>
      </c>
      <c r="I3431">
        <v>7</v>
      </c>
    </row>
    <row r="3432" spans="1:9">
      <c r="A3432" t="str">
        <f>T("2018")</f>
        <v>2018</v>
      </c>
      <c r="B3432" t="str">
        <f>T("FISICO                                            ")</f>
        <v xml:space="preserve">FISICO                                            </v>
      </c>
      <c r="C3432" t="str">
        <f>T("CHAMARTIN           ")</f>
        <v xml:space="preserve">CHAMARTIN           </v>
      </c>
      <c r="D3432" t="str">
        <f>T("CIUDAD JARDIN       ")</f>
        <v xml:space="preserve">CIUDAD JARDIN       </v>
      </c>
      <c r="E3432" t="str">
        <f>T("MT ")</f>
        <v xml:space="preserve">MT </v>
      </c>
      <c r="F3432" t="str">
        <f>T("MOTOCICLETAS   ")</f>
        <v xml:space="preserve">MOTOCICLETAS   </v>
      </c>
      <c r="G3432" t="str">
        <f>T("De 250,01 a 500 CENTIMETROS CUBICOS               ")</f>
        <v xml:space="preserve">De 250,01 a 500 CENTIMETROS CUBICOS               </v>
      </c>
      <c r="I3432">
        <v>8</v>
      </c>
    </row>
    <row r="3433" spans="1:9">
      <c r="A3433" t="str">
        <f>T("2018")</f>
        <v>2018</v>
      </c>
      <c r="B3433" t="str">
        <f>T("FISICO                                            ")</f>
        <v xml:space="preserve">FISICO                                            </v>
      </c>
      <c r="C3433" t="str">
        <f>T("CHAMARTIN           ")</f>
        <v xml:space="preserve">CHAMARTIN           </v>
      </c>
      <c r="D3433" t="str">
        <f>T("CIUDAD JARDIN       ")</f>
        <v xml:space="preserve">CIUDAD JARDIN       </v>
      </c>
      <c r="E3433" t="str">
        <f>T("MT ")</f>
        <v xml:space="preserve">MT </v>
      </c>
      <c r="F3433" t="str">
        <f>T("MOTOCICLETAS   ")</f>
        <v xml:space="preserve">MOTOCICLETAS   </v>
      </c>
      <c r="G3433" t="str">
        <f>T("De 500,01 a 1.000 CENTIMETROS CUBICOS             ")</f>
        <v xml:space="preserve">De 500,01 a 1.000 CENTIMETROS CUBICOS             </v>
      </c>
      <c r="I3433">
        <v>10</v>
      </c>
    </row>
    <row r="3434" spans="1:9">
      <c r="A3434" t="str">
        <f>T("2018")</f>
        <v>2018</v>
      </c>
      <c r="B3434" t="str">
        <f>T("FISICO                                            ")</f>
        <v xml:space="preserve">FISICO                                            </v>
      </c>
      <c r="C3434" t="str">
        <f>T("CHAMARTIN           ")</f>
        <v xml:space="preserve">CHAMARTIN           </v>
      </c>
      <c r="D3434" t="str">
        <f>T("CIUDAD JARDIN       ")</f>
        <v xml:space="preserve">CIUDAD JARDIN       </v>
      </c>
      <c r="E3434" t="str">
        <f>T("MT ")</f>
        <v xml:space="preserve">MT </v>
      </c>
      <c r="F3434" t="str">
        <f>T("MOTOCICLETAS   ")</f>
        <v xml:space="preserve">MOTOCICLETAS   </v>
      </c>
      <c r="G3434" t="str">
        <f>T("De 1.000,01 CENTIMETROS CUBICOS en adelante       ")</f>
        <v xml:space="preserve">De 1.000,01 CENTIMETROS CUBICOS en adelante       </v>
      </c>
      <c r="I3434">
        <v>1</v>
      </c>
    </row>
    <row r="3435" spans="1:9">
      <c r="A3435" t="str">
        <f>T("2018")</f>
        <v>2018</v>
      </c>
      <c r="B3435" t="str">
        <f>T("FISICO                                            ")</f>
        <v xml:space="preserve">FISICO                                            </v>
      </c>
      <c r="C3435" t="str">
        <f>T("CHAMARTIN           ")</f>
        <v xml:space="preserve">CHAMARTIN           </v>
      </c>
      <c r="D3435" t="str">
        <f>T("HISPANOAMERICA      ")</f>
        <v xml:space="preserve">HISPANOAMERICA      </v>
      </c>
      <c r="E3435" t="str">
        <f>T("MT ")</f>
        <v xml:space="preserve">MT </v>
      </c>
      <c r="F3435" t="str">
        <f>T("MOTOCICLETAS   ")</f>
        <v xml:space="preserve">MOTOCICLETAS   </v>
      </c>
      <c r="G3435" t="str">
        <f>T("De menos de 125,01 CENTIMETROS CUBICOS            ")</f>
        <v xml:space="preserve">De menos de 125,01 CENTIMETROS CUBICOS            </v>
      </c>
      <c r="I3435">
        <v>39</v>
      </c>
    </row>
    <row r="3436" spans="1:9">
      <c r="A3436" t="str">
        <f>T("2018")</f>
        <v>2018</v>
      </c>
      <c r="B3436" t="str">
        <f>T("FISICO                                            ")</f>
        <v xml:space="preserve">FISICO                                            </v>
      </c>
      <c r="C3436" t="str">
        <f>T("CHAMARTIN           ")</f>
        <v xml:space="preserve">CHAMARTIN           </v>
      </c>
      <c r="D3436" t="str">
        <f>T("HISPANOAMERICA      ")</f>
        <v xml:space="preserve">HISPANOAMERICA      </v>
      </c>
      <c r="E3436" t="str">
        <f>T("MT ")</f>
        <v xml:space="preserve">MT </v>
      </c>
      <c r="F3436" t="str">
        <f>T("MOTOCICLETAS   ")</f>
        <v xml:space="preserve">MOTOCICLETAS   </v>
      </c>
      <c r="G3436" t="str">
        <f>T("De 125,01 a 250 CENTIMETROS CUBICOS               ")</f>
        <v xml:space="preserve">De 125,01 a 250 CENTIMETROS CUBICOS               </v>
      </c>
      <c r="I3436">
        <v>24</v>
      </c>
    </row>
    <row r="3437" spans="1:9">
      <c r="A3437" t="str">
        <f>T("2018")</f>
        <v>2018</v>
      </c>
      <c r="B3437" t="str">
        <f>T("FISICO                                            ")</f>
        <v xml:space="preserve">FISICO                                            </v>
      </c>
      <c r="C3437" t="str">
        <f>T("CHAMARTIN           ")</f>
        <v xml:space="preserve">CHAMARTIN           </v>
      </c>
      <c r="D3437" t="str">
        <f>T("HISPANOAMERICA      ")</f>
        <v xml:space="preserve">HISPANOAMERICA      </v>
      </c>
      <c r="E3437" t="str">
        <f>T("MT ")</f>
        <v xml:space="preserve">MT </v>
      </c>
      <c r="F3437" t="str">
        <f>T("MOTOCICLETAS   ")</f>
        <v xml:space="preserve">MOTOCICLETAS   </v>
      </c>
      <c r="G3437" t="str">
        <f>T("De 250,01 a 500 CENTIMETROS CUBICOS               ")</f>
        <v xml:space="preserve">De 250,01 a 500 CENTIMETROS CUBICOS               </v>
      </c>
      <c r="I3437">
        <v>13</v>
      </c>
    </row>
    <row r="3438" spans="1:9">
      <c r="A3438" t="str">
        <f>T("2018")</f>
        <v>2018</v>
      </c>
      <c r="B3438" t="str">
        <f>T("FISICO                                            ")</f>
        <v xml:space="preserve">FISICO                                            </v>
      </c>
      <c r="C3438" t="str">
        <f>T("CHAMARTIN           ")</f>
        <v xml:space="preserve">CHAMARTIN           </v>
      </c>
      <c r="D3438" t="str">
        <f>T("HISPANOAMERICA      ")</f>
        <v xml:space="preserve">HISPANOAMERICA      </v>
      </c>
      <c r="E3438" t="str">
        <f>T("MT ")</f>
        <v xml:space="preserve">MT </v>
      </c>
      <c r="F3438" t="str">
        <f>T("MOTOCICLETAS   ")</f>
        <v xml:space="preserve">MOTOCICLETAS   </v>
      </c>
      <c r="G3438" t="str">
        <f>T("De 500,01 a 1.000 CENTIMETROS CUBICOS             ")</f>
        <v xml:space="preserve">De 500,01 a 1.000 CENTIMETROS CUBICOS             </v>
      </c>
      <c r="I3438">
        <v>19</v>
      </c>
    </row>
    <row r="3439" spans="1:9">
      <c r="A3439" t="str">
        <f>T("2018")</f>
        <v>2018</v>
      </c>
      <c r="B3439" t="str">
        <f>T("FISICO                                            ")</f>
        <v xml:space="preserve">FISICO                                            </v>
      </c>
      <c r="C3439" t="str">
        <f>T("CHAMARTIN           ")</f>
        <v xml:space="preserve">CHAMARTIN           </v>
      </c>
      <c r="D3439" t="str">
        <f>T("HISPANOAMERICA      ")</f>
        <v xml:space="preserve">HISPANOAMERICA      </v>
      </c>
      <c r="E3439" t="str">
        <f>T("MT ")</f>
        <v xml:space="preserve">MT </v>
      </c>
      <c r="F3439" t="str">
        <f>T("MOTOCICLETAS   ")</f>
        <v xml:space="preserve">MOTOCICLETAS   </v>
      </c>
      <c r="G3439" t="str">
        <f>T("De 1.000,01 CENTIMETROS CUBICOS en adelante       ")</f>
        <v xml:space="preserve">De 1.000,01 CENTIMETROS CUBICOS en adelante       </v>
      </c>
      <c r="I3439">
        <v>3</v>
      </c>
    </row>
    <row r="3440" spans="1:9">
      <c r="A3440" t="str">
        <f>T("2018")</f>
        <v>2018</v>
      </c>
      <c r="B3440" t="str">
        <f>T("FISICO                                            ")</f>
        <v xml:space="preserve">FISICO                                            </v>
      </c>
      <c r="C3440" t="str">
        <f>T("CHAMARTIN           ")</f>
        <v xml:space="preserve">CHAMARTIN           </v>
      </c>
      <c r="D3440" t="str">
        <f>T("NUEVA ESPAÑA        ")</f>
        <v xml:space="preserve">NUEVA ESPAÑA        </v>
      </c>
      <c r="E3440" t="str">
        <f>T("MT ")</f>
        <v xml:space="preserve">MT </v>
      </c>
      <c r="F3440" t="str">
        <f>T("MOTOCICLETAS   ")</f>
        <v xml:space="preserve">MOTOCICLETAS   </v>
      </c>
      <c r="G3440" t="str">
        <f>T("De menos de 125,01 CENTIMETROS CUBICOS            ")</f>
        <v xml:space="preserve">De menos de 125,01 CENTIMETROS CUBICOS            </v>
      </c>
      <c r="I3440">
        <v>20</v>
      </c>
    </row>
    <row r="3441" spans="1:9">
      <c r="A3441" t="str">
        <f>T("2018")</f>
        <v>2018</v>
      </c>
      <c r="B3441" t="str">
        <f>T("FISICO                                            ")</f>
        <v xml:space="preserve">FISICO                                            </v>
      </c>
      <c r="C3441" t="str">
        <f>T("CHAMARTIN           ")</f>
        <v xml:space="preserve">CHAMARTIN           </v>
      </c>
      <c r="D3441" t="str">
        <f>T("NUEVA ESPAÑA        ")</f>
        <v xml:space="preserve">NUEVA ESPAÑA        </v>
      </c>
      <c r="E3441" t="str">
        <f>T("MT ")</f>
        <v xml:space="preserve">MT </v>
      </c>
      <c r="F3441" t="str">
        <f>T("MOTOCICLETAS   ")</f>
        <v xml:space="preserve">MOTOCICLETAS   </v>
      </c>
      <c r="G3441" t="str">
        <f>T("De 125,01 a 250 CENTIMETROS CUBICOS               ")</f>
        <v xml:space="preserve">De 125,01 a 250 CENTIMETROS CUBICOS               </v>
      </c>
      <c r="I3441">
        <v>15</v>
      </c>
    </row>
    <row r="3442" spans="1:9">
      <c r="A3442" t="str">
        <f>T("2018")</f>
        <v>2018</v>
      </c>
      <c r="B3442" t="str">
        <f>T("FISICO                                            ")</f>
        <v xml:space="preserve">FISICO                                            </v>
      </c>
      <c r="C3442" t="str">
        <f>T("CHAMARTIN           ")</f>
        <v xml:space="preserve">CHAMARTIN           </v>
      </c>
      <c r="D3442" t="str">
        <f>T("NUEVA ESPAÑA        ")</f>
        <v xml:space="preserve">NUEVA ESPAÑA        </v>
      </c>
      <c r="E3442" t="str">
        <f>T("MT ")</f>
        <v xml:space="preserve">MT </v>
      </c>
      <c r="F3442" t="str">
        <f>T("MOTOCICLETAS   ")</f>
        <v xml:space="preserve">MOTOCICLETAS   </v>
      </c>
      <c r="G3442" t="str">
        <f>T("De 250,01 a 500 CENTIMETROS CUBICOS               ")</f>
        <v xml:space="preserve">De 250,01 a 500 CENTIMETROS CUBICOS               </v>
      </c>
      <c r="I3442">
        <v>8</v>
      </c>
    </row>
    <row r="3443" spans="1:9">
      <c r="A3443" t="str">
        <f>T("2018")</f>
        <v>2018</v>
      </c>
      <c r="B3443" t="str">
        <f>T("FISICO                                            ")</f>
        <v xml:space="preserve">FISICO                                            </v>
      </c>
      <c r="C3443" t="str">
        <f>T("CHAMARTIN           ")</f>
        <v xml:space="preserve">CHAMARTIN           </v>
      </c>
      <c r="D3443" t="str">
        <f>T("NUEVA ESPAÑA        ")</f>
        <v xml:space="preserve">NUEVA ESPAÑA        </v>
      </c>
      <c r="E3443" t="str">
        <f>T("MT ")</f>
        <v xml:space="preserve">MT </v>
      </c>
      <c r="F3443" t="str">
        <f>T("MOTOCICLETAS   ")</f>
        <v xml:space="preserve">MOTOCICLETAS   </v>
      </c>
      <c r="G3443" t="str">
        <f>T("De 500,01 a 1.000 CENTIMETROS CUBICOS             ")</f>
        <v xml:space="preserve">De 500,01 a 1.000 CENTIMETROS CUBICOS             </v>
      </c>
      <c r="I3443">
        <v>19</v>
      </c>
    </row>
    <row r="3444" spans="1:9">
      <c r="A3444" t="str">
        <f>T("2018")</f>
        <v>2018</v>
      </c>
      <c r="B3444" t="str">
        <f>T("FISICO                                            ")</f>
        <v xml:space="preserve">FISICO                                            </v>
      </c>
      <c r="C3444" t="str">
        <f>T("CHAMARTIN           ")</f>
        <v xml:space="preserve">CHAMARTIN           </v>
      </c>
      <c r="D3444" t="str">
        <f>T("NUEVA ESPAÑA        ")</f>
        <v xml:space="preserve">NUEVA ESPAÑA        </v>
      </c>
      <c r="E3444" t="str">
        <f>T("MT ")</f>
        <v xml:space="preserve">MT </v>
      </c>
      <c r="F3444" t="str">
        <f>T("MOTOCICLETAS   ")</f>
        <v xml:space="preserve">MOTOCICLETAS   </v>
      </c>
      <c r="G3444" t="str">
        <f>T("De 1.000,01 CENTIMETROS CUBICOS en adelante       ")</f>
        <v xml:space="preserve">De 1.000,01 CENTIMETROS CUBICOS en adelante       </v>
      </c>
      <c r="I3444">
        <v>2</v>
      </c>
    </row>
    <row r="3445" spans="1:9">
      <c r="A3445" t="str">
        <f>T("2018")</f>
        <v>2018</v>
      </c>
      <c r="B3445" t="str">
        <f>T("FISICO                                            ")</f>
        <v xml:space="preserve">FISICO                                            </v>
      </c>
      <c r="C3445" t="str">
        <f>T("CHAMARTIN           ")</f>
        <v xml:space="preserve">CHAMARTIN           </v>
      </c>
      <c r="D3445" t="str">
        <f>T("CASTILLA            ")</f>
        <v xml:space="preserve">CASTILLA            </v>
      </c>
      <c r="E3445" t="str">
        <f>T("MT ")</f>
        <v xml:space="preserve">MT </v>
      </c>
      <c r="F3445" t="str">
        <f>T("MOTOCICLETAS   ")</f>
        <v xml:space="preserve">MOTOCICLETAS   </v>
      </c>
      <c r="G3445" t="str">
        <f>T("De menos de 125,01 CENTIMETROS CUBICOS            ")</f>
        <v xml:space="preserve">De menos de 125,01 CENTIMETROS CUBICOS            </v>
      </c>
      <c r="I3445">
        <v>9</v>
      </c>
    </row>
    <row r="3446" spans="1:9">
      <c r="A3446" t="str">
        <f>T("2018")</f>
        <v>2018</v>
      </c>
      <c r="B3446" t="str">
        <f>T("FISICO                                            ")</f>
        <v xml:space="preserve">FISICO                                            </v>
      </c>
      <c r="C3446" t="str">
        <f>T("CHAMARTIN           ")</f>
        <v xml:space="preserve">CHAMARTIN           </v>
      </c>
      <c r="D3446" t="str">
        <f>T("CASTILLA            ")</f>
        <v xml:space="preserve">CASTILLA            </v>
      </c>
      <c r="E3446" t="str">
        <f>T("MT ")</f>
        <v xml:space="preserve">MT </v>
      </c>
      <c r="F3446" t="str">
        <f>T("MOTOCICLETAS   ")</f>
        <v xml:space="preserve">MOTOCICLETAS   </v>
      </c>
      <c r="G3446" t="str">
        <f>T("De 125,01 a 250 CENTIMETROS CUBICOS               ")</f>
        <v xml:space="preserve">De 125,01 a 250 CENTIMETROS CUBICOS               </v>
      </c>
      <c r="I3446">
        <v>7</v>
      </c>
    </row>
    <row r="3447" spans="1:9">
      <c r="A3447" t="str">
        <f>T("2018")</f>
        <v>2018</v>
      </c>
      <c r="B3447" t="str">
        <f>T("FISICO                                            ")</f>
        <v xml:space="preserve">FISICO                                            </v>
      </c>
      <c r="C3447" t="str">
        <f>T("CHAMARTIN           ")</f>
        <v xml:space="preserve">CHAMARTIN           </v>
      </c>
      <c r="D3447" t="str">
        <f>T("CASTILLA            ")</f>
        <v xml:space="preserve">CASTILLA            </v>
      </c>
      <c r="E3447" t="str">
        <f>T("MT ")</f>
        <v xml:space="preserve">MT </v>
      </c>
      <c r="F3447" t="str">
        <f>T("MOTOCICLETAS   ")</f>
        <v xml:space="preserve">MOTOCICLETAS   </v>
      </c>
      <c r="G3447" t="str">
        <f>T("De 250,01 a 500 CENTIMETROS CUBICOS               ")</f>
        <v xml:space="preserve">De 250,01 a 500 CENTIMETROS CUBICOS               </v>
      </c>
      <c r="I3447">
        <v>10</v>
      </c>
    </row>
    <row r="3448" spans="1:9">
      <c r="A3448" t="str">
        <f>T("2018")</f>
        <v>2018</v>
      </c>
      <c r="B3448" t="str">
        <f>T("FISICO                                            ")</f>
        <v xml:space="preserve">FISICO                                            </v>
      </c>
      <c r="C3448" t="str">
        <f>T("CHAMARTIN           ")</f>
        <v xml:space="preserve">CHAMARTIN           </v>
      </c>
      <c r="D3448" t="str">
        <f>T("CASTILLA            ")</f>
        <v xml:space="preserve">CASTILLA            </v>
      </c>
      <c r="E3448" t="str">
        <f>T("MT ")</f>
        <v xml:space="preserve">MT </v>
      </c>
      <c r="F3448" t="str">
        <f>T("MOTOCICLETAS   ")</f>
        <v xml:space="preserve">MOTOCICLETAS   </v>
      </c>
      <c r="G3448" t="str">
        <f>T("De 500,01 a 1.000 CENTIMETROS CUBICOS             ")</f>
        <v xml:space="preserve">De 500,01 a 1.000 CENTIMETROS CUBICOS             </v>
      </c>
      <c r="I3448">
        <v>17</v>
      </c>
    </row>
    <row r="3449" spans="1:9">
      <c r="A3449" t="str">
        <f>T("2018")</f>
        <v>2018</v>
      </c>
      <c r="B3449" t="str">
        <f>T("FISICO                                            ")</f>
        <v xml:space="preserve">FISICO                                            </v>
      </c>
      <c r="C3449" t="str">
        <f>T("CHAMARTIN           ")</f>
        <v xml:space="preserve">CHAMARTIN           </v>
      </c>
      <c r="D3449" t="str">
        <f>T("CASTILLA            ")</f>
        <v xml:space="preserve">CASTILLA            </v>
      </c>
      <c r="E3449" t="str">
        <f>T("MT ")</f>
        <v xml:space="preserve">MT </v>
      </c>
      <c r="F3449" t="str">
        <f>T("MOTOCICLETAS   ")</f>
        <v xml:space="preserve">MOTOCICLETAS   </v>
      </c>
      <c r="G3449" t="str">
        <f>T("De 1.000,01 CENTIMETROS CUBICOS en adelante       ")</f>
        <v xml:space="preserve">De 1.000,01 CENTIMETROS CUBICOS en adelante       </v>
      </c>
      <c r="I3449">
        <v>6</v>
      </c>
    </row>
    <row r="3450" spans="1:9">
      <c r="A3450" t="str">
        <f>T("2018")</f>
        <v>2018</v>
      </c>
      <c r="B3450" t="str">
        <f>T("JURIDICO                                          ")</f>
        <v xml:space="preserve">JURIDICO                                          </v>
      </c>
      <c r="C3450" t="str">
        <f>T("CHAMARTIN           ")</f>
        <v xml:space="preserve">CHAMARTIN           </v>
      </c>
      <c r="D3450" t="str">
        <f>T("EL VISO             ")</f>
        <v xml:space="preserve">EL VISO             </v>
      </c>
      <c r="E3450" t="str">
        <f>T("MT ")</f>
        <v xml:space="preserve">MT </v>
      </c>
      <c r="F3450" t="str">
        <f>T("MOTOCICLETAS   ")</f>
        <v xml:space="preserve">MOTOCICLETAS   </v>
      </c>
      <c r="G3450" t="str">
        <f>T("De menos de 125,01 CENTIMETROS CUBICOS            ")</f>
        <v xml:space="preserve">De menos de 125,01 CENTIMETROS CUBICOS            </v>
      </c>
      <c r="I3450">
        <v>4</v>
      </c>
    </row>
    <row r="3451" spans="1:9">
      <c r="A3451" t="str">
        <f>T("2018")</f>
        <v>2018</v>
      </c>
      <c r="B3451" t="str">
        <f>T("JURIDICO                                          ")</f>
        <v xml:space="preserve">JURIDICO                                          </v>
      </c>
      <c r="C3451" t="str">
        <f>T("CHAMARTIN           ")</f>
        <v xml:space="preserve">CHAMARTIN           </v>
      </c>
      <c r="D3451" t="str">
        <f>T("EL VISO             ")</f>
        <v xml:space="preserve">EL VISO             </v>
      </c>
      <c r="E3451" t="str">
        <f>T("MT ")</f>
        <v xml:space="preserve">MT </v>
      </c>
      <c r="F3451" t="str">
        <f>T("MOTOCICLETAS   ")</f>
        <v xml:space="preserve">MOTOCICLETAS   </v>
      </c>
      <c r="G3451" t="str">
        <f>T("De 125,01 a 250 CENTIMETROS CUBICOS               ")</f>
        <v xml:space="preserve">De 125,01 a 250 CENTIMETROS CUBICOS               </v>
      </c>
      <c r="I3451">
        <v>1</v>
      </c>
    </row>
    <row r="3452" spans="1:9">
      <c r="A3452" t="str">
        <f>T("2018")</f>
        <v>2018</v>
      </c>
      <c r="B3452" t="str">
        <f>T("JURIDICO                                          ")</f>
        <v xml:space="preserve">JURIDICO                                          </v>
      </c>
      <c r="C3452" t="str">
        <f>T("CHAMARTIN           ")</f>
        <v xml:space="preserve">CHAMARTIN           </v>
      </c>
      <c r="D3452" t="str">
        <f>T("EL VISO             ")</f>
        <v xml:space="preserve">EL VISO             </v>
      </c>
      <c r="E3452" t="str">
        <f>T("MT ")</f>
        <v xml:space="preserve">MT </v>
      </c>
      <c r="F3452" t="str">
        <f>T("MOTOCICLETAS   ")</f>
        <v xml:space="preserve">MOTOCICLETAS   </v>
      </c>
      <c r="G3452" t="str">
        <f>T("De 250,01 a 500 CENTIMETROS CUBICOS               ")</f>
        <v xml:space="preserve">De 250,01 a 500 CENTIMETROS CUBICOS               </v>
      </c>
      <c r="I3452">
        <v>1</v>
      </c>
    </row>
    <row r="3453" spans="1:9">
      <c r="A3453" t="str">
        <f>T("2018")</f>
        <v>2018</v>
      </c>
      <c r="B3453" t="str">
        <f>T("JURIDICO                                          ")</f>
        <v xml:space="preserve">JURIDICO                                          </v>
      </c>
      <c r="C3453" t="str">
        <f>T("CHAMARTIN           ")</f>
        <v xml:space="preserve">CHAMARTIN           </v>
      </c>
      <c r="D3453" t="str">
        <f>T("PROSPERIDAD         ")</f>
        <v xml:space="preserve">PROSPERIDAD         </v>
      </c>
      <c r="E3453" t="str">
        <f>T("MT ")</f>
        <v xml:space="preserve">MT </v>
      </c>
      <c r="F3453" t="str">
        <f>T("MOTOCICLETAS   ")</f>
        <v xml:space="preserve">MOTOCICLETAS   </v>
      </c>
      <c r="G3453" t="str">
        <f>T("De menos de 125,01 CENTIMETROS CUBICOS            ")</f>
        <v xml:space="preserve">De menos de 125,01 CENTIMETROS CUBICOS            </v>
      </c>
      <c r="I3453">
        <v>2</v>
      </c>
    </row>
    <row r="3454" spans="1:9">
      <c r="A3454" t="str">
        <f>T("2018")</f>
        <v>2018</v>
      </c>
      <c r="B3454" t="str">
        <f>T("JURIDICO                                          ")</f>
        <v xml:space="preserve">JURIDICO                                          </v>
      </c>
      <c r="C3454" t="str">
        <f>T("CHAMARTIN           ")</f>
        <v xml:space="preserve">CHAMARTIN           </v>
      </c>
      <c r="D3454" t="str">
        <f>T("PROSPERIDAD         ")</f>
        <v xml:space="preserve">PROSPERIDAD         </v>
      </c>
      <c r="E3454" t="str">
        <f>T("MT ")</f>
        <v xml:space="preserve">MT </v>
      </c>
      <c r="F3454" t="str">
        <f>T("MOTOCICLETAS   ")</f>
        <v xml:space="preserve">MOTOCICLETAS   </v>
      </c>
      <c r="G3454" t="str">
        <f>T("De 125,01 a 250 CENTIMETROS CUBICOS               ")</f>
        <v xml:space="preserve">De 125,01 a 250 CENTIMETROS CUBICOS               </v>
      </c>
      <c r="I3454">
        <v>2</v>
      </c>
    </row>
    <row r="3455" spans="1:9">
      <c r="A3455" t="str">
        <f>T("2018")</f>
        <v>2018</v>
      </c>
      <c r="B3455" t="str">
        <f>T("JURIDICO                                          ")</f>
        <v xml:space="preserve">JURIDICO                                          </v>
      </c>
      <c r="C3455" t="str">
        <f>T("CHAMARTIN           ")</f>
        <v xml:space="preserve">CHAMARTIN           </v>
      </c>
      <c r="D3455" t="str">
        <f>T("PROSPERIDAD         ")</f>
        <v xml:space="preserve">PROSPERIDAD         </v>
      </c>
      <c r="E3455" t="str">
        <f>T("MT ")</f>
        <v xml:space="preserve">MT </v>
      </c>
      <c r="F3455" t="str">
        <f>T("MOTOCICLETAS   ")</f>
        <v xml:space="preserve">MOTOCICLETAS   </v>
      </c>
      <c r="G3455" t="str">
        <f>T("De 250,01 a 500 CENTIMETROS CUBICOS               ")</f>
        <v xml:space="preserve">De 250,01 a 500 CENTIMETROS CUBICOS               </v>
      </c>
      <c r="I3455">
        <v>1</v>
      </c>
    </row>
    <row r="3456" spans="1:9">
      <c r="A3456" t="str">
        <f>T("2018")</f>
        <v>2018</v>
      </c>
      <c r="B3456" t="str">
        <f>T("JURIDICO                                          ")</f>
        <v xml:space="preserve">JURIDICO                                          </v>
      </c>
      <c r="C3456" t="str">
        <f>T("CHAMARTIN           ")</f>
        <v xml:space="preserve">CHAMARTIN           </v>
      </c>
      <c r="D3456" t="str">
        <f>T("PROSPERIDAD         ")</f>
        <v xml:space="preserve">PROSPERIDAD         </v>
      </c>
      <c r="E3456" t="str">
        <f>T("MT ")</f>
        <v xml:space="preserve">MT </v>
      </c>
      <c r="F3456" t="str">
        <f>T("MOTOCICLETAS   ")</f>
        <v xml:space="preserve">MOTOCICLETAS   </v>
      </c>
      <c r="G3456" t="str">
        <f>T("De 500,01 a 1.000 CENTIMETROS CUBICOS             ")</f>
        <v xml:space="preserve">De 500,01 a 1.000 CENTIMETROS CUBICOS             </v>
      </c>
      <c r="I3456">
        <v>1</v>
      </c>
    </row>
    <row r="3457" spans="1:9">
      <c r="A3457" t="str">
        <f>T("2018")</f>
        <v>2018</v>
      </c>
      <c r="B3457" t="str">
        <f>T("JURIDICO                                          ")</f>
        <v xml:space="preserve">JURIDICO                                          </v>
      </c>
      <c r="C3457" t="str">
        <f>T("CHAMARTIN           ")</f>
        <v xml:space="preserve">CHAMARTIN           </v>
      </c>
      <c r="D3457" t="str">
        <f>T("HISPANOAMERICA      ")</f>
        <v xml:space="preserve">HISPANOAMERICA      </v>
      </c>
      <c r="E3457" t="str">
        <f>T("MT ")</f>
        <v xml:space="preserve">MT </v>
      </c>
      <c r="F3457" t="str">
        <f>T("MOTOCICLETAS   ")</f>
        <v xml:space="preserve">MOTOCICLETAS   </v>
      </c>
      <c r="G3457" t="str">
        <f>T("De menos de 125,01 CENTIMETROS CUBICOS            ")</f>
        <v xml:space="preserve">De menos de 125,01 CENTIMETROS CUBICOS            </v>
      </c>
      <c r="I3457">
        <v>3</v>
      </c>
    </row>
    <row r="3458" spans="1:9">
      <c r="A3458" t="str">
        <f>T("2018")</f>
        <v>2018</v>
      </c>
      <c r="B3458" t="str">
        <f>T("JURIDICO                                          ")</f>
        <v xml:space="preserve">JURIDICO                                          </v>
      </c>
      <c r="C3458" t="str">
        <f>T("CHAMARTIN           ")</f>
        <v xml:space="preserve">CHAMARTIN           </v>
      </c>
      <c r="D3458" t="str">
        <f>T("HISPANOAMERICA      ")</f>
        <v xml:space="preserve">HISPANOAMERICA      </v>
      </c>
      <c r="E3458" t="str">
        <f>T("MT ")</f>
        <v xml:space="preserve">MT </v>
      </c>
      <c r="F3458" t="str">
        <f>T("MOTOCICLETAS   ")</f>
        <v xml:space="preserve">MOTOCICLETAS   </v>
      </c>
      <c r="G3458" t="str">
        <f>T("De 125,01 a 250 CENTIMETROS CUBICOS               ")</f>
        <v xml:space="preserve">De 125,01 a 250 CENTIMETROS CUBICOS               </v>
      </c>
      <c r="I3458">
        <v>4</v>
      </c>
    </row>
    <row r="3459" spans="1:9">
      <c r="A3459" t="str">
        <f>T("2018")</f>
        <v>2018</v>
      </c>
      <c r="B3459" t="str">
        <f>T("JURIDICO                                          ")</f>
        <v xml:space="preserve">JURIDICO                                          </v>
      </c>
      <c r="C3459" t="str">
        <f>T("CHAMARTIN           ")</f>
        <v xml:space="preserve">CHAMARTIN           </v>
      </c>
      <c r="D3459" t="str">
        <f>T("HISPANOAMERICA      ")</f>
        <v xml:space="preserve">HISPANOAMERICA      </v>
      </c>
      <c r="E3459" t="str">
        <f>T("MT ")</f>
        <v xml:space="preserve">MT </v>
      </c>
      <c r="F3459" t="str">
        <f>T("MOTOCICLETAS   ")</f>
        <v xml:space="preserve">MOTOCICLETAS   </v>
      </c>
      <c r="G3459" t="str">
        <f>T("De 1.000,01 CENTIMETROS CUBICOS en adelante       ")</f>
        <v xml:space="preserve">De 1.000,01 CENTIMETROS CUBICOS en adelante       </v>
      </c>
      <c r="I3459">
        <v>1</v>
      </c>
    </row>
    <row r="3460" spans="1:9">
      <c r="A3460" t="str">
        <f>T("2018")</f>
        <v>2018</v>
      </c>
      <c r="B3460" t="str">
        <f>T("JURIDICO                                          ")</f>
        <v xml:space="preserve">JURIDICO                                          </v>
      </c>
      <c r="C3460" t="str">
        <f>T("CHAMARTIN           ")</f>
        <v xml:space="preserve">CHAMARTIN           </v>
      </c>
      <c r="D3460" t="str">
        <f>T("NUEVA ESPAÑA        ")</f>
        <v xml:space="preserve">NUEVA ESPAÑA        </v>
      </c>
      <c r="E3460" t="str">
        <f>T("MT ")</f>
        <v xml:space="preserve">MT </v>
      </c>
      <c r="F3460" t="str">
        <f>T("MOTOCICLETAS   ")</f>
        <v xml:space="preserve">MOTOCICLETAS   </v>
      </c>
      <c r="G3460" t="str">
        <f>T("De menos de 125,01 CENTIMETROS CUBICOS            ")</f>
        <v xml:space="preserve">De menos de 125,01 CENTIMETROS CUBICOS            </v>
      </c>
      <c r="I3460">
        <v>2</v>
      </c>
    </row>
    <row r="3461" spans="1:9">
      <c r="A3461" t="str">
        <f>T("2018")</f>
        <v>2018</v>
      </c>
      <c r="B3461" t="str">
        <f>T("JURIDICO                                          ")</f>
        <v xml:space="preserve">JURIDICO                                          </v>
      </c>
      <c r="C3461" t="str">
        <f>T("CHAMARTIN           ")</f>
        <v xml:space="preserve">CHAMARTIN           </v>
      </c>
      <c r="D3461" t="str">
        <f>T("NUEVA ESPAÑA        ")</f>
        <v xml:space="preserve">NUEVA ESPAÑA        </v>
      </c>
      <c r="E3461" t="str">
        <f>T("MT ")</f>
        <v xml:space="preserve">MT </v>
      </c>
      <c r="F3461" t="str">
        <f>T("MOTOCICLETAS   ")</f>
        <v xml:space="preserve">MOTOCICLETAS   </v>
      </c>
      <c r="G3461" t="str">
        <f>T("De 125,01 a 250 CENTIMETROS CUBICOS               ")</f>
        <v xml:space="preserve">De 125,01 a 250 CENTIMETROS CUBICOS               </v>
      </c>
      <c r="I3461">
        <v>2</v>
      </c>
    </row>
    <row r="3462" spans="1:9">
      <c r="A3462" t="str">
        <f>T("2018")</f>
        <v>2018</v>
      </c>
      <c r="B3462" t="str">
        <f>T("JURIDICO                                          ")</f>
        <v xml:space="preserve">JURIDICO                                          </v>
      </c>
      <c r="C3462" t="str">
        <f>T("CHAMARTIN           ")</f>
        <v xml:space="preserve">CHAMARTIN           </v>
      </c>
      <c r="D3462" t="str">
        <f>T("CASTILLA            ")</f>
        <v xml:space="preserve">CASTILLA            </v>
      </c>
      <c r="E3462" t="str">
        <f>T("MT ")</f>
        <v xml:space="preserve">MT </v>
      </c>
      <c r="F3462" t="str">
        <f>T("MOTOCICLETAS   ")</f>
        <v xml:space="preserve">MOTOCICLETAS   </v>
      </c>
      <c r="G3462" t="str">
        <f>T("De menos de 125,01 CENTIMETROS CUBICOS            ")</f>
        <v xml:space="preserve">De menos de 125,01 CENTIMETROS CUBICOS            </v>
      </c>
      <c r="I3462">
        <v>1</v>
      </c>
    </row>
    <row r="3463" spans="1:9">
      <c r="A3463" t="str">
        <f>T("2018")</f>
        <v>2018</v>
      </c>
      <c r="B3463" t="str">
        <f>T("JURIDICO                                          ")</f>
        <v xml:space="preserve">JURIDICO                                          </v>
      </c>
      <c r="C3463" t="str">
        <f>T("CHAMARTIN           ")</f>
        <v xml:space="preserve">CHAMARTIN           </v>
      </c>
      <c r="D3463" t="str">
        <f>T("CASTILLA            ")</f>
        <v xml:space="preserve">CASTILLA            </v>
      </c>
      <c r="E3463" t="str">
        <f>T("MT ")</f>
        <v xml:space="preserve">MT </v>
      </c>
      <c r="F3463" t="str">
        <f>T("MOTOCICLETAS   ")</f>
        <v xml:space="preserve">MOTOCICLETAS   </v>
      </c>
      <c r="G3463" t="str">
        <f>T("De 125,01 a 250 CENTIMETROS CUBICOS               ")</f>
        <v xml:space="preserve">De 125,01 a 250 CENTIMETROS CUBICOS               </v>
      </c>
      <c r="I3463">
        <v>4</v>
      </c>
    </row>
    <row r="3464" spans="1:9">
      <c r="A3464" t="str">
        <f>T("2018")</f>
        <v>2018</v>
      </c>
      <c r="B3464" t="str">
        <f>T("JURIDICO                                          ")</f>
        <v xml:space="preserve">JURIDICO                                          </v>
      </c>
      <c r="C3464" t="str">
        <f>T("CHAMARTIN           ")</f>
        <v xml:space="preserve">CHAMARTIN           </v>
      </c>
      <c r="D3464" t="str">
        <f>T("NUEVA ESPAÑA        ")</f>
        <v xml:space="preserve">NUEVA ESPAÑA        </v>
      </c>
      <c r="E3464" t="str">
        <f>T("MT ")</f>
        <v xml:space="preserve">MT </v>
      </c>
      <c r="F3464" t="str">
        <f>T("MOTOCICLETAS   ")</f>
        <v xml:space="preserve">MOTOCICLETAS   </v>
      </c>
      <c r="G3464" t="str">
        <f>T("De menos de 125,01 CENTIMETROS CUBICOS            ")</f>
        <v xml:space="preserve">De menos de 125,01 CENTIMETROS CUBICOS            </v>
      </c>
      <c r="I3464">
        <v>1</v>
      </c>
    </row>
    <row r="3465" spans="1:9">
      <c r="A3465" t="str">
        <f>T("2018")</f>
        <v>2018</v>
      </c>
      <c r="B3465" t="str">
        <f>T("JURIDICO                                          ")</f>
        <v xml:space="preserve">JURIDICO                                          </v>
      </c>
      <c r="C3465" t="str">
        <f>T("CHAMARTIN           ")</f>
        <v xml:space="preserve">CHAMARTIN           </v>
      </c>
      <c r="D3465" t="str">
        <f>T("EL VISO             ")</f>
        <v xml:space="preserve">EL VISO             </v>
      </c>
      <c r="E3465" t="str">
        <f>T("RE ")</f>
        <v xml:space="preserve">RE </v>
      </c>
      <c r="F3465" t="str">
        <f>T("REMOLQUES      ")</f>
        <v xml:space="preserve">REMOLQUES      </v>
      </c>
      <c r="G3465" t="str">
        <f>T("De 1.000 a 2.999 KG DE CARGA ÚTIL                 ")</f>
        <v xml:space="preserve">De 1.000 a 2.999 KG DE CARGA ÚTIL                 </v>
      </c>
      <c r="H3465" t="str">
        <f>T("DIESEL                                            ")</f>
        <v xml:space="preserve">DIESEL                                            </v>
      </c>
      <c r="I3465">
        <v>2</v>
      </c>
    </row>
    <row r="3466" spans="1:9">
      <c r="A3466" t="str">
        <f>T("2018")</f>
        <v>2018</v>
      </c>
      <c r="B3466" t="str">
        <f>T("JURIDICO                                          ")</f>
        <v xml:space="preserve">JURIDICO                                          </v>
      </c>
      <c r="C3466" t="str">
        <f>T("CHAMARTIN           ")</f>
        <v xml:space="preserve">CHAMARTIN           </v>
      </c>
      <c r="D3466" t="str">
        <f>T("HISPANOAMERICA      ")</f>
        <v xml:space="preserve">HISPANOAMERICA      </v>
      </c>
      <c r="E3466" t="str">
        <f>T("RE ")</f>
        <v xml:space="preserve">RE </v>
      </c>
      <c r="F3466" t="str">
        <f>T("REMOLQUES      ")</f>
        <v xml:space="preserve">REMOLQUES      </v>
      </c>
      <c r="G3466" t="str">
        <f>T("De 3.000 KG DE CARGA ÚTIL en adelante             ")</f>
        <v xml:space="preserve">De 3.000 KG DE CARGA ÚTIL en adelante             </v>
      </c>
      <c r="H3466" t="str">
        <f>T("DIESEL                                            ")</f>
        <v xml:space="preserve">DIESEL                                            </v>
      </c>
      <c r="I3466">
        <v>1</v>
      </c>
    </row>
    <row r="3467" spans="1:9">
      <c r="A3467" t="str">
        <f>T("2018")</f>
        <v>2018</v>
      </c>
      <c r="B3467" t="str">
        <f>T("Entidad sin personalidad jurídica (art. 35.4 LGT) ")</f>
        <v xml:space="preserve">Entidad sin personalidad jurídica (art. 35.4 LGT) </v>
      </c>
      <c r="C3467" t="str">
        <f>T("CHAMARTIN           ")</f>
        <v xml:space="preserve">CHAMARTIN           </v>
      </c>
      <c r="D3467" t="str">
        <f>T("EL VISO             ")</f>
        <v xml:space="preserve">EL VISO             </v>
      </c>
      <c r="E3467" t="str">
        <f>T("RE ")</f>
        <v xml:space="preserve">RE </v>
      </c>
      <c r="F3467" t="str">
        <f>T("REMOLQUES      ")</f>
        <v xml:space="preserve">REMOLQUES      </v>
      </c>
      <c r="G3467" t="str">
        <f>T("De 3.000 KG DE CARGA ÚTIL en adelante             ")</f>
        <v xml:space="preserve">De 3.000 KG DE CARGA ÚTIL en adelante             </v>
      </c>
      <c r="H3467" t="str">
        <f>T("GASOLINA                                          ")</f>
        <v xml:space="preserve">GASOLINA                                          </v>
      </c>
      <c r="I3467">
        <v>1</v>
      </c>
    </row>
    <row r="3468" spans="1:9">
      <c r="A3468" t="str">
        <f>T("2018")</f>
        <v>2018</v>
      </c>
      <c r="B3468" t="str">
        <f>T("Entidad sin personalidad jurídica (art. 35.4 LGT) ")</f>
        <v xml:space="preserve">Entidad sin personalidad jurídica (art. 35.4 LGT) </v>
      </c>
      <c r="C3468" t="str">
        <f>T("CHAMARTIN           ")</f>
        <v xml:space="preserve">CHAMARTIN           </v>
      </c>
      <c r="D3468" t="str">
        <f>T("HISPANOAMERICA      ")</f>
        <v xml:space="preserve">HISPANOAMERICA      </v>
      </c>
      <c r="E3468" t="str">
        <f>T("RE ")</f>
        <v xml:space="preserve">RE </v>
      </c>
      <c r="F3468" t="str">
        <f>T("REMOLQUES      ")</f>
        <v xml:space="preserve">REMOLQUES      </v>
      </c>
      <c r="G3468" t="str">
        <f>T("De 1.000 a 2.999 KG DE CARGA ÚTIL                 ")</f>
        <v xml:space="preserve">De 1.000 a 2.999 KG DE CARGA ÚTIL                 </v>
      </c>
      <c r="H3468" t="str">
        <f>T("GASOLINA                                          ")</f>
        <v xml:space="preserve">GASOLINA                                          </v>
      </c>
      <c r="I3468">
        <v>1</v>
      </c>
    </row>
    <row r="3469" spans="1:9">
      <c r="A3469" t="str">
        <f>T("2018")</f>
        <v>2018</v>
      </c>
      <c r="B3469" t="str">
        <f>T("FISICO                                            ")</f>
        <v xml:space="preserve">FISICO                                            </v>
      </c>
      <c r="C3469" t="str">
        <f>T("CHAMARTIN           ")</f>
        <v xml:space="preserve">CHAMARTIN           </v>
      </c>
      <c r="D3469" t="str">
        <f>T("EL VISO             ")</f>
        <v xml:space="preserve">EL VISO             </v>
      </c>
      <c r="E3469" t="str">
        <f>T("RE ")</f>
        <v xml:space="preserve">RE </v>
      </c>
      <c r="F3469" t="str">
        <f>T("REMOLQUES      ")</f>
        <v xml:space="preserve">REMOLQUES      </v>
      </c>
      <c r="G3469" t="str">
        <f>T("De 3.000 KG DE CARGA ÚTIL en adelante             ")</f>
        <v xml:space="preserve">De 3.000 KG DE CARGA ÚTIL en adelante             </v>
      </c>
      <c r="H3469" t="str">
        <f>T("GASOLINA                                          ")</f>
        <v xml:space="preserve">GASOLINA                                          </v>
      </c>
      <c r="I3469">
        <v>2</v>
      </c>
    </row>
    <row r="3470" spans="1:9">
      <c r="A3470" t="str">
        <f>T("2018")</f>
        <v>2018</v>
      </c>
      <c r="B3470" t="str">
        <f>T("FISICO                                            ")</f>
        <v xml:space="preserve">FISICO                                            </v>
      </c>
      <c r="C3470" t="str">
        <f>T("CHAMARTIN           ")</f>
        <v xml:space="preserve">CHAMARTIN           </v>
      </c>
      <c r="D3470" t="str">
        <f>T("PROSPERIDAD         ")</f>
        <v xml:space="preserve">PROSPERIDAD         </v>
      </c>
      <c r="E3470" t="str">
        <f>T("RE ")</f>
        <v xml:space="preserve">RE </v>
      </c>
      <c r="F3470" t="str">
        <f>T("REMOLQUES      ")</f>
        <v xml:space="preserve">REMOLQUES      </v>
      </c>
      <c r="G3470" t="str">
        <f>T("De 3.000 KG DE CARGA ÚTIL en adelante             ")</f>
        <v xml:space="preserve">De 3.000 KG DE CARGA ÚTIL en adelante             </v>
      </c>
      <c r="H3470" t="str">
        <f>T("GASOLINA                                          ")</f>
        <v xml:space="preserve">GASOLINA                                          </v>
      </c>
      <c r="I3470">
        <v>1</v>
      </c>
    </row>
    <row r="3471" spans="1:9">
      <c r="A3471" t="str">
        <f>T("2018")</f>
        <v>2018</v>
      </c>
      <c r="B3471" t="str">
        <f>T("FISICO                                            ")</f>
        <v xml:space="preserve">FISICO                                            </v>
      </c>
      <c r="C3471" t="str">
        <f>T("CHAMARTIN           ")</f>
        <v xml:space="preserve">CHAMARTIN           </v>
      </c>
      <c r="D3471" t="str">
        <f>T("HISPANOAMERICA      ")</f>
        <v xml:space="preserve">HISPANOAMERICA      </v>
      </c>
      <c r="E3471" t="str">
        <f>T("RE ")</f>
        <v xml:space="preserve">RE </v>
      </c>
      <c r="F3471" t="str">
        <f>T("REMOLQUES      ")</f>
        <v xml:space="preserve">REMOLQUES      </v>
      </c>
      <c r="G3471" t="str">
        <f>T("De 3.000 KG DE CARGA ÚTIL en adelante             ")</f>
        <v xml:space="preserve">De 3.000 KG DE CARGA ÚTIL en adelante             </v>
      </c>
      <c r="H3471" t="str">
        <f>T("GASOLINA                                          ")</f>
        <v xml:space="preserve">GASOLINA                                          </v>
      </c>
      <c r="I3471">
        <v>2</v>
      </c>
    </row>
    <row r="3472" spans="1:9">
      <c r="A3472" t="str">
        <f>T("2018")</f>
        <v>2018</v>
      </c>
      <c r="B3472" t="str">
        <f>T("FISICO                                            ")</f>
        <v xml:space="preserve">FISICO                                            </v>
      </c>
      <c r="C3472" t="str">
        <f>T("CHAMARTIN           ")</f>
        <v xml:space="preserve">CHAMARTIN           </v>
      </c>
      <c r="D3472" t="str">
        <f>T("NUEVA ESPAÑA        ")</f>
        <v xml:space="preserve">NUEVA ESPAÑA        </v>
      </c>
      <c r="E3472" t="str">
        <f>T("RE ")</f>
        <v xml:space="preserve">RE </v>
      </c>
      <c r="F3472" t="str">
        <f>T("REMOLQUES      ")</f>
        <v xml:space="preserve">REMOLQUES      </v>
      </c>
      <c r="G3472" t="str">
        <f>T("De 3.000 KG DE CARGA ÚTIL en adelante             ")</f>
        <v xml:space="preserve">De 3.000 KG DE CARGA ÚTIL en adelante             </v>
      </c>
      <c r="H3472" t="str">
        <f>T("GASOLINA                                          ")</f>
        <v xml:space="preserve">GASOLINA                                          </v>
      </c>
      <c r="I3472">
        <v>5</v>
      </c>
    </row>
    <row r="3473" spans="1:9">
      <c r="A3473" t="str">
        <f>T("2018")</f>
        <v>2018</v>
      </c>
      <c r="B3473" t="str">
        <f>T("FISICO                                            ")</f>
        <v xml:space="preserve">FISICO                                            </v>
      </c>
      <c r="C3473" t="str">
        <f>T("CHAMARTIN           ")</f>
        <v xml:space="preserve">CHAMARTIN           </v>
      </c>
      <c r="D3473" t="str">
        <f>T("CASTILLA            ")</f>
        <v xml:space="preserve">CASTILLA            </v>
      </c>
      <c r="E3473" t="str">
        <f>T("RE ")</f>
        <v xml:space="preserve">RE </v>
      </c>
      <c r="F3473" t="str">
        <f>T("REMOLQUES      ")</f>
        <v xml:space="preserve">REMOLQUES      </v>
      </c>
      <c r="G3473" t="str">
        <f>T("De 3.000 KG DE CARGA ÚTIL en adelante             ")</f>
        <v xml:space="preserve">De 3.000 KG DE CARGA ÚTIL en adelante             </v>
      </c>
      <c r="H3473" t="str">
        <f>T("GASOLINA                                          ")</f>
        <v xml:space="preserve">GASOLINA                                          </v>
      </c>
      <c r="I3473">
        <v>1</v>
      </c>
    </row>
    <row r="3474" spans="1:9">
      <c r="A3474" t="str">
        <f>T("2018")</f>
        <v>2018</v>
      </c>
      <c r="B3474" t="str">
        <f>T("JURIDICO                                          ")</f>
        <v xml:space="preserve">JURIDICO                                          </v>
      </c>
      <c r="C3474" t="str">
        <f>T("CHAMARTIN           ")</f>
        <v xml:space="preserve">CHAMARTIN           </v>
      </c>
      <c r="D3474" t="str">
        <f>T("EL VISO             ")</f>
        <v xml:space="preserve">EL VISO             </v>
      </c>
      <c r="E3474" t="str">
        <f>T("RE ")</f>
        <v xml:space="preserve">RE </v>
      </c>
      <c r="F3474" t="str">
        <f>T("REMOLQUES      ")</f>
        <v xml:space="preserve">REMOLQUES      </v>
      </c>
      <c r="G3474" t="str">
        <f>T("De 3.000 KG DE CARGA ÚTIL en adelante             ")</f>
        <v xml:space="preserve">De 3.000 KG DE CARGA ÚTIL en adelante             </v>
      </c>
      <c r="H3474" t="str">
        <f>T("GASOLINA                                          ")</f>
        <v xml:space="preserve">GASOLINA                                          </v>
      </c>
      <c r="I3474">
        <v>3</v>
      </c>
    </row>
    <row r="3475" spans="1:9">
      <c r="A3475" t="str">
        <f>T("2018")</f>
        <v>2018</v>
      </c>
      <c r="B3475" t="str">
        <f>T("JURIDICO                                          ")</f>
        <v xml:space="preserve">JURIDICO                                          </v>
      </c>
      <c r="C3475" t="str">
        <f>T("CHAMARTIN           ")</f>
        <v xml:space="preserve">CHAMARTIN           </v>
      </c>
      <c r="D3475" t="str">
        <f>T("HISPANOAMERICA      ")</f>
        <v xml:space="preserve">HISPANOAMERICA      </v>
      </c>
      <c r="E3475" t="str">
        <f>T("RE ")</f>
        <v xml:space="preserve">RE </v>
      </c>
      <c r="F3475" t="str">
        <f>T("REMOLQUES      ")</f>
        <v xml:space="preserve">REMOLQUES      </v>
      </c>
      <c r="G3475" t="str">
        <f>T("De 3.000 KG DE CARGA ÚTIL en adelante             ")</f>
        <v xml:space="preserve">De 3.000 KG DE CARGA ÚTIL en adelante             </v>
      </c>
      <c r="H3475" t="str">
        <f>T("GASOLINA                                          ")</f>
        <v xml:space="preserve">GASOLINA                                          </v>
      </c>
      <c r="I3475">
        <v>2</v>
      </c>
    </row>
    <row r="3476" spans="1:9">
      <c r="A3476" t="str">
        <f>T("2018")</f>
        <v>2018</v>
      </c>
      <c r="B3476" t="str">
        <f>T("JURIDICO                                          ")</f>
        <v xml:space="preserve">JURIDICO                                          </v>
      </c>
      <c r="C3476" t="str">
        <f>T("CHAMARTIN           ")</f>
        <v xml:space="preserve">CHAMARTIN           </v>
      </c>
      <c r="D3476" t="str">
        <f>T("NUEVA ESPAÑA        ")</f>
        <v xml:space="preserve">NUEVA ESPAÑA        </v>
      </c>
      <c r="E3476" t="str">
        <f>T("RE ")</f>
        <v xml:space="preserve">RE </v>
      </c>
      <c r="F3476" t="str">
        <f>T("REMOLQUES      ")</f>
        <v xml:space="preserve">REMOLQUES      </v>
      </c>
      <c r="G3476" t="str">
        <f>T("De 3.000 KG DE CARGA ÚTIL en adelante             ")</f>
        <v xml:space="preserve">De 3.000 KG DE CARGA ÚTIL en adelante             </v>
      </c>
      <c r="H3476" t="str">
        <f>T("GASOLINA                                          ")</f>
        <v xml:space="preserve">GASOLINA                                          </v>
      </c>
      <c r="I3476">
        <v>1</v>
      </c>
    </row>
    <row r="3477" spans="1:9">
      <c r="A3477" t="str">
        <f>T("2018")</f>
        <v>2018</v>
      </c>
      <c r="B3477" t="str">
        <f>T("JURIDICO                                          ")</f>
        <v xml:space="preserve">JURIDICO                                          </v>
      </c>
      <c r="C3477" t="str">
        <f>T("CHAMARTIN           ")</f>
        <v xml:space="preserve">CHAMARTIN           </v>
      </c>
      <c r="D3477" t="str">
        <f>T("CASTILLA            ")</f>
        <v xml:space="preserve">CASTILLA            </v>
      </c>
      <c r="E3477" t="str">
        <f>T("RE ")</f>
        <v xml:space="preserve">RE </v>
      </c>
      <c r="F3477" t="str">
        <f>T("REMOLQUES      ")</f>
        <v xml:space="preserve">REMOLQUES      </v>
      </c>
      <c r="G3477" t="str">
        <f>T("De 3.000 KG DE CARGA ÚTIL en adelante             ")</f>
        <v xml:space="preserve">De 3.000 KG DE CARGA ÚTIL en adelante             </v>
      </c>
      <c r="H3477" t="str">
        <f>T("GASOLINA                                          ")</f>
        <v xml:space="preserve">GASOLINA                                          </v>
      </c>
      <c r="I3477">
        <v>3</v>
      </c>
    </row>
    <row r="3478" spans="1:9">
      <c r="A3478" t="str">
        <f>T("2018")</f>
        <v>2018</v>
      </c>
      <c r="B3478" t="str">
        <f>T("FISICO                                            ")</f>
        <v xml:space="preserve">FISICO                                            </v>
      </c>
      <c r="C3478" t="str">
        <f>T("CHAMARTIN           ")</f>
        <v xml:space="preserve">CHAMARTIN           </v>
      </c>
      <c r="D3478" t="str">
        <f>T("EL VISO             ")</f>
        <v xml:space="preserve">EL VISO             </v>
      </c>
      <c r="E3478" t="str">
        <f>T("RE ")</f>
        <v xml:space="preserve">RE </v>
      </c>
      <c r="F3478" t="str">
        <f>T("REMOLQUES      ")</f>
        <v xml:space="preserve">REMOLQUES      </v>
      </c>
      <c r="G3478" t="str">
        <f>T("De 751 a 999 KG DE CARGA ÚTIL                     ")</f>
        <v xml:space="preserve">De 751 a 999 KG DE CARGA ÚTIL                     </v>
      </c>
      <c r="I3478">
        <v>1</v>
      </c>
    </row>
    <row r="3479" spans="1:9">
      <c r="A3479" t="str">
        <f>T("2018")</f>
        <v>2018</v>
      </c>
      <c r="B3479" t="str">
        <f>T("FISICO                                            ")</f>
        <v xml:space="preserve">FISICO                                            </v>
      </c>
      <c r="C3479" t="str">
        <f>T("CHAMARTIN           ")</f>
        <v xml:space="preserve">CHAMARTIN           </v>
      </c>
      <c r="D3479" t="str">
        <f>T("EL VISO             ")</f>
        <v xml:space="preserve">EL VISO             </v>
      </c>
      <c r="E3479" t="str">
        <f>T("RE ")</f>
        <v xml:space="preserve">RE </v>
      </c>
      <c r="F3479" t="str">
        <f>T("REMOLQUES      ")</f>
        <v xml:space="preserve">REMOLQUES      </v>
      </c>
      <c r="G3479" t="str">
        <f>T("De 1.000 a 2.999 KG DE CARGA ÚTIL                 ")</f>
        <v xml:space="preserve">De 1.000 a 2.999 KG DE CARGA ÚTIL                 </v>
      </c>
      <c r="I3479">
        <v>2</v>
      </c>
    </row>
    <row r="3480" spans="1:9">
      <c r="A3480" t="str">
        <f>T("2018")</f>
        <v>2018</v>
      </c>
      <c r="B3480" t="str">
        <f>T("FISICO                                            ")</f>
        <v xml:space="preserve">FISICO                                            </v>
      </c>
      <c r="C3480" t="str">
        <f>T("CHAMARTIN           ")</f>
        <v xml:space="preserve">CHAMARTIN           </v>
      </c>
      <c r="D3480" t="str">
        <f>T("EL VISO             ")</f>
        <v xml:space="preserve">EL VISO             </v>
      </c>
      <c r="E3480" t="str">
        <f>T("RE ")</f>
        <v xml:space="preserve">RE </v>
      </c>
      <c r="F3480" t="str">
        <f>T("REMOLQUES      ")</f>
        <v xml:space="preserve">REMOLQUES      </v>
      </c>
      <c r="G3480" t="str">
        <f>T("De 3.000 KG DE CARGA ÚTIL en adelante             ")</f>
        <v xml:space="preserve">De 3.000 KG DE CARGA ÚTIL en adelante             </v>
      </c>
      <c r="I3480">
        <v>2</v>
      </c>
    </row>
    <row r="3481" spans="1:9">
      <c r="A3481" t="str">
        <f>T("2018")</f>
        <v>2018</v>
      </c>
      <c r="B3481" t="str">
        <f>T("FISICO                                            ")</f>
        <v xml:space="preserve">FISICO                                            </v>
      </c>
      <c r="C3481" t="str">
        <f>T("CHAMARTIN           ")</f>
        <v xml:space="preserve">CHAMARTIN           </v>
      </c>
      <c r="D3481" t="str">
        <f>T("PROSPERIDAD         ")</f>
        <v xml:space="preserve">PROSPERIDAD         </v>
      </c>
      <c r="E3481" t="str">
        <f>T("RE ")</f>
        <v xml:space="preserve">RE </v>
      </c>
      <c r="F3481" t="str">
        <f>T("REMOLQUES      ")</f>
        <v xml:space="preserve">REMOLQUES      </v>
      </c>
      <c r="G3481" t="str">
        <f>T("De 751 a 999 KG DE CARGA ÚTIL                     ")</f>
        <v xml:space="preserve">De 751 a 999 KG DE CARGA ÚTIL                     </v>
      </c>
      <c r="I3481">
        <v>1</v>
      </c>
    </row>
    <row r="3482" spans="1:9">
      <c r="A3482" t="str">
        <f>T("2018")</f>
        <v>2018</v>
      </c>
      <c r="B3482" t="str">
        <f>T("FISICO                                            ")</f>
        <v xml:space="preserve">FISICO                                            </v>
      </c>
      <c r="C3482" t="str">
        <f>T("CHAMARTIN           ")</f>
        <v xml:space="preserve">CHAMARTIN           </v>
      </c>
      <c r="D3482" t="str">
        <f>T("PROSPERIDAD         ")</f>
        <v xml:space="preserve">PROSPERIDAD         </v>
      </c>
      <c r="E3482" t="str">
        <f>T("RE ")</f>
        <v xml:space="preserve">RE </v>
      </c>
      <c r="F3482" t="str">
        <f>T("REMOLQUES      ")</f>
        <v xml:space="preserve">REMOLQUES      </v>
      </c>
      <c r="G3482" t="str">
        <f>T("De 3.000 KG DE CARGA ÚTIL en adelante             ")</f>
        <v xml:space="preserve">De 3.000 KG DE CARGA ÚTIL en adelante             </v>
      </c>
      <c r="I3482">
        <v>5</v>
      </c>
    </row>
    <row r="3483" spans="1:9">
      <c r="A3483" t="str">
        <f>T("2018")</f>
        <v>2018</v>
      </c>
      <c r="B3483" t="str">
        <f>T("FISICO                                            ")</f>
        <v xml:space="preserve">FISICO                                            </v>
      </c>
      <c r="C3483" t="str">
        <f>T("CHAMARTIN           ")</f>
        <v xml:space="preserve">CHAMARTIN           </v>
      </c>
      <c r="D3483" t="str">
        <f>T("CIUDAD JARDIN       ")</f>
        <v xml:space="preserve">CIUDAD JARDIN       </v>
      </c>
      <c r="E3483" t="str">
        <f>T("RE ")</f>
        <v xml:space="preserve">RE </v>
      </c>
      <c r="F3483" t="str">
        <f>T("REMOLQUES      ")</f>
        <v xml:space="preserve">REMOLQUES      </v>
      </c>
      <c r="G3483" t="str">
        <f>T("De 751 a 999 KG DE CARGA ÚTIL                     ")</f>
        <v xml:space="preserve">De 751 a 999 KG DE CARGA ÚTIL                     </v>
      </c>
      <c r="I3483">
        <v>1</v>
      </c>
    </row>
    <row r="3484" spans="1:9">
      <c r="A3484" t="str">
        <f>T("2018")</f>
        <v>2018</v>
      </c>
      <c r="B3484" t="str">
        <f>T("FISICO                                            ")</f>
        <v xml:space="preserve">FISICO                                            </v>
      </c>
      <c r="C3484" t="str">
        <f>T("CHAMARTIN           ")</f>
        <v xml:space="preserve">CHAMARTIN           </v>
      </c>
      <c r="D3484" t="str">
        <f>T("CIUDAD JARDIN       ")</f>
        <v xml:space="preserve">CIUDAD JARDIN       </v>
      </c>
      <c r="E3484" t="str">
        <f>T("RE ")</f>
        <v xml:space="preserve">RE </v>
      </c>
      <c r="F3484" t="str">
        <f>T("REMOLQUES      ")</f>
        <v xml:space="preserve">REMOLQUES      </v>
      </c>
      <c r="G3484" t="str">
        <f>T("De 1.000 a 2.999 KG DE CARGA ÚTIL                 ")</f>
        <v xml:space="preserve">De 1.000 a 2.999 KG DE CARGA ÚTIL                 </v>
      </c>
      <c r="I3484">
        <v>1</v>
      </c>
    </row>
    <row r="3485" spans="1:9">
      <c r="A3485" t="str">
        <f>T("2018")</f>
        <v>2018</v>
      </c>
      <c r="B3485" t="str">
        <f>T("FISICO                                            ")</f>
        <v xml:space="preserve">FISICO                                            </v>
      </c>
      <c r="C3485" t="str">
        <f>T("CHAMARTIN           ")</f>
        <v xml:space="preserve">CHAMARTIN           </v>
      </c>
      <c r="D3485" t="str">
        <f>T("HISPANOAMERICA      ")</f>
        <v xml:space="preserve">HISPANOAMERICA      </v>
      </c>
      <c r="E3485" t="str">
        <f>T("RE ")</f>
        <v xml:space="preserve">RE </v>
      </c>
      <c r="F3485" t="str">
        <f>T("REMOLQUES      ")</f>
        <v xml:space="preserve">REMOLQUES      </v>
      </c>
      <c r="G3485" t="str">
        <f>T("De 751 a 999 KG DE CARGA ÚTIL                     ")</f>
        <v xml:space="preserve">De 751 a 999 KG DE CARGA ÚTIL                     </v>
      </c>
      <c r="I3485">
        <v>1</v>
      </c>
    </row>
    <row r="3486" spans="1:9">
      <c r="A3486" t="str">
        <f>T("2018")</f>
        <v>2018</v>
      </c>
      <c r="B3486" t="str">
        <f>T("FISICO                                            ")</f>
        <v xml:space="preserve">FISICO                                            </v>
      </c>
      <c r="C3486" t="str">
        <f>T("CHAMARTIN           ")</f>
        <v xml:space="preserve">CHAMARTIN           </v>
      </c>
      <c r="D3486" t="str">
        <f>T("HISPANOAMERICA      ")</f>
        <v xml:space="preserve">HISPANOAMERICA      </v>
      </c>
      <c r="E3486" t="str">
        <f>T("RE ")</f>
        <v xml:space="preserve">RE </v>
      </c>
      <c r="F3486" t="str">
        <f>T("REMOLQUES      ")</f>
        <v xml:space="preserve">REMOLQUES      </v>
      </c>
      <c r="G3486" t="str">
        <f>T("De 1.000 a 2.999 KG DE CARGA ÚTIL                 ")</f>
        <v xml:space="preserve">De 1.000 a 2.999 KG DE CARGA ÚTIL                 </v>
      </c>
      <c r="I3486">
        <v>2</v>
      </c>
    </row>
    <row r="3487" spans="1:9">
      <c r="A3487" t="str">
        <f>T("2018")</f>
        <v>2018</v>
      </c>
      <c r="B3487" t="str">
        <f>T("FISICO                                            ")</f>
        <v xml:space="preserve">FISICO                                            </v>
      </c>
      <c r="C3487" t="str">
        <f>T("CHAMARTIN           ")</f>
        <v xml:space="preserve">CHAMARTIN           </v>
      </c>
      <c r="D3487" t="str">
        <f>T("HISPANOAMERICA      ")</f>
        <v xml:space="preserve">HISPANOAMERICA      </v>
      </c>
      <c r="E3487" t="str">
        <f>T("RE ")</f>
        <v xml:space="preserve">RE </v>
      </c>
      <c r="F3487" t="str">
        <f>T("REMOLQUES      ")</f>
        <v xml:space="preserve">REMOLQUES      </v>
      </c>
      <c r="G3487" t="str">
        <f>T("De 3.000 KG DE CARGA ÚTIL en adelante             ")</f>
        <v xml:space="preserve">De 3.000 KG DE CARGA ÚTIL en adelante             </v>
      </c>
      <c r="I3487">
        <v>2</v>
      </c>
    </row>
    <row r="3488" spans="1:9">
      <c r="A3488" t="str">
        <f>T("2018")</f>
        <v>2018</v>
      </c>
      <c r="B3488" t="str">
        <f>T("FISICO                                            ")</f>
        <v xml:space="preserve">FISICO                                            </v>
      </c>
      <c r="C3488" t="str">
        <f>T("CHAMARTIN           ")</f>
        <v xml:space="preserve">CHAMARTIN           </v>
      </c>
      <c r="D3488" t="str">
        <f>T("NUEVA ESPAÑA        ")</f>
        <v xml:space="preserve">NUEVA ESPAÑA        </v>
      </c>
      <c r="E3488" t="str">
        <f>T("RE ")</f>
        <v xml:space="preserve">RE </v>
      </c>
      <c r="F3488" t="str">
        <f>T("REMOLQUES      ")</f>
        <v xml:space="preserve">REMOLQUES      </v>
      </c>
      <c r="G3488" t="str">
        <f>T("De 1.000 a 2.999 KG DE CARGA ÚTIL                 ")</f>
        <v xml:space="preserve">De 1.000 a 2.999 KG DE CARGA ÚTIL                 </v>
      </c>
      <c r="I3488">
        <v>4</v>
      </c>
    </row>
    <row r="3489" spans="1:9">
      <c r="A3489" t="str">
        <f>T("2018")</f>
        <v>2018</v>
      </c>
      <c r="B3489" t="str">
        <f>T("FISICO                                            ")</f>
        <v xml:space="preserve">FISICO                                            </v>
      </c>
      <c r="C3489" t="str">
        <f>T("CHAMARTIN           ")</f>
        <v xml:space="preserve">CHAMARTIN           </v>
      </c>
      <c r="D3489" t="str">
        <f>T("NUEVA ESPAÑA        ")</f>
        <v xml:space="preserve">NUEVA ESPAÑA        </v>
      </c>
      <c r="E3489" t="str">
        <f>T("RE ")</f>
        <v xml:space="preserve">RE </v>
      </c>
      <c r="F3489" t="str">
        <f>T("REMOLQUES      ")</f>
        <v xml:space="preserve">REMOLQUES      </v>
      </c>
      <c r="G3489" t="str">
        <f>T("De 3.000 KG DE CARGA ÚTIL en adelante             ")</f>
        <v xml:space="preserve">De 3.000 KG DE CARGA ÚTIL en adelante             </v>
      </c>
      <c r="I3489">
        <v>4</v>
      </c>
    </row>
    <row r="3490" spans="1:9">
      <c r="A3490" t="str">
        <f>T("2018")</f>
        <v>2018</v>
      </c>
      <c r="B3490" t="str">
        <f>T("FISICO                                            ")</f>
        <v xml:space="preserve">FISICO                                            </v>
      </c>
      <c r="C3490" t="str">
        <f>T("CHAMARTIN           ")</f>
        <v xml:space="preserve">CHAMARTIN           </v>
      </c>
      <c r="D3490" t="str">
        <f>T("CASTILLA            ")</f>
        <v xml:space="preserve">CASTILLA            </v>
      </c>
      <c r="E3490" t="str">
        <f>T("RE ")</f>
        <v xml:space="preserve">RE </v>
      </c>
      <c r="F3490" t="str">
        <f>T("REMOLQUES      ")</f>
        <v xml:space="preserve">REMOLQUES      </v>
      </c>
      <c r="G3490" t="str">
        <f>T("De 1.000 a 2.999 KG DE CARGA ÚTIL                 ")</f>
        <v xml:space="preserve">De 1.000 a 2.999 KG DE CARGA ÚTIL                 </v>
      </c>
      <c r="I3490">
        <v>2</v>
      </c>
    </row>
    <row r="3491" spans="1:9">
      <c r="A3491" t="str">
        <f>T("2018")</f>
        <v>2018</v>
      </c>
      <c r="B3491" t="str">
        <f>T("JURIDICO                                          ")</f>
        <v xml:space="preserve">JURIDICO                                          </v>
      </c>
      <c r="C3491" t="str">
        <f>T("CHAMARTIN           ")</f>
        <v xml:space="preserve">CHAMARTIN           </v>
      </c>
      <c r="D3491" t="str">
        <f>T("EL VISO             ")</f>
        <v xml:space="preserve">EL VISO             </v>
      </c>
      <c r="E3491" t="str">
        <f>T("RE ")</f>
        <v xml:space="preserve">RE </v>
      </c>
      <c r="F3491" t="str">
        <f>T("REMOLQUES      ")</f>
        <v xml:space="preserve">REMOLQUES      </v>
      </c>
      <c r="G3491" t="str">
        <f>T("De 751 a 999 KG DE CARGA ÚTIL                     ")</f>
        <v xml:space="preserve">De 751 a 999 KG DE CARGA ÚTIL                     </v>
      </c>
      <c r="I3491">
        <v>3</v>
      </c>
    </row>
    <row r="3492" spans="1:9">
      <c r="A3492" t="str">
        <f>T("2018")</f>
        <v>2018</v>
      </c>
      <c r="B3492" t="str">
        <f>T("JURIDICO                                          ")</f>
        <v xml:space="preserve">JURIDICO                                          </v>
      </c>
      <c r="C3492" t="str">
        <f>T("CHAMARTIN           ")</f>
        <v xml:space="preserve">CHAMARTIN           </v>
      </c>
      <c r="D3492" t="str">
        <f>T("EL VISO             ")</f>
        <v xml:space="preserve">EL VISO             </v>
      </c>
      <c r="E3492" t="str">
        <f>T("RE ")</f>
        <v xml:space="preserve">RE </v>
      </c>
      <c r="F3492" t="str">
        <f>T("REMOLQUES      ")</f>
        <v xml:space="preserve">REMOLQUES      </v>
      </c>
      <c r="G3492" t="str">
        <f>T("De 1.000 a 2.999 KG DE CARGA ÚTIL                 ")</f>
        <v xml:space="preserve">De 1.000 a 2.999 KG DE CARGA ÚTIL                 </v>
      </c>
      <c r="I3492">
        <v>3</v>
      </c>
    </row>
    <row r="3493" spans="1:9">
      <c r="A3493" t="str">
        <f>T("2018")</f>
        <v>2018</v>
      </c>
      <c r="B3493" t="str">
        <f>T("JURIDICO                                          ")</f>
        <v xml:space="preserve">JURIDICO                                          </v>
      </c>
      <c r="C3493" t="str">
        <f>T("CHAMARTIN           ")</f>
        <v xml:space="preserve">CHAMARTIN           </v>
      </c>
      <c r="D3493" t="str">
        <f>T("EL VISO             ")</f>
        <v xml:space="preserve">EL VISO             </v>
      </c>
      <c r="E3493" t="str">
        <f>T("RE ")</f>
        <v xml:space="preserve">RE </v>
      </c>
      <c r="F3493" t="str">
        <f>T("REMOLQUES      ")</f>
        <v xml:space="preserve">REMOLQUES      </v>
      </c>
      <c r="G3493" t="str">
        <f>T("De 3.000 KG DE CARGA ÚTIL en adelante             ")</f>
        <v xml:space="preserve">De 3.000 KG DE CARGA ÚTIL en adelante             </v>
      </c>
      <c r="I3493">
        <v>18</v>
      </c>
    </row>
    <row r="3494" spans="1:9">
      <c r="A3494" t="str">
        <f>T("2018")</f>
        <v>2018</v>
      </c>
      <c r="B3494" t="str">
        <f>T("JURIDICO                                          ")</f>
        <v xml:space="preserve">JURIDICO                                          </v>
      </c>
      <c r="C3494" t="str">
        <f>T("CHAMARTIN           ")</f>
        <v xml:space="preserve">CHAMARTIN           </v>
      </c>
      <c r="D3494" t="str">
        <f>T("PROSPERIDAD         ")</f>
        <v xml:space="preserve">PROSPERIDAD         </v>
      </c>
      <c r="E3494" t="str">
        <f>T("RE ")</f>
        <v xml:space="preserve">RE </v>
      </c>
      <c r="F3494" t="str">
        <f>T("REMOLQUES      ")</f>
        <v xml:space="preserve">REMOLQUES      </v>
      </c>
      <c r="G3494" t="str">
        <f>T("De 751 a 999 KG DE CARGA ÚTIL                     ")</f>
        <v xml:space="preserve">De 751 a 999 KG DE CARGA ÚTIL                     </v>
      </c>
      <c r="I3494">
        <v>1</v>
      </c>
    </row>
    <row r="3495" spans="1:9">
      <c r="A3495" t="str">
        <f>T("2018")</f>
        <v>2018</v>
      </c>
      <c r="B3495" t="str">
        <f>T("JURIDICO                                          ")</f>
        <v xml:space="preserve">JURIDICO                                          </v>
      </c>
      <c r="C3495" t="str">
        <f>T("CHAMARTIN           ")</f>
        <v xml:space="preserve">CHAMARTIN           </v>
      </c>
      <c r="D3495" t="str">
        <f>T("PROSPERIDAD         ")</f>
        <v xml:space="preserve">PROSPERIDAD         </v>
      </c>
      <c r="E3495" t="str">
        <f>T("RE ")</f>
        <v xml:space="preserve">RE </v>
      </c>
      <c r="F3495" t="str">
        <f>T("REMOLQUES      ")</f>
        <v xml:space="preserve">REMOLQUES      </v>
      </c>
      <c r="G3495" t="str">
        <f>T("De 1.000 a 2.999 KG DE CARGA ÚTIL                 ")</f>
        <v xml:space="preserve">De 1.000 a 2.999 KG DE CARGA ÚTIL                 </v>
      </c>
      <c r="I3495">
        <v>1</v>
      </c>
    </row>
    <row r="3496" spans="1:9">
      <c r="A3496" t="str">
        <f>T("2018")</f>
        <v>2018</v>
      </c>
      <c r="B3496" t="str">
        <f>T("JURIDICO                                          ")</f>
        <v xml:space="preserve">JURIDICO                                          </v>
      </c>
      <c r="C3496" t="str">
        <f>T("CHAMARTIN           ")</f>
        <v xml:space="preserve">CHAMARTIN           </v>
      </c>
      <c r="D3496" t="str">
        <f>T("CIUDAD JARDIN       ")</f>
        <v xml:space="preserve">CIUDAD JARDIN       </v>
      </c>
      <c r="E3496" t="str">
        <f>T("RE ")</f>
        <v xml:space="preserve">RE </v>
      </c>
      <c r="F3496" t="str">
        <f>T("REMOLQUES      ")</f>
        <v xml:space="preserve">REMOLQUES      </v>
      </c>
      <c r="G3496" t="str">
        <f>T("De 1.000 a 2.999 KG DE CARGA ÚTIL                 ")</f>
        <v xml:space="preserve">De 1.000 a 2.999 KG DE CARGA ÚTIL                 </v>
      </c>
      <c r="I3496">
        <v>1</v>
      </c>
    </row>
    <row r="3497" spans="1:9">
      <c r="A3497" t="str">
        <f>T("2018")</f>
        <v>2018</v>
      </c>
      <c r="B3497" t="str">
        <f>T("JURIDICO                                          ")</f>
        <v xml:space="preserve">JURIDICO                                          </v>
      </c>
      <c r="C3497" t="str">
        <f>T("CHAMARTIN           ")</f>
        <v xml:space="preserve">CHAMARTIN           </v>
      </c>
      <c r="D3497" t="str">
        <f>T("CIUDAD JARDIN       ")</f>
        <v xml:space="preserve">CIUDAD JARDIN       </v>
      </c>
      <c r="E3497" t="str">
        <f>T("RE ")</f>
        <v xml:space="preserve">RE </v>
      </c>
      <c r="F3497" t="str">
        <f>T("REMOLQUES      ")</f>
        <v xml:space="preserve">REMOLQUES      </v>
      </c>
      <c r="G3497" t="str">
        <f>T("De 3.000 KG DE CARGA ÚTIL en adelante             ")</f>
        <v xml:space="preserve">De 3.000 KG DE CARGA ÚTIL en adelante             </v>
      </c>
      <c r="I3497">
        <v>5</v>
      </c>
    </row>
    <row r="3498" spans="1:9">
      <c r="A3498" t="str">
        <f>T("2018")</f>
        <v>2018</v>
      </c>
      <c r="B3498" t="str">
        <f>T("JURIDICO                                          ")</f>
        <v xml:space="preserve">JURIDICO                                          </v>
      </c>
      <c r="C3498" t="str">
        <f>T("CHAMARTIN           ")</f>
        <v xml:space="preserve">CHAMARTIN           </v>
      </c>
      <c r="D3498" t="str">
        <f>T("HISPANOAMERICA      ")</f>
        <v xml:space="preserve">HISPANOAMERICA      </v>
      </c>
      <c r="E3498" t="str">
        <f>T("RE ")</f>
        <v xml:space="preserve">RE </v>
      </c>
      <c r="F3498" t="str">
        <f>T("REMOLQUES      ")</f>
        <v xml:space="preserve">REMOLQUES      </v>
      </c>
      <c r="G3498" t="str">
        <f>T("De 3.000 KG DE CARGA ÚTIL en adelante             ")</f>
        <v xml:space="preserve">De 3.000 KG DE CARGA ÚTIL en adelante             </v>
      </c>
      <c r="I3498">
        <v>5</v>
      </c>
    </row>
    <row r="3499" spans="1:9">
      <c r="A3499" t="str">
        <f>T("2018")</f>
        <v>2018</v>
      </c>
      <c r="B3499" t="str">
        <f>T("JURIDICO                                          ")</f>
        <v xml:space="preserve">JURIDICO                                          </v>
      </c>
      <c r="C3499" t="str">
        <f>T("CHAMARTIN           ")</f>
        <v xml:space="preserve">CHAMARTIN           </v>
      </c>
      <c r="D3499" t="str">
        <f>T("NUEVA ESPAÑA        ")</f>
        <v xml:space="preserve">NUEVA ESPAÑA        </v>
      </c>
      <c r="E3499" t="str">
        <f>T("RE ")</f>
        <v xml:space="preserve">RE </v>
      </c>
      <c r="F3499" t="str">
        <f>T("REMOLQUES      ")</f>
        <v xml:space="preserve">REMOLQUES      </v>
      </c>
      <c r="G3499" t="str">
        <f>T("De 751 a 999 KG DE CARGA ÚTIL                     ")</f>
        <v xml:space="preserve">De 751 a 999 KG DE CARGA ÚTIL                     </v>
      </c>
      <c r="I3499">
        <v>1</v>
      </c>
    </row>
    <row r="3500" spans="1:9">
      <c r="A3500" t="str">
        <f>T("2018")</f>
        <v>2018</v>
      </c>
      <c r="B3500" t="str">
        <f>T("JURIDICO                                          ")</f>
        <v xml:space="preserve">JURIDICO                                          </v>
      </c>
      <c r="C3500" t="str">
        <f>T("CHAMARTIN           ")</f>
        <v xml:space="preserve">CHAMARTIN           </v>
      </c>
      <c r="D3500" t="str">
        <f>T("NUEVA ESPAÑA        ")</f>
        <v xml:space="preserve">NUEVA ESPAÑA        </v>
      </c>
      <c r="E3500" t="str">
        <f>T("RE ")</f>
        <v xml:space="preserve">RE </v>
      </c>
      <c r="F3500" t="str">
        <f>T("REMOLQUES      ")</f>
        <v xml:space="preserve">REMOLQUES      </v>
      </c>
      <c r="G3500" t="str">
        <f>T("De 1.000 a 2.999 KG DE CARGA ÚTIL                 ")</f>
        <v xml:space="preserve">De 1.000 a 2.999 KG DE CARGA ÚTIL                 </v>
      </c>
      <c r="I3500">
        <v>2</v>
      </c>
    </row>
    <row r="3501" spans="1:9">
      <c r="A3501" t="str">
        <f>T("2018")</f>
        <v>2018</v>
      </c>
      <c r="B3501" t="str">
        <f>T("JURIDICO                                          ")</f>
        <v xml:space="preserve">JURIDICO                                          </v>
      </c>
      <c r="C3501" t="str">
        <f>T("CHAMARTIN           ")</f>
        <v xml:space="preserve">CHAMARTIN           </v>
      </c>
      <c r="D3501" t="str">
        <f>T("NUEVA ESPAÑA        ")</f>
        <v xml:space="preserve">NUEVA ESPAÑA        </v>
      </c>
      <c r="E3501" t="str">
        <f>T("RE ")</f>
        <v xml:space="preserve">RE </v>
      </c>
      <c r="F3501" t="str">
        <f>T("REMOLQUES      ")</f>
        <v xml:space="preserve">REMOLQUES      </v>
      </c>
      <c r="G3501" t="str">
        <f>T("De 3.000 KG DE CARGA ÚTIL en adelante             ")</f>
        <v xml:space="preserve">De 3.000 KG DE CARGA ÚTIL en adelante             </v>
      </c>
      <c r="I3501">
        <v>85</v>
      </c>
    </row>
    <row r="3502" spans="1:9">
      <c r="A3502" t="str">
        <f>T("2018")</f>
        <v>2018</v>
      </c>
      <c r="B3502" t="str">
        <f>T("JURIDICO                                          ")</f>
        <v xml:space="preserve">JURIDICO                                          </v>
      </c>
      <c r="C3502" t="str">
        <f>T("CHAMARTIN           ")</f>
        <v xml:space="preserve">CHAMARTIN           </v>
      </c>
      <c r="D3502" t="str">
        <f>T("CASTILLA            ")</f>
        <v xml:space="preserve">CASTILLA            </v>
      </c>
      <c r="E3502" t="str">
        <f>T("RE ")</f>
        <v xml:space="preserve">RE </v>
      </c>
      <c r="F3502" t="str">
        <f>T("REMOLQUES      ")</f>
        <v xml:space="preserve">REMOLQUES      </v>
      </c>
      <c r="G3502" t="str">
        <f>T("De 3.000 KG DE CARGA ÚTIL en adelante             ")</f>
        <v xml:space="preserve">De 3.000 KG DE CARGA ÚTIL en adelante             </v>
      </c>
      <c r="I3502">
        <v>3</v>
      </c>
    </row>
    <row r="3503" spans="1:9">
      <c r="A3503" t="str">
        <f>T("2018")</f>
        <v>2018</v>
      </c>
      <c r="B3503" t="str">
        <f>T("Entidad sin personalidad jurídica (art. 35.4 LGT) ")</f>
        <v xml:space="preserve">Entidad sin personalidad jurídica (art. 35.4 LGT) </v>
      </c>
      <c r="C3503" t="str">
        <f>T("CHAMARTIN           ")</f>
        <v xml:space="preserve">CHAMARTIN           </v>
      </c>
      <c r="D3503" t="str">
        <f>T("EL VISO             ")</f>
        <v xml:space="preserve">EL VISO             </v>
      </c>
      <c r="E3503" t="str">
        <f>T("RE ")</f>
        <v xml:space="preserve">RE </v>
      </c>
      <c r="F3503" t="str">
        <f>T("REMOLQUES      ")</f>
        <v xml:space="preserve">REMOLQUES      </v>
      </c>
      <c r="G3503" t="str">
        <f>T("De 1.000 a 2.999 KG DE CARGA ÚTIL                 ")</f>
        <v xml:space="preserve">De 1.000 a 2.999 KG DE CARGA ÚTIL                 </v>
      </c>
      <c r="I3503">
        <v>1</v>
      </c>
    </row>
    <row r="3504" spans="1:9">
      <c r="A3504" t="str">
        <f>T("2018")</f>
        <v>2018</v>
      </c>
      <c r="B3504" t="str">
        <f>T("Entidad sin personalidad jurídica (art. 35.4 LGT) ")</f>
        <v xml:space="preserve">Entidad sin personalidad jurídica (art. 35.4 LGT) </v>
      </c>
      <c r="C3504" t="str">
        <f>T("CHAMARTIN           ")</f>
        <v xml:space="preserve">CHAMARTIN           </v>
      </c>
      <c r="D3504" t="str">
        <f>T("EL VISO             ")</f>
        <v xml:space="preserve">EL VISO             </v>
      </c>
      <c r="E3504" t="str">
        <f>T("RE ")</f>
        <v xml:space="preserve">RE </v>
      </c>
      <c r="F3504" t="str">
        <f>T("REMOLQUES      ")</f>
        <v xml:space="preserve">REMOLQUES      </v>
      </c>
      <c r="G3504" t="str">
        <f>T("De 3.000 KG DE CARGA ÚTIL en adelante             ")</f>
        <v xml:space="preserve">De 3.000 KG DE CARGA ÚTIL en adelante             </v>
      </c>
      <c r="I3504">
        <v>1</v>
      </c>
    </row>
    <row r="3505" spans="1:9">
      <c r="A3505" t="str">
        <f>T("2018")</f>
        <v>2018</v>
      </c>
      <c r="B3505" t="str">
        <f>T("Entidad sin personalidad jurídica (art. 35.4 LGT) ")</f>
        <v xml:space="preserve">Entidad sin personalidad jurídica (art. 35.4 LGT) </v>
      </c>
      <c r="C3505" t="str">
        <f>T("CHAMARTIN           ")</f>
        <v xml:space="preserve">CHAMARTIN           </v>
      </c>
      <c r="D3505" t="str">
        <f>T("PROSPERIDAD         ")</f>
        <v xml:space="preserve">PROSPERIDAD         </v>
      </c>
      <c r="E3505" t="str">
        <f>T("RE ")</f>
        <v xml:space="preserve">RE </v>
      </c>
      <c r="F3505" t="str">
        <f>T("REMOLQUES      ")</f>
        <v xml:space="preserve">REMOLQUES      </v>
      </c>
      <c r="G3505" t="str">
        <f>T("De 3.000 KG DE CARGA ÚTIL en adelante             ")</f>
        <v xml:space="preserve">De 3.000 KG DE CARGA ÚTIL en adelante             </v>
      </c>
      <c r="I3505">
        <v>4</v>
      </c>
    </row>
    <row r="3506" spans="1:9">
      <c r="A3506" t="str">
        <f>T("2018")</f>
        <v>2018</v>
      </c>
      <c r="B3506" t="str">
        <f>T("Entidad sin personalidad jurídica (art. 35.4 LGT) ")</f>
        <v xml:space="preserve">Entidad sin personalidad jurídica (art. 35.4 LGT) </v>
      </c>
      <c r="C3506" t="str">
        <f>T("CHAMARTIN           ")</f>
        <v xml:space="preserve">CHAMARTIN           </v>
      </c>
      <c r="D3506" t="str">
        <f>T("NUEVA ESPAÑA        ")</f>
        <v xml:space="preserve">NUEVA ESPAÑA        </v>
      </c>
      <c r="E3506" t="str">
        <f>T("RE ")</f>
        <v xml:space="preserve">RE </v>
      </c>
      <c r="F3506" t="str">
        <f>T("REMOLQUES      ")</f>
        <v xml:space="preserve">REMOLQUES      </v>
      </c>
      <c r="G3506" t="str">
        <f>T("De 3.000 KG DE CARGA ÚTIL en adelante             ")</f>
        <v xml:space="preserve">De 3.000 KG DE CARGA ÚTIL en adelante             </v>
      </c>
      <c r="I3506">
        <v>2</v>
      </c>
    </row>
    <row r="3507" spans="1:9">
      <c r="A3507" t="str">
        <f>T("2018")</f>
        <v>2018</v>
      </c>
      <c r="B3507" t="str">
        <f>T("FISICO                                            ")</f>
        <v xml:space="preserve">FISICO                                            </v>
      </c>
      <c r="C3507" t="str">
        <f>T("CHAMARTIN           ")</f>
        <v xml:space="preserve">CHAMARTIN           </v>
      </c>
      <c r="D3507" t="str">
        <f>T("EL VISO             ")</f>
        <v xml:space="preserve">EL VISO             </v>
      </c>
      <c r="E3507" t="str">
        <f>T("RE ")</f>
        <v xml:space="preserve">RE </v>
      </c>
      <c r="F3507" t="str">
        <f>T("REMOLQUES      ")</f>
        <v xml:space="preserve">REMOLQUES      </v>
      </c>
      <c r="G3507" t="str">
        <f>T("De 751 a 999 KG DE CARGA ÚTIL                     ")</f>
        <v xml:space="preserve">De 751 a 999 KG DE CARGA ÚTIL                     </v>
      </c>
      <c r="I3507">
        <v>2</v>
      </c>
    </row>
    <row r="3508" spans="1:9">
      <c r="A3508" t="str">
        <f>T("2018")</f>
        <v>2018</v>
      </c>
      <c r="B3508" t="str">
        <f>T("FISICO                                            ")</f>
        <v xml:space="preserve">FISICO                                            </v>
      </c>
      <c r="C3508" t="str">
        <f>T("CHAMARTIN           ")</f>
        <v xml:space="preserve">CHAMARTIN           </v>
      </c>
      <c r="D3508" t="str">
        <f>T("EL VISO             ")</f>
        <v xml:space="preserve">EL VISO             </v>
      </c>
      <c r="E3508" t="str">
        <f>T("RE ")</f>
        <v xml:space="preserve">RE </v>
      </c>
      <c r="F3508" t="str">
        <f>T("REMOLQUES      ")</f>
        <v xml:space="preserve">REMOLQUES      </v>
      </c>
      <c r="G3508" t="str">
        <f>T("De 1.000 a 2.999 KG DE CARGA ÚTIL                 ")</f>
        <v xml:space="preserve">De 1.000 a 2.999 KG DE CARGA ÚTIL                 </v>
      </c>
      <c r="I3508">
        <v>13</v>
      </c>
    </row>
    <row r="3509" spans="1:9">
      <c r="A3509" t="str">
        <f>T("2018")</f>
        <v>2018</v>
      </c>
      <c r="B3509" t="str">
        <f>T("FISICO                                            ")</f>
        <v xml:space="preserve">FISICO                                            </v>
      </c>
      <c r="C3509" t="str">
        <f>T("CHAMARTIN           ")</f>
        <v xml:space="preserve">CHAMARTIN           </v>
      </c>
      <c r="D3509" t="str">
        <f>T("EL VISO             ")</f>
        <v xml:space="preserve">EL VISO             </v>
      </c>
      <c r="E3509" t="str">
        <f>T("RE ")</f>
        <v xml:space="preserve">RE </v>
      </c>
      <c r="F3509" t="str">
        <f>T("REMOLQUES      ")</f>
        <v xml:space="preserve">REMOLQUES      </v>
      </c>
      <c r="G3509" t="str">
        <f>T("De 3.000 KG DE CARGA ÚTIL en adelante             ")</f>
        <v xml:space="preserve">De 3.000 KG DE CARGA ÚTIL en adelante             </v>
      </c>
      <c r="I3509">
        <v>7</v>
      </c>
    </row>
    <row r="3510" spans="1:9">
      <c r="A3510" t="str">
        <f>T("2018")</f>
        <v>2018</v>
      </c>
      <c r="B3510" t="str">
        <f>T("FISICO                                            ")</f>
        <v xml:space="preserve">FISICO                                            </v>
      </c>
      <c r="C3510" t="str">
        <f>T("CHAMARTIN           ")</f>
        <v xml:space="preserve">CHAMARTIN           </v>
      </c>
      <c r="D3510" t="str">
        <f>T("PROSPERIDAD         ")</f>
        <v xml:space="preserve">PROSPERIDAD         </v>
      </c>
      <c r="E3510" t="str">
        <f>T("RE ")</f>
        <v xml:space="preserve">RE </v>
      </c>
      <c r="F3510" t="str">
        <f>T("REMOLQUES      ")</f>
        <v xml:space="preserve">REMOLQUES      </v>
      </c>
      <c r="G3510" t="str">
        <f>T("De 751 a 999 KG DE CARGA ÚTIL                     ")</f>
        <v xml:space="preserve">De 751 a 999 KG DE CARGA ÚTIL                     </v>
      </c>
      <c r="I3510">
        <v>1</v>
      </c>
    </row>
    <row r="3511" spans="1:9">
      <c r="A3511" t="str">
        <f>T("2018")</f>
        <v>2018</v>
      </c>
      <c r="B3511" t="str">
        <f>T("FISICO                                            ")</f>
        <v xml:space="preserve">FISICO                                            </v>
      </c>
      <c r="C3511" t="str">
        <f>T("CHAMARTIN           ")</f>
        <v xml:space="preserve">CHAMARTIN           </v>
      </c>
      <c r="D3511" t="str">
        <f>T("PROSPERIDAD         ")</f>
        <v xml:space="preserve">PROSPERIDAD         </v>
      </c>
      <c r="E3511" t="str">
        <f>T("RE ")</f>
        <v xml:space="preserve">RE </v>
      </c>
      <c r="F3511" t="str">
        <f>T("REMOLQUES      ")</f>
        <v xml:space="preserve">REMOLQUES      </v>
      </c>
      <c r="G3511" t="str">
        <f>T("De 1.000 a 2.999 KG DE CARGA ÚTIL                 ")</f>
        <v xml:space="preserve">De 1.000 a 2.999 KG DE CARGA ÚTIL                 </v>
      </c>
      <c r="I3511">
        <v>9</v>
      </c>
    </row>
    <row r="3512" spans="1:9">
      <c r="A3512" t="str">
        <f>T("2018")</f>
        <v>2018</v>
      </c>
      <c r="B3512" t="str">
        <f>T("FISICO                                            ")</f>
        <v xml:space="preserve">FISICO                                            </v>
      </c>
      <c r="C3512" t="str">
        <f>T("CHAMARTIN           ")</f>
        <v xml:space="preserve">CHAMARTIN           </v>
      </c>
      <c r="D3512" t="str">
        <f>T("PROSPERIDAD         ")</f>
        <v xml:space="preserve">PROSPERIDAD         </v>
      </c>
      <c r="E3512" t="str">
        <f>T("RE ")</f>
        <v xml:space="preserve">RE </v>
      </c>
      <c r="F3512" t="str">
        <f>T("REMOLQUES      ")</f>
        <v xml:space="preserve">REMOLQUES      </v>
      </c>
      <c r="G3512" t="str">
        <f>T("De 3.000 KG DE CARGA ÚTIL en adelante             ")</f>
        <v xml:space="preserve">De 3.000 KG DE CARGA ÚTIL en adelante             </v>
      </c>
      <c r="I3512">
        <v>6</v>
      </c>
    </row>
    <row r="3513" spans="1:9">
      <c r="A3513" t="str">
        <f>T("2018")</f>
        <v>2018</v>
      </c>
      <c r="B3513" t="str">
        <f>T("FISICO                                            ")</f>
        <v xml:space="preserve">FISICO                                            </v>
      </c>
      <c r="C3513" t="str">
        <f>T("CHAMARTIN           ")</f>
        <v xml:space="preserve">CHAMARTIN           </v>
      </c>
      <c r="D3513" t="str">
        <f>T("CIUDAD JARDIN       ")</f>
        <v xml:space="preserve">CIUDAD JARDIN       </v>
      </c>
      <c r="E3513" t="str">
        <f>T("RE ")</f>
        <v xml:space="preserve">RE </v>
      </c>
      <c r="F3513" t="str">
        <f>T("REMOLQUES      ")</f>
        <v xml:space="preserve">REMOLQUES      </v>
      </c>
      <c r="G3513" t="str">
        <f>T("De 751 a 999 KG DE CARGA ÚTIL                     ")</f>
        <v xml:space="preserve">De 751 a 999 KG DE CARGA ÚTIL                     </v>
      </c>
      <c r="I3513">
        <v>2</v>
      </c>
    </row>
    <row r="3514" spans="1:9">
      <c r="A3514" t="str">
        <f>T("2018")</f>
        <v>2018</v>
      </c>
      <c r="B3514" t="str">
        <f>T("FISICO                                            ")</f>
        <v xml:space="preserve">FISICO                                            </v>
      </c>
      <c r="C3514" t="str">
        <f>T("CHAMARTIN           ")</f>
        <v xml:space="preserve">CHAMARTIN           </v>
      </c>
      <c r="D3514" t="str">
        <f>T("CIUDAD JARDIN       ")</f>
        <v xml:space="preserve">CIUDAD JARDIN       </v>
      </c>
      <c r="E3514" t="str">
        <f>T("RE ")</f>
        <v xml:space="preserve">RE </v>
      </c>
      <c r="F3514" t="str">
        <f>T("REMOLQUES      ")</f>
        <v xml:space="preserve">REMOLQUES      </v>
      </c>
      <c r="G3514" t="str">
        <f>T("De 1.000 a 2.999 KG DE CARGA ÚTIL                 ")</f>
        <v xml:space="preserve">De 1.000 a 2.999 KG DE CARGA ÚTIL                 </v>
      </c>
      <c r="I3514">
        <v>4</v>
      </c>
    </row>
    <row r="3515" spans="1:9">
      <c r="A3515" t="str">
        <f>T("2018")</f>
        <v>2018</v>
      </c>
      <c r="B3515" t="str">
        <f>T("FISICO                                            ")</f>
        <v xml:space="preserve">FISICO                                            </v>
      </c>
      <c r="C3515" t="str">
        <f>T("CHAMARTIN           ")</f>
        <v xml:space="preserve">CHAMARTIN           </v>
      </c>
      <c r="D3515" t="str">
        <f>T("CIUDAD JARDIN       ")</f>
        <v xml:space="preserve">CIUDAD JARDIN       </v>
      </c>
      <c r="E3515" t="str">
        <f>T("RE ")</f>
        <v xml:space="preserve">RE </v>
      </c>
      <c r="F3515" t="str">
        <f>T("REMOLQUES      ")</f>
        <v xml:space="preserve">REMOLQUES      </v>
      </c>
      <c r="G3515" t="str">
        <f>T("De 3.000 KG DE CARGA ÚTIL en adelante             ")</f>
        <v xml:space="preserve">De 3.000 KG DE CARGA ÚTIL en adelante             </v>
      </c>
      <c r="I3515">
        <v>5</v>
      </c>
    </row>
    <row r="3516" spans="1:9">
      <c r="A3516" t="str">
        <f>T("2018")</f>
        <v>2018</v>
      </c>
      <c r="B3516" t="str">
        <f>T("FISICO                                            ")</f>
        <v xml:space="preserve">FISICO                                            </v>
      </c>
      <c r="C3516" t="str">
        <f>T("CHAMARTIN           ")</f>
        <v xml:space="preserve">CHAMARTIN           </v>
      </c>
      <c r="D3516" t="str">
        <f>T("HISPANOAMERICA      ")</f>
        <v xml:space="preserve">HISPANOAMERICA      </v>
      </c>
      <c r="E3516" t="str">
        <f>T("RE ")</f>
        <v xml:space="preserve">RE </v>
      </c>
      <c r="F3516" t="str">
        <f>T("REMOLQUES      ")</f>
        <v xml:space="preserve">REMOLQUES      </v>
      </c>
      <c r="G3516" t="str">
        <f>T("De 751 a 999 KG DE CARGA ÚTIL                     ")</f>
        <v xml:space="preserve">De 751 a 999 KG DE CARGA ÚTIL                     </v>
      </c>
      <c r="I3516">
        <v>4</v>
      </c>
    </row>
    <row r="3517" spans="1:9">
      <c r="A3517" t="str">
        <f>T("2018")</f>
        <v>2018</v>
      </c>
      <c r="B3517" t="str">
        <f>T("FISICO                                            ")</f>
        <v xml:space="preserve">FISICO                                            </v>
      </c>
      <c r="C3517" t="str">
        <f>T("CHAMARTIN           ")</f>
        <v xml:space="preserve">CHAMARTIN           </v>
      </c>
      <c r="D3517" t="str">
        <f>T("HISPANOAMERICA      ")</f>
        <v xml:space="preserve">HISPANOAMERICA      </v>
      </c>
      <c r="E3517" t="str">
        <f>T("RE ")</f>
        <v xml:space="preserve">RE </v>
      </c>
      <c r="F3517" t="str">
        <f>T("REMOLQUES      ")</f>
        <v xml:space="preserve">REMOLQUES      </v>
      </c>
      <c r="G3517" t="str">
        <f>T("De 1.000 a 2.999 KG DE CARGA ÚTIL                 ")</f>
        <v xml:space="preserve">De 1.000 a 2.999 KG DE CARGA ÚTIL                 </v>
      </c>
      <c r="I3517">
        <v>11</v>
      </c>
    </row>
    <row r="3518" spans="1:9">
      <c r="A3518" t="str">
        <f>T("2018")</f>
        <v>2018</v>
      </c>
      <c r="B3518" t="str">
        <f>T("FISICO                                            ")</f>
        <v xml:space="preserve">FISICO                                            </v>
      </c>
      <c r="C3518" t="str">
        <f>T("CHAMARTIN           ")</f>
        <v xml:space="preserve">CHAMARTIN           </v>
      </c>
      <c r="D3518" t="str">
        <f>T("HISPANOAMERICA      ")</f>
        <v xml:space="preserve">HISPANOAMERICA      </v>
      </c>
      <c r="E3518" t="str">
        <f>T("RE ")</f>
        <v xml:space="preserve">RE </v>
      </c>
      <c r="F3518" t="str">
        <f>T("REMOLQUES      ")</f>
        <v xml:space="preserve">REMOLQUES      </v>
      </c>
      <c r="G3518" t="str">
        <f>T("De 3.000 KG DE CARGA ÚTIL en adelante             ")</f>
        <v xml:space="preserve">De 3.000 KG DE CARGA ÚTIL en adelante             </v>
      </c>
      <c r="I3518">
        <v>7</v>
      </c>
    </row>
    <row r="3519" spans="1:9">
      <c r="A3519" t="str">
        <f>T("2018")</f>
        <v>2018</v>
      </c>
      <c r="B3519" t="str">
        <f>T("FISICO                                            ")</f>
        <v xml:space="preserve">FISICO                                            </v>
      </c>
      <c r="C3519" t="str">
        <f>T("CHAMARTIN           ")</f>
        <v xml:space="preserve">CHAMARTIN           </v>
      </c>
      <c r="D3519" t="str">
        <f>T("NUEVA ESPAÑA        ")</f>
        <v xml:space="preserve">NUEVA ESPAÑA        </v>
      </c>
      <c r="E3519" t="str">
        <f>T("RE ")</f>
        <v xml:space="preserve">RE </v>
      </c>
      <c r="F3519" t="str">
        <f>T("REMOLQUES      ")</f>
        <v xml:space="preserve">REMOLQUES      </v>
      </c>
      <c r="G3519" t="str">
        <f>T("De 751 a 999 KG DE CARGA ÚTIL                     ")</f>
        <v xml:space="preserve">De 751 a 999 KG DE CARGA ÚTIL                     </v>
      </c>
      <c r="I3519">
        <v>2</v>
      </c>
    </row>
    <row r="3520" spans="1:9">
      <c r="A3520" t="str">
        <f>T("2018")</f>
        <v>2018</v>
      </c>
      <c r="B3520" t="str">
        <f>T("FISICO                                            ")</f>
        <v xml:space="preserve">FISICO                                            </v>
      </c>
      <c r="C3520" t="str">
        <f>T("CHAMARTIN           ")</f>
        <v xml:space="preserve">CHAMARTIN           </v>
      </c>
      <c r="D3520" t="str">
        <f>T("NUEVA ESPAÑA        ")</f>
        <v xml:space="preserve">NUEVA ESPAÑA        </v>
      </c>
      <c r="E3520" t="str">
        <f>T("RE ")</f>
        <v xml:space="preserve">RE </v>
      </c>
      <c r="F3520" t="str">
        <f>T("REMOLQUES      ")</f>
        <v xml:space="preserve">REMOLQUES      </v>
      </c>
      <c r="G3520" t="str">
        <f>T("De 1.000 a 2.999 KG DE CARGA ÚTIL                 ")</f>
        <v xml:space="preserve">De 1.000 a 2.999 KG DE CARGA ÚTIL                 </v>
      </c>
      <c r="I3520">
        <v>11</v>
      </c>
    </row>
    <row r="3521" spans="1:9">
      <c r="A3521" t="str">
        <f>T("2018")</f>
        <v>2018</v>
      </c>
      <c r="B3521" t="str">
        <f>T("FISICO                                            ")</f>
        <v xml:space="preserve">FISICO                                            </v>
      </c>
      <c r="C3521" t="str">
        <f>T("CHAMARTIN           ")</f>
        <v xml:space="preserve">CHAMARTIN           </v>
      </c>
      <c r="D3521" t="str">
        <f>T("NUEVA ESPAÑA        ")</f>
        <v xml:space="preserve">NUEVA ESPAÑA        </v>
      </c>
      <c r="E3521" t="str">
        <f>T("RE ")</f>
        <v xml:space="preserve">RE </v>
      </c>
      <c r="F3521" t="str">
        <f>T("REMOLQUES      ")</f>
        <v xml:space="preserve">REMOLQUES      </v>
      </c>
      <c r="G3521" t="str">
        <f>T("De 3.000 KG DE CARGA ÚTIL en adelante             ")</f>
        <v xml:space="preserve">De 3.000 KG DE CARGA ÚTIL en adelante             </v>
      </c>
      <c r="I3521">
        <v>7</v>
      </c>
    </row>
    <row r="3522" spans="1:9">
      <c r="A3522" t="str">
        <f>T("2018")</f>
        <v>2018</v>
      </c>
      <c r="B3522" t="str">
        <f>T("FISICO                                            ")</f>
        <v xml:space="preserve">FISICO                                            </v>
      </c>
      <c r="C3522" t="str">
        <f>T("CHAMARTIN           ")</f>
        <v xml:space="preserve">CHAMARTIN           </v>
      </c>
      <c r="D3522" t="str">
        <f>T("CASTILLA            ")</f>
        <v xml:space="preserve">CASTILLA            </v>
      </c>
      <c r="E3522" t="str">
        <f>T("RE ")</f>
        <v xml:space="preserve">RE </v>
      </c>
      <c r="F3522" t="str">
        <f>T("REMOLQUES      ")</f>
        <v xml:space="preserve">REMOLQUES      </v>
      </c>
      <c r="G3522" t="str">
        <f>T("De 1.000 a 2.999 KG DE CARGA ÚTIL                 ")</f>
        <v xml:space="preserve">De 1.000 a 2.999 KG DE CARGA ÚTIL                 </v>
      </c>
      <c r="I3522">
        <v>8</v>
      </c>
    </row>
    <row r="3523" spans="1:9">
      <c r="A3523" t="str">
        <f>T("2018")</f>
        <v>2018</v>
      </c>
      <c r="B3523" t="str">
        <f>T("FISICO                                            ")</f>
        <v xml:space="preserve">FISICO                                            </v>
      </c>
      <c r="C3523" t="str">
        <f>T("CHAMARTIN           ")</f>
        <v xml:space="preserve">CHAMARTIN           </v>
      </c>
      <c r="D3523" t="str">
        <f>T("CASTILLA            ")</f>
        <v xml:space="preserve">CASTILLA            </v>
      </c>
      <c r="E3523" t="str">
        <f>T("RE ")</f>
        <v xml:space="preserve">RE </v>
      </c>
      <c r="F3523" t="str">
        <f>T("REMOLQUES      ")</f>
        <v xml:space="preserve">REMOLQUES      </v>
      </c>
      <c r="G3523" t="str">
        <f>T("De 3.000 KG DE CARGA ÚTIL en adelante             ")</f>
        <v xml:space="preserve">De 3.000 KG DE CARGA ÚTIL en adelante             </v>
      </c>
      <c r="I3523">
        <v>1</v>
      </c>
    </row>
    <row r="3524" spans="1:9">
      <c r="A3524" t="str">
        <f>T("2018")</f>
        <v>2018</v>
      </c>
      <c r="B3524" t="str">
        <f>T("JURIDICO                                          ")</f>
        <v xml:space="preserve">JURIDICO                                          </v>
      </c>
      <c r="C3524" t="str">
        <f>T("CHAMARTIN           ")</f>
        <v xml:space="preserve">CHAMARTIN           </v>
      </c>
      <c r="D3524" t="str">
        <f>T("SIN BARRIO          ")</f>
        <v xml:space="preserve">SIN BARRIO          </v>
      </c>
      <c r="E3524" t="str">
        <f>T("RE ")</f>
        <v xml:space="preserve">RE </v>
      </c>
      <c r="F3524" t="str">
        <f>T("REMOLQUES      ")</f>
        <v xml:space="preserve">REMOLQUES      </v>
      </c>
      <c r="G3524" t="str">
        <f>T("De 3.000 KG DE CARGA ÚTIL en adelante             ")</f>
        <v xml:space="preserve">De 3.000 KG DE CARGA ÚTIL en adelante             </v>
      </c>
      <c r="I3524">
        <v>3</v>
      </c>
    </row>
    <row r="3525" spans="1:9">
      <c r="A3525" t="str">
        <f>T("2018")</f>
        <v>2018</v>
      </c>
      <c r="B3525" t="str">
        <f>T("JURIDICO                                          ")</f>
        <v xml:space="preserve">JURIDICO                                          </v>
      </c>
      <c r="C3525" t="str">
        <f>T("CHAMARTIN           ")</f>
        <v xml:space="preserve">CHAMARTIN           </v>
      </c>
      <c r="D3525" t="str">
        <f>T("EL VISO             ")</f>
        <v xml:space="preserve">EL VISO             </v>
      </c>
      <c r="E3525" t="str">
        <f>T("RE ")</f>
        <v xml:space="preserve">RE </v>
      </c>
      <c r="F3525" t="str">
        <f>T("REMOLQUES      ")</f>
        <v xml:space="preserve">REMOLQUES      </v>
      </c>
      <c r="G3525" t="str">
        <f>T("De 751 a 999 KG DE CARGA ÚTIL                     ")</f>
        <v xml:space="preserve">De 751 a 999 KG DE CARGA ÚTIL                     </v>
      </c>
      <c r="I3525">
        <v>1</v>
      </c>
    </row>
    <row r="3526" spans="1:9">
      <c r="A3526" t="str">
        <f>T("2018")</f>
        <v>2018</v>
      </c>
      <c r="B3526" t="str">
        <f>T("JURIDICO                                          ")</f>
        <v xml:space="preserve">JURIDICO                                          </v>
      </c>
      <c r="C3526" t="str">
        <f>T("CHAMARTIN           ")</f>
        <v xml:space="preserve">CHAMARTIN           </v>
      </c>
      <c r="D3526" t="str">
        <f>T("EL VISO             ")</f>
        <v xml:space="preserve">EL VISO             </v>
      </c>
      <c r="E3526" t="str">
        <f>T("RE ")</f>
        <v xml:space="preserve">RE </v>
      </c>
      <c r="F3526" t="str">
        <f>T("REMOLQUES      ")</f>
        <v xml:space="preserve">REMOLQUES      </v>
      </c>
      <c r="G3526" t="str">
        <f>T("De 1.000 a 2.999 KG DE CARGA ÚTIL                 ")</f>
        <v xml:space="preserve">De 1.000 a 2.999 KG DE CARGA ÚTIL                 </v>
      </c>
      <c r="I3526">
        <v>14</v>
      </c>
    </row>
    <row r="3527" spans="1:9">
      <c r="A3527" t="str">
        <f>T("2018")</f>
        <v>2018</v>
      </c>
      <c r="B3527" t="str">
        <f>T("JURIDICO                                          ")</f>
        <v xml:space="preserve">JURIDICO                                          </v>
      </c>
      <c r="C3527" t="str">
        <f>T("CHAMARTIN           ")</f>
        <v xml:space="preserve">CHAMARTIN           </v>
      </c>
      <c r="D3527" t="str">
        <f>T("EL VISO             ")</f>
        <v xml:space="preserve">EL VISO             </v>
      </c>
      <c r="E3527" t="str">
        <f>T("RE ")</f>
        <v xml:space="preserve">RE </v>
      </c>
      <c r="F3527" t="str">
        <f>T("REMOLQUES      ")</f>
        <v xml:space="preserve">REMOLQUES      </v>
      </c>
      <c r="G3527" t="str">
        <f>T("De 3.000 KG DE CARGA ÚTIL en adelante             ")</f>
        <v xml:space="preserve">De 3.000 KG DE CARGA ÚTIL en adelante             </v>
      </c>
      <c r="I3527">
        <v>73</v>
      </c>
    </row>
    <row r="3528" spans="1:9">
      <c r="A3528" t="str">
        <f>T("2018")</f>
        <v>2018</v>
      </c>
      <c r="B3528" t="str">
        <f>T("JURIDICO                                          ")</f>
        <v xml:space="preserve">JURIDICO                                          </v>
      </c>
      <c r="C3528" t="str">
        <f>T("CHAMARTIN           ")</f>
        <v xml:space="preserve">CHAMARTIN           </v>
      </c>
      <c r="D3528" t="str">
        <f>T("PROSPERIDAD         ")</f>
        <v xml:space="preserve">PROSPERIDAD         </v>
      </c>
      <c r="E3528" t="str">
        <f>T("RE ")</f>
        <v xml:space="preserve">RE </v>
      </c>
      <c r="F3528" t="str">
        <f>T("REMOLQUES      ")</f>
        <v xml:space="preserve">REMOLQUES      </v>
      </c>
      <c r="G3528" t="str">
        <f>T("De 751 a 999 KG DE CARGA ÚTIL                     ")</f>
        <v xml:space="preserve">De 751 a 999 KG DE CARGA ÚTIL                     </v>
      </c>
      <c r="I3528">
        <v>4</v>
      </c>
    </row>
    <row r="3529" spans="1:9">
      <c r="A3529" t="str">
        <f>T("2018")</f>
        <v>2018</v>
      </c>
      <c r="B3529" t="str">
        <f>T("JURIDICO                                          ")</f>
        <v xml:space="preserve">JURIDICO                                          </v>
      </c>
      <c r="C3529" t="str">
        <f>T("CHAMARTIN           ")</f>
        <v xml:space="preserve">CHAMARTIN           </v>
      </c>
      <c r="D3529" t="str">
        <f>T("PROSPERIDAD         ")</f>
        <v xml:space="preserve">PROSPERIDAD         </v>
      </c>
      <c r="E3529" t="str">
        <f>T("RE ")</f>
        <v xml:space="preserve">RE </v>
      </c>
      <c r="F3529" t="str">
        <f>T("REMOLQUES      ")</f>
        <v xml:space="preserve">REMOLQUES      </v>
      </c>
      <c r="G3529" t="str">
        <f>T("De 1.000 a 2.999 KG DE CARGA ÚTIL                 ")</f>
        <v xml:space="preserve">De 1.000 a 2.999 KG DE CARGA ÚTIL                 </v>
      </c>
      <c r="I3529">
        <v>6</v>
      </c>
    </row>
    <row r="3530" spans="1:9">
      <c r="A3530" t="str">
        <f>T("2018")</f>
        <v>2018</v>
      </c>
      <c r="B3530" t="str">
        <f>T("JURIDICO                                          ")</f>
        <v xml:space="preserve">JURIDICO                                          </v>
      </c>
      <c r="C3530" t="str">
        <f>T("CHAMARTIN           ")</f>
        <v xml:space="preserve">CHAMARTIN           </v>
      </c>
      <c r="D3530" t="str">
        <f>T("PROSPERIDAD         ")</f>
        <v xml:space="preserve">PROSPERIDAD         </v>
      </c>
      <c r="E3530" t="str">
        <f>T("RE ")</f>
        <v xml:space="preserve">RE </v>
      </c>
      <c r="F3530" t="str">
        <f>T("REMOLQUES      ")</f>
        <v xml:space="preserve">REMOLQUES      </v>
      </c>
      <c r="G3530" t="str">
        <f>T("De 3.000 KG DE CARGA ÚTIL en adelante             ")</f>
        <v xml:space="preserve">De 3.000 KG DE CARGA ÚTIL en adelante             </v>
      </c>
      <c r="I3530">
        <v>54</v>
      </c>
    </row>
    <row r="3531" spans="1:9">
      <c r="A3531" t="str">
        <f>T("2018")</f>
        <v>2018</v>
      </c>
      <c r="B3531" t="str">
        <f>T("JURIDICO                                          ")</f>
        <v xml:space="preserve">JURIDICO                                          </v>
      </c>
      <c r="C3531" t="str">
        <f>T("CHAMARTIN           ")</f>
        <v xml:space="preserve">CHAMARTIN           </v>
      </c>
      <c r="D3531" t="str">
        <f>T("CIUDAD JARDIN       ")</f>
        <v xml:space="preserve">CIUDAD JARDIN       </v>
      </c>
      <c r="E3531" t="str">
        <f>T("RE ")</f>
        <v xml:space="preserve">RE </v>
      </c>
      <c r="F3531" t="str">
        <f>T("REMOLQUES      ")</f>
        <v xml:space="preserve">REMOLQUES      </v>
      </c>
      <c r="G3531" t="str">
        <f>T("De 1.000 a 2.999 KG DE CARGA ÚTIL                 ")</f>
        <v xml:space="preserve">De 1.000 a 2.999 KG DE CARGA ÚTIL                 </v>
      </c>
      <c r="I3531">
        <v>3</v>
      </c>
    </row>
    <row r="3532" spans="1:9">
      <c r="A3532" t="str">
        <f>T("2018")</f>
        <v>2018</v>
      </c>
      <c r="B3532" t="str">
        <f>T("JURIDICO                                          ")</f>
        <v xml:space="preserve">JURIDICO                                          </v>
      </c>
      <c r="C3532" t="str">
        <f>T("CHAMARTIN           ")</f>
        <v xml:space="preserve">CHAMARTIN           </v>
      </c>
      <c r="D3532" t="str">
        <f>T("CIUDAD JARDIN       ")</f>
        <v xml:space="preserve">CIUDAD JARDIN       </v>
      </c>
      <c r="E3532" t="str">
        <f>T("RE ")</f>
        <v xml:space="preserve">RE </v>
      </c>
      <c r="F3532" t="str">
        <f>T("REMOLQUES      ")</f>
        <v xml:space="preserve">REMOLQUES      </v>
      </c>
      <c r="G3532" t="str">
        <f>T("De 3.000 KG DE CARGA ÚTIL en adelante             ")</f>
        <v xml:space="preserve">De 3.000 KG DE CARGA ÚTIL en adelante             </v>
      </c>
      <c r="I3532">
        <v>5</v>
      </c>
    </row>
    <row r="3533" spans="1:9">
      <c r="A3533" t="str">
        <f>T("2018")</f>
        <v>2018</v>
      </c>
      <c r="B3533" t="str">
        <f>T("JURIDICO                                          ")</f>
        <v xml:space="preserve">JURIDICO                                          </v>
      </c>
      <c r="C3533" t="str">
        <f>T("CHAMARTIN           ")</f>
        <v xml:space="preserve">CHAMARTIN           </v>
      </c>
      <c r="D3533" t="str">
        <f>T("HISPANOAMERICA      ")</f>
        <v xml:space="preserve">HISPANOAMERICA      </v>
      </c>
      <c r="E3533" t="str">
        <f>T("RE ")</f>
        <v xml:space="preserve">RE </v>
      </c>
      <c r="F3533" t="str">
        <f>T("REMOLQUES      ")</f>
        <v xml:space="preserve">REMOLQUES      </v>
      </c>
      <c r="G3533" t="str">
        <f>T("De 1.000 a 2.999 KG DE CARGA ÚTIL                 ")</f>
        <v xml:space="preserve">De 1.000 a 2.999 KG DE CARGA ÚTIL                 </v>
      </c>
      <c r="I3533">
        <v>11</v>
      </c>
    </row>
    <row r="3534" spans="1:9">
      <c r="A3534" t="str">
        <f>T("2018")</f>
        <v>2018</v>
      </c>
      <c r="B3534" t="str">
        <f>T("JURIDICO                                          ")</f>
        <v xml:space="preserve">JURIDICO                                          </v>
      </c>
      <c r="C3534" t="str">
        <f>T("CHAMARTIN           ")</f>
        <v xml:space="preserve">CHAMARTIN           </v>
      </c>
      <c r="D3534" t="str">
        <f>T("HISPANOAMERICA      ")</f>
        <v xml:space="preserve">HISPANOAMERICA      </v>
      </c>
      <c r="E3534" t="str">
        <f>T("RE ")</f>
        <v xml:space="preserve">RE </v>
      </c>
      <c r="F3534" t="str">
        <f>T("REMOLQUES      ")</f>
        <v xml:space="preserve">REMOLQUES      </v>
      </c>
      <c r="G3534" t="str">
        <f>T("De 3.000 KG DE CARGA ÚTIL en adelante             ")</f>
        <v xml:space="preserve">De 3.000 KG DE CARGA ÚTIL en adelante             </v>
      </c>
      <c r="I3534">
        <v>39</v>
      </c>
    </row>
    <row r="3535" spans="1:9">
      <c r="A3535" t="str">
        <f>T("2018")</f>
        <v>2018</v>
      </c>
      <c r="B3535" t="str">
        <f>T("JURIDICO                                          ")</f>
        <v xml:space="preserve">JURIDICO                                          </v>
      </c>
      <c r="C3535" t="str">
        <f>T("CHAMARTIN           ")</f>
        <v xml:space="preserve">CHAMARTIN           </v>
      </c>
      <c r="D3535" t="str">
        <f>T("NUEVA ESPAÑA        ")</f>
        <v xml:space="preserve">NUEVA ESPAÑA        </v>
      </c>
      <c r="E3535" t="str">
        <f>T("RE ")</f>
        <v xml:space="preserve">RE </v>
      </c>
      <c r="F3535" t="str">
        <f>T("REMOLQUES      ")</f>
        <v xml:space="preserve">REMOLQUES      </v>
      </c>
      <c r="G3535" t="str">
        <f>T("De 751 a 999 KG DE CARGA ÚTIL                     ")</f>
        <v xml:space="preserve">De 751 a 999 KG DE CARGA ÚTIL                     </v>
      </c>
      <c r="I3535">
        <v>4</v>
      </c>
    </row>
    <row r="3536" spans="1:9">
      <c r="A3536" t="str">
        <f>T("2018")</f>
        <v>2018</v>
      </c>
      <c r="B3536" t="str">
        <f>T("JURIDICO                                          ")</f>
        <v xml:space="preserve">JURIDICO                                          </v>
      </c>
      <c r="C3536" t="str">
        <f>T("CHAMARTIN           ")</f>
        <v xml:space="preserve">CHAMARTIN           </v>
      </c>
      <c r="D3536" t="str">
        <f>T("NUEVA ESPAÑA        ")</f>
        <v xml:space="preserve">NUEVA ESPAÑA        </v>
      </c>
      <c r="E3536" t="str">
        <f>T("RE ")</f>
        <v xml:space="preserve">RE </v>
      </c>
      <c r="F3536" t="str">
        <f>T("REMOLQUES      ")</f>
        <v xml:space="preserve">REMOLQUES      </v>
      </c>
      <c r="G3536" t="str">
        <f>T("De 1.000 a 2.999 KG DE CARGA ÚTIL                 ")</f>
        <v xml:space="preserve">De 1.000 a 2.999 KG DE CARGA ÚTIL                 </v>
      </c>
      <c r="I3536">
        <v>13</v>
      </c>
    </row>
    <row r="3537" spans="1:9">
      <c r="A3537" t="str">
        <f>T("2018")</f>
        <v>2018</v>
      </c>
      <c r="B3537" t="str">
        <f>T("JURIDICO                                          ")</f>
        <v xml:space="preserve">JURIDICO                                          </v>
      </c>
      <c r="C3537" t="str">
        <f>T("CHAMARTIN           ")</f>
        <v xml:space="preserve">CHAMARTIN           </v>
      </c>
      <c r="D3537" t="str">
        <f>T("NUEVA ESPAÑA        ")</f>
        <v xml:space="preserve">NUEVA ESPAÑA        </v>
      </c>
      <c r="E3537" t="str">
        <f>T("RE ")</f>
        <v xml:space="preserve">RE </v>
      </c>
      <c r="F3537" t="str">
        <f>T("REMOLQUES      ")</f>
        <v xml:space="preserve">REMOLQUES      </v>
      </c>
      <c r="G3537" t="str">
        <f>T("De 3.000 KG DE CARGA ÚTIL en adelante             ")</f>
        <v xml:space="preserve">De 3.000 KG DE CARGA ÚTIL en adelante             </v>
      </c>
      <c r="I3537">
        <v>60</v>
      </c>
    </row>
    <row r="3538" spans="1:9">
      <c r="A3538" t="str">
        <f>T("2018")</f>
        <v>2018</v>
      </c>
      <c r="B3538" t="str">
        <f>T("JURIDICO                                          ")</f>
        <v xml:space="preserve">JURIDICO                                          </v>
      </c>
      <c r="C3538" t="str">
        <f>T("CHAMARTIN           ")</f>
        <v xml:space="preserve">CHAMARTIN           </v>
      </c>
      <c r="D3538" t="str">
        <f>T("CASTILLA            ")</f>
        <v xml:space="preserve">CASTILLA            </v>
      </c>
      <c r="E3538" t="str">
        <f>T("RE ")</f>
        <v xml:space="preserve">RE </v>
      </c>
      <c r="F3538" t="str">
        <f>T("REMOLQUES      ")</f>
        <v xml:space="preserve">REMOLQUES      </v>
      </c>
      <c r="G3538" t="str">
        <f>T("De 751 a 999 KG DE CARGA ÚTIL                     ")</f>
        <v xml:space="preserve">De 751 a 999 KG DE CARGA ÚTIL                     </v>
      </c>
      <c r="I3538">
        <v>1</v>
      </c>
    </row>
    <row r="3539" spans="1:9">
      <c r="A3539" t="str">
        <f>T("2018")</f>
        <v>2018</v>
      </c>
      <c r="B3539" t="str">
        <f>T("JURIDICO                                          ")</f>
        <v xml:space="preserve">JURIDICO                                          </v>
      </c>
      <c r="C3539" t="str">
        <f>T("CHAMARTIN           ")</f>
        <v xml:space="preserve">CHAMARTIN           </v>
      </c>
      <c r="D3539" t="str">
        <f>T("CASTILLA            ")</f>
        <v xml:space="preserve">CASTILLA            </v>
      </c>
      <c r="E3539" t="str">
        <f>T("RE ")</f>
        <v xml:space="preserve">RE </v>
      </c>
      <c r="F3539" t="str">
        <f>T("REMOLQUES      ")</f>
        <v xml:space="preserve">REMOLQUES      </v>
      </c>
      <c r="G3539" t="str">
        <f>T("De 1.000 a 2.999 KG DE CARGA ÚTIL                 ")</f>
        <v xml:space="preserve">De 1.000 a 2.999 KG DE CARGA ÚTIL                 </v>
      </c>
      <c r="I3539">
        <v>1</v>
      </c>
    </row>
    <row r="3540" spans="1:9">
      <c r="A3540" t="str">
        <f>T("2018")</f>
        <v>2018</v>
      </c>
      <c r="B3540" t="str">
        <f>T("JURIDICO                                          ")</f>
        <v xml:space="preserve">JURIDICO                                          </v>
      </c>
      <c r="C3540" t="str">
        <f>T("CHAMARTIN           ")</f>
        <v xml:space="preserve">CHAMARTIN           </v>
      </c>
      <c r="D3540" t="str">
        <f>T("CASTILLA            ")</f>
        <v xml:space="preserve">CASTILLA            </v>
      </c>
      <c r="E3540" t="str">
        <f>T("RE ")</f>
        <v xml:space="preserve">RE </v>
      </c>
      <c r="F3540" t="str">
        <f>T("REMOLQUES      ")</f>
        <v xml:space="preserve">REMOLQUES      </v>
      </c>
      <c r="G3540" t="str">
        <f>T("De 3.000 KG DE CARGA ÚTIL en adelante             ")</f>
        <v xml:space="preserve">De 3.000 KG DE CARGA ÚTIL en adelante             </v>
      </c>
      <c r="I3540">
        <v>10</v>
      </c>
    </row>
    <row r="3541" spans="1:9">
      <c r="A3541" t="str">
        <f>T("2018")</f>
        <v>2018</v>
      </c>
      <c r="B3541" t="str">
        <f>T("JURIDICO                                          ")</f>
        <v xml:space="preserve">JURIDICO                                          </v>
      </c>
      <c r="C3541" t="str">
        <f>T("CHAMARTIN           ")</f>
        <v xml:space="preserve">CHAMARTIN           </v>
      </c>
      <c r="D3541" t="str">
        <f>T("HISPANOAMERICA      ")</f>
        <v xml:space="preserve">HISPANOAMERICA      </v>
      </c>
      <c r="E3541" t="str">
        <f>T("SE ")</f>
        <v xml:space="preserve">SE </v>
      </c>
      <c r="F3541" t="str">
        <f>T("SEMIRREMOLQUES ")</f>
        <v xml:space="preserve">SEMIRREMOLQUES </v>
      </c>
      <c r="G3541" t="str">
        <f>T("De 751 a 999 KG DE CARGA ÚTIL                     ")</f>
        <v xml:space="preserve">De 751 a 999 KG DE CARGA ÚTIL                     </v>
      </c>
      <c r="H3541" t="str">
        <f>T("DIESEL                                            ")</f>
        <v xml:space="preserve">DIESEL                                            </v>
      </c>
      <c r="I3541">
        <v>1</v>
      </c>
    </row>
    <row r="3542" spans="1:9">
      <c r="A3542" t="str">
        <f>T("2018")</f>
        <v>2018</v>
      </c>
      <c r="B3542" t="str">
        <f>T("Entidad sin personalidad jurídica (art. 35.4 LGT) ")</f>
        <v xml:space="preserve">Entidad sin personalidad jurídica (art. 35.4 LGT) </v>
      </c>
      <c r="C3542" t="str">
        <f>T("CHAMARTIN           ")</f>
        <v xml:space="preserve">CHAMARTIN           </v>
      </c>
      <c r="D3542" t="str">
        <f>T("EL VISO             ")</f>
        <v xml:space="preserve">EL VISO             </v>
      </c>
      <c r="E3542" t="str">
        <f>T("TR ")</f>
        <v xml:space="preserve">TR </v>
      </c>
      <c r="F3542" t="str">
        <f>T("TRACTORES      ")</f>
        <v xml:space="preserve">TRACTORES      </v>
      </c>
      <c r="G3542" t="str">
        <f>T("De menos de 16 CABALLOS FISCALES                  ")</f>
        <v xml:space="preserve">De menos de 16 CABALLOS FISCALES                  </v>
      </c>
      <c r="H3542" t="str">
        <f>T("DIESEL                                            ")</f>
        <v xml:space="preserve">DIESEL                                            </v>
      </c>
      <c r="I3542">
        <v>1</v>
      </c>
    </row>
    <row r="3543" spans="1:9">
      <c r="A3543" t="str">
        <f>T("2018")</f>
        <v>2018</v>
      </c>
      <c r="B3543" t="str">
        <f>T("Entidad sin personalidad jurídica (art. 35.4 LGT) ")</f>
        <v xml:space="preserve">Entidad sin personalidad jurídica (art. 35.4 LGT) </v>
      </c>
      <c r="C3543" t="str">
        <f>T("CHAMARTIN           ")</f>
        <v xml:space="preserve">CHAMARTIN           </v>
      </c>
      <c r="D3543" t="str">
        <f>T("EL VISO             ")</f>
        <v xml:space="preserve">EL VISO             </v>
      </c>
      <c r="E3543" t="str">
        <f>T("TR ")</f>
        <v xml:space="preserve">TR </v>
      </c>
      <c r="F3543" t="str">
        <f>T("TRACTORES      ")</f>
        <v xml:space="preserve">TRACTORES      </v>
      </c>
      <c r="G3543" t="str">
        <f>T("De 16 a 25 CABALLOS FISCALES                      ")</f>
        <v xml:space="preserve">De 16 a 25 CABALLOS FISCALES                      </v>
      </c>
      <c r="H3543" t="str">
        <f>T("DIESEL                                            ")</f>
        <v xml:space="preserve">DIESEL                                            </v>
      </c>
      <c r="I3543">
        <v>1</v>
      </c>
    </row>
    <row r="3544" spans="1:9">
      <c r="A3544" t="str">
        <f>T("2018")</f>
        <v>2018</v>
      </c>
      <c r="B3544" t="str">
        <f>T("Entidad sin personalidad jurídica (art. 35.4 LGT) ")</f>
        <v xml:space="preserve">Entidad sin personalidad jurídica (art. 35.4 LGT) </v>
      </c>
      <c r="C3544" t="str">
        <f>T("CHAMARTIN           ")</f>
        <v xml:space="preserve">CHAMARTIN           </v>
      </c>
      <c r="D3544" t="str">
        <f>T("HISPANOAMERICA      ")</f>
        <v xml:space="preserve">HISPANOAMERICA      </v>
      </c>
      <c r="E3544" t="str">
        <f>T("TR ")</f>
        <v xml:space="preserve">TR </v>
      </c>
      <c r="F3544" t="str">
        <f>T("TRACTORES      ")</f>
        <v xml:space="preserve">TRACTORES      </v>
      </c>
      <c r="G3544" t="str">
        <f>T("De 25,01 CABALLOS FISCALES en adelante            ")</f>
        <v xml:space="preserve">De 25,01 CABALLOS FISCALES en adelante            </v>
      </c>
      <c r="H3544" t="str">
        <f>T("DIESEL                                            ")</f>
        <v xml:space="preserve">DIESEL                                            </v>
      </c>
      <c r="I3544">
        <v>1</v>
      </c>
    </row>
    <row r="3545" spans="1:9">
      <c r="A3545" t="str">
        <f>T("2018")</f>
        <v>2018</v>
      </c>
      <c r="B3545" t="str">
        <f>T("Entidad sin personalidad jurídica (art. 35.4 LGT) ")</f>
        <v xml:space="preserve">Entidad sin personalidad jurídica (art. 35.4 LGT) </v>
      </c>
      <c r="C3545" t="str">
        <f>T("CHAMARTIN           ")</f>
        <v xml:space="preserve">CHAMARTIN           </v>
      </c>
      <c r="D3545" t="str">
        <f>T("NUEVA ESPAÑA        ")</f>
        <v xml:space="preserve">NUEVA ESPAÑA        </v>
      </c>
      <c r="E3545" t="str">
        <f>T("TR ")</f>
        <v xml:space="preserve">TR </v>
      </c>
      <c r="F3545" t="str">
        <f>T("TRACTORES      ")</f>
        <v xml:space="preserve">TRACTORES      </v>
      </c>
      <c r="G3545" t="str">
        <f>T("De 25,01 CABALLOS FISCALES en adelante            ")</f>
        <v xml:space="preserve">De 25,01 CABALLOS FISCALES en adelante            </v>
      </c>
      <c r="H3545" t="str">
        <f>T("DIESEL                                            ")</f>
        <v xml:space="preserve">DIESEL                                            </v>
      </c>
      <c r="I3545">
        <v>1</v>
      </c>
    </row>
    <row r="3546" spans="1:9">
      <c r="A3546" t="str">
        <f>T("2018")</f>
        <v>2018</v>
      </c>
      <c r="B3546" t="str">
        <f>T("FISICO                                            ")</f>
        <v xml:space="preserve">FISICO                                            </v>
      </c>
      <c r="C3546" t="str">
        <f>T("CHAMARTIN           ")</f>
        <v xml:space="preserve">CHAMARTIN           </v>
      </c>
      <c r="D3546" t="str">
        <f>T("EL VISO             ")</f>
        <v xml:space="preserve">EL VISO             </v>
      </c>
      <c r="E3546" t="str">
        <f>T("TR ")</f>
        <v xml:space="preserve">TR </v>
      </c>
      <c r="F3546" t="str">
        <f>T("TRACTORES      ")</f>
        <v xml:space="preserve">TRACTORES      </v>
      </c>
      <c r="G3546" t="str">
        <f>T("De menos de 16 CABALLOS FISCALES                  ")</f>
        <v xml:space="preserve">De menos de 16 CABALLOS FISCALES                  </v>
      </c>
      <c r="H3546" t="str">
        <f>T("DIESEL                                            ")</f>
        <v xml:space="preserve">DIESEL                                            </v>
      </c>
      <c r="I3546">
        <v>10</v>
      </c>
    </row>
    <row r="3547" spans="1:9">
      <c r="A3547" t="str">
        <f>T("2018")</f>
        <v>2018</v>
      </c>
      <c r="B3547" t="str">
        <f>T("FISICO                                            ")</f>
        <v xml:space="preserve">FISICO                                            </v>
      </c>
      <c r="C3547" t="str">
        <f>T("CHAMARTIN           ")</f>
        <v xml:space="preserve">CHAMARTIN           </v>
      </c>
      <c r="D3547" t="str">
        <f>T("EL VISO             ")</f>
        <v xml:space="preserve">EL VISO             </v>
      </c>
      <c r="E3547" t="str">
        <f>T("TR ")</f>
        <v xml:space="preserve">TR </v>
      </c>
      <c r="F3547" t="str">
        <f>T("TRACTORES      ")</f>
        <v xml:space="preserve">TRACTORES      </v>
      </c>
      <c r="G3547" t="str">
        <f>T("De 16 a 25 CABALLOS FISCALES                      ")</f>
        <v xml:space="preserve">De 16 a 25 CABALLOS FISCALES                      </v>
      </c>
      <c r="H3547" t="str">
        <f>T("DIESEL                                            ")</f>
        <v xml:space="preserve">DIESEL                                            </v>
      </c>
      <c r="I3547">
        <v>15</v>
      </c>
    </row>
    <row r="3548" spans="1:9">
      <c r="A3548" t="str">
        <f>T("2018")</f>
        <v>2018</v>
      </c>
      <c r="B3548" t="str">
        <f>T("FISICO                                            ")</f>
        <v xml:space="preserve">FISICO                                            </v>
      </c>
      <c r="C3548" t="str">
        <f>T("CHAMARTIN           ")</f>
        <v xml:space="preserve">CHAMARTIN           </v>
      </c>
      <c r="D3548" t="str">
        <f>T("EL VISO             ")</f>
        <v xml:space="preserve">EL VISO             </v>
      </c>
      <c r="E3548" t="str">
        <f>T("TR ")</f>
        <v xml:space="preserve">TR </v>
      </c>
      <c r="F3548" t="str">
        <f>T("TRACTORES      ")</f>
        <v xml:space="preserve">TRACTORES      </v>
      </c>
      <c r="G3548" t="str">
        <f>T("De 25,01 CABALLOS FISCALES en adelante            ")</f>
        <v xml:space="preserve">De 25,01 CABALLOS FISCALES en adelante            </v>
      </c>
      <c r="H3548" t="str">
        <f>T("DIESEL                                            ")</f>
        <v xml:space="preserve">DIESEL                                            </v>
      </c>
      <c r="I3548">
        <v>7</v>
      </c>
    </row>
    <row r="3549" spans="1:9">
      <c r="A3549" t="str">
        <f>T("2018")</f>
        <v>2018</v>
      </c>
      <c r="B3549" t="str">
        <f>T("FISICO                                            ")</f>
        <v xml:space="preserve">FISICO                                            </v>
      </c>
      <c r="C3549" t="str">
        <f>T("CHAMARTIN           ")</f>
        <v xml:space="preserve">CHAMARTIN           </v>
      </c>
      <c r="D3549" t="str">
        <f>T("PROSPERIDAD         ")</f>
        <v xml:space="preserve">PROSPERIDAD         </v>
      </c>
      <c r="E3549" t="str">
        <f>T("TR ")</f>
        <v xml:space="preserve">TR </v>
      </c>
      <c r="F3549" t="str">
        <f>T("TRACTORES      ")</f>
        <v xml:space="preserve">TRACTORES      </v>
      </c>
      <c r="G3549" t="str">
        <f>T("De menos de 16 CABALLOS FISCALES                  ")</f>
        <v xml:space="preserve">De menos de 16 CABALLOS FISCALES                  </v>
      </c>
      <c r="H3549" t="str">
        <f>T("DIESEL                                            ")</f>
        <v xml:space="preserve">DIESEL                                            </v>
      </c>
      <c r="I3549">
        <v>3</v>
      </c>
    </row>
    <row r="3550" spans="1:9">
      <c r="A3550" t="str">
        <f>T("2018")</f>
        <v>2018</v>
      </c>
      <c r="B3550" t="str">
        <f>T("FISICO                                            ")</f>
        <v xml:space="preserve">FISICO                                            </v>
      </c>
      <c r="C3550" t="str">
        <f>T("CHAMARTIN           ")</f>
        <v xml:space="preserve">CHAMARTIN           </v>
      </c>
      <c r="D3550" t="str">
        <f>T("PROSPERIDAD         ")</f>
        <v xml:space="preserve">PROSPERIDAD         </v>
      </c>
      <c r="E3550" t="str">
        <f>T("TR ")</f>
        <v xml:space="preserve">TR </v>
      </c>
      <c r="F3550" t="str">
        <f>T("TRACTORES      ")</f>
        <v xml:space="preserve">TRACTORES      </v>
      </c>
      <c r="G3550" t="str">
        <f>T("De 16 a 25 CABALLOS FISCALES                      ")</f>
        <v xml:space="preserve">De 16 a 25 CABALLOS FISCALES                      </v>
      </c>
      <c r="H3550" t="str">
        <f>T("DIESEL                                            ")</f>
        <v xml:space="preserve">DIESEL                                            </v>
      </c>
      <c r="I3550">
        <v>5</v>
      </c>
    </row>
    <row r="3551" spans="1:9">
      <c r="A3551" t="str">
        <f>T("2018")</f>
        <v>2018</v>
      </c>
      <c r="B3551" t="str">
        <f>T("FISICO                                            ")</f>
        <v xml:space="preserve">FISICO                                            </v>
      </c>
      <c r="C3551" t="str">
        <f>T("CHAMARTIN           ")</f>
        <v xml:space="preserve">CHAMARTIN           </v>
      </c>
      <c r="D3551" t="str">
        <f>T("PROSPERIDAD         ")</f>
        <v xml:space="preserve">PROSPERIDAD         </v>
      </c>
      <c r="E3551" t="str">
        <f>T("TR ")</f>
        <v xml:space="preserve">TR </v>
      </c>
      <c r="F3551" t="str">
        <f>T("TRACTORES      ")</f>
        <v xml:space="preserve">TRACTORES      </v>
      </c>
      <c r="G3551" t="str">
        <f>T("De 25,01 CABALLOS FISCALES en adelante            ")</f>
        <v xml:space="preserve">De 25,01 CABALLOS FISCALES en adelante            </v>
      </c>
      <c r="H3551" t="str">
        <f>T("DIESEL                                            ")</f>
        <v xml:space="preserve">DIESEL                                            </v>
      </c>
      <c r="I3551">
        <v>1</v>
      </c>
    </row>
    <row r="3552" spans="1:9">
      <c r="A3552" t="str">
        <f>T("2018")</f>
        <v>2018</v>
      </c>
      <c r="B3552" t="str">
        <f>T("FISICO                                            ")</f>
        <v xml:space="preserve">FISICO                                            </v>
      </c>
      <c r="C3552" t="str">
        <f>T("CHAMARTIN           ")</f>
        <v xml:space="preserve">CHAMARTIN           </v>
      </c>
      <c r="D3552" t="str">
        <f>T("CIUDAD JARDIN       ")</f>
        <v xml:space="preserve">CIUDAD JARDIN       </v>
      </c>
      <c r="E3552" t="str">
        <f>T("TR ")</f>
        <v xml:space="preserve">TR </v>
      </c>
      <c r="F3552" t="str">
        <f>T("TRACTORES      ")</f>
        <v xml:space="preserve">TRACTORES      </v>
      </c>
      <c r="G3552" t="str">
        <f>T("De menos de 16 CABALLOS FISCALES                  ")</f>
        <v xml:space="preserve">De menos de 16 CABALLOS FISCALES                  </v>
      </c>
      <c r="H3552" t="str">
        <f>T("DIESEL                                            ")</f>
        <v xml:space="preserve">DIESEL                                            </v>
      </c>
      <c r="I3552">
        <v>5</v>
      </c>
    </row>
    <row r="3553" spans="1:9">
      <c r="A3553" t="str">
        <f>T("2018")</f>
        <v>2018</v>
      </c>
      <c r="B3553" t="str">
        <f>T("FISICO                                            ")</f>
        <v xml:space="preserve">FISICO                                            </v>
      </c>
      <c r="C3553" t="str">
        <f>T("CHAMARTIN           ")</f>
        <v xml:space="preserve">CHAMARTIN           </v>
      </c>
      <c r="D3553" t="str">
        <f>T("CIUDAD JARDIN       ")</f>
        <v xml:space="preserve">CIUDAD JARDIN       </v>
      </c>
      <c r="E3553" t="str">
        <f>T("TR ")</f>
        <v xml:space="preserve">TR </v>
      </c>
      <c r="F3553" t="str">
        <f>T("TRACTORES      ")</f>
        <v xml:space="preserve">TRACTORES      </v>
      </c>
      <c r="G3553" t="str">
        <f>T("De 16 a 25 CABALLOS FISCALES                      ")</f>
        <v xml:space="preserve">De 16 a 25 CABALLOS FISCALES                      </v>
      </c>
      <c r="H3553" t="str">
        <f>T("DIESEL                                            ")</f>
        <v xml:space="preserve">DIESEL                                            </v>
      </c>
      <c r="I3553">
        <v>7</v>
      </c>
    </row>
    <row r="3554" spans="1:9">
      <c r="A3554" t="str">
        <f>T("2018")</f>
        <v>2018</v>
      </c>
      <c r="B3554" t="str">
        <f>T("FISICO                                            ")</f>
        <v xml:space="preserve">FISICO                                            </v>
      </c>
      <c r="C3554" t="str">
        <f>T("CHAMARTIN           ")</f>
        <v xml:space="preserve">CHAMARTIN           </v>
      </c>
      <c r="D3554" t="str">
        <f>T("CIUDAD JARDIN       ")</f>
        <v xml:space="preserve">CIUDAD JARDIN       </v>
      </c>
      <c r="E3554" t="str">
        <f>T("TR ")</f>
        <v xml:space="preserve">TR </v>
      </c>
      <c r="F3554" t="str">
        <f>T("TRACTORES      ")</f>
        <v xml:space="preserve">TRACTORES      </v>
      </c>
      <c r="G3554" t="str">
        <f>T("De 25,01 CABALLOS FISCALES en adelante            ")</f>
        <v xml:space="preserve">De 25,01 CABALLOS FISCALES en adelante            </v>
      </c>
      <c r="H3554" t="str">
        <f>T("DIESEL                                            ")</f>
        <v xml:space="preserve">DIESEL                                            </v>
      </c>
      <c r="I3554">
        <v>2</v>
      </c>
    </row>
    <row r="3555" spans="1:9">
      <c r="A3555" t="str">
        <f>T("2018")</f>
        <v>2018</v>
      </c>
      <c r="B3555" t="str">
        <f>T("FISICO                                            ")</f>
        <v xml:space="preserve">FISICO                                            </v>
      </c>
      <c r="C3555" t="str">
        <f>T("CHAMARTIN           ")</f>
        <v xml:space="preserve">CHAMARTIN           </v>
      </c>
      <c r="D3555" t="str">
        <f>T("HISPANOAMERICA      ")</f>
        <v xml:space="preserve">HISPANOAMERICA      </v>
      </c>
      <c r="E3555" t="str">
        <f>T("TR ")</f>
        <v xml:space="preserve">TR </v>
      </c>
      <c r="F3555" t="str">
        <f>T("TRACTORES      ")</f>
        <v xml:space="preserve">TRACTORES      </v>
      </c>
      <c r="G3555" t="str">
        <f>T("De menos de 16 CABALLOS FISCALES                  ")</f>
        <v xml:space="preserve">De menos de 16 CABALLOS FISCALES                  </v>
      </c>
      <c r="H3555" t="str">
        <f>T("DIESEL                                            ")</f>
        <v xml:space="preserve">DIESEL                                            </v>
      </c>
      <c r="I3555">
        <v>13</v>
      </c>
    </row>
    <row r="3556" spans="1:9">
      <c r="A3556" t="str">
        <f>T("2018")</f>
        <v>2018</v>
      </c>
      <c r="B3556" t="str">
        <f>T("FISICO                                            ")</f>
        <v xml:space="preserve">FISICO                                            </v>
      </c>
      <c r="C3556" t="str">
        <f>T("CHAMARTIN           ")</f>
        <v xml:space="preserve">CHAMARTIN           </v>
      </c>
      <c r="D3556" t="str">
        <f>T("HISPANOAMERICA      ")</f>
        <v xml:space="preserve">HISPANOAMERICA      </v>
      </c>
      <c r="E3556" t="str">
        <f>T("TR ")</f>
        <v xml:space="preserve">TR </v>
      </c>
      <c r="F3556" t="str">
        <f>T("TRACTORES      ")</f>
        <v xml:space="preserve">TRACTORES      </v>
      </c>
      <c r="G3556" t="str">
        <f>T("De 16 a 25 CABALLOS FISCALES                      ")</f>
        <v xml:space="preserve">De 16 a 25 CABALLOS FISCALES                      </v>
      </c>
      <c r="H3556" t="str">
        <f>T("DIESEL                                            ")</f>
        <v xml:space="preserve">DIESEL                                            </v>
      </c>
      <c r="I3556">
        <v>15</v>
      </c>
    </row>
    <row r="3557" spans="1:9">
      <c r="A3557" t="str">
        <f>T("2018")</f>
        <v>2018</v>
      </c>
      <c r="B3557" t="str">
        <f>T("FISICO                                            ")</f>
        <v xml:space="preserve">FISICO                                            </v>
      </c>
      <c r="C3557" t="str">
        <f>T("CHAMARTIN           ")</f>
        <v xml:space="preserve">CHAMARTIN           </v>
      </c>
      <c r="D3557" t="str">
        <f>T("HISPANOAMERICA      ")</f>
        <v xml:space="preserve">HISPANOAMERICA      </v>
      </c>
      <c r="E3557" t="str">
        <f>T("TR ")</f>
        <v xml:space="preserve">TR </v>
      </c>
      <c r="F3557" t="str">
        <f>T("TRACTORES      ")</f>
        <v xml:space="preserve">TRACTORES      </v>
      </c>
      <c r="G3557" t="str">
        <f>T("De 25,01 CABALLOS FISCALES en adelante            ")</f>
        <v xml:space="preserve">De 25,01 CABALLOS FISCALES en adelante            </v>
      </c>
      <c r="H3557" t="str">
        <f>T("DIESEL                                            ")</f>
        <v xml:space="preserve">DIESEL                                            </v>
      </c>
      <c r="I3557">
        <v>11</v>
      </c>
    </row>
    <row r="3558" spans="1:9">
      <c r="A3558" t="str">
        <f>T("2018")</f>
        <v>2018</v>
      </c>
      <c r="B3558" t="str">
        <f>T("FISICO                                            ")</f>
        <v xml:space="preserve">FISICO                                            </v>
      </c>
      <c r="C3558" t="str">
        <f>T("CHAMARTIN           ")</f>
        <v xml:space="preserve">CHAMARTIN           </v>
      </c>
      <c r="D3558" t="str">
        <f>T("NUEVA ESPAÑA        ")</f>
        <v xml:space="preserve">NUEVA ESPAÑA        </v>
      </c>
      <c r="E3558" t="str">
        <f>T("TR ")</f>
        <v xml:space="preserve">TR </v>
      </c>
      <c r="F3558" t="str">
        <f>T("TRACTORES      ")</f>
        <v xml:space="preserve">TRACTORES      </v>
      </c>
      <c r="G3558" t="str">
        <f>T("De menos de 16 CABALLOS FISCALES                  ")</f>
        <v xml:space="preserve">De menos de 16 CABALLOS FISCALES                  </v>
      </c>
      <c r="H3558" t="str">
        <f>T("DIESEL                                            ")</f>
        <v xml:space="preserve">DIESEL                                            </v>
      </c>
      <c r="I3558">
        <v>5</v>
      </c>
    </row>
    <row r="3559" spans="1:9">
      <c r="A3559" t="str">
        <f>T("2018")</f>
        <v>2018</v>
      </c>
      <c r="B3559" t="str">
        <f>T("FISICO                                            ")</f>
        <v xml:space="preserve">FISICO                                            </v>
      </c>
      <c r="C3559" t="str">
        <f>T("CHAMARTIN           ")</f>
        <v xml:space="preserve">CHAMARTIN           </v>
      </c>
      <c r="D3559" t="str">
        <f>T("NUEVA ESPAÑA        ")</f>
        <v xml:space="preserve">NUEVA ESPAÑA        </v>
      </c>
      <c r="E3559" t="str">
        <f>T("TR ")</f>
        <v xml:space="preserve">TR </v>
      </c>
      <c r="F3559" t="str">
        <f>T("TRACTORES      ")</f>
        <v xml:space="preserve">TRACTORES      </v>
      </c>
      <c r="G3559" t="str">
        <f>T("De 16 a 25 CABALLOS FISCALES                      ")</f>
        <v xml:space="preserve">De 16 a 25 CABALLOS FISCALES                      </v>
      </c>
      <c r="H3559" t="str">
        <f>T("DIESEL                                            ")</f>
        <v xml:space="preserve">DIESEL                                            </v>
      </c>
      <c r="I3559">
        <v>14</v>
      </c>
    </row>
    <row r="3560" spans="1:9">
      <c r="A3560" t="str">
        <f>T("2018")</f>
        <v>2018</v>
      </c>
      <c r="B3560" t="str">
        <f>T("FISICO                                            ")</f>
        <v xml:space="preserve">FISICO                                            </v>
      </c>
      <c r="C3560" t="str">
        <f>T("CHAMARTIN           ")</f>
        <v xml:space="preserve">CHAMARTIN           </v>
      </c>
      <c r="D3560" t="str">
        <f>T("NUEVA ESPAÑA        ")</f>
        <v xml:space="preserve">NUEVA ESPAÑA        </v>
      </c>
      <c r="E3560" t="str">
        <f>T("TR ")</f>
        <v xml:space="preserve">TR </v>
      </c>
      <c r="F3560" t="str">
        <f>T("TRACTORES      ")</f>
        <v xml:space="preserve">TRACTORES      </v>
      </c>
      <c r="G3560" t="str">
        <f>T("De 25,01 CABALLOS FISCALES en adelante            ")</f>
        <v xml:space="preserve">De 25,01 CABALLOS FISCALES en adelante            </v>
      </c>
      <c r="H3560" t="str">
        <f>T("DIESEL                                            ")</f>
        <v xml:space="preserve">DIESEL                                            </v>
      </c>
      <c r="I3560">
        <v>9</v>
      </c>
    </row>
    <row r="3561" spans="1:9">
      <c r="A3561" t="str">
        <f>T("2018")</f>
        <v>2018</v>
      </c>
      <c r="B3561" t="str">
        <f>T("FISICO                                            ")</f>
        <v xml:space="preserve">FISICO                                            </v>
      </c>
      <c r="C3561" t="str">
        <f>T("CHAMARTIN           ")</f>
        <v xml:space="preserve">CHAMARTIN           </v>
      </c>
      <c r="D3561" t="str">
        <f>T("CASTILLA            ")</f>
        <v xml:space="preserve">CASTILLA            </v>
      </c>
      <c r="E3561" t="str">
        <f>T("TR ")</f>
        <v xml:space="preserve">TR </v>
      </c>
      <c r="F3561" t="str">
        <f>T("TRACTORES      ")</f>
        <v xml:space="preserve">TRACTORES      </v>
      </c>
      <c r="G3561" t="str">
        <f>T("De menos de 16 CABALLOS FISCALES                  ")</f>
        <v xml:space="preserve">De menos de 16 CABALLOS FISCALES                  </v>
      </c>
      <c r="H3561" t="str">
        <f>T("DIESEL                                            ")</f>
        <v xml:space="preserve">DIESEL                                            </v>
      </c>
      <c r="I3561">
        <v>3</v>
      </c>
    </row>
    <row r="3562" spans="1:9">
      <c r="A3562" t="str">
        <f>T("2018")</f>
        <v>2018</v>
      </c>
      <c r="B3562" t="str">
        <f>T("FISICO                                            ")</f>
        <v xml:space="preserve">FISICO                                            </v>
      </c>
      <c r="C3562" t="str">
        <f>T("CHAMARTIN           ")</f>
        <v xml:space="preserve">CHAMARTIN           </v>
      </c>
      <c r="D3562" t="str">
        <f>T("CASTILLA            ")</f>
        <v xml:space="preserve">CASTILLA            </v>
      </c>
      <c r="E3562" t="str">
        <f>T("TR ")</f>
        <v xml:space="preserve">TR </v>
      </c>
      <c r="F3562" t="str">
        <f>T("TRACTORES      ")</f>
        <v xml:space="preserve">TRACTORES      </v>
      </c>
      <c r="G3562" t="str">
        <f>T("De 16 a 25 CABALLOS FISCALES                      ")</f>
        <v xml:space="preserve">De 16 a 25 CABALLOS FISCALES                      </v>
      </c>
      <c r="H3562" t="str">
        <f>T("DIESEL                                            ")</f>
        <v xml:space="preserve">DIESEL                                            </v>
      </c>
      <c r="I3562">
        <v>6</v>
      </c>
    </row>
    <row r="3563" spans="1:9">
      <c r="A3563" t="str">
        <f>T("2018")</f>
        <v>2018</v>
      </c>
      <c r="B3563" t="str">
        <f>T("FISICO                                            ")</f>
        <v xml:space="preserve">FISICO                                            </v>
      </c>
      <c r="C3563" t="str">
        <f>T("CHAMARTIN           ")</f>
        <v xml:space="preserve">CHAMARTIN           </v>
      </c>
      <c r="D3563" t="str">
        <f>T("CASTILLA            ")</f>
        <v xml:space="preserve">CASTILLA            </v>
      </c>
      <c r="E3563" t="str">
        <f>T("TR ")</f>
        <v xml:space="preserve">TR </v>
      </c>
      <c r="F3563" t="str">
        <f>T("TRACTORES      ")</f>
        <v xml:space="preserve">TRACTORES      </v>
      </c>
      <c r="G3563" t="str">
        <f>T("De 25,01 CABALLOS FISCALES en adelante            ")</f>
        <v xml:space="preserve">De 25,01 CABALLOS FISCALES en adelante            </v>
      </c>
      <c r="H3563" t="str">
        <f>T("DIESEL                                            ")</f>
        <v xml:space="preserve">DIESEL                                            </v>
      </c>
      <c r="I3563">
        <v>2</v>
      </c>
    </row>
    <row r="3564" spans="1:9">
      <c r="A3564" t="str">
        <f>T("2018")</f>
        <v>2018</v>
      </c>
      <c r="B3564" t="str">
        <f>T("JURIDICO                                          ")</f>
        <v xml:space="preserve">JURIDICO                                          </v>
      </c>
      <c r="C3564" t="str">
        <f>T("CHAMARTIN           ")</f>
        <v xml:space="preserve">CHAMARTIN           </v>
      </c>
      <c r="D3564" t="str">
        <f>T("SIN BARRIO          ")</f>
        <v xml:space="preserve">SIN BARRIO          </v>
      </c>
      <c r="E3564" t="str">
        <f>T("TR ")</f>
        <v xml:space="preserve">TR </v>
      </c>
      <c r="F3564" t="str">
        <f>T("TRACTORES      ")</f>
        <v xml:space="preserve">TRACTORES      </v>
      </c>
      <c r="G3564" t="str">
        <f>T("De menos de 16 CABALLOS FISCALES                  ")</f>
        <v xml:space="preserve">De menos de 16 CABALLOS FISCALES                  </v>
      </c>
      <c r="H3564" t="str">
        <f>T("DIESEL                                            ")</f>
        <v xml:space="preserve">DIESEL                                            </v>
      </c>
      <c r="I3564">
        <v>1</v>
      </c>
    </row>
    <row r="3565" spans="1:9">
      <c r="A3565" t="str">
        <f>T("2018")</f>
        <v>2018</v>
      </c>
      <c r="B3565" t="str">
        <f>T("JURIDICO                                          ")</f>
        <v xml:space="preserve">JURIDICO                                          </v>
      </c>
      <c r="C3565" t="str">
        <f>T("CHAMARTIN           ")</f>
        <v xml:space="preserve">CHAMARTIN           </v>
      </c>
      <c r="D3565" t="str">
        <f>T("SIN BARRIO          ")</f>
        <v xml:space="preserve">SIN BARRIO          </v>
      </c>
      <c r="E3565" t="str">
        <f>T("TR ")</f>
        <v xml:space="preserve">TR </v>
      </c>
      <c r="F3565" t="str">
        <f>T("TRACTORES      ")</f>
        <v xml:space="preserve">TRACTORES      </v>
      </c>
      <c r="G3565" t="str">
        <f>T("De 16 a 25 CABALLOS FISCALES                      ")</f>
        <v xml:space="preserve">De 16 a 25 CABALLOS FISCALES                      </v>
      </c>
      <c r="H3565" t="str">
        <f>T("DIESEL                                            ")</f>
        <v xml:space="preserve">DIESEL                                            </v>
      </c>
      <c r="I3565">
        <v>1</v>
      </c>
    </row>
    <row r="3566" spans="1:9">
      <c r="A3566" t="str">
        <f>T("2018")</f>
        <v>2018</v>
      </c>
      <c r="B3566" t="str">
        <f>T("JURIDICO                                          ")</f>
        <v xml:space="preserve">JURIDICO                                          </v>
      </c>
      <c r="C3566" t="str">
        <f>T("CHAMARTIN           ")</f>
        <v xml:space="preserve">CHAMARTIN           </v>
      </c>
      <c r="D3566" t="str">
        <f>T("EL VISO             ")</f>
        <v xml:space="preserve">EL VISO             </v>
      </c>
      <c r="E3566" t="str">
        <f>T("TR ")</f>
        <v xml:space="preserve">TR </v>
      </c>
      <c r="F3566" t="str">
        <f>T("TRACTORES      ")</f>
        <v xml:space="preserve">TRACTORES      </v>
      </c>
      <c r="G3566" t="str">
        <f>T("De menos de 16 CABALLOS FISCALES                  ")</f>
        <v xml:space="preserve">De menos de 16 CABALLOS FISCALES                  </v>
      </c>
      <c r="H3566" t="str">
        <f>T("DIESEL                                            ")</f>
        <v xml:space="preserve">DIESEL                                            </v>
      </c>
      <c r="I3566">
        <v>47</v>
      </c>
    </row>
    <row r="3567" spans="1:9">
      <c r="A3567" t="str">
        <f>T("2018")</f>
        <v>2018</v>
      </c>
      <c r="B3567" t="str">
        <f>T("JURIDICO                                          ")</f>
        <v xml:space="preserve">JURIDICO                                          </v>
      </c>
      <c r="C3567" t="str">
        <f>T("CHAMARTIN           ")</f>
        <v xml:space="preserve">CHAMARTIN           </v>
      </c>
      <c r="D3567" t="str">
        <f>T("EL VISO             ")</f>
        <v xml:space="preserve">EL VISO             </v>
      </c>
      <c r="E3567" t="str">
        <f>T("TR ")</f>
        <v xml:space="preserve">TR </v>
      </c>
      <c r="F3567" t="str">
        <f>T("TRACTORES      ")</f>
        <v xml:space="preserve">TRACTORES      </v>
      </c>
      <c r="G3567" t="str">
        <f>T("De 16 a 25 CABALLOS FISCALES                      ")</f>
        <v xml:space="preserve">De 16 a 25 CABALLOS FISCALES                      </v>
      </c>
      <c r="H3567" t="str">
        <f>T("DIESEL                                            ")</f>
        <v xml:space="preserve">DIESEL                                            </v>
      </c>
      <c r="I3567">
        <v>49</v>
      </c>
    </row>
    <row r="3568" spans="1:9">
      <c r="A3568" t="str">
        <f>T("2018")</f>
        <v>2018</v>
      </c>
      <c r="B3568" t="str">
        <f>T("JURIDICO                                          ")</f>
        <v xml:space="preserve">JURIDICO                                          </v>
      </c>
      <c r="C3568" t="str">
        <f>T("CHAMARTIN           ")</f>
        <v xml:space="preserve">CHAMARTIN           </v>
      </c>
      <c r="D3568" t="str">
        <f>T("EL VISO             ")</f>
        <v xml:space="preserve">EL VISO             </v>
      </c>
      <c r="E3568" t="str">
        <f>T("TR ")</f>
        <v xml:space="preserve">TR </v>
      </c>
      <c r="F3568" t="str">
        <f>T("TRACTORES      ")</f>
        <v xml:space="preserve">TRACTORES      </v>
      </c>
      <c r="G3568" t="str">
        <f>T("De 25,01 CABALLOS FISCALES en adelante            ")</f>
        <v xml:space="preserve">De 25,01 CABALLOS FISCALES en adelante            </v>
      </c>
      <c r="H3568" t="str">
        <f>T("DIESEL                                            ")</f>
        <v xml:space="preserve">DIESEL                                            </v>
      </c>
      <c r="I3568">
        <v>60</v>
      </c>
    </row>
    <row r="3569" spans="1:9">
      <c r="A3569" t="str">
        <f>T("2018")</f>
        <v>2018</v>
      </c>
      <c r="B3569" t="str">
        <f>T("JURIDICO                                          ")</f>
        <v xml:space="preserve">JURIDICO                                          </v>
      </c>
      <c r="C3569" t="str">
        <f>T("CHAMARTIN           ")</f>
        <v xml:space="preserve">CHAMARTIN           </v>
      </c>
      <c r="D3569" t="str">
        <f>T("PROSPERIDAD         ")</f>
        <v xml:space="preserve">PROSPERIDAD         </v>
      </c>
      <c r="E3569" t="str">
        <f>T("TR ")</f>
        <v xml:space="preserve">TR </v>
      </c>
      <c r="F3569" t="str">
        <f>T("TRACTORES      ")</f>
        <v xml:space="preserve">TRACTORES      </v>
      </c>
      <c r="G3569" t="str">
        <f>T("De menos de 16 CABALLOS FISCALES                  ")</f>
        <v xml:space="preserve">De menos de 16 CABALLOS FISCALES                  </v>
      </c>
      <c r="H3569" t="str">
        <f>T("DIESEL                                            ")</f>
        <v xml:space="preserve">DIESEL                                            </v>
      </c>
      <c r="I3569">
        <v>11</v>
      </c>
    </row>
    <row r="3570" spans="1:9">
      <c r="A3570" t="str">
        <f>T("2018")</f>
        <v>2018</v>
      </c>
      <c r="B3570" t="str">
        <f>T("JURIDICO                                          ")</f>
        <v xml:space="preserve">JURIDICO                                          </v>
      </c>
      <c r="C3570" t="str">
        <f>T("CHAMARTIN           ")</f>
        <v xml:space="preserve">CHAMARTIN           </v>
      </c>
      <c r="D3570" t="str">
        <f>T("PROSPERIDAD         ")</f>
        <v xml:space="preserve">PROSPERIDAD         </v>
      </c>
      <c r="E3570" t="str">
        <f>T("TR ")</f>
        <v xml:space="preserve">TR </v>
      </c>
      <c r="F3570" t="str">
        <f>T("TRACTORES      ")</f>
        <v xml:space="preserve">TRACTORES      </v>
      </c>
      <c r="G3570" t="str">
        <f>T("De 16 a 25 CABALLOS FISCALES                      ")</f>
        <v xml:space="preserve">De 16 a 25 CABALLOS FISCALES                      </v>
      </c>
      <c r="H3570" t="str">
        <f>T("DIESEL                                            ")</f>
        <v xml:space="preserve">DIESEL                                            </v>
      </c>
      <c r="I3570">
        <v>11</v>
      </c>
    </row>
    <row r="3571" spans="1:9">
      <c r="A3571" t="str">
        <f>T("2018")</f>
        <v>2018</v>
      </c>
      <c r="B3571" t="str">
        <f>T("JURIDICO                                          ")</f>
        <v xml:space="preserve">JURIDICO                                          </v>
      </c>
      <c r="C3571" t="str">
        <f>T("CHAMARTIN           ")</f>
        <v xml:space="preserve">CHAMARTIN           </v>
      </c>
      <c r="D3571" t="str">
        <f>T("PROSPERIDAD         ")</f>
        <v xml:space="preserve">PROSPERIDAD         </v>
      </c>
      <c r="E3571" t="str">
        <f>T("TR ")</f>
        <v xml:space="preserve">TR </v>
      </c>
      <c r="F3571" t="str">
        <f>T("TRACTORES      ")</f>
        <v xml:space="preserve">TRACTORES      </v>
      </c>
      <c r="G3571" t="str">
        <f>T("De 25,01 CABALLOS FISCALES en adelante            ")</f>
        <v xml:space="preserve">De 25,01 CABALLOS FISCALES en adelante            </v>
      </c>
      <c r="H3571" t="str">
        <f>T("DIESEL                                            ")</f>
        <v xml:space="preserve">DIESEL                                            </v>
      </c>
      <c r="I3571">
        <v>31</v>
      </c>
    </row>
    <row r="3572" spans="1:9">
      <c r="A3572" t="str">
        <f>T("2018")</f>
        <v>2018</v>
      </c>
      <c r="B3572" t="str">
        <f>T("JURIDICO                                          ")</f>
        <v xml:space="preserve">JURIDICO                                          </v>
      </c>
      <c r="C3572" t="str">
        <f>T("CHAMARTIN           ")</f>
        <v xml:space="preserve">CHAMARTIN           </v>
      </c>
      <c r="D3572" t="str">
        <f>T("CIUDAD JARDIN       ")</f>
        <v xml:space="preserve">CIUDAD JARDIN       </v>
      </c>
      <c r="E3572" t="str">
        <f>T("TR ")</f>
        <v xml:space="preserve">TR </v>
      </c>
      <c r="F3572" t="str">
        <f>T("TRACTORES      ")</f>
        <v xml:space="preserve">TRACTORES      </v>
      </c>
      <c r="G3572" t="str">
        <f>T("De menos de 16 CABALLOS FISCALES                  ")</f>
        <v xml:space="preserve">De menos de 16 CABALLOS FISCALES                  </v>
      </c>
      <c r="H3572" t="str">
        <f>T("DIESEL                                            ")</f>
        <v xml:space="preserve">DIESEL                                            </v>
      </c>
      <c r="I3572">
        <v>5</v>
      </c>
    </row>
    <row r="3573" spans="1:9">
      <c r="A3573" t="str">
        <f>T("2018")</f>
        <v>2018</v>
      </c>
      <c r="B3573" t="str">
        <f>T("JURIDICO                                          ")</f>
        <v xml:space="preserve">JURIDICO                                          </v>
      </c>
      <c r="C3573" t="str">
        <f>T("CHAMARTIN           ")</f>
        <v xml:space="preserve">CHAMARTIN           </v>
      </c>
      <c r="D3573" t="str">
        <f>T("CIUDAD JARDIN       ")</f>
        <v xml:space="preserve">CIUDAD JARDIN       </v>
      </c>
      <c r="E3573" t="str">
        <f>T("TR ")</f>
        <v xml:space="preserve">TR </v>
      </c>
      <c r="F3573" t="str">
        <f>T("TRACTORES      ")</f>
        <v xml:space="preserve">TRACTORES      </v>
      </c>
      <c r="G3573" t="str">
        <f>T("De 16 a 25 CABALLOS FISCALES                      ")</f>
        <v xml:space="preserve">De 16 a 25 CABALLOS FISCALES                      </v>
      </c>
      <c r="H3573" t="str">
        <f>T("DIESEL                                            ")</f>
        <v xml:space="preserve">DIESEL                                            </v>
      </c>
      <c r="I3573">
        <v>10</v>
      </c>
    </row>
    <row r="3574" spans="1:9">
      <c r="A3574" t="str">
        <f>T("2018")</f>
        <v>2018</v>
      </c>
      <c r="B3574" t="str">
        <f>T("JURIDICO                                          ")</f>
        <v xml:space="preserve">JURIDICO                                          </v>
      </c>
      <c r="C3574" t="str">
        <f>T("CHAMARTIN           ")</f>
        <v xml:space="preserve">CHAMARTIN           </v>
      </c>
      <c r="D3574" t="str">
        <f>T("CIUDAD JARDIN       ")</f>
        <v xml:space="preserve">CIUDAD JARDIN       </v>
      </c>
      <c r="E3574" t="str">
        <f>T("TR ")</f>
        <v xml:space="preserve">TR </v>
      </c>
      <c r="F3574" t="str">
        <f>T("TRACTORES      ")</f>
        <v xml:space="preserve">TRACTORES      </v>
      </c>
      <c r="G3574" t="str">
        <f>T("De 25,01 CABALLOS FISCALES en adelante            ")</f>
        <v xml:space="preserve">De 25,01 CABALLOS FISCALES en adelante            </v>
      </c>
      <c r="H3574" t="str">
        <f>T("DIESEL                                            ")</f>
        <v xml:space="preserve">DIESEL                                            </v>
      </c>
      <c r="I3574">
        <v>5</v>
      </c>
    </row>
    <row r="3575" spans="1:9">
      <c r="A3575" t="str">
        <f>T("2018")</f>
        <v>2018</v>
      </c>
      <c r="B3575" t="str">
        <f>T("JURIDICO                                          ")</f>
        <v xml:space="preserve">JURIDICO                                          </v>
      </c>
      <c r="C3575" t="str">
        <f>T("CHAMARTIN           ")</f>
        <v xml:space="preserve">CHAMARTIN           </v>
      </c>
      <c r="D3575" t="str">
        <f>T("HISPANOAMERICA      ")</f>
        <v xml:space="preserve">HISPANOAMERICA      </v>
      </c>
      <c r="E3575" t="str">
        <f>T("TR ")</f>
        <v xml:space="preserve">TR </v>
      </c>
      <c r="F3575" t="str">
        <f>T("TRACTORES      ")</f>
        <v xml:space="preserve">TRACTORES      </v>
      </c>
      <c r="G3575" t="str">
        <f>T("De menos de 16 CABALLOS FISCALES                  ")</f>
        <v xml:space="preserve">De menos de 16 CABALLOS FISCALES                  </v>
      </c>
      <c r="H3575" t="str">
        <f>T("DIESEL                                            ")</f>
        <v xml:space="preserve">DIESEL                                            </v>
      </c>
      <c r="I3575">
        <v>25</v>
      </c>
    </row>
    <row r="3576" spans="1:9">
      <c r="A3576" t="str">
        <f>T("2018")</f>
        <v>2018</v>
      </c>
      <c r="B3576" t="str">
        <f>T("JURIDICO                                          ")</f>
        <v xml:space="preserve">JURIDICO                                          </v>
      </c>
      <c r="C3576" t="str">
        <f>T("CHAMARTIN           ")</f>
        <v xml:space="preserve">CHAMARTIN           </v>
      </c>
      <c r="D3576" t="str">
        <f>T("HISPANOAMERICA      ")</f>
        <v xml:space="preserve">HISPANOAMERICA      </v>
      </c>
      <c r="E3576" t="str">
        <f>T("TR ")</f>
        <v xml:space="preserve">TR </v>
      </c>
      <c r="F3576" t="str">
        <f>T("TRACTORES      ")</f>
        <v xml:space="preserve">TRACTORES      </v>
      </c>
      <c r="G3576" t="str">
        <f>T("De 16 a 25 CABALLOS FISCALES                      ")</f>
        <v xml:space="preserve">De 16 a 25 CABALLOS FISCALES                      </v>
      </c>
      <c r="H3576" t="str">
        <f>T("DIESEL                                            ")</f>
        <v xml:space="preserve">DIESEL                                            </v>
      </c>
      <c r="I3576">
        <v>32</v>
      </c>
    </row>
    <row r="3577" spans="1:9">
      <c r="A3577" t="str">
        <f>T("2018")</f>
        <v>2018</v>
      </c>
      <c r="B3577" t="str">
        <f>T("JURIDICO                                          ")</f>
        <v xml:space="preserve">JURIDICO                                          </v>
      </c>
      <c r="C3577" t="str">
        <f>T("CHAMARTIN           ")</f>
        <v xml:space="preserve">CHAMARTIN           </v>
      </c>
      <c r="D3577" t="str">
        <f>T("HISPANOAMERICA      ")</f>
        <v xml:space="preserve">HISPANOAMERICA      </v>
      </c>
      <c r="E3577" t="str">
        <f>T("TR ")</f>
        <v xml:space="preserve">TR </v>
      </c>
      <c r="F3577" t="str">
        <f>T("TRACTORES      ")</f>
        <v xml:space="preserve">TRACTORES      </v>
      </c>
      <c r="G3577" t="str">
        <f>T("De 25,01 CABALLOS FISCALES en adelante            ")</f>
        <v xml:space="preserve">De 25,01 CABALLOS FISCALES en adelante            </v>
      </c>
      <c r="H3577" t="str">
        <f>T("DIESEL                                            ")</f>
        <v xml:space="preserve">DIESEL                                            </v>
      </c>
      <c r="I3577">
        <v>34</v>
      </c>
    </row>
    <row r="3578" spans="1:9">
      <c r="A3578" t="str">
        <f>T("2018")</f>
        <v>2018</v>
      </c>
      <c r="B3578" t="str">
        <f>T("JURIDICO                                          ")</f>
        <v xml:space="preserve">JURIDICO                                          </v>
      </c>
      <c r="C3578" t="str">
        <f>T("CHAMARTIN           ")</f>
        <v xml:space="preserve">CHAMARTIN           </v>
      </c>
      <c r="D3578" t="str">
        <f>T("NUEVA ESPAÑA        ")</f>
        <v xml:space="preserve">NUEVA ESPAÑA        </v>
      </c>
      <c r="E3578" t="str">
        <f>T("TR ")</f>
        <v xml:space="preserve">TR </v>
      </c>
      <c r="F3578" t="str">
        <f>T("TRACTORES      ")</f>
        <v xml:space="preserve">TRACTORES      </v>
      </c>
      <c r="G3578" t="str">
        <f>T("De menos de 16 CABALLOS FISCALES                  ")</f>
        <v xml:space="preserve">De menos de 16 CABALLOS FISCALES                  </v>
      </c>
      <c r="H3578" t="str">
        <f>T("DIESEL                                            ")</f>
        <v xml:space="preserve">DIESEL                                            </v>
      </c>
      <c r="I3578">
        <v>148</v>
      </c>
    </row>
    <row r="3579" spans="1:9">
      <c r="A3579" t="str">
        <f>T("2018")</f>
        <v>2018</v>
      </c>
      <c r="B3579" t="str">
        <f>T("JURIDICO                                          ")</f>
        <v xml:space="preserve">JURIDICO                                          </v>
      </c>
      <c r="C3579" t="str">
        <f>T("CHAMARTIN           ")</f>
        <v xml:space="preserve">CHAMARTIN           </v>
      </c>
      <c r="D3579" t="str">
        <f>T("NUEVA ESPAÑA        ")</f>
        <v xml:space="preserve">NUEVA ESPAÑA        </v>
      </c>
      <c r="E3579" t="str">
        <f>T("TR ")</f>
        <v xml:space="preserve">TR </v>
      </c>
      <c r="F3579" t="str">
        <f>T("TRACTORES      ")</f>
        <v xml:space="preserve">TRACTORES      </v>
      </c>
      <c r="G3579" t="str">
        <f>T("De 16 a 25 CABALLOS FISCALES                      ")</f>
        <v xml:space="preserve">De 16 a 25 CABALLOS FISCALES                      </v>
      </c>
      <c r="H3579" t="str">
        <f>T("DIESEL                                            ")</f>
        <v xml:space="preserve">DIESEL                                            </v>
      </c>
      <c r="I3579">
        <v>127</v>
      </c>
    </row>
    <row r="3580" spans="1:9">
      <c r="A3580" t="str">
        <f>T("2018")</f>
        <v>2018</v>
      </c>
      <c r="B3580" t="str">
        <f>T("JURIDICO                                          ")</f>
        <v xml:space="preserve">JURIDICO                                          </v>
      </c>
      <c r="C3580" t="str">
        <f>T("CHAMARTIN           ")</f>
        <v xml:space="preserve">CHAMARTIN           </v>
      </c>
      <c r="D3580" t="str">
        <f>T("NUEVA ESPAÑA        ")</f>
        <v xml:space="preserve">NUEVA ESPAÑA        </v>
      </c>
      <c r="E3580" t="str">
        <f>T("TR ")</f>
        <v xml:space="preserve">TR </v>
      </c>
      <c r="F3580" t="str">
        <f>T("TRACTORES      ")</f>
        <v xml:space="preserve">TRACTORES      </v>
      </c>
      <c r="G3580" t="str">
        <f>T("De 25,01 CABALLOS FISCALES en adelante            ")</f>
        <v xml:space="preserve">De 25,01 CABALLOS FISCALES en adelante            </v>
      </c>
      <c r="H3580" t="str">
        <f>T("DIESEL                                            ")</f>
        <v xml:space="preserve">DIESEL                                            </v>
      </c>
      <c r="I3580">
        <v>138</v>
      </c>
    </row>
    <row r="3581" spans="1:9">
      <c r="A3581" t="str">
        <f>T("2018")</f>
        <v>2018</v>
      </c>
      <c r="B3581" t="str">
        <f>T("JURIDICO                                          ")</f>
        <v xml:space="preserve">JURIDICO                                          </v>
      </c>
      <c r="C3581" t="str">
        <f>T("CHAMARTIN           ")</f>
        <v xml:space="preserve">CHAMARTIN           </v>
      </c>
      <c r="D3581" t="str">
        <f>T("CASTILLA            ")</f>
        <v xml:space="preserve">CASTILLA            </v>
      </c>
      <c r="E3581" t="str">
        <f>T("TR ")</f>
        <v xml:space="preserve">TR </v>
      </c>
      <c r="F3581" t="str">
        <f>T("TRACTORES      ")</f>
        <v xml:space="preserve">TRACTORES      </v>
      </c>
      <c r="G3581" t="str">
        <f>T("De menos de 16 CABALLOS FISCALES                  ")</f>
        <v xml:space="preserve">De menos de 16 CABALLOS FISCALES                  </v>
      </c>
      <c r="H3581" t="str">
        <f>T("DIESEL                                            ")</f>
        <v xml:space="preserve">DIESEL                                            </v>
      </c>
      <c r="I3581">
        <v>33</v>
      </c>
    </row>
    <row r="3582" spans="1:9">
      <c r="A3582" t="str">
        <f>T("2018")</f>
        <v>2018</v>
      </c>
      <c r="B3582" t="str">
        <f>T("JURIDICO                                          ")</f>
        <v xml:space="preserve">JURIDICO                                          </v>
      </c>
      <c r="C3582" t="str">
        <f>T("CHAMARTIN           ")</f>
        <v xml:space="preserve">CHAMARTIN           </v>
      </c>
      <c r="D3582" t="str">
        <f>T("CASTILLA            ")</f>
        <v xml:space="preserve">CASTILLA            </v>
      </c>
      <c r="E3582" t="str">
        <f>T("TR ")</f>
        <v xml:space="preserve">TR </v>
      </c>
      <c r="F3582" t="str">
        <f>T("TRACTORES      ")</f>
        <v xml:space="preserve">TRACTORES      </v>
      </c>
      <c r="G3582" t="str">
        <f>T("De 16 a 25 CABALLOS FISCALES                      ")</f>
        <v xml:space="preserve">De 16 a 25 CABALLOS FISCALES                      </v>
      </c>
      <c r="H3582" t="str">
        <f>T("DIESEL                                            ")</f>
        <v xml:space="preserve">DIESEL                                            </v>
      </c>
      <c r="I3582">
        <v>31</v>
      </c>
    </row>
    <row r="3583" spans="1:9">
      <c r="A3583" t="str">
        <f>T("2018")</f>
        <v>2018</v>
      </c>
      <c r="B3583" t="str">
        <f>T("JURIDICO                                          ")</f>
        <v xml:space="preserve">JURIDICO                                          </v>
      </c>
      <c r="C3583" t="str">
        <f>T("CHAMARTIN           ")</f>
        <v xml:space="preserve">CHAMARTIN           </v>
      </c>
      <c r="D3583" t="str">
        <f>T("CASTILLA            ")</f>
        <v xml:space="preserve">CASTILLA            </v>
      </c>
      <c r="E3583" t="str">
        <f>T("TR ")</f>
        <v xml:space="preserve">TR </v>
      </c>
      <c r="F3583" t="str">
        <f>T("TRACTORES      ")</f>
        <v xml:space="preserve">TRACTORES      </v>
      </c>
      <c r="G3583" t="str">
        <f>T("De 25,01 CABALLOS FISCALES en adelante            ")</f>
        <v xml:space="preserve">De 25,01 CABALLOS FISCALES en adelante            </v>
      </c>
      <c r="H3583" t="str">
        <f>T("DIESEL                                            ")</f>
        <v xml:space="preserve">DIESEL                                            </v>
      </c>
      <c r="I3583">
        <v>30</v>
      </c>
    </row>
    <row r="3584" spans="1:9">
      <c r="A3584" t="str">
        <f>T("2018")</f>
        <v>2018</v>
      </c>
      <c r="B3584" t="str">
        <f>T("JURIDICO                                          ")</f>
        <v xml:space="preserve">JURIDICO                                          </v>
      </c>
      <c r="C3584" t="str">
        <f>T("CHAMARTIN           ")</f>
        <v xml:space="preserve">CHAMARTIN           </v>
      </c>
      <c r="D3584" t="str">
        <f>T("PROSPERIDAD         ")</f>
        <v xml:space="preserve">PROSPERIDAD         </v>
      </c>
      <c r="E3584" t="str">
        <f>T("TR ")</f>
        <v xml:space="preserve">TR </v>
      </c>
      <c r="F3584" t="str">
        <f>T("TRACTORES      ")</f>
        <v xml:space="preserve">TRACTORES      </v>
      </c>
      <c r="G3584" t="str">
        <f>T("De menos de 16 CABALLOS FISCALES                  ")</f>
        <v xml:space="preserve">De menos de 16 CABALLOS FISCALES                  </v>
      </c>
      <c r="H3584" t="str">
        <f>T("ELÉCTRICO                                         ")</f>
        <v xml:space="preserve">ELÉCTRICO                                         </v>
      </c>
      <c r="I3584">
        <v>2</v>
      </c>
    </row>
    <row r="3585" spans="1:9">
      <c r="A3585" t="str">
        <f>T("2018")</f>
        <v>2018</v>
      </c>
      <c r="B3585" t="str">
        <f>T("JURIDICO                                          ")</f>
        <v xml:space="preserve">JURIDICO                                          </v>
      </c>
      <c r="C3585" t="str">
        <f>T("CHAMARTIN           ")</f>
        <v xml:space="preserve">CHAMARTIN           </v>
      </c>
      <c r="D3585" t="str">
        <f>T("HISPANOAMERICA      ")</f>
        <v xml:space="preserve">HISPANOAMERICA      </v>
      </c>
      <c r="E3585" t="str">
        <f>T("TR ")</f>
        <v xml:space="preserve">TR </v>
      </c>
      <c r="F3585" t="str">
        <f>T("TRACTORES      ")</f>
        <v xml:space="preserve">TRACTORES      </v>
      </c>
      <c r="G3585" t="str">
        <f>T("De menos de 16 CABALLOS FISCALES                  ")</f>
        <v xml:space="preserve">De menos de 16 CABALLOS FISCALES                  </v>
      </c>
      <c r="H3585" t="str">
        <f>T("ELÉCTRICO                                         ")</f>
        <v xml:space="preserve">ELÉCTRICO                                         </v>
      </c>
      <c r="I3585">
        <v>3</v>
      </c>
    </row>
    <row r="3586" spans="1:9">
      <c r="A3586" t="str">
        <f>T("2018")</f>
        <v>2018</v>
      </c>
      <c r="B3586" t="str">
        <f>T("JURIDICO                                          ")</f>
        <v xml:space="preserve">JURIDICO                                          </v>
      </c>
      <c r="C3586" t="str">
        <f>T("CHAMARTIN           ")</f>
        <v xml:space="preserve">CHAMARTIN           </v>
      </c>
      <c r="D3586" t="str">
        <f>T("CASTILLA            ")</f>
        <v xml:space="preserve">CASTILLA            </v>
      </c>
      <c r="E3586" t="str">
        <f>T("TR ")</f>
        <v xml:space="preserve">TR </v>
      </c>
      <c r="F3586" t="str">
        <f>T("TRACTORES      ")</f>
        <v xml:space="preserve">TRACTORES      </v>
      </c>
      <c r="G3586" t="str">
        <f>T("De menos de 16 CABALLOS FISCALES                  ")</f>
        <v xml:space="preserve">De menos de 16 CABALLOS FISCALES                  </v>
      </c>
      <c r="H3586" t="str">
        <f>T("ELÉCTRICO                                         ")</f>
        <v xml:space="preserve">ELÉCTRICO                                         </v>
      </c>
      <c r="I3586">
        <v>5</v>
      </c>
    </row>
    <row r="3587" spans="1:9">
      <c r="A3587" t="str">
        <f>T("2018")</f>
        <v>2018</v>
      </c>
      <c r="B3587" t="str">
        <f>T("Entidad sin personalidad jurídica (art. 35.4 LGT) ")</f>
        <v xml:space="preserve">Entidad sin personalidad jurídica (art. 35.4 LGT) </v>
      </c>
      <c r="C3587" t="str">
        <f>T("CHAMARTIN           ")</f>
        <v xml:space="preserve">CHAMARTIN           </v>
      </c>
      <c r="D3587" t="str">
        <f>T("CIUDAD JARDIN       ")</f>
        <v xml:space="preserve">CIUDAD JARDIN       </v>
      </c>
      <c r="E3587" t="str">
        <f>T("TR ")</f>
        <v xml:space="preserve">TR </v>
      </c>
      <c r="F3587" t="str">
        <f>T("TRACTORES      ")</f>
        <v xml:space="preserve">TRACTORES      </v>
      </c>
      <c r="G3587" t="str">
        <f>T("De menos de 16 CABALLOS FISCALES                  ")</f>
        <v xml:space="preserve">De menos de 16 CABALLOS FISCALES                  </v>
      </c>
      <c r="H3587" t="str">
        <f>T("GASOLINA                                          ")</f>
        <v xml:space="preserve">GASOLINA                                          </v>
      </c>
      <c r="I3587">
        <v>1</v>
      </c>
    </row>
    <row r="3588" spans="1:9">
      <c r="A3588" t="str">
        <f>T("2018")</f>
        <v>2018</v>
      </c>
      <c r="B3588" t="str">
        <f>T("Entidad sin personalidad jurídica (art. 35.4 LGT) ")</f>
        <v xml:space="preserve">Entidad sin personalidad jurídica (art. 35.4 LGT) </v>
      </c>
      <c r="C3588" t="str">
        <f>T("CHAMARTIN           ")</f>
        <v xml:space="preserve">CHAMARTIN           </v>
      </c>
      <c r="D3588" t="str">
        <f>T("HISPANOAMERICA      ")</f>
        <v xml:space="preserve">HISPANOAMERICA      </v>
      </c>
      <c r="E3588" t="str">
        <f>T("TR ")</f>
        <v xml:space="preserve">TR </v>
      </c>
      <c r="F3588" t="str">
        <f>T("TRACTORES      ")</f>
        <v xml:space="preserve">TRACTORES      </v>
      </c>
      <c r="G3588" t="str">
        <f>T("De menos de 16 CABALLOS FISCALES                  ")</f>
        <v xml:space="preserve">De menos de 16 CABALLOS FISCALES                  </v>
      </c>
      <c r="H3588" t="str">
        <f>T("GASOLINA                                          ")</f>
        <v xml:space="preserve">GASOLINA                                          </v>
      </c>
      <c r="I3588">
        <v>2</v>
      </c>
    </row>
    <row r="3589" spans="1:9">
      <c r="A3589" t="str">
        <f>T("2018")</f>
        <v>2018</v>
      </c>
      <c r="B3589" t="str">
        <f>T("FISICO                                            ")</f>
        <v xml:space="preserve">FISICO                                            </v>
      </c>
      <c r="C3589" t="str">
        <f>T("CHAMARTIN           ")</f>
        <v xml:space="preserve">CHAMARTIN           </v>
      </c>
      <c r="D3589" t="str">
        <f>T("EL VISO             ")</f>
        <v xml:space="preserve">EL VISO             </v>
      </c>
      <c r="E3589" t="str">
        <f>T("TR ")</f>
        <v xml:space="preserve">TR </v>
      </c>
      <c r="F3589" t="str">
        <f>T("TRACTORES      ")</f>
        <v xml:space="preserve">TRACTORES      </v>
      </c>
      <c r="G3589" t="str">
        <f>T("De menos de 16 CABALLOS FISCALES                  ")</f>
        <v xml:space="preserve">De menos de 16 CABALLOS FISCALES                  </v>
      </c>
      <c r="H3589" t="str">
        <f>T("GASOLINA                                          ")</f>
        <v xml:space="preserve">GASOLINA                                          </v>
      </c>
      <c r="I3589">
        <v>40</v>
      </c>
    </row>
    <row r="3590" spans="1:9">
      <c r="A3590" t="str">
        <f>T("2018")</f>
        <v>2018</v>
      </c>
      <c r="B3590" t="str">
        <f>T("FISICO                                            ")</f>
        <v xml:space="preserve">FISICO                                            </v>
      </c>
      <c r="C3590" t="str">
        <f>T("CHAMARTIN           ")</f>
        <v xml:space="preserve">CHAMARTIN           </v>
      </c>
      <c r="D3590" t="str">
        <f>T("PROSPERIDAD         ")</f>
        <v xml:space="preserve">PROSPERIDAD         </v>
      </c>
      <c r="E3590" t="str">
        <f>T("TR ")</f>
        <v xml:space="preserve">TR </v>
      </c>
      <c r="F3590" t="str">
        <f>T("TRACTORES      ")</f>
        <v xml:space="preserve">TRACTORES      </v>
      </c>
      <c r="G3590" t="str">
        <f>T("De menos de 16 CABALLOS FISCALES                  ")</f>
        <v xml:space="preserve">De menos de 16 CABALLOS FISCALES                  </v>
      </c>
      <c r="H3590" t="str">
        <f>T("GASOLINA                                          ")</f>
        <v xml:space="preserve">GASOLINA                                          </v>
      </c>
      <c r="I3590">
        <v>25</v>
      </c>
    </row>
    <row r="3591" spans="1:9">
      <c r="A3591" t="str">
        <f>T("2018")</f>
        <v>2018</v>
      </c>
      <c r="B3591" t="str">
        <f>T("FISICO                                            ")</f>
        <v xml:space="preserve">FISICO                                            </v>
      </c>
      <c r="C3591" t="str">
        <f>T("CHAMARTIN           ")</f>
        <v xml:space="preserve">CHAMARTIN           </v>
      </c>
      <c r="D3591" t="str">
        <f>T("CIUDAD JARDIN       ")</f>
        <v xml:space="preserve">CIUDAD JARDIN       </v>
      </c>
      <c r="E3591" t="str">
        <f>T("TR ")</f>
        <v xml:space="preserve">TR </v>
      </c>
      <c r="F3591" t="str">
        <f>T("TRACTORES      ")</f>
        <v xml:space="preserve">TRACTORES      </v>
      </c>
      <c r="G3591" t="str">
        <f>T("De menos de 16 CABALLOS FISCALES                  ")</f>
        <v xml:space="preserve">De menos de 16 CABALLOS FISCALES                  </v>
      </c>
      <c r="H3591" t="str">
        <f>T("GASOLINA                                          ")</f>
        <v xml:space="preserve">GASOLINA                                          </v>
      </c>
      <c r="I3591">
        <v>8</v>
      </c>
    </row>
    <row r="3592" spans="1:9">
      <c r="A3592" t="str">
        <f>T("2018")</f>
        <v>2018</v>
      </c>
      <c r="B3592" t="str">
        <f>T("FISICO                                            ")</f>
        <v xml:space="preserve">FISICO                                            </v>
      </c>
      <c r="C3592" t="str">
        <f>T("CHAMARTIN           ")</f>
        <v xml:space="preserve">CHAMARTIN           </v>
      </c>
      <c r="D3592" t="str">
        <f>T("HISPANOAMERICA      ")</f>
        <v xml:space="preserve">HISPANOAMERICA      </v>
      </c>
      <c r="E3592" t="str">
        <f>T("TR ")</f>
        <v xml:space="preserve">TR </v>
      </c>
      <c r="F3592" t="str">
        <f>T("TRACTORES      ")</f>
        <v xml:space="preserve">TRACTORES      </v>
      </c>
      <c r="G3592" t="str">
        <f>T("De menos de 16 CABALLOS FISCALES                  ")</f>
        <v xml:space="preserve">De menos de 16 CABALLOS FISCALES                  </v>
      </c>
      <c r="H3592" t="str">
        <f>T("GASOLINA                                          ")</f>
        <v xml:space="preserve">GASOLINA                                          </v>
      </c>
      <c r="I3592">
        <v>42</v>
      </c>
    </row>
    <row r="3593" spans="1:9">
      <c r="A3593" t="str">
        <f>T("2018")</f>
        <v>2018</v>
      </c>
      <c r="B3593" t="str">
        <f>T("FISICO                                            ")</f>
        <v xml:space="preserve">FISICO                                            </v>
      </c>
      <c r="C3593" t="str">
        <f>T("CHAMARTIN           ")</f>
        <v xml:space="preserve">CHAMARTIN           </v>
      </c>
      <c r="D3593" t="str">
        <f>T("NUEVA ESPAÑA        ")</f>
        <v xml:space="preserve">NUEVA ESPAÑA        </v>
      </c>
      <c r="E3593" t="str">
        <f>T("TR ")</f>
        <v xml:space="preserve">TR </v>
      </c>
      <c r="F3593" t="str">
        <f>T("TRACTORES      ")</f>
        <v xml:space="preserve">TRACTORES      </v>
      </c>
      <c r="G3593" t="str">
        <f>T("De menos de 16 CABALLOS FISCALES                  ")</f>
        <v xml:space="preserve">De menos de 16 CABALLOS FISCALES                  </v>
      </c>
      <c r="H3593" t="str">
        <f>T("GASOLINA                                          ")</f>
        <v xml:space="preserve">GASOLINA                                          </v>
      </c>
      <c r="I3593">
        <v>36</v>
      </c>
    </row>
    <row r="3594" spans="1:9">
      <c r="A3594" t="str">
        <f>T("2018")</f>
        <v>2018</v>
      </c>
      <c r="B3594" t="str">
        <f>T("FISICO                                            ")</f>
        <v xml:space="preserve">FISICO                                            </v>
      </c>
      <c r="C3594" t="str">
        <f>T("CHAMARTIN           ")</f>
        <v xml:space="preserve">CHAMARTIN           </v>
      </c>
      <c r="D3594" t="str">
        <f>T("CASTILLA            ")</f>
        <v xml:space="preserve">CASTILLA            </v>
      </c>
      <c r="E3594" t="str">
        <f>T("TR ")</f>
        <v xml:space="preserve">TR </v>
      </c>
      <c r="F3594" t="str">
        <f>T("TRACTORES      ")</f>
        <v xml:space="preserve">TRACTORES      </v>
      </c>
      <c r="G3594" t="str">
        <f>T("De menos de 16 CABALLOS FISCALES                  ")</f>
        <v xml:space="preserve">De menos de 16 CABALLOS FISCALES                  </v>
      </c>
      <c r="H3594" t="str">
        <f>T("GASOLINA                                          ")</f>
        <v xml:space="preserve">GASOLINA                                          </v>
      </c>
      <c r="I3594">
        <v>15</v>
      </c>
    </row>
    <row r="3595" spans="1:9">
      <c r="A3595" t="str">
        <f>T("2018")</f>
        <v>2018</v>
      </c>
      <c r="B3595" t="str">
        <f>T("JURIDICO                                          ")</f>
        <v xml:space="preserve">JURIDICO                                          </v>
      </c>
      <c r="C3595" t="str">
        <f>T("CHAMARTIN           ")</f>
        <v xml:space="preserve">CHAMARTIN           </v>
      </c>
      <c r="D3595" t="str">
        <f>T("SIN BARRIO          ")</f>
        <v xml:space="preserve">SIN BARRIO          </v>
      </c>
      <c r="E3595" t="str">
        <f>T("TR ")</f>
        <v xml:space="preserve">TR </v>
      </c>
      <c r="F3595" t="str">
        <f>T("TRACTORES      ")</f>
        <v xml:space="preserve">TRACTORES      </v>
      </c>
      <c r="G3595" t="str">
        <f>T("De menos de 16 CABALLOS FISCALES                  ")</f>
        <v xml:space="preserve">De menos de 16 CABALLOS FISCALES                  </v>
      </c>
      <c r="H3595" t="str">
        <f>T("GASOLINA                                          ")</f>
        <v xml:space="preserve">GASOLINA                                          </v>
      </c>
      <c r="I3595">
        <v>1</v>
      </c>
    </row>
    <row r="3596" spans="1:9">
      <c r="A3596" t="str">
        <f>T("2018")</f>
        <v>2018</v>
      </c>
      <c r="B3596" t="str">
        <f>T("JURIDICO                                          ")</f>
        <v xml:space="preserve">JURIDICO                                          </v>
      </c>
      <c r="C3596" t="str">
        <f>T("CHAMARTIN           ")</f>
        <v xml:space="preserve">CHAMARTIN           </v>
      </c>
      <c r="D3596" t="str">
        <f>T("EL VISO             ")</f>
        <v xml:space="preserve">EL VISO             </v>
      </c>
      <c r="E3596" t="str">
        <f>T("TR ")</f>
        <v xml:space="preserve">TR </v>
      </c>
      <c r="F3596" t="str">
        <f>T("TRACTORES      ")</f>
        <v xml:space="preserve">TRACTORES      </v>
      </c>
      <c r="G3596" t="str">
        <f>T("De menos de 16 CABALLOS FISCALES                  ")</f>
        <v xml:space="preserve">De menos de 16 CABALLOS FISCALES                  </v>
      </c>
      <c r="H3596" t="str">
        <f>T("GASOLINA                                          ")</f>
        <v xml:space="preserve">GASOLINA                                          </v>
      </c>
      <c r="I3596">
        <v>22</v>
      </c>
    </row>
    <row r="3597" spans="1:9">
      <c r="A3597" t="str">
        <f>T("2018")</f>
        <v>2018</v>
      </c>
      <c r="B3597" t="str">
        <f>T("JURIDICO                                          ")</f>
        <v xml:space="preserve">JURIDICO                                          </v>
      </c>
      <c r="C3597" t="str">
        <f>T("CHAMARTIN           ")</f>
        <v xml:space="preserve">CHAMARTIN           </v>
      </c>
      <c r="D3597" t="str">
        <f>T("EL VISO             ")</f>
        <v xml:space="preserve">EL VISO             </v>
      </c>
      <c r="E3597" t="str">
        <f>T("TR ")</f>
        <v xml:space="preserve">TR </v>
      </c>
      <c r="F3597" t="str">
        <f>T("TRACTORES      ")</f>
        <v xml:space="preserve">TRACTORES      </v>
      </c>
      <c r="G3597" t="str">
        <f>T("De 25,01 CABALLOS FISCALES en adelante            ")</f>
        <v xml:space="preserve">De 25,01 CABALLOS FISCALES en adelante            </v>
      </c>
      <c r="H3597" t="str">
        <f>T("GASOLINA                                          ")</f>
        <v xml:space="preserve">GASOLINA                                          </v>
      </c>
      <c r="I3597">
        <v>1</v>
      </c>
    </row>
    <row r="3598" spans="1:9">
      <c r="A3598" t="str">
        <f>T("2018")</f>
        <v>2018</v>
      </c>
      <c r="B3598" t="str">
        <f>T("JURIDICO                                          ")</f>
        <v xml:space="preserve">JURIDICO                                          </v>
      </c>
      <c r="C3598" t="str">
        <f>T("CHAMARTIN           ")</f>
        <v xml:space="preserve">CHAMARTIN           </v>
      </c>
      <c r="D3598" t="str">
        <f>T("PROSPERIDAD         ")</f>
        <v xml:space="preserve">PROSPERIDAD         </v>
      </c>
      <c r="E3598" t="str">
        <f>T("TR ")</f>
        <v xml:space="preserve">TR </v>
      </c>
      <c r="F3598" t="str">
        <f>T("TRACTORES      ")</f>
        <v xml:space="preserve">TRACTORES      </v>
      </c>
      <c r="G3598" t="str">
        <f>T("De menos de 16 CABALLOS FISCALES                  ")</f>
        <v xml:space="preserve">De menos de 16 CABALLOS FISCALES                  </v>
      </c>
      <c r="H3598" t="str">
        <f>T("GASOLINA                                          ")</f>
        <v xml:space="preserve">GASOLINA                                          </v>
      </c>
      <c r="I3598">
        <v>6</v>
      </c>
    </row>
    <row r="3599" spans="1:9">
      <c r="A3599" t="str">
        <f>T("2018")</f>
        <v>2018</v>
      </c>
      <c r="B3599" t="str">
        <f>T("JURIDICO                                          ")</f>
        <v xml:space="preserve">JURIDICO                                          </v>
      </c>
      <c r="C3599" t="str">
        <f>T("CHAMARTIN           ")</f>
        <v xml:space="preserve">CHAMARTIN           </v>
      </c>
      <c r="D3599" t="str">
        <f>T("PROSPERIDAD         ")</f>
        <v xml:space="preserve">PROSPERIDAD         </v>
      </c>
      <c r="E3599" t="str">
        <f>T("TR ")</f>
        <v xml:space="preserve">TR </v>
      </c>
      <c r="F3599" t="str">
        <f>T("TRACTORES      ")</f>
        <v xml:space="preserve">TRACTORES      </v>
      </c>
      <c r="G3599" t="str">
        <f>T("De 25,01 CABALLOS FISCALES en adelante            ")</f>
        <v xml:space="preserve">De 25,01 CABALLOS FISCALES en adelante            </v>
      </c>
      <c r="H3599" t="str">
        <f>T("GASOLINA                                          ")</f>
        <v xml:space="preserve">GASOLINA                                          </v>
      </c>
      <c r="I3599">
        <v>1</v>
      </c>
    </row>
    <row r="3600" spans="1:9">
      <c r="A3600" t="str">
        <f>T("2018")</f>
        <v>2018</v>
      </c>
      <c r="B3600" t="str">
        <f>T("JURIDICO                                          ")</f>
        <v xml:space="preserve">JURIDICO                                          </v>
      </c>
      <c r="C3600" t="str">
        <f>T("CHAMARTIN           ")</f>
        <v xml:space="preserve">CHAMARTIN           </v>
      </c>
      <c r="D3600" t="str">
        <f>T("CIUDAD JARDIN       ")</f>
        <v xml:space="preserve">CIUDAD JARDIN       </v>
      </c>
      <c r="E3600" t="str">
        <f>T("TR ")</f>
        <v xml:space="preserve">TR </v>
      </c>
      <c r="F3600" t="str">
        <f>T("TRACTORES      ")</f>
        <v xml:space="preserve">TRACTORES      </v>
      </c>
      <c r="G3600" t="str">
        <f>T("De menos de 16 CABALLOS FISCALES                  ")</f>
        <v xml:space="preserve">De menos de 16 CABALLOS FISCALES                  </v>
      </c>
      <c r="H3600" t="str">
        <f>T("GASOLINA                                          ")</f>
        <v xml:space="preserve">GASOLINA                                          </v>
      </c>
      <c r="I3600">
        <v>6</v>
      </c>
    </row>
    <row r="3601" spans="1:9">
      <c r="A3601" t="str">
        <f>T("2018")</f>
        <v>2018</v>
      </c>
      <c r="B3601" t="str">
        <f>T("JURIDICO                                          ")</f>
        <v xml:space="preserve">JURIDICO                                          </v>
      </c>
      <c r="C3601" t="str">
        <f>T("CHAMARTIN           ")</f>
        <v xml:space="preserve">CHAMARTIN           </v>
      </c>
      <c r="D3601" t="str">
        <f>T("HISPANOAMERICA      ")</f>
        <v xml:space="preserve">HISPANOAMERICA      </v>
      </c>
      <c r="E3601" t="str">
        <f>T("TR ")</f>
        <v xml:space="preserve">TR </v>
      </c>
      <c r="F3601" t="str">
        <f>T("TRACTORES      ")</f>
        <v xml:space="preserve">TRACTORES      </v>
      </c>
      <c r="G3601" t="str">
        <f>T("De menos de 16 CABALLOS FISCALES                  ")</f>
        <v xml:space="preserve">De menos de 16 CABALLOS FISCALES                  </v>
      </c>
      <c r="H3601" t="str">
        <f>T("GASOLINA                                          ")</f>
        <v xml:space="preserve">GASOLINA                                          </v>
      </c>
      <c r="I3601">
        <v>10</v>
      </c>
    </row>
    <row r="3602" spans="1:9">
      <c r="A3602" t="str">
        <f>T("2018")</f>
        <v>2018</v>
      </c>
      <c r="B3602" t="str">
        <f>T("JURIDICO                                          ")</f>
        <v xml:space="preserve">JURIDICO                                          </v>
      </c>
      <c r="C3602" t="str">
        <f>T("CHAMARTIN           ")</f>
        <v xml:space="preserve">CHAMARTIN           </v>
      </c>
      <c r="D3602" t="str">
        <f>T("NUEVA ESPAÑA        ")</f>
        <v xml:space="preserve">NUEVA ESPAÑA        </v>
      </c>
      <c r="E3602" t="str">
        <f>T("TR ")</f>
        <v xml:space="preserve">TR </v>
      </c>
      <c r="F3602" t="str">
        <f>T("TRACTORES      ")</f>
        <v xml:space="preserve">TRACTORES      </v>
      </c>
      <c r="G3602" t="str">
        <f>T("De menos de 16 CABALLOS FISCALES                  ")</f>
        <v xml:space="preserve">De menos de 16 CABALLOS FISCALES                  </v>
      </c>
      <c r="H3602" t="str">
        <f>T("GASOLINA                                          ")</f>
        <v xml:space="preserve">GASOLINA                                          </v>
      </c>
      <c r="I3602">
        <v>19</v>
      </c>
    </row>
    <row r="3603" spans="1:9">
      <c r="A3603" t="str">
        <f>T("2018")</f>
        <v>2018</v>
      </c>
      <c r="B3603" t="str">
        <f>T("JURIDICO                                          ")</f>
        <v xml:space="preserve">JURIDICO                                          </v>
      </c>
      <c r="C3603" t="str">
        <f>T("CHAMARTIN           ")</f>
        <v xml:space="preserve">CHAMARTIN           </v>
      </c>
      <c r="D3603" t="str">
        <f>T("NUEVA ESPAÑA        ")</f>
        <v xml:space="preserve">NUEVA ESPAÑA        </v>
      </c>
      <c r="E3603" t="str">
        <f>T("TR ")</f>
        <v xml:space="preserve">TR </v>
      </c>
      <c r="F3603" t="str">
        <f>T("TRACTORES      ")</f>
        <v xml:space="preserve">TRACTORES      </v>
      </c>
      <c r="G3603" t="str">
        <f>T("De 16 a 25 CABALLOS FISCALES                      ")</f>
        <v xml:space="preserve">De 16 a 25 CABALLOS FISCALES                      </v>
      </c>
      <c r="H3603" t="str">
        <f>T("GASOLINA                                          ")</f>
        <v xml:space="preserve">GASOLINA                                          </v>
      </c>
      <c r="I3603">
        <v>1</v>
      </c>
    </row>
    <row r="3604" spans="1:9">
      <c r="A3604" t="str">
        <f>T("2018")</f>
        <v>2018</v>
      </c>
      <c r="B3604" t="str">
        <f>T("JURIDICO                                          ")</f>
        <v xml:space="preserve">JURIDICO                                          </v>
      </c>
      <c r="C3604" t="str">
        <f>T("CHAMARTIN           ")</f>
        <v xml:space="preserve">CHAMARTIN           </v>
      </c>
      <c r="D3604" t="str">
        <f>T("CASTILLA            ")</f>
        <v xml:space="preserve">CASTILLA            </v>
      </c>
      <c r="E3604" t="str">
        <f>T("TR ")</f>
        <v xml:space="preserve">TR </v>
      </c>
      <c r="F3604" t="str">
        <f>T("TRACTORES      ")</f>
        <v xml:space="preserve">TRACTORES      </v>
      </c>
      <c r="G3604" t="str">
        <f>T("De menos de 16 CABALLOS FISCALES                  ")</f>
        <v xml:space="preserve">De menos de 16 CABALLOS FISCALES                  </v>
      </c>
      <c r="H3604" t="str">
        <f>T("GASOLINA                                          ")</f>
        <v xml:space="preserve">GASOLINA                                          </v>
      </c>
      <c r="I3604">
        <v>7</v>
      </c>
    </row>
    <row r="3605" spans="1:9">
      <c r="A3605" t="str">
        <f>T("2018")</f>
        <v>2018</v>
      </c>
      <c r="B3605" t="str">
        <f>T("Entidad sin personalidad jurídica (art. 35.4 LGT) ")</f>
        <v xml:space="preserve">Entidad sin personalidad jurídica (art. 35.4 LGT) </v>
      </c>
      <c r="C3605" t="str">
        <f>T("CHAMARTIN           ")</f>
        <v xml:space="preserve">CHAMARTIN           </v>
      </c>
      <c r="D3605" t="str">
        <f>T("EL VISO             ")</f>
        <v xml:space="preserve">EL VISO             </v>
      </c>
      <c r="E3605" t="str">
        <f>T("TR ")</f>
        <v xml:space="preserve">TR </v>
      </c>
      <c r="F3605" t="str">
        <f>T("TRACTORES      ")</f>
        <v xml:space="preserve">TRACTORES      </v>
      </c>
      <c r="G3605" t="str">
        <f>T("De 16 a 25 CABALLOS FISCALES                      ")</f>
        <v xml:space="preserve">De 16 a 25 CABALLOS FISCALES                      </v>
      </c>
      <c r="H3605" t="str">
        <f>T("OTROS                                             ")</f>
        <v xml:space="preserve">OTROS                                             </v>
      </c>
      <c r="I3605">
        <v>1</v>
      </c>
    </row>
    <row r="3606" spans="1:9">
      <c r="A3606" t="str">
        <f>T("2018")</f>
        <v>2018</v>
      </c>
      <c r="B3606" t="str">
        <f>T("FISICO                                            ")</f>
        <v xml:space="preserve">FISICO                                            </v>
      </c>
      <c r="C3606" t="str">
        <f>T("CHAMARTIN           ")</f>
        <v xml:space="preserve">CHAMARTIN           </v>
      </c>
      <c r="D3606" t="str">
        <f>T("PROSPERIDAD         ")</f>
        <v xml:space="preserve">PROSPERIDAD         </v>
      </c>
      <c r="E3606" t="str">
        <f>T("TR ")</f>
        <v xml:space="preserve">TR </v>
      </c>
      <c r="F3606" t="str">
        <f>T("TRACTORES      ")</f>
        <v xml:space="preserve">TRACTORES      </v>
      </c>
      <c r="G3606" t="str">
        <f>T("De menos de 16 CABALLOS FISCALES                  ")</f>
        <v xml:space="preserve">De menos de 16 CABALLOS FISCALES                  </v>
      </c>
      <c r="H3606" t="str">
        <f>T("OTROS                                             ")</f>
        <v xml:space="preserve">OTROS                                             </v>
      </c>
      <c r="I3606">
        <v>1</v>
      </c>
    </row>
    <row r="3607" spans="1:9">
      <c r="A3607" t="str">
        <f>T("2018")</f>
        <v>2018</v>
      </c>
      <c r="B3607" t="str">
        <f>T("FISICO                                            ")</f>
        <v xml:space="preserve">FISICO                                            </v>
      </c>
      <c r="C3607" t="str">
        <f>T("CHAMARTIN           ")</f>
        <v xml:space="preserve">CHAMARTIN           </v>
      </c>
      <c r="D3607" t="str">
        <f>T("PROSPERIDAD         ")</f>
        <v xml:space="preserve">PROSPERIDAD         </v>
      </c>
      <c r="E3607" t="str">
        <f>T("TR ")</f>
        <v xml:space="preserve">TR </v>
      </c>
      <c r="F3607" t="str">
        <f>T("TRACTORES      ")</f>
        <v xml:space="preserve">TRACTORES      </v>
      </c>
      <c r="G3607" t="str">
        <f>T("De 16 a 25 CABALLOS FISCALES                      ")</f>
        <v xml:space="preserve">De 16 a 25 CABALLOS FISCALES                      </v>
      </c>
      <c r="H3607" t="str">
        <f>T("OTROS                                             ")</f>
        <v xml:space="preserve">OTROS                                             </v>
      </c>
      <c r="I3607">
        <v>1</v>
      </c>
    </row>
    <row r="3608" spans="1:9">
      <c r="A3608" t="str">
        <f>T("2018")</f>
        <v>2018</v>
      </c>
      <c r="B3608" t="str">
        <f>T("JURIDICO                                          ")</f>
        <v xml:space="preserve">JURIDICO                                          </v>
      </c>
      <c r="C3608" t="str">
        <f>T("CHAMARTIN           ")</f>
        <v xml:space="preserve">CHAMARTIN           </v>
      </c>
      <c r="D3608" t="str">
        <f>T("EL VISO             ")</f>
        <v xml:space="preserve">EL VISO             </v>
      </c>
      <c r="E3608" t="str">
        <f>T("TR ")</f>
        <v xml:space="preserve">TR </v>
      </c>
      <c r="F3608" t="str">
        <f>T("TRACTORES      ")</f>
        <v xml:space="preserve">TRACTORES      </v>
      </c>
      <c r="G3608" t="str">
        <f>T("De 16 a 25 CABALLOS FISCALES                      ")</f>
        <v xml:space="preserve">De 16 a 25 CABALLOS FISCALES                      </v>
      </c>
      <c r="H3608" t="str">
        <f>T("OTROS                                             ")</f>
        <v xml:space="preserve">OTROS                                             </v>
      </c>
      <c r="I3608">
        <v>1</v>
      </c>
    </row>
    <row r="3609" spans="1:9">
      <c r="A3609" t="str">
        <f>T("2018")</f>
        <v>2018</v>
      </c>
      <c r="B3609" t="str">
        <f>T("JURIDICO                                          ")</f>
        <v xml:space="preserve">JURIDICO                                          </v>
      </c>
      <c r="C3609" t="str">
        <f>T("CHAMARTIN           ")</f>
        <v xml:space="preserve">CHAMARTIN           </v>
      </c>
      <c r="D3609" t="str">
        <f>T("HISPANOAMERICA      ")</f>
        <v xml:space="preserve">HISPANOAMERICA      </v>
      </c>
      <c r="E3609" t="str">
        <f>T("TR ")</f>
        <v xml:space="preserve">TR </v>
      </c>
      <c r="F3609" t="str">
        <f>T("TRACTORES      ")</f>
        <v xml:space="preserve">TRACTORES      </v>
      </c>
      <c r="G3609" t="str">
        <f>T("De 25,01 CABALLOS FISCALES en adelante            ")</f>
        <v xml:space="preserve">De 25,01 CABALLOS FISCALES en adelante            </v>
      </c>
      <c r="H3609" t="str">
        <f>T("OTROS                                             ")</f>
        <v xml:space="preserve">OTROS                                             </v>
      </c>
      <c r="I3609">
        <v>1</v>
      </c>
    </row>
    <row r="3610" spans="1:9">
      <c r="A3610" t="str">
        <f>T("2018")</f>
        <v>2018</v>
      </c>
      <c r="B3610" t="str">
        <f>T("JURIDICO                                          ")</f>
        <v xml:space="preserve">JURIDICO                                          </v>
      </c>
      <c r="C3610" t="str">
        <f>T("CHAMARTIN           ")</f>
        <v xml:space="preserve">CHAMARTIN           </v>
      </c>
      <c r="D3610" t="str">
        <f>T("NUEVA ESPAÑA        ")</f>
        <v xml:space="preserve">NUEVA ESPAÑA        </v>
      </c>
      <c r="E3610" t="str">
        <f>T("TR ")</f>
        <v xml:space="preserve">TR </v>
      </c>
      <c r="F3610" t="str">
        <f>T("TRACTORES      ")</f>
        <v xml:space="preserve">TRACTORES      </v>
      </c>
      <c r="G3610" t="str">
        <f>T("De 16 a 25 CABALLOS FISCALES                      ")</f>
        <v xml:space="preserve">De 16 a 25 CABALLOS FISCALES                      </v>
      </c>
      <c r="H3610" t="str">
        <f>T("OTROS                                             ")</f>
        <v xml:space="preserve">OTROS                                             </v>
      </c>
      <c r="I3610">
        <v>2</v>
      </c>
    </row>
    <row r="3611" spans="1:9">
      <c r="A3611" t="str">
        <f>T("2018")</f>
        <v>2018</v>
      </c>
      <c r="B3611" t="str">
        <f>T("Entidad sin personalidad jurídica (art. 35.4 LGT) ")</f>
        <v xml:space="preserve">Entidad sin personalidad jurídica (art. 35.4 LGT) </v>
      </c>
      <c r="C3611" t="str">
        <f>T("CHAMARTIN           ")</f>
        <v xml:space="preserve">CHAMARTIN           </v>
      </c>
      <c r="D3611" t="str">
        <f>T("NUEVA ESPAÑA        ")</f>
        <v xml:space="preserve">NUEVA ESPAÑA        </v>
      </c>
      <c r="E3611" t="str">
        <f>T("TR ")</f>
        <v xml:space="preserve">TR </v>
      </c>
      <c r="F3611" t="str">
        <f>T("TRACTORES      ")</f>
        <v xml:space="preserve">TRACTORES      </v>
      </c>
      <c r="G3611" t="str">
        <f>T("De 16 a 25 CABALLOS FISCALES                      ")</f>
        <v xml:space="preserve">De 16 a 25 CABALLOS FISCALES                      </v>
      </c>
      <c r="I3611">
        <v>1</v>
      </c>
    </row>
    <row r="3612" spans="1:9">
      <c r="A3612" t="str">
        <f>T("2018")</f>
        <v>2018</v>
      </c>
      <c r="B3612" t="str">
        <f>T("Entidad sin personalidad jurídica (art. 35.4 LGT) ")</f>
        <v xml:space="preserve">Entidad sin personalidad jurídica (art. 35.4 LGT) </v>
      </c>
      <c r="C3612" t="str">
        <f>T("CHAMARTIN           ")</f>
        <v xml:space="preserve">CHAMARTIN           </v>
      </c>
      <c r="D3612" t="str">
        <f>T("NUEVA ESPAÑA        ")</f>
        <v xml:space="preserve">NUEVA ESPAÑA        </v>
      </c>
      <c r="E3612" t="str">
        <f>T("TR ")</f>
        <v xml:space="preserve">TR </v>
      </c>
      <c r="F3612" t="str">
        <f>T("TRACTORES      ")</f>
        <v xml:space="preserve">TRACTORES      </v>
      </c>
      <c r="G3612" t="str">
        <f>T("De 25,01 CABALLOS FISCALES en adelante            ")</f>
        <v xml:space="preserve">De 25,01 CABALLOS FISCALES en adelante            </v>
      </c>
      <c r="I3612">
        <v>1</v>
      </c>
    </row>
    <row r="3613" spans="1:9">
      <c r="A3613" t="str">
        <f>T("2018")</f>
        <v>2018</v>
      </c>
      <c r="B3613" t="str">
        <f>T("Entidad sin personalidad jurídica (art. 35.4 LGT) ")</f>
        <v xml:space="preserve">Entidad sin personalidad jurídica (art. 35.4 LGT) </v>
      </c>
      <c r="C3613" t="str">
        <f>T("CHAMARTIN           ")</f>
        <v xml:space="preserve">CHAMARTIN           </v>
      </c>
      <c r="D3613" t="str">
        <f>T("CASTILLA            ")</f>
        <v xml:space="preserve">CASTILLA            </v>
      </c>
      <c r="E3613" t="str">
        <f>T("TR ")</f>
        <v xml:space="preserve">TR </v>
      </c>
      <c r="F3613" t="str">
        <f>T("TRACTORES      ")</f>
        <v xml:space="preserve">TRACTORES      </v>
      </c>
      <c r="G3613" t="str">
        <f>T("De menos de 16 CABALLOS FISCALES                  ")</f>
        <v xml:space="preserve">De menos de 16 CABALLOS FISCALES                  </v>
      </c>
      <c r="I3613">
        <v>1</v>
      </c>
    </row>
    <row r="3614" spans="1:9">
      <c r="A3614" t="str">
        <f>T("2018")</f>
        <v>2018</v>
      </c>
      <c r="B3614" t="str">
        <f>T("FISICO                                            ")</f>
        <v xml:space="preserve">FISICO                                            </v>
      </c>
      <c r="C3614" t="str">
        <f>T("CHAMARTIN           ")</f>
        <v xml:space="preserve">CHAMARTIN           </v>
      </c>
      <c r="D3614" t="str">
        <f>T("EL VISO             ")</f>
        <v xml:space="preserve">EL VISO             </v>
      </c>
      <c r="E3614" t="str">
        <f>T("TR ")</f>
        <v xml:space="preserve">TR </v>
      </c>
      <c r="F3614" t="str">
        <f>T("TRACTORES      ")</f>
        <v xml:space="preserve">TRACTORES      </v>
      </c>
      <c r="G3614" t="str">
        <f>T("De menos de 16 CABALLOS FISCALES                  ")</f>
        <v xml:space="preserve">De menos de 16 CABALLOS FISCALES                  </v>
      </c>
      <c r="I3614">
        <v>2</v>
      </c>
    </row>
    <row r="3615" spans="1:9">
      <c r="A3615" t="str">
        <f>T("2018")</f>
        <v>2018</v>
      </c>
      <c r="B3615" t="str">
        <f>T("FISICO                                            ")</f>
        <v xml:space="preserve">FISICO                                            </v>
      </c>
      <c r="C3615" t="str">
        <f>T("CHAMARTIN           ")</f>
        <v xml:space="preserve">CHAMARTIN           </v>
      </c>
      <c r="D3615" t="str">
        <f>T("EL VISO             ")</f>
        <v xml:space="preserve">EL VISO             </v>
      </c>
      <c r="E3615" t="str">
        <f>T("TR ")</f>
        <v xml:space="preserve">TR </v>
      </c>
      <c r="F3615" t="str">
        <f>T("TRACTORES      ")</f>
        <v xml:space="preserve">TRACTORES      </v>
      </c>
      <c r="G3615" t="str">
        <f>T("De 25,01 CABALLOS FISCALES en adelante            ")</f>
        <v xml:space="preserve">De 25,01 CABALLOS FISCALES en adelante            </v>
      </c>
      <c r="I3615">
        <v>3</v>
      </c>
    </row>
    <row r="3616" spans="1:9">
      <c r="A3616" t="str">
        <f>T("2018")</f>
        <v>2018</v>
      </c>
      <c r="B3616" t="str">
        <f>T("FISICO                                            ")</f>
        <v xml:space="preserve">FISICO                                            </v>
      </c>
      <c r="C3616" t="str">
        <f>T("CHAMARTIN           ")</f>
        <v xml:space="preserve">CHAMARTIN           </v>
      </c>
      <c r="D3616" t="str">
        <f>T("PROSPERIDAD         ")</f>
        <v xml:space="preserve">PROSPERIDAD         </v>
      </c>
      <c r="E3616" t="str">
        <f>T("TR ")</f>
        <v xml:space="preserve">TR </v>
      </c>
      <c r="F3616" t="str">
        <f>T("TRACTORES      ")</f>
        <v xml:space="preserve">TRACTORES      </v>
      </c>
      <c r="G3616" t="str">
        <f>T("De menos de 16 CABALLOS FISCALES                  ")</f>
        <v xml:space="preserve">De menos de 16 CABALLOS FISCALES                  </v>
      </c>
      <c r="I3616">
        <v>1</v>
      </c>
    </row>
    <row r="3617" spans="1:9">
      <c r="A3617" t="str">
        <f>T("2018")</f>
        <v>2018</v>
      </c>
      <c r="B3617" t="str">
        <f>T("FISICO                                            ")</f>
        <v xml:space="preserve">FISICO                                            </v>
      </c>
      <c r="C3617" t="str">
        <f>T("CHAMARTIN           ")</f>
        <v xml:space="preserve">CHAMARTIN           </v>
      </c>
      <c r="D3617" t="str">
        <f>T("CIUDAD JARDIN       ")</f>
        <v xml:space="preserve">CIUDAD JARDIN       </v>
      </c>
      <c r="E3617" t="str">
        <f>T("TR ")</f>
        <v xml:space="preserve">TR </v>
      </c>
      <c r="F3617" t="str">
        <f>T("TRACTORES      ")</f>
        <v xml:space="preserve">TRACTORES      </v>
      </c>
      <c r="G3617" t="str">
        <f>T("De menos de 16 CABALLOS FISCALES                  ")</f>
        <v xml:space="preserve">De menos de 16 CABALLOS FISCALES                  </v>
      </c>
      <c r="I3617">
        <v>1</v>
      </c>
    </row>
    <row r="3618" spans="1:9">
      <c r="A3618" t="str">
        <f>T("2018")</f>
        <v>2018</v>
      </c>
      <c r="B3618" t="str">
        <f>T("FISICO                                            ")</f>
        <v xml:space="preserve">FISICO                                            </v>
      </c>
      <c r="C3618" t="str">
        <f>T("CHAMARTIN           ")</f>
        <v xml:space="preserve">CHAMARTIN           </v>
      </c>
      <c r="D3618" t="str">
        <f>T("CIUDAD JARDIN       ")</f>
        <v xml:space="preserve">CIUDAD JARDIN       </v>
      </c>
      <c r="E3618" t="str">
        <f>T("TR ")</f>
        <v xml:space="preserve">TR </v>
      </c>
      <c r="F3618" t="str">
        <f>T("TRACTORES      ")</f>
        <v xml:space="preserve">TRACTORES      </v>
      </c>
      <c r="G3618" t="str">
        <f>T("De 25,01 CABALLOS FISCALES en adelante            ")</f>
        <v xml:space="preserve">De 25,01 CABALLOS FISCALES en adelante            </v>
      </c>
      <c r="I3618">
        <v>1</v>
      </c>
    </row>
    <row r="3619" spans="1:9">
      <c r="A3619" t="str">
        <f>T("2018")</f>
        <v>2018</v>
      </c>
      <c r="B3619" t="str">
        <f>T("FISICO                                            ")</f>
        <v xml:space="preserve">FISICO                                            </v>
      </c>
      <c r="C3619" t="str">
        <f>T("CHAMARTIN           ")</f>
        <v xml:space="preserve">CHAMARTIN           </v>
      </c>
      <c r="D3619" t="str">
        <f>T("HISPANOAMERICA      ")</f>
        <v xml:space="preserve">HISPANOAMERICA      </v>
      </c>
      <c r="E3619" t="str">
        <f>T("TR ")</f>
        <v xml:space="preserve">TR </v>
      </c>
      <c r="F3619" t="str">
        <f>T("TRACTORES      ")</f>
        <v xml:space="preserve">TRACTORES      </v>
      </c>
      <c r="G3619" t="str">
        <f>T("De menos de 16 CABALLOS FISCALES                  ")</f>
        <v xml:space="preserve">De menos de 16 CABALLOS FISCALES                  </v>
      </c>
      <c r="I3619">
        <v>4</v>
      </c>
    </row>
    <row r="3620" spans="1:9">
      <c r="A3620" t="str">
        <f>T("2018")</f>
        <v>2018</v>
      </c>
      <c r="B3620" t="str">
        <f>T("FISICO                                            ")</f>
        <v xml:space="preserve">FISICO                                            </v>
      </c>
      <c r="C3620" t="str">
        <f>T("CHAMARTIN           ")</f>
        <v xml:space="preserve">CHAMARTIN           </v>
      </c>
      <c r="D3620" t="str">
        <f>T("NUEVA ESPAÑA        ")</f>
        <v xml:space="preserve">NUEVA ESPAÑA        </v>
      </c>
      <c r="E3620" t="str">
        <f>T("TR ")</f>
        <v xml:space="preserve">TR </v>
      </c>
      <c r="F3620" t="str">
        <f>T("TRACTORES      ")</f>
        <v xml:space="preserve">TRACTORES      </v>
      </c>
      <c r="G3620" t="str">
        <f>T("De menos de 16 CABALLOS FISCALES                  ")</f>
        <v xml:space="preserve">De menos de 16 CABALLOS FISCALES                  </v>
      </c>
      <c r="I3620">
        <v>3</v>
      </c>
    </row>
    <row r="3621" spans="1:9">
      <c r="A3621" t="str">
        <f>T("2018")</f>
        <v>2018</v>
      </c>
      <c r="B3621" t="str">
        <f>T("FISICO                                            ")</f>
        <v xml:space="preserve">FISICO                                            </v>
      </c>
      <c r="C3621" t="str">
        <f>T("CHAMARTIN           ")</f>
        <v xml:space="preserve">CHAMARTIN           </v>
      </c>
      <c r="D3621" t="str">
        <f>T("NUEVA ESPAÑA        ")</f>
        <v xml:space="preserve">NUEVA ESPAÑA        </v>
      </c>
      <c r="E3621" t="str">
        <f>T("TR ")</f>
        <v xml:space="preserve">TR </v>
      </c>
      <c r="F3621" t="str">
        <f>T("TRACTORES      ")</f>
        <v xml:space="preserve">TRACTORES      </v>
      </c>
      <c r="G3621" t="str">
        <f>T("De 25,01 CABALLOS FISCALES en adelante            ")</f>
        <v xml:space="preserve">De 25,01 CABALLOS FISCALES en adelante            </v>
      </c>
      <c r="I3621">
        <v>1</v>
      </c>
    </row>
    <row r="3622" spans="1:9">
      <c r="A3622" t="str">
        <f>T("2018")</f>
        <v>2018</v>
      </c>
      <c r="B3622" t="str">
        <f>T("FISICO                                            ")</f>
        <v xml:space="preserve">FISICO                                            </v>
      </c>
      <c r="C3622" t="str">
        <f>T("CHAMARTIN           ")</f>
        <v xml:space="preserve">CHAMARTIN           </v>
      </c>
      <c r="D3622" t="str">
        <f>T("CASTILLA            ")</f>
        <v xml:space="preserve">CASTILLA            </v>
      </c>
      <c r="E3622" t="str">
        <f>T("TR ")</f>
        <v xml:space="preserve">TR </v>
      </c>
      <c r="F3622" t="str">
        <f>T("TRACTORES      ")</f>
        <v xml:space="preserve">TRACTORES      </v>
      </c>
      <c r="G3622" t="str">
        <f>T("De menos de 16 CABALLOS FISCALES                  ")</f>
        <v xml:space="preserve">De menos de 16 CABALLOS FISCALES                  </v>
      </c>
      <c r="I3622">
        <v>1</v>
      </c>
    </row>
    <row r="3623" spans="1:9">
      <c r="A3623" t="str">
        <f>T("2018")</f>
        <v>2018</v>
      </c>
      <c r="B3623" t="str">
        <f>T("JURIDICO                                          ")</f>
        <v xml:space="preserve">JURIDICO                                          </v>
      </c>
      <c r="C3623" t="str">
        <f>T("CHAMARTIN           ")</f>
        <v xml:space="preserve">CHAMARTIN           </v>
      </c>
      <c r="D3623" t="str">
        <f>T("EL VISO             ")</f>
        <v xml:space="preserve">EL VISO             </v>
      </c>
      <c r="E3623" t="str">
        <f>T("TR ")</f>
        <v xml:space="preserve">TR </v>
      </c>
      <c r="F3623" t="str">
        <f>T("TRACTORES      ")</f>
        <v xml:space="preserve">TRACTORES      </v>
      </c>
      <c r="G3623" t="str">
        <f>T("De menos de 16 CABALLOS FISCALES                  ")</f>
        <v xml:space="preserve">De menos de 16 CABALLOS FISCALES                  </v>
      </c>
      <c r="I3623">
        <v>1</v>
      </c>
    </row>
    <row r="3624" spans="1:9">
      <c r="A3624" t="str">
        <f>T("2018")</f>
        <v>2018</v>
      </c>
      <c r="B3624" t="str">
        <f>T("JURIDICO                                          ")</f>
        <v xml:space="preserve">JURIDICO                                          </v>
      </c>
      <c r="C3624" t="str">
        <f>T("CHAMARTIN           ")</f>
        <v xml:space="preserve">CHAMARTIN           </v>
      </c>
      <c r="D3624" t="str">
        <f>T("EL VISO             ")</f>
        <v xml:space="preserve">EL VISO             </v>
      </c>
      <c r="E3624" t="str">
        <f>T("TR ")</f>
        <v xml:space="preserve">TR </v>
      </c>
      <c r="F3624" t="str">
        <f>T("TRACTORES      ")</f>
        <v xml:space="preserve">TRACTORES      </v>
      </c>
      <c r="G3624" t="str">
        <f>T("De 16 a 25 CABALLOS FISCALES                      ")</f>
        <v xml:space="preserve">De 16 a 25 CABALLOS FISCALES                      </v>
      </c>
      <c r="I3624">
        <v>2</v>
      </c>
    </row>
    <row r="3625" spans="1:9">
      <c r="A3625" t="str">
        <f>T("2018")</f>
        <v>2018</v>
      </c>
      <c r="B3625" t="str">
        <f>T("JURIDICO                                          ")</f>
        <v xml:space="preserve">JURIDICO                                          </v>
      </c>
      <c r="C3625" t="str">
        <f>T("CHAMARTIN           ")</f>
        <v xml:space="preserve">CHAMARTIN           </v>
      </c>
      <c r="D3625" t="str">
        <f>T("EL VISO             ")</f>
        <v xml:space="preserve">EL VISO             </v>
      </c>
      <c r="E3625" t="str">
        <f>T("TR ")</f>
        <v xml:space="preserve">TR </v>
      </c>
      <c r="F3625" t="str">
        <f>T("TRACTORES      ")</f>
        <v xml:space="preserve">TRACTORES      </v>
      </c>
      <c r="G3625" t="str">
        <f>T("De 25,01 CABALLOS FISCALES en adelante            ")</f>
        <v xml:space="preserve">De 25,01 CABALLOS FISCALES en adelante            </v>
      </c>
      <c r="I3625">
        <v>5</v>
      </c>
    </row>
    <row r="3626" spans="1:9">
      <c r="A3626" t="str">
        <f>T("2018")</f>
        <v>2018</v>
      </c>
      <c r="B3626" t="str">
        <f>T("JURIDICO                                          ")</f>
        <v xml:space="preserve">JURIDICO                                          </v>
      </c>
      <c r="C3626" t="str">
        <f>T("CHAMARTIN           ")</f>
        <v xml:space="preserve">CHAMARTIN           </v>
      </c>
      <c r="D3626" t="str">
        <f>T("CIUDAD JARDIN       ")</f>
        <v xml:space="preserve">CIUDAD JARDIN       </v>
      </c>
      <c r="E3626" t="str">
        <f>T("TR ")</f>
        <v xml:space="preserve">TR </v>
      </c>
      <c r="F3626" t="str">
        <f>T("TRACTORES      ")</f>
        <v xml:space="preserve">TRACTORES      </v>
      </c>
      <c r="G3626" t="str">
        <f>T("De 25,01 CABALLOS FISCALES en adelante            ")</f>
        <v xml:space="preserve">De 25,01 CABALLOS FISCALES en adelante            </v>
      </c>
      <c r="I3626">
        <v>1</v>
      </c>
    </row>
    <row r="3627" spans="1:9">
      <c r="A3627" t="str">
        <f>T("2018")</f>
        <v>2018</v>
      </c>
      <c r="B3627" t="str">
        <f>T("JURIDICO                                          ")</f>
        <v xml:space="preserve">JURIDICO                                          </v>
      </c>
      <c r="C3627" t="str">
        <f>T("CHAMARTIN           ")</f>
        <v xml:space="preserve">CHAMARTIN           </v>
      </c>
      <c r="D3627" t="str">
        <f>T("HISPANOAMERICA      ")</f>
        <v xml:space="preserve">HISPANOAMERICA      </v>
      </c>
      <c r="E3627" t="str">
        <f>T("TR ")</f>
        <v xml:space="preserve">TR </v>
      </c>
      <c r="F3627" t="str">
        <f>T("TRACTORES      ")</f>
        <v xml:space="preserve">TRACTORES      </v>
      </c>
      <c r="G3627" t="str">
        <f>T("De 16 a 25 CABALLOS FISCALES                      ")</f>
        <v xml:space="preserve">De 16 a 25 CABALLOS FISCALES                      </v>
      </c>
      <c r="I3627">
        <v>1</v>
      </c>
    </row>
    <row r="3628" spans="1:9">
      <c r="A3628" t="str">
        <f>T("2018")</f>
        <v>2018</v>
      </c>
      <c r="B3628" t="str">
        <f>T("JURIDICO                                          ")</f>
        <v xml:space="preserve">JURIDICO                                          </v>
      </c>
      <c r="C3628" t="str">
        <f>T("CHAMARTIN           ")</f>
        <v xml:space="preserve">CHAMARTIN           </v>
      </c>
      <c r="D3628" t="str">
        <f>T("CASTILLA            ")</f>
        <v xml:space="preserve">CASTILLA            </v>
      </c>
      <c r="E3628" t="str">
        <f>T("TR ")</f>
        <v xml:space="preserve">TR </v>
      </c>
      <c r="F3628" t="str">
        <f>T("TRACTORES      ")</f>
        <v xml:space="preserve">TRACTORES      </v>
      </c>
      <c r="G3628" t="str">
        <f>T("De menos de 16 CABALLOS FISCALES                  ")</f>
        <v xml:space="preserve">De menos de 16 CABALLOS FISCALES                  </v>
      </c>
      <c r="I3628">
        <v>1</v>
      </c>
    </row>
    <row r="3629" spans="1:9">
      <c r="A3629" t="str">
        <f>T("2018")</f>
        <v>2018</v>
      </c>
      <c r="B3629" t="str">
        <f>T("JURIDICO                                          ")</f>
        <v xml:space="preserve">JURIDICO                                          </v>
      </c>
      <c r="C3629" t="str">
        <f>T("CHAMARTIN           ")</f>
        <v xml:space="preserve">CHAMARTIN           </v>
      </c>
      <c r="D3629" t="str">
        <f>T("CASTILLA            ")</f>
        <v xml:space="preserve">CASTILLA            </v>
      </c>
      <c r="E3629" t="str">
        <f>T("TR ")</f>
        <v xml:space="preserve">TR </v>
      </c>
      <c r="F3629" t="str">
        <f>T("TRACTORES      ")</f>
        <v xml:space="preserve">TRACTORES      </v>
      </c>
      <c r="G3629" t="str">
        <f>T("De 16 a 25 CABALLOS FISCALES                      ")</f>
        <v xml:space="preserve">De 16 a 25 CABALLOS FISCALES                      </v>
      </c>
      <c r="I3629">
        <v>1</v>
      </c>
    </row>
    <row r="3630" spans="1:9">
      <c r="A3630" t="str">
        <f>T("2018")</f>
        <v>2018</v>
      </c>
      <c r="B3630" t="str">
        <f>T("FISICO                                            ")</f>
        <v xml:space="preserve">FISICO                                            </v>
      </c>
      <c r="C3630" t="str">
        <f>T("CHAMARTIN           ")</f>
        <v xml:space="preserve">CHAMARTIN           </v>
      </c>
      <c r="D3630" t="str">
        <f>T("EL VISO             ")</f>
        <v xml:space="preserve">EL VISO             </v>
      </c>
      <c r="E3630" t="str">
        <f>T("TR ")</f>
        <v xml:space="preserve">TR </v>
      </c>
      <c r="F3630" t="str">
        <f>T("TRACTORES      ")</f>
        <v xml:space="preserve">TRACTORES      </v>
      </c>
      <c r="G3630" t="str">
        <f>T("De 25,01 CABALLOS FISCALES en adelante            ")</f>
        <v xml:space="preserve">De 25,01 CABALLOS FISCALES en adelante            </v>
      </c>
      <c r="I3630">
        <v>1</v>
      </c>
    </row>
    <row r="3631" spans="1:9">
      <c r="A3631" t="str">
        <f>T("2018")</f>
        <v>2018</v>
      </c>
      <c r="B3631" t="str">
        <f>T("FISICO                                            ")</f>
        <v xml:space="preserve">FISICO                                            </v>
      </c>
      <c r="C3631" t="str">
        <f>T("CHAMARTIN           ")</f>
        <v xml:space="preserve">CHAMARTIN           </v>
      </c>
      <c r="D3631" t="str">
        <f>T("EL VISO             ")</f>
        <v xml:space="preserve">EL VISO             </v>
      </c>
      <c r="E3631" t="str">
        <f>T("TU ")</f>
        <v xml:space="preserve">TU </v>
      </c>
      <c r="F3631" t="str">
        <f>T("TURISMOS       ")</f>
        <v xml:space="preserve">TURISMOS       </v>
      </c>
      <c r="G3631" t="str">
        <f>T("De 12 a 15,99 CABALLOS FISCALES                   ")</f>
        <v xml:space="preserve">De 12 a 15,99 CABALLOS FISCALES                   </v>
      </c>
      <c r="H3631" t="s">
        <v>2</v>
      </c>
      <c r="I3631">
        <v>1</v>
      </c>
    </row>
    <row r="3632" spans="1:9">
      <c r="A3632" t="str">
        <f>T("2018")</f>
        <v>2018</v>
      </c>
      <c r="B3632" t="str">
        <f>T("FISICO                                            ")</f>
        <v xml:space="preserve">FISICO                                            </v>
      </c>
      <c r="C3632" t="str">
        <f>T("CHAMARTIN           ")</f>
        <v xml:space="preserve">CHAMARTIN           </v>
      </c>
      <c r="D3632" t="str">
        <f>T("PROSPERIDAD         ")</f>
        <v xml:space="preserve">PROSPERIDAD         </v>
      </c>
      <c r="E3632" t="str">
        <f>T("TU ")</f>
        <v xml:space="preserve">TU </v>
      </c>
      <c r="F3632" t="str">
        <f>T("TURISMOS       ")</f>
        <v xml:space="preserve">TURISMOS       </v>
      </c>
      <c r="G3632" t="str">
        <f>T("De 8 a 11,99 CABALLOS FISCALES                    ")</f>
        <v xml:space="preserve">De 8 a 11,99 CABALLOS FISCALES                    </v>
      </c>
      <c r="H3632" t="s">
        <v>2</v>
      </c>
      <c r="I3632">
        <v>1</v>
      </c>
    </row>
    <row r="3633" spans="1:9">
      <c r="A3633" t="str">
        <f>T("2018")</f>
        <v>2018</v>
      </c>
      <c r="B3633" t="str">
        <f>T("FISICO                                            ")</f>
        <v xml:space="preserve">FISICO                                            </v>
      </c>
      <c r="C3633" t="str">
        <f>T("CHAMARTIN           ")</f>
        <v xml:space="preserve">CHAMARTIN           </v>
      </c>
      <c r="D3633" t="str">
        <f>T("PROSPERIDAD         ")</f>
        <v xml:space="preserve">PROSPERIDAD         </v>
      </c>
      <c r="E3633" t="str">
        <f>T("TU ")</f>
        <v xml:space="preserve">TU </v>
      </c>
      <c r="F3633" t="str">
        <f>T("TURISMOS       ")</f>
        <v xml:space="preserve">TURISMOS       </v>
      </c>
      <c r="G3633" t="str">
        <f>T("De 12 a 15,99 CABALLOS FISCALES                   ")</f>
        <v xml:space="preserve">De 12 a 15,99 CABALLOS FISCALES                   </v>
      </c>
      <c r="H3633" t="s">
        <v>2</v>
      </c>
      <c r="I3633">
        <v>1</v>
      </c>
    </row>
    <row r="3634" spans="1:9">
      <c r="A3634" t="str">
        <f>T("2018")</f>
        <v>2018</v>
      </c>
      <c r="B3634" t="str">
        <f>T("FISICO                                            ")</f>
        <v xml:space="preserve">FISICO                                            </v>
      </c>
      <c r="C3634" t="str">
        <f>T("CHAMARTIN           ")</f>
        <v xml:space="preserve">CHAMARTIN           </v>
      </c>
      <c r="D3634" t="str">
        <f>T("CIUDAD JARDIN       ")</f>
        <v xml:space="preserve">CIUDAD JARDIN       </v>
      </c>
      <c r="E3634" t="str">
        <f>T("TU ")</f>
        <v xml:space="preserve">TU </v>
      </c>
      <c r="F3634" t="str">
        <f>T("TURISMOS       ")</f>
        <v xml:space="preserve">TURISMOS       </v>
      </c>
      <c r="G3634" t="str">
        <f>T("De 12 a 15,99 CABALLOS FISCALES                   ")</f>
        <v xml:space="preserve">De 12 a 15,99 CABALLOS FISCALES                   </v>
      </c>
      <c r="H3634" t="s">
        <v>2</v>
      </c>
      <c r="I3634">
        <v>1</v>
      </c>
    </row>
    <row r="3635" spans="1:9">
      <c r="A3635" t="str">
        <f>T("2018")</f>
        <v>2018</v>
      </c>
      <c r="B3635" t="str">
        <f>T("FISICO                                            ")</f>
        <v xml:space="preserve">FISICO                                            </v>
      </c>
      <c r="C3635" t="str">
        <f>T("CHAMARTIN           ")</f>
        <v xml:space="preserve">CHAMARTIN           </v>
      </c>
      <c r="D3635" t="str">
        <f>T("CIUDAD JARDIN       ")</f>
        <v xml:space="preserve">CIUDAD JARDIN       </v>
      </c>
      <c r="E3635" t="str">
        <f>T("TU ")</f>
        <v xml:space="preserve">TU </v>
      </c>
      <c r="F3635" t="str">
        <f>T("TURISMOS       ")</f>
        <v xml:space="preserve">TURISMOS       </v>
      </c>
      <c r="G3635" t="str">
        <f>T("De 16 a 19,99 CABALLOS FISCALES                   ")</f>
        <v xml:space="preserve">De 16 a 19,99 CABALLOS FISCALES                   </v>
      </c>
      <c r="H3635" t="s">
        <v>2</v>
      </c>
      <c r="I3635">
        <v>1</v>
      </c>
    </row>
    <row r="3636" spans="1:9">
      <c r="A3636" t="str">
        <f>T("2018")</f>
        <v>2018</v>
      </c>
      <c r="B3636" t="str">
        <f>T("JURIDICO                                          ")</f>
        <v xml:space="preserve">JURIDICO                                          </v>
      </c>
      <c r="C3636" t="str">
        <f>T("CHAMARTIN           ")</f>
        <v xml:space="preserve">CHAMARTIN           </v>
      </c>
      <c r="D3636" t="str">
        <f>T("EL VISO             ")</f>
        <v xml:space="preserve">EL VISO             </v>
      </c>
      <c r="E3636" t="str">
        <f>T("TU ")</f>
        <v xml:space="preserve">TU </v>
      </c>
      <c r="F3636" t="str">
        <f>T("TURISMOS       ")</f>
        <v xml:space="preserve">TURISMOS       </v>
      </c>
      <c r="G3636" t="str">
        <f>T("De 16 a 19,99 CABALLOS FISCALES                   ")</f>
        <v xml:space="preserve">De 16 a 19,99 CABALLOS FISCALES                   </v>
      </c>
      <c r="H3636" t="s">
        <v>2</v>
      </c>
      <c r="I3636">
        <v>1</v>
      </c>
    </row>
    <row r="3637" spans="1:9">
      <c r="A3637" t="str">
        <f>T("2018")</f>
        <v>2018</v>
      </c>
      <c r="B3637" t="str">
        <f>T("Entidad sin personalidad jurídica (art. 35.4 LGT) ")</f>
        <v xml:space="preserve">Entidad sin personalidad jurídica (art. 35.4 LGT) </v>
      </c>
      <c r="C3637" t="str">
        <f>T("CHAMARTIN           ")</f>
        <v xml:space="preserve">CHAMARTIN           </v>
      </c>
      <c r="D3637" t="str">
        <f>T("EL VISO             ")</f>
        <v xml:space="preserve">EL VISO             </v>
      </c>
      <c r="E3637" t="str">
        <f>T("TU ")</f>
        <v xml:space="preserve">TU </v>
      </c>
      <c r="F3637" t="str">
        <f>T("TURISMOS       ")</f>
        <v xml:space="preserve">TURISMOS       </v>
      </c>
      <c r="G3637" t="str">
        <f>T("De 8 a 11,99 CABALLOS FISCALES                    ")</f>
        <v xml:space="preserve">De 8 a 11,99 CABALLOS FISCALES                    </v>
      </c>
      <c r="H3637" t="str">
        <f>T("DIESEL                                            ")</f>
        <v xml:space="preserve">DIESEL                                            </v>
      </c>
      <c r="I3637">
        <v>4</v>
      </c>
    </row>
    <row r="3638" spans="1:9">
      <c r="A3638" t="str">
        <f>T("2018")</f>
        <v>2018</v>
      </c>
      <c r="B3638" t="str">
        <f>T("Entidad sin personalidad jurídica (art. 35.4 LGT) ")</f>
        <v xml:space="preserve">Entidad sin personalidad jurídica (art. 35.4 LGT) </v>
      </c>
      <c r="C3638" t="str">
        <f>T("CHAMARTIN           ")</f>
        <v xml:space="preserve">CHAMARTIN           </v>
      </c>
      <c r="D3638" t="str">
        <f>T("EL VISO             ")</f>
        <v xml:space="preserve">EL VISO             </v>
      </c>
      <c r="E3638" t="str">
        <f>T("TU ")</f>
        <v xml:space="preserve">TU </v>
      </c>
      <c r="F3638" t="str">
        <f>T("TURISMOS       ")</f>
        <v xml:space="preserve">TURISMOS       </v>
      </c>
      <c r="G3638" t="str">
        <f>T("De 12 a 15,99 CABALLOS FISCALES                   ")</f>
        <v xml:space="preserve">De 12 a 15,99 CABALLOS FISCALES                   </v>
      </c>
      <c r="H3638" t="str">
        <f>T("DIESEL                                            ")</f>
        <v xml:space="preserve">DIESEL                                            </v>
      </c>
      <c r="I3638">
        <v>4</v>
      </c>
    </row>
    <row r="3639" spans="1:9">
      <c r="A3639" t="str">
        <f>T("2018")</f>
        <v>2018</v>
      </c>
      <c r="B3639" t="str">
        <f>T("Entidad sin personalidad jurídica (art. 35.4 LGT) ")</f>
        <v xml:space="preserve">Entidad sin personalidad jurídica (art. 35.4 LGT) </v>
      </c>
      <c r="C3639" t="str">
        <f>T("CHAMARTIN           ")</f>
        <v xml:space="preserve">CHAMARTIN           </v>
      </c>
      <c r="D3639" t="str">
        <f>T("EL VISO             ")</f>
        <v xml:space="preserve">EL VISO             </v>
      </c>
      <c r="E3639" t="str">
        <f>T("TU ")</f>
        <v xml:space="preserve">TU </v>
      </c>
      <c r="F3639" t="str">
        <f>T("TURISMOS       ")</f>
        <v xml:space="preserve">TURISMOS       </v>
      </c>
      <c r="G3639" t="str">
        <f>T("De 16 a 19,99 CABALLOS FISCALES                   ")</f>
        <v xml:space="preserve">De 16 a 19,99 CABALLOS FISCALES                   </v>
      </c>
      <c r="H3639" t="str">
        <f>T("DIESEL                                            ")</f>
        <v xml:space="preserve">DIESEL                                            </v>
      </c>
      <c r="I3639">
        <v>2</v>
      </c>
    </row>
    <row r="3640" spans="1:9">
      <c r="A3640" t="str">
        <f>T("2018")</f>
        <v>2018</v>
      </c>
      <c r="B3640" t="str">
        <f>T("Entidad sin personalidad jurídica (art. 35.4 LGT) ")</f>
        <v xml:space="preserve">Entidad sin personalidad jurídica (art. 35.4 LGT) </v>
      </c>
      <c r="C3640" t="str">
        <f>T("CHAMARTIN           ")</f>
        <v xml:space="preserve">CHAMARTIN           </v>
      </c>
      <c r="D3640" t="str">
        <f>T("PROSPERIDAD         ")</f>
        <v xml:space="preserve">PROSPERIDAD         </v>
      </c>
      <c r="E3640" t="str">
        <f>T("TU ")</f>
        <v xml:space="preserve">TU </v>
      </c>
      <c r="F3640" t="str">
        <f>T("TURISMOS       ")</f>
        <v xml:space="preserve">TURISMOS       </v>
      </c>
      <c r="G3640" t="str">
        <f>T("De 8 a 11,99 CABALLOS FISCALES                    ")</f>
        <v xml:space="preserve">De 8 a 11,99 CABALLOS FISCALES                    </v>
      </c>
      <c r="H3640" t="str">
        <f>T("DIESEL                                            ")</f>
        <v xml:space="preserve">DIESEL                                            </v>
      </c>
      <c r="I3640">
        <v>6</v>
      </c>
    </row>
    <row r="3641" spans="1:9">
      <c r="A3641" t="str">
        <f>T("2018")</f>
        <v>2018</v>
      </c>
      <c r="B3641" t="str">
        <f>T("Entidad sin personalidad jurídica (art. 35.4 LGT) ")</f>
        <v xml:space="preserve">Entidad sin personalidad jurídica (art. 35.4 LGT) </v>
      </c>
      <c r="C3641" t="str">
        <f>T("CHAMARTIN           ")</f>
        <v xml:space="preserve">CHAMARTIN           </v>
      </c>
      <c r="D3641" t="str">
        <f>T("PROSPERIDAD         ")</f>
        <v xml:space="preserve">PROSPERIDAD         </v>
      </c>
      <c r="E3641" t="str">
        <f>T("TU ")</f>
        <v xml:space="preserve">TU </v>
      </c>
      <c r="F3641" t="str">
        <f>T("TURISMOS       ")</f>
        <v xml:space="preserve">TURISMOS       </v>
      </c>
      <c r="G3641" t="str">
        <f>T("De 12 a 15,99 CABALLOS FISCALES                   ")</f>
        <v xml:space="preserve">De 12 a 15,99 CABALLOS FISCALES                   </v>
      </c>
      <c r="H3641" t="str">
        <f>T("DIESEL                                            ")</f>
        <v xml:space="preserve">DIESEL                                            </v>
      </c>
      <c r="I3641">
        <v>16</v>
      </c>
    </row>
    <row r="3642" spans="1:9">
      <c r="A3642" t="str">
        <f>T("2018")</f>
        <v>2018</v>
      </c>
      <c r="B3642" t="str">
        <f>T("Entidad sin personalidad jurídica (art. 35.4 LGT) ")</f>
        <v xml:space="preserve">Entidad sin personalidad jurídica (art. 35.4 LGT) </v>
      </c>
      <c r="C3642" t="str">
        <f>T("CHAMARTIN           ")</f>
        <v xml:space="preserve">CHAMARTIN           </v>
      </c>
      <c r="D3642" t="str">
        <f>T("PROSPERIDAD         ")</f>
        <v xml:space="preserve">PROSPERIDAD         </v>
      </c>
      <c r="E3642" t="str">
        <f>T("TU ")</f>
        <v xml:space="preserve">TU </v>
      </c>
      <c r="F3642" t="str">
        <f>T("TURISMOS       ")</f>
        <v xml:space="preserve">TURISMOS       </v>
      </c>
      <c r="G3642" t="str">
        <f>T("De 16 a 19,99 CABALLOS FISCALES                   ")</f>
        <v xml:space="preserve">De 16 a 19,99 CABALLOS FISCALES                   </v>
      </c>
      <c r="H3642" t="str">
        <f>T("DIESEL                                            ")</f>
        <v xml:space="preserve">DIESEL                                            </v>
      </c>
      <c r="I3642">
        <v>2</v>
      </c>
    </row>
    <row r="3643" spans="1:9">
      <c r="A3643" t="str">
        <f>T("2018")</f>
        <v>2018</v>
      </c>
      <c r="B3643" t="str">
        <f>T("Entidad sin personalidad jurídica (art. 35.4 LGT) ")</f>
        <v xml:space="preserve">Entidad sin personalidad jurídica (art. 35.4 LGT) </v>
      </c>
      <c r="C3643" t="str">
        <f>T("CHAMARTIN           ")</f>
        <v xml:space="preserve">CHAMARTIN           </v>
      </c>
      <c r="D3643" t="str">
        <f>T("PROSPERIDAD         ")</f>
        <v xml:space="preserve">PROSPERIDAD         </v>
      </c>
      <c r="E3643" t="str">
        <f>T("TU ")</f>
        <v xml:space="preserve">TU </v>
      </c>
      <c r="F3643" t="str">
        <f>T("TURISMOS       ")</f>
        <v xml:space="preserve">TURISMOS       </v>
      </c>
      <c r="G3643" t="str">
        <f>T("De 20 CABALLOS FISCALES en adelante               ")</f>
        <v xml:space="preserve">De 20 CABALLOS FISCALES en adelante               </v>
      </c>
      <c r="H3643" t="str">
        <f>T("DIESEL                                            ")</f>
        <v xml:space="preserve">DIESEL                                            </v>
      </c>
      <c r="I3643">
        <v>1</v>
      </c>
    </row>
    <row r="3644" spans="1:9">
      <c r="A3644" t="str">
        <f>T("2018")</f>
        <v>2018</v>
      </c>
      <c r="B3644" t="str">
        <f>T("Entidad sin personalidad jurídica (art. 35.4 LGT) ")</f>
        <v xml:space="preserve">Entidad sin personalidad jurídica (art. 35.4 LGT) </v>
      </c>
      <c r="C3644" t="str">
        <f>T("CHAMARTIN           ")</f>
        <v xml:space="preserve">CHAMARTIN           </v>
      </c>
      <c r="D3644" t="str">
        <f>T("CIUDAD JARDIN       ")</f>
        <v xml:space="preserve">CIUDAD JARDIN       </v>
      </c>
      <c r="E3644" t="str">
        <f>T("TU ")</f>
        <v xml:space="preserve">TU </v>
      </c>
      <c r="F3644" t="str">
        <f>T("TURISMOS       ")</f>
        <v xml:space="preserve">TURISMOS       </v>
      </c>
      <c r="G3644" t="str">
        <f>T("De 8 a 11,99 CABALLOS FISCALES                    ")</f>
        <v xml:space="preserve">De 8 a 11,99 CABALLOS FISCALES                    </v>
      </c>
      <c r="H3644" t="str">
        <f>T("DIESEL                                            ")</f>
        <v xml:space="preserve">DIESEL                                            </v>
      </c>
      <c r="I3644">
        <v>1</v>
      </c>
    </row>
    <row r="3645" spans="1:9">
      <c r="A3645" t="str">
        <f>T("2018")</f>
        <v>2018</v>
      </c>
      <c r="B3645" t="str">
        <f>T("Entidad sin personalidad jurídica (art. 35.4 LGT) ")</f>
        <v xml:space="preserve">Entidad sin personalidad jurídica (art. 35.4 LGT) </v>
      </c>
      <c r="C3645" t="str">
        <f>T("CHAMARTIN           ")</f>
        <v xml:space="preserve">CHAMARTIN           </v>
      </c>
      <c r="D3645" t="str">
        <f>T("CIUDAD JARDIN       ")</f>
        <v xml:space="preserve">CIUDAD JARDIN       </v>
      </c>
      <c r="E3645" t="str">
        <f>T("TU ")</f>
        <v xml:space="preserve">TU </v>
      </c>
      <c r="F3645" t="str">
        <f>T("TURISMOS       ")</f>
        <v xml:space="preserve">TURISMOS       </v>
      </c>
      <c r="G3645" t="str">
        <f>T("De 12 a 15,99 CABALLOS FISCALES                   ")</f>
        <v xml:space="preserve">De 12 a 15,99 CABALLOS FISCALES                   </v>
      </c>
      <c r="H3645" t="str">
        <f>T("DIESEL                                            ")</f>
        <v xml:space="preserve">DIESEL                                            </v>
      </c>
      <c r="I3645">
        <v>4</v>
      </c>
    </row>
    <row r="3646" spans="1:9">
      <c r="A3646" t="str">
        <f>T("2018")</f>
        <v>2018</v>
      </c>
      <c r="B3646" t="str">
        <f>T("Entidad sin personalidad jurídica (art. 35.4 LGT) ")</f>
        <v xml:space="preserve">Entidad sin personalidad jurídica (art. 35.4 LGT) </v>
      </c>
      <c r="C3646" t="str">
        <f>T("CHAMARTIN           ")</f>
        <v xml:space="preserve">CHAMARTIN           </v>
      </c>
      <c r="D3646" t="str">
        <f>T("CIUDAD JARDIN       ")</f>
        <v xml:space="preserve">CIUDAD JARDIN       </v>
      </c>
      <c r="E3646" t="str">
        <f>T("TU ")</f>
        <v xml:space="preserve">TU </v>
      </c>
      <c r="F3646" t="str">
        <f>T("TURISMOS       ")</f>
        <v xml:space="preserve">TURISMOS       </v>
      </c>
      <c r="G3646" t="str">
        <f>T("De 16 a 19,99 CABALLOS FISCALES                   ")</f>
        <v xml:space="preserve">De 16 a 19,99 CABALLOS FISCALES                   </v>
      </c>
      <c r="H3646" t="str">
        <f>T("DIESEL                                            ")</f>
        <v xml:space="preserve">DIESEL                                            </v>
      </c>
      <c r="I3646">
        <v>1</v>
      </c>
    </row>
    <row r="3647" spans="1:9">
      <c r="A3647" t="str">
        <f>T("2018")</f>
        <v>2018</v>
      </c>
      <c r="B3647" t="str">
        <f>T("Entidad sin personalidad jurídica (art. 35.4 LGT) ")</f>
        <v xml:space="preserve">Entidad sin personalidad jurídica (art. 35.4 LGT) </v>
      </c>
      <c r="C3647" t="str">
        <f>T("CHAMARTIN           ")</f>
        <v xml:space="preserve">CHAMARTIN           </v>
      </c>
      <c r="D3647" t="str">
        <f>T("HISPANOAMERICA      ")</f>
        <v xml:space="preserve">HISPANOAMERICA      </v>
      </c>
      <c r="E3647" t="str">
        <f>T("TU ")</f>
        <v xml:space="preserve">TU </v>
      </c>
      <c r="F3647" t="str">
        <f>T("TURISMOS       ")</f>
        <v xml:space="preserve">TURISMOS       </v>
      </c>
      <c r="G3647" t="str">
        <f>T("De 8 a 11,99 CABALLOS FISCALES                    ")</f>
        <v xml:space="preserve">De 8 a 11,99 CABALLOS FISCALES                    </v>
      </c>
      <c r="H3647" t="str">
        <f>T("DIESEL                                            ")</f>
        <v xml:space="preserve">DIESEL                                            </v>
      </c>
      <c r="I3647">
        <v>4</v>
      </c>
    </row>
    <row r="3648" spans="1:9">
      <c r="A3648" t="str">
        <f>T("2018")</f>
        <v>2018</v>
      </c>
      <c r="B3648" t="str">
        <f>T("Entidad sin personalidad jurídica (art. 35.4 LGT) ")</f>
        <v xml:space="preserve">Entidad sin personalidad jurídica (art. 35.4 LGT) </v>
      </c>
      <c r="C3648" t="str">
        <f>T("CHAMARTIN           ")</f>
        <v xml:space="preserve">CHAMARTIN           </v>
      </c>
      <c r="D3648" t="str">
        <f>T("HISPANOAMERICA      ")</f>
        <v xml:space="preserve">HISPANOAMERICA      </v>
      </c>
      <c r="E3648" t="str">
        <f>T("TU ")</f>
        <v xml:space="preserve">TU </v>
      </c>
      <c r="F3648" t="str">
        <f>T("TURISMOS       ")</f>
        <v xml:space="preserve">TURISMOS       </v>
      </c>
      <c r="G3648" t="str">
        <f>T("De 12 a 15,99 CABALLOS FISCALES                   ")</f>
        <v xml:space="preserve">De 12 a 15,99 CABALLOS FISCALES                   </v>
      </c>
      <c r="H3648" t="str">
        <f>T("DIESEL                                            ")</f>
        <v xml:space="preserve">DIESEL                                            </v>
      </c>
      <c r="I3648">
        <v>13</v>
      </c>
    </row>
    <row r="3649" spans="1:9">
      <c r="A3649" t="str">
        <f>T("2018")</f>
        <v>2018</v>
      </c>
      <c r="B3649" t="str">
        <f>T("Entidad sin personalidad jurídica (art. 35.4 LGT) ")</f>
        <v xml:space="preserve">Entidad sin personalidad jurídica (art. 35.4 LGT) </v>
      </c>
      <c r="C3649" t="str">
        <f>T("CHAMARTIN           ")</f>
        <v xml:space="preserve">CHAMARTIN           </v>
      </c>
      <c r="D3649" t="str">
        <f>T("HISPANOAMERICA      ")</f>
        <v xml:space="preserve">HISPANOAMERICA      </v>
      </c>
      <c r="E3649" t="str">
        <f>T("TU ")</f>
        <v xml:space="preserve">TU </v>
      </c>
      <c r="F3649" t="str">
        <f>T("TURISMOS       ")</f>
        <v xml:space="preserve">TURISMOS       </v>
      </c>
      <c r="G3649" t="str">
        <f>T("De 16 a 19,99 CABALLOS FISCALES                   ")</f>
        <v xml:space="preserve">De 16 a 19,99 CABALLOS FISCALES                   </v>
      </c>
      <c r="H3649" t="str">
        <f>T("DIESEL                                            ")</f>
        <v xml:space="preserve">DIESEL                                            </v>
      </c>
      <c r="I3649">
        <v>3</v>
      </c>
    </row>
    <row r="3650" spans="1:9">
      <c r="A3650" t="str">
        <f>T("2018")</f>
        <v>2018</v>
      </c>
      <c r="B3650" t="str">
        <f>T("Entidad sin personalidad jurídica (art. 35.4 LGT) ")</f>
        <v xml:space="preserve">Entidad sin personalidad jurídica (art. 35.4 LGT) </v>
      </c>
      <c r="C3650" t="str">
        <f>T("CHAMARTIN           ")</f>
        <v xml:space="preserve">CHAMARTIN           </v>
      </c>
      <c r="D3650" t="str">
        <f>T("NUEVA ESPAÑA        ")</f>
        <v xml:space="preserve">NUEVA ESPAÑA        </v>
      </c>
      <c r="E3650" t="str">
        <f>T("TU ")</f>
        <v xml:space="preserve">TU </v>
      </c>
      <c r="F3650" t="str">
        <f>T("TURISMOS       ")</f>
        <v xml:space="preserve">TURISMOS       </v>
      </c>
      <c r="G3650" t="str">
        <f>T("De 8 a 11,99 CABALLOS FISCALES                    ")</f>
        <v xml:space="preserve">De 8 a 11,99 CABALLOS FISCALES                    </v>
      </c>
      <c r="H3650" t="str">
        <f>T("DIESEL                                            ")</f>
        <v xml:space="preserve">DIESEL                                            </v>
      </c>
      <c r="I3650">
        <v>7</v>
      </c>
    </row>
    <row r="3651" spans="1:9">
      <c r="A3651" t="str">
        <f>T("2018")</f>
        <v>2018</v>
      </c>
      <c r="B3651" t="str">
        <f>T("Entidad sin personalidad jurídica (art. 35.4 LGT) ")</f>
        <v xml:space="preserve">Entidad sin personalidad jurídica (art. 35.4 LGT) </v>
      </c>
      <c r="C3651" t="str">
        <f>T("CHAMARTIN           ")</f>
        <v xml:space="preserve">CHAMARTIN           </v>
      </c>
      <c r="D3651" t="str">
        <f>T("NUEVA ESPAÑA        ")</f>
        <v xml:space="preserve">NUEVA ESPAÑA        </v>
      </c>
      <c r="E3651" t="str">
        <f>T("TU ")</f>
        <v xml:space="preserve">TU </v>
      </c>
      <c r="F3651" t="str">
        <f>T("TURISMOS       ")</f>
        <v xml:space="preserve">TURISMOS       </v>
      </c>
      <c r="G3651" t="str">
        <f>T("De 12 a 15,99 CABALLOS FISCALES                   ")</f>
        <v xml:space="preserve">De 12 a 15,99 CABALLOS FISCALES                   </v>
      </c>
      <c r="H3651" t="str">
        <f>T("DIESEL                                            ")</f>
        <v xml:space="preserve">DIESEL                                            </v>
      </c>
      <c r="I3651">
        <v>8</v>
      </c>
    </row>
    <row r="3652" spans="1:9">
      <c r="A3652" t="str">
        <f>T("2018")</f>
        <v>2018</v>
      </c>
      <c r="B3652" t="str">
        <f>T("Entidad sin personalidad jurídica (art. 35.4 LGT) ")</f>
        <v xml:space="preserve">Entidad sin personalidad jurídica (art. 35.4 LGT) </v>
      </c>
      <c r="C3652" t="str">
        <f>T("CHAMARTIN           ")</f>
        <v xml:space="preserve">CHAMARTIN           </v>
      </c>
      <c r="D3652" t="str">
        <f>T("NUEVA ESPAÑA        ")</f>
        <v xml:space="preserve">NUEVA ESPAÑA        </v>
      </c>
      <c r="E3652" t="str">
        <f>T("TU ")</f>
        <v xml:space="preserve">TU </v>
      </c>
      <c r="F3652" t="str">
        <f>T("TURISMOS       ")</f>
        <v xml:space="preserve">TURISMOS       </v>
      </c>
      <c r="G3652" t="str">
        <f>T("De 16 a 19,99 CABALLOS FISCALES                   ")</f>
        <v xml:space="preserve">De 16 a 19,99 CABALLOS FISCALES                   </v>
      </c>
      <c r="H3652" t="str">
        <f>T("DIESEL                                            ")</f>
        <v xml:space="preserve">DIESEL                                            </v>
      </c>
      <c r="I3652">
        <v>8</v>
      </c>
    </row>
    <row r="3653" spans="1:9">
      <c r="A3653" t="str">
        <f>T("2018")</f>
        <v>2018</v>
      </c>
      <c r="B3653" t="str">
        <f>T("Entidad sin personalidad jurídica (art. 35.4 LGT) ")</f>
        <v xml:space="preserve">Entidad sin personalidad jurídica (art. 35.4 LGT) </v>
      </c>
      <c r="C3653" t="str">
        <f>T("CHAMARTIN           ")</f>
        <v xml:space="preserve">CHAMARTIN           </v>
      </c>
      <c r="D3653" t="str">
        <f>T("NUEVA ESPAÑA        ")</f>
        <v xml:space="preserve">NUEVA ESPAÑA        </v>
      </c>
      <c r="E3653" t="str">
        <f>T("TU ")</f>
        <v xml:space="preserve">TU </v>
      </c>
      <c r="F3653" t="str">
        <f>T("TURISMOS       ")</f>
        <v xml:space="preserve">TURISMOS       </v>
      </c>
      <c r="G3653" t="str">
        <f>T("De 20 CABALLOS FISCALES en adelante               ")</f>
        <v xml:space="preserve">De 20 CABALLOS FISCALES en adelante               </v>
      </c>
      <c r="H3653" t="str">
        <f>T("DIESEL                                            ")</f>
        <v xml:space="preserve">DIESEL                                            </v>
      </c>
      <c r="I3653">
        <v>1</v>
      </c>
    </row>
    <row r="3654" spans="1:9">
      <c r="A3654" t="str">
        <f>T("2018")</f>
        <v>2018</v>
      </c>
      <c r="B3654" t="str">
        <f>T("Entidad sin personalidad jurídica (art. 35.4 LGT) ")</f>
        <v xml:space="preserve">Entidad sin personalidad jurídica (art. 35.4 LGT) </v>
      </c>
      <c r="C3654" t="str">
        <f>T("CHAMARTIN           ")</f>
        <v xml:space="preserve">CHAMARTIN           </v>
      </c>
      <c r="D3654" t="str">
        <f>T("CASTILLA            ")</f>
        <v xml:space="preserve">CASTILLA            </v>
      </c>
      <c r="E3654" t="str">
        <f>T("TU ")</f>
        <v xml:space="preserve">TU </v>
      </c>
      <c r="F3654" t="str">
        <f>T("TURISMOS       ")</f>
        <v xml:space="preserve">TURISMOS       </v>
      </c>
      <c r="G3654" t="str">
        <f>T("De 8 a 11,99 CABALLOS FISCALES                    ")</f>
        <v xml:space="preserve">De 8 a 11,99 CABALLOS FISCALES                    </v>
      </c>
      <c r="H3654" t="str">
        <f>T("DIESEL                                            ")</f>
        <v xml:space="preserve">DIESEL                                            </v>
      </c>
      <c r="I3654">
        <v>1</v>
      </c>
    </row>
    <row r="3655" spans="1:9">
      <c r="A3655" t="str">
        <f>T("2018")</f>
        <v>2018</v>
      </c>
      <c r="B3655" t="str">
        <f>T("Entidad sin personalidad jurídica (art. 35.4 LGT) ")</f>
        <v xml:space="preserve">Entidad sin personalidad jurídica (art. 35.4 LGT) </v>
      </c>
      <c r="C3655" t="str">
        <f>T("CHAMARTIN           ")</f>
        <v xml:space="preserve">CHAMARTIN           </v>
      </c>
      <c r="D3655" t="str">
        <f>T("CASTILLA            ")</f>
        <v xml:space="preserve">CASTILLA            </v>
      </c>
      <c r="E3655" t="str">
        <f>T("TU ")</f>
        <v xml:space="preserve">TU </v>
      </c>
      <c r="F3655" t="str">
        <f>T("TURISMOS       ")</f>
        <v xml:space="preserve">TURISMOS       </v>
      </c>
      <c r="G3655" t="str">
        <f>T("De 12 a 15,99 CABALLOS FISCALES                   ")</f>
        <v xml:space="preserve">De 12 a 15,99 CABALLOS FISCALES                   </v>
      </c>
      <c r="H3655" t="str">
        <f>T("DIESEL                                            ")</f>
        <v xml:space="preserve">DIESEL                                            </v>
      </c>
      <c r="I3655">
        <v>8</v>
      </c>
    </row>
    <row r="3656" spans="1:9">
      <c r="A3656" t="str">
        <f>T("2018")</f>
        <v>2018</v>
      </c>
      <c r="B3656" t="str">
        <f>T("Entidad sin personalidad jurídica (art. 35.4 LGT) ")</f>
        <v xml:space="preserve">Entidad sin personalidad jurídica (art. 35.4 LGT) </v>
      </c>
      <c r="C3656" t="str">
        <f>T("CHAMARTIN           ")</f>
        <v xml:space="preserve">CHAMARTIN           </v>
      </c>
      <c r="D3656" t="str">
        <f>T("CASTILLA            ")</f>
        <v xml:space="preserve">CASTILLA            </v>
      </c>
      <c r="E3656" t="str">
        <f>T("TU ")</f>
        <v xml:space="preserve">TU </v>
      </c>
      <c r="F3656" t="str">
        <f>T("TURISMOS       ")</f>
        <v xml:space="preserve">TURISMOS       </v>
      </c>
      <c r="G3656" t="str">
        <f>T("De 16 a 19,99 CABALLOS FISCALES                   ")</f>
        <v xml:space="preserve">De 16 a 19,99 CABALLOS FISCALES                   </v>
      </c>
      <c r="H3656" t="str">
        <f>T("DIESEL                                            ")</f>
        <v xml:space="preserve">DIESEL                                            </v>
      </c>
      <c r="I3656">
        <v>1</v>
      </c>
    </row>
    <row r="3657" spans="1:9">
      <c r="A3657" t="str">
        <f>T("2018")</f>
        <v>2018</v>
      </c>
      <c r="B3657" t="str">
        <f>T("FISICO                                            ")</f>
        <v xml:space="preserve">FISICO                                            </v>
      </c>
      <c r="C3657" t="str">
        <f>T("CHAMARTIN           ")</f>
        <v xml:space="preserve">CHAMARTIN           </v>
      </c>
      <c r="D3657" t="str">
        <f>T("SIN BARRIO          ")</f>
        <v xml:space="preserve">SIN BARRIO          </v>
      </c>
      <c r="E3657" t="str">
        <f>T("TU ")</f>
        <v xml:space="preserve">TU </v>
      </c>
      <c r="F3657" t="str">
        <f>T("TURISMOS       ")</f>
        <v xml:space="preserve">TURISMOS       </v>
      </c>
      <c r="G3657" t="str">
        <f>T("De 8 a 11,99 CABALLOS FISCALES                    ")</f>
        <v xml:space="preserve">De 8 a 11,99 CABALLOS FISCALES                    </v>
      </c>
      <c r="H3657" t="str">
        <f>T("DIESEL                                            ")</f>
        <v xml:space="preserve">DIESEL                                            </v>
      </c>
      <c r="I3657">
        <v>32</v>
      </c>
    </row>
    <row r="3658" spans="1:9">
      <c r="A3658" t="str">
        <f>T("2018")</f>
        <v>2018</v>
      </c>
      <c r="B3658" t="str">
        <f>T("FISICO                                            ")</f>
        <v xml:space="preserve">FISICO                                            </v>
      </c>
      <c r="C3658" t="str">
        <f>T("CHAMARTIN           ")</f>
        <v xml:space="preserve">CHAMARTIN           </v>
      </c>
      <c r="D3658" t="str">
        <f>T("SIN BARRIO          ")</f>
        <v xml:space="preserve">SIN BARRIO          </v>
      </c>
      <c r="E3658" t="str">
        <f>T("TU ")</f>
        <v xml:space="preserve">TU </v>
      </c>
      <c r="F3658" t="str">
        <f>T("TURISMOS       ")</f>
        <v xml:space="preserve">TURISMOS       </v>
      </c>
      <c r="G3658" t="str">
        <f>T("De 12 a 15,99 CABALLOS FISCALES                   ")</f>
        <v xml:space="preserve">De 12 a 15,99 CABALLOS FISCALES                   </v>
      </c>
      <c r="H3658" t="str">
        <f>T("DIESEL                                            ")</f>
        <v xml:space="preserve">DIESEL                                            </v>
      </c>
      <c r="I3658">
        <v>67</v>
      </c>
    </row>
    <row r="3659" spans="1:9">
      <c r="A3659" t="str">
        <f>T("2018")</f>
        <v>2018</v>
      </c>
      <c r="B3659" t="str">
        <f>T("FISICO                                            ")</f>
        <v xml:space="preserve">FISICO                                            </v>
      </c>
      <c r="C3659" t="str">
        <f>T("CHAMARTIN           ")</f>
        <v xml:space="preserve">CHAMARTIN           </v>
      </c>
      <c r="D3659" t="str">
        <f>T("SIN BARRIO          ")</f>
        <v xml:space="preserve">SIN BARRIO          </v>
      </c>
      <c r="E3659" t="str">
        <f>T("TU ")</f>
        <v xml:space="preserve">TU </v>
      </c>
      <c r="F3659" t="str">
        <f>T("TURISMOS       ")</f>
        <v xml:space="preserve">TURISMOS       </v>
      </c>
      <c r="G3659" t="str">
        <f>T("De 16 a 19,99 CABALLOS FISCALES                   ")</f>
        <v xml:space="preserve">De 16 a 19,99 CABALLOS FISCALES                   </v>
      </c>
      <c r="H3659" t="str">
        <f>T("DIESEL                                            ")</f>
        <v xml:space="preserve">DIESEL                                            </v>
      </c>
      <c r="I3659">
        <v>8</v>
      </c>
    </row>
    <row r="3660" spans="1:9">
      <c r="A3660" t="str">
        <f>T("2018")</f>
        <v>2018</v>
      </c>
      <c r="B3660" t="str">
        <f>T("FISICO                                            ")</f>
        <v xml:space="preserve">FISICO                                            </v>
      </c>
      <c r="C3660" t="str">
        <f>T("CHAMARTIN           ")</f>
        <v xml:space="preserve">CHAMARTIN           </v>
      </c>
      <c r="D3660" t="str">
        <f>T("EL VISO             ")</f>
        <v xml:space="preserve">EL VISO             </v>
      </c>
      <c r="E3660" t="str">
        <f>T("TU ")</f>
        <v xml:space="preserve">TU </v>
      </c>
      <c r="F3660" t="str">
        <f>T("TURISMOS       ")</f>
        <v xml:space="preserve">TURISMOS       </v>
      </c>
      <c r="G3660" t="str">
        <f>T("De menos de 8 CABALLOS FISCALES                   ")</f>
        <v xml:space="preserve">De menos de 8 CABALLOS FISCALES                   </v>
      </c>
      <c r="H3660" t="str">
        <f>T("DIESEL                                            ")</f>
        <v xml:space="preserve">DIESEL                                            </v>
      </c>
      <c r="I3660">
        <v>4</v>
      </c>
    </row>
    <row r="3661" spans="1:9">
      <c r="A3661" t="str">
        <f>T("2018")</f>
        <v>2018</v>
      </c>
      <c r="B3661" t="str">
        <f>T("FISICO                                            ")</f>
        <v xml:space="preserve">FISICO                                            </v>
      </c>
      <c r="C3661" t="str">
        <f>T("CHAMARTIN           ")</f>
        <v xml:space="preserve">CHAMARTIN           </v>
      </c>
      <c r="D3661" t="str">
        <f>T("EL VISO             ")</f>
        <v xml:space="preserve">EL VISO             </v>
      </c>
      <c r="E3661" t="str">
        <f>T("TU ")</f>
        <v xml:space="preserve">TU </v>
      </c>
      <c r="F3661" t="str">
        <f>T("TURISMOS       ")</f>
        <v xml:space="preserve">TURISMOS       </v>
      </c>
      <c r="G3661" t="str">
        <f>T("De 8 a 11,99 CABALLOS FISCALES                    ")</f>
        <v xml:space="preserve">De 8 a 11,99 CABALLOS FISCALES                    </v>
      </c>
      <c r="H3661" t="str">
        <f>T("DIESEL                                            ")</f>
        <v xml:space="preserve">DIESEL                                            </v>
      </c>
      <c r="I3661">
        <v>722</v>
      </c>
    </row>
    <row r="3662" spans="1:9">
      <c r="A3662" t="str">
        <f>T("2018")</f>
        <v>2018</v>
      </c>
      <c r="B3662" t="str">
        <f>T("FISICO                                            ")</f>
        <v xml:space="preserve">FISICO                                            </v>
      </c>
      <c r="C3662" t="str">
        <f>T("CHAMARTIN           ")</f>
        <v xml:space="preserve">CHAMARTIN           </v>
      </c>
      <c r="D3662" t="str">
        <f>T("EL VISO             ")</f>
        <v xml:space="preserve">EL VISO             </v>
      </c>
      <c r="E3662" t="str">
        <f>T("TU ")</f>
        <v xml:space="preserve">TU </v>
      </c>
      <c r="F3662" t="str">
        <f>T("TURISMOS       ")</f>
        <v xml:space="preserve">TURISMOS       </v>
      </c>
      <c r="G3662" t="str">
        <f>T("De 12 a 15,99 CABALLOS FISCALES                   ")</f>
        <v xml:space="preserve">De 12 a 15,99 CABALLOS FISCALES                   </v>
      </c>
      <c r="H3662" t="str">
        <f>T("DIESEL                                            ")</f>
        <v xml:space="preserve">DIESEL                                            </v>
      </c>
      <c r="I3662" s="1">
        <v>2113</v>
      </c>
    </row>
    <row r="3663" spans="1:9">
      <c r="A3663" t="str">
        <f>T("2018")</f>
        <v>2018</v>
      </c>
      <c r="B3663" t="str">
        <f>T("FISICO                                            ")</f>
        <v xml:space="preserve">FISICO                                            </v>
      </c>
      <c r="C3663" t="str">
        <f>T("CHAMARTIN           ")</f>
        <v xml:space="preserve">CHAMARTIN           </v>
      </c>
      <c r="D3663" t="str">
        <f>T("EL VISO             ")</f>
        <v xml:space="preserve">EL VISO             </v>
      </c>
      <c r="E3663" t="str">
        <f>T("TU ")</f>
        <v xml:space="preserve">TU </v>
      </c>
      <c r="F3663" t="str">
        <f>T("TURISMOS       ")</f>
        <v xml:space="preserve">TURISMOS       </v>
      </c>
      <c r="G3663" t="str">
        <f>T("De 16 a 19,99 CABALLOS FISCALES                   ")</f>
        <v xml:space="preserve">De 16 a 19,99 CABALLOS FISCALES                   </v>
      </c>
      <c r="H3663" t="str">
        <f>T("DIESEL                                            ")</f>
        <v xml:space="preserve">DIESEL                                            </v>
      </c>
      <c r="I3663">
        <v>578</v>
      </c>
    </row>
    <row r="3664" spans="1:9">
      <c r="A3664" t="str">
        <f>T("2018")</f>
        <v>2018</v>
      </c>
      <c r="B3664" t="str">
        <f>T("FISICO                                            ")</f>
        <v xml:space="preserve">FISICO                                            </v>
      </c>
      <c r="C3664" t="str">
        <f>T("CHAMARTIN           ")</f>
        <v xml:space="preserve">CHAMARTIN           </v>
      </c>
      <c r="D3664" t="str">
        <f>T("EL VISO             ")</f>
        <v xml:space="preserve">EL VISO             </v>
      </c>
      <c r="E3664" t="str">
        <f>T("TU ")</f>
        <v xml:space="preserve">TU </v>
      </c>
      <c r="F3664" t="str">
        <f>T("TURISMOS       ")</f>
        <v xml:space="preserve">TURISMOS       </v>
      </c>
      <c r="G3664" t="str">
        <f>T("De 20 CABALLOS FISCALES en adelante               ")</f>
        <v xml:space="preserve">De 20 CABALLOS FISCALES en adelante               </v>
      </c>
      <c r="H3664" t="str">
        <f>T("DIESEL                                            ")</f>
        <v xml:space="preserve">DIESEL                                            </v>
      </c>
      <c r="I3664">
        <v>57</v>
      </c>
    </row>
    <row r="3665" spans="1:9">
      <c r="A3665" t="str">
        <f>T("2018")</f>
        <v>2018</v>
      </c>
      <c r="B3665" t="str">
        <f>T("FISICO                                            ")</f>
        <v xml:space="preserve">FISICO                                            </v>
      </c>
      <c r="C3665" t="str">
        <f>T("CHAMARTIN           ")</f>
        <v xml:space="preserve">CHAMARTIN           </v>
      </c>
      <c r="D3665" t="str">
        <f>T("PROSPERIDAD         ")</f>
        <v xml:space="preserve">PROSPERIDAD         </v>
      </c>
      <c r="E3665" t="str">
        <f>T("TU ")</f>
        <v xml:space="preserve">TU </v>
      </c>
      <c r="F3665" t="str">
        <f>T("TURISMOS       ")</f>
        <v xml:space="preserve">TURISMOS       </v>
      </c>
      <c r="G3665" t="str">
        <f>T("De menos de 8 CABALLOS FISCALES                   ")</f>
        <v xml:space="preserve">De menos de 8 CABALLOS FISCALES                   </v>
      </c>
      <c r="H3665" t="str">
        <f>T("DIESEL                                            ")</f>
        <v xml:space="preserve">DIESEL                                            </v>
      </c>
      <c r="I3665">
        <v>5</v>
      </c>
    </row>
    <row r="3666" spans="1:9">
      <c r="A3666" t="str">
        <f>T("2018")</f>
        <v>2018</v>
      </c>
      <c r="B3666" t="str">
        <f>T("FISICO                                            ")</f>
        <v xml:space="preserve">FISICO                                            </v>
      </c>
      <c r="C3666" t="str">
        <f>T("CHAMARTIN           ")</f>
        <v xml:space="preserve">CHAMARTIN           </v>
      </c>
      <c r="D3666" t="str">
        <f>T("PROSPERIDAD         ")</f>
        <v xml:space="preserve">PROSPERIDAD         </v>
      </c>
      <c r="E3666" t="str">
        <f>T("TU ")</f>
        <v xml:space="preserve">TU </v>
      </c>
      <c r="F3666" t="str">
        <f>T("TURISMOS       ")</f>
        <v xml:space="preserve">TURISMOS       </v>
      </c>
      <c r="G3666" t="str">
        <f>T("De 8 a 11,99 CABALLOS FISCALES                    ")</f>
        <v xml:space="preserve">De 8 a 11,99 CABALLOS FISCALES                    </v>
      </c>
      <c r="H3666" t="str">
        <f>T("DIESEL                                            ")</f>
        <v xml:space="preserve">DIESEL                                            </v>
      </c>
      <c r="I3666" s="1">
        <v>2131</v>
      </c>
    </row>
    <row r="3667" spans="1:9">
      <c r="A3667" t="str">
        <f>T("2018")</f>
        <v>2018</v>
      </c>
      <c r="B3667" t="str">
        <f>T("FISICO                                            ")</f>
        <v xml:space="preserve">FISICO                                            </v>
      </c>
      <c r="C3667" t="str">
        <f>T("CHAMARTIN           ")</f>
        <v xml:space="preserve">CHAMARTIN           </v>
      </c>
      <c r="D3667" t="str">
        <f>T("PROSPERIDAD         ")</f>
        <v xml:space="preserve">PROSPERIDAD         </v>
      </c>
      <c r="E3667" t="str">
        <f>T("TU ")</f>
        <v xml:space="preserve">TU </v>
      </c>
      <c r="F3667" t="str">
        <f>T("TURISMOS       ")</f>
        <v xml:space="preserve">TURISMOS       </v>
      </c>
      <c r="G3667" t="str">
        <f>T("De 12 a 15,99 CABALLOS FISCALES                   ")</f>
        <v xml:space="preserve">De 12 a 15,99 CABALLOS FISCALES                   </v>
      </c>
      <c r="H3667" t="str">
        <f>T("DIESEL                                            ")</f>
        <v xml:space="preserve">DIESEL                                            </v>
      </c>
      <c r="I3667" s="1">
        <v>4505</v>
      </c>
    </row>
    <row r="3668" spans="1:9">
      <c r="A3668" t="str">
        <f>T("2018")</f>
        <v>2018</v>
      </c>
      <c r="B3668" t="str">
        <f>T("FISICO                                            ")</f>
        <v xml:space="preserve">FISICO                                            </v>
      </c>
      <c r="C3668" t="str">
        <f>T("CHAMARTIN           ")</f>
        <v xml:space="preserve">CHAMARTIN           </v>
      </c>
      <c r="D3668" t="str">
        <f>T("PROSPERIDAD         ")</f>
        <v xml:space="preserve">PROSPERIDAD         </v>
      </c>
      <c r="E3668" t="str">
        <f>T("TU ")</f>
        <v xml:space="preserve">TU </v>
      </c>
      <c r="F3668" t="str">
        <f>T("TURISMOS       ")</f>
        <v xml:space="preserve">TURISMOS       </v>
      </c>
      <c r="G3668" t="str">
        <f>T("De 16 a 19,99 CABALLOS FISCALES                   ")</f>
        <v xml:space="preserve">De 16 a 19,99 CABALLOS FISCALES                   </v>
      </c>
      <c r="H3668" t="str">
        <f>T("DIESEL                                            ")</f>
        <v xml:space="preserve">DIESEL                                            </v>
      </c>
      <c r="I3668">
        <v>523</v>
      </c>
    </row>
    <row r="3669" spans="1:9">
      <c r="A3669" t="str">
        <f>T("2018")</f>
        <v>2018</v>
      </c>
      <c r="B3669" t="str">
        <f>T("FISICO                                            ")</f>
        <v xml:space="preserve">FISICO                                            </v>
      </c>
      <c r="C3669" t="str">
        <f>T("CHAMARTIN           ")</f>
        <v xml:space="preserve">CHAMARTIN           </v>
      </c>
      <c r="D3669" t="str">
        <f>T("PROSPERIDAD         ")</f>
        <v xml:space="preserve">PROSPERIDAD         </v>
      </c>
      <c r="E3669" t="str">
        <f>T("TU ")</f>
        <v xml:space="preserve">TU </v>
      </c>
      <c r="F3669" t="str">
        <f>T("TURISMOS       ")</f>
        <v xml:space="preserve">TURISMOS       </v>
      </c>
      <c r="G3669" t="str">
        <f>T("De 20 CABALLOS FISCALES en adelante               ")</f>
        <v xml:space="preserve">De 20 CABALLOS FISCALES en adelante               </v>
      </c>
      <c r="H3669" t="str">
        <f>T("DIESEL                                            ")</f>
        <v xml:space="preserve">DIESEL                                            </v>
      </c>
      <c r="I3669">
        <v>31</v>
      </c>
    </row>
    <row r="3670" spans="1:9">
      <c r="A3670" t="str">
        <f>T("2018")</f>
        <v>2018</v>
      </c>
      <c r="B3670" t="str">
        <f>T("FISICO                                            ")</f>
        <v xml:space="preserve">FISICO                                            </v>
      </c>
      <c r="C3670" t="str">
        <f>T("CHAMARTIN           ")</f>
        <v xml:space="preserve">CHAMARTIN           </v>
      </c>
      <c r="D3670" t="str">
        <f>T("CIUDAD JARDIN       ")</f>
        <v xml:space="preserve">CIUDAD JARDIN       </v>
      </c>
      <c r="E3670" t="str">
        <f>T("TU ")</f>
        <v xml:space="preserve">TU </v>
      </c>
      <c r="F3670" t="str">
        <f>T("TURISMOS       ")</f>
        <v xml:space="preserve">TURISMOS       </v>
      </c>
      <c r="G3670" t="str">
        <f>T("De menos de 8 CABALLOS FISCALES                   ")</f>
        <v xml:space="preserve">De menos de 8 CABALLOS FISCALES                   </v>
      </c>
      <c r="H3670" t="str">
        <f>T("DIESEL                                            ")</f>
        <v xml:space="preserve">DIESEL                                            </v>
      </c>
      <c r="I3670">
        <v>3</v>
      </c>
    </row>
    <row r="3671" spans="1:9">
      <c r="A3671" t="str">
        <f>T("2018")</f>
        <v>2018</v>
      </c>
      <c r="B3671" t="str">
        <f>T("FISICO                                            ")</f>
        <v xml:space="preserve">FISICO                                            </v>
      </c>
      <c r="C3671" t="str">
        <f>T("CHAMARTIN           ")</f>
        <v xml:space="preserve">CHAMARTIN           </v>
      </c>
      <c r="D3671" t="str">
        <f>T("CIUDAD JARDIN       ")</f>
        <v xml:space="preserve">CIUDAD JARDIN       </v>
      </c>
      <c r="E3671" t="str">
        <f>T("TU ")</f>
        <v xml:space="preserve">TU </v>
      </c>
      <c r="F3671" t="str">
        <f>T("TURISMOS       ")</f>
        <v xml:space="preserve">TURISMOS       </v>
      </c>
      <c r="G3671" t="str">
        <f>T("De 8 a 11,99 CABALLOS FISCALES                    ")</f>
        <v xml:space="preserve">De 8 a 11,99 CABALLOS FISCALES                    </v>
      </c>
      <c r="H3671" t="str">
        <f>T("DIESEL                                            ")</f>
        <v xml:space="preserve">DIESEL                                            </v>
      </c>
      <c r="I3671" s="1">
        <v>1046</v>
      </c>
    </row>
    <row r="3672" spans="1:9">
      <c r="A3672" t="str">
        <f>T("2018")</f>
        <v>2018</v>
      </c>
      <c r="B3672" t="str">
        <f>T("FISICO                                            ")</f>
        <v xml:space="preserve">FISICO                                            </v>
      </c>
      <c r="C3672" t="str">
        <f>T("CHAMARTIN           ")</f>
        <v xml:space="preserve">CHAMARTIN           </v>
      </c>
      <c r="D3672" t="str">
        <f>T("CIUDAD JARDIN       ")</f>
        <v xml:space="preserve">CIUDAD JARDIN       </v>
      </c>
      <c r="E3672" t="str">
        <f>T("TU ")</f>
        <v xml:space="preserve">TU </v>
      </c>
      <c r="F3672" t="str">
        <f>T("TURISMOS       ")</f>
        <v xml:space="preserve">TURISMOS       </v>
      </c>
      <c r="G3672" t="str">
        <f>T("De 12 a 15,99 CABALLOS FISCALES                   ")</f>
        <v xml:space="preserve">De 12 a 15,99 CABALLOS FISCALES                   </v>
      </c>
      <c r="H3672" t="str">
        <f>T("DIESEL                                            ")</f>
        <v xml:space="preserve">DIESEL                                            </v>
      </c>
      <c r="I3672" s="1">
        <v>2122</v>
      </c>
    </row>
    <row r="3673" spans="1:9">
      <c r="A3673" t="str">
        <f>T("2018")</f>
        <v>2018</v>
      </c>
      <c r="B3673" t="str">
        <f>T("FISICO                                            ")</f>
        <v xml:space="preserve">FISICO                                            </v>
      </c>
      <c r="C3673" t="str">
        <f>T("CHAMARTIN           ")</f>
        <v xml:space="preserve">CHAMARTIN           </v>
      </c>
      <c r="D3673" t="str">
        <f>T("CIUDAD JARDIN       ")</f>
        <v xml:space="preserve">CIUDAD JARDIN       </v>
      </c>
      <c r="E3673" t="str">
        <f>T("TU ")</f>
        <v xml:space="preserve">TU </v>
      </c>
      <c r="F3673" t="str">
        <f>T("TURISMOS       ")</f>
        <v xml:space="preserve">TURISMOS       </v>
      </c>
      <c r="G3673" t="str">
        <f>T("De 16 a 19,99 CABALLOS FISCALES                   ")</f>
        <v xml:space="preserve">De 16 a 19,99 CABALLOS FISCALES                   </v>
      </c>
      <c r="H3673" t="str">
        <f>T("DIESEL                                            ")</f>
        <v xml:space="preserve">DIESEL                                            </v>
      </c>
      <c r="I3673">
        <v>237</v>
      </c>
    </row>
    <row r="3674" spans="1:9">
      <c r="A3674" t="str">
        <f>T("2018")</f>
        <v>2018</v>
      </c>
      <c r="B3674" t="str">
        <f>T("FISICO                                            ")</f>
        <v xml:space="preserve">FISICO                                            </v>
      </c>
      <c r="C3674" t="str">
        <f>T("CHAMARTIN           ")</f>
        <v xml:space="preserve">CHAMARTIN           </v>
      </c>
      <c r="D3674" t="str">
        <f>T("CIUDAD JARDIN       ")</f>
        <v xml:space="preserve">CIUDAD JARDIN       </v>
      </c>
      <c r="E3674" t="str">
        <f>T("TU ")</f>
        <v xml:space="preserve">TU </v>
      </c>
      <c r="F3674" t="str">
        <f>T("TURISMOS       ")</f>
        <v xml:space="preserve">TURISMOS       </v>
      </c>
      <c r="G3674" t="str">
        <f>T("De 20 CABALLOS FISCALES en adelante               ")</f>
        <v xml:space="preserve">De 20 CABALLOS FISCALES en adelante               </v>
      </c>
      <c r="H3674" t="str">
        <f>T("DIESEL                                            ")</f>
        <v xml:space="preserve">DIESEL                                            </v>
      </c>
      <c r="I3674">
        <v>21</v>
      </c>
    </row>
    <row r="3675" spans="1:9">
      <c r="A3675" t="str">
        <f>T("2018")</f>
        <v>2018</v>
      </c>
      <c r="B3675" t="str">
        <f>T("FISICO                                            ")</f>
        <v xml:space="preserve">FISICO                                            </v>
      </c>
      <c r="C3675" t="str">
        <f>T("CHAMARTIN           ")</f>
        <v xml:space="preserve">CHAMARTIN           </v>
      </c>
      <c r="D3675" t="str">
        <f>T("HISPANOAMERICA      ")</f>
        <v xml:space="preserve">HISPANOAMERICA      </v>
      </c>
      <c r="E3675" t="str">
        <f>T("TU ")</f>
        <v xml:space="preserve">TU </v>
      </c>
      <c r="F3675" t="str">
        <f>T("TURISMOS       ")</f>
        <v xml:space="preserve">TURISMOS       </v>
      </c>
      <c r="G3675" t="str">
        <f>T("De menos de 8 CABALLOS FISCALES                   ")</f>
        <v xml:space="preserve">De menos de 8 CABALLOS FISCALES                   </v>
      </c>
      <c r="H3675" t="str">
        <f>T("DIESEL                                            ")</f>
        <v xml:space="preserve">DIESEL                                            </v>
      </c>
      <c r="I3675">
        <v>8</v>
      </c>
    </row>
    <row r="3676" spans="1:9">
      <c r="A3676" t="str">
        <f>T("2018")</f>
        <v>2018</v>
      </c>
      <c r="B3676" t="str">
        <f>T("FISICO                                            ")</f>
        <v xml:space="preserve">FISICO                                            </v>
      </c>
      <c r="C3676" t="str">
        <f>T("CHAMARTIN           ")</f>
        <v xml:space="preserve">CHAMARTIN           </v>
      </c>
      <c r="D3676" t="str">
        <f>T("HISPANOAMERICA      ")</f>
        <v xml:space="preserve">HISPANOAMERICA      </v>
      </c>
      <c r="E3676" t="str">
        <f>T("TU ")</f>
        <v xml:space="preserve">TU </v>
      </c>
      <c r="F3676" t="str">
        <f>T("TURISMOS       ")</f>
        <v xml:space="preserve">TURISMOS       </v>
      </c>
      <c r="G3676" t="str">
        <f>T("De 8 a 11,99 CABALLOS FISCALES                    ")</f>
        <v xml:space="preserve">De 8 a 11,99 CABALLOS FISCALES                    </v>
      </c>
      <c r="H3676" t="str">
        <f>T("DIESEL                                            ")</f>
        <v xml:space="preserve">DIESEL                                            </v>
      </c>
      <c r="I3676" s="1">
        <v>1649</v>
      </c>
    </row>
    <row r="3677" spans="1:9">
      <c r="A3677" t="str">
        <f>T("2018")</f>
        <v>2018</v>
      </c>
      <c r="B3677" t="str">
        <f>T("FISICO                                            ")</f>
        <v xml:space="preserve">FISICO                                            </v>
      </c>
      <c r="C3677" t="str">
        <f>T("CHAMARTIN           ")</f>
        <v xml:space="preserve">CHAMARTIN           </v>
      </c>
      <c r="D3677" t="str">
        <f>T("HISPANOAMERICA      ")</f>
        <v xml:space="preserve">HISPANOAMERICA      </v>
      </c>
      <c r="E3677" t="str">
        <f>T("TU ")</f>
        <v xml:space="preserve">TU </v>
      </c>
      <c r="F3677" t="str">
        <f>T("TURISMOS       ")</f>
        <v xml:space="preserve">TURISMOS       </v>
      </c>
      <c r="G3677" t="str">
        <f>T("De 12 a 15,99 CABALLOS FISCALES                   ")</f>
        <v xml:space="preserve">De 12 a 15,99 CABALLOS FISCALES                   </v>
      </c>
      <c r="H3677" t="str">
        <f>T("DIESEL                                            ")</f>
        <v xml:space="preserve">DIESEL                                            </v>
      </c>
      <c r="I3677" s="1">
        <v>4025</v>
      </c>
    </row>
    <row r="3678" spans="1:9">
      <c r="A3678" t="str">
        <f>T("2018")</f>
        <v>2018</v>
      </c>
      <c r="B3678" t="str">
        <f>T("FISICO                                            ")</f>
        <v xml:space="preserve">FISICO                                            </v>
      </c>
      <c r="C3678" t="str">
        <f>T("CHAMARTIN           ")</f>
        <v xml:space="preserve">CHAMARTIN           </v>
      </c>
      <c r="D3678" t="str">
        <f>T("HISPANOAMERICA      ")</f>
        <v xml:space="preserve">HISPANOAMERICA      </v>
      </c>
      <c r="E3678" t="str">
        <f>T("TU ")</f>
        <v xml:space="preserve">TU </v>
      </c>
      <c r="F3678" t="str">
        <f>T("TURISMOS       ")</f>
        <v xml:space="preserve">TURISMOS       </v>
      </c>
      <c r="G3678" t="str">
        <f>T("De 16 a 19,99 CABALLOS FISCALES                   ")</f>
        <v xml:space="preserve">De 16 a 19,99 CABALLOS FISCALES                   </v>
      </c>
      <c r="H3678" t="str">
        <f>T("DIESEL                                            ")</f>
        <v xml:space="preserve">DIESEL                                            </v>
      </c>
      <c r="I3678">
        <v>705</v>
      </c>
    </row>
    <row r="3679" spans="1:9">
      <c r="A3679" t="str">
        <f>T("2018")</f>
        <v>2018</v>
      </c>
      <c r="B3679" t="str">
        <f>T("FISICO                                            ")</f>
        <v xml:space="preserve">FISICO                                            </v>
      </c>
      <c r="C3679" t="str">
        <f>T("CHAMARTIN           ")</f>
        <v xml:space="preserve">CHAMARTIN           </v>
      </c>
      <c r="D3679" t="str">
        <f>T("HISPANOAMERICA      ")</f>
        <v xml:space="preserve">HISPANOAMERICA      </v>
      </c>
      <c r="E3679" t="str">
        <f>T("TU ")</f>
        <v xml:space="preserve">TU </v>
      </c>
      <c r="F3679" t="str">
        <f>T("TURISMOS       ")</f>
        <v xml:space="preserve">TURISMOS       </v>
      </c>
      <c r="G3679" t="str">
        <f>T("De 20 CABALLOS FISCALES en adelante               ")</f>
        <v xml:space="preserve">De 20 CABALLOS FISCALES en adelante               </v>
      </c>
      <c r="H3679" t="str">
        <f>T("DIESEL                                            ")</f>
        <v xml:space="preserve">DIESEL                                            </v>
      </c>
      <c r="I3679">
        <v>50</v>
      </c>
    </row>
    <row r="3680" spans="1:9">
      <c r="A3680" t="str">
        <f>T("2018")</f>
        <v>2018</v>
      </c>
      <c r="B3680" t="str">
        <f>T("FISICO                                            ")</f>
        <v xml:space="preserve">FISICO                                            </v>
      </c>
      <c r="C3680" t="str">
        <f>T("CHAMARTIN           ")</f>
        <v xml:space="preserve">CHAMARTIN           </v>
      </c>
      <c r="D3680" t="str">
        <f>T("NUEVA ESPAÑA        ")</f>
        <v xml:space="preserve">NUEVA ESPAÑA        </v>
      </c>
      <c r="E3680" t="str">
        <f>T("TU ")</f>
        <v xml:space="preserve">TU </v>
      </c>
      <c r="F3680" t="str">
        <f>T("TURISMOS       ")</f>
        <v xml:space="preserve">TURISMOS       </v>
      </c>
      <c r="G3680" t="str">
        <f>T("De menos de 8 CABALLOS FISCALES                   ")</f>
        <v xml:space="preserve">De menos de 8 CABALLOS FISCALES                   </v>
      </c>
      <c r="H3680" t="str">
        <f>T("DIESEL                                            ")</f>
        <v xml:space="preserve">DIESEL                                            </v>
      </c>
      <c r="I3680">
        <v>12</v>
      </c>
    </row>
    <row r="3681" spans="1:9">
      <c r="A3681" t="str">
        <f>T("2018")</f>
        <v>2018</v>
      </c>
      <c r="B3681" t="str">
        <f>T("FISICO                                            ")</f>
        <v xml:space="preserve">FISICO                                            </v>
      </c>
      <c r="C3681" t="str">
        <f>T("CHAMARTIN           ")</f>
        <v xml:space="preserve">CHAMARTIN           </v>
      </c>
      <c r="D3681" t="str">
        <f>T("NUEVA ESPAÑA        ")</f>
        <v xml:space="preserve">NUEVA ESPAÑA        </v>
      </c>
      <c r="E3681" t="str">
        <f>T("TU ")</f>
        <v xml:space="preserve">TU </v>
      </c>
      <c r="F3681" t="str">
        <f>T("TURISMOS       ")</f>
        <v xml:space="preserve">TURISMOS       </v>
      </c>
      <c r="G3681" t="str">
        <f>T("De 8 a 11,99 CABALLOS FISCALES                    ")</f>
        <v xml:space="preserve">De 8 a 11,99 CABALLOS FISCALES                    </v>
      </c>
      <c r="H3681" t="str">
        <f>T("DIESEL                                            ")</f>
        <v xml:space="preserve">DIESEL                                            </v>
      </c>
      <c r="I3681" s="1">
        <v>1284</v>
      </c>
    </row>
    <row r="3682" spans="1:9">
      <c r="A3682" t="str">
        <f>T("2018")</f>
        <v>2018</v>
      </c>
      <c r="B3682" t="str">
        <f>T("FISICO                                            ")</f>
        <v xml:space="preserve">FISICO                                            </v>
      </c>
      <c r="C3682" t="str">
        <f>T("CHAMARTIN           ")</f>
        <v xml:space="preserve">CHAMARTIN           </v>
      </c>
      <c r="D3682" t="str">
        <f>T("NUEVA ESPAÑA        ")</f>
        <v xml:space="preserve">NUEVA ESPAÑA        </v>
      </c>
      <c r="E3682" t="str">
        <f>T("TU ")</f>
        <v xml:space="preserve">TU </v>
      </c>
      <c r="F3682" t="str">
        <f>T("TURISMOS       ")</f>
        <v xml:space="preserve">TURISMOS       </v>
      </c>
      <c r="G3682" t="str">
        <f>T("De 12 a 15,99 CABALLOS FISCALES                   ")</f>
        <v xml:space="preserve">De 12 a 15,99 CABALLOS FISCALES                   </v>
      </c>
      <c r="H3682" t="str">
        <f>T("DIESEL                                            ")</f>
        <v xml:space="preserve">DIESEL                                            </v>
      </c>
      <c r="I3682" s="1">
        <v>3108</v>
      </c>
    </row>
    <row r="3683" spans="1:9">
      <c r="A3683" t="str">
        <f>T("2018")</f>
        <v>2018</v>
      </c>
      <c r="B3683" t="str">
        <f>T("FISICO                                            ")</f>
        <v xml:space="preserve">FISICO                                            </v>
      </c>
      <c r="C3683" t="str">
        <f>T("CHAMARTIN           ")</f>
        <v xml:space="preserve">CHAMARTIN           </v>
      </c>
      <c r="D3683" t="str">
        <f>T("NUEVA ESPAÑA        ")</f>
        <v xml:space="preserve">NUEVA ESPAÑA        </v>
      </c>
      <c r="E3683" t="str">
        <f>T("TU ")</f>
        <v xml:space="preserve">TU </v>
      </c>
      <c r="F3683" t="str">
        <f>T("TURISMOS       ")</f>
        <v xml:space="preserve">TURISMOS       </v>
      </c>
      <c r="G3683" t="str">
        <f>T("De 16 a 19,99 CABALLOS FISCALES                   ")</f>
        <v xml:space="preserve">De 16 a 19,99 CABALLOS FISCALES                   </v>
      </c>
      <c r="H3683" t="str">
        <f>T("DIESEL                                            ")</f>
        <v xml:space="preserve">DIESEL                                            </v>
      </c>
      <c r="I3683">
        <v>692</v>
      </c>
    </row>
    <row r="3684" spans="1:9">
      <c r="A3684" t="str">
        <f>T("2018")</f>
        <v>2018</v>
      </c>
      <c r="B3684" t="str">
        <f>T("FISICO                                            ")</f>
        <v xml:space="preserve">FISICO                                            </v>
      </c>
      <c r="C3684" t="str">
        <f>T("CHAMARTIN           ")</f>
        <v xml:space="preserve">CHAMARTIN           </v>
      </c>
      <c r="D3684" t="str">
        <f>T("NUEVA ESPAÑA        ")</f>
        <v xml:space="preserve">NUEVA ESPAÑA        </v>
      </c>
      <c r="E3684" t="str">
        <f>T("TU ")</f>
        <v xml:space="preserve">TU </v>
      </c>
      <c r="F3684" t="str">
        <f>T("TURISMOS       ")</f>
        <v xml:space="preserve">TURISMOS       </v>
      </c>
      <c r="G3684" t="str">
        <f>T("De 20 CABALLOS FISCALES en adelante               ")</f>
        <v xml:space="preserve">De 20 CABALLOS FISCALES en adelante               </v>
      </c>
      <c r="H3684" t="str">
        <f>T("DIESEL                                            ")</f>
        <v xml:space="preserve">DIESEL                                            </v>
      </c>
      <c r="I3684">
        <v>49</v>
      </c>
    </row>
    <row r="3685" spans="1:9">
      <c r="A3685" t="str">
        <f>T("2018")</f>
        <v>2018</v>
      </c>
      <c r="B3685" t="str">
        <f>T("FISICO                                            ")</f>
        <v xml:space="preserve">FISICO                                            </v>
      </c>
      <c r="C3685" t="str">
        <f>T("CHAMARTIN           ")</f>
        <v xml:space="preserve">CHAMARTIN           </v>
      </c>
      <c r="D3685" t="str">
        <f>T("CASTILLA            ")</f>
        <v xml:space="preserve">CASTILLA            </v>
      </c>
      <c r="E3685" t="str">
        <f>T("TU ")</f>
        <v xml:space="preserve">TU </v>
      </c>
      <c r="F3685" t="str">
        <f>T("TURISMOS       ")</f>
        <v xml:space="preserve">TURISMOS       </v>
      </c>
      <c r="G3685" t="str">
        <f>T("De menos de 8 CABALLOS FISCALES                   ")</f>
        <v xml:space="preserve">De menos de 8 CABALLOS FISCALES                   </v>
      </c>
      <c r="H3685" t="str">
        <f>T("DIESEL                                            ")</f>
        <v xml:space="preserve">DIESEL                                            </v>
      </c>
      <c r="I3685">
        <v>7</v>
      </c>
    </row>
    <row r="3686" spans="1:9">
      <c r="A3686" t="str">
        <f>T("2018")</f>
        <v>2018</v>
      </c>
      <c r="B3686" t="str">
        <f>T("FISICO                                            ")</f>
        <v xml:space="preserve">FISICO                                            </v>
      </c>
      <c r="C3686" t="str">
        <f>T("CHAMARTIN           ")</f>
        <v xml:space="preserve">CHAMARTIN           </v>
      </c>
      <c r="D3686" t="str">
        <f>T("CASTILLA            ")</f>
        <v xml:space="preserve">CASTILLA            </v>
      </c>
      <c r="E3686" t="str">
        <f>T("TU ")</f>
        <v xml:space="preserve">TU </v>
      </c>
      <c r="F3686" t="str">
        <f>T("TURISMOS       ")</f>
        <v xml:space="preserve">TURISMOS       </v>
      </c>
      <c r="G3686" t="str">
        <f>T("De 8 a 11,99 CABALLOS FISCALES                    ")</f>
        <v xml:space="preserve">De 8 a 11,99 CABALLOS FISCALES                    </v>
      </c>
      <c r="H3686" t="str">
        <f>T("DIESEL                                            ")</f>
        <v xml:space="preserve">DIESEL                                            </v>
      </c>
      <c r="I3686">
        <v>977</v>
      </c>
    </row>
    <row r="3687" spans="1:9">
      <c r="A3687" t="str">
        <f>T("2018")</f>
        <v>2018</v>
      </c>
      <c r="B3687" t="str">
        <f>T("FISICO                                            ")</f>
        <v xml:space="preserve">FISICO                                            </v>
      </c>
      <c r="C3687" t="str">
        <f>T("CHAMARTIN           ")</f>
        <v xml:space="preserve">CHAMARTIN           </v>
      </c>
      <c r="D3687" t="str">
        <f>T("CASTILLA            ")</f>
        <v xml:space="preserve">CASTILLA            </v>
      </c>
      <c r="E3687" t="str">
        <f>T("TU ")</f>
        <v xml:space="preserve">TU </v>
      </c>
      <c r="F3687" t="str">
        <f>T("TURISMOS       ")</f>
        <v xml:space="preserve">TURISMOS       </v>
      </c>
      <c r="G3687" t="str">
        <f>T("De 12 a 15,99 CABALLOS FISCALES                   ")</f>
        <v xml:space="preserve">De 12 a 15,99 CABALLOS FISCALES                   </v>
      </c>
      <c r="H3687" t="str">
        <f>T("DIESEL                                            ")</f>
        <v xml:space="preserve">DIESEL                                            </v>
      </c>
      <c r="I3687" s="1">
        <v>2152</v>
      </c>
    </row>
    <row r="3688" spans="1:9">
      <c r="A3688" t="str">
        <f>T("2018")</f>
        <v>2018</v>
      </c>
      <c r="B3688" t="str">
        <f>T("FISICO                                            ")</f>
        <v xml:space="preserve">FISICO                                            </v>
      </c>
      <c r="C3688" t="str">
        <f>T("CHAMARTIN           ")</f>
        <v xml:space="preserve">CHAMARTIN           </v>
      </c>
      <c r="D3688" t="str">
        <f>T("CASTILLA            ")</f>
        <v xml:space="preserve">CASTILLA            </v>
      </c>
      <c r="E3688" t="str">
        <f>T("TU ")</f>
        <v xml:space="preserve">TU </v>
      </c>
      <c r="F3688" t="str">
        <f>T("TURISMOS       ")</f>
        <v xml:space="preserve">TURISMOS       </v>
      </c>
      <c r="G3688" t="str">
        <f>T("De 16 a 19,99 CABALLOS FISCALES                   ")</f>
        <v xml:space="preserve">De 16 a 19,99 CABALLOS FISCALES                   </v>
      </c>
      <c r="H3688" t="str">
        <f>T("DIESEL                                            ")</f>
        <v xml:space="preserve">DIESEL                                            </v>
      </c>
      <c r="I3688">
        <v>314</v>
      </c>
    </row>
    <row r="3689" spans="1:9">
      <c r="A3689" t="str">
        <f>T("2018")</f>
        <v>2018</v>
      </c>
      <c r="B3689" t="str">
        <f>T("FISICO                                            ")</f>
        <v xml:space="preserve">FISICO                                            </v>
      </c>
      <c r="C3689" t="str">
        <f>T("CHAMARTIN           ")</f>
        <v xml:space="preserve">CHAMARTIN           </v>
      </c>
      <c r="D3689" t="str">
        <f>T("CASTILLA            ")</f>
        <v xml:space="preserve">CASTILLA            </v>
      </c>
      <c r="E3689" t="str">
        <f>T("TU ")</f>
        <v xml:space="preserve">TU </v>
      </c>
      <c r="F3689" t="str">
        <f>T("TURISMOS       ")</f>
        <v xml:space="preserve">TURISMOS       </v>
      </c>
      <c r="G3689" t="str">
        <f>T("De 20 CABALLOS FISCALES en adelante               ")</f>
        <v xml:space="preserve">De 20 CABALLOS FISCALES en adelante               </v>
      </c>
      <c r="H3689" t="str">
        <f>T("DIESEL                                            ")</f>
        <v xml:space="preserve">DIESEL                                            </v>
      </c>
      <c r="I3689">
        <v>18</v>
      </c>
    </row>
    <row r="3690" spans="1:9">
      <c r="A3690" t="str">
        <f>T("2018")</f>
        <v>2018</v>
      </c>
      <c r="B3690" t="str">
        <f>T("JURIDICO                                          ")</f>
        <v xml:space="preserve">JURIDICO                                          </v>
      </c>
      <c r="C3690" t="str">
        <f>T("CHAMARTIN           ")</f>
        <v xml:space="preserve">CHAMARTIN           </v>
      </c>
      <c r="D3690" t="str">
        <f>T("SIN BARRIO          ")</f>
        <v xml:space="preserve">SIN BARRIO          </v>
      </c>
      <c r="E3690" t="str">
        <f>T("TU ")</f>
        <v xml:space="preserve">TU </v>
      </c>
      <c r="F3690" t="str">
        <f>T("TURISMOS       ")</f>
        <v xml:space="preserve">TURISMOS       </v>
      </c>
      <c r="G3690" t="str">
        <f>T("De 8 a 11,99 CABALLOS FISCALES                    ")</f>
        <v xml:space="preserve">De 8 a 11,99 CABALLOS FISCALES                    </v>
      </c>
      <c r="H3690" t="str">
        <f>T("DIESEL                                            ")</f>
        <v xml:space="preserve">DIESEL                                            </v>
      </c>
      <c r="I3690">
        <v>9</v>
      </c>
    </row>
    <row r="3691" spans="1:9">
      <c r="A3691" t="str">
        <f>T("2018")</f>
        <v>2018</v>
      </c>
      <c r="B3691" t="str">
        <f>T("JURIDICO                                          ")</f>
        <v xml:space="preserve">JURIDICO                                          </v>
      </c>
      <c r="C3691" t="str">
        <f>T("CHAMARTIN           ")</f>
        <v xml:space="preserve">CHAMARTIN           </v>
      </c>
      <c r="D3691" t="str">
        <f>T("SIN BARRIO          ")</f>
        <v xml:space="preserve">SIN BARRIO          </v>
      </c>
      <c r="E3691" t="str">
        <f>T("TU ")</f>
        <v xml:space="preserve">TU </v>
      </c>
      <c r="F3691" t="str">
        <f>T("TURISMOS       ")</f>
        <v xml:space="preserve">TURISMOS       </v>
      </c>
      <c r="G3691" t="str">
        <f>T("De 12 a 15,99 CABALLOS FISCALES                   ")</f>
        <v xml:space="preserve">De 12 a 15,99 CABALLOS FISCALES                   </v>
      </c>
      <c r="H3691" t="str">
        <f>T("DIESEL                                            ")</f>
        <v xml:space="preserve">DIESEL                                            </v>
      </c>
      <c r="I3691">
        <v>12</v>
      </c>
    </row>
    <row r="3692" spans="1:9">
      <c r="A3692" t="str">
        <f>T("2018")</f>
        <v>2018</v>
      </c>
      <c r="B3692" t="str">
        <f>T("JURIDICO                                          ")</f>
        <v xml:space="preserve">JURIDICO                                          </v>
      </c>
      <c r="C3692" t="str">
        <f>T("CHAMARTIN           ")</f>
        <v xml:space="preserve">CHAMARTIN           </v>
      </c>
      <c r="D3692" t="str">
        <f>T("SIN BARRIO          ")</f>
        <v xml:space="preserve">SIN BARRIO          </v>
      </c>
      <c r="E3692" t="str">
        <f>T("TU ")</f>
        <v xml:space="preserve">TU </v>
      </c>
      <c r="F3692" t="str">
        <f>T("TURISMOS       ")</f>
        <v xml:space="preserve">TURISMOS       </v>
      </c>
      <c r="G3692" t="str">
        <f>T("De 16 a 19,99 CABALLOS FISCALES                   ")</f>
        <v xml:space="preserve">De 16 a 19,99 CABALLOS FISCALES                   </v>
      </c>
      <c r="H3692" t="str">
        <f>T("DIESEL                                            ")</f>
        <v xml:space="preserve">DIESEL                                            </v>
      </c>
      <c r="I3692">
        <v>6</v>
      </c>
    </row>
    <row r="3693" spans="1:9">
      <c r="A3693" t="str">
        <f>T("2018")</f>
        <v>2018</v>
      </c>
      <c r="B3693" t="str">
        <f>T("JURIDICO                                          ")</f>
        <v xml:space="preserve">JURIDICO                                          </v>
      </c>
      <c r="C3693" t="str">
        <f>T("CHAMARTIN           ")</f>
        <v xml:space="preserve">CHAMARTIN           </v>
      </c>
      <c r="D3693" t="str">
        <f>T("SIN BARRIO          ")</f>
        <v xml:space="preserve">SIN BARRIO          </v>
      </c>
      <c r="E3693" t="str">
        <f>T("TU ")</f>
        <v xml:space="preserve">TU </v>
      </c>
      <c r="F3693" t="str">
        <f>T("TURISMOS       ")</f>
        <v xml:space="preserve">TURISMOS       </v>
      </c>
      <c r="G3693" t="str">
        <f>T("De 20 CABALLOS FISCALES en adelante               ")</f>
        <v xml:space="preserve">De 20 CABALLOS FISCALES en adelante               </v>
      </c>
      <c r="H3693" t="str">
        <f>T("DIESEL                                            ")</f>
        <v xml:space="preserve">DIESEL                                            </v>
      </c>
      <c r="I3693">
        <v>1</v>
      </c>
    </row>
    <row r="3694" spans="1:9">
      <c r="A3694" t="str">
        <f>T("2018")</f>
        <v>2018</v>
      </c>
      <c r="B3694" t="str">
        <f>T("JURIDICO                                          ")</f>
        <v xml:space="preserve">JURIDICO                                          </v>
      </c>
      <c r="C3694" t="str">
        <f>T("CHAMARTIN           ")</f>
        <v xml:space="preserve">CHAMARTIN           </v>
      </c>
      <c r="D3694" t="str">
        <f>T("EL VISO             ")</f>
        <v xml:space="preserve">EL VISO             </v>
      </c>
      <c r="E3694" t="str">
        <f>T("TU ")</f>
        <v xml:space="preserve">TU </v>
      </c>
      <c r="F3694" t="str">
        <f>T("TURISMOS       ")</f>
        <v xml:space="preserve">TURISMOS       </v>
      </c>
      <c r="G3694" t="str">
        <f>T("De menos de 8 CABALLOS FISCALES                   ")</f>
        <v xml:space="preserve">De menos de 8 CABALLOS FISCALES                   </v>
      </c>
      <c r="H3694" t="str">
        <f>T("DIESEL                                            ")</f>
        <v xml:space="preserve">DIESEL                                            </v>
      </c>
      <c r="I3694">
        <v>3</v>
      </c>
    </row>
    <row r="3695" spans="1:9">
      <c r="A3695" t="str">
        <f>T("2018")</f>
        <v>2018</v>
      </c>
      <c r="B3695" t="str">
        <f>T("JURIDICO                                          ")</f>
        <v xml:space="preserve">JURIDICO                                          </v>
      </c>
      <c r="C3695" t="str">
        <f>T("CHAMARTIN           ")</f>
        <v xml:space="preserve">CHAMARTIN           </v>
      </c>
      <c r="D3695" t="str">
        <f>T("EL VISO             ")</f>
        <v xml:space="preserve">EL VISO             </v>
      </c>
      <c r="E3695" t="str">
        <f>T("TU ")</f>
        <v xml:space="preserve">TU </v>
      </c>
      <c r="F3695" t="str">
        <f>T("TURISMOS       ")</f>
        <v xml:space="preserve">TURISMOS       </v>
      </c>
      <c r="G3695" t="str">
        <f>T("De 8 a 11,99 CABALLOS FISCALES                    ")</f>
        <v xml:space="preserve">De 8 a 11,99 CABALLOS FISCALES                    </v>
      </c>
      <c r="H3695" t="str">
        <f>T("DIESEL                                            ")</f>
        <v xml:space="preserve">DIESEL                                            </v>
      </c>
      <c r="I3695">
        <v>288</v>
      </c>
    </row>
    <row r="3696" spans="1:9">
      <c r="A3696" t="str">
        <f>T("2018")</f>
        <v>2018</v>
      </c>
      <c r="B3696" t="str">
        <f>T("JURIDICO                                          ")</f>
        <v xml:space="preserve">JURIDICO                                          </v>
      </c>
      <c r="C3696" t="str">
        <f>T("CHAMARTIN           ")</f>
        <v xml:space="preserve">CHAMARTIN           </v>
      </c>
      <c r="D3696" t="str">
        <f>T("EL VISO             ")</f>
        <v xml:space="preserve">EL VISO             </v>
      </c>
      <c r="E3696" t="str">
        <f>T("TU ")</f>
        <v xml:space="preserve">TU </v>
      </c>
      <c r="F3696" t="str">
        <f>T("TURISMOS       ")</f>
        <v xml:space="preserve">TURISMOS       </v>
      </c>
      <c r="G3696" t="str">
        <f>T("De 12 a 15,99 CABALLOS FISCALES                   ")</f>
        <v xml:space="preserve">De 12 a 15,99 CABALLOS FISCALES                   </v>
      </c>
      <c r="H3696" t="str">
        <f>T("DIESEL                                            ")</f>
        <v xml:space="preserve">DIESEL                                            </v>
      </c>
      <c r="I3696">
        <v>666</v>
      </c>
    </row>
    <row r="3697" spans="1:9">
      <c r="A3697" t="str">
        <f>T("2018")</f>
        <v>2018</v>
      </c>
      <c r="B3697" t="str">
        <f>T("JURIDICO                                          ")</f>
        <v xml:space="preserve">JURIDICO                                          </v>
      </c>
      <c r="C3697" t="str">
        <f>T("CHAMARTIN           ")</f>
        <v xml:space="preserve">CHAMARTIN           </v>
      </c>
      <c r="D3697" t="str">
        <f>T("EL VISO             ")</f>
        <v xml:space="preserve">EL VISO             </v>
      </c>
      <c r="E3697" t="str">
        <f>T("TU ")</f>
        <v xml:space="preserve">TU </v>
      </c>
      <c r="F3697" t="str">
        <f>T("TURISMOS       ")</f>
        <v xml:space="preserve">TURISMOS       </v>
      </c>
      <c r="G3697" t="str">
        <f>T("De 16 a 19,99 CABALLOS FISCALES                   ")</f>
        <v xml:space="preserve">De 16 a 19,99 CABALLOS FISCALES                   </v>
      </c>
      <c r="H3697" t="str">
        <f>T("DIESEL                                            ")</f>
        <v xml:space="preserve">DIESEL                                            </v>
      </c>
      <c r="I3697">
        <v>376</v>
      </c>
    </row>
    <row r="3698" spans="1:9">
      <c r="A3698" t="str">
        <f>T("2018")</f>
        <v>2018</v>
      </c>
      <c r="B3698" t="str">
        <f>T("JURIDICO                                          ")</f>
        <v xml:space="preserve">JURIDICO                                          </v>
      </c>
      <c r="C3698" t="str">
        <f>T("CHAMARTIN           ")</f>
        <v xml:space="preserve">CHAMARTIN           </v>
      </c>
      <c r="D3698" t="str">
        <f>T("EL VISO             ")</f>
        <v xml:space="preserve">EL VISO             </v>
      </c>
      <c r="E3698" t="str">
        <f>T("TU ")</f>
        <v xml:space="preserve">TU </v>
      </c>
      <c r="F3698" t="str">
        <f>T("TURISMOS       ")</f>
        <v xml:space="preserve">TURISMOS       </v>
      </c>
      <c r="G3698" t="str">
        <f>T("De 20 CABALLOS FISCALES en adelante               ")</f>
        <v xml:space="preserve">De 20 CABALLOS FISCALES en adelante               </v>
      </c>
      <c r="H3698" t="str">
        <f>T("DIESEL                                            ")</f>
        <v xml:space="preserve">DIESEL                                            </v>
      </c>
      <c r="I3698">
        <v>46</v>
      </c>
    </row>
    <row r="3699" spans="1:9">
      <c r="A3699" t="str">
        <f>T("2018")</f>
        <v>2018</v>
      </c>
      <c r="B3699" t="str">
        <f>T("JURIDICO                                          ")</f>
        <v xml:space="preserve">JURIDICO                                          </v>
      </c>
      <c r="C3699" t="str">
        <f>T("CHAMARTIN           ")</f>
        <v xml:space="preserve">CHAMARTIN           </v>
      </c>
      <c r="D3699" t="str">
        <f>T("PROSPERIDAD         ")</f>
        <v xml:space="preserve">PROSPERIDAD         </v>
      </c>
      <c r="E3699" t="str">
        <f>T("TU ")</f>
        <v xml:space="preserve">TU </v>
      </c>
      <c r="F3699" t="str">
        <f>T("TURISMOS       ")</f>
        <v xml:space="preserve">TURISMOS       </v>
      </c>
      <c r="G3699" t="str">
        <f>T("De menos de 8 CABALLOS FISCALES                   ")</f>
        <v xml:space="preserve">De menos de 8 CABALLOS FISCALES                   </v>
      </c>
      <c r="H3699" t="str">
        <f>T("DIESEL                                            ")</f>
        <v xml:space="preserve">DIESEL                                            </v>
      </c>
      <c r="I3699">
        <v>1</v>
      </c>
    </row>
    <row r="3700" spans="1:9">
      <c r="A3700" t="str">
        <f>T("2018")</f>
        <v>2018</v>
      </c>
      <c r="B3700" t="str">
        <f>T("JURIDICO                                          ")</f>
        <v xml:space="preserve">JURIDICO                                          </v>
      </c>
      <c r="C3700" t="str">
        <f>T("CHAMARTIN           ")</f>
        <v xml:space="preserve">CHAMARTIN           </v>
      </c>
      <c r="D3700" t="str">
        <f>T("PROSPERIDAD         ")</f>
        <v xml:space="preserve">PROSPERIDAD         </v>
      </c>
      <c r="E3700" t="str">
        <f>T("TU ")</f>
        <v xml:space="preserve">TU </v>
      </c>
      <c r="F3700" t="str">
        <f>T("TURISMOS       ")</f>
        <v xml:space="preserve">TURISMOS       </v>
      </c>
      <c r="G3700" t="str">
        <f>T("De 8 a 11,99 CABALLOS FISCALES                    ")</f>
        <v xml:space="preserve">De 8 a 11,99 CABALLOS FISCALES                    </v>
      </c>
      <c r="H3700" t="str">
        <f>T("DIESEL                                            ")</f>
        <v xml:space="preserve">DIESEL                                            </v>
      </c>
      <c r="I3700">
        <v>216</v>
      </c>
    </row>
    <row r="3701" spans="1:9">
      <c r="A3701" t="str">
        <f>T("2018")</f>
        <v>2018</v>
      </c>
      <c r="B3701" t="str">
        <f>T("JURIDICO                                          ")</f>
        <v xml:space="preserve">JURIDICO                                          </v>
      </c>
      <c r="C3701" t="str">
        <f>T("CHAMARTIN           ")</f>
        <v xml:space="preserve">CHAMARTIN           </v>
      </c>
      <c r="D3701" t="str">
        <f>T("PROSPERIDAD         ")</f>
        <v xml:space="preserve">PROSPERIDAD         </v>
      </c>
      <c r="E3701" t="str">
        <f>T("TU ")</f>
        <v xml:space="preserve">TU </v>
      </c>
      <c r="F3701" t="str">
        <f>T("TURISMOS       ")</f>
        <v xml:space="preserve">TURISMOS       </v>
      </c>
      <c r="G3701" t="str">
        <f>T("De 12 a 15,99 CABALLOS FISCALES                   ")</f>
        <v xml:space="preserve">De 12 a 15,99 CABALLOS FISCALES                   </v>
      </c>
      <c r="H3701" t="str">
        <f>T("DIESEL                                            ")</f>
        <v xml:space="preserve">DIESEL                                            </v>
      </c>
      <c r="I3701">
        <v>448</v>
      </c>
    </row>
    <row r="3702" spans="1:9">
      <c r="A3702" t="str">
        <f>T("2018")</f>
        <v>2018</v>
      </c>
      <c r="B3702" t="str">
        <f>T("JURIDICO                                          ")</f>
        <v xml:space="preserve">JURIDICO                                          </v>
      </c>
      <c r="C3702" t="str">
        <f>T("CHAMARTIN           ")</f>
        <v xml:space="preserve">CHAMARTIN           </v>
      </c>
      <c r="D3702" t="str">
        <f>T("PROSPERIDAD         ")</f>
        <v xml:space="preserve">PROSPERIDAD         </v>
      </c>
      <c r="E3702" t="str">
        <f>T("TU ")</f>
        <v xml:space="preserve">TU </v>
      </c>
      <c r="F3702" t="str">
        <f>T("TURISMOS       ")</f>
        <v xml:space="preserve">TURISMOS       </v>
      </c>
      <c r="G3702" t="str">
        <f>T("De 16 a 19,99 CABALLOS FISCALES                   ")</f>
        <v xml:space="preserve">De 16 a 19,99 CABALLOS FISCALES                   </v>
      </c>
      <c r="H3702" t="str">
        <f>T("DIESEL                                            ")</f>
        <v xml:space="preserve">DIESEL                                            </v>
      </c>
      <c r="I3702">
        <v>174</v>
      </c>
    </row>
    <row r="3703" spans="1:9">
      <c r="A3703" t="str">
        <f>T("2018")</f>
        <v>2018</v>
      </c>
      <c r="B3703" t="str">
        <f>T("JURIDICO                                          ")</f>
        <v xml:space="preserve">JURIDICO                                          </v>
      </c>
      <c r="C3703" t="str">
        <f>T("CHAMARTIN           ")</f>
        <v xml:space="preserve">CHAMARTIN           </v>
      </c>
      <c r="D3703" t="str">
        <f>T("PROSPERIDAD         ")</f>
        <v xml:space="preserve">PROSPERIDAD         </v>
      </c>
      <c r="E3703" t="str">
        <f>T("TU ")</f>
        <v xml:space="preserve">TU </v>
      </c>
      <c r="F3703" t="str">
        <f>T("TURISMOS       ")</f>
        <v xml:space="preserve">TURISMOS       </v>
      </c>
      <c r="G3703" t="str">
        <f>T("De 20 CABALLOS FISCALES en adelante               ")</f>
        <v xml:space="preserve">De 20 CABALLOS FISCALES en adelante               </v>
      </c>
      <c r="H3703" t="str">
        <f>T("DIESEL                                            ")</f>
        <v xml:space="preserve">DIESEL                                            </v>
      </c>
      <c r="I3703">
        <v>9</v>
      </c>
    </row>
    <row r="3704" spans="1:9">
      <c r="A3704" t="str">
        <f>T("2018")</f>
        <v>2018</v>
      </c>
      <c r="B3704" t="str">
        <f>T("JURIDICO                                          ")</f>
        <v xml:space="preserve">JURIDICO                                          </v>
      </c>
      <c r="C3704" t="str">
        <f>T("CHAMARTIN           ")</f>
        <v xml:space="preserve">CHAMARTIN           </v>
      </c>
      <c r="D3704" t="str">
        <f>T("CIUDAD JARDIN       ")</f>
        <v xml:space="preserve">CIUDAD JARDIN       </v>
      </c>
      <c r="E3704" t="str">
        <f>T("TU ")</f>
        <v xml:space="preserve">TU </v>
      </c>
      <c r="F3704" t="str">
        <f>T("TURISMOS       ")</f>
        <v xml:space="preserve">TURISMOS       </v>
      </c>
      <c r="G3704" t="str">
        <f>T("De menos de 8 CABALLOS FISCALES                   ")</f>
        <v xml:space="preserve">De menos de 8 CABALLOS FISCALES                   </v>
      </c>
      <c r="H3704" t="str">
        <f>T("DIESEL                                            ")</f>
        <v xml:space="preserve">DIESEL                                            </v>
      </c>
      <c r="I3704">
        <v>1</v>
      </c>
    </row>
    <row r="3705" spans="1:9">
      <c r="A3705" t="str">
        <f>T("2018")</f>
        <v>2018</v>
      </c>
      <c r="B3705" t="str">
        <f>T("JURIDICO                                          ")</f>
        <v xml:space="preserve">JURIDICO                                          </v>
      </c>
      <c r="C3705" t="str">
        <f>T("CHAMARTIN           ")</f>
        <v xml:space="preserve">CHAMARTIN           </v>
      </c>
      <c r="D3705" t="str">
        <f>T("CIUDAD JARDIN       ")</f>
        <v xml:space="preserve">CIUDAD JARDIN       </v>
      </c>
      <c r="E3705" t="str">
        <f>T("TU ")</f>
        <v xml:space="preserve">TU </v>
      </c>
      <c r="F3705" t="str">
        <f>T("TURISMOS       ")</f>
        <v xml:space="preserve">TURISMOS       </v>
      </c>
      <c r="G3705" t="str">
        <f>T("De 8 a 11,99 CABALLOS FISCALES                    ")</f>
        <v xml:space="preserve">De 8 a 11,99 CABALLOS FISCALES                    </v>
      </c>
      <c r="H3705" t="str">
        <f>T("DIESEL                                            ")</f>
        <v xml:space="preserve">DIESEL                                            </v>
      </c>
      <c r="I3705">
        <v>205</v>
      </c>
    </row>
    <row r="3706" spans="1:9">
      <c r="A3706" t="str">
        <f>T("2018")</f>
        <v>2018</v>
      </c>
      <c r="B3706" t="str">
        <f>T("JURIDICO                                          ")</f>
        <v xml:space="preserve">JURIDICO                                          </v>
      </c>
      <c r="C3706" t="str">
        <f>T("CHAMARTIN           ")</f>
        <v xml:space="preserve">CHAMARTIN           </v>
      </c>
      <c r="D3706" t="str">
        <f>T("CIUDAD JARDIN       ")</f>
        <v xml:space="preserve">CIUDAD JARDIN       </v>
      </c>
      <c r="E3706" t="str">
        <f>T("TU ")</f>
        <v xml:space="preserve">TU </v>
      </c>
      <c r="F3706" t="str">
        <f>T("TURISMOS       ")</f>
        <v xml:space="preserve">TURISMOS       </v>
      </c>
      <c r="G3706" t="str">
        <f>T("De 12 a 15,99 CABALLOS FISCALES                   ")</f>
        <v xml:space="preserve">De 12 a 15,99 CABALLOS FISCALES                   </v>
      </c>
      <c r="H3706" t="str">
        <f>T("DIESEL                                            ")</f>
        <v xml:space="preserve">DIESEL                                            </v>
      </c>
      <c r="I3706">
        <v>396</v>
      </c>
    </row>
    <row r="3707" spans="1:9">
      <c r="A3707" t="str">
        <f>T("2018")</f>
        <v>2018</v>
      </c>
      <c r="B3707" t="str">
        <f>T("JURIDICO                                          ")</f>
        <v xml:space="preserve">JURIDICO                                          </v>
      </c>
      <c r="C3707" t="str">
        <f>T("CHAMARTIN           ")</f>
        <v xml:space="preserve">CHAMARTIN           </v>
      </c>
      <c r="D3707" t="str">
        <f>T("CIUDAD JARDIN       ")</f>
        <v xml:space="preserve">CIUDAD JARDIN       </v>
      </c>
      <c r="E3707" t="str">
        <f>T("TU ")</f>
        <v xml:space="preserve">TU </v>
      </c>
      <c r="F3707" t="str">
        <f>T("TURISMOS       ")</f>
        <v xml:space="preserve">TURISMOS       </v>
      </c>
      <c r="G3707" t="str">
        <f>T("De 16 a 19,99 CABALLOS FISCALES                   ")</f>
        <v xml:space="preserve">De 16 a 19,99 CABALLOS FISCALES                   </v>
      </c>
      <c r="H3707" t="str">
        <f>T("DIESEL                                            ")</f>
        <v xml:space="preserve">DIESEL                                            </v>
      </c>
      <c r="I3707">
        <v>122</v>
      </c>
    </row>
    <row r="3708" spans="1:9">
      <c r="A3708" t="str">
        <f>T("2018")</f>
        <v>2018</v>
      </c>
      <c r="B3708" t="str">
        <f>T("JURIDICO                                          ")</f>
        <v xml:space="preserve">JURIDICO                                          </v>
      </c>
      <c r="C3708" t="str">
        <f>T("CHAMARTIN           ")</f>
        <v xml:space="preserve">CHAMARTIN           </v>
      </c>
      <c r="D3708" t="str">
        <f>T("CIUDAD JARDIN       ")</f>
        <v xml:space="preserve">CIUDAD JARDIN       </v>
      </c>
      <c r="E3708" t="str">
        <f>T("TU ")</f>
        <v xml:space="preserve">TU </v>
      </c>
      <c r="F3708" t="str">
        <f>T("TURISMOS       ")</f>
        <v xml:space="preserve">TURISMOS       </v>
      </c>
      <c r="G3708" t="str">
        <f>T("De 20 CABALLOS FISCALES en adelante               ")</f>
        <v xml:space="preserve">De 20 CABALLOS FISCALES en adelante               </v>
      </c>
      <c r="H3708" t="str">
        <f>T("DIESEL                                            ")</f>
        <v xml:space="preserve">DIESEL                                            </v>
      </c>
      <c r="I3708">
        <v>8</v>
      </c>
    </row>
    <row r="3709" spans="1:9">
      <c r="A3709" t="str">
        <f>T("2018")</f>
        <v>2018</v>
      </c>
      <c r="B3709" t="str">
        <f>T("JURIDICO                                          ")</f>
        <v xml:space="preserve">JURIDICO                                          </v>
      </c>
      <c r="C3709" t="str">
        <f>T("CHAMARTIN           ")</f>
        <v xml:space="preserve">CHAMARTIN           </v>
      </c>
      <c r="D3709" t="str">
        <f>T("HISPANOAMERICA      ")</f>
        <v xml:space="preserve">HISPANOAMERICA      </v>
      </c>
      <c r="E3709" t="str">
        <f>T("TU ")</f>
        <v xml:space="preserve">TU </v>
      </c>
      <c r="F3709" t="str">
        <f>T("TURISMOS       ")</f>
        <v xml:space="preserve">TURISMOS       </v>
      </c>
      <c r="G3709" t="str">
        <f>T("De menos de 8 CABALLOS FISCALES                   ")</f>
        <v xml:space="preserve">De menos de 8 CABALLOS FISCALES                   </v>
      </c>
      <c r="H3709" t="str">
        <f>T("DIESEL                                            ")</f>
        <v xml:space="preserve">DIESEL                                            </v>
      </c>
      <c r="I3709">
        <v>8</v>
      </c>
    </row>
    <row r="3710" spans="1:9">
      <c r="A3710" t="str">
        <f>T("2018")</f>
        <v>2018</v>
      </c>
      <c r="B3710" t="str">
        <f>T("JURIDICO                                          ")</f>
        <v xml:space="preserve">JURIDICO                                          </v>
      </c>
      <c r="C3710" t="str">
        <f>T("CHAMARTIN           ")</f>
        <v xml:space="preserve">CHAMARTIN           </v>
      </c>
      <c r="D3710" t="str">
        <f>T("HISPANOAMERICA      ")</f>
        <v xml:space="preserve">HISPANOAMERICA      </v>
      </c>
      <c r="E3710" t="str">
        <f>T("TU ")</f>
        <v xml:space="preserve">TU </v>
      </c>
      <c r="F3710" t="str">
        <f>T("TURISMOS       ")</f>
        <v xml:space="preserve">TURISMOS       </v>
      </c>
      <c r="G3710" t="str">
        <f>T("De 8 a 11,99 CABALLOS FISCALES                    ")</f>
        <v xml:space="preserve">De 8 a 11,99 CABALLOS FISCALES                    </v>
      </c>
      <c r="H3710" t="str">
        <f>T("DIESEL                                            ")</f>
        <v xml:space="preserve">DIESEL                                            </v>
      </c>
      <c r="I3710">
        <v>208</v>
      </c>
    </row>
    <row r="3711" spans="1:9">
      <c r="A3711" t="str">
        <f>T("2018")</f>
        <v>2018</v>
      </c>
      <c r="B3711" t="str">
        <f>T("JURIDICO                                          ")</f>
        <v xml:space="preserve">JURIDICO                                          </v>
      </c>
      <c r="C3711" t="str">
        <f>T("CHAMARTIN           ")</f>
        <v xml:space="preserve">CHAMARTIN           </v>
      </c>
      <c r="D3711" t="str">
        <f>T("HISPANOAMERICA      ")</f>
        <v xml:space="preserve">HISPANOAMERICA      </v>
      </c>
      <c r="E3711" t="str">
        <f>T("TU ")</f>
        <v xml:space="preserve">TU </v>
      </c>
      <c r="F3711" t="str">
        <f>T("TURISMOS       ")</f>
        <v xml:space="preserve">TURISMOS       </v>
      </c>
      <c r="G3711" t="str">
        <f>T("De 12 a 15,99 CABALLOS FISCALES                   ")</f>
        <v xml:space="preserve">De 12 a 15,99 CABALLOS FISCALES                   </v>
      </c>
      <c r="H3711" t="str">
        <f>T("DIESEL                                            ")</f>
        <v xml:space="preserve">DIESEL                                            </v>
      </c>
      <c r="I3711">
        <v>585</v>
      </c>
    </row>
    <row r="3712" spans="1:9">
      <c r="A3712" t="str">
        <f>T("2018")</f>
        <v>2018</v>
      </c>
      <c r="B3712" t="str">
        <f>T("JURIDICO                                          ")</f>
        <v xml:space="preserve">JURIDICO                                          </v>
      </c>
      <c r="C3712" t="str">
        <f>T("CHAMARTIN           ")</f>
        <v xml:space="preserve">CHAMARTIN           </v>
      </c>
      <c r="D3712" t="str">
        <f>T("HISPANOAMERICA      ")</f>
        <v xml:space="preserve">HISPANOAMERICA      </v>
      </c>
      <c r="E3712" t="str">
        <f>T("TU ")</f>
        <v xml:space="preserve">TU </v>
      </c>
      <c r="F3712" t="str">
        <f>T("TURISMOS       ")</f>
        <v xml:space="preserve">TURISMOS       </v>
      </c>
      <c r="G3712" t="str">
        <f>T("De 16 a 19,99 CABALLOS FISCALES                   ")</f>
        <v xml:space="preserve">De 16 a 19,99 CABALLOS FISCALES                   </v>
      </c>
      <c r="H3712" t="str">
        <f>T("DIESEL                                            ")</f>
        <v xml:space="preserve">DIESEL                                            </v>
      </c>
      <c r="I3712">
        <v>285</v>
      </c>
    </row>
    <row r="3713" spans="1:9">
      <c r="A3713" t="str">
        <f>T("2018")</f>
        <v>2018</v>
      </c>
      <c r="B3713" t="str">
        <f>T("JURIDICO                                          ")</f>
        <v xml:space="preserve">JURIDICO                                          </v>
      </c>
      <c r="C3713" t="str">
        <f>T("CHAMARTIN           ")</f>
        <v xml:space="preserve">CHAMARTIN           </v>
      </c>
      <c r="D3713" t="str">
        <f>T("HISPANOAMERICA      ")</f>
        <v xml:space="preserve">HISPANOAMERICA      </v>
      </c>
      <c r="E3713" t="str">
        <f>T("TU ")</f>
        <v xml:space="preserve">TU </v>
      </c>
      <c r="F3713" t="str">
        <f>T("TURISMOS       ")</f>
        <v xml:space="preserve">TURISMOS       </v>
      </c>
      <c r="G3713" t="str">
        <f>T("De 20 CABALLOS FISCALES en adelante               ")</f>
        <v xml:space="preserve">De 20 CABALLOS FISCALES en adelante               </v>
      </c>
      <c r="H3713" t="str">
        <f>T("DIESEL                                            ")</f>
        <v xml:space="preserve">DIESEL                                            </v>
      </c>
      <c r="I3713">
        <v>21</v>
      </c>
    </row>
    <row r="3714" spans="1:9">
      <c r="A3714" t="str">
        <f>T("2018")</f>
        <v>2018</v>
      </c>
      <c r="B3714" t="str">
        <f>T("JURIDICO                                          ")</f>
        <v xml:space="preserve">JURIDICO                                          </v>
      </c>
      <c r="C3714" t="str">
        <f>T("CHAMARTIN           ")</f>
        <v xml:space="preserve">CHAMARTIN           </v>
      </c>
      <c r="D3714" t="str">
        <f>T("NUEVA ESPAÑA        ")</f>
        <v xml:space="preserve">NUEVA ESPAÑA        </v>
      </c>
      <c r="E3714" t="str">
        <f>T("TU ")</f>
        <v xml:space="preserve">TU </v>
      </c>
      <c r="F3714" t="str">
        <f>T("TURISMOS       ")</f>
        <v xml:space="preserve">TURISMOS       </v>
      </c>
      <c r="G3714" t="str">
        <f>T("De 8 a 11,99 CABALLOS FISCALES                    ")</f>
        <v xml:space="preserve">De 8 a 11,99 CABALLOS FISCALES                    </v>
      </c>
      <c r="H3714" t="str">
        <f>T("DIESEL                                            ")</f>
        <v xml:space="preserve">DIESEL                                            </v>
      </c>
      <c r="I3714">
        <v>167</v>
      </c>
    </row>
    <row r="3715" spans="1:9">
      <c r="A3715" t="str">
        <f>T("2018")</f>
        <v>2018</v>
      </c>
      <c r="B3715" t="str">
        <f>T("JURIDICO                                          ")</f>
        <v xml:space="preserve">JURIDICO                                          </v>
      </c>
      <c r="C3715" t="str">
        <f>T("CHAMARTIN           ")</f>
        <v xml:space="preserve">CHAMARTIN           </v>
      </c>
      <c r="D3715" t="str">
        <f>T("NUEVA ESPAÑA        ")</f>
        <v xml:space="preserve">NUEVA ESPAÑA        </v>
      </c>
      <c r="E3715" t="str">
        <f>T("TU ")</f>
        <v xml:space="preserve">TU </v>
      </c>
      <c r="F3715" t="str">
        <f>T("TURISMOS       ")</f>
        <v xml:space="preserve">TURISMOS       </v>
      </c>
      <c r="G3715" t="str">
        <f>T("De 12 a 15,99 CABALLOS FISCALES                   ")</f>
        <v xml:space="preserve">De 12 a 15,99 CABALLOS FISCALES                   </v>
      </c>
      <c r="H3715" t="str">
        <f>T("DIESEL                                            ")</f>
        <v xml:space="preserve">DIESEL                                            </v>
      </c>
      <c r="I3715">
        <v>578</v>
      </c>
    </row>
    <row r="3716" spans="1:9">
      <c r="A3716" t="str">
        <f>T("2018")</f>
        <v>2018</v>
      </c>
      <c r="B3716" t="str">
        <f>T("JURIDICO                                          ")</f>
        <v xml:space="preserve">JURIDICO                                          </v>
      </c>
      <c r="C3716" t="str">
        <f>T("CHAMARTIN           ")</f>
        <v xml:space="preserve">CHAMARTIN           </v>
      </c>
      <c r="D3716" t="str">
        <f>T("NUEVA ESPAÑA        ")</f>
        <v xml:space="preserve">NUEVA ESPAÑA        </v>
      </c>
      <c r="E3716" t="str">
        <f>T("TU ")</f>
        <v xml:space="preserve">TU </v>
      </c>
      <c r="F3716" t="str">
        <f>T("TURISMOS       ")</f>
        <v xml:space="preserve">TURISMOS       </v>
      </c>
      <c r="G3716" t="str">
        <f>T("De 16 a 19,99 CABALLOS FISCALES                   ")</f>
        <v xml:space="preserve">De 16 a 19,99 CABALLOS FISCALES                   </v>
      </c>
      <c r="H3716" t="str">
        <f>T("DIESEL                                            ")</f>
        <v xml:space="preserve">DIESEL                                            </v>
      </c>
      <c r="I3716">
        <v>298</v>
      </c>
    </row>
    <row r="3717" spans="1:9">
      <c r="A3717" t="str">
        <f>T("2018")</f>
        <v>2018</v>
      </c>
      <c r="B3717" t="str">
        <f>T("JURIDICO                                          ")</f>
        <v xml:space="preserve">JURIDICO                                          </v>
      </c>
      <c r="C3717" t="str">
        <f>T("CHAMARTIN           ")</f>
        <v xml:space="preserve">CHAMARTIN           </v>
      </c>
      <c r="D3717" t="str">
        <f>T("NUEVA ESPAÑA        ")</f>
        <v xml:space="preserve">NUEVA ESPAÑA        </v>
      </c>
      <c r="E3717" t="str">
        <f>T("TU ")</f>
        <v xml:space="preserve">TU </v>
      </c>
      <c r="F3717" t="str">
        <f>T("TURISMOS       ")</f>
        <v xml:space="preserve">TURISMOS       </v>
      </c>
      <c r="G3717" t="str">
        <f>T("De 20 CABALLOS FISCALES en adelante               ")</f>
        <v xml:space="preserve">De 20 CABALLOS FISCALES en adelante               </v>
      </c>
      <c r="H3717" t="str">
        <f>T("DIESEL                                            ")</f>
        <v xml:space="preserve">DIESEL                                            </v>
      </c>
      <c r="I3717">
        <v>23</v>
      </c>
    </row>
    <row r="3718" spans="1:9">
      <c r="A3718" t="str">
        <f>T("2018")</f>
        <v>2018</v>
      </c>
      <c r="B3718" t="str">
        <f>T("JURIDICO                                          ")</f>
        <v xml:space="preserve">JURIDICO                                          </v>
      </c>
      <c r="C3718" t="str">
        <f>T("CHAMARTIN           ")</f>
        <v xml:space="preserve">CHAMARTIN           </v>
      </c>
      <c r="D3718" t="str">
        <f>T("CASTILLA            ")</f>
        <v xml:space="preserve">CASTILLA            </v>
      </c>
      <c r="E3718" t="str">
        <f>T("TU ")</f>
        <v xml:space="preserve">TU </v>
      </c>
      <c r="F3718" t="str">
        <f>T("TURISMOS       ")</f>
        <v xml:space="preserve">TURISMOS       </v>
      </c>
      <c r="G3718" t="str">
        <f>T("De 8 a 11,99 CABALLOS FISCALES                    ")</f>
        <v xml:space="preserve">De 8 a 11,99 CABALLOS FISCALES                    </v>
      </c>
      <c r="H3718" t="str">
        <f>T("DIESEL                                            ")</f>
        <v xml:space="preserve">DIESEL                                            </v>
      </c>
      <c r="I3718">
        <v>111</v>
      </c>
    </row>
    <row r="3719" spans="1:9">
      <c r="A3719" t="str">
        <f>T("2018")</f>
        <v>2018</v>
      </c>
      <c r="B3719" t="str">
        <f>T("JURIDICO                                          ")</f>
        <v xml:space="preserve">JURIDICO                                          </v>
      </c>
      <c r="C3719" t="str">
        <f>T("CHAMARTIN           ")</f>
        <v xml:space="preserve">CHAMARTIN           </v>
      </c>
      <c r="D3719" t="str">
        <f>T("CASTILLA            ")</f>
        <v xml:space="preserve">CASTILLA            </v>
      </c>
      <c r="E3719" t="str">
        <f>T("TU ")</f>
        <v xml:space="preserve">TU </v>
      </c>
      <c r="F3719" t="str">
        <f>T("TURISMOS       ")</f>
        <v xml:space="preserve">TURISMOS       </v>
      </c>
      <c r="G3719" t="str">
        <f>T("De 12 a 15,99 CABALLOS FISCALES                   ")</f>
        <v xml:space="preserve">De 12 a 15,99 CABALLOS FISCALES                   </v>
      </c>
      <c r="H3719" t="str">
        <f>T("DIESEL                                            ")</f>
        <v xml:space="preserve">DIESEL                                            </v>
      </c>
      <c r="I3719">
        <v>326</v>
      </c>
    </row>
    <row r="3720" spans="1:9">
      <c r="A3720" t="str">
        <f>T("2018")</f>
        <v>2018</v>
      </c>
      <c r="B3720" t="str">
        <f>T("JURIDICO                                          ")</f>
        <v xml:space="preserve">JURIDICO                                          </v>
      </c>
      <c r="C3720" t="str">
        <f>T("CHAMARTIN           ")</f>
        <v xml:space="preserve">CHAMARTIN           </v>
      </c>
      <c r="D3720" t="str">
        <f>T("CASTILLA            ")</f>
        <v xml:space="preserve">CASTILLA            </v>
      </c>
      <c r="E3720" t="str">
        <f>T("TU ")</f>
        <v xml:space="preserve">TU </v>
      </c>
      <c r="F3720" t="str">
        <f>T("TURISMOS       ")</f>
        <v xml:space="preserve">TURISMOS       </v>
      </c>
      <c r="G3720" t="str">
        <f>T("De 16 a 19,99 CABALLOS FISCALES                   ")</f>
        <v xml:space="preserve">De 16 a 19,99 CABALLOS FISCALES                   </v>
      </c>
      <c r="H3720" t="str">
        <f>T("DIESEL                                            ")</f>
        <v xml:space="preserve">DIESEL                                            </v>
      </c>
      <c r="I3720">
        <v>146</v>
      </c>
    </row>
    <row r="3721" spans="1:9">
      <c r="A3721" t="str">
        <f>T("2018")</f>
        <v>2018</v>
      </c>
      <c r="B3721" t="str">
        <f>T("JURIDICO                                          ")</f>
        <v xml:space="preserve">JURIDICO                                          </v>
      </c>
      <c r="C3721" t="str">
        <f>T("CHAMARTIN           ")</f>
        <v xml:space="preserve">CHAMARTIN           </v>
      </c>
      <c r="D3721" t="str">
        <f>T("CASTILLA            ")</f>
        <v xml:space="preserve">CASTILLA            </v>
      </c>
      <c r="E3721" t="str">
        <f>T("TU ")</f>
        <v xml:space="preserve">TU </v>
      </c>
      <c r="F3721" t="str">
        <f>T("TURISMOS       ")</f>
        <v xml:space="preserve">TURISMOS       </v>
      </c>
      <c r="G3721" t="str">
        <f>T("De 20 CABALLOS FISCALES en adelante               ")</f>
        <v xml:space="preserve">De 20 CABALLOS FISCALES en adelante               </v>
      </c>
      <c r="H3721" t="str">
        <f>T("DIESEL                                            ")</f>
        <v xml:space="preserve">DIESEL                                            </v>
      </c>
      <c r="I3721">
        <v>14</v>
      </c>
    </row>
    <row r="3722" spans="1:9">
      <c r="A3722" t="str">
        <f>T("2018")</f>
        <v>2018</v>
      </c>
      <c r="B3722" t="str">
        <f>T("OTROS                                             ")</f>
        <v xml:space="preserve">OTROS                                             </v>
      </c>
      <c r="C3722" t="str">
        <f>T("CHAMARTIN           ")</f>
        <v xml:space="preserve">CHAMARTIN           </v>
      </c>
      <c r="D3722" t="str">
        <f>T("NUEVA ESPAÑA        ")</f>
        <v xml:space="preserve">NUEVA ESPAÑA        </v>
      </c>
      <c r="E3722" t="str">
        <f>T("TU ")</f>
        <v xml:space="preserve">TU </v>
      </c>
      <c r="F3722" t="str">
        <f>T("TURISMOS       ")</f>
        <v xml:space="preserve">TURISMOS       </v>
      </c>
      <c r="G3722" t="str">
        <f>T("De 12 a 15,99 CABALLOS FISCALES                   ")</f>
        <v xml:space="preserve">De 12 a 15,99 CABALLOS FISCALES                   </v>
      </c>
      <c r="H3722" t="str">
        <f>T("DIESEL                                            ")</f>
        <v xml:space="preserve">DIESEL                                            </v>
      </c>
      <c r="I3722">
        <v>1</v>
      </c>
    </row>
    <row r="3723" spans="1:9">
      <c r="A3723" t="str">
        <f>T("2018")</f>
        <v>2018</v>
      </c>
      <c r="B3723" t="str">
        <f>T("FISICO                                            ")</f>
        <v xml:space="preserve">FISICO                                            </v>
      </c>
      <c r="C3723" t="str">
        <f>T("CHAMARTIN           ")</f>
        <v xml:space="preserve">CHAMARTIN           </v>
      </c>
      <c r="D3723" t="str">
        <f>T("SIN BARRIO          ")</f>
        <v xml:space="preserve">SIN BARRIO          </v>
      </c>
      <c r="E3723" t="str">
        <f>T("TU ")</f>
        <v xml:space="preserve">TU </v>
      </c>
      <c r="F3723" t="str">
        <f>T("TURISMOS       ")</f>
        <v xml:space="preserve">TURISMOS       </v>
      </c>
      <c r="G3723" t="str">
        <f>T("De menos de 8 CABALLOS FISCALES                   ")</f>
        <v xml:space="preserve">De menos de 8 CABALLOS FISCALES                   </v>
      </c>
      <c r="H3723" t="str">
        <f>T("ELÉCTRICO                                         ")</f>
        <v xml:space="preserve">ELÉCTRICO                                         </v>
      </c>
      <c r="I3723">
        <v>1</v>
      </c>
    </row>
    <row r="3724" spans="1:9">
      <c r="A3724" t="str">
        <f>T("2018")</f>
        <v>2018</v>
      </c>
      <c r="B3724" t="str">
        <f>T("FISICO                                            ")</f>
        <v xml:space="preserve">FISICO                                            </v>
      </c>
      <c r="C3724" t="str">
        <f>T("CHAMARTIN           ")</f>
        <v xml:space="preserve">CHAMARTIN           </v>
      </c>
      <c r="D3724" t="str">
        <f>T("EL VISO             ")</f>
        <v xml:space="preserve">EL VISO             </v>
      </c>
      <c r="E3724" t="str">
        <f>T("TU ")</f>
        <v xml:space="preserve">TU </v>
      </c>
      <c r="F3724" t="str">
        <f>T("TURISMOS       ")</f>
        <v xml:space="preserve">TURISMOS       </v>
      </c>
      <c r="G3724" t="str">
        <f>T("De menos de 8 CABALLOS FISCALES                   ")</f>
        <v xml:space="preserve">De menos de 8 CABALLOS FISCALES                   </v>
      </c>
      <c r="H3724" t="str">
        <f>T("ELÉCTRICO                                         ")</f>
        <v xml:space="preserve">ELÉCTRICO                                         </v>
      </c>
      <c r="I3724">
        <v>12</v>
      </c>
    </row>
    <row r="3725" spans="1:9">
      <c r="A3725" t="str">
        <f>T("2018")</f>
        <v>2018</v>
      </c>
      <c r="B3725" t="str">
        <f>T("FISICO                                            ")</f>
        <v xml:space="preserve">FISICO                                            </v>
      </c>
      <c r="C3725" t="str">
        <f>T("CHAMARTIN           ")</f>
        <v xml:space="preserve">CHAMARTIN           </v>
      </c>
      <c r="D3725" t="str">
        <f>T("EL VISO             ")</f>
        <v xml:space="preserve">EL VISO             </v>
      </c>
      <c r="E3725" t="str">
        <f>T("TU ")</f>
        <v xml:space="preserve">TU </v>
      </c>
      <c r="F3725" t="str">
        <f>T("TURISMOS       ")</f>
        <v xml:space="preserve">TURISMOS       </v>
      </c>
      <c r="G3725" t="str">
        <f>T("De 12 a 15,99 CABALLOS FISCALES                   ")</f>
        <v xml:space="preserve">De 12 a 15,99 CABALLOS FISCALES                   </v>
      </c>
      <c r="H3725" t="str">
        <f>T("ELÉCTRICO                                         ")</f>
        <v xml:space="preserve">ELÉCTRICO                                         </v>
      </c>
      <c r="I3725">
        <v>8</v>
      </c>
    </row>
    <row r="3726" spans="1:9">
      <c r="A3726" t="str">
        <f>T("2018")</f>
        <v>2018</v>
      </c>
      <c r="B3726" t="str">
        <f>T("FISICO                                            ")</f>
        <v xml:space="preserve">FISICO                                            </v>
      </c>
      <c r="C3726" t="str">
        <f>T("CHAMARTIN           ")</f>
        <v xml:space="preserve">CHAMARTIN           </v>
      </c>
      <c r="D3726" t="str">
        <f>T("EL VISO             ")</f>
        <v xml:space="preserve">EL VISO             </v>
      </c>
      <c r="E3726" t="str">
        <f>T("TU ")</f>
        <v xml:space="preserve">TU </v>
      </c>
      <c r="F3726" t="str">
        <f>T("TURISMOS       ")</f>
        <v xml:space="preserve">TURISMOS       </v>
      </c>
      <c r="G3726" t="str">
        <f>T("De 20 CABALLOS FISCALES en adelante               ")</f>
        <v xml:space="preserve">De 20 CABALLOS FISCALES en adelante               </v>
      </c>
      <c r="H3726" t="str">
        <f>T("ELÉCTRICO                                         ")</f>
        <v xml:space="preserve">ELÉCTRICO                                         </v>
      </c>
      <c r="I3726">
        <v>1</v>
      </c>
    </row>
    <row r="3727" spans="1:9">
      <c r="A3727" t="str">
        <f>T("2018")</f>
        <v>2018</v>
      </c>
      <c r="B3727" t="str">
        <f>T("FISICO                                            ")</f>
        <v xml:space="preserve">FISICO                                            </v>
      </c>
      <c r="C3727" t="str">
        <f>T("CHAMARTIN           ")</f>
        <v xml:space="preserve">CHAMARTIN           </v>
      </c>
      <c r="D3727" t="str">
        <f>T("PROSPERIDAD         ")</f>
        <v xml:space="preserve">PROSPERIDAD         </v>
      </c>
      <c r="E3727" t="str">
        <f>T("TU ")</f>
        <v xml:space="preserve">TU </v>
      </c>
      <c r="F3727" t="str">
        <f>T("TURISMOS       ")</f>
        <v xml:space="preserve">TURISMOS       </v>
      </c>
      <c r="G3727" t="str">
        <f>T("De 8 a 11,99 CABALLOS FISCALES                    ")</f>
        <v xml:space="preserve">De 8 a 11,99 CABALLOS FISCALES                    </v>
      </c>
      <c r="H3727" t="str">
        <f>T("ELÉCTRICO                                         ")</f>
        <v xml:space="preserve">ELÉCTRICO                                         </v>
      </c>
      <c r="I3727">
        <v>2</v>
      </c>
    </row>
    <row r="3728" spans="1:9">
      <c r="A3728" t="str">
        <f>T("2018")</f>
        <v>2018</v>
      </c>
      <c r="B3728" t="str">
        <f>T("FISICO                                            ")</f>
        <v xml:space="preserve">FISICO                                            </v>
      </c>
      <c r="C3728" t="str">
        <f>T("CHAMARTIN           ")</f>
        <v xml:space="preserve">CHAMARTIN           </v>
      </c>
      <c r="D3728" t="str">
        <f>T("PROSPERIDAD         ")</f>
        <v xml:space="preserve">PROSPERIDAD         </v>
      </c>
      <c r="E3728" t="str">
        <f>T("TU ")</f>
        <v xml:space="preserve">TU </v>
      </c>
      <c r="F3728" t="str">
        <f>T("TURISMOS       ")</f>
        <v xml:space="preserve">TURISMOS       </v>
      </c>
      <c r="G3728" t="str">
        <f>T("De 12 a 15,99 CABALLOS FISCALES                   ")</f>
        <v xml:space="preserve">De 12 a 15,99 CABALLOS FISCALES                   </v>
      </c>
      <c r="H3728" t="str">
        <f>T("ELÉCTRICO                                         ")</f>
        <v xml:space="preserve">ELÉCTRICO                                         </v>
      </c>
      <c r="I3728">
        <v>1</v>
      </c>
    </row>
    <row r="3729" spans="1:9">
      <c r="A3729" t="str">
        <f>T("2018")</f>
        <v>2018</v>
      </c>
      <c r="B3729" t="str">
        <f>T("FISICO                                            ")</f>
        <v xml:space="preserve">FISICO                                            </v>
      </c>
      <c r="C3729" t="str">
        <f>T("CHAMARTIN           ")</f>
        <v xml:space="preserve">CHAMARTIN           </v>
      </c>
      <c r="D3729" t="str">
        <f>T("CIUDAD JARDIN       ")</f>
        <v xml:space="preserve">CIUDAD JARDIN       </v>
      </c>
      <c r="E3729" t="str">
        <f>T("TU ")</f>
        <v xml:space="preserve">TU </v>
      </c>
      <c r="F3729" t="str">
        <f>T("TURISMOS       ")</f>
        <v xml:space="preserve">TURISMOS       </v>
      </c>
      <c r="G3729" t="str">
        <f>T("De 8 a 11,99 CABALLOS FISCALES                    ")</f>
        <v xml:space="preserve">De 8 a 11,99 CABALLOS FISCALES                    </v>
      </c>
      <c r="H3729" t="str">
        <f>T("ELÉCTRICO                                         ")</f>
        <v xml:space="preserve">ELÉCTRICO                                         </v>
      </c>
      <c r="I3729">
        <v>1</v>
      </c>
    </row>
    <row r="3730" spans="1:9">
      <c r="A3730" t="str">
        <f>T("2018")</f>
        <v>2018</v>
      </c>
      <c r="B3730" t="str">
        <f>T("FISICO                                            ")</f>
        <v xml:space="preserve">FISICO                                            </v>
      </c>
      <c r="C3730" t="str">
        <f>T("CHAMARTIN           ")</f>
        <v xml:space="preserve">CHAMARTIN           </v>
      </c>
      <c r="D3730" t="str">
        <f>T("HISPANOAMERICA      ")</f>
        <v xml:space="preserve">HISPANOAMERICA      </v>
      </c>
      <c r="E3730" t="str">
        <f>T("TU ")</f>
        <v xml:space="preserve">TU </v>
      </c>
      <c r="F3730" t="str">
        <f>T("TURISMOS       ")</f>
        <v xml:space="preserve">TURISMOS       </v>
      </c>
      <c r="G3730" t="str">
        <f>T("De menos de 8 CABALLOS FISCALES                   ")</f>
        <v xml:space="preserve">De menos de 8 CABALLOS FISCALES                   </v>
      </c>
      <c r="H3730" t="str">
        <f>T("ELÉCTRICO                                         ")</f>
        <v xml:space="preserve">ELÉCTRICO                                         </v>
      </c>
      <c r="I3730">
        <v>6</v>
      </c>
    </row>
    <row r="3731" spans="1:9">
      <c r="A3731" t="str">
        <f>T("2018")</f>
        <v>2018</v>
      </c>
      <c r="B3731" t="str">
        <f>T("FISICO                                            ")</f>
        <v xml:space="preserve">FISICO                                            </v>
      </c>
      <c r="C3731" t="str">
        <f>T("CHAMARTIN           ")</f>
        <v xml:space="preserve">CHAMARTIN           </v>
      </c>
      <c r="D3731" t="str">
        <f>T("HISPANOAMERICA      ")</f>
        <v xml:space="preserve">HISPANOAMERICA      </v>
      </c>
      <c r="E3731" t="str">
        <f>T("TU ")</f>
        <v xml:space="preserve">TU </v>
      </c>
      <c r="F3731" t="str">
        <f>T("TURISMOS       ")</f>
        <v xml:space="preserve">TURISMOS       </v>
      </c>
      <c r="G3731" t="str">
        <f>T("De 8 a 11,99 CABALLOS FISCALES                    ")</f>
        <v xml:space="preserve">De 8 a 11,99 CABALLOS FISCALES                    </v>
      </c>
      <c r="H3731" t="str">
        <f>T("ELÉCTRICO                                         ")</f>
        <v xml:space="preserve">ELÉCTRICO                                         </v>
      </c>
      <c r="I3731">
        <v>3</v>
      </c>
    </row>
    <row r="3732" spans="1:9">
      <c r="A3732" t="str">
        <f>T("2018")</f>
        <v>2018</v>
      </c>
      <c r="B3732" t="str">
        <f>T("FISICO                                            ")</f>
        <v xml:space="preserve">FISICO                                            </v>
      </c>
      <c r="C3732" t="str">
        <f>T("CHAMARTIN           ")</f>
        <v xml:space="preserve">CHAMARTIN           </v>
      </c>
      <c r="D3732" t="str">
        <f>T("HISPANOAMERICA      ")</f>
        <v xml:space="preserve">HISPANOAMERICA      </v>
      </c>
      <c r="E3732" t="str">
        <f>T("TU ")</f>
        <v xml:space="preserve">TU </v>
      </c>
      <c r="F3732" t="str">
        <f>T("TURISMOS       ")</f>
        <v xml:space="preserve">TURISMOS       </v>
      </c>
      <c r="G3732" t="str">
        <f>T("De 12 a 15,99 CABALLOS FISCALES                   ")</f>
        <v xml:space="preserve">De 12 a 15,99 CABALLOS FISCALES                   </v>
      </c>
      <c r="H3732" t="str">
        <f>T("ELÉCTRICO                                         ")</f>
        <v xml:space="preserve">ELÉCTRICO                                         </v>
      </c>
      <c r="I3732">
        <v>4</v>
      </c>
    </row>
    <row r="3733" spans="1:9">
      <c r="A3733" t="str">
        <f>T("2018")</f>
        <v>2018</v>
      </c>
      <c r="B3733" t="str">
        <f>T("FISICO                                            ")</f>
        <v xml:space="preserve">FISICO                                            </v>
      </c>
      <c r="C3733" t="str">
        <f>T("CHAMARTIN           ")</f>
        <v xml:space="preserve">CHAMARTIN           </v>
      </c>
      <c r="D3733" t="str">
        <f>T("NUEVA ESPAÑA        ")</f>
        <v xml:space="preserve">NUEVA ESPAÑA        </v>
      </c>
      <c r="E3733" t="str">
        <f>T("TU ")</f>
        <v xml:space="preserve">TU </v>
      </c>
      <c r="F3733" t="str">
        <f>T("TURISMOS       ")</f>
        <v xml:space="preserve">TURISMOS       </v>
      </c>
      <c r="G3733" t="str">
        <f>T("De menos de 8 CABALLOS FISCALES                   ")</f>
        <v xml:space="preserve">De menos de 8 CABALLOS FISCALES                   </v>
      </c>
      <c r="H3733" t="str">
        <f>T("ELÉCTRICO                                         ")</f>
        <v xml:space="preserve">ELÉCTRICO                                         </v>
      </c>
      <c r="I3733">
        <v>12</v>
      </c>
    </row>
    <row r="3734" spans="1:9">
      <c r="A3734" t="str">
        <f>T("2018")</f>
        <v>2018</v>
      </c>
      <c r="B3734" t="str">
        <f>T("FISICO                                            ")</f>
        <v xml:space="preserve">FISICO                                            </v>
      </c>
      <c r="C3734" t="str">
        <f>T("CHAMARTIN           ")</f>
        <v xml:space="preserve">CHAMARTIN           </v>
      </c>
      <c r="D3734" t="str">
        <f>T("NUEVA ESPAÑA        ")</f>
        <v xml:space="preserve">NUEVA ESPAÑA        </v>
      </c>
      <c r="E3734" t="str">
        <f>T("TU ")</f>
        <v xml:space="preserve">TU </v>
      </c>
      <c r="F3734" t="str">
        <f>T("TURISMOS       ")</f>
        <v xml:space="preserve">TURISMOS       </v>
      </c>
      <c r="G3734" t="str">
        <f>T("De 8 a 11,99 CABALLOS FISCALES                    ")</f>
        <v xml:space="preserve">De 8 a 11,99 CABALLOS FISCALES                    </v>
      </c>
      <c r="H3734" t="str">
        <f>T("ELÉCTRICO                                         ")</f>
        <v xml:space="preserve">ELÉCTRICO                                         </v>
      </c>
      <c r="I3734">
        <v>1</v>
      </c>
    </row>
    <row r="3735" spans="1:9">
      <c r="A3735" t="str">
        <f>T("2018")</f>
        <v>2018</v>
      </c>
      <c r="B3735" t="str">
        <f>T("FISICO                                            ")</f>
        <v xml:space="preserve">FISICO                                            </v>
      </c>
      <c r="C3735" t="str">
        <f>T("CHAMARTIN           ")</f>
        <v xml:space="preserve">CHAMARTIN           </v>
      </c>
      <c r="D3735" t="str">
        <f>T("NUEVA ESPAÑA        ")</f>
        <v xml:space="preserve">NUEVA ESPAÑA        </v>
      </c>
      <c r="E3735" t="str">
        <f>T("TU ")</f>
        <v xml:space="preserve">TU </v>
      </c>
      <c r="F3735" t="str">
        <f>T("TURISMOS       ")</f>
        <v xml:space="preserve">TURISMOS       </v>
      </c>
      <c r="G3735" t="str">
        <f>T("De 12 a 15,99 CABALLOS FISCALES                   ")</f>
        <v xml:space="preserve">De 12 a 15,99 CABALLOS FISCALES                   </v>
      </c>
      <c r="H3735" t="str">
        <f>T("ELÉCTRICO                                         ")</f>
        <v xml:space="preserve">ELÉCTRICO                                         </v>
      </c>
      <c r="I3735">
        <v>6</v>
      </c>
    </row>
    <row r="3736" spans="1:9">
      <c r="A3736" t="str">
        <f>T("2018")</f>
        <v>2018</v>
      </c>
      <c r="B3736" t="str">
        <f>T("FISICO                                            ")</f>
        <v xml:space="preserve">FISICO                                            </v>
      </c>
      <c r="C3736" t="str">
        <f>T("CHAMARTIN           ")</f>
        <v xml:space="preserve">CHAMARTIN           </v>
      </c>
      <c r="D3736" t="str">
        <f>T("NUEVA ESPAÑA        ")</f>
        <v xml:space="preserve">NUEVA ESPAÑA        </v>
      </c>
      <c r="E3736" t="str">
        <f>T("TU ")</f>
        <v xml:space="preserve">TU </v>
      </c>
      <c r="F3736" t="str">
        <f>T("TURISMOS       ")</f>
        <v xml:space="preserve">TURISMOS       </v>
      </c>
      <c r="G3736" t="str">
        <f>T("De 20 CABALLOS FISCALES en adelante               ")</f>
        <v xml:space="preserve">De 20 CABALLOS FISCALES en adelante               </v>
      </c>
      <c r="H3736" t="str">
        <f>T("ELÉCTRICO                                         ")</f>
        <v xml:space="preserve">ELÉCTRICO                                         </v>
      </c>
      <c r="I3736">
        <v>1</v>
      </c>
    </row>
    <row r="3737" spans="1:9">
      <c r="A3737" t="str">
        <f>T("2018")</f>
        <v>2018</v>
      </c>
      <c r="B3737" t="str">
        <f>T("FISICO                                            ")</f>
        <v xml:space="preserve">FISICO                                            </v>
      </c>
      <c r="C3737" t="str">
        <f>T("CHAMARTIN           ")</f>
        <v xml:space="preserve">CHAMARTIN           </v>
      </c>
      <c r="D3737" t="str">
        <f>T("CASTILLA            ")</f>
        <v xml:space="preserve">CASTILLA            </v>
      </c>
      <c r="E3737" t="str">
        <f>T("TU ")</f>
        <v xml:space="preserve">TU </v>
      </c>
      <c r="F3737" t="str">
        <f>T("TURISMOS       ")</f>
        <v xml:space="preserve">TURISMOS       </v>
      </c>
      <c r="G3737" t="str">
        <f>T("De menos de 8 CABALLOS FISCALES                   ")</f>
        <v xml:space="preserve">De menos de 8 CABALLOS FISCALES                   </v>
      </c>
      <c r="H3737" t="str">
        <f>T("ELÉCTRICO                                         ")</f>
        <v xml:space="preserve">ELÉCTRICO                                         </v>
      </c>
      <c r="I3737">
        <v>4</v>
      </c>
    </row>
    <row r="3738" spans="1:9">
      <c r="A3738" t="str">
        <f>T("2018")</f>
        <v>2018</v>
      </c>
      <c r="B3738" t="str">
        <f>T("FISICO                                            ")</f>
        <v xml:space="preserve">FISICO                                            </v>
      </c>
      <c r="C3738" t="str">
        <f>T("CHAMARTIN           ")</f>
        <v xml:space="preserve">CHAMARTIN           </v>
      </c>
      <c r="D3738" t="str">
        <f>T("CASTILLA            ")</f>
        <v xml:space="preserve">CASTILLA            </v>
      </c>
      <c r="E3738" t="str">
        <f>T("TU ")</f>
        <v xml:space="preserve">TU </v>
      </c>
      <c r="F3738" t="str">
        <f>T("TURISMOS       ")</f>
        <v xml:space="preserve">TURISMOS       </v>
      </c>
      <c r="G3738" t="str">
        <f>T("De 8 a 11,99 CABALLOS FISCALES                    ")</f>
        <v xml:space="preserve">De 8 a 11,99 CABALLOS FISCALES                    </v>
      </c>
      <c r="H3738" t="str">
        <f>T("ELÉCTRICO                                         ")</f>
        <v xml:space="preserve">ELÉCTRICO                                         </v>
      </c>
      <c r="I3738">
        <v>4</v>
      </c>
    </row>
    <row r="3739" spans="1:9">
      <c r="A3739" t="str">
        <f>T("2018")</f>
        <v>2018</v>
      </c>
      <c r="B3739" t="str">
        <f>T("FISICO                                            ")</f>
        <v xml:space="preserve">FISICO                                            </v>
      </c>
      <c r="C3739" t="str">
        <f>T("CHAMARTIN           ")</f>
        <v xml:space="preserve">CHAMARTIN           </v>
      </c>
      <c r="D3739" t="str">
        <f>T("CASTILLA            ")</f>
        <v xml:space="preserve">CASTILLA            </v>
      </c>
      <c r="E3739" t="str">
        <f>T("TU ")</f>
        <v xml:space="preserve">TU </v>
      </c>
      <c r="F3739" t="str">
        <f>T("TURISMOS       ")</f>
        <v xml:space="preserve">TURISMOS       </v>
      </c>
      <c r="G3739" t="str">
        <f>T("De 12 a 15,99 CABALLOS FISCALES                   ")</f>
        <v xml:space="preserve">De 12 a 15,99 CABALLOS FISCALES                   </v>
      </c>
      <c r="H3739" t="str">
        <f>T("ELÉCTRICO                                         ")</f>
        <v xml:space="preserve">ELÉCTRICO                                         </v>
      </c>
      <c r="I3739">
        <v>3</v>
      </c>
    </row>
    <row r="3740" spans="1:9">
      <c r="A3740" t="str">
        <f>T("2018")</f>
        <v>2018</v>
      </c>
      <c r="B3740" t="str">
        <f>T("FISICO                                            ")</f>
        <v xml:space="preserve">FISICO                                            </v>
      </c>
      <c r="C3740" t="str">
        <f>T("CHAMARTIN           ")</f>
        <v xml:space="preserve">CHAMARTIN           </v>
      </c>
      <c r="D3740" t="str">
        <f>T("CASTILLA            ")</f>
        <v xml:space="preserve">CASTILLA            </v>
      </c>
      <c r="E3740" t="str">
        <f>T("TU ")</f>
        <v xml:space="preserve">TU </v>
      </c>
      <c r="F3740" t="str">
        <f>T("TURISMOS       ")</f>
        <v xml:space="preserve">TURISMOS       </v>
      </c>
      <c r="G3740" t="str">
        <f>T("De 20 CABALLOS FISCALES en adelante               ")</f>
        <v xml:space="preserve">De 20 CABALLOS FISCALES en adelante               </v>
      </c>
      <c r="H3740" t="str">
        <f>T("ELÉCTRICO                                         ")</f>
        <v xml:space="preserve">ELÉCTRICO                                         </v>
      </c>
      <c r="I3740">
        <v>1</v>
      </c>
    </row>
    <row r="3741" spans="1:9">
      <c r="A3741" t="str">
        <f>T("2018")</f>
        <v>2018</v>
      </c>
      <c r="B3741" t="str">
        <f>T("JURIDICO                                          ")</f>
        <v xml:space="preserve">JURIDICO                                          </v>
      </c>
      <c r="C3741" t="str">
        <f>T("CHAMARTIN           ")</f>
        <v xml:space="preserve">CHAMARTIN           </v>
      </c>
      <c r="D3741" t="str">
        <f>T("SIN BARRIO          ")</f>
        <v xml:space="preserve">SIN BARRIO          </v>
      </c>
      <c r="E3741" t="str">
        <f>T("TU ")</f>
        <v xml:space="preserve">TU </v>
      </c>
      <c r="F3741" t="str">
        <f>T("TURISMOS       ")</f>
        <v xml:space="preserve">TURISMOS       </v>
      </c>
      <c r="G3741" t="str">
        <f>T("De menos de 8 CABALLOS FISCALES                   ")</f>
        <v xml:space="preserve">De menos de 8 CABALLOS FISCALES                   </v>
      </c>
      <c r="H3741" t="str">
        <f>T("ELÉCTRICO                                         ")</f>
        <v xml:space="preserve">ELÉCTRICO                                         </v>
      </c>
      <c r="I3741">
        <v>3</v>
      </c>
    </row>
    <row r="3742" spans="1:9">
      <c r="A3742" t="str">
        <f>T("2018")</f>
        <v>2018</v>
      </c>
      <c r="B3742" t="str">
        <f>T("JURIDICO                                          ")</f>
        <v xml:space="preserve">JURIDICO                                          </v>
      </c>
      <c r="C3742" t="str">
        <f>T("CHAMARTIN           ")</f>
        <v xml:space="preserve">CHAMARTIN           </v>
      </c>
      <c r="D3742" t="str">
        <f>T("SIN BARRIO          ")</f>
        <v xml:space="preserve">SIN BARRIO          </v>
      </c>
      <c r="E3742" t="str">
        <f>T("TU ")</f>
        <v xml:space="preserve">TU </v>
      </c>
      <c r="F3742" t="str">
        <f>T("TURISMOS       ")</f>
        <v xml:space="preserve">TURISMOS       </v>
      </c>
      <c r="G3742" t="str">
        <f>T("De 12 a 15,99 CABALLOS FISCALES                   ")</f>
        <v xml:space="preserve">De 12 a 15,99 CABALLOS FISCALES                   </v>
      </c>
      <c r="H3742" t="str">
        <f>T("ELÉCTRICO                                         ")</f>
        <v xml:space="preserve">ELÉCTRICO                                         </v>
      </c>
      <c r="I3742">
        <v>1</v>
      </c>
    </row>
    <row r="3743" spans="1:9">
      <c r="A3743" t="str">
        <f>T("2018")</f>
        <v>2018</v>
      </c>
      <c r="B3743" t="str">
        <f>T("JURIDICO                                          ")</f>
        <v xml:space="preserve">JURIDICO                                          </v>
      </c>
      <c r="C3743" t="str">
        <f>T("CHAMARTIN           ")</f>
        <v xml:space="preserve">CHAMARTIN           </v>
      </c>
      <c r="D3743" t="str">
        <f>T("EL VISO             ")</f>
        <v xml:space="preserve">EL VISO             </v>
      </c>
      <c r="E3743" t="str">
        <f>T("TU ")</f>
        <v xml:space="preserve">TU </v>
      </c>
      <c r="F3743" t="str">
        <f>T("TURISMOS       ")</f>
        <v xml:space="preserve">TURISMOS       </v>
      </c>
      <c r="G3743" t="str">
        <f>T("De menos de 8 CABALLOS FISCALES                   ")</f>
        <v xml:space="preserve">De menos de 8 CABALLOS FISCALES                   </v>
      </c>
      <c r="H3743" t="str">
        <f>T("ELÉCTRICO                                         ")</f>
        <v xml:space="preserve">ELÉCTRICO                                         </v>
      </c>
      <c r="I3743">
        <v>1</v>
      </c>
    </row>
    <row r="3744" spans="1:9">
      <c r="A3744" t="str">
        <f>T("2018")</f>
        <v>2018</v>
      </c>
      <c r="B3744" t="str">
        <f>T("JURIDICO                                          ")</f>
        <v xml:space="preserve">JURIDICO                                          </v>
      </c>
      <c r="C3744" t="str">
        <f>T("CHAMARTIN           ")</f>
        <v xml:space="preserve">CHAMARTIN           </v>
      </c>
      <c r="D3744" t="str">
        <f>T("EL VISO             ")</f>
        <v xml:space="preserve">EL VISO             </v>
      </c>
      <c r="E3744" t="str">
        <f>T("TU ")</f>
        <v xml:space="preserve">TU </v>
      </c>
      <c r="F3744" t="str">
        <f>T("TURISMOS       ")</f>
        <v xml:space="preserve">TURISMOS       </v>
      </c>
      <c r="G3744" t="str">
        <f>T("De 8 a 11,99 CABALLOS FISCALES                    ")</f>
        <v xml:space="preserve">De 8 a 11,99 CABALLOS FISCALES                    </v>
      </c>
      <c r="H3744" t="str">
        <f>T("ELÉCTRICO                                         ")</f>
        <v xml:space="preserve">ELÉCTRICO                                         </v>
      </c>
      <c r="I3744">
        <v>6</v>
      </c>
    </row>
    <row r="3745" spans="1:9">
      <c r="A3745" t="str">
        <f>T("2018")</f>
        <v>2018</v>
      </c>
      <c r="B3745" t="str">
        <f>T("JURIDICO                                          ")</f>
        <v xml:space="preserve">JURIDICO                                          </v>
      </c>
      <c r="C3745" t="str">
        <f>T("CHAMARTIN           ")</f>
        <v xml:space="preserve">CHAMARTIN           </v>
      </c>
      <c r="D3745" t="str">
        <f>T("EL VISO             ")</f>
        <v xml:space="preserve">EL VISO             </v>
      </c>
      <c r="E3745" t="str">
        <f>T("TU ")</f>
        <v xml:space="preserve">TU </v>
      </c>
      <c r="F3745" t="str">
        <f>T("TURISMOS       ")</f>
        <v xml:space="preserve">TURISMOS       </v>
      </c>
      <c r="G3745" t="str">
        <f>T("De 12 a 15,99 CABALLOS FISCALES                   ")</f>
        <v xml:space="preserve">De 12 a 15,99 CABALLOS FISCALES                   </v>
      </c>
      <c r="H3745" t="str">
        <f>T("ELÉCTRICO                                         ")</f>
        <v xml:space="preserve">ELÉCTRICO                                         </v>
      </c>
      <c r="I3745">
        <v>11</v>
      </c>
    </row>
    <row r="3746" spans="1:9">
      <c r="A3746" t="str">
        <f>T("2018")</f>
        <v>2018</v>
      </c>
      <c r="B3746" t="str">
        <f>T("JURIDICO                                          ")</f>
        <v xml:space="preserve">JURIDICO                                          </v>
      </c>
      <c r="C3746" t="str">
        <f>T("CHAMARTIN           ")</f>
        <v xml:space="preserve">CHAMARTIN           </v>
      </c>
      <c r="D3746" t="str">
        <f>T("EL VISO             ")</f>
        <v xml:space="preserve">EL VISO             </v>
      </c>
      <c r="E3746" t="str">
        <f>T("TU ")</f>
        <v xml:space="preserve">TU </v>
      </c>
      <c r="F3746" t="str">
        <f>T("TURISMOS       ")</f>
        <v xml:space="preserve">TURISMOS       </v>
      </c>
      <c r="G3746" t="str">
        <f>T("De 20 CABALLOS FISCALES en adelante               ")</f>
        <v xml:space="preserve">De 20 CABALLOS FISCALES en adelante               </v>
      </c>
      <c r="H3746" t="str">
        <f>T("ELÉCTRICO                                         ")</f>
        <v xml:space="preserve">ELÉCTRICO                                         </v>
      </c>
      <c r="I3746">
        <v>2</v>
      </c>
    </row>
    <row r="3747" spans="1:9">
      <c r="A3747" t="str">
        <f>T("2018")</f>
        <v>2018</v>
      </c>
      <c r="B3747" t="str">
        <f>T("JURIDICO                                          ")</f>
        <v xml:space="preserve">JURIDICO                                          </v>
      </c>
      <c r="C3747" t="str">
        <f>T("CHAMARTIN           ")</f>
        <v xml:space="preserve">CHAMARTIN           </v>
      </c>
      <c r="D3747" t="str">
        <f>T("PROSPERIDAD         ")</f>
        <v xml:space="preserve">PROSPERIDAD         </v>
      </c>
      <c r="E3747" t="str">
        <f>T("TU ")</f>
        <v xml:space="preserve">TU </v>
      </c>
      <c r="F3747" t="str">
        <f>T("TURISMOS       ")</f>
        <v xml:space="preserve">TURISMOS       </v>
      </c>
      <c r="G3747" t="str">
        <f>T("De menos de 8 CABALLOS FISCALES                   ")</f>
        <v xml:space="preserve">De menos de 8 CABALLOS FISCALES                   </v>
      </c>
      <c r="H3747" t="str">
        <f>T("ELÉCTRICO                                         ")</f>
        <v xml:space="preserve">ELÉCTRICO                                         </v>
      </c>
      <c r="I3747">
        <v>1</v>
      </c>
    </row>
    <row r="3748" spans="1:9">
      <c r="A3748" t="str">
        <f>T("2018")</f>
        <v>2018</v>
      </c>
      <c r="B3748" t="str">
        <f>T("JURIDICO                                          ")</f>
        <v xml:space="preserve">JURIDICO                                          </v>
      </c>
      <c r="C3748" t="str">
        <f>T("CHAMARTIN           ")</f>
        <v xml:space="preserve">CHAMARTIN           </v>
      </c>
      <c r="D3748" t="str">
        <f>T("PROSPERIDAD         ")</f>
        <v xml:space="preserve">PROSPERIDAD         </v>
      </c>
      <c r="E3748" t="str">
        <f>T("TU ")</f>
        <v xml:space="preserve">TU </v>
      </c>
      <c r="F3748" t="str">
        <f>T("TURISMOS       ")</f>
        <v xml:space="preserve">TURISMOS       </v>
      </c>
      <c r="G3748" t="str">
        <f>T("De 8 a 11,99 CABALLOS FISCALES                    ")</f>
        <v xml:space="preserve">De 8 a 11,99 CABALLOS FISCALES                    </v>
      </c>
      <c r="H3748" t="str">
        <f>T("ELÉCTRICO                                         ")</f>
        <v xml:space="preserve">ELÉCTRICO                                         </v>
      </c>
      <c r="I3748">
        <v>2</v>
      </c>
    </row>
    <row r="3749" spans="1:9">
      <c r="A3749" t="str">
        <f>T("2018")</f>
        <v>2018</v>
      </c>
      <c r="B3749" t="str">
        <f>T("JURIDICO                                          ")</f>
        <v xml:space="preserve">JURIDICO                                          </v>
      </c>
      <c r="C3749" t="str">
        <f>T("CHAMARTIN           ")</f>
        <v xml:space="preserve">CHAMARTIN           </v>
      </c>
      <c r="D3749" t="str">
        <f>T("PROSPERIDAD         ")</f>
        <v xml:space="preserve">PROSPERIDAD         </v>
      </c>
      <c r="E3749" t="str">
        <f>T("TU ")</f>
        <v xml:space="preserve">TU </v>
      </c>
      <c r="F3749" t="str">
        <f>T("TURISMOS       ")</f>
        <v xml:space="preserve">TURISMOS       </v>
      </c>
      <c r="G3749" t="str">
        <f>T("De 12 a 15,99 CABALLOS FISCALES                   ")</f>
        <v xml:space="preserve">De 12 a 15,99 CABALLOS FISCALES                   </v>
      </c>
      <c r="H3749" t="str">
        <f>T("ELÉCTRICO                                         ")</f>
        <v xml:space="preserve">ELÉCTRICO                                         </v>
      </c>
      <c r="I3749">
        <v>2</v>
      </c>
    </row>
    <row r="3750" spans="1:9">
      <c r="A3750" t="str">
        <f>T("2018")</f>
        <v>2018</v>
      </c>
      <c r="B3750" t="str">
        <f>T("JURIDICO                                          ")</f>
        <v xml:space="preserve">JURIDICO                                          </v>
      </c>
      <c r="C3750" t="str">
        <f>T("CHAMARTIN           ")</f>
        <v xml:space="preserve">CHAMARTIN           </v>
      </c>
      <c r="D3750" t="str">
        <f>T("CIUDAD JARDIN       ")</f>
        <v xml:space="preserve">CIUDAD JARDIN       </v>
      </c>
      <c r="E3750" t="str">
        <f>T("TU ")</f>
        <v xml:space="preserve">TU </v>
      </c>
      <c r="F3750" t="str">
        <f>T("TURISMOS       ")</f>
        <v xml:space="preserve">TURISMOS       </v>
      </c>
      <c r="G3750" t="str">
        <f>T("De 8 a 11,99 CABALLOS FISCALES                    ")</f>
        <v xml:space="preserve">De 8 a 11,99 CABALLOS FISCALES                    </v>
      </c>
      <c r="H3750" t="str">
        <f>T("ELÉCTRICO                                         ")</f>
        <v xml:space="preserve">ELÉCTRICO                                         </v>
      </c>
      <c r="I3750">
        <v>4</v>
      </c>
    </row>
    <row r="3751" spans="1:9">
      <c r="A3751" t="str">
        <f>T("2018")</f>
        <v>2018</v>
      </c>
      <c r="B3751" t="str">
        <f>T("JURIDICO                                          ")</f>
        <v xml:space="preserve">JURIDICO                                          </v>
      </c>
      <c r="C3751" t="str">
        <f>T("CHAMARTIN           ")</f>
        <v xml:space="preserve">CHAMARTIN           </v>
      </c>
      <c r="D3751" t="str">
        <f>T("CIUDAD JARDIN       ")</f>
        <v xml:space="preserve">CIUDAD JARDIN       </v>
      </c>
      <c r="E3751" t="str">
        <f>T("TU ")</f>
        <v xml:space="preserve">TU </v>
      </c>
      <c r="F3751" t="str">
        <f>T("TURISMOS       ")</f>
        <v xml:space="preserve">TURISMOS       </v>
      </c>
      <c r="G3751" t="str">
        <f>T("De 12 a 15,99 CABALLOS FISCALES                   ")</f>
        <v xml:space="preserve">De 12 a 15,99 CABALLOS FISCALES                   </v>
      </c>
      <c r="H3751" t="str">
        <f>T("ELÉCTRICO                                         ")</f>
        <v xml:space="preserve">ELÉCTRICO                                         </v>
      </c>
      <c r="I3751">
        <v>2</v>
      </c>
    </row>
    <row r="3752" spans="1:9">
      <c r="A3752" t="str">
        <f>T("2018")</f>
        <v>2018</v>
      </c>
      <c r="B3752" t="str">
        <f>T("JURIDICO                                          ")</f>
        <v xml:space="preserve">JURIDICO                                          </v>
      </c>
      <c r="C3752" t="str">
        <f>T("CHAMARTIN           ")</f>
        <v xml:space="preserve">CHAMARTIN           </v>
      </c>
      <c r="D3752" t="str">
        <f>T("CIUDAD JARDIN       ")</f>
        <v xml:space="preserve">CIUDAD JARDIN       </v>
      </c>
      <c r="E3752" t="str">
        <f>T("TU ")</f>
        <v xml:space="preserve">TU </v>
      </c>
      <c r="F3752" t="str">
        <f>T("TURISMOS       ")</f>
        <v xml:space="preserve">TURISMOS       </v>
      </c>
      <c r="G3752" t="str">
        <f>T("De 20 CABALLOS FISCALES en adelante               ")</f>
        <v xml:space="preserve">De 20 CABALLOS FISCALES en adelante               </v>
      </c>
      <c r="H3752" t="str">
        <f>T("ELÉCTRICO                                         ")</f>
        <v xml:space="preserve">ELÉCTRICO                                         </v>
      </c>
      <c r="I3752">
        <v>1</v>
      </c>
    </row>
    <row r="3753" spans="1:9">
      <c r="A3753" t="str">
        <f>T("2018")</f>
        <v>2018</v>
      </c>
      <c r="B3753" t="str">
        <f>T("JURIDICO                                          ")</f>
        <v xml:space="preserve">JURIDICO                                          </v>
      </c>
      <c r="C3753" t="str">
        <f>T("CHAMARTIN           ")</f>
        <v xml:space="preserve">CHAMARTIN           </v>
      </c>
      <c r="D3753" t="str">
        <f>T("HISPANOAMERICA      ")</f>
        <v xml:space="preserve">HISPANOAMERICA      </v>
      </c>
      <c r="E3753" t="str">
        <f>T("TU ")</f>
        <v xml:space="preserve">TU </v>
      </c>
      <c r="F3753" t="str">
        <f>T("TURISMOS       ")</f>
        <v xml:space="preserve">TURISMOS       </v>
      </c>
      <c r="G3753" t="str">
        <f>T("De menos de 8 CABALLOS FISCALES                   ")</f>
        <v xml:space="preserve">De menos de 8 CABALLOS FISCALES                   </v>
      </c>
      <c r="H3753" t="str">
        <f>T("ELÉCTRICO                                         ")</f>
        <v xml:space="preserve">ELÉCTRICO                                         </v>
      </c>
      <c r="I3753">
        <v>3</v>
      </c>
    </row>
    <row r="3754" spans="1:9">
      <c r="A3754" t="str">
        <f>T("2018")</f>
        <v>2018</v>
      </c>
      <c r="B3754" t="str">
        <f>T("JURIDICO                                          ")</f>
        <v xml:space="preserve">JURIDICO                                          </v>
      </c>
      <c r="C3754" t="str">
        <f>T("CHAMARTIN           ")</f>
        <v xml:space="preserve">CHAMARTIN           </v>
      </c>
      <c r="D3754" t="str">
        <f>T("HISPANOAMERICA      ")</f>
        <v xml:space="preserve">HISPANOAMERICA      </v>
      </c>
      <c r="E3754" t="str">
        <f>T("TU ")</f>
        <v xml:space="preserve">TU </v>
      </c>
      <c r="F3754" t="str">
        <f>T("TURISMOS       ")</f>
        <v xml:space="preserve">TURISMOS       </v>
      </c>
      <c r="G3754" t="str">
        <f>T("De 8 a 11,99 CABALLOS FISCALES                    ")</f>
        <v xml:space="preserve">De 8 a 11,99 CABALLOS FISCALES                    </v>
      </c>
      <c r="H3754" t="str">
        <f>T("ELÉCTRICO                                         ")</f>
        <v xml:space="preserve">ELÉCTRICO                                         </v>
      </c>
      <c r="I3754">
        <v>1</v>
      </c>
    </row>
    <row r="3755" spans="1:9">
      <c r="A3755" t="str">
        <f>T("2018")</f>
        <v>2018</v>
      </c>
      <c r="B3755" t="str">
        <f>T("JURIDICO                                          ")</f>
        <v xml:space="preserve">JURIDICO                                          </v>
      </c>
      <c r="C3755" t="str">
        <f>T("CHAMARTIN           ")</f>
        <v xml:space="preserve">CHAMARTIN           </v>
      </c>
      <c r="D3755" t="str">
        <f>T("HISPANOAMERICA      ")</f>
        <v xml:space="preserve">HISPANOAMERICA      </v>
      </c>
      <c r="E3755" t="str">
        <f>T("TU ")</f>
        <v xml:space="preserve">TU </v>
      </c>
      <c r="F3755" t="str">
        <f>T("TURISMOS       ")</f>
        <v xml:space="preserve">TURISMOS       </v>
      </c>
      <c r="G3755" t="str">
        <f>T("De 12 a 15,99 CABALLOS FISCALES                   ")</f>
        <v xml:space="preserve">De 12 a 15,99 CABALLOS FISCALES                   </v>
      </c>
      <c r="H3755" t="str">
        <f>T("ELÉCTRICO                                         ")</f>
        <v xml:space="preserve">ELÉCTRICO                                         </v>
      </c>
      <c r="I3755">
        <v>1</v>
      </c>
    </row>
    <row r="3756" spans="1:9">
      <c r="A3756" t="str">
        <f>T("2018")</f>
        <v>2018</v>
      </c>
      <c r="B3756" t="str">
        <f>T("JURIDICO                                          ")</f>
        <v xml:space="preserve">JURIDICO                                          </v>
      </c>
      <c r="C3756" t="str">
        <f>T("CHAMARTIN           ")</f>
        <v xml:space="preserve">CHAMARTIN           </v>
      </c>
      <c r="D3756" t="str">
        <f>T("HISPANOAMERICA      ")</f>
        <v xml:space="preserve">HISPANOAMERICA      </v>
      </c>
      <c r="E3756" t="str">
        <f>T("TU ")</f>
        <v xml:space="preserve">TU </v>
      </c>
      <c r="F3756" t="str">
        <f>T("TURISMOS       ")</f>
        <v xml:space="preserve">TURISMOS       </v>
      </c>
      <c r="G3756" t="str">
        <f>T("De 20 CABALLOS FISCALES en adelante               ")</f>
        <v xml:space="preserve">De 20 CABALLOS FISCALES en adelante               </v>
      </c>
      <c r="H3756" t="str">
        <f>T("ELÉCTRICO                                         ")</f>
        <v xml:space="preserve">ELÉCTRICO                                         </v>
      </c>
      <c r="I3756">
        <v>2</v>
      </c>
    </row>
    <row r="3757" spans="1:9">
      <c r="A3757" t="str">
        <f>T("2018")</f>
        <v>2018</v>
      </c>
      <c r="B3757" t="str">
        <f>T("JURIDICO                                          ")</f>
        <v xml:space="preserve">JURIDICO                                          </v>
      </c>
      <c r="C3757" t="str">
        <f>T("CHAMARTIN           ")</f>
        <v xml:space="preserve">CHAMARTIN           </v>
      </c>
      <c r="D3757" t="str">
        <f>T("NUEVA ESPAÑA        ")</f>
        <v xml:space="preserve">NUEVA ESPAÑA        </v>
      </c>
      <c r="E3757" t="str">
        <f>T("TU ")</f>
        <v xml:space="preserve">TU </v>
      </c>
      <c r="F3757" t="str">
        <f>T("TURISMOS       ")</f>
        <v xml:space="preserve">TURISMOS       </v>
      </c>
      <c r="G3757" t="str">
        <f>T("De menos de 8 CABALLOS FISCALES                   ")</f>
        <v xml:space="preserve">De menos de 8 CABALLOS FISCALES                   </v>
      </c>
      <c r="H3757" t="str">
        <f>T("ELÉCTRICO                                         ")</f>
        <v xml:space="preserve">ELÉCTRICO                                         </v>
      </c>
      <c r="I3757">
        <v>1</v>
      </c>
    </row>
    <row r="3758" spans="1:9">
      <c r="A3758" t="str">
        <f>T("2018")</f>
        <v>2018</v>
      </c>
      <c r="B3758" t="str">
        <f>T("JURIDICO                                          ")</f>
        <v xml:space="preserve">JURIDICO                                          </v>
      </c>
      <c r="C3758" t="str">
        <f>T("CHAMARTIN           ")</f>
        <v xml:space="preserve">CHAMARTIN           </v>
      </c>
      <c r="D3758" t="str">
        <f>T("NUEVA ESPAÑA        ")</f>
        <v xml:space="preserve">NUEVA ESPAÑA        </v>
      </c>
      <c r="E3758" t="str">
        <f>T("TU ")</f>
        <v xml:space="preserve">TU </v>
      </c>
      <c r="F3758" t="str">
        <f>T("TURISMOS       ")</f>
        <v xml:space="preserve">TURISMOS       </v>
      </c>
      <c r="G3758" t="str">
        <f>T("De 8 a 11,99 CABALLOS FISCALES                    ")</f>
        <v xml:space="preserve">De 8 a 11,99 CABALLOS FISCALES                    </v>
      </c>
      <c r="H3758" t="str">
        <f>T("ELÉCTRICO                                         ")</f>
        <v xml:space="preserve">ELÉCTRICO                                         </v>
      </c>
      <c r="I3758">
        <v>8</v>
      </c>
    </row>
    <row r="3759" spans="1:9">
      <c r="A3759" t="str">
        <f>T("2018")</f>
        <v>2018</v>
      </c>
      <c r="B3759" t="str">
        <f>T("JURIDICO                                          ")</f>
        <v xml:space="preserve">JURIDICO                                          </v>
      </c>
      <c r="C3759" t="str">
        <f>T("CHAMARTIN           ")</f>
        <v xml:space="preserve">CHAMARTIN           </v>
      </c>
      <c r="D3759" t="str">
        <f>T("NUEVA ESPAÑA        ")</f>
        <v xml:space="preserve">NUEVA ESPAÑA        </v>
      </c>
      <c r="E3759" t="str">
        <f>T("TU ")</f>
        <v xml:space="preserve">TU </v>
      </c>
      <c r="F3759" t="str">
        <f>T("TURISMOS       ")</f>
        <v xml:space="preserve">TURISMOS       </v>
      </c>
      <c r="G3759" t="str">
        <f>T("De 12 a 15,99 CABALLOS FISCALES                   ")</f>
        <v xml:space="preserve">De 12 a 15,99 CABALLOS FISCALES                   </v>
      </c>
      <c r="H3759" t="str">
        <f>T("ELÉCTRICO                                         ")</f>
        <v xml:space="preserve">ELÉCTRICO                                         </v>
      </c>
      <c r="I3759">
        <v>4</v>
      </c>
    </row>
    <row r="3760" spans="1:9">
      <c r="A3760" t="str">
        <f>T("2018")</f>
        <v>2018</v>
      </c>
      <c r="B3760" t="str">
        <f>T("JURIDICO                                          ")</f>
        <v xml:space="preserve">JURIDICO                                          </v>
      </c>
      <c r="C3760" t="str">
        <f>T("CHAMARTIN           ")</f>
        <v xml:space="preserve">CHAMARTIN           </v>
      </c>
      <c r="D3760" t="str">
        <f>T("CASTILLA            ")</f>
        <v xml:space="preserve">CASTILLA            </v>
      </c>
      <c r="E3760" t="str">
        <f>T("TU ")</f>
        <v xml:space="preserve">TU </v>
      </c>
      <c r="F3760" t="str">
        <f>T("TURISMOS       ")</f>
        <v xml:space="preserve">TURISMOS       </v>
      </c>
      <c r="G3760" t="str">
        <f>T("De menos de 8 CABALLOS FISCALES                   ")</f>
        <v xml:space="preserve">De menos de 8 CABALLOS FISCALES                   </v>
      </c>
      <c r="H3760" t="str">
        <f>T("ELÉCTRICO                                         ")</f>
        <v xml:space="preserve">ELÉCTRICO                                         </v>
      </c>
      <c r="I3760">
        <v>1</v>
      </c>
    </row>
    <row r="3761" spans="1:9">
      <c r="A3761" t="str">
        <f>T("2018")</f>
        <v>2018</v>
      </c>
      <c r="B3761" t="str">
        <f>T("JURIDICO                                          ")</f>
        <v xml:space="preserve">JURIDICO                                          </v>
      </c>
      <c r="C3761" t="str">
        <f>T("CHAMARTIN           ")</f>
        <v xml:space="preserve">CHAMARTIN           </v>
      </c>
      <c r="D3761" t="str">
        <f>T("CASTILLA            ")</f>
        <v xml:space="preserve">CASTILLA            </v>
      </c>
      <c r="E3761" t="str">
        <f>T("TU ")</f>
        <v xml:space="preserve">TU </v>
      </c>
      <c r="F3761" t="str">
        <f>T("TURISMOS       ")</f>
        <v xml:space="preserve">TURISMOS       </v>
      </c>
      <c r="G3761" t="str">
        <f>T("De 8 a 11,99 CABALLOS FISCALES                    ")</f>
        <v xml:space="preserve">De 8 a 11,99 CABALLOS FISCALES                    </v>
      </c>
      <c r="H3761" t="str">
        <f>T("ELÉCTRICO                                         ")</f>
        <v xml:space="preserve">ELÉCTRICO                                         </v>
      </c>
      <c r="I3761">
        <v>1</v>
      </c>
    </row>
    <row r="3762" spans="1:9">
      <c r="A3762" t="str">
        <f>T("2018")</f>
        <v>2018</v>
      </c>
      <c r="B3762" t="str">
        <f>T("JURIDICO                                          ")</f>
        <v xml:space="preserve">JURIDICO                                          </v>
      </c>
      <c r="C3762" t="str">
        <f>T("CHAMARTIN           ")</f>
        <v xml:space="preserve">CHAMARTIN           </v>
      </c>
      <c r="D3762" t="str">
        <f>T("CASTILLA            ")</f>
        <v xml:space="preserve">CASTILLA            </v>
      </c>
      <c r="E3762" t="str">
        <f>T("TU ")</f>
        <v xml:space="preserve">TU </v>
      </c>
      <c r="F3762" t="str">
        <f>T("TURISMOS       ")</f>
        <v xml:space="preserve">TURISMOS       </v>
      </c>
      <c r="G3762" t="str">
        <f>T("De 12 a 15,99 CABALLOS FISCALES                   ")</f>
        <v xml:space="preserve">De 12 a 15,99 CABALLOS FISCALES                   </v>
      </c>
      <c r="H3762" t="str">
        <f>T("ELÉCTRICO                                         ")</f>
        <v xml:space="preserve">ELÉCTRICO                                         </v>
      </c>
      <c r="I3762">
        <v>5</v>
      </c>
    </row>
    <row r="3763" spans="1:9">
      <c r="A3763" t="str">
        <f>T("2018")</f>
        <v>2018</v>
      </c>
      <c r="B3763" t="str">
        <f>T("FISICO                                            ")</f>
        <v xml:space="preserve">FISICO                                            </v>
      </c>
      <c r="C3763" t="str">
        <f>T("CHAMARTIN           ")</f>
        <v xml:space="preserve">CHAMARTIN           </v>
      </c>
      <c r="D3763" t="str">
        <f>T("EL VISO             ")</f>
        <v xml:space="preserve">EL VISO             </v>
      </c>
      <c r="E3763" t="str">
        <f>T("TU ")</f>
        <v xml:space="preserve">TU </v>
      </c>
      <c r="F3763" t="str">
        <f>T("TURISMOS       ")</f>
        <v xml:space="preserve">TURISMOS       </v>
      </c>
      <c r="G3763" t="str">
        <f>T("De 12 a 15,99 CABALLOS FISCALES                   ")</f>
        <v xml:space="preserve">De 12 a 15,99 CABALLOS FISCALES                   </v>
      </c>
      <c r="H3763" t="str">
        <f>T("ELECTRICOS RANGO EXTENDIDO                        ")</f>
        <v xml:space="preserve">ELECTRICOS RANGO EXTENDIDO                        </v>
      </c>
      <c r="I3763">
        <v>1</v>
      </c>
    </row>
    <row r="3764" spans="1:9">
      <c r="A3764" t="str">
        <f>T("2018")</f>
        <v>2018</v>
      </c>
      <c r="B3764" t="str">
        <f>T("FISICO                                            ")</f>
        <v xml:space="preserve">FISICO                                            </v>
      </c>
      <c r="C3764" t="str">
        <f>T("CHAMARTIN           ")</f>
        <v xml:space="preserve">CHAMARTIN           </v>
      </c>
      <c r="D3764" t="str">
        <f>T("PROSPERIDAD         ")</f>
        <v xml:space="preserve">PROSPERIDAD         </v>
      </c>
      <c r="E3764" t="str">
        <f>T("TU ")</f>
        <v xml:space="preserve">TU </v>
      </c>
      <c r="F3764" t="str">
        <f>T("TURISMOS       ")</f>
        <v xml:space="preserve">TURISMOS       </v>
      </c>
      <c r="G3764" t="str">
        <f>T("De menos de 8 CABALLOS FISCALES                   ")</f>
        <v xml:space="preserve">De menos de 8 CABALLOS FISCALES                   </v>
      </c>
      <c r="H3764" t="str">
        <f>T("ELECTRICOS RANGO EXTENDIDO                        ")</f>
        <v xml:space="preserve">ELECTRICOS RANGO EXTENDIDO                        </v>
      </c>
      <c r="I3764">
        <v>1</v>
      </c>
    </row>
    <row r="3765" spans="1:9">
      <c r="A3765" t="str">
        <f>T("2018")</f>
        <v>2018</v>
      </c>
      <c r="B3765" t="str">
        <f>T("FISICO                                            ")</f>
        <v xml:space="preserve">FISICO                                            </v>
      </c>
      <c r="C3765" t="str">
        <f>T("CHAMARTIN           ")</f>
        <v xml:space="preserve">CHAMARTIN           </v>
      </c>
      <c r="D3765" t="str">
        <f>T("PROSPERIDAD         ")</f>
        <v xml:space="preserve">PROSPERIDAD         </v>
      </c>
      <c r="E3765" t="str">
        <f>T("TU ")</f>
        <v xml:space="preserve">TU </v>
      </c>
      <c r="F3765" t="str">
        <f>T("TURISMOS       ")</f>
        <v xml:space="preserve">TURISMOS       </v>
      </c>
      <c r="G3765" t="str">
        <f>T("De 12 a 15,99 CABALLOS FISCALES                   ")</f>
        <v xml:space="preserve">De 12 a 15,99 CABALLOS FISCALES                   </v>
      </c>
      <c r="H3765" t="str">
        <f>T("ELECTRICOS RANGO EXTENDIDO                        ")</f>
        <v xml:space="preserve">ELECTRICOS RANGO EXTENDIDO                        </v>
      </c>
      <c r="I3765">
        <v>1</v>
      </c>
    </row>
    <row r="3766" spans="1:9">
      <c r="A3766" t="str">
        <f>T("2018")</f>
        <v>2018</v>
      </c>
      <c r="B3766" t="str">
        <f>T("FISICO                                            ")</f>
        <v xml:space="preserve">FISICO                                            </v>
      </c>
      <c r="C3766" t="str">
        <f>T("CHAMARTIN           ")</f>
        <v xml:space="preserve">CHAMARTIN           </v>
      </c>
      <c r="D3766" t="str">
        <f>T("HISPANOAMERICA      ")</f>
        <v xml:space="preserve">HISPANOAMERICA      </v>
      </c>
      <c r="E3766" t="str">
        <f>T("TU ")</f>
        <v xml:space="preserve">TU </v>
      </c>
      <c r="F3766" t="str">
        <f>T("TURISMOS       ")</f>
        <v xml:space="preserve">TURISMOS       </v>
      </c>
      <c r="G3766" t="str">
        <f>T("De 12 a 15,99 CABALLOS FISCALES                   ")</f>
        <v xml:space="preserve">De 12 a 15,99 CABALLOS FISCALES                   </v>
      </c>
      <c r="H3766" t="str">
        <f>T("ELECTRICOS RANGO EXTENDIDO                        ")</f>
        <v xml:space="preserve">ELECTRICOS RANGO EXTENDIDO                        </v>
      </c>
      <c r="I3766">
        <v>1</v>
      </c>
    </row>
    <row r="3767" spans="1:9">
      <c r="A3767" t="str">
        <f>T("2018")</f>
        <v>2018</v>
      </c>
      <c r="B3767" t="str">
        <f>T("FISICO                                            ")</f>
        <v xml:space="preserve">FISICO                                            </v>
      </c>
      <c r="C3767" t="str">
        <f>T("CHAMARTIN           ")</f>
        <v xml:space="preserve">CHAMARTIN           </v>
      </c>
      <c r="D3767" t="str">
        <f>T("NUEVA ESPAÑA        ")</f>
        <v xml:space="preserve">NUEVA ESPAÑA        </v>
      </c>
      <c r="E3767" t="str">
        <f>T("TU ")</f>
        <v xml:space="preserve">TU </v>
      </c>
      <c r="F3767" t="str">
        <f>T("TURISMOS       ")</f>
        <v xml:space="preserve">TURISMOS       </v>
      </c>
      <c r="G3767" t="str">
        <f>T("De 12 a 15,99 CABALLOS FISCALES                   ")</f>
        <v xml:space="preserve">De 12 a 15,99 CABALLOS FISCALES                   </v>
      </c>
      <c r="H3767" t="str">
        <f>T("ELECTRICOS RANGO EXTENDIDO                        ")</f>
        <v xml:space="preserve">ELECTRICOS RANGO EXTENDIDO                        </v>
      </c>
      <c r="I3767">
        <v>1</v>
      </c>
    </row>
    <row r="3768" spans="1:9">
      <c r="A3768" t="str">
        <f>T("2018")</f>
        <v>2018</v>
      </c>
      <c r="B3768" t="str">
        <f>T("FISICO                                            ")</f>
        <v xml:space="preserve">FISICO                                            </v>
      </c>
      <c r="C3768" t="str">
        <f>T("CHAMARTIN           ")</f>
        <v xml:space="preserve">CHAMARTIN           </v>
      </c>
      <c r="D3768" t="str">
        <f>T("CASTILLA            ")</f>
        <v xml:space="preserve">CASTILLA            </v>
      </c>
      <c r="E3768" t="str">
        <f>T("TU ")</f>
        <v xml:space="preserve">TU </v>
      </c>
      <c r="F3768" t="str">
        <f>T("TURISMOS       ")</f>
        <v xml:space="preserve">TURISMOS       </v>
      </c>
      <c r="G3768" t="str">
        <f>T("De 12 a 15,99 CABALLOS FISCALES                   ")</f>
        <v xml:space="preserve">De 12 a 15,99 CABALLOS FISCALES                   </v>
      </c>
      <c r="H3768" t="str">
        <f>T("ELECTRICOS RANGO EXTENDIDO                        ")</f>
        <v xml:space="preserve">ELECTRICOS RANGO EXTENDIDO                        </v>
      </c>
      <c r="I3768">
        <v>1</v>
      </c>
    </row>
    <row r="3769" spans="1:9">
      <c r="A3769" t="str">
        <f>T("2018")</f>
        <v>2018</v>
      </c>
      <c r="B3769" t="str">
        <f>T("JURIDICO                                          ")</f>
        <v xml:space="preserve">JURIDICO                                          </v>
      </c>
      <c r="C3769" t="str">
        <f>T("CHAMARTIN           ")</f>
        <v xml:space="preserve">CHAMARTIN           </v>
      </c>
      <c r="D3769" t="str">
        <f>T("EL VISO             ")</f>
        <v xml:space="preserve">EL VISO             </v>
      </c>
      <c r="E3769" t="str">
        <f>T("TU ")</f>
        <v xml:space="preserve">TU </v>
      </c>
      <c r="F3769" t="str">
        <f>T("TURISMOS       ")</f>
        <v xml:space="preserve">TURISMOS       </v>
      </c>
      <c r="G3769" t="str">
        <f>T("De 12 a 15,99 CABALLOS FISCALES                   ")</f>
        <v xml:space="preserve">De 12 a 15,99 CABALLOS FISCALES                   </v>
      </c>
      <c r="H3769" t="str">
        <f>T("ELECTRICOS RANGO EXTENDIDO                        ")</f>
        <v xml:space="preserve">ELECTRICOS RANGO EXTENDIDO                        </v>
      </c>
      <c r="I3769">
        <v>2</v>
      </c>
    </row>
    <row r="3770" spans="1:9">
      <c r="A3770" t="str">
        <f>T("2018")</f>
        <v>2018</v>
      </c>
      <c r="B3770" t="str">
        <f>T("JURIDICO                                          ")</f>
        <v xml:space="preserve">JURIDICO                                          </v>
      </c>
      <c r="C3770" t="str">
        <f>T("CHAMARTIN           ")</f>
        <v xml:space="preserve">CHAMARTIN           </v>
      </c>
      <c r="D3770" t="str">
        <f>T("PROSPERIDAD         ")</f>
        <v xml:space="preserve">PROSPERIDAD         </v>
      </c>
      <c r="E3770" t="str">
        <f>T("TU ")</f>
        <v xml:space="preserve">TU </v>
      </c>
      <c r="F3770" t="str">
        <f>T("TURISMOS       ")</f>
        <v xml:space="preserve">TURISMOS       </v>
      </c>
      <c r="G3770" t="str">
        <f>T("De 12 a 15,99 CABALLOS FISCALES                   ")</f>
        <v xml:space="preserve">De 12 a 15,99 CABALLOS FISCALES                   </v>
      </c>
      <c r="H3770" t="str">
        <f>T("ELECTRICOS RANGO EXTENDIDO                        ")</f>
        <v xml:space="preserve">ELECTRICOS RANGO EXTENDIDO                        </v>
      </c>
      <c r="I3770">
        <v>2</v>
      </c>
    </row>
    <row r="3771" spans="1:9">
      <c r="A3771" t="str">
        <f>T("2018")</f>
        <v>2018</v>
      </c>
      <c r="B3771" t="str">
        <f>T("JURIDICO                                          ")</f>
        <v xml:space="preserve">JURIDICO                                          </v>
      </c>
      <c r="C3771" t="str">
        <f>T("CHAMARTIN           ")</f>
        <v xml:space="preserve">CHAMARTIN           </v>
      </c>
      <c r="D3771" t="str">
        <f>T("CIUDAD JARDIN       ")</f>
        <v xml:space="preserve">CIUDAD JARDIN       </v>
      </c>
      <c r="E3771" t="str">
        <f>T("TU ")</f>
        <v xml:space="preserve">TU </v>
      </c>
      <c r="F3771" t="str">
        <f>T("TURISMOS       ")</f>
        <v xml:space="preserve">TURISMOS       </v>
      </c>
      <c r="G3771" t="str">
        <f>T("De 12 a 15,99 CABALLOS FISCALES                   ")</f>
        <v xml:space="preserve">De 12 a 15,99 CABALLOS FISCALES                   </v>
      </c>
      <c r="H3771" t="str">
        <f>T("ELECTRICOS RANGO EXTENDIDO                        ")</f>
        <v xml:space="preserve">ELECTRICOS RANGO EXTENDIDO                        </v>
      </c>
      <c r="I3771">
        <v>2</v>
      </c>
    </row>
    <row r="3772" spans="1:9">
      <c r="A3772" t="str">
        <f>T("2018")</f>
        <v>2018</v>
      </c>
      <c r="B3772" t="str">
        <f>T("JURIDICO                                          ")</f>
        <v xml:space="preserve">JURIDICO                                          </v>
      </c>
      <c r="C3772" t="str">
        <f>T("CHAMARTIN           ")</f>
        <v xml:space="preserve">CHAMARTIN           </v>
      </c>
      <c r="D3772" t="str">
        <f>T("NUEVA ESPAÑA        ")</f>
        <v xml:space="preserve">NUEVA ESPAÑA        </v>
      </c>
      <c r="E3772" t="str">
        <f>T("TU ")</f>
        <v xml:space="preserve">TU </v>
      </c>
      <c r="F3772" t="str">
        <f>T("TURISMOS       ")</f>
        <v xml:space="preserve">TURISMOS       </v>
      </c>
      <c r="G3772" t="str">
        <f>T("De 12 a 15,99 CABALLOS FISCALES                   ")</f>
        <v xml:space="preserve">De 12 a 15,99 CABALLOS FISCALES                   </v>
      </c>
      <c r="H3772" t="str">
        <f>T("ELECTRICOS RANGO EXTENDIDO                        ")</f>
        <v xml:space="preserve">ELECTRICOS RANGO EXTENDIDO                        </v>
      </c>
      <c r="I3772">
        <v>2</v>
      </c>
    </row>
    <row r="3773" spans="1:9">
      <c r="A3773" t="str">
        <f>T("2018")</f>
        <v>2018</v>
      </c>
      <c r="B3773" t="str">
        <f>T("FISICO                                            ")</f>
        <v xml:space="preserve">FISICO                                            </v>
      </c>
      <c r="C3773" t="str">
        <f>T("CHAMARTIN           ")</f>
        <v xml:space="preserve">CHAMARTIN           </v>
      </c>
      <c r="D3773" t="str">
        <f>T("SIN BARRIO          ")</f>
        <v xml:space="preserve">SIN BARRIO          </v>
      </c>
      <c r="E3773" t="str">
        <f>T("TU ")</f>
        <v xml:space="preserve">TU </v>
      </c>
      <c r="F3773" t="str">
        <f>T("TURISMOS       ")</f>
        <v xml:space="preserve">TURISMOS       </v>
      </c>
      <c r="G3773" t="str">
        <f>T("De 8 a 11,99 CABALLOS FISCALES                    ")</f>
        <v xml:space="preserve">De 8 a 11,99 CABALLOS FISCALES                    </v>
      </c>
      <c r="H3773" t="str">
        <f>T("GAS LICUADO DE PETROLEO                           ")</f>
        <v xml:space="preserve">GAS LICUADO DE PETROLEO                           </v>
      </c>
      <c r="I3773">
        <v>1</v>
      </c>
    </row>
    <row r="3774" spans="1:9">
      <c r="A3774" t="str">
        <f>T("2018")</f>
        <v>2018</v>
      </c>
      <c r="B3774" t="str">
        <f>T("FISICO                                            ")</f>
        <v xml:space="preserve">FISICO                                            </v>
      </c>
      <c r="C3774" t="str">
        <f>T("CHAMARTIN           ")</f>
        <v xml:space="preserve">CHAMARTIN           </v>
      </c>
      <c r="D3774" t="str">
        <f>T("EL VISO             ")</f>
        <v xml:space="preserve">EL VISO             </v>
      </c>
      <c r="E3774" t="str">
        <f>T("TU ")</f>
        <v xml:space="preserve">TU </v>
      </c>
      <c r="F3774" t="str">
        <f>T("TURISMOS       ")</f>
        <v xml:space="preserve">TURISMOS       </v>
      </c>
      <c r="G3774" t="str">
        <f>T("De 8 a 11,99 CABALLOS FISCALES                    ")</f>
        <v xml:space="preserve">De 8 a 11,99 CABALLOS FISCALES                    </v>
      </c>
      <c r="H3774" t="str">
        <f>T("GAS LICUADO DE PETROLEO                           ")</f>
        <v xml:space="preserve">GAS LICUADO DE PETROLEO                           </v>
      </c>
      <c r="I3774">
        <v>3</v>
      </c>
    </row>
    <row r="3775" spans="1:9">
      <c r="A3775" t="str">
        <f>T("2018")</f>
        <v>2018</v>
      </c>
      <c r="B3775" t="str">
        <f>T("FISICO                                            ")</f>
        <v xml:space="preserve">FISICO                                            </v>
      </c>
      <c r="C3775" t="str">
        <f>T("CHAMARTIN           ")</f>
        <v xml:space="preserve">CHAMARTIN           </v>
      </c>
      <c r="D3775" t="str">
        <f>T("PROSPERIDAD         ")</f>
        <v xml:space="preserve">PROSPERIDAD         </v>
      </c>
      <c r="E3775" t="str">
        <f>T("TU ")</f>
        <v xml:space="preserve">TU </v>
      </c>
      <c r="F3775" t="str">
        <f>T("TURISMOS       ")</f>
        <v xml:space="preserve">TURISMOS       </v>
      </c>
      <c r="G3775" t="str">
        <f>T("De 8 a 11,99 CABALLOS FISCALES                    ")</f>
        <v xml:space="preserve">De 8 a 11,99 CABALLOS FISCALES                    </v>
      </c>
      <c r="H3775" t="str">
        <f>T("GAS LICUADO DE PETROLEO                           ")</f>
        <v xml:space="preserve">GAS LICUADO DE PETROLEO                           </v>
      </c>
      <c r="I3775">
        <v>14</v>
      </c>
    </row>
    <row r="3776" spans="1:9">
      <c r="A3776" t="str">
        <f>T("2018")</f>
        <v>2018</v>
      </c>
      <c r="B3776" t="str">
        <f>T("FISICO                                            ")</f>
        <v xml:space="preserve">FISICO                                            </v>
      </c>
      <c r="C3776" t="str">
        <f>T("CHAMARTIN           ")</f>
        <v xml:space="preserve">CHAMARTIN           </v>
      </c>
      <c r="D3776" t="str">
        <f>T("PROSPERIDAD         ")</f>
        <v xml:space="preserve">PROSPERIDAD         </v>
      </c>
      <c r="E3776" t="str">
        <f>T("TU ")</f>
        <v xml:space="preserve">TU </v>
      </c>
      <c r="F3776" t="str">
        <f>T("TURISMOS       ")</f>
        <v xml:space="preserve">TURISMOS       </v>
      </c>
      <c r="G3776" t="str">
        <f>T("De 12 a 15,99 CABALLOS FISCALES                   ")</f>
        <v xml:space="preserve">De 12 a 15,99 CABALLOS FISCALES                   </v>
      </c>
      <c r="H3776" t="str">
        <f>T("GAS LICUADO DE PETROLEO                           ")</f>
        <v xml:space="preserve">GAS LICUADO DE PETROLEO                           </v>
      </c>
      <c r="I3776">
        <v>3</v>
      </c>
    </row>
    <row r="3777" spans="1:9">
      <c r="A3777" t="str">
        <f>T("2018")</f>
        <v>2018</v>
      </c>
      <c r="B3777" t="str">
        <f>T("FISICO                                            ")</f>
        <v xml:space="preserve">FISICO                                            </v>
      </c>
      <c r="C3777" t="str">
        <f>T("CHAMARTIN           ")</f>
        <v xml:space="preserve">CHAMARTIN           </v>
      </c>
      <c r="D3777" t="str">
        <f>T("PROSPERIDAD         ")</f>
        <v xml:space="preserve">PROSPERIDAD         </v>
      </c>
      <c r="E3777" t="str">
        <f>T("TU ")</f>
        <v xml:space="preserve">TU </v>
      </c>
      <c r="F3777" t="str">
        <f>T("TURISMOS       ")</f>
        <v xml:space="preserve">TURISMOS       </v>
      </c>
      <c r="G3777" t="str">
        <f>T("De 20 CABALLOS FISCALES en adelante               ")</f>
        <v xml:space="preserve">De 20 CABALLOS FISCALES en adelante               </v>
      </c>
      <c r="H3777" t="str">
        <f>T("GAS LICUADO DE PETROLEO                           ")</f>
        <v xml:space="preserve">GAS LICUADO DE PETROLEO                           </v>
      </c>
      <c r="I3777">
        <v>1</v>
      </c>
    </row>
    <row r="3778" spans="1:9">
      <c r="A3778" t="str">
        <f>T("2018")</f>
        <v>2018</v>
      </c>
      <c r="B3778" t="str">
        <f>T("FISICO                                            ")</f>
        <v xml:space="preserve">FISICO                                            </v>
      </c>
      <c r="C3778" t="str">
        <f>T("CHAMARTIN           ")</f>
        <v xml:space="preserve">CHAMARTIN           </v>
      </c>
      <c r="D3778" t="str">
        <f>T("CIUDAD JARDIN       ")</f>
        <v xml:space="preserve">CIUDAD JARDIN       </v>
      </c>
      <c r="E3778" t="str">
        <f>T("TU ")</f>
        <v xml:space="preserve">TU </v>
      </c>
      <c r="F3778" t="str">
        <f>T("TURISMOS       ")</f>
        <v xml:space="preserve">TURISMOS       </v>
      </c>
      <c r="G3778" t="str">
        <f>T("De 8 a 11,99 CABALLOS FISCALES                    ")</f>
        <v xml:space="preserve">De 8 a 11,99 CABALLOS FISCALES                    </v>
      </c>
      <c r="H3778" t="str">
        <f>T("GAS LICUADO DE PETROLEO                           ")</f>
        <v xml:space="preserve">GAS LICUADO DE PETROLEO                           </v>
      </c>
      <c r="I3778">
        <v>4</v>
      </c>
    </row>
    <row r="3779" spans="1:9">
      <c r="A3779" t="str">
        <f>T("2018")</f>
        <v>2018</v>
      </c>
      <c r="B3779" t="str">
        <f>T("FISICO                                            ")</f>
        <v xml:space="preserve">FISICO                                            </v>
      </c>
      <c r="C3779" t="str">
        <f>T("CHAMARTIN           ")</f>
        <v xml:space="preserve">CHAMARTIN           </v>
      </c>
      <c r="D3779" t="str">
        <f>T("CIUDAD JARDIN       ")</f>
        <v xml:space="preserve">CIUDAD JARDIN       </v>
      </c>
      <c r="E3779" t="str">
        <f>T("TU ")</f>
        <v xml:space="preserve">TU </v>
      </c>
      <c r="F3779" t="str">
        <f>T("TURISMOS       ")</f>
        <v xml:space="preserve">TURISMOS       </v>
      </c>
      <c r="G3779" t="str">
        <f>T("De 12 a 15,99 CABALLOS FISCALES                   ")</f>
        <v xml:space="preserve">De 12 a 15,99 CABALLOS FISCALES                   </v>
      </c>
      <c r="H3779" t="str">
        <f>T("GAS LICUADO DE PETROLEO                           ")</f>
        <v xml:space="preserve">GAS LICUADO DE PETROLEO                           </v>
      </c>
      <c r="I3779">
        <v>2</v>
      </c>
    </row>
    <row r="3780" spans="1:9">
      <c r="A3780" t="str">
        <f>T("2018")</f>
        <v>2018</v>
      </c>
      <c r="B3780" t="str">
        <f>T("FISICO                                            ")</f>
        <v xml:space="preserve">FISICO                                            </v>
      </c>
      <c r="C3780" t="str">
        <f>T("CHAMARTIN           ")</f>
        <v xml:space="preserve">CHAMARTIN           </v>
      </c>
      <c r="D3780" t="str">
        <f>T("CIUDAD JARDIN       ")</f>
        <v xml:space="preserve">CIUDAD JARDIN       </v>
      </c>
      <c r="E3780" t="str">
        <f>T("TU ")</f>
        <v xml:space="preserve">TU </v>
      </c>
      <c r="F3780" t="str">
        <f>T("TURISMOS       ")</f>
        <v xml:space="preserve">TURISMOS       </v>
      </c>
      <c r="G3780" t="str">
        <f>T("De 16 a 19,99 CABALLOS FISCALES                   ")</f>
        <v xml:space="preserve">De 16 a 19,99 CABALLOS FISCALES                   </v>
      </c>
      <c r="H3780" t="str">
        <f>T("GAS LICUADO DE PETROLEO                           ")</f>
        <v xml:space="preserve">GAS LICUADO DE PETROLEO                           </v>
      </c>
      <c r="I3780">
        <v>1</v>
      </c>
    </row>
    <row r="3781" spans="1:9">
      <c r="A3781" t="str">
        <f>T("2018")</f>
        <v>2018</v>
      </c>
      <c r="B3781" t="str">
        <f>T("FISICO                                            ")</f>
        <v xml:space="preserve">FISICO                                            </v>
      </c>
      <c r="C3781" t="str">
        <f>T("CHAMARTIN           ")</f>
        <v xml:space="preserve">CHAMARTIN           </v>
      </c>
      <c r="D3781" t="str">
        <f>T("HISPANOAMERICA      ")</f>
        <v xml:space="preserve">HISPANOAMERICA      </v>
      </c>
      <c r="E3781" t="str">
        <f>T("TU ")</f>
        <v xml:space="preserve">TU </v>
      </c>
      <c r="F3781" t="str">
        <f>T("TURISMOS       ")</f>
        <v xml:space="preserve">TURISMOS       </v>
      </c>
      <c r="G3781" t="str">
        <f>T("De menos de 8 CABALLOS FISCALES                   ")</f>
        <v xml:space="preserve">De menos de 8 CABALLOS FISCALES                   </v>
      </c>
      <c r="H3781" t="str">
        <f>T("GAS LICUADO DE PETROLEO                           ")</f>
        <v xml:space="preserve">GAS LICUADO DE PETROLEO                           </v>
      </c>
      <c r="I3781">
        <v>1</v>
      </c>
    </row>
    <row r="3782" spans="1:9">
      <c r="A3782" t="str">
        <f>T("2018")</f>
        <v>2018</v>
      </c>
      <c r="B3782" t="str">
        <f>T("FISICO                                            ")</f>
        <v xml:space="preserve">FISICO                                            </v>
      </c>
      <c r="C3782" t="str">
        <f>T("CHAMARTIN           ")</f>
        <v xml:space="preserve">CHAMARTIN           </v>
      </c>
      <c r="D3782" t="str">
        <f>T("HISPANOAMERICA      ")</f>
        <v xml:space="preserve">HISPANOAMERICA      </v>
      </c>
      <c r="E3782" t="str">
        <f>T("TU ")</f>
        <v xml:space="preserve">TU </v>
      </c>
      <c r="F3782" t="str">
        <f>T("TURISMOS       ")</f>
        <v xml:space="preserve">TURISMOS       </v>
      </c>
      <c r="G3782" t="str">
        <f>T("De 8 a 11,99 CABALLOS FISCALES                    ")</f>
        <v xml:space="preserve">De 8 a 11,99 CABALLOS FISCALES                    </v>
      </c>
      <c r="H3782" t="str">
        <f>T("GAS LICUADO DE PETROLEO                           ")</f>
        <v xml:space="preserve">GAS LICUADO DE PETROLEO                           </v>
      </c>
      <c r="I3782">
        <v>10</v>
      </c>
    </row>
    <row r="3783" spans="1:9">
      <c r="A3783" t="str">
        <f>T("2018")</f>
        <v>2018</v>
      </c>
      <c r="B3783" t="str">
        <f>T("FISICO                                            ")</f>
        <v xml:space="preserve">FISICO                                            </v>
      </c>
      <c r="C3783" t="str">
        <f>T("CHAMARTIN           ")</f>
        <v xml:space="preserve">CHAMARTIN           </v>
      </c>
      <c r="D3783" t="str">
        <f>T("HISPANOAMERICA      ")</f>
        <v xml:space="preserve">HISPANOAMERICA      </v>
      </c>
      <c r="E3783" t="str">
        <f>T("TU ")</f>
        <v xml:space="preserve">TU </v>
      </c>
      <c r="F3783" t="str">
        <f>T("TURISMOS       ")</f>
        <v xml:space="preserve">TURISMOS       </v>
      </c>
      <c r="G3783" t="str">
        <f>T("De 12 a 15,99 CABALLOS FISCALES                   ")</f>
        <v xml:space="preserve">De 12 a 15,99 CABALLOS FISCALES                   </v>
      </c>
      <c r="H3783" t="str">
        <f>T("GAS LICUADO DE PETROLEO                           ")</f>
        <v xml:space="preserve">GAS LICUADO DE PETROLEO                           </v>
      </c>
      <c r="I3783">
        <v>1</v>
      </c>
    </row>
    <row r="3784" spans="1:9">
      <c r="A3784" t="str">
        <f>T("2018")</f>
        <v>2018</v>
      </c>
      <c r="B3784" t="str">
        <f>T("FISICO                                            ")</f>
        <v xml:space="preserve">FISICO                                            </v>
      </c>
      <c r="C3784" t="str">
        <f>T("CHAMARTIN           ")</f>
        <v xml:space="preserve">CHAMARTIN           </v>
      </c>
      <c r="D3784" t="str">
        <f>T("HISPANOAMERICA      ")</f>
        <v xml:space="preserve">HISPANOAMERICA      </v>
      </c>
      <c r="E3784" t="str">
        <f>T("TU ")</f>
        <v xml:space="preserve">TU </v>
      </c>
      <c r="F3784" t="str">
        <f>T("TURISMOS       ")</f>
        <v xml:space="preserve">TURISMOS       </v>
      </c>
      <c r="G3784" t="str">
        <f>T("De 16 a 19,99 CABALLOS FISCALES                   ")</f>
        <v xml:space="preserve">De 16 a 19,99 CABALLOS FISCALES                   </v>
      </c>
      <c r="H3784" t="str">
        <f>T("GAS LICUADO DE PETROLEO                           ")</f>
        <v xml:space="preserve">GAS LICUADO DE PETROLEO                           </v>
      </c>
      <c r="I3784">
        <v>1</v>
      </c>
    </row>
    <row r="3785" spans="1:9">
      <c r="A3785" t="str">
        <f>T("2018")</f>
        <v>2018</v>
      </c>
      <c r="B3785" t="str">
        <f>T("FISICO                                            ")</f>
        <v xml:space="preserve">FISICO                                            </v>
      </c>
      <c r="C3785" t="str">
        <f>T("CHAMARTIN           ")</f>
        <v xml:space="preserve">CHAMARTIN           </v>
      </c>
      <c r="D3785" t="str">
        <f>T("HISPANOAMERICA      ")</f>
        <v xml:space="preserve">HISPANOAMERICA      </v>
      </c>
      <c r="E3785" t="str">
        <f>T("TU ")</f>
        <v xml:space="preserve">TU </v>
      </c>
      <c r="F3785" t="str">
        <f>T("TURISMOS       ")</f>
        <v xml:space="preserve">TURISMOS       </v>
      </c>
      <c r="G3785" t="str">
        <f>T("De 20 CABALLOS FISCALES en adelante               ")</f>
        <v xml:space="preserve">De 20 CABALLOS FISCALES en adelante               </v>
      </c>
      <c r="H3785" t="str">
        <f>T("GAS LICUADO DE PETROLEO                           ")</f>
        <v xml:space="preserve">GAS LICUADO DE PETROLEO                           </v>
      </c>
      <c r="I3785">
        <v>1</v>
      </c>
    </row>
    <row r="3786" spans="1:9">
      <c r="A3786" t="str">
        <f>T("2018")</f>
        <v>2018</v>
      </c>
      <c r="B3786" t="str">
        <f>T("FISICO                                            ")</f>
        <v xml:space="preserve">FISICO                                            </v>
      </c>
      <c r="C3786" t="str">
        <f>T("CHAMARTIN           ")</f>
        <v xml:space="preserve">CHAMARTIN           </v>
      </c>
      <c r="D3786" t="str">
        <f>T("NUEVA ESPAÑA        ")</f>
        <v xml:space="preserve">NUEVA ESPAÑA        </v>
      </c>
      <c r="E3786" t="str">
        <f>T("TU ")</f>
        <v xml:space="preserve">TU </v>
      </c>
      <c r="F3786" t="str">
        <f>T("TURISMOS       ")</f>
        <v xml:space="preserve">TURISMOS       </v>
      </c>
      <c r="G3786" t="str">
        <f>T("De 8 a 11,99 CABALLOS FISCALES                    ")</f>
        <v xml:space="preserve">De 8 a 11,99 CABALLOS FISCALES                    </v>
      </c>
      <c r="H3786" t="str">
        <f>T("GAS LICUADO DE PETROLEO                           ")</f>
        <v xml:space="preserve">GAS LICUADO DE PETROLEO                           </v>
      </c>
      <c r="I3786">
        <v>3</v>
      </c>
    </row>
    <row r="3787" spans="1:9">
      <c r="A3787" t="str">
        <f>T("2018")</f>
        <v>2018</v>
      </c>
      <c r="B3787" t="str">
        <f>T("FISICO                                            ")</f>
        <v xml:space="preserve">FISICO                                            </v>
      </c>
      <c r="C3787" t="str">
        <f>T("CHAMARTIN           ")</f>
        <v xml:space="preserve">CHAMARTIN           </v>
      </c>
      <c r="D3787" t="str">
        <f>T("NUEVA ESPAÑA        ")</f>
        <v xml:space="preserve">NUEVA ESPAÑA        </v>
      </c>
      <c r="E3787" t="str">
        <f>T("TU ")</f>
        <v xml:space="preserve">TU </v>
      </c>
      <c r="F3787" t="str">
        <f>T("TURISMOS       ")</f>
        <v xml:space="preserve">TURISMOS       </v>
      </c>
      <c r="G3787" t="str">
        <f>T("De 16 a 19,99 CABALLOS FISCALES                   ")</f>
        <v xml:space="preserve">De 16 a 19,99 CABALLOS FISCALES                   </v>
      </c>
      <c r="H3787" t="str">
        <f>T("GAS LICUADO DE PETROLEO                           ")</f>
        <v xml:space="preserve">GAS LICUADO DE PETROLEO                           </v>
      </c>
      <c r="I3787">
        <v>1</v>
      </c>
    </row>
    <row r="3788" spans="1:9">
      <c r="A3788" t="str">
        <f>T("2018")</f>
        <v>2018</v>
      </c>
      <c r="B3788" t="str">
        <f>T("FISICO                                            ")</f>
        <v xml:space="preserve">FISICO                                            </v>
      </c>
      <c r="C3788" t="str">
        <f>T("CHAMARTIN           ")</f>
        <v xml:space="preserve">CHAMARTIN           </v>
      </c>
      <c r="D3788" t="str">
        <f>T("NUEVA ESPAÑA        ")</f>
        <v xml:space="preserve">NUEVA ESPAÑA        </v>
      </c>
      <c r="E3788" t="str">
        <f>T("TU ")</f>
        <v xml:space="preserve">TU </v>
      </c>
      <c r="F3788" t="str">
        <f>T("TURISMOS       ")</f>
        <v xml:space="preserve">TURISMOS       </v>
      </c>
      <c r="G3788" t="str">
        <f>T("De 20 CABALLOS FISCALES en adelante               ")</f>
        <v xml:space="preserve">De 20 CABALLOS FISCALES en adelante               </v>
      </c>
      <c r="H3788" t="str">
        <f>T("GAS LICUADO DE PETROLEO                           ")</f>
        <v xml:space="preserve">GAS LICUADO DE PETROLEO                           </v>
      </c>
      <c r="I3788">
        <v>1</v>
      </c>
    </row>
    <row r="3789" spans="1:9">
      <c r="A3789" t="str">
        <f>T("2018")</f>
        <v>2018</v>
      </c>
      <c r="B3789" t="str">
        <f>T("FISICO                                            ")</f>
        <v xml:space="preserve">FISICO                                            </v>
      </c>
      <c r="C3789" t="str">
        <f>T("CHAMARTIN           ")</f>
        <v xml:space="preserve">CHAMARTIN           </v>
      </c>
      <c r="D3789" t="str">
        <f>T("CASTILLA            ")</f>
        <v xml:space="preserve">CASTILLA            </v>
      </c>
      <c r="E3789" t="str">
        <f>T("TU ")</f>
        <v xml:space="preserve">TU </v>
      </c>
      <c r="F3789" t="str">
        <f>T("TURISMOS       ")</f>
        <v xml:space="preserve">TURISMOS       </v>
      </c>
      <c r="G3789" t="str">
        <f>T("De 8 a 11,99 CABALLOS FISCALES                    ")</f>
        <v xml:space="preserve">De 8 a 11,99 CABALLOS FISCALES                    </v>
      </c>
      <c r="H3789" t="str">
        <f>T("GAS LICUADO DE PETROLEO                           ")</f>
        <v xml:space="preserve">GAS LICUADO DE PETROLEO                           </v>
      </c>
      <c r="I3789">
        <v>10</v>
      </c>
    </row>
    <row r="3790" spans="1:9">
      <c r="A3790" t="str">
        <f>T("2018")</f>
        <v>2018</v>
      </c>
      <c r="B3790" t="str">
        <f>T("FISICO                                            ")</f>
        <v xml:space="preserve">FISICO                                            </v>
      </c>
      <c r="C3790" t="str">
        <f>T("CHAMARTIN           ")</f>
        <v xml:space="preserve">CHAMARTIN           </v>
      </c>
      <c r="D3790" t="str">
        <f>T("CASTILLA            ")</f>
        <v xml:space="preserve">CASTILLA            </v>
      </c>
      <c r="E3790" t="str">
        <f>T("TU ")</f>
        <v xml:space="preserve">TU </v>
      </c>
      <c r="F3790" t="str">
        <f>T("TURISMOS       ")</f>
        <v xml:space="preserve">TURISMOS       </v>
      </c>
      <c r="G3790" t="str">
        <f>T("De 12 a 15,99 CABALLOS FISCALES                   ")</f>
        <v xml:space="preserve">De 12 a 15,99 CABALLOS FISCALES                   </v>
      </c>
      <c r="H3790" t="str">
        <f>T("GAS LICUADO DE PETROLEO                           ")</f>
        <v xml:space="preserve">GAS LICUADO DE PETROLEO                           </v>
      </c>
      <c r="I3790">
        <v>3</v>
      </c>
    </row>
    <row r="3791" spans="1:9">
      <c r="A3791" t="str">
        <f>T("2018")</f>
        <v>2018</v>
      </c>
      <c r="B3791" t="str">
        <f>T("JURIDICO                                          ")</f>
        <v xml:space="preserve">JURIDICO                                          </v>
      </c>
      <c r="C3791" t="str">
        <f>T("CHAMARTIN           ")</f>
        <v xml:space="preserve">CHAMARTIN           </v>
      </c>
      <c r="D3791" t="str">
        <f>T("SIN BARRIO          ")</f>
        <v xml:space="preserve">SIN BARRIO          </v>
      </c>
      <c r="E3791" t="str">
        <f>T("TU ")</f>
        <v xml:space="preserve">TU </v>
      </c>
      <c r="F3791" t="str">
        <f>T("TURISMOS       ")</f>
        <v xml:space="preserve">TURISMOS       </v>
      </c>
      <c r="G3791" t="str">
        <f>T("De 8 a 11,99 CABALLOS FISCALES                    ")</f>
        <v xml:space="preserve">De 8 a 11,99 CABALLOS FISCALES                    </v>
      </c>
      <c r="H3791" t="str">
        <f>T("GAS LICUADO DE PETROLEO                           ")</f>
        <v xml:space="preserve">GAS LICUADO DE PETROLEO                           </v>
      </c>
      <c r="I3791">
        <v>1</v>
      </c>
    </row>
    <row r="3792" spans="1:9">
      <c r="A3792" t="str">
        <f>T("2018")</f>
        <v>2018</v>
      </c>
      <c r="B3792" t="str">
        <f>T("JURIDICO                                          ")</f>
        <v xml:space="preserve">JURIDICO                                          </v>
      </c>
      <c r="C3792" t="str">
        <f>T("CHAMARTIN           ")</f>
        <v xml:space="preserve">CHAMARTIN           </v>
      </c>
      <c r="D3792" t="str">
        <f>T("EL VISO             ")</f>
        <v xml:space="preserve">EL VISO             </v>
      </c>
      <c r="E3792" t="str">
        <f>T("TU ")</f>
        <v xml:space="preserve">TU </v>
      </c>
      <c r="F3792" t="str">
        <f>T("TURISMOS       ")</f>
        <v xml:space="preserve">TURISMOS       </v>
      </c>
      <c r="G3792" t="str">
        <f>T("De 16 a 19,99 CABALLOS FISCALES                   ")</f>
        <v xml:space="preserve">De 16 a 19,99 CABALLOS FISCALES                   </v>
      </c>
      <c r="H3792" t="str">
        <f>T("GAS LICUADO DE PETROLEO                           ")</f>
        <v xml:space="preserve">GAS LICUADO DE PETROLEO                           </v>
      </c>
      <c r="I3792">
        <v>1</v>
      </c>
    </row>
    <row r="3793" spans="1:9">
      <c r="A3793" t="str">
        <f>T("2018")</f>
        <v>2018</v>
      </c>
      <c r="B3793" t="str">
        <f>T("JURIDICO                                          ")</f>
        <v xml:space="preserve">JURIDICO                                          </v>
      </c>
      <c r="C3793" t="str">
        <f>T("CHAMARTIN           ")</f>
        <v xml:space="preserve">CHAMARTIN           </v>
      </c>
      <c r="D3793" t="str">
        <f>T("PROSPERIDAD         ")</f>
        <v xml:space="preserve">PROSPERIDAD         </v>
      </c>
      <c r="E3793" t="str">
        <f>T("TU ")</f>
        <v xml:space="preserve">TU </v>
      </c>
      <c r="F3793" t="str">
        <f>T("TURISMOS       ")</f>
        <v xml:space="preserve">TURISMOS       </v>
      </c>
      <c r="G3793" t="str">
        <f>T("De 8 a 11,99 CABALLOS FISCALES                    ")</f>
        <v xml:space="preserve">De 8 a 11,99 CABALLOS FISCALES                    </v>
      </c>
      <c r="H3793" t="str">
        <f>T("GAS LICUADO DE PETROLEO                           ")</f>
        <v xml:space="preserve">GAS LICUADO DE PETROLEO                           </v>
      </c>
      <c r="I3793">
        <v>1</v>
      </c>
    </row>
    <row r="3794" spans="1:9">
      <c r="A3794" t="str">
        <f>T("2018")</f>
        <v>2018</v>
      </c>
      <c r="B3794" t="str">
        <f>T("JURIDICO                                          ")</f>
        <v xml:space="preserve">JURIDICO                                          </v>
      </c>
      <c r="C3794" t="str">
        <f>T("CHAMARTIN           ")</f>
        <v xml:space="preserve">CHAMARTIN           </v>
      </c>
      <c r="D3794" t="str">
        <f>T("PROSPERIDAD         ")</f>
        <v xml:space="preserve">PROSPERIDAD         </v>
      </c>
      <c r="E3794" t="str">
        <f>T("TU ")</f>
        <v xml:space="preserve">TU </v>
      </c>
      <c r="F3794" t="str">
        <f>T("TURISMOS       ")</f>
        <v xml:space="preserve">TURISMOS       </v>
      </c>
      <c r="G3794" t="str">
        <f>T("De 12 a 15,99 CABALLOS FISCALES                   ")</f>
        <v xml:space="preserve">De 12 a 15,99 CABALLOS FISCALES                   </v>
      </c>
      <c r="H3794" t="str">
        <f>T("GAS LICUADO DE PETROLEO                           ")</f>
        <v xml:space="preserve">GAS LICUADO DE PETROLEO                           </v>
      </c>
      <c r="I3794">
        <v>1</v>
      </c>
    </row>
    <row r="3795" spans="1:9">
      <c r="A3795" t="str">
        <f>T("2018")</f>
        <v>2018</v>
      </c>
      <c r="B3795" t="str">
        <f>T("JURIDICO                                          ")</f>
        <v xml:space="preserve">JURIDICO                                          </v>
      </c>
      <c r="C3795" t="str">
        <f>T("CHAMARTIN           ")</f>
        <v xml:space="preserve">CHAMARTIN           </v>
      </c>
      <c r="D3795" t="str">
        <f>T("CIUDAD JARDIN       ")</f>
        <v xml:space="preserve">CIUDAD JARDIN       </v>
      </c>
      <c r="E3795" t="str">
        <f>T("TU ")</f>
        <v xml:space="preserve">TU </v>
      </c>
      <c r="F3795" t="str">
        <f>T("TURISMOS       ")</f>
        <v xml:space="preserve">TURISMOS       </v>
      </c>
      <c r="G3795" t="str">
        <f>T("De 8 a 11,99 CABALLOS FISCALES                    ")</f>
        <v xml:space="preserve">De 8 a 11,99 CABALLOS FISCALES                    </v>
      </c>
      <c r="H3795" t="str">
        <f>T("GAS LICUADO DE PETROLEO                           ")</f>
        <v xml:space="preserve">GAS LICUADO DE PETROLEO                           </v>
      </c>
      <c r="I3795">
        <v>1</v>
      </c>
    </row>
    <row r="3796" spans="1:9">
      <c r="A3796" t="str">
        <f>T("2018")</f>
        <v>2018</v>
      </c>
      <c r="B3796" t="str">
        <f>T("JURIDICO                                          ")</f>
        <v xml:space="preserve">JURIDICO                                          </v>
      </c>
      <c r="C3796" t="str">
        <f>T("CHAMARTIN           ")</f>
        <v xml:space="preserve">CHAMARTIN           </v>
      </c>
      <c r="D3796" t="str">
        <f>T("HISPANOAMERICA      ")</f>
        <v xml:space="preserve">HISPANOAMERICA      </v>
      </c>
      <c r="E3796" t="str">
        <f>T("TU ")</f>
        <v xml:space="preserve">TU </v>
      </c>
      <c r="F3796" t="str">
        <f>T("TURISMOS       ")</f>
        <v xml:space="preserve">TURISMOS       </v>
      </c>
      <c r="G3796" t="str">
        <f>T("De 8 a 11,99 CABALLOS FISCALES                    ")</f>
        <v xml:space="preserve">De 8 a 11,99 CABALLOS FISCALES                    </v>
      </c>
      <c r="H3796" t="str">
        <f>T("GAS LICUADO DE PETROLEO                           ")</f>
        <v xml:space="preserve">GAS LICUADO DE PETROLEO                           </v>
      </c>
      <c r="I3796">
        <v>1</v>
      </c>
    </row>
    <row r="3797" spans="1:9">
      <c r="A3797" t="str">
        <f>T("2018")</f>
        <v>2018</v>
      </c>
      <c r="B3797" t="str">
        <f>T("JURIDICO                                          ")</f>
        <v xml:space="preserve">JURIDICO                                          </v>
      </c>
      <c r="C3797" t="str">
        <f>T("CHAMARTIN           ")</f>
        <v xml:space="preserve">CHAMARTIN           </v>
      </c>
      <c r="D3797" t="str">
        <f>T("NUEVA ESPAÑA        ")</f>
        <v xml:space="preserve">NUEVA ESPAÑA        </v>
      </c>
      <c r="E3797" t="str">
        <f>T("TU ")</f>
        <v xml:space="preserve">TU </v>
      </c>
      <c r="F3797" t="str">
        <f>T("TURISMOS       ")</f>
        <v xml:space="preserve">TURISMOS       </v>
      </c>
      <c r="G3797" t="str">
        <f>T("De 8 a 11,99 CABALLOS FISCALES                    ")</f>
        <v xml:space="preserve">De 8 a 11,99 CABALLOS FISCALES                    </v>
      </c>
      <c r="H3797" t="str">
        <f>T("GAS LICUADO DE PETROLEO                           ")</f>
        <v xml:space="preserve">GAS LICUADO DE PETROLEO                           </v>
      </c>
      <c r="I3797">
        <v>1</v>
      </c>
    </row>
    <row r="3798" spans="1:9">
      <c r="A3798" t="str">
        <f>T("2018")</f>
        <v>2018</v>
      </c>
      <c r="B3798" t="str">
        <f>T("JURIDICO                                          ")</f>
        <v xml:space="preserve">JURIDICO                                          </v>
      </c>
      <c r="C3798" t="str">
        <f>T("CHAMARTIN           ")</f>
        <v xml:space="preserve">CHAMARTIN           </v>
      </c>
      <c r="D3798" t="str">
        <f>T("NUEVA ESPAÑA        ")</f>
        <v xml:space="preserve">NUEVA ESPAÑA        </v>
      </c>
      <c r="E3798" t="str">
        <f>T("TU ")</f>
        <v xml:space="preserve">TU </v>
      </c>
      <c r="F3798" t="str">
        <f>T("TURISMOS       ")</f>
        <v xml:space="preserve">TURISMOS       </v>
      </c>
      <c r="G3798" t="str">
        <f>T("De 12 a 15,99 CABALLOS FISCALES                   ")</f>
        <v xml:space="preserve">De 12 a 15,99 CABALLOS FISCALES                   </v>
      </c>
      <c r="H3798" t="str">
        <f>T("GAS LICUADO DE PETROLEO                           ")</f>
        <v xml:space="preserve">GAS LICUADO DE PETROLEO                           </v>
      </c>
      <c r="I3798">
        <v>1</v>
      </c>
    </row>
    <row r="3799" spans="1:9">
      <c r="A3799" t="str">
        <f>T("2018")</f>
        <v>2018</v>
      </c>
      <c r="B3799" t="str">
        <f>T("JURIDICO                                          ")</f>
        <v xml:space="preserve">JURIDICO                                          </v>
      </c>
      <c r="C3799" t="str">
        <f>T("CHAMARTIN           ")</f>
        <v xml:space="preserve">CHAMARTIN           </v>
      </c>
      <c r="D3799" t="str">
        <f>T("CASTILLA            ")</f>
        <v xml:space="preserve">CASTILLA            </v>
      </c>
      <c r="E3799" t="str">
        <f>T("TU ")</f>
        <v xml:space="preserve">TU </v>
      </c>
      <c r="F3799" t="str">
        <f>T("TURISMOS       ")</f>
        <v xml:space="preserve">TURISMOS       </v>
      </c>
      <c r="G3799" t="str">
        <f>T("De 8 a 11,99 CABALLOS FISCALES                    ")</f>
        <v xml:space="preserve">De 8 a 11,99 CABALLOS FISCALES                    </v>
      </c>
      <c r="H3799" t="str">
        <f>T("GAS LICUADO DE PETROLEO                           ")</f>
        <v xml:space="preserve">GAS LICUADO DE PETROLEO                           </v>
      </c>
      <c r="I3799">
        <v>1</v>
      </c>
    </row>
    <row r="3800" spans="1:9">
      <c r="A3800" t="str">
        <f>T("2018")</f>
        <v>2018</v>
      </c>
      <c r="B3800" t="str">
        <f>T("FISICO                                            ")</f>
        <v xml:space="preserve">FISICO                                            </v>
      </c>
      <c r="C3800" t="str">
        <f>T("CHAMARTIN           ")</f>
        <v xml:space="preserve">CHAMARTIN           </v>
      </c>
      <c r="D3800" t="str">
        <f>T("PROSPERIDAD         ")</f>
        <v xml:space="preserve">PROSPERIDAD         </v>
      </c>
      <c r="E3800" t="str">
        <f>T("TU ")</f>
        <v xml:space="preserve">TU </v>
      </c>
      <c r="F3800" t="str">
        <f>T("TURISMOS       ")</f>
        <v xml:space="preserve">TURISMOS       </v>
      </c>
      <c r="G3800" t="str">
        <f>T("De 8 a 11,99 CABALLOS FISCALES                    ")</f>
        <v xml:space="preserve">De 8 a 11,99 CABALLOS FISCALES                    </v>
      </c>
      <c r="H3800" t="str">
        <f>T("GAS NATURAL COMPRIMIDO                            ")</f>
        <v xml:space="preserve">GAS NATURAL COMPRIMIDO                            </v>
      </c>
      <c r="I3800">
        <v>1</v>
      </c>
    </row>
    <row r="3801" spans="1:9">
      <c r="A3801" t="str">
        <f>T("2018")</f>
        <v>2018</v>
      </c>
      <c r="B3801" t="str">
        <f>T("FISICO                                            ")</f>
        <v xml:space="preserve">FISICO                                            </v>
      </c>
      <c r="C3801" t="str">
        <f>T("CHAMARTIN           ")</f>
        <v xml:space="preserve">CHAMARTIN           </v>
      </c>
      <c r="D3801" t="str">
        <f>T("HISPANOAMERICA      ")</f>
        <v xml:space="preserve">HISPANOAMERICA      </v>
      </c>
      <c r="E3801" t="str">
        <f>T("TU ")</f>
        <v xml:space="preserve">TU </v>
      </c>
      <c r="F3801" t="str">
        <f>T("TURISMOS       ")</f>
        <v xml:space="preserve">TURISMOS       </v>
      </c>
      <c r="G3801" t="str">
        <f>T("De 8 a 11,99 CABALLOS FISCALES                    ")</f>
        <v xml:space="preserve">De 8 a 11,99 CABALLOS FISCALES                    </v>
      </c>
      <c r="H3801" t="str">
        <f>T("GAS NATURAL COMPRIMIDO                            ")</f>
        <v xml:space="preserve">GAS NATURAL COMPRIMIDO                            </v>
      </c>
      <c r="I3801">
        <v>1</v>
      </c>
    </row>
    <row r="3802" spans="1:9">
      <c r="A3802" t="str">
        <f>T("2018")</f>
        <v>2018</v>
      </c>
      <c r="B3802" t="str">
        <f>T("FISICO                                            ")</f>
        <v xml:space="preserve">FISICO                                            </v>
      </c>
      <c r="C3802" t="str">
        <f>T("CHAMARTIN           ")</f>
        <v xml:space="preserve">CHAMARTIN           </v>
      </c>
      <c r="D3802" t="str">
        <f>T("CASTILLA            ")</f>
        <v xml:space="preserve">CASTILLA            </v>
      </c>
      <c r="E3802" t="str">
        <f>T("TU ")</f>
        <v xml:space="preserve">TU </v>
      </c>
      <c r="F3802" t="str">
        <f>T("TURISMOS       ")</f>
        <v xml:space="preserve">TURISMOS       </v>
      </c>
      <c r="G3802" t="str">
        <f>T("De menos de 8 CABALLOS FISCALES                   ")</f>
        <v xml:space="preserve">De menos de 8 CABALLOS FISCALES                   </v>
      </c>
      <c r="H3802" t="str">
        <f>T("GAS NATURAL COMPRIMIDO                            ")</f>
        <v xml:space="preserve">GAS NATURAL COMPRIMIDO                            </v>
      </c>
      <c r="I3802">
        <v>1</v>
      </c>
    </row>
    <row r="3803" spans="1:9">
      <c r="A3803" t="str">
        <f>T("2018")</f>
        <v>2018</v>
      </c>
      <c r="B3803" t="str">
        <f>T("FISICO                                            ")</f>
        <v xml:space="preserve">FISICO                                            </v>
      </c>
      <c r="C3803" t="str">
        <f>T("CHAMARTIN           ")</f>
        <v xml:space="preserve">CHAMARTIN           </v>
      </c>
      <c r="D3803" t="str">
        <f>T("CASTILLA            ")</f>
        <v xml:space="preserve">CASTILLA            </v>
      </c>
      <c r="E3803" t="str">
        <f>T("TU ")</f>
        <v xml:space="preserve">TU </v>
      </c>
      <c r="F3803" t="str">
        <f>T("TURISMOS       ")</f>
        <v xml:space="preserve">TURISMOS       </v>
      </c>
      <c r="G3803" t="str">
        <f>T("De 8 a 11,99 CABALLOS FISCALES                    ")</f>
        <v xml:space="preserve">De 8 a 11,99 CABALLOS FISCALES                    </v>
      </c>
      <c r="H3803" t="str">
        <f>T("GAS NATURAL COMPRIMIDO                            ")</f>
        <v xml:space="preserve">GAS NATURAL COMPRIMIDO                            </v>
      </c>
      <c r="I3803">
        <v>1</v>
      </c>
    </row>
    <row r="3804" spans="1:9">
      <c r="A3804" t="str">
        <f>T("2018")</f>
        <v>2018</v>
      </c>
      <c r="B3804" t="str">
        <f>T("JURIDICO                                          ")</f>
        <v xml:space="preserve">JURIDICO                                          </v>
      </c>
      <c r="C3804" t="str">
        <f>T("CHAMARTIN           ")</f>
        <v xml:space="preserve">CHAMARTIN           </v>
      </c>
      <c r="D3804" t="str">
        <f>T("NUEVA ESPAÑA        ")</f>
        <v xml:space="preserve">NUEVA ESPAÑA        </v>
      </c>
      <c r="E3804" t="str">
        <f>T("TU ")</f>
        <v xml:space="preserve">TU </v>
      </c>
      <c r="F3804" t="str">
        <f>T("TURISMOS       ")</f>
        <v xml:space="preserve">TURISMOS       </v>
      </c>
      <c r="G3804" t="str">
        <f>T("De menos de 8 CABALLOS FISCALES                   ")</f>
        <v xml:space="preserve">De menos de 8 CABALLOS FISCALES                   </v>
      </c>
      <c r="H3804" t="str">
        <f>T("GAS NATURAL COMPRIMIDO                            ")</f>
        <v xml:space="preserve">GAS NATURAL COMPRIMIDO                            </v>
      </c>
      <c r="I3804">
        <v>1</v>
      </c>
    </row>
    <row r="3805" spans="1:9">
      <c r="A3805" t="str">
        <f>T("2018")</f>
        <v>2018</v>
      </c>
      <c r="B3805" t="str">
        <f>T("JURIDICO                                          ")</f>
        <v xml:space="preserve">JURIDICO                                          </v>
      </c>
      <c r="C3805" t="str">
        <f>T("CHAMARTIN           ")</f>
        <v xml:space="preserve">CHAMARTIN           </v>
      </c>
      <c r="D3805" t="str">
        <f>T("NUEVA ESPAÑA        ")</f>
        <v xml:space="preserve">NUEVA ESPAÑA        </v>
      </c>
      <c r="E3805" t="str">
        <f>T("TU ")</f>
        <v xml:space="preserve">TU </v>
      </c>
      <c r="F3805" t="str">
        <f>T("TURISMOS       ")</f>
        <v xml:space="preserve">TURISMOS       </v>
      </c>
      <c r="G3805" t="str">
        <f>T("De 8 a 11,99 CABALLOS FISCALES                    ")</f>
        <v xml:space="preserve">De 8 a 11,99 CABALLOS FISCALES                    </v>
      </c>
      <c r="H3805" t="str">
        <f>T("GAS NATURAL COMPRIMIDO                            ")</f>
        <v xml:space="preserve">GAS NATURAL COMPRIMIDO                            </v>
      </c>
      <c r="I3805">
        <v>6</v>
      </c>
    </row>
    <row r="3806" spans="1:9">
      <c r="A3806" t="str">
        <f>T("2018")</f>
        <v>2018</v>
      </c>
      <c r="B3806" t="str">
        <f>T("FISICO                                            ")</f>
        <v xml:space="preserve">FISICO                                            </v>
      </c>
      <c r="C3806" t="str">
        <f>T("CHAMARTIN           ")</f>
        <v xml:space="preserve">CHAMARTIN           </v>
      </c>
      <c r="D3806" t="str">
        <f>T("PROSPERIDAD         ")</f>
        <v xml:space="preserve">PROSPERIDAD         </v>
      </c>
      <c r="E3806" t="str">
        <f>T("TU ")</f>
        <v xml:space="preserve">TU </v>
      </c>
      <c r="F3806" t="str">
        <f>T("TURISMOS       ")</f>
        <v xml:space="preserve">TURISMOS       </v>
      </c>
      <c r="G3806" t="str">
        <f>T("De 12 a 15,99 CABALLOS FISCALES                   ")</f>
        <v xml:space="preserve">De 12 a 15,99 CABALLOS FISCALES                   </v>
      </c>
      <c r="H3806" t="str">
        <f>T("GAS NATURAL LICUADO                               ")</f>
        <v xml:space="preserve">GAS NATURAL LICUADO                               </v>
      </c>
      <c r="I3806">
        <v>1</v>
      </c>
    </row>
    <row r="3807" spans="1:9">
      <c r="A3807" t="str">
        <f>T("2018")</f>
        <v>2018</v>
      </c>
      <c r="B3807" t="str">
        <f>T("Entidad sin personalidad jurídica (art. 35.4 LGT) ")</f>
        <v xml:space="preserve">Entidad sin personalidad jurídica (art. 35.4 LGT) </v>
      </c>
      <c r="C3807" t="str">
        <f>T("CHAMARTIN           ")</f>
        <v xml:space="preserve">CHAMARTIN           </v>
      </c>
      <c r="D3807" t="str">
        <f>T("SIN BARRIO          ")</f>
        <v xml:space="preserve">SIN BARRIO          </v>
      </c>
      <c r="E3807" t="str">
        <f>T("TU ")</f>
        <v xml:space="preserve">TU </v>
      </c>
      <c r="F3807" t="str">
        <f>T("TURISMOS       ")</f>
        <v xml:space="preserve">TURISMOS       </v>
      </c>
      <c r="G3807" t="str">
        <f>T("De 8 a 11,99 CABALLOS FISCALES                    ")</f>
        <v xml:space="preserve">De 8 a 11,99 CABALLOS FISCALES                    </v>
      </c>
      <c r="H3807" t="str">
        <f>T("GASOLINA                                          ")</f>
        <v xml:space="preserve">GASOLINA                                          </v>
      </c>
      <c r="I3807">
        <v>1</v>
      </c>
    </row>
    <row r="3808" spans="1:9">
      <c r="A3808" t="str">
        <f>T("2018")</f>
        <v>2018</v>
      </c>
      <c r="B3808" t="str">
        <f>T("Entidad sin personalidad jurídica (art. 35.4 LGT) ")</f>
        <v xml:space="preserve">Entidad sin personalidad jurídica (art. 35.4 LGT) </v>
      </c>
      <c r="C3808" t="str">
        <f>T("CHAMARTIN           ")</f>
        <v xml:space="preserve">CHAMARTIN           </v>
      </c>
      <c r="D3808" t="str">
        <f>T("EL VISO             ")</f>
        <v xml:space="preserve">EL VISO             </v>
      </c>
      <c r="E3808" t="str">
        <f>T("TU ")</f>
        <v xml:space="preserve">TU </v>
      </c>
      <c r="F3808" t="str">
        <f>T("TURISMOS       ")</f>
        <v xml:space="preserve">TURISMOS       </v>
      </c>
      <c r="G3808" t="str">
        <f>T("De menos de 8 CABALLOS FISCALES                   ")</f>
        <v xml:space="preserve">De menos de 8 CABALLOS FISCALES                   </v>
      </c>
      <c r="H3808" t="str">
        <f>T("GASOLINA                                          ")</f>
        <v xml:space="preserve">GASOLINA                                          </v>
      </c>
      <c r="I3808">
        <v>7</v>
      </c>
    </row>
    <row r="3809" spans="1:9">
      <c r="A3809" t="str">
        <f>T("2018")</f>
        <v>2018</v>
      </c>
      <c r="B3809" t="str">
        <f>T("Entidad sin personalidad jurídica (art. 35.4 LGT) ")</f>
        <v xml:space="preserve">Entidad sin personalidad jurídica (art. 35.4 LGT) </v>
      </c>
      <c r="C3809" t="str">
        <f>T("CHAMARTIN           ")</f>
        <v xml:space="preserve">CHAMARTIN           </v>
      </c>
      <c r="D3809" t="str">
        <f>T("EL VISO             ")</f>
        <v xml:space="preserve">EL VISO             </v>
      </c>
      <c r="E3809" t="str">
        <f>T("TU ")</f>
        <v xml:space="preserve">TU </v>
      </c>
      <c r="F3809" t="str">
        <f>T("TURISMOS       ")</f>
        <v xml:space="preserve">TURISMOS       </v>
      </c>
      <c r="G3809" t="str">
        <f>T("De 8 a 11,99 CABALLOS FISCALES                    ")</f>
        <v xml:space="preserve">De 8 a 11,99 CABALLOS FISCALES                    </v>
      </c>
      <c r="H3809" t="str">
        <f>T("GASOLINA                                          ")</f>
        <v xml:space="preserve">GASOLINA                                          </v>
      </c>
      <c r="I3809">
        <v>42</v>
      </c>
    </row>
    <row r="3810" spans="1:9">
      <c r="A3810" t="str">
        <f>T("2018")</f>
        <v>2018</v>
      </c>
      <c r="B3810" t="str">
        <f>T("Entidad sin personalidad jurídica (art. 35.4 LGT) ")</f>
        <v xml:space="preserve">Entidad sin personalidad jurídica (art. 35.4 LGT) </v>
      </c>
      <c r="C3810" t="str">
        <f>T("CHAMARTIN           ")</f>
        <v xml:space="preserve">CHAMARTIN           </v>
      </c>
      <c r="D3810" t="str">
        <f>T("EL VISO             ")</f>
        <v xml:space="preserve">EL VISO             </v>
      </c>
      <c r="E3810" t="str">
        <f>T("TU ")</f>
        <v xml:space="preserve">TU </v>
      </c>
      <c r="F3810" t="str">
        <f>T("TURISMOS       ")</f>
        <v xml:space="preserve">TURISMOS       </v>
      </c>
      <c r="G3810" t="str">
        <f>T("De 12 a 15,99 CABALLOS FISCALES                   ")</f>
        <v xml:space="preserve">De 12 a 15,99 CABALLOS FISCALES                   </v>
      </c>
      <c r="H3810" t="str">
        <f>T("GASOLINA                                          ")</f>
        <v xml:space="preserve">GASOLINA                                          </v>
      </c>
      <c r="I3810">
        <v>35</v>
      </c>
    </row>
    <row r="3811" spans="1:9">
      <c r="A3811" t="str">
        <f>T("2018")</f>
        <v>2018</v>
      </c>
      <c r="B3811" t="str">
        <f>T("Entidad sin personalidad jurídica (art. 35.4 LGT) ")</f>
        <v xml:space="preserve">Entidad sin personalidad jurídica (art. 35.4 LGT) </v>
      </c>
      <c r="C3811" t="str">
        <f>T("CHAMARTIN           ")</f>
        <v xml:space="preserve">CHAMARTIN           </v>
      </c>
      <c r="D3811" t="str">
        <f>T("EL VISO             ")</f>
        <v xml:space="preserve">EL VISO             </v>
      </c>
      <c r="E3811" t="str">
        <f>T("TU ")</f>
        <v xml:space="preserve">TU </v>
      </c>
      <c r="F3811" t="str">
        <f>T("TURISMOS       ")</f>
        <v xml:space="preserve">TURISMOS       </v>
      </c>
      <c r="G3811" t="str">
        <f>T("De 16 a 19,99 CABALLOS FISCALES                   ")</f>
        <v xml:space="preserve">De 16 a 19,99 CABALLOS FISCALES                   </v>
      </c>
      <c r="H3811" t="str">
        <f>T("GASOLINA                                          ")</f>
        <v xml:space="preserve">GASOLINA                                          </v>
      </c>
      <c r="I3811">
        <v>4</v>
      </c>
    </row>
    <row r="3812" spans="1:9">
      <c r="A3812" t="str">
        <f>T("2018")</f>
        <v>2018</v>
      </c>
      <c r="B3812" t="str">
        <f>T("Entidad sin personalidad jurídica (art. 35.4 LGT) ")</f>
        <v xml:space="preserve">Entidad sin personalidad jurídica (art. 35.4 LGT) </v>
      </c>
      <c r="C3812" t="str">
        <f>T("CHAMARTIN           ")</f>
        <v xml:space="preserve">CHAMARTIN           </v>
      </c>
      <c r="D3812" t="str">
        <f>T("EL VISO             ")</f>
        <v xml:space="preserve">EL VISO             </v>
      </c>
      <c r="E3812" t="str">
        <f>T("TU ")</f>
        <v xml:space="preserve">TU </v>
      </c>
      <c r="F3812" t="str">
        <f>T("TURISMOS       ")</f>
        <v xml:space="preserve">TURISMOS       </v>
      </c>
      <c r="G3812" t="str">
        <f>T("De 20 CABALLOS FISCALES en adelante               ")</f>
        <v xml:space="preserve">De 20 CABALLOS FISCALES en adelante               </v>
      </c>
      <c r="H3812" t="str">
        <f>T("GASOLINA                                          ")</f>
        <v xml:space="preserve">GASOLINA                                          </v>
      </c>
      <c r="I3812">
        <v>6</v>
      </c>
    </row>
    <row r="3813" spans="1:9">
      <c r="A3813" t="str">
        <f>T("2018")</f>
        <v>2018</v>
      </c>
      <c r="B3813" t="str">
        <f>T("Entidad sin personalidad jurídica (art. 35.4 LGT) ")</f>
        <v xml:space="preserve">Entidad sin personalidad jurídica (art. 35.4 LGT) </v>
      </c>
      <c r="C3813" t="str">
        <f>T("CHAMARTIN           ")</f>
        <v xml:space="preserve">CHAMARTIN           </v>
      </c>
      <c r="D3813" t="str">
        <f>T("PROSPERIDAD         ")</f>
        <v xml:space="preserve">PROSPERIDAD         </v>
      </c>
      <c r="E3813" t="str">
        <f>T("TU ")</f>
        <v xml:space="preserve">TU </v>
      </c>
      <c r="F3813" t="str">
        <f>T("TURISMOS       ")</f>
        <v xml:space="preserve">TURISMOS       </v>
      </c>
      <c r="G3813" t="str">
        <f>T("De menos de 8 CABALLOS FISCALES                   ")</f>
        <v xml:space="preserve">De menos de 8 CABALLOS FISCALES                   </v>
      </c>
      <c r="H3813" t="str">
        <f>T("GASOLINA                                          ")</f>
        <v xml:space="preserve">GASOLINA                                          </v>
      </c>
      <c r="I3813">
        <v>16</v>
      </c>
    </row>
    <row r="3814" spans="1:9">
      <c r="A3814" t="str">
        <f>T("2018")</f>
        <v>2018</v>
      </c>
      <c r="B3814" t="str">
        <f>T("Entidad sin personalidad jurídica (art. 35.4 LGT) ")</f>
        <v xml:space="preserve">Entidad sin personalidad jurídica (art. 35.4 LGT) </v>
      </c>
      <c r="C3814" t="str">
        <f>T("CHAMARTIN           ")</f>
        <v xml:space="preserve">CHAMARTIN           </v>
      </c>
      <c r="D3814" t="str">
        <f>T("PROSPERIDAD         ")</f>
        <v xml:space="preserve">PROSPERIDAD         </v>
      </c>
      <c r="E3814" t="str">
        <f>T("TU ")</f>
        <v xml:space="preserve">TU </v>
      </c>
      <c r="F3814" t="str">
        <f>T("TURISMOS       ")</f>
        <v xml:space="preserve">TURISMOS       </v>
      </c>
      <c r="G3814" t="str">
        <f>T("De 8 a 11,99 CABALLOS FISCALES                    ")</f>
        <v xml:space="preserve">De 8 a 11,99 CABALLOS FISCALES                    </v>
      </c>
      <c r="H3814" t="str">
        <f>T("GASOLINA                                          ")</f>
        <v xml:space="preserve">GASOLINA                                          </v>
      </c>
      <c r="I3814">
        <v>56</v>
      </c>
    </row>
    <row r="3815" spans="1:9">
      <c r="A3815" t="str">
        <f>T("2018")</f>
        <v>2018</v>
      </c>
      <c r="B3815" t="str">
        <f>T("Entidad sin personalidad jurídica (art. 35.4 LGT) ")</f>
        <v xml:space="preserve">Entidad sin personalidad jurídica (art. 35.4 LGT) </v>
      </c>
      <c r="C3815" t="str">
        <f>T("CHAMARTIN           ")</f>
        <v xml:space="preserve">CHAMARTIN           </v>
      </c>
      <c r="D3815" t="str">
        <f>T("PROSPERIDAD         ")</f>
        <v xml:space="preserve">PROSPERIDAD         </v>
      </c>
      <c r="E3815" t="str">
        <f>T("TU ")</f>
        <v xml:space="preserve">TU </v>
      </c>
      <c r="F3815" t="str">
        <f>T("TURISMOS       ")</f>
        <v xml:space="preserve">TURISMOS       </v>
      </c>
      <c r="G3815" t="str">
        <f>T("De 12 a 15,99 CABALLOS FISCALES                   ")</f>
        <v xml:space="preserve">De 12 a 15,99 CABALLOS FISCALES                   </v>
      </c>
      <c r="H3815" t="str">
        <f>T("GASOLINA                                          ")</f>
        <v xml:space="preserve">GASOLINA                                          </v>
      </c>
      <c r="I3815">
        <v>25</v>
      </c>
    </row>
    <row r="3816" spans="1:9">
      <c r="A3816" t="str">
        <f>T("2018")</f>
        <v>2018</v>
      </c>
      <c r="B3816" t="str">
        <f>T("Entidad sin personalidad jurídica (art. 35.4 LGT) ")</f>
        <v xml:space="preserve">Entidad sin personalidad jurídica (art. 35.4 LGT) </v>
      </c>
      <c r="C3816" t="str">
        <f>T("CHAMARTIN           ")</f>
        <v xml:space="preserve">CHAMARTIN           </v>
      </c>
      <c r="D3816" t="str">
        <f>T("PROSPERIDAD         ")</f>
        <v xml:space="preserve">PROSPERIDAD         </v>
      </c>
      <c r="E3816" t="str">
        <f>T("TU ")</f>
        <v xml:space="preserve">TU </v>
      </c>
      <c r="F3816" t="str">
        <f>T("TURISMOS       ")</f>
        <v xml:space="preserve">TURISMOS       </v>
      </c>
      <c r="G3816" t="str">
        <f>T("De 16 a 19,99 CABALLOS FISCALES                   ")</f>
        <v xml:space="preserve">De 16 a 19,99 CABALLOS FISCALES                   </v>
      </c>
      <c r="H3816" t="str">
        <f>T("GASOLINA                                          ")</f>
        <v xml:space="preserve">GASOLINA                                          </v>
      </c>
      <c r="I3816">
        <v>5</v>
      </c>
    </row>
    <row r="3817" spans="1:9">
      <c r="A3817" t="str">
        <f>T("2018")</f>
        <v>2018</v>
      </c>
      <c r="B3817" t="str">
        <f>T("Entidad sin personalidad jurídica (art. 35.4 LGT) ")</f>
        <v xml:space="preserve">Entidad sin personalidad jurídica (art. 35.4 LGT) </v>
      </c>
      <c r="C3817" t="str">
        <f>T("CHAMARTIN           ")</f>
        <v xml:space="preserve">CHAMARTIN           </v>
      </c>
      <c r="D3817" t="str">
        <f>T("PROSPERIDAD         ")</f>
        <v xml:space="preserve">PROSPERIDAD         </v>
      </c>
      <c r="E3817" t="str">
        <f>T("TU ")</f>
        <v xml:space="preserve">TU </v>
      </c>
      <c r="F3817" t="str">
        <f>T("TURISMOS       ")</f>
        <v xml:space="preserve">TURISMOS       </v>
      </c>
      <c r="G3817" t="str">
        <f>T("De 20 CABALLOS FISCALES en adelante               ")</f>
        <v xml:space="preserve">De 20 CABALLOS FISCALES en adelante               </v>
      </c>
      <c r="H3817" t="str">
        <f>T("GASOLINA                                          ")</f>
        <v xml:space="preserve">GASOLINA                                          </v>
      </c>
      <c r="I3817">
        <v>2</v>
      </c>
    </row>
    <row r="3818" spans="1:9">
      <c r="A3818" t="str">
        <f>T("2018")</f>
        <v>2018</v>
      </c>
      <c r="B3818" t="str">
        <f>T("Entidad sin personalidad jurídica (art. 35.4 LGT) ")</f>
        <v xml:space="preserve">Entidad sin personalidad jurídica (art. 35.4 LGT) </v>
      </c>
      <c r="C3818" t="str">
        <f>T("CHAMARTIN           ")</f>
        <v xml:space="preserve">CHAMARTIN           </v>
      </c>
      <c r="D3818" t="str">
        <f>T("CIUDAD JARDIN       ")</f>
        <v xml:space="preserve">CIUDAD JARDIN       </v>
      </c>
      <c r="E3818" t="str">
        <f>T("TU ")</f>
        <v xml:space="preserve">TU </v>
      </c>
      <c r="F3818" t="str">
        <f>T("TURISMOS       ")</f>
        <v xml:space="preserve">TURISMOS       </v>
      </c>
      <c r="G3818" t="str">
        <f>T("De menos de 8 CABALLOS FISCALES                   ")</f>
        <v xml:space="preserve">De menos de 8 CABALLOS FISCALES                   </v>
      </c>
      <c r="H3818" t="str">
        <f>T("GASOLINA                                          ")</f>
        <v xml:space="preserve">GASOLINA                                          </v>
      </c>
      <c r="I3818">
        <v>3</v>
      </c>
    </row>
    <row r="3819" spans="1:9">
      <c r="A3819" t="str">
        <f>T("2018")</f>
        <v>2018</v>
      </c>
      <c r="B3819" t="str">
        <f>T("Entidad sin personalidad jurídica (art. 35.4 LGT) ")</f>
        <v xml:space="preserve">Entidad sin personalidad jurídica (art. 35.4 LGT) </v>
      </c>
      <c r="C3819" t="str">
        <f>T("CHAMARTIN           ")</f>
        <v xml:space="preserve">CHAMARTIN           </v>
      </c>
      <c r="D3819" t="str">
        <f>T("CIUDAD JARDIN       ")</f>
        <v xml:space="preserve">CIUDAD JARDIN       </v>
      </c>
      <c r="E3819" t="str">
        <f>T("TU ")</f>
        <v xml:space="preserve">TU </v>
      </c>
      <c r="F3819" t="str">
        <f>T("TURISMOS       ")</f>
        <v xml:space="preserve">TURISMOS       </v>
      </c>
      <c r="G3819" t="str">
        <f>T("De 8 a 11,99 CABALLOS FISCALES                    ")</f>
        <v xml:space="preserve">De 8 a 11,99 CABALLOS FISCALES                    </v>
      </c>
      <c r="H3819" t="str">
        <f>T("GASOLINA                                          ")</f>
        <v xml:space="preserve">GASOLINA                                          </v>
      </c>
      <c r="I3819">
        <v>32</v>
      </c>
    </row>
    <row r="3820" spans="1:9">
      <c r="A3820" t="str">
        <f>T("2018")</f>
        <v>2018</v>
      </c>
      <c r="B3820" t="str">
        <f>T("Entidad sin personalidad jurídica (art. 35.4 LGT) ")</f>
        <v xml:space="preserve">Entidad sin personalidad jurídica (art. 35.4 LGT) </v>
      </c>
      <c r="C3820" t="str">
        <f>T("CHAMARTIN           ")</f>
        <v xml:space="preserve">CHAMARTIN           </v>
      </c>
      <c r="D3820" t="str">
        <f>T("CIUDAD JARDIN       ")</f>
        <v xml:space="preserve">CIUDAD JARDIN       </v>
      </c>
      <c r="E3820" t="str">
        <f>T("TU ")</f>
        <v xml:space="preserve">TU </v>
      </c>
      <c r="F3820" t="str">
        <f>T("TURISMOS       ")</f>
        <v xml:space="preserve">TURISMOS       </v>
      </c>
      <c r="G3820" t="str">
        <f>T("De 12 a 15,99 CABALLOS FISCALES                   ")</f>
        <v xml:space="preserve">De 12 a 15,99 CABALLOS FISCALES                   </v>
      </c>
      <c r="H3820" t="str">
        <f>T("GASOLINA                                          ")</f>
        <v xml:space="preserve">GASOLINA                                          </v>
      </c>
      <c r="I3820">
        <v>12</v>
      </c>
    </row>
    <row r="3821" spans="1:9">
      <c r="A3821" t="str">
        <f>T("2018")</f>
        <v>2018</v>
      </c>
      <c r="B3821" t="str">
        <f>T("Entidad sin personalidad jurídica (art. 35.4 LGT) ")</f>
        <v xml:space="preserve">Entidad sin personalidad jurídica (art. 35.4 LGT) </v>
      </c>
      <c r="C3821" t="str">
        <f>T("CHAMARTIN           ")</f>
        <v xml:space="preserve">CHAMARTIN           </v>
      </c>
      <c r="D3821" t="str">
        <f>T("CIUDAD JARDIN       ")</f>
        <v xml:space="preserve">CIUDAD JARDIN       </v>
      </c>
      <c r="E3821" t="str">
        <f>T("TU ")</f>
        <v xml:space="preserve">TU </v>
      </c>
      <c r="F3821" t="str">
        <f>T("TURISMOS       ")</f>
        <v xml:space="preserve">TURISMOS       </v>
      </c>
      <c r="G3821" t="str">
        <f>T("De 16 a 19,99 CABALLOS FISCALES                   ")</f>
        <v xml:space="preserve">De 16 a 19,99 CABALLOS FISCALES                   </v>
      </c>
      <c r="H3821" t="str">
        <f>T("GASOLINA                                          ")</f>
        <v xml:space="preserve">GASOLINA                                          </v>
      </c>
      <c r="I3821">
        <v>4</v>
      </c>
    </row>
    <row r="3822" spans="1:9">
      <c r="A3822" t="str">
        <f>T("2018")</f>
        <v>2018</v>
      </c>
      <c r="B3822" t="str">
        <f>T("Entidad sin personalidad jurídica (art. 35.4 LGT) ")</f>
        <v xml:space="preserve">Entidad sin personalidad jurídica (art. 35.4 LGT) </v>
      </c>
      <c r="C3822" t="str">
        <f>T("CHAMARTIN           ")</f>
        <v xml:space="preserve">CHAMARTIN           </v>
      </c>
      <c r="D3822" t="str">
        <f>T("HISPANOAMERICA      ")</f>
        <v xml:space="preserve">HISPANOAMERICA      </v>
      </c>
      <c r="E3822" t="str">
        <f>T("TU ")</f>
        <v xml:space="preserve">TU </v>
      </c>
      <c r="F3822" t="str">
        <f>T("TURISMOS       ")</f>
        <v xml:space="preserve">TURISMOS       </v>
      </c>
      <c r="G3822" t="str">
        <f>T("De menos de 8 CABALLOS FISCALES                   ")</f>
        <v xml:space="preserve">De menos de 8 CABALLOS FISCALES                   </v>
      </c>
      <c r="H3822" t="str">
        <f>T("GASOLINA                                          ")</f>
        <v xml:space="preserve">GASOLINA                                          </v>
      </c>
      <c r="I3822">
        <v>5</v>
      </c>
    </row>
    <row r="3823" spans="1:9">
      <c r="A3823" t="str">
        <f>T("2018")</f>
        <v>2018</v>
      </c>
      <c r="B3823" t="str">
        <f>T("Entidad sin personalidad jurídica (art. 35.4 LGT) ")</f>
        <v xml:space="preserve">Entidad sin personalidad jurídica (art. 35.4 LGT) </v>
      </c>
      <c r="C3823" t="str">
        <f>T("CHAMARTIN           ")</f>
        <v xml:space="preserve">CHAMARTIN           </v>
      </c>
      <c r="D3823" t="str">
        <f>T("HISPANOAMERICA      ")</f>
        <v xml:space="preserve">HISPANOAMERICA      </v>
      </c>
      <c r="E3823" t="str">
        <f>T("TU ")</f>
        <v xml:space="preserve">TU </v>
      </c>
      <c r="F3823" t="str">
        <f>T("TURISMOS       ")</f>
        <v xml:space="preserve">TURISMOS       </v>
      </c>
      <c r="G3823" t="str">
        <f>T("De 8 a 11,99 CABALLOS FISCALES                    ")</f>
        <v xml:space="preserve">De 8 a 11,99 CABALLOS FISCALES                    </v>
      </c>
      <c r="H3823" t="str">
        <f>T("GASOLINA                                          ")</f>
        <v xml:space="preserve">GASOLINA                                          </v>
      </c>
      <c r="I3823">
        <v>56</v>
      </c>
    </row>
    <row r="3824" spans="1:9">
      <c r="A3824" t="str">
        <f>T("2018")</f>
        <v>2018</v>
      </c>
      <c r="B3824" t="str">
        <f>T("Entidad sin personalidad jurídica (art. 35.4 LGT) ")</f>
        <v xml:space="preserve">Entidad sin personalidad jurídica (art. 35.4 LGT) </v>
      </c>
      <c r="C3824" t="str">
        <f>T("CHAMARTIN           ")</f>
        <v xml:space="preserve">CHAMARTIN           </v>
      </c>
      <c r="D3824" t="str">
        <f>T("HISPANOAMERICA      ")</f>
        <v xml:space="preserve">HISPANOAMERICA      </v>
      </c>
      <c r="E3824" t="str">
        <f>T("TU ")</f>
        <v xml:space="preserve">TU </v>
      </c>
      <c r="F3824" t="str">
        <f>T("TURISMOS       ")</f>
        <v xml:space="preserve">TURISMOS       </v>
      </c>
      <c r="G3824" t="str">
        <f>T("De 12 a 15,99 CABALLOS FISCALES                   ")</f>
        <v xml:space="preserve">De 12 a 15,99 CABALLOS FISCALES                   </v>
      </c>
      <c r="H3824" t="str">
        <f>T("GASOLINA                                          ")</f>
        <v xml:space="preserve">GASOLINA                                          </v>
      </c>
      <c r="I3824">
        <v>30</v>
      </c>
    </row>
    <row r="3825" spans="1:9">
      <c r="A3825" t="str">
        <f>T("2018")</f>
        <v>2018</v>
      </c>
      <c r="B3825" t="str">
        <f>T("Entidad sin personalidad jurídica (art. 35.4 LGT) ")</f>
        <v xml:space="preserve">Entidad sin personalidad jurídica (art. 35.4 LGT) </v>
      </c>
      <c r="C3825" t="str">
        <f>T("CHAMARTIN           ")</f>
        <v xml:space="preserve">CHAMARTIN           </v>
      </c>
      <c r="D3825" t="str">
        <f>T("HISPANOAMERICA      ")</f>
        <v xml:space="preserve">HISPANOAMERICA      </v>
      </c>
      <c r="E3825" t="str">
        <f>T("TU ")</f>
        <v xml:space="preserve">TU </v>
      </c>
      <c r="F3825" t="str">
        <f>T("TURISMOS       ")</f>
        <v xml:space="preserve">TURISMOS       </v>
      </c>
      <c r="G3825" t="str">
        <f>T("De 16 a 19,99 CABALLOS FISCALES                   ")</f>
        <v xml:space="preserve">De 16 a 19,99 CABALLOS FISCALES                   </v>
      </c>
      <c r="H3825" t="str">
        <f>T("GASOLINA                                          ")</f>
        <v xml:space="preserve">GASOLINA                                          </v>
      </c>
      <c r="I3825">
        <v>6</v>
      </c>
    </row>
    <row r="3826" spans="1:9">
      <c r="A3826" t="str">
        <f>T("2018")</f>
        <v>2018</v>
      </c>
      <c r="B3826" t="str">
        <f>T("Entidad sin personalidad jurídica (art. 35.4 LGT) ")</f>
        <v xml:space="preserve">Entidad sin personalidad jurídica (art. 35.4 LGT) </v>
      </c>
      <c r="C3826" t="str">
        <f>T("CHAMARTIN           ")</f>
        <v xml:space="preserve">CHAMARTIN           </v>
      </c>
      <c r="D3826" t="str">
        <f>T("HISPANOAMERICA      ")</f>
        <v xml:space="preserve">HISPANOAMERICA      </v>
      </c>
      <c r="E3826" t="str">
        <f>T("TU ")</f>
        <v xml:space="preserve">TU </v>
      </c>
      <c r="F3826" t="str">
        <f>T("TURISMOS       ")</f>
        <v xml:space="preserve">TURISMOS       </v>
      </c>
      <c r="G3826" t="str">
        <f>T("De 20 CABALLOS FISCALES en adelante               ")</f>
        <v xml:space="preserve">De 20 CABALLOS FISCALES en adelante               </v>
      </c>
      <c r="H3826" t="str">
        <f>T("GASOLINA                                          ")</f>
        <v xml:space="preserve">GASOLINA                                          </v>
      </c>
      <c r="I3826">
        <v>13</v>
      </c>
    </row>
    <row r="3827" spans="1:9">
      <c r="A3827" t="str">
        <f>T("2018")</f>
        <v>2018</v>
      </c>
      <c r="B3827" t="str">
        <f>T("Entidad sin personalidad jurídica (art. 35.4 LGT) ")</f>
        <v xml:space="preserve">Entidad sin personalidad jurídica (art. 35.4 LGT) </v>
      </c>
      <c r="C3827" t="str">
        <f>T("CHAMARTIN           ")</f>
        <v xml:space="preserve">CHAMARTIN           </v>
      </c>
      <c r="D3827" t="str">
        <f>T("NUEVA ESPAÑA        ")</f>
        <v xml:space="preserve">NUEVA ESPAÑA        </v>
      </c>
      <c r="E3827" t="str">
        <f>T("TU ")</f>
        <v xml:space="preserve">TU </v>
      </c>
      <c r="F3827" t="str">
        <f>T("TURISMOS       ")</f>
        <v xml:space="preserve">TURISMOS       </v>
      </c>
      <c r="G3827" t="str">
        <f>T("De menos de 8 CABALLOS FISCALES                   ")</f>
        <v xml:space="preserve">De menos de 8 CABALLOS FISCALES                   </v>
      </c>
      <c r="H3827" t="str">
        <f>T("GASOLINA                                          ")</f>
        <v xml:space="preserve">GASOLINA                                          </v>
      </c>
      <c r="I3827">
        <v>6</v>
      </c>
    </row>
    <row r="3828" spans="1:9">
      <c r="A3828" t="str">
        <f>T("2018")</f>
        <v>2018</v>
      </c>
      <c r="B3828" t="str">
        <f>T("Entidad sin personalidad jurídica (art. 35.4 LGT) ")</f>
        <v xml:space="preserve">Entidad sin personalidad jurídica (art. 35.4 LGT) </v>
      </c>
      <c r="C3828" t="str">
        <f>T("CHAMARTIN           ")</f>
        <v xml:space="preserve">CHAMARTIN           </v>
      </c>
      <c r="D3828" t="str">
        <f>T("NUEVA ESPAÑA        ")</f>
        <v xml:space="preserve">NUEVA ESPAÑA        </v>
      </c>
      <c r="E3828" t="str">
        <f>T("TU ")</f>
        <v xml:space="preserve">TU </v>
      </c>
      <c r="F3828" t="str">
        <f>T("TURISMOS       ")</f>
        <v xml:space="preserve">TURISMOS       </v>
      </c>
      <c r="G3828" t="str">
        <f>T("De 8 a 11,99 CABALLOS FISCALES                    ")</f>
        <v xml:space="preserve">De 8 a 11,99 CABALLOS FISCALES                    </v>
      </c>
      <c r="H3828" t="str">
        <f>T("GASOLINA                                          ")</f>
        <v xml:space="preserve">GASOLINA                                          </v>
      </c>
      <c r="I3828">
        <v>47</v>
      </c>
    </row>
    <row r="3829" spans="1:9">
      <c r="A3829" t="str">
        <f>T("2018")</f>
        <v>2018</v>
      </c>
      <c r="B3829" t="str">
        <f>T("Entidad sin personalidad jurídica (art. 35.4 LGT) ")</f>
        <v xml:space="preserve">Entidad sin personalidad jurídica (art. 35.4 LGT) </v>
      </c>
      <c r="C3829" t="str">
        <f>T("CHAMARTIN           ")</f>
        <v xml:space="preserve">CHAMARTIN           </v>
      </c>
      <c r="D3829" t="str">
        <f>T("NUEVA ESPAÑA        ")</f>
        <v xml:space="preserve">NUEVA ESPAÑA        </v>
      </c>
      <c r="E3829" t="str">
        <f>T("TU ")</f>
        <v xml:space="preserve">TU </v>
      </c>
      <c r="F3829" t="str">
        <f>T("TURISMOS       ")</f>
        <v xml:space="preserve">TURISMOS       </v>
      </c>
      <c r="G3829" t="str">
        <f>T("De 12 a 15,99 CABALLOS FISCALES                   ")</f>
        <v xml:space="preserve">De 12 a 15,99 CABALLOS FISCALES                   </v>
      </c>
      <c r="H3829" t="str">
        <f>T("GASOLINA                                          ")</f>
        <v xml:space="preserve">GASOLINA                                          </v>
      </c>
      <c r="I3829">
        <v>34</v>
      </c>
    </row>
    <row r="3830" spans="1:9">
      <c r="A3830" t="str">
        <f>T("2018")</f>
        <v>2018</v>
      </c>
      <c r="B3830" t="str">
        <f>T("Entidad sin personalidad jurídica (art. 35.4 LGT) ")</f>
        <v xml:space="preserve">Entidad sin personalidad jurídica (art. 35.4 LGT) </v>
      </c>
      <c r="C3830" t="str">
        <f>T("CHAMARTIN           ")</f>
        <v xml:space="preserve">CHAMARTIN           </v>
      </c>
      <c r="D3830" t="str">
        <f>T("NUEVA ESPAÑA        ")</f>
        <v xml:space="preserve">NUEVA ESPAÑA        </v>
      </c>
      <c r="E3830" t="str">
        <f>T("TU ")</f>
        <v xml:space="preserve">TU </v>
      </c>
      <c r="F3830" t="str">
        <f>T("TURISMOS       ")</f>
        <v xml:space="preserve">TURISMOS       </v>
      </c>
      <c r="G3830" t="str">
        <f>T("De 16 a 19,99 CABALLOS FISCALES                   ")</f>
        <v xml:space="preserve">De 16 a 19,99 CABALLOS FISCALES                   </v>
      </c>
      <c r="H3830" t="str">
        <f>T("GASOLINA                                          ")</f>
        <v xml:space="preserve">GASOLINA                                          </v>
      </c>
      <c r="I3830">
        <v>6</v>
      </c>
    </row>
    <row r="3831" spans="1:9">
      <c r="A3831" t="str">
        <f>T("2018")</f>
        <v>2018</v>
      </c>
      <c r="B3831" t="str">
        <f>T("Entidad sin personalidad jurídica (art. 35.4 LGT) ")</f>
        <v xml:space="preserve">Entidad sin personalidad jurídica (art. 35.4 LGT) </v>
      </c>
      <c r="C3831" t="str">
        <f>T("CHAMARTIN           ")</f>
        <v xml:space="preserve">CHAMARTIN           </v>
      </c>
      <c r="D3831" t="str">
        <f>T("NUEVA ESPAÑA        ")</f>
        <v xml:space="preserve">NUEVA ESPAÑA        </v>
      </c>
      <c r="E3831" t="str">
        <f>T("TU ")</f>
        <v xml:space="preserve">TU </v>
      </c>
      <c r="F3831" t="str">
        <f>T("TURISMOS       ")</f>
        <v xml:space="preserve">TURISMOS       </v>
      </c>
      <c r="G3831" t="str">
        <f>T("De 20 CABALLOS FISCALES en adelante               ")</f>
        <v xml:space="preserve">De 20 CABALLOS FISCALES en adelante               </v>
      </c>
      <c r="H3831" t="str">
        <f>T("GASOLINA                                          ")</f>
        <v xml:space="preserve">GASOLINA                                          </v>
      </c>
      <c r="I3831">
        <v>5</v>
      </c>
    </row>
    <row r="3832" spans="1:9">
      <c r="A3832" t="str">
        <f>T("2018")</f>
        <v>2018</v>
      </c>
      <c r="B3832" t="str">
        <f>T("Entidad sin personalidad jurídica (art. 35.4 LGT) ")</f>
        <v xml:space="preserve">Entidad sin personalidad jurídica (art. 35.4 LGT) </v>
      </c>
      <c r="C3832" t="str">
        <f>T("CHAMARTIN           ")</f>
        <v xml:space="preserve">CHAMARTIN           </v>
      </c>
      <c r="D3832" t="str">
        <f>T("CASTILLA            ")</f>
        <v xml:space="preserve">CASTILLA            </v>
      </c>
      <c r="E3832" t="str">
        <f>T("TU ")</f>
        <v xml:space="preserve">TU </v>
      </c>
      <c r="F3832" t="str">
        <f>T("TURISMOS       ")</f>
        <v xml:space="preserve">TURISMOS       </v>
      </c>
      <c r="G3832" t="str">
        <f>T("De menos de 8 CABALLOS FISCALES                   ")</f>
        <v xml:space="preserve">De menos de 8 CABALLOS FISCALES                   </v>
      </c>
      <c r="H3832" t="str">
        <f>T("GASOLINA                                          ")</f>
        <v xml:space="preserve">GASOLINA                                          </v>
      </c>
      <c r="I3832">
        <v>2</v>
      </c>
    </row>
    <row r="3833" spans="1:9">
      <c r="A3833" t="str">
        <f>T("2018")</f>
        <v>2018</v>
      </c>
      <c r="B3833" t="str">
        <f>T("Entidad sin personalidad jurídica (art. 35.4 LGT) ")</f>
        <v xml:space="preserve">Entidad sin personalidad jurídica (art. 35.4 LGT) </v>
      </c>
      <c r="C3833" t="str">
        <f>T("CHAMARTIN           ")</f>
        <v xml:space="preserve">CHAMARTIN           </v>
      </c>
      <c r="D3833" t="str">
        <f>T("CASTILLA            ")</f>
        <v xml:space="preserve">CASTILLA            </v>
      </c>
      <c r="E3833" t="str">
        <f>T("TU ")</f>
        <v xml:space="preserve">TU </v>
      </c>
      <c r="F3833" t="str">
        <f>T("TURISMOS       ")</f>
        <v xml:space="preserve">TURISMOS       </v>
      </c>
      <c r="G3833" t="str">
        <f>T("De 8 a 11,99 CABALLOS FISCALES                    ")</f>
        <v xml:space="preserve">De 8 a 11,99 CABALLOS FISCALES                    </v>
      </c>
      <c r="H3833" t="str">
        <f>T("GASOLINA                                          ")</f>
        <v xml:space="preserve">GASOLINA                                          </v>
      </c>
      <c r="I3833">
        <v>29</v>
      </c>
    </row>
    <row r="3834" spans="1:9">
      <c r="A3834" t="str">
        <f>T("2018")</f>
        <v>2018</v>
      </c>
      <c r="B3834" t="str">
        <f>T("Entidad sin personalidad jurídica (art. 35.4 LGT) ")</f>
        <v xml:space="preserve">Entidad sin personalidad jurídica (art. 35.4 LGT) </v>
      </c>
      <c r="C3834" t="str">
        <f>T("CHAMARTIN           ")</f>
        <v xml:space="preserve">CHAMARTIN           </v>
      </c>
      <c r="D3834" t="str">
        <f>T("CASTILLA            ")</f>
        <v xml:space="preserve">CASTILLA            </v>
      </c>
      <c r="E3834" t="str">
        <f>T("TU ")</f>
        <v xml:space="preserve">TU </v>
      </c>
      <c r="F3834" t="str">
        <f>T("TURISMOS       ")</f>
        <v xml:space="preserve">TURISMOS       </v>
      </c>
      <c r="G3834" t="str">
        <f>T("De 12 a 15,99 CABALLOS FISCALES                   ")</f>
        <v xml:space="preserve">De 12 a 15,99 CABALLOS FISCALES                   </v>
      </c>
      <c r="H3834" t="str">
        <f>T("GASOLINA                                          ")</f>
        <v xml:space="preserve">GASOLINA                                          </v>
      </c>
      <c r="I3834">
        <v>13</v>
      </c>
    </row>
    <row r="3835" spans="1:9">
      <c r="A3835" t="str">
        <f>T("2018")</f>
        <v>2018</v>
      </c>
      <c r="B3835" t="str">
        <f>T("Entidad sin personalidad jurídica (art. 35.4 LGT) ")</f>
        <v xml:space="preserve">Entidad sin personalidad jurídica (art. 35.4 LGT) </v>
      </c>
      <c r="C3835" t="str">
        <f>T("CHAMARTIN           ")</f>
        <v xml:space="preserve">CHAMARTIN           </v>
      </c>
      <c r="D3835" t="str">
        <f>T("CASTILLA            ")</f>
        <v xml:space="preserve">CASTILLA            </v>
      </c>
      <c r="E3835" t="str">
        <f>T("TU ")</f>
        <v xml:space="preserve">TU </v>
      </c>
      <c r="F3835" t="str">
        <f>T("TURISMOS       ")</f>
        <v xml:space="preserve">TURISMOS       </v>
      </c>
      <c r="G3835" t="str">
        <f>T("De 16 a 19,99 CABALLOS FISCALES                   ")</f>
        <v xml:space="preserve">De 16 a 19,99 CABALLOS FISCALES                   </v>
      </c>
      <c r="H3835" t="str">
        <f>T("GASOLINA                                          ")</f>
        <v xml:space="preserve">GASOLINA                                          </v>
      </c>
      <c r="I3835">
        <v>2</v>
      </c>
    </row>
    <row r="3836" spans="1:9">
      <c r="A3836" t="str">
        <f>T("2018")</f>
        <v>2018</v>
      </c>
      <c r="B3836" t="str">
        <f>T("FISICO                                            ")</f>
        <v xml:space="preserve">FISICO                                            </v>
      </c>
      <c r="C3836" t="str">
        <f>T("CHAMARTIN           ")</f>
        <v xml:space="preserve">CHAMARTIN           </v>
      </c>
      <c r="D3836" t="str">
        <f>T("SIN BARRIO          ")</f>
        <v xml:space="preserve">SIN BARRIO          </v>
      </c>
      <c r="E3836" t="str">
        <f>T("TU ")</f>
        <v xml:space="preserve">TU </v>
      </c>
      <c r="F3836" t="str">
        <f>T("TURISMOS       ")</f>
        <v xml:space="preserve">TURISMOS       </v>
      </c>
      <c r="G3836" t="str">
        <f>T("De menos de 8 CABALLOS FISCALES                   ")</f>
        <v xml:space="preserve">De menos de 8 CABALLOS FISCALES                   </v>
      </c>
      <c r="H3836" t="str">
        <f>T("GASOLINA                                          ")</f>
        <v xml:space="preserve">GASOLINA                                          </v>
      </c>
      <c r="I3836">
        <v>15</v>
      </c>
    </row>
    <row r="3837" spans="1:9">
      <c r="A3837" t="str">
        <f>T("2018")</f>
        <v>2018</v>
      </c>
      <c r="B3837" t="str">
        <f>T("FISICO                                            ")</f>
        <v xml:space="preserve">FISICO                                            </v>
      </c>
      <c r="C3837" t="str">
        <f>T("CHAMARTIN           ")</f>
        <v xml:space="preserve">CHAMARTIN           </v>
      </c>
      <c r="D3837" t="str">
        <f>T("SIN BARRIO          ")</f>
        <v xml:space="preserve">SIN BARRIO          </v>
      </c>
      <c r="E3837" t="str">
        <f>T("TU ")</f>
        <v xml:space="preserve">TU </v>
      </c>
      <c r="F3837" t="str">
        <f>T("TURISMOS       ")</f>
        <v xml:space="preserve">TURISMOS       </v>
      </c>
      <c r="G3837" t="str">
        <f>T("De 8 a 11,99 CABALLOS FISCALES                    ")</f>
        <v xml:space="preserve">De 8 a 11,99 CABALLOS FISCALES                    </v>
      </c>
      <c r="H3837" t="str">
        <f>T("GASOLINA                                          ")</f>
        <v xml:space="preserve">GASOLINA                                          </v>
      </c>
      <c r="I3837">
        <v>65</v>
      </c>
    </row>
    <row r="3838" spans="1:9">
      <c r="A3838" t="str">
        <f>T("2018")</f>
        <v>2018</v>
      </c>
      <c r="B3838" t="str">
        <f>T("FISICO                                            ")</f>
        <v xml:space="preserve">FISICO                                            </v>
      </c>
      <c r="C3838" t="str">
        <f>T("CHAMARTIN           ")</f>
        <v xml:space="preserve">CHAMARTIN           </v>
      </c>
      <c r="D3838" t="str">
        <f>T("SIN BARRIO          ")</f>
        <v xml:space="preserve">SIN BARRIO          </v>
      </c>
      <c r="E3838" t="str">
        <f>T("TU ")</f>
        <v xml:space="preserve">TU </v>
      </c>
      <c r="F3838" t="str">
        <f>T("TURISMOS       ")</f>
        <v xml:space="preserve">TURISMOS       </v>
      </c>
      <c r="G3838" t="str">
        <f>T("De 12 a 15,99 CABALLOS FISCALES                   ")</f>
        <v xml:space="preserve">De 12 a 15,99 CABALLOS FISCALES                   </v>
      </c>
      <c r="H3838" t="str">
        <f>T("GASOLINA                                          ")</f>
        <v xml:space="preserve">GASOLINA                                          </v>
      </c>
      <c r="I3838">
        <v>21</v>
      </c>
    </row>
    <row r="3839" spans="1:9">
      <c r="A3839" t="str">
        <f>T("2018")</f>
        <v>2018</v>
      </c>
      <c r="B3839" t="str">
        <f>T("FISICO                                            ")</f>
        <v xml:space="preserve">FISICO                                            </v>
      </c>
      <c r="C3839" t="str">
        <f>T("CHAMARTIN           ")</f>
        <v xml:space="preserve">CHAMARTIN           </v>
      </c>
      <c r="D3839" t="str">
        <f>T("SIN BARRIO          ")</f>
        <v xml:space="preserve">SIN BARRIO          </v>
      </c>
      <c r="E3839" t="str">
        <f>T("TU ")</f>
        <v xml:space="preserve">TU </v>
      </c>
      <c r="F3839" t="str">
        <f>T("TURISMOS       ")</f>
        <v xml:space="preserve">TURISMOS       </v>
      </c>
      <c r="G3839" t="str">
        <f>T("De 16 a 19,99 CABALLOS FISCALES                   ")</f>
        <v xml:space="preserve">De 16 a 19,99 CABALLOS FISCALES                   </v>
      </c>
      <c r="H3839" t="str">
        <f>T("GASOLINA                                          ")</f>
        <v xml:space="preserve">GASOLINA                                          </v>
      </c>
      <c r="I3839">
        <v>4</v>
      </c>
    </row>
    <row r="3840" spans="1:9">
      <c r="A3840" t="str">
        <f>T("2018")</f>
        <v>2018</v>
      </c>
      <c r="B3840" t="str">
        <f>T("FISICO                                            ")</f>
        <v xml:space="preserve">FISICO                                            </v>
      </c>
      <c r="C3840" t="str">
        <f>T("CHAMARTIN           ")</f>
        <v xml:space="preserve">CHAMARTIN           </v>
      </c>
      <c r="D3840" t="str">
        <f>T("SIN BARRIO          ")</f>
        <v xml:space="preserve">SIN BARRIO          </v>
      </c>
      <c r="E3840" t="str">
        <f>T("TU ")</f>
        <v xml:space="preserve">TU </v>
      </c>
      <c r="F3840" t="str">
        <f>T("TURISMOS       ")</f>
        <v xml:space="preserve">TURISMOS       </v>
      </c>
      <c r="G3840" t="str">
        <f>T("De 20 CABALLOS FISCALES en adelante               ")</f>
        <v xml:space="preserve">De 20 CABALLOS FISCALES en adelante               </v>
      </c>
      <c r="H3840" t="str">
        <f>T("GASOLINA                                          ")</f>
        <v xml:space="preserve">GASOLINA                                          </v>
      </c>
      <c r="I3840">
        <v>9</v>
      </c>
    </row>
    <row r="3841" spans="1:9">
      <c r="A3841" t="str">
        <f>T("2018")</f>
        <v>2018</v>
      </c>
      <c r="B3841" t="str">
        <f>T("FISICO                                            ")</f>
        <v xml:space="preserve">FISICO                                            </v>
      </c>
      <c r="C3841" t="str">
        <f>T("CHAMARTIN           ")</f>
        <v xml:space="preserve">CHAMARTIN           </v>
      </c>
      <c r="D3841" t="str">
        <f>T("EL VISO             ")</f>
        <v xml:space="preserve">EL VISO             </v>
      </c>
      <c r="E3841" t="str">
        <f>T("TU ")</f>
        <v xml:space="preserve">TU </v>
      </c>
      <c r="F3841" t="str">
        <f>T("TURISMOS       ")</f>
        <v xml:space="preserve">TURISMOS       </v>
      </c>
      <c r="G3841" t="str">
        <f>T("De menos de 8 CABALLOS FISCALES                   ")</f>
        <v xml:space="preserve">De menos de 8 CABALLOS FISCALES                   </v>
      </c>
      <c r="H3841" t="str">
        <f>T("GASOLINA                                          ")</f>
        <v xml:space="preserve">GASOLINA                                          </v>
      </c>
      <c r="I3841">
        <v>404</v>
      </c>
    </row>
    <row r="3842" spans="1:9">
      <c r="A3842" t="str">
        <f>T("2018")</f>
        <v>2018</v>
      </c>
      <c r="B3842" t="str">
        <f>T("FISICO                                            ")</f>
        <v xml:space="preserve">FISICO                                            </v>
      </c>
      <c r="C3842" t="str">
        <f>T("CHAMARTIN           ")</f>
        <v xml:space="preserve">CHAMARTIN           </v>
      </c>
      <c r="D3842" t="str">
        <f>T("EL VISO             ")</f>
        <v xml:space="preserve">EL VISO             </v>
      </c>
      <c r="E3842" t="str">
        <f>T("TU ")</f>
        <v xml:space="preserve">TU </v>
      </c>
      <c r="F3842" t="str">
        <f>T("TURISMOS       ")</f>
        <v xml:space="preserve">TURISMOS       </v>
      </c>
      <c r="G3842" t="str">
        <f>T("De 8 a 11,99 CABALLOS FISCALES                    ")</f>
        <v xml:space="preserve">De 8 a 11,99 CABALLOS FISCALES                    </v>
      </c>
      <c r="H3842" t="str">
        <f>T("GASOLINA                                          ")</f>
        <v xml:space="preserve">GASOLINA                                          </v>
      </c>
      <c r="I3842" s="1">
        <v>2133</v>
      </c>
    </row>
    <row r="3843" spans="1:9">
      <c r="A3843" t="str">
        <f>T("2018")</f>
        <v>2018</v>
      </c>
      <c r="B3843" t="str">
        <f>T("FISICO                                            ")</f>
        <v xml:space="preserve">FISICO                                            </v>
      </c>
      <c r="C3843" t="str">
        <f>T("CHAMARTIN           ")</f>
        <v xml:space="preserve">CHAMARTIN           </v>
      </c>
      <c r="D3843" t="str">
        <f>T("EL VISO             ")</f>
        <v xml:space="preserve">EL VISO             </v>
      </c>
      <c r="E3843" t="str">
        <f>T("TU ")</f>
        <v xml:space="preserve">TU </v>
      </c>
      <c r="F3843" t="str">
        <f>T("TURISMOS       ")</f>
        <v xml:space="preserve">TURISMOS       </v>
      </c>
      <c r="G3843" t="str">
        <f>T("De 12 a 15,99 CABALLOS FISCALES                   ")</f>
        <v xml:space="preserve">De 12 a 15,99 CABALLOS FISCALES                   </v>
      </c>
      <c r="H3843" t="str">
        <f>T("GASOLINA                                          ")</f>
        <v xml:space="preserve">GASOLINA                                          </v>
      </c>
      <c r="I3843" s="1">
        <v>1051</v>
      </c>
    </row>
    <row r="3844" spans="1:9">
      <c r="A3844" t="str">
        <f>T("2018")</f>
        <v>2018</v>
      </c>
      <c r="B3844" t="str">
        <f>T("FISICO                                            ")</f>
        <v xml:space="preserve">FISICO                                            </v>
      </c>
      <c r="C3844" t="str">
        <f>T("CHAMARTIN           ")</f>
        <v xml:space="preserve">CHAMARTIN           </v>
      </c>
      <c r="D3844" t="str">
        <f>T("EL VISO             ")</f>
        <v xml:space="preserve">EL VISO             </v>
      </c>
      <c r="E3844" t="str">
        <f>T("TU ")</f>
        <v xml:space="preserve">TU </v>
      </c>
      <c r="F3844" t="str">
        <f>T("TURISMOS       ")</f>
        <v xml:space="preserve">TURISMOS       </v>
      </c>
      <c r="G3844" t="str">
        <f>T("De 16 a 19,99 CABALLOS FISCALES                   ")</f>
        <v xml:space="preserve">De 16 a 19,99 CABALLOS FISCALES                   </v>
      </c>
      <c r="H3844" t="str">
        <f>T("GASOLINA                                          ")</f>
        <v xml:space="preserve">GASOLINA                                          </v>
      </c>
      <c r="I3844">
        <v>462</v>
      </c>
    </row>
    <row r="3845" spans="1:9">
      <c r="A3845" t="str">
        <f>T("2018")</f>
        <v>2018</v>
      </c>
      <c r="B3845" t="str">
        <f>T("FISICO                                            ")</f>
        <v xml:space="preserve">FISICO                                            </v>
      </c>
      <c r="C3845" t="str">
        <f>T("CHAMARTIN           ")</f>
        <v xml:space="preserve">CHAMARTIN           </v>
      </c>
      <c r="D3845" t="str">
        <f>T("EL VISO             ")</f>
        <v xml:space="preserve">EL VISO             </v>
      </c>
      <c r="E3845" t="str">
        <f>T("TU ")</f>
        <v xml:space="preserve">TU </v>
      </c>
      <c r="F3845" t="str">
        <f>T("TURISMOS       ")</f>
        <v xml:space="preserve">TURISMOS       </v>
      </c>
      <c r="G3845" t="str">
        <f>T("De 20 CABALLOS FISCALES en adelante               ")</f>
        <v xml:space="preserve">De 20 CABALLOS FISCALES en adelante               </v>
      </c>
      <c r="H3845" t="str">
        <f>T("GASOLINA                                          ")</f>
        <v xml:space="preserve">GASOLINA                                          </v>
      </c>
      <c r="I3845">
        <v>473</v>
      </c>
    </row>
    <row r="3846" spans="1:9">
      <c r="A3846" t="str">
        <f>T("2018")</f>
        <v>2018</v>
      </c>
      <c r="B3846" t="str">
        <f>T("FISICO                                            ")</f>
        <v xml:space="preserve">FISICO                                            </v>
      </c>
      <c r="C3846" t="str">
        <f>T("CHAMARTIN           ")</f>
        <v xml:space="preserve">CHAMARTIN           </v>
      </c>
      <c r="D3846" t="str">
        <f>T("PROSPERIDAD         ")</f>
        <v xml:space="preserve">PROSPERIDAD         </v>
      </c>
      <c r="E3846" t="str">
        <f>T("TU ")</f>
        <v xml:space="preserve">TU </v>
      </c>
      <c r="F3846" t="str">
        <f>T("TURISMOS       ")</f>
        <v xml:space="preserve">TURISMOS       </v>
      </c>
      <c r="G3846" t="str">
        <f>T("De menos de 8 CABALLOS FISCALES                   ")</f>
        <v xml:space="preserve">De menos de 8 CABALLOS FISCALES                   </v>
      </c>
      <c r="H3846" t="str">
        <f>T("GASOLINA                                          ")</f>
        <v xml:space="preserve">GASOLINA                                          </v>
      </c>
      <c r="I3846">
        <v>431</v>
      </c>
    </row>
    <row r="3847" spans="1:9">
      <c r="A3847" t="str">
        <f>T("2018")</f>
        <v>2018</v>
      </c>
      <c r="B3847" t="str">
        <f>T("FISICO                                            ")</f>
        <v xml:space="preserve">FISICO                                            </v>
      </c>
      <c r="C3847" t="str">
        <f>T("CHAMARTIN           ")</f>
        <v xml:space="preserve">CHAMARTIN           </v>
      </c>
      <c r="D3847" t="str">
        <f>T("PROSPERIDAD         ")</f>
        <v xml:space="preserve">PROSPERIDAD         </v>
      </c>
      <c r="E3847" t="str">
        <f>T("TU ")</f>
        <v xml:space="preserve">TU </v>
      </c>
      <c r="F3847" t="str">
        <f>T("TURISMOS       ")</f>
        <v xml:space="preserve">TURISMOS       </v>
      </c>
      <c r="G3847" t="str">
        <f>T("De 8 a 11,99 CABALLOS FISCALES                    ")</f>
        <v xml:space="preserve">De 8 a 11,99 CABALLOS FISCALES                    </v>
      </c>
      <c r="H3847" t="str">
        <f>T("GASOLINA                                          ")</f>
        <v xml:space="preserve">GASOLINA                                          </v>
      </c>
      <c r="I3847" s="1">
        <v>4345</v>
      </c>
    </row>
    <row r="3848" spans="1:9">
      <c r="A3848" t="str">
        <f>T("2018")</f>
        <v>2018</v>
      </c>
      <c r="B3848" t="str">
        <f>T("FISICO                                            ")</f>
        <v xml:space="preserve">FISICO                                            </v>
      </c>
      <c r="C3848" t="str">
        <f>T("CHAMARTIN           ")</f>
        <v xml:space="preserve">CHAMARTIN           </v>
      </c>
      <c r="D3848" t="str">
        <f>T("PROSPERIDAD         ")</f>
        <v xml:space="preserve">PROSPERIDAD         </v>
      </c>
      <c r="E3848" t="str">
        <f>T("TU ")</f>
        <v xml:space="preserve">TU </v>
      </c>
      <c r="F3848" t="str">
        <f>T("TURISMOS       ")</f>
        <v xml:space="preserve">TURISMOS       </v>
      </c>
      <c r="G3848" t="str">
        <f>T("De 12 a 15,99 CABALLOS FISCALES                   ")</f>
        <v xml:space="preserve">De 12 a 15,99 CABALLOS FISCALES                   </v>
      </c>
      <c r="H3848" t="str">
        <f>T("GASOLINA                                          ")</f>
        <v xml:space="preserve">GASOLINA                                          </v>
      </c>
      <c r="I3848" s="1">
        <v>1640</v>
      </c>
    </row>
    <row r="3849" spans="1:9">
      <c r="A3849" t="str">
        <f>T("2018")</f>
        <v>2018</v>
      </c>
      <c r="B3849" t="str">
        <f>T("FISICO                                            ")</f>
        <v xml:space="preserve">FISICO                                            </v>
      </c>
      <c r="C3849" t="str">
        <f>T("CHAMARTIN           ")</f>
        <v xml:space="preserve">CHAMARTIN           </v>
      </c>
      <c r="D3849" t="str">
        <f>T("PROSPERIDAD         ")</f>
        <v xml:space="preserve">PROSPERIDAD         </v>
      </c>
      <c r="E3849" t="str">
        <f>T("TU ")</f>
        <v xml:space="preserve">TU </v>
      </c>
      <c r="F3849" t="str">
        <f>T("TURISMOS       ")</f>
        <v xml:space="preserve">TURISMOS       </v>
      </c>
      <c r="G3849" t="str">
        <f>T("De 16 a 19,99 CABALLOS FISCALES                   ")</f>
        <v xml:space="preserve">De 16 a 19,99 CABALLOS FISCALES                   </v>
      </c>
      <c r="H3849" t="str">
        <f>T("GASOLINA                                          ")</f>
        <v xml:space="preserve">GASOLINA                                          </v>
      </c>
      <c r="I3849">
        <v>387</v>
      </c>
    </row>
    <row r="3850" spans="1:9">
      <c r="A3850" t="str">
        <f>T("2018")</f>
        <v>2018</v>
      </c>
      <c r="B3850" t="str">
        <f>T("FISICO                                            ")</f>
        <v xml:space="preserve">FISICO                                            </v>
      </c>
      <c r="C3850" t="str">
        <f>T("CHAMARTIN           ")</f>
        <v xml:space="preserve">CHAMARTIN           </v>
      </c>
      <c r="D3850" t="str">
        <f>T("PROSPERIDAD         ")</f>
        <v xml:space="preserve">PROSPERIDAD         </v>
      </c>
      <c r="E3850" t="str">
        <f>T("TU ")</f>
        <v xml:space="preserve">TU </v>
      </c>
      <c r="F3850" t="str">
        <f>T("TURISMOS       ")</f>
        <v xml:space="preserve">TURISMOS       </v>
      </c>
      <c r="G3850" t="str">
        <f>T("De 20 CABALLOS FISCALES en adelante               ")</f>
        <v xml:space="preserve">De 20 CABALLOS FISCALES en adelante               </v>
      </c>
      <c r="H3850" t="str">
        <f>T("GASOLINA                                          ")</f>
        <v xml:space="preserve">GASOLINA                                          </v>
      </c>
      <c r="I3850">
        <v>197</v>
      </c>
    </row>
    <row r="3851" spans="1:9">
      <c r="A3851" t="str">
        <f>T("2018")</f>
        <v>2018</v>
      </c>
      <c r="B3851" t="str">
        <f>T("FISICO                                            ")</f>
        <v xml:space="preserve">FISICO                                            </v>
      </c>
      <c r="C3851" t="str">
        <f>T("CHAMARTIN           ")</f>
        <v xml:space="preserve">CHAMARTIN           </v>
      </c>
      <c r="D3851" t="str">
        <f>T("CIUDAD JARDIN       ")</f>
        <v xml:space="preserve">CIUDAD JARDIN       </v>
      </c>
      <c r="E3851" t="str">
        <f>T("TU ")</f>
        <v xml:space="preserve">TU </v>
      </c>
      <c r="F3851" t="str">
        <f>T("TURISMOS       ")</f>
        <v xml:space="preserve">TURISMOS       </v>
      </c>
      <c r="G3851" t="str">
        <f>T("De menos de 8 CABALLOS FISCALES                   ")</f>
        <v xml:space="preserve">De menos de 8 CABALLOS FISCALES                   </v>
      </c>
      <c r="H3851" t="str">
        <f>T("GASOLINA                                          ")</f>
        <v xml:space="preserve">GASOLINA                                          </v>
      </c>
      <c r="I3851">
        <v>198</v>
      </c>
    </row>
    <row r="3852" spans="1:9">
      <c r="A3852" t="str">
        <f>T("2018")</f>
        <v>2018</v>
      </c>
      <c r="B3852" t="str">
        <f>T("FISICO                                            ")</f>
        <v xml:space="preserve">FISICO                                            </v>
      </c>
      <c r="C3852" t="str">
        <f>T("CHAMARTIN           ")</f>
        <v xml:space="preserve">CHAMARTIN           </v>
      </c>
      <c r="D3852" t="str">
        <f>T("CIUDAD JARDIN       ")</f>
        <v xml:space="preserve">CIUDAD JARDIN       </v>
      </c>
      <c r="E3852" t="str">
        <f>T("TU ")</f>
        <v xml:space="preserve">TU </v>
      </c>
      <c r="F3852" t="str">
        <f>T("TURISMOS       ")</f>
        <v xml:space="preserve">TURISMOS       </v>
      </c>
      <c r="G3852" t="str">
        <f>T("De 8 a 11,99 CABALLOS FISCALES                    ")</f>
        <v xml:space="preserve">De 8 a 11,99 CABALLOS FISCALES                    </v>
      </c>
      <c r="H3852" t="str">
        <f>T("GASOLINA                                          ")</f>
        <v xml:space="preserve">GASOLINA                                          </v>
      </c>
      <c r="I3852" s="1">
        <v>2141</v>
      </c>
    </row>
    <row r="3853" spans="1:9">
      <c r="A3853" t="str">
        <f>T("2018")</f>
        <v>2018</v>
      </c>
      <c r="B3853" t="str">
        <f>T("FISICO                                            ")</f>
        <v xml:space="preserve">FISICO                                            </v>
      </c>
      <c r="C3853" t="str">
        <f>T("CHAMARTIN           ")</f>
        <v xml:space="preserve">CHAMARTIN           </v>
      </c>
      <c r="D3853" t="str">
        <f>T("CIUDAD JARDIN       ")</f>
        <v xml:space="preserve">CIUDAD JARDIN       </v>
      </c>
      <c r="E3853" t="str">
        <f>T("TU ")</f>
        <v xml:space="preserve">TU </v>
      </c>
      <c r="F3853" t="str">
        <f>T("TURISMOS       ")</f>
        <v xml:space="preserve">TURISMOS       </v>
      </c>
      <c r="G3853" t="str">
        <f>T("De 12 a 15,99 CABALLOS FISCALES                   ")</f>
        <v xml:space="preserve">De 12 a 15,99 CABALLOS FISCALES                   </v>
      </c>
      <c r="H3853" t="str">
        <f>T("GASOLINA                                          ")</f>
        <v xml:space="preserve">GASOLINA                                          </v>
      </c>
      <c r="I3853">
        <v>801</v>
      </c>
    </row>
    <row r="3854" spans="1:9">
      <c r="A3854" t="str">
        <f>T("2018")</f>
        <v>2018</v>
      </c>
      <c r="B3854" t="str">
        <f>T("FISICO                                            ")</f>
        <v xml:space="preserve">FISICO                                            </v>
      </c>
      <c r="C3854" t="str">
        <f>T("CHAMARTIN           ")</f>
        <v xml:space="preserve">CHAMARTIN           </v>
      </c>
      <c r="D3854" t="str">
        <f>T("CIUDAD JARDIN       ")</f>
        <v xml:space="preserve">CIUDAD JARDIN       </v>
      </c>
      <c r="E3854" t="str">
        <f>T("TU ")</f>
        <v xml:space="preserve">TU </v>
      </c>
      <c r="F3854" t="str">
        <f>T("TURISMOS       ")</f>
        <v xml:space="preserve">TURISMOS       </v>
      </c>
      <c r="G3854" t="str">
        <f>T("De 16 a 19,99 CABALLOS FISCALES                   ")</f>
        <v xml:space="preserve">De 16 a 19,99 CABALLOS FISCALES                   </v>
      </c>
      <c r="H3854" t="str">
        <f>T("GASOLINA                                          ")</f>
        <v xml:space="preserve">GASOLINA                                          </v>
      </c>
      <c r="I3854">
        <v>168</v>
      </c>
    </row>
    <row r="3855" spans="1:9">
      <c r="A3855" t="str">
        <f>T("2018")</f>
        <v>2018</v>
      </c>
      <c r="B3855" t="str">
        <f>T("FISICO                                            ")</f>
        <v xml:space="preserve">FISICO                                            </v>
      </c>
      <c r="C3855" t="str">
        <f>T("CHAMARTIN           ")</f>
        <v xml:space="preserve">CHAMARTIN           </v>
      </c>
      <c r="D3855" t="str">
        <f>T("CIUDAD JARDIN       ")</f>
        <v xml:space="preserve">CIUDAD JARDIN       </v>
      </c>
      <c r="E3855" t="str">
        <f>T("TU ")</f>
        <v xml:space="preserve">TU </v>
      </c>
      <c r="F3855" t="str">
        <f>T("TURISMOS       ")</f>
        <v xml:space="preserve">TURISMOS       </v>
      </c>
      <c r="G3855" t="str">
        <f>T("De 20 CABALLOS FISCALES en adelante               ")</f>
        <v xml:space="preserve">De 20 CABALLOS FISCALES en adelante               </v>
      </c>
      <c r="H3855" t="str">
        <f>T("GASOLINA                                          ")</f>
        <v xml:space="preserve">GASOLINA                                          </v>
      </c>
      <c r="I3855">
        <v>82</v>
      </c>
    </row>
    <row r="3856" spans="1:9">
      <c r="A3856" t="str">
        <f>T("2018")</f>
        <v>2018</v>
      </c>
      <c r="B3856" t="str">
        <f>T("FISICO                                            ")</f>
        <v xml:space="preserve">FISICO                                            </v>
      </c>
      <c r="C3856" t="str">
        <f>T("CHAMARTIN           ")</f>
        <v xml:space="preserve">CHAMARTIN           </v>
      </c>
      <c r="D3856" t="str">
        <f>T("HISPANOAMERICA      ")</f>
        <v xml:space="preserve">HISPANOAMERICA      </v>
      </c>
      <c r="E3856" t="str">
        <f>T("TU ")</f>
        <v xml:space="preserve">TU </v>
      </c>
      <c r="F3856" t="str">
        <f>T("TURISMOS       ")</f>
        <v xml:space="preserve">TURISMOS       </v>
      </c>
      <c r="G3856" t="str">
        <f>T("De menos de 8 CABALLOS FISCALES                   ")</f>
        <v xml:space="preserve">De menos de 8 CABALLOS FISCALES                   </v>
      </c>
      <c r="H3856" t="str">
        <f>T("GASOLINA                                          ")</f>
        <v xml:space="preserve">GASOLINA                                          </v>
      </c>
      <c r="I3856">
        <v>442</v>
      </c>
    </row>
    <row r="3857" spans="1:9">
      <c r="A3857" t="str">
        <f>T("2018")</f>
        <v>2018</v>
      </c>
      <c r="B3857" t="str">
        <f>T("FISICO                                            ")</f>
        <v xml:space="preserve">FISICO                                            </v>
      </c>
      <c r="C3857" t="str">
        <f>T("CHAMARTIN           ")</f>
        <v xml:space="preserve">CHAMARTIN           </v>
      </c>
      <c r="D3857" t="str">
        <f>T("HISPANOAMERICA      ")</f>
        <v xml:space="preserve">HISPANOAMERICA      </v>
      </c>
      <c r="E3857" t="str">
        <f>T("TU ")</f>
        <v xml:space="preserve">TU </v>
      </c>
      <c r="F3857" t="str">
        <f>T("TURISMOS       ")</f>
        <v xml:space="preserve">TURISMOS       </v>
      </c>
      <c r="G3857" t="str">
        <f>T("De 8 a 11,99 CABALLOS FISCALES                    ")</f>
        <v xml:space="preserve">De 8 a 11,99 CABALLOS FISCALES                    </v>
      </c>
      <c r="H3857" t="str">
        <f>T("GASOLINA                                          ")</f>
        <v xml:space="preserve">GASOLINA                                          </v>
      </c>
      <c r="I3857" s="1">
        <v>3884</v>
      </c>
    </row>
    <row r="3858" spans="1:9">
      <c r="A3858" t="str">
        <f>T("2018")</f>
        <v>2018</v>
      </c>
      <c r="B3858" t="str">
        <f>T("FISICO                                            ")</f>
        <v xml:space="preserve">FISICO                                            </v>
      </c>
      <c r="C3858" t="str">
        <f>T("CHAMARTIN           ")</f>
        <v xml:space="preserve">CHAMARTIN           </v>
      </c>
      <c r="D3858" t="str">
        <f>T("HISPANOAMERICA      ")</f>
        <v xml:space="preserve">HISPANOAMERICA      </v>
      </c>
      <c r="E3858" t="str">
        <f>T("TU ")</f>
        <v xml:space="preserve">TU </v>
      </c>
      <c r="F3858" t="str">
        <f>T("TURISMOS       ")</f>
        <v xml:space="preserve">TURISMOS       </v>
      </c>
      <c r="G3858" t="str">
        <f>T("De 12 a 15,99 CABALLOS FISCALES                   ")</f>
        <v xml:space="preserve">De 12 a 15,99 CABALLOS FISCALES                   </v>
      </c>
      <c r="H3858" t="str">
        <f>T("GASOLINA                                          ")</f>
        <v xml:space="preserve">GASOLINA                                          </v>
      </c>
      <c r="I3858" s="1">
        <v>1701</v>
      </c>
    </row>
    <row r="3859" spans="1:9">
      <c r="A3859" t="str">
        <f>T("2018")</f>
        <v>2018</v>
      </c>
      <c r="B3859" t="str">
        <f>T("FISICO                                            ")</f>
        <v xml:space="preserve">FISICO                                            </v>
      </c>
      <c r="C3859" t="str">
        <f>T("CHAMARTIN           ")</f>
        <v xml:space="preserve">CHAMARTIN           </v>
      </c>
      <c r="D3859" t="str">
        <f>T("HISPANOAMERICA      ")</f>
        <v xml:space="preserve">HISPANOAMERICA      </v>
      </c>
      <c r="E3859" t="str">
        <f>T("TU ")</f>
        <v xml:space="preserve">TU </v>
      </c>
      <c r="F3859" t="str">
        <f>T("TURISMOS       ")</f>
        <v xml:space="preserve">TURISMOS       </v>
      </c>
      <c r="G3859" t="str">
        <f>T("De 16 a 19,99 CABALLOS FISCALES                   ")</f>
        <v xml:space="preserve">De 16 a 19,99 CABALLOS FISCALES                   </v>
      </c>
      <c r="H3859" t="str">
        <f>T("GASOLINA                                          ")</f>
        <v xml:space="preserve">GASOLINA                                          </v>
      </c>
      <c r="I3859">
        <v>526</v>
      </c>
    </row>
    <row r="3860" spans="1:9">
      <c r="A3860" t="str">
        <f>T("2018")</f>
        <v>2018</v>
      </c>
      <c r="B3860" t="str">
        <f>T("FISICO                                            ")</f>
        <v xml:space="preserve">FISICO                                            </v>
      </c>
      <c r="C3860" t="str">
        <f>T("CHAMARTIN           ")</f>
        <v xml:space="preserve">CHAMARTIN           </v>
      </c>
      <c r="D3860" t="str">
        <f>T("HISPANOAMERICA      ")</f>
        <v xml:space="preserve">HISPANOAMERICA      </v>
      </c>
      <c r="E3860" t="str">
        <f>T("TU ")</f>
        <v xml:space="preserve">TU </v>
      </c>
      <c r="F3860" t="str">
        <f>T("TURISMOS       ")</f>
        <v xml:space="preserve">TURISMOS       </v>
      </c>
      <c r="G3860" t="str">
        <f>T("De 20 CABALLOS FISCALES en adelante               ")</f>
        <v xml:space="preserve">De 20 CABALLOS FISCALES en adelante               </v>
      </c>
      <c r="H3860" t="str">
        <f>T("GASOLINA                                          ")</f>
        <v xml:space="preserve">GASOLINA                                          </v>
      </c>
      <c r="I3860">
        <v>404</v>
      </c>
    </row>
    <row r="3861" spans="1:9">
      <c r="A3861" t="str">
        <f>T("2018")</f>
        <v>2018</v>
      </c>
      <c r="B3861" t="str">
        <f>T("FISICO                                            ")</f>
        <v xml:space="preserve">FISICO                                            </v>
      </c>
      <c r="C3861" t="str">
        <f>T("CHAMARTIN           ")</f>
        <v xml:space="preserve">CHAMARTIN           </v>
      </c>
      <c r="D3861" t="str">
        <f>T("NUEVA ESPAÑA        ")</f>
        <v xml:space="preserve">NUEVA ESPAÑA        </v>
      </c>
      <c r="E3861" t="str">
        <f>T("TU ")</f>
        <v xml:space="preserve">TU </v>
      </c>
      <c r="F3861" t="str">
        <f>T("TURISMOS       ")</f>
        <v xml:space="preserve">TURISMOS       </v>
      </c>
      <c r="G3861" t="str">
        <f>T("De menos de 8 CABALLOS FISCALES                   ")</f>
        <v xml:space="preserve">De menos de 8 CABALLOS FISCALES                   </v>
      </c>
      <c r="H3861" t="str">
        <f>T("GASOLINA                                          ")</f>
        <v xml:space="preserve">GASOLINA                                          </v>
      </c>
      <c r="I3861">
        <v>461</v>
      </c>
    </row>
    <row r="3862" spans="1:9">
      <c r="A3862" t="str">
        <f>T("2018")</f>
        <v>2018</v>
      </c>
      <c r="B3862" t="str">
        <f>T("FISICO                                            ")</f>
        <v xml:space="preserve">FISICO                                            </v>
      </c>
      <c r="C3862" t="str">
        <f>T("CHAMARTIN           ")</f>
        <v xml:space="preserve">CHAMARTIN           </v>
      </c>
      <c r="D3862" t="str">
        <f>T("NUEVA ESPAÑA        ")</f>
        <v xml:space="preserve">NUEVA ESPAÑA        </v>
      </c>
      <c r="E3862" t="str">
        <f>T("TU ")</f>
        <v xml:space="preserve">TU </v>
      </c>
      <c r="F3862" t="str">
        <f>T("TURISMOS       ")</f>
        <v xml:space="preserve">TURISMOS       </v>
      </c>
      <c r="G3862" t="str">
        <f>T("De 8 a 11,99 CABALLOS FISCALES                    ")</f>
        <v xml:space="preserve">De 8 a 11,99 CABALLOS FISCALES                    </v>
      </c>
      <c r="H3862" t="str">
        <f>T("GASOLINA                                          ")</f>
        <v xml:space="preserve">GASOLINA                                          </v>
      </c>
      <c r="I3862" s="1">
        <v>3052</v>
      </c>
    </row>
    <row r="3863" spans="1:9">
      <c r="A3863" t="str">
        <f>T("2018")</f>
        <v>2018</v>
      </c>
      <c r="B3863" t="str">
        <f>T("FISICO                                            ")</f>
        <v xml:space="preserve">FISICO                                            </v>
      </c>
      <c r="C3863" t="str">
        <f>T("CHAMARTIN           ")</f>
        <v xml:space="preserve">CHAMARTIN           </v>
      </c>
      <c r="D3863" t="str">
        <f>T("NUEVA ESPAÑA        ")</f>
        <v xml:space="preserve">NUEVA ESPAÑA        </v>
      </c>
      <c r="E3863" t="str">
        <f>T("TU ")</f>
        <v xml:space="preserve">TU </v>
      </c>
      <c r="F3863" t="str">
        <f>T("TURISMOS       ")</f>
        <v xml:space="preserve">TURISMOS       </v>
      </c>
      <c r="G3863" t="str">
        <f>T("De 12 a 15,99 CABALLOS FISCALES                   ")</f>
        <v xml:space="preserve">De 12 a 15,99 CABALLOS FISCALES                   </v>
      </c>
      <c r="H3863" t="str">
        <f>T("GASOLINA                                          ")</f>
        <v xml:space="preserve">GASOLINA                                          </v>
      </c>
      <c r="I3863" s="1">
        <v>1380</v>
      </c>
    </row>
    <row r="3864" spans="1:9">
      <c r="A3864" t="str">
        <f>T("2018")</f>
        <v>2018</v>
      </c>
      <c r="B3864" t="str">
        <f>T("FISICO                                            ")</f>
        <v xml:space="preserve">FISICO                                            </v>
      </c>
      <c r="C3864" t="str">
        <f>T("CHAMARTIN           ")</f>
        <v xml:space="preserve">CHAMARTIN           </v>
      </c>
      <c r="D3864" t="str">
        <f>T("NUEVA ESPAÑA        ")</f>
        <v xml:space="preserve">NUEVA ESPAÑA        </v>
      </c>
      <c r="E3864" t="str">
        <f>T("TU ")</f>
        <v xml:space="preserve">TU </v>
      </c>
      <c r="F3864" t="str">
        <f>T("TURISMOS       ")</f>
        <v xml:space="preserve">TURISMOS       </v>
      </c>
      <c r="G3864" t="str">
        <f>T("De 16 a 19,99 CABALLOS FISCALES                   ")</f>
        <v xml:space="preserve">De 16 a 19,99 CABALLOS FISCALES                   </v>
      </c>
      <c r="H3864" t="str">
        <f>T("GASOLINA                                          ")</f>
        <v xml:space="preserve">GASOLINA                                          </v>
      </c>
      <c r="I3864">
        <v>510</v>
      </c>
    </row>
    <row r="3865" spans="1:9">
      <c r="A3865" t="str">
        <f>T("2018")</f>
        <v>2018</v>
      </c>
      <c r="B3865" t="str">
        <f>T("FISICO                                            ")</f>
        <v xml:space="preserve">FISICO                                            </v>
      </c>
      <c r="C3865" t="str">
        <f>T("CHAMARTIN           ")</f>
        <v xml:space="preserve">CHAMARTIN           </v>
      </c>
      <c r="D3865" t="str">
        <f>T("NUEVA ESPAÑA        ")</f>
        <v xml:space="preserve">NUEVA ESPAÑA        </v>
      </c>
      <c r="E3865" t="str">
        <f>T("TU ")</f>
        <v xml:space="preserve">TU </v>
      </c>
      <c r="F3865" t="str">
        <f>T("TURISMOS       ")</f>
        <v xml:space="preserve">TURISMOS       </v>
      </c>
      <c r="G3865" t="str">
        <f>T("De 20 CABALLOS FISCALES en adelante               ")</f>
        <v xml:space="preserve">De 20 CABALLOS FISCALES en adelante               </v>
      </c>
      <c r="H3865" t="str">
        <f>T("GASOLINA                                          ")</f>
        <v xml:space="preserve">GASOLINA                                          </v>
      </c>
      <c r="I3865">
        <v>446</v>
      </c>
    </row>
    <row r="3866" spans="1:9">
      <c r="A3866" t="str">
        <f>T("2018")</f>
        <v>2018</v>
      </c>
      <c r="B3866" t="str">
        <f>T("FISICO                                            ")</f>
        <v xml:space="preserve">FISICO                                            </v>
      </c>
      <c r="C3866" t="str">
        <f>T("CHAMARTIN           ")</f>
        <v xml:space="preserve">CHAMARTIN           </v>
      </c>
      <c r="D3866" t="str">
        <f>T("CASTILLA            ")</f>
        <v xml:space="preserve">CASTILLA            </v>
      </c>
      <c r="E3866" t="str">
        <f>T("TU ")</f>
        <v xml:space="preserve">TU </v>
      </c>
      <c r="F3866" t="str">
        <f>T("TURISMOS       ")</f>
        <v xml:space="preserve">TURISMOS       </v>
      </c>
      <c r="G3866" t="str">
        <f>T("De menos de 8 CABALLOS FISCALES                   ")</f>
        <v xml:space="preserve">De menos de 8 CABALLOS FISCALES                   </v>
      </c>
      <c r="H3866" t="str">
        <f>T("GASOLINA                                          ")</f>
        <v xml:space="preserve">GASOLINA                                          </v>
      </c>
      <c r="I3866">
        <v>244</v>
      </c>
    </row>
    <row r="3867" spans="1:9">
      <c r="A3867" t="str">
        <f>T("2018")</f>
        <v>2018</v>
      </c>
      <c r="B3867" t="str">
        <f>T("FISICO                                            ")</f>
        <v xml:space="preserve">FISICO                                            </v>
      </c>
      <c r="C3867" t="str">
        <f>T("CHAMARTIN           ")</f>
        <v xml:space="preserve">CHAMARTIN           </v>
      </c>
      <c r="D3867" t="str">
        <f>T("CASTILLA            ")</f>
        <v xml:space="preserve">CASTILLA            </v>
      </c>
      <c r="E3867" t="str">
        <f>T("TU ")</f>
        <v xml:space="preserve">TU </v>
      </c>
      <c r="F3867" t="str">
        <f>T("TURISMOS       ")</f>
        <v xml:space="preserve">TURISMOS       </v>
      </c>
      <c r="G3867" t="str">
        <f>T("De 8 a 11,99 CABALLOS FISCALES                    ")</f>
        <v xml:space="preserve">De 8 a 11,99 CABALLOS FISCALES                    </v>
      </c>
      <c r="H3867" t="str">
        <f>T("GASOLINA                                          ")</f>
        <v xml:space="preserve">GASOLINA                                          </v>
      </c>
      <c r="I3867" s="1">
        <v>1977</v>
      </c>
    </row>
    <row r="3868" spans="1:9">
      <c r="A3868" t="str">
        <f>T("2018")</f>
        <v>2018</v>
      </c>
      <c r="B3868" t="str">
        <f>T("FISICO                                            ")</f>
        <v xml:space="preserve">FISICO                                            </v>
      </c>
      <c r="C3868" t="str">
        <f>T("CHAMARTIN           ")</f>
        <v xml:space="preserve">CHAMARTIN           </v>
      </c>
      <c r="D3868" t="str">
        <f>T("CASTILLA            ")</f>
        <v xml:space="preserve">CASTILLA            </v>
      </c>
      <c r="E3868" t="str">
        <f>T("TU ")</f>
        <v xml:space="preserve">TU </v>
      </c>
      <c r="F3868" t="str">
        <f>T("TURISMOS       ")</f>
        <v xml:space="preserve">TURISMOS       </v>
      </c>
      <c r="G3868" t="str">
        <f>T("De 12 a 15,99 CABALLOS FISCALES                   ")</f>
        <v xml:space="preserve">De 12 a 15,99 CABALLOS FISCALES                   </v>
      </c>
      <c r="H3868" t="str">
        <f>T("GASOLINA                                          ")</f>
        <v xml:space="preserve">GASOLINA                                          </v>
      </c>
      <c r="I3868">
        <v>718</v>
      </c>
    </row>
    <row r="3869" spans="1:9">
      <c r="A3869" t="str">
        <f>T("2018")</f>
        <v>2018</v>
      </c>
      <c r="B3869" t="str">
        <f>T("FISICO                                            ")</f>
        <v xml:space="preserve">FISICO                                            </v>
      </c>
      <c r="C3869" t="str">
        <f>T("CHAMARTIN           ")</f>
        <v xml:space="preserve">CHAMARTIN           </v>
      </c>
      <c r="D3869" t="str">
        <f>T("CASTILLA            ")</f>
        <v xml:space="preserve">CASTILLA            </v>
      </c>
      <c r="E3869" t="str">
        <f>T("TU ")</f>
        <v xml:space="preserve">TU </v>
      </c>
      <c r="F3869" t="str">
        <f>T("TURISMOS       ")</f>
        <v xml:space="preserve">TURISMOS       </v>
      </c>
      <c r="G3869" t="str">
        <f>T("De 16 a 19,99 CABALLOS FISCALES                   ")</f>
        <v xml:space="preserve">De 16 a 19,99 CABALLOS FISCALES                   </v>
      </c>
      <c r="H3869" t="str">
        <f>T("GASOLINA                                          ")</f>
        <v xml:space="preserve">GASOLINA                                          </v>
      </c>
      <c r="I3869">
        <v>207</v>
      </c>
    </row>
    <row r="3870" spans="1:9">
      <c r="A3870" t="str">
        <f>T("2018")</f>
        <v>2018</v>
      </c>
      <c r="B3870" t="str">
        <f>T("FISICO                                            ")</f>
        <v xml:space="preserve">FISICO                                            </v>
      </c>
      <c r="C3870" t="str">
        <f>T("CHAMARTIN           ")</f>
        <v xml:space="preserve">CHAMARTIN           </v>
      </c>
      <c r="D3870" t="str">
        <f>T("CASTILLA            ")</f>
        <v xml:space="preserve">CASTILLA            </v>
      </c>
      <c r="E3870" t="str">
        <f>T("TU ")</f>
        <v xml:space="preserve">TU </v>
      </c>
      <c r="F3870" t="str">
        <f>T("TURISMOS       ")</f>
        <v xml:space="preserve">TURISMOS       </v>
      </c>
      <c r="G3870" t="str">
        <f>T("De 20 CABALLOS FISCALES en adelante               ")</f>
        <v xml:space="preserve">De 20 CABALLOS FISCALES en adelante               </v>
      </c>
      <c r="H3870" t="str">
        <f>T("GASOLINA                                          ")</f>
        <v xml:space="preserve">GASOLINA                                          </v>
      </c>
      <c r="I3870">
        <v>129</v>
      </c>
    </row>
    <row r="3871" spans="1:9">
      <c r="A3871" t="str">
        <f>T("2018")</f>
        <v>2018</v>
      </c>
      <c r="B3871" t="str">
        <f>T("JURIDICO                                          ")</f>
        <v xml:space="preserve">JURIDICO                                          </v>
      </c>
      <c r="C3871" t="str">
        <f>T("CHAMARTIN           ")</f>
        <v xml:space="preserve">CHAMARTIN           </v>
      </c>
      <c r="D3871" t="str">
        <f>T("SIN BARRIO          ")</f>
        <v xml:space="preserve">SIN BARRIO          </v>
      </c>
      <c r="E3871" t="str">
        <f>T("TU ")</f>
        <v xml:space="preserve">TU </v>
      </c>
      <c r="F3871" t="str">
        <f>T("TURISMOS       ")</f>
        <v xml:space="preserve">TURISMOS       </v>
      </c>
      <c r="G3871" t="str">
        <f>T("De menos de 8 CABALLOS FISCALES                   ")</f>
        <v xml:space="preserve">De menos de 8 CABALLOS FISCALES                   </v>
      </c>
      <c r="H3871" t="str">
        <f>T("GASOLINA                                          ")</f>
        <v xml:space="preserve">GASOLINA                                          </v>
      </c>
      <c r="I3871">
        <v>4</v>
      </c>
    </row>
    <row r="3872" spans="1:9">
      <c r="A3872" t="str">
        <f>T("2018")</f>
        <v>2018</v>
      </c>
      <c r="B3872" t="str">
        <f>T("JURIDICO                                          ")</f>
        <v xml:space="preserve">JURIDICO                                          </v>
      </c>
      <c r="C3872" t="str">
        <f>T("CHAMARTIN           ")</f>
        <v xml:space="preserve">CHAMARTIN           </v>
      </c>
      <c r="D3872" t="str">
        <f>T("SIN BARRIO          ")</f>
        <v xml:space="preserve">SIN BARRIO          </v>
      </c>
      <c r="E3872" t="str">
        <f>T("TU ")</f>
        <v xml:space="preserve">TU </v>
      </c>
      <c r="F3872" t="str">
        <f>T("TURISMOS       ")</f>
        <v xml:space="preserve">TURISMOS       </v>
      </c>
      <c r="G3872" t="str">
        <f>T("De 8 a 11,99 CABALLOS FISCALES                    ")</f>
        <v xml:space="preserve">De 8 a 11,99 CABALLOS FISCALES                    </v>
      </c>
      <c r="H3872" t="str">
        <f>T("GASOLINA                                          ")</f>
        <v xml:space="preserve">GASOLINA                                          </v>
      </c>
      <c r="I3872">
        <v>9</v>
      </c>
    </row>
    <row r="3873" spans="1:9">
      <c r="A3873" t="str">
        <f>T("2018")</f>
        <v>2018</v>
      </c>
      <c r="B3873" t="str">
        <f>T("JURIDICO                                          ")</f>
        <v xml:space="preserve">JURIDICO                                          </v>
      </c>
      <c r="C3873" t="str">
        <f>T("CHAMARTIN           ")</f>
        <v xml:space="preserve">CHAMARTIN           </v>
      </c>
      <c r="D3873" t="str">
        <f>T("SIN BARRIO          ")</f>
        <v xml:space="preserve">SIN BARRIO          </v>
      </c>
      <c r="E3873" t="str">
        <f>T("TU ")</f>
        <v xml:space="preserve">TU </v>
      </c>
      <c r="F3873" t="str">
        <f>T("TURISMOS       ")</f>
        <v xml:space="preserve">TURISMOS       </v>
      </c>
      <c r="G3873" t="str">
        <f>T("De 12 a 15,99 CABALLOS FISCALES                   ")</f>
        <v xml:space="preserve">De 12 a 15,99 CABALLOS FISCALES                   </v>
      </c>
      <c r="H3873" t="str">
        <f>T("GASOLINA                                          ")</f>
        <v xml:space="preserve">GASOLINA                                          </v>
      </c>
      <c r="I3873">
        <v>5</v>
      </c>
    </row>
    <row r="3874" spans="1:9">
      <c r="A3874" t="str">
        <f>T("2018")</f>
        <v>2018</v>
      </c>
      <c r="B3874" t="str">
        <f>T("JURIDICO                                          ")</f>
        <v xml:space="preserve">JURIDICO                                          </v>
      </c>
      <c r="C3874" t="str">
        <f>T("CHAMARTIN           ")</f>
        <v xml:space="preserve">CHAMARTIN           </v>
      </c>
      <c r="D3874" t="str">
        <f>T("SIN BARRIO          ")</f>
        <v xml:space="preserve">SIN BARRIO          </v>
      </c>
      <c r="E3874" t="str">
        <f>T("TU ")</f>
        <v xml:space="preserve">TU </v>
      </c>
      <c r="F3874" t="str">
        <f>T("TURISMOS       ")</f>
        <v xml:space="preserve">TURISMOS       </v>
      </c>
      <c r="G3874" t="str">
        <f>T("De 16 a 19,99 CABALLOS FISCALES                   ")</f>
        <v xml:space="preserve">De 16 a 19,99 CABALLOS FISCALES                   </v>
      </c>
      <c r="H3874" t="str">
        <f>T("GASOLINA                                          ")</f>
        <v xml:space="preserve">GASOLINA                                          </v>
      </c>
      <c r="I3874">
        <v>5</v>
      </c>
    </row>
    <row r="3875" spans="1:9">
      <c r="A3875" t="str">
        <f>T("2018")</f>
        <v>2018</v>
      </c>
      <c r="B3875" t="str">
        <f>T("JURIDICO                                          ")</f>
        <v xml:space="preserve">JURIDICO                                          </v>
      </c>
      <c r="C3875" t="str">
        <f>T("CHAMARTIN           ")</f>
        <v xml:space="preserve">CHAMARTIN           </v>
      </c>
      <c r="D3875" t="str">
        <f>T("SIN BARRIO          ")</f>
        <v xml:space="preserve">SIN BARRIO          </v>
      </c>
      <c r="E3875" t="str">
        <f>T("TU ")</f>
        <v xml:space="preserve">TU </v>
      </c>
      <c r="F3875" t="str">
        <f>T("TURISMOS       ")</f>
        <v xml:space="preserve">TURISMOS       </v>
      </c>
      <c r="G3875" t="str">
        <f>T("De 20 CABALLOS FISCALES en adelante               ")</f>
        <v xml:space="preserve">De 20 CABALLOS FISCALES en adelante               </v>
      </c>
      <c r="H3875" t="str">
        <f>T("GASOLINA                                          ")</f>
        <v xml:space="preserve">GASOLINA                                          </v>
      </c>
      <c r="I3875">
        <v>5</v>
      </c>
    </row>
    <row r="3876" spans="1:9">
      <c r="A3876" t="str">
        <f>T("2018")</f>
        <v>2018</v>
      </c>
      <c r="B3876" t="str">
        <f>T("JURIDICO                                          ")</f>
        <v xml:space="preserve">JURIDICO                                          </v>
      </c>
      <c r="C3876" t="str">
        <f>T("CHAMARTIN           ")</f>
        <v xml:space="preserve">CHAMARTIN           </v>
      </c>
      <c r="D3876" t="str">
        <f>T("EL VISO             ")</f>
        <v xml:space="preserve">EL VISO             </v>
      </c>
      <c r="E3876" t="str">
        <f>T("TU ")</f>
        <v xml:space="preserve">TU </v>
      </c>
      <c r="F3876" t="str">
        <f>T("TURISMOS       ")</f>
        <v xml:space="preserve">TURISMOS       </v>
      </c>
      <c r="G3876" t="str">
        <f>T("De menos de 8 CABALLOS FISCALES                   ")</f>
        <v xml:space="preserve">De menos de 8 CABALLOS FISCALES                   </v>
      </c>
      <c r="H3876" t="str">
        <f>T("GASOLINA                                          ")</f>
        <v xml:space="preserve">GASOLINA                                          </v>
      </c>
      <c r="I3876">
        <v>75</v>
      </c>
    </row>
    <row r="3877" spans="1:9">
      <c r="A3877" t="str">
        <f>T("2018")</f>
        <v>2018</v>
      </c>
      <c r="B3877" t="str">
        <f>T("JURIDICO                                          ")</f>
        <v xml:space="preserve">JURIDICO                                          </v>
      </c>
      <c r="C3877" t="str">
        <f>T("CHAMARTIN           ")</f>
        <v xml:space="preserve">CHAMARTIN           </v>
      </c>
      <c r="D3877" t="str">
        <f>T("EL VISO             ")</f>
        <v xml:space="preserve">EL VISO             </v>
      </c>
      <c r="E3877" t="str">
        <f>T("TU ")</f>
        <v xml:space="preserve">TU </v>
      </c>
      <c r="F3877" t="str">
        <f>T("TURISMOS       ")</f>
        <v xml:space="preserve">TURISMOS       </v>
      </c>
      <c r="G3877" t="str">
        <f>T("De 8 a 11,99 CABALLOS FISCALES                    ")</f>
        <v xml:space="preserve">De 8 a 11,99 CABALLOS FISCALES                    </v>
      </c>
      <c r="H3877" t="str">
        <f>T("GASOLINA                                          ")</f>
        <v xml:space="preserve">GASOLINA                                          </v>
      </c>
      <c r="I3877">
        <v>363</v>
      </c>
    </row>
    <row r="3878" spans="1:9">
      <c r="A3878" t="str">
        <f>T("2018")</f>
        <v>2018</v>
      </c>
      <c r="B3878" t="str">
        <f>T("JURIDICO                                          ")</f>
        <v xml:space="preserve">JURIDICO                                          </v>
      </c>
      <c r="C3878" t="str">
        <f>T("CHAMARTIN           ")</f>
        <v xml:space="preserve">CHAMARTIN           </v>
      </c>
      <c r="D3878" t="str">
        <f>T("EL VISO             ")</f>
        <v xml:space="preserve">EL VISO             </v>
      </c>
      <c r="E3878" t="str">
        <f>T("TU ")</f>
        <v xml:space="preserve">TU </v>
      </c>
      <c r="F3878" t="str">
        <f>T("TURISMOS       ")</f>
        <v xml:space="preserve">TURISMOS       </v>
      </c>
      <c r="G3878" t="str">
        <f>T("De 12 a 15,99 CABALLOS FISCALES                   ")</f>
        <v xml:space="preserve">De 12 a 15,99 CABALLOS FISCALES                   </v>
      </c>
      <c r="H3878" t="str">
        <f>T("GASOLINA                                          ")</f>
        <v xml:space="preserve">GASOLINA                                          </v>
      </c>
      <c r="I3878">
        <v>261</v>
      </c>
    </row>
    <row r="3879" spans="1:9">
      <c r="A3879" t="str">
        <f>T("2018")</f>
        <v>2018</v>
      </c>
      <c r="B3879" t="str">
        <f>T("JURIDICO                                          ")</f>
        <v xml:space="preserve">JURIDICO                                          </v>
      </c>
      <c r="C3879" t="str">
        <f>T("CHAMARTIN           ")</f>
        <v xml:space="preserve">CHAMARTIN           </v>
      </c>
      <c r="D3879" t="str">
        <f>T("EL VISO             ")</f>
        <v xml:space="preserve">EL VISO             </v>
      </c>
      <c r="E3879" t="str">
        <f>T("TU ")</f>
        <v xml:space="preserve">TU </v>
      </c>
      <c r="F3879" t="str">
        <f>T("TURISMOS       ")</f>
        <v xml:space="preserve">TURISMOS       </v>
      </c>
      <c r="G3879" t="str">
        <f>T("De 16 a 19,99 CABALLOS FISCALES                   ")</f>
        <v xml:space="preserve">De 16 a 19,99 CABALLOS FISCALES                   </v>
      </c>
      <c r="H3879" t="str">
        <f>T("GASOLINA                                          ")</f>
        <v xml:space="preserve">GASOLINA                                          </v>
      </c>
      <c r="I3879">
        <v>137</v>
      </c>
    </row>
    <row r="3880" spans="1:9">
      <c r="A3880" t="str">
        <f>T("2018")</f>
        <v>2018</v>
      </c>
      <c r="B3880" t="str">
        <f>T("JURIDICO                                          ")</f>
        <v xml:space="preserve">JURIDICO                                          </v>
      </c>
      <c r="C3880" t="str">
        <f>T("CHAMARTIN           ")</f>
        <v xml:space="preserve">CHAMARTIN           </v>
      </c>
      <c r="D3880" t="str">
        <f>T("EL VISO             ")</f>
        <v xml:space="preserve">EL VISO             </v>
      </c>
      <c r="E3880" t="str">
        <f>T("TU ")</f>
        <v xml:space="preserve">TU </v>
      </c>
      <c r="F3880" t="str">
        <f>T("TURISMOS       ")</f>
        <v xml:space="preserve">TURISMOS       </v>
      </c>
      <c r="G3880" t="str">
        <f>T("De 20 CABALLOS FISCALES en adelante               ")</f>
        <v xml:space="preserve">De 20 CABALLOS FISCALES en adelante               </v>
      </c>
      <c r="H3880" t="str">
        <f>T("GASOLINA                                          ")</f>
        <v xml:space="preserve">GASOLINA                                          </v>
      </c>
      <c r="I3880">
        <v>304</v>
      </c>
    </row>
    <row r="3881" spans="1:9">
      <c r="A3881" t="str">
        <f>T("2018")</f>
        <v>2018</v>
      </c>
      <c r="B3881" t="str">
        <f>T("JURIDICO                                          ")</f>
        <v xml:space="preserve">JURIDICO                                          </v>
      </c>
      <c r="C3881" t="str">
        <f>T("CHAMARTIN           ")</f>
        <v xml:space="preserve">CHAMARTIN           </v>
      </c>
      <c r="D3881" t="str">
        <f>T("PROSPERIDAD         ")</f>
        <v xml:space="preserve">PROSPERIDAD         </v>
      </c>
      <c r="E3881" t="str">
        <f>T("TU ")</f>
        <v xml:space="preserve">TU </v>
      </c>
      <c r="F3881" t="str">
        <f>T("TURISMOS       ")</f>
        <v xml:space="preserve">TURISMOS       </v>
      </c>
      <c r="G3881" t="str">
        <f>T("De menos de 8 CABALLOS FISCALES                   ")</f>
        <v xml:space="preserve">De menos de 8 CABALLOS FISCALES                   </v>
      </c>
      <c r="H3881" t="str">
        <f>T("GASOLINA                                          ")</f>
        <v xml:space="preserve">GASOLINA                                          </v>
      </c>
      <c r="I3881">
        <v>32</v>
      </c>
    </row>
    <row r="3882" spans="1:9">
      <c r="A3882" t="str">
        <f>T("2018")</f>
        <v>2018</v>
      </c>
      <c r="B3882" t="str">
        <f>T("JURIDICO                                          ")</f>
        <v xml:space="preserve">JURIDICO                                          </v>
      </c>
      <c r="C3882" t="str">
        <f>T("CHAMARTIN           ")</f>
        <v xml:space="preserve">CHAMARTIN           </v>
      </c>
      <c r="D3882" t="str">
        <f>T("PROSPERIDAD         ")</f>
        <v xml:space="preserve">PROSPERIDAD         </v>
      </c>
      <c r="E3882" t="str">
        <f>T("TU ")</f>
        <v xml:space="preserve">TU </v>
      </c>
      <c r="F3882" t="str">
        <f>T("TURISMOS       ")</f>
        <v xml:space="preserve">TURISMOS       </v>
      </c>
      <c r="G3882" t="str">
        <f>T("De 8 a 11,99 CABALLOS FISCALES                    ")</f>
        <v xml:space="preserve">De 8 a 11,99 CABALLOS FISCALES                    </v>
      </c>
      <c r="H3882" t="str">
        <f>T("GASOLINA                                          ")</f>
        <v xml:space="preserve">GASOLINA                                          </v>
      </c>
      <c r="I3882">
        <v>208</v>
      </c>
    </row>
    <row r="3883" spans="1:9">
      <c r="A3883" t="str">
        <f>T("2018")</f>
        <v>2018</v>
      </c>
      <c r="B3883" t="str">
        <f>T("JURIDICO                                          ")</f>
        <v xml:space="preserve">JURIDICO                                          </v>
      </c>
      <c r="C3883" t="str">
        <f>T("CHAMARTIN           ")</f>
        <v xml:space="preserve">CHAMARTIN           </v>
      </c>
      <c r="D3883" t="str">
        <f>T("PROSPERIDAD         ")</f>
        <v xml:space="preserve">PROSPERIDAD         </v>
      </c>
      <c r="E3883" t="str">
        <f>T("TU ")</f>
        <v xml:space="preserve">TU </v>
      </c>
      <c r="F3883" t="str">
        <f>T("TURISMOS       ")</f>
        <v xml:space="preserve">TURISMOS       </v>
      </c>
      <c r="G3883" t="str">
        <f>T("De 12 a 15,99 CABALLOS FISCALES                   ")</f>
        <v xml:space="preserve">De 12 a 15,99 CABALLOS FISCALES                   </v>
      </c>
      <c r="H3883" t="str">
        <f>T("GASOLINA                                          ")</f>
        <v xml:space="preserve">GASOLINA                                          </v>
      </c>
      <c r="I3883">
        <v>129</v>
      </c>
    </row>
    <row r="3884" spans="1:9">
      <c r="A3884" t="str">
        <f>T("2018")</f>
        <v>2018</v>
      </c>
      <c r="B3884" t="str">
        <f>T("JURIDICO                                          ")</f>
        <v xml:space="preserve">JURIDICO                                          </v>
      </c>
      <c r="C3884" t="str">
        <f>T("CHAMARTIN           ")</f>
        <v xml:space="preserve">CHAMARTIN           </v>
      </c>
      <c r="D3884" t="str">
        <f>T("PROSPERIDAD         ")</f>
        <v xml:space="preserve">PROSPERIDAD         </v>
      </c>
      <c r="E3884" t="str">
        <f>T("TU ")</f>
        <v xml:space="preserve">TU </v>
      </c>
      <c r="F3884" t="str">
        <f>T("TURISMOS       ")</f>
        <v xml:space="preserve">TURISMOS       </v>
      </c>
      <c r="G3884" t="str">
        <f>T("De 16 a 19,99 CABALLOS FISCALES                   ")</f>
        <v xml:space="preserve">De 16 a 19,99 CABALLOS FISCALES                   </v>
      </c>
      <c r="H3884" t="str">
        <f>T("GASOLINA                                          ")</f>
        <v xml:space="preserve">GASOLINA                                          </v>
      </c>
      <c r="I3884">
        <v>72</v>
      </c>
    </row>
    <row r="3885" spans="1:9">
      <c r="A3885" t="str">
        <f>T("2018")</f>
        <v>2018</v>
      </c>
      <c r="B3885" t="str">
        <f>T("JURIDICO                                          ")</f>
        <v xml:space="preserve">JURIDICO                                          </v>
      </c>
      <c r="C3885" t="str">
        <f>T("CHAMARTIN           ")</f>
        <v xml:space="preserve">CHAMARTIN           </v>
      </c>
      <c r="D3885" t="str">
        <f>T("PROSPERIDAD         ")</f>
        <v xml:space="preserve">PROSPERIDAD         </v>
      </c>
      <c r="E3885" t="str">
        <f>T("TU ")</f>
        <v xml:space="preserve">TU </v>
      </c>
      <c r="F3885" t="str">
        <f>T("TURISMOS       ")</f>
        <v xml:space="preserve">TURISMOS       </v>
      </c>
      <c r="G3885" t="str">
        <f>T("De 20 CABALLOS FISCALES en adelante               ")</f>
        <v xml:space="preserve">De 20 CABALLOS FISCALES en adelante               </v>
      </c>
      <c r="H3885" t="str">
        <f>T("GASOLINA                                          ")</f>
        <v xml:space="preserve">GASOLINA                                          </v>
      </c>
      <c r="I3885">
        <v>115</v>
      </c>
    </row>
    <row r="3886" spans="1:9">
      <c r="A3886" t="str">
        <f>T("2018")</f>
        <v>2018</v>
      </c>
      <c r="B3886" t="str">
        <f>T("JURIDICO                                          ")</f>
        <v xml:space="preserve">JURIDICO                                          </v>
      </c>
      <c r="C3886" t="str">
        <f>T("CHAMARTIN           ")</f>
        <v xml:space="preserve">CHAMARTIN           </v>
      </c>
      <c r="D3886" t="str">
        <f>T("CIUDAD JARDIN       ")</f>
        <v xml:space="preserve">CIUDAD JARDIN       </v>
      </c>
      <c r="E3886" t="str">
        <f>T("TU ")</f>
        <v xml:space="preserve">TU </v>
      </c>
      <c r="F3886" t="str">
        <f>T("TURISMOS       ")</f>
        <v xml:space="preserve">TURISMOS       </v>
      </c>
      <c r="G3886" t="str">
        <f>T("De menos de 8 CABALLOS FISCALES                   ")</f>
        <v xml:space="preserve">De menos de 8 CABALLOS FISCALES                   </v>
      </c>
      <c r="H3886" t="str">
        <f>T("GASOLINA                                          ")</f>
        <v xml:space="preserve">GASOLINA                                          </v>
      </c>
      <c r="I3886">
        <v>60</v>
      </c>
    </row>
    <row r="3887" spans="1:9">
      <c r="A3887" t="str">
        <f>T("2018")</f>
        <v>2018</v>
      </c>
      <c r="B3887" t="str">
        <f>T("JURIDICO                                          ")</f>
        <v xml:space="preserve">JURIDICO                                          </v>
      </c>
      <c r="C3887" t="str">
        <f>T("CHAMARTIN           ")</f>
        <v xml:space="preserve">CHAMARTIN           </v>
      </c>
      <c r="D3887" t="str">
        <f>T("CIUDAD JARDIN       ")</f>
        <v xml:space="preserve">CIUDAD JARDIN       </v>
      </c>
      <c r="E3887" t="str">
        <f>T("TU ")</f>
        <v xml:space="preserve">TU </v>
      </c>
      <c r="F3887" t="str">
        <f>T("TURISMOS       ")</f>
        <v xml:space="preserve">TURISMOS       </v>
      </c>
      <c r="G3887" t="str">
        <f>T("De 8 a 11,99 CABALLOS FISCALES                    ")</f>
        <v xml:space="preserve">De 8 a 11,99 CABALLOS FISCALES                    </v>
      </c>
      <c r="H3887" t="str">
        <f>T("GASOLINA                                          ")</f>
        <v xml:space="preserve">GASOLINA                                          </v>
      </c>
      <c r="I3887">
        <v>165</v>
      </c>
    </row>
    <row r="3888" spans="1:9">
      <c r="A3888" t="str">
        <f>T("2018")</f>
        <v>2018</v>
      </c>
      <c r="B3888" t="str">
        <f>T("JURIDICO                                          ")</f>
        <v xml:space="preserve">JURIDICO                                          </v>
      </c>
      <c r="C3888" t="str">
        <f>T("CHAMARTIN           ")</f>
        <v xml:space="preserve">CHAMARTIN           </v>
      </c>
      <c r="D3888" t="str">
        <f>T("CIUDAD JARDIN       ")</f>
        <v xml:space="preserve">CIUDAD JARDIN       </v>
      </c>
      <c r="E3888" t="str">
        <f>T("TU ")</f>
        <v xml:space="preserve">TU </v>
      </c>
      <c r="F3888" t="str">
        <f>T("TURISMOS       ")</f>
        <v xml:space="preserve">TURISMOS       </v>
      </c>
      <c r="G3888" t="str">
        <f>T("De 12 a 15,99 CABALLOS FISCALES                   ")</f>
        <v xml:space="preserve">De 12 a 15,99 CABALLOS FISCALES                   </v>
      </c>
      <c r="H3888" t="str">
        <f>T("GASOLINA                                          ")</f>
        <v xml:space="preserve">GASOLINA                                          </v>
      </c>
      <c r="I3888">
        <v>84</v>
      </c>
    </row>
    <row r="3889" spans="1:9">
      <c r="A3889" t="str">
        <f>T("2018")</f>
        <v>2018</v>
      </c>
      <c r="B3889" t="str">
        <f>T("JURIDICO                                          ")</f>
        <v xml:space="preserve">JURIDICO                                          </v>
      </c>
      <c r="C3889" t="str">
        <f>T("CHAMARTIN           ")</f>
        <v xml:space="preserve">CHAMARTIN           </v>
      </c>
      <c r="D3889" t="str">
        <f>T("CIUDAD JARDIN       ")</f>
        <v xml:space="preserve">CIUDAD JARDIN       </v>
      </c>
      <c r="E3889" t="str">
        <f>T("TU ")</f>
        <v xml:space="preserve">TU </v>
      </c>
      <c r="F3889" t="str">
        <f>T("TURISMOS       ")</f>
        <v xml:space="preserve">TURISMOS       </v>
      </c>
      <c r="G3889" t="str">
        <f>T("De 16 a 19,99 CABALLOS FISCALES                   ")</f>
        <v xml:space="preserve">De 16 a 19,99 CABALLOS FISCALES                   </v>
      </c>
      <c r="H3889" t="str">
        <f>T("GASOLINA                                          ")</f>
        <v xml:space="preserve">GASOLINA                                          </v>
      </c>
      <c r="I3889">
        <v>35</v>
      </c>
    </row>
    <row r="3890" spans="1:9">
      <c r="A3890" t="str">
        <f>T("2018")</f>
        <v>2018</v>
      </c>
      <c r="B3890" t="str">
        <f>T("JURIDICO                                          ")</f>
        <v xml:space="preserve">JURIDICO                                          </v>
      </c>
      <c r="C3890" t="str">
        <f>T("CHAMARTIN           ")</f>
        <v xml:space="preserve">CHAMARTIN           </v>
      </c>
      <c r="D3890" t="str">
        <f>T("CIUDAD JARDIN       ")</f>
        <v xml:space="preserve">CIUDAD JARDIN       </v>
      </c>
      <c r="E3890" t="str">
        <f>T("TU ")</f>
        <v xml:space="preserve">TU </v>
      </c>
      <c r="F3890" t="str">
        <f>T("TURISMOS       ")</f>
        <v xml:space="preserve">TURISMOS       </v>
      </c>
      <c r="G3890" t="str">
        <f>T("De 20 CABALLOS FISCALES en adelante               ")</f>
        <v xml:space="preserve">De 20 CABALLOS FISCALES en adelante               </v>
      </c>
      <c r="H3890" t="str">
        <f>T("GASOLINA                                          ")</f>
        <v xml:space="preserve">GASOLINA                                          </v>
      </c>
      <c r="I3890">
        <v>58</v>
      </c>
    </row>
    <row r="3891" spans="1:9">
      <c r="A3891" t="str">
        <f>T("2018")</f>
        <v>2018</v>
      </c>
      <c r="B3891" t="str">
        <f>T("JURIDICO                                          ")</f>
        <v xml:space="preserve">JURIDICO                                          </v>
      </c>
      <c r="C3891" t="str">
        <f>T("CHAMARTIN           ")</f>
        <v xml:space="preserve">CHAMARTIN           </v>
      </c>
      <c r="D3891" t="str">
        <f>T("HISPANOAMERICA      ")</f>
        <v xml:space="preserve">HISPANOAMERICA      </v>
      </c>
      <c r="E3891" t="str">
        <f>T("TU ")</f>
        <v xml:space="preserve">TU </v>
      </c>
      <c r="F3891" t="str">
        <f>T("TURISMOS       ")</f>
        <v xml:space="preserve">TURISMOS       </v>
      </c>
      <c r="G3891" t="str">
        <f>T("De menos de 8 CABALLOS FISCALES                   ")</f>
        <v xml:space="preserve">De menos de 8 CABALLOS FISCALES                   </v>
      </c>
      <c r="H3891" t="str">
        <f>T("GASOLINA                                          ")</f>
        <v xml:space="preserve">GASOLINA                                          </v>
      </c>
      <c r="I3891">
        <v>57</v>
      </c>
    </row>
    <row r="3892" spans="1:9">
      <c r="A3892" t="str">
        <f>T("2018")</f>
        <v>2018</v>
      </c>
      <c r="B3892" t="str">
        <f>T("JURIDICO                                          ")</f>
        <v xml:space="preserve">JURIDICO                                          </v>
      </c>
      <c r="C3892" t="str">
        <f>T("CHAMARTIN           ")</f>
        <v xml:space="preserve">CHAMARTIN           </v>
      </c>
      <c r="D3892" t="str">
        <f>T("HISPANOAMERICA      ")</f>
        <v xml:space="preserve">HISPANOAMERICA      </v>
      </c>
      <c r="E3892" t="str">
        <f>T("TU ")</f>
        <v xml:space="preserve">TU </v>
      </c>
      <c r="F3892" t="str">
        <f>T("TURISMOS       ")</f>
        <v xml:space="preserve">TURISMOS       </v>
      </c>
      <c r="G3892" t="str">
        <f>T("De 8 a 11,99 CABALLOS FISCALES                    ")</f>
        <v xml:space="preserve">De 8 a 11,99 CABALLOS FISCALES                    </v>
      </c>
      <c r="H3892" t="str">
        <f>T("GASOLINA                                          ")</f>
        <v xml:space="preserve">GASOLINA                                          </v>
      </c>
      <c r="I3892">
        <v>450</v>
      </c>
    </row>
    <row r="3893" spans="1:9">
      <c r="A3893" t="str">
        <f>T("2018")</f>
        <v>2018</v>
      </c>
      <c r="B3893" t="str">
        <f>T("JURIDICO                                          ")</f>
        <v xml:space="preserve">JURIDICO                                          </v>
      </c>
      <c r="C3893" t="str">
        <f>T("CHAMARTIN           ")</f>
        <v xml:space="preserve">CHAMARTIN           </v>
      </c>
      <c r="D3893" t="str">
        <f>T("HISPANOAMERICA      ")</f>
        <v xml:space="preserve">HISPANOAMERICA      </v>
      </c>
      <c r="E3893" t="str">
        <f>T("TU ")</f>
        <v xml:space="preserve">TU </v>
      </c>
      <c r="F3893" t="str">
        <f>T("TURISMOS       ")</f>
        <v xml:space="preserve">TURISMOS       </v>
      </c>
      <c r="G3893" t="str">
        <f>T("De 12 a 15,99 CABALLOS FISCALES                   ")</f>
        <v xml:space="preserve">De 12 a 15,99 CABALLOS FISCALES                   </v>
      </c>
      <c r="H3893" t="str">
        <f>T("GASOLINA                                          ")</f>
        <v xml:space="preserve">GASOLINA                                          </v>
      </c>
      <c r="I3893">
        <v>200</v>
      </c>
    </row>
    <row r="3894" spans="1:9">
      <c r="A3894" t="str">
        <f>T("2018")</f>
        <v>2018</v>
      </c>
      <c r="B3894" t="str">
        <f>T("JURIDICO                                          ")</f>
        <v xml:space="preserve">JURIDICO                                          </v>
      </c>
      <c r="C3894" t="str">
        <f>T("CHAMARTIN           ")</f>
        <v xml:space="preserve">CHAMARTIN           </v>
      </c>
      <c r="D3894" t="str">
        <f>T("HISPANOAMERICA      ")</f>
        <v xml:space="preserve">HISPANOAMERICA      </v>
      </c>
      <c r="E3894" t="str">
        <f>T("TU ")</f>
        <v xml:space="preserve">TU </v>
      </c>
      <c r="F3894" t="str">
        <f>T("TURISMOS       ")</f>
        <v xml:space="preserve">TURISMOS       </v>
      </c>
      <c r="G3894" t="str">
        <f>T("De 16 a 19,99 CABALLOS FISCALES                   ")</f>
        <v xml:space="preserve">De 16 a 19,99 CABALLOS FISCALES                   </v>
      </c>
      <c r="H3894" t="str">
        <f>T("GASOLINA                                          ")</f>
        <v xml:space="preserve">GASOLINA                                          </v>
      </c>
      <c r="I3894">
        <v>98</v>
      </c>
    </row>
    <row r="3895" spans="1:9">
      <c r="A3895" t="str">
        <f>T("2018")</f>
        <v>2018</v>
      </c>
      <c r="B3895" t="str">
        <f>T("JURIDICO                                          ")</f>
        <v xml:space="preserve">JURIDICO                                          </v>
      </c>
      <c r="C3895" t="str">
        <f>T("CHAMARTIN           ")</f>
        <v xml:space="preserve">CHAMARTIN           </v>
      </c>
      <c r="D3895" t="str">
        <f>T("HISPANOAMERICA      ")</f>
        <v xml:space="preserve">HISPANOAMERICA      </v>
      </c>
      <c r="E3895" t="str">
        <f>T("TU ")</f>
        <v xml:space="preserve">TU </v>
      </c>
      <c r="F3895" t="str">
        <f>T("TURISMOS       ")</f>
        <v xml:space="preserve">TURISMOS       </v>
      </c>
      <c r="G3895" t="str">
        <f>T("De 20 CABALLOS FISCALES en adelante               ")</f>
        <v xml:space="preserve">De 20 CABALLOS FISCALES en adelante               </v>
      </c>
      <c r="H3895" t="str">
        <f>T("GASOLINA                                          ")</f>
        <v xml:space="preserve">GASOLINA                                          </v>
      </c>
      <c r="I3895">
        <v>167</v>
      </c>
    </row>
    <row r="3896" spans="1:9">
      <c r="A3896" t="str">
        <f>T("2018")</f>
        <v>2018</v>
      </c>
      <c r="B3896" t="str">
        <f>T("JURIDICO                                          ")</f>
        <v xml:space="preserve">JURIDICO                                          </v>
      </c>
      <c r="C3896" t="str">
        <f>T("CHAMARTIN           ")</f>
        <v xml:space="preserve">CHAMARTIN           </v>
      </c>
      <c r="D3896" t="str">
        <f>T("NUEVA ESPAÑA        ")</f>
        <v xml:space="preserve">NUEVA ESPAÑA        </v>
      </c>
      <c r="E3896" t="str">
        <f>T("TU ")</f>
        <v xml:space="preserve">TU </v>
      </c>
      <c r="F3896" t="str">
        <f>T("TURISMOS       ")</f>
        <v xml:space="preserve">TURISMOS       </v>
      </c>
      <c r="G3896" t="str">
        <f>T("De menos de 8 CABALLOS FISCALES                   ")</f>
        <v xml:space="preserve">De menos de 8 CABALLOS FISCALES                   </v>
      </c>
      <c r="H3896" t="str">
        <f>T("GASOLINA                                          ")</f>
        <v xml:space="preserve">GASOLINA                                          </v>
      </c>
      <c r="I3896">
        <v>78</v>
      </c>
    </row>
    <row r="3897" spans="1:9">
      <c r="A3897" t="str">
        <f>T("2018")</f>
        <v>2018</v>
      </c>
      <c r="B3897" t="str">
        <f>T("JURIDICO                                          ")</f>
        <v xml:space="preserve">JURIDICO                                          </v>
      </c>
      <c r="C3897" t="str">
        <f>T("CHAMARTIN           ")</f>
        <v xml:space="preserve">CHAMARTIN           </v>
      </c>
      <c r="D3897" t="str">
        <f>T("NUEVA ESPAÑA        ")</f>
        <v xml:space="preserve">NUEVA ESPAÑA        </v>
      </c>
      <c r="E3897" t="str">
        <f>T("TU ")</f>
        <v xml:space="preserve">TU </v>
      </c>
      <c r="F3897" t="str">
        <f>T("TURISMOS       ")</f>
        <v xml:space="preserve">TURISMOS       </v>
      </c>
      <c r="G3897" t="str">
        <f>T("De 8 a 11,99 CABALLOS FISCALES                    ")</f>
        <v xml:space="preserve">De 8 a 11,99 CABALLOS FISCALES                    </v>
      </c>
      <c r="H3897" t="str">
        <f>T("GASOLINA                                          ")</f>
        <v xml:space="preserve">GASOLINA                                          </v>
      </c>
      <c r="I3897">
        <v>337</v>
      </c>
    </row>
    <row r="3898" spans="1:9">
      <c r="A3898" t="str">
        <f>T("2018")</f>
        <v>2018</v>
      </c>
      <c r="B3898" t="str">
        <f>T("JURIDICO                                          ")</f>
        <v xml:space="preserve">JURIDICO                                          </v>
      </c>
      <c r="C3898" t="str">
        <f>T("CHAMARTIN           ")</f>
        <v xml:space="preserve">CHAMARTIN           </v>
      </c>
      <c r="D3898" t="str">
        <f>T("NUEVA ESPAÑA        ")</f>
        <v xml:space="preserve">NUEVA ESPAÑA        </v>
      </c>
      <c r="E3898" t="str">
        <f>T("TU ")</f>
        <v xml:space="preserve">TU </v>
      </c>
      <c r="F3898" t="str">
        <f>T("TURISMOS       ")</f>
        <v xml:space="preserve">TURISMOS       </v>
      </c>
      <c r="G3898" t="str">
        <f>T("De 12 a 15,99 CABALLOS FISCALES                   ")</f>
        <v xml:space="preserve">De 12 a 15,99 CABALLOS FISCALES                   </v>
      </c>
      <c r="H3898" t="str">
        <f>T("GASOLINA                                          ")</f>
        <v xml:space="preserve">GASOLINA                                          </v>
      </c>
      <c r="I3898">
        <v>257</v>
      </c>
    </row>
    <row r="3899" spans="1:9">
      <c r="A3899" t="str">
        <f>T("2018")</f>
        <v>2018</v>
      </c>
      <c r="B3899" t="str">
        <f>T("JURIDICO                                          ")</f>
        <v xml:space="preserve">JURIDICO                                          </v>
      </c>
      <c r="C3899" t="str">
        <f>T("CHAMARTIN           ")</f>
        <v xml:space="preserve">CHAMARTIN           </v>
      </c>
      <c r="D3899" t="str">
        <f>T("NUEVA ESPAÑA        ")</f>
        <v xml:space="preserve">NUEVA ESPAÑA        </v>
      </c>
      <c r="E3899" t="str">
        <f>T("TU ")</f>
        <v xml:space="preserve">TU </v>
      </c>
      <c r="F3899" t="str">
        <f>T("TURISMOS       ")</f>
        <v xml:space="preserve">TURISMOS       </v>
      </c>
      <c r="G3899" t="str">
        <f>T("De 16 a 19,99 CABALLOS FISCALES                   ")</f>
        <v xml:space="preserve">De 16 a 19,99 CABALLOS FISCALES                   </v>
      </c>
      <c r="H3899" t="str">
        <f>T("GASOLINA                                          ")</f>
        <v xml:space="preserve">GASOLINA                                          </v>
      </c>
      <c r="I3899">
        <v>129</v>
      </c>
    </row>
    <row r="3900" spans="1:9">
      <c r="A3900" t="str">
        <f>T("2018")</f>
        <v>2018</v>
      </c>
      <c r="B3900" t="str">
        <f>T("JURIDICO                                          ")</f>
        <v xml:space="preserve">JURIDICO                                          </v>
      </c>
      <c r="C3900" t="str">
        <f>T("CHAMARTIN           ")</f>
        <v xml:space="preserve">CHAMARTIN           </v>
      </c>
      <c r="D3900" t="str">
        <f>T("NUEVA ESPAÑA        ")</f>
        <v xml:space="preserve">NUEVA ESPAÑA        </v>
      </c>
      <c r="E3900" t="str">
        <f>T("TU ")</f>
        <v xml:space="preserve">TU </v>
      </c>
      <c r="F3900" t="str">
        <f>T("TURISMOS       ")</f>
        <v xml:space="preserve">TURISMOS       </v>
      </c>
      <c r="G3900" t="str">
        <f>T("De 20 CABALLOS FISCALES en adelante               ")</f>
        <v xml:space="preserve">De 20 CABALLOS FISCALES en adelante               </v>
      </c>
      <c r="H3900" t="str">
        <f>T("GASOLINA                                          ")</f>
        <v xml:space="preserve">GASOLINA                                          </v>
      </c>
      <c r="I3900">
        <v>204</v>
      </c>
    </row>
    <row r="3901" spans="1:9">
      <c r="A3901" t="str">
        <f>T("2018")</f>
        <v>2018</v>
      </c>
      <c r="B3901" t="str">
        <f>T("JURIDICO                                          ")</f>
        <v xml:space="preserve">JURIDICO                                          </v>
      </c>
      <c r="C3901" t="str">
        <f>T("CHAMARTIN           ")</f>
        <v xml:space="preserve">CHAMARTIN           </v>
      </c>
      <c r="D3901" t="str">
        <f>T("CASTILLA            ")</f>
        <v xml:space="preserve">CASTILLA            </v>
      </c>
      <c r="E3901" t="str">
        <f>T("TU ")</f>
        <v xml:space="preserve">TU </v>
      </c>
      <c r="F3901" t="str">
        <f>T("TURISMOS       ")</f>
        <v xml:space="preserve">TURISMOS       </v>
      </c>
      <c r="G3901" t="str">
        <f>T("De menos de 8 CABALLOS FISCALES                   ")</f>
        <v xml:space="preserve">De menos de 8 CABALLOS FISCALES                   </v>
      </c>
      <c r="H3901" t="str">
        <f>T("GASOLINA                                          ")</f>
        <v xml:space="preserve">GASOLINA                                          </v>
      </c>
      <c r="I3901">
        <v>26</v>
      </c>
    </row>
    <row r="3902" spans="1:9">
      <c r="A3902" t="str">
        <f>T("2018")</f>
        <v>2018</v>
      </c>
      <c r="B3902" t="str">
        <f>T("JURIDICO                                          ")</f>
        <v xml:space="preserve">JURIDICO                                          </v>
      </c>
      <c r="C3902" t="str">
        <f>T("CHAMARTIN           ")</f>
        <v xml:space="preserve">CHAMARTIN           </v>
      </c>
      <c r="D3902" t="str">
        <f>T("CASTILLA            ")</f>
        <v xml:space="preserve">CASTILLA            </v>
      </c>
      <c r="E3902" t="str">
        <f>T("TU ")</f>
        <v xml:space="preserve">TU </v>
      </c>
      <c r="F3902" t="str">
        <f>T("TURISMOS       ")</f>
        <v xml:space="preserve">TURISMOS       </v>
      </c>
      <c r="G3902" t="str">
        <f>T("De 8 a 11,99 CABALLOS FISCALES                    ")</f>
        <v xml:space="preserve">De 8 a 11,99 CABALLOS FISCALES                    </v>
      </c>
      <c r="H3902" t="str">
        <f>T("GASOLINA                                          ")</f>
        <v xml:space="preserve">GASOLINA                                          </v>
      </c>
      <c r="I3902">
        <v>200</v>
      </c>
    </row>
    <row r="3903" spans="1:9">
      <c r="A3903" t="str">
        <f>T("2018")</f>
        <v>2018</v>
      </c>
      <c r="B3903" t="str">
        <f>T("JURIDICO                                          ")</f>
        <v xml:space="preserve">JURIDICO                                          </v>
      </c>
      <c r="C3903" t="str">
        <f>T("CHAMARTIN           ")</f>
        <v xml:space="preserve">CHAMARTIN           </v>
      </c>
      <c r="D3903" t="str">
        <f>T("CASTILLA            ")</f>
        <v xml:space="preserve">CASTILLA            </v>
      </c>
      <c r="E3903" t="str">
        <f>T("TU ")</f>
        <v xml:space="preserve">TU </v>
      </c>
      <c r="F3903" t="str">
        <f>T("TURISMOS       ")</f>
        <v xml:space="preserve">TURISMOS       </v>
      </c>
      <c r="G3903" t="str">
        <f>T("De 12 a 15,99 CABALLOS FISCALES                   ")</f>
        <v xml:space="preserve">De 12 a 15,99 CABALLOS FISCALES                   </v>
      </c>
      <c r="H3903" t="str">
        <f>T("GASOLINA                                          ")</f>
        <v xml:space="preserve">GASOLINA                                          </v>
      </c>
      <c r="I3903">
        <v>96</v>
      </c>
    </row>
    <row r="3904" spans="1:9">
      <c r="A3904" t="str">
        <f>T("2018")</f>
        <v>2018</v>
      </c>
      <c r="B3904" t="str">
        <f>T("JURIDICO                                          ")</f>
        <v xml:space="preserve">JURIDICO                                          </v>
      </c>
      <c r="C3904" t="str">
        <f>T("CHAMARTIN           ")</f>
        <v xml:space="preserve">CHAMARTIN           </v>
      </c>
      <c r="D3904" t="str">
        <f>T("CASTILLA            ")</f>
        <v xml:space="preserve">CASTILLA            </v>
      </c>
      <c r="E3904" t="str">
        <f>T("TU ")</f>
        <v xml:space="preserve">TU </v>
      </c>
      <c r="F3904" t="str">
        <f>T("TURISMOS       ")</f>
        <v xml:space="preserve">TURISMOS       </v>
      </c>
      <c r="G3904" t="str">
        <f>T("De 16 a 19,99 CABALLOS FISCALES                   ")</f>
        <v xml:space="preserve">De 16 a 19,99 CABALLOS FISCALES                   </v>
      </c>
      <c r="H3904" t="str">
        <f>T("GASOLINA                                          ")</f>
        <v xml:space="preserve">GASOLINA                                          </v>
      </c>
      <c r="I3904">
        <v>44</v>
      </c>
    </row>
    <row r="3905" spans="1:9">
      <c r="A3905" t="str">
        <f>T("2018")</f>
        <v>2018</v>
      </c>
      <c r="B3905" t="str">
        <f>T("JURIDICO                                          ")</f>
        <v xml:space="preserve">JURIDICO                                          </v>
      </c>
      <c r="C3905" t="str">
        <f>T("CHAMARTIN           ")</f>
        <v xml:space="preserve">CHAMARTIN           </v>
      </c>
      <c r="D3905" t="str">
        <f>T("CASTILLA            ")</f>
        <v xml:space="preserve">CASTILLA            </v>
      </c>
      <c r="E3905" t="str">
        <f>T("TU ")</f>
        <v xml:space="preserve">TU </v>
      </c>
      <c r="F3905" t="str">
        <f>T("TURISMOS       ")</f>
        <v xml:space="preserve">TURISMOS       </v>
      </c>
      <c r="G3905" t="str">
        <f>T("De 20 CABALLOS FISCALES en adelante               ")</f>
        <v xml:space="preserve">De 20 CABALLOS FISCALES en adelante               </v>
      </c>
      <c r="H3905" t="str">
        <f>T("GASOLINA                                          ")</f>
        <v xml:space="preserve">GASOLINA                                          </v>
      </c>
      <c r="I3905">
        <v>65</v>
      </c>
    </row>
    <row r="3906" spans="1:9">
      <c r="A3906" t="str">
        <f>T("2018")</f>
        <v>2018</v>
      </c>
      <c r="B3906" t="str">
        <f>T("Entidad sin personalidad jurídica (art. 35.4 LGT) ")</f>
        <v xml:space="preserve">Entidad sin personalidad jurídica (art. 35.4 LGT) </v>
      </c>
      <c r="C3906" t="str">
        <f>T("CHAMARTIN           ")</f>
        <v xml:space="preserve">CHAMARTIN           </v>
      </c>
      <c r="D3906" t="str">
        <f>T("HISPANOAMERICA      ")</f>
        <v xml:space="preserve">HISPANOAMERICA      </v>
      </c>
      <c r="E3906" t="str">
        <f>T("TU ")</f>
        <v xml:space="preserve">TU </v>
      </c>
      <c r="F3906" t="str">
        <f>T("TURISMOS       ")</f>
        <v xml:space="preserve">TURISMOS       </v>
      </c>
      <c r="G3906" t="str">
        <f>T("De 12 a 15,99 CABALLOS FISCALES                   ")</f>
        <v xml:space="preserve">De 12 a 15,99 CABALLOS FISCALES                   </v>
      </c>
      <c r="H3906" t="str">
        <f>T("HÍBRIDO                                           ")</f>
        <v xml:space="preserve">HÍBRIDO                                           </v>
      </c>
      <c r="I3906">
        <v>1</v>
      </c>
    </row>
    <row r="3907" spans="1:9">
      <c r="A3907" t="str">
        <f>T("2018")</f>
        <v>2018</v>
      </c>
      <c r="B3907" t="str">
        <f>T("FISICO                                            ")</f>
        <v xml:space="preserve">FISICO                                            </v>
      </c>
      <c r="C3907" t="str">
        <f>T("CHAMARTIN           ")</f>
        <v xml:space="preserve">CHAMARTIN           </v>
      </c>
      <c r="D3907" t="str">
        <f>T("SIN BARRIO          ")</f>
        <v xml:space="preserve">SIN BARRIO          </v>
      </c>
      <c r="E3907" t="str">
        <f>T("TU ")</f>
        <v xml:space="preserve">TU </v>
      </c>
      <c r="F3907" t="str">
        <f>T("TURISMOS       ")</f>
        <v xml:space="preserve">TURISMOS       </v>
      </c>
      <c r="G3907" t="str">
        <f>T("De 8 a 11,99 CABALLOS FISCALES                    ")</f>
        <v xml:space="preserve">De 8 a 11,99 CABALLOS FISCALES                    </v>
      </c>
      <c r="H3907" t="str">
        <f>T("HÍBRIDO                                           ")</f>
        <v xml:space="preserve">HÍBRIDO                                           </v>
      </c>
      <c r="I3907">
        <v>1</v>
      </c>
    </row>
    <row r="3908" spans="1:9">
      <c r="A3908" t="str">
        <f>T("2018")</f>
        <v>2018</v>
      </c>
      <c r="B3908" t="str">
        <f>T("FISICO                                            ")</f>
        <v xml:space="preserve">FISICO                                            </v>
      </c>
      <c r="C3908" t="str">
        <f>T("CHAMARTIN           ")</f>
        <v xml:space="preserve">CHAMARTIN           </v>
      </c>
      <c r="D3908" t="str">
        <f>T("SIN BARRIO          ")</f>
        <v xml:space="preserve">SIN BARRIO          </v>
      </c>
      <c r="E3908" t="str">
        <f>T("TU ")</f>
        <v xml:space="preserve">TU </v>
      </c>
      <c r="F3908" t="str">
        <f>T("TURISMOS       ")</f>
        <v xml:space="preserve">TURISMOS       </v>
      </c>
      <c r="G3908" t="str">
        <f>T("De 12 a 15,99 CABALLOS FISCALES                   ")</f>
        <v xml:space="preserve">De 12 a 15,99 CABALLOS FISCALES                   </v>
      </c>
      <c r="H3908" t="str">
        <f>T("HÍBRIDO                                           ")</f>
        <v xml:space="preserve">HÍBRIDO                                           </v>
      </c>
      <c r="I3908">
        <v>3</v>
      </c>
    </row>
    <row r="3909" spans="1:9">
      <c r="A3909" t="str">
        <f>T("2018")</f>
        <v>2018</v>
      </c>
      <c r="B3909" t="str">
        <f>T("FISICO                                            ")</f>
        <v xml:space="preserve">FISICO                                            </v>
      </c>
      <c r="C3909" t="str">
        <f>T("CHAMARTIN           ")</f>
        <v xml:space="preserve">CHAMARTIN           </v>
      </c>
      <c r="D3909" t="str">
        <f>T("SIN BARRIO          ")</f>
        <v xml:space="preserve">SIN BARRIO          </v>
      </c>
      <c r="E3909" t="str">
        <f>T("TU ")</f>
        <v xml:space="preserve">TU </v>
      </c>
      <c r="F3909" t="str">
        <f>T("TURISMOS       ")</f>
        <v xml:space="preserve">TURISMOS       </v>
      </c>
      <c r="G3909" t="str">
        <f>T("De 20 CABALLOS FISCALES en adelante               ")</f>
        <v xml:space="preserve">De 20 CABALLOS FISCALES en adelante               </v>
      </c>
      <c r="H3909" t="str">
        <f>T("HÍBRIDO                                           ")</f>
        <v xml:space="preserve">HÍBRIDO                                           </v>
      </c>
      <c r="I3909">
        <v>1</v>
      </c>
    </row>
    <row r="3910" spans="1:9">
      <c r="A3910" t="str">
        <f>T("2018")</f>
        <v>2018</v>
      </c>
      <c r="B3910" t="str">
        <f>T("FISICO                                            ")</f>
        <v xml:space="preserve">FISICO                                            </v>
      </c>
      <c r="C3910" t="str">
        <f>T("CHAMARTIN           ")</f>
        <v xml:space="preserve">CHAMARTIN           </v>
      </c>
      <c r="D3910" t="str">
        <f>T("EL VISO             ")</f>
        <v xml:space="preserve">EL VISO             </v>
      </c>
      <c r="E3910" t="str">
        <f>T("TU ")</f>
        <v xml:space="preserve">TU </v>
      </c>
      <c r="F3910" t="str">
        <f>T("TURISMOS       ")</f>
        <v xml:space="preserve">TURISMOS       </v>
      </c>
      <c r="G3910" t="str">
        <f>T("De 8 a 11,99 CABALLOS FISCALES                    ")</f>
        <v xml:space="preserve">De 8 a 11,99 CABALLOS FISCALES                    </v>
      </c>
      <c r="H3910" t="str">
        <f>T("HÍBRIDO                                           ")</f>
        <v xml:space="preserve">HÍBRIDO                                           </v>
      </c>
      <c r="I3910">
        <v>36</v>
      </c>
    </row>
    <row r="3911" spans="1:9">
      <c r="A3911" t="str">
        <f>T("2018")</f>
        <v>2018</v>
      </c>
      <c r="B3911" t="str">
        <f>T("FISICO                                            ")</f>
        <v xml:space="preserve">FISICO                                            </v>
      </c>
      <c r="C3911" t="str">
        <f>T("CHAMARTIN           ")</f>
        <v xml:space="preserve">CHAMARTIN           </v>
      </c>
      <c r="D3911" t="str">
        <f>T("EL VISO             ")</f>
        <v xml:space="preserve">EL VISO             </v>
      </c>
      <c r="E3911" t="str">
        <f>T("TU ")</f>
        <v xml:space="preserve">TU </v>
      </c>
      <c r="F3911" t="str">
        <f>T("TURISMOS       ")</f>
        <v xml:space="preserve">TURISMOS       </v>
      </c>
      <c r="G3911" t="str">
        <f>T("De 12 a 15,99 CABALLOS FISCALES                   ")</f>
        <v xml:space="preserve">De 12 a 15,99 CABALLOS FISCALES                   </v>
      </c>
      <c r="H3911" t="str">
        <f>T("HÍBRIDO                                           ")</f>
        <v xml:space="preserve">HÍBRIDO                                           </v>
      </c>
      <c r="I3911">
        <v>97</v>
      </c>
    </row>
    <row r="3912" spans="1:9">
      <c r="A3912" t="str">
        <f>T("2018")</f>
        <v>2018</v>
      </c>
      <c r="B3912" t="str">
        <f>T("FISICO                                            ")</f>
        <v xml:space="preserve">FISICO                                            </v>
      </c>
      <c r="C3912" t="str">
        <f>T("CHAMARTIN           ")</f>
        <v xml:space="preserve">CHAMARTIN           </v>
      </c>
      <c r="D3912" t="str">
        <f>T("EL VISO             ")</f>
        <v xml:space="preserve">EL VISO             </v>
      </c>
      <c r="E3912" t="str">
        <f>T("TU ")</f>
        <v xml:space="preserve">TU </v>
      </c>
      <c r="F3912" t="str">
        <f>T("TURISMOS       ")</f>
        <v xml:space="preserve">TURISMOS       </v>
      </c>
      <c r="G3912" t="str">
        <f>T("De 20 CABALLOS FISCALES en adelante               ")</f>
        <v xml:space="preserve">De 20 CABALLOS FISCALES en adelante               </v>
      </c>
      <c r="H3912" t="str">
        <f>T("HÍBRIDO                                           ")</f>
        <v xml:space="preserve">HÍBRIDO                                           </v>
      </c>
      <c r="I3912">
        <v>12</v>
      </c>
    </row>
    <row r="3913" spans="1:9">
      <c r="A3913" t="str">
        <f>T("2018")</f>
        <v>2018</v>
      </c>
      <c r="B3913" t="str">
        <f>T("FISICO                                            ")</f>
        <v xml:space="preserve">FISICO                                            </v>
      </c>
      <c r="C3913" t="str">
        <f>T("CHAMARTIN           ")</f>
        <v xml:space="preserve">CHAMARTIN           </v>
      </c>
      <c r="D3913" t="str">
        <f>T("PROSPERIDAD         ")</f>
        <v xml:space="preserve">PROSPERIDAD         </v>
      </c>
      <c r="E3913" t="str">
        <f>T("TU ")</f>
        <v xml:space="preserve">TU </v>
      </c>
      <c r="F3913" t="str">
        <f>T("TURISMOS       ")</f>
        <v xml:space="preserve">TURISMOS       </v>
      </c>
      <c r="G3913" t="str">
        <f>T("De 8 a 11,99 CABALLOS FISCALES                    ")</f>
        <v xml:space="preserve">De 8 a 11,99 CABALLOS FISCALES                    </v>
      </c>
      <c r="H3913" t="str">
        <f>T("HÍBRIDO                                           ")</f>
        <v xml:space="preserve">HÍBRIDO                                           </v>
      </c>
      <c r="I3913">
        <v>49</v>
      </c>
    </row>
    <row r="3914" spans="1:9">
      <c r="A3914" t="str">
        <f>T("2018")</f>
        <v>2018</v>
      </c>
      <c r="B3914" t="str">
        <f>T("FISICO                                            ")</f>
        <v xml:space="preserve">FISICO                                            </v>
      </c>
      <c r="C3914" t="str">
        <f>T("CHAMARTIN           ")</f>
        <v xml:space="preserve">CHAMARTIN           </v>
      </c>
      <c r="D3914" t="str">
        <f>T("PROSPERIDAD         ")</f>
        <v xml:space="preserve">PROSPERIDAD         </v>
      </c>
      <c r="E3914" t="str">
        <f>T("TU ")</f>
        <v xml:space="preserve">TU </v>
      </c>
      <c r="F3914" t="str">
        <f>T("TURISMOS       ")</f>
        <v xml:space="preserve">TURISMOS       </v>
      </c>
      <c r="G3914" t="str">
        <f>T("De 12 a 15,99 CABALLOS FISCALES                   ")</f>
        <v xml:space="preserve">De 12 a 15,99 CABALLOS FISCALES                   </v>
      </c>
      <c r="H3914" t="str">
        <f>T("HÍBRIDO                                           ")</f>
        <v xml:space="preserve">HÍBRIDO                                           </v>
      </c>
      <c r="I3914">
        <v>134</v>
      </c>
    </row>
    <row r="3915" spans="1:9">
      <c r="A3915" t="str">
        <f>T("2018")</f>
        <v>2018</v>
      </c>
      <c r="B3915" t="str">
        <f>T("FISICO                                            ")</f>
        <v xml:space="preserve">FISICO                                            </v>
      </c>
      <c r="C3915" t="str">
        <f>T("CHAMARTIN           ")</f>
        <v xml:space="preserve">CHAMARTIN           </v>
      </c>
      <c r="D3915" t="str">
        <f>T("PROSPERIDAD         ")</f>
        <v xml:space="preserve">PROSPERIDAD         </v>
      </c>
      <c r="E3915" t="str">
        <f>T("TU ")</f>
        <v xml:space="preserve">TU </v>
      </c>
      <c r="F3915" t="str">
        <f>T("TURISMOS       ")</f>
        <v xml:space="preserve">TURISMOS       </v>
      </c>
      <c r="G3915" t="str">
        <f>T("De 20 CABALLOS FISCALES en adelante               ")</f>
        <v xml:space="preserve">De 20 CABALLOS FISCALES en adelante               </v>
      </c>
      <c r="H3915" t="str">
        <f>T("HÍBRIDO                                           ")</f>
        <v xml:space="preserve">HÍBRIDO                                           </v>
      </c>
      <c r="I3915">
        <v>4</v>
      </c>
    </row>
    <row r="3916" spans="1:9">
      <c r="A3916" t="str">
        <f>T("2018")</f>
        <v>2018</v>
      </c>
      <c r="B3916" t="str">
        <f>T("FISICO                                            ")</f>
        <v xml:space="preserve">FISICO                                            </v>
      </c>
      <c r="C3916" t="str">
        <f>T("CHAMARTIN           ")</f>
        <v xml:space="preserve">CHAMARTIN           </v>
      </c>
      <c r="D3916" t="str">
        <f>T("CIUDAD JARDIN       ")</f>
        <v xml:space="preserve">CIUDAD JARDIN       </v>
      </c>
      <c r="E3916" t="str">
        <f>T("TU ")</f>
        <v xml:space="preserve">TU </v>
      </c>
      <c r="F3916" t="str">
        <f>T("TURISMOS       ")</f>
        <v xml:space="preserve">TURISMOS       </v>
      </c>
      <c r="G3916" t="str">
        <f>T("De 8 a 11,99 CABALLOS FISCALES                    ")</f>
        <v xml:space="preserve">De 8 a 11,99 CABALLOS FISCALES                    </v>
      </c>
      <c r="H3916" t="str">
        <f>T("HÍBRIDO                                           ")</f>
        <v xml:space="preserve">HÍBRIDO                                           </v>
      </c>
      <c r="I3916">
        <v>28</v>
      </c>
    </row>
    <row r="3917" spans="1:9">
      <c r="A3917" t="str">
        <f>T("2018")</f>
        <v>2018</v>
      </c>
      <c r="B3917" t="str">
        <f>T("FISICO                                            ")</f>
        <v xml:space="preserve">FISICO                                            </v>
      </c>
      <c r="C3917" t="str">
        <f>T("CHAMARTIN           ")</f>
        <v xml:space="preserve">CHAMARTIN           </v>
      </c>
      <c r="D3917" t="str">
        <f>T("CIUDAD JARDIN       ")</f>
        <v xml:space="preserve">CIUDAD JARDIN       </v>
      </c>
      <c r="E3917" t="str">
        <f>T("TU ")</f>
        <v xml:space="preserve">TU </v>
      </c>
      <c r="F3917" t="str">
        <f>T("TURISMOS       ")</f>
        <v xml:space="preserve">TURISMOS       </v>
      </c>
      <c r="G3917" t="str">
        <f>T("De 12 a 15,99 CABALLOS FISCALES                   ")</f>
        <v xml:space="preserve">De 12 a 15,99 CABALLOS FISCALES                   </v>
      </c>
      <c r="H3917" t="str">
        <f>T("HÍBRIDO                                           ")</f>
        <v xml:space="preserve">HÍBRIDO                                           </v>
      </c>
      <c r="I3917">
        <v>50</v>
      </c>
    </row>
    <row r="3918" spans="1:9">
      <c r="A3918" t="str">
        <f>T("2018")</f>
        <v>2018</v>
      </c>
      <c r="B3918" t="str">
        <f>T("FISICO                                            ")</f>
        <v xml:space="preserve">FISICO                                            </v>
      </c>
      <c r="C3918" t="str">
        <f>T("CHAMARTIN           ")</f>
        <v xml:space="preserve">CHAMARTIN           </v>
      </c>
      <c r="D3918" t="str">
        <f>T("CIUDAD JARDIN       ")</f>
        <v xml:space="preserve">CIUDAD JARDIN       </v>
      </c>
      <c r="E3918" t="str">
        <f>T("TU ")</f>
        <v xml:space="preserve">TU </v>
      </c>
      <c r="F3918" t="str">
        <f>T("TURISMOS       ")</f>
        <v xml:space="preserve">TURISMOS       </v>
      </c>
      <c r="G3918" t="str">
        <f>T("De 20 CABALLOS FISCALES en adelante               ")</f>
        <v xml:space="preserve">De 20 CABALLOS FISCALES en adelante               </v>
      </c>
      <c r="H3918" t="str">
        <f>T("HÍBRIDO                                           ")</f>
        <v xml:space="preserve">HÍBRIDO                                           </v>
      </c>
      <c r="I3918">
        <v>1</v>
      </c>
    </row>
    <row r="3919" spans="1:9">
      <c r="A3919" t="str">
        <f>T("2018")</f>
        <v>2018</v>
      </c>
      <c r="B3919" t="str">
        <f>T("FISICO                                            ")</f>
        <v xml:space="preserve">FISICO                                            </v>
      </c>
      <c r="C3919" t="str">
        <f>T("CHAMARTIN           ")</f>
        <v xml:space="preserve">CHAMARTIN           </v>
      </c>
      <c r="D3919" t="str">
        <f>T("HISPANOAMERICA      ")</f>
        <v xml:space="preserve">HISPANOAMERICA      </v>
      </c>
      <c r="E3919" t="str">
        <f>T("TU ")</f>
        <v xml:space="preserve">TU </v>
      </c>
      <c r="F3919" t="str">
        <f>T("TURISMOS       ")</f>
        <v xml:space="preserve">TURISMOS       </v>
      </c>
      <c r="G3919" t="str">
        <f>T("De 8 a 11,99 CABALLOS FISCALES                    ")</f>
        <v xml:space="preserve">De 8 a 11,99 CABALLOS FISCALES                    </v>
      </c>
      <c r="H3919" t="str">
        <f>T("HÍBRIDO                                           ")</f>
        <v xml:space="preserve">HÍBRIDO                                           </v>
      </c>
      <c r="I3919">
        <v>44</v>
      </c>
    </row>
    <row r="3920" spans="1:9">
      <c r="A3920" t="str">
        <f>T("2018")</f>
        <v>2018</v>
      </c>
      <c r="B3920" t="str">
        <f>T("FISICO                                            ")</f>
        <v xml:space="preserve">FISICO                                            </v>
      </c>
      <c r="C3920" t="str">
        <f>T("CHAMARTIN           ")</f>
        <v xml:space="preserve">CHAMARTIN           </v>
      </c>
      <c r="D3920" t="str">
        <f>T("HISPANOAMERICA      ")</f>
        <v xml:space="preserve">HISPANOAMERICA      </v>
      </c>
      <c r="E3920" t="str">
        <f>T("TU ")</f>
        <v xml:space="preserve">TU </v>
      </c>
      <c r="F3920" t="str">
        <f>T("TURISMOS       ")</f>
        <v xml:space="preserve">TURISMOS       </v>
      </c>
      <c r="G3920" t="str">
        <f>T("De 12 a 15,99 CABALLOS FISCALES                   ")</f>
        <v xml:space="preserve">De 12 a 15,99 CABALLOS FISCALES                   </v>
      </c>
      <c r="H3920" t="str">
        <f>T("HÍBRIDO                                           ")</f>
        <v xml:space="preserve">HÍBRIDO                                           </v>
      </c>
      <c r="I3920">
        <v>154</v>
      </c>
    </row>
    <row r="3921" spans="1:9">
      <c r="A3921" t="str">
        <f>T("2018")</f>
        <v>2018</v>
      </c>
      <c r="B3921" t="str">
        <f>T("FISICO                                            ")</f>
        <v xml:space="preserve">FISICO                                            </v>
      </c>
      <c r="C3921" t="str">
        <f>T("CHAMARTIN           ")</f>
        <v xml:space="preserve">CHAMARTIN           </v>
      </c>
      <c r="D3921" t="str">
        <f>T("HISPANOAMERICA      ")</f>
        <v xml:space="preserve">HISPANOAMERICA      </v>
      </c>
      <c r="E3921" t="str">
        <f>T("TU ")</f>
        <v xml:space="preserve">TU </v>
      </c>
      <c r="F3921" t="str">
        <f>T("TURISMOS       ")</f>
        <v xml:space="preserve">TURISMOS       </v>
      </c>
      <c r="G3921" t="str">
        <f>T("De 20 CABALLOS FISCALES en adelante               ")</f>
        <v xml:space="preserve">De 20 CABALLOS FISCALES en adelante               </v>
      </c>
      <c r="H3921" t="str">
        <f>T("HÍBRIDO                                           ")</f>
        <v xml:space="preserve">HÍBRIDO                                           </v>
      </c>
      <c r="I3921">
        <v>10</v>
      </c>
    </row>
    <row r="3922" spans="1:9">
      <c r="A3922" t="str">
        <f>T("2018")</f>
        <v>2018</v>
      </c>
      <c r="B3922" t="str">
        <f>T("FISICO                                            ")</f>
        <v xml:space="preserve">FISICO                                            </v>
      </c>
      <c r="C3922" t="str">
        <f>T("CHAMARTIN           ")</f>
        <v xml:space="preserve">CHAMARTIN           </v>
      </c>
      <c r="D3922" t="str">
        <f>T("NUEVA ESPAÑA        ")</f>
        <v xml:space="preserve">NUEVA ESPAÑA        </v>
      </c>
      <c r="E3922" t="str">
        <f>T("TU ")</f>
        <v xml:space="preserve">TU </v>
      </c>
      <c r="F3922" t="str">
        <f>T("TURISMOS       ")</f>
        <v xml:space="preserve">TURISMOS       </v>
      </c>
      <c r="G3922" t="str">
        <f>T("De 8 a 11,99 CABALLOS FISCALES                    ")</f>
        <v xml:space="preserve">De 8 a 11,99 CABALLOS FISCALES                    </v>
      </c>
      <c r="H3922" t="str">
        <f>T("HÍBRIDO                                           ")</f>
        <v xml:space="preserve">HÍBRIDO                                           </v>
      </c>
      <c r="I3922">
        <v>43</v>
      </c>
    </row>
    <row r="3923" spans="1:9">
      <c r="A3923" t="str">
        <f>T("2018")</f>
        <v>2018</v>
      </c>
      <c r="B3923" t="str">
        <f>T("FISICO                                            ")</f>
        <v xml:space="preserve">FISICO                                            </v>
      </c>
      <c r="C3923" t="str">
        <f>T("CHAMARTIN           ")</f>
        <v xml:space="preserve">CHAMARTIN           </v>
      </c>
      <c r="D3923" t="str">
        <f>T("NUEVA ESPAÑA        ")</f>
        <v xml:space="preserve">NUEVA ESPAÑA        </v>
      </c>
      <c r="E3923" t="str">
        <f>T("TU ")</f>
        <v xml:space="preserve">TU </v>
      </c>
      <c r="F3923" t="str">
        <f>T("TURISMOS       ")</f>
        <v xml:space="preserve">TURISMOS       </v>
      </c>
      <c r="G3923" t="str">
        <f>T("De 12 a 15,99 CABALLOS FISCALES                   ")</f>
        <v xml:space="preserve">De 12 a 15,99 CABALLOS FISCALES                   </v>
      </c>
      <c r="H3923" t="str">
        <f>T("HÍBRIDO                                           ")</f>
        <v xml:space="preserve">HÍBRIDO                                           </v>
      </c>
      <c r="I3923">
        <v>121</v>
      </c>
    </row>
    <row r="3924" spans="1:9">
      <c r="A3924" t="str">
        <f>T("2018")</f>
        <v>2018</v>
      </c>
      <c r="B3924" t="str">
        <f>T("FISICO                                            ")</f>
        <v xml:space="preserve">FISICO                                            </v>
      </c>
      <c r="C3924" t="str">
        <f>T("CHAMARTIN           ")</f>
        <v xml:space="preserve">CHAMARTIN           </v>
      </c>
      <c r="D3924" t="str">
        <f>T("NUEVA ESPAÑA        ")</f>
        <v xml:space="preserve">NUEVA ESPAÑA        </v>
      </c>
      <c r="E3924" t="str">
        <f>T("TU ")</f>
        <v xml:space="preserve">TU </v>
      </c>
      <c r="F3924" t="str">
        <f>T("TURISMOS       ")</f>
        <v xml:space="preserve">TURISMOS       </v>
      </c>
      <c r="G3924" t="str">
        <f>T("De 16 a 19,99 CABALLOS FISCALES                   ")</f>
        <v xml:space="preserve">De 16 a 19,99 CABALLOS FISCALES                   </v>
      </c>
      <c r="H3924" t="str">
        <f>T("HÍBRIDO                                           ")</f>
        <v xml:space="preserve">HÍBRIDO                                           </v>
      </c>
      <c r="I3924">
        <v>1</v>
      </c>
    </row>
    <row r="3925" spans="1:9">
      <c r="A3925" t="str">
        <f>T("2018")</f>
        <v>2018</v>
      </c>
      <c r="B3925" t="str">
        <f>T("FISICO                                            ")</f>
        <v xml:space="preserve">FISICO                                            </v>
      </c>
      <c r="C3925" t="str">
        <f>T("CHAMARTIN           ")</f>
        <v xml:space="preserve">CHAMARTIN           </v>
      </c>
      <c r="D3925" t="str">
        <f>T("NUEVA ESPAÑA        ")</f>
        <v xml:space="preserve">NUEVA ESPAÑA        </v>
      </c>
      <c r="E3925" t="str">
        <f>T("TU ")</f>
        <v xml:space="preserve">TU </v>
      </c>
      <c r="F3925" t="str">
        <f>T("TURISMOS       ")</f>
        <v xml:space="preserve">TURISMOS       </v>
      </c>
      <c r="G3925" t="str">
        <f>T("De 20 CABALLOS FISCALES en adelante               ")</f>
        <v xml:space="preserve">De 20 CABALLOS FISCALES en adelante               </v>
      </c>
      <c r="H3925" t="str">
        <f>T("HÍBRIDO                                           ")</f>
        <v xml:space="preserve">HÍBRIDO                                           </v>
      </c>
      <c r="I3925">
        <v>10</v>
      </c>
    </row>
    <row r="3926" spans="1:9">
      <c r="A3926" t="str">
        <f>T("2018")</f>
        <v>2018</v>
      </c>
      <c r="B3926" t="str">
        <f>T("FISICO                                            ")</f>
        <v xml:space="preserve">FISICO                                            </v>
      </c>
      <c r="C3926" t="str">
        <f>T("CHAMARTIN           ")</f>
        <v xml:space="preserve">CHAMARTIN           </v>
      </c>
      <c r="D3926" t="str">
        <f>T("CASTILLA            ")</f>
        <v xml:space="preserve">CASTILLA            </v>
      </c>
      <c r="E3926" t="str">
        <f>T("TU ")</f>
        <v xml:space="preserve">TU </v>
      </c>
      <c r="F3926" t="str">
        <f>T("TURISMOS       ")</f>
        <v xml:space="preserve">TURISMOS       </v>
      </c>
      <c r="G3926" t="str">
        <f>T("De 8 a 11,99 CABALLOS FISCALES                    ")</f>
        <v xml:space="preserve">De 8 a 11,99 CABALLOS FISCALES                    </v>
      </c>
      <c r="H3926" t="str">
        <f>T("HÍBRIDO                                           ")</f>
        <v xml:space="preserve">HÍBRIDO                                           </v>
      </c>
      <c r="I3926">
        <v>37</v>
      </c>
    </row>
    <row r="3927" spans="1:9">
      <c r="A3927" t="str">
        <f>T("2018")</f>
        <v>2018</v>
      </c>
      <c r="B3927" t="str">
        <f>T("FISICO                                            ")</f>
        <v xml:space="preserve">FISICO                                            </v>
      </c>
      <c r="C3927" t="str">
        <f>T("CHAMARTIN           ")</f>
        <v xml:space="preserve">CHAMARTIN           </v>
      </c>
      <c r="D3927" t="str">
        <f>T("CASTILLA            ")</f>
        <v xml:space="preserve">CASTILLA            </v>
      </c>
      <c r="E3927" t="str">
        <f>T("TU ")</f>
        <v xml:space="preserve">TU </v>
      </c>
      <c r="F3927" t="str">
        <f>T("TURISMOS       ")</f>
        <v xml:space="preserve">TURISMOS       </v>
      </c>
      <c r="G3927" t="str">
        <f>T("De 12 a 15,99 CABALLOS FISCALES                   ")</f>
        <v xml:space="preserve">De 12 a 15,99 CABALLOS FISCALES                   </v>
      </c>
      <c r="H3927" t="str">
        <f>T("HÍBRIDO                                           ")</f>
        <v xml:space="preserve">HÍBRIDO                                           </v>
      </c>
      <c r="I3927">
        <v>66</v>
      </c>
    </row>
    <row r="3928" spans="1:9">
      <c r="A3928" t="str">
        <f>T("2018")</f>
        <v>2018</v>
      </c>
      <c r="B3928" t="str">
        <f>T("FISICO                                            ")</f>
        <v xml:space="preserve">FISICO                                            </v>
      </c>
      <c r="C3928" t="str">
        <f>T("CHAMARTIN           ")</f>
        <v xml:space="preserve">CHAMARTIN           </v>
      </c>
      <c r="D3928" t="str">
        <f>T("CASTILLA            ")</f>
        <v xml:space="preserve">CASTILLA            </v>
      </c>
      <c r="E3928" t="str">
        <f>T("TU ")</f>
        <v xml:space="preserve">TU </v>
      </c>
      <c r="F3928" t="str">
        <f>T("TURISMOS       ")</f>
        <v xml:space="preserve">TURISMOS       </v>
      </c>
      <c r="G3928" t="str">
        <f>T("De 20 CABALLOS FISCALES en adelante               ")</f>
        <v xml:space="preserve">De 20 CABALLOS FISCALES en adelante               </v>
      </c>
      <c r="H3928" t="str">
        <f>T("HÍBRIDO                                           ")</f>
        <v xml:space="preserve">HÍBRIDO                                           </v>
      </c>
      <c r="I3928">
        <v>3</v>
      </c>
    </row>
    <row r="3929" spans="1:9">
      <c r="A3929" t="str">
        <f>T("2018")</f>
        <v>2018</v>
      </c>
      <c r="B3929" t="str">
        <f>T("JURIDICO                                          ")</f>
        <v xml:space="preserve">JURIDICO                                          </v>
      </c>
      <c r="C3929" t="str">
        <f>T("CHAMARTIN           ")</f>
        <v xml:space="preserve">CHAMARTIN           </v>
      </c>
      <c r="D3929" t="str">
        <f>T("SIN BARRIO          ")</f>
        <v xml:space="preserve">SIN BARRIO          </v>
      </c>
      <c r="E3929" t="str">
        <f>T("TU ")</f>
        <v xml:space="preserve">TU </v>
      </c>
      <c r="F3929" t="str">
        <f>T("TURISMOS       ")</f>
        <v xml:space="preserve">TURISMOS       </v>
      </c>
      <c r="G3929" t="str">
        <f>T("De 12 a 15,99 CABALLOS FISCALES                   ")</f>
        <v xml:space="preserve">De 12 a 15,99 CABALLOS FISCALES                   </v>
      </c>
      <c r="H3929" t="str">
        <f>T("HÍBRIDO                                           ")</f>
        <v xml:space="preserve">HÍBRIDO                                           </v>
      </c>
      <c r="I3929">
        <v>4</v>
      </c>
    </row>
    <row r="3930" spans="1:9">
      <c r="A3930" t="str">
        <f>T("2018")</f>
        <v>2018</v>
      </c>
      <c r="B3930" t="str">
        <f>T("JURIDICO                                          ")</f>
        <v xml:space="preserve">JURIDICO                                          </v>
      </c>
      <c r="C3930" t="str">
        <f>T("CHAMARTIN           ")</f>
        <v xml:space="preserve">CHAMARTIN           </v>
      </c>
      <c r="D3930" t="str">
        <f>T("EL VISO             ")</f>
        <v xml:space="preserve">EL VISO             </v>
      </c>
      <c r="E3930" t="str">
        <f>T("TU ")</f>
        <v xml:space="preserve">TU </v>
      </c>
      <c r="F3930" t="str">
        <f>T("TURISMOS       ")</f>
        <v xml:space="preserve">TURISMOS       </v>
      </c>
      <c r="G3930" t="str">
        <f>T("De 8 a 11,99 CABALLOS FISCALES                    ")</f>
        <v xml:space="preserve">De 8 a 11,99 CABALLOS FISCALES                    </v>
      </c>
      <c r="H3930" t="str">
        <f>T("HÍBRIDO                                           ")</f>
        <v xml:space="preserve">HÍBRIDO                                           </v>
      </c>
      <c r="I3930">
        <v>5</v>
      </c>
    </row>
    <row r="3931" spans="1:9">
      <c r="A3931" t="str">
        <f>T("2018")</f>
        <v>2018</v>
      </c>
      <c r="B3931" t="str">
        <f>T("JURIDICO                                          ")</f>
        <v xml:space="preserve">JURIDICO                                          </v>
      </c>
      <c r="C3931" t="str">
        <f>T("CHAMARTIN           ")</f>
        <v xml:space="preserve">CHAMARTIN           </v>
      </c>
      <c r="D3931" t="str">
        <f>T("EL VISO             ")</f>
        <v xml:space="preserve">EL VISO             </v>
      </c>
      <c r="E3931" t="str">
        <f>T("TU ")</f>
        <v xml:space="preserve">TU </v>
      </c>
      <c r="F3931" t="str">
        <f>T("TURISMOS       ")</f>
        <v xml:space="preserve">TURISMOS       </v>
      </c>
      <c r="G3931" t="str">
        <f>T("De 12 a 15,99 CABALLOS FISCALES                   ")</f>
        <v xml:space="preserve">De 12 a 15,99 CABALLOS FISCALES                   </v>
      </c>
      <c r="H3931" t="str">
        <f>T("HÍBRIDO                                           ")</f>
        <v xml:space="preserve">HÍBRIDO                                           </v>
      </c>
      <c r="I3931">
        <v>27</v>
      </c>
    </row>
    <row r="3932" spans="1:9">
      <c r="A3932" t="str">
        <f>T("2018")</f>
        <v>2018</v>
      </c>
      <c r="B3932" t="str">
        <f>T("JURIDICO                                          ")</f>
        <v xml:space="preserve">JURIDICO                                          </v>
      </c>
      <c r="C3932" t="str">
        <f>T("CHAMARTIN           ")</f>
        <v xml:space="preserve">CHAMARTIN           </v>
      </c>
      <c r="D3932" t="str">
        <f>T("EL VISO             ")</f>
        <v xml:space="preserve">EL VISO             </v>
      </c>
      <c r="E3932" t="str">
        <f>T("TU ")</f>
        <v xml:space="preserve">TU </v>
      </c>
      <c r="F3932" t="str">
        <f>T("TURISMOS       ")</f>
        <v xml:space="preserve">TURISMOS       </v>
      </c>
      <c r="G3932" t="str">
        <f>T("De 16 a 19,99 CABALLOS FISCALES                   ")</f>
        <v xml:space="preserve">De 16 a 19,99 CABALLOS FISCALES                   </v>
      </c>
      <c r="H3932" t="str">
        <f>T("HÍBRIDO                                           ")</f>
        <v xml:space="preserve">HÍBRIDO                                           </v>
      </c>
      <c r="I3932">
        <v>1</v>
      </c>
    </row>
    <row r="3933" spans="1:9">
      <c r="A3933" t="str">
        <f>T("2018")</f>
        <v>2018</v>
      </c>
      <c r="B3933" t="str">
        <f>T("JURIDICO                                          ")</f>
        <v xml:space="preserve">JURIDICO                                          </v>
      </c>
      <c r="C3933" t="str">
        <f>T("CHAMARTIN           ")</f>
        <v xml:space="preserve">CHAMARTIN           </v>
      </c>
      <c r="D3933" t="str">
        <f>T("EL VISO             ")</f>
        <v xml:space="preserve">EL VISO             </v>
      </c>
      <c r="E3933" t="str">
        <f>T("TU ")</f>
        <v xml:space="preserve">TU </v>
      </c>
      <c r="F3933" t="str">
        <f>T("TURISMOS       ")</f>
        <v xml:space="preserve">TURISMOS       </v>
      </c>
      <c r="G3933" t="str">
        <f>T("De 20 CABALLOS FISCALES en adelante               ")</f>
        <v xml:space="preserve">De 20 CABALLOS FISCALES en adelante               </v>
      </c>
      <c r="H3933" t="str">
        <f>T("HÍBRIDO                                           ")</f>
        <v xml:space="preserve">HÍBRIDO                                           </v>
      </c>
      <c r="I3933">
        <v>12</v>
      </c>
    </row>
    <row r="3934" spans="1:9">
      <c r="A3934" t="str">
        <f>T("2018")</f>
        <v>2018</v>
      </c>
      <c r="B3934" t="str">
        <f>T("JURIDICO                                          ")</f>
        <v xml:space="preserve">JURIDICO                                          </v>
      </c>
      <c r="C3934" t="str">
        <f>T("CHAMARTIN           ")</f>
        <v xml:space="preserve">CHAMARTIN           </v>
      </c>
      <c r="D3934" t="str">
        <f>T("PROSPERIDAD         ")</f>
        <v xml:space="preserve">PROSPERIDAD         </v>
      </c>
      <c r="E3934" t="str">
        <f>T("TU ")</f>
        <v xml:space="preserve">TU </v>
      </c>
      <c r="F3934" t="str">
        <f>T("TURISMOS       ")</f>
        <v xml:space="preserve">TURISMOS       </v>
      </c>
      <c r="G3934" t="str">
        <f>T("De 8 a 11,99 CABALLOS FISCALES                    ")</f>
        <v xml:space="preserve">De 8 a 11,99 CABALLOS FISCALES                    </v>
      </c>
      <c r="H3934" t="str">
        <f>T("HÍBRIDO                                           ")</f>
        <v xml:space="preserve">HÍBRIDO                                           </v>
      </c>
      <c r="I3934">
        <v>2</v>
      </c>
    </row>
    <row r="3935" spans="1:9">
      <c r="A3935" t="str">
        <f>T("2018")</f>
        <v>2018</v>
      </c>
      <c r="B3935" t="str">
        <f>T("JURIDICO                                          ")</f>
        <v xml:space="preserve">JURIDICO                                          </v>
      </c>
      <c r="C3935" t="str">
        <f>T("CHAMARTIN           ")</f>
        <v xml:space="preserve">CHAMARTIN           </v>
      </c>
      <c r="D3935" t="str">
        <f>T("PROSPERIDAD         ")</f>
        <v xml:space="preserve">PROSPERIDAD         </v>
      </c>
      <c r="E3935" t="str">
        <f>T("TU ")</f>
        <v xml:space="preserve">TU </v>
      </c>
      <c r="F3935" t="str">
        <f>T("TURISMOS       ")</f>
        <v xml:space="preserve">TURISMOS       </v>
      </c>
      <c r="G3935" t="str">
        <f>T("De 12 a 15,99 CABALLOS FISCALES                   ")</f>
        <v xml:space="preserve">De 12 a 15,99 CABALLOS FISCALES                   </v>
      </c>
      <c r="H3935" t="str">
        <f>T("HÍBRIDO                                           ")</f>
        <v xml:space="preserve">HÍBRIDO                                           </v>
      </c>
      <c r="I3935">
        <v>19</v>
      </c>
    </row>
    <row r="3936" spans="1:9">
      <c r="A3936" t="str">
        <f>T("2018")</f>
        <v>2018</v>
      </c>
      <c r="B3936" t="str">
        <f>T("JURIDICO                                          ")</f>
        <v xml:space="preserve">JURIDICO                                          </v>
      </c>
      <c r="C3936" t="str">
        <f>T("CHAMARTIN           ")</f>
        <v xml:space="preserve">CHAMARTIN           </v>
      </c>
      <c r="D3936" t="str">
        <f>T("PROSPERIDAD         ")</f>
        <v xml:space="preserve">PROSPERIDAD         </v>
      </c>
      <c r="E3936" t="str">
        <f>T("TU ")</f>
        <v xml:space="preserve">TU </v>
      </c>
      <c r="F3936" t="str">
        <f>T("TURISMOS       ")</f>
        <v xml:space="preserve">TURISMOS       </v>
      </c>
      <c r="G3936" t="str">
        <f>T("De 20 CABALLOS FISCALES en adelante               ")</f>
        <v xml:space="preserve">De 20 CABALLOS FISCALES en adelante               </v>
      </c>
      <c r="H3936" t="str">
        <f>T("HÍBRIDO                                           ")</f>
        <v xml:space="preserve">HÍBRIDO                                           </v>
      </c>
      <c r="I3936">
        <v>4</v>
      </c>
    </row>
    <row r="3937" spans="1:9">
      <c r="A3937" t="str">
        <f>T("2018")</f>
        <v>2018</v>
      </c>
      <c r="B3937" t="str">
        <f>T("JURIDICO                                          ")</f>
        <v xml:space="preserve">JURIDICO                                          </v>
      </c>
      <c r="C3937" t="str">
        <f>T("CHAMARTIN           ")</f>
        <v xml:space="preserve">CHAMARTIN           </v>
      </c>
      <c r="D3937" t="str">
        <f>T("CIUDAD JARDIN       ")</f>
        <v xml:space="preserve">CIUDAD JARDIN       </v>
      </c>
      <c r="E3937" t="str">
        <f>T("TU ")</f>
        <v xml:space="preserve">TU </v>
      </c>
      <c r="F3937" t="str">
        <f>T("TURISMOS       ")</f>
        <v xml:space="preserve">TURISMOS       </v>
      </c>
      <c r="G3937" t="str">
        <f>T("De 8 a 11,99 CABALLOS FISCALES                    ")</f>
        <v xml:space="preserve">De 8 a 11,99 CABALLOS FISCALES                    </v>
      </c>
      <c r="H3937" t="str">
        <f>T("HÍBRIDO                                           ")</f>
        <v xml:space="preserve">HÍBRIDO                                           </v>
      </c>
      <c r="I3937">
        <v>1</v>
      </c>
    </row>
    <row r="3938" spans="1:9">
      <c r="A3938" t="str">
        <f>T("2018")</f>
        <v>2018</v>
      </c>
      <c r="B3938" t="str">
        <f>T("JURIDICO                                          ")</f>
        <v xml:space="preserve">JURIDICO                                          </v>
      </c>
      <c r="C3938" t="str">
        <f>T("CHAMARTIN           ")</f>
        <v xml:space="preserve">CHAMARTIN           </v>
      </c>
      <c r="D3938" t="str">
        <f>T("CIUDAD JARDIN       ")</f>
        <v xml:space="preserve">CIUDAD JARDIN       </v>
      </c>
      <c r="E3938" t="str">
        <f>T("TU ")</f>
        <v xml:space="preserve">TU </v>
      </c>
      <c r="F3938" t="str">
        <f>T("TURISMOS       ")</f>
        <v xml:space="preserve">TURISMOS       </v>
      </c>
      <c r="G3938" t="str">
        <f>T("De 12 a 15,99 CABALLOS FISCALES                   ")</f>
        <v xml:space="preserve">De 12 a 15,99 CABALLOS FISCALES                   </v>
      </c>
      <c r="H3938" t="str">
        <f>T("HÍBRIDO                                           ")</f>
        <v xml:space="preserve">HÍBRIDO                                           </v>
      </c>
      <c r="I3938">
        <v>12</v>
      </c>
    </row>
    <row r="3939" spans="1:9">
      <c r="A3939" t="str">
        <f>T("2018")</f>
        <v>2018</v>
      </c>
      <c r="B3939" t="str">
        <f>T("JURIDICO                                          ")</f>
        <v xml:space="preserve">JURIDICO                                          </v>
      </c>
      <c r="C3939" t="str">
        <f>T("CHAMARTIN           ")</f>
        <v xml:space="preserve">CHAMARTIN           </v>
      </c>
      <c r="D3939" t="str">
        <f>T("CIUDAD JARDIN       ")</f>
        <v xml:space="preserve">CIUDAD JARDIN       </v>
      </c>
      <c r="E3939" t="str">
        <f>T("TU ")</f>
        <v xml:space="preserve">TU </v>
      </c>
      <c r="F3939" t="str">
        <f>T("TURISMOS       ")</f>
        <v xml:space="preserve">TURISMOS       </v>
      </c>
      <c r="G3939" t="str">
        <f>T("De 20 CABALLOS FISCALES en adelante               ")</f>
        <v xml:space="preserve">De 20 CABALLOS FISCALES en adelante               </v>
      </c>
      <c r="H3939" t="str">
        <f>T("HÍBRIDO                                           ")</f>
        <v xml:space="preserve">HÍBRIDO                                           </v>
      </c>
      <c r="I3939">
        <v>2</v>
      </c>
    </row>
    <row r="3940" spans="1:9">
      <c r="A3940" t="str">
        <f>T("2018")</f>
        <v>2018</v>
      </c>
      <c r="B3940" t="str">
        <f>T("JURIDICO                                          ")</f>
        <v xml:space="preserve">JURIDICO                                          </v>
      </c>
      <c r="C3940" t="str">
        <f>T("CHAMARTIN           ")</f>
        <v xml:space="preserve">CHAMARTIN           </v>
      </c>
      <c r="D3940" t="str">
        <f>T("HISPANOAMERICA      ")</f>
        <v xml:space="preserve">HISPANOAMERICA      </v>
      </c>
      <c r="E3940" t="str">
        <f>T("TU ")</f>
        <v xml:space="preserve">TU </v>
      </c>
      <c r="F3940" t="str">
        <f>T("TURISMOS       ")</f>
        <v xml:space="preserve">TURISMOS       </v>
      </c>
      <c r="G3940" t="str">
        <f>T("De 8 a 11,99 CABALLOS FISCALES                    ")</f>
        <v xml:space="preserve">De 8 a 11,99 CABALLOS FISCALES                    </v>
      </c>
      <c r="H3940" t="str">
        <f>T("HÍBRIDO                                           ")</f>
        <v xml:space="preserve">HÍBRIDO                                           </v>
      </c>
      <c r="I3940">
        <v>6</v>
      </c>
    </row>
    <row r="3941" spans="1:9">
      <c r="A3941" t="str">
        <f>T("2018")</f>
        <v>2018</v>
      </c>
      <c r="B3941" t="str">
        <f>T("JURIDICO                                          ")</f>
        <v xml:space="preserve">JURIDICO                                          </v>
      </c>
      <c r="C3941" t="str">
        <f>T("CHAMARTIN           ")</f>
        <v xml:space="preserve">CHAMARTIN           </v>
      </c>
      <c r="D3941" t="str">
        <f>T("HISPANOAMERICA      ")</f>
        <v xml:space="preserve">HISPANOAMERICA      </v>
      </c>
      <c r="E3941" t="str">
        <f>T("TU ")</f>
        <v xml:space="preserve">TU </v>
      </c>
      <c r="F3941" t="str">
        <f>T("TURISMOS       ")</f>
        <v xml:space="preserve">TURISMOS       </v>
      </c>
      <c r="G3941" t="str">
        <f>T("De 12 a 15,99 CABALLOS FISCALES                   ")</f>
        <v xml:space="preserve">De 12 a 15,99 CABALLOS FISCALES                   </v>
      </c>
      <c r="H3941" t="str">
        <f>T("HÍBRIDO                                           ")</f>
        <v xml:space="preserve">HÍBRIDO                                           </v>
      </c>
      <c r="I3941">
        <v>33</v>
      </c>
    </row>
    <row r="3942" spans="1:9">
      <c r="A3942" t="str">
        <f>T("2018")</f>
        <v>2018</v>
      </c>
      <c r="B3942" t="str">
        <f>T("JURIDICO                                          ")</f>
        <v xml:space="preserve">JURIDICO                                          </v>
      </c>
      <c r="C3942" t="str">
        <f>T("CHAMARTIN           ")</f>
        <v xml:space="preserve">CHAMARTIN           </v>
      </c>
      <c r="D3942" t="str">
        <f>T("HISPANOAMERICA      ")</f>
        <v xml:space="preserve">HISPANOAMERICA      </v>
      </c>
      <c r="E3942" t="str">
        <f>T("TU ")</f>
        <v xml:space="preserve">TU </v>
      </c>
      <c r="F3942" t="str">
        <f>T("TURISMOS       ")</f>
        <v xml:space="preserve">TURISMOS       </v>
      </c>
      <c r="G3942" t="str">
        <f>T("De 20 CABALLOS FISCALES en adelante               ")</f>
        <v xml:space="preserve">De 20 CABALLOS FISCALES en adelante               </v>
      </c>
      <c r="H3942" t="str">
        <f>T("HÍBRIDO                                           ")</f>
        <v xml:space="preserve">HÍBRIDO                                           </v>
      </c>
      <c r="I3942">
        <v>3</v>
      </c>
    </row>
    <row r="3943" spans="1:9">
      <c r="A3943" t="str">
        <f>T("2018")</f>
        <v>2018</v>
      </c>
      <c r="B3943" t="str">
        <f>T("JURIDICO                                          ")</f>
        <v xml:space="preserve">JURIDICO                                          </v>
      </c>
      <c r="C3943" t="str">
        <f>T("CHAMARTIN           ")</f>
        <v xml:space="preserve">CHAMARTIN           </v>
      </c>
      <c r="D3943" t="str">
        <f>T("NUEVA ESPAÑA        ")</f>
        <v xml:space="preserve">NUEVA ESPAÑA        </v>
      </c>
      <c r="E3943" t="str">
        <f>T("TU ")</f>
        <v xml:space="preserve">TU </v>
      </c>
      <c r="F3943" t="str">
        <f>T("TURISMOS       ")</f>
        <v xml:space="preserve">TURISMOS       </v>
      </c>
      <c r="G3943" t="str">
        <f>T("De 8 a 11,99 CABALLOS FISCALES                    ")</f>
        <v xml:space="preserve">De 8 a 11,99 CABALLOS FISCALES                    </v>
      </c>
      <c r="H3943" t="str">
        <f>T("HÍBRIDO                                           ")</f>
        <v xml:space="preserve">HÍBRIDO                                           </v>
      </c>
      <c r="I3943">
        <v>9</v>
      </c>
    </row>
    <row r="3944" spans="1:9">
      <c r="A3944" t="str">
        <f>T("2018")</f>
        <v>2018</v>
      </c>
      <c r="B3944" t="str">
        <f>T("JURIDICO                                          ")</f>
        <v xml:space="preserve">JURIDICO                                          </v>
      </c>
      <c r="C3944" t="str">
        <f>T("CHAMARTIN           ")</f>
        <v xml:space="preserve">CHAMARTIN           </v>
      </c>
      <c r="D3944" t="str">
        <f>T("NUEVA ESPAÑA        ")</f>
        <v xml:space="preserve">NUEVA ESPAÑA        </v>
      </c>
      <c r="E3944" t="str">
        <f>T("TU ")</f>
        <v xml:space="preserve">TU </v>
      </c>
      <c r="F3944" t="str">
        <f>T("TURISMOS       ")</f>
        <v xml:space="preserve">TURISMOS       </v>
      </c>
      <c r="G3944" t="str">
        <f>T("De 12 a 15,99 CABALLOS FISCALES                   ")</f>
        <v xml:space="preserve">De 12 a 15,99 CABALLOS FISCALES                   </v>
      </c>
      <c r="H3944" t="str">
        <f>T("HÍBRIDO                                           ")</f>
        <v xml:space="preserve">HÍBRIDO                                           </v>
      </c>
      <c r="I3944">
        <v>33</v>
      </c>
    </row>
    <row r="3945" spans="1:9">
      <c r="A3945" t="str">
        <f>T("2018")</f>
        <v>2018</v>
      </c>
      <c r="B3945" t="str">
        <f>T("JURIDICO                                          ")</f>
        <v xml:space="preserve">JURIDICO                                          </v>
      </c>
      <c r="C3945" t="str">
        <f>T("CHAMARTIN           ")</f>
        <v xml:space="preserve">CHAMARTIN           </v>
      </c>
      <c r="D3945" t="str">
        <f>T("NUEVA ESPAÑA        ")</f>
        <v xml:space="preserve">NUEVA ESPAÑA        </v>
      </c>
      <c r="E3945" t="str">
        <f>T("TU ")</f>
        <v xml:space="preserve">TU </v>
      </c>
      <c r="F3945" t="str">
        <f>T("TURISMOS       ")</f>
        <v xml:space="preserve">TURISMOS       </v>
      </c>
      <c r="G3945" t="str">
        <f>T("De 20 CABALLOS FISCALES en adelante               ")</f>
        <v xml:space="preserve">De 20 CABALLOS FISCALES en adelante               </v>
      </c>
      <c r="H3945" t="str">
        <f>T("HÍBRIDO                                           ")</f>
        <v xml:space="preserve">HÍBRIDO                                           </v>
      </c>
      <c r="I3945">
        <v>5</v>
      </c>
    </row>
    <row r="3946" spans="1:9">
      <c r="A3946" t="str">
        <f>T("2018")</f>
        <v>2018</v>
      </c>
      <c r="B3946" t="str">
        <f>T("JURIDICO                                          ")</f>
        <v xml:space="preserve">JURIDICO                                          </v>
      </c>
      <c r="C3946" t="str">
        <f>T("CHAMARTIN           ")</f>
        <v xml:space="preserve">CHAMARTIN           </v>
      </c>
      <c r="D3946" t="str">
        <f>T("CASTILLA            ")</f>
        <v xml:space="preserve">CASTILLA            </v>
      </c>
      <c r="E3946" t="str">
        <f>T("TU ")</f>
        <v xml:space="preserve">TU </v>
      </c>
      <c r="F3946" t="str">
        <f>T("TURISMOS       ")</f>
        <v xml:space="preserve">TURISMOS       </v>
      </c>
      <c r="G3946" t="str">
        <f>T("De 8 a 11,99 CABALLOS FISCALES                    ")</f>
        <v xml:space="preserve">De 8 a 11,99 CABALLOS FISCALES                    </v>
      </c>
      <c r="H3946" t="str">
        <f>T("HÍBRIDO                                           ")</f>
        <v xml:space="preserve">HÍBRIDO                                           </v>
      </c>
      <c r="I3946">
        <v>8</v>
      </c>
    </row>
    <row r="3947" spans="1:9">
      <c r="A3947" t="str">
        <f>T("2018")</f>
        <v>2018</v>
      </c>
      <c r="B3947" t="str">
        <f>T("JURIDICO                                          ")</f>
        <v xml:space="preserve">JURIDICO                                          </v>
      </c>
      <c r="C3947" t="str">
        <f>T("CHAMARTIN           ")</f>
        <v xml:space="preserve">CHAMARTIN           </v>
      </c>
      <c r="D3947" t="str">
        <f>T("CASTILLA            ")</f>
        <v xml:space="preserve">CASTILLA            </v>
      </c>
      <c r="E3947" t="str">
        <f>T("TU ")</f>
        <v xml:space="preserve">TU </v>
      </c>
      <c r="F3947" t="str">
        <f>T("TURISMOS       ")</f>
        <v xml:space="preserve">TURISMOS       </v>
      </c>
      <c r="G3947" t="str">
        <f>T("De 12 a 15,99 CABALLOS FISCALES                   ")</f>
        <v xml:space="preserve">De 12 a 15,99 CABALLOS FISCALES                   </v>
      </c>
      <c r="H3947" t="str">
        <f>T("HÍBRIDO                                           ")</f>
        <v xml:space="preserve">HÍBRIDO                                           </v>
      </c>
      <c r="I3947">
        <v>11</v>
      </c>
    </row>
    <row r="3948" spans="1:9">
      <c r="A3948" t="str">
        <f>T("2018")</f>
        <v>2018</v>
      </c>
      <c r="B3948" t="str">
        <f>T("JURIDICO                                          ")</f>
        <v xml:space="preserve">JURIDICO                                          </v>
      </c>
      <c r="C3948" t="str">
        <f>T("CHAMARTIN           ")</f>
        <v xml:space="preserve">CHAMARTIN           </v>
      </c>
      <c r="D3948" t="str">
        <f>T("CASTILLA            ")</f>
        <v xml:space="preserve">CASTILLA            </v>
      </c>
      <c r="E3948" t="str">
        <f>T("TU ")</f>
        <v xml:space="preserve">TU </v>
      </c>
      <c r="F3948" t="str">
        <f>T("TURISMOS       ")</f>
        <v xml:space="preserve">TURISMOS       </v>
      </c>
      <c r="G3948" t="str">
        <f>T("De 20 CABALLOS FISCALES en adelante               ")</f>
        <v xml:space="preserve">De 20 CABALLOS FISCALES en adelante               </v>
      </c>
      <c r="H3948" t="str">
        <f>T("HÍBRIDO                                           ")</f>
        <v xml:space="preserve">HÍBRIDO                                           </v>
      </c>
      <c r="I3948">
        <v>4</v>
      </c>
    </row>
    <row r="3949" spans="1:9">
      <c r="A3949" t="str">
        <f>T("2018")</f>
        <v>2018</v>
      </c>
      <c r="B3949" t="str">
        <f>T("Entidad sin personalidad jurídica (art. 35.4 LGT) ")</f>
        <v xml:space="preserve">Entidad sin personalidad jurídica (art. 35.4 LGT) </v>
      </c>
      <c r="C3949" t="str">
        <f>T("CHAMARTIN           ")</f>
        <v xml:space="preserve">CHAMARTIN           </v>
      </c>
      <c r="D3949" t="str">
        <f>T("HISPANOAMERICA      ")</f>
        <v xml:space="preserve">HISPANOAMERICA      </v>
      </c>
      <c r="E3949" t="str">
        <f>T("TU ")</f>
        <v xml:space="preserve">TU </v>
      </c>
      <c r="F3949" t="str">
        <f>T("TURISMOS       ")</f>
        <v xml:space="preserve">TURISMOS       </v>
      </c>
      <c r="G3949" t="str">
        <f>T("De 12 a 15,99 CABALLOS FISCALES                   ")</f>
        <v xml:space="preserve">De 12 a 15,99 CABALLOS FISCALES                   </v>
      </c>
      <c r="H3949" t="str">
        <f>T("HIBRIDO ENCHUFABLES PHEV                          ")</f>
        <v xml:space="preserve">HIBRIDO ENCHUFABLES PHEV                          </v>
      </c>
      <c r="I3949">
        <v>1</v>
      </c>
    </row>
    <row r="3950" spans="1:9">
      <c r="A3950" t="str">
        <f>T("2018")</f>
        <v>2018</v>
      </c>
      <c r="B3950" t="str">
        <f>T("FISICO                                            ")</f>
        <v xml:space="preserve">FISICO                                            </v>
      </c>
      <c r="C3950" t="str">
        <f>T("CHAMARTIN           ")</f>
        <v xml:space="preserve">CHAMARTIN           </v>
      </c>
      <c r="D3950" t="str">
        <f>T("SIN BARRIO          ")</f>
        <v xml:space="preserve">SIN BARRIO          </v>
      </c>
      <c r="E3950" t="str">
        <f>T("TU ")</f>
        <v xml:space="preserve">TU </v>
      </c>
      <c r="F3950" t="str">
        <f>T("TURISMOS       ")</f>
        <v xml:space="preserve">TURISMOS       </v>
      </c>
      <c r="G3950" t="str">
        <f>T("De 8 a 11,99 CABALLOS FISCALES                    ")</f>
        <v xml:space="preserve">De 8 a 11,99 CABALLOS FISCALES                    </v>
      </c>
      <c r="H3950" t="str">
        <f>T("HIBRIDO ENCHUFABLES PHEV                          ")</f>
        <v xml:space="preserve">HIBRIDO ENCHUFABLES PHEV                          </v>
      </c>
      <c r="I3950">
        <v>1</v>
      </c>
    </row>
    <row r="3951" spans="1:9">
      <c r="A3951" t="str">
        <f>T("2018")</f>
        <v>2018</v>
      </c>
      <c r="B3951" t="str">
        <f>T("FISICO                                            ")</f>
        <v xml:space="preserve">FISICO                                            </v>
      </c>
      <c r="C3951" t="str">
        <f>T("CHAMARTIN           ")</f>
        <v xml:space="preserve">CHAMARTIN           </v>
      </c>
      <c r="D3951" t="str">
        <f>T("EL VISO             ")</f>
        <v xml:space="preserve">EL VISO             </v>
      </c>
      <c r="E3951" t="str">
        <f>T("TU ")</f>
        <v xml:space="preserve">TU </v>
      </c>
      <c r="F3951" t="str">
        <f>T("TURISMOS       ")</f>
        <v xml:space="preserve">TURISMOS       </v>
      </c>
      <c r="G3951" t="str">
        <f>T("De 8 a 11,99 CABALLOS FISCALES                    ")</f>
        <v xml:space="preserve">De 8 a 11,99 CABALLOS FISCALES                    </v>
      </c>
      <c r="H3951" t="str">
        <f>T("HIBRIDO ENCHUFABLES PHEV                          ")</f>
        <v xml:space="preserve">HIBRIDO ENCHUFABLES PHEV                          </v>
      </c>
      <c r="I3951">
        <v>5</v>
      </c>
    </row>
    <row r="3952" spans="1:9">
      <c r="A3952" t="str">
        <f>T("2018")</f>
        <v>2018</v>
      </c>
      <c r="B3952" t="str">
        <f>T("FISICO                                            ")</f>
        <v xml:space="preserve">FISICO                                            </v>
      </c>
      <c r="C3952" t="str">
        <f>T("CHAMARTIN           ")</f>
        <v xml:space="preserve">CHAMARTIN           </v>
      </c>
      <c r="D3952" t="str">
        <f>T("EL VISO             ")</f>
        <v xml:space="preserve">EL VISO             </v>
      </c>
      <c r="E3952" t="str">
        <f>T("TU ")</f>
        <v xml:space="preserve">TU </v>
      </c>
      <c r="F3952" t="str">
        <f>T("TURISMOS       ")</f>
        <v xml:space="preserve">TURISMOS       </v>
      </c>
      <c r="G3952" t="str">
        <f>T("De 12 a 15,99 CABALLOS FISCALES                   ")</f>
        <v xml:space="preserve">De 12 a 15,99 CABALLOS FISCALES                   </v>
      </c>
      <c r="H3952" t="str">
        <f>T("HIBRIDO ENCHUFABLES PHEV                          ")</f>
        <v xml:space="preserve">HIBRIDO ENCHUFABLES PHEV                          </v>
      </c>
      <c r="I3952">
        <v>5</v>
      </c>
    </row>
    <row r="3953" spans="1:9">
      <c r="A3953" t="str">
        <f>T("2018")</f>
        <v>2018</v>
      </c>
      <c r="B3953" t="str">
        <f>T("FISICO                                            ")</f>
        <v xml:space="preserve">FISICO                                            </v>
      </c>
      <c r="C3953" t="str">
        <f>T("CHAMARTIN           ")</f>
        <v xml:space="preserve">CHAMARTIN           </v>
      </c>
      <c r="D3953" t="str">
        <f>T("PROSPERIDAD         ")</f>
        <v xml:space="preserve">PROSPERIDAD         </v>
      </c>
      <c r="E3953" t="str">
        <f>T("TU ")</f>
        <v xml:space="preserve">TU </v>
      </c>
      <c r="F3953" t="str">
        <f>T("TURISMOS       ")</f>
        <v xml:space="preserve">TURISMOS       </v>
      </c>
      <c r="G3953" t="str">
        <f>T("De 12 a 15,99 CABALLOS FISCALES                   ")</f>
        <v xml:space="preserve">De 12 a 15,99 CABALLOS FISCALES                   </v>
      </c>
      <c r="H3953" t="str">
        <f>T("HIBRIDO ENCHUFABLES PHEV                          ")</f>
        <v xml:space="preserve">HIBRIDO ENCHUFABLES PHEV                          </v>
      </c>
      <c r="I3953">
        <v>3</v>
      </c>
    </row>
    <row r="3954" spans="1:9">
      <c r="A3954" t="str">
        <f>T("2018")</f>
        <v>2018</v>
      </c>
      <c r="B3954" t="str">
        <f>T("FISICO                                            ")</f>
        <v xml:space="preserve">FISICO                                            </v>
      </c>
      <c r="C3954" t="str">
        <f>T("CHAMARTIN           ")</f>
        <v xml:space="preserve">CHAMARTIN           </v>
      </c>
      <c r="D3954" t="str">
        <f>T("CIUDAD JARDIN       ")</f>
        <v xml:space="preserve">CIUDAD JARDIN       </v>
      </c>
      <c r="E3954" t="str">
        <f>T("TU ")</f>
        <v xml:space="preserve">TU </v>
      </c>
      <c r="F3954" t="str">
        <f>T("TURISMOS       ")</f>
        <v xml:space="preserve">TURISMOS       </v>
      </c>
      <c r="G3954" t="str">
        <f>T("De 8 a 11,99 CABALLOS FISCALES                    ")</f>
        <v xml:space="preserve">De 8 a 11,99 CABALLOS FISCALES                    </v>
      </c>
      <c r="H3954" t="str">
        <f>T("HIBRIDO ENCHUFABLES PHEV                          ")</f>
        <v xml:space="preserve">HIBRIDO ENCHUFABLES PHEV                          </v>
      </c>
      <c r="I3954">
        <v>1</v>
      </c>
    </row>
    <row r="3955" spans="1:9">
      <c r="A3955" t="str">
        <f>T("2018")</f>
        <v>2018</v>
      </c>
      <c r="B3955" t="str">
        <f>T("FISICO                                            ")</f>
        <v xml:space="preserve">FISICO                                            </v>
      </c>
      <c r="C3955" t="str">
        <f>T("CHAMARTIN           ")</f>
        <v xml:space="preserve">CHAMARTIN           </v>
      </c>
      <c r="D3955" t="str">
        <f>T("CIUDAD JARDIN       ")</f>
        <v xml:space="preserve">CIUDAD JARDIN       </v>
      </c>
      <c r="E3955" t="str">
        <f>T("TU ")</f>
        <v xml:space="preserve">TU </v>
      </c>
      <c r="F3955" t="str">
        <f>T("TURISMOS       ")</f>
        <v xml:space="preserve">TURISMOS       </v>
      </c>
      <c r="G3955" t="str">
        <f>T("De 12 a 15,99 CABALLOS FISCALES                   ")</f>
        <v xml:space="preserve">De 12 a 15,99 CABALLOS FISCALES                   </v>
      </c>
      <c r="H3955" t="str">
        <f>T("HIBRIDO ENCHUFABLES PHEV                          ")</f>
        <v xml:space="preserve">HIBRIDO ENCHUFABLES PHEV                          </v>
      </c>
      <c r="I3955">
        <v>1</v>
      </c>
    </row>
    <row r="3956" spans="1:9">
      <c r="A3956" t="str">
        <f>T("2018")</f>
        <v>2018</v>
      </c>
      <c r="B3956" t="str">
        <f>T("FISICO                                            ")</f>
        <v xml:space="preserve">FISICO                                            </v>
      </c>
      <c r="C3956" t="str">
        <f>T("CHAMARTIN           ")</f>
        <v xml:space="preserve">CHAMARTIN           </v>
      </c>
      <c r="D3956" t="str">
        <f>T("HISPANOAMERICA      ")</f>
        <v xml:space="preserve">HISPANOAMERICA      </v>
      </c>
      <c r="E3956" t="str">
        <f>T("TU ")</f>
        <v xml:space="preserve">TU </v>
      </c>
      <c r="F3956" t="str">
        <f>T("TURISMOS       ")</f>
        <v xml:space="preserve">TURISMOS       </v>
      </c>
      <c r="G3956" t="str">
        <f>T("De 8 a 11,99 CABALLOS FISCALES                    ")</f>
        <v xml:space="preserve">De 8 a 11,99 CABALLOS FISCALES                    </v>
      </c>
      <c r="H3956" t="str">
        <f>T("HIBRIDO ENCHUFABLES PHEV                          ")</f>
        <v xml:space="preserve">HIBRIDO ENCHUFABLES PHEV                          </v>
      </c>
      <c r="I3956">
        <v>3</v>
      </c>
    </row>
    <row r="3957" spans="1:9">
      <c r="A3957" t="str">
        <f>T("2018")</f>
        <v>2018</v>
      </c>
      <c r="B3957" t="str">
        <f>T("FISICO                                            ")</f>
        <v xml:space="preserve">FISICO                                            </v>
      </c>
      <c r="C3957" t="str">
        <f>T("CHAMARTIN           ")</f>
        <v xml:space="preserve">CHAMARTIN           </v>
      </c>
      <c r="D3957" t="str">
        <f>T("HISPANOAMERICA      ")</f>
        <v xml:space="preserve">HISPANOAMERICA      </v>
      </c>
      <c r="E3957" t="str">
        <f>T("TU ")</f>
        <v xml:space="preserve">TU </v>
      </c>
      <c r="F3957" t="str">
        <f>T("TURISMOS       ")</f>
        <v xml:space="preserve">TURISMOS       </v>
      </c>
      <c r="G3957" t="str">
        <f>T("De 12 a 15,99 CABALLOS FISCALES                   ")</f>
        <v xml:space="preserve">De 12 a 15,99 CABALLOS FISCALES                   </v>
      </c>
      <c r="H3957" t="str">
        <f>T("HIBRIDO ENCHUFABLES PHEV                          ")</f>
        <v xml:space="preserve">HIBRIDO ENCHUFABLES PHEV                          </v>
      </c>
      <c r="I3957">
        <v>7</v>
      </c>
    </row>
    <row r="3958" spans="1:9">
      <c r="A3958" t="str">
        <f>T("2018")</f>
        <v>2018</v>
      </c>
      <c r="B3958" t="str">
        <f>T("FISICO                                            ")</f>
        <v xml:space="preserve">FISICO                                            </v>
      </c>
      <c r="C3958" t="str">
        <f>T("CHAMARTIN           ")</f>
        <v xml:space="preserve">CHAMARTIN           </v>
      </c>
      <c r="D3958" t="str">
        <f>T("HISPANOAMERICA      ")</f>
        <v xml:space="preserve">HISPANOAMERICA      </v>
      </c>
      <c r="E3958" t="str">
        <f>T("TU ")</f>
        <v xml:space="preserve">TU </v>
      </c>
      <c r="F3958" t="str">
        <f>T("TURISMOS       ")</f>
        <v xml:space="preserve">TURISMOS       </v>
      </c>
      <c r="G3958" t="str">
        <f>T("De 16 a 19,99 CABALLOS FISCALES                   ")</f>
        <v xml:space="preserve">De 16 a 19,99 CABALLOS FISCALES                   </v>
      </c>
      <c r="H3958" t="str">
        <f>T("HIBRIDO ENCHUFABLES PHEV                          ")</f>
        <v xml:space="preserve">HIBRIDO ENCHUFABLES PHEV                          </v>
      </c>
      <c r="I3958">
        <v>1</v>
      </c>
    </row>
    <row r="3959" spans="1:9">
      <c r="A3959" t="str">
        <f>T("2018")</f>
        <v>2018</v>
      </c>
      <c r="B3959" t="str">
        <f>T("FISICO                                            ")</f>
        <v xml:space="preserve">FISICO                                            </v>
      </c>
      <c r="C3959" t="str">
        <f>T("CHAMARTIN           ")</f>
        <v xml:space="preserve">CHAMARTIN           </v>
      </c>
      <c r="D3959" t="str">
        <f>T("NUEVA ESPAÑA        ")</f>
        <v xml:space="preserve">NUEVA ESPAÑA        </v>
      </c>
      <c r="E3959" t="str">
        <f>T("TU ")</f>
        <v xml:space="preserve">TU </v>
      </c>
      <c r="F3959" t="str">
        <f>T("TURISMOS       ")</f>
        <v xml:space="preserve">TURISMOS       </v>
      </c>
      <c r="G3959" t="str">
        <f>T("De 8 a 11,99 CABALLOS FISCALES                    ")</f>
        <v xml:space="preserve">De 8 a 11,99 CABALLOS FISCALES                    </v>
      </c>
      <c r="H3959" t="str">
        <f>T("HIBRIDO ENCHUFABLES PHEV                          ")</f>
        <v xml:space="preserve">HIBRIDO ENCHUFABLES PHEV                          </v>
      </c>
      <c r="I3959">
        <v>9</v>
      </c>
    </row>
    <row r="3960" spans="1:9">
      <c r="A3960" t="str">
        <f>T("2018")</f>
        <v>2018</v>
      </c>
      <c r="B3960" t="str">
        <f>T("FISICO                                            ")</f>
        <v xml:space="preserve">FISICO                                            </v>
      </c>
      <c r="C3960" t="str">
        <f>T("CHAMARTIN           ")</f>
        <v xml:space="preserve">CHAMARTIN           </v>
      </c>
      <c r="D3960" t="str">
        <f>T("NUEVA ESPAÑA        ")</f>
        <v xml:space="preserve">NUEVA ESPAÑA        </v>
      </c>
      <c r="E3960" t="str">
        <f>T("TU ")</f>
        <v xml:space="preserve">TU </v>
      </c>
      <c r="F3960" t="str">
        <f>T("TURISMOS       ")</f>
        <v xml:space="preserve">TURISMOS       </v>
      </c>
      <c r="G3960" t="str">
        <f>T("De 12 a 15,99 CABALLOS FISCALES                   ")</f>
        <v xml:space="preserve">De 12 a 15,99 CABALLOS FISCALES                   </v>
      </c>
      <c r="H3960" t="str">
        <f>T("HIBRIDO ENCHUFABLES PHEV                          ")</f>
        <v xml:space="preserve">HIBRIDO ENCHUFABLES PHEV                          </v>
      </c>
      <c r="I3960">
        <v>5</v>
      </c>
    </row>
    <row r="3961" spans="1:9">
      <c r="A3961" t="str">
        <f>T("2018")</f>
        <v>2018</v>
      </c>
      <c r="B3961" t="str">
        <f>T("FISICO                                            ")</f>
        <v xml:space="preserve">FISICO                                            </v>
      </c>
      <c r="C3961" t="str">
        <f>T("CHAMARTIN           ")</f>
        <v xml:space="preserve">CHAMARTIN           </v>
      </c>
      <c r="D3961" t="str">
        <f>T("NUEVA ESPAÑA        ")</f>
        <v xml:space="preserve">NUEVA ESPAÑA        </v>
      </c>
      <c r="E3961" t="str">
        <f>T("TU ")</f>
        <v xml:space="preserve">TU </v>
      </c>
      <c r="F3961" t="str">
        <f>T("TURISMOS       ")</f>
        <v xml:space="preserve">TURISMOS       </v>
      </c>
      <c r="G3961" t="str">
        <f>T("De 16 a 19,99 CABALLOS FISCALES                   ")</f>
        <v xml:space="preserve">De 16 a 19,99 CABALLOS FISCALES                   </v>
      </c>
      <c r="H3961" t="str">
        <f>T("HIBRIDO ENCHUFABLES PHEV                          ")</f>
        <v xml:space="preserve">HIBRIDO ENCHUFABLES PHEV                          </v>
      </c>
      <c r="I3961">
        <v>1</v>
      </c>
    </row>
    <row r="3962" spans="1:9">
      <c r="A3962" t="str">
        <f>T("2018")</f>
        <v>2018</v>
      </c>
      <c r="B3962" t="str">
        <f>T("FISICO                                            ")</f>
        <v xml:space="preserve">FISICO                                            </v>
      </c>
      <c r="C3962" t="str">
        <f>T("CHAMARTIN           ")</f>
        <v xml:space="preserve">CHAMARTIN           </v>
      </c>
      <c r="D3962" t="str">
        <f>T("CASTILLA            ")</f>
        <v xml:space="preserve">CASTILLA            </v>
      </c>
      <c r="E3962" t="str">
        <f>T("TU ")</f>
        <v xml:space="preserve">TU </v>
      </c>
      <c r="F3962" t="str">
        <f>T("TURISMOS       ")</f>
        <v xml:space="preserve">TURISMOS       </v>
      </c>
      <c r="G3962" t="str">
        <f>T("De 12 a 15,99 CABALLOS FISCALES                   ")</f>
        <v xml:space="preserve">De 12 a 15,99 CABALLOS FISCALES                   </v>
      </c>
      <c r="H3962" t="str">
        <f>T("HIBRIDO ENCHUFABLES PHEV                          ")</f>
        <v xml:space="preserve">HIBRIDO ENCHUFABLES PHEV                          </v>
      </c>
      <c r="I3962">
        <v>4</v>
      </c>
    </row>
    <row r="3963" spans="1:9">
      <c r="A3963" t="str">
        <f>T("2018")</f>
        <v>2018</v>
      </c>
      <c r="B3963" t="str">
        <f>T("JURIDICO                                          ")</f>
        <v xml:space="preserve">JURIDICO                                          </v>
      </c>
      <c r="C3963" t="str">
        <f>T("CHAMARTIN           ")</f>
        <v xml:space="preserve">CHAMARTIN           </v>
      </c>
      <c r="D3963" t="str">
        <f>T("SIN BARRIO          ")</f>
        <v xml:space="preserve">SIN BARRIO          </v>
      </c>
      <c r="E3963" t="str">
        <f>T("TU ")</f>
        <v xml:space="preserve">TU </v>
      </c>
      <c r="F3963" t="str">
        <f>T("TURISMOS       ")</f>
        <v xml:space="preserve">TURISMOS       </v>
      </c>
      <c r="G3963" t="str">
        <f>T("De 12 a 15,99 CABALLOS FISCALES                   ")</f>
        <v xml:space="preserve">De 12 a 15,99 CABALLOS FISCALES                   </v>
      </c>
      <c r="H3963" t="str">
        <f>T("HIBRIDO ENCHUFABLES PHEV                          ")</f>
        <v xml:space="preserve">HIBRIDO ENCHUFABLES PHEV                          </v>
      </c>
      <c r="I3963">
        <v>1</v>
      </c>
    </row>
    <row r="3964" spans="1:9">
      <c r="A3964" t="str">
        <f>T("2018")</f>
        <v>2018</v>
      </c>
      <c r="B3964" t="str">
        <f>T("JURIDICO                                          ")</f>
        <v xml:space="preserve">JURIDICO                                          </v>
      </c>
      <c r="C3964" t="str">
        <f>T("CHAMARTIN           ")</f>
        <v xml:space="preserve">CHAMARTIN           </v>
      </c>
      <c r="D3964" t="str">
        <f>T("EL VISO             ")</f>
        <v xml:space="preserve">EL VISO             </v>
      </c>
      <c r="E3964" t="str">
        <f>T("TU ")</f>
        <v xml:space="preserve">TU </v>
      </c>
      <c r="F3964" t="str">
        <f>T("TURISMOS       ")</f>
        <v xml:space="preserve">TURISMOS       </v>
      </c>
      <c r="G3964" t="str">
        <f>T("De 8 a 11,99 CABALLOS FISCALES                    ")</f>
        <v xml:space="preserve">De 8 a 11,99 CABALLOS FISCALES                    </v>
      </c>
      <c r="H3964" t="str">
        <f>T("HIBRIDO ENCHUFABLES PHEV                          ")</f>
        <v xml:space="preserve">HIBRIDO ENCHUFABLES PHEV                          </v>
      </c>
      <c r="I3964">
        <v>2</v>
      </c>
    </row>
    <row r="3965" spans="1:9">
      <c r="A3965" t="str">
        <f>T("2018")</f>
        <v>2018</v>
      </c>
      <c r="B3965" t="str">
        <f>T("JURIDICO                                          ")</f>
        <v xml:space="preserve">JURIDICO                                          </v>
      </c>
      <c r="C3965" t="str">
        <f>T("CHAMARTIN           ")</f>
        <v xml:space="preserve">CHAMARTIN           </v>
      </c>
      <c r="D3965" t="str">
        <f>T("EL VISO             ")</f>
        <v xml:space="preserve">EL VISO             </v>
      </c>
      <c r="E3965" t="str">
        <f>T("TU ")</f>
        <v xml:space="preserve">TU </v>
      </c>
      <c r="F3965" t="str">
        <f>T("TURISMOS       ")</f>
        <v xml:space="preserve">TURISMOS       </v>
      </c>
      <c r="G3965" t="str">
        <f>T("De 12 a 15,99 CABALLOS FISCALES                   ")</f>
        <v xml:space="preserve">De 12 a 15,99 CABALLOS FISCALES                   </v>
      </c>
      <c r="H3965" t="str">
        <f>T("HIBRIDO ENCHUFABLES PHEV                          ")</f>
        <v xml:space="preserve">HIBRIDO ENCHUFABLES PHEV                          </v>
      </c>
      <c r="I3965">
        <v>4</v>
      </c>
    </row>
    <row r="3966" spans="1:9">
      <c r="A3966" t="str">
        <f>T("2018")</f>
        <v>2018</v>
      </c>
      <c r="B3966" t="str">
        <f>T("JURIDICO                                          ")</f>
        <v xml:space="preserve">JURIDICO                                          </v>
      </c>
      <c r="C3966" t="str">
        <f>T("CHAMARTIN           ")</f>
        <v xml:space="preserve">CHAMARTIN           </v>
      </c>
      <c r="D3966" t="str">
        <f>T("PROSPERIDAD         ")</f>
        <v xml:space="preserve">PROSPERIDAD         </v>
      </c>
      <c r="E3966" t="str">
        <f>T("TU ")</f>
        <v xml:space="preserve">TU </v>
      </c>
      <c r="F3966" t="str">
        <f>T("TURISMOS       ")</f>
        <v xml:space="preserve">TURISMOS       </v>
      </c>
      <c r="G3966" t="str">
        <f>T("De 8 a 11,99 CABALLOS FISCALES                    ")</f>
        <v xml:space="preserve">De 8 a 11,99 CABALLOS FISCALES                    </v>
      </c>
      <c r="H3966" t="str">
        <f>T("HIBRIDO ENCHUFABLES PHEV                          ")</f>
        <v xml:space="preserve">HIBRIDO ENCHUFABLES PHEV                          </v>
      </c>
      <c r="I3966">
        <v>1</v>
      </c>
    </row>
    <row r="3967" spans="1:9">
      <c r="A3967" t="str">
        <f>T("2018")</f>
        <v>2018</v>
      </c>
      <c r="B3967" t="str">
        <f>T("JURIDICO                                          ")</f>
        <v xml:space="preserve">JURIDICO                                          </v>
      </c>
      <c r="C3967" t="str">
        <f>T("CHAMARTIN           ")</f>
        <v xml:space="preserve">CHAMARTIN           </v>
      </c>
      <c r="D3967" t="str">
        <f>T("PROSPERIDAD         ")</f>
        <v xml:space="preserve">PROSPERIDAD         </v>
      </c>
      <c r="E3967" t="str">
        <f>T("TU ")</f>
        <v xml:space="preserve">TU </v>
      </c>
      <c r="F3967" t="str">
        <f>T("TURISMOS       ")</f>
        <v xml:space="preserve">TURISMOS       </v>
      </c>
      <c r="G3967" t="str">
        <f>T("De 12 a 15,99 CABALLOS FISCALES                   ")</f>
        <v xml:space="preserve">De 12 a 15,99 CABALLOS FISCALES                   </v>
      </c>
      <c r="H3967" t="str">
        <f>T("HIBRIDO ENCHUFABLES PHEV                          ")</f>
        <v xml:space="preserve">HIBRIDO ENCHUFABLES PHEV                          </v>
      </c>
      <c r="I3967">
        <v>1</v>
      </c>
    </row>
    <row r="3968" spans="1:9">
      <c r="A3968" t="str">
        <f>T("2018")</f>
        <v>2018</v>
      </c>
      <c r="B3968" t="str">
        <f>T("JURIDICO                                          ")</f>
        <v xml:space="preserve">JURIDICO                                          </v>
      </c>
      <c r="C3968" t="str">
        <f>T("CHAMARTIN           ")</f>
        <v xml:space="preserve">CHAMARTIN           </v>
      </c>
      <c r="D3968" t="str">
        <f>T("PROSPERIDAD         ")</f>
        <v xml:space="preserve">PROSPERIDAD         </v>
      </c>
      <c r="E3968" t="str">
        <f>T("TU ")</f>
        <v xml:space="preserve">TU </v>
      </c>
      <c r="F3968" t="str">
        <f>T("TURISMOS       ")</f>
        <v xml:space="preserve">TURISMOS       </v>
      </c>
      <c r="G3968" t="str">
        <f>T("De 16 a 19,99 CABALLOS FISCALES                   ")</f>
        <v xml:space="preserve">De 16 a 19,99 CABALLOS FISCALES                   </v>
      </c>
      <c r="H3968" t="str">
        <f>T("HIBRIDO ENCHUFABLES PHEV                          ")</f>
        <v xml:space="preserve">HIBRIDO ENCHUFABLES PHEV                          </v>
      </c>
      <c r="I3968">
        <v>1</v>
      </c>
    </row>
    <row r="3969" spans="1:9">
      <c r="A3969" t="str">
        <f>T("2018")</f>
        <v>2018</v>
      </c>
      <c r="B3969" t="str">
        <f>T("JURIDICO                                          ")</f>
        <v xml:space="preserve">JURIDICO                                          </v>
      </c>
      <c r="C3969" t="str">
        <f>T("CHAMARTIN           ")</f>
        <v xml:space="preserve">CHAMARTIN           </v>
      </c>
      <c r="D3969" t="str">
        <f>T("CIUDAD JARDIN       ")</f>
        <v xml:space="preserve">CIUDAD JARDIN       </v>
      </c>
      <c r="E3969" t="str">
        <f>T("TU ")</f>
        <v xml:space="preserve">TU </v>
      </c>
      <c r="F3969" t="str">
        <f>T("TURISMOS       ")</f>
        <v xml:space="preserve">TURISMOS       </v>
      </c>
      <c r="G3969" t="str">
        <f>T("De 8 a 11,99 CABALLOS FISCALES                    ")</f>
        <v xml:space="preserve">De 8 a 11,99 CABALLOS FISCALES                    </v>
      </c>
      <c r="H3969" t="str">
        <f>T("HIBRIDO ENCHUFABLES PHEV                          ")</f>
        <v xml:space="preserve">HIBRIDO ENCHUFABLES PHEV                          </v>
      </c>
      <c r="I3969">
        <v>1</v>
      </c>
    </row>
    <row r="3970" spans="1:9">
      <c r="A3970" t="str">
        <f>T("2018")</f>
        <v>2018</v>
      </c>
      <c r="B3970" t="str">
        <f>T("JURIDICO                                          ")</f>
        <v xml:space="preserve">JURIDICO                                          </v>
      </c>
      <c r="C3970" t="str">
        <f>T("CHAMARTIN           ")</f>
        <v xml:space="preserve">CHAMARTIN           </v>
      </c>
      <c r="D3970" t="str">
        <f>T("HISPANOAMERICA      ")</f>
        <v xml:space="preserve">HISPANOAMERICA      </v>
      </c>
      <c r="E3970" t="str">
        <f>T("TU ")</f>
        <v xml:space="preserve">TU </v>
      </c>
      <c r="F3970" t="str">
        <f>T("TURISMOS       ")</f>
        <v xml:space="preserve">TURISMOS       </v>
      </c>
      <c r="G3970" t="str">
        <f>T("De 8 a 11,99 CABALLOS FISCALES                    ")</f>
        <v xml:space="preserve">De 8 a 11,99 CABALLOS FISCALES                    </v>
      </c>
      <c r="H3970" t="str">
        <f>T("HIBRIDO ENCHUFABLES PHEV                          ")</f>
        <v xml:space="preserve">HIBRIDO ENCHUFABLES PHEV                          </v>
      </c>
      <c r="I3970">
        <v>1</v>
      </c>
    </row>
    <row r="3971" spans="1:9">
      <c r="A3971" t="str">
        <f>T("2018")</f>
        <v>2018</v>
      </c>
      <c r="B3971" t="str">
        <f>T("JURIDICO                                          ")</f>
        <v xml:space="preserve">JURIDICO                                          </v>
      </c>
      <c r="C3971" t="str">
        <f>T("CHAMARTIN           ")</f>
        <v xml:space="preserve">CHAMARTIN           </v>
      </c>
      <c r="D3971" t="str">
        <f>T("HISPANOAMERICA      ")</f>
        <v xml:space="preserve">HISPANOAMERICA      </v>
      </c>
      <c r="E3971" t="str">
        <f>T("TU ")</f>
        <v xml:space="preserve">TU </v>
      </c>
      <c r="F3971" t="str">
        <f>T("TURISMOS       ")</f>
        <v xml:space="preserve">TURISMOS       </v>
      </c>
      <c r="G3971" t="str">
        <f>T("De 12 a 15,99 CABALLOS FISCALES                   ")</f>
        <v xml:space="preserve">De 12 a 15,99 CABALLOS FISCALES                   </v>
      </c>
      <c r="H3971" t="str">
        <f>T("HIBRIDO ENCHUFABLES PHEV                          ")</f>
        <v xml:space="preserve">HIBRIDO ENCHUFABLES PHEV                          </v>
      </c>
      <c r="I3971">
        <v>3</v>
      </c>
    </row>
    <row r="3972" spans="1:9">
      <c r="A3972" t="str">
        <f>T("2018")</f>
        <v>2018</v>
      </c>
      <c r="B3972" t="str">
        <f>T("JURIDICO                                          ")</f>
        <v xml:space="preserve">JURIDICO                                          </v>
      </c>
      <c r="C3972" t="str">
        <f>T("CHAMARTIN           ")</f>
        <v xml:space="preserve">CHAMARTIN           </v>
      </c>
      <c r="D3972" t="str">
        <f>T("HISPANOAMERICA      ")</f>
        <v xml:space="preserve">HISPANOAMERICA      </v>
      </c>
      <c r="E3972" t="str">
        <f>T("TU ")</f>
        <v xml:space="preserve">TU </v>
      </c>
      <c r="F3972" t="str">
        <f>T("TURISMOS       ")</f>
        <v xml:space="preserve">TURISMOS       </v>
      </c>
      <c r="G3972" t="str">
        <f>T("De 16 a 19,99 CABALLOS FISCALES                   ")</f>
        <v xml:space="preserve">De 16 a 19,99 CABALLOS FISCALES                   </v>
      </c>
      <c r="H3972" t="str">
        <f>T("HIBRIDO ENCHUFABLES PHEV                          ")</f>
        <v xml:space="preserve">HIBRIDO ENCHUFABLES PHEV                          </v>
      </c>
      <c r="I3972">
        <v>1</v>
      </c>
    </row>
    <row r="3973" spans="1:9">
      <c r="A3973" t="str">
        <f>T("2018")</f>
        <v>2018</v>
      </c>
      <c r="B3973" t="str">
        <f>T("JURIDICO                                          ")</f>
        <v xml:space="preserve">JURIDICO                                          </v>
      </c>
      <c r="C3973" t="str">
        <f>T("CHAMARTIN           ")</f>
        <v xml:space="preserve">CHAMARTIN           </v>
      </c>
      <c r="D3973" t="str">
        <f>T("NUEVA ESPAÑA        ")</f>
        <v xml:space="preserve">NUEVA ESPAÑA        </v>
      </c>
      <c r="E3973" t="str">
        <f>T("TU ")</f>
        <v xml:space="preserve">TU </v>
      </c>
      <c r="F3973" t="str">
        <f>T("TURISMOS       ")</f>
        <v xml:space="preserve">TURISMOS       </v>
      </c>
      <c r="G3973" t="str">
        <f>T("De 8 a 11,99 CABALLOS FISCALES                    ")</f>
        <v xml:space="preserve">De 8 a 11,99 CABALLOS FISCALES                    </v>
      </c>
      <c r="H3973" t="str">
        <f>T("HIBRIDO ENCHUFABLES PHEV                          ")</f>
        <v xml:space="preserve">HIBRIDO ENCHUFABLES PHEV                          </v>
      </c>
      <c r="I3973">
        <v>1</v>
      </c>
    </row>
    <row r="3974" spans="1:9">
      <c r="A3974" t="str">
        <f>T("2018")</f>
        <v>2018</v>
      </c>
      <c r="B3974" t="str">
        <f>T("JURIDICO                                          ")</f>
        <v xml:space="preserve">JURIDICO                                          </v>
      </c>
      <c r="C3974" t="str">
        <f>T("CHAMARTIN           ")</f>
        <v xml:space="preserve">CHAMARTIN           </v>
      </c>
      <c r="D3974" t="str">
        <f>T("NUEVA ESPAÑA        ")</f>
        <v xml:space="preserve">NUEVA ESPAÑA        </v>
      </c>
      <c r="E3974" t="str">
        <f>T("TU ")</f>
        <v xml:space="preserve">TU </v>
      </c>
      <c r="F3974" t="str">
        <f>T("TURISMOS       ")</f>
        <v xml:space="preserve">TURISMOS       </v>
      </c>
      <c r="G3974" t="str">
        <f>T("De 12 a 15,99 CABALLOS FISCALES                   ")</f>
        <v xml:space="preserve">De 12 a 15,99 CABALLOS FISCALES                   </v>
      </c>
      <c r="H3974" t="str">
        <f>T("HIBRIDO ENCHUFABLES PHEV                          ")</f>
        <v xml:space="preserve">HIBRIDO ENCHUFABLES PHEV                          </v>
      </c>
      <c r="I3974">
        <v>7</v>
      </c>
    </row>
    <row r="3975" spans="1:9">
      <c r="A3975" t="str">
        <f>T("2018")</f>
        <v>2018</v>
      </c>
      <c r="B3975" t="str">
        <f>T("JURIDICO                                          ")</f>
        <v xml:space="preserve">JURIDICO                                          </v>
      </c>
      <c r="C3975" t="str">
        <f>T("CHAMARTIN           ")</f>
        <v xml:space="preserve">CHAMARTIN           </v>
      </c>
      <c r="D3975" t="str">
        <f>T("NUEVA ESPAÑA        ")</f>
        <v xml:space="preserve">NUEVA ESPAÑA        </v>
      </c>
      <c r="E3975" t="str">
        <f>T("TU ")</f>
        <v xml:space="preserve">TU </v>
      </c>
      <c r="F3975" t="str">
        <f>T("TURISMOS       ")</f>
        <v xml:space="preserve">TURISMOS       </v>
      </c>
      <c r="G3975" t="str">
        <f>T("De 16 a 19,99 CABALLOS FISCALES                   ")</f>
        <v xml:space="preserve">De 16 a 19,99 CABALLOS FISCALES                   </v>
      </c>
      <c r="H3975" t="str">
        <f>T("HIBRIDO ENCHUFABLES PHEV                          ")</f>
        <v xml:space="preserve">HIBRIDO ENCHUFABLES PHEV                          </v>
      </c>
      <c r="I3975">
        <v>1</v>
      </c>
    </row>
    <row r="3976" spans="1:9">
      <c r="A3976" t="str">
        <f>T("2018")</f>
        <v>2018</v>
      </c>
      <c r="B3976" t="str">
        <f>T("JURIDICO                                          ")</f>
        <v xml:space="preserve">JURIDICO                                          </v>
      </c>
      <c r="C3976" t="str">
        <f>T("CHAMARTIN           ")</f>
        <v xml:space="preserve">CHAMARTIN           </v>
      </c>
      <c r="D3976" t="str">
        <f>T("CASTILLA            ")</f>
        <v xml:space="preserve">CASTILLA            </v>
      </c>
      <c r="E3976" t="str">
        <f>T("TU ")</f>
        <v xml:space="preserve">TU </v>
      </c>
      <c r="F3976" t="str">
        <f>T("TURISMOS       ")</f>
        <v xml:space="preserve">TURISMOS       </v>
      </c>
      <c r="G3976" t="str">
        <f>T("De 12 a 15,99 CABALLOS FISCALES                   ")</f>
        <v xml:space="preserve">De 12 a 15,99 CABALLOS FISCALES                   </v>
      </c>
      <c r="H3976" t="str">
        <f>T("HIBRIDO ENCHUFABLES PHEV                          ")</f>
        <v xml:space="preserve">HIBRIDO ENCHUFABLES PHEV                          </v>
      </c>
      <c r="I3976">
        <v>4</v>
      </c>
    </row>
    <row r="3977" spans="1:9">
      <c r="A3977" t="str">
        <f>T("2018")</f>
        <v>2018</v>
      </c>
      <c r="B3977" t="str">
        <f>T("FISICO                                            ")</f>
        <v xml:space="preserve">FISICO                                            </v>
      </c>
      <c r="C3977" t="str">
        <f>T("CHAMARTIN           ")</f>
        <v xml:space="preserve">CHAMARTIN           </v>
      </c>
      <c r="D3977" t="str">
        <f>T("HISPANOAMERICA      ")</f>
        <v xml:space="preserve">HISPANOAMERICA      </v>
      </c>
      <c r="E3977" t="str">
        <f>T("TU ")</f>
        <v xml:space="preserve">TU </v>
      </c>
      <c r="F3977" t="str">
        <f>T("TURISMOS       ")</f>
        <v xml:space="preserve">TURISMOS       </v>
      </c>
      <c r="G3977" t="str">
        <f>T("De 12 a 15,99 CABALLOS FISCALES                   ")</f>
        <v xml:space="preserve">De 12 a 15,99 CABALLOS FISCALES                   </v>
      </c>
      <c r="H3977" t="str">
        <f>T("OTROS                                             ")</f>
        <v xml:space="preserve">OTROS                                             </v>
      </c>
      <c r="I3977">
        <v>2</v>
      </c>
    </row>
    <row r="3978" spans="1:9">
      <c r="A3978" t="str">
        <f>T("2018")</f>
        <v>2018</v>
      </c>
      <c r="B3978" t="str">
        <f>T("FISICO                                            ")</f>
        <v xml:space="preserve">FISICO                                            </v>
      </c>
      <c r="C3978" t="str">
        <f>T("CHAMARTIN           ")</f>
        <v xml:space="preserve">CHAMARTIN           </v>
      </c>
      <c r="D3978" t="str">
        <f>T("HISPANOAMERICA      ")</f>
        <v xml:space="preserve">HISPANOAMERICA      </v>
      </c>
      <c r="E3978" t="str">
        <f>T("TU ")</f>
        <v xml:space="preserve">TU </v>
      </c>
      <c r="F3978" t="str">
        <f>T("TURISMOS       ")</f>
        <v xml:space="preserve">TURISMOS       </v>
      </c>
      <c r="G3978" t="str">
        <f>T("De 16 a 19,99 CABALLOS FISCALES                   ")</f>
        <v xml:space="preserve">De 16 a 19,99 CABALLOS FISCALES                   </v>
      </c>
      <c r="H3978" t="str">
        <f>T("OTROS                                             ")</f>
        <v xml:space="preserve">OTROS                                             </v>
      </c>
      <c r="I3978">
        <v>1</v>
      </c>
    </row>
    <row r="3979" spans="1:9">
      <c r="A3979" t="str">
        <f>T("2018")</f>
        <v>2018</v>
      </c>
      <c r="B3979" t="str">
        <f>T("FISICO                                            ")</f>
        <v xml:space="preserve">FISICO                                            </v>
      </c>
      <c r="C3979" t="str">
        <f>T("CHAMARTIN           ")</f>
        <v xml:space="preserve">CHAMARTIN           </v>
      </c>
      <c r="D3979" t="str">
        <f>T("CASTILLA            ")</f>
        <v xml:space="preserve">CASTILLA            </v>
      </c>
      <c r="E3979" t="str">
        <f>T("TU ")</f>
        <v xml:space="preserve">TU </v>
      </c>
      <c r="F3979" t="str">
        <f>T("TURISMOS       ")</f>
        <v xml:space="preserve">TURISMOS       </v>
      </c>
      <c r="G3979" t="str">
        <f>T("De 12 a 15,99 CABALLOS FISCALES                   ")</f>
        <v xml:space="preserve">De 12 a 15,99 CABALLOS FISCALES                   </v>
      </c>
      <c r="H3979" t="str">
        <f>T("OTROS                                             ")</f>
        <v xml:space="preserve">OTROS                                             </v>
      </c>
      <c r="I3979">
        <v>1</v>
      </c>
    </row>
    <row r="3980" spans="1:9">
      <c r="A3980" t="str">
        <f>T("2018")</f>
        <v>2018</v>
      </c>
      <c r="B3980" t="str">
        <f>T("Entidad sin personalidad jurídica (art. 35.4 LGT) ")</f>
        <v xml:space="preserve">Entidad sin personalidad jurídica (art. 35.4 LGT) </v>
      </c>
      <c r="C3980" t="str">
        <f>T("CHAMARTIN           ")</f>
        <v xml:space="preserve">CHAMARTIN           </v>
      </c>
      <c r="D3980" t="str">
        <f>T("EL VISO             ")</f>
        <v xml:space="preserve">EL VISO             </v>
      </c>
      <c r="E3980" t="str">
        <f>T("TU ")</f>
        <v xml:space="preserve">TU </v>
      </c>
      <c r="F3980" t="str">
        <f>T("TURISMOS       ")</f>
        <v xml:space="preserve">TURISMOS       </v>
      </c>
      <c r="G3980" t="str">
        <f>T("De 8 a 11,99 CABALLOS FISCALES                    ")</f>
        <v xml:space="preserve">De 8 a 11,99 CABALLOS FISCALES                    </v>
      </c>
      <c r="I3980">
        <v>6</v>
      </c>
    </row>
    <row r="3981" spans="1:9">
      <c r="A3981" t="str">
        <f>T("2018")</f>
        <v>2018</v>
      </c>
      <c r="B3981" t="str">
        <f>T("Entidad sin personalidad jurídica (art. 35.4 LGT) ")</f>
        <v xml:space="preserve">Entidad sin personalidad jurídica (art. 35.4 LGT) </v>
      </c>
      <c r="C3981" t="str">
        <f>T("CHAMARTIN           ")</f>
        <v xml:space="preserve">CHAMARTIN           </v>
      </c>
      <c r="D3981" t="str">
        <f>T("EL VISO             ")</f>
        <v xml:space="preserve">EL VISO             </v>
      </c>
      <c r="E3981" t="str">
        <f>T("TU ")</f>
        <v xml:space="preserve">TU </v>
      </c>
      <c r="F3981" t="str">
        <f>T("TURISMOS       ")</f>
        <v xml:space="preserve">TURISMOS       </v>
      </c>
      <c r="G3981" t="str">
        <f>T("De 12 a 15,99 CABALLOS FISCALES                   ")</f>
        <v xml:space="preserve">De 12 a 15,99 CABALLOS FISCALES                   </v>
      </c>
      <c r="I3981">
        <v>7</v>
      </c>
    </row>
    <row r="3982" spans="1:9">
      <c r="A3982" t="str">
        <f>T("2018")</f>
        <v>2018</v>
      </c>
      <c r="B3982" t="str">
        <f>T("Entidad sin personalidad jurídica (art. 35.4 LGT) ")</f>
        <v xml:space="preserve">Entidad sin personalidad jurídica (art. 35.4 LGT) </v>
      </c>
      <c r="C3982" t="str">
        <f>T("CHAMARTIN           ")</f>
        <v xml:space="preserve">CHAMARTIN           </v>
      </c>
      <c r="D3982" t="str">
        <f>T("EL VISO             ")</f>
        <v xml:space="preserve">EL VISO             </v>
      </c>
      <c r="E3982" t="str">
        <f>T("TU ")</f>
        <v xml:space="preserve">TU </v>
      </c>
      <c r="F3982" t="str">
        <f>T("TURISMOS       ")</f>
        <v xml:space="preserve">TURISMOS       </v>
      </c>
      <c r="G3982" t="str">
        <f>T("De 16 a 19,99 CABALLOS FISCALES                   ")</f>
        <v xml:space="preserve">De 16 a 19,99 CABALLOS FISCALES                   </v>
      </c>
      <c r="I3982">
        <v>1</v>
      </c>
    </row>
    <row r="3983" spans="1:9">
      <c r="A3983" t="str">
        <f>T("2018")</f>
        <v>2018</v>
      </c>
      <c r="B3983" t="str">
        <f>T("Entidad sin personalidad jurídica (art. 35.4 LGT) ")</f>
        <v xml:space="preserve">Entidad sin personalidad jurídica (art. 35.4 LGT) </v>
      </c>
      <c r="C3983" t="str">
        <f>T("CHAMARTIN           ")</f>
        <v xml:space="preserve">CHAMARTIN           </v>
      </c>
      <c r="D3983" t="str">
        <f>T("PROSPERIDAD         ")</f>
        <v xml:space="preserve">PROSPERIDAD         </v>
      </c>
      <c r="E3983" t="str">
        <f>T("TU ")</f>
        <v xml:space="preserve">TU </v>
      </c>
      <c r="F3983" t="str">
        <f>T("TURISMOS       ")</f>
        <v xml:space="preserve">TURISMOS       </v>
      </c>
      <c r="G3983" t="str">
        <f>T("De menos de 8 CABALLOS FISCALES                   ")</f>
        <v xml:space="preserve">De menos de 8 CABALLOS FISCALES                   </v>
      </c>
      <c r="I3983">
        <v>2</v>
      </c>
    </row>
    <row r="3984" spans="1:9">
      <c r="A3984" t="str">
        <f>T("2018")</f>
        <v>2018</v>
      </c>
      <c r="B3984" t="str">
        <f>T("Entidad sin personalidad jurídica (art. 35.4 LGT) ")</f>
        <v xml:space="preserve">Entidad sin personalidad jurídica (art. 35.4 LGT) </v>
      </c>
      <c r="C3984" t="str">
        <f>T("CHAMARTIN           ")</f>
        <v xml:space="preserve">CHAMARTIN           </v>
      </c>
      <c r="D3984" t="str">
        <f>T("PROSPERIDAD         ")</f>
        <v xml:space="preserve">PROSPERIDAD         </v>
      </c>
      <c r="E3984" t="str">
        <f>T("TU ")</f>
        <v xml:space="preserve">TU </v>
      </c>
      <c r="F3984" t="str">
        <f>T("TURISMOS       ")</f>
        <v xml:space="preserve">TURISMOS       </v>
      </c>
      <c r="G3984" t="str">
        <f>T("De 8 a 11,99 CABALLOS FISCALES                    ")</f>
        <v xml:space="preserve">De 8 a 11,99 CABALLOS FISCALES                    </v>
      </c>
      <c r="I3984">
        <v>4</v>
      </c>
    </row>
    <row r="3985" spans="1:9">
      <c r="A3985" t="str">
        <f>T("2018")</f>
        <v>2018</v>
      </c>
      <c r="B3985" t="str">
        <f>T("Entidad sin personalidad jurídica (art. 35.4 LGT) ")</f>
        <v xml:space="preserve">Entidad sin personalidad jurídica (art. 35.4 LGT) </v>
      </c>
      <c r="C3985" t="str">
        <f>T("CHAMARTIN           ")</f>
        <v xml:space="preserve">CHAMARTIN           </v>
      </c>
      <c r="D3985" t="str">
        <f>T("PROSPERIDAD         ")</f>
        <v xml:space="preserve">PROSPERIDAD         </v>
      </c>
      <c r="E3985" t="str">
        <f>T("TU ")</f>
        <v xml:space="preserve">TU </v>
      </c>
      <c r="F3985" t="str">
        <f>T("TURISMOS       ")</f>
        <v xml:space="preserve">TURISMOS       </v>
      </c>
      <c r="G3985" t="str">
        <f>T("De 12 a 15,99 CABALLOS FISCALES                   ")</f>
        <v xml:space="preserve">De 12 a 15,99 CABALLOS FISCALES                   </v>
      </c>
      <c r="I3985">
        <v>2</v>
      </c>
    </row>
    <row r="3986" spans="1:9">
      <c r="A3986" t="str">
        <f>T("2018")</f>
        <v>2018</v>
      </c>
      <c r="B3986" t="str">
        <f>T("Entidad sin personalidad jurídica (art. 35.4 LGT) ")</f>
        <v xml:space="preserve">Entidad sin personalidad jurídica (art. 35.4 LGT) </v>
      </c>
      <c r="C3986" t="str">
        <f>T("CHAMARTIN           ")</f>
        <v xml:space="preserve">CHAMARTIN           </v>
      </c>
      <c r="D3986" t="str">
        <f>T("CIUDAD JARDIN       ")</f>
        <v xml:space="preserve">CIUDAD JARDIN       </v>
      </c>
      <c r="E3986" t="str">
        <f>T("TU ")</f>
        <v xml:space="preserve">TU </v>
      </c>
      <c r="F3986" t="str">
        <f>T("TURISMOS       ")</f>
        <v xml:space="preserve">TURISMOS       </v>
      </c>
      <c r="G3986" t="str">
        <f>T("De 8 a 11,99 CABALLOS FISCALES                    ")</f>
        <v xml:space="preserve">De 8 a 11,99 CABALLOS FISCALES                    </v>
      </c>
      <c r="I3986">
        <v>3</v>
      </c>
    </row>
    <row r="3987" spans="1:9">
      <c r="A3987" t="str">
        <f>T("2018")</f>
        <v>2018</v>
      </c>
      <c r="B3987" t="str">
        <f>T("Entidad sin personalidad jurídica (art. 35.4 LGT) ")</f>
        <v xml:space="preserve">Entidad sin personalidad jurídica (art. 35.4 LGT) </v>
      </c>
      <c r="C3987" t="str">
        <f>T("CHAMARTIN           ")</f>
        <v xml:space="preserve">CHAMARTIN           </v>
      </c>
      <c r="D3987" t="str">
        <f>T("CIUDAD JARDIN       ")</f>
        <v xml:space="preserve">CIUDAD JARDIN       </v>
      </c>
      <c r="E3987" t="str">
        <f>T("TU ")</f>
        <v xml:space="preserve">TU </v>
      </c>
      <c r="F3987" t="str">
        <f>T("TURISMOS       ")</f>
        <v xml:space="preserve">TURISMOS       </v>
      </c>
      <c r="G3987" t="str">
        <f>T("De 12 a 15,99 CABALLOS FISCALES                   ")</f>
        <v xml:space="preserve">De 12 a 15,99 CABALLOS FISCALES                   </v>
      </c>
      <c r="I3987">
        <v>3</v>
      </c>
    </row>
    <row r="3988" spans="1:9">
      <c r="A3988" t="str">
        <f>T("2018")</f>
        <v>2018</v>
      </c>
      <c r="B3988" t="str">
        <f>T("Entidad sin personalidad jurídica (art. 35.4 LGT) ")</f>
        <v xml:space="preserve">Entidad sin personalidad jurídica (art. 35.4 LGT) </v>
      </c>
      <c r="C3988" t="str">
        <f>T("CHAMARTIN           ")</f>
        <v xml:space="preserve">CHAMARTIN           </v>
      </c>
      <c r="D3988" t="str">
        <f>T("CIUDAD JARDIN       ")</f>
        <v xml:space="preserve">CIUDAD JARDIN       </v>
      </c>
      <c r="E3988" t="str">
        <f>T("TU ")</f>
        <v xml:space="preserve">TU </v>
      </c>
      <c r="F3988" t="str">
        <f>T("TURISMOS       ")</f>
        <v xml:space="preserve">TURISMOS       </v>
      </c>
      <c r="G3988" t="str">
        <f>T("De 20 CABALLOS FISCALES en adelante               ")</f>
        <v xml:space="preserve">De 20 CABALLOS FISCALES en adelante               </v>
      </c>
      <c r="I3988">
        <v>1</v>
      </c>
    </row>
    <row r="3989" spans="1:9">
      <c r="A3989" t="str">
        <f>T("2018")</f>
        <v>2018</v>
      </c>
      <c r="B3989" t="str">
        <f>T("Entidad sin personalidad jurídica (art. 35.4 LGT) ")</f>
        <v xml:space="preserve">Entidad sin personalidad jurídica (art. 35.4 LGT) </v>
      </c>
      <c r="C3989" t="str">
        <f>T("CHAMARTIN           ")</f>
        <v xml:space="preserve">CHAMARTIN           </v>
      </c>
      <c r="D3989" t="str">
        <f>T("HISPANOAMERICA      ")</f>
        <v xml:space="preserve">HISPANOAMERICA      </v>
      </c>
      <c r="E3989" t="str">
        <f>T("TU ")</f>
        <v xml:space="preserve">TU </v>
      </c>
      <c r="F3989" t="str">
        <f>T("TURISMOS       ")</f>
        <v xml:space="preserve">TURISMOS       </v>
      </c>
      <c r="G3989" t="str">
        <f>T("De 8 a 11,99 CABALLOS FISCALES                    ")</f>
        <v xml:space="preserve">De 8 a 11,99 CABALLOS FISCALES                    </v>
      </c>
      <c r="I3989">
        <v>4</v>
      </c>
    </row>
    <row r="3990" spans="1:9">
      <c r="A3990" t="str">
        <f>T("2018")</f>
        <v>2018</v>
      </c>
      <c r="B3990" t="str">
        <f>T("Entidad sin personalidad jurídica (art. 35.4 LGT) ")</f>
        <v xml:space="preserve">Entidad sin personalidad jurídica (art. 35.4 LGT) </v>
      </c>
      <c r="C3990" t="str">
        <f>T("CHAMARTIN           ")</f>
        <v xml:space="preserve">CHAMARTIN           </v>
      </c>
      <c r="D3990" t="str">
        <f>T("HISPANOAMERICA      ")</f>
        <v xml:space="preserve">HISPANOAMERICA      </v>
      </c>
      <c r="E3990" t="str">
        <f>T("TU ")</f>
        <v xml:space="preserve">TU </v>
      </c>
      <c r="F3990" t="str">
        <f>T("TURISMOS       ")</f>
        <v xml:space="preserve">TURISMOS       </v>
      </c>
      <c r="G3990" t="str">
        <f>T("De 12 a 15,99 CABALLOS FISCALES                   ")</f>
        <v xml:space="preserve">De 12 a 15,99 CABALLOS FISCALES                   </v>
      </c>
      <c r="I3990">
        <v>2</v>
      </c>
    </row>
    <row r="3991" spans="1:9">
      <c r="A3991" t="str">
        <f>T("2018")</f>
        <v>2018</v>
      </c>
      <c r="B3991" t="str">
        <f>T("Entidad sin personalidad jurídica (art. 35.4 LGT) ")</f>
        <v xml:space="preserve">Entidad sin personalidad jurídica (art. 35.4 LGT) </v>
      </c>
      <c r="C3991" t="str">
        <f>T("CHAMARTIN           ")</f>
        <v xml:space="preserve">CHAMARTIN           </v>
      </c>
      <c r="D3991" t="str">
        <f>T("HISPANOAMERICA      ")</f>
        <v xml:space="preserve">HISPANOAMERICA      </v>
      </c>
      <c r="E3991" t="str">
        <f>T("TU ")</f>
        <v xml:space="preserve">TU </v>
      </c>
      <c r="F3991" t="str">
        <f>T("TURISMOS       ")</f>
        <v xml:space="preserve">TURISMOS       </v>
      </c>
      <c r="G3991" t="str">
        <f>T("De 16 a 19,99 CABALLOS FISCALES                   ")</f>
        <v xml:space="preserve">De 16 a 19,99 CABALLOS FISCALES                   </v>
      </c>
      <c r="I3991">
        <v>2</v>
      </c>
    </row>
    <row r="3992" spans="1:9">
      <c r="A3992" t="str">
        <f>T("2018")</f>
        <v>2018</v>
      </c>
      <c r="B3992" t="str">
        <f>T("Entidad sin personalidad jurídica (art. 35.4 LGT) ")</f>
        <v xml:space="preserve">Entidad sin personalidad jurídica (art. 35.4 LGT) </v>
      </c>
      <c r="C3992" t="str">
        <f>T("CHAMARTIN           ")</f>
        <v xml:space="preserve">CHAMARTIN           </v>
      </c>
      <c r="D3992" t="str">
        <f>T("HISPANOAMERICA      ")</f>
        <v xml:space="preserve">HISPANOAMERICA      </v>
      </c>
      <c r="E3992" t="str">
        <f>T("TU ")</f>
        <v xml:space="preserve">TU </v>
      </c>
      <c r="F3992" t="str">
        <f>T("TURISMOS       ")</f>
        <v xml:space="preserve">TURISMOS       </v>
      </c>
      <c r="G3992" t="str">
        <f>T("De 20 CABALLOS FISCALES en adelante               ")</f>
        <v xml:space="preserve">De 20 CABALLOS FISCALES en adelante               </v>
      </c>
      <c r="I3992">
        <v>1</v>
      </c>
    </row>
    <row r="3993" spans="1:9">
      <c r="A3993" t="str">
        <f>T("2018")</f>
        <v>2018</v>
      </c>
      <c r="B3993" t="str">
        <f>T("Entidad sin personalidad jurídica (art. 35.4 LGT) ")</f>
        <v xml:space="preserve">Entidad sin personalidad jurídica (art. 35.4 LGT) </v>
      </c>
      <c r="C3993" t="str">
        <f>T("CHAMARTIN           ")</f>
        <v xml:space="preserve">CHAMARTIN           </v>
      </c>
      <c r="D3993" t="str">
        <f>T("NUEVA ESPAÑA        ")</f>
        <v xml:space="preserve">NUEVA ESPAÑA        </v>
      </c>
      <c r="E3993" t="str">
        <f>T("TU ")</f>
        <v xml:space="preserve">TU </v>
      </c>
      <c r="F3993" t="str">
        <f>T("TURISMOS       ")</f>
        <v xml:space="preserve">TURISMOS       </v>
      </c>
      <c r="G3993" t="str">
        <f>T("De menos de 8 CABALLOS FISCALES                   ")</f>
        <v xml:space="preserve">De menos de 8 CABALLOS FISCALES                   </v>
      </c>
      <c r="I3993">
        <v>1</v>
      </c>
    </row>
    <row r="3994" spans="1:9">
      <c r="A3994" t="str">
        <f>T("2018")</f>
        <v>2018</v>
      </c>
      <c r="B3994" t="str">
        <f>T("Entidad sin personalidad jurídica (art. 35.4 LGT) ")</f>
        <v xml:space="preserve">Entidad sin personalidad jurídica (art. 35.4 LGT) </v>
      </c>
      <c r="C3994" t="str">
        <f>T("CHAMARTIN           ")</f>
        <v xml:space="preserve">CHAMARTIN           </v>
      </c>
      <c r="D3994" t="str">
        <f>T("NUEVA ESPAÑA        ")</f>
        <v xml:space="preserve">NUEVA ESPAÑA        </v>
      </c>
      <c r="E3994" t="str">
        <f>T("TU ")</f>
        <v xml:space="preserve">TU </v>
      </c>
      <c r="F3994" t="str">
        <f>T("TURISMOS       ")</f>
        <v xml:space="preserve">TURISMOS       </v>
      </c>
      <c r="G3994" t="str">
        <f>T("De 8 a 11,99 CABALLOS FISCALES                    ")</f>
        <v xml:space="preserve">De 8 a 11,99 CABALLOS FISCALES                    </v>
      </c>
      <c r="I3994">
        <v>4</v>
      </c>
    </row>
    <row r="3995" spans="1:9">
      <c r="A3995" t="str">
        <f>T("2018")</f>
        <v>2018</v>
      </c>
      <c r="B3995" t="str">
        <f>T("Entidad sin personalidad jurídica (art. 35.4 LGT) ")</f>
        <v xml:space="preserve">Entidad sin personalidad jurídica (art. 35.4 LGT) </v>
      </c>
      <c r="C3995" t="str">
        <f>T("CHAMARTIN           ")</f>
        <v xml:space="preserve">CHAMARTIN           </v>
      </c>
      <c r="D3995" t="str">
        <f>T("NUEVA ESPAÑA        ")</f>
        <v xml:space="preserve">NUEVA ESPAÑA        </v>
      </c>
      <c r="E3995" t="str">
        <f>T("TU ")</f>
        <v xml:space="preserve">TU </v>
      </c>
      <c r="F3995" t="str">
        <f>T("TURISMOS       ")</f>
        <v xml:space="preserve">TURISMOS       </v>
      </c>
      <c r="G3995" t="str">
        <f>T("De 12 a 15,99 CABALLOS FISCALES                   ")</f>
        <v xml:space="preserve">De 12 a 15,99 CABALLOS FISCALES                   </v>
      </c>
      <c r="I3995">
        <v>4</v>
      </c>
    </row>
    <row r="3996" spans="1:9">
      <c r="A3996" t="str">
        <f>T("2018")</f>
        <v>2018</v>
      </c>
      <c r="B3996" t="str">
        <f>T("Entidad sin personalidad jurídica (art. 35.4 LGT) ")</f>
        <v xml:space="preserve">Entidad sin personalidad jurídica (art. 35.4 LGT) </v>
      </c>
      <c r="C3996" t="str">
        <f>T("CHAMARTIN           ")</f>
        <v xml:space="preserve">CHAMARTIN           </v>
      </c>
      <c r="D3996" t="str">
        <f>T("CASTILLA            ")</f>
        <v xml:space="preserve">CASTILLA            </v>
      </c>
      <c r="E3996" t="str">
        <f>T("TU ")</f>
        <v xml:space="preserve">TU </v>
      </c>
      <c r="F3996" t="str">
        <f>T("TURISMOS       ")</f>
        <v xml:space="preserve">TURISMOS       </v>
      </c>
      <c r="G3996" t="str">
        <f>T("De 8 a 11,99 CABALLOS FISCALES                    ")</f>
        <v xml:space="preserve">De 8 a 11,99 CABALLOS FISCALES                    </v>
      </c>
      <c r="I3996">
        <v>6</v>
      </c>
    </row>
    <row r="3997" spans="1:9">
      <c r="A3997" t="str">
        <f>T("2018")</f>
        <v>2018</v>
      </c>
      <c r="B3997" t="str">
        <f>T("Entidad sin personalidad jurídica (art. 35.4 LGT) ")</f>
        <v xml:space="preserve">Entidad sin personalidad jurídica (art. 35.4 LGT) </v>
      </c>
      <c r="C3997" t="str">
        <f>T("CHAMARTIN           ")</f>
        <v xml:space="preserve">CHAMARTIN           </v>
      </c>
      <c r="D3997" t="str">
        <f>T("CASTILLA            ")</f>
        <v xml:space="preserve">CASTILLA            </v>
      </c>
      <c r="E3997" t="str">
        <f>T("TU ")</f>
        <v xml:space="preserve">TU </v>
      </c>
      <c r="F3997" t="str">
        <f>T("TURISMOS       ")</f>
        <v xml:space="preserve">TURISMOS       </v>
      </c>
      <c r="G3997" t="str">
        <f>T("De 12 a 15,99 CABALLOS FISCALES                   ")</f>
        <v xml:space="preserve">De 12 a 15,99 CABALLOS FISCALES                   </v>
      </c>
      <c r="I3997">
        <v>3</v>
      </c>
    </row>
    <row r="3998" spans="1:9">
      <c r="A3998" t="str">
        <f>T("2018")</f>
        <v>2018</v>
      </c>
      <c r="B3998" t="str">
        <f>T("Entidad sin personalidad jurídica (art. 35.4 LGT) ")</f>
        <v xml:space="preserve">Entidad sin personalidad jurídica (art. 35.4 LGT) </v>
      </c>
      <c r="C3998" t="str">
        <f>T("CHAMARTIN           ")</f>
        <v xml:space="preserve">CHAMARTIN           </v>
      </c>
      <c r="D3998" t="str">
        <f>T("CASTILLA            ")</f>
        <v xml:space="preserve">CASTILLA            </v>
      </c>
      <c r="E3998" t="str">
        <f>T("TU ")</f>
        <v xml:space="preserve">TU </v>
      </c>
      <c r="F3998" t="str">
        <f>T("TURISMOS       ")</f>
        <v xml:space="preserve">TURISMOS       </v>
      </c>
      <c r="G3998" t="str">
        <f>T("De 16 a 19,99 CABALLOS FISCALES                   ")</f>
        <v xml:space="preserve">De 16 a 19,99 CABALLOS FISCALES                   </v>
      </c>
      <c r="I3998">
        <v>1</v>
      </c>
    </row>
    <row r="3999" spans="1:9">
      <c r="A3999" t="str">
        <f>T("2018")</f>
        <v>2018</v>
      </c>
      <c r="B3999" t="str">
        <f>T("FISICO                                            ")</f>
        <v xml:space="preserve">FISICO                                            </v>
      </c>
      <c r="C3999" t="str">
        <f>T("CHAMARTIN           ")</f>
        <v xml:space="preserve">CHAMARTIN           </v>
      </c>
      <c r="D3999" t="str">
        <f>T("SIN BARRIO          ")</f>
        <v xml:space="preserve">SIN BARRIO          </v>
      </c>
      <c r="E3999" t="str">
        <f>T("TU ")</f>
        <v xml:space="preserve">TU </v>
      </c>
      <c r="F3999" t="str">
        <f>T("TURISMOS       ")</f>
        <v xml:space="preserve">TURISMOS       </v>
      </c>
      <c r="G3999" t="str">
        <f>T("De 8 a 11,99 CABALLOS FISCALES                    ")</f>
        <v xml:space="preserve">De 8 a 11,99 CABALLOS FISCALES                    </v>
      </c>
      <c r="I3999">
        <v>1</v>
      </c>
    </row>
    <row r="4000" spans="1:9">
      <c r="A4000" t="str">
        <f>T("2018")</f>
        <v>2018</v>
      </c>
      <c r="B4000" t="str">
        <f>T("FISICO                                            ")</f>
        <v xml:space="preserve">FISICO                                            </v>
      </c>
      <c r="C4000" t="str">
        <f>T("CHAMARTIN           ")</f>
        <v xml:space="preserve">CHAMARTIN           </v>
      </c>
      <c r="D4000" t="str">
        <f>T("SIN BARRIO          ")</f>
        <v xml:space="preserve">SIN BARRIO          </v>
      </c>
      <c r="E4000" t="str">
        <f>T("TU ")</f>
        <v xml:space="preserve">TU </v>
      </c>
      <c r="F4000" t="str">
        <f>T("TURISMOS       ")</f>
        <v xml:space="preserve">TURISMOS       </v>
      </c>
      <c r="G4000" t="str">
        <f>T("De 12 a 15,99 CABALLOS FISCALES                   ")</f>
        <v xml:space="preserve">De 12 a 15,99 CABALLOS FISCALES                   </v>
      </c>
      <c r="I4000">
        <v>1</v>
      </c>
    </row>
    <row r="4001" spans="1:9">
      <c r="A4001" t="str">
        <f>T("2018")</f>
        <v>2018</v>
      </c>
      <c r="B4001" t="str">
        <f>T("FISICO                                            ")</f>
        <v xml:space="preserve">FISICO                                            </v>
      </c>
      <c r="C4001" t="str">
        <f>T("CHAMARTIN           ")</f>
        <v xml:space="preserve">CHAMARTIN           </v>
      </c>
      <c r="D4001" t="str">
        <f>T("SIN BARRIO          ")</f>
        <v xml:space="preserve">SIN BARRIO          </v>
      </c>
      <c r="E4001" t="str">
        <f>T("TU ")</f>
        <v xml:space="preserve">TU </v>
      </c>
      <c r="F4001" t="str">
        <f>T("TURISMOS       ")</f>
        <v xml:space="preserve">TURISMOS       </v>
      </c>
      <c r="G4001" t="str">
        <f>T("De 16 a 19,99 CABALLOS FISCALES                   ")</f>
        <v xml:space="preserve">De 16 a 19,99 CABALLOS FISCALES                   </v>
      </c>
      <c r="I4001">
        <v>1</v>
      </c>
    </row>
    <row r="4002" spans="1:9">
      <c r="A4002" t="str">
        <f>T("2018")</f>
        <v>2018</v>
      </c>
      <c r="B4002" t="str">
        <f>T("FISICO                                            ")</f>
        <v xml:space="preserve">FISICO                                            </v>
      </c>
      <c r="C4002" t="str">
        <f>T("CHAMARTIN           ")</f>
        <v xml:space="preserve">CHAMARTIN           </v>
      </c>
      <c r="D4002" t="str">
        <f>T("EL VISO             ")</f>
        <v xml:space="preserve">EL VISO             </v>
      </c>
      <c r="E4002" t="str">
        <f>T("TU ")</f>
        <v xml:space="preserve">TU </v>
      </c>
      <c r="F4002" t="str">
        <f>T("TURISMOS       ")</f>
        <v xml:space="preserve">TURISMOS       </v>
      </c>
      <c r="G4002" t="str">
        <f>T("De menos de 8 CABALLOS FISCALES                   ")</f>
        <v xml:space="preserve">De menos de 8 CABALLOS FISCALES                   </v>
      </c>
      <c r="I4002">
        <v>14</v>
      </c>
    </row>
    <row r="4003" spans="1:9">
      <c r="A4003" t="str">
        <f>T("2018")</f>
        <v>2018</v>
      </c>
      <c r="B4003" t="str">
        <f>T("FISICO                                            ")</f>
        <v xml:space="preserve">FISICO                                            </v>
      </c>
      <c r="C4003" t="str">
        <f>T("CHAMARTIN           ")</f>
        <v xml:space="preserve">CHAMARTIN           </v>
      </c>
      <c r="D4003" t="str">
        <f>T("EL VISO             ")</f>
        <v xml:space="preserve">EL VISO             </v>
      </c>
      <c r="E4003" t="str">
        <f>T("TU ")</f>
        <v xml:space="preserve">TU </v>
      </c>
      <c r="F4003" t="str">
        <f>T("TURISMOS       ")</f>
        <v xml:space="preserve">TURISMOS       </v>
      </c>
      <c r="G4003" t="str">
        <f>T("De 8 a 11,99 CABALLOS FISCALES                    ")</f>
        <v xml:space="preserve">De 8 a 11,99 CABALLOS FISCALES                    </v>
      </c>
      <c r="I4003">
        <v>121</v>
      </c>
    </row>
    <row r="4004" spans="1:9">
      <c r="A4004" t="str">
        <f>T("2018")</f>
        <v>2018</v>
      </c>
      <c r="B4004" t="str">
        <f>T("FISICO                                            ")</f>
        <v xml:space="preserve">FISICO                                            </v>
      </c>
      <c r="C4004" t="str">
        <f>T("CHAMARTIN           ")</f>
        <v xml:space="preserve">CHAMARTIN           </v>
      </c>
      <c r="D4004" t="str">
        <f>T("EL VISO             ")</f>
        <v xml:space="preserve">EL VISO             </v>
      </c>
      <c r="E4004" t="str">
        <f>T("TU ")</f>
        <v xml:space="preserve">TU </v>
      </c>
      <c r="F4004" t="str">
        <f>T("TURISMOS       ")</f>
        <v xml:space="preserve">TURISMOS       </v>
      </c>
      <c r="G4004" t="str">
        <f>T("De 12 a 15,99 CABALLOS FISCALES                   ")</f>
        <v xml:space="preserve">De 12 a 15,99 CABALLOS FISCALES                   </v>
      </c>
      <c r="I4004">
        <v>134</v>
      </c>
    </row>
    <row r="4005" spans="1:9">
      <c r="A4005" t="str">
        <f>T("2018")</f>
        <v>2018</v>
      </c>
      <c r="B4005" t="str">
        <f>T("FISICO                                            ")</f>
        <v xml:space="preserve">FISICO                                            </v>
      </c>
      <c r="C4005" t="str">
        <f>T("CHAMARTIN           ")</f>
        <v xml:space="preserve">CHAMARTIN           </v>
      </c>
      <c r="D4005" t="str">
        <f>T("EL VISO             ")</f>
        <v xml:space="preserve">EL VISO             </v>
      </c>
      <c r="E4005" t="str">
        <f>T("TU ")</f>
        <v xml:space="preserve">TU </v>
      </c>
      <c r="F4005" t="str">
        <f>T("TURISMOS       ")</f>
        <v xml:space="preserve">TURISMOS       </v>
      </c>
      <c r="G4005" t="str">
        <f>T("De 16 a 19,99 CABALLOS FISCALES                   ")</f>
        <v xml:space="preserve">De 16 a 19,99 CABALLOS FISCALES                   </v>
      </c>
      <c r="I4005">
        <v>34</v>
      </c>
    </row>
    <row r="4006" spans="1:9">
      <c r="A4006" t="str">
        <f>T("2018")</f>
        <v>2018</v>
      </c>
      <c r="B4006" t="str">
        <f>T("FISICO                                            ")</f>
        <v xml:space="preserve">FISICO                                            </v>
      </c>
      <c r="C4006" t="str">
        <f>T("CHAMARTIN           ")</f>
        <v xml:space="preserve">CHAMARTIN           </v>
      </c>
      <c r="D4006" t="str">
        <f>T("EL VISO             ")</f>
        <v xml:space="preserve">EL VISO             </v>
      </c>
      <c r="E4006" t="str">
        <f>T("TU ")</f>
        <v xml:space="preserve">TU </v>
      </c>
      <c r="F4006" t="str">
        <f>T("TURISMOS       ")</f>
        <v xml:space="preserve">TURISMOS       </v>
      </c>
      <c r="G4006" t="str">
        <f>T("De 20 CABALLOS FISCALES en adelante               ")</f>
        <v xml:space="preserve">De 20 CABALLOS FISCALES en adelante               </v>
      </c>
      <c r="I4006">
        <v>21</v>
      </c>
    </row>
    <row r="4007" spans="1:9">
      <c r="A4007" t="str">
        <f>T("2018")</f>
        <v>2018</v>
      </c>
      <c r="B4007" t="str">
        <f>T("FISICO                                            ")</f>
        <v xml:space="preserve">FISICO                                            </v>
      </c>
      <c r="C4007" t="str">
        <f>T("CHAMARTIN           ")</f>
        <v xml:space="preserve">CHAMARTIN           </v>
      </c>
      <c r="D4007" t="str">
        <f>T("PROSPERIDAD         ")</f>
        <v xml:space="preserve">PROSPERIDAD         </v>
      </c>
      <c r="E4007" t="str">
        <f>T("TU ")</f>
        <v xml:space="preserve">TU </v>
      </c>
      <c r="F4007" t="str">
        <f>T("TURISMOS       ")</f>
        <v xml:space="preserve">TURISMOS       </v>
      </c>
      <c r="G4007" t="str">
        <f>T("De menos de 8 CABALLOS FISCALES                   ")</f>
        <v xml:space="preserve">De menos de 8 CABALLOS FISCALES                   </v>
      </c>
      <c r="I4007">
        <v>12</v>
      </c>
    </row>
    <row r="4008" spans="1:9">
      <c r="A4008" t="str">
        <f>T("2018")</f>
        <v>2018</v>
      </c>
      <c r="B4008" t="str">
        <f>T("FISICO                                            ")</f>
        <v xml:space="preserve">FISICO                                            </v>
      </c>
      <c r="C4008" t="str">
        <f>T("CHAMARTIN           ")</f>
        <v xml:space="preserve">CHAMARTIN           </v>
      </c>
      <c r="D4008" t="str">
        <f>T("PROSPERIDAD         ")</f>
        <v xml:space="preserve">PROSPERIDAD         </v>
      </c>
      <c r="E4008" t="str">
        <f>T("TU ")</f>
        <v xml:space="preserve">TU </v>
      </c>
      <c r="F4008" t="str">
        <f>T("TURISMOS       ")</f>
        <v xml:space="preserve">TURISMOS       </v>
      </c>
      <c r="G4008" t="str">
        <f>T("De 8 a 11,99 CABALLOS FISCALES                    ")</f>
        <v xml:space="preserve">De 8 a 11,99 CABALLOS FISCALES                    </v>
      </c>
      <c r="I4008">
        <v>144</v>
      </c>
    </row>
    <row r="4009" spans="1:9">
      <c r="A4009" t="str">
        <f>T("2018")</f>
        <v>2018</v>
      </c>
      <c r="B4009" t="str">
        <f>T("FISICO                                            ")</f>
        <v xml:space="preserve">FISICO                                            </v>
      </c>
      <c r="C4009" t="str">
        <f>T("CHAMARTIN           ")</f>
        <v xml:space="preserve">CHAMARTIN           </v>
      </c>
      <c r="D4009" t="str">
        <f>T("PROSPERIDAD         ")</f>
        <v xml:space="preserve">PROSPERIDAD         </v>
      </c>
      <c r="E4009" t="str">
        <f>T("TU ")</f>
        <v xml:space="preserve">TU </v>
      </c>
      <c r="F4009" t="str">
        <f>T("TURISMOS       ")</f>
        <v xml:space="preserve">TURISMOS       </v>
      </c>
      <c r="G4009" t="str">
        <f>T("De 12 a 15,99 CABALLOS FISCALES                   ")</f>
        <v xml:space="preserve">De 12 a 15,99 CABALLOS FISCALES                   </v>
      </c>
      <c r="I4009">
        <v>106</v>
      </c>
    </row>
    <row r="4010" spans="1:9">
      <c r="A4010" t="str">
        <f>T("2018")</f>
        <v>2018</v>
      </c>
      <c r="B4010" t="str">
        <f>T("FISICO                                            ")</f>
        <v xml:space="preserve">FISICO                                            </v>
      </c>
      <c r="C4010" t="str">
        <f>T("CHAMARTIN           ")</f>
        <v xml:space="preserve">CHAMARTIN           </v>
      </c>
      <c r="D4010" t="str">
        <f>T("PROSPERIDAD         ")</f>
        <v xml:space="preserve">PROSPERIDAD         </v>
      </c>
      <c r="E4010" t="str">
        <f>T("TU ")</f>
        <v xml:space="preserve">TU </v>
      </c>
      <c r="F4010" t="str">
        <f>T("TURISMOS       ")</f>
        <v xml:space="preserve">TURISMOS       </v>
      </c>
      <c r="G4010" t="str">
        <f>T("De 16 a 19,99 CABALLOS FISCALES                   ")</f>
        <v xml:space="preserve">De 16 a 19,99 CABALLOS FISCALES                   </v>
      </c>
      <c r="I4010">
        <v>30</v>
      </c>
    </row>
    <row r="4011" spans="1:9">
      <c r="A4011" t="str">
        <f>T("2018")</f>
        <v>2018</v>
      </c>
      <c r="B4011" t="str">
        <f>T("FISICO                                            ")</f>
        <v xml:space="preserve">FISICO                                            </v>
      </c>
      <c r="C4011" t="str">
        <f>T("CHAMARTIN           ")</f>
        <v xml:space="preserve">CHAMARTIN           </v>
      </c>
      <c r="D4011" t="str">
        <f>T("PROSPERIDAD         ")</f>
        <v xml:space="preserve">PROSPERIDAD         </v>
      </c>
      <c r="E4011" t="str">
        <f>T("TU ")</f>
        <v xml:space="preserve">TU </v>
      </c>
      <c r="F4011" t="str">
        <f>T("TURISMOS       ")</f>
        <v xml:space="preserve">TURISMOS       </v>
      </c>
      <c r="G4011" t="str">
        <f>T("De 20 CABALLOS FISCALES en adelante               ")</f>
        <v xml:space="preserve">De 20 CABALLOS FISCALES en adelante               </v>
      </c>
      <c r="I4011">
        <v>11</v>
      </c>
    </row>
    <row r="4012" spans="1:9">
      <c r="A4012" t="str">
        <f>T("2018")</f>
        <v>2018</v>
      </c>
      <c r="B4012" t="str">
        <f>T("FISICO                                            ")</f>
        <v xml:space="preserve">FISICO                                            </v>
      </c>
      <c r="C4012" t="str">
        <f>T("CHAMARTIN           ")</f>
        <v xml:space="preserve">CHAMARTIN           </v>
      </c>
      <c r="D4012" t="str">
        <f>T("CIUDAD JARDIN       ")</f>
        <v xml:space="preserve">CIUDAD JARDIN       </v>
      </c>
      <c r="E4012" t="str">
        <f>T("TU ")</f>
        <v xml:space="preserve">TU </v>
      </c>
      <c r="F4012" t="str">
        <f>T("TURISMOS       ")</f>
        <v xml:space="preserve">TURISMOS       </v>
      </c>
      <c r="G4012" t="str">
        <f>T("De menos de 8 CABALLOS FISCALES                   ")</f>
        <v xml:space="preserve">De menos de 8 CABALLOS FISCALES                   </v>
      </c>
      <c r="I4012">
        <v>2</v>
      </c>
    </row>
    <row r="4013" spans="1:9">
      <c r="A4013" t="str">
        <f>T("2018")</f>
        <v>2018</v>
      </c>
      <c r="B4013" t="str">
        <f>T("FISICO                                            ")</f>
        <v xml:space="preserve">FISICO                                            </v>
      </c>
      <c r="C4013" t="str">
        <f>T("CHAMARTIN           ")</f>
        <v xml:space="preserve">CHAMARTIN           </v>
      </c>
      <c r="D4013" t="str">
        <f>T("CIUDAD JARDIN       ")</f>
        <v xml:space="preserve">CIUDAD JARDIN       </v>
      </c>
      <c r="E4013" t="str">
        <f>T("TU ")</f>
        <v xml:space="preserve">TU </v>
      </c>
      <c r="F4013" t="str">
        <f>T("TURISMOS       ")</f>
        <v xml:space="preserve">TURISMOS       </v>
      </c>
      <c r="G4013" t="str">
        <f>T("De 8 a 11,99 CABALLOS FISCALES                    ")</f>
        <v xml:space="preserve">De 8 a 11,99 CABALLOS FISCALES                    </v>
      </c>
      <c r="I4013">
        <v>58</v>
      </c>
    </row>
    <row r="4014" spans="1:9">
      <c r="A4014" t="str">
        <f>T("2018")</f>
        <v>2018</v>
      </c>
      <c r="B4014" t="str">
        <f>T("FISICO                                            ")</f>
        <v xml:space="preserve">FISICO                                            </v>
      </c>
      <c r="C4014" t="str">
        <f>T("CHAMARTIN           ")</f>
        <v xml:space="preserve">CHAMARTIN           </v>
      </c>
      <c r="D4014" t="str">
        <f>T("CIUDAD JARDIN       ")</f>
        <v xml:space="preserve">CIUDAD JARDIN       </v>
      </c>
      <c r="E4014" t="str">
        <f>T("TU ")</f>
        <v xml:space="preserve">TU </v>
      </c>
      <c r="F4014" t="str">
        <f>T("TURISMOS       ")</f>
        <v xml:space="preserve">TURISMOS       </v>
      </c>
      <c r="G4014" t="str">
        <f>T("De 12 a 15,99 CABALLOS FISCALES                   ")</f>
        <v xml:space="preserve">De 12 a 15,99 CABALLOS FISCALES                   </v>
      </c>
      <c r="I4014">
        <v>58</v>
      </c>
    </row>
    <row r="4015" spans="1:9">
      <c r="A4015" t="str">
        <f>T("2018")</f>
        <v>2018</v>
      </c>
      <c r="B4015" t="str">
        <f>T("FISICO                                            ")</f>
        <v xml:space="preserve">FISICO                                            </v>
      </c>
      <c r="C4015" t="str">
        <f>T("CHAMARTIN           ")</f>
        <v xml:space="preserve">CHAMARTIN           </v>
      </c>
      <c r="D4015" t="str">
        <f>T("CIUDAD JARDIN       ")</f>
        <v xml:space="preserve">CIUDAD JARDIN       </v>
      </c>
      <c r="E4015" t="str">
        <f>T("TU ")</f>
        <v xml:space="preserve">TU </v>
      </c>
      <c r="F4015" t="str">
        <f>T("TURISMOS       ")</f>
        <v xml:space="preserve">TURISMOS       </v>
      </c>
      <c r="G4015" t="str">
        <f>T("De 16 a 19,99 CABALLOS FISCALES                   ")</f>
        <v xml:space="preserve">De 16 a 19,99 CABALLOS FISCALES                   </v>
      </c>
      <c r="I4015">
        <v>9</v>
      </c>
    </row>
    <row r="4016" spans="1:9">
      <c r="A4016" t="str">
        <f>T("2018")</f>
        <v>2018</v>
      </c>
      <c r="B4016" t="str">
        <f>T("FISICO                                            ")</f>
        <v xml:space="preserve">FISICO                                            </v>
      </c>
      <c r="C4016" t="str">
        <f>T("CHAMARTIN           ")</f>
        <v xml:space="preserve">CHAMARTIN           </v>
      </c>
      <c r="D4016" t="str">
        <f>T("CIUDAD JARDIN       ")</f>
        <v xml:space="preserve">CIUDAD JARDIN       </v>
      </c>
      <c r="E4016" t="str">
        <f>T("TU ")</f>
        <v xml:space="preserve">TU </v>
      </c>
      <c r="F4016" t="str">
        <f>T("TURISMOS       ")</f>
        <v xml:space="preserve">TURISMOS       </v>
      </c>
      <c r="G4016" t="str">
        <f>T("De 20 CABALLOS FISCALES en adelante               ")</f>
        <v xml:space="preserve">De 20 CABALLOS FISCALES en adelante               </v>
      </c>
      <c r="I4016">
        <v>4</v>
      </c>
    </row>
    <row r="4017" spans="1:9">
      <c r="A4017" t="str">
        <f>T("2018")</f>
        <v>2018</v>
      </c>
      <c r="B4017" t="str">
        <f>T("FISICO                                            ")</f>
        <v xml:space="preserve">FISICO                                            </v>
      </c>
      <c r="C4017" t="str">
        <f>T("CHAMARTIN           ")</f>
        <v xml:space="preserve">CHAMARTIN           </v>
      </c>
      <c r="D4017" t="str">
        <f>T("HISPANOAMERICA      ")</f>
        <v xml:space="preserve">HISPANOAMERICA      </v>
      </c>
      <c r="E4017" t="str">
        <f>T("TU ")</f>
        <v xml:space="preserve">TU </v>
      </c>
      <c r="F4017" t="str">
        <f>T("TURISMOS       ")</f>
        <v xml:space="preserve">TURISMOS       </v>
      </c>
      <c r="G4017" t="str">
        <f>T("De menos de 8 CABALLOS FISCALES                   ")</f>
        <v xml:space="preserve">De menos de 8 CABALLOS FISCALES                   </v>
      </c>
      <c r="I4017">
        <v>12</v>
      </c>
    </row>
    <row r="4018" spans="1:9">
      <c r="A4018" t="str">
        <f>T("2018")</f>
        <v>2018</v>
      </c>
      <c r="B4018" t="str">
        <f>T("FISICO                                            ")</f>
        <v xml:space="preserve">FISICO                                            </v>
      </c>
      <c r="C4018" t="str">
        <f>T("CHAMARTIN           ")</f>
        <v xml:space="preserve">CHAMARTIN           </v>
      </c>
      <c r="D4018" t="str">
        <f>T("HISPANOAMERICA      ")</f>
        <v xml:space="preserve">HISPANOAMERICA      </v>
      </c>
      <c r="E4018" t="str">
        <f>T("TU ")</f>
        <v xml:space="preserve">TU </v>
      </c>
      <c r="F4018" t="str">
        <f>T("TURISMOS       ")</f>
        <v xml:space="preserve">TURISMOS       </v>
      </c>
      <c r="G4018" t="str">
        <f>T("De 8 a 11,99 CABALLOS FISCALES                    ")</f>
        <v xml:space="preserve">De 8 a 11,99 CABALLOS FISCALES                    </v>
      </c>
      <c r="I4018">
        <v>122</v>
      </c>
    </row>
    <row r="4019" spans="1:9">
      <c r="A4019" t="str">
        <f>T("2018")</f>
        <v>2018</v>
      </c>
      <c r="B4019" t="str">
        <f>T("FISICO                                            ")</f>
        <v xml:space="preserve">FISICO                                            </v>
      </c>
      <c r="C4019" t="str">
        <f>T("CHAMARTIN           ")</f>
        <v xml:space="preserve">CHAMARTIN           </v>
      </c>
      <c r="D4019" t="str">
        <f>T("HISPANOAMERICA      ")</f>
        <v xml:space="preserve">HISPANOAMERICA      </v>
      </c>
      <c r="E4019" t="str">
        <f>T("TU ")</f>
        <v xml:space="preserve">TU </v>
      </c>
      <c r="F4019" t="str">
        <f>T("TURISMOS       ")</f>
        <v xml:space="preserve">TURISMOS       </v>
      </c>
      <c r="G4019" t="str">
        <f>T("De 12 a 15,99 CABALLOS FISCALES                   ")</f>
        <v xml:space="preserve">De 12 a 15,99 CABALLOS FISCALES                   </v>
      </c>
      <c r="I4019">
        <v>126</v>
      </c>
    </row>
    <row r="4020" spans="1:9">
      <c r="A4020" t="str">
        <f>T("2018")</f>
        <v>2018</v>
      </c>
      <c r="B4020" t="str">
        <f>T("FISICO                                            ")</f>
        <v xml:space="preserve">FISICO                                            </v>
      </c>
      <c r="C4020" t="str">
        <f>T("CHAMARTIN           ")</f>
        <v xml:space="preserve">CHAMARTIN           </v>
      </c>
      <c r="D4020" t="str">
        <f>T("HISPANOAMERICA      ")</f>
        <v xml:space="preserve">HISPANOAMERICA      </v>
      </c>
      <c r="E4020" t="str">
        <f>T("TU ")</f>
        <v xml:space="preserve">TU </v>
      </c>
      <c r="F4020" t="str">
        <f>T("TURISMOS       ")</f>
        <v xml:space="preserve">TURISMOS       </v>
      </c>
      <c r="G4020" t="str">
        <f>T("De 16 a 19,99 CABALLOS FISCALES                   ")</f>
        <v xml:space="preserve">De 16 a 19,99 CABALLOS FISCALES                   </v>
      </c>
      <c r="I4020">
        <v>40</v>
      </c>
    </row>
    <row r="4021" spans="1:9">
      <c r="A4021" t="str">
        <f>T("2018")</f>
        <v>2018</v>
      </c>
      <c r="B4021" t="str">
        <f>T("FISICO                                            ")</f>
        <v xml:space="preserve">FISICO                                            </v>
      </c>
      <c r="C4021" t="str">
        <f>T("CHAMARTIN           ")</f>
        <v xml:space="preserve">CHAMARTIN           </v>
      </c>
      <c r="D4021" t="str">
        <f>T("HISPANOAMERICA      ")</f>
        <v xml:space="preserve">HISPANOAMERICA      </v>
      </c>
      <c r="E4021" t="str">
        <f>T("TU ")</f>
        <v xml:space="preserve">TU </v>
      </c>
      <c r="F4021" t="str">
        <f>T("TURISMOS       ")</f>
        <v xml:space="preserve">TURISMOS       </v>
      </c>
      <c r="G4021" t="str">
        <f>T("De 20 CABALLOS FISCALES en adelante               ")</f>
        <v xml:space="preserve">De 20 CABALLOS FISCALES en adelante               </v>
      </c>
      <c r="I4021">
        <v>23</v>
      </c>
    </row>
    <row r="4022" spans="1:9">
      <c r="A4022" t="str">
        <f>T("2018")</f>
        <v>2018</v>
      </c>
      <c r="B4022" t="str">
        <f>T("FISICO                                            ")</f>
        <v xml:space="preserve">FISICO                                            </v>
      </c>
      <c r="C4022" t="str">
        <f>T("CHAMARTIN           ")</f>
        <v xml:space="preserve">CHAMARTIN           </v>
      </c>
      <c r="D4022" t="str">
        <f>T("NUEVA ESPAÑA        ")</f>
        <v xml:space="preserve">NUEVA ESPAÑA        </v>
      </c>
      <c r="E4022" t="str">
        <f>T("TU ")</f>
        <v xml:space="preserve">TU </v>
      </c>
      <c r="F4022" t="str">
        <f>T("TURISMOS       ")</f>
        <v xml:space="preserve">TURISMOS       </v>
      </c>
      <c r="G4022" t="str">
        <f>T("De menos de 8 CABALLOS FISCALES                   ")</f>
        <v xml:space="preserve">De menos de 8 CABALLOS FISCALES                   </v>
      </c>
      <c r="I4022">
        <v>7</v>
      </c>
    </row>
    <row r="4023" spans="1:9">
      <c r="A4023" t="str">
        <f>T("2018")</f>
        <v>2018</v>
      </c>
      <c r="B4023" t="str">
        <f>T("FISICO                                            ")</f>
        <v xml:space="preserve">FISICO                                            </v>
      </c>
      <c r="C4023" t="str">
        <f>T("CHAMARTIN           ")</f>
        <v xml:space="preserve">CHAMARTIN           </v>
      </c>
      <c r="D4023" t="str">
        <f>T("NUEVA ESPAÑA        ")</f>
        <v xml:space="preserve">NUEVA ESPAÑA        </v>
      </c>
      <c r="E4023" t="str">
        <f>T("TU ")</f>
        <v xml:space="preserve">TU </v>
      </c>
      <c r="F4023" t="str">
        <f>T("TURISMOS       ")</f>
        <v xml:space="preserve">TURISMOS       </v>
      </c>
      <c r="G4023" t="str">
        <f>T("De 8 a 11,99 CABALLOS FISCALES                    ")</f>
        <v xml:space="preserve">De 8 a 11,99 CABALLOS FISCALES                    </v>
      </c>
      <c r="I4023">
        <v>118</v>
      </c>
    </row>
    <row r="4024" spans="1:9">
      <c r="A4024" t="str">
        <f>T("2018")</f>
        <v>2018</v>
      </c>
      <c r="B4024" t="str">
        <f>T("FISICO                                            ")</f>
        <v xml:space="preserve">FISICO                                            </v>
      </c>
      <c r="C4024" t="str">
        <f>T("CHAMARTIN           ")</f>
        <v xml:space="preserve">CHAMARTIN           </v>
      </c>
      <c r="D4024" t="str">
        <f>T("NUEVA ESPAÑA        ")</f>
        <v xml:space="preserve">NUEVA ESPAÑA        </v>
      </c>
      <c r="E4024" t="str">
        <f>T("TU ")</f>
        <v xml:space="preserve">TU </v>
      </c>
      <c r="F4024" t="str">
        <f>T("TURISMOS       ")</f>
        <v xml:space="preserve">TURISMOS       </v>
      </c>
      <c r="G4024" t="str">
        <f>T("De 12 a 15,99 CABALLOS FISCALES                   ")</f>
        <v xml:space="preserve">De 12 a 15,99 CABALLOS FISCALES                   </v>
      </c>
      <c r="I4024">
        <v>133</v>
      </c>
    </row>
    <row r="4025" spans="1:9">
      <c r="A4025" t="str">
        <f>T("2018")</f>
        <v>2018</v>
      </c>
      <c r="B4025" t="str">
        <f>T("FISICO                                            ")</f>
        <v xml:space="preserve">FISICO                                            </v>
      </c>
      <c r="C4025" t="str">
        <f>T("CHAMARTIN           ")</f>
        <v xml:space="preserve">CHAMARTIN           </v>
      </c>
      <c r="D4025" t="str">
        <f>T("NUEVA ESPAÑA        ")</f>
        <v xml:space="preserve">NUEVA ESPAÑA        </v>
      </c>
      <c r="E4025" t="str">
        <f>T("TU ")</f>
        <v xml:space="preserve">TU </v>
      </c>
      <c r="F4025" t="str">
        <f>T("TURISMOS       ")</f>
        <v xml:space="preserve">TURISMOS       </v>
      </c>
      <c r="G4025" t="str">
        <f>T("De 16 a 19,99 CABALLOS FISCALES                   ")</f>
        <v xml:space="preserve">De 16 a 19,99 CABALLOS FISCALES                   </v>
      </c>
      <c r="I4025">
        <v>40</v>
      </c>
    </row>
    <row r="4026" spans="1:9">
      <c r="A4026" t="str">
        <f>T("2018")</f>
        <v>2018</v>
      </c>
      <c r="B4026" t="str">
        <f>T("FISICO                                            ")</f>
        <v xml:space="preserve">FISICO                                            </v>
      </c>
      <c r="C4026" t="str">
        <f>T("CHAMARTIN           ")</f>
        <v xml:space="preserve">CHAMARTIN           </v>
      </c>
      <c r="D4026" t="str">
        <f>T("NUEVA ESPAÑA        ")</f>
        <v xml:space="preserve">NUEVA ESPAÑA        </v>
      </c>
      <c r="E4026" t="str">
        <f>T("TU ")</f>
        <v xml:space="preserve">TU </v>
      </c>
      <c r="F4026" t="str">
        <f>T("TURISMOS       ")</f>
        <v xml:space="preserve">TURISMOS       </v>
      </c>
      <c r="G4026" t="str">
        <f>T("De 20 CABALLOS FISCALES en adelante               ")</f>
        <v xml:space="preserve">De 20 CABALLOS FISCALES en adelante               </v>
      </c>
      <c r="I4026">
        <v>15</v>
      </c>
    </row>
    <row r="4027" spans="1:9">
      <c r="A4027" t="str">
        <f>T("2018")</f>
        <v>2018</v>
      </c>
      <c r="B4027" t="str">
        <f>T("FISICO                                            ")</f>
        <v xml:space="preserve">FISICO                                            </v>
      </c>
      <c r="C4027" t="str">
        <f>T("CHAMARTIN           ")</f>
        <v xml:space="preserve">CHAMARTIN           </v>
      </c>
      <c r="D4027" t="str">
        <f>T("CASTILLA            ")</f>
        <v xml:space="preserve">CASTILLA            </v>
      </c>
      <c r="E4027" t="str">
        <f>T("TU ")</f>
        <v xml:space="preserve">TU </v>
      </c>
      <c r="F4027" t="str">
        <f>T("TURISMOS       ")</f>
        <v xml:space="preserve">TURISMOS       </v>
      </c>
      <c r="G4027" t="str">
        <f>T("De menos de 8 CABALLOS FISCALES                   ")</f>
        <v xml:space="preserve">De menos de 8 CABALLOS FISCALES                   </v>
      </c>
      <c r="I4027">
        <v>11</v>
      </c>
    </row>
    <row r="4028" spans="1:9">
      <c r="A4028" t="str">
        <f>T("2018")</f>
        <v>2018</v>
      </c>
      <c r="B4028" t="str">
        <f>T("FISICO                                            ")</f>
        <v xml:space="preserve">FISICO                                            </v>
      </c>
      <c r="C4028" t="str">
        <f>T("CHAMARTIN           ")</f>
        <v xml:space="preserve">CHAMARTIN           </v>
      </c>
      <c r="D4028" t="str">
        <f>T("CASTILLA            ")</f>
        <v xml:space="preserve">CASTILLA            </v>
      </c>
      <c r="E4028" t="str">
        <f>T("TU ")</f>
        <v xml:space="preserve">TU </v>
      </c>
      <c r="F4028" t="str">
        <f>T("TURISMOS       ")</f>
        <v xml:space="preserve">TURISMOS       </v>
      </c>
      <c r="G4028" t="str">
        <f>T("De 8 a 11,99 CABALLOS FISCALES                    ")</f>
        <v xml:space="preserve">De 8 a 11,99 CABALLOS FISCALES                    </v>
      </c>
      <c r="I4028">
        <v>61</v>
      </c>
    </row>
    <row r="4029" spans="1:9">
      <c r="A4029" t="str">
        <f>T("2018")</f>
        <v>2018</v>
      </c>
      <c r="B4029" t="str">
        <f>T("FISICO                                            ")</f>
        <v xml:space="preserve">FISICO                                            </v>
      </c>
      <c r="C4029" t="str">
        <f>T("CHAMARTIN           ")</f>
        <v xml:space="preserve">CHAMARTIN           </v>
      </c>
      <c r="D4029" t="str">
        <f>T("CASTILLA            ")</f>
        <v xml:space="preserve">CASTILLA            </v>
      </c>
      <c r="E4029" t="str">
        <f>T("TU ")</f>
        <v xml:space="preserve">TU </v>
      </c>
      <c r="F4029" t="str">
        <f>T("TURISMOS       ")</f>
        <v xml:space="preserve">TURISMOS       </v>
      </c>
      <c r="G4029" t="str">
        <f>T("De 12 a 15,99 CABALLOS FISCALES                   ")</f>
        <v xml:space="preserve">De 12 a 15,99 CABALLOS FISCALES                   </v>
      </c>
      <c r="I4029">
        <v>52</v>
      </c>
    </row>
    <row r="4030" spans="1:9">
      <c r="A4030" t="str">
        <f>T("2018")</f>
        <v>2018</v>
      </c>
      <c r="B4030" t="str">
        <f>T("FISICO                                            ")</f>
        <v xml:space="preserve">FISICO                                            </v>
      </c>
      <c r="C4030" t="str">
        <f>T("CHAMARTIN           ")</f>
        <v xml:space="preserve">CHAMARTIN           </v>
      </c>
      <c r="D4030" t="str">
        <f>T("CASTILLA            ")</f>
        <v xml:space="preserve">CASTILLA            </v>
      </c>
      <c r="E4030" t="str">
        <f>T("TU ")</f>
        <v xml:space="preserve">TU </v>
      </c>
      <c r="F4030" t="str">
        <f>T("TURISMOS       ")</f>
        <v xml:space="preserve">TURISMOS       </v>
      </c>
      <c r="G4030" t="str">
        <f>T("De 16 a 19,99 CABALLOS FISCALES                   ")</f>
        <v xml:space="preserve">De 16 a 19,99 CABALLOS FISCALES                   </v>
      </c>
      <c r="I4030">
        <v>14</v>
      </c>
    </row>
    <row r="4031" spans="1:9">
      <c r="A4031" t="str">
        <f>T("2018")</f>
        <v>2018</v>
      </c>
      <c r="B4031" t="str">
        <f>T("FISICO                                            ")</f>
        <v xml:space="preserve">FISICO                                            </v>
      </c>
      <c r="C4031" t="str">
        <f>T("CHAMARTIN           ")</f>
        <v xml:space="preserve">CHAMARTIN           </v>
      </c>
      <c r="D4031" t="str">
        <f>T("CASTILLA            ")</f>
        <v xml:space="preserve">CASTILLA            </v>
      </c>
      <c r="E4031" t="str">
        <f>T("TU ")</f>
        <v xml:space="preserve">TU </v>
      </c>
      <c r="F4031" t="str">
        <f>T("TURISMOS       ")</f>
        <v xml:space="preserve">TURISMOS       </v>
      </c>
      <c r="G4031" t="str">
        <f>T("De 20 CABALLOS FISCALES en adelante               ")</f>
        <v xml:space="preserve">De 20 CABALLOS FISCALES en adelante               </v>
      </c>
      <c r="I4031">
        <v>6</v>
      </c>
    </row>
    <row r="4032" spans="1:9">
      <c r="A4032" t="str">
        <f>T("2018")</f>
        <v>2018</v>
      </c>
      <c r="B4032" t="str">
        <f>T("JURIDICO                                          ")</f>
        <v xml:space="preserve">JURIDICO                                          </v>
      </c>
      <c r="C4032" t="str">
        <f>T("CHAMARTIN           ")</f>
        <v xml:space="preserve">CHAMARTIN           </v>
      </c>
      <c r="D4032" t="str">
        <f>T("EL VISO             ")</f>
        <v xml:space="preserve">EL VISO             </v>
      </c>
      <c r="E4032" t="str">
        <f>T("TU ")</f>
        <v xml:space="preserve">TU </v>
      </c>
      <c r="F4032" t="str">
        <f>T("TURISMOS       ")</f>
        <v xml:space="preserve">TURISMOS       </v>
      </c>
      <c r="G4032" t="str">
        <f>T("De menos de 8 CABALLOS FISCALES                   ")</f>
        <v xml:space="preserve">De menos de 8 CABALLOS FISCALES                   </v>
      </c>
      <c r="I4032">
        <v>7</v>
      </c>
    </row>
    <row r="4033" spans="1:9">
      <c r="A4033" t="str">
        <f>T("2018")</f>
        <v>2018</v>
      </c>
      <c r="B4033" t="str">
        <f>T("JURIDICO                                          ")</f>
        <v xml:space="preserve">JURIDICO                                          </v>
      </c>
      <c r="C4033" t="str">
        <f>T("CHAMARTIN           ")</f>
        <v xml:space="preserve">CHAMARTIN           </v>
      </c>
      <c r="D4033" t="str">
        <f>T("EL VISO             ")</f>
        <v xml:space="preserve">EL VISO             </v>
      </c>
      <c r="E4033" t="str">
        <f>T("TU ")</f>
        <v xml:space="preserve">TU </v>
      </c>
      <c r="F4033" t="str">
        <f>T("TURISMOS       ")</f>
        <v xml:space="preserve">TURISMOS       </v>
      </c>
      <c r="G4033" t="str">
        <f>T("De 8 a 11,99 CABALLOS FISCALES                    ")</f>
        <v xml:space="preserve">De 8 a 11,99 CABALLOS FISCALES                    </v>
      </c>
      <c r="I4033">
        <v>23</v>
      </c>
    </row>
    <row r="4034" spans="1:9">
      <c r="A4034" t="str">
        <f>T("2018")</f>
        <v>2018</v>
      </c>
      <c r="B4034" t="str">
        <f>T("JURIDICO                                          ")</f>
        <v xml:space="preserve">JURIDICO                                          </v>
      </c>
      <c r="C4034" t="str">
        <f>T("CHAMARTIN           ")</f>
        <v xml:space="preserve">CHAMARTIN           </v>
      </c>
      <c r="D4034" t="str">
        <f>T("EL VISO             ")</f>
        <v xml:space="preserve">EL VISO             </v>
      </c>
      <c r="E4034" t="str">
        <f>T("TU ")</f>
        <v xml:space="preserve">TU </v>
      </c>
      <c r="F4034" t="str">
        <f>T("TURISMOS       ")</f>
        <v xml:space="preserve">TURISMOS       </v>
      </c>
      <c r="G4034" t="str">
        <f>T("De 12 a 15,99 CABALLOS FISCALES                   ")</f>
        <v xml:space="preserve">De 12 a 15,99 CABALLOS FISCALES                   </v>
      </c>
      <c r="I4034">
        <v>27</v>
      </c>
    </row>
    <row r="4035" spans="1:9">
      <c r="A4035" t="str">
        <f>T("2018")</f>
        <v>2018</v>
      </c>
      <c r="B4035" t="str">
        <f>T("JURIDICO                                          ")</f>
        <v xml:space="preserve">JURIDICO                                          </v>
      </c>
      <c r="C4035" t="str">
        <f>T("CHAMARTIN           ")</f>
        <v xml:space="preserve">CHAMARTIN           </v>
      </c>
      <c r="D4035" t="str">
        <f>T("EL VISO             ")</f>
        <v xml:space="preserve">EL VISO             </v>
      </c>
      <c r="E4035" t="str">
        <f>T("TU ")</f>
        <v xml:space="preserve">TU </v>
      </c>
      <c r="F4035" t="str">
        <f>T("TURISMOS       ")</f>
        <v xml:space="preserve">TURISMOS       </v>
      </c>
      <c r="G4035" t="str">
        <f>T("De 16 a 19,99 CABALLOS FISCALES                   ")</f>
        <v xml:space="preserve">De 16 a 19,99 CABALLOS FISCALES                   </v>
      </c>
      <c r="I4035">
        <v>14</v>
      </c>
    </row>
    <row r="4036" spans="1:9">
      <c r="A4036" t="str">
        <f>T("2018")</f>
        <v>2018</v>
      </c>
      <c r="B4036" t="str">
        <f>T("JURIDICO                                          ")</f>
        <v xml:space="preserve">JURIDICO                                          </v>
      </c>
      <c r="C4036" t="str">
        <f>T("CHAMARTIN           ")</f>
        <v xml:space="preserve">CHAMARTIN           </v>
      </c>
      <c r="D4036" t="str">
        <f>T("EL VISO             ")</f>
        <v xml:space="preserve">EL VISO             </v>
      </c>
      <c r="E4036" t="str">
        <f>T("TU ")</f>
        <v xml:space="preserve">TU </v>
      </c>
      <c r="F4036" t="str">
        <f>T("TURISMOS       ")</f>
        <v xml:space="preserve">TURISMOS       </v>
      </c>
      <c r="G4036" t="str">
        <f>T("De 20 CABALLOS FISCALES en adelante               ")</f>
        <v xml:space="preserve">De 20 CABALLOS FISCALES en adelante               </v>
      </c>
      <c r="I4036">
        <v>10</v>
      </c>
    </row>
    <row r="4037" spans="1:9">
      <c r="A4037" t="str">
        <f>T("2018")</f>
        <v>2018</v>
      </c>
      <c r="B4037" t="str">
        <f>T("JURIDICO                                          ")</f>
        <v xml:space="preserve">JURIDICO                                          </v>
      </c>
      <c r="C4037" t="str">
        <f>T("CHAMARTIN           ")</f>
        <v xml:space="preserve">CHAMARTIN           </v>
      </c>
      <c r="D4037" t="str">
        <f>T("PROSPERIDAD         ")</f>
        <v xml:space="preserve">PROSPERIDAD         </v>
      </c>
      <c r="E4037" t="str">
        <f>T("TU ")</f>
        <v xml:space="preserve">TU </v>
      </c>
      <c r="F4037" t="str">
        <f>T("TURISMOS       ")</f>
        <v xml:space="preserve">TURISMOS       </v>
      </c>
      <c r="G4037" t="str">
        <f>T("De 8 a 11,99 CABALLOS FISCALES                    ")</f>
        <v xml:space="preserve">De 8 a 11,99 CABALLOS FISCALES                    </v>
      </c>
      <c r="I4037">
        <v>9</v>
      </c>
    </row>
    <row r="4038" spans="1:9">
      <c r="A4038" t="str">
        <f>T("2018")</f>
        <v>2018</v>
      </c>
      <c r="B4038" t="str">
        <f>T("JURIDICO                                          ")</f>
        <v xml:space="preserve">JURIDICO                                          </v>
      </c>
      <c r="C4038" t="str">
        <f>T("CHAMARTIN           ")</f>
        <v xml:space="preserve">CHAMARTIN           </v>
      </c>
      <c r="D4038" t="str">
        <f>T("PROSPERIDAD         ")</f>
        <v xml:space="preserve">PROSPERIDAD         </v>
      </c>
      <c r="E4038" t="str">
        <f>T("TU ")</f>
        <v xml:space="preserve">TU </v>
      </c>
      <c r="F4038" t="str">
        <f>T("TURISMOS       ")</f>
        <v xml:space="preserve">TURISMOS       </v>
      </c>
      <c r="G4038" t="str">
        <f>T("De 12 a 15,99 CABALLOS FISCALES                   ")</f>
        <v xml:space="preserve">De 12 a 15,99 CABALLOS FISCALES                   </v>
      </c>
      <c r="I4038">
        <v>13</v>
      </c>
    </row>
    <row r="4039" spans="1:9">
      <c r="A4039" t="str">
        <f>T("2018")</f>
        <v>2018</v>
      </c>
      <c r="B4039" t="str">
        <f>T("JURIDICO                                          ")</f>
        <v xml:space="preserve">JURIDICO                                          </v>
      </c>
      <c r="C4039" t="str">
        <f>T("CHAMARTIN           ")</f>
        <v xml:space="preserve">CHAMARTIN           </v>
      </c>
      <c r="D4039" t="str">
        <f>T("PROSPERIDAD         ")</f>
        <v xml:space="preserve">PROSPERIDAD         </v>
      </c>
      <c r="E4039" t="str">
        <f>T("TU ")</f>
        <v xml:space="preserve">TU </v>
      </c>
      <c r="F4039" t="str">
        <f>T("TURISMOS       ")</f>
        <v xml:space="preserve">TURISMOS       </v>
      </c>
      <c r="G4039" t="str">
        <f>T("De 16 a 19,99 CABALLOS FISCALES                   ")</f>
        <v xml:space="preserve">De 16 a 19,99 CABALLOS FISCALES                   </v>
      </c>
      <c r="I4039">
        <v>4</v>
      </c>
    </row>
    <row r="4040" spans="1:9">
      <c r="A4040" t="str">
        <f>T("2018")</f>
        <v>2018</v>
      </c>
      <c r="B4040" t="str">
        <f>T("JURIDICO                                          ")</f>
        <v xml:space="preserve">JURIDICO                                          </v>
      </c>
      <c r="C4040" t="str">
        <f>T("CHAMARTIN           ")</f>
        <v xml:space="preserve">CHAMARTIN           </v>
      </c>
      <c r="D4040" t="str">
        <f>T("PROSPERIDAD         ")</f>
        <v xml:space="preserve">PROSPERIDAD         </v>
      </c>
      <c r="E4040" t="str">
        <f>T("TU ")</f>
        <v xml:space="preserve">TU </v>
      </c>
      <c r="F4040" t="str">
        <f>T("TURISMOS       ")</f>
        <v xml:space="preserve">TURISMOS       </v>
      </c>
      <c r="G4040" t="str">
        <f>T("De 20 CABALLOS FISCALES en adelante               ")</f>
        <v xml:space="preserve">De 20 CABALLOS FISCALES en adelante               </v>
      </c>
      <c r="I4040">
        <v>5</v>
      </c>
    </row>
    <row r="4041" spans="1:9">
      <c r="A4041" t="str">
        <f>T("2018")</f>
        <v>2018</v>
      </c>
      <c r="B4041" t="str">
        <f>T("JURIDICO                                          ")</f>
        <v xml:space="preserve">JURIDICO                                          </v>
      </c>
      <c r="C4041" t="str">
        <f>T("CHAMARTIN           ")</f>
        <v xml:space="preserve">CHAMARTIN           </v>
      </c>
      <c r="D4041" t="str">
        <f>T("CIUDAD JARDIN       ")</f>
        <v xml:space="preserve">CIUDAD JARDIN       </v>
      </c>
      <c r="E4041" t="str">
        <f>T("TU ")</f>
        <v xml:space="preserve">TU </v>
      </c>
      <c r="F4041" t="str">
        <f>T("TURISMOS       ")</f>
        <v xml:space="preserve">TURISMOS       </v>
      </c>
      <c r="G4041" t="str">
        <f>T("De 8 a 11,99 CABALLOS FISCALES                    ")</f>
        <v xml:space="preserve">De 8 a 11,99 CABALLOS FISCALES                    </v>
      </c>
      <c r="I4041">
        <v>5</v>
      </c>
    </row>
    <row r="4042" spans="1:9">
      <c r="A4042" t="str">
        <f>T("2018")</f>
        <v>2018</v>
      </c>
      <c r="B4042" t="str">
        <f>T("JURIDICO                                          ")</f>
        <v xml:space="preserve">JURIDICO                                          </v>
      </c>
      <c r="C4042" t="str">
        <f>T("CHAMARTIN           ")</f>
        <v xml:space="preserve">CHAMARTIN           </v>
      </c>
      <c r="D4042" t="str">
        <f>T("CIUDAD JARDIN       ")</f>
        <v xml:space="preserve">CIUDAD JARDIN       </v>
      </c>
      <c r="E4042" t="str">
        <f>T("TU ")</f>
        <v xml:space="preserve">TU </v>
      </c>
      <c r="F4042" t="str">
        <f>T("TURISMOS       ")</f>
        <v xml:space="preserve">TURISMOS       </v>
      </c>
      <c r="G4042" t="str">
        <f>T("De 12 a 15,99 CABALLOS FISCALES                   ")</f>
        <v xml:space="preserve">De 12 a 15,99 CABALLOS FISCALES                   </v>
      </c>
      <c r="I4042">
        <v>4</v>
      </c>
    </row>
    <row r="4043" spans="1:9">
      <c r="A4043" t="str">
        <f>T("2018")</f>
        <v>2018</v>
      </c>
      <c r="B4043" t="str">
        <f>T("JURIDICO                                          ")</f>
        <v xml:space="preserve">JURIDICO                                          </v>
      </c>
      <c r="C4043" t="str">
        <f>T("CHAMARTIN           ")</f>
        <v xml:space="preserve">CHAMARTIN           </v>
      </c>
      <c r="D4043" t="str">
        <f>T("CIUDAD JARDIN       ")</f>
        <v xml:space="preserve">CIUDAD JARDIN       </v>
      </c>
      <c r="E4043" t="str">
        <f>T("TU ")</f>
        <v xml:space="preserve">TU </v>
      </c>
      <c r="F4043" t="str">
        <f>T("TURISMOS       ")</f>
        <v xml:space="preserve">TURISMOS       </v>
      </c>
      <c r="G4043" t="str">
        <f>T("De 16 a 19,99 CABALLOS FISCALES                   ")</f>
        <v xml:space="preserve">De 16 a 19,99 CABALLOS FISCALES                   </v>
      </c>
      <c r="I4043">
        <v>3</v>
      </c>
    </row>
    <row r="4044" spans="1:9">
      <c r="A4044" t="str">
        <f>T("2018")</f>
        <v>2018</v>
      </c>
      <c r="B4044" t="str">
        <f>T("JURIDICO                                          ")</f>
        <v xml:space="preserve">JURIDICO                                          </v>
      </c>
      <c r="C4044" t="str">
        <f>T("CHAMARTIN           ")</f>
        <v xml:space="preserve">CHAMARTIN           </v>
      </c>
      <c r="D4044" t="str">
        <f>T("CIUDAD JARDIN       ")</f>
        <v xml:space="preserve">CIUDAD JARDIN       </v>
      </c>
      <c r="E4044" t="str">
        <f>T("TU ")</f>
        <v xml:space="preserve">TU </v>
      </c>
      <c r="F4044" t="str">
        <f>T("TURISMOS       ")</f>
        <v xml:space="preserve">TURISMOS       </v>
      </c>
      <c r="G4044" t="str">
        <f>T("De 20 CABALLOS FISCALES en adelante               ")</f>
        <v xml:space="preserve">De 20 CABALLOS FISCALES en adelante               </v>
      </c>
      <c r="I4044">
        <v>1</v>
      </c>
    </row>
    <row r="4045" spans="1:9">
      <c r="A4045" t="str">
        <f>T("2018")</f>
        <v>2018</v>
      </c>
      <c r="B4045" t="str">
        <f>T("JURIDICO                                          ")</f>
        <v xml:space="preserve">JURIDICO                                          </v>
      </c>
      <c r="C4045" t="str">
        <f>T("CHAMARTIN           ")</f>
        <v xml:space="preserve">CHAMARTIN           </v>
      </c>
      <c r="D4045" t="str">
        <f>T("HISPANOAMERICA      ")</f>
        <v xml:space="preserve">HISPANOAMERICA      </v>
      </c>
      <c r="E4045" t="str">
        <f>T("TU ")</f>
        <v xml:space="preserve">TU </v>
      </c>
      <c r="F4045" t="str">
        <f>T("TURISMOS       ")</f>
        <v xml:space="preserve">TURISMOS       </v>
      </c>
      <c r="G4045" t="str">
        <f>T("De menos de 8 CABALLOS FISCALES                   ")</f>
        <v xml:space="preserve">De menos de 8 CABALLOS FISCALES                   </v>
      </c>
      <c r="I4045">
        <v>4</v>
      </c>
    </row>
    <row r="4046" spans="1:9">
      <c r="A4046" t="str">
        <f>T("2018")</f>
        <v>2018</v>
      </c>
      <c r="B4046" t="str">
        <f>T("JURIDICO                                          ")</f>
        <v xml:space="preserve">JURIDICO                                          </v>
      </c>
      <c r="C4046" t="str">
        <f>T("CHAMARTIN           ")</f>
        <v xml:space="preserve">CHAMARTIN           </v>
      </c>
      <c r="D4046" t="str">
        <f>T("HISPANOAMERICA      ")</f>
        <v xml:space="preserve">HISPANOAMERICA      </v>
      </c>
      <c r="E4046" t="str">
        <f>T("TU ")</f>
        <v xml:space="preserve">TU </v>
      </c>
      <c r="F4046" t="str">
        <f>T("TURISMOS       ")</f>
        <v xml:space="preserve">TURISMOS       </v>
      </c>
      <c r="G4046" t="str">
        <f>T("De 8 a 11,99 CABALLOS FISCALES                    ")</f>
        <v xml:space="preserve">De 8 a 11,99 CABALLOS FISCALES                    </v>
      </c>
      <c r="I4046">
        <v>31</v>
      </c>
    </row>
    <row r="4047" spans="1:9">
      <c r="A4047" t="str">
        <f>T("2018")</f>
        <v>2018</v>
      </c>
      <c r="B4047" t="str">
        <f>T("JURIDICO                                          ")</f>
        <v xml:space="preserve">JURIDICO                                          </v>
      </c>
      <c r="C4047" t="str">
        <f>T("CHAMARTIN           ")</f>
        <v xml:space="preserve">CHAMARTIN           </v>
      </c>
      <c r="D4047" t="str">
        <f>T("HISPANOAMERICA      ")</f>
        <v xml:space="preserve">HISPANOAMERICA      </v>
      </c>
      <c r="E4047" t="str">
        <f>T("TU ")</f>
        <v xml:space="preserve">TU </v>
      </c>
      <c r="F4047" t="str">
        <f>T("TURISMOS       ")</f>
        <v xml:space="preserve">TURISMOS       </v>
      </c>
      <c r="G4047" t="str">
        <f>T("De 12 a 15,99 CABALLOS FISCALES                   ")</f>
        <v xml:space="preserve">De 12 a 15,99 CABALLOS FISCALES                   </v>
      </c>
      <c r="I4047">
        <v>25</v>
      </c>
    </row>
    <row r="4048" spans="1:9">
      <c r="A4048" t="str">
        <f>T("2018")</f>
        <v>2018</v>
      </c>
      <c r="B4048" t="str">
        <f>T("JURIDICO                                          ")</f>
        <v xml:space="preserve">JURIDICO                                          </v>
      </c>
      <c r="C4048" t="str">
        <f>T("CHAMARTIN           ")</f>
        <v xml:space="preserve">CHAMARTIN           </v>
      </c>
      <c r="D4048" t="str">
        <f>T("HISPANOAMERICA      ")</f>
        <v xml:space="preserve">HISPANOAMERICA      </v>
      </c>
      <c r="E4048" t="str">
        <f>T("TU ")</f>
        <v xml:space="preserve">TU </v>
      </c>
      <c r="F4048" t="str">
        <f>T("TURISMOS       ")</f>
        <v xml:space="preserve">TURISMOS       </v>
      </c>
      <c r="G4048" t="str">
        <f>T("De 16 a 19,99 CABALLOS FISCALES                   ")</f>
        <v xml:space="preserve">De 16 a 19,99 CABALLOS FISCALES                   </v>
      </c>
      <c r="I4048">
        <v>5</v>
      </c>
    </row>
    <row r="4049" spans="1:9">
      <c r="A4049" t="str">
        <f>T("2018")</f>
        <v>2018</v>
      </c>
      <c r="B4049" t="str">
        <f>T("JURIDICO                                          ")</f>
        <v xml:space="preserve">JURIDICO                                          </v>
      </c>
      <c r="C4049" t="str">
        <f>T("CHAMARTIN           ")</f>
        <v xml:space="preserve">CHAMARTIN           </v>
      </c>
      <c r="D4049" t="str">
        <f>T("HISPANOAMERICA      ")</f>
        <v xml:space="preserve">HISPANOAMERICA      </v>
      </c>
      <c r="E4049" t="str">
        <f>T("TU ")</f>
        <v xml:space="preserve">TU </v>
      </c>
      <c r="F4049" t="str">
        <f>T("TURISMOS       ")</f>
        <v xml:space="preserve">TURISMOS       </v>
      </c>
      <c r="G4049" t="str">
        <f>T("De 20 CABALLOS FISCALES en adelante               ")</f>
        <v xml:space="preserve">De 20 CABALLOS FISCALES en adelante               </v>
      </c>
      <c r="I4049">
        <v>10</v>
      </c>
    </row>
    <row r="4050" spans="1:9">
      <c r="A4050" t="str">
        <f>T("2018")</f>
        <v>2018</v>
      </c>
      <c r="B4050" t="str">
        <f>T("JURIDICO                                          ")</f>
        <v xml:space="preserve">JURIDICO                                          </v>
      </c>
      <c r="C4050" t="str">
        <f>T("CHAMARTIN           ")</f>
        <v xml:space="preserve">CHAMARTIN           </v>
      </c>
      <c r="D4050" t="str">
        <f>T("NUEVA ESPAÑA        ")</f>
        <v xml:space="preserve">NUEVA ESPAÑA        </v>
      </c>
      <c r="E4050" t="str">
        <f>T("TU ")</f>
        <v xml:space="preserve">TU </v>
      </c>
      <c r="F4050" t="str">
        <f>T("TURISMOS       ")</f>
        <v xml:space="preserve">TURISMOS       </v>
      </c>
      <c r="G4050" t="str">
        <f>T("De menos de 8 CABALLOS FISCALES                   ")</f>
        <v xml:space="preserve">De menos de 8 CABALLOS FISCALES                   </v>
      </c>
      <c r="I4050">
        <v>1</v>
      </c>
    </row>
    <row r="4051" spans="1:9">
      <c r="A4051" t="str">
        <f>T("2018")</f>
        <v>2018</v>
      </c>
      <c r="B4051" t="str">
        <f>T("JURIDICO                                          ")</f>
        <v xml:space="preserve">JURIDICO                                          </v>
      </c>
      <c r="C4051" t="str">
        <f>T("CHAMARTIN           ")</f>
        <v xml:space="preserve">CHAMARTIN           </v>
      </c>
      <c r="D4051" t="str">
        <f>T("NUEVA ESPAÑA        ")</f>
        <v xml:space="preserve">NUEVA ESPAÑA        </v>
      </c>
      <c r="E4051" t="str">
        <f>T("TU ")</f>
        <v xml:space="preserve">TU </v>
      </c>
      <c r="F4051" t="str">
        <f>T("TURISMOS       ")</f>
        <v xml:space="preserve">TURISMOS       </v>
      </c>
      <c r="G4051" t="str">
        <f>T("De 8 a 11,99 CABALLOS FISCALES                    ")</f>
        <v xml:space="preserve">De 8 a 11,99 CABALLOS FISCALES                    </v>
      </c>
      <c r="I4051">
        <v>20</v>
      </c>
    </row>
    <row r="4052" spans="1:9">
      <c r="A4052" t="str">
        <f>T("2018")</f>
        <v>2018</v>
      </c>
      <c r="B4052" t="str">
        <f>T("JURIDICO                                          ")</f>
        <v xml:space="preserve">JURIDICO                                          </v>
      </c>
      <c r="C4052" t="str">
        <f>T("CHAMARTIN           ")</f>
        <v xml:space="preserve">CHAMARTIN           </v>
      </c>
      <c r="D4052" t="str">
        <f>T("NUEVA ESPAÑA        ")</f>
        <v xml:space="preserve">NUEVA ESPAÑA        </v>
      </c>
      <c r="E4052" t="str">
        <f>T("TU ")</f>
        <v xml:space="preserve">TU </v>
      </c>
      <c r="F4052" t="str">
        <f>T("TURISMOS       ")</f>
        <v xml:space="preserve">TURISMOS       </v>
      </c>
      <c r="G4052" t="str">
        <f>T("De 12 a 15,99 CABALLOS FISCALES                   ")</f>
        <v xml:space="preserve">De 12 a 15,99 CABALLOS FISCALES                   </v>
      </c>
      <c r="I4052">
        <v>25</v>
      </c>
    </row>
    <row r="4053" spans="1:9">
      <c r="A4053" t="str">
        <f>T("2018")</f>
        <v>2018</v>
      </c>
      <c r="B4053" t="str">
        <f>T("JURIDICO                                          ")</f>
        <v xml:space="preserve">JURIDICO                                          </v>
      </c>
      <c r="C4053" t="str">
        <f>T("CHAMARTIN           ")</f>
        <v xml:space="preserve">CHAMARTIN           </v>
      </c>
      <c r="D4053" t="str">
        <f>T("NUEVA ESPAÑA        ")</f>
        <v xml:space="preserve">NUEVA ESPAÑA        </v>
      </c>
      <c r="E4053" t="str">
        <f>T("TU ")</f>
        <v xml:space="preserve">TU </v>
      </c>
      <c r="F4053" t="str">
        <f>T("TURISMOS       ")</f>
        <v xml:space="preserve">TURISMOS       </v>
      </c>
      <c r="G4053" t="str">
        <f>T("De 16 a 19,99 CABALLOS FISCALES                   ")</f>
        <v xml:space="preserve">De 16 a 19,99 CABALLOS FISCALES                   </v>
      </c>
      <c r="I4053">
        <v>8</v>
      </c>
    </row>
    <row r="4054" spans="1:9">
      <c r="A4054" t="str">
        <f>T("2018")</f>
        <v>2018</v>
      </c>
      <c r="B4054" t="str">
        <f>T("JURIDICO                                          ")</f>
        <v xml:space="preserve">JURIDICO                                          </v>
      </c>
      <c r="C4054" t="str">
        <f>T("CHAMARTIN           ")</f>
        <v xml:space="preserve">CHAMARTIN           </v>
      </c>
      <c r="D4054" t="str">
        <f>T("NUEVA ESPAÑA        ")</f>
        <v xml:space="preserve">NUEVA ESPAÑA        </v>
      </c>
      <c r="E4054" t="str">
        <f>T("TU ")</f>
        <v xml:space="preserve">TU </v>
      </c>
      <c r="F4054" t="str">
        <f>T("TURISMOS       ")</f>
        <v xml:space="preserve">TURISMOS       </v>
      </c>
      <c r="G4054" t="str">
        <f>T("De 20 CABALLOS FISCALES en adelante               ")</f>
        <v xml:space="preserve">De 20 CABALLOS FISCALES en adelante               </v>
      </c>
      <c r="I4054">
        <v>9</v>
      </c>
    </row>
    <row r="4055" spans="1:9">
      <c r="A4055" t="str">
        <f>T("2018")</f>
        <v>2018</v>
      </c>
      <c r="B4055" t="str">
        <f>T("JURIDICO                                          ")</f>
        <v xml:space="preserve">JURIDICO                                          </v>
      </c>
      <c r="C4055" t="str">
        <f>T("CHAMARTIN           ")</f>
        <v xml:space="preserve">CHAMARTIN           </v>
      </c>
      <c r="D4055" t="str">
        <f>T("CASTILLA            ")</f>
        <v xml:space="preserve">CASTILLA            </v>
      </c>
      <c r="E4055" t="str">
        <f>T("TU ")</f>
        <v xml:space="preserve">TU </v>
      </c>
      <c r="F4055" t="str">
        <f>T("TURISMOS       ")</f>
        <v xml:space="preserve">TURISMOS       </v>
      </c>
      <c r="G4055" t="str">
        <f>T("De menos de 8 CABALLOS FISCALES                   ")</f>
        <v xml:space="preserve">De menos de 8 CABALLOS FISCALES                   </v>
      </c>
      <c r="I4055">
        <v>5</v>
      </c>
    </row>
    <row r="4056" spans="1:9">
      <c r="A4056" t="str">
        <f>T("2018")</f>
        <v>2018</v>
      </c>
      <c r="B4056" t="str">
        <f>T("JURIDICO                                          ")</f>
        <v xml:space="preserve">JURIDICO                                          </v>
      </c>
      <c r="C4056" t="str">
        <f>T("CHAMARTIN           ")</f>
        <v xml:space="preserve">CHAMARTIN           </v>
      </c>
      <c r="D4056" t="str">
        <f>T("CASTILLA            ")</f>
        <v xml:space="preserve">CASTILLA            </v>
      </c>
      <c r="E4056" t="str">
        <f>T("TU ")</f>
        <v xml:space="preserve">TU </v>
      </c>
      <c r="F4056" t="str">
        <f>T("TURISMOS       ")</f>
        <v xml:space="preserve">TURISMOS       </v>
      </c>
      <c r="G4056" t="str">
        <f>T("De 8 a 11,99 CABALLOS FISCALES                    ")</f>
        <v xml:space="preserve">De 8 a 11,99 CABALLOS FISCALES                    </v>
      </c>
      <c r="I4056">
        <v>11</v>
      </c>
    </row>
    <row r="4057" spans="1:9">
      <c r="A4057" t="str">
        <f>T("2018")</f>
        <v>2018</v>
      </c>
      <c r="B4057" t="str">
        <f>T("JURIDICO                                          ")</f>
        <v xml:space="preserve">JURIDICO                                          </v>
      </c>
      <c r="C4057" t="str">
        <f>T("CHAMARTIN           ")</f>
        <v xml:space="preserve">CHAMARTIN           </v>
      </c>
      <c r="D4057" t="str">
        <f>T("CASTILLA            ")</f>
        <v xml:space="preserve">CASTILLA            </v>
      </c>
      <c r="E4057" t="str">
        <f>T("TU ")</f>
        <v xml:space="preserve">TU </v>
      </c>
      <c r="F4057" t="str">
        <f>T("TURISMOS       ")</f>
        <v xml:space="preserve">TURISMOS       </v>
      </c>
      <c r="G4057" t="str">
        <f>T("De 12 a 15,99 CABALLOS FISCALES                   ")</f>
        <v xml:space="preserve">De 12 a 15,99 CABALLOS FISCALES                   </v>
      </c>
      <c r="I4057">
        <v>6</v>
      </c>
    </row>
    <row r="4058" spans="1:9">
      <c r="A4058" t="str">
        <f>T("2018")</f>
        <v>2018</v>
      </c>
      <c r="B4058" t="str">
        <f>T("JURIDICO                                          ")</f>
        <v xml:space="preserve">JURIDICO                                          </v>
      </c>
      <c r="C4058" t="str">
        <f>T("CHAMARTIN           ")</f>
        <v xml:space="preserve">CHAMARTIN           </v>
      </c>
      <c r="D4058" t="str">
        <f>T("CASTILLA            ")</f>
        <v xml:space="preserve">CASTILLA            </v>
      </c>
      <c r="E4058" t="str">
        <f>T("TU ")</f>
        <v xml:space="preserve">TU </v>
      </c>
      <c r="F4058" t="str">
        <f>T("TURISMOS       ")</f>
        <v xml:space="preserve">TURISMOS       </v>
      </c>
      <c r="G4058" t="str">
        <f>T("De 16 a 19,99 CABALLOS FISCALES                   ")</f>
        <v xml:space="preserve">De 16 a 19,99 CABALLOS FISCALES                   </v>
      </c>
      <c r="I4058">
        <v>3</v>
      </c>
    </row>
    <row r="4059" spans="1:9">
      <c r="A4059" t="str">
        <f>T("2018")</f>
        <v>2018</v>
      </c>
      <c r="B4059" t="str">
        <f>T("JURIDICO                                          ")</f>
        <v xml:space="preserve">JURIDICO                                          </v>
      </c>
      <c r="C4059" t="str">
        <f>T("CHAMARTIN           ")</f>
        <v xml:space="preserve">CHAMARTIN           </v>
      </c>
      <c r="D4059" t="str">
        <f>T("CASTILLA            ")</f>
        <v xml:space="preserve">CASTILLA            </v>
      </c>
      <c r="E4059" t="str">
        <f>T("TU ")</f>
        <v xml:space="preserve">TU </v>
      </c>
      <c r="F4059" t="str">
        <f>T("TURISMOS       ")</f>
        <v xml:space="preserve">TURISMOS       </v>
      </c>
      <c r="G4059" t="str">
        <f>T("De 20 CABALLOS FISCALES en adelante               ")</f>
        <v xml:space="preserve">De 20 CABALLOS FISCALES en adelante               </v>
      </c>
      <c r="I4059">
        <v>1</v>
      </c>
    </row>
    <row r="4060" spans="1:9">
      <c r="A4060" t="str">
        <f>T("2018")</f>
        <v>2018</v>
      </c>
      <c r="B4060" t="str">
        <f>T("FISICO                                            ")</f>
        <v xml:space="preserve">FISICO                                            </v>
      </c>
      <c r="C4060" t="str">
        <f>T("CHAMARTIN           ")</f>
        <v xml:space="preserve">CHAMARTIN           </v>
      </c>
      <c r="D4060" t="str">
        <f>T("PROSPERIDAD         ")</f>
        <v xml:space="preserve">PROSPERIDAD         </v>
      </c>
      <c r="E4060" t="str">
        <f>T("TU ")</f>
        <v xml:space="preserve">TU </v>
      </c>
      <c r="F4060" t="str">
        <f>T("TURISMOS       ")</f>
        <v xml:space="preserve">TURISMOS       </v>
      </c>
      <c r="G4060" t="str">
        <f>T("De menos de 8 CABALLOS FISCALES                   ")</f>
        <v xml:space="preserve">De menos de 8 CABALLOS FISCALES                   </v>
      </c>
      <c r="I4060">
        <v>1</v>
      </c>
    </row>
    <row r="4061" spans="1:9">
      <c r="A4061" t="str">
        <f>T("2018")</f>
        <v>2018</v>
      </c>
      <c r="B4061" t="str">
        <f>T("FISICO                                            ")</f>
        <v xml:space="preserve">FISICO                                            </v>
      </c>
      <c r="C4061" t="str">
        <f>T("CHAMARTIN           ")</f>
        <v xml:space="preserve">CHAMARTIN           </v>
      </c>
      <c r="D4061" t="str">
        <f>T("PROSPERIDAD         ")</f>
        <v xml:space="preserve">PROSPERIDAD         </v>
      </c>
      <c r="E4061" t="str">
        <f>T("TU ")</f>
        <v xml:space="preserve">TU </v>
      </c>
      <c r="F4061" t="str">
        <f>T("TURISMOS       ")</f>
        <v xml:space="preserve">TURISMOS       </v>
      </c>
      <c r="G4061" t="str">
        <f>T("De 8 a 11,99 CABALLOS FISCALES                    ")</f>
        <v xml:space="preserve">De 8 a 11,99 CABALLOS FISCALES                    </v>
      </c>
      <c r="I4061">
        <v>2</v>
      </c>
    </row>
    <row r="4062" spans="1:9">
      <c r="A4062" t="str">
        <f>T("2018")</f>
        <v>2018</v>
      </c>
      <c r="B4062" t="str">
        <f>T("FISICO                                            ")</f>
        <v xml:space="preserve">FISICO                                            </v>
      </c>
      <c r="C4062" t="str">
        <f>T("CHAMARTIN           ")</f>
        <v xml:space="preserve">CHAMARTIN           </v>
      </c>
      <c r="D4062" t="str">
        <f>T("CIUDAD JARDIN       ")</f>
        <v xml:space="preserve">CIUDAD JARDIN       </v>
      </c>
      <c r="E4062" t="str">
        <f>T("TU ")</f>
        <v xml:space="preserve">TU </v>
      </c>
      <c r="F4062" t="str">
        <f>T("TURISMOS       ")</f>
        <v xml:space="preserve">TURISMOS       </v>
      </c>
      <c r="G4062" t="str">
        <f>T("De 8 a 11,99 CABALLOS FISCALES                    ")</f>
        <v xml:space="preserve">De 8 a 11,99 CABALLOS FISCALES                    </v>
      </c>
      <c r="I4062">
        <v>1</v>
      </c>
    </row>
    <row r="4063" spans="1:9">
      <c r="A4063" t="str">
        <f>T("2018")</f>
        <v>2018</v>
      </c>
      <c r="B4063" t="str">
        <f>T("FISICO                                            ")</f>
        <v xml:space="preserve">FISICO                                            </v>
      </c>
      <c r="C4063" t="str">
        <f>T("CHAMARTIN           ")</f>
        <v xml:space="preserve">CHAMARTIN           </v>
      </c>
      <c r="D4063" t="str">
        <f>T("NUEVA ESPAÑA        ")</f>
        <v xml:space="preserve">NUEVA ESPAÑA        </v>
      </c>
      <c r="E4063" t="str">
        <f>T("TU ")</f>
        <v xml:space="preserve">TU </v>
      </c>
      <c r="F4063" t="str">
        <f>T("TURISMOS       ")</f>
        <v xml:space="preserve">TURISMOS       </v>
      </c>
      <c r="G4063" t="str">
        <f>T("De 8 a 11,99 CABALLOS FISCALES                    ")</f>
        <v xml:space="preserve">De 8 a 11,99 CABALLOS FISCALES                    </v>
      </c>
      <c r="I4063">
        <v>1</v>
      </c>
    </row>
    <row r="4064" spans="1:9">
      <c r="A4064" t="str">
        <f>T("2018")</f>
        <v>2018</v>
      </c>
      <c r="B4064" t="str">
        <f>T("FISICO                                            ")</f>
        <v xml:space="preserve">FISICO                                            </v>
      </c>
      <c r="C4064" t="str">
        <f>T("CHAMBERI            ")</f>
        <v xml:space="preserve">CHAMBERI            </v>
      </c>
      <c r="D4064" t="str">
        <f>T("TRAFALGAR           ")</f>
        <v xml:space="preserve">TRAFALGAR           </v>
      </c>
      <c r="E4064" t="str">
        <f>T("AU ")</f>
        <v xml:space="preserve">AU </v>
      </c>
      <c r="F4064" t="str">
        <f>T("AUTOBUSES      ")</f>
        <v xml:space="preserve">AUTOBUSES      </v>
      </c>
      <c r="G4064" t="str">
        <f>T("De 21 a 50 PLAZAS                                 ")</f>
        <v xml:space="preserve">De 21 a 50 PLAZAS                                 </v>
      </c>
      <c r="H4064" t="str">
        <f>T("DIESEL                                            ")</f>
        <v xml:space="preserve">DIESEL                                            </v>
      </c>
      <c r="I4064">
        <v>1</v>
      </c>
    </row>
    <row r="4065" spans="1:9">
      <c r="A4065" t="str">
        <f>T("2018")</f>
        <v>2018</v>
      </c>
      <c r="B4065" t="str">
        <f>T("FISICO                                            ")</f>
        <v xml:space="preserve">FISICO                                            </v>
      </c>
      <c r="C4065" t="str">
        <f>T("CHAMBERI            ")</f>
        <v xml:space="preserve">CHAMBERI            </v>
      </c>
      <c r="D4065" t="str">
        <f>T("TRAFALGAR           ")</f>
        <v xml:space="preserve">TRAFALGAR           </v>
      </c>
      <c r="E4065" t="str">
        <f>T("AU ")</f>
        <v xml:space="preserve">AU </v>
      </c>
      <c r="F4065" t="str">
        <f>T("AUTOBUSES      ")</f>
        <v xml:space="preserve">AUTOBUSES      </v>
      </c>
      <c r="G4065" t="str">
        <f>T("De 51 PLAZAS en adelante                          ")</f>
        <v xml:space="preserve">De 51 PLAZAS en adelante                          </v>
      </c>
      <c r="H4065" t="str">
        <f>T("DIESEL                                            ")</f>
        <v xml:space="preserve">DIESEL                                            </v>
      </c>
      <c r="I4065">
        <v>1</v>
      </c>
    </row>
    <row r="4066" spans="1:9">
      <c r="A4066" t="str">
        <f>T("2018")</f>
        <v>2018</v>
      </c>
      <c r="B4066" t="str">
        <f>T("JURIDICO                                          ")</f>
        <v xml:space="preserve">JURIDICO                                          </v>
      </c>
      <c r="C4066" t="str">
        <f>T("CHAMBERI            ")</f>
        <v xml:space="preserve">CHAMBERI            </v>
      </c>
      <c r="D4066" t="str">
        <f>T("GAZTAMBIDE          ")</f>
        <v xml:space="preserve">GAZTAMBIDE          </v>
      </c>
      <c r="E4066" t="str">
        <f>T("AU ")</f>
        <v xml:space="preserve">AU </v>
      </c>
      <c r="F4066" t="str">
        <f>T("AUTOBUSES      ")</f>
        <v xml:space="preserve">AUTOBUSES      </v>
      </c>
      <c r="G4066" t="str">
        <f>T("De 51 PLAZAS en adelante                          ")</f>
        <v xml:space="preserve">De 51 PLAZAS en adelante                          </v>
      </c>
      <c r="H4066" t="str">
        <f>T("DIESEL                                            ")</f>
        <v xml:space="preserve">DIESEL                                            </v>
      </c>
      <c r="I4066">
        <v>1</v>
      </c>
    </row>
    <row r="4067" spans="1:9">
      <c r="A4067" t="str">
        <f>T("2018")</f>
        <v>2018</v>
      </c>
      <c r="B4067" t="str">
        <f>T("JURIDICO                                          ")</f>
        <v xml:space="preserve">JURIDICO                                          </v>
      </c>
      <c r="C4067" t="str">
        <f>T("CHAMBERI            ")</f>
        <v xml:space="preserve">CHAMBERI            </v>
      </c>
      <c r="D4067" t="str">
        <f>T("ARAPILES            ")</f>
        <v xml:space="preserve">ARAPILES            </v>
      </c>
      <c r="E4067" t="str">
        <f>T("AU ")</f>
        <v xml:space="preserve">AU </v>
      </c>
      <c r="F4067" t="str">
        <f>T("AUTOBUSES      ")</f>
        <v xml:space="preserve">AUTOBUSES      </v>
      </c>
      <c r="G4067" t="str">
        <f>T("De menos de 21 PLAZAS                             ")</f>
        <v xml:space="preserve">De menos de 21 PLAZAS                             </v>
      </c>
      <c r="H4067" t="str">
        <f>T("DIESEL                                            ")</f>
        <v xml:space="preserve">DIESEL                                            </v>
      </c>
      <c r="I4067">
        <v>3</v>
      </c>
    </row>
    <row r="4068" spans="1:9">
      <c r="A4068" t="str">
        <f>T("2018")</f>
        <v>2018</v>
      </c>
      <c r="B4068" t="str">
        <f>T("JURIDICO                                          ")</f>
        <v xml:space="preserve">JURIDICO                                          </v>
      </c>
      <c r="C4068" t="str">
        <f>T("CHAMBERI            ")</f>
        <v xml:space="preserve">CHAMBERI            </v>
      </c>
      <c r="D4068" t="str">
        <f>T("ARAPILES            ")</f>
        <v xml:space="preserve">ARAPILES            </v>
      </c>
      <c r="E4068" t="str">
        <f>T("AU ")</f>
        <v xml:space="preserve">AU </v>
      </c>
      <c r="F4068" t="str">
        <f>T("AUTOBUSES      ")</f>
        <v xml:space="preserve">AUTOBUSES      </v>
      </c>
      <c r="G4068" t="str">
        <f>T("De 21 a 50 PLAZAS                                 ")</f>
        <v xml:space="preserve">De 21 a 50 PLAZAS                                 </v>
      </c>
      <c r="H4068" t="str">
        <f>T("DIESEL                                            ")</f>
        <v xml:space="preserve">DIESEL                                            </v>
      </c>
      <c r="I4068">
        <v>14</v>
      </c>
    </row>
    <row r="4069" spans="1:9">
      <c r="A4069" t="str">
        <f>T("2018")</f>
        <v>2018</v>
      </c>
      <c r="B4069" t="str">
        <f>T("JURIDICO                                          ")</f>
        <v xml:space="preserve">JURIDICO                                          </v>
      </c>
      <c r="C4069" t="str">
        <f>T("CHAMBERI            ")</f>
        <v xml:space="preserve">CHAMBERI            </v>
      </c>
      <c r="D4069" t="str">
        <f>T("TRAFALGAR           ")</f>
        <v xml:space="preserve">TRAFALGAR           </v>
      </c>
      <c r="E4069" t="str">
        <f>T("AU ")</f>
        <v xml:space="preserve">AU </v>
      </c>
      <c r="F4069" t="str">
        <f>T("AUTOBUSES      ")</f>
        <v xml:space="preserve">AUTOBUSES      </v>
      </c>
      <c r="G4069" t="str">
        <f>T("De menos de 21 PLAZAS                             ")</f>
        <v xml:space="preserve">De menos de 21 PLAZAS                             </v>
      </c>
      <c r="H4069" t="str">
        <f>T("DIESEL                                            ")</f>
        <v xml:space="preserve">DIESEL                                            </v>
      </c>
      <c r="I4069">
        <v>10</v>
      </c>
    </row>
    <row r="4070" spans="1:9">
      <c r="A4070" t="str">
        <f>T("2018")</f>
        <v>2018</v>
      </c>
      <c r="B4070" t="str">
        <f>T("JURIDICO                                          ")</f>
        <v xml:space="preserve">JURIDICO                                          </v>
      </c>
      <c r="C4070" t="str">
        <f>T("CHAMBERI            ")</f>
        <v xml:space="preserve">CHAMBERI            </v>
      </c>
      <c r="D4070" t="str">
        <f>T("TRAFALGAR           ")</f>
        <v xml:space="preserve">TRAFALGAR           </v>
      </c>
      <c r="E4070" t="str">
        <f>T("AU ")</f>
        <v xml:space="preserve">AU </v>
      </c>
      <c r="F4070" t="str">
        <f>T("AUTOBUSES      ")</f>
        <v xml:space="preserve">AUTOBUSES      </v>
      </c>
      <c r="G4070" t="str">
        <f>T("De 21 a 50 PLAZAS                                 ")</f>
        <v xml:space="preserve">De 21 a 50 PLAZAS                                 </v>
      </c>
      <c r="H4070" t="str">
        <f>T("DIESEL                                            ")</f>
        <v xml:space="preserve">DIESEL                                            </v>
      </c>
      <c r="I4070">
        <v>2</v>
      </c>
    </row>
    <row r="4071" spans="1:9">
      <c r="A4071" t="str">
        <f>T("2018")</f>
        <v>2018</v>
      </c>
      <c r="B4071" t="str">
        <f>T("JURIDICO                                          ")</f>
        <v xml:space="preserve">JURIDICO                                          </v>
      </c>
      <c r="C4071" t="str">
        <f>T("CHAMBERI            ")</f>
        <v xml:space="preserve">CHAMBERI            </v>
      </c>
      <c r="D4071" t="str">
        <f>T("TRAFALGAR           ")</f>
        <v xml:space="preserve">TRAFALGAR           </v>
      </c>
      <c r="E4071" t="str">
        <f>T("AU ")</f>
        <v xml:space="preserve">AU </v>
      </c>
      <c r="F4071" t="str">
        <f>T("AUTOBUSES      ")</f>
        <v xml:space="preserve">AUTOBUSES      </v>
      </c>
      <c r="G4071" t="str">
        <f>T("De 51 PLAZAS en adelante                          ")</f>
        <v xml:space="preserve">De 51 PLAZAS en adelante                          </v>
      </c>
      <c r="H4071" t="str">
        <f>T("DIESEL                                            ")</f>
        <v xml:space="preserve">DIESEL                                            </v>
      </c>
      <c r="I4071">
        <v>1</v>
      </c>
    </row>
    <row r="4072" spans="1:9">
      <c r="A4072" t="str">
        <f>T("2018")</f>
        <v>2018</v>
      </c>
      <c r="B4072" t="str">
        <f>T("JURIDICO                                          ")</f>
        <v xml:space="preserve">JURIDICO                                          </v>
      </c>
      <c r="C4072" t="str">
        <f>T("CHAMBERI            ")</f>
        <v xml:space="preserve">CHAMBERI            </v>
      </c>
      <c r="D4072" t="str">
        <f>T("ALMAGRO             ")</f>
        <v xml:space="preserve">ALMAGRO             </v>
      </c>
      <c r="E4072" t="str">
        <f>T("AU ")</f>
        <v xml:space="preserve">AU </v>
      </c>
      <c r="F4072" t="str">
        <f>T("AUTOBUSES      ")</f>
        <v xml:space="preserve">AUTOBUSES      </v>
      </c>
      <c r="G4072" t="str">
        <f>T("De menos de 21 PLAZAS                             ")</f>
        <v xml:space="preserve">De menos de 21 PLAZAS                             </v>
      </c>
      <c r="H4072" t="str">
        <f>T("DIESEL                                            ")</f>
        <v xml:space="preserve">DIESEL                                            </v>
      </c>
      <c r="I4072">
        <v>3</v>
      </c>
    </row>
    <row r="4073" spans="1:9">
      <c r="A4073" t="str">
        <f>T("2018")</f>
        <v>2018</v>
      </c>
      <c r="B4073" t="str">
        <f>T("JURIDICO                                          ")</f>
        <v xml:space="preserve">JURIDICO                                          </v>
      </c>
      <c r="C4073" t="str">
        <f>T("CHAMBERI            ")</f>
        <v xml:space="preserve">CHAMBERI            </v>
      </c>
      <c r="D4073" t="str">
        <f>T("ALMAGRO             ")</f>
        <v xml:space="preserve">ALMAGRO             </v>
      </c>
      <c r="E4073" t="str">
        <f>T("AU ")</f>
        <v xml:space="preserve">AU </v>
      </c>
      <c r="F4073" t="str">
        <f>T("AUTOBUSES      ")</f>
        <v xml:space="preserve">AUTOBUSES      </v>
      </c>
      <c r="G4073" t="str">
        <f>T("De 21 a 50 PLAZAS                                 ")</f>
        <v xml:space="preserve">De 21 a 50 PLAZAS                                 </v>
      </c>
      <c r="H4073" t="str">
        <f>T("DIESEL                                            ")</f>
        <v xml:space="preserve">DIESEL                                            </v>
      </c>
      <c r="I4073">
        <v>5</v>
      </c>
    </row>
    <row r="4074" spans="1:9">
      <c r="A4074" t="str">
        <f>T("2018")</f>
        <v>2018</v>
      </c>
      <c r="B4074" t="str">
        <f>T("JURIDICO                                          ")</f>
        <v xml:space="preserve">JURIDICO                                          </v>
      </c>
      <c r="C4074" t="str">
        <f>T("CHAMBERI            ")</f>
        <v xml:space="preserve">CHAMBERI            </v>
      </c>
      <c r="D4074" t="str">
        <f>T("ALMAGRO             ")</f>
        <v xml:space="preserve">ALMAGRO             </v>
      </c>
      <c r="E4074" t="str">
        <f>T("AU ")</f>
        <v xml:space="preserve">AU </v>
      </c>
      <c r="F4074" t="str">
        <f>T("AUTOBUSES      ")</f>
        <v xml:space="preserve">AUTOBUSES      </v>
      </c>
      <c r="G4074" t="str">
        <f>T("De 51 PLAZAS en adelante                          ")</f>
        <v xml:space="preserve">De 51 PLAZAS en adelante                          </v>
      </c>
      <c r="H4074" t="str">
        <f>T("DIESEL                                            ")</f>
        <v xml:space="preserve">DIESEL                                            </v>
      </c>
      <c r="I4074">
        <v>8</v>
      </c>
    </row>
    <row r="4075" spans="1:9">
      <c r="A4075" t="str">
        <f>T("2018")</f>
        <v>2018</v>
      </c>
      <c r="B4075" t="str">
        <f>T("JURIDICO                                          ")</f>
        <v xml:space="preserve">JURIDICO                                          </v>
      </c>
      <c r="C4075" t="str">
        <f>T("CHAMBERI            ")</f>
        <v xml:space="preserve">CHAMBERI            </v>
      </c>
      <c r="D4075" t="str">
        <f>T("RIOS ROSAS          ")</f>
        <v xml:space="preserve">RIOS ROSAS          </v>
      </c>
      <c r="E4075" t="str">
        <f>T("AU ")</f>
        <v xml:space="preserve">AU </v>
      </c>
      <c r="F4075" t="str">
        <f>T("AUTOBUSES      ")</f>
        <v xml:space="preserve">AUTOBUSES      </v>
      </c>
      <c r="G4075" t="str">
        <f>T("De menos de 21 PLAZAS                             ")</f>
        <v xml:space="preserve">De menos de 21 PLAZAS                             </v>
      </c>
      <c r="H4075" t="str">
        <f>T("DIESEL                                            ")</f>
        <v xml:space="preserve">DIESEL                                            </v>
      </c>
      <c r="I4075">
        <v>6</v>
      </c>
    </row>
    <row r="4076" spans="1:9">
      <c r="A4076" t="str">
        <f>T("2018")</f>
        <v>2018</v>
      </c>
      <c r="B4076" t="str">
        <f>T("JURIDICO                                          ")</f>
        <v xml:space="preserve">JURIDICO                                          </v>
      </c>
      <c r="C4076" t="str">
        <f>T("CHAMBERI            ")</f>
        <v xml:space="preserve">CHAMBERI            </v>
      </c>
      <c r="D4076" t="str">
        <f>T("VALLEHERMOSO        ")</f>
        <v xml:space="preserve">VALLEHERMOSO        </v>
      </c>
      <c r="E4076" t="str">
        <f>T("AU ")</f>
        <v xml:space="preserve">AU </v>
      </c>
      <c r="F4076" t="str">
        <f>T("AUTOBUSES      ")</f>
        <v xml:space="preserve">AUTOBUSES      </v>
      </c>
      <c r="G4076" t="str">
        <f>T("De menos de 21 PLAZAS                             ")</f>
        <v xml:space="preserve">De menos de 21 PLAZAS                             </v>
      </c>
      <c r="H4076" t="str">
        <f>T("DIESEL                                            ")</f>
        <v xml:space="preserve">DIESEL                                            </v>
      </c>
      <c r="I4076">
        <v>1</v>
      </c>
    </row>
    <row r="4077" spans="1:9">
      <c r="A4077" t="str">
        <f>T("2018")</f>
        <v>2018</v>
      </c>
      <c r="B4077" t="str">
        <f>T("JURIDICO                                          ")</f>
        <v xml:space="preserve">JURIDICO                                          </v>
      </c>
      <c r="C4077" t="str">
        <f>T("CHAMBERI            ")</f>
        <v xml:space="preserve">CHAMBERI            </v>
      </c>
      <c r="D4077" t="str">
        <f>T("VALLEHERMOSO        ")</f>
        <v xml:space="preserve">VALLEHERMOSO        </v>
      </c>
      <c r="E4077" t="str">
        <f>T("AU ")</f>
        <v xml:space="preserve">AU </v>
      </c>
      <c r="F4077" t="str">
        <f>T("AUTOBUSES      ")</f>
        <v xml:space="preserve">AUTOBUSES      </v>
      </c>
      <c r="G4077" t="str">
        <f>T("De 21 a 50 PLAZAS                                 ")</f>
        <v xml:space="preserve">De 21 a 50 PLAZAS                                 </v>
      </c>
      <c r="H4077" t="str">
        <f>T("DIESEL                                            ")</f>
        <v xml:space="preserve">DIESEL                                            </v>
      </c>
      <c r="I4077">
        <v>1</v>
      </c>
    </row>
    <row r="4078" spans="1:9">
      <c r="A4078" t="str">
        <f>T("2018")</f>
        <v>2018</v>
      </c>
      <c r="B4078" t="str">
        <f>T("JURIDICO                                          ")</f>
        <v xml:space="preserve">JURIDICO                                          </v>
      </c>
      <c r="C4078" t="str">
        <f>T("CHAMBERI            ")</f>
        <v xml:space="preserve">CHAMBERI            </v>
      </c>
      <c r="D4078" t="str">
        <f>T("VALLEHERMOSO        ")</f>
        <v xml:space="preserve">VALLEHERMOSO        </v>
      </c>
      <c r="E4078" t="str">
        <f>T("AU ")</f>
        <v xml:space="preserve">AU </v>
      </c>
      <c r="F4078" t="str">
        <f>T("AUTOBUSES      ")</f>
        <v xml:space="preserve">AUTOBUSES      </v>
      </c>
      <c r="G4078" t="str">
        <f>T("De 51 PLAZAS en adelante                          ")</f>
        <v xml:space="preserve">De 51 PLAZAS en adelante                          </v>
      </c>
      <c r="H4078" t="str">
        <f>T("DIESEL                                            ")</f>
        <v xml:space="preserve">DIESEL                                            </v>
      </c>
      <c r="I4078">
        <v>1</v>
      </c>
    </row>
    <row r="4079" spans="1:9">
      <c r="A4079" t="str">
        <f>T("2018")</f>
        <v>2018</v>
      </c>
      <c r="B4079" t="str">
        <f>T("JURIDICO                                          ")</f>
        <v xml:space="preserve">JURIDICO                                          </v>
      </c>
      <c r="C4079" t="str">
        <f>T("CHAMBERI            ")</f>
        <v xml:space="preserve">CHAMBERI            </v>
      </c>
      <c r="D4079" t="str">
        <f>T("VALLEHERMOSO        ")</f>
        <v xml:space="preserve">VALLEHERMOSO        </v>
      </c>
      <c r="E4079" t="str">
        <f>T("AU ")</f>
        <v xml:space="preserve">AU </v>
      </c>
      <c r="F4079" t="str">
        <f>T("AUTOBUSES      ")</f>
        <v xml:space="preserve">AUTOBUSES      </v>
      </c>
      <c r="G4079" t="str">
        <f>T("De 21 a 50 PLAZAS                                 ")</f>
        <v xml:space="preserve">De 21 a 50 PLAZAS                                 </v>
      </c>
      <c r="I4079">
        <v>2</v>
      </c>
    </row>
    <row r="4080" spans="1:9">
      <c r="A4080" t="str">
        <f>T("2018")</f>
        <v>2018</v>
      </c>
      <c r="B4080" t="str">
        <f>T("Entidad sin personalidad jurídica (art. 35.4 LGT) ")</f>
        <v xml:space="preserve">Entidad sin personalidad jurídica (art. 35.4 LGT) </v>
      </c>
      <c r="C4080" t="str">
        <f>T("CHAMBERI            ")</f>
        <v xml:space="preserve">CHAMBERI            </v>
      </c>
      <c r="D4080" t="str">
        <f>T("GAZTAMBIDE          ")</f>
        <v xml:space="preserve">GAZTAMBIDE          </v>
      </c>
      <c r="E4080" t="str">
        <f>T("CA ")</f>
        <v xml:space="preserve">CA </v>
      </c>
      <c r="F4080" t="str">
        <f>T("CAMIONES       ")</f>
        <v xml:space="preserve">CAMIONES       </v>
      </c>
      <c r="G4080" t="str">
        <f>T("De menos de 1.000 KG DE CARGA ÚTIL                ")</f>
        <v xml:space="preserve">De menos de 1.000 KG DE CARGA ÚTIL                </v>
      </c>
      <c r="H4080" t="str">
        <f>T("DIESEL                                            ")</f>
        <v xml:space="preserve">DIESEL                                            </v>
      </c>
      <c r="I4080">
        <v>3</v>
      </c>
    </row>
    <row r="4081" spans="1:9">
      <c r="A4081" t="str">
        <f>T("2018")</f>
        <v>2018</v>
      </c>
      <c r="B4081" t="str">
        <f>T("Entidad sin personalidad jurídica (art. 35.4 LGT) ")</f>
        <v xml:space="preserve">Entidad sin personalidad jurídica (art. 35.4 LGT) </v>
      </c>
      <c r="C4081" t="str">
        <f>T("CHAMBERI            ")</f>
        <v xml:space="preserve">CHAMBERI            </v>
      </c>
      <c r="D4081" t="str">
        <f>T("ARAPILES            ")</f>
        <v xml:space="preserve">ARAPILES            </v>
      </c>
      <c r="E4081" t="str">
        <f>T("CA ")</f>
        <v xml:space="preserve">CA </v>
      </c>
      <c r="F4081" t="str">
        <f>T("CAMIONES       ")</f>
        <v xml:space="preserve">CAMIONES       </v>
      </c>
      <c r="G4081" t="str">
        <f>T("De menos de 1.000 KG DE CARGA ÚTIL                ")</f>
        <v xml:space="preserve">De menos de 1.000 KG DE CARGA ÚTIL                </v>
      </c>
      <c r="H4081" t="str">
        <f>T("DIESEL                                            ")</f>
        <v xml:space="preserve">DIESEL                                            </v>
      </c>
      <c r="I4081">
        <v>5</v>
      </c>
    </row>
    <row r="4082" spans="1:9">
      <c r="A4082" t="str">
        <f>T("2018")</f>
        <v>2018</v>
      </c>
      <c r="B4082" t="str">
        <f>T("Entidad sin personalidad jurídica (art. 35.4 LGT) ")</f>
        <v xml:space="preserve">Entidad sin personalidad jurídica (art. 35.4 LGT) </v>
      </c>
      <c r="C4082" t="str">
        <f>T("CHAMBERI            ")</f>
        <v xml:space="preserve">CHAMBERI            </v>
      </c>
      <c r="D4082" t="str">
        <f>T("ARAPILES            ")</f>
        <v xml:space="preserve">ARAPILES            </v>
      </c>
      <c r="E4082" t="str">
        <f>T("CA ")</f>
        <v xml:space="preserve">CA </v>
      </c>
      <c r="F4082" t="str">
        <f>T("CAMIONES       ")</f>
        <v xml:space="preserve">CAMIONES       </v>
      </c>
      <c r="G4082" t="str">
        <f>T("De 1.000 a 2.999 KG DE CARGA ÚTIL                 ")</f>
        <v xml:space="preserve">De 1.000 a 2.999 KG DE CARGA ÚTIL                 </v>
      </c>
      <c r="H4082" t="str">
        <f>T("DIESEL                                            ")</f>
        <v xml:space="preserve">DIESEL                                            </v>
      </c>
      <c r="I4082">
        <v>1</v>
      </c>
    </row>
    <row r="4083" spans="1:9">
      <c r="A4083" t="str">
        <f>T("2018")</f>
        <v>2018</v>
      </c>
      <c r="B4083" t="str">
        <f>T("Entidad sin personalidad jurídica (art. 35.4 LGT) ")</f>
        <v xml:space="preserve">Entidad sin personalidad jurídica (art. 35.4 LGT) </v>
      </c>
      <c r="C4083" t="str">
        <f>T("CHAMBERI            ")</f>
        <v xml:space="preserve">CHAMBERI            </v>
      </c>
      <c r="D4083" t="str">
        <f>T("TRAFALGAR           ")</f>
        <v xml:space="preserve">TRAFALGAR           </v>
      </c>
      <c r="E4083" t="str">
        <f>T("CA ")</f>
        <v xml:space="preserve">CA </v>
      </c>
      <c r="F4083" t="str">
        <f>T("CAMIONES       ")</f>
        <v xml:space="preserve">CAMIONES       </v>
      </c>
      <c r="G4083" t="str">
        <f>T("De menos de 1.000 KG DE CARGA ÚTIL                ")</f>
        <v xml:space="preserve">De menos de 1.000 KG DE CARGA ÚTIL                </v>
      </c>
      <c r="H4083" t="str">
        <f>T("DIESEL                                            ")</f>
        <v xml:space="preserve">DIESEL                                            </v>
      </c>
      <c r="I4083">
        <v>8</v>
      </c>
    </row>
    <row r="4084" spans="1:9">
      <c r="A4084" t="str">
        <f>T("2018")</f>
        <v>2018</v>
      </c>
      <c r="B4084" t="str">
        <f>T("Entidad sin personalidad jurídica (art. 35.4 LGT) ")</f>
        <v xml:space="preserve">Entidad sin personalidad jurídica (art. 35.4 LGT) </v>
      </c>
      <c r="C4084" t="str">
        <f>T("CHAMBERI            ")</f>
        <v xml:space="preserve">CHAMBERI            </v>
      </c>
      <c r="D4084" t="str">
        <f>T("TRAFALGAR           ")</f>
        <v xml:space="preserve">TRAFALGAR           </v>
      </c>
      <c r="E4084" t="str">
        <f>T("CA ")</f>
        <v xml:space="preserve">CA </v>
      </c>
      <c r="F4084" t="str">
        <f>T("CAMIONES       ")</f>
        <v xml:space="preserve">CAMIONES       </v>
      </c>
      <c r="G4084" t="str">
        <f>T("De 1.000 a 2.999 KG DE CARGA ÚTIL                 ")</f>
        <v xml:space="preserve">De 1.000 a 2.999 KG DE CARGA ÚTIL                 </v>
      </c>
      <c r="H4084" t="str">
        <f>T("DIESEL                                            ")</f>
        <v xml:space="preserve">DIESEL                                            </v>
      </c>
      <c r="I4084">
        <v>5</v>
      </c>
    </row>
    <row r="4085" spans="1:9">
      <c r="A4085" t="str">
        <f>T("2018")</f>
        <v>2018</v>
      </c>
      <c r="B4085" t="str">
        <f>T("Entidad sin personalidad jurídica (art. 35.4 LGT) ")</f>
        <v xml:space="preserve">Entidad sin personalidad jurídica (art. 35.4 LGT) </v>
      </c>
      <c r="C4085" t="str">
        <f>T("CHAMBERI            ")</f>
        <v xml:space="preserve">CHAMBERI            </v>
      </c>
      <c r="D4085" t="str">
        <f>T("ALMAGRO             ")</f>
        <v xml:space="preserve">ALMAGRO             </v>
      </c>
      <c r="E4085" t="str">
        <f>T("CA ")</f>
        <v xml:space="preserve">CA </v>
      </c>
      <c r="F4085" t="str">
        <f>T("CAMIONES       ")</f>
        <v xml:space="preserve">CAMIONES       </v>
      </c>
      <c r="G4085" t="str">
        <f>T("De menos de 1.000 KG DE CARGA ÚTIL                ")</f>
        <v xml:space="preserve">De menos de 1.000 KG DE CARGA ÚTIL                </v>
      </c>
      <c r="H4085" t="str">
        <f>T("DIESEL                                            ")</f>
        <v xml:space="preserve">DIESEL                                            </v>
      </c>
      <c r="I4085">
        <v>7</v>
      </c>
    </row>
    <row r="4086" spans="1:9">
      <c r="A4086" t="str">
        <f>T("2018")</f>
        <v>2018</v>
      </c>
      <c r="B4086" t="str">
        <f>T("Entidad sin personalidad jurídica (art. 35.4 LGT) ")</f>
        <v xml:space="preserve">Entidad sin personalidad jurídica (art. 35.4 LGT) </v>
      </c>
      <c r="C4086" t="str">
        <f>T("CHAMBERI            ")</f>
        <v xml:space="preserve">CHAMBERI            </v>
      </c>
      <c r="D4086" t="str">
        <f>T("ALMAGRO             ")</f>
        <v xml:space="preserve">ALMAGRO             </v>
      </c>
      <c r="E4086" t="str">
        <f>T("CA ")</f>
        <v xml:space="preserve">CA </v>
      </c>
      <c r="F4086" t="str">
        <f>T("CAMIONES       ")</f>
        <v xml:space="preserve">CAMIONES       </v>
      </c>
      <c r="G4086" t="str">
        <f>T("De 1.000 a 2.999 KG DE CARGA ÚTIL                 ")</f>
        <v xml:space="preserve">De 1.000 a 2.999 KG DE CARGA ÚTIL                 </v>
      </c>
      <c r="H4086" t="str">
        <f>T("DIESEL                                            ")</f>
        <v xml:space="preserve">DIESEL                                            </v>
      </c>
      <c r="I4086">
        <v>2</v>
      </c>
    </row>
    <row r="4087" spans="1:9">
      <c r="A4087" t="str">
        <f>T("2018")</f>
        <v>2018</v>
      </c>
      <c r="B4087" t="str">
        <f>T("Entidad sin personalidad jurídica (art. 35.4 LGT) ")</f>
        <v xml:space="preserve">Entidad sin personalidad jurídica (art. 35.4 LGT) </v>
      </c>
      <c r="C4087" t="str">
        <f>T("CHAMBERI            ")</f>
        <v xml:space="preserve">CHAMBERI            </v>
      </c>
      <c r="D4087" t="str">
        <f>T("RIOS ROSAS          ")</f>
        <v xml:space="preserve">RIOS ROSAS          </v>
      </c>
      <c r="E4087" t="str">
        <f>T("CA ")</f>
        <v xml:space="preserve">CA </v>
      </c>
      <c r="F4087" t="str">
        <f>T("CAMIONES       ")</f>
        <v xml:space="preserve">CAMIONES       </v>
      </c>
      <c r="G4087" t="str">
        <f>T("De menos de 1.000 KG DE CARGA ÚTIL                ")</f>
        <v xml:space="preserve">De menos de 1.000 KG DE CARGA ÚTIL                </v>
      </c>
      <c r="H4087" t="str">
        <f>T("DIESEL                                            ")</f>
        <v xml:space="preserve">DIESEL                                            </v>
      </c>
      <c r="I4087">
        <v>3</v>
      </c>
    </row>
    <row r="4088" spans="1:9">
      <c r="A4088" t="str">
        <f>T("2018")</f>
        <v>2018</v>
      </c>
      <c r="B4088" t="str">
        <f>T("Entidad sin personalidad jurídica (art. 35.4 LGT) ")</f>
        <v xml:space="preserve">Entidad sin personalidad jurídica (art. 35.4 LGT) </v>
      </c>
      <c r="C4088" t="str">
        <f>T("CHAMBERI            ")</f>
        <v xml:space="preserve">CHAMBERI            </v>
      </c>
      <c r="D4088" t="str">
        <f>T("RIOS ROSAS          ")</f>
        <v xml:space="preserve">RIOS ROSAS          </v>
      </c>
      <c r="E4088" t="str">
        <f>T("CA ")</f>
        <v xml:space="preserve">CA </v>
      </c>
      <c r="F4088" t="str">
        <f>T("CAMIONES       ")</f>
        <v xml:space="preserve">CAMIONES       </v>
      </c>
      <c r="G4088" t="str">
        <f>T("De 1.000 a 2.999 KG DE CARGA ÚTIL                 ")</f>
        <v xml:space="preserve">De 1.000 a 2.999 KG DE CARGA ÚTIL                 </v>
      </c>
      <c r="H4088" t="str">
        <f>T("DIESEL                                            ")</f>
        <v xml:space="preserve">DIESEL                                            </v>
      </c>
      <c r="I4088">
        <v>1</v>
      </c>
    </row>
    <row r="4089" spans="1:9">
      <c r="A4089" t="str">
        <f>T("2018")</f>
        <v>2018</v>
      </c>
      <c r="B4089" t="str">
        <f>T("Entidad sin personalidad jurídica (art. 35.4 LGT) ")</f>
        <v xml:space="preserve">Entidad sin personalidad jurídica (art. 35.4 LGT) </v>
      </c>
      <c r="C4089" t="str">
        <f>T("CHAMBERI            ")</f>
        <v xml:space="preserve">CHAMBERI            </v>
      </c>
      <c r="D4089" t="str">
        <f>T("VALLEHERMOSO        ")</f>
        <v xml:space="preserve">VALLEHERMOSO        </v>
      </c>
      <c r="E4089" t="str">
        <f>T("CA ")</f>
        <v xml:space="preserve">CA </v>
      </c>
      <c r="F4089" t="str">
        <f>T("CAMIONES       ")</f>
        <v xml:space="preserve">CAMIONES       </v>
      </c>
      <c r="G4089" t="str">
        <f>T("De menos de 1.000 KG DE CARGA ÚTIL                ")</f>
        <v xml:space="preserve">De menos de 1.000 KG DE CARGA ÚTIL                </v>
      </c>
      <c r="H4089" t="str">
        <f>T("DIESEL                                            ")</f>
        <v xml:space="preserve">DIESEL                                            </v>
      </c>
      <c r="I4089">
        <v>3</v>
      </c>
    </row>
    <row r="4090" spans="1:9">
      <c r="A4090" t="str">
        <f>T("2018")</f>
        <v>2018</v>
      </c>
      <c r="B4090" t="str">
        <f>T("Entidad sin personalidad jurídica (art. 35.4 LGT) ")</f>
        <v xml:space="preserve">Entidad sin personalidad jurídica (art. 35.4 LGT) </v>
      </c>
      <c r="C4090" t="str">
        <f>T("CHAMBERI            ")</f>
        <v xml:space="preserve">CHAMBERI            </v>
      </c>
      <c r="D4090" t="str">
        <f>T("VALLEHERMOSO        ")</f>
        <v xml:space="preserve">VALLEHERMOSO        </v>
      </c>
      <c r="E4090" t="str">
        <f>T("CA ")</f>
        <v xml:space="preserve">CA </v>
      </c>
      <c r="F4090" t="str">
        <f>T("CAMIONES       ")</f>
        <v xml:space="preserve">CAMIONES       </v>
      </c>
      <c r="G4090" t="str">
        <f>T("De 1.000 a 2.999 KG DE CARGA ÚTIL                 ")</f>
        <v xml:space="preserve">De 1.000 a 2.999 KG DE CARGA ÚTIL                 </v>
      </c>
      <c r="H4090" t="str">
        <f>T("DIESEL                                            ")</f>
        <v xml:space="preserve">DIESEL                                            </v>
      </c>
      <c r="I4090">
        <v>1</v>
      </c>
    </row>
    <row r="4091" spans="1:9">
      <c r="A4091" t="str">
        <f>T("2018")</f>
        <v>2018</v>
      </c>
      <c r="B4091" t="str">
        <f>T("Entidad sin personalidad jurídica (art. 35.4 LGT) ")</f>
        <v xml:space="preserve">Entidad sin personalidad jurídica (art. 35.4 LGT) </v>
      </c>
      <c r="C4091" t="str">
        <f>T("CHAMBERI            ")</f>
        <v xml:space="preserve">CHAMBERI            </v>
      </c>
      <c r="D4091" t="str">
        <f>T("VALLEHERMOSO        ")</f>
        <v xml:space="preserve">VALLEHERMOSO        </v>
      </c>
      <c r="E4091" t="str">
        <f>T("CA ")</f>
        <v xml:space="preserve">CA </v>
      </c>
      <c r="F4091" t="str">
        <f>T("CAMIONES       ")</f>
        <v xml:space="preserve">CAMIONES       </v>
      </c>
      <c r="G4091" t="str">
        <f>T("De 3.000 a 9.999 KG DE CARGA ÚTIL                 ")</f>
        <v xml:space="preserve">De 3.000 a 9.999 KG DE CARGA ÚTIL                 </v>
      </c>
      <c r="H4091" t="str">
        <f>T("DIESEL                                            ")</f>
        <v xml:space="preserve">DIESEL                                            </v>
      </c>
      <c r="I4091">
        <v>1</v>
      </c>
    </row>
    <row r="4092" spans="1:9">
      <c r="A4092" t="str">
        <f>T("2018")</f>
        <v>2018</v>
      </c>
      <c r="B4092" t="str">
        <f>T("FISICO                                            ")</f>
        <v xml:space="preserve">FISICO                                            </v>
      </c>
      <c r="C4092" t="str">
        <f>T("CHAMBERI            ")</f>
        <v xml:space="preserve">CHAMBERI            </v>
      </c>
      <c r="D4092" t="str">
        <f>T("SIN BARRIO          ")</f>
        <v xml:space="preserve">SIN BARRIO          </v>
      </c>
      <c r="E4092" t="str">
        <f>T("CA ")</f>
        <v xml:space="preserve">CA </v>
      </c>
      <c r="F4092" t="str">
        <f>T("CAMIONES       ")</f>
        <v xml:space="preserve">CAMIONES       </v>
      </c>
      <c r="G4092" t="str">
        <f>T("De menos de 1.000 KG DE CARGA ÚTIL                ")</f>
        <v xml:space="preserve">De menos de 1.000 KG DE CARGA ÚTIL                </v>
      </c>
      <c r="H4092" t="str">
        <f>T("DIESEL                                            ")</f>
        <v xml:space="preserve">DIESEL                                            </v>
      </c>
      <c r="I4092">
        <v>1</v>
      </c>
    </row>
    <row r="4093" spans="1:9">
      <c r="A4093" t="str">
        <f>T("2018")</f>
        <v>2018</v>
      </c>
      <c r="B4093" t="str">
        <f>T("FISICO                                            ")</f>
        <v xml:space="preserve">FISICO                                            </v>
      </c>
      <c r="C4093" t="str">
        <f>T("CHAMBERI            ")</f>
        <v xml:space="preserve">CHAMBERI            </v>
      </c>
      <c r="D4093" t="str">
        <f>T("GAZTAMBIDE          ")</f>
        <v xml:space="preserve">GAZTAMBIDE          </v>
      </c>
      <c r="E4093" t="str">
        <f>T("CA ")</f>
        <v xml:space="preserve">CA </v>
      </c>
      <c r="F4093" t="str">
        <f>T("CAMIONES       ")</f>
        <v xml:space="preserve">CAMIONES       </v>
      </c>
      <c r="G4093" t="str">
        <f>T("De menos de 1.000 KG DE CARGA ÚTIL                ")</f>
        <v xml:space="preserve">De menos de 1.000 KG DE CARGA ÚTIL                </v>
      </c>
      <c r="H4093" t="str">
        <f>T("DIESEL                                            ")</f>
        <v xml:space="preserve">DIESEL                                            </v>
      </c>
      <c r="I4093">
        <v>180</v>
      </c>
    </row>
    <row r="4094" spans="1:9">
      <c r="A4094" t="str">
        <f>T("2018")</f>
        <v>2018</v>
      </c>
      <c r="B4094" t="str">
        <f>T("FISICO                                            ")</f>
        <v xml:space="preserve">FISICO                                            </v>
      </c>
      <c r="C4094" t="str">
        <f>T("CHAMBERI            ")</f>
        <v xml:space="preserve">CHAMBERI            </v>
      </c>
      <c r="D4094" t="str">
        <f>T("GAZTAMBIDE          ")</f>
        <v xml:space="preserve">GAZTAMBIDE          </v>
      </c>
      <c r="E4094" t="str">
        <f>T("CA ")</f>
        <v xml:space="preserve">CA </v>
      </c>
      <c r="F4094" t="str">
        <f>T("CAMIONES       ")</f>
        <v xml:space="preserve">CAMIONES       </v>
      </c>
      <c r="G4094" t="str">
        <f>T("De 1.000 a 2.999 KG DE CARGA ÚTIL                 ")</f>
        <v xml:space="preserve">De 1.000 a 2.999 KG DE CARGA ÚTIL                 </v>
      </c>
      <c r="H4094" t="str">
        <f>T("DIESEL                                            ")</f>
        <v xml:space="preserve">DIESEL                                            </v>
      </c>
      <c r="I4094">
        <v>47</v>
      </c>
    </row>
    <row r="4095" spans="1:9">
      <c r="A4095" t="str">
        <f>T("2018")</f>
        <v>2018</v>
      </c>
      <c r="B4095" t="str">
        <f>T("FISICO                                            ")</f>
        <v xml:space="preserve">FISICO                                            </v>
      </c>
      <c r="C4095" t="str">
        <f>T("CHAMBERI            ")</f>
        <v xml:space="preserve">CHAMBERI            </v>
      </c>
      <c r="D4095" t="str">
        <f>T("GAZTAMBIDE          ")</f>
        <v xml:space="preserve">GAZTAMBIDE          </v>
      </c>
      <c r="E4095" t="str">
        <f>T("CA ")</f>
        <v xml:space="preserve">CA </v>
      </c>
      <c r="F4095" t="str">
        <f>T("CAMIONES       ")</f>
        <v xml:space="preserve">CAMIONES       </v>
      </c>
      <c r="G4095" t="str">
        <f>T("De 3.000 a 9.999 KG DE CARGA ÚTIL                 ")</f>
        <v xml:space="preserve">De 3.000 a 9.999 KG DE CARGA ÚTIL                 </v>
      </c>
      <c r="H4095" t="str">
        <f>T("DIESEL                                            ")</f>
        <v xml:space="preserve">DIESEL                                            </v>
      </c>
      <c r="I4095">
        <v>3</v>
      </c>
    </row>
    <row r="4096" spans="1:9">
      <c r="A4096" t="str">
        <f>T("2018")</f>
        <v>2018</v>
      </c>
      <c r="B4096" t="str">
        <f>T("FISICO                                            ")</f>
        <v xml:space="preserve">FISICO                                            </v>
      </c>
      <c r="C4096" t="str">
        <f>T("CHAMBERI            ")</f>
        <v xml:space="preserve">CHAMBERI            </v>
      </c>
      <c r="D4096" t="str">
        <f>T("ARAPILES            ")</f>
        <v xml:space="preserve">ARAPILES            </v>
      </c>
      <c r="E4096" t="str">
        <f>T("CA ")</f>
        <v xml:space="preserve">CA </v>
      </c>
      <c r="F4096" t="str">
        <f>T("CAMIONES       ")</f>
        <v xml:space="preserve">CAMIONES       </v>
      </c>
      <c r="G4096" t="str">
        <f>T("De menos de 1.000 KG DE CARGA ÚTIL                ")</f>
        <v xml:space="preserve">De menos de 1.000 KG DE CARGA ÚTIL                </v>
      </c>
      <c r="H4096" t="str">
        <f>T("DIESEL                                            ")</f>
        <v xml:space="preserve">DIESEL                                            </v>
      </c>
      <c r="I4096">
        <v>200</v>
      </c>
    </row>
    <row r="4097" spans="1:9">
      <c r="A4097" t="str">
        <f>T("2018")</f>
        <v>2018</v>
      </c>
      <c r="B4097" t="str">
        <f>T("FISICO                                            ")</f>
        <v xml:space="preserve">FISICO                                            </v>
      </c>
      <c r="C4097" t="str">
        <f>T("CHAMBERI            ")</f>
        <v xml:space="preserve">CHAMBERI            </v>
      </c>
      <c r="D4097" t="str">
        <f>T("ARAPILES            ")</f>
        <v xml:space="preserve">ARAPILES            </v>
      </c>
      <c r="E4097" t="str">
        <f>T("CA ")</f>
        <v xml:space="preserve">CA </v>
      </c>
      <c r="F4097" t="str">
        <f>T("CAMIONES       ")</f>
        <v xml:space="preserve">CAMIONES       </v>
      </c>
      <c r="G4097" t="str">
        <f>T("De 1.000 a 2.999 KG DE CARGA ÚTIL                 ")</f>
        <v xml:space="preserve">De 1.000 a 2.999 KG DE CARGA ÚTIL                 </v>
      </c>
      <c r="H4097" t="str">
        <f>T("DIESEL                                            ")</f>
        <v xml:space="preserve">DIESEL                                            </v>
      </c>
      <c r="I4097">
        <v>53</v>
      </c>
    </row>
    <row r="4098" spans="1:9">
      <c r="A4098" t="str">
        <f>T("2018")</f>
        <v>2018</v>
      </c>
      <c r="B4098" t="str">
        <f>T("FISICO                                            ")</f>
        <v xml:space="preserve">FISICO                                            </v>
      </c>
      <c r="C4098" t="str">
        <f>T("CHAMBERI            ")</f>
        <v xml:space="preserve">CHAMBERI            </v>
      </c>
      <c r="D4098" t="str">
        <f>T("ARAPILES            ")</f>
        <v xml:space="preserve">ARAPILES            </v>
      </c>
      <c r="E4098" t="str">
        <f>T("CA ")</f>
        <v xml:space="preserve">CA </v>
      </c>
      <c r="F4098" t="str">
        <f>T("CAMIONES       ")</f>
        <v xml:space="preserve">CAMIONES       </v>
      </c>
      <c r="G4098" t="str">
        <f>T("De 3.000 a 9.999 KG DE CARGA ÚTIL                 ")</f>
        <v xml:space="preserve">De 3.000 a 9.999 KG DE CARGA ÚTIL                 </v>
      </c>
      <c r="H4098" t="str">
        <f>T("DIESEL                                            ")</f>
        <v xml:space="preserve">DIESEL                                            </v>
      </c>
      <c r="I4098">
        <v>1</v>
      </c>
    </row>
    <row r="4099" spans="1:9">
      <c r="A4099" t="str">
        <f>T("2018")</f>
        <v>2018</v>
      </c>
      <c r="B4099" t="str">
        <f>T("FISICO                                            ")</f>
        <v xml:space="preserve">FISICO                                            </v>
      </c>
      <c r="C4099" t="str">
        <f>T("CHAMBERI            ")</f>
        <v xml:space="preserve">CHAMBERI            </v>
      </c>
      <c r="D4099" t="str">
        <f>T("TRAFALGAR           ")</f>
        <v xml:space="preserve">TRAFALGAR           </v>
      </c>
      <c r="E4099" t="str">
        <f>T("CA ")</f>
        <v xml:space="preserve">CA </v>
      </c>
      <c r="F4099" t="str">
        <f>T("CAMIONES       ")</f>
        <v xml:space="preserve">CAMIONES       </v>
      </c>
      <c r="G4099" t="str">
        <f>T("De menos de 1.000 KG DE CARGA ÚTIL                ")</f>
        <v xml:space="preserve">De menos de 1.000 KG DE CARGA ÚTIL                </v>
      </c>
      <c r="H4099" t="str">
        <f>T("DIESEL                                            ")</f>
        <v xml:space="preserve">DIESEL                                            </v>
      </c>
      <c r="I4099">
        <v>213</v>
      </c>
    </row>
    <row r="4100" spans="1:9">
      <c r="A4100" t="str">
        <f>T("2018")</f>
        <v>2018</v>
      </c>
      <c r="B4100" t="str">
        <f>T("FISICO                                            ")</f>
        <v xml:space="preserve">FISICO                                            </v>
      </c>
      <c r="C4100" t="str">
        <f>T("CHAMBERI            ")</f>
        <v xml:space="preserve">CHAMBERI            </v>
      </c>
      <c r="D4100" t="str">
        <f>T("TRAFALGAR           ")</f>
        <v xml:space="preserve">TRAFALGAR           </v>
      </c>
      <c r="E4100" t="str">
        <f>T("CA ")</f>
        <v xml:space="preserve">CA </v>
      </c>
      <c r="F4100" t="str">
        <f>T("CAMIONES       ")</f>
        <v xml:space="preserve">CAMIONES       </v>
      </c>
      <c r="G4100" t="str">
        <f>T("De 1.000 a 2.999 KG DE CARGA ÚTIL                 ")</f>
        <v xml:space="preserve">De 1.000 a 2.999 KG DE CARGA ÚTIL                 </v>
      </c>
      <c r="H4100" t="str">
        <f>T("DIESEL                                            ")</f>
        <v xml:space="preserve">DIESEL                                            </v>
      </c>
      <c r="I4100">
        <v>71</v>
      </c>
    </row>
    <row r="4101" spans="1:9">
      <c r="A4101" t="str">
        <f>T("2018")</f>
        <v>2018</v>
      </c>
      <c r="B4101" t="str">
        <f>T("FISICO                                            ")</f>
        <v xml:space="preserve">FISICO                                            </v>
      </c>
      <c r="C4101" t="str">
        <f>T("CHAMBERI            ")</f>
        <v xml:space="preserve">CHAMBERI            </v>
      </c>
      <c r="D4101" t="str">
        <f>T("TRAFALGAR           ")</f>
        <v xml:space="preserve">TRAFALGAR           </v>
      </c>
      <c r="E4101" t="str">
        <f>T("CA ")</f>
        <v xml:space="preserve">CA </v>
      </c>
      <c r="F4101" t="str">
        <f>T("CAMIONES       ")</f>
        <v xml:space="preserve">CAMIONES       </v>
      </c>
      <c r="G4101" t="str">
        <f>T("De 10.000 KG DE CARGA ÚTIL en adelante            ")</f>
        <v xml:space="preserve">De 10.000 KG DE CARGA ÚTIL en adelante            </v>
      </c>
      <c r="H4101" t="str">
        <f>T("DIESEL                                            ")</f>
        <v xml:space="preserve">DIESEL                                            </v>
      </c>
      <c r="I4101">
        <v>2</v>
      </c>
    </row>
    <row r="4102" spans="1:9">
      <c r="A4102" t="str">
        <f>T("2018")</f>
        <v>2018</v>
      </c>
      <c r="B4102" t="str">
        <f>T("FISICO                                            ")</f>
        <v xml:space="preserve">FISICO                                            </v>
      </c>
      <c r="C4102" t="str">
        <f>T("CHAMBERI            ")</f>
        <v xml:space="preserve">CHAMBERI            </v>
      </c>
      <c r="D4102" t="str">
        <f>T("ALMAGRO             ")</f>
        <v xml:space="preserve">ALMAGRO             </v>
      </c>
      <c r="E4102" t="str">
        <f>T("CA ")</f>
        <v xml:space="preserve">CA </v>
      </c>
      <c r="F4102" t="str">
        <f>T("CAMIONES       ")</f>
        <v xml:space="preserve">CAMIONES       </v>
      </c>
      <c r="G4102" t="str">
        <f>T("De menos de 1.000 KG DE CARGA ÚTIL                ")</f>
        <v xml:space="preserve">De menos de 1.000 KG DE CARGA ÚTIL                </v>
      </c>
      <c r="H4102" t="str">
        <f>T("DIESEL                                            ")</f>
        <v xml:space="preserve">DIESEL                                            </v>
      </c>
      <c r="I4102">
        <v>179</v>
      </c>
    </row>
    <row r="4103" spans="1:9">
      <c r="A4103" t="str">
        <f>T("2018")</f>
        <v>2018</v>
      </c>
      <c r="B4103" t="str">
        <f>T("FISICO                                            ")</f>
        <v xml:space="preserve">FISICO                                            </v>
      </c>
      <c r="C4103" t="str">
        <f>T("CHAMBERI            ")</f>
        <v xml:space="preserve">CHAMBERI            </v>
      </c>
      <c r="D4103" t="str">
        <f>T("ALMAGRO             ")</f>
        <v xml:space="preserve">ALMAGRO             </v>
      </c>
      <c r="E4103" t="str">
        <f>T("CA ")</f>
        <v xml:space="preserve">CA </v>
      </c>
      <c r="F4103" t="str">
        <f>T("CAMIONES       ")</f>
        <v xml:space="preserve">CAMIONES       </v>
      </c>
      <c r="G4103" t="str">
        <f>T("De 1.000 a 2.999 KG DE CARGA ÚTIL                 ")</f>
        <v xml:space="preserve">De 1.000 a 2.999 KG DE CARGA ÚTIL                 </v>
      </c>
      <c r="H4103" t="str">
        <f>T("DIESEL                                            ")</f>
        <v xml:space="preserve">DIESEL                                            </v>
      </c>
      <c r="I4103">
        <v>52</v>
      </c>
    </row>
    <row r="4104" spans="1:9">
      <c r="A4104" t="str">
        <f>T("2018")</f>
        <v>2018</v>
      </c>
      <c r="B4104" t="str">
        <f>T("FISICO                                            ")</f>
        <v xml:space="preserve">FISICO                                            </v>
      </c>
      <c r="C4104" t="str">
        <f>T("CHAMBERI            ")</f>
        <v xml:space="preserve">CHAMBERI            </v>
      </c>
      <c r="D4104" t="str">
        <f>T("ALMAGRO             ")</f>
        <v xml:space="preserve">ALMAGRO             </v>
      </c>
      <c r="E4104" t="str">
        <f>T("CA ")</f>
        <v xml:space="preserve">CA </v>
      </c>
      <c r="F4104" t="str">
        <f>T("CAMIONES       ")</f>
        <v xml:space="preserve">CAMIONES       </v>
      </c>
      <c r="G4104" t="str">
        <f>T("De 3.000 a 9.999 KG DE CARGA ÚTIL                 ")</f>
        <v xml:space="preserve">De 3.000 a 9.999 KG DE CARGA ÚTIL                 </v>
      </c>
      <c r="H4104" t="str">
        <f>T("DIESEL                                            ")</f>
        <v xml:space="preserve">DIESEL                                            </v>
      </c>
      <c r="I4104">
        <v>1</v>
      </c>
    </row>
    <row r="4105" spans="1:9">
      <c r="A4105" t="str">
        <f>T("2018")</f>
        <v>2018</v>
      </c>
      <c r="B4105" t="str">
        <f>T("FISICO                                            ")</f>
        <v xml:space="preserve">FISICO                                            </v>
      </c>
      <c r="C4105" t="str">
        <f>T("CHAMBERI            ")</f>
        <v xml:space="preserve">CHAMBERI            </v>
      </c>
      <c r="D4105" t="str">
        <f>T("RIOS ROSAS          ")</f>
        <v xml:space="preserve">RIOS ROSAS          </v>
      </c>
      <c r="E4105" t="str">
        <f>T("CA ")</f>
        <v xml:space="preserve">CA </v>
      </c>
      <c r="F4105" t="str">
        <f>T("CAMIONES       ")</f>
        <v xml:space="preserve">CAMIONES       </v>
      </c>
      <c r="G4105" t="str">
        <f>T("De menos de 1.000 KG DE CARGA ÚTIL                ")</f>
        <v xml:space="preserve">De menos de 1.000 KG DE CARGA ÚTIL                </v>
      </c>
      <c r="H4105" t="str">
        <f>T("DIESEL                                            ")</f>
        <v xml:space="preserve">DIESEL                                            </v>
      </c>
      <c r="I4105">
        <v>208</v>
      </c>
    </row>
    <row r="4106" spans="1:9">
      <c r="A4106" t="str">
        <f>T("2018")</f>
        <v>2018</v>
      </c>
      <c r="B4106" t="str">
        <f>T("FISICO                                            ")</f>
        <v xml:space="preserve">FISICO                                            </v>
      </c>
      <c r="C4106" t="str">
        <f>T("CHAMBERI            ")</f>
        <v xml:space="preserve">CHAMBERI            </v>
      </c>
      <c r="D4106" t="str">
        <f>T("RIOS ROSAS          ")</f>
        <v xml:space="preserve">RIOS ROSAS          </v>
      </c>
      <c r="E4106" t="str">
        <f>T("CA ")</f>
        <v xml:space="preserve">CA </v>
      </c>
      <c r="F4106" t="str">
        <f>T("CAMIONES       ")</f>
        <v xml:space="preserve">CAMIONES       </v>
      </c>
      <c r="G4106" t="str">
        <f>T("De 1.000 a 2.999 KG DE CARGA ÚTIL                 ")</f>
        <v xml:space="preserve">De 1.000 a 2.999 KG DE CARGA ÚTIL                 </v>
      </c>
      <c r="H4106" t="str">
        <f>T("DIESEL                                            ")</f>
        <v xml:space="preserve">DIESEL                                            </v>
      </c>
      <c r="I4106">
        <v>57</v>
      </c>
    </row>
    <row r="4107" spans="1:9">
      <c r="A4107" t="str">
        <f>T("2018")</f>
        <v>2018</v>
      </c>
      <c r="B4107" t="str">
        <f>T("FISICO                                            ")</f>
        <v xml:space="preserve">FISICO                                            </v>
      </c>
      <c r="C4107" t="str">
        <f>T("CHAMBERI            ")</f>
        <v xml:space="preserve">CHAMBERI            </v>
      </c>
      <c r="D4107" t="str">
        <f>T("RIOS ROSAS          ")</f>
        <v xml:space="preserve">RIOS ROSAS          </v>
      </c>
      <c r="E4107" t="str">
        <f>T("CA ")</f>
        <v xml:space="preserve">CA </v>
      </c>
      <c r="F4107" t="str">
        <f>T("CAMIONES       ")</f>
        <v xml:space="preserve">CAMIONES       </v>
      </c>
      <c r="G4107" t="str">
        <f>T("De 3.000 a 9.999 KG DE CARGA ÚTIL                 ")</f>
        <v xml:space="preserve">De 3.000 a 9.999 KG DE CARGA ÚTIL                 </v>
      </c>
      <c r="H4107" t="str">
        <f>T("DIESEL                                            ")</f>
        <v xml:space="preserve">DIESEL                                            </v>
      </c>
      <c r="I4107">
        <v>2</v>
      </c>
    </row>
    <row r="4108" spans="1:9">
      <c r="A4108" t="str">
        <f>T("2018")</f>
        <v>2018</v>
      </c>
      <c r="B4108" t="str">
        <f>T("FISICO                                            ")</f>
        <v xml:space="preserve">FISICO                                            </v>
      </c>
      <c r="C4108" t="str">
        <f>T("CHAMBERI            ")</f>
        <v xml:space="preserve">CHAMBERI            </v>
      </c>
      <c r="D4108" t="str">
        <f>T("VALLEHERMOSO        ")</f>
        <v xml:space="preserve">VALLEHERMOSO        </v>
      </c>
      <c r="E4108" t="str">
        <f>T("CA ")</f>
        <v xml:space="preserve">CA </v>
      </c>
      <c r="F4108" t="str">
        <f>T("CAMIONES       ")</f>
        <v xml:space="preserve">CAMIONES       </v>
      </c>
      <c r="G4108" t="str">
        <f>T("De menos de 1.000 KG DE CARGA ÚTIL                ")</f>
        <v xml:space="preserve">De menos de 1.000 KG DE CARGA ÚTIL                </v>
      </c>
      <c r="H4108" t="str">
        <f>T("DIESEL                                            ")</f>
        <v xml:space="preserve">DIESEL                                            </v>
      </c>
      <c r="I4108">
        <v>116</v>
      </c>
    </row>
    <row r="4109" spans="1:9">
      <c r="A4109" t="str">
        <f>T("2018")</f>
        <v>2018</v>
      </c>
      <c r="B4109" t="str">
        <f>T("FISICO                                            ")</f>
        <v xml:space="preserve">FISICO                                            </v>
      </c>
      <c r="C4109" t="str">
        <f>T("CHAMBERI            ")</f>
        <v xml:space="preserve">CHAMBERI            </v>
      </c>
      <c r="D4109" t="str">
        <f>T("VALLEHERMOSO        ")</f>
        <v xml:space="preserve">VALLEHERMOSO        </v>
      </c>
      <c r="E4109" t="str">
        <f>T("CA ")</f>
        <v xml:space="preserve">CA </v>
      </c>
      <c r="F4109" t="str">
        <f>T("CAMIONES       ")</f>
        <v xml:space="preserve">CAMIONES       </v>
      </c>
      <c r="G4109" t="str">
        <f>T("De 1.000 a 2.999 KG DE CARGA ÚTIL                 ")</f>
        <v xml:space="preserve">De 1.000 a 2.999 KG DE CARGA ÚTIL                 </v>
      </c>
      <c r="H4109" t="str">
        <f>T("DIESEL                                            ")</f>
        <v xml:space="preserve">DIESEL                                            </v>
      </c>
      <c r="I4109">
        <v>39</v>
      </c>
    </row>
    <row r="4110" spans="1:9">
      <c r="A4110" t="str">
        <f>T("2018")</f>
        <v>2018</v>
      </c>
      <c r="B4110" t="str">
        <f>T("JURIDICO                                          ")</f>
        <v xml:space="preserve">JURIDICO                                          </v>
      </c>
      <c r="C4110" t="str">
        <f>T("CHAMBERI            ")</f>
        <v xml:space="preserve">CHAMBERI            </v>
      </c>
      <c r="D4110" t="str">
        <f>T("SIN BARRIO          ")</f>
        <v xml:space="preserve">SIN BARRIO          </v>
      </c>
      <c r="E4110" t="str">
        <f>T("CA ")</f>
        <v xml:space="preserve">CA </v>
      </c>
      <c r="F4110" t="str">
        <f>T("CAMIONES       ")</f>
        <v xml:space="preserve">CAMIONES       </v>
      </c>
      <c r="G4110" t="str">
        <f>T("De menos de 1.000 KG DE CARGA ÚTIL                ")</f>
        <v xml:space="preserve">De menos de 1.000 KG DE CARGA ÚTIL                </v>
      </c>
      <c r="H4110" t="str">
        <f>T("DIESEL                                            ")</f>
        <v xml:space="preserve">DIESEL                                            </v>
      </c>
      <c r="I4110">
        <v>2</v>
      </c>
    </row>
    <row r="4111" spans="1:9">
      <c r="A4111" t="str">
        <f>T("2018")</f>
        <v>2018</v>
      </c>
      <c r="B4111" t="str">
        <f>T("JURIDICO                                          ")</f>
        <v xml:space="preserve">JURIDICO                                          </v>
      </c>
      <c r="C4111" t="str">
        <f>T("CHAMBERI            ")</f>
        <v xml:space="preserve">CHAMBERI            </v>
      </c>
      <c r="D4111" t="str">
        <f>T("SIN BARRIO          ")</f>
        <v xml:space="preserve">SIN BARRIO          </v>
      </c>
      <c r="E4111" t="str">
        <f>T("CA ")</f>
        <v xml:space="preserve">CA </v>
      </c>
      <c r="F4111" t="str">
        <f>T("CAMIONES       ")</f>
        <v xml:space="preserve">CAMIONES       </v>
      </c>
      <c r="G4111" t="str">
        <f>T("De 1.000 a 2.999 KG DE CARGA ÚTIL                 ")</f>
        <v xml:space="preserve">De 1.000 a 2.999 KG DE CARGA ÚTIL                 </v>
      </c>
      <c r="H4111" t="str">
        <f>T("DIESEL                                            ")</f>
        <v xml:space="preserve">DIESEL                                            </v>
      </c>
      <c r="I4111">
        <v>1</v>
      </c>
    </row>
    <row r="4112" spans="1:9">
      <c r="A4112" t="str">
        <f>T("2018")</f>
        <v>2018</v>
      </c>
      <c r="B4112" t="str">
        <f>T("JURIDICO                                          ")</f>
        <v xml:space="preserve">JURIDICO                                          </v>
      </c>
      <c r="C4112" t="str">
        <f>T("CHAMBERI            ")</f>
        <v xml:space="preserve">CHAMBERI            </v>
      </c>
      <c r="D4112" t="str">
        <f>T("GAZTAMBIDE          ")</f>
        <v xml:space="preserve">GAZTAMBIDE          </v>
      </c>
      <c r="E4112" t="str">
        <f>T("CA ")</f>
        <v xml:space="preserve">CA </v>
      </c>
      <c r="F4112" t="str">
        <f>T("CAMIONES       ")</f>
        <v xml:space="preserve">CAMIONES       </v>
      </c>
      <c r="G4112" t="str">
        <f>T("De menos de 1.000 KG DE CARGA ÚTIL                ")</f>
        <v xml:space="preserve">De menos de 1.000 KG DE CARGA ÚTIL                </v>
      </c>
      <c r="H4112" t="str">
        <f>T("DIESEL                                            ")</f>
        <v xml:space="preserve">DIESEL                                            </v>
      </c>
      <c r="I4112">
        <v>157</v>
      </c>
    </row>
    <row r="4113" spans="1:9">
      <c r="A4113" t="str">
        <f>T("2018")</f>
        <v>2018</v>
      </c>
      <c r="B4113" t="str">
        <f>T("JURIDICO                                          ")</f>
        <v xml:space="preserve">JURIDICO                                          </v>
      </c>
      <c r="C4113" t="str">
        <f>T("CHAMBERI            ")</f>
        <v xml:space="preserve">CHAMBERI            </v>
      </c>
      <c r="D4113" t="str">
        <f>T("GAZTAMBIDE          ")</f>
        <v xml:space="preserve">GAZTAMBIDE          </v>
      </c>
      <c r="E4113" t="str">
        <f>T("CA ")</f>
        <v xml:space="preserve">CA </v>
      </c>
      <c r="F4113" t="str">
        <f>T("CAMIONES       ")</f>
        <v xml:space="preserve">CAMIONES       </v>
      </c>
      <c r="G4113" t="str">
        <f>T("De 1.000 a 2.999 KG DE CARGA ÚTIL                 ")</f>
        <v xml:space="preserve">De 1.000 a 2.999 KG DE CARGA ÚTIL                 </v>
      </c>
      <c r="H4113" t="str">
        <f>T("DIESEL                                            ")</f>
        <v xml:space="preserve">DIESEL                                            </v>
      </c>
      <c r="I4113">
        <v>99</v>
      </c>
    </row>
    <row r="4114" spans="1:9">
      <c r="A4114" t="str">
        <f>T("2018")</f>
        <v>2018</v>
      </c>
      <c r="B4114" t="str">
        <f>T("JURIDICO                                          ")</f>
        <v xml:space="preserve">JURIDICO                                          </v>
      </c>
      <c r="C4114" t="str">
        <f>T("CHAMBERI            ")</f>
        <v xml:space="preserve">CHAMBERI            </v>
      </c>
      <c r="D4114" t="str">
        <f>T("GAZTAMBIDE          ")</f>
        <v xml:space="preserve">GAZTAMBIDE          </v>
      </c>
      <c r="E4114" t="str">
        <f>T("CA ")</f>
        <v xml:space="preserve">CA </v>
      </c>
      <c r="F4114" t="str">
        <f>T("CAMIONES       ")</f>
        <v xml:space="preserve">CAMIONES       </v>
      </c>
      <c r="G4114" t="str">
        <f>T("De 3.000 a 9.999 KG DE CARGA ÚTIL                 ")</f>
        <v xml:space="preserve">De 3.000 a 9.999 KG DE CARGA ÚTIL                 </v>
      </c>
      <c r="H4114" t="str">
        <f>T("DIESEL                                            ")</f>
        <v xml:space="preserve">DIESEL                                            </v>
      </c>
      <c r="I4114">
        <v>10</v>
      </c>
    </row>
    <row r="4115" spans="1:9">
      <c r="A4115" t="str">
        <f>T("2018")</f>
        <v>2018</v>
      </c>
      <c r="B4115" t="str">
        <f>T("JURIDICO                                          ")</f>
        <v xml:space="preserve">JURIDICO                                          </v>
      </c>
      <c r="C4115" t="str">
        <f>T("CHAMBERI            ")</f>
        <v xml:space="preserve">CHAMBERI            </v>
      </c>
      <c r="D4115" t="str">
        <f>T("GAZTAMBIDE          ")</f>
        <v xml:space="preserve">GAZTAMBIDE          </v>
      </c>
      <c r="E4115" t="str">
        <f>T("CA ")</f>
        <v xml:space="preserve">CA </v>
      </c>
      <c r="F4115" t="str">
        <f>T("CAMIONES       ")</f>
        <v xml:space="preserve">CAMIONES       </v>
      </c>
      <c r="G4115" t="str">
        <f>T("De 10.000 KG DE CARGA ÚTIL en adelante            ")</f>
        <v xml:space="preserve">De 10.000 KG DE CARGA ÚTIL en adelante            </v>
      </c>
      <c r="H4115" t="str">
        <f>T("DIESEL                                            ")</f>
        <v xml:space="preserve">DIESEL                                            </v>
      </c>
      <c r="I4115">
        <v>1</v>
      </c>
    </row>
    <row r="4116" spans="1:9">
      <c r="A4116" t="str">
        <f>T("2018")</f>
        <v>2018</v>
      </c>
      <c r="B4116" t="str">
        <f>T("JURIDICO                                          ")</f>
        <v xml:space="preserve">JURIDICO                                          </v>
      </c>
      <c r="C4116" t="str">
        <f>T("CHAMBERI            ")</f>
        <v xml:space="preserve">CHAMBERI            </v>
      </c>
      <c r="D4116" t="str">
        <f>T("ARAPILES            ")</f>
        <v xml:space="preserve">ARAPILES            </v>
      </c>
      <c r="E4116" t="str">
        <f>T("CA ")</f>
        <v xml:space="preserve">CA </v>
      </c>
      <c r="F4116" t="str">
        <f>T("CAMIONES       ")</f>
        <v xml:space="preserve">CAMIONES       </v>
      </c>
      <c r="G4116" t="str">
        <f>T("De menos de 1.000 KG DE CARGA ÚTIL                ")</f>
        <v xml:space="preserve">De menos de 1.000 KG DE CARGA ÚTIL                </v>
      </c>
      <c r="H4116" t="str">
        <f>T("DIESEL                                            ")</f>
        <v xml:space="preserve">DIESEL                                            </v>
      </c>
      <c r="I4116">
        <v>194</v>
      </c>
    </row>
    <row r="4117" spans="1:9">
      <c r="A4117" t="str">
        <f>T("2018")</f>
        <v>2018</v>
      </c>
      <c r="B4117" t="str">
        <f>T("JURIDICO                                          ")</f>
        <v xml:space="preserve">JURIDICO                                          </v>
      </c>
      <c r="C4117" t="str">
        <f>T("CHAMBERI            ")</f>
        <v xml:space="preserve">CHAMBERI            </v>
      </c>
      <c r="D4117" t="str">
        <f>T("ARAPILES            ")</f>
        <v xml:space="preserve">ARAPILES            </v>
      </c>
      <c r="E4117" t="str">
        <f>T("CA ")</f>
        <v xml:space="preserve">CA </v>
      </c>
      <c r="F4117" t="str">
        <f>T("CAMIONES       ")</f>
        <v xml:space="preserve">CAMIONES       </v>
      </c>
      <c r="G4117" t="str">
        <f>T("De 1.000 a 2.999 KG DE CARGA ÚTIL                 ")</f>
        <v xml:space="preserve">De 1.000 a 2.999 KG DE CARGA ÚTIL                 </v>
      </c>
      <c r="H4117" t="str">
        <f>T("DIESEL                                            ")</f>
        <v xml:space="preserve">DIESEL                                            </v>
      </c>
      <c r="I4117">
        <v>121</v>
      </c>
    </row>
    <row r="4118" spans="1:9">
      <c r="A4118" t="str">
        <f>T("2018")</f>
        <v>2018</v>
      </c>
      <c r="B4118" t="str">
        <f>T("JURIDICO                                          ")</f>
        <v xml:space="preserve">JURIDICO                                          </v>
      </c>
      <c r="C4118" t="str">
        <f>T("CHAMBERI            ")</f>
        <v xml:space="preserve">CHAMBERI            </v>
      </c>
      <c r="D4118" t="str">
        <f>T("ARAPILES            ")</f>
        <v xml:space="preserve">ARAPILES            </v>
      </c>
      <c r="E4118" t="str">
        <f>T("CA ")</f>
        <v xml:space="preserve">CA </v>
      </c>
      <c r="F4118" t="str">
        <f>T("CAMIONES       ")</f>
        <v xml:space="preserve">CAMIONES       </v>
      </c>
      <c r="G4118" t="str">
        <f>T("De 3.000 a 9.999 KG DE CARGA ÚTIL                 ")</f>
        <v xml:space="preserve">De 3.000 a 9.999 KG DE CARGA ÚTIL                 </v>
      </c>
      <c r="H4118" t="str">
        <f>T("DIESEL                                            ")</f>
        <v xml:space="preserve">DIESEL                                            </v>
      </c>
      <c r="I4118">
        <v>17</v>
      </c>
    </row>
    <row r="4119" spans="1:9">
      <c r="A4119" t="str">
        <f>T("2018")</f>
        <v>2018</v>
      </c>
      <c r="B4119" t="str">
        <f>T("JURIDICO                                          ")</f>
        <v xml:space="preserve">JURIDICO                                          </v>
      </c>
      <c r="C4119" t="str">
        <f>T("CHAMBERI            ")</f>
        <v xml:space="preserve">CHAMBERI            </v>
      </c>
      <c r="D4119" t="str">
        <f>T("ARAPILES            ")</f>
        <v xml:space="preserve">ARAPILES            </v>
      </c>
      <c r="E4119" t="str">
        <f>T("CA ")</f>
        <v xml:space="preserve">CA </v>
      </c>
      <c r="F4119" t="str">
        <f>T("CAMIONES       ")</f>
        <v xml:space="preserve">CAMIONES       </v>
      </c>
      <c r="G4119" t="str">
        <f>T("De 10.000 KG DE CARGA ÚTIL en adelante            ")</f>
        <v xml:space="preserve">De 10.000 KG DE CARGA ÚTIL en adelante            </v>
      </c>
      <c r="H4119" t="str">
        <f>T("DIESEL                                            ")</f>
        <v xml:space="preserve">DIESEL                                            </v>
      </c>
      <c r="I4119">
        <v>6</v>
      </c>
    </row>
    <row r="4120" spans="1:9">
      <c r="A4120" t="str">
        <f>T("2018")</f>
        <v>2018</v>
      </c>
      <c r="B4120" t="str">
        <f>T("JURIDICO                                          ")</f>
        <v xml:space="preserve">JURIDICO                                          </v>
      </c>
      <c r="C4120" t="str">
        <f>T("CHAMBERI            ")</f>
        <v xml:space="preserve">CHAMBERI            </v>
      </c>
      <c r="D4120" t="str">
        <f>T("TRAFALGAR           ")</f>
        <v xml:space="preserve">TRAFALGAR           </v>
      </c>
      <c r="E4120" t="str">
        <f>T("CA ")</f>
        <v xml:space="preserve">CA </v>
      </c>
      <c r="F4120" t="str">
        <f>T("CAMIONES       ")</f>
        <v xml:space="preserve">CAMIONES       </v>
      </c>
      <c r="G4120" t="str">
        <f>T("De menos de 1.000 KG DE CARGA ÚTIL                ")</f>
        <v xml:space="preserve">De menos de 1.000 KG DE CARGA ÚTIL                </v>
      </c>
      <c r="H4120" t="str">
        <f>T("DIESEL                                            ")</f>
        <v xml:space="preserve">DIESEL                                            </v>
      </c>
      <c r="I4120">
        <v>271</v>
      </c>
    </row>
    <row r="4121" spans="1:9">
      <c r="A4121" t="str">
        <f>T("2018")</f>
        <v>2018</v>
      </c>
      <c r="B4121" t="str">
        <f>T("JURIDICO                                          ")</f>
        <v xml:space="preserve">JURIDICO                                          </v>
      </c>
      <c r="C4121" t="str">
        <f>T("CHAMBERI            ")</f>
        <v xml:space="preserve">CHAMBERI            </v>
      </c>
      <c r="D4121" t="str">
        <f>T("TRAFALGAR           ")</f>
        <v xml:space="preserve">TRAFALGAR           </v>
      </c>
      <c r="E4121" t="str">
        <f>T("CA ")</f>
        <v xml:space="preserve">CA </v>
      </c>
      <c r="F4121" t="str">
        <f>T("CAMIONES       ")</f>
        <v xml:space="preserve">CAMIONES       </v>
      </c>
      <c r="G4121" t="str">
        <f>T("De 1.000 a 2.999 KG DE CARGA ÚTIL                 ")</f>
        <v xml:space="preserve">De 1.000 a 2.999 KG DE CARGA ÚTIL                 </v>
      </c>
      <c r="H4121" t="str">
        <f>T("DIESEL                                            ")</f>
        <v xml:space="preserve">DIESEL                                            </v>
      </c>
      <c r="I4121">
        <v>151</v>
      </c>
    </row>
    <row r="4122" spans="1:9">
      <c r="A4122" t="str">
        <f>T("2018")</f>
        <v>2018</v>
      </c>
      <c r="B4122" t="str">
        <f>T("JURIDICO                                          ")</f>
        <v xml:space="preserve">JURIDICO                                          </v>
      </c>
      <c r="C4122" t="str">
        <f>T("CHAMBERI            ")</f>
        <v xml:space="preserve">CHAMBERI            </v>
      </c>
      <c r="D4122" t="str">
        <f>T("TRAFALGAR           ")</f>
        <v xml:space="preserve">TRAFALGAR           </v>
      </c>
      <c r="E4122" t="str">
        <f>T("CA ")</f>
        <v xml:space="preserve">CA </v>
      </c>
      <c r="F4122" t="str">
        <f>T("CAMIONES       ")</f>
        <v xml:space="preserve">CAMIONES       </v>
      </c>
      <c r="G4122" t="str">
        <f>T("De 3.000 a 9.999 KG DE CARGA ÚTIL                 ")</f>
        <v xml:space="preserve">De 3.000 a 9.999 KG DE CARGA ÚTIL                 </v>
      </c>
      <c r="H4122" t="str">
        <f>T("DIESEL                                            ")</f>
        <v xml:space="preserve">DIESEL                                            </v>
      </c>
      <c r="I4122">
        <v>27</v>
      </c>
    </row>
    <row r="4123" spans="1:9">
      <c r="A4123" t="str">
        <f>T("2018")</f>
        <v>2018</v>
      </c>
      <c r="B4123" t="str">
        <f>T("JURIDICO                                          ")</f>
        <v xml:space="preserve">JURIDICO                                          </v>
      </c>
      <c r="C4123" t="str">
        <f>T("CHAMBERI            ")</f>
        <v xml:space="preserve">CHAMBERI            </v>
      </c>
      <c r="D4123" t="str">
        <f>T("TRAFALGAR           ")</f>
        <v xml:space="preserve">TRAFALGAR           </v>
      </c>
      <c r="E4123" t="str">
        <f>T("CA ")</f>
        <v xml:space="preserve">CA </v>
      </c>
      <c r="F4123" t="str">
        <f>T("CAMIONES       ")</f>
        <v xml:space="preserve">CAMIONES       </v>
      </c>
      <c r="G4123" t="str">
        <f>T("De 10.000 KG DE CARGA ÚTIL en adelante            ")</f>
        <v xml:space="preserve">De 10.000 KG DE CARGA ÚTIL en adelante            </v>
      </c>
      <c r="H4123" t="str">
        <f>T("DIESEL                                            ")</f>
        <v xml:space="preserve">DIESEL                                            </v>
      </c>
      <c r="I4123">
        <v>7</v>
      </c>
    </row>
    <row r="4124" spans="1:9">
      <c r="A4124" t="str">
        <f>T("2018")</f>
        <v>2018</v>
      </c>
      <c r="B4124" t="str">
        <f>T("JURIDICO                                          ")</f>
        <v xml:space="preserve">JURIDICO                                          </v>
      </c>
      <c r="C4124" t="str">
        <f>T("CHAMBERI            ")</f>
        <v xml:space="preserve">CHAMBERI            </v>
      </c>
      <c r="D4124" t="str">
        <f>T("ALMAGRO             ")</f>
        <v xml:space="preserve">ALMAGRO             </v>
      </c>
      <c r="E4124" t="str">
        <f>T("CA ")</f>
        <v xml:space="preserve">CA </v>
      </c>
      <c r="F4124" t="str">
        <f>T("CAMIONES       ")</f>
        <v xml:space="preserve">CAMIONES       </v>
      </c>
      <c r="G4124" t="str">
        <f>T("De menos de 1.000 KG DE CARGA ÚTIL                ")</f>
        <v xml:space="preserve">De menos de 1.000 KG DE CARGA ÚTIL                </v>
      </c>
      <c r="H4124" t="str">
        <f>T("DIESEL                                            ")</f>
        <v xml:space="preserve">DIESEL                                            </v>
      </c>
      <c r="I4124">
        <v>582</v>
      </c>
    </row>
    <row r="4125" spans="1:9">
      <c r="A4125" t="str">
        <f>T("2018")</f>
        <v>2018</v>
      </c>
      <c r="B4125" t="str">
        <f>T("JURIDICO                                          ")</f>
        <v xml:space="preserve">JURIDICO                                          </v>
      </c>
      <c r="C4125" t="str">
        <f>T("CHAMBERI            ")</f>
        <v xml:space="preserve">CHAMBERI            </v>
      </c>
      <c r="D4125" t="str">
        <f>T("ALMAGRO             ")</f>
        <v xml:space="preserve">ALMAGRO             </v>
      </c>
      <c r="E4125" t="str">
        <f>T("CA ")</f>
        <v xml:space="preserve">CA </v>
      </c>
      <c r="F4125" t="str">
        <f>T("CAMIONES       ")</f>
        <v xml:space="preserve">CAMIONES       </v>
      </c>
      <c r="G4125" t="str">
        <f>T("De 1.000 a 2.999 KG DE CARGA ÚTIL                 ")</f>
        <v xml:space="preserve">De 1.000 a 2.999 KG DE CARGA ÚTIL                 </v>
      </c>
      <c r="H4125" t="str">
        <f>T("DIESEL                                            ")</f>
        <v xml:space="preserve">DIESEL                                            </v>
      </c>
      <c r="I4125">
        <v>307</v>
      </c>
    </row>
    <row r="4126" spans="1:9">
      <c r="A4126" t="str">
        <f>T("2018")</f>
        <v>2018</v>
      </c>
      <c r="B4126" t="str">
        <f>T("JURIDICO                                          ")</f>
        <v xml:space="preserve">JURIDICO                                          </v>
      </c>
      <c r="C4126" t="str">
        <f>T("CHAMBERI            ")</f>
        <v xml:space="preserve">CHAMBERI            </v>
      </c>
      <c r="D4126" t="str">
        <f>T("ALMAGRO             ")</f>
        <v xml:space="preserve">ALMAGRO             </v>
      </c>
      <c r="E4126" t="str">
        <f>T("CA ")</f>
        <v xml:space="preserve">CA </v>
      </c>
      <c r="F4126" t="str">
        <f>T("CAMIONES       ")</f>
        <v xml:space="preserve">CAMIONES       </v>
      </c>
      <c r="G4126" t="str">
        <f>T("De 3.000 a 9.999 KG DE CARGA ÚTIL                 ")</f>
        <v xml:space="preserve">De 3.000 a 9.999 KG DE CARGA ÚTIL                 </v>
      </c>
      <c r="H4126" t="str">
        <f>T("DIESEL                                            ")</f>
        <v xml:space="preserve">DIESEL                                            </v>
      </c>
      <c r="I4126">
        <v>86</v>
      </c>
    </row>
    <row r="4127" spans="1:9">
      <c r="A4127" t="str">
        <f>T("2018")</f>
        <v>2018</v>
      </c>
      <c r="B4127" t="str">
        <f>T("JURIDICO                                          ")</f>
        <v xml:space="preserve">JURIDICO                                          </v>
      </c>
      <c r="C4127" t="str">
        <f>T("CHAMBERI            ")</f>
        <v xml:space="preserve">CHAMBERI            </v>
      </c>
      <c r="D4127" t="str">
        <f>T("ALMAGRO             ")</f>
        <v xml:space="preserve">ALMAGRO             </v>
      </c>
      <c r="E4127" t="str">
        <f>T("CA ")</f>
        <v xml:space="preserve">CA </v>
      </c>
      <c r="F4127" t="str">
        <f>T("CAMIONES       ")</f>
        <v xml:space="preserve">CAMIONES       </v>
      </c>
      <c r="G4127" t="str">
        <f>T("De 10.000 KG DE CARGA ÚTIL en adelante            ")</f>
        <v xml:space="preserve">De 10.000 KG DE CARGA ÚTIL en adelante            </v>
      </c>
      <c r="H4127" t="str">
        <f>T("DIESEL                                            ")</f>
        <v xml:space="preserve">DIESEL                                            </v>
      </c>
      <c r="I4127">
        <v>46</v>
      </c>
    </row>
    <row r="4128" spans="1:9">
      <c r="A4128" t="str">
        <f>T("2018")</f>
        <v>2018</v>
      </c>
      <c r="B4128" t="str">
        <f>T("JURIDICO                                          ")</f>
        <v xml:space="preserve">JURIDICO                                          </v>
      </c>
      <c r="C4128" t="str">
        <f>T("CHAMBERI            ")</f>
        <v xml:space="preserve">CHAMBERI            </v>
      </c>
      <c r="D4128" t="str">
        <f>T("RIOS ROSAS          ")</f>
        <v xml:space="preserve">RIOS ROSAS          </v>
      </c>
      <c r="E4128" t="str">
        <f>T("CA ")</f>
        <v xml:space="preserve">CA </v>
      </c>
      <c r="F4128" t="str">
        <f>T("CAMIONES       ")</f>
        <v xml:space="preserve">CAMIONES       </v>
      </c>
      <c r="G4128" t="str">
        <f>T("De menos de 1.000 KG DE CARGA ÚTIL                ")</f>
        <v xml:space="preserve">De menos de 1.000 KG DE CARGA ÚTIL                </v>
      </c>
      <c r="H4128" t="str">
        <f>T("DIESEL                                            ")</f>
        <v xml:space="preserve">DIESEL                                            </v>
      </c>
      <c r="I4128">
        <v>325</v>
      </c>
    </row>
    <row r="4129" spans="1:9">
      <c r="A4129" t="str">
        <f>T("2018")</f>
        <v>2018</v>
      </c>
      <c r="B4129" t="str">
        <f>T("JURIDICO                                          ")</f>
        <v xml:space="preserve">JURIDICO                                          </v>
      </c>
      <c r="C4129" t="str">
        <f>T("CHAMBERI            ")</f>
        <v xml:space="preserve">CHAMBERI            </v>
      </c>
      <c r="D4129" t="str">
        <f>T("RIOS ROSAS          ")</f>
        <v xml:space="preserve">RIOS ROSAS          </v>
      </c>
      <c r="E4129" t="str">
        <f>T("CA ")</f>
        <v xml:space="preserve">CA </v>
      </c>
      <c r="F4129" t="str">
        <f>T("CAMIONES       ")</f>
        <v xml:space="preserve">CAMIONES       </v>
      </c>
      <c r="G4129" t="str">
        <f>T("De 1.000 a 2.999 KG DE CARGA ÚTIL                 ")</f>
        <v xml:space="preserve">De 1.000 a 2.999 KG DE CARGA ÚTIL                 </v>
      </c>
      <c r="H4129" t="str">
        <f>T("DIESEL                                            ")</f>
        <v xml:space="preserve">DIESEL                                            </v>
      </c>
      <c r="I4129">
        <v>154</v>
      </c>
    </row>
    <row r="4130" spans="1:9">
      <c r="A4130" t="str">
        <f>T("2018")</f>
        <v>2018</v>
      </c>
      <c r="B4130" t="str">
        <f>T("JURIDICO                                          ")</f>
        <v xml:space="preserve">JURIDICO                                          </v>
      </c>
      <c r="C4130" t="str">
        <f>T("CHAMBERI            ")</f>
        <v xml:space="preserve">CHAMBERI            </v>
      </c>
      <c r="D4130" t="str">
        <f>T("RIOS ROSAS          ")</f>
        <v xml:space="preserve">RIOS ROSAS          </v>
      </c>
      <c r="E4130" t="str">
        <f>T("CA ")</f>
        <v xml:space="preserve">CA </v>
      </c>
      <c r="F4130" t="str">
        <f>T("CAMIONES       ")</f>
        <v xml:space="preserve">CAMIONES       </v>
      </c>
      <c r="G4130" t="str">
        <f>T("De 3.000 a 9.999 KG DE CARGA ÚTIL                 ")</f>
        <v xml:space="preserve">De 3.000 a 9.999 KG DE CARGA ÚTIL                 </v>
      </c>
      <c r="H4130" t="str">
        <f>T("DIESEL                                            ")</f>
        <v xml:space="preserve">DIESEL                                            </v>
      </c>
      <c r="I4130">
        <v>43</v>
      </c>
    </row>
    <row r="4131" spans="1:9">
      <c r="A4131" t="str">
        <f>T("2018")</f>
        <v>2018</v>
      </c>
      <c r="B4131" t="str">
        <f>T("JURIDICO                                          ")</f>
        <v xml:space="preserve">JURIDICO                                          </v>
      </c>
      <c r="C4131" t="str">
        <f>T("CHAMBERI            ")</f>
        <v xml:space="preserve">CHAMBERI            </v>
      </c>
      <c r="D4131" t="str">
        <f>T("RIOS ROSAS          ")</f>
        <v xml:space="preserve">RIOS ROSAS          </v>
      </c>
      <c r="E4131" t="str">
        <f>T("CA ")</f>
        <v xml:space="preserve">CA </v>
      </c>
      <c r="F4131" t="str">
        <f>T("CAMIONES       ")</f>
        <v xml:space="preserve">CAMIONES       </v>
      </c>
      <c r="G4131" t="str">
        <f>T("De 10.000 KG DE CARGA ÚTIL en adelante            ")</f>
        <v xml:space="preserve">De 10.000 KG DE CARGA ÚTIL en adelante            </v>
      </c>
      <c r="H4131" t="str">
        <f>T("DIESEL                                            ")</f>
        <v xml:space="preserve">DIESEL                                            </v>
      </c>
      <c r="I4131">
        <v>14</v>
      </c>
    </row>
    <row r="4132" spans="1:9">
      <c r="A4132" t="str">
        <f>T("2018")</f>
        <v>2018</v>
      </c>
      <c r="B4132" t="str">
        <f>T("JURIDICO                                          ")</f>
        <v xml:space="preserve">JURIDICO                                          </v>
      </c>
      <c r="C4132" t="str">
        <f>T("CHAMBERI            ")</f>
        <v xml:space="preserve">CHAMBERI            </v>
      </c>
      <c r="D4132" t="str">
        <f>T("VALLEHERMOSO        ")</f>
        <v xml:space="preserve">VALLEHERMOSO        </v>
      </c>
      <c r="E4132" t="str">
        <f>T("CA ")</f>
        <v xml:space="preserve">CA </v>
      </c>
      <c r="F4132" t="str">
        <f>T("CAMIONES       ")</f>
        <v xml:space="preserve">CAMIONES       </v>
      </c>
      <c r="G4132" t="str">
        <f>T("De menos de 1.000 KG DE CARGA ÚTIL                ")</f>
        <v xml:space="preserve">De menos de 1.000 KG DE CARGA ÚTIL                </v>
      </c>
      <c r="H4132" t="str">
        <f>T("DIESEL                                            ")</f>
        <v xml:space="preserve">DIESEL                                            </v>
      </c>
      <c r="I4132">
        <v>191</v>
      </c>
    </row>
    <row r="4133" spans="1:9">
      <c r="A4133" t="str">
        <f>T("2018")</f>
        <v>2018</v>
      </c>
      <c r="B4133" t="str">
        <f>T("JURIDICO                                          ")</f>
        <v xml:space="preserve">JURIDICO                                          </v>
      </c>
      <c r="C4133" t="str">
        <f>T("CHAMBERI            ")</f>
        <v xml:space="preserve">CHAMBERI            </v>
      </c>
      <c r="D4133" t="str">
        <f>T("VALLEHERMOSO        ")</f>
        <v xml:space="preserve">VALLEHERMOSO        </v>
      </c>
      <c r="E4133" t="str">
        <f>T("CA ")</f>
        <v xml:space="preserve">CA </v>
      </c>
      <c r="F4133" t="str">
        <f>T("CAMIONES       ")</f>
        <v xml:space="preserve">CAMIONES       </v>
      </c>
      <c r="G4133" t="str">
        <f>T("De 1.000 a 2.999 KG DE CARGA ÚTIL                 ")</f>
        <v xml:space="preserve">De 1.000 a 2.999 KG DE CARGA ÚTIL                 </v>
      </c>
      <c r="H4133" t="str">
        <f>T("DIESEL                                            ")</f>
        <v xml:space="preserve">DIESEL                                            </v>
      </c>
      <c r="I4133">
        <v>114</v>
      </c>
    </row>
    <row r="4134" spans="1:9">
      <c r="A4134" t="str">
        <f>T("2018")</f>
        <v>2018</v>
      </c>
      <c r="B4134" t="str">
        <f>T("JURIDICO                                          ")</f>
        <v xml:space="preserve">JURIDICO                                          </v>
      </c>
      <c r="C4134" t="str">
        <f>T("CHAMBERI            ")</f>
        <v xml:space="preserve">CHAMBERI            </v>
      </c>
      <c r="D4134" t="str">
        <f>T("VALLEHERMOSO        ")</f>
        <v xml:space="preserve">VALLEHERMOSO        </v>
      </c>
      <c r="E4134" t="str">
        <f>T("CA ")</f>
        <v xml:space="preserve">CA </v>
      </c>
      <c r="F4134" t="str">
        <f>T("CAMIONES       ")</f>
        <v xml:space="preserve">CAMIONES       </v>
      </c>
      <c r="G4134" t="str">
        <f>T("De 3.000 a 9.999 KG DE CARGA ÚTIL                 ")</f>
        <v xml:space="preserve">De 3.000 a 9.999 KG DE CARGA ÚTIL                 </v>
      </c>
      <c r="H4134" t="str">
        <f>T("DIESEL                                            ")</f>
        <v xml:space="preserve">DIESEL                                            </v>
      </c>
      <c r="I4134">
        <v>8</v>
      </c>
    </row>
    <row r="4135" spans="1:9">
      <c r="A4135" t="str">
        <f>T("2018")</f>
        <v>2018</v>
      </c>
      <c r="B4135" t="str">
        <f>T("JURIDICO                                          ")</f>
        <v xml:space="preserve">JURIDICO                                          </v>
      </c>
      <c r="C4135" t="str">
        <f>T("CHAMBERI            ")</f>
        <v xml:space="preserve">CHAMBERI            </v>
      </c>
      <c r="D4135" t="str">
        <f>T("VALLEHERMOSO        ")</f>
        <v xml:space="preserve">VALLEHERMOSO        </v>
      </c>
      <c r="E4135" t="str">
        <f>T("CA ")</f>
        <v xml:space="preserve">CA </v>
      </c>
      <c r="F4135" t="str">
        <f>T("CAMIONES       ")</f>
        <v xml:space="preserve">CAMIONES       </v>
      </c>
      <c r="G4135" t="str">
        <f>T("De 10.000 KG DE CARGA ÚTIL en adelante            ")</f>
        <v xml:space="preserve">De 10.000 KG DE CARGA ÚTIL en adelante            </v>
      </c>
      <c r="H4135" t="str">
        <f>T("DIESEL                                            ")</f>
        <v xml:space="preserve">DIESEL                                            </v>
      </c>
      <c r="I4135">
        <v>6</v>
      </c>
    </row>
    <row r="4136" spans="1:9">
      <c r="A4136" t="str">
        <f>T("2018")</f>
        <v>2018</v>
      </c>
      <c r="B4136" t="str">
        <f>T("FISICO                                            ")</f>
        <v xml:space="preserve">FISICO                                            </v>
      </c>
      <c r="C4136" t="str">
        <f>T("CHAMBERI            ")</f>
        <v xml:space="preserve">CHAMBERI            </v>
      </c>
      <c r="D4136" t="str">
        <f>T("VALLEHERMOSO        ")</f>
        <v xml:space="preserve">VALLEHERMOSO        </v>
      </c>
      <c r="E4136" t="str">
        <f>T("CA ")</f>
        <v xml:space="preserve">CA </v>
      </c>
      <c r="F4136" t="str">
        <f>T("CAMIONES       ")</f>
        <v xml:space="preserve">CAMIONES       </v>
      </c>
      <c r="G4136" t="str">
        <f>T("De menos de 1.000 KG DE CARGA ÚTIL                ")</f>
        <v xml:space="preserve">De menos de 1.000 KG DE CARGA ÚTIL                </v>
      </c>
      <c r="H4136" t="str">
        <f>T("ELÉCTRICO                                         ")</f>
        <v xml:space="preserve">ELÉCTRICO                                         </v>
      </c>
      <c r="I4136">
        <v>1</v>
      </c>
    </row>
    <row r="4137" spans="1:9">
      <c r="A4137" t="str">
        <f>T("2018")</f>
        <v>2018</v>
      </c>
      <c r="B4137" t="str">
        <f>T("JURIDICO                                          ")</f>
        <v xml:space="preserve">JURIDICO                                          </v>
      </c>
      <c r="C4137" t="str">
        <f>T("CHAMBERI            ")</f>
        <v xml:space="preserve">CHAMBERI            </v>
      </c>
      <c r="D4137" t="str">
        <f>T("ARAPILES            ")</f>
        <v xml:space="preserve">ARAPILES            </v>
      </c>
      <c r="E4137" t="str">
        <f>T("CA ")</f>
        <v xml:space="preserve">CA </v>
      </c>
      <c r="F4137" t="str">
        <f>T("CAMIONES       ")</f>
        <v xml:space="preserve">CAMIONES       </v>
      </c>
      <c r="G4137" t="str">
        <f>T("De menos de 1.000 KG DE CARGA ÚTIL                ")</f>
        <v xml:space="preserve">De menos de 1.000 KG DE CARGA ÚTIL                </v>
      </c>
      <c r="H4137" t="str">
        <f>T("ELÉCTRICO                                         ")</f>
        <v xml:space="preserve">ELÉCTRICO                                         </v>
      </c>
      <c r="I4137">
        <v>2</v>
      </c>
    </row>
    <row r="4138" spans="1:9">
      <c r="A4138" t="str">
        <f>T("2018")</f>
        <v>2018</v>
      </c>
      <c r="B4138" t="str">
        <f>T("JURIDICO                                          ")</f>
        <v xml:space="preserve">JURIDICO                                          </v>
      </c>
      <c r="C4138" t="str">
        <f>T("CHAMBERI            ")</f>
        <v xml:space="preserve">CHAMBERI            </v>
      </c>
      <c r="D4138" t="str">
        <f>T("TRAFALGAR           ")</f>
        <v xml:space="preserve">TRAFALGAR           </v>
      </c>
      <c r="E4138" t="str">
        <f>T("CA ")</f>
        <v xml:space="preserve">CA </v>
      </c>
      <c r="F4138" t="str">
        <f>T("CAMIONES       ")</f>
        <v xml:space="preserve">CAMIONES       </v>
      </c>
      <c r="G4138" t="str">
        <f>T("De menos de 1.000 KG DE CARGA ÚTIL                ")</f>
        <v xml:space="preserve">De menos de 1.000 KG DE CARGA ÚTIL                </v>
      </c>
      <c r="H4138" t="str">
        <f>T("ELÉCTRICO                                         ")</f>
        <v xml:space="preserve">ELÉCTRICO                                         </v>
      </c>
      <c r="I4138">
        <v>3</v>
      </c>
    </row>
    <row r="4139" spans="1:9">
      <c r="A4139" t="str">
        <f>T("2018")</f>
        <v>2018</v>
      </c>
      <c r="B4139" t="str">
        <f>T("JURIDICO                                          ")</f>
        <v xml:space="preserve">JURIDICO                                          </v>
      </c>
      <c r="C4139" t="str">
        <f>T("CHAMBERI            ")</f>
        <v xml:space="preserve">CHAMBERI            </v>
      </c>
      <c r="D4139" t="str">
        <f>T("ALMAGRO             ")</f>
        <v xml:space="preserve">ALMAGRO             </v>
      </c>
      <c r="E4139" t="str">
        <f>T("CA ")</f>
        <v xml:space="preserve">CA </v>
      </c>
      <c r="F4139" t="str">
        <f>T("CAMIONES       ")</f>
        <v xml:space="preserve">CAMIONES       </v>
      </c>
      <c r="G4139" t="str">
        <f>T("De menos de 1.000 KG DE CARGA ÚTIL                ")</f>
        <v xml:space="preserve">De menos de 1.000 KG DE CARGA ÚTIL                </v>
      </c>
      <c r="H4139" t="str">
        <f>T("ELÉCTRICO                                         ")</f>
        <v xml:space="preserve">ELÉCTRICO                                         </v>
      </c>
      <c r="I4139">
        <v>11</v>
      </c>
    </row>
    <row r="4140" spans="1:9">
      <c r="A4140" t="str">
        <f>T("2018")</f>
        <v>2018</v>
      </c>
      <c r="B4140" t="str">
        <f>T("JURIDICO                                          ")</f>
        <v xml:space="preserve">JURIDICO                                          </v>
      </c>
      <c r="C4140" t="str">
        <f>T("CHAMBERI            ")</f>
        <v xml:space="preserve">CHAMBERI            </v>
      </c>
      <c r="D4140" t="str">
        <f>T("RIOS ROSAS          ")</f>
        <v xml:space="preserve">RIOS ROSAS          </v>
      </c>
      <c r="E4140" t="str">
        <f>T("CA ")</f>
        <v xml:space="preserve">CA </v>
      </c>
      <c r="F4140" t="str">
        <f>T("CAMIONES       ")</f>
        <v xml:space="preserve">CAMIONES       </v>
      </c>
      <c r="G4140" t="str">
        <f>T("De menos de 1.000 KG DE CARGA ÚTIL                ")</f>
        <v xml:space="preserve">De menos de 1.000 KG DE CARGA ÚTIL                </v>
      </c>
      <c r="H4140" t="str">
        <f>T("ELÉCTRICO                                         ")</f>
        <v xml:space="preserve">ELÉCTRICO                                         </v>
      </c>
      <c r="I4140">
        <v>4</v>
      </c>
    </row>
    <row r="4141" spans="1:9">
      <c r="A4141" t="str">
        <f>T("2018")</f>
        <v>2018</v>
      </c>
      <c r="B4141" t="str">
        <f>T("JURIDICO                                          ")</f>
        <v xml:space="preserve">JURIDICO                                          </v>
      </c>
      <c r="C4141" t="str">
        <f>T("CHAMBERI            ")</f>
        <v xml:space="preserve">CHAMBERI            </v>
      </c>
      <c r="D4141" t="str">
        <f>T("VALLEHERMOSO        ")</f>
        <v xml:space="preserve">VALLEHERMOSO        </v>
      </c>
      <c r="E4141" t="str">
        <f>T("CA ")</f>
        <v xml:space="preserve">CA </v>
      </c>
      <c r="F4141" t="str">
        <f>T("CAMIONES       ")</f>
        <v xml:space="preserve">CAMIONES       </v>
      </c>
      <c r="G4141" t="str">
        <f>T("De menos de 1.000 KG DE CARGA ÚTIL                ")</f>
        <v xml:space="preserve">De menos de 1.000 KG DE CARGA ÚTIL                </v>
      </c>
      <c r="H4141" t="str">
        <f>T("ELÉCTRICO                                         ")</f>
        <v xml:space="preserve">ELÉCTRICO                                         </v>
      </c>
      <c r="I4141">
        <v>2</v>
      </c>
    </row>
    <row r="4142" spans="1:9">
      <c r="A4142" t="str">
        <f>T("2018")</f>
        <v>2018</v>
      </c>
      <c r="B4142" t="str">
        <f>T("JURIDICO                                          ")</f>
        <v xml:space="preserve">JURIDICO                                          </v>
      </c>
      <c r="C4142" t="str">
        <f>T("CHAMBERI            ")</f>
        <v xml:space="preserve">CHAMBERI            </v>
      </c>
      <c r="D4142" t="str">
        <f>T("RIOS ROSAS          ")</f>
        <v xml:space="preserve">RIOS ROSAS          </v>
      </c>
      <c r="E4142" t="str">
        <f>T("CA ")</f>
        <v xml:space="preserve">CA </v>
      </c>
      <c r="F4142" t="str">
        <f>T("CAMIONES       ")</f>
        <v xml:space="preserve">CAMIONES       </v>
      </c>
      <c r="G4142" t="str">
        <f>T("De menos de 1.000 KG DE CARGA ÚTIL                ")</f>
        <v xml:space="preserve">De menos de 1.000 KG DE CARGA ÚTIL                </v>
      </c>
      <c r="H4142" t="str">
        <f>T("GAS LICUADO DE PETROLEO                           ")</f>
        <v xml:space="preserve">GAS LICUADO DE PETROLEO                           </v>
      </c>
      <c r="I4142">
        <v>5</v>
      </c>
    </row>
    <row r="4143" spans="1:9">
      <c r="A4143" t="str">
        <f>T("2018")</f>
        <v>2018</v>
      </c>
      <c r="B4143" t="str">
        <f>T("Entidad sin personalidad jurídica (art. 35.4 LGT) ")</f>
        <v xml:space="preserve">Entidad sin personalidad jurídica (art. 35.4 LGT) </v>
      </c>
      <c r="C4143" t="str">
        <f>T("CHAMBERI            ")</f>
        <v xml:space="preserve">CHAMBERI            </v>
      </c>
      <c r="D4143" t="str">
        <f>T("GAZTAMBIDE          ")</f>
        <v xml:space="preserve">GAZTAMBIDE          </v>
      </c>
      <c r="E4143" t="str">
        <f>T("CA ")</f>
        <v xml:space="preserve">CA </v>
      </c>
      <c r="F4143" t="str">
        <f>T("CAMIONES       ")</f>
        <v xml:space="preserve">CAMIONES       </v>
      </c>
      <c r="G4143" t="str">
        <f>T("De menos de 1.000 KG DE CARGA ÚTIL                ")</f>
        <v xml:space="preserve">De menos de 1.000 KG DE CARGA ÚTIL                </v>
      </c>
      <c r="H4143" t="str">
        <f>T("GASOLINA                                          ")</f>
        <v xml:space="preserve">GASOLINA                                          </v>
      </c>
      <c r="I4143">
        <v>1</v>
      </c>
    </row>
    <row r="4144" spans="1:9">
      <c r="A4144" t="str">
        <f>T("2018")</f>
        <v>2018</v>
      </c>
      <c r="B4144" t="str">
        <f>T("Entidad sin personalidad jurídica (art. 35.4 LGT) ")</f>
        <v xml:space="preserve">Entidad sin personalidad jurídica (art. 35.4 LGT) </v>
      </c>
      <c r="C4144" t="str">
        <f>T("CHAMBERI            ")</f>
        <v xml:space="preserve">CHAMBERI            </v>
      </c>
      <c r="D4144" t="str">
        <f>T("ARAPILES            ")</f>
        <v xml:space="preserve">ARAPILES            </v>
      </c>
      <c r="E4144" t="str">
        <f>T("CA ")</f>
        <v xml:space="preserve">CA </v>
      </c>
      <c r="F4144" t="str">
        <f>T("CAMIONES       ")</f>
        <v xml:space="preserve">CAMIONES       </v>
      </c>
      <c r="G4144" t="str">
        <f>T("De menos de 1.000 KG DE CARGA ÚTIL                ")</f>
        <v xml:space="preserve">De menos de 1.000 KG DE CARGA ÚTIL                </v>
      </c>
      <c r="H4144" t="str">
        <f>T("GASOLINA                                          ")</f>
        <v xml:space="preserve">GASOLINA                                          </v>
      </c>
      <c r="I4144">
        <v>1</v>
      </c>
    </row>
    <row r="4145" spans="1:9">
      <c r="A4145" t="str">
        <f>T("2018")</f>
        <v>2018</v>
      </c>
      <c r="B4145" t="str">
        <f>T("Entidad sin personalidad jurídica (art. 35.4 LGT) ")</f>
        <v xml:space="preserve">Entidad sin personalidad jurídica (art. 35.4 LGT) </v>
      </c>
      <c r="C4145" t="str">
        <f>T("CHAMBERI            ")</f>
        <v xml:space="preserve">CHAMBERI            </v>
      </c>
      <c r="D4145" t="str">
        <f>T("ALMAGRO             ")</f>
        <v xml:space="preserve">ALMAGRO             </v>
      </c>
      <c r="E4145" t="str">
        <f>T("CA ")</f>
        <v xml:space="preserve">CA </v>
      </c>
      <c r="F4145" t="str">
        <f>T("CAMIONES       ")</f>
        <v xml:space="preserve">CAMIONES       </v>
      </c>
      <c r="G4145" t="str">
        <f>T("De menos de 1.000 KG DE CARGA ÚTIL                ")</f>
        <v xml:space="preserve">De menos de 1.000 KG DE CARGA ÚTIL                </v>
      </c>
      <c r="H4145" t="str">
        <f>T("GASOLINA                                          ")</f>
        <v xml:space="preserve">GASOLINA                                          </v>
      </c>
      <c r="I4145">
        <v>1</v>
      </c>
    </row>
    <row r="4146" spans="1:9">
      <c r="A4146" t="str">
        <f>T("2018")</f>
        <v>2018</v>
      </c>
      <c r="B4146" t="str">
        <f>T("Entidad sin personalidad jurídica (art. 35.4 LGT) ")</f>
        <v xml:space="preserve">Entidad sin personalidad jurídica (art. 35.4 LGT) </v>
      </c>
      <c r="C4146" t="str">
        <f>T("CHAMBERI            ")</f>
        <v xml:space="preserve">CHAMBERI            </v>
      </c>
      <c r="D4146" t="str">
        <f>T("VALLEHERMOSO        ")</f>
        <v xml:space="preserve">VALLEHERMOSO        </v>
      </c>
      <c r="E4146" t="str">
        <f>T("CA ")</f>
        <v xml:space="preserve">CA </v>
      </c>
      <c r="F4146" t="str">
        <f>T("CAMIONES       ")</f>
        <v xml:space="preserve">CAMIONES       </v>
      </c>
      <c r="G4146" t="str">
        <f>T("De menos de 1.000 KG DE CARGA ÚTIL                ")</f>
        <v xml:space="preserve">De menos de 1.000 KG DE CARGA ÚTIL                </v>
      </c>
      <c r="H4146" t="str">
        <f>T("GASOLINA                                          ")</f>
        <v xml:space="preserve">GASOLINA                                          </v>
      </c>
      <c r="I4146">
        <v>1</v>
      </c>
    </row>
    <row r="4147" spans="1:9">
      <c r="A4147" t="str">
        <f>T("2018")</f>
        <v>2018</v>
      </c>
      <c r="B4147" t="str">
        <f>T("FISICO                                            ")</f>
        <v xml:space="preserve">FISICO                                            </v>
      </c>
      <c r="C4147" t="str">
        <f>T("CHAMBERI            ")</f>
        <v xml:space="preserve">CHAMBERI            </v>
      </c>
      <c r="D4147" t="str">
        <f>T("GAZTAMBIDE          ")</f>
        <v xml:space="preserve">GAZTAMBIDE          </v>
      </c>
      <c r="E4147" t="str">
        <f>T("CA ")</f>
        <v xml:space="preserve">CA </v>
      </c>
      <c r="F4147" t="str">
        <f>T("CAMIONES       ")</f>
        <v xml:space="preserve">CAMIONES       </v>
      </c>
      <c r="G4147" t="str">
        <f>T("De menos de 1.000 KG DE CARGA ÚTIL                ")</f>
        <v xml:space="preserve">De menos de 1.000 KG DE CARGA ÚTIL                </v>
      </c>
      <c r="H4147" t="str">
        <f>T("GASOLINA                                          ")</f>
        <v xml:space="preserve">GASOLINA                                          </v>
      </c>
      <c r="I4147">
        <v>35</v>
      </c>
    </row>
    <row r="4148" spans="1:9">
      <c r="A4148" t="str">
        <f>T("2018")</f>
        <v>2018</v>
      </c>
      <c r="B4148" t="str">
        <f>T("FISICO                                            ")</f>
        <v xml:space="preserve">FISICO                                            </v>
      </c>
      <c r="C4148" t="str">
        <f>T("CHAMBERI            ")</f>
        <v xml:space="preserve">CHAMBERI            </v>
      </c>
      <c r="D4148" t="str">
        <f>T("ARAPILES            ")</f>
        <v xml:space="preserve">ARAPILES            </v>
      </c>
      <c r="E4148" t="str">
        <f>T("CA ")</f>
        <v xml:space="preserve">CA </v>
      </c>
      <c r="F4148" t="str">
        <f>T("CAMIONES       ")</f>
        <v xml:space="preserve">CAMIONES       </v>
      </c>
      <c r="G4148" t="str">
        <f>T("De menos de 1.000 KG DE CARGA ÚTIL                ")</f>
        <v xml:space="preserve">De menos de 1.000 KG DE CARGA ÚTIL                </v>
      </c>
      <c r="H4148" t="str">
        <f>T("GASOLINA                                          ")</f>
        <v xml:space="preserve">GASOLINA                                          </v>
      </c>
      <c r="I4148">
        <v>15</v>
      </c>
    </row>
    <row r="4149" spans="1:9">
      <c r="A4149" t="str">
        <f>T("2018")</f>
        <v>2018</v>
      </c>
      <c r="B4149" t="str">
        <f>T("FISICO                                            ")</f>
        <v xml:space="preserve">FISICO                                            </v>
      </c>
      <c r="C4149" t="str">
        <f>T("CHAMBERI            ")</f>
        <v xml:space="preserve">CHAMBERI            </v>
      </c>
      <c r="D4149" t="str">
        <f>T("ARAPILES            ")</f>
        <v xml:space="preserve">ARAPILES            </v>
      </c>
      <c r="E4149" t="str">
        <f>T("CA ")</f>
        <v xml:space="preserve">CA </v>
      </c>
      <c r="F4149" t="str">
        <f>T("CAMIONES       ")</f>
        <v xml:space="preserve">CAMIONES       </v>
      </c>
      <c r="G4149" t="str">
        <f>T("De 1.000 a 2.999 KG DE CARGA ÚTIL                 ")</f>
        <v xml:space="preserve">De 1.000 a 2.999 KG DE CARGA ÚTIL                 </v>
      </c>
      <c r="H4149" t="str">
        <f>T("GASOLINA                                          ")</f>
        <v xml:space="preserve">GASOLINA                                          </v>
      </c>
      <c r="I4149">
        <v>1</v>
      </c>
    </row>
    <row r="4150" spans="1:9">
      <c r="A4150" t="str">
        <f>T("2018")</f>
        <v>2018</v>
      </c>
      <c r="B4150" t="str">
        <f>T("FISICO                                            ")</f>
        <v xml:space="preserve">FISICO                                            </v>
      </c>
      <c r="C4150" t="str">
        <f>T("CHAMBERI            ")</f>
        <v xml:space="preserve">CHAMBERI            </v>
      </c>
      <c r="D4150" t="str">
        <f>T("TRAFALGAR           ")</f>
        <v xml:space="preserve">TRAFALGAR           </v>
      </c>
      <c r="E4150" t="str">
        <f>T("CA ")</f>
        <v xml:space="preserve">CA </v>
      </c>
      <c r="F4150" t="str">
        <f>T("CAMIONES       ")</f>
        <v xml:space="preserve">CAMIONES       </v>
      </c>
      <c r="G4150" t="str">
        <f>T("De menos de 1.000 KG DE CARGA ÚTIL                ")</f>
        <v xml:space="preserve">De menos de 1.000 KG DE CARGA ÚTIL                </v>
      </c>
      <c r="H4150" t="str">
        <f>T("GASOLINA                                          ")</f>
        <v xml:space="preserve">GASOLINA                                          </v>
      </c>
      <c r="I4150">
        <v>20</v>
      </c>
    </row>
    <row r="4151" spans="1:9">
      <c r="A4151" t="str">
        <f>T("2018")</f>
        <v>2018</v>
      </c>
      <c r="B4151" t="str">
        <f>T("FISICO                                            ")</f>
        <v xml:space="preserve">FISICO                                            </v>
      </c>
      <c r="C4151" t="str">
        <f>T("CHAMBERI            ")</f>
        <v xml:space="preserve">CHAMBERI            </v>
      </c>
      <c r="D4151" t="str">
        <f>T("TRAFALGAR           ")</f>
        <v xml:space="preserve">TRAFALGAR           </v>
      </c>
      <c r="E4151" t="str">
        <f>T("CA ")</f>
        <v xml:space="preserve">CA </v>
      </c>
      <c r="F4151" t="str">
        <f>T("CAMIONES       ")</f>
        <v xml:space="preserve">CAMIONES       </v>
      </c>
      <c r="G4151" t="str">
        <f>T("De 1.000 a 2.999 KG DE CARGA ÚTIL                 ")</f>
        <v xml:space="preserve">De 1.000 a 2.999 KG DE CARGA ÚTIL                 </v>
      </c>
      <c r="H4151" t="str">
        <f>T("GASOLINA                                          ")</f>
        <v xml:space="preserve">GASOLINA                                          </v>
      </c>
      <c r="I4151">
        <v>1</v>
      </c>
    </row>
    <row r="4152" spans="1:9">
      <c r="A4152" t="str">
        <f>T("2018")</f>
        <v>2018</v>
      </c>
      <c r="B4152" t="str">
        <f>T("FISICO                                            ")</f>
        <v xml:space="preserve">FISICO                                            </v>
      </c>
      <c r="C4152" t="str">
        <f>T("CHAMBERI            ")</f>
        <v xml:space="preserve">CHAMBERI            </v>
      </c>
      <c r="D4152" t="str">
        <f>T("ALMAGRO             ")</f>
        <v xml:space="preserve">ALMAGRO             </v>
      </c>
      <c r="E4152" t="str">
        <f>T("CA ")</f>
        <v xml:space="preserve">CA </v>
      </c>
      <c r="F4152" t="str">
        <f>T("CAMIONES       ")</f>
        <v xml:space="preserve">CAMIONES       </v>
      </c>
      <c r="G4152" t="str">
        <f>T("De menos de 1.000 KG DE CARGA ÚTIL                ")</f>
        <v xml:space="preserve">De menos de 1.000 KG DE CARGA ÚTIL                </v>
      </c>
      <c r="H4152" t="str">
        <f>T("GASOLINA                                          ")</f>
        <v xml:space="preserve">GASOLINA                                          </v>
      </c>
      <c r="I4152">
        <v>30</v>
      </c>
    </row>
    <row r="4153" spans="1:9">
      <c r="A4153" t="str">
        <f>T("2018")</f>
        <v>2018</v>
      </c>
      <c r="B4153" t="str">
        <f>T("FISICO                                            ")</f>
        <v xml:space="preserve">FISICO                                            </v>
      </c>
      <c r="C4153" t="str">
        <f>T("CHAMBERI            ")</f>
        <v xml:space="preserve">CHAMBERI            </v>
      </c>
      <c r="D4153" t="str">
        <f>T("RIOS ROSAS          ")</f>
        <v xml:space="preserve">RIOS ROSAS          </v>
      </c>
      <c r="E4153" t="str">
        <f>T("CA ")</f>
        <v xml:space="preserve">CA </v>
      </c>
      <c r="F4153" t="str">
        <f>T("CAMIONES       ")</f>
        <v xml:space="preserve">CAMIONES       </v>
      </c>
      <c r="G4153" t="str">
        <f>T("De menos de 1.000 KG DE CARGA ÚTIL                ")</f>
        <v xml:space="preserve">De menos de 1.000 KG DE CARGA ÚTIL                </v>
      </c>
      <c r="H4153" t="str">
        <f>T("GASOLINA                                          ")</f>
        <v xml:space="preserve">GASOLINA                                          </v>
      </c>
      <c r="I4153">
        <v>25</v>
      </c>
    </row>
    <row r="4154" spans="1:9">
      <c r="A4154" t="str">
        <f>T("2018")</f>
        <v>2018</v>
      </c>
      <c r="B4154" t="str">
        <f>T("FISICO                                            ")</f>
        <v xml:space="preserve">FISICO                                            </v>
      </c>
      <c r="C4154" t="str">
        <f>T("CHAMBERI            ")</f>
        <v xml:space="preserve">CHAMBERI            </v>
      </c>
      <c r="D4154" t="str">
        <f>T("RIOS ROSAS          ")</f>
        <v xml:space="preserve">RIOS ROSAS          </v>
      </c>
      <c r="E4154" t="str">
        <f>T("CA ")</f>
        <v xml:space="preserve">CA </v>
      </c>
      <c r="F4154" t="str">
        <f>T("CAMIONES       ")</f>
        <v xml:space="preserve">CAMIONES       </v>
      </c>
      <c r="G4154" t="str">
        <f>T("De 1.000 a 2.999 KG DE CARGA ÚTIL                 ")</f>
        <v xml:space="preserve">De 1.000 a 2.999 KG DE CARGA ÚTIL                 </v>
      </c>
      <c r="H4154" t="str">
        <f>T("GASOLINA                                          ")</f>
        <v xml:space="preserve">GASOLINA                                          </v>
      </c>
      <c r="I4154">
        <v>2</v>
      </c>
    </row>
    <row r="4155" spans="1:9">
      <c r="A4155" t="str">
        <f>T("2018")</f>
        <v>2018</v>
      </c>
      <c r="B4155" t="str">
        <f>T("FISICO                                            ")</f>
        <v xml:space="preserve">FISICO                                            </v>
      </c>
      <c r="C4155" t="str">
        <f>T("CHAMBERI            ")</f>
        <v xml:space="preserve">CHAMBERI            </v>
      </c>
      <c r="D4155" t="str">
        <f>T("VALLEHERMOSO        ")</f>
        <v xml:space="preserve">VALLEHERMOSO        </v>
      </c>
      <c r="E4155" t="str">
        <f>T("CA ")</f>
        <v xml:space="preserve">CA </v>
      </c>
      <c r="F4155" t="str">
        <f>T("CAMIONES       ")</f>
        <v xml:space="preserve">CAMIONES       </v>
      </c>
      <c r="G4155" t="str">
        <f>T("De menos de 1.000 KG DE CARGA ÚTIL                ")</f>
        <v xml:space="preserve">De menos de 1.000 KG DE CARGA ÚTIL                </v>
      </c>
      <c r="H4155" t="str">
        <f>T("GASOLINA                                          ")</f>
        <v xml:space="preserve">GASOLINA                                          </v>
      </c>
      <c r="I4155">
        <v>18</v>
      </c>
    </row>
    <row r="4156" spans="1:9">
      <c r="A4156" t="str">
        <f>T("2018")</f>
        <v>2018</v>
      </c>
      <c r="B4156" t="str">
        <f>T("FISICO                                            ")</f>
        <v xml:space="preserve">FISICO                                            </v>
      </c>
      <c r="C4156" t="str">
        <f>T("CHAMBERI            ")</f>
        <v xml:space="preserve">CHAMBERI            </v>
      </c>
      <c r="D4156" t="str">
        <f>T("VALLEHERMOSO        ")</f>
        <v xml:space="preserve">VALLEHERMOSO        </v>
      </c>
      <c r="E4156" t="str">
        <f>T("CA ")</f>
        <v xml:space="preserve">CA </v>
      </c>
      <c r="F4156" t="str">
        <f>T("CAMIONES       ")</f>
        <v xml:space="preserve">CAMIONES       </v>
      </c>
      <c r="G4156" t="str">
        <f>T("De 1.000 a 2.999 KG DE CARGA ÚTIL                 ")</f>
        <v xml:space="preserve">De 1.000 a 2.999 KG DE CARGA ÚTIL                 </v>
      </c>
      <c r="H4156" t="str">
        <f>T("GASOLINA                                          ")</f>
        <v xml:space="preserve">GASOLINA                                          </v>
      </c>
      <c r="I4156">
        <v>1</v>
      </c>
    </row>
    <row r="4157" spans="1:9">
      <c r="A4157" t="str">
        <f>T("2018")</f>
        <v>2018</v>
      </c>
      <c r="B4157" t="str">
        <f>T("JURIDICO                                          ")</f>
        <v xml:space="preserve">JURIDICO                                          </v>
      </c>
      <c r="C4157" t="str">
        <f>T("CHAMBERI            ")</f>
        <v xml:space="preserve">CHAMBERI            </v>
      </c>
      <c r="D4157" t="str">
        <f>T("GAZTAMBIDE          ")</f>
        <v xml:space="preserve">GAZTAMBIDE          </v>
      </c>
      <c r="E4157" t="str">
        <f>T("CA ")</f>
        <v xml:space="preserve">CA </v>
      </c>
      <c r="F4157" t="str">
        <f>T("CAMIONES       ")</f>
        <v xml:space="preserve">CAMIONES       </v>
      </c>
      <c r="G4157" t="str">
        <f>T("De menos de 1.000 KG DE CARGA ÚTIL                ")</f>
        <v xml:space="preserve">De menos de 1.000 KG DE CARGA ÚTIL                </v>
      </c>
      <c r="H4157" t="str">
        <f>T("GASOLINA                                          ")</f>
        <v xml:space="preserve">GASOLINA                                          </v>
      </c>
      <c r="I4157">
        <v>12</v>
      </c>
    </row>
    <row r="4158" spans="1:9">
      <c r="A4158" t="str">
        <f>T("2018")</f>
        <v>2018</v>
      </c>
      <c r="B4158" t="str">
        <f>T("JURIDICO                                          ")</f>
        <v xml:space="preserve">JURIDICO                                          </v>
      </c>
      <c r="C4158" t="str">
        <f>T("CHAMBERI            ")</f>
        <v xml:space="preserve">CHAMBERI            </v>
      </c>
      <c r="D4158" t="str">
        <f>T("GAZTAMBIDE          ")</f>
        <v xml:space="preserve">GAZTAMBIDE          </v>
      </c>
      <c r="E4158" t="str">
        <f>T("CA ")</f>
        <v xml:space="preserve">CA </v>
      </c>
      <c r="F4158" t="str">
        <f>T("CAMIONES       ")</f>
        <v xml:space="preserve">CAMIONES       </v>
      </c>
      <c r="G4158" t="str">
        <f>T("De 1.000 a 2.999 KG DE CARGA ÚTIL                 ")</f>
        <v xml:space="preserve">De 1.000 a 2.999 KG DE CARGA ÚTIL                 </v>
      </c>
      <c r="H4158" t="str">
        <f>T("GASOLINA                                          ")</f>
        <v xml:space="preserve">GASOLINA                                          </v>
      </c>
      <c r="I4158">
        <v>1</v>
      </c>
    </row>
    <row r="4159" spans="1:9">
      <c r="A4159" t="str">
        <f>T("2018")</f>
        <v>2018</v>
      </c>
      <c r="B4159" t="str">
        <f>T("JURIDICO                                          ")</f>
        <v xml:space="preserve">JURIDICO                                          </v>
      </c>
      <c r="C4159" t="str">
        <f>T("CHAMBERI            ")</f>
        <v xml:space="preserve">CHAMBERI            </v>
      </c>
      <c r="D4159" t="str">
        <f>T("ARAPILES            ")</f>
        <v xml:space="preserve">ARAPILES            </v>
      </c>
      <c r="E4159" t="str">
        <f>T("CA ")</f>
        <v xml:space="preserve">CA </v>
      </c>
      <c r="F4159" t="str">
        <f>T("CAMIONES       ")</f>
        <v xml:space="preserve">CAMIONES       </v>
      </c>
      <c r="G4159" t="str">
        <f>T("De menos de 1.000 KG DE CARGA ÚTIL                ")</f>
        <v xml:space="preserve">De menos de 1.000 KG DE CARGA ÚTIL                </v>
      </c>
      <c r="H4159" t="str">
        <f>T("GASOLINA                                          ")</f>
        <v xml:space="preserve">GASOLINA                                          </v>
      </c>
      <c r="I4159">
        <v>9</v>
      </c>
    </row>
    <row r="4160" spans="1:9">
      <c r="A4160" t="str">
        <f>T("2018")</f>
        <v>2018</v>
      </c>
      <c r="B4160" t="str">
        <f>T("JURIDICO                                          ")</f>
        <v xml:space="preserve">JURIDICO                                          </v>
      </c>
      <c r="C4160" t="str">
        <f>T("CHAMBERI            ")</f>
        <v xml:space="preserve">CHAMBERI            </v>
      </c>
      <c r="D4160" t="str">
        <f>T("TRAFALGAR           ")</f>
        <v xml:space="preserve">TRAFALGAR           </v>
      </c>
      <c r="E4160" t="str">
        <f>T("CA ")</f>
        <v xml:space="preserve">CA </v>
      </c>
      <c r="F4160" t="str">
        <f>T("CAMIONES       ")</f>
        <v xml:space="preserve">CAMIONES       </v>
      </c>
      <c r="G4160" t="str">
        <f>T("De menos de 1.000 KG DE CARGA ÚTIL                ")</f>
        <v xml:space="preserve">De menos de 1.000 KG DE CARGA ÚTIL                </v>
      </c>
      <c r="H4160" t="str">
        <f>T("GASOLINA                                          ")</f>
        <v xml:space="preserve">GASOLINA                                          </v>
      </c>
      <c r="I4160">
        <v>20</v>
      </c>
    </row>
    <row r="4161" spans="1:9">
      <c r="A4161" t="str">
        <f>T("2018")</f>
        <v>2018</v>
      </c>
      <c r="B4161" t="str">
        <f>T("JURIDICO                                          ")</f>
        <v xml:space="preserve">JURIDICO                                          </v>
      </c>
      <c r="C4161" t="str">
        <f>T("CHAMBERI            ")</f>
        <v xml:space="preserve">CHAMBERI            </v>
      </c>
      <c r="D4161" t="str">
        <f>T("ALMAGRO             ")</f>
        <v xml:space="preserve">ALMAGRO             </v>
      </c>
      <c r="E4161" t="str">
        <f>T("CA ")</f>
        <v xml:space="preserve">CA </v>
      </c>
      <c r="F4161" t="str">
        <f>T("CAMIONES       ")</f>
        <v xml:space="preserve">CAMIONES       </v>
      </c>
      <c r="G4161" t="str">
        <f>T("De menos de 1.000 KG DE CARGA ÚTIL                ")</f>
        <v xml:space="preserve">De menos de 1.000 KG DE CARGA ÚTIL                </v>
      </c>
      <c r="H4161" t="str">
        <f>T("GASOLINA                                          ")</f>
        <v xml:space="preserve">GASOLINA                                          </v>
      </c>
      <c r="I4161">
        <v>77</v>
      </c>
    </row>
    <row r="4162" spans="1:9">
      <c r="A4162" t="str">
        <f>T("2018")</f>
        <v>2018</v>
      </c>
      <c r="B4162" t="str">
        <f>T("JURIDICO                                          ")</f>
        <v xml:space="preserve">JURIDICO                                          </v>
      </c>
      <c r="C4162" t="str">
        <f>T("CHAMBERI            ")</f>
        <v xml:space="preserve">CHAMBERI            </v>
      </c>
      <c r="D4162" t="str">
        <f>T("ALMAGRO             ")</f>
        <v xml:space="preserve">ALMAGRO             </v>
      </c>
      <c r="E4162" t="str">
        <f>T("CA ")</f>
        <v xml:space="preserve">CA </v>
      </c>
      <c r="F4162" t="str">
        <f>T("CAMIONES       ")</f>
        <v xml:space="preserve">CAMIONES       </v>
      </c>
      <c r="G4162" t="str">
        <f>T("De 1.000 a 2.999 KG DE CARGA ÚTIL                 ")</f>
        <v xml:space="preserve">De 1.000 a 2.999 KG DE CARGA ÚTIL                 </v>
      </c>
      <c r="H4162" t="str">
        <f>T("GASOLINA                                          ")</f>
        <v xml:space="preserve">GASOLINA                                          </v>
      </c>
      <c r="I4162">
        <v>12</v>
      </c>
    </row>
    <row r="4163" spans="1:9">
      <c r="A4163" t="str">
        <f>T("2018")</f>
        <v>2018</v>
      </c>
      <c r="B4163" t="str">
        <f>T("JURIDICO                                          ")</f>
        <v xml:space="preserve">JURIDICO                                          </v>
      </c>
      <c r="C4163" t="str">
        <f>T("CHAMBERI            ")</f>
        <v xml:space="preserve">CHAMBERI            </v>
      </c>
      <c r="D4163" t="str">
        <f>T("ALMAGRO             ")</f>
        <v xml:space="preserve">ALMAGRO             </v>
      </c>
      <c r="E4163" t="str">
        <f>T("CA ")</f>
        <v xml:space="preserve">CA </v>
      </c>
      <c r="F4163" t="str">
        <f>T("CAMIONES       ")</f>
        <v xml:space="preserve">CAMIONES       </v>
      </c>
      <c r="G4163" t="str">
        <f>T("De 3.000 a 9.999 KG DE CARGA ÚTIL                 ")</f>
        <v xml:space="preserve">De 3.000 a 9.999 KG DE CARGA ÚTIL                 </v>
      </c>
      <c r="H4163" t="str">
        <f>T("GASOLINA                                          ")</f>
        <v xml:space="preserve">GASOLINA                                          </v>
      </c>
      <c r="I4163">
        <v>2</v>
      </c>
    </row>
    <row r="4164" spans="1:9">
      <c r="A4164" t="str">
        <f>T("2018")</f>
        <v>2018</v>
      </c>
      <c r="B4164" t="str">
        <f>T("JURIDICO                                          ")</f>
        <v xml:space="preserve">JURIDICO                                          </v>
      </c>
      <c r="C4164" t="str">
        <f>T("CHAMBERI            ")</f>
        <v xml:space="preserve">CHAMBERI            </v>
      </c>
      <c r="D4164" t="str">
        <f>T("ALMAGRO             ")</f>
        <v xml:space="preserve">ALMAGRO             </v>
      </c>
      <c r="E4164" t="str">
        <f>T("CA ")</f>
        <v xml:space="preserve">CA </v>
      </c>
      <c r="F4164" t="str">
        <f>T("CAMIONES       ")</f>
        <v xml:space="preserve">CAMIONES       </v>
      </c>
      <c r="G4164" t="str">
        <f>T("De 10.000 KG DE CARGA ÚTIL en adelante            ")</f>
        <v xml:space="preserve">De 10.000 KG DE CARGA ÚTIL en adelante            </v>
      </c>
      <c r="H4164" t="str">
        <f>T("GASOLINA                                          ")</f>
        <v xml:space="preserve">GASOLINA                                          </v>
      </c>
      <c r="I4164">
        <v>1</v>
      </c>
    </row>
    <row r="4165" spans="1:9">
      <c r="A4165" t="str">
        <f>T("2018")</f>
        <v>2018</v>
      </c>
      <c r="B4165" t="str">
        <f>T("JURIDICO                                          ")</f>
        <v xml:space="preserve">JURIDICO                                          </v>
      </c>
      <c r="C4165" t="str">
        <f>T("CHAMBERI            ")</f>
        <v xml:space="preserve">CHAMBERI            </v>
      </c>
      <c r="D4165" t="str">
        <f>T("RIOS ROSAS          ")</f>
        <v xml:space="preserve">RIOS ROSAS          </v>
      </c>
      <c r="E4165" t="str">
        <f>T("CA ")</f>
        <v xml:space="preserve">CA </v>
      </c>
      <c r="F4165" t="str">
        <f>T("CAMIONES       ")</f>
        <v xml:space="preserve">CAMIONES       </v>
      </c>
      <c r="G4165" t="str">
        <f>T("De menos de 1.000 KG DE CARGA ÚTIL                ")</f>
        <v xml:space="preserve">De menos de 1.000 KG DE CARGA ÚTIL                </v>
      </c>
      <c r="H4165" t="str">
        <f>T("GASOLINA                                          ")</f>
        <v xml:space="preserve">GASOLINA                                          </v>
      </c>
      <c r="I4165">
        <v>10</v>
      </c>
    </row>
    <row r="4166" spans="1:9">
      <c r="A4166" t="str">
        <f>T("2018")</f>
        <v>2018</v>
      </c>
      <c r="B4166" t="str">
        <f>T("JURIDICO                                          ")</f>
        <v xml:space="preserve">JURIDICO                                          </v>
      </c>
      <c r="C4166" t="str">
        <f>T("CHAMBERI            ")</f>
        <v xml:space="preserve">CHAMBERI            </v>
      </c>
      <c r="D4166" t="str">
        <f>T("RIOS ROSAS          ")</f>
        <v xml:space="preserve">RIOS ROSAS          </v>
      </c>
      <c r="E4166" t="str">
        <f>T("CA ")</f>
        <v xml:space="preserve">CA </v>
      </c>
      <c r="F4166" t="str">
        <f>T("CAMIONES       ")</f>
        <v xml:space="preserve">CAMIONES       </v>
      </c>
      <c r="G4166" t="str">
        <f>T("De 1.000 a 2.999 KG DE CARGA ÚTIL                 ")</f>
        <v xml:space="preserve">De 1.000 a 2.999 KG DE CARGA ÚTIL                 </v>
      </c>
      <c r="H4166" t="str">
        <f>T("GASOLINA                                          ")</f>
        <v xml:space="preserve">GASOLINA                                          </v>
      </c>
      <c r="I4166">
        <v>2</v>
      </c>
    </row>
    <row r="4167" spans="1:9">
      <c r="A4167" t="str">
        <f>T("2018")</f>
        <v>2018</v>
      </c>
      <c r="B4167" t="str">
        <f>T("JURIDICO                                          ")</f>
        <v xml:space="preserve">JURIDICO                                          </v>
      </c>
      <c r="C4167" t="str">
        <f>T("CHAMBERI            ")</f>
        <v xml:space="preserve">CHAMBERI            </v>
      </c>
      <c r="D4167" t="str">
        <f>T("VALLEHERMOSO        ")</f>
        <v xml:space="preserve">VALLEHERMOSO        </v>
      </c>
      <c r="E4167" t="str">
        <f>T("CA ")</f>
        <v xml:space="preserve">CA </v>
      </c>
      <c r="F4167" t="str">
        <f>T("CAMIONES       ")</f>
        <v xml:space="preserve">CAMIONES       </v>
      </c>
      <c r="G4167" t="str">
        <f>T("De menos de 1.000 KG DE CARGA ÚTIL                ")</f>
        <v xml:space="preserve">De menos de 1.000 KG DE CARGA ÚTIL                </v>
      </c>
      <c r="H4167" t="str">
        <f>T("GASOLINA                                          ")</f>
        <v xml:space="preserve">GASOLINA                                          </v>
      </c>
      <c r="I4167">
        <v>3</v>
      </c>
    </row>
    <row r="4168" spans="1:9">
      <c r="A4168" t="str">
        <f>T("2018")</f>
        <v>2018</v>
      </c>
      <c r="B4168" t="str">
        <f>T("JURIDICO                                          ")</f>
        <v xml:space="preserve">JURIDICO                                          </v>
      </c>
      <c r="C4168" t="str">
        <f>T("CHAMBERI            ")</f>
        <v xml:space="preserve">CHAMBERI            </v>
      </c>
      <c r="D4168" t="str">
        <f>T("VALLEHERMOSO        ")</f>
        <v xml:space="preserve">VALLEHERMOSO        </v>
      </c>
      <c r="E4168" t="str">
        <f>T("CA ")</f>
        <v xml:space="preserve">CA </v>
      </c>
      <c r="F4168" t="str">
        <f>T("CAMIONES       ")</f>
        <v xml:space="preserve">CAMIONES       </v>
      </c>
      <c r="G4168" t="str">
        <f>T("De 1.000 a 2.999 KG DE CARGA ÚTIL                 ")</f>
        <v xml:space="preserve">De 1.000 a 2.999 KG DE CARGA ÚTIL                 </v>
      </c>
      <c r="H4168" t="str">
        <f>T("GASOLINA                                          ")</f>
        <v xml:space="preserve">GASOLINA                                          </v>
      </c>
      <c r="I4168">
        <v>2</v>
      </c>
    </row>
    <row r="4169" spans="1:9">
      <c r="A4169" t="str">
        <f>T("2018")</f>
        <v>2018</v>
      </c>
      <c r="B4169" t="str">
        <f>T("Entidad sin personalidad jurídica (art. 35.4 LGT) ")</f>
        <v xml:space="preserve">Entidad sin personalidad jurídica (art. 35.4 LGT) </v>
      </c>
      <c r="C4169" t="str">
        <f>T("CHAMBERI            ")</f>
        <v xml:space="preserve">CHAMBERI            </v>
      </c>
      <c r="D4169" t="str">
        <f>T("GAZTAMBIDE          ")</f>
        <v xml:space="preserve">GAZTAMBIDE          </v>
      </c>
      <c r="E4169" t="str">
        <f>T("CA ")</f>
        <v xml:space="preserve">CA </v>
      </c>
      <c r="F4169" t="str">
        <f>T("CAMIONES       ")</f>
        <v xml:space="preserve">CAMIONES       </v>
      </c>
      <c r="G4169" t="str">
        <f>T("De menos de 1.000 KG DE CARGA ÚTIL                ")</f>
        <v xml:space="preserve">De menos de 1.000 KG DE CARGA ÚTIL                </v>
      </c>
      <c r="I4169">
        <v>1</v>
      </c>
    </row>
    <row r="4170" spans="1:9">
      <c r="A4170" t="str">
        <f>T("2018")</f>
        <v>2018</v>
      </c>
      <c r="B4170" t="str">
        <f>T("Entidad sin personalidad jurídica (art. 35.4 LGT) ")</f>
        <v xml:space="preserve">Entidad sin personalidad jurídica (art. 35.4 LGT) </v>
      </c>
      <c r="C4170" t="str">
        <f>T("CHAMBERI            ")</f>
        <v xml:space="preserve">CHAMBERI            </v>
      </c>
      <c r="D4170" t="str">
        <f>T("TRAFALGAR           ")</f>
        <v xml:space="preserve">TRAFALGAR           </v>
      </c>
      <c r="E4170" t="str">
        <f>T("CA ")</f>
        <v xml:space="preserve">CA </v>
      </c>
      <c r="F4170" t="str">
        <f>T("CAMIONES       ")</f>
        <v xml:space="preserve">CAMIONES       </v>
      </c>
      <c r="G4170" t="str">
        <f>T("De menos de 1.000 KG DE CARGA ÚTIL                ")</f>
        <v xml:space="preserve">De menos de 1.000 KG DE CARGA ÚTIL                </v>
      </c>
      <c r="I4170">
        <v>1</v>
      </c>
    </row>
    <row r="4171" spans="1:9">
      <c r="A4171" t="str">
        <f>T("2018")</f>
        <v>2018</v>
      </c>
      <c r="B4171" t="str">
        <f>T("Entidad sin personalidad jurídica (art. 35.4 LGT) ")</f>
        <v xml:space="preserve">Entidad sin personalidad jurídica (art. 35.4 LGT) </v>
      </c>
      <c r="C4171" t="str">
        <f>T("CHAMBERI            ")</f>
        <v xml:space="preserve">CHAMBERI            </v>
      </c>
      <c r="D4171" t="str">
        <f>T("ALMAGRO             ")</f>
        <v xml:space="preserve">ALMAGRO             </v>
      </c>
      <c r="E4171" t="str">
        <f>T("CA ")</f>
        <v xml:space="preserve">CA </v>
      </c>
      <c r="F4171" t="str">
        <f>T("CAMIONES       ")</f>
        <v xml:space="preserve">CAMIONES       </v>
      </c>
      <c r="G4171" t="str">
        <f>T("De menos de 1.000 KG DE CARGA ÚTIL                ")</f>
        <v xml:space="preserve">De menos de 1.000 KG DE CARGA ÚTIL                </v>
      </c>
      <c r="I4171">
        <v>1</v>
      </c>
    </row>
    <row r="4172" spans="1:9">
      <c r="A4172" t="str">
        <f>T("2018")</f>
        <v>2018</v>
      </c>
      <c r="B4172" t="str">
        <f>T("Entidad sin personalidad jurídica (art. 35.4 LGT) ")</f>
        <v xml:space="preserve">Entidad sin personalidad jurídica (art. 35.4 LGT) </v>
      </c>
      <c r="C4172" t="str">
        <f>T("CHAMBERI            ")</f>
        <v xml:space="preserve">CHAMBERI            </v>
      </c>
      <c r="D4172" t="str">
        <f>T("VALLEHERMOSO        ")</f>
        <v xml:space="preserve">VALLEHERMOSO        </v>
      </c>
      <c r="E4172" t="str">
        <f>T("CA ")</f>
        <v xml:space="preserve">CA </v>
      </c>
      <c r="F4172" t="str">
        <f>T("CAMIONES       ")</f>
        <v xml:space="preserve">CAMIONES       </v>
      </c>
      <c r="G4172" t="str">
        <f>T("De 1.000 a 2.999 KG DE CARGA ÚTIL                 ")</f>
        <v xml:space="preserve">De 1.000 a 2.999 KG DE CARGA ÚTIL                 </v>
      </c>
      <c r="I4172">
        <v>1</v>
      </c>
    </row>
    <row r="4173" spans="1:9">
      <c r="A4173" t="str">
        <f>T("2018")</f>
        <v>2018</v>
      </c>
      <c r="B4173" t="str">
        <f>T("FISICO                                            ")</f>
        <v xml:space="preserve">FISICO                                            </v>
      </c>
      <c r="C4173" t="str">
        <f>T("CHAMBERI            ")</f>
        <v xml:space="preserve">CHAMBERI            </v>
      </c>
      <c r="D4173" t="str">
        <f>T("GAZTAMBIDE          ")</f>
        <v xml:space="preserve">GAZTAMBIDE          </v>
      </c>
      <c r="E4173" t="str">
        <f>T("CA ")</f>
        <v xml:space="preserve">CA </v>
      </c>
      <c r="F4173" t="str">
        <f>T("CAMIONES       ")</f>
        <v xml:space="preserve">CAMIONES       </v>
      </c>
      <c r="G4173" t="str">
        <f>T("De menos de 1.000 KG DE CARGA ÚTIL                ")</f>
        <v xml:space="preserve">De menos de 1.000 KG DE CARGA ÚTIL                </v>
      </c>
      <c r="I4173">
        <v>12</v>
      </c>
    </row>
    <row r="4174" spans="1:9">
      <c r="A4174" t="str">
        <f>T("2018")</f>
        <v>2018</v>
      </c>
      <c r="B4174" t="str">
        <f>T("FISICO                                            ")</f>
        <v xml:space="preserve">FISICO                                            </v>
      </c>
      <c r="C4174" t="str">
        <f>T("CHAMBERI            ")</f>
        <v xml:space="preserve">CHAMBERI            </v>
      </c>
      <c r="D4174" t="str">
        <f>T("GAZTAMBIDE          ")</f>
        <v xml:space="preserve">GAZTAMBIDE          </v>
      </c>
      <c r="E4174" t="str">
        <f>T("CA ")</f>
        <v xml:space="preserve">CA </v>
      </c>
      <c r="F4174" t="str">
        <f>T("CAMIONES       ")</f>
        <v xml:space="preserve">CAMIONES       </v>
      </c>
      <c r="G4174" t="str">
        <f>T("De 1.000 a 2.999 KG DE CARGA ÚTIL                 ")</f>
        <v xml:space="preserve">De 1.000 a 2.999 KG DE CARGA ÚTIL                 </v>
      </c>
      <c r="I4174">
        <v>2</v>
      </c>
    </row>
    <row r="4175" spans="1:9">
      <c r="A4175" t="str">
        <f>T("2018")</f>
        <v>2018</v>
      </c>
      <c r="B4175" t="str">
        <f>T("FISICO                                            ")</f>
        <v xml:space="preserve">FISICO                                            </v>
      </c>
      <c r="C4175" t="str">
        <f>T("CHAMBERI            ")</f>
        <v xml:space="preserve">CHAMBERI            </v>
      </c>
      <c r="D4175" t="str">
        <f>T("ARAPILES            ")</f>
        <v xml:space="preserve">ARAPILES            </v>
      </c>
      <c r="E4175" t="str">
        <f>T("CA ")</f>
        <v xml:space="preserve">CA </v>
      </c>
      <c r="F4175" t="str">
        <f>T("CAMIONES       ")</f>
        <v xml:space="preserve">CAMIONES       </v>
      </c>
      <c r="G4175" t="str">
        <f>T("De menos de 1.000 KG DE CARGA ÚTIL                ")</f>
        <v xml:space="preserve">De menos de 1.000 KG DE CARGA ÚTIL                </v>
      </c>
      <c r="I4175">
        <v>2</v>
      </c>
    </row>
    <row r="4176" spans="1:9">
      <c r="A4176" t="str">
        <f>T("2018")</f>
        <v>2018</v>
      </c>
      <c r="B4176" t="str">
        <f>T("FISICO                                            ")</f>
        <v xml:space="preserve">FISICO                                            </v>
      </c>
      <c r="C4176" t="str">
        <f>T("CHAMBERI            ")</f>
        <v xml:space="preserve">CHAMBERI            </v>
      </c>
      <c r="D4176" t="str">
        <f>T("ARAPILES            ")</f>
        <v xml:space="preserve">ARAPILES            </v>
      </c>
      <c r="E4176" t="str">
        <f>T("CA ")</f>
        <v xml:space="preserve">CA </v>
      </c>
      <c r="F4176" t="str">
        <f>T("CAMIONES       ")</f>
        <v xml:space="preserve">CAMIONES       </v>
      </c>
      <c r="G4176" t="str">
        <f>T("De 1.000 a 2.999 KG DE CARGA ÚTIL                 ")</f>
        <v xml:space="preserve">De 1.000 a 2.999 KG DE CARGA ÚTIL                 </v>
      </c>
      <c r="I4176">
        <v>2</v>
      </c>
    </row>
    <row r="4177" spans="1:9">
      <c r="A4177" t="str">
        <f>T("2018")</f>
        <v>2018</v>
      </c>
      <c r="B4177" t="str">
        <f>T("FISICO                                            ")</f>
        <v xml:space="preserve">FISICO                                            </v>
      </c>
      <c r="C4177" t="str">
        <f>T("CHAMBERI            ")</f>
        <v xml:space="preserve">CHAMBERI            </v>
      </c>
      <c r="D4177" t="str">
        <f>T("TRAFALGAR           ")</f>
        <v xml:space="preserve">TRAFALGAR           </v>
      </c>
      <c r="E4177" t="str">
        <f>T("CA ")</f>
        <v xml:space="preserve">CA </v>
      </c>
      <c r="F4177" t="str">
        <f>T("CAMIONES       ")</f>
        <v xml:space="preserve">CAMIONES       </v>
      </c>
      <c r="G4177" t="str">
        <f>T("De menos de 1.000 KG DE CARGA ÚTIL                ")</f>
        <v xml:space="preserve">De menos de 1.000 KG DE CARGA ÚTIL                </v>
      </c>
      <c r="I4177">
        <v>11</v>
      </c>
    </row>
    <row r="4178" spans="1:9">
      <c r="A4178" t="str">
        <f>T("2018")</f>
        <v>2018</v>
      </c>
      <c r="B4178" t="str">
        <f>T("FISICO                                            ")</f>
        <v xml:space="preserve">FISICO                                            </v>
      </c>
      <c r="C4178" t="str">
        <f>T("CHAMBERI            ")</f>
        <v xml:space="preserve">CHAMBERI            </v>
      </c>
      <c r="D4178" t="str">
        <f>T("TRAFALGAR           ")</f>
        <v xml:space="preserve">TRAFALGAR           </v>
      </c>
      <c r="E4178" t="str">
        <f>T("CA ")</f>
        <v xml:space="preserve">CA </v>
      </c>
      <c r="F4178" t="str">
        <f>T("CAMIONES       ")</f>
        <v xml:space="preserve">CAMIONES       </v>
      </c>
      <c r="G4178" t="str">
        <f>T("De 1.000 a 2.999 KG DE CARGA ÚTIL                 ")</f>
        <v xml:space="preserve">De 1.000 a 2.999 KG DE CARGA ÚTIL                 </v>
      </c>
      <c r="I4178">
        <v>4</v>
      </c>
    </row>
    <row r="4179" spans="1:9">
      <c r="A4179" t="str">
        <f>T("2018")</f>
        <v>2018</v>
      </c>
      <c r="B4179" t="str">
        <f>T("FISICO                                            ")</f>
        <v xml:space="preserve">FISICO                                            </v>
      </c>
      <c r="C4179" t="str">
        <f>T("CHAMBERI            ")</f>
        <v xml:space="preserve">CHAMBERI            </v>
      </c>
      <c r="D4179" t="str">
        <f>T("ALMAGRO             ")</f>
        <v xml:space="preserve">ALMAGRO             </v>
      </c>
      <c r="E4179" t="str">
        <f>T("CA ")</f>
        <v xml:space="preserve">CA </v>
      </c>
      <c r="F4179" t="str">
        <f>T("CAMIONES       ")</f>
        <v xml:space="preserve">CAMIONES       </v>
      </c>
      <c r="G4179" t="str">
        <f>T("De menos de 1.000 KG DE CARGA ÚTIL                ")</f>
        <v xml:space="preserve">De menos de 1.000 KG DE CARGA ÚTIL                </v>
      </c>
      <c r="I4179">
        <v>12</v>
      </c>
    </row>
    <row r="4180" spans="1:9">
      <c r="A4180" t="str">
        <f>T("2018")</f>
        <v>2018</v>
      </c>
      <c r="B4180" t="str">
        <f>T("FISICO                                            ")</f>
        <v xml:space="preserve">FISICO                                            </v>
      </c>
      <c r="C4180" t="str">
        <f>T("CHAMBERI            ")</f>
        <v xml:space="preserve">CHAMBERI            </v>
      </c>
      <c r="D4180" t="str">
        <f>T("ALMAGRO             ")</f>
        <v xml:space="preserve">ALMAGRO             </v>
      </c>
      <c r="E4180" t="str">
        <f>T("CA ")</f>
        <v xml:space="preserve">CA </v>
      </c>
      <c r="F4180" t="str">
        <f>T("CAMIONES       ")</f>
        <v xml:space="preserve">CAMIONES       </v>
      </c>
      <c r="G4180" t="str">
        <f>T("De 1.000 a 2.999 KG DE CARGA ÚTIL                 ")</f>
        <v xml:space="preserve">De 1.000 a 2.999 KG DE CARGA ÚTIL                 </v>
      </c>
      <c r="I4180">
        <v>2</v>
      </c>
    </row>
    <row r="4181" spans="1:9">
      <c r="A4181" t="str">
        <f>T("2018")</f>
        <v>2018</v>
      </c>
      <c r="B4181" t="str">
        <f>T("FISICO                                            ")</f>
        <v xml:space="preserve">FISICO                                            </v>
      </c>
      <c r="C4181" t="str">
        <f>T("CHAMBERI            ")</f>
        <v xml:space="preserve">CHAMBERI            </v>
      </c>
      <c r="D4181" t="str">
        <f>T("RIOS ROSAS          ")</f>
        <v xml:space="preserve">RIOS ROSAS          </v>
      </c>
      <c r="E4181" t="str">
        <f>T("CA ")</f>
        <v xml:space="preserve">CA </v>
      </c>
      <c r="F4181" t="str">
        <f>T("CAMIONES       ")</f>
        <v xml:space="preserve">CAMIONES       </v>
      </c>
      <c r="G4181" t="str">
        <f>T("De menos de 1.000 KG DE CARGA ÚTIL                ")</f>
        <v xml:space="preserve">De menos de 1.000 KG DE CARGA ÚTIL                </v>
      </c>
      <c r="I4181">
        <v>5</v>
      </c>
    </row>
    <row r="4182" spans="1:9">
      <c r="A4182" t="str">
        <f>T("2018")</f>
        <v>2018</v>
      </c>
      <c r="B4182" t="str">
        <f>T("FISICO                                            ")</f>
        <v xml:space="preserve">FISICO                                            </v>
      </c>
      <c r="C4182" t="str">
        <f>T("CHAMBERI            ")</f>
        <v xml:space="preserve">CHAMBERI            </v>
      </c>
      <c r="D4182" t="str">
        <f>T("RIOS ROSAS          ")</f>
        <v xml:space="preserve">RIOS ROSAS          </v>
      </c>
      <c r="E4182" t="str">
        <f>T("CA ")</f>
        <v xml:space="preserve">CA </v>
      </c>
      <c r="F4182" t="str">
        <f>T("CAMIONES       ")</f>
        <v xml:space="preserve">CAMIONES       </v>
      </c>
      <c r="G4182" t="str">
        <f>T("De 3.000 a 9.999 KG DE CARGA ÚTIL                 ")</f>
        <v xml:space="preserve">De 3.000 a 9.999 KG DE CARGA ÚTIL                 </v>
      </c>
      <c r="I4182">
        <v>1</v>
      </c>
    </row>
    <row r="4183" spans="1:9">
      <c r="A4183" t="str">
        <f>T("2018")</f>
        <v>2018</v>
      </c>
      <c r="B4183" t="str">
        <f>T("FISICO                                            ")</f>
        <v xml:space="preserve">FISICO                                            </v>
      </c>
      <c r="C4183" t="str">
        <f>T("CHAMBERI            ")</f>
        <v xml:space="preserve">CHAMBERI            </v>
      </c>
      <c r="D4183" t="str">
        <f>T("VALLEHERMOSO        ")</f>
        <v xml:space="preserve">VALLEHERMOSO        </v>
      </c>
      <c r="E4183" t="str">
        <f>T("CA ")</f>
        <v xml:space="preserve">CA </v>
      </c>
      <c r="F4183" t="str">
        <f>T("CAMIONES       ")</f>
        <v xml:space="preserve">CAMIONES       </v>
      </c>
      <c r="G4183" t="str">
        <f>T("De menos de 1.000 KG DE CARGA ÚTIL                ")</f>
        <v xml:space="preserve">De menos de 1.000 KG DE CARGA ÚTIL                </v>
      </c>
      <c r="I4183">
        <v>6</v>
      </c>
    </row>
    <row r="4184" spans="1:9">
      <c r="A4184" t="str">
        <f>T("2018")</f>
        <v>2018</v>
      </c>
      <c r="B4184" t="str">
        <f>T("FISICO                                            ")</f>
        <v xml:space="preserve">FISICO                                            </v>
      </c>
      <c r="C4184" t="str">
        <f>T("CHAMBERI            ")</f>
        <v xml:space="preserve">CHAMBERI            </v>
      </c>
      <c r="D4184" t="str">
        <f>T("VALLEHERMOSO        ")</f>
        <v xml:space="preserve">VALLEHERMOSO        </v>
      </c>
      <c r="E4184" t="str">
        <f>T("CA ")</f>
        <v xml:space="preserve">CA </v>
      </c>
      <c r="F4184" t="str">
        <f>T("CAMIONES       ")</f>
        <v xml:space="preserve">CAMIONES       </v>
      </c>
      <c r="G4184" t="str">
        <f>T("De 1.000 a 2.999 KG DE CARGA ÚTIL                 ")</f>
        <v xml:space="preserve">De 1.000 a 2.999 KG DE CARGA ÚTIL                 </v>
      </c>
      <c r="I4184">
        <v>2</v>
      </c>
    </row>
    <row r="4185" spans="1:9">
      <c r="A4185" t="str">
        <f>T("2018")</f>
        <v>2018</v>
      </c>
      <c r="B4185" t="str">
        <f>T("FISICO                                            ")</f>
        <v xml:space="preserve">FISICO                                            </v>
      </c>
      <c r="C4185" t="str">
        <f>T("CHAMBERI            ")</f>
        <v xml:space="preserve">CHAMBERI            </v>
      </c>
      <c r="D4185" t="str">
        <f>T("VALLEHERMOSO        ")</f>
        <v xml:space="preserve">VALLEHERMOSO        </v>
      </c>
      <c r="E4185" t="str">
        <f>T("CA ")</f>
        <v xml:space="preserve">CA </v>
      </c>
      <c r="F4185" t="str">
        <f>T("CAMIONES       ")</f>
        <v xml:space="preserve">CAMIONES       </v>
      </c>
      <c r="G4185" t="str">
        <f>T("De 3.000 a 9.999 KG DE CARGA ÚTIL                 ")</f>
        <v xml:space="preserve">De 3.000 a 9.999 KG DE CARGA ÚTIL                 </v>
      </c>
      <c r="I4185">
        <v>1</v>
      </c>
    </row>
    <row r="4186" spans="1:9">
      <c r="A4186" t="str">
        <f>T("2018")</f>
        <v>2018</v>
      </c>
      <c r="B4186" t="str">
        <f>T("JURIDICO                                          ")</f>
        <v xml:space="preserve">JURIDICO                                          </v>
      </c>
      <c r="C4186" t="str">
        <f>T("CHAMBERI            ")</f>
        <v xml:space="preserve">CHAMBERI            </v>
      </c>
      <c r="D4186" t="str">
        <f>T("GAZTAMBIDE          ")</f>
        <v xml:space="preserve">GAZTAMBIDE          </v>
      </c>
      <c r="E4186" t="str">
        <f>T("CA ")</f>
        <v xml:space="preserve">CA </v>
      </c>
      <c r="F4186" t="str">
        <f>T("CAMIONES       ")</f>
        <v xml:space="preserve">CAMIONES       </v>
      </c>
      <c r="G4186" t="str">
        <f>T("De menos de 1.000 KG DE CARGA ÚTIL                ")</f>
        <v xml:space="preserve">De menos de 1.000 KG DE CARGA ÚTIL                </v>
      </c>
      <c r="I4186">
        <v>9</v>
      </c>
    </row>
    <row r="4187" spans="1:9">
      <c r="A4187" t="str">
        <f>T("2018")</f>
        <v>2018</v>
      </c>
      <c r="B4187" t="str">
        <f>T("JURIDICO                                          ")</f>
        <v xml:space="preserve">JURIDICO                                          </v>
      </c>
      <c r="C4187" t="str">
        <f>T("CHAMBERI            ")</f>
        <v xml:space="preserve">CHAMBERI            </v>
      </c>
      <c r="D4187" t="str">
        <f>T("GAZTAMBIDE          ")</f>
        <v xml:space="preserve">GAZTAMBIDE          </v>
      </c>
      <c r="E4187" t="str">
        <f>T("CA ")</f>
        <v xml:space="preserve">CA </v>
      </c>
      <c r="F4187" t="str">
        <f>T("CAMIONES       ")</f>
        <v xml:space="preserve">CAMIONES       </v>
      </c>
      <c r="G4187" t="str">
        <f>T("De 1.000 a 2.999 KG DE CARGA ÚTIL                 ")</f>
        <v xml:space="preserve">De 1.000 a 2.999 KG DE CARGA ÚTIL                 </v>
      </c>
      <c r="I4187">
        <v>4</v>
      </c>
    </row>
    <row r="4188" spans="1:9">
      <c r="A4188" t="str">
        <f>T("2018")</f>
        <v>2018</v>
      </c>
      <c r="B4188" t="str">
        <f>T("JURIDICO                                          ")</f>
        <v xml:space="preserve">JURIDICO                                          </v>
      </c>
      <c r="C4188" t="str">
        <f>T("CHAMBERI            ")</f>
        <v xml:space="preserve">CHAMBERI            </v>
      </c>
      <c r="D4188" t="str">
        <f>T("GAZTAMBIDE          ")</f>
        <v xml:space="preserve">GAZTAMBIDE          </v>
      </c>
      <c r="E4188" t="str">
        <f>T("CA ")</f>
        <v xml:space="preserve">CA </v>
      </c>
      <c r="F4188" t="str">
        <f>T("CAMIONES       ")</f>
        <v xml:space="preserve">CAMIONES       </v>
      </c>
      <c r="G4188" t="str">
        <f>T("De 10.000 KG DE CARGA ÚTIL en adelante            ")</f>
        <v xml:space="preserve">De 10.000 KG DE CARGA ÚTIL en adelante            </v>
      </c>
      <c r="I4188">
        <v>1</v>
      </c>
    </row>
    <row r="4189" spans="1:9">
      <c r="A4189" t="str">
        <f>T("2018")</f>
        <v>2018</v>
      </c>
      <c r="B4189" t="str">
        <f>T("JURIDICO                                          ")</f>
        <v xml:space="preserve">JURIDICO                                          </v>
      </c>
      <c r="C4189" t="str">
        <f>T("CHAMBERI            ")</f>
        <v xml:space="preserve">CHAMBERI            </v>
      </c>
      <c r="D4189" t="str">
        <f>T("ARAPILES            ")</f>
        <v xml:space="preserve">ARAPILES            </v>
      </c>
      <c r="E4189" t="str">
        <f>T("CA ")</f>
        <v xml:space="preserve">CA </v>
      </c>
      <c r="F4189" t="str">
        <f>T("CAMIONES       ")</f>
        <v xml:space="preserve">CAMIONES       </v>
      </c>
      <c r="G4189" t="str">
        <f>T("De menos de 1.000 KG DE CARGA ÚTIL                ")</f>
        <v xml:space="preserve">De menos de 1.000 KG DE CARGA ÚTIL                </v>
      </c>
      <c r="I4189">
        <v>10</v>
      </c>
    </row>
    <row r="4190" spans="1:9">
      <c r="A4190" t="str">
        <f>T("2018")</f>
        <v>2018</v>
      </c>
      <c r="B4190" t="str">
        <f>T("JURIDICO                                          ")</f>
        <v xml:space="preserve">JURIDICO                                          </v>
      </c>
      <c r="C4190" t="str">
        <f>T("CHAMBERI            ")</f>
        <v xml:space="preserve">CHAMBERI            </v>
      </c>
      <c r="D4190" t="str">
        <f>T("ARAPILES            ")</f>
        <v xml:space="preserve">ARAPILES            </v>
      </c>
      <c r="E4190" t="str">
        <f>T("CA ")</f>
        <v xml:space="preserve">CA </v>
      </c>
      <c r="F4190" t="str">
        <f>T("CAMIONES       ")</f>
        <v xml:space="preserve">CAMIONES       </v>
      </c>
      <c r="G4190" t="str">
        <f>T("De 1.000 a 2.999 KG DE CARGA ÚTIL                 ")</f>
        <v xml:space="preserve">De 1.000 a 2.999 KG DE CARGA ÚTIL                 </v>
      </c>
      <c r="I4190">
        <v>8</v>
      </c>
    </row>
    <row r="4191" spans="1:9">
      <c r="A4191" t="str">
        <f>T("2018")</f>
        <v>2018</v>
      </c>
      <c r="B4191" t="str">
        <f>T("JURIDICO                                          ")</f>
        <v xml:space="preserve">JURIDICO                                          </v>
      </c>
      <c r="C4191" t="str">
        <f>T("CHAMBERI            ")</f>
        <v xml:space="preserve">CHAMBERI            </v>
      </c>
      <c r="D4191" t="str">
        <f>T("TRAFALGAR           ")</f>
        <v xml:space="preserve">TRAFALGAR           </v>
      </c>
      <c r="E4191" t="str">
        <f>T("CA ")</f>
        <v xml:space="preserve">CA </v>
      </c>
      <c r="F4191" t="str">
        <f>T("CAMIONES       ")</f>
        <v xml:space="preserve">CAMIONES       </v>
      </c>
      <c r="G4191" t="str">
        <f>T("De menos de 1.000 KG DE CARGA ÚTIL                ")</f>
        <v xml:space="preserve">De menos de 1.000 KG DE CARGA ÚTIL                </v>
      </c>
      <c r="I4191">
        <v>14</v>
      </c>
    </row>
    <row r="4192" spans="1:9">
      <c r="A4192" t="str">
        <f>T("2018")</f>
        <v>2018</v>
      </c>
      <c r="B4192" t="str">
        <f>T("JURIDICO                                          ")</f>
        <v xml:space="preserve">JURIDICO                                          </v>
      </c>
      <c r="C4192" t="str">
        <f>T("CHAMBERI            ")</f>
        <v xml:space="preserve">CHAMBERI            </v>
      </c>
      <c r="D4192" t="str">
        <f>T("TRAFALGAR           ")</f>
        <v xml:space="preserve">TRAFALGAR           </v>
      </c>
      <c r="E4192" t="str">
        <f>T("CA ")</f>
        <v xml:space="preserve">CA </v>
      </c>
      <c r="F4192" t="str">
        <f>T("CAMIONES       ")</f>
        <v xml:space="preserve">CAMIONES       </v>
      </c>
      <c r="G4192" t="str">
        <f>T("De 1.000 a 2.999 KG DE CARGA ÚTIL                 ")</f>
        <v xml:space="preserve">De 1.000 a 2.999 KG DE CARGA ÚTIL                 </v>
      </c>
      <c r="I4192">
        <v>4</v>
      </c>
    </row>
    <row r="4193" spans="1:9">
      <c r="A4193" t="str">
        <f>T("2018")</f>
        <v>2018</v>
      </c>
      <c r="B4193" t="str">
        <f>T("JURIDICO                                          ")</f>
        <v xml:space="preserve">JURIDICO                                          </v>
      </c>
      <c r="C4193" t="str">
        <f>T("CHAMBERI            ")</f>
        <v xml:space="preserve">CHAMBERI            </v>
      </c>
      <c r="D4193" t="str">
        <f>T("TRAFALGAR           ")</f>
        <v xml:space="preserve">TRAFALGAR           </v>
      </c>
      <c r="E4193" t="str">
        <f>T("CA ")</f>
        <v xml:space="preserve">CA </v>
      </c>
      <c r="F4193" t="str">
        <f>T("CAMIONES       ")</f>
        <v xml:space="preserve">CAMIONES       </v>
      </c>
      <c r="G4193" t="str">
        <f>T("De 3.000 a 9.999 KG DE CARGA ÚTIL                 ")</f>
        <v xml:space="preserve">De 3.000 a 9.999 KG DE CARGA ÚTIL                 </v>
      </c>
      <c r="I4193">
        <v>1</v>
      </c>
    </row>
    <row r="4194" spans="1:9">
      <c r="A4194" t="str">
        <f>T("2018")</f>
        <v>2018</v>
      </c>
      <c r="B4194" t="str">
        <f>T("JURIDICO                                          ")</f>
        <v xml:space="preserve">JURIDICO                                          </v>
      </c>
      <c r="C4194" t="str">
        <f>T("CHAMBERI            ")</f>
        <v xml:space="preserve">CHAMBERI            </v>
      </c>
      <c r="D4194" t="str">
        <f>T("TRAFALGAR           ")</f>
        <v xml:space="preserve">TRAFALGAR           </v>
      </c>
      <c r="E4194" t="str">
        <f>T("CA ")</f>
        <v xml:space="preserve">CA </v>
      </c>
      <c r="F4194" t="str">
        <f>T("CAMIONES       ")</f>
        <v xml:space="preserve">CAMIONES       </v>
      </c>
      <c r="G4194" t="str">
        <f>T("De 10.000 KG DE CARGA ÚTIL en adelante            ")</f>
        <v xml:space="preserve">De 10.000 KG DE CARGA ÚTIL en adelante            </v>
      </c>
      <c r="I4194">
        <v>2</v>
      </c>
    </row>
    <row r="4195" spans="1:9">
      <c r="A4195" t="str">
        <f>T("2018")</f>
        <v>2018</v>
      </c>
      <c r="B4195" t="str">
        <f>T("JURIDICO                                          ")</f>
        <v xml:space="preserve">JURIDICO                                          </v>
      </c>
      <c r="C4195" t="str">
        <f>T("CHAMBERI            ")</f>
        <v xml:space="preserve">CHAMBERI            </v>
      </c>
      <c r="D4195" t="str">
        <f>T("ALMAGRO             ")</f>
        <v xml:space="preserve">ALMAGRO             </v>
      </c>
      <c r="E4195" t="str">
        <f>T("CA ")</f>
        <v xml:space="preserve">CA </v>
      </c>
      <c r="F4195" t="str">
        <f>T("CAMIONES       ")</f>
        <v xml:space="preserve">CAMIONES       </v>
      </c>
      <c r="G4195" t="str">
        <f>T("De menos de 1.000 KG DE CARGA ÚTIL                ")</f>
        <v xml:space="preserve">De menos de 1.000 KG DE CARGA ÚTIL                </v>
      </c>
      <c r="I4195">
        <v>13</v>
      </c>
    </row>
    <row r="4196" spans="1:9">
      <c r="A4196" t="str">
        <f>T("2018")</f>
        <v>2018</v>
      </c>
      <c r="B4196" t="str">
        <f>T("JURIDICO                                          ")</f>
        <v xml:space="preserve">JURIDICO                                          </v>
      </c>
      <c r="C4196" t="str">
        <f>T("CHAMBERI            ")</f>
        <v xml:space="preserve">CHAMBERI            </v>
      </c>
      <c r="D4196" t="str">
        <f>T("ALMAGRO             ")</f>
        <v xml:space="preserve">ALMAGRO             </v>
      </c>
      <c r="E4196" t="str">
        <f>T("CA ")</f>
        <v xml:space="preserve">CA </v>
      </c>
      <c r="F4196" t="str">
        <f>T("CAMIONES       ")</f>
        <v xml:space="preserve">CAMIONES       </v>
      </c>
      <c r="G4196" t="str">
        <f>T("De 1.000 a 2.999 KG DE CARGA ÚTIL                 ")</f>
        <v xml:space="preserve">De 1.000 a 2.999 KG DE CARGA ÚTIL                 </v>
      </c>
      <c r="I4196">
        <v>10</v>
      </c>
    </row>
    <row r="4197" spans="1:9">
      <c r="A4197" t="str">
        <f>T("2018")</f>
        <v>2018</v>
      </c>
      <c r="B4197" t="str">
        <f>T("JURIDICO                                          ")</f>
        <v xml:space="preserve">JURIDICO                                          </v>
      </c>
      <c r="C4197" t="str">
        <f>T("CHAMBERI            ")</f>
        <v xml:space="preserve">CHAMBERI            </v>
      </c>
      <c r="D4197" t="str">
        <f>T("RIOS ROSAS          ")</f>
        <v xml:space="preserve">RIOS ROSAS          </v>
      </c>
      <c r="E4197" t="str">
        <f>T("CA ")</f>
        <v xml:space="preserve">CA </v>
      </c>
      <c r="F4197" t="str">
        <f>T("CAMIONES       ")</f>
        <v xml:space="preserve">CAMIONES       </v>
      </c>
      <c r="G4197" t="str">
        <f>T("De menos de 1.000 KG DE CARGA ÚTIL                ")</f>
        <v xml:space="preserve">De menos de 1.000 KG DE CARGA ÚTIL                </v>
      </c>
      <c r="I4197">
        <v>11</v>
      </c>
    </row>
    <row r="4198" spans="1:9">
      <c r="A4198" t="str">
        <f>T("2018")</f>
        <v>2018</v>
      </c>
      <c r="B4198" t="str">
        <f>T("JURIDICO                                          ")</f>
        <v xml:space="preserve">JURIDICO                                          </v>
      </c>
      <c r="C4198" t="str">
        <f>T("CHAMBERI            ")</f>
        <v xml:space="preserve">CHAMBERI            </v>
      </c>
      <c r="D4198" t="str">
        <f>T("RIOS ROSAS          ")</f>
        <v xml:space="preserve">RIOS ROSAS          </v>
      </c>
      <c r="E4198" t="str">
        <f>T("CA ")</f>
        <v xml:space="preserve">CA </v>
      </c>
      <c r="F4198" t="str">
        <f>T("CAMIONES       ")</f>
        <v xml:space="preserve">CAMIONES       </v>
      </c>
      <c r="G4198" t="str">
        <f>T("De 1.000 a 2.999 KG DE CARGA ÚTIL                 ")</f>
        <v xml:space="preserve">De 1.000 a 2.999 KG DE CARGA ÚTIL                 </v>
      </c>
      <c r="I4198">
        <v>6</v>
      </c>
    </row>
    <row r="4199" spans="1:9">
      <c r="A4199" t="str">
        <f>T("2018")</f>
        <v>2018</v>
      </c>
      <c r="B4199" t="str">
        <f>T("JURIDICO                                          ")</f>
        <v xml:space="preserve">JURIDICO                                          </v>
      </c>
      <c r="C4199" t="str">
        <f>T("CHAMBERI            ")</f>
        <v xml:space="preserve">CHAMBERI            </v>
      </c>
      <c r="D4199" t="str">
        <f>T("VALLEHERMOSO        ")</f>
        <v xml:space="preserve">VALLEHERMOSO        </v>
      </c>
      <c r="E4199" t="str">
        <f>T("CA ")</f>
        <v xml:space="preserve">CA </v>
      </c>
      <c r="F4199" t="str">
        <f>T("CAMIONES       ")</f>
        <v xml:space="preserve">CAMIONES       </v>
      </c>
      <c r="G4199" t="str">
        <f>T("De menos de 1.000 KG DE CARGA ÚTIL                ")</f>
        <v xml:space="preserve">De menos de 1.000 KG DE CARGA ÚTIL                </v>
      </c>
      <c r="I4199">
        <v>4</v>
      </c>
    </row>
    <row r="4200" spans="1:9">
      <c r="A4200" t="str">
        <f>T("2018")</f>
        <v>2018</v>
      </c>
      <c r="B4200" t="str">
        <f>T("JURIDICO                                          ")</f>
        <v xml:space="preserve">JURIDICO                                          </v>
      </c>
      <c r="C4200" t="str">
        <f>T("CHAMBERI            ")</f>
        <v xml:space="preserve">CHAMBERI            </v>
      </c>
      <c r="D4200" t="str">
        <f>T("VALLEHERMOSO        ")</f>
        <v xml:space="preserve">VALLEHERMOSO        </v>
      </c>
      <c r="E4200" t="str">
        <f>T("CA ")</f>
        <v xml:space="preserve">CA </v>
      </c>
      <c r="F4200" t="str">
        <f>T("CAMIONES       ")</f>
        <v xml:space="preserve">CAMIONES       </v>
      </c>
      <c r="G4200" t="str">
        <f>T("De 1.000 a 2.999 KG DE CARGA ÚTIL                 ")</f>
        <v xml:space="preserve">De 1.000 a 2.999 KG DE CARGA ÚTIL                 </v>
      </c>
      <c r="I4200">
        <v>5</v>
      </c>
    </row>
    <row r="4201" spans="1:9">
      <c r="A4201" t="str">
        <f>T("2018")</f>
        <v>2018</v>
      </c>
      <c r="B4201" t="str">
        <f>T("FISICO                                            ")</f>
        <v xml:space="preserve">FISICO                                            </v>
      </c>
      <c r="C4201" t="str">
        <f>T("CHAMBERI            ")</f>
        <v xml:space="preserve">CHAMBERI            </v>
      </c>
      <c r="D4201" t="str">
        <f>T("GAZTAMBIDE          ")</f>
        <v xml:space="preserve">GAZTAMBIDE          </v>
      </c>
      <c r="E4201" t="str">
        <f>T("CI ")</f>
        <v xml:space="preserve">CI </v>
      </c>
      <c r="F4201" t="str">
        <f>T("CICLOMOTORES   ")</f>
        <v xml:space="preserve">CICLOMOTORES   </v>
      </c>
      <c r="G4201" t="str">
        <f>T("todos                                             ")</f>
        <v xml:space="preserve">todos                                             </v>
      </c>
      <c r="H4201" t="str">
        <f>T("DIESEL                                            ")</f>
        <v xml:space="preserve">DIESEL                                            </v>
      </c>
      <c r="I4201">
        <v>1</v>
      </c>
    </row>
    <row r="4202" spans="1:9">
      <c r="A4202" t="str">
        <f>T("2018")</f>
        <v>2018</v>
      </c>
      <c r="B4202" t="str">
        <f>T("FISICO                                            ")</f>
        <v xml:space="preserve">FISICO                                            </v>
      </c>
      <c r="C4202" t="str">
        <f>T("CHAMBERI            ")</f>
        <v xml:space="preserve">CHAMBERI            </v>
      </c>
      <c r="D4202" t="str">
        <f>T("ARAPILES            ")</f>
        <v xml:space="preserve">ARAPILES            </v>
      </c>
      <c r="E4202" t="str">
        <f>T("CI ")</f>
        <v xml:space="preserve">CI </v>
      </c>
      <c r="F4202" t="str">
        <f>T("CICLOMOTORES   ")</f>
        <v xml:space="preserve">CICLOMOTORES   </v>
      </c>
      <c r="G4202" t="str">
        <f>T("todos                                             ")</f>
        <v xml:space="preserve">todos                                             </v>
      </c>
      <c r="H4202" t="str">
        <f>T("DIESEL                                            ")</f>
        <v xml:space="preserve">DIESEL                                            </v>
      </c>
      <c r="I4202">
        <v>5</v>
      </c>
    </row>
    <row r="4203" spans="1:9">
      <c r="A4203" t="str">
        <f>T("2018")</f>
        <v>2018</v>
      </c>
      <c r="B4203" t="str">
        <f>T("FISICO                                            ")</f>
        <v xml:space="preserve">FISICO                                            </v>
      </c>
      <c r="C4203" t="str">
        <f>T("CHAMBERI            ")</f>
        <v xml:space="preserve">CHAMBERI            </v>
      </c>
      <c r="D4203" t="str">
        <f>T("TRAFALGAR           ")</f>
        <v xml:space="preserve">TRAFALGAR           </v>
      </c>
      <c r="E4203" t="str">
        <f>T("CI ")</f>
        <v xml:space="preserve">CI </v>
      </c>
      <c r="F4203" t="str">
        <f>T("CICLOMOTORES   ")</f>
        <v xml:space="preserve">CICLOMOTORES   </v>
      </c>
      <c r="G4203" t="str">
        <f>T("todos                                             ")</f>
        <v xml:space="preserve">todos                                             </v>
      </c>
      <c r="H4203" t="str">
        <f>T("DIESEL                                            ")</f>
        <v xml:space="preserve">DIESEL                                            </v>
      </c>
      <c r="I4203">
        <v>3</v>
      </c>
    </row>
    <row r="4204" spans="1:9">
      <c r="A4204" t="str">
        <f>T("2018")</f>
        <v>2018</v>
      </c>
      <c r="B4204" t="str">
        <f>T("FISICO                                            ")</f>
        <v xml:space="preserve">FISICO                                            </v>
      </c>
      <c r="C4204" t="str">
        <f>T("CHAMBERI            ")</f>
        <v xml:space="preserve">CHAMBERI            </v>
      </c>
      <c r="D4204" t="str">
        <f>T("ALMAGRO             ")</f>
        <v xml:space="preserve">ALMAGRO             </v>
      </c>
      <c r="E4204" t="str">
        <f>T("CI ")</f>
        <v xml:space="preserve">CI </v>
      </c>
      <c r="F4204" t="str">
        <f>T("CICLOMOTORES   ")</f>
        <v xml:space="preserve">CICLOMOTORES   </v>
      </c>
      <c r="G4204" t="str">
        <f>T("todos                                             ")</f>
        <v xml:space="preserve">todos                                             </v>
      </c>
      <c r="H4204" t="str">
        <f>T("DIESEL                                            ")</f>
        <v xml:space="preserve">DIESEL                                            </v>
      </c>
      <c r="I4204">
        <v>12</v>
      </c>
    </row>
    <row r="4205" spans="1:9">
      <c r="A4205" t="str">
        <f>T("2018")</f>
        <v>2018</v>
      </c>
      <c r="B4205" t="str">
        <f>T("FISICO                                            ")</f>
        <v xml:space="preserve">FISICO                                            </v>
      </c>
      <c r="C4205" t="str">
        <f>T("CHAMBERI            ")</f>
        <v xml:space="preserve">CHAMBERI            </v>
      </c>
      <c r="D4205" t="str">
        <f>T("RIOS ROSAS          ")</f>
        <v xml:space="preserve">RIOS ROSAS          </v>
      </c>
      <c r="E4205" t="str">
        <f>T("CI ")</f>
        <v xml:space="preserve">CI </v>
      </c>
      <c r="F4205" t="str">
        <f>T("CICLOMOTORES   ")</f>
        <v xml:space="preserve">CICLOMOTORES   </v>
      </c>
      <c r="G4205" t="str">
        <f>T("todos                                             ")</f>
        <v xml:space="preserve">todos                                             </v>
      </c>
      <c r="H4205" t="str">
        <f>T("DIESEL                                            ")</f>
        <v xml:space="preserve">DIESEL                                            </v>
      </c>
      <c r="I4205">
        <v>4</v>
      </c>
    </row>
    <row r="4206" spans="1:9">
      <c r="A4206" t="str">
        <f>T("2018")</f>
        <v>2018</v>
      </c>
      <c r="B4206" t="str">
        <f>T("FISICO                                            ")</f>
        <v xml:space="preserve">FISICO                                            </v>
      </c>
      <c r="C4206" t="str">
        <f>T("CHAMBERI            ")</f>
        <v xml:space="preserve">CHAMBERI            </v>
      </c>
      <c r="D4206" t="str">
        <f>T("VALLEHERMOSO        ")</f>
        <v xml:space="preserve">VALLEHERMOSO        </v>
      </c>
      <c r="E4206" t="str">
        <f>T("CI ")</f>
        <v xml:space="preserve">CI </v>
      </c>
      <c r="F4206" t="str">
        <f>T("CICLOMOTORES   ")</f>
        <v xml:space="preserve">CICLOMOTORES   </v>
      </c>
      <c r="G4206" t="str">
        <f>T("todos                                             ")</f>
        <v xml:space="preserve">todos                                             </v>
      </c>
      <c r="H4206" t="str">
        <f>T("DIESEL                                            ")</f>
        <v xml:space="preserve">DIESEL                                            </v>
      </c>
      <c r="I4206">
        <v>2</v>
      </c>
    </row>
    <row r="4207" spans="1:9">
      <c r="A4207" t="str">
        <f>T("2018")</f>
        <v>2018</v>
      </c>
      <c r="B4207" t="str">
        <f>T("JURIDICO                                          ")</f>
        <v xml:space="preserve">JURIDICO                                          </v>
      </c>
      <c r="C4207" t="str">
        <f>T("CHAMBERI            ")</f>
        <v xml:space="preserve">CHAMBERI            </v>
      </c>
      <c r="D4207" t="str">
        <f>T("GAZTAMBIDE          ")</f>
        <v xml:space="preserve">GAZTAMBIDE          </v>
      </c>
      <c r="E4207" t="str">
        <f>T("CI ")</f>
        <v xml:space="preserve">CI </v>
      </c>
      <c r="F4207" t="str">
        <f>T("CICLOMOTORES   ")</f>
        <v xml:space="preserve">CICLOMOTORES   </v>
      </c>
      <c r="G4207" t="str">
        <f>T("todos                                             ")</f>
        <v xml:space="preserve">todos                                             </v>
      </c>
      <c r="H4207" t="str">
        <f>T("DIESEL                                            ")</f>
        <v xml:space="preserve">DIESEL                                            </v>
      </c>
      <c r="I4207">
        <v>1</v>
      </c>
    </row>
    <row r="4208" spans="1:9">
      <c r="A4208" t="str">
        <f>T("2018")</f>
        <v>2018</v>
      </c>
      <c r="B4208" t="str">
        <f>T("JURIDICO                                          ")</f>
        <v xml:space="preserve">JURIDICO                                          </v>
      </c>
      <c r="C4208" t="str">
        <f>T("CHAMBERI            ")</f>
        <v xml:space="preserve">CHAMBERI            </v>
      </c>
      <c r="D4208" t="str">
        <f>T("ARAPILES            ")</f>
        <v xml:space="preserve">ARAPILES            </v>
      </c>
      <c r="E4208" t="str">
        <f>T("CI ")</f>
        <v xml:space="preserve">CI </v>
      </c>
      <c r="F4208" t="str">
        <f>T("CICLOMOTORES   ")</f>
        <v xml:space="preserve">CICLOMOTORES   </v>
      </c>
      <c r="G4208" t="str">
        <f>T("todos                                             ")</f>
        <v xml:space="preserve">todos                                             </v>
      </c>
      <c r="H4208" t="str">
        <f>T("DIESEL                                            ")</f>
        <v xml:space="preserve">DIESEL                                            </v>
      </c>
      <c r="I4208">
        <v>1</v>
      </c>
    </row>
    <row r="4209" spans="1:9">
      <c r="A4209" t="str">
        <f>T("2018")</f>
        <v>2018</v>
      </c>
      <c r="B4209" t="str">
        <f>T("JURIDICO                                          ")</f>
        <v xml:space="preserve">JURIDICO                                          </v>
      </c>
      <c r="C4209" t="str">
        <f>T("CHAMBERI            ")</f>
        <v xml:space="preserve">CHAMBERI            </v>
      </c>
      <c r="D4209" t="str">
        <f>T("TRAFALGAR           ")</f>
        <v xml:space="preserve">TRAFALGAR           </v>
      </c>
      <c r="E4209" t="str">
        <f>T("CI ")</f>
        <v xml:space="preserve">CI </v>
      </c>
      <c r="F4209" t="str">
        <f>T("CICLOMOTORES   ")</f>
        <v xml:space="preserve">CICLOMOTORES   </v>
      </c>
      <c r="G4209" t="str">
        <f>T("todos                                             ")</f>
        <v xml:space="preserve">todos                                             </v>
      </c>
      <c r="H4209" t="str">
        <f>T("DIESEL                                            ")</f>
        <v xml:space="preserve">DIESEL                                            </v>
      </c>
      <c r="I4209">
        <v>1</v>
      </c>
    </row>
    <row r="4210" spans="1:9">
      <c r="A4210" t="str">
        <f>T("2018")</f>
        <v>2018</v>
      </c>
      <c r="B4210" t="str">
        <f>T("JURIDICO                                          ")</f>
        <v xml:space="preserve">JURIDICO                                          </v>
      </c>
      <c r="C4210" t="str">
        <f>T("CHAMBERI            ")</f>
        <v xml:space="preserve">CHAMBERI            </v>
      </c>
      <c r="D4210" t="str">
        <f>T("RIOS ROSAS          ")</f>
        <v xml:space="preserve">RIOS ROSAS          </v>
      </c>
      <c r="E4210" t="str">
        <f>T("CI ")</f>
        <v xml:space="preserve">CI </v>
      </c>
      <c r="F4210" t="str">
        <f>T("CICLOMOTORES   ")</f>
        <v xml:space="preserve">CICLOMOTORES   </v>
      </c>
      <c r="G4210" t="str">
        <f>T("todos                                             ")</f>
        <v xml:space="preserve">todos                                             </v>
      </c>
      <c r="H4210" t="str">
        <f>T("DIESEL                                            ")</f>
        <v xml:space="preserve">DIESEL                                            </v>
      </c>
      <c r="I4210">
        <v>2</v>
      </c>
    </row>
    <row r="4211" spans="1:9">
      <c r="A4211" t="str">
        <f>T("2018")</f>
        <v>2018</v>
      </c>
      <c r="B4211" t="str">
        <f>T("JURIDICO                                          ")</f>
        <v xml:space="preserve">JURIDICO                                          </v>
      </c>
      <c r="C4211" t="str">
        <f>T("CHAMBERI            ")</f>
        <v xml:space="preserve">CHAMBERI            </v>
      </c>
      <c r="D4211" t="str">
        <f>T("VALLEHERMOSO        ")</f>
        <v xml:space="preserve">VALLEHERMOSO        </v>
      </c>
      <c r="E4211" t="str">
        <f>T("CI ")</f>
        <v xml:space="preserve">CI </v>
      </c>
      <c r="F4211" t="str">
        <f>T("CICLOMOTORES   ")</f>
        <v xml:space="preserve">CICLOMOTORES   </v>
      </c>
      <c r="G4211" t="str">
        <f>T("todos                                             ")</f>
        <v xml:space="preserve">todos                                             </v>
      </c>
      <c r="H4211" t="str">
        <f>T("DIESEL                                            ")</f>
        <v xml:space="preserve">DIESEL                                            </v>
      </c>
      <c r="I4211">
        <v>1</v>
      </c>
    </row>
    <row r="4212" spans="1:9">
      <c r="A4212" t="str">
        <f>T("2018")</f>
        <v>2018</v>
      </c>
      <c r="B4212" t="str">
        <f>T("FISICO                                            ")</f>
        <v xml:space="preserve">FISICO                                            </v>
      </c>
      <c r="C4212" t="str">
        <f>T("CHAMBERI            ")</f>
        <v xml:space="preserve">CHAMBERI            </v>
      </c>
      <c r="D4212" t="str">
        <f>T("ARAPILES            ")</f>
        <v xml:space="preserve">ARAPILES            </v>
      </c>
      <c r="E4212" t="str">
        <f>T("CI ")</f>
        <v xml:space="preserve">CI </v>
      </c>
      <c r="F4212" t="str">
        <f>T("CICLOMOTORES   ")</f>
        <v xml:space="preserve">CICLOMOTORES   </v>
      </c>
      <c r="G4212" t="str">
        <f>T("todos                                             ")</f>
        <v xml:space="preserve">todos                                             </v>
      </c>
      <c r="H4212" t="str">
        <f>T("ELÉCTRICO                                         ")</f>
        <v xml:space="preserve">ELÉCTRICO                                         </v>
      </c>
      <c r="I4212">
        <v>1</v>
      </c>
    </row>
    <row r="4213" spans="1:9">
      <c r="A4213" t="str">
        <f>T("2018")</f>
        <v>2018</v>
      </c>
      <c r="B4213" t="str">
        <f>T("FISICO                                            ")</f>
        <v xml:space="preserve">FISICO                                            </v>
      </c>
      <c r="C4213" t="str">
        <f>T("CHAMBERI            ")</f>
        <v xml:space="preserve">CHAMBERI            </v>
      </c>
      <c r="D4213" t="str">
        <f>T("ALMAGRO             ")</f>
        <v xml:space="preserve">ALMAGRO             </v>
      </c>
      <c r="E4213" t="str">
        <f>T("CI ")</f>
        <v xml:space="preserve">CI </v>
      </c>
      <c r="F4213" t="str">
        <f>T("CICLOMOTORES   ")</f>
        <v xml:space="preserve">CICLOMOTORES   </v>
      </c>
      <c r="G4213" t="str">
        <f>T("todos                                             ")</f>
        <v xml:space="preserve">todos                                             </v>
      </c>
      <c r="H4213" t="str">
        <f>T("ELÉCTRICO                                         ")</f>
        <v xml:space="preserve">ELÉCTRICO                                         </v>
      </c>
      <c r="I4213">
        <v>2</v>
      </c>
    </row>
    <row r="4214" spans="1:9">
      <c r="A4214" t="str">
        <f>T("2018")</f>
        <v>2018</v>
      </c>
      <c r="B4214" t="str">
        <f>T("FISICO                                            ")</f>
        <v xml:space="preserve">FISICO                                            </v>
      </c>
      <c r="C4214" t="str">
        <f>T("CHAMBERI            ")</f>
        <v xml:space="preserve">CHAMBERI            </v>
      </c>
      <c r="D4214" t="str">
        <f>T("VALLEHERMOSO        ")</f>
        <v xml:space="preserve">VALLEHERMOSO        </v>
      </c>
      <c r="E4214" t="str">
        <f>T("CI ")</f>
        <v xml:space="preserve">CI </v>
      </c>
      <c r="F4214" t="str">
        <f>T("CICLOMOTORES   ")</f>
        <v xml:space="preserve">CICLOMOTORES   </v>
      </c>
      <c r="G4214" t="str">
        <f>T("todos                                             ")</f>
        <v xml:space="preserve">todos                                             </v>
      </c>
      <c r="H4214" t="str">
        <f>T("ELÉCTRICO                                         ")</f>
        <v xml:space="preserve">ELÉCTRICO                                         </v>
      </c>
      <c r="I4214">
        <v>1</v>
      </c>
    </row>
    <row r="4215" spans="1:9">
      <c r="A4215" t="str">
        <f>T("2018")</f>
        <v>2018</v>
      </c>
      <c r="B4215" t="str">
        <f>T("JURIDICO                                          ")</f>
        <v xml:space="preserve">JURIDICO                                          </v>
      </c>
      <c r="C4215" t="str">
        <f>T("CHAMBERI            ")</f>
        <v xml:space="preserve">CHAMBERI            </v>
      </c>
      <c r="D4215" t="str">
        <f>T("GAZTAMBIDE          ")</f>
        <v xml:space="preserve">GAZTAMBIDE          </v>
      </c>
      <c r="E4215" t="str">
        <f>T("CI ")</f>
        <v xml:space="preserve">CI </v>
      </c>
      <c r="F4215" t="str">
        <f>T("CICLOMOTORES   ")</f>
        <v xml:space="preserve">CICLOMOTORES   </v>
      </c>
      <c r="G4215" t="str">
        <f>T("todos                                             ")</f>
        <v xml:space="preserve">todos                                             </v>
      </c>
      <c r="H4215" t="str">
        <f>T("ELÉCTRICO                                         ")</f>
        <v xml:space="preserve">ELÉCTRICO                                         </v>
      </c>
      <c r="I4215">
        <v>1</v>
      </c>
    </row>
    <row r="4216" spans="1:9">
      <c r="A4216" t="str">
        <f>T("2018")</f>
        <v>2018</v>
      </c>
      <c r="B4216" t="str">
        <f>T("JURIDICO                                          ")</f>
        <v xml:space="preserve">JURIDICO                                          </v>
      </c>
      <c r="C4216" t="str">
        <f>T("CHAMBERI            ")</f>
        <v xml:space="preserve">CHAMBERI            </v>
      </c>
      <c r="D4216" t="str">
        <f>T("ARAPILES            ")</f>
        <v xml:space="preserve">ARAPILES            </v>
      </c>
      <c r="E4216" t="str">
        <f>T("CI ")</f>
        <v xml:space="preserve">CI </v>
      </c>
      <c r="F4216" t="str">
        <f>T("CICLOMOTORES   ")</f>
        <v xml:space="preserve">CICLOMOTORES   </v>
      </c>
      <c r="G4216" t="str">
        <f>T("todos                                             ")</f>
        <v xml:space="preserve">todos                                             </v>
      </c>
      <c r="H4216" t="str">
        <f>T("ELÉCTRICO                                         ")</f>
        <v xml:space="preserve">ELÉCTRICO                                         </v>
      </c>
      <c r="I4216">
        <v>2</v>
      </c>
    </row>
    <row r="4217" spans="1:9">
      <c r="A4217" t="str">
        <f>T("2018")</f>
        <v>2018</v>
      </c>
      <c r="B4217" t="str">
        <f>T("JURIDICO                                          ")</f>
        <v xml:space="preserve">JURIDICO                                          </v>
      </c>
      <c r="C4217" t="str">
        <f>T("CHAMBERI            ")</f>
        <v xml:space="preserve">CHAMBERI            </v>
      </c>
      <c r="D4217" t="str">
        <f>T("ALMAGRO             ")</f>
        <v xml:space="preserve">ALMAGRO             </v>
      </c>
      <c r="E4217" t="str">
        <f>T("CI ")</f>
        <v xml:space="preserve">CI </v>
      </c>
      <c r="F4217" t="str">
        <f>T("CICLOMOTORES   ")</f>
        <v xml:space="preserve">CICLOMOTORES   </v>
      </c>
      <c r="G4217" t="str">
        <f>T("todos                                             ")</f>
        <v xml:space="preserve">todos                                             </v>
      </c>
      <c r="H4217" t="str">
        <f>T("ELÉCTRICO                                         ")</f>
        <v xml:space="preserve">ELÉCTRICO                                         </v>
      </c>
      <c r="I4217">
        <v>1</v>
      </c>
    </row>
    <row r="4218" spans="1:9">
      <c r="A4218" t="str">
        <f>T("2018")</f>
        <v>2018</v>
      </c>
      <c r="B4218" t="str">
        <f>T("JURIDICO                                          ")</f>
        <v xml:space="preserve">JURIDICO                                          </v>
      </c>
      <c r="C4218" t="str">
        <f>T("CHAMBERI            ")</f>
        <v xml:space="preserve">CHAMBERI            </v>
      </c>
      <c r="D4218" t="str">
        <f>T("VALLEHERMOSO        ")</f>
        <v xml:space="preserve">VALLEHERMOSO        </v>
      </c>
      <c r="E4218" t="str">
        <f>T("CI ")</f>
        <v xml:space="preserve">CI </v>
      </c>
      <c r="F4218" t="str">
        <f>T("CICLOMOTORES   ")</f>
        <v xml:space="preserve">CICLOMOTORES   </v>
      </c>
      <c r="G4218" t="str">
        <f>T("todos                                             ")</f>
        <v xml:space="preserve">todos                                             </v>
      </c>
      <c r="H4218" t="str">
        <f>T("ELÉCTRICO                                         ")</f>
        <v xml:space="preserve">ELÉCTRICO                                         </v>
      </c>
      <c r="I4218">
        <v>1</v>
      </c>
    </row>
    <row r="4219" spans="1:9">
      <c r="A4219" t="str">
        <f>T("2018")</f>
        <v>2018</v>
      </c>
      <c r="B4219" t="str">
        <f>T("Entidad sin personalidad jurídica (art. 35.4 LGT) ")</f>
        <v xml:space="preserve">Entidad sin personalidad jurídica (art. 35.4 LGT) </v>
      </c>
      <c r="C4219" t="str">
        <f>T("CHAMBERI            ")</f>
        <v xml:space="preserve">CHAMBERI            </v>
      </c>
      <c r="D4219" t="str">
        <f>T("GAZTAMBIDE          ")</f>
        <v xml:space="preserve">GAZTAMBIDE          </v>
      </c>
      <c r="E4219" t="str">
        <f>T("CI ")</f>
        <v xml:space="preserve">CI </v>
      </c>
      <c r="F4219" t="str">
        <f>T("CICLOMOTORES   ")</f>
        <v xml:space="preserve">CICLOMOTORES   </v>
      </c>
      <c r="G4219" t="str">
        <f>T("todos                                             ")</f>
        <v xml:space="preserve">todos                                             </v>
      </c>
      <c r="H4219" t="str">
        <f>T("GASOLINA                                          ")</f>
        <v xml:space="preserve">GASOLINA                                          </v>
      </c>
      <c r="I4219">
        <v>1</v>
      </c>
    </row>
    <row r="4220" spans="1:9">
      <c r="A4220" t="str">
        <f>T("2018")</f>
        <v>2018</v>
      </c>
      <c r="B4220" t="str">
        <f>T("Entidad sin personalidad jurídica (art. 35.4 LGT) ")</f>
        <v xml:space="preserve">Entidad sin personalidad jurídica (art. 35.4 LGT) </v>
      </c>
      <c r="C4220" t="str">
        <f>T("CHAMBERI            ")</f>
        <v xml:space="preserve">CHAMBERI            </v>
      </c>
      <c r="D4220" t="str">
        <f>T("ARAPILES            ")</f>
        <v xml:space="preserve">ARAPILES            </v>
      </c>
      <c r="E4220" t="str">
        <f>T("CI ")</f>
        <v xml:space="preserve">CI </v>
      </c>
      <c r="F4220" t="str">
        <f>T("CICLOMOTORES   ")</f>
        <v xml:space="preserve">CICLOMOTORES   </v>
      </c>
      <c r="G4220" t="str">
        <f>T("todos                                             ")</f>
        <v xml:space="preserve">todos                                             </v>
      </c>
      <c r="H4220" t="str">
        <f>T("GASOLINA                                          ")</f>
        <v xml:space="preserve">GASOLINA                                          </v>
      </c>
      <c r="I4220">
        <v>5</v>
      </c>
    </row>
    <row r="4221" spans="1:9">
      <c r="A4221" t="str">
        <f>T("2018")</f>
        <v>2018</v>
      </c>
      <c r="B4221" t="str">
        <f>T("Entidad sin personalidad jurídica (art. 35.4 LGT) ")</f>
        <v xml:space="preserve">Entidad sin personalidad jurídica (art. 35.4 LGT) </v>
      </c>
      <c r="C4221" t="str">
        <f>T("CHAMBERI            ")</f>
        <v xml:space="preserve">CHAMBERI            </v>
      </c>
      <c r="D4221" t="str">
        <f>T("TRAFALGAR           ")</f>
        <v xml:space="preserve">TRAFALGAR           </v>
      </c>
      <c r="E4221" t="str">
        <f>T("CI ")</f>
        <v xml:space="preserve">CI </v>
      </c>
      <c r="F4221" t="str">
        <f>T("CICLOMOTORES   ")</f>
        <v xml:space="preserve">CICLOMOTORES   </v>
      </c>
      <c r="G4221" t="str">
        <f>T("todos                                             ")</f>
        <v xml:space="preserve">todos                                             </v>
      </c>
      <c r="H4221" t="str">
        <f>T("GASOLINA                                          ")</f>
        <v xml:space="preserve">GASOLINA                                          </v>
      </c>
      <c r="I4221">
        <v>7</v>
      </c>
    </row>
    <row r="4222" spans="1:9">
      <c r="A4222" t="str">
        <f>T("2018")</f>
        <v>2018</v>
      </c>
      <c r="B4222" t="str">
        <f>T("Entidad sin personalidad jurídica (art. 35.4 LGT) ")</f>
        <v xml:space="preserve">Entidad sin personalidad jurídica (art. 35.4 LGT) </v>
      </c>
      <c r="C4222" t="str">
        <f>T("CHAMBERI            ")</f>
        <v xml:space="preserve">CHAMBERI            </v>
      </c>
      <c r="D4222" t="str">
        <f>T("ALMAGRO             ")</f>
        <v xml:space="preserve">ALMAGRO             </v>
      </c>
      <c r="E4222" t="str">
        <f>T("CI ")</f>
        <v xml:space="preserve">CI </v>
      </c>
      <c r="F4222" t="str">
        <f>T("CICLOMOTORES   ")</f>
        <v xml:space="preserve">CICLOMOTORES   </v>
      </c>
      <c r="G4222" t="str">
        <f>T("todos                                             ")</f>
        <v xml:space="preserve">todos                                             </v>
      </c>
      <c r="H4222" t="str">
        <f>T("GASOLINA                                          ")</f>
        <v xml:space="preserve">GASOLINA                                          </v>
      </c>
      <c r="I4222">
        <v>2</v>
      </c>
    </row>
    <row r="4223" spans="1:9">
      <c r="A4223" t="str">
        <f>T("2018")</f>
        <v>2018</v>
      </c>
      <c r="B4223" t="str">
        <f>T("Entidad sin personalidad jurídica (art. 35.4 LGT) ")</f>
        <v xml:space="preserve">Entidad sin personalidad jurídica (art. 35.4 LGT) </v>
      </c>
      <c r="C4223" t="str">
        <f>T("CHAMBERI            ")</f>
        <v xml:space="preserve">CHAMBERI            </v>
      </c>
      <c r="D4223" t="str">
        <f>T("RIOS ROSAS          ")</f>
        <v xml:space="preserve">RIOS ROSAS          </v>
      </c>
      <c r="E4223" t="str">
        <f>T("CI ")</f>
        <v xml:space="preserve">CI </v>
      </c>
      <c r="F4223" t="str">
        <f>T("CICLOMOTORES   ")</f>
        <v xml:space="preserve">CICLOMOTORES   </v>
      </c>
      <c r="G4223" t="str">
        <f>T("todos                                             ")</f>
        <v xml:space="preserve">todos                                             </v>
      </c>
      <c r="H4223" t="str">
        <f>T("GASOLINA                                          ")</f>
        <v xml:space="preserve">GASOLINA                                          </v>
      </c>
      <c r="I4223">
        <v>4</v>
      </c>
    </row>
    <row r="4224" spans="1:9">
      <c r="A4224" t="str">
        <f>T("2018")</f>
        <v>2018</v>
      </c>
      <c r="B4224" t="str">
        <f>T("Entidad sin personalidad jurídica (art. 35.4 LGT) ")</f>
        <v xml:space="preserve">Entidad sin personalidad jurídica (art. 35.4 LGT) </v>
      </c>
      <c r="C4224" t="str">
        <f>T("CHAMBERI            ")</f>
        <v xml:space="preserve">CHAMBERI            </v>
      </c>
      <c r="D4224" t="str">
        <f>T("VALLEHERMOSO        ")</f>
        <v xml:space="preserve">VALLEHERMOSO        </v>
      </c>
      <c r="E4224" t="str">
        <f>T("CI ")</f>
        <v xml:space="preserve">CI </v>
      </c>
      <c r="F4224" t="str">
        <f>T("CICLOMOTORES   ")</f>
        <v xml:space="preserve">CICLOMOTORES   </v>
      </c>
      <c r="G4224" t="str">
        <f>T("todos                                             ")</f>
        <v xml:space="preserve">todos                                             </v>
      </c>
      <c r="H4224" t="str">
        <f>T("GASOLINA                                          ")</f>
        <v xml:space="preserve">GASOLINA                                          </v>
      </c>
      <c r="I4224">
        <v>4</v>
      </c>
    </row>
    <row r="4225" spans="1:9">
      <c r="A4225" t="str">
        <f>T("2018")</f>
        <v>2018</v>
      </c>
      <c r="B4225" t="str">
        <f>T("FISICO                                            ")</f>
        <v xml:space="preserve">FISICO                                            </v>
      </c>
      <c r="C4225" t="str">
        <f>T("CHAMBERI            ")</f>
        <v xml:space="preserve">CHAMBERI            </v>
      </c>
      <c r="D4225" t="str">
        <f>T("GAZTAMBIDE          ")</f>
        <v xml:space="preserve">GAZTAMBIDE          </v>
      </c>
      <c r="E4225" t="str">
        <f>T("CI ")</f>
        <v xml:space="preserve">CI </v>
      </c>
      <c r="F4225" t="str">
        <f>T("CICLOMOTORES   ")</f>
        <v xml:space="preserve">CICLOMOTORES   </v>
      </c>
      <c r="G4225" t="str">
        <f>T("todos                                             ")</f>
        <v xml:space="preserve">todos                                             </v>
      </c>
      <c r="H4225" t="str">
        <f>T("GASOLINA                                          ")</f>
        <v xml:space="preserve">GASOLINA                                          </v>
      </c>
      <c r="I4225">
        <v>182</v>
      </c>
    </row>
    <row r="4226" spans="1:9">
      <c r="A4226" t="str">
        <f>T("2018")</f>
        <v>2018</v>
      </c>
      <c r="B4226" t="str">
        <f>T("FISICO                                            ")</f>
        <v xml:space="preserve">FISICO                                            </v>
      </c>
      <c r="C4226" t="str">
        <f>T("CHAMBERI            ")</f>
        <v xml:space="preserve">CHAMBERI            </v>
      </c>
      <c r="D4226" t="str">
        <f>T("ARAPILES            ")</f>
        <v xml:space="preserve">ARAPILES            </v>
      </c>
      <c r="E4226" t="str">
        <f>T("CI ")</f>
        <v xml:space="preserve">CI </v>
      </c>
      <c r="F4226" t="str">
        <f>T("CICLOMOTORES   ")</f>
        <v xml:space="preserve">CICLOMOTORES   </v>
      </c>
      <c r="G4226" t="str">
        <f>T("todos                                             ")</f>
        <v xml:space="preserve">todos                                             </v>
      </c>
      <c r="H4226" t="str">
        <f>T("GASOLINA                                          ")</f>
        <v xml:space="preserve">GASOLINA                                          </v>
      </c>
      <c r="I4226">
        <v>269</v>
      </c>
    </row>
    <row r="4227" spans="1:9">
      <c r="A4227" t="str">
        <f>T("2018")</f>
        <v>2018</v>
      </c>
      <c r="B4227" t="str">
        <f>T("FISICO                                            ")</f>
        <v xml:space="preserve">FISICO                                            </v>
      </c>
      <c r="C4227" t="str">
        <f>T("CHAMBERI            ")</f>
        <v xml:space="preserve">CHAMBERI            </v>
      </c>
      <c r="D4227" t="str">
        <f>T("TRAFALGAR           ")</f>
        <v xml:space="preserve">TRAFALGAR           </v>
      </c>
      <c r="E4227" t="str">
        <f>T("CI ")</f>
        <v xml:space="preserve">CI </v>
      </c>
      <c r="F4227" t="str">
        <f>T("CICLOMOTORES   ")</f>
        <v xml:space="preserve">CICLOMOTORES   </v>
      </c>
      <c r="G4227" t="str">
        <f>T("todos                                             ")</f>
        <v xml:space="preserve">todos                                             </v>
      </c>
      <c r="H4227" t="str">
        <f>T("GASOLINA                                          ")</f>
        <v xml:space="preserve">GASOLINA                                          </v>
      </c>
      <c r="I4227">
        <v>250</v>
      </c>
    </row>
    <row r="4228" spans="1:9">
      <c r="A4228" t="str">
        <f>T("2018")</f>
        <v>2018</v>
      </c>
      <c r="B4228" t="str">
        <f>T("FISICO                                            ")</f>
        <v xml:space="preserve">FISICO                                            </v>
      </c>
      <c r="C4228" t="str">
        <f>T("CHAMBERI            ")</f>
        <v xml:space="preserve">CHAMBERI            </v>
      </c>
      <c r="D4228" t="str">
        <f>T("ALMAGRO             ")</f>
        <v xml:space="preserve">ALMAGRO             </v>
      </c>
      <c r="E4228" t="str">
        <f>T("CI ")</f>
        <v xml:space="preserve">CI </v>
      </c>
      <c r="F4228" t="str">
        <f>T("CICLOMOTORES   ")</f>
        <v xml:space="preserve">CICLOMOTORES   </v>
      </c>
      <c r="G4228" t="str">
        <f>T("todos                                             ")</f>
        <v xml:space="preserve">todos                                             </v>
      </c>
      <c r="H4228" t="str">
        <f>T("GASOLINA                                          ")</f>
        <v xml:space="preserve">GASOLINA                                          </v>
      </c>
      <c r="I4228">
        <v>284</v>
      </c>
    </row>
    <row r="4229" spans="1:9">
      <c r="A4229" t="str">
        <f>T("2018")</f>
        <v>2018</v>
      </c>
      <c r="B4229" t="str">
        <f>T("FISICO                                            ")</f>
        <v xml:space="preserve">FISICO                                            </v>
      </c>
      <c r="C4229" t="str">
        <f>T("CHAMBERI            ")</f>
        <v xml:space="preserve">CHAMBERI            </v>
      </c>
      <c r="D4229" t="str">
        <f>T("RIOS ROSAS          ")</f>
        <v xml:space="preserve">RIOS ROSAS          </v>
      </c>
      <c r="E4229" t="str">
        <f>T("CI ")</f>
        <v xml:space="preserve">CI </v>
      </c>
      <c r="F4229" t="str">
        <f>T("CICLOMOTORES   ")</f>
        <v xml:space="preserve">CICLOMOTORES   </v>
      </c>
      <c r="G4229" t="str">
        <f>T("todos                                             ")</f>
        <v xml:space="preserve">todos                                             </v>
      </c>
      <c r="H4229" t="str">
        <f>T("GASOLINA                                          ")</f>
        <v xml:space="preserve">GASOLINA                                          </v>
      </c>
      <c r="I4229">
        <v>302</v>
      </c>
    </row>
    <row r="4230" spans="1:9">
      <c r="A4230" t="str">
        <f>T("2018")</f>
        <v>2018</v>
      </c>
      <c r="B4230" t="str">
        <f>T("FISICO                                            ")</f>
        <v xml:space="preserve">FISICO                                            </v>
      </c>
      <c r="C4230" t="str">
        <f>T("CHAMBERI            ")</f>
        <v xml:space="preserve">CHAMBERI            </v>
      </c>
      <c r="D4230" t="str">
        <f>T("VALLEHERMOSO        ")</f>
        <v xml:space="preserve">VALLEHERMOSO        </v>
      </c>
      <c r="E4230" t="str">
        <f>T("CI ")</f>
        <v xml:space="preserve">CI </v>
      </c>
      <c r="F4230" t="str">
        <f>T("CICLOMOTORES   ")</f>
        <v xml:space="preserve">CICLOMOTORES   </v>
      </c>
      <c r="G4230" t="str">
        <f>T("todos                                             ")</f>
        <v xml:space="preserve">todos                                             </v>
      </c>
      <c r="H4230" t="str">
        <f>T("GASOLINA                                          ")</f>
        <v xml:space="preserve">GASOLINA                                          </v>
      </c>
      <c r="I4230">
        <v>212</v>
      </c>
    </row>
    <row r="4231" spans="1:9">
      <c r="A4231" t="str">
        <f>T("2018")</f>
        <v>2018</v>
      </c>
      <c r="B4231" t="str">
        <f>T("JURIDICO                                          ")</f>
        <v xml:space="preserve">JURIDICO                                          </v>
      </c>
      <c r="C4231" t="str">
        <f>T("CHAMBERI            ")</f>
        <v xml:space="preserve">CHAMBERI            </v>
      </c>
      <c r="D4231" t="str">
        <f>T("GAZTAMBIDE          ")</f>
        <v xml:space="preserve">GAZTAMBIDE          </v>
      </c>
      <c r="E4231" t="str">
        <f>T("CI ")</f>
        <v xml:space="preserve">CI </v>
      </c>
      <c r="F4231" t="str">
        <f>T("CICLOMOTORES   ")</f>
        <v xml:space="preserve">CICLOMOTORES   </v>
      </c>
      <c r="G4231" t="str">
        <f>T("todos                                             ")</f>
        <v xml:space="preserve">todos                                             </v>
      </c>
      <c r="H4231" t="str">
        <f>T("GASOLINA                                          ")</f>
        <v xml:space="preserve">GASOLINA                                          </v>
      </c>
      <c r="I4231">
        <v>13</v>
      </c>
    </row>
    <row r="4232" spans="1:9">
      <c r="A4232" t="str">
        <f>T("2018")</f>
        <v>2018</v>
      </c>
      <c r="B4232" t="str">
        <f>T("JURIDICO                                          ")</f>
        <v xml:space="preserve">JURIDICO                                          </v>
      </c>
      <c r="C4232" t="str">
        <f>T("CHAMBERI            ")</f>
        <v xml:space="preserve">CHAMBERI            </v>
      </c>
      <c r="D4232" t="str">
        <f>T("ARAPILES            ")</f>
        <v xml:space="preserve">ARAPILES            </v>
      </c>
      <c r="E4232" t="str">
        <f>T("CI ")</f>
        <v xml:space="preserve">CI </v>
      </c>
      <c r="F4232" t="str">
        <f>T("CICLOMOTORES   ")</f>
        <v xml:space="preserve">CICLOMOTORES   </v>
      </c>
      <c r="G4232" t="str">
        <f>T("todos                                             ")</f>
        <v xml:space="preserve">todos                                             </v>
      </c>
      <c r="H4232" t="str">
        <f>T("GASOLINA                                          ")</f>
        <v xml:space="preserve">GASOLINA                                          </v>
      </c>
      <c r="I4232">
        <v>18</v>
      </c>
    </row>
    <row r="4233" spans="1:9">
      <c r="A4233" t="str">
        <f>T("2018")</f>
        <v>2018</v>
      </c>
      <c r="B4233" t="str">
        <f>T("JURIDICO                                          ")</f>
        <v xml:space="preserve">JURIDICO                                          </v>
      </c>
      <c r="C4233" t="str">
        <f>T("CHAMBERI            ")</f>
        <v xml:space="preserve">CHAMBERI            </v>
      </c>
      <c r="D4233" t="str">
        <f>T("TRAFALGAR           ")</f>
        <v xml:space="preserve">TRAFALGAR           </v>
      </c>
      <c r="E4233" t="str">
        <f>T("CI ")</f>
        <v xml:space="preserve">CI </v>
      </c>
      <c r="F4233" t="str">
        <f>T("CICLOMOTORES   ")</f>
        <v xml:space="preserve">CICLOMOTORES   </v>
      </c>
      <c r="G4233" t="str">
        <f>T("todos                                             ")</f>
        <v xml:space="preserve">todos                                             </v>
      </c>
      <c r="H4233" t="str">
        <f>T("GASOLINA                                          ")</f>
        <v xml:space="preserve">GASOLINA                                          </v>
      </c>
      <c r="I4233">
        <v>28</v>
      </c>
    </row>
    <row r="4234" spans="1:9">
      <c r="A4234" t="str">
        <f>T("2018")</f>
        <v>2018</v>
      </c>
      <c r="B4234" t="str">
        <f>T("JURIDICO                                          ")</f>
        <v xml:space="preserve">JURIDICO                                          </v>
      </c>
      <c r="C4234" t="str">
        <f>T("CHAMBERI            ")</f>
        <v xml:space="preserve">CHAMBERI            </v>
      </c>
      <c r="D4234" t="str">
        <f>T("ALMAGRO             ")</f>
        <v xml:space="preserve">ALMAGRO             </v>
      </c>
      <c r="E4234" t="str">
        <f>T("CI ")</f>
        <v xml:space="preserve">CI </v>
      </c>
      <c r="F4234" t="str">
        <f>T("CICLOMOTORES   ")</f>
        <v xml:space="preserve">CICLOMOTORES   </v>
      </c>
      <c r="G4234" t="str">
        <f>T("todos                                             ")</f>
        <v xml:space="preserve">todos                                             </v>
      </c>
      <c r="H4234" t="str">
        <f>T("GASOLINA                                          ")</f>
        <v xml:space="preserve">GASOLINA                                          </v>
      </c>
      <c r="I4234">
        <v>53</v>
      </c>
    </row>
    <row r="4235" spans="1:9">
      <c r="A4235" t="str">
        <f>T("2018")</f>
        <v>2018</v>
      </c>
      <c r="B4235" t="str">
        <f>T("JURIDICO                                          ")</f>
        <v xml:space="preserve">JURIDICO                                          </v>
      </c>
      <c r="C4235" t="str">
        <f>T("CHAMBERI            ")</f>
        <v xml:space="preserve">CHAMBERI            </v>
      </c>
      <c r="D4235" t="str">
        <f>T("RIOS ROSAS          ")</f>
        <v xml:space="preserve">RIOS ROSAS          </v>
      </c>
      <c r="E4235" t="str">
        <f>T("CI ")</f>
        <v xml:space="preserve">CI </v>
      </c>
      <c r="F4235" t="str">
        <f>T("CICLOMOTORES   ")</f>
        <v xml:space="preserve">CICLOMOTORES   </v>
      </c>
      <c r="G4235" t="str">
        <f>T("todos                                             ")</f>
        <v xml:space="preserve">todos                                             </v>
      </c>
      <c r="H4235" t="str">
        <f>T("GASOLINA                                          ")</f>
        <v xml:space="preserve">GASOLINA                                          </v>
      </c>
      <c r="I4235">
        <v>22</v>
      </c>
    </row>
    <row r="4236" spans="1:9">
      <c r="A4236" t="str">
        <f>T("2018")</f>
        <v>2018</v>
      </c>
      <c r="B4236" t="str">
        <f>T("JURIDICO                                          ")</f>
        <v xml:space="preserve">JURIDICO                                          </v>
      </c>
      <c r="C4236" t="str">
        <f>T("CHAMBERI            ")</f>
        <v xml:space="preserve">CHAMBERI            </v>
      </c>
      <c r="D4236" t="str">
        <f>T("VALLEHERMOSO        ")</f>
        <v xml:space="preserve">VALLEHERMOSO        </v>
      </c>
      <c r="E4236" t="str">
        <f>T("CI ")</f>
        <v xml:space="preserve">CI </v>
      </c>
      <c r="F4236" t="str">
        <f>T("CICLOMOTORES   ")</f>
        <v xml:space="preserve">CICLOMOTORES   </v>
      </c>
      <c r="G4236" t="str">
        <f>T("todos                                             ")</f>
        <v xml:space="preserve">todos                                             </v>
      </c>
      <c r="H4236" t="str">
        <f>T("GASOLINA                                          ")</f>
        <v xml:space="preserve">GASOLINA                                          </v>
      </c>
      <c r="I4236">
        <v>26</v>
      </c>
    </row>
    <row r="4237" spans="1:9">
      <c r="A4237" t="str">
        <f>T("2018")</f>
        <v>2018</v>
      </c>
      <c r="B4237" t="str">
        <f>T("Entidad sin personalidad jurídica (art. 35.4 LGT) ")</f>
        <v xml:space="preserve">Entidad sin personalidad jurídica (art. 35.4 LGT) </v>
      </c>
      <c r="C4237" t="str">
        <f>T("CHAMBERI            ")</f>
        <v xml:space="preserve">CHAMBERI            </v>
      </c>
      <c r="D4237" t="str">
        <f>T("ARAPILES            ")</f>
        <v xml:space="preserve">ARAPILES            </v>
      </c>
      <c r="E4237" t="str">
        <f>T("CI ")</f>
        <v xml:space="preserve">CI </v>
      </c>
      <c r="F4237" t="str">
        <f>T("CICLOMOTORES   ")</f>
        <v xml:space="preserve">CICLOMOTORES   </v>
      </c>
      <c r="G4237" t="str">
        <f>T("todos                                             ")</f>
        <v xml:space="preserve">todos                                             </v>
      </c>
      <c r="I4237">
        <v>1</v>
      </c>
    </row>
    <row r="4238" spans="1:9">
      <c r="A4238" t="str">
        <f>T("2018")</f>
        <v>2018</v>
      </c>
      <c r="B4238" t="str">
        <f>T("FISICO                                            ")</f>
        <v xml:space="preserve">FISICO                                            </v>
      </c>
      <c r="C4238" t="str">
        <f>T("CHAMBERI            ")</f>
        <v xml:space="preserve">CHAMBERI            </v>
      </c>
      <c r="D4238" t="str">
        <f>T("GAZTAMBIDE          ")</f>
        <v xml:space="preserve">GAZTAMBIDE          </v>
      </c>
      <c r="E4238" t="str">
        <f>T("CI ")</f>
        <v xml:space="preserve">CI </v>
      </c>
      <c r="F4238" t="str">
        <f>T("CICLOMOTORES   ")</f>
        <v xml:space="preserve">CICLOMOTORES   </v>
      </c>
      <c r="G4238" t="str">
        <f>T("todos                                             ")</f>
        <v xml:space="preserve">todos                                             </v>
      </c>
      <c r="I4238">
        <v>16</v>
      </c>
    </row>
    <row r="4239" spans="1:9">
      <c r="A4239" t="str">
        <f>T("2018")</f>
        <v>2018</v>
      </c>
      <c r="B4239" t="str">
        <f>T("FISICO                                            ")</f>
        <v xml:space="preserve">FISICO                                            </v>
      </c>
      <c r="C4239" t="str">
        <f>T("CHAMBERI            ")</f>
        <v xml:space="preserve">CHAMBERI            </v>
      </c>
      <c r="D4239" t="str">
        <f>T("ARAPILES            ")</f>
        <v xml:space="preserve">ARAPILES            </v>
      </c>
      <c r="E4239" t="str">
        <f>T("CI ")</f>
        <v xml:space="preserve">CI </v>
      </c>
      <c r="F4239" t="str">
        <f>T("CICLOMOTORES   ")</f>
        <v xml:space="preserve">CICLOMOTORES   </v>
      </c>
      <c r="G4239" t="str">
        <f>T("todos                                             ")</f>
        <v xml:space="preserve">todos                                             </v>
      </c>
      <c r="I4239">
        <v>14</v>
      </c>
    </row>
    <row r="4240" spans="1:9">
      <c r="A4240" t="str">
        <f>T("2018")</f>
        <v>2018</v>
      </c>
      <c r="B4240" t="str">
        <f>T("FISICO                                            ")</f>
        <v xml:space="preserve">FISICO                                            </v>
      </c>
      <c r="C4240" t="str">
        <f>T("CHAMBERI            ")</f>
        <v xml:space="preserve">CHAMBERI            </v>
      </c>
      <c r="D4240" t="str">
        <f>T("TRAFALGAR           ")</f>
        <v xml:space="preserve">TRAFALGAR           </v>
      </c>
      <c r="E4240" t="str">
        <f>T("CI ")</f>
        <v xml:space="preserve">CI </v>
      </c>
      <c r="F4240" t="str">
        <f>T("CICLOMOTORES   ")</f>
        <v xml:space="preserve">CICLOMOTORES   </v>
      </c>
      <c r="G4240" t="str">
        <f>T("todos                                             ")</f>
        <v xml:space="preserve">todos                                             </v>
      </c>
      <c r="I4240">
        <v>17</v>
      </c>
    </row>
    <row r="4241" spans="1:9">
      <c r="A4241" t="str">
        <f>T("2018")</f>
        <v>2018</v>
      </c>
      <c r="B4241" t="str">
        <f>T("FISICO                                            ")</f>
        <v xml:space="preserve">FISICO                                            </v>
      </c>
      <c r="C4241" t="str">
        <f>T("CHAMBERI            ")</f>
        <v xml:space="preserve">CHAMBERI            </v>
      </c>
      <c r="D4241" t="str">
        <f>T("ALMAGRO             ")</f>
        <v xml:space="preserve">ALMAGRO             </v>
      </c>
      <c r="E4241" t="str">
        <f>T("CI ")</f>
        <v xml:space="preserve">CI </v>
      </c>
      <c r="F4241" t="str">
        <f>T("CICLOMOTORES   ")</f>
        <v xml:space="preserve">CICLOMOTORES   </v>
      </c>
      <c r="G4241" t="str">
        <f>T("todos                                             ")</f>
        <v xml:space="preserve">todos                                             </v>
      </c>
      <c r="I4241">
        <v>31</v>
      </c>
    </row>
    <row r="4242" spans="1:9">
      <c r="A4242" t="str">
        <f>T("2018")</f>
        <v>2018</v>
      </c>
      <c r="B4242" t="str">
        <f>T("FISICO                                            ")</f>
        <v xml:space="preserve">FISICO                                            </v>
      </c>
      <c r="C4242" t="str">
        <f>T("CHAMBERI            ")</f>
        <v xml:space="preserve">CHAMBERI            </v>
      </c>
      <c r="D4242" t="str">
        <f>T("RIOS ROSAS          ")</f>
        <v xml:space="preserve">RIOS ROSAS          </v>
      </c>
      <c r="E4242" t="str">
        <f>T("CI ")</f>
        <v xml:space="preserve">CI </v>
      </c>
      <c r="F4242" t="str">
        <f>T("CICLOMOTORES   ")</f>
        <v xml:space="preserve">CICLOMOTORES   </v>
      </c>
      <c r="G4242" t="str">
        <f>T("todos                                             ")</f>
        <v xml:space="preserve">todos                                             </v>
      </c>
      <c r="I4242">
        <v>24</v>
      </c>
    </row>
    <row r="4243" spans="1:9">
      <c r="A4243" t="str">
        <f>T("2018")</f>
        <v>2018</v>
      </c>
      <c r="B4243" t="str">
        <f>T("FISICO                                            ")</f>
        <v xml:space="preserve">FISICO                                            </v>
      </c>
      <c r="C4243" t="str">
        <f>T("CHAMBERI            ")</f>
        <v xml:space="preserve">CHAMBERI            </v>
      </c>
      <c r="D4243" t="str">
        <f>T("VALLEHERMOSO        ")</f>
        <v xml:space="preserve">VALLEHERMOSO        </v>
      </c>
      <c r="E4243" t="str">
        <f>T("CI ")</f>
        <v xml:space="preserve">CI </v>
      </c>
      <c r="F4243" t="str">
        <f>T("CICLOMOTORES   ")</f>
        <v xml:space="preserve">CICLOMOTORES   </v>
      </c>
      <c r="G4243" t="str">
        <f>T("todos                                             ")</f>
        <v xml:space="preserve">todos                                             </v>
      </c>
      <c r="I4243">
        <v>14</v>
      </c>
    </row>
    <row r="4244" spans="1:9">
      <c r="A4244" t="str">
        <f>T("2018")</f>
        <v>2018</v>
      </c>
      <c r="B4244" t="str">
        <f>T("JURIDICO                                          ")</f>
        <v xml:space="preserve">JURIDICO                                          </v>
      </c>
      <c r="C4244" t="str">
        <f>T("CHAMBERI            ")</f>
        <v xml:space="preserve">CHAMBERI            </v>
      </c>
      <c r="D4244" t="str">
        <f>T("ARAPILES            ")</f>
        <v xml:space="preserve">ARAPILES            </v>
      </c>
      <c r="E4244" t="str">
        <f>T("CI ")</f>
        <v xml:space="preserve">CI </v>
      </c>
      <c r="F4244" t="str">
        <f>T("CICLOMOTORES   ")</f>
        <v xml:space="preserve">CICLOMOTORES   </v>
      </c>
      <c r="G4244" t="str">
        <f>T("todos                                             ")</f>
        <v xml:space="preserve">todos                                             </v>
      </c>
      <c r="I4244">
        <v>3</v>
      </c>
    </row>
    <row r="4245" spans="1:9">
      <c r="A4245" t="str">
        <f>T("2018")</f>
        <v>2018</v>
      </c>
      <c r="B4245" t="str">
        <f>T("JURIDICO                                          ")</f>
        <v xml:space="preserve">JURIDICO                                          </v>
      </c>
      <c r="C4245" t="str">
        <f>T("CHAMBERI            ")</f>
        <v xml:space="preserve">CHAMBERI            </v>
      </c>
      <c r="D4245" t="str">
        <f>T("TRAFALGAR           ")</f>
        <v xml:space="preserve">TRAFALGAR           </v>
      </c>
      <c r="E4245" t="str">
        <f>T("CI ")</f>
        <v xml:space="preserve">CI </v>
      </c>
      <c r="F4245" t="str">
        <f>T("CICLOMOTORES   ")</f>
        <v xml:space="preserve">CICLOMOTORES   </v>
      </c>
      <c r="G4245" t="str">
        <f>T("todos                                             ")</f>
        <v xml:space="preserve">todos                                             </v>
      </c>
      <c r="I4245">
        <v>1</v>
      </c>
    </row>
    <row r="4246" spans="1:9">
      <c r="A4246" t="str">
        <f>T("2018")</f>
        <v>2018</v>
      </c>
      <c r="B4246" t="str">
        <f>T("JURIDICO                                          ")</f>
        <v xml:space="preserve">JURIDICO                                          </v>
      </c>
      <c r="C4246" t="str">
        <f>T("CHAMBERI            ")</f>
        <v xml:space="preserve">CHAMBERI            </v>
      </c>
      <c r="D4246" t="str">
        <f>T("ALMAGRO             ")</f>
        <v xml:space="preserve">ALMAGRO             </v>
      </c>
      <c r="E4246" t="str">
        <f>T("CI ")</f>
        <v xml:space="preserve">CI </v>
      </c>
      <c r="F4246" t="str">
        <f>T("CICLOMOTORES   ")</f>
        <v xml:space="preserve">CICLOMOTORES   </v>
      </c>
      <c r="G4246" t="str">
        <f>T("todos                                             ")</f>
        <v xml:space="preserve">todos                                             </v>
      </c>
      <c r="I4246">
        <v>1</v>
      </c>
    </row>
    <row r="4247" spans="1:9">
      <c r="A4247" t="str">
        <f>T("2018")</f>
        <v>2018</v>
      </c>
      <c r="B4247" t="str">
        <f>T("JURIDICO                                          ")</f>
        <v xml:space="preserve">JURIDICO                                          </v>
      </c>
      <c r="C4247" t="str">
        <f>T("CHAMBERI            ")</f>
        <v xml:space="preserve">CHAMBERI            </v>
      </c>
      <c r="D4247" t="str">
        <f>T("RIOS ROSAS          ")</f>
        <v xml:space="preserve">RIOS ROSAS          </v>
      </c>
      <c r="E4247" t="str">
        <f>T("CI ")</f>
        <v xml:space="preserve">CI </v>
      </c>
      <c r="F4247" t="str">
        <f>T("CICLOMOTORES   ")</f>
        <v xml:space="preserve">CICLOMOTORES   </v>
      </c>
      <c r="G4247" t="str">
        <f>T("todos                                             ")</f>
        <v xml:space="preserve">todos                                             </v>
      </c>
      <c r="I4247">
        <v>4</v>
      </c>
    </row>
    <row r="4248" spans="1:9">
      <c r="A4248" t="str">
        <f>T("2018")</f>
        <v>2018</v>
      </c>
      <c r="B4248" t="str">
        <f>T("JURIDICO                                          ")</f>
        <v xml:space="preserve">JURIDICO                                          </v>
      </c>
      <c r="C4248" t="str">
        <f>T("CHAMBERI            ")</f>
        <v xml:space="preserve">CHAMBERI            </v>
      </c>
      <c r="D4248" t="str">
        <f>T("VALLEHERMOSO        ")</f>
        <v xml:space="preserve">VALLEHERMOSO        </v>
      </c>
      <c r="E4248" t="str">
        <f>T("CI ")</f>
        <v xml:space="preserve">CI </v>
      </c>
      <c r="F4248" t="str">
        <f>T("CICLOMOTORES   ")</f>
        <v xml:space="preserve">CICLOMOTORES   </v>
      </c>
      <c r="G4248" t="str">
        <f>T("todos                                             ")</f>
        <v xml:space="preserve">todos                                             </v>
      </c>
      <c r="I4248">
        <v>1</v>
      </c>
    </row>
    <row r="4249" spans="1:9">
      <c r="A4249" t="str">
        <f>T("2018")</f>
        <v>2018</v>
      </c>
      <c r="B4249" t="str">
        <f>T("FISICO                                            ")</f>
        <v xml:space="preserve">FISICO                                            </v>
      </c>
      <c r="C4249" t="str">
        <f>T("CHAMBERI            ")</f>
        <v xml:space="preserve">CHAMBERI            </v>
      </c>
      <c r="D4249" t="str">
        <f>T("TRAFALGAR           ")</f>
        <v xml:space="preserve">TRAFALGAR           </v>
      </c>
      <c r="E4249" t="str">
        <f>T("MT ")</f>
        <v xml:space="preserve">MT </v>
      </c>
      <c r="F4249" t="str">
        <f>T("MOTOCICLETAS   ")</f>
        <v xml:space="preserve">MOTOCICLETAS   </v>
      </c>
      <c r="G4249" t="str">
        <f>T("De menos de 125,01 CENTIMETROS CUBICOS            ")</f>
        <v xml:space="preserve">De menos de 125,01 CENTIMETROS CUBICOS            </v>
      </c>
      <c r="H4249" t="s">
        <v>2</v>
      </c>
      <c r="I4249">
        <v>1</v>
      </c>
    </row>
    <row r="4250" spans="1:9">
      <c r="A4250" t="str">
        <f>T("2018")</f>
        <v>2018</v>
      </c>
      <c r="B4250" t="str">
        <f>T("FISICO                                            ")</f>
        <v xml:space="preserve">FISICO                                            </v>
      </c>
      <c r="C4250" t="str">
        <f>T("CHAMBERI            ")</f>
        <v xml:space="preserve">CHAMBERI            </v>
      </c>
      <c r="D4250" t="str">
        <f>T("ARAPILES            ")</f>
        <v xml:space="preserve">ARAPILES            </v>
      </c>
      <c r="E4250" t="str">
        <f>T("MT ")</f>
        <v xml:space="preserve">MT </v>
      </c>
      <c r="F4250" t="str">
        <f>T("MOTOCICLETAS   ")</f>
        <v xml:space="preserve">MOTOCICLETAS   </v>
      </c>
      <c r="G4250" t="str">
        <f>T("De menos de 125,01 CENTIMETROS CUBICOS            ")</f>
        <v xml:space="preserve">De menos de 125,01 CENTIMETROS CUBICOS            </v>
      </c>
      <c r="H4250" t="str">
        <f>T("DIESEL                                            ")</f>
        <v xml:space="preserve">DIESEL                                            </v>
      </c>
      <c r="I4250">
        <v>1</v>
      </c>
    </row>
    <row r="4251" spans="1:9">
      <c r="A4251" t="str">
        <f>T("2018")</f>
        <v>2018</v>
      </c>
      <c r="B4251" t="str">
        <f>T("FISICO                                            ")</f>
        <v xml:space="preserve">FISICO                                            </v>
      </c>
      <c r="C4251" t="str">
        <f>T("CHAMBERI            ")</f>
        <v xml:space="preserve">CHAMBERI            </v>
      </c>
      <c r="D4251" t="str">
        <f>T("TRAFALGAR           ")</f>
        <v xml:space="preserve">TRAFALGAR           </v>
      </c>
      <c r="E4251" t="str">
        <f>T("MT ")</f>
        <v xml:space="preserve">MT </v>
      </c>
      <c r="F4251" t="str">
        <f>T("MOTOCICLETAS   ")</f>
        <v xml:space="preserve">MOTOCICLETAS   </v>
      </c>
      <c r="G4251" t="str">
        <f>T("De menos de 125,01 CENTIMETROS CUBICOS            ")</f>
        <v xml:space="preserve">De menos de 125,01 CENTIMETROS CUBICOS            </v>
      </c>
      <c r="H4251" t="str">
        <f>T("DIESEL                                            ")</f>
        <v xml:space="preserve">DIESEL                                            </v>
      </c>
      <c r="I4251">
        <v>1</v>
      </c>
    </row>
    <row r="4252" spans="1:9">
      <c r="A4252" t="str">
        <f>T("2018")</f>
        <v>2018</v>
      </c>
      <c r="B4252" t="str">
        <f>T("FISICO                                            ")</f>
        <v xml:space="preserve">FISICO                                            </v>
      </c>
      <c r="C4252" t="str">
        <f>T("CHAMBERI            ")</f>
        <v xml:space="preserve">CHAMBERI            </v>
      </c>
      <c r="D4252" t="str">
        <f>T("TRAFALGAR           ")</f>
        <v xml:space="preserve">TRAFALGAR           </v>
      </c>
      <c r="E4252" t="str">
        <f>T("MT ")</f>
        <v xml:space="preserve">MT </v>
      </c>
      <c r="F4252" t="str">
        <f>T("MOTOCICLETAS   ")</f>
        <v xml:space="preserve">MOTOCICLETAS   </v>
      </c>
      <c r="G4252" t="str">
        <f>T("De 500,01 a 1.000 CENTIMETROS CUBICOS             ")</f>
        <v xml:space="preserve">De 500,01 a 1.000 CENTIMETROS CUBICOS             </v>
      </c>
      <c r="H4252" t="str">
        <f>T("DIESEL                                            ")</f>
        <v xml:space="preserve">DIESEL                                            </v>
      </c>
      <c r="I4252">
        <v>1</v>
      </c>
    </row>
    <row r="4253" spans="1:9">
      <c r="A4253" t="str">
        <f>T("2018")</f>
        <v>2018</v>
      </c>
      <c r="B4253" t="str">
        <f>T("FISICO                                            ")</f>
        <v xml:space="preserve">FISICO                                            </v>
      </c>
      <c r="C4253" t="str">
        <f>T("CHAMBERI            ")</f>
        <v xml:space="preserve">CHAMBERI            </v>
      </c>
      <c r="D4253" t="str">
        <f>T("RIOS ROSAS          ")</f>
        <v xml:space="preserve">RIOS ROSAS          </v>
      </c>
      <c r="E4253" t="str">
        <f>T("MT ")</f>
        <v xml:space="preserve">MT </v>
      </c>
      <c r="F4253" t="str">
        <f>T("MOTOCICLETAS   ")</f>
        <v xml:space="preserve">MOTOCICLETAS   </v>
      </c>
      <c r="G4253" t="str">
        <f>T("De menos de 125,01 CENTIMETROS CUBICOS            ")</f>
        <v xml:space="preserve">De menos de 125,01 CENTIMETROS CUBICOS            </v>
      </c>
      <c r="H4253" t="str">
        <f>T("DIESEL                                            ")</f>
        <v xml:space="preserve">DIESEL                                            </v>
      </c>
      <c r="I4253">
        <v>1</v>
      </c>
    </row>
    <row r="4254" spans="1:9">
      <c r="A4254" t="str">
        <f>T("2018")</f>
        <v>2018</v>
      </c>
      <c r="B4254" t="str">
        <f>T("JURIDICO                                          ")</f>
        <v xml:space="preserve">JURIDICO                                          </v>
      </c>
      <c r="C4254" t="str">
        <f>T("CHAMBERI            ")</f>
        <v xml:space="preserve">CHAMBERI            </v>
      </c>
      <c r="D4254" t="str">
        <f>T("ALMAGRO             ")</f>
        <v xml:space="preserve">ALMAGRO             </v>
      </c>
      <c r="E4254" t="str">
        <f>T("MT ")</f>
        <v xml:space="preserve">MT </v>
      </c>
      <c r="F4254" t="str">
        <f>T("MOTOCICLETAS   ")</f>
        <v xml:space="preserve">MOTOCICLETAS   </v>
      </c>
      <c r="G4254" t="str">
        <f>T("De 500,01 a 1.000 CENTIMETROS CUBICOS             ")</f>
        <v xml:space="preserve">De 500,01 a 1.000 CENTIMETROS CUBICOS             </v>
      </c>
      <c r="H4254" t="str">
        <f>T("DIESEL                                            ")</f>
        <v xml:space="preserve">DIESEL                                            </v>
      </c>
      <c r="I4254">
        <v>1</v>
      </c>
    </row>
    <row r="4255" spans="1:9">
      <c r="A4255" t="str">
        <f>T("2018")</f>
        <v>2018</v>
      </c>
      <c r="B4255" t="str">
        <f>T("FISICO                                            ")</f>
        <v xml:space="preserve">FISICO                                            </v>
      </c>
      <c r="C4255" t="str">
        <f>T("CHAMBERI            ")</f>
        <v xml:space="preserve">CHAMBERI            </v>
      </c>
      <c r="D4255" t="str">
        <f>T("GAZTAMBIDE          ")</f>
        <v xml:space="preserve">GAZTAMBIDE          </v>
      </c>
      <c r="E4255" t="str">
        <f>T("MT ")</f>
        <v xml:space="preserve">MT </v>
      </c>
      <c r="F4255" t="str">
        <f>T("MOTOCICLETAS   ")</f>
        <v xml:space="preserve">MOTOCICLETAS   </v>
      </c>
      <c r="G4255" t="str">
        <f>T("De menos de 125,01 CENTIMETROS CUBICOS            ")</f>
        <v xml:space="preserve">De menos de 125,01 CENTIMETROS CUBICOS            </v>
      </c>
      <c r="H4255" t="str">
        <f>T("ELÉCTRICO                                         ")</f>
        <v xml:space="preserve">ELÉCTRICO                                         </v>
      </c>
      <c r="I4255">
        <v>1</v>
      </c>
    </row>
    <row r="4256" spans="1:9">
      <c r="A4256" t="str">
        <f>T("2018")</f>
        <v>2018</v>
      </c>
      <c r="B4256" t="str">
        <f>T("FISICO                                            ")</f>
        <v xml:space="preserve">FISICO                                            </v>
      </c>
      <c r="C4256" t="str">
        <f>T("CHAMBERI            ")</f>
        <v xml:space="preserve">CHAMBERI            </v>
      </c>
      <c r="D4256" t="str">
        <f>T("TRAFALGAR           ")</f>
        <v xml:space="preserve">TRAFALGAR           </v>
      </c>
      <c r="E4256" t="str">
        <f>T("MT ")</f>
        <v xml:space="preserve">MT </v>
      </c>
      <c r="F4256" t="str">
        <f>T("MOTOCICLETAS   ")</f>
        <v xml:space="preserve">MOTOCICLETAS   </v>
      </c>
      <c r="G4256" t="str">
        <f>T("De menos de 125,01 CENTIMETROS CUBICOS            ")</f>
        <v xml:space="preserve">De menos de 125,01 CENTIMETROS CUBICOS            </v>
      </c>
      <c r="H4256" t="str">
        <f>T("ELÉCTRICO                                         ")</f>
        <v xml:space="preserve">ELÉCTRICO                                         </v>
      </c>
      <c r="I4256">
        <v>2</v>
      </c>
    </row>
    <row r="4257" spans="1:9">
      <c r="A4257" t="str">
        <f>T("2018")</f>
        <v>2018</v>
      </c>
      <c r="B4257" t="str">
        <f>T("FISICO                                            ")</f>
        <v xml:space="preserve">FISICO                                            </v>
      </c>
      <c r="C4257" t="str">
        <f>T("CHAMBERI            ")</f>
        <v xml:space="preserve">CHAMBERI            </v>
      </c>
      <c r="D4257" t="str">
        <f>T("ALMAGRO             ")</f>
        <v xml:space="preserve">ALMAGRO             </v>
      </c>
      <c r="E4257" t="str">
        <f>T("MT ")</f>
        <v xml:space="preserve">MT </v>
      </c>
      <c r="F4257" t="str">
        <f>T("MOTOCICLETAS   ")</f>
        <v xml:space="preserve">MOTOCICLETAS   </v>
      </c>
      <c r="G4257" t="str">
        <f>T("De menos de 125,01 CENTIMETROS CUBICOS            ")</f>
        <v xml:space="preserve">De menos de 125,01 CENTIMETROS CUBICOS            </v>
      </c>
      <c r="H4257" t="str">
        <f>T("ELÉCTRICO                                         ")</f>
        <v xml:space="preserve">ELÉCTRICO                                         </v>
      </c>
      <c r="I4257">
        <v>1</v>
      </c>
    </row>
    <row r="4258" spans="1:9">
      <c r="A4258" t="str">
        <f>T("2018")</f>
        <v>2018</v>
      </c>
      <c r="B4258" t="str">
        <f>T("JURIDICO                                          ")</f>
        <v xml:space="preserve">JURIDICO                                          </v>
      </c>
      <c r="C4258" t="str">
        <f>T("CHAMBERI            ")</f>
        <v xml:space="preserve">CHAMBERI            </v>
      </c>
      <c r="D4258" t="str">
        <f>T("SIN BARRIO          ")</f>
        <v xml:space="preserve">SIN BARRIO          </v>
      </c>
      <c r="E4258" t="str">
        <f>T("MT ")</f>
        <v xml:space="preserve">MT </v>
      </c>
      <c r="F4258" t="str">
        <f>T("MOTOCICLETAS   ")</f>
        <v xml:space="preserve">MOTOCICLETAS   </v>
      </c>
      <c r="G4258" t="str">
        <f>T("De menos de 125,01 CENTIMETROS CUBICOS            ")</f>
        <v xml:space="preserve">De menos de 125,01 CENTIMETROS CUBICOS            </v>
      </c>
      <c r="H4258" t="str">
        <f>T("ELÉCTRICO                                         ")</f>
        <v xml:space="preserve">ELÉCTRICO                                         </v>
      </c>
      <c r="I4258">
        <v>1</v>
      </c>
    </row>
    <row r="4259" spans="1:9">
      <c r="A4259" t="str">
        <f>T("2018")</f>
        <v>2018</v>
      </c>
      <c r="B4259" t="str">
        <f>T("JURIDICO                                          ")</f>
        <v xml:space="preserve">JURIDICO                                          </v>
      </c>
      <c r="C4259" t="str">
        <f>T("CHAMBERI            ")</f>
        <v xml:space="preserve">CHAMBERI            </v>
      </c>
      <c r="D4259" t="str">
        <f>T("GAZTAMBIDE          ")</f>
        <v xml:space="preserve">GAZTAMBIDE          </v>
      </c>
      <c r="E4259" t="str">
        <f>T("MT ")</f>
        <v xml:space="preserve">MT </v>
      </c>
      <c r="F4259" t="str">
        <f>T("MOTOCICLETAS   ")</f>
        <v xml:space="preserve">MOTOCICLETAS   </v>
      </c>
      <c r="G4259" t="str">
        <f>T("De menos de 125,01 CENTIMETROS CUBICOS            ")</f>
        <v xml:space="preserve">De menos de 125,01 CENTIMETROS CUBICOS            </v>
      </c>
      <c r="H4259" t="str">
        <f>T("ELÉCTRICO                                         ")</f>
        <v xml:space="preserve">ELÉCTRICO                                         </v>
      </c>
      <c r="I4259">
        <v>1</v>
      </c>
    </row>
    <row r="4260" spans="1:9">
      <c r="A4260" t="str">
        <f>T("2018")</f>
        <v>2018</v>
      </c>
      <c r="B4260" t="str">
        <f>T("JURIDICO                                          ")</f>
        <v xml:space="preserve">JURIDICO                                          </v>
      </c>
      <c r="C4260" t="str">
        <f>T("CHAMBERI            ")</f>
        <v xml:space="preserve">CHAMBERI            </v>
      </c>
      <c r="D4260" t="str">
        <f>T("ARAPILES            ")</f>
        <v xml:space="preserve">ARAPILES            </v>
      </c>
      <c r="E4260" t="str">
        <f>T("MT ")</f>
        <v xml:space="preserve">MT </v>
      </c>
      <c r="F4260" t="str">
        <f>T("MOTOCICLETAS   ")</f>
        <v xml:space="preserve">MOTOCICLETAS   </v>
      </c>
      <c r="G4260" t="str">
        <f>T("De menos de 125,01 CENTIMETROS CUBICOS            ")</f>
        <v xml:space="preserve">De menos de 125,01 CENTIMETROS CUBICOS            </v>
      </c>
      <c r="H4260" t="str">
        <f>T("ELÉCTRICO                                         ")</f>
        <v xml:space="preserve">ELÉCTRICO                                         </v>
      </c>
      <c r="I4260">
        <v>3</v>
      </c>
    </row>
    <row r="4261" spans="1:9">
      <c r="A4261" t="str">
        <f>T("2018")</f>
        <v>2018</v>
      </c>
      <c r="B4261" t="str">
        <f>T("JURIDICO                                          ")</f>
        <v xml:space="preserve">JURIDICO                                          </v>
      </c>
      <c r="C4261" t="str">
        <f>T("CHAMBERI            ")</f>
        <v xml:space="preserve">CHAMBERI            </v>
      </c>
      <c r="D4261" t="str">
        <f>T("TRAFALGAR           ")</f>
        <v xml:space="preserve">TRAFALGAR           </v>
      </c>
      <c r="E4261" t="str">
        <f>T("MT ")</f>
        <v xml:space="preserve">MT </v>
      </c>
      <c r="F4261" t="str">
        <f>T("MOTOCICLETAS   ")</f>
        <v xml:space="preserve">MOTOCICLETAS   </v>
      </c>
      <c r="G4261" t="str">
        <f>T("De menos de 125,01 CENTIMETROS CUBICOS            ")</f>
        <v xml:space="preserve">De menos de 125,01 CENTIMETROS CUBICOS            </v>
      </c>
      <c r="H4261" t="str">
        <f>T("ELÉCTRICO                                         ")</f>
        <v xml:space="preserve">ELÉCTRICO                                         </v>
      </c>
      <c r="I4261">
        <v>11</v>
      </c>
    </row>
    <row r="4262" spans="1:9">
      <c r="A4262" t="str">
        <f>T("2018")</f>
        <v>2018</v>
      </c>
      <c r="B4262" t="str">
        <f>T("JURIDICO                                          ")</f>
        <v xml:space="preserve">JURIDICO                                          </v>
      </c>
      <c r="C4262" t="str">
        <f>T("CHAMBERI            ")</f>
        <v xml:space="preserve">CHAMBERI            </v>
      </c>
      <c r="D4262" t="str">
        <f>T("ALMAGRO             ")</f>
        <v xml:space="preserve">ALMAGRO             </v>
      </c>
      <c r="E4262" t="str">
        <f>T("MT ")</f>
        <v xml:space="preserve">MT </v>
      </c>
      <c r="F4262" t="str">
        <f>T("MOTOCICLETAS   ")</f>
        <v xml:space="preserve">MOTOCICLETAS   </v>
      </c>
      <c r="G4262" t="str">
        <f>T("De menos de 125,01 CENTIMETROS CUBICOS            ")</f>
        <v xml:space="preserve">De menos de 125,01 CENTIMETROS CUBICOS            </v>
      </c>
      <c r="H4262" t="str">
        <f>T("ELÉCTRICO                                         ")</f>
        <v xml:space="preserve">ELÉCTRICO                                         </v>
      </c>
      <c r="I4262">
        <v>5</v>
      </c>
    </row>
    <row r="4263" spans="1:9">
      <c r="A4263" t="str">
        <f>T("2018")</f>
        <v>2018</v>
      </c>
      <c r="B4263" t="str">
        <f>T("JURIDICO                                          ")</f>
        <v xml:space="preserve">JURIDICO                                          </v>
      </c>
      <c r="C4263" t="str">
        <f>T("CHAMBERI            ")</f>
        <v xml:space="preserve">CHAMBERI            </v>
      </c>
      <c r="D4263" t="str">
        <f>T("RIOS ROSAS          ")</f>
        <v xml:space="preserve">RIOS ROSAS          </v>
      </c>
      <c r="E4263" t="str">
        <f>T("MT ")</f>
        <v xml:space="preserve">MT </v>
      </c>
      <c r="F4263" t="str">
        <f>T("MOTOCICLETAS   ")</f>
        <v xml:space="preserve">MOTOCICLETAS   </v>
      </c>
      <c r="G4263" t="str">
        <f>T("De menos de 125,01 CENTIMETROS CUBICOS            ")</f>
        <v xml:space="preserve">De menos de 125,01 CENTIMETROS CUBICOS            </v>
      </c>
      <c r="H4263" t="str">
        <f>T("ELÉCTRICO                                         ")</f>
        <v xml:space="preserve">ELÉCTRICO                                         </v>
      </c>
      <c r="I4263">
        <v>5</v>
      </c>
    </row>
    <row r="4264" spans="1:9">
      <c r="A4264" t="str">
        <f>T("2018")</f>
        <v>2018</v>
      </c>
      <c r="B4264" t="str">
        <f>T("JURIDICO                                          ")</f>
        <v xml:space="preserve">JURIDICO                                          </v>
      </c>
      <c r="C4264" t="str">
        <f>T("CHAMBERI            ")</f>
        <v xml:space="preserve">CHAMBERI            </v>
      </c>
      <c r="D4264" t="str">
        <f>T("VALLEHERMOSO        ")</f>
        <v xml:space="preserve">VALLEHERMOSO        </v>
      </c>
      <c r="E4264" t="str">
        <f>T("MT ")</f>
        <v xml:space="preserve">MT </v>
      </c>
      <c r="F4264" t="str">
        <f>T("MOTOCICLETAS   ")</f>
        <v xml:space="preserve">MOTOCICLETAS   </v>
      </c>
      <c r="G4264" t="str">
        <f>T("De menos de 125,01 CENTIMETROS CUBICOS            ")</f>
        <v xml:space="preserve">De menos de 125,01 CENTIMETROS CUBICOS            </v>
      </c>
      <c r="H4264" t="str">
        <f>T("ELÉCTRICO                                         ")</f>
        <v xml:space="preserve">ELÉCTRICO                                         </v>
      </c>
      <c r="I4264">
        <v>1</v>
      </c>
    </row>
    <row r="4265" spans="1:9">
      <c r="A4265" t="str">
        <f>T("2018")</f>
        <v>2018</v>
      </c>
      <c r="B4265" t="str">
        <f>T("Entidad sin personalidad jurídica (art. 35.4 LGT) ")</f>
        <v xml:space="preserve">Entidad sin personalidad jurídica (art. 35.4 LGT) </v>
      </c>
      <c r="C4265" t="str">
        <f>T("CHAMBERI            ")</f>
        <v xml:space="preserve">CHAMBERI            </v>
      </c>
      <c r="D4265" t="str">
        <f>T("GAZTAMBIDE          ")</f>
        <v xml:space="preserve">GAZTAMBIDE          </v>
      </c>
      <c r="E4265" t="str">
        <f>T("MT ")</f>
        <v xml:space="preserve">MT </v>
      </c>
      <c r="F4265" t="str">
        <f>T("MOTOCICLETAS   ")</f>
        <v xml:space="preserve">MOTOCICLETAS   </v>
      </c>
      <c r="G4265" t="str">
        <f>T("De menos de 125,01 CENTIMETROS CUBICOS            ")</f>
        <v xml:space="preserve">De menos de 125,01 CENTIMETROS CUBICOS            </v>
      </c>
      <c r="H4265" t="str">
        <f>T("GASOLINA                                          ")</f>
        <v xml:space="preserve">GASOLINA                                          </v>
      </c>
      <c r="I4265">
        <v>13</v>
      </c>
    </row>
    <row r="4266" spans="1:9">
      <c r="A4266" t="str">
        <f>T("2018")</f>
        <v>2018</v>
      </c>
      <c r="B4266" t="str">
        <f>T("Entidad sin personalidad jurídica (art. 35.4 LGT) ")</f>
        <v xml:space="preserve">Entidad sin personalidad jurídica (art. 35.4 LGT) </v>
      </c>
      <c r="C4266" t="str">
        <f>T("CHAMBERI            ")</f>
        <v xml:space="preserve">CHAMBERI            </v>
      </c>
      <c r="D4266" t="str">
        <f>T("GAZTAMBIDE          ")</f>
        <v xml:space="preserve">GAZTAMBIDE          </v>
      </c>
      <c r="E4266" t="str">
        <f>T("MT ")</f>
        <v xml:space="preserve">MT </v>
      </c>
      <c r="F4266" t="str">
        <f>T("MOTOCICLETAS   ")</f>
        <v xml:space="preserve">MOTOCICLETAS   </v>
      </c>
      <c r="G4266" t="str">
        <f>T("De 125,01 a 250 CENTIMETROS CUBICOS               ")</f>
        <v xml:space="preserve">De 125,01 a 250 CENTIMETROS CUBICOS               </v>
      </c>
      <c r="H4266" t="str">
        <f>T("GASOLINA                                          ")</f>
        <v xml:space="preserve">GASOLINA                                          </v>
      </c>
      <c r="I4266">
        <v>8</v>
      </c>
    </row>
    <row r="4267" spans="1:9">
      <c r="A4267" t="str">
        <f>T("2018")</f>
        <v>2018</v>
      </c>
      <c r="B4267" t="str">
        <f>T("Entidad sin personalidad jurídica (art. 35.4 LGT) ")</f>
        <v xml:space="preserve">Entidad sin personalidad jurídica (art. 35.4 LGT) </v>
      </c>
      <c r="C4267" t="str">
        <f>T("CHAMBERI            ")</f>
        <v xml:space="preserve">CHAMBERI            </v>
      </c>
      <c r="D4267" t="str">
        <f>T("GAZTAMBIDE          ")</f>
        <v xml:space="preserve">GAZTAMBIDE          </v>
      </c>
      <c r="E4267" t="str">
        <f>T("MT ")</f>
        <v xml:space="preserve">MT </v>
      </c>
      <c r="F4267" t="str">
        <f>T("MOTOCICLETAS   ")</f>
        <v xml:space="preserve">MOTOCICLETAS   </v>
      </c>
      <c r="G4267" t="str">
        <f>T("De 250,01 a 500 CENTIMETROS CUBICOS               ")</f>
        <v xml:space="preserve">De 250,01 a 500 CENTIMETROS CUBICOS               </v>
      </c>
      <c r="H4267" t="str">
        <f>T("GASOLINA                                          ")</f>
        <v xml:space="preserve">GASOLINA                                          </v>
      </c>
      <c r="I4267">
        <v>2</v>
      </c>
    </row>
    <row r="4268" spans="1:9">
      <c r="A4268" t="str">
        <f>T("2018")</f>
        <v>2018</v>
      </c>
      <c r="B4268" t="str">
        <f>T("Entidad sin personalidad jurídica (art. 35.4 LGT) ")</f>
        <v xml:space="preserve">Entidad sin personalidad jurídica (art. 35.4 LGT) </v>
      </c>
      <c r="C4268" t="str">
        <f>T("CHAMBERI            ")</f>
        <v xml:space="preserve">CHAMBERI            </v>
      </c>
      <c r="D4268" t="str">
        <f>T("GAZTAMBIDE          ")</f>
        <v xml:space="preserve">GAZTAMBIDE          </v>
      </c>
      <c r="E4268" t="str">
        <f>T("MT ")</f>
        <v xml:space="preserve">MT </v>
      </c>
      <c r="F4268" t="str">
        <f>T("MOTOCICLETAS   ")</f>
        <v xml:space="preserve">MOTOCICLETAS   </v>
      </c>
      <c r="G4268" t="str">
        <f>T("De 500,01 a 1.000 CENTIMETROS CUBICOS             ")</f>
        <v xml:space="preserve">De 500,01 a 1.000 CENTIMETROS CUBICOS             </v>
      </c>
      <c r="H4268" t="str">
        <f>T("GASOLINA                                          ")</f>
        <v xml:space="preserve">GASOLINA                                          </v>
      </c>
      <c r="I4268">
        <v>1</v>
      </c>
    </row>
    <row r="4269" spans="1:9">
      <c r="A4269" t="str">
        <f>T("2018")</f>
        <v>2018</v>
      </c>
      <c r="B4269" t="str">
        <f>T("Entidad sin personalidad jurídica (art. 35.4 LGT) ")</f>
        <v xml:space="preserve">Entidad sin personalidad jurídica (art. 35.4 LGT) </v>
      </c>
      <c r="C4269" t="str">
        <f>T("CHAMBERI            ")</f>
        <v xml:space="preserve">CHAMBERI            </v>
      </c>
      <c r="D4269" t="str">
        <f>T("ARAPILES            ")</f>
        <v xml:space="preserve">ARAPILES            </v>
      </c>
      <c r="E4269" t="str">
        <f>T("MT ")</f>
        <v xml:space="preserve">MT </v>
      </c>
      <c r="F4269" t="str">
        <f>T("MOTOCICLETAS   ")</f>
        <v xml:space="preserve">MOTOCICLETAS   </v>
      </c>
      <c r="G4269" t="str">
        <f>T("De menos de 125,01 CENTIMETROS CUBICOS            ")</f>
        <v xml:space="preserve">De menos de 125,01 CENTIMETROS CUBICOS            </v>
      </c>
      <c r="H4269" t="str">
        <f>T("GASOLINA                                          ")</f>
        <v xml:space="preserve">GASOLINA                                          </v>
      </c>
      <c r="I4269">
        <v>4</v>
      </c>
    </row>
    <row r="4270" spans="1:9">
      <c r="A4270" t="str">
        <f>T("2018")</f>
        <v>2018</v>
      </c>
      <c r="B4270" t="str">
        <f>T("Entidad sin personalidad jurídica (art. 35.4 LGT) ")</f>
        <v xml:space="preserve">Entidad sin personalidad jurídica (art. 35.4 LGT) </v>
      </c>
      <c r="C4270" t="str">
        <f>T("CHAMBERI            ")</f>
        <v xml:space="preserve">CHAMBERI            </v>
      </c>
      <c r="D4270" t="str">
        <f>T("ARAPILES            ")</f>
        <v xml:space="preserve">ARAPILES            </v>
      </c>
      <c r="E4270" t="str">
        <f>T("MT ")</f>
        <v xml:space="preserve">MT </v>
      </c>
      <c r="F4270" t="str">
        <f>T("MOTOCICLETAS   ")</f>
        <v xml:space="preserve">MOTOCICLETAS   </v>
      </c>
      <c r="G4270" t="str">
        <f>T("De 125,01 a 250 CENTIMETROS CUBICOS               ")</f>
        <v xml:space="preserve">De 125,01 a 250 CENTIMETROS CUBICOS               </v>
      </c>
      <c r="H4270" t="str">
        <f>T("GASOLINA                                          ")</f>
        <v xml:space="preserve">GASOLINA                                          </v>
      </c>
      <c r="I4270">
        <v>6</v>
      </c>
    </row>
    <row r="4271" spans="1:9">
      <c r="A4271" t="str">
        <f>T("2018")</f>
        <v>2018</v>
      </c>
      <c r="B4271" t="str">
        <f>T("Entidad sin personalidad jurídica (art. 35.4 LGT) ")</f>
        <v xml:space="preserve">Entidad sin personalidad jurídica (art. 35.4 LGT) </v>
      </c>
      <c r="C4271" t="str">
        <f>T("CHAMBERI            ")</f>
        <v xml:space="preserve">CHAMBERI            </v>
      </c>
      <c r="D4271" t="str">
        <f>T("ARAPILES            ")</f>
        <v xml:space="preserve">ARAPILES            </v>
      </c>
      <c r="E4271" t="str">
        <f>T("MT ")</f>
        <v xml:space="preserve">MT </v>
      </c>
      <c r="F4271" t="str">
        <f>T("MOTOCICLETAS   ")</f>
        <v xml:space="preserve">MOTOCICLETAS   </v>
      </c>
      <c r="G4271" t="str">
        <f>T("De 250,01 a 500 CENTIMETROS CUBICOS               ")</f>
        <v xml:space="preserve">De 250,01 a 500 CENTIMETROS CUBICOS               </v>
      </c>
      <c r="H4271" t="str">
        <f>T("GASOLINA                                          ")</f>
        <v xml:space="preserve">GASOLINA                                          </v>
      </c>
      <c r="I4271">
        <v>6</v>
      </c>
    </row>
    <row r="4272" spans="1:9">
      <c r="A4272" t="str">
        <f>T("2018")</f>
        <v>2018</v>
      </c>
      <c r="B4272" t="str">
        <f>T("Entidad sin personalidad jurídica (art. 35.4 LGT) ")</f>
        <v xml:space="preserve">Entidad sin personalidad jurídica (art. 35.4 LGT) </v>
      </c>
      <c r="C4272" t="str">
        <f>T("CHAMBERI            ")</f>
        <v xml:space="preserve">CHAMBERI            </v>
      </c>
      <c r="D4272" t="str">
        <f>T("ARAPILES            ")</f>
        <v xml:space="preserve">ARAPILES            </v>
      </c>
      <c r="E4272" t="str">
        <f>T("MT ")</f>
        <v xml:space="preserve">MT </v>
      </c>
      <c r="F4272" t="str">
        <f>T("MOTOCICLETAS   ")</f>
        <v xml:space="preserve">MOTOCICLETAS   </v>
      </c>
      <c r="G4272" t="str">
        <f>T("De 500,01 a 1.000 CENTIMETROS CUBICOS             ")</f>
        <v xml:space="preserve">De 500,01 a 1.000 CENTIMETROS CUBICOS             </v>
      </c>
      <c r="H4272" t="str">
        <f>T("GASOLINA                                          ")</f>
        <v xml:space="preserve">GASOLINA                                          </v>
      </c>
      <c r="I4272">
        <v>4</v>
      </c>
    </row>
    <row r="4273" spans="1:9">
      <c r="A4273" t="str">
        <f>T("2018")</f>
        <v>2018</v>
      </c>
      <c r="B4273" t="str">
        <f>T("Entidad sin personalidad jurídica (art. 35.4 LGT) ")</f>
        <v xml:space="preserve">Entidad sin personalidad jurídica (art. 35.4 LGT) </v>
      </c>
      <c r="C4273" t="str">
        <f>T("CHAMBERI            ")</f>
        <v xml:space="preserve">CHAMBERI            </v>
      </c>
      <c r="D4273" t="str">
        <f>T("TRAFALGAR           ")</f>
        <v xml:space="preserve">TRAFALGAR           </v>
      </c>
      <c r="E4273" t="str">
        <f>T("MT ")</f>
        <v xml:space="preserve">MT </v>
      </c>
      <c r="F4273" t="str">
        <f>T("MOTOCICLETAS   ")</f>
        <v xml:space="preserve">MOTOCICLETAS   </v>
      </c>
      <c r="G4273" t="str">
        <f>T("De menos de 125,01 CENTIMETROS CUBICOS            ")</f>
        <v xml:space="preserve">De menos de 125,01 CENTIMETROS CUBICOS            </v>
      </c>
      <c r="H4273" t="str">
        <f>T("GASOLINA                                          ")</f>
        <v xml:space="preserve">GASOLINA                                          </v>
      </c>
      <c r="I4273">
        <v>12</v>
      </c>
    </row>
    <row r="4274" spans="1:9">
      <c r="A4274" t="str">
        <f>T("2018")</f>
        <v>2018</v>
      </c>
      <c r="B4274" t="str">
        <f>T("Entidad sin personalidad jurídica (art. 35.4 LGT) ")</f>
        <v xml:space="preserve">Entidad sin personalidad jurídica (art. 35.4 LGT) </v>
      </c>
      <c r="C4274" t="str">
        <f>T("CHAMBERI            ")</f>
        <v xml:space="preserve">CHAMBERI            </v>
      </c>
      <c r="D4274" t="str">
        <f>T("TRAFALGAR           ")</f>
        <v xml:space="preserve">TRAFALGAR           </v>
      </c>
      <c r="E4274" t="str">
        <f>T("MT ")</f>
        <v xml:space="preserve">MT </v>
      </c>
      <c r="F4274" t="str">
        <f>T("MOTOCICLETAS   ")</f>
        <v xml:space="preserve">MOTOCICLETAS   </v>
      </c>
      <c r="G4274" t="str">
        <f>T("De 125,01 a 250 CENTIMETROS CUBICOS               ")</f>
        <v xml:space="preserve">De 125,01 a 250 CENTIMETROS CUBICOS               </v>
      </c>
      <c r="H4274" t="str">
        <f>T("GASOLINA                                          ")</f>
        <v xml:space="preserve">GASOLINA                                          </v>
      </c>
      <c r="I4274">
        <v>6</v>
      </c>
    </row>
    <row r="4275" spans="1:9">
      <c r="A4275" t="str">
        <f>T("2018")</f>
        <v>2018</v>
      </c>
      <c r="B4275" t="str">
        <f>T("Entidad sin personalidad jurídica (art. 35.4 LGT) ")</f>
        <v xml:space="preserve">Entidad sin personalidad jurídica (art. 35.4 LGT) </v>
      </c>
      <c r="C4275" t="str">
        <f>T("CHAMBERI            ")</f>
        <v xml:space="preserve">CHAMBERI            </v>
      </c>
      <c r="D4275" t="str">
        <f>T("TRAFALGAR           ")</f>
        <v xml:space="preserve">TRAFALGAR           </v>
      </c>
      <c r="E4275" t="str">
        <f>T("MT ")</f>
        <v xml:space="preserve">MT </v>
      </c>
      <c r="F4275" t="str">
        <f>T("MOTOCICLETAS   ")</f>
        <v xml:space="preserve">MOTOCICLETAS   </v>
      </c>
      <c r="G4275" t="str">
        <f>T("De 250,01 a 500 CENTIMETROS CUBICOS               ")</f>
        <v xml:space="preserve">De 250,01 a 500 CENTIMETROS CUBICOS               </v>
      </c>
      <c r="H4275" t="str">
        <f>T("GASOLINA                                          ")</f>
        <v xml:space="preserve">GASOLINA                                          </v>
      </c>
      <c r="I4275">
        <v>1</v>
      </c>
    </row>
    <row r="4276" spans="1:9">
      <c r="A4276" t="str">
        <f>T("2018")</f>
        <v>2018</v>
      </c>
      <c r="B4276" t="str">
        <f>T("Entidad sin personalidad jurídica (art. 35.4 LGT) ")</f>
        <v xml:space="preserve">Entidad sin personalidad jurídica (art. 35.4 LGT) </v>
      </c>
      <c r="C4276" t="str">
        <f>T("CHAMBERI            ")</f>
        <v xml:space="preserve">CHAMBERI            </v>
      </c>
      <c r="D4276" t="str">
        <f>T("TRAFALGAR           ")</f>
        <v xml:space="preserve">TRAFALGAR           </v>
      </c>
      <c r="E4276" t="str">
        <f>T("MT ")</f>
        <v xml:space="preserve">MT </v>
      </c>
      <c r="F4276" t="str">
        <f>T("MOTOCICLETAS   ")</f>
        <v xml:space="preserve">MOTOCICLETAS   </v>
      </c>
      <c r="G4276" t="str">
        <f>T("De 500,01 a 1.000 CENTIMETROS CUBICOS             ")</f>
        <v xml:space="preserve">De 500,01 a 1.000 CENTIMETROS CUBICOS             </v>
      </c>
      <c r="H4276" t="str">
        <f>T("GASOLINA                                          ")</f>
        <v xml:space="preserve">GASOLINA                                          </v>
      </c>
      <c r="I4276">
        <v>4</v>
      </c>
    </row>
    <row r="4277" spans="1:9">
      <c r="A4277" t="str">
        <f>T("2018")</f>
        <v>2018</v>
      </c>
      <c r="B4277" t="str">
        <f>T("Entidad sin personalidad jurídica (art. 35.4 LGT) ")</f>
        <v xml:space="preserve">Entidad sin personalidad jurídica (art. 35.4 LGT) </v>
      </c>
      <c r="C4277" t="str">
        <f>T("CHAMBERI            ")</f>
        <v xml:space="preserve">CHAMBERI            </v>
      </c>
      <c r="D4277" t="str">
        <f>T("ALMAGRO             ")</f>
        <v xml:space="preserve">ALMAGRO             </v>
      </c>
      <c r="E4277" t="str">
        <f>T("MT ")</f>
        <v xml:space="preserve">MT </v>
      </c>
      <c r="F4277" t="str">
        <f>T("MOTOCICLETAS   ")</f>
        <v xml:space="preserve">MOTOCICLETAS   </v>
      </c>
      <c r="G4277" t="str">
        <f>T("De menos de 125,01 CENTIMETROS CUBICOS            ")</f>
        <v xml:space="preserve">De menos de 125,01 CENTIMETROS CUBICOS            </v>
      </c>
      <c r="H4277" t="str">
        <f>T("GASOLINA                                          ")</f>
        <v xml:space="preserve">GASOLINA                                          </v>
      </c>
      <c r="I4277">
        <v>7</v>
      </c>
    </row>
    <row r="4278" spans="1:9">
      <c r="A4278" t="str">
        <f>T("2018")</f>
        <v>2018</v>
      </c>
      <c r="B4278" t="str">
        <f>T("Entidad sin personalidad jurídica (art. 35.4 LGT) ")</f>
        <v xml:space="preserve">Entidad sin personalidad jurídica (art. 35.4 LGT) </v>
      </c>
      <c r="C4278" t="str">
        <f>T("CHAMBERI            ")</f>
        <v xml:space="preserve">CHAMBERI            </v>
      </c>
      <c r="D4278" t="str">
        <f>T("ALMAGRO             ")</f>
        <v xml:space="preserve">ALMAGRO             </v>
      </c>
      <c r="E4278" t="str">
        <f>T("MT ")</f>
        <v xml:space="preserve">MT </v>
      </c>
      <c r="F4278" t="str">
        <f>T("MOTOCICLETAS   ")</f>
        <v xml:space="preserve">MOTOCICLETAS   </v>
      </c>
      <c r="G4278" t="str">
        <f>T("De 125,01 a 250 CENTIMETROS CUBICOS               ")</f>
        <v xml:space="preserve">De 125,01 a 250 CENTIMETROS CUBICOS               </v>
      </c>
      <c r="H4278" t="str">
        <f>T("GASOLINA                                          ")</f>
        <v xml:space="preserve">GASOLINA                                          </v>
      </c>
      <c r="I4278">
        <v>7</v>
      </c>
    </row>
    <row r="4279" spans="1:9">
      <c r="A4279" t="str">
        <f>T("2018")</f>
        <v>2018</v>
      </c>
      <c r="B4279" t="str">
        <f>T("Entidad sin personalidad jurídica (art. 35.4 LGT) ")</f>
        <v xml:space="preserve">Entidad sin personalidad jurídica (art. 35.4 LGT) </v>
      </c>
      <c r="C4279" t="str">
        <f>T("CHAMBERI            ")</f>
        <v xml:space="preserve">CHAMBERI            </v>
      </c>
      <c r="D4279" t="str">
        <f>T("ALMAGRO             ")</f>
        <v xml:space="preserve">ALMAGRO             </v>
      </c>
      <c r="E4279" t="str">
        <f>T("MT ")</f>
        <v xml:space="preserve">MT </v>
      </c>
      <c r="F4279" t="str">
        <f>T("MOTOCICLETAS   ")</f>
        <v xml:space="preserve">MOTOCICLETAS   </v>
      </c>
      <c r="G4279" t="str">
        <f>T("De 250,01 a 500 CENTIMETROS CUBICOS               ")</f>
        <v xml:space="preserve">De 250,01 a 500 CENTIMETROS CUBICOS               </v>
      </c>
      <c r="H4279" t="str">
        <f>T("GASOLINA                                          ")</f>
        <v xml:space="preserve">GASOLINA                                          </v>
      </c>
      <c r="I4279">
        <v>6</v>
      </c>
    </row>
    <row r="4280" spans="1:9">
      <c r="A4280" t="str">
        <f>T("2018")</f>
        <v>2018</v>
      </c>
      <c r="B4280" t="str">
        <f>T("Entidad sin personalidad jurídica (art. 35.4 LGT) ")</f>
        <v xml:space="preserve">Entidad sin personalidad jurídica (art. 35.4 LGT) </v>
      </c>
      <c r="C4280" t="str">
        <f>T("CHAMBERI            ")</f>
        <v xml:space="preserve">CHAMBERI            </v>
      </c>
      <c r="D4280" t="str">
        <f>T("ALMAGRO             ")</f>
        <v xml:space="preserve">ALMAGRO             </v>
      </c>
      <c r="E4280" t="str">
        <f>T("MT ")</f>
        <v xml:space="preserve">MT </v>
      </c>
      <c r="F4280" t="str">
        <f>T("MOTOCICLETAS   ")</f>
        <v xml:space="preserve">MOTOCICLETAS   </v>
      </c>
      <c r="G4280" t="str">
        <f>T("De 500,01 a 1.000 CENTIMETROS CUBICOS             ")</f>
        <v xml:space="preserve">De 500,01 a 1.000 CENTIMETROS CUBICOS             </v>
      </c>
      <c r="H4280" t="str">
        <f>T("GASOLINA                                          ")</f>
        <v xml:space="preserve">GASOLINA                                          </v>
      </c>
      <c r="I4280">
        <v>4</v>
      </c>
    </row>
    <row r="4281" spans="1:9">
      <c r="A4281" t="str">
        <f>T("2018")</f>
        <v>2018</v>
      </c>
      <c r="B4281" t="str">
        <f>T("Entidad sin personalidad jurídica (art. 35.4 LGT) ")</f>
        <v xml:space="preserve">Entidad sin personalidad jurídica (art. 35.4 LGT) </v>
      </c>
      <c r="C4281" t="str">
        <f>T("CHAMBERI            ")</f>
        <v xml:space="preserve">CHAMBERI            </v>
      </c>
      <c r="D4281" t="str">
        <f>T("ALMAGRO             ")</f>
        <v xml:space="preserve">ALMAGRO             </v>
      </c>
      <c r="E4281" t="str">
        <f>T("MT ")</f>
        <v xml:space="preserve">MT </v>
      </c>
      <c r="F4281" t="str">
        <f>T("MOTOCICLETAS   ")</f>
        <v xml:space="preserve">MOTOCICLETAS   </v>
      </c>
      <c r="G4281" t="str">
        <f>T("De 1.000,01 CENTIMETROS CUBICOS en adelante       ")</f>
        <v xml:space="preserve">De 1.000,01 CENTIMETROS CUBICOS en adelante       </v>
      </c>
      <c r="H4281" t="str">
        <f>T("GASOLINA                                          ")</f>
        <v xml:space="preserve">GASOLINA                                          </v>
      </c>
      <c r="I4281">
        <v>1</v>
      </c>
    </row>
    <row r="4282" spans="1:9">
      <c r="A4282" t="str">
        <f>T("2018")</f>
        <v>2018</v>
      </c>
      <c r="B4282" t="str">
        <f>T("Entidad sin personalidad jurídica (art. 35.4 LGT) ")</f>
        <v xml:space="preserve">Entidad sin personalidad jurídica (art. 35.4 LGT) </v>
      </c>
      <c r="C4282" t="str">
        <f>T("CHAMBERI            ")</f>
        <v xml:space="preserve">CHAMBERI            </v>
      </c>
      <c r="D4282" t="str">
        <f>T("RIOS ROSAS          ")</f>
        <v xml:space="preserve">RIOS ROSAS          </v>
      </c>
      <c r="E4282" t="str">
        <f>T("MT ")</f>
        <v xml:space="preserve">MT </v>
      </c>
      <c r="F4282" t="str">
        <f>T("MOTOCICLETAS   ")</f>
        <v xml:space="preserve">MOTOCICLETAS   </v>
      </c>
      <c r="G4282" t="str">
        <f>T("De menos de 125,01 CENTIMETROS CUBICOS            ")</f>
        <v xml:space="preserve">De menos de 125,01 CENTIMETROS CUBICOS            </v>
      </c>
      <c r="H4282" t="str">
        <f>T("GASOLINA                                          ")</f>
        <v xml:space="preserve">GASOLINA                                          </v>
      </c>
      <c r="I4282">
        <v>9</v>
      </c>
    </row>
    <row r="4283" spans="1:9">
      <c r="A4283" t="str">
        <f>T("2018")</f>
        <v>2018</v>
      </c>
      <c r="B4283" t="str">
        <f>T("Entidad sin personalidad jurídica (art. 35.4 LGT) ")</f>
        <v xml:space="preserve">Entidad sin personalidad jurídica (art. 35.4 LGT) </v>
      </c>
      <c r="C4283" t="str">
        <f>T("CHAMBERI            ")</f>
        <v xml:space="preserve">CHAMBERI            </v>
      </c>
      <c r="D4283" t="str">
        <f>T("RIOS ROSAS          ")</f>
        <v xml:space="preserve">RIOS ROSAS          </v>
      </c>
      <c r="E4283" t="str">
        <f>T("MT ")</f>
        <v xml:space="preserve">MT </v>
      </c>
      <c r="F4283" t="str">
        <f>T("MOTOCICLETAS   ")</f>
        <v xml:space="preserve">MOTOCICLETAS   </v>
      </c>
      <c r="G4283" t="str">
        <f>T("De 125,01 a 250 CENTIMETROS CUBICOS               ")</f>
        <v xml:space="preserve">De 125,01 a 250 CENTIMETROS CUBICOS               </v>
      </c>
      <c r="H4283" t="str">
        <f>T("GASOLINA                                          ")</f>
        <v xml:space="preserve">GASOLINA                                          </v>
      </c>
      <c r="I4283">
        <v>9</v>
      </c>
    </row>
    <row r="4284" spans="1:9">
      <c r="A4284" t="str">
        <f>T("2018")</f>
        <v>2018</v>
      </c>
      <c r="B4284" t="str">
        <f>T("Entidad sin personalidad jurídica (art. 35.4 LGT) ")</f>
        <v xml:space="preserve">Entidad sin personalidad jurídica (art. 35.4 LGT) </v>
      </c>
      <c r="C4284" t="str">
        <f>T("CHAMBERI            ")</f>
        <v xml:space="preserve">CHAMBERI            </v>
      </c>
      <c r="D4284" t="str">
        <f>T("RIOS ROSAS          ")</f>
        <v xml:space="preserve">RIOS ROSAS          </v>
      </c>
      <c r="E4284" t="str">
        <f>T("MT ")</f>
        <v xml:space="preserve">MT </v>
      </c>
      <c r="F4284" t="str">
        <f>T("MOTOCICLETAS   ")</f>
        <v xml:space="preserve">MOTOCICLETAS   </v>
      </c>
      <c r="G4284" t="str">
        <f>T("De 250,01 a 500 CENTIMETROS CUBICOS               ")</f>
        <v xml:space="preserve">De 250,01 a 500 CENTIMETROS CUBICOS               </v>
      </c>
      <c r="H4284" t="str">
        <f>T("GASOLINA                                          ")</f>
        <v xml:space="preserve">GASOLINA                                          </v>
      </c>
      <c r="I4284">
        <v>5</v>
      </c>
    </row>
    <row r="4285" spans="1:9">
      <c r="A4285" t="str">
        <f>T("2018")</f>
        <v>2018</v>
      </c>
      <c r="B4285" t="str">
        <f>T("Entidad sin personalidad jurídica (art. 35.4 LGT) ")</f>
        <v xml:space="preserve">Entidad sin personalidad jurídica (art. 35.4 LGT) </v>
      </c>
      <c r="C4285" t="str">
        <f>T("CHAMBERI            ")</f>
        <v xml:space="preserve">CHAMBERI            </v>
      </c>
      <c r="D4285" t="str">
        <f>T("RIOS ROSAS          ")</f>
        <v xml:space="preserve">RIOS ROSAS          </v>
      </c>
      <c r="E4285" t="str">
        <f>T("MT ")</f>
        <v xml:space="preserve">MT </v>
      </c>
      <c r="F4285" t="str">
        <f>T("MOTOCICLETAS   ")</f>
        <v xml:space="preserve">MOTOCICLETAS   </v>
      </c>
      <c r="G4285" t="str">
        <f>T("De 500,01 a 1.000 CENTIMETROS CUBICOS             ")</f>
        <v xml:space="preserve">De 500,01 a 1.000 CENTIMETROS CUBICOS             </v>
      </c>
      <c r="H4285" t="str">
        <f>T("GASOLINA                                          ")</f>
        <v xml:space="preserve">GASOLINA                                          </v>
      </c>
      <c r="I4285">
        <v>3</v>
      </c>
    </row>
    <row r="4286" spans="1:9">
      <c r="A4286" t="str">
        <f>T("2018")</f>
        <v>2018</v>
      </c>
      <c r="B4286" t="str">
        <f>T("Entidad sin personalidad jurídica (art. 35.4 LGT) ")</f>
        <v xml:space="preserve">Entidad sin personalidad jurídica (art. 35.4 LGT) </v>
      </c>
      <c r="C4286" t="str">
        <f>T("CHAMBERI            ")</f>
        <v xml:space="preserve">CHAMBERI            </v>
      </c>
      <c r="D4286" t="str">
        <f>T("VALLEHERMOSO        ")</f>
        <v xml:space="preserve">VALLEHERMOSO        </v>
      </c>
      <c r="E4286" t="str">
        <f>T("MT ")</f>
        <v xml:space="preserve">MT </v>
      </c>
      <c r="F4286" t="str">
        <f>T("MOTOCICLETAS   ")</f>
        <v xml:space="preserve">MOTOCICLETAS   </v>
      </c>
      <c r="G4286" t="str">
        <f>T("De menos de 125,01 CENTIMETROS CUBICOS            ")</f>
        <v xml:space="preserve">De menos de 125,01 CENTIMETROS CUBICOS            </v>
      </c>
      <c r="H4286" t="str">
        <f>T("GASOLINA                                          ")</f>
        <v xml:space="preserve">GASOLINA                                          </v>
      </c>
      <c r="I4286">
        <v>10</v>
      </c>
    </row>
    <row r="4287" spans="1:9">
      <c r="A4287" t="str">
        <f>T("2018")</f>
        <v>2018</v>
      </c>
      <c r="B4287" t="str">
        <f>T("Entidad sin personalidad jurídica (art. 35.4 LGT) ")</f>
        <v xml:space="preserve">Entidad sin personalidad jurídica (art. 35.4 LGT) </v>
      </c>
      <c r="C4287" t="str">
        <f>T("CHAMBERI            ")</f>
        <v xml:space="preserve">CHAMBERI            </v>
      </c>
      <c r="D4287" t="str">
        <f>T("VALLEHERMOSO        ")</f>
        <v xml:space="preserve">VALLEHERMOSO        </v>
      </c>
      <c r="E4287" t="str">
        <f>T("MT ")</f>
        <v xml:space="preserve">MT </v>
      </c>
      <c r="F4287" t="str">
        <f>T("MOTOCICLETAS   ")</f>
        <v xml:space="preserve">MOTOCICLETAS   </v>
      </c>
      <c r="G4287" t="str">
        <f>T("De 125,01 a 250 CENTIMETROS CUBICOS               ")</f>
        <v xml:space="preserve">De 125,01 a 250 CENTIMETROS CUBICOS               </v>
      </c>
      <c r="H4287" t="str">
        <f>T("GASOLINA                                          ")</f>
        <v xml:space="preserve">GASOLINA                                          </v>
      </c>
      <c r="I4287">
        <v>4</v>
      </c>
    </row>
    <row r="4288" spans="1:9">
      <c r="A4288" t="str">
        <f>T("2018")</f>
        <v>2018</v>
      </c>
      <c r="B4288" t="str">
        <f>T("Entidad sin personalidad jurídica (art. 35.4 LGT) ")</f>
        <v xml:space="preserve">Entidad sin personalidad jurídica (art. 35.4 LGT) </v>
      </c>
      <c r="C4288" t="str">
        <f>T("CHAMBERI            ")</f>
        <v xml:space="preserve">CHAMBERI            </v>
      </c>
      <c r="D4288" t="str">
        <f>T("VALLEHERMOSO        ")</f>
        <v xml:space="preserve">VALLEHERMOSO        </v>
      </c>
      <c r="E4288" t="str">
        <f>T("MT ")</f>
        <v xml:space="preserve">MT </v>
      </c>
      <c r="F4288" t="str">
        <f>T("MOTOCICLETAS   ")</f>
        <v xml:space="preserve">MOTOCICLETAS   </v>
      </c>
      <c r="G4288" t="str">
        <f>T("De 250,01 a 500 CENTIMETROS CUBICOS               ")</f>
        <v xml:space="preserve">De 250,01 a 500 CENTIMETROS CUBICOS               </v>
      </c>
      <c r="H4288" t="str">
        <f>T("GASOLINA                                          ")</f>
        <v xml:space="preserve">GASOLINA                                          </v>
      </c>
      <c r="I4288">
        <v>3</v>
      </c>
    </row>
    <row r="4289" spans="1:9">
      <c r="A4289" t="str">
        <f>T("2018")</f>
        <v>2018</v>
      </c>
      <c r="B4289" t="str">
        <f>T("Entidad sin personalidad jurídica (art. 35.4 LGT) ")</f>
        <v xml:space="preserve">Entidad sin personalidad jurídica (art. 35.4 LGT) </v>
      </c>
      <c r="C4289" t="str">
        <f>T("CHAMBERI            ")</f>
        <v xml:space="preserve">CHAMBERI            </v>
      </c>
      <c r="D4289" t="str">
        <f>T("VALLEHERMOSO        ")</f>
        <v xml:space="preserve">VALLEHERMOSO        </v>
      </c>
      <c r="E4289" t="str">
        <f>T("MT ")</f>
        <v xml:space="preserve">MT </v>
      </c>
      <c r="F4289" t="str">
        <f>T("MOTOCICLETAS   ")</f>
        <v xml:space="preserve">MOTOCICLETAS   </v>
      </c>
      <c r="G4289" t="str">
        <f>T("De 500,01 a 1.000 CENTIMETROS CUBICOS             ")</f>
        <v xml:space="preserve">De 500,01 a 1.000 CENTIMETROS CUBICOS             </v>
      </c>
      <c r="H4289" t="str">
        <f>T("GASOLINA                                          ")</f>
        <v xml:space="preserve">GASOLINA                                          </v>
      </c>
      <c r="I4289">
        <v>2</v>
      </c>
    </row>
    <row r="4290" spans="1:9">
      <c r="A4290" t="str">
        <f>T("2018")</f>
        <v>2018</v>
      </c>
      <c r="B4290" t="str">
        <f>T("FISICO                                            ")</f>
        <v xml:space="preserve">FISICO                                            </v>
      </c>
      <c r="C4290" t="str">
        <f>T("CHAMBERI            ")</f>
        <v xml:space="preserve">CHAMBERI            </v>
      </c>
      <c r="D4290" t="str">
        <f>T("SIN BARRIO          ")</f>
        <v xml:space="preserve">SIN BARRIO          </v>
      </c>
      <c r="E4290" t="str">
        <f>T("MT ")</f>
        <v xml:space="preserve">MT </v>
      </c>
      <c r="F4290" t="str">
        <f>T("MOTOCICLETAS   ")</f>
        <v xml:space="preserve">MOTOCICLETAS   </v>
      </c>
      <c r="G4290" t="str">
        <f>T("De menos de 125,01 CENTIMETROS CUBICOS            ")</f>
        <v xml:space="preserve">De menos de 125,01 CENTIMETROS CUBICOS            </v>
      </c>
      <c r="H4290" t="str">
        <f>T("GASOLINA                                          ")</f>
        <v xml:space="preserve">GASOLINA                                          </v>
      </c>
      <c r="I4290">
        <v>6</v>
      </c>
    </row>
    <row r="4291" spans="1:9">
      <c r="A4291" t="str">
        <f>T("2018")</f>
        <v>2018</v>
      </c>
      <c r="B4291" t="str">
        <f>T("FISICO                                            ")</f>
        <v xml:space="preserve">FISICO                                            </v>
      </c>
      <c r="C4291" t="str">
        <f>T("CHAMBERI            ")</f>
        <v xml:space="preserve">CHAMBERI            </v>
      </c>
      <c r="D4291" t="str">
        <f>T("SIN BARRIO          ")</f>
        <v xml:space="preserve">SIN BARRIO          </v>
      </c>
      <c r="E4291" t="str">
        <f>T("MT ")</f>
        <v xml:space="preserve">MT </v>
      </c>
      <c r="F4291" t="str">
        <f>T("MOTOCICLETAS   ")</f>
        <v xml:space="preserve">MOTOCICLETAS   </v>
      </c>
      <c r="G4291" t="str">
        <f>T("De 125,01 a 250 CENTIMETROS CUBICOS               ")</f>
        <v xml:space="preserve">De 125,01 a 250 CENTIMETROS CUBICOS               </v>
      </c>
      <c r="H4291" t="str">
        <f>T("GASOLINA                                          ")</f>
        <v xml:space="preserve">GASOLINA                                          </v>
      </c>
      <c r="I4291">
        <v>1</v>
      </c>
    </row>
    <row r="4292" spans="1:9">
      <c r="A4292" t="str">
        <f>T("2018")</f>
        <v>2018</v>
      </c>
      <c r="B4292" t="str">
        <f>T("FISICO                                            ")</f>
        <v xml:space="preserve">FISICO                                            </v>
      </c>
      <c r="C4292" t="str">
        <f>T("CHAMBERI            ")</f>
        <v xml:space="preserve">CHAMBERI            </v>
      </c>
      <c r="D4292" t="str">
        <f>T("SIN BARRIO          ")</f>
        <v xml:space="preserve">SIN BARRIO          </v>
      </c>
      <c r="E4292" t="str">
        <f>T("MT ")</f>
        <v xml:space="preserve">MT </v>
      </c>
      <c r="F4292" t="str">
        <f>T("MOTOCICLETAS   ")</f>
        <v xml:space="preserve">MOTOCICLETAS   </v>
      </c>
      <c r="G4292" t="str">
        <f>T("De 250,01 a 500 CENTIMETROS CUBICOS               ")</f>
        <v xml:space="preserve">De 250,01 a 500 CENTIMETROS CUBICOS               </v>
      </c>
      <c r="H4292" t="str">
        <f>T("GASOLINA                                          ")</f>
        <v xml:space="preserve">GASOLINA                                          </v>
      </c>
      <c r="I4292">
        <v>3</v>
      </c>
    </row>
    <row r="4293" spans="1:9">
      <c r="A4293" t="str">
        <f>T("2018")</f>
        <v>2018</v>
      </c>
      <c r="B4293" t="str">
        <f>T("FISICO                                            ")</f>
        <v xml:space="preserve">FISICO                                            </v>
      </c>
      <c r="C4293" t="str">
        <f>T("CHAMBERI            ")</f>
        <v xml:space="preserve">CHAMBERI            </v>
      </c>
      <c r="D4293" t="str">
        <f>T("SIN BARRIO          ")</f>
        <v xml:space="preserve">SIN BARRIO          </v>
      </c>
      <c r="E4293" t="str">
        <f>T("MT ")</f>
        <v xml:space="preserve">MT </v>
      </c>
      <c r="F4293" t="str">
        <f>T("MOTOCICLETAS   ")</f>
        <v xml:space="preserve">MOTOCICLETAS   </v>
      </c>
      <c r="G4293" t="str">
        <f>T("De 500,01 a 1.000 CENTIMETROS CUBICOS             ")</f>
        <v xml:space="preserve">De 500,01 a 1.000 CENTIMETROS CUBICOS             </v>
      </c>
      <c r="H4293" t="str">
        <f>T("GASOLINA                                          ")</f>
        <v xml:space="preserve">GASOLINA                                          </v>
      </c>
      <c r="I4293">
        <v>1</v>
      </c>
    </row>
    <row r="4294" spans="1:9">
      <c r="A4294" t="str">
        <f>T("2018")</f>
        <v>2018</v>
      </c>
      <c r="B4294" t="str">
        <f>T("FISICO                                            ")</f>
        <v xml:space="preserve">FISICO                                            </v>
      </c>
      <c r="C4294" t="str">
        <f>T("CHAMBERI            ")</f>
        <v xml:space="preserve">CHAMBERI            </v>
      </c>
      <c r="D4294" t="str">
        <f>T("GAZTAMBIDE          ")</f>
        <v xml:space="preserve">GAZTAMBIDE          </v>
      </c>
      <c r="E4294" t="str">
        <f>T("MT ")</f>
        <v xml:space="preserve">MT </v>
      </c>
      <c r="F4294" t="str">
        <f>T("MOTOCICLETAS   ")</f>
        <v xml:space="preserve">MOTOCICLETAS   </v>
      </c>
      <c r="G4294" t="str">
        <f>T("De menos de 125,01 CENTIMETROS CUBICOS            ")</f>
        <v xml:space="preserve">De menos de 125,01 CENTIMETROS CUBICOS            </v>
      </c>
      <c r="H4294" t="str">
        <f>T("GASOLINA                                          ")</f>
        <v xml:space="preserve">GASOLINA                                          </v>
      </c>
      <c r="I4294">
        <v>564</v>
      </c>
    </row>
    <row r="4295" spans="1:9">
      <c r="A4295" t="str">
        <f>T("2018")</f>
        <v>2018</v>
      </c>
      <c r="B4295" t="str">
        <f>T("FISICO                                            ")</f>
        <v xml:space="preserve">FISICO                                            </v>
      </c>
      <c r="C4295" t="str">
        <f>T("CHAMBERI            ")</f>
        <v xml:space="preserve">CHAMBERI            </v>
      </c>
      <c r="D4295" t="str">
        <f>T("GAZTAMBIDE          ")</f>
        <v xml:space="preserve">GAZTAMBIDE          </v>
      </c>
      <c r="E4295" t="str">
        <f>T("MT ")</f>
        <v xml:space="preserve">MT </v>
      </c>
      <c r="F4295" t="str">
        <f>T("MOTOCICLETAS   ")</f>
        <v xml:space="preserve">MOTOCICLETAS   </v>
      </c>
      <c r="G4295" t="str">
        <f>T("De 125,01 a 250 CENTIMETROS CUBICOS               ")</f>
        <v xml:space="preserve">De 125,01 a 250 CENTIMETROS CUBICOS               </v>
      </c>
      <c r="H4295" t="str">
        <f>T("GASOLINA                                          ")</f>
        <v xml:space="preserve">GASOLINA                                          </v>
      </c>
      <c r="I4295">
        <v>182</v>
      </c>
    </row>
    <row r="4296" spans="1:9">
      <c r="A4296" t="str">
        <f>T("2018")</f>
        <v>2018</v>
      </c>
      <c r="B4296" t="str">
        <f>T("FISICO                                            ")</f>
        <v xml:space="preserve">FISICO                                            </v>
      </c>
      <c r="C4296" t="str">
        <f>T("CHAMBERI            ")</f>
        <v xml:space="preserve">CHAMBERI            </v>
      </c>
      <c r="D4296" t="str">
        <f>T("GAZTAMBIDE          ")</f>
        <v xml:space="preserve">GAZTAMBIDE          </v>
      </c>
      <c r="E4296" t="str">
        <f>T("MT ")</f>
        <v xml:space="preserve">MT </v>
      </c>
      <c r="F4296" t="str">
        <f>T("MOTOCICLETAS   ")</f>
        <v xml:space="preserve">MOTOCICLETAS   </v>
      </c>
      <c r="G4296" t="str">
        <f>T("De 250,01 a 500 CENTIMETROS CUBICOS               ")</f>
        <v xml:space="preserve">De 250,01 a 500 CENTIMETROS CUBICOS               </v>
      </c>
      <c r="H4296" t="str">
        <f>T("GASOLINA                                          ")</f>
        <v xml:space="preserve">GASOLINA                                          </v>
      </c>
      <c r="I4296">
        <v>141</v>
      </c>
    </row>
    <row r="4297" spans="1:9">
      <c r="A4297" t="str">
        <f>T("2018")</f>
        <v>2018</v>
      </c>
      <c r="B4297" t="str">
        <f>T("FISICO                                            ")</f>
        <v xml:space="preserve">FISICO                                            </v>
      </c>
      <c r="C4297" t="str">
        <f>T("CHAMBERI            ")</f>
        <v xml:space="preserve">CHAMBERI            </v>
      </c>
      <c r="D4297" t="str">
        <f>T("GAZTAMBIDE          ")</f>
        <v xml:space="preserve">GAZTAMBIDE          </v>
      </c>
      <c r="E4297" t="str">
        <f>T("MT ")</f>
        <v xml:space="preserve">MT </v>
      </c>
      <c r="F4297" t="str">
        <f>T("MOTOCICLETAS   ")</f>
        <v xml:space="preserve">MOTOCICLETAS   </v>
      </c>
      <c r="G4297" t="str">
        <f>T("De 500,01 a 1.000 CENTIMETROS CUBICOS             ")</f>
        <v xml:space="preserve">De 500,01 a 1.000 CENTIMETROS CUBICOS             </v>
      </c>
      <c r="H4297" t="str">
        <f>T("GASOLINA                                          ")</f>
        <v xml:space="preserve">GASOLINA                                          </v>
      </c>
      <c r="I4297">
        <v>281</v>
      </c>
    </row>
    <row r="4298" spans="1:9">
      <c r="A4298" t="str">
        <f>T("2018")</f>
        <v>2018</v>
      </c>
      <c r="B4298" t="str">
        <f>T("FISICO                                            ")</f>
        <v xml:space="preserve">FISICO                                            </v>
      </c>
      <c r="C4298" t="str">
        <f>T("CHAMBERI            ")</f>
        <v xml:space="preserve">CHAMBERI            </v>
      </c>
      <c r="D4298" t="str">
        <f>T("GAZTAMBIDE          ")</f>
        <v xml:space="preserve">GAZTAMBIDE          </v>
      </c>
      <c r="E4298" t="str">
        <f>T("MT ")</f>
        <v xml:space="preserve">MT </v>
      </c>
      <c r="F4298" t="str">
        <f>T("MOTOCICLETAS   ")</f>
        <v xml:space="preserve">MOTOCICLETAS   </v>
      </c>
      <c r="G4298" t="str">
        <f>T("De 1.000,01 CENTIMETROS CUBICOS en adelante       ")</f>
        <v xml:space="preserve">De 1.000,01 CENTIMETROS CUBICOS en adelante       </v>
      </c>
      <c r="H4298" t="str">
        <f>T("GASOLINA                                          ")</f>
        <v xml:space="preserve">GASOLINA                                          </v>
      </c>
      <c r="I4298">
        <v>88</v>
      </c>
    </row>
    <row r="4299" spans="1:9">
      <c r="A4299" t="str">
        <f>T("2018")</f>
        <v>2018</v>
      </c>
      <c r="B4299" t="str">
        <f>T("FISICO                                            ")</f>
        <v xml:space="preserve">FISICO                                            </v>
      </c>
      <c r="C4299" t="str">
        <f>T("CHAMBERI            ")</f>
        <v xml:space="preserve">CHAMBERI            </v>
      </c>
      <c r="D4299" t="str">
        <f>T("ARAPILES            ")</f>
        <v xml:space="preserve">ARAPILES            </v>
      </c>
      <c r="E4299" t="str">
        <f>T("MT ")</f>
        <v xml:space="preserve">MT </v>
      </c>
      <c r="F4299" t="str">
        <f>T("MOTOCICLETAS   ")</f>
        <v xml:space="preserve">MOTOCICLETAS   </v>
      </c>
      <c r="G4299" t="str">
        <f>T("De menos de 125,01 CENTIMETROS CUBICOS            ")</f>
        <v xml:space="preserve">De menos de 125,01 CENTIMETROS CUBICOS            </v>
      </c>
      <c r="H4299" t="str">
        <f>T("GASOLINA                                          ")</f>
        <v xml:space="preserve">GASOLINA                                          </v>
      </c>
      <c r="I4299">
        <v>621</v>
      </c>
    </row>
    <row r="4300" spans="1:9">
      <c r="A4300" t="str">
        <f>T("2018")</f>
        <v>2018</v>
      </c>
      <c r="B4300" t="str">
        <f>T("FISICO                                            ")</f>
        <v xml:space="preserve">FISICO                                            </v>
      </c>
      <c r="C4300" t="str">
        <f>T("CHAMBERI            ")</f>
        <v xml:space="preserve">CHAMBERI            </v>
      </c>
      <c r="D4300" t="str">
        <f>T("ARAPILES            ")</f>
        <v xml:space="preserve">ARAPILES            </v>
      </c>
      <c r="E4300" t="str">
        <f>T("MT ")</f>
        <v xml:space="preserve">MT </v>
      </c>
      <c r="F4300" t="str">
        <f>T("MOTOCICLETAS   ")</f>
        <v xml:space="preserve">MOTOCICLETAS   </v>
      </c>
      <c r="G4300" t="str">
        <f>T("De 125,01 a 250 CENTIMETROS CUBICOS               ")</f>
        <v xml:space="preserve">De 125,01 a 250 CENTIMETROS CUBICOS               </v>
      </c>
      <c r="H4300" t="str">
        <f>T("GASOLINA                                          ")</f>
        <v xml:space="preserve">GASOLINA                                          </v>
      </c>
      <c r="I4300">
        <v>212</v>
      </c>
    </row>
    <row r="4301" spans="1:9">
      <c r="A4301" t="str">
        <f>T("2018")</f>
        <v>2018</v>
      </c>
      <c r="B4301" t="str">
        <f>T("FISICO                                            ")</f>
        <v xml:space="preserve">FISICO                                            </v>
      </c>
      <c r="C4301" t="str">
        <f>T("CHAMBERI            ")</f>
        <v xml:space="preserve">CHAMBERI            </v>
      </c>
      <c r="D4301" t="str">
        <f>T("ARAPILES            ")</f>
        <v xml:space="preserve">ARAPILES            </v>
      </c>
      <c r="E4301" t="str">
        <f>T("MT ")</f>
        <v xml:space="preserve">MT </v>
      </c>
      <c r="F4301" t="str">
        <f>T("MOTOCICLETAS   ")</f>
        <v xml:space="preserve">MOTOCICLETAS   </v>
      </c>
      <c r="G4301" t="str">
        <f>T("De 250,01 a 500 CENTIMETROS CUBICOS               ")</f>
        <v xml:space="preserve">De 250,01 a 500 CENTIMETROS CUBICOS               </v>
      </c>
      <c r="H4301" t="str">
        <f>T("GASOLINA                                          ")</f>
        <v xml:space="preserve">GASOLINA                                          </v>
      </c>
      <c r="I4301">
        <v>156</v>
      </c>
    </row>
    <row r="4302" spans="1:9">
      <c r="A4302" t="str">
        <f>T("2018")</f>
        <v>2018</v>
      </c>
      <c r="B4302" t="str">
        <f>T("FISICO                                            ")</f>
        <v xml:space="preserve">FISICO                                            </v>
      </c>
      <c r="C4302" t="str">
        <f>T("CHAMBERI            ")</f>
        <v xml:space="preserve">CHAMBERI            </v>
      </c>
      <c r="D4302" t="str">
        <f>T("ARAPILES            ")</f>
        <v xml:space="preserve">ARAPILES            </v>
      </c>
      <c r="E4302" t="str">
        <f>T("MT ")</f>
        <v xml:space="preserve">MT </v>
      </c>
      <c r="F4302" t="str">
        <f>T("MOTOCICLETAS   ")</f>
        <v xml:space="preserve">MOTOCICLETAS   </v>
      </c>
      <c r="G4302" t="str">
        <f>T("De 500,01 a 1.000 CENTIMETROS CUBICOS             ")</f>
        <v xml:space="preserve">De 500,01 a 1.000 CENTIMETROS CUBICOS             </v>
      </c>
      <c r="H4302" t="str">
        <f>T("GASOLINA                                          ")</f>
        <v xml:space="preserve">GASOLINA                                          </v>
      </c>
      <c r="I4302">
        <v>285</v>
      </c>
    </row>
    <row r="4303" spans="1:9">
      <c r="A4303" t="str">
        <f>T("2018")</f>
        <v>2018</v>
      </c>
      <c r="B4303" t="str">
        <f>T("FISICO                                            ")</f>
        <v xml:space="preserve">FISICO                                            </v>
      </c>
      <c r="C4303" t="str">
        <f>T("CHAMBERI            ")</f>
        <v xml:space="preserve">CHAMBERI            </v>
      </c>
      <c r="D4303" t="str">
        <f>T("ARAPILES            ")</f>
        <v xml:space="preserve">ARAPILES            </v>
      </c>
      <c r="E4303" t="str">
        <f>T("MT ")</f>
        <v xml:space="preserve">MT </v>
      </c>
      <c r="F4303" t="str">
        <f>T("MOTOCICLETAS   ")</f>
        <v xml:space="preserve">MOTOCICLETAS   </v>
      </c>
      <c r="G4303" t="str">
        <f>T("De 1.000,01 CENTIMETROS CUBICOS en adelante       ")</f>
        <v xml:space="preserve">De 1.000,01 CENTIMETROS CUBICOS en adelante       </v>
      </c>
      <c r="H4303" t="str">
        <f>T("GASOLINA                                          ")</f>
        <v xml:space="preserve">GASOLINA                                          </v>
      </c>
      <c r="I4303">
        <v>72</v>
      </c>
    </row>
    <row r="4304" spans="1:9">
      <c r="A4304" t="str">
        <f>T("2018")</f>
        <v>2018</v>
      </c>
      <c r="B4304" t="str">
        <f>T("FISICO                                            ")</f>
        <v xml:space="preserve">FISICO                                            </v>
      </c>
      <c r="C4304" t="str">
        <f>T("CHAMBERI            ")</f>
        <v xml:space="preserve">CHAMBERI            </v>
      </c>
      <c r="D4304" t="str">
        <f>T("TRAFALGAR           ")</f>
        <v xml:space="preserve">TRAFALGAR           </v>
      </c>
      <c r="E4304" t="str">
        <f>T("MT ")</f>
        <v xml:space="preserve">MT </v>
      </c>
      <c r="F4304" t="str">
        <f>T("MOTOCICLETAS   ")</f>
        <v xml:space="preserve">MOTOCICLETAS   </v>
      </c>
      <c r="G4304" t="str">
        <f>T("De menos de 125,01 CENTIMETROS CUBICOS            ")</f>
        <v xml:space="preserve">De menos de 125,01 CENTIMETROS CUBICOS            </v>
      </c>
      <c r="H4304" t="str">
        <f>T("GASOLINA                                          ")</f>
        <v xml:space="preserve">GASOLINA                                          </v>
      </c>
      <c r="I4304">
        <v>686</v>
      </c>
    </row>
    <row r="4305" spans="1:9">
      <c r="A4305" t="str">
        <f>T("2018")</f>
        <v>2018</v>
      </c>
      <c r="B4305" t="str">
        <f>T("FISICO                                            ")</f>
        <v xml:space="preserve">FISICO                                            </v>
      </c>
      <c r="C4305" t="str">
        <f>T("CHAMBERI            ")</f>
        <v xml:space="preserve">CHAMBERI            </v>
      </c>
      <c r="D4305" t="str">
        <f>T("TRAFALGAR           ")</f>
        <v xml:space="preserve">TRAFALGAR           </v>
      </c>
      <c r="E4305" t="str">
        <f>T("MT ")</f>
        <v xml:space="preserve">MT </v>
      </c>
      <c r="F4305" t="str">
        <f>T("MOTOCICLETAS   ")</f>
        <v xml:space="preserve">MOTOCICLETAS   </v>
      </c>
      <c r="G4305" t="str">
        <f>T("De 125,01 a 250 CENTIMETROS CUBICOS               ")</f>
        <v xml:space="preserve">De 125,01 a 250 CENTIMETROS CUBICOS               </v>
      </c>
      <c r="H4305" t="str">
        <f>T("GASOLINA                                          ")</f>
        <v xml:space="preserve">GASOLINA                                          </v>
      </c>
      <c r="I4305">
        <v>194</v>
      </c>
    </row>
    <row r="4306" spans="1:9">
      <c r="A4306" t="str">
        <f>T("2018")</f>
        <v>2018</v>
      </c>
      <c r="B4306" t="str">
        <f>T("FISICO                                            ")</f>
        <v xml:space="preserve">FISICO                                            </v>
      </c>
      <c r="C4306" t="str">
        <f>T("CHAMBERI            ")</f>
        <v xml:space="preserve">CHAMBERI            </v>
      </c>
      <c r="D4306" t="str">
        <f>T("TRAFALGAR           ")</f>
        <v xml:space="preserve">TRAFALGAR           </v>
      </c>
      <c r="E4306" t="str">
        <f>T("MT ")</f>
        <v xml:space="preserve">MT </v>
      </c>
      <c r="F4306" t="str">
        <f>T("MOTOCICLETAS   ")</f>
        <v xml:space="preserve">MOTOCICLETAS   </v>
      </c>
      <c r="G4306" t="str">
        <f>T("De 250,01 a 500 CENTIMETROS CUBICOS               ")</f>
        <v xml:space="preserve">De 250,01 a 500 CENTIMETROS CUBICOS               </v>
      </c>
      <c r="H4306" t="str">
        <f>T("GASOLINA                                          ")</f>
        <v xml:space="preserve">GASOLINA                                          </v>
      </c>
      <c r="I4306">
        <v>180</v>
      </c>
    </row>
    <row r="4307" spans="1:9">
      <c r="A4307" t="str">
        <f>T("2018")</f>
        <v>2018</v>
      </c>
      <c r="B4307" t="str">
        <f>T("FISICO                                            ")</f>
        <v xml:space="preserve">FISICO                                            </v>
      </c>
      <c r="C4307" t="str">
        <f>T("CHAMBERI            ")</f>
        <v xml:space="preserve">CHAMBERI            </v>
      </c>
      <c r="D4307" t="str">
        <f>T("TRAFALGAR           ")</f>
        <v xml:space="preserve">TRAFALGAR           </v>
      </c>
      <c r="E4307" t="str">
        <f>T("MT ")</f>
        <v xml:space="preserve">MT </v>
      </c>
      <c r="F4307" t="str">
        <f>T("MOTOCICLETAS   ")</f>
        <v xml:space="preserve">MOTOCICLETAS   </v>
      </c>
      <c r="G4307" t="str">
        <f>T("De 500,01 a 1.000 CENTIMETROS CUBICOS             ")</f>
        <v xml:space="preserve">De 500,01 a 1.000 CENTIMETROS CUBICOS             </v>
      </c>
      <c r="H4307" t="str">
        <f>T("GASOLINA                                          ")</f>
        <v xml:space="preserve">GASOLINA                                          </v>
      </c>
      <c r="I4307">
        <v>276</v>
      </c>
    </row>
    <row r="4308" spans="1:9">
      <c r="A4308" t="str">
        <f>T("2018")</f>
        <v>2018</v>
      </c>
      <c r="B4308" t="str">
        <f>T("FISICO                                            ")</f>
        <v xml:space="preserve">FISICO                                            </v>
      </c>
      <c r="C4308" t="str">
        <f>T("CHAMBERI            ")</f>
        <v xml:space="preserve">CHAMBERI            </v>
      </c>
      <c r="D4308" t="str">
        <f>T("TRAFALGAR           ")</f>
        <v xml:space="preserve">TRAFALGAR           </v>
      </c>
      <c r="E4308" t="str">
        <f>T("MT ")</f>
        <v xml:space="preserve">MT </v>
      </c>
      <c r="F4308" t="str">
        <f>T("MOTOCICLETAS   ")</f>
        <v xml:space="preserve">MOTOCICLETAS   </v>
      </c>
      <c r="G4308" t="str">
        <f>T("De 1.000,01 CENTIMETROS CUBICOS en adelante       ")</f>
        <v xml:space="preserve">De 1.000,01 CENTIMETROS CUBICOS en adelante       </v>
      </c>
      <c r="H4308" t="str">
        <f>T("GASOLINA                                          ")</f>
        <v xml:space="preserve">GASOLINA                                          </v>
      </c>
      <c r="I4308">
        <v>80</v>
      </c>
    </row>
    <row r="4309" spans="1:9">
      <c r="A4309" t="str">
        <f>T("2018")</f>
        <v>2018</v>
      </c>
      <c r="B4309" t="str">
        <f>T("FISICO                                            ")</f>
        <v xml:space="preserve">FISICO                                            </v>
      </c>
      <c r="C4309" t="str">
        <f>T("CHAMBERI            ")</f>
        <v xml:space="preserve">CHAMBERI            </v>
      </c>
      <c r="D4309" t="str">
        <f>T("ALMAGRO             ")</f>
        <v xml:space="preserve">ALMAGRO             </v>
      </c>
      <c r="E4309" t="str">
        <f>T("MT ")</f>
        <v xml:space="preserve">MT </v>
      </c>
      <c r="F4309" t="str">
        <f>T("MOTOCICLETAS   ")</f>
        <v xml:space="preserve">MOTOCICLETAS   </v>
      </c>
      <c r="G4309" t="str">
        <f>T("De menos de 125,01 CENTIMETROS CUBICOS            ")</f>
        <v xml:space="preserve">De menos de 125,01 CENTIMETROS CUBICOS            </v>
      </c>
      <c r="H4309" t="str">
        <f>T("GASOLINA                                          ")</f>
        <v xml:space="preserve">GASOLINA                                          </v>
      </c>
      <c r="I4309">
        <v>737</v>
      </c>
    </row>
    <row r="4310" spans="1:9">
      <c r="A4310" t="str">
        <f>T("2018")</f>
        <v>2018</v>
      </c>
      <c r="B4310" t="str">
        <f>T("FISICO                                            ")</f>
        <v xml:space="preserve">FISICO                                            </v>
      </c>
      <c r="C4310" t="str">
        <f>T("CHAMBERI            ")</f>
        <v xml:space="preserve">CHAMBERI            </v>
      </c>
      <c r="D4310" t="str">
        <f>T("ALMAGRO             ")</f>
        <v xml:space="preserve">ALMAGRO             </v>
      </c>
      <c r="E4310" t="str">
        <f>T("MT ")</f>
        <v xml:space="preserve">MT </v>
      </c>
      <c r="F4310" t="str">
        <f>T("MOTOCICLETAS   ")</f>
        <v xml:space="preserve">MOTOCICLETAS   </v>
      </c>
      <c r="G4310" t="str">
        <f>T("De 125,01 a 250 CENTIMETROS CUBICOS               ")</f>
        <v xml:space="preserve">De 125,01 a 250 CENTIMETROS CUBICOS               </v>
      </c>
      <c r="H4310" t="str">
        <f>T("GASOLINA                                          ")</f>
        <v xml:space="preserve">GASOLINA                                          </v>
      </c>
      <c r="I4310">
        <v>221</v>
      </c>
    </row>
    <row r="4311" spans="1:9">
      <c r="A4311" t="str">
        <f>T("2018")</f>
        <v>2018</v>
      </c>
      <c r="B4311" t="str">
        <f>T("FISICO                                            ")</f>
        <v xml:space="preserve">FISICO                                            </v>
      </c>
      <c r="C4311" t="str">
        <f>T("CHAMBERI            ")</f>
        <v xml:space="preserve">CHAMBERI            </v>
      </c>
      <c r="D4311" t="str">
        <f>T("ALMAGRO             ")</f>
        <v xml:space="preserve">ALMAGRO             </v>
      </c>
      <c r="E4311" t="str">
        <f>T("MT ")</f>
        <v xml:space="preserve">MT </v>
      </c>
      <c r="F4311" t="str">
        <f>T("MOTOCICLETAS   ")</f>
        <v xml:space="preserve">MOTOCICLETAS   </v>
      </c>
      <c r="G4311" t="str">
        <f>T("De 250,01 a 500 CENTIMETROS CUBICOS               ")</f>
        <v xml:space="preserve">De 250,01 a 500 CENTIMETROS CUBICOS               </v>
      </c>
      <c r="H4311" t="str">
        <f>T("GASOLINA                                          ")</f>
        <v xml:space="preserve">GASOLINA                                          </v>
      </c>
      <c r="I4311">
        <v>186</v>
      </c>
    </row>
    <row r="4312" spans="1:9">
      <c r="A4312" t="str">
        <f>T("2018")</f>
        <v>2018</v>
      </c>
      <c r="B4312" t="str">
        <f>T("FISICO                                            ")</f>
        <v xml:space="preserve">FISICO                                            </v>
      </c>
      <c r="C4312" t="str">
        <f>T("CHAMBERI            ")</f>
        <v xml:space="preserve">CHAMBERI            </v>
      </c>
      <c r="D4312" t="str">
        <f>T("ALMAGRO             ")</f>
        <v xml:space="preserve">ALMAGRO             </v>
      </c>
      <c r="E4312" t="str">
        <f>T("MT ")</f>
        <v xml:space="preserve">MT </v>
      </c>
      <c r="F4312" t="str">
        <f>T("MOTOCICLETAS   ")</f>
        <v xml:space="preserve">MOTOCICLETAS   </v>
      </c>
      <c r="G4312" t="str">
        <f>T("De 500,01 a 1.000 CENTIMETROS CUBICOS             ")</f>
        <v xml:space="preserve">De 500,01 a 1.000 CENTIMETROS CUBICOS             </v>
      </c>
      <c r="H4312" t="str">
        <f>T("GASOLINA                                          ")</f>
        <v xml:space="preserve">GASOLINA                                          </v>
      </c>
      <c r="I4312">
        <v>310</v>
      </c>
    </row>
    <row r="4313" spans="1:9">
      <c r="A4313" t="str">
        <f>T("2018")</f>
        <v>2018</v>
      </c>
      <c r="B4313" t="str">
        <f>T("FISICO                                            ")</f>
        <v xml:space="preserve">FISICO                                            </v>
      </c>
      <c r="C4313" t="str">
        <f>T("CHAMBERI            ")</f>
        <v xml:space="preserve">CHAMBERI            </v>
      </c>
      <c r="D4313" t="str">
        <f>T("ALMAGRO             ")</f>
        <v xml:space="preserve">ALMAGRO             </v>
      </c>
      <c r="E4313" t="str">
        <f>T("MT ")</f>
        <v xml:space="preserve">MT </v>
      </c>
      <c r="F4313" t="str">
        <f>T("MOTOCICLETAS   ")</f>
        <v xml:space="preserve">MOTOCICLETAS   </v>
      </c>
      <c r="G4313" t="str">
        <f>T("De 1.000,01 CENTIMETROS CUBICOS en adelante       ")</f>
        <v xml:space="preserve">De 1.000,01 CENTIMETROS CUBICOS en adelante       </v>
      </c>
      <c r="H4313" t="str">
        <f>T("GASOLINA                                          ")</f>
        <v xml:space="preserve">GASOLINA                                          </v>
      </c>
      <c r="I4313">
        <v>90</v>
      </c>
    </row>
    <row r="4314" spans="1:9">
      <c r="A4314" t="str">
        <f>T("2018")</f>
        <v>2018</v>
      </c>
      <c r="B4314" t="str">
        <f>T("FISICO                                            ")</f>
        <v xml:space="preserve">FISICO                                            </v>
      </c>
      <c r="C4314" t="str">
        <f>T("CHAMBERI            ")</f>
        <v xml:space="preserve">CHAMBERI            </v>
      </c>
      <c r="D4314" t="str">
        <f>T("RIOS ROSAS          ")</f>
        <v xml:space="preserve">RIOS ROSAS          </v>
      </c>
      <c r="E4314" t="str">
        <f>T("MT ")</f>
        <v xml:space="preserve">MT </v>
      </c>
      <c r="F4314" t="str">
        <f>T("MOTOCICLETAS   ")</f>
        <v xml:space="preserve">MOTOCICLETAS   </v>
      </c>
      <c r="G4314" t="str">
        <f>T("De menos de 125,01 CENTIMETROS CUBICOS            ")</f>
        <v xml:space="preserve">De menos de 125,01 CENTIMETROS CUBICOS            </v>
      </c>
      <c r="H4314" t="str">
        <f>T("GASOLINA                                          ")</f>
        <v xml:space="preserve">GASOLINA                                          </v>
      </c>
      <c r="I4314">
        <v>805</v>
      </c>
    </row>
    <row r="4315" spans="1:9">
      <c r="A4315" t="str">
        <f>T("2018")</f>
        <v>2018</v>
      </c>
      <c r="B4315" t="str">
        <f>T("FISICO                                            ")</f>
        <v xml:space="preserve">FISICO                                            </v>
      </c>
      <c r="C4315" t="str">
        <f>T("CHAMBERI            ")</f>
        <v xml:space="preserve">CHAMBERI            </v>
      </c>
      <c r="D4315" t="str">
        <f>T("RIOS ROSAS          ")</f>
        <v xml:space="preserve">RIOS ROSAS          </v>
      </c>
      <c r="E4315" t="str">
        <f>T("MT ")</f>
        <v xml:space="preserve">MT </v>
      </c>
      <c r="F4315" t="str">
        <f>T("MOTOCICLETAS   ")</f>
        <v xml:space="preserve">MOTOCICLETAS   </v>
      </c>
      <c r="G4315" t="str">
        <f>T("De 125,01 a 250 CENTIMETROS CUBICOS               ")</f>
        <v xml:space="preserve">De 125,01 a 250 CENTIMETROS CUBICOS               </v>
      </c>
      <c r="H4315" t="str">
        <f>T("GASOLINA                                          ")</f>
        <v xml:space="preserve">GASOLINA                                          </v>
      </c>
      <c r="I4315">
        <v>242</v>
      </c>
    </row>
    <row r="4316" spans="1:9">
      <c r="A4316" t="str">
        <f>T("2018")</f>
        <v>2018</v>
      </c>
      <c r="B4316" t="str">
        <f>T("FISICO                                            ")</f>
        <v xml:space="preserve">FISICO                                            </v>
      </c>
      <c r="C4316" t="str">
        <f>T("CHAMBERI            ")</f>
        <v xml:space="preserve">CHAMBERI            </v>
      </c>
      <c r="D4316" t="str">
        <f>T("RIOS ROSAS          ")</f>
        <v xml:space="preserve">RIOS ROSAS          </v>
      </c>
      <c r="E4316" t="str">
        <f>T("MT ")</f>
        <v xml:space="preserve">MT </v>
      </c>
      <c r="F4316" t="str">
        <f>T("MOTOCICLETAS   ")</f>
        <v xml:space="preserve">MOTOCICLETAS   </v>
      </c>
      <c r="G4316" t="str">
        <f>T("De 250,01 a 500 CENTIMETROS CUBICOS               ")</f>
        <v xml:space="preserve">De 250,01 a 500 CENTIMETROS CUBICOS               </v>
      </c>
      <c r="H4316" t="str">
        <f>T("GASOLINA                                          ")</f>
        <v xml:space="preserve">GASOLINA                                          </v>
      </c>
      <c r="I4316">
        <v>183</v>
      </c>
    </row>
    <row r="4317" spans="1:9">
      <c r="A4317" t="str">
        <f>T("2018")</f>
        <v>2018</v>
      </c>
      <c r="B4317" t="str">
        <f>T("FISICO                                            ")</f>
        <v xml:space="preserve">FISICO                                            </v>
      </c>
      <c r="C4317" t="str">
        <f>T("CHAMBERI            ")</f>
        <v xml:space="preserve">CHAMBERI            </v>
      </c>
      <c r="D4317" t="str">
        <f>T("RIOS ROSAS          ")</f>
        <v xml:space="preserve">RIOS ROSAS          </v>
      </c>
      <c r="E4317" t="str">
        <f>T("MT ")</f>
        <v xml:space="preserve">MT </v>
      </c>
      <c r="F4317" t="str">
        <f>T("MOTOCICLETAS   ")</f>
        <v xml:space="preserve">MOTOCICLETAS   </v>
      </c>
      <c r="G4317" t="str">
        <f>T("De 500,01 a 1.000 CENTIMETROS CUBICOS             ")</f>
        <v xml:space="preserve">De 500,01 a 1.000 CENTIMETROS CUBICOS             </v>
      </c>
      <c r="H4317" t="str">
        <f>T("GASOLINA                                          ")</f>
        <v xml:space="preserve">GASOLINA                                          </v>
      </c>
      <c r="I4317">
        <v>342</v>
      </c>
    </row>
    <row r="4318" spans="1:9">
      <c r="A4318" t="str">
        <f>T("2018")</f>
        <v>2018</v>
      </c>
      <c r="B4318" t="str">
        <f>T("FISICO                                            ")</f>
        <v xml:space="preserve">FISICO                                            </v>
      </c>
      <c r="C4318" t="str">
        <f>T("CHAMBERI            ")</f>
        <v xml:space="preserve">CHAMBERI            </v>
      </c>
      <c r="D4318" t="str">
        <f>T("RIOS ROSAS          ")</f>
        <v xml:space="preserve">RIOS ROSAS          </v>
      </c>
      <c r="E4318" t="str">
        <f>T("MT ")</f>
        <v xml:space="preserve">MT </v>
      </c>
      <c r="F4318" t="str">
        <f>T("MOTOCICLETAS   ")</f>
        <v xml:space="preserve">MOTOCICLETAS   </v>
      </c>
      <c r="G4318" t="str">
        <f>T("De 1.000,01 CENTIMETROS CUBICOS en adelante       ")</f>
        <v xml:space="preserve">De 1.000,01 CENTIMETROS CUBICOS en adelante       </v>
      </c>
      <c r="H4318" t="str">
        <f>T("GASOLINA                                          ")</f>
        <v xml:space="preserve">GASOLINA                                          </v>
      </c>
      <c r="I4318">
        <v>86</v>
      </c>
    </row>
    <row r="4319" spans="1:9">
      <c r="A4319" t="str">
        <f>T("2018")</f>
        <v>2018</v>
      </c>
      <c r="B4319" t="str">
        <f>T("FISICO                                            ")</f>
        <v xml:space="preserve">FISICO                                            </v>
      </c>
      <c r="C4319" t="str">
        <f>T("CHAMBERI            ")</f>
        <v xml:space="preserve">CHAMBERI            </v>
      </c>
      <c r="D4319" t="str">
        <f>T("VALLEHERMOSO        ")</f>
        <v xml:space="preserve">VALLEHERMOSO        </v>
      </c>
      <c r="E4319" t="str">
        <f>T("MT ")</f>
        <v xml:space="preserve">MT </v>
      </c>
      <c r="F4319" t="str">
        <f>T("MOTOCICLETAS   ")</f>
        <v xml:space="preserve">MOTOCICLETAS   </v>
      </c>
      <c r="G4319" t="str">
        <f>T("De menos de 125,01 CENTIMETROS CUBICOS            ")</f>
        <v xml:space="preserve">De menos de 125,01 CENTIMETROS CUBICOS            </v>
      </c>
      <c r="H4319" t="str">
        <f>T("GASOLINA                                          ")</f>
        <v xml:space="preserve">GASOLINA                                          </v>
      </c>
      <c r="I4319">
        <v>571</v>
      </c>
    </row>
    <row r="4320" spans="1:9">
      <c r="A4320" t="str">
        <f>T("2018")</f>
        <v>2018</v>
      </c>
      <c r="B4320" t="str">
        <f>T("FISICO                                            ")</f>
        <v xml:space="preserve">FISICO                                            </v>
      </c>
      <c r="C4320" t="str">
        <f>T("CHAMBERI            ")</f>
        <v xml:space="preserve">CHAMBERI            </v>
      </c>
      <c r="D4320" t="str">
        <f>T("VALLEHERMOSO        ")</f>
        <v xml:space="preserve">VALLEHERMOSO        </v>
      </c>
      <c r="E4320" t="str">
        <f>T("MT ")</f>
        <v xml:space="preserve">MT </v>
      </c>
      <c r="F4320" t="str">
        <f>T("MOTOCICLETAS   ")</f>
        <v xml:space="preserve">MOTOCICLETAS   </v>
      </c>
      <c r="G4320" t="str">
        <f>T("De 125,01 a 250 CENTIMETROS CUBICOS               ")</f>
        <v xml:space="preserve">De 125,01 a 250 CENTIMETROS CUBICOS               </v>
      </c>
      <c r="H4320" t="str">
        <f>T("GASOLINA                                          ")</f>
        <v xml:space="preserve">GASOLINA                                          </v>
      </c>
      <c r="I4320">
        <v>198</v>
      </c>
    </row>
    <row r="4321" spans="1:9">
      <c r="A4321" t="str">
        <f>T("2018")</f>
        <v>2018</v>
      </c>
      <c r="B4321" t="str">
        <f>T("FISICO                                            ")</f>
        <v xml:space="preserve">FISICO                                            </v>
      </c>
      <c r="C4321" t="str">
        <f>T("CHAMBERI            ")</f>
        <v xml:space="preserve">CHAMBERI            </v>
      </c>
      <c r="D4321" t="str">
        <f>T("VALLEHERMOSO        ")</f>
        <v xml:space="preserve">VALLEHERMOSO        </v>
      </c>
      <c r="E4321" t="str">
        <f>T("MT ")</f>
        <v xml:space="preserve">MT </v>
      </c>
      <c r="F4321" t="str">
        <f>T("MOTOCICLETAS   ")</f>
        <v xml:space="preserve">MOTOCICLETAS   </v>
      </c>
      <c r="G4321" t="str">
        <f>T("De 250,01 a 500 CENTIMETROS CUBICOS               ")</f>
        <v xml:space="preserve">De 250,01 a 500 CENTIMETROS CUBICOS               </v>
      </c>
      <c r="H4321" t="str">
        <f>T("GASOLINA                                          ")</f>
        <v xml:space="preserve">GASOLINA                                          </v>
      </c>
      <c r="I4321">
        <v>185</v>
      </c>
    </row>
    <row r="4322" spans="1:9">
      <c r="A4322" t="str">
        <f>T("2018")</f>
        <v>2018</v>
      </c>
      <c r="B4322" t="str">
        <f>T("FISICO                                            ")</f>
        <v xml:space="preserve">FISICO                                            </v>
      </c>
      <c r="C4322" t="str">
        <f>T("CHAMBERI            ")</f>
        <v xml:space="preserve">CHAMBERI            </v>
      </c>
      <c r="D4322" t="str">
        <f>T("VALLEHERMOSO        ")</f>
        <v xml:space="preserve">VALLEHERMOSO        </v>
      </c>
      <c r="E4322" t="str">
        <f>T("MT ")</f>
        <v xml:space="preserve">MT </v>
      </c>
      <c r="F4322" t="str">
        <f>T("MOTOCICLETAS   ")</f>
        <v xml:space="preserve">MOTOCICLETAS   </v>
      </c>
      <c r="G4322" t="str">
        <f>T("De 500,01 a 1.000 CENTIMETROS CUBICOS             ")</f>
        <v xml:space="preserve">De 500,01 a 1.000 CENTIMETROS CUBICOS             </v>
      </c>
      <c r="H4322" t="str">
        <f>T("GASOLINA                                          ")</f>
        <v xml:space="preserve">GASOLINA                                          </v>
      </c>
      <c r="I4322">
        <v>301</v>
      </c>
    </row>
    <row r="4323" spans="1:9">
      <c r="A4323" t="str">
        <f>T("2018")</f>
        <v>2018</v>
      </c>
      <c r="B4323" t="str">
        <f>T("FISICO                                            ")</f>
        <v xml:space="preserve">FISICO                                            </v>
      </c>
      <c r="C4323" t="str">
        <f>T("CHAMBERI            ")</f>
        <v xml:space="preserve">CHAMBERI            </v>
      </c>
      <c r="D4323" t="str">
        <f>T("VALLEHERMOSO        ")</f>
        <v xml:space="preserve">VALLEHERMOSO        </v>
      </c>
      <c r="E4323" t="str">
        <f>T("MT ")</f>
        <v xml:space="preserve">MT </v>
      </c>
      <c r="F4323" t="str">
        <f>T("MOTOCICLETAS   ")</f>
        <v xml:space="preserve">MOTOCICLETAS   </v>
      </c>
      <c r="G4323" t="str">
        <f>T("De 1.000,01 CENTIMETROS CUBICOS en adelante       ")</f>
        <v xml:space="preserve">De 1.000,01 CENTIMETROS CUBICOS en adelante       </v>
      </c>
      <c r="H4323" t="str">
        <f>T("GASOLINA                                          ")</f>
        <v xml:space="preserve">GASOLINA                                          </v>
      </c>
      <c r="I4323">
        <v>74</v>
      </c>
    </row>
    <row r="4324" spans="1:9">
      <c r="A4324" t="str">
        <f>T("2018")</f>
        <v>2018</v>
      </c>
      <c r="B4324" t="str">
        <f>T("JURIDICO                                          ")</f>
        <v xml:space="preserve">JURIDICO                                          </v>
      </c>
      <c r="C4324" t="str">
        <f>T("CHAMBERI            ")</f>
        <v xml:space="preserve">CHAMBERI            </v>
      </c>
      <c r="D4324" t="str">
        <f>T("GAZTAMBIDE          ")</f>
        <v xml:space="preserve">GAZTAMBIDE          </v>
      </c>
      <c r="E4324" t="str">
        <f>T("MT ")</f>
        <v xml:space="preserve">MT </v>
      </c>
      <c r="F4324" t="str">
        <f>T("MOTOCICLETAS   ")</f>
        <v xml:space="preserve">MOTOCICLETAS   </v>
      </c>
      <c r="G4324" t="str">
        <f>T("De menos de 125,01 CENTIMETROS CUBICOS            ")</f>
        <v xml:space="preserve">De menos de 125,01 CENTIMETROS CUBICOS            </v>
      </c>
      <c r="H4324" t="str">
        <f>T("GASOLINA                                          ")</f>
        <v xml:space="preserve">GASOLINA                                          </v>
      </c>
      <c r="I4324">
        <v>38</v>
      </c>
    </row>
    <row r="4325" spans="1:9">
      <c r="A4325" t="str">
        <f>T("2018")</f>
        <v>2018</v>
      </c>
      <c r="B4325" t="str">
        <f>T("JURIDICO                                          ")</f>
        <v xml:space="preserve">JURIDICO                                          </v>
      </c>
      <c r="C4325" t="str">
        <f>T("CHAMBERI            ")</f>
        <v xml:space="preserve">CHAMBERI            </v>
      </c>
      <c r="D4325" t="str">
        <f>T("GAZTAMBIDE          ")</f>
        <v xml:space="preserve">GAZTAMBIDE          </v>
      </c>
      <c r="E4325" t="str">
        <f>T("MT ")</f>
        <v xml:space="preserve">MT </v>
      </c>
      <c r="F4325" t="str">
        <f>T("MOTOCICLETAS   ")</f>
        <v xml:space="preserve">MOTOCICLETAS   </v>
      </c>
      <c r="G4325" t="str">
        <f>T("De 125,01 a 250 CENTIMETROS CUBICOS               ")</f>
        <v xml:space="preserve">De 125,01 a 250 CENTIMETROS CUBICOS               </v>
      </c>
      <c r="H4325" t="str">
        <f>T("GASOLINA                                          ")</f>
        <v xml:space="preserve">GASOLINA                                          </v>
      </c>
      <c r="I4325">
        <v>19</v>
      </c>
    </row>
    <row r="4326" spans="1:9">
      <c r="A4326" t="str">
        <f>T("2018")</f>
        <v>2018</v>
      </c>
      <c r="B4326" t="str">
        <f>T("JURIDICO                                          ")</f>
        <v xml:space="preserve">JURIDICO                                          </v>
      </c>
      <c r="C4326" t="str">
        <f>T("CHAMBERI            ")</f>
        <v xml:space="preserve">CHAMBERI            </v>
      </c>
      <c r="D4326" t="str">
        <f>T("GAZTAMBIDE          ")</f>
        <v xml:space="preserve">GAZTAMBIDE          </v>
      </c>
      <c r="E4326" t="str">
        <f>T("MT ")</f>
        <v xml:space="preserve">MT </v>
      </c>
      <c r="F4326" t="str">
        <f>T("MOTOCICLETAS   ")</f>
        <v xml:space="preserve">MOTOCICLETAS   </v>
      </c>
      <c r="G4326" t="str">
        <f>T("De 250,01 a 500 CENTIMETROS CUBICOS               ")</f>
        <v xml:space="preserve">De 250,01 a 500 CENTIMETROS CUBICOS               </v>
      </c>
      <c r="H4326" t="str">
        <f>T("GASOLINA                                          ")</f>
        <v xml:space="preserve">GASOLINA                                          </v>
      </c>
      <c r="I4326">
        <v>21</v>
      </c>
    </row>
    <row r="4327" spans="1:9">
      <c r="A4327" t="str">
        <f>T("2018")</f>
        <v>2018</v>
      </c>
      <c r="B4327" t="str">
        <f>T("JURIDICO                                          ")</f>
        <v xml:space="preserve">JURIDICO                                          </v>
      </c>
      <c r="C4327" t="str">
        <f>T("CHAMBERI            ")</f>
        <v xml:space="preserve">CHAMBERI            </v>
      </c>
      <c r="D4327" t="str">
        <f>T("GAZTAMBIDE          ")</f>
        <v xml:space="preserve">GAZTAMBIDE          </v>
      </c>
      <c r="E4327" t="str">
        <f>T("MT ")</f>
        <v xml:space="preserve">MT </v>
      </c>
      <c r="F4327" t="str">
        <f>T("MOTOCICLETAS   ")</f>
        <v xml:space="preserve">MOTOCICLETAS   </v>
      </c>
      <c r="G4327" t="str">
        <f>T("De 500,01 a 1.000 CENTIMETROS CUBICOS             ")</f>
        <v xml:space="preserve">De 500,01 a 1.000 CENTIMETROS CUBICOS             </v>
      </c>
      <c r="H4327" t="str">
        <f>T("GASOLINA                                          ")</f>
        <v xml:space="preserve">GASOLINA                                          </v>
      </c>
      <c r="I4327">
        <v>24</v>
      </c>
    </row>
    <row r="4328" spans="1:9">
      <c r="A4328" t="str">
        <f>T("2018")</f>
        <v>2018</v>
      </c>
      <c r="B4328" t="str">
        <f>T("JURIDICO                                          ")</f>
        <v xml:space="preserve">JURIDICO                                          </v>
      </c>
      <c r="C4328" t="str">
        <f>T("CHAMBERI            ")</f>
        <v xml:space="preserve">CHAMBERI            </v>
      </c>
      <c r="D4328" t="str">
        <f>T("GAZTAMBIDE          ")</f>
        <v xml:space="preserve">GAZTAMBIDE          </v>
      </c>
      <c r="E4328" t="str">
        <f>T("MT ")</f>
        <v xml:space="preserve">MT </v>
      </c>
      <c r="F4328" t="str">
        <f>T("MOTOCICLETAS   ")</f>
        <v xml:space="preserve">MOTOCICLETAS   </v>
      </c>
      <c r="G4328" t="str">
        <f>T("De 1.000,01 CENTIMETROS CUBICOS en adelante       ")</f>
        <v xml:space="preserve">De 1.000,01 CENTIMETROS CUBICOS en adelante       </v>
      </c>
      <c r="H4328" t="str">
        <f>T("GASOLINA                                          ")</f>
        <v xml:space="preserve">GASOLINA                                          </v>
      </c>
      <c r="I4328">
        <v>10</v>
      </c>
    </row>
    <row r="4329" spans="1:9">
      <c r="A4329" t="str">
        <f>T("2018")</f>
        <v>2018</v>
      </c>
      <c r="B4329" t="str">
        <f>T("JURIDICO                                          ")</f>
        <v xml:space="preserve">JURIDICO                                          </v>
      </c>
      <c r="C4329" t="str">
        <f>T("CHAMBERI            ")</f>
        <v xml:space="preserve">CHAMBERI            </v>
      </c>
      <c r="D4329" t="str">
        <f>T("ARAPILES            ")</f>
        <v xml:space="preserve">ARAPILES            </v>
      </c>
      <c r="E4329" t="str">
        <f>T("MT ")</f>
        <v xml:space="preserve">MT </v>
      </c>
      <c r="F4329" t="str">
        <f>T("MOTOCICLETAS   ")</f>
        <v xml:space="preserve">MOTOCICLETAS   </v>
      </c>
      <c r="G4329" t="str">
        <f>T("De menos de 125,01 CENTIMETROS CUBICOS            ")</f>
        <v xml:space="preserve">De menos de 125,01 CENTIMETROS CUBICOS            </v>
      </c>
      <c r="H4329" t="str">
        <f>T("GASOLINA                                          ")</f>
        <v xml:space="preserve">GASOLINA                                          </v>
      </c>
      <c r="I4329">
        <v>63</v>
      </c>
    </row>
    <row r="4330" spans="1:9">
      <c r="A4330" t="str">
        <f>T("2018")</f>
        <v>2018</v>
      </c>
      <c r="B4330" t="str">
        <f>T("JURIDICO                                          ")</f>
        <v xml:space="preserve">JURIDICO                                          </v>
      </c>
      <c r="C4330" t="str">
        <f>T("CHAMBERI            ")</f>
        <v xml:space="preserve">CHAMBERI            </v>
      </c>
      <c r="D4330" t="str">
        <f>T("ARAPILES            ")</f>
        <v xml:space="preserve">ARAPILES            </v>
      </c>
      <c r="E4330" t="str">
        <f>T("MT ")</f>
        <v xml:space="preserve">MT </v>
      </c>
      <c r="F4330" t="str">
        <f>T("MOTOCICLETAS   ")</f>
        <v xml:space="preserve">MOTOCICLETAS   </v>
      </c>
      <c r="G4330" t="str">
        <f>T("De 125,01 a 250 CENTIMETROS CUBICOS               ")</f>
        <v xml:space="preserve">De 125,01 a 250 CENTIMETROS CUBICOS               </v>
      </c>
      <c r="H4330" t="str">
        <f>T("GASOLINA                                          ")</f>
        <v xml:space="preserve">GASOLINA                                          </v>
      </c>
      <c r="I4330">
        <v>36</v>
      </c>
    </row>
    <row r="4331" spans="1:9">
      <c r="A4331" t="str">
        <f>T("2018")</f>
        <v>2018</v>
      </c>
      <c r="B4331" t="str">
        <f>T("JURIDICO                                          ")</f>
        <v xml:space="preserve">JURIDICO                                          </v>
      </c>
      <c r="C4331" t="str">
        <f>T("CHAMBERI            ")</f>
        <v xml:space="preserve">CHAMBERI            </v>
      </c>
      <c r="D4331" t="str">
        <f>T("ARAPILES            ")</f>
        <v xml:space="preserve">ARAPILES            </v>
      </c>
      <c r="E4331" t="str">
        <f>T("MT ")</f>
        <v xml:space="preserve">MT </v>
      </c>
      <c r="F4331" t="str">
        <f>T("MOTOCICLETAS   ")</f>
        <v xml:space="preserve">MOTOCICLETAS   </v>
      </c>
      <c r="G4331" t="str">
        <f>T("De 250,01 a 500 CENTIMETROS CUBICOS               ")</f>
        <v xml:space="preserve">De 250,01 a 500 CENTIMETROS CUBICOS               </v>
      </c>
      <c r="H4331" t="str">
        <f>T("GASOLINA                                          ")</f>
        <v xml:space="preserve">GASOLINA                                          </v>
      </c>
      <c r="I4331">
        <v>25</v>
      </c>
    </row>
    <row r="4332" spans="1:9">
      <c r="A4332" t="str">
        <f>T("2018")</f>
        <v>2018</v>
      </c>
      <c r="B4332" t="str">
        <f>T("JURIDICO                                          ")</f>
        <v xml:space="preserve">JURIDICO                                          </v>
      </c>
      <c r="C4332" t="str">
        <f>T("CHAMBERI            ")</f>
        <v xml:space="preserve">CHAMBERI            </v>
      </c>
      <c r="D4332" t="str">
        <f>T("ARAPILES            ")</f>
        <v xml:space="preserve">ARAPILES            </v>
      </c>
      <c r="E4332" t="str">
        <f>T("MT ")</f>
        <v xml:space="preserve">MT </v>
      </c>
      <c r="F4332" t="str">
        <f>T("MOTOCICLETAS   ")</f>
        <v xml:space="preserve">MOTOCICLETAS   </v>
      </c>
      <c r="G4332" t="str">
        <f>T("De 500,01 a 1.000 CENTIMETROS CUBICOS             ")</f>
        <v xml:space="preserve">De 500,01 a 1.000 CENTIMETROS CUBICOS             </v>
      </c>
      <c r="H4332" t="str">
        <f>T("GASOLINA                                          ")</f>
        <v xml:space="preserve">GASOLINA                                          </v>
      </c>
      <c r="I4332">
        <v>24</v>
      </c>
    </row>
    <row r="4333" spans="1:9">
      <c r="A4333" t="str">
        <f>T("2018")</f>
        <v>2018</v>
      </c>
      <c r="B4333" t="str">
        <f>T("JURIDICO                                          ")</f>
        <v xml:space="preserve">JURIDICO                                          </v>
      </c>
      <c r="C4333" t="str">
        <f>T("CHAMBERI            ")</f>
        <v xml:space="preserve">CHAMBERI            </v>
      </c>
      <c r="D4333" t="str">
        <f>T("ARAPILES            ")</f>
        <v xml:space="preserve">ARAPILES            </v>
      </c>
      <c r="E4333" t="str">
        <f>T("MT ")</f>
        <v xml:space="preserve">MT </v>
      </c>
      <c r="F4333" t="str">
        <f>T("MOTOCICLETAS   ")</f>
        <v xml:space="preserve">MOTOCICLETAS   </v>
      </c>
      <c r="G4333" t="str">
        <f>T("De 1.000,01 CENTIMETROS CUBICOS en adelante       ")</f>
        <v xml:space="preserve">De 1.000,01 CENTIMETROS CUBICOS en adelante       </v>
      </c>
      <c r="H4333" t="str">
        <f>T("GASOLINA                                          ")</f>
        <v xml:space="preserve">GASOLINA                                          </v>
      </c>
      <c r="I4333">
        <v>12</v>
      </c>
    </row>
    <row r="4334" spans="1:9">
      <c r="A4334" t="str">
        <f>T("2018")</f>
        <v>2018</v>
      </c>
      <c r="B4334" t="str">
        <f>T("JURIDICO                                          ")</f>
        <v xml:space="preserve">JURIDICO                                          </v>
      </c>
      <c r="C4334" t="str">
        <f>T("CHAMBERI            ")</f>
        <v xml:space="preserve">CHAMBERI            </v>
      </c>
      <c r="D4334" t="str">
        <f>T("TRAFALGAR           ")</f>
        <v xml:space="preserve">TRAFALGAR           </v>
      </c>
      <c r="E4334" t="str">
        <f>T("MT ")</f>
        <v xml:space="preserve">MT </v>
      </c>
      <c r="F4334" t="str">
        <f>T("MOTOCICLETAS   ")</f>
        <v xml:space="preserve">MOTOCICLETAS   </v>
      </c>
      <c r="G4334" t="str">
        <f>T("De menos de 125,01 CENTIMETROS CUBICOS            ")</f>
        <v xml:space="preserve">De menos de 125,01 CENTIMETROS CUBICOS            </v>
      </c>
      <c r="H4334" t="str">
        <f>T("GASOLINA                                          ")</f>
        <v xml:space="preserve">GASOLINA                                          </v>
      </c>
      <c r="I4334">
        <v>64</v>
      </c>
    </row>
    <row r="4335" spans="1:9">
      <c r="A4335" t="str">
        <f>T("2018")</f>
        <v>2018</v>
      </c>
      <c r="B4335" t="str">
        <f>T("JURIDICO                                          ")</f>
        <v xml:space="preserve">JURIDICO                                          </v>
      </c>
      <c r="C4335" t="str">
        <f>T("CHAMBERI            ")</f>
        <v xml:space="preserve">CHAMBERI            </v>
      </c>
      <c r="D4335" t="str">
        <f>T("TRAFALGAR           ")</f>
        <v xml:space="preserve">TRAFALGAR           </v>
      </c>
      <c r="E4335" t="str">
        <f>T("MT ")</f>
        <v xml:space="preserve">MT </v>
      </c>
      <c r="F4335" t="str">
        <f>T("MOTOCICLETAS   ")</f>
        <v xml:space="preserve">MOTOCICLETAS   </v>
      </c>
      <c r="G4335" t="str">
        <f>T("De 125,01 a 250 CENTIMETROS CUBICOS               ")</f>
        <v xml:space="preserve">De 125,01 a 250 CENTIMETROS CUBICOS               </v>
      </c>
      <c r="H4335" t="str">
        <f>T("GASOLINA                                          ")</f>
        <v xml:space="preserve">GASOLINA                                          </v>
      </c>
      <c r="I4335">
        <v>17</v>
      </c>
    </row>
    <row r="4336" spans="1:9">
      <c r="A4336" t="str">
        <f>T("2018")</f>
        <v>2018</v>
      </c>
      <c r="B4336" t="str">
        <f>T("JURIDICO                                          ")</f>
        <v xml:space="preserve">JURIDICO                                          </v>
      </c>
      <c r="C4336" t="str">
        <f>T("CHAMBERI            ")</f>
        <v xml:space="preserve">CHAMBERI            </v>
      </c>
      <c r="D4336" t="str">
        <f>T("TRAFALGAR           ")</f>
        <v xml:space="preserve">TRAFALGAR           </v>
      </c>
      <c r="E4336" t="str">
        <f>T("MT ")</f>
        <v xml:space="preserve">MT </v>
      </c>
      <c r="F4336" t="str">
        <f>T("MOTOCICLETAS   ")</f>
        <v xml:space="preserve">MOTOCICLETAS   </v>
      </c>
      <c r="G4336" t="str">
        <f>T("De 250,01 a 500 CENTIMETROS CUBICOS               ")</f>
        <v xml:space="preserve">De 250,01 a 500 CENTIMETROS CUBICOS               </v>
      </c>
      <c r="H4336" t="str">
        <f>T("GASOLINA                                          ")</f>
        <v xml:space="preserve">GASOLINA                                          </v>
      </c>
      <c r="I4336">
        <v>35</v>
      </c>
    </row>
    <row r="4337" spans="1:9">
      <c r="A4337" t="str">
        <f>T("2018")</f>
        <v>2018</v>
      </c>
      <c r="B4337" t="str">
        <f>T("JURIDICO                                          ")</f>
        <v xml:space="preserve">JURIDICO                                          </v>
      </c>
      <c r="C4337" t="str">
        <f>T("CHAMBERI            ")</f>
        <v xml:space="preserve">CHAMBERI            </v>
      </c>
      <c r="D4337" t="str">
        <f>T("TRAFALGAR           ")</f>
        <v xml:space="preserve">TRAFALGAR           </v>
      </c>
      <c r="E4337" t="str">
        <f>T("MT ")</f>
        <v xml:space="preserve">MT </v>
      </c>
      <c r="F4337" t="str">
        <f>T("MOTOCICLETAS   ")</f>
        <v xml:space="preserve">MOTOCICLETAS   </v>
      </c>
      <c r="G4337" t="str">
        <f>T("De 500,01 a 1.000 CENTIMETROS CUBICOS             ")</f>
        <v xml:space="preserve">De 500,01 a 1.000 CENTIMETROS CUBICOS             </v>
      </c>
      <c r="H4337" t="str">
        <f>T("GASOLINA                                          ")</f>
        <v xml:space="preserve">GASOLINA                                          </v>
      </c>
      <c r="I4337">
        <v>41</v>
      </c>
    </row>
    <row r="4338" spans="1:9">
      <c r="A4338" t="str">
        <f>T("2018")</f>
        <v>2018</v>
      </c>
      <c r="B4338" t="str">
        <f>T("JURIDICO                                          ")</f>
        <v xml:space="preserve">JURIDICO                                          </v>
      </c>
      <c r="C4338" t="str">
        <f>T("CHAMBERI            ")</f>
        <v xml:space="preserve">CHAMBERI            </v>
      </c>
      <c r="D4338" t="str">
        <f>T("TRAFALGAR           ")</f>
        <v xml:space="preserve">TRAFALGAR           </v>
      </c>
      <c r="E4338" t="str">
        <f>T("MT ")</f>
        <v xml:space="preserve">MT </v>
      </c>
      <c r="F4338" t="str">
        <f>T("MOTOCICLETAS   ")</f>
        <v xml:space="preserve">MOTOCICLETAS   </v>
      </c>
      <c r="G4338" t="str">
        <f>T("De 1.000,01 CENTIMETROS CUBICOS en adelante       ")</f>
        <v xml:space="preserve">De 1.000,01 CENTIMETROS CUBICOS en adelante       </v>
      </c>
      <c r="H4338" t="str">
        <f>T("GASOLINA                                          ")</f>
        <v xml:space="preserve">GASOLINA                                          </v>
      </c>
      <c r="I4338">
        <v>27</v>
      </c>
    </row>
    <row r="4339" spans="1:9">
      <c r="A4339" t="str">
        <f>T("2018")</f>
        <v>2018</v>
      </c>
      <c r="B4339" t="str">
        <f>T("JURIDICO                                          ")</f>
        <v xml:space="preserve">JURIDICO                                          </v>
      </c>
      <c r="C4339" t="str">
        <f>T("CHAMBERI            ")</f>
        <v xml:space="preserve">CHAMBERI            </v>
      </c>
      <c r="D4339" t="str">
        <f>T("ALMAGRO             ")</f>
        <v xml:space="preserve">ALMAGRO             </v>
      </c>
      <c r="E4339" t="str">
        <f>T("MT ")</f>
        <v xml:space="preserve">MT </v>
      </c>
      <c r="F4339" t="str">
        <f>T("MOTOCICLETAS   ")</f>
        <v xml:space="preserve">MOTOCICLETAS   </v>
      </c>
      <c r="G4339" t="str">
        <f>T("De menos de 125,01 CENTIMETROS CUBICOS            ")</f>
        <v xml:space="preserve">De menos de 125,01 CENTIMETROS CUBICOS            </v>
      </c>
      <c r="H4339" t="str">
        <f>T("GASOLINA                                          ")</f>
        <v xml:space="preserve">GASOLINA                                          </v>
      </c>
      <c r="I4339">
        <v>126</v>
      </c>
    </row>
    <row r="4340" spans="1:9">
      <c r="A4340" t="str">
        <f>T("2018")</f>
        <v>2018</v>
      </c>
      <c r="B4340" t="str">
        <f>T("JURIDICO                                          ")</f>
        <v xml:space="preserve">JURIDICO                                          </v>
      </c>
      <c r="C4340" t="str">
        <f>T("CHAMBERI            ")</f>
        <v xml:space="preserve">CHAMBERI            </v>
      </c>
      <c r="D4340" t="str">
        <f>T("ALMAGRO             ")</f>
        <v xml:space="preserve">ALMAGRO             </v>
      </c>
      <c r="E4340" t="str">
        <f>T("MT ")</f>
        <v xml:space="preserve">MT </v>
      </c>
      <c r="F4340" t="str">
        <f>T("MOTOCICLETAS   ")</f>
        <v xml:space="preserve">MOTOCICLETAS   </v>
      </c>
      <c r="G4340" t="str">
        <f>T("De 125,01 a 250 CENTIMETROS CUBICOS               ")</f>
        <v xml:space="preserve">De 125,01 a 250 CENTIMETROS CUBICOS               </v>
      </c>
      <c r="H4340" t="str">
        <f>T("GASOLINA                                          ")</f>
        <v xml:space="preserve">GASOLINA                                          </v>
      </c>
      <c r="I4340">
        <v>48</v>
      </c>
    </row>
    <row r="4341" spans="1:9">
      <c r="A4341" t="str">
        <f>T("2018")</f>
        <v>2018</v>
      </c>
      <c r="B4341" t="str">
        <f>T("JURIDICO                                          ")</f>
        <v xml:space="preserve">JURIDICO                                          </v>
      </c>
      <c r="C4341" t="str">
        <f>T("CHAMBERI            ")</f>
        <v xml:space="preserve">CHAMBERI            </v>
      </c>
      <c r="D4341" t="str">
        <f>T("ALMAGRO             ")</f>
        <v xml:space="preserve">ALMAGRO             </v>
      </c>
      <c r="E4341" t="str">
        <f>T("MT ")</f>
        <v xml:space="preserve">MT </v>
      </c>
      <c r="F4341" t="str">
        <f>T("MOTOCICLETAS   ")</f>
        <v xml:space="preserve">MOTOCICLETAS   </v>
      </c>
      <c r="G4341" t="str">
        <f>T("De 250,01 a 500 CENTIMETROS CUBICOS               ")</f>
        <v xml:space="preserve">De 250,01 a 500 CENTIMETROS CUBICOS               </v>
      </c>
      <c r="H4341" t="str">
        <f>T("GASOLINA                                          ")</f>
        <v xml:space="preserve">GASOLINA                                          </v>
      </c>
      <c r="I4341">
        <v>33</v>
      </c>
    </row>
    <row r="4342" spans="1:9">
      <c r="A4342" t="str">
        <f>T("2018")</f>
        <v>2018</v>
      </c>
      <c r="B4342" t="str">
        <f>T("JURIDICO                                          ")</f>
        <v xml:space="preserve">JURIDICO                                          </v>
      </c>
      <c r="C4342" t="str">
        <f>T("CHAMBERI            ")</f>
        <v xml:space="preserve">CHAMBERI            </v>
      </c>
      <c r="D4342" t="str">
        <f>T("ALMAGRO             ")</f>
        <v xml:space="preserve">ALMAGRO             </v>
      </c>
      <c r="E4342" t="str">
        <f>T("MT ")</f>
        <v xml:space="preserve">MT </v>
      </c>
      <c r="F4342" t="str">
        <f>T("MOTOCICLETAS   ")</f>
        <v xml:space="preserve">MOTOCICLETAS   </v>
      </c>
      <c r="G4342" t="str">
        <f>T("De 500,01 a 1.000 CENTIMETROS CUBICOS             ")</f>
        <v xml:space="preserve">De 500,01 a 1.000 CENTIMETROS CUBICOS             </v>
      </c>
      <c r="H4342" t="str">
        <f>T("GASOLINA                                          ")</f>
        <v xml:space="preserve">GASOLINA                                          </v>
      </c>
      <c r="I4342">
        <v>60</v>
      </c>
    </row>
    <row r="4343" spans="1:9">
      <c r="A4343" t="str">
        <f>T("2018")</f>
        <v>2018</v>
      </c>
      <c r="B4343" t="str">
        <f>T("JURIDICO                                          ")</f>
        <v xml:space="preserve">JURIDICO                                          </v>
      </c>
      <c r="C4343" t="str">
        <f>T("CHAMBERI            ")</f>
        <v xml:space="preserve">CHAMBERI            </v>
      </c>
      <c r="D4343" t="str">
        <f>T("ALMAGRO             ")</f>
        <v xml:space="preserve">ALMAGRO             </v>
      </c>
      <c r="E4343" t="str">
        <f>T("MT ")</f>
        <v xml:space="preserve">MT </v>
      </c>
      <c r="F4343" t="str">
        <f>T("MOTOCICLETAS   ")</f>
        <v xml:space="preserve">MOTOCICLETAS   </v>
      </c>
      <c r="G4343" t="str">
        <f>T("De 1.000,01 CENTIMETROS CUBICOS en adelante       ")</f>
        <v xml:space="preserve">De 1.000,01 CENTIMETROS CUBICOS en adelante       </v>
      </c>
      <c r="H4343" t="str">
        <f>T("GASOLINA                                          ")</f>
        <v xml:space="preserve">GASOLINA                                          </v>
      </c>
      <c r="I4343">
        <v>36</v>
      </c>
    </row>
    <row r="4344" spans="1:9">
      <c r="A4344" t="str">
        <f>T("2018")</f>
        <v>2018</v>
      </c>
      <c r="B4344" t="str">
        <f>T("JURIDICO                                          ")</f>
        <v xml:space="preserve">JURIDICO                                          </v>
      </c>
      <c r="C4344" t="str">
        <f>T("CHAMBERI            ")</f>
        <v xml:space="preserve">CHAMBERI            </v>
      </c>
      <c r="D4344" t="str">
        <f>T("RIOS ROSAS          ")</f>
        <v xml:space="preserve">RIOS ROSAS          </v>
      </c>
      <c r="E4344" t="str">
        <f>T("MT ")</f>
        <v xml:space="preserve">MT </v>
      </c>
      <c r="F4344" t="str">
        <f>T("MOTOCICLETAS   ")</f>
        <v xml:space="preserve">MOTOCICLETAS   </v>
      </c>
      <c r="G4344" t="str">
        <f>T("De menos de 125,01 CENTIMETROS CUBICOS            ")</f>
        <v xml:space="preserve">De menos de 125,01 CENTIMETROS CUBICOS            </v>
      </c>
      <c r="H4344" t="str">
        <f>T("GASOLINA                                          ")</f>
        <v xml:space="preserve">GASOLINA                                          </v>
      </c>
      <c r="I4344">
        <v>62</v>
      </c>
    </row>
    <row r="4345" spans="1:9">
      <c r="A4345" t="str">
        <f>T("2018")</f>
        <v>2018</v>
      </c>
      <c r="B4345" t="str">
        <f>T("JURIDICO                                          ")</f>
        <v xml:space="preserve">JURIDICO                                          </v>
      </c>
      <c r="C4345" t="str">
        <f>T("CHAMBERI            ")</f>
        <v xml:space="preserve">CHAMBERI            </v>
      </c>
      <c r="D4345" t="str">
        <f>T("RIOS ROSAS          ")</f>
        <v xml:space="preserve">RIOS ROSAS          </v>
      </c>
      <c r="E4345" t="str">
        <f>T("MT ")</f>
        <v xml:space="preserve">MT </v>
      </c>
      <c r="F4345" t="str">
        <f>T("MOTOCICLETAS   ")</f>
        <v xml:space="preserve">MOTOCICLETAS   </v>
      </c>
      <c r="G4345" t="str">
        <f>T("De 125,01 a 250 CENTIMETROS CUBICOS               ")</f>
        <v xml:space="preserve">De 125,01 a 250 CENTIMETROS CUBICOS               </v>
      </c>
      <c r="H4345" t="str">
        <f>T("GASOLINA                                          ")</f>
        <v xml:space="preserve">GASOLINA                                          </v>
      </c>
      <c r="I4345">
        <v>23</v>
      </c>
    </row>
    <row r="4346" spans="1:9">
      <c r="A4346" t="str">
        <f>T("2018")</f>
        <v>2018</v>
      </c>
      <c r="B4346" t="str">
        <f>T("JURIDICO                                          ")</f>
        <v xml:space="preserve">JURIDICO                                          </v>
      </c>
      <c r="C4346" t="str">
        <f>T("CHAMBERI            ")</f>
        <v xml:space="preserve">CHAMBERI            </v>
      </c>
      <c r="D4346" t="str">
        <f>T("RIOS ROSAS          ")</f>
        <v xml:space="preserve">RIOS ROSAS          </v>
      </c>
      <c r="E4346" t="str">
        <f>T("MT ")</f>
        <v xml:space="preserve">MT </v>
      </c>
      <c r="F4346" t="str">
        <f>T("MOTOCICLETAS   ")</f>
        <v xml:space="preserve">MOTOCICLETAS   </v>
      </c>
      <c r="G4346" t="str">
        <f>T("De 250,01 a 500 CENTIMETROS CUBICOS               ")</f>
        <v xml:space="preserve">De 250,01 a 500 CENTIMETROS CUBICOS               </v>
      </c>
      <c r="H4346" t="str">
        <f>T("GASOLINA                                          ")</f>
        <v xml:space="preserve">GASOLINA                                          </v>
      </c>
      <c r="I4346">
        <v>20</v>
      </c>
    </row>
    <row r="4347" spans="1:9">
      <c r="A4347" t="str">
        <f>T("2018")</f>
        <v>2018</v>
      </c>
      <c r="B4347" t="str">
        <f>T("JURIDICO                                          ")</f>
        <v xml:space="preserve">JURIDICO                                          </v>
      </c>
      <c r="C4347" t="str">
        <f>T("CHAMBERI            ")</f>
        <v xml:space="preserve">CHAMBERI            </v>
      </c>
      <c r="D4347" t="str">
        <f>T("RIOS ROSAS          ")</f>
        <v xml:space="preserve">RIOS ROSAS          </v>
      </c>
      <c r="E4347" t="str">
        <f>T("MT ")</f>
        <v xml:space="preserve">MT </v>
      </c>
      <c r="F4347" t="str">
        <f>T("MOTOCICLETAS   ")</f>
        <v xml:space="preserve">MOTOCICLETAS   </v>
      </c>
      <c r="G4347" t="str">
        <f>T("De 500,01 a 1.000 CENTIMETROS CUBICOS             ")</f>
        <v xml:space="preserve">De 500,01 a 1.000 CENTIMETROS CUBICOS             </v>
      </c>
      <c r="H4347" t="str">
        <f>T("GASOLINA                                          ")</f>
        <v xml:space="preserve">GASOLINA                                          </v>
      </c>
      <c r="I4347">
        <v>48</v>
      </c>
    </row>
    <row r="4348" spans="1:9">
      <c r="A4348" t="str">
        <f>T("2018")</f>
        <v>2018</v>
      </c>
      <c r="B4348" t="str">
        <f>T("JURIDICO                                          ")</f>
        <v xml:space="preserve">JURIDICO                                          </v>
      </c>
      <c r="C4348" t="str">
        <f>T("CHAMBERI            ")</f>
        <v xml:space="preserve">CHAMBERI            </v>
      </c>
      <c r="D4348" t="str">
        <f>T("RIOS ROSAS          ")</f>
        <v xml:space="preserve">RIOS ROSAS          </v>
      </c>
      <c r="E4348" t="str">
        <f>T("MT ")</f>
        <v xml:space="preserve">MT </v>
      </c>
      <c r="F4348" t="str">
        <f>T("MOTOCICLETAS   ")</f>
        <v xml:space="preserve">MOTOCICLETAS   </v>
      </c>
      <c r="G4348" t="str">
        <f>T("De 1.000,01 CENTIMETROS CUBICOS en adelante       ")</f>
        <v xml:space="preserve">De 1.000,01 CENTIMETROS CUBICOS en adelante       </v>
      </c>
      <c r="H4348" t="str">
        <f>T("GASOLINA                                          ")</f>
        <v xml:space="preserve">GASOLINA                                          </v>
      </c>
      <c r="I4348">
        <v>16</v>
      </c>
    </row>
    <row r="4349" spans="1:9">
      <c r="A4349" t="str">
        <f>T("2018")</f>
        <v>2018</v>
      </c>
      <c r="B4349" t="str">
        <f>T("JURIDICO                                          ")</f>
        <v xml:space="preserve">JURIDICO                                          </v>
      </c>
      <c r="C4349" t="str">
        <f>T("CHAMBERI            ")</f>
        <v xml:space="preserve">CHAMBERI            </v>
      </c>
      <c r="D4349" t="str">
        <f>T("VALLEHERMOSO        ")</f>
        <v xml:space="preserve">VALLEHERMOSO        </v>
      </c>
      <c r="E4349" t="str">
        <f>T("MT ")</f>
        <v xml:space="preserve">MT </v>
      </c>
      <c r="F4349" t="str">
        <f>T("MOTOCICLETAS   ")</f>
        <v xml:space="preserve">MOTOCICLETAS   </v>
      </c>
      <c r="G4349" t="str">
        <f>T("De menos de 125,01 CENTIMETROS CUBICOS            ")</f>
        <v xml:space="preserve">De menos de 125,01 CENTIMETROS CUBICOS            </v>
      </c>
      <c r="H4349" t="str">
        <f>T("GASOLINA                                          ")</f>
        <v xml:space="preserve">GASOLINA                                          </v>
      </c>
      <c r="I4349">
        <v>60</v>
      </c>
    </row>
    <row r="4350" spans="1:9">
      <c r="A4350" t="str">
        <f>T("2018")</f>
        <v>2018</v>
      </c>
      <c r="B4350" t="str">
        <f>T("JURIDICO                                          ")</f>
        <v xml:space="preserve">JURIDICO                                          </v>
      </c>
      <c r="C4350" t="str">
        <f>T("CHAMBERI            ")</f>
        <v xml:space="preserve">CHAMBERI            </v>
      </c>
      <c r="D4350" t="str">
        <f>T("VALLEHERMOSO        ")</f>
        <v xml:space="preserve">VALLEHERMOSO        </v>
      </c>
      <c r="E4350" t="str">
        <f>T("MT ")</f>
        <v xml:space="preserve">MT </v>
      </c>
      <c r="F4350" t="str">
        <f>T("MOTOCICLETAS   ")</f>
        <v xml:space="preserve">MOTOCICLETAS   </v>
      </c>
      <c r="G4350" t="str">
        <f>T("De 125,01 a 250 CENTIMETROS CUBICOS               ")</f>
        <v xml:space="preserve">De 125,01 a 250 CENTIMETROS CUBICOS               </v>
      </c>
      <c r="H4350" t="str">
        <f>T("GASOLINA                                          ")</f>
        <v xml:space="preserve">GASOLINA                                          </v>
      </c>
      <c r="I4350">
        <v>26</v>
      </c>
    </row>
    <row r="4351" spans="1:9">
      <c r="A4351" t="str">
        <f>T("2018")</f>
        <v>2018</v>
      </c>
      <c r="B4351" t="str">
        <f>T("JURIDICO                                          ")</f>
        <v xml:space="preserve">JURIDICO                                          </v>
      </c>
      <c r="C4351" t="str">
        <f>T("CHAMBERI            ")</f>
        <v xml:space="preserve">CHAMBERI            </v>
      </c>
      <c r="D4351" t="str">
        <f>T("VALLEHERMOSO        ")</f>
        <v xml:space="preserve">VALLEHERMOSO        </v>
      </c>
      <c r="E4351" t="str">
        <f>T("MT ")</f>
        <v xml:space="preserve">MT </v>
      </c>
      <c r="F4351" t="str">
        <f>T("MOTOCICLETAS   ")</f>
        <v xml:space="preserve">MOTOCICLETAS   </v>
      </c>
      <c r="G4351" t="str">
        <f>T("De 250,01 a 500 CENTIMETROS CUBICOS               ")</f>
        <v xml:space="preserve">De 250,01 a 500 CENTIMETROS CUBICOS               </v>
      </c>
      <c r="H4351" t="str">
        <f>T("GASOLINA                                          ")</f>
        <v xml:space="preserve">GASOLINA                                          </v>
      </c>
      <c r="I4351">
        <v>29</v>
      </c>
    </row>
    <row r="4352" spans="1:9">
      <c r="A4352" t="str">
        <f>T("2018")</f>
        <v>2018</v>
      </c>
      <c r="B4352" t="str">
        <f>T("JURIDICO                                          ")</f>
        <v xml:space="preserve">JURIDICO                                          </v>
      </c>
      <c r="C4352" t="str">
        <f>T("CHAMBERI            ")</f>
        <v xml:space="preserve">CHAMBERI            </v>
      </c>
      <c r="D4352" t="str">
        <f>T("VALLEHERMOSO        ")</f>
        <v xml:space="preserve">VALLEHERMOSO        </v>
      </c>
      <c r="E4352" t="str">
        <f>T("MT ")</f>
        <v xml:space="preserve">MT </v>
      </c>
      <c r="F4352" t="str">
        <f>T("MOTOCICLETAS   ")</f>
        <v xml:space="preserve">MOTOCICLETAS   </v>
      </c>
      <c r="G4352" t="str">
        <f>T("De 500,01 a 1.000 CENTIMETROS CUBICOS             ")</f>
        <v xml:space="preserve">De 500,01 a 1.000 CENTIMETROS CUBICOS             </v>
      </c>
      <c r="H4352" t="str">
        <f>T("GASOLINA                                          ")</f>
        <v xml:space="preserve">GASOLINA                                          </v>
      </c>
      <c r="I4352">
        <v>39</v>
      </c>
    </row>
    <row r="4353" spans="1:9">
      <c r="A4353" t="str">
        <f>T("2018")</f>
        <v>2018</v>
      </c>
      <c r="B4353" t="str">
        <f>T("JURIDICO                                          ")</f>
        <v xml:space="preserve">JURIDICO                                          </v>
      </c>
      <c r="C4353" t="str">
        <f>T("CHAMBERI            ")</f>
        <v xml:space="preserve">CHAMBERI            </v>
      </c>
      <c r="D4353" t="str">
        <f>T("VALLEHERMOSO        ")</f>
        <v xml:space="preserve">VALLEHERMOSO        </v>
      </c>
      <c r="E4353" t="str">
        <f>T("MT ")</f>
        <v xml:space="preserve">MT </v>
      </c>
      <c r="F4353" t="str">
        <f>T("MOTOCICLETAS   ")</f>
        <v xml:space="preserve">MOTOCICLETAS   </v>
      </c>
      <c r="G4353" t="str">
        <f>T("De 1.000,01 CENTIMETROS CUBICOS en adelante       ")</f>
        <v xml:space="preserve">De 1.000,01 CENTIMETROS CUBICOS en adelante       </v>
      </c>
      <c r="H4353" t="str">
        <f>T("GASOLINA                                          ")</f>
        <v xml:space="preserve">GASOLINA                                          </v>
      </c>
      <c r="I4353">
        <v>14</v>
      </c>
    </row>
    <row r="4354" spans="1:9">
      <c r="A4354" t="str">
        <f>T("2018")</f>
        <v>2018</v>
      </c>
      <c r="B4354" t="str">
        <f>T("FISICO                                            ")</f>
        <v xml:space="preserve">FISICO                                            </v>
      </c>
      <c r="C4354" t="str">
        <f>T("CHAMBERI            ")</f>
        <v xml:space="preserve">CHAMBERI            </v>
      </c>
      <c r="D4354" t="str">
        <f>T("GAZTAMBIDE          ")</f>
        <v xml:space="preserve">GAZTAMBIDE          </v>
      </c>
      <c r="E4354" t="str">
        <f>T("MT ")</f>
        <v xml:space="preserve">MT </v>
      </c>
      <c r="F4354" t="str">
        <f>T("MOTOCICLETAS   ")</f>
        <v xml:space="preserve">MOTOCICLETAS   </v>
      </c>
      <c r="G4354" t="str">
        <f>T("De 500,01 a 1.000 CENTIMETROS CUBICOS             ")</f>
        <v xml:space="preserve">De 500,01 a 1.000 CENTIMETROS CUBICOS             </v>
      </c>
      <c r="H4354" t="str">
        <f>T("OTROS                                             ")</f>
        <v xml:space="preserve">OTROS                                             </v>
      </c>
      <c r="I4354">
        <v>1</v>
      </c>
    </row>
    <row r="4355" spans="1:9">
      <c r="A4355" t="str">
        <f>T("2018")</f>
        <v>2018</v>
      </c>
      <c r="B4355" t="str">
        <f>T("Entidad sin personalidad jurídica (art. 35.4 LGT) ")</f>
        <v xml:space="preserve">Entidad sin personalidad jurídica (art. 35.4 LGT) </v>
      </c>
      <c r="C4355" t="str">
        <f>T("CHAMBERI            ")</f>
        <v xml:space="preserve">CHAMBERI            </v>
      </c>
      <c r="D4355" t="str">
        <f>T("TRAFALGAR           ")</f>
        <v xml:space="preserve">TRAFALGAR           </v>
      </c>
      <c r="E4355" t="str">
        <f>T("MT ")</f>
        <v xml:space="preserve">MT </v>
      </c>
      <c r="F4355" t="str">
        <f>T("MOTOCICLETAS   ")</f>
        <v xml:space="preserve">MOTOCICLETAS   </v>
      </c>
      <c r="G4355" t="str">
        <f>T("De 125,01 a 250 CENTIMETROS CUBICOS               ")</f>
        <v xml:space="preserve">De 125,01 a 250 CENTIMETROS CUBICOS               </v>
      </c>
      <c r="I4355">
        <v>1</v>
      </c>
    </row>
    <row r="4356" spans="1:9">
      <c r="A4356" t="str">
        <f>T("2018")</f>
        <v>2018</v>
      </c>
      <c r="B4356" t="str">
        <f>T("Entidad sin personalidad jurídica (art. 35.4 LGT) ")</f>
        <v xml:space="preserve">Entidad sin personalidad jurídica (art. 35.4 LGT) </v>
      </c>
      <c r="C4356" t="str">
        <f>T("CHAMBERI            ")</f>
        <v xml:space="preserve">CHAMBERI            </v>
      </c>
      <c r="D4356" t="str">
        <f>T("ALMAGRO             ")</f>
        <v xml:space="preserve">ALMAGRO             </v>
      </c>
      <c r="E4356" t="str">
        <f>T("MT ")</f>
        <v xml:space="preserve">MT </v>
      </c>
      <c r="F4356" t="str">
        <f>T("MOTOCICLETAS   ")</f>
        <v xml:space="preserve">MOTOCICLETAS   </v>
      </c>
      <c r="G4356" t="str">
        <f>T("De menos de 125,01 CENTIMETROS CUBICOS            ")</f>
        <v xml:space="preserve">De menos de 125,01 CENTIMETROS CUBICOS            </v>
      </c>
      <c r="I4356">
        <v>2</v>
      </c>
    </row>
    <row r="4357" spans="1:9">
      <c r="A4357" t="str">
        <f>T("2018")</f>
        <v>2018</v>
      </c>
      <c r="B4357" t="str">
        <f>T("Entidad sin personalidad jurídica (art. 35.4 LGT) ")</f>
        <v xml:space="preserve">Entidad sin personalidad jurídica (art. 35.4 LGT) </v>
      </c>
      <c r="C4357" t="str">
        <f>T("CHAMBERI            ")</f>
        <v xml:space="preserve">CHAMBERI            </v>
      </c>
      <c r="D4357" t="str">
        <f>T("ALMAGRO             ")</f>
        <v xml:space="preserve">ALMAGRO             </v>
      </c>
      <c r="E4357" t="str">
        <f>T("MT ")</f>
        <v xml:space="preserve">MT </v>
      </c>
      <c r="F4357" t="str">
        <f>T("MOTOCICLETAS   ")</f>
        <v xml:space="preserve">MOTOCICLETAS   </v>
      </c>
      <c r="G4357" t="str">
        <f>T("De 125,01 a 250 CENTIMETROS CUBICOS               ")</f>
        <v xml:space="preserve">De 125,01 a 250 CENTIMETROS CUBICOS               </v>
      </c>
      <c r="I4357">
        <v>1</v>
      </c>
    </row>
    <row r="4358" spans="1:9">
      <c r="A4358" t="str">
        <f>T("2018")</f>
        <v>2018</v>
      </c>
      <c r="B4358" t="str">
        <f>T("Entidad sin personalidad jurídica (art. 35.4 LGT) ")</f>
        <v xml:space="preserve">Entidad sin personalidad jurídica (art. 35.4 LGT) </v>
      </c>
      <c r="C4358" t="str">
        <f>T("CHAMBERI            ")</f>
        <v xml:space="preserve">CHAMBERI            </v>
      </c>
      <c r="D4358" t="str">
        <f>T("RIOS ROSAS          ")</f>
        <v xml:space="preserve">RIOS ROSAS          </v>
      </c>
      <c r="E4358" t="str">
        <f>T("MT ")</f>
        <v xml:space="preserve">MT </v>
      </c>
      <c r="F4358" t="str">
        <f>T("MOTOCICLETAS   ")</f>
        <v xml:space="preserve">MOTOCICLETAS   </v>
      </c>
      <c r="G4358" t="str">
        <f>T("De menos de 125,01 CENTIMETROS CUBICOS            ")</f>
        <v xml:space="preserve">De menos de 125,01 CENTIMETROS CUBICOS            </v>
      </c>
      <c r="I4358">
        <v>1</v>
      </c>
    </row>
    <row r="4359" spans="1:9">
      <c r="A4359" t="str">
        <f>T("2018")</f>
        <v>2018</v>
      </c>
      <c r="B4359" t="str">
        <f>T("Entidad sin personalidad jurídica (art. 35.4 LGT) ")</f>
        <v xml:space="preserve">Entidad sin personalidad jurídica (art. 35.4 LGT) </v>
      </c>
      <c r="C4359" t="str">
        <f>T("CHAMBERI            ")</f>
        <v xml:space="preserve">CHAMBERI            </v>
      </c>
      <c r="D4359" t="str">
        <f>T("RIOS ROSAS          ")</f>
        <v xml:space="preserve">RIOS ROSAS          </v>
      </c>
      <c r="E4359" t="str">
        <f>T("MT ")</f>
        <v xml:space="preserve">MT </v>
      </c>
      <c r="F4359" t="str">
        <f>T("MOTOCICLETAS   ")</f>
        <v xml:space="preserve">MOTOCICLETAS   </v>
      </c>
      <c r="G4359" t="str">
        <f>T("De 500,01 a 1.000 CENTIMETROS CUBICOS             ")</f>
        <v xml:space="preserve">De 500,01 a 1.000 CENTIMETROS CUBICOS             </v>
      </c>
      <c r="I4359">
        <v>2</v>
      </c>
    </row>
    <row r="4360" spans="1:9">
      <c r="A4360" t="str">
        <f>T("2018")</f>
        <v>2018</v>
      </c>
      <c r="B4360" t="str">
        <f>T("Entidad sin personalidad jurídica (art. 35.4 LGT) ")</f>
        <v xml:space="preserve">Entidad sin personalidad jurídica (art. 35.4 LGT) </v>
      </c>
      <c r="C4360" t="str">
        <f>T("CHAMBERI            ")</f>
        <v xml:space="preserve">CHAMBERI            </v>
      </c>
      <c r="D4360" t="str">
        <f>T("VALLEHERMOSO        ")</f>
        <v xml:space="preserve">VALLEHERMOSO        </v>
      </c>
      <c r="E4360" t="str">
        <f>T("MT ")</f>
        <v xml:space="preserve">MT </v>
      </c>
      <c r="F4360" t="str">
        <f>T("MOTOCICLETAS   ")</f>
        <v xml:space="preserve">MOTOCICLETAS   </v>
      </c>
      <c r="G4360" t="str">
        <f>T("De menos de 125,01 CENTIMETROS CUBICOS            ")</f>
        <v xml:space="preserve">De menos de 125,01 CENTIMETROS CUBICOS            </v>
      </c>
      <c r="I4360">
        <v>1</v>
      </c>
    </row>
    <row r="4361" spans="1:9">
      <c r="A4361" t="str">
        <f>T("2018")</f>
        <v>2018</v>
      </c>
      <c r="B4361" t="str">
        <f>T("FISICO                                            ")</f>
        <v xml:space="preserve">FISICO                                            </v>
      </c>
      <c r="C4361" t="str">
        <f>T("CHAMBERI            ")</f>
        <v xml:space="preserve">CHAMBERI            </v>
      </c>
      <c r="D4361" t="str">
        <f>T("GAZTAMBIDE          ")</f>
        <v xml:space="preserve">GAZTAMBIDE          </v>
      </c>
      <c r="E4361" t="str">
        <f>T("MT ")</f>
        <v xml:space="preserve">MT </v>
      </c>
      <c r="F4361" t="str">
        <f>T("MOTOCICLETAS   ")</f>
        <v xml:space="preserve">MOTOCICLETAS   </v>
      </c>
      <c r="G4361" t="str">
        <f>T("De menos de 125,01 CENTIMETROS CUBICOS            ")</f>
        <v xml:space="preserve">De menos de 125,01 CENTIMETROS CUBICOS            </v>
      </c>
      <c r="I4361">
        <v>29</v>
      </c>
    </row>
    <row r="4362" spans="1:9">
      <c r="A4362" t="str">
        <f>T("2018")</f>
        <v>2018</v>
      </c>
      <c r="B4362" t="str">
        <f>T("FISICO                                            ")</f>
        <v xml:space="preserve">FISICO                                            </v>
      </c>
      <c r="C4362" t="str">
        <f>T("CHAMBERI            ")</f>
        <v xml:space="preserve">CHAMBERI            </v>
      </c>
      <c r="D4362" t="str">
        <f>T("GAZTAMBIDE          ")</f>
        <v xml:space="preserve">GAZTAMBIDE          </v>
      </c>
      <c r="E4362" t="str">
        <f>T("MT ")</f>
        <v xml:space="preserve">MT </v>
      </c>
      <c r="F4362" t="str">
        <f>T("MOTOCICLETAS   ")</f>
        <v xml:space="preserve">MOTOCICLETAS   </v>
      </c>
      <c r="G4362" t="str">
        <f>T("De 125,01 a 250 CENTIMETROS CUBICOS               ")</f>
        <v xml:space="preserve">De 125,01 a 250 CENTIMETROS CUBICOS               </v>
      </c>
      <c r="I4362">
        <v>19</v>
      </c>
    </row>
    <row r="4363" spans="1:9">
      <c r="A4363" t="str">
        <f>T("2018")</f>
        <v>2018</v>
      </c>
      <c r="B4363" t="str">
        <f>T("FISICO                                            ")</f>
        <v xml:space="preserve">FISICO                                            </v>
      </c>
      <c r="C4363" t="str">
        <f>T("CHAMBERI            ")</f>
        <v xml:space="preserve">CHAMBERI            </v>
      </c>
      <c r="D4363" t="str">
        <f>T("GAZTAMBIDE          ")</f>
        <v xml:space="preserve">GAZTAMBIDE          </v>
      </c>
      <c r="E4363" t="str">
        <f>T("MT ")</f>
        <v xml:space="preserve">MT </v>
      </c>
      <c r="F4363" t="str">
        <f>T("MOTOCICLETAS   ")</f>
        <v xml:space="preserve">MOTOCICLETAS   </v>
      </c>
      <c r="G4363" t="str">
        <f>T("De 250,01 a 500 CENTIMETROS CUBICOS               ")</f>
        <v xml:space="preserve">De 250,01 a 500 CENTIMETROS CUBICOS               </v>
      </c>
      <c r="I4363">
        <v>12</v>
      </c>
    </row>
    <row r="4364" spans="1:9">
      <c r="A4364" t="str">
        <f>T("2018")</f>
        <v>2018</v>
      </c>
      <c r="B4364" t="str">
        <f>T("FISICO                                            ")</f>
        <v xml:space="preserve">FISICO                                            </v>
      </c>
      <c r="C4364" t="str">
        <f>T("CHAMBERI            ")</f>
        <v xml:space="preserve">CHAMBERI            </v>
      </c>
      <c r="D4364" t="str">
        <f>T("GAZTAMBIDE          ")</f>
        <v xml:space="preserve">GAZTAMBIDE          </v>
      </c>
      <c r="E4364" t="str">
        <f>T("MT ")</f>
        <v xml:space="preserve">MT </v>
      </c>
      <c r="F4364" t="str">
        <f>T("MOTOCICLETAS   ")</f>
        <v xml:space="preserve">MOTOCICLETAS   </v>
      </c>
      <c r="G4364" t="str">
        <f>T("De 500,01 a 1.000 CENTIMETROS CUBICOS             ")</f>
        <v xml:space="preserve">De 500,01 a 1.000 CENTIMETROS CUBICOS             </v>
      </c>
      <c r="I4364">
        <v>22</v>
      </c>
    </row>
    <row r="4365" spans="1:9">
      <c r="A4365" t="str">
        <f>T("2018")</f>
        <v>2018</v>
      </c>
      <c r="B4365" t="str">
        <f>T("FISICO                                            ")</f>
        <v xml:space="preserve">FISICO                                            </v>
      </c>
      <c r="C4365" t="str">
        <f>T("CHAMBERI            ")</f>
        <v xml:space="preserve">CHAMBERI            </v>
      </c>
      <c r="D4365" t="str">
        <f>T("GAZTAMBIDE          ")</f>
        <v xml:space="preserve">GAZTAMBIDE          </v>
      </c>
      <c r="E4365" t="str">
        <f>T("MT ")</f>
        <v xml:space="preserve">MT </v>
      </c>
      <c r="F4365" t="str">
        <f>T("MOTOCICLETAS   ")</f>
        <v xml:space="preserve">MOTOCICLETAS   </v>
      </c>
      <c r="G4365" t="str">
        <f>T("De 1.000,01 CENTIMETROS CUBICOS en adelante       ")</f>
        <v xml:space="preserve">De 1.000,01 CENTIMETROS CUBICOS en adelante       </v>
      </c>
      <c r="I4365">
        <v>1</v>
      </c>
    </row>
    <row r="4366" spans="1:9">
      <c r="A4366" t="str">
        <f>T("2018")</f>
        <v>2018</v>
      </c>
      <c r="B4366" t="str">
        <f>T("FISICO                                            ")</f>
        <v xml:space="preserve">FISICO                                            </v>
      </c>
      <c r="C4366" t="str">
        <f>T("CHAMBERI            ")</f>
        <v xml:space="preserve">CHAMBERI            </v>
      </c>
      <c r="D4366" t="str">
        <f>T("ARAPILES            ")</f>
        <v xml:space="preserve">ARAPILES            </v>
      </c>
      <c r="E4366" t="str">
        <f>T("MT ")</f>
        <v xml:space="preserve">MT </v>
      </c>
      <c r="F4366" t="str">
        <f>T("MOTOCICLETAS   ")</f>
        <v xml:space="preserve">MOTOCICLETAS   </v>
      </c>
      <c r="G4366" t="str">
        <f>T("De menos de 125,01 CENTIMETROS CUBICOS            ")</f>
        <v xml:space="preserve">De menos de 125,01 CENTIMETROS CUBICOS            </v>
      </c>
      <c r="I4366">
        <v>21</v>
      </c>
    </row>
    <row r="4367" spans="1:9">
      <c r="A4367" t="str">
        <f>T("2018")</f>
        <v>2018</v>
      </c>
      <c r="B4367" t="str">
        <f>T("FISICO                                            ")</f>
        <v xml:space="preserve">FISICO                                            </v>
      </c>
      <c r="C4367" t="str">
        <f>T("CHAMBERI            ")</f>
        <v xml:space="preserve">CHAMBERI            </v>
      </c>
      <c r="D4367" t="str">
        <f>T("ARAPILES            ")</f>
        <v xml:space="preserve">ARAPILES            </v>
      </c>
      <c r="E4367" t="str">
        <f>T("MT ")</f>
        <v xml:space="preserve">MT </v>
      </c>
      <c r="F4367" t="str">
        <f>T("MOTOCICLETAS   ")</f>
        <v xml:space="preserve">MOTOCICLETAS   </v>
      </c>
      <c r="G4367" t="str">
        <f>T("De 125,01 a 250 CENTIMETROS CUBICOS               ")</f>
        <v xml:space="preserve">De 125,01 a 250 CENTIMETROS CUBICOS               </v>
      </c>
      <c r="I4367">
        <v>19</v>
      </c>
    </row>
    <row r="4368" spans="1:9">
      <c r="A4368" t="str">
        <f>T("2018")</f>
        <v>2018</v>
      </c>
      <c r="B4368" t="str">
        <f>T("FISICO                                            ")</f>
        <v xml:space="preserve">FISICO                                            </v>
      </c>
      <c r="C4368" t="str">
        <f>T("CHAMBERI            ")</f>
        <v xml:space="preserve">CHAMBERI            </v>
      </c>
      <c r="D4368" t="str">
        <f>T("ARAPILES            ")</f>
        <v xml:space="preserve">ARAPILES            </v>
      </c>
      <c r="E4368" t="str">
        <f>T("MT ")</f>
        <v xml:space="preserve">MT </v>
      </c>
      <c r="F4368" t="str">
        <f>T("MOTOCICLETAS   ")</f>
        <v xml:space="preserve">MOTOCICLETAS   </v>
      </c>
      <c r="G4368" t="str">
        <f>T("De 250,01 a 500 CENTIMETROS CUBICOS               ")</f>
        <v xml:space="preserve">De 250,01 a 500 CENTIMETROS CUBICOS               </v>
      </c>
      <c r="I4368">
        <v>5</v>
      </c>
    </row>
    <row r="4369" spans="1:9">
      <c r="A4369" t="str">
        <f>T("2018")</f>
        <v>2018</v>
      </c>
      <c r="B4369" t="str">
        <f>T("FISICO                                            ")</f>
        <v xml:space="preserve">FISICO                                            </v>
      </c>
      <c r="C4369" t="str">
        <f>T("CHAMBERI            ")</f>
        <v xml:space="preserve">CHAMBERI            </v>
      </c>
      <c r="D4369" t="str">
        <f>T("ARAPILES            ")</f>
        <v xml:space="preserve">ARAPILES            </v>
      </c>
      <c r="E4369" t="str">
        <f>T("MT ")</f>
        <v xml:space="preserve">MT </v>
      </c>
      <c r="F4369" t="str">
        <f>T("MOTOCICLETAS   ")</f>
        <v xml:space="preserve">MOTOCICLETAS   </v>
      </c>
      <c r="G4369" t="str">
        <f>T("De 500,01 a 1.000 CENTIMETROS CUBICOS             ")</f>
        <v xml:space="preserve">De 500,01 a 1.000 CENTIMETROS CUBICOS             </v>
      </c>
      <c r="I4369">
        <v>9</v>
      </c>
    </row>
    <row r="4370" spans="1:9">
      <c r="A4370" t="str">
        <f>T("2018")</f>
        <v>2018</v>
      </c>
      <c r="B4370" t="str">
        <f>T("FISICO                                            ")</f>
        <v xml:space="preserve">FISICO                                            </v>
      </c>
      <c r="C4370" t="str">
        <f>T("CHAMBERI            ")</f>
        <v xml:space="preserve">CHAMBERI            </v>
      </c>
      <c r="D4370" t="str">
        <f>T("ARAPILES            ")</f>
        <v xml:space="preserve">ARAPILES            </v>
      </c>
      <c r="E4370" t="str">
        <f>T("MT ")</f>
        <v xml:space="preserve">MT </v>
      </c>
      <c r="F4370" t="str">
        <f>T("MOTOCICLETAS   ")</f>
        <v xml:space="preserve">MOTOCICLETAS   </v>
      </c>
      <c r="G4370" t="str">
        <f>T("De 1.000,01 CENTIMETROS CUBICOS en adelante       ")</f>
        <v xml:space="preserve">De 1.000,01 CENTIMETROS CUBICOS en adelante       </v>
      </c>
      <c r="I4370">
        <v>2</v>
      </c>
    </row>
    <row r="4371" spans="1:9">
      <c r="A4371" t="str">
        <f>T("2018")</f>
        <v>2018</v>
      </c>
      <c r="B4371" t="str">
        <f>T("FISICO                                            ")</f>
        <v xml:space="preserve">FISICO                                            </v>
      </c>
      <c r="C4371" t="str">
        <f>T("CHAMBERI            ")</f>
        <v xml:space="preserve">CHAMBERI            </v>
      </c>
      <c r="D4371" t="str">
        <f>T("TRAFALGAR           ")</f>
        <v xml:space="preserve">TRAFALGAR           </v>
      </c>
      <c r="E4371" t="str">
        <f>T("MT ")</f>
        <v xml:space="preserve">MT </v>
      </c>
      <c r="F4371" t="str">
        <f>T("MOTOCICLETAS   ")</f>
        <v xml:space="preserve">MOTOCICLETAS   </v>
      </c>
      <c r="G4371" t="str">
        <f>T("De menos de 125,01 CENTIMETROS CUBICOS            ")</f>
        <v xml:space="preserve">De menos de 125,01 CENTIMETROS CUBICOS            </v>
      </c>
      <c r="I4371">
        <v>24</v>
      </c>
    </row>
    <row r="4372" spans="1:9">
      <c r="A4372" t="str">
        <f>T("2018")</f>
        <v>2018</v>
      </c>
      <c r="B4372" t="str">
        <f>T("FISICO                                            ")</f>
        <v xml:space="preserve">FISICO                                            </v>
      </c>
      <c r="C4372" t="str">
        <f>T("CHAMBERI            ")</f>
        <v xml:space="preserve">CHAMBERI            </v>
      </c>
      <c r="D4372" t="str">
        <f>T("TRAFALGAR           ")</f>
        <v xml:space="preserve">TRAFALGAR           </v>
      </c>
      <c r="E4372" t="str">
        <f>T("MT ")</f>
        <v xml:space="preserve">MT </v>
      </c>
      <c r="F4372" t="str">
        <f>T("MOTOCICLETAS   ")</f>
        <v xml:space="preserve">MOTOCICLETAS   </v>
      </c>
      <c r="G4372" t="str">
        <f>T("De 125,01 a 250 CENTIMETROS CUBICOS               ")</f>
        <v xml:space="preserve">De 125,01 a 250 CENTIMETROS CUBICOS               </v>
      </c>
      <c r="I4372">
        <v>15</v>
      </c>
    </row>
    <row r="4373" spans="1:9">
      <c r="A4373" t="str">
        <f>T("2018")</f>
        <v>2018</v>
      </c>
      <c r="B4373" t="str">
        <f>T("FISICO                                            ")</f>
        <v xml:space="preserve">FISICO                                            </v>
      </c>
      <c r="C4373" t="str">
        <f>T("CHAMBERI            ")</f>
        <v xml:space="preserve">CHAMBERI            </v>
      </c>
      <c r="D4373" t="str">
        <f>T("TRAFALGAR           ")</f>
        <v xml:space="preserve">TRAFALGAR           </v>
      </c>
      <c r="E4373" t="str">
        <f>T("MT ")</f>
        <v xml:space="preserve">MT </v>
      </c>
      <c r="F4373" t="str">
        <f>T("MOTOCICLETAS   ")</f>
        <v xml:space="preserve">MOTOCICLETAS   </v>
      </c>
      <c r="G4373" t="str">
        <f>T("De 250,01 a 500 CENTIMETROS CUBICOS               ")</f>
        <v xml:space="preserve">De 250,01 a 500 CENTIMETROS CUBICOS               </v>
      </c>
      <c r="I4373">
        <v>8</v>
      </c>
    </row>
    <row r="4374" spans="1:9">
      <c r="A4374" t="str">
        <f>T("2018")</f>
        <v>2018</v>
      </c>
      <c r="B4374" t="str">
        <f>T("FISICO                                            ")</f>
        <v xml:space="preserve">FISICO                                            </v>
      </c>
      <c r="C4374" t="str">
        <f>T("CHAMBERI            ")</f>
        <v xml:space="preserve">CHAMBERI            </v>
      </c>
      <c r="D4374" t="str">
        <f>T("TRAFALGAR           ")</f>
        <v xml:space="preserve">TRAFALGAR           </v>
      </c>
      <c r="E4374" t="str">
        <f>T("MT ")</f>
        <v xml:space="preserve">MT </v>
      </c>
      <c r="F4374" t="str">
        <f>T("MOTOCICLETAS   ")</f>
        <v xml:space="preserve">MOTOCICLETAS   </v>
      </c>
      <c r="G4374" t="str">
        <f>T("De 500,01 a 1.000 CENTIMETROS CUBICOS             ")</f>
        <v xml:space="preserve">De 500,01 a 1.000 CENTIMETROS CUBICOS             </v>
      </c>
      <c r="I4374">
        <v>10</v>
      </c>
    </row>
    <row r="4375" spans="1:9">
      <c r="A4375" t="str">
        <f>T("2018")</f>
        <v>2018</v>
      </c>
      <c r="B4375" t="str">
        <f>T("FISICO                                            ")</f>
        <v xml:space="preserve">FISICO                                            </v>
      </c>
      <c r="C4375" t="str">
        <f>T("CHAMBERI            ")</f>
        <v xml:space="preserve">CHAMBERI            </v>
      </c>
      <c r="D4375" t="str">
        <f>T("TRAFALGAR           ")</f>
        <v xml:space="preserve">TRAFALGAR           </v>
      </c>
      <c r="E4375" t="str">
        <f>T("MT ")</f>
        <v xml:space="preserve">MT </v>
      </c>
      <c r="F4375" t="str">
        <f>T("MOTOCICLETAS   ")</f>
        <v xml:space="preserve">MOTOCICLETAS   </v>
      </c>
      <c r="G4375" t="str">
        <f>T("De 1.000,01 CENTIMETROS CUBICOS en adelante       ")</f>
        <v xml:space="preserve">De 1.000,01 CENTIMETROS CUBICOS en adelante       </v>
      </c>
      <c r="I4375">
        <v>1</v>
      </c>
    </row>
    <row r="4376" spans="1:9">
      <c r="A4376" t="str">
        <f>T("2018")</f>
        <v>2018</v>
      </c>
      <c r="B4376" t="str">
        <f>T("FISICO                                            ")</f>
        <v xml:space="preserve">FISICO                                            </v>
      </c>
      <c r="C4376" t="str">
        <f>T("CHAMBERI            ")</f>
        <v xml:space="preserve">CHAMBERI            </v>
      </c>
      <c r="D4376" t="str">
        <f>T("ALMAGRO             ")</f>
        <v xml:space="preserve">ALMAGRO             </v>
      </c>
      <c r="E4376" t="str">
        <f>T("MT ")</f>
        <v xml:space="preserve">MT </v>
      </c>
      <c r="F4376" t="str">
        <f>T("MOTOCICLETAS   ")</f>
        <v xml:space="preserve">MOTOCICLETAS   </v>
      </c>
      <c r="G4376" t="str">
        <f>T("De menos de 125,01 CENTIMETROS CUBICOS            ")</f>
        <v xml:space="preserve">De menos de 125,01 CENTIMETROS CUBICOS            </v>
      </c>
      <c r="I4376">
        <v>24</v>
      </c>
    </row>
    <row r="4377" spans="1:9">
      <c r="A4377" t="str">
        <f>T("2018")</f>
        <v>2018</v>
      </c>
      <c r="B4377" t="str">
        <f>T("FISICO                                            ")</f>
        <v xml:space="preserve">FISICO                                            </v>
      </c>
      <c r="C4377" t="str">
        <f>T("CHAMBERI            ")</f>
        <v xml:space="preserve">CHAMBERI            </v>
      </c>
      <c r="D4377" t="str">
        <f>T("ALMAGRO             ")</f>
        <v xml:space="preserve">ALMAGRO             </v>
      </c>
      <c r="E4377" t="str">
        <f>T("MT ")</f>
        <v xml:space="preserve">MT </v>
      </c>
      <c r="F4377" t="str">
        <f>T("MOTOCICLETAS   ")</f>
        <v xml:space="preserve">MOTOCICLETAS   </v>
      </c>
      <c r="G4377" t="str">
        <f>T("De 125,01 a 250 CENTIMETROS CUBICOS               ")</f>
        <v xml:space="preserve">De 125,01 a 250 CENTIMETROS CUBICOS               </v>
      </c>
      <c r="I4377">
        <v>20</v>
      </c>
    </row>
    <row r="4378" spans="1:9">
      <c r="A4378" t="str">
        <f>T("2018")</f>
        <v>2018</v>
      </c>
      <c r="B4378" t="str">
        <f>T("FISICO                                            ")</f>
        <v xml:space="preserve">FISICO                                            </v>
      </c>
      <c r="C4378" t="str">
        <f>T("CHAMBERI            ")</f>
        <v xml:space="preserve">CHAMBERI            </v>
      </c>
      <c r="D4378" t="str">
        <f>T("ALMAGRO             ")</f>
        <v xml:space="preserve">ALMAGRO             </v>
      </c>
      <c r="E4378" t="str">
        <f>T("MT ")</f>
        <v xml:space="preserve">MT </v>
      </c>
      <c r="F4378" t="str">
        <f>T("MOTOCICLETAS   ")</f>
        <v xml:space="preserve">MOTOCICLETAS   </v>
      </c>
      <c r="G4378" t="str">
        <f>T("De 250,01 a 500 CENTIMETROS CUBICOS               ")</f>
        <v xml:space="preserve">De 250,01 a 500 CENTIMETROS CUBICOS               </v>
      </c>
      <c r="I4378">
        <v>5</v>
      </c>
    </row>
    <row r="4379" spans="1:9">
      <c r="A4379" t="str">
        <f>T("2018")</f>
        <v>2018</v>
      </c>
      <c r="B4379" t="str">
        <f>T("FISICO                                            ")</f>
        <v xml:space="preserve">FISICO                                            </v>
      </c>
      <c r="C4379" t="str">
        <f>T("CHAMBERI            ")</f>
        <v xml:space="preserve">CHAMBERI            </v>
      </c>
      <c r="D4379" t="str">
        <f>T("ALMAGRO             ")</f>
        <v xml:space="preserve">ALMAGRO             </v>
      </c>
      <c r="E4379" t="str">
        <f>T("MT ")</f>
        <v xml:space="preserve">MT </v>
      </c>
      <c r="F4379" t="str">
        <f>T("MOTOCICLETAS   ")</f>
        <v xml:space="preserve">MOTOCICLETAS   </v>
      </c>
      <c r="G4379" t="str">
        <f>T("De 500,01 a 1.000 CENTIMETROS CUBICOS             ")</f>
        <v xml:space="preserve">De 500,01 a 1.000 CENTIMETROS CUBICOS             </v>
      </c>
      <c r="I4379">
        <v>15</v>
      </c>
    </row>
    <row r="4380" spans="1:9">
      <c r="A4380" t="str">
        <f>T("2018")</f>
        <v>2018</v>
      </c>
      <c r="B4380" t="str">
        <f>T("FISICO                                            ")</f>
        <v xml:space="preserve">FISICO                                            </v>
      </c>
      <c r="C4380" t="str">
        <f>T("CHAMBERI            ")</f>
        <v xml:space="preserve">CHAMBERI            </v>
      </c>
      <c r="D4380" t="str">
        <f>T("ALMAGRO             ")</f>
        <v xml:space="preserve">ALMAGRO             </v>
      </c>
      <c r="E4380" t="str">
        <f>T("MT ")</f>
        <v xml:space="preserve">MT </v>
      </c>
      <c r="F4380" t="str">
        <f>T("MOTOCICLETAS   ")</f>
        <v xml:space="preserve">MOTOCICLETAS   </v>
      </c>
      <c r="G4380" t="str">
        <f>T("De 1.000,01 CENTIMETROS CUBICOS en adelante       ")</f>
        <v xml:space="preserve">De 1.000,01 CENTIMETROS CUBICOS en adelante       </v>
      </c>
      <c r="I4380">
        <v>2</v>
      </c>
    </row>
    <row r="4381" spans="1:9">
      <c r="A4381" t="str">
        <f>T("2018")</f>
        <v>2018</v>
      </c>
      <c r="B4381" t="str">
        <f>T("FISICO                                            ")</f>
        <v xml:space="preserve">FISICO                                            </v>
      </c>
      <c r="C4381" t="str">
        <f>T("CHAMBERI            ")</f>
        <v xml:space="preserve">CHAMBERI            </v>
      </c>
      <c r="D4381" t="str">
        <f>T("RIOS ROSAS          ")</f>
        <v xml:space="preserve">RIOS ROSAS          </v>
      </c>
      <c r="E4381" t="str">
        <f>T("MT ")</f>
        <v xml:space="preserve">MT </v>
      </c>
      <c r="F4381" t="str">
        <f>T("MOTOCICLETAS   ")</f>
        <v xml:space="preserve">MOTOCICLETAS   </v>
      </c>
      <c r="G4381" t="str">
        <f>T("De menos de 125,01 CENTIMETROS CUBICOS            ")</f>
        <v xml:space="preserve">De menos de 125,01 CENTIMETROS CUBICOS            </v>
      </c>
      <c r="I4381">
        <v>27</v>
      </c>
    </row>
    <row r="4382" spans="1:9">
      <c r="A4382" t="str">
        <f>T("2018")</f>
        <v>2018</v>
      </c>
      <c r="B4382" t="str">
        <f>T("FISICO                                            ")</f>
        <v xml:space="preserve">FISICO                                            </v>
      </c>
      <c r="C4382" t="str">
        <f>T("CHAMBERI            ")</f>
        <v xml:space="preserve">CHAMBERI            </v>
      </c>
      <c r="D4382" t="str">
        <f>T("RIOS ROSAS          ")</f>
        <v xml:space="preserve">RIOS ROSAS          </v>
      </c>
      <c r="E4382" t="str">
        <f>T("MT ")</f>
        <v xml:space="preserve">MT </v>
      </c>
      <c r="F4382" t="str">
        <f>T("MOTOCICLETAS   ")</f>
        <v xml:space="preserve">MOTOCICLETAS   </v>
      </c>
      <c r="G4382" t="str">
        <f>T("De 125,01 a 250 CENTIMETROS CUBICOS               ")</f>
        <v xml:space="preserve">De 125,01 a 250 CENTIMETROS CUBICOS               </v>
      </c>
      <c r="I4382">
        <v>16</v>
      </c>
    </row>
    <row r="4383" spans="1:9">
      <c r="A4383" t="str">
        <f>T("2018")</f>
        <v>2018</v>
      </c>
      <c r="B4383" t="str">
        <f>T("FISICO                                            ")</f>
        <v xml:space="preserve">FISICO                                            </v>
      </c>
      <c r="C4383" t="str">
        <f>T("CHAMBERI            ")</f>
        <v xml:space="preserve">CHAMBERI            </v>
      </c>
      <c r="D4383" t="str">
        <f>T("RIOS ROSAS          ")</f>
        <v xml:space="preserve">RIOS ROSAS          </v>
      </c>
      <c r="E4383" t="str">
        <f>T("MT ")</f>
        <v xml:space="preserve">MT </v>
      </c>
      <c r="F4383" t="str">
        <f>T("MOTOCICLETAS   ")</f>
        <v xml:space="preserve">MOTOCICLETAS   </v>
      </c>
      <c r="G4383" t="str">
        <f>T("De 250,01 a 500 CENTIMETROS CUBICOS               ")</f>
        <v xml:space="preserve">De 250,01 a 500 CENTIMETROS CUBICOS               </v>
      </c>
      <c r="I4383">
        <v>10</v>
      </c>
    </row>
    <row r="4384" spans="1:9">
      <c r="A4384" t="str">
        <f>T("2018")</f>
        <v>2018</v>
      </c>
      <c r="B4384" t="str">
        <f>T("FISICO                                            ")</f>
        <v xml:space="preserve">FISICO                                            </v>
      </c>
      <c r="C4384" t="str">
        <f>T("CHAMBERI            ")</f>
        <v xml:space="preserve">CHAMBERI            </v>
      </c>
      <c r="D4384" t="str">
        <f>T("RIOS ROSAS          ")</f>
        <v xml:space="preserve">RIOS ROSAS          </v>
      </c>
      <c r="E4384" t="str">
        <f>T("MT ")</f>
        <v xml:space="preserve">MT </v>
      </c>
      <c r="F4384" t="str">
        <f>T("MOTOCICLETAS   ")</f>
        <v xml:space="preserve">MOTOCICLETAS   </v>
      </c>
      <c r="G4384" t="str">
        <f>T("De 500,01 a 1.000 CENTIMETROS CUBICOS             ")</f>
        <v xml:space="preserve">De 500,01 a 1.000 CENTIMETROS CUBICOS             </v>
      </c>
      <c r="I4384">
        <v>17</v>
      </c>
    </row>
    <row r="4385" spans="1:9">
      <c r="A4385" t="str">
        <f>T("2018")</f>
        <v>2018</v>
      </c>
      <c r="B4385" t="str">
        <f>T("FISICO                                            ")</f>
        <v xml:space="preserve">FISICO                                            </v>
      </c>
      <c r="C4385" t="str">
        <f>T("CHAMBERI            ")</f>
        <v xml:space="preserve">CHAMBERI            </v>
      </c>
      <c r="D4385" t="str">
        <f>T("RIOS ROSAS          ")</f>
        <v xml:space="preserve">RIOS ROSAS          </v>
      </c>
      <c r="E4385" t="str">
        <f>T("MT ")</f>
        <v xml:space="preserve">MT </v>
      </c>
      <c r="F4385" t="str">
        <f>T("MOTOCICLETAS   ")</f>
        <v xml:space="preserve">MOTOCICLETAS   </v>
      </c>
      <c r="G4385" t="str">
        <f>T("De 1.000,01 CENTIMETROS CUBICOS en adelante       ")</f>
        <v xml:space="preserve">De 1.000,01 CENTIMETROS CUBICOS en adelante       </v>
      </c>
      <c r="I4385">
        <v>1</v>
      </c>
    </row>
    <row r="4386" spans="1:9">
      <c r="A4386" t="str">
        <f>T("2018")</f>
        <v>2018</v>
      </c>
      <c r="B4386" t="str">
        <f>T("FISICO                                            ")</f>
        <v xml:space="preserve">FISICO                                            </v>
      </c>
      <c r="C4386" t="str">
        <f>T("CHAMBERI            ")</f>
        <v xml:space="preserve">CHAMBERI            </v>
      </c>
      <c r="D4386" t="str">
        <f>T("VALLEHERMOSO        ")</f>
        <v xml:space="preserve">VALLEHERMOSO        </v>
      </c>
      <c r="E4386" t="str">
        <f>T("MT ")</f>
        <v xml:space="preserve">MT </v>
      </c>
      <c r="F4386" t="str">
        <f>T("MOTOCICLETAS   ")</f>
        <v xml:space="preserve">MOTOCICLETAS   </v>
      </c>
      <c r="G4386" t="str">
        <f>T("De menos de 125,01 CENTIMETROS CUBICOS            ")</f>
        <v xml:space="preserve">De menos de 125,01 CENTIMETROS CUBICOS            </v>
      </c>
      <c r="I4386">
        <v>27</v>
      </c>
    </row>
    <row r="4387" spans="1:9">
      <c r="A4387" t="str">
        <f>T("2018")</f>
        <v>2018</v>
      </c>
      <c r="B4387" t="str">
        <f>T("FISICO                                            ")</f>
        <v xml:space="preserve">FISICO                                            </v>
      </c>
      <c r="C4387" t="str">
        <f>T("CHAMBERI            ")</f>
        <v xml:space="preserve">CHAMBERI            </v>
      </c>
      <c r="D4387" t="str">
        <f>T("VALLEHERMOSO        ")</f>
        <v xml:space="preserve">VALLEHERMOSO        </v>
      </c>
      <c r="E4387" t="str">
        <f>T("MT ")</f>
        <v xml:space="preserve">MT </v>
      </c>
      <c r="F4387" t="str">
        <f>T("MOTOCICLETAS   ")</f>
        <v xml:space="preserve">MOTOCICLETAS   </v>
      </c>
      <c r="G4387" t="str">
        <f>T("De 125,01 a 250 CENTIMETROS CUBICOS               ")</f>
        <v xml:space="preserve">De 125,01 a 250 CENTIMETROS CUBICOS               </v>
      </c>
      <c r="I4387">
        <v>20</v>
      </c>
    </row>
    <row r="4388" spans="1:9">
      <c r="A4388" t="str">
        <f>T("2018")</f>
        <v>2018</v>
      </c>
      <c r="B4388" t="str">
        <f>T("FISICO                                            ")</f>
        <v xml:space="preserve">FISICO                                            </v>
      </c>
      <c r="C4388" t="str">
        <f>T("CHAMBERI            ")</f>
        <v xml:space="preserve">CHAMBERI            </v>
      </c>
      <c r="D4388" t="str">
        <f>T("VALLEHERMOSO        ")</f>
        <v xml:space="preserve">VALLEHERMOSO        </v>
      </c>
      <c r="E4388" t="str">
        <f>T("MT ")</f>
        <v xml:space="preserve">MT </v>
      </c>
      <c r="F4388" t="str">
        <f>T("MOTOCICLETAS   ")</f>
        <v xml:space="preserve">MOTOCICLETAS   </v>
      </c>
      <c r="G4388" t="str">
        <f>T("De 250,01 a 500 CENTIMETROS CUBICOS               ")</f>
        <v xml:space="preserve">De 250,01 a 500 CENTIMETROS CUBICOS               </v>
      </c>
      <c r="I4388">
        <v>3</v>
      </c>
    </row>
    <row r="4389" spans="1:9">
      <c r="A4389" t="str">
        <f>T("2018")</f>
        <v>2018</v>
      </c>
      <c r="B4389" t="str">
        <f>T("FISICO                                            ")</f>
        <v xml:space="preserve">FISICO                                            </v>
      </c>
      <c r="C4389" t="str">
        <f>T("CHAMBERI            ")</f>
        <v xml:space="preserve">CHAMBERI            </v>
      </c>
      <c r="D4389" t="str">
        <f>T("VALLEHERMOSO        ")</f>
        <v xml:space="preserve">VALLEHERMOSO        </v>
      </c>
      <c r="E4389" t="str">
        <f>T("MT ")</f>
        <v xml:space="preserve">MT </v>
      </c>
      <c r="F4389" t="str">
        <f>T("MOTOCICLETAS   ")</f>
        <v xml:space="preserve">MOTOCICLETAS   </v>
      </c>
      <c r="G4389" t="str">
        <f>T("De 500,01 a 1.000 CENTIMETROS CUBICOS             ")</f>
        <v xml:space="preserve">De 500,01 a 1.000 CENTIMETROS CUBICOS             </v>
      </c>
      <c r="I4389">
        <v>14</v>
      </c>
    </row>
    <row r="4390" spans="1:9">
      <c r="A4390" t="str">
        <f>T("2018")</f>
        <v>2018</v>
      </c>
      <c r="B4390" t="str">
        <f>T("FISICO                                            ")</f>
        <v xml:space="preserve">FISICO                                            </v>
      </c>
      <c r="C4390" t="str">
        <f>T("CHAMBERI            ")</f>
        <v xml:space="preserve">CHAMBERI            </v>
      </c>
      <c r="D4390" t="str">
        <f>T("VALLEHERMOSO        ")</f>
        <v xml:space="preserve">VALLEHERMOSO        </v>
      </c>
      <c r="E4390" t="str">
        <f>T("MT ")</f>
        <v xml:space="preserve">MT </v>
      </c>
      <c r="F4390" t="str">
        <f>T("MOTOCICLETAS   ")</f>
        <v xml:space="preserve">MOTOCICLETAS   </v>
      </c>
      <c r="G4390" t="str">
        <f>T("De 1.000,01 CENTIMETROS CUBICOS en adelante       ")</f>
        <v xml:space="preserve">De 1.000,01 CENTIMETROS CUBICOS en adelante       </v>
      </c>
      <c r="I4390">
        <v>5</v>
      </c>
    </row>
    <row r="4391" spans="1:9">
      <c r="A4391" t="str">
        <f>T("2018")</f>
        <v>2018</v>
      </c>
      <c r="B4391" t="str">
        <f>T("JURIDICO                                          ")</f>
        <v xml:space="preserve">JURIDICO                                          </v>
      </c>
      <c r="C4391" t="str">
        <f>T("CHAMBERI            ")</f>
        <v xml:space="preserve">CHAMBERI            </v>
      </c>
      <c r="D4391" t="str">
        <f>T("GAZTAMBIDE          ")</f>
        <v xml:space="preserve">GAZTAMBIDE          </v>
      </c>
      <c r="E4391" t="str">
        <f>T("MT ")</f>
        <v xml:space="preserve">MT </v>
      </c>
      <c r="F4391" t="str">
        <f>T("MOTOCICLETAS   ")</f>
        <v xml:space="preserve">MOTOCICLETAS   </v>
      </c>
      <c r="G4391" t="str">
        <f>T("De 125,01 a 250 CENTIMETROS CUBICOS               ")</f>
        <v xml:space="preserve">De 125,01 a 250 CENTIMETROS CUBICOS               </v>
      </c>
      <c r="I4391">
        <v>2</v>
      </c>
    </row>
    <row r="4392" spans="1:9">
      <c r="A4392" t="str">
        <f>T("2018")</f>
        <v>2018</v>
      </c>
      <c r="B4392" t="str">
        <f>T("JURIDICO                                          ")</f>
        <v xml:space="preserve">JURIDICO                                          </v>
      </c>
      <c r="C4392" t="str">
        <f>T("CHAMBERI            ")</f>
        <v xml:space="preserve">CHAMBERI            </v>
      </c>
      <c r="D4392" t="str">
        <f>T("ARAPILES            ")</f>
        <v xml:space="preserve">ARAPILES            </v>
      </c>
      <c r="E4392" t="str">
        <f>T("MT ")</f>
        <v xml:space="preserve">MT </v>
      </c>
      <c r="F4392" t="str">
        <f>T("MOTOCICLETAS   ")</f>
        <v xml:space="preserve">MOTOCICLETAS   </v>
      </c>
      <c r="G4392" t="str">
        <f>T("De menos de 125,01 CENTIMETROS CUBICOS            ")</f>
        <v xml:space="preserve">De menos de 125,01 CENTIMETROS CUBICOS            </v>
      </c>
      <c r="I4392">
        <v>1</v>
      </c>
    </row>
    <row r="4393" spans="1:9">
      <c r="A4393" t="str">
        <f>T("2018")</f>
        <v>2018</v>
      </c>
      <c r="B4393" t="str">
        <f>T("JURIDICO                                          ")</f>
        <v xml:space="preserve">JURIDICO                                          </v>
      </c>
      <c r="C4393" t="str">
        <f>T("CHAMBERI            ")</f>
        <v xml:space="preserve">CHAMBERI            </v>
      </c>
      <c r="D4393" t="str">
        <f>T("ARAPILES            ")</f>
        <v xml:space="preserve">ARAPILES            </v>
      </c>
      <c r="E4393" t="str">
        <f>T("MT ")</f>
        <v xml:space="preserve">MT </v>
      </c>
      <c r="F4393" t="str">
        <f>T("MOTOCICLETAS   ")</f>
        <v xml:space="preserve">MOTOCICLETAS   </v>
      </c>
      <c r="G4393" t="str">
        <f>T("De 250,01 a 500 CENTIMETROS CUBICOS               ")</f>
        <v xml:space="preserve">De 250,01 a 500 CENTIMETROS CUBICOS               </v>
      </c>
      <c r="I4393">
        <v>2</v>
      </c>
    </row>
    <row r="4394" spans="1:9">
      <c r="A4394" t="str">
        <f>T("2018")</f>
        <v>2018</v>
      </c>
      <c r="B4394" t="str">
        <f>T("JURIDICO                                          ")</f>
        <v xml:space="preserve">JURIDICO                                          </v>
      </c>
      <c r="C4394" t="str">
        <f>T("CHAMBERI            ")</f>
        <v xml:space="preserve">CHAMBERI            </v>
      </c>
      <c r="D4394" t="str">
        <f>T("ARAPILES            ")</f>
        <v xml:space="preserve">ARAPILES            </v>
      </c>
      <c r="E4394" t="str">
        <f>T("MT ")</f>
        <v xml:space="preserve">MT </v>
      </c>
      <c r="F4394" t="str">
        <f>T("MOTOCICLETAS   ")</f>
        <v xml:space="preserve">MOTOCICLETAS   </v>
      </c>
      <c r="G4394" t="str">
        <f>T("De 500,01 a 1.000 CENTIMETROS CUBICOS             ")</f>
        <v xml:space="preserve">De 500,01 a 1.000 CENTIMETROS CUBICOS             </v>
      </c>
      <c r="I4394">
        <v>1</v>
      </c>
    </row>
    <row r="4395" spans="1:9">
      <c r="A4395" t="str">
        <f>T("2018")</f>
        <v>2018</v>
      </c>
      <c r="B4395" t="str">
        <f>T("JURIDICO                                          ")</f>
        <v xml:space="preserve">JURIDICO                                          </v>
      </c>
      <c r="C4395" t="str">
        <f>T("CHAMBERI            ")</f>
        <v xml:space="preserve">CHAMBERI            </v>
      </c>
      <c r="D4395" t="str">
        <f>T("TRAFALGAR           ")</f>
        <v xml:space="preserve">TRAFALGAR           </v>
      </c>
      <c r="E4395" t="str">
        <f>T("MT ")</f>
        <v xml:space="preserve">MT </v>
      </c>
      <c r="F4395" t="str">
        <f>T("MOTOCICLETAS   ")</f>
        <v xml:space="preserve">MOTOCICLETAS   </v>
      </c>
      <c r="G4395" t="str">
        <f>T("De menos de 125,01 CENTIMETROS CUBICOS            ")</f>
        <v xml:space="preserve">De menos de 125,01 CENTIMETROS CUBICOS            </v>
      </c>
      <c r="I4395">
        <v>1</v>
      </c>
    </row>
    <row r="4396" spans="1:9">
      <c r="A4396" t="str">
        <f>T("2018")</f>
        <v>2018</v>
      </c>
      <c r="B4396" t="str">
        <f>T("JURIDICO                                          ")</f>
        <v xml:space="preserve">JURIDICO                                          </v>
      </c>
      <c r="C4396" t="str">
        <f>T("CHAMBERI            ")</f>
        <v xml:space="preserve">CHAMBERI            </v>
      </c>
      <c r="D4396" t="str">
        <f>T("TRAFALGAR           ")</f>
        <v xml:space="preserve">TRAFALGAR           </v>
      </c>
      <c r="E4396" t="str">
        <f>T("MT ")</f>
        <v xml:space="preserve">MT </v>
      </c>
      <c r="F4396" t="str">
        <f>T("MOTOCICLETAS   ")</f>
        <v xml:space="preserve">MOTOCICLETAS   </v>
      </c>
      <c r="G4396" t="str">
        <f>T("De 250,01 a 500 CENTIMETROS CUBICOS               ")</f>
        <v xml:space="preserve">De 250,01 a 500 CENTIMETROS CUBICOS               </v>
      </c>
      <c r="I4396">
        <v>1</v>
      </c>
    </row>
    <row r="4397" spans="1:9">
      <c r="A4397" t="str">
        <f>T("2018")</f>
        <v>2018</v>
      </c>
      <c r="B4397" t="str">
        <f>T("JURIDICO                                          ")</f>
        <v xml:space="preserve">JURIDICO                                          </v>
      </c>
      <c r="C4397" t="str">
        <f>T("CHAMBERI            ")</f>
        <v xml:space="preserve">CHAMBERI            </v>
      </c>
      <c r="D4397" t="str">
        <f>T("TRAFALGAR           ")</f>
        <v xml:space="preserve">TRAFALGAR           </v>
      </c>
      <c r="E4397" t="str">
        <f>T("MT ")</f>
        <v xml:space="preserve">MT </v>
      </c>
      <c r="F4397" t="str">
        <f>T("MOTOCICLETAS   ")</f>
        <v xml:space="preserve">MOTOCICLETAS   </v>
      </c>
      <c r="G4397" t="str">
        <f>T("De 1.000,01 CENTIMETROS CUBICOS en adelante       ")</f>
        <v xml:space="preserve">De 1.000,01 CENTIMETROS CUBICOS en adelante       </v>
      </c>
      <c r="I4397">
        <v>1</v>
      </c>
    </row>
    <row r="4398" spans="1:9">
      <c r="A4398" t="str">
        <f>T("2018")</f>
        <v>2018</v>
      </c>
      <c r="B4398" t="str">
        <f>T("JURIDICO                                          ")</f>
        <v xml:space="preserve">JURIDICO                                          </v>
      </c>
      <c r="C4398" t="str">
        <f>T("CHAMBERI            ")</f>
        <v xml:space="preserve">CHAMBERI            </v>
      </c>
      <c r="D4398" t="str">
        <f>T("ALMAGRO             ")</f>
        <v xml:space="preserve">ALMAGRO             </v>
      </c>
      <c r="E4398" t="str">
        <f>T("MT ")</f>
        <v xml:space="preserve">MT </v>
      </c>
      <c r="F4398" t="str">
        <f>T("MOTOCICLETAS   ")</f>
        <v xml:space="preserve">MOTOCICLETAS   </v>
      </c>
      <c r="G4398" t="str">
        <f>T("De 125,01 a 250 CENTIMETROS CUBICOS               ")</f>
        <v xml:space="preserve">De 125,01 a 250 CENTIMETROS CUBICOS               </v>
      </c>
      <c r="I4398">
        <v>2</v>
      </c>
    </row>
    <row r="4399" spans="1:9">
      <c r="A4399" t="str">
        <f>T("2018")</f>
        <v>2018</v>
      </c>
      <c r="B4399" t="str">
        <f>T("JURIDICO                                          ")</f>
        <v xml:space="preserve">JURIDICO                                          </v>
      </c>
      <c r="C4399" t="str">
        <f>T("CHAMBERI            ")</f>
        <v xml:space="preserve">CHAMBERI            </v>
      </c>
      <c r="D4399" t="str">
        <f>T("ALMAGRO             ")</f>
        <v xml:space="preserve">ALMAGRO             </v>
      </c>
      <c r="E4399" t="str">
        <f>T("MT ")</f>
        <v xml:space="preserve">MT </v>
      </c>
      <c r="F4399" t="str">
        <f>T("MOTOCICLETAS   ")</f>
        <v xml:space="preserve">MOTOCICLETAS   </v>
      </c>
      <c r="G4399" t="str">
        <f>T("De 500,01 a 1.000 CENTIMETROS CUBICOS             ")</f>
        <v xml:space="preserve">De 500,01 a 1.000 CENTIMETROS CUBICOS             </v>
      </c>
      <c r="I4399">
        <v>2</v>
      </c>
    </row>
    <row r="4400" spans="1:9">
      <c r="A4400" t="str">
        <f>T("2018")</f>
        <v>2018</v>
      </c>
      <c r="B4400" t="str">
        <f>T("JURIDICO                                          ")</f>
        <v xml:space="preserve">JURIDICO                                          </v>
      </c>
      <c r="C4400" t="str">
        <f>T("CHAMBERI            ")</f>
        <v xml:space="preserve">CHAMBERI            </v>
      </c>
      <c r="D4400" t="str">
        <f>T("ALMAGRO             ")</f>
        <v xml:space="preserve">ALMAGRO             </v>
      </c>
      <c r="E4400" t="str">
        <f>T("MT ")</f>
        <v xml:space="preserve">MT </v>
      </c>
      <c r="F4400" t="str">
        <f>T("MOTOCICLETAS   ")</f>
        <v xml:space="preserve">MOTOCICLETAS   </v>
      </c>
      <c r="G4400" t="str">
        <f>T("De 1.000,01 CENTIMETROS CUBICOS en adelante       ")</f>
        <v xml:space="preserve">De 1.000,01 CENTIMETROS CUBICOS en adelante       </v>
      </c>
      <c r="I4400">
        <v>1</v>
      </c>
    </row>
    <row r="4401" spans="1:9">
      <c r="A4401" t="str">
        <f>T("2018")</f>
        <v>2018</v>
      </c>
      <c r="B4401" t="str">
        <f>T("JURIDICO                                          ")</f>
        <v xml:space="preserve">JURIDICO                                          </v>
      </c>
      <c r="C4401" t="str">
        <f>T("CHAMBERI            ")</f>
        <v xml:space="preserve">CHAMBERI            </v>
      </c>
      <c r="D4401" t="str">
        <f>T("RIOS ROSAS          ")</f>
        <v xml:space="preserve">RIOS ROSAS          </v>
      </c>
      <c r="E4401" t="str">
        <f>T("MT ")</f>
        <v xml:space="preserve">MT </v>
      </c>
      <c r="F4401" t="str">
        <f>T("MOTOCICLETAS   ")</f>
        <v xml:space="preserve">MOTOCICLETAS   </v>
      </c>
      <c r="G4401" t="str">
        <f>T("De menos de 125,01 CENTIMETROS CUBICOS            ")</f>
        <v xml:space="preserve">De menos de 125,01 CENTIMETROS CUBICOS            </v>
      </c>
      <c r="I4401">
        <v>1</v>
      </c>
    </row>
    <row r="4402" spans="1:9">
      <c r="A4402" t="str">
        <f>T("2018")</f>
        <v>2018</v>
      </c>
      <c r="B4402" t="str">
        <f>T("JURIDICO                                          ")</f>
        <v xml:space="preserve">JURIDICO                                          </v>
      </c>
      <c r="C4402" t="str">
        <f>T("CHAMBERI            ")</f>
        <v xml:space="preserve">CHAMBERI            </v>
      </c>
      <c r="D4402" t="str">
        <f>T("VALLEHERMOSO        ")</f>
        <v xml:space="preserve">VALLEHERMOSO        </v>
      </c>
      <c r="E4402" t="str">
        <f>T("MT ")</f>
        <v xml:space="preserve">MT </v>
      </c>
      <c r="F4402" t="str">
        <f>T("MOTOCICLETAS   ")</f>
        <v xml:space="preserve">MOTOCICLETAS   </v>
      </c>
      <c r="G4402" t="str">
        <f>T("De 125,01 a 250 CENTIMETROS CUBICOS               ")</f>
        <v xml:space="preserve">De 125,01 a 250 CENTIMETROS CUBICOS               </v>
      </c>
      <c r="I4402">
        <v>3</v>
      </c>
    </row>
    <row r="4403" spans="1:9">
      <c r="A4403" t="str">
        <f>T("2018")</f>
        <v>2018</v>
      </c>
      <c r="B4403" t="str">
        <f>T("JURIDICO                                          ")</f>
        <v xml:space="preserve">JURIDICO                                          </v>
      </c>
      <c r="C4403" t="str">
        <f>T("CHAMBERI            ")</f>
        <v xml:space="preserve">CHAMBERI            </v>
      </c>
      <c r="D4403" t="str">
        <f>T("VALLEHERMOSO        ")</f>
        <v xml:space="preserve">VALLEHERMOSO        </v>
      </c>
      <c r="E4403" t="str">
        <f>T("MT ")</f>
        <v xml:space="preserve">MT </v>
      </c>
      <c r="F4403" t="str">
        <f>T("MOTOCICLETAS   ")</f>
        <v xml:space="preserve">MOTOCICLETAS   </v>
      </c>
      <c r="G4403" t="str">
        <f>T("De 250,01 a 500 CENTIMETROS CUBICOS               ")</f>
        <v xml:space="preserve">De 250,01 a 500 CENTIMETROS CUBICOS               </v>
      </c>
      <c r="I4403">
        <v>1</v>
      </c>
    </row>
    <row r="4404" spans="1:9">
      <c r="A4404" t="str">
        <f>T("2018")</f>
        <v>2018</v>
      </c>
      <c r="B4404" t="str">
        <f>T("JURIDICO                                          ")</f>
        <v xml:space="preserve">JURIDICO                                          </v>
      </c>
      <c r="C4404" t="str">
        <f>T("CHAMBERI            ")</f>
        <v xml:space="preserve">CHAMBERI            </v>
      </c>
      <c r="D4404" t="str">
        <f>T("VALLEHERMOSO        ")</f>
        <v xml:space="preserve">VALLEHERMOSO        </v>
      </c>
      <c r="E4404" t="str">
        <f>T("MT ")</f>
        <v xml:space="preserve">MT </v>
      </c>
      <c r="F4404" t="str">
        <f>T("MOTOCICLETAS   ")</f>
        <v xml:space="preserve">MOTOCICLETAS   </v>
      </c>
      <c r="G4404" t="str">
        <f>T("De 500,01 a 1.000 CENTIMETROS CUBICOS             ")</f>
        <v xml:space="preserve">De 500,01 a 1.000 CENTIMETROS CUBICOS             </v>
      </c>
      <c r="I4404">
        <v>1</v>
      </c>
    </row>
    <row r="4405" spans="1:9">
      <c r="A4405" t="str">
        <f>T("2018")</f>
        <v>2018</v>
      </c>
      <c r="B4405" t="str">
        <f>T("JURIDICO                                          ")</f>
        <v xml:space="preserve">JURIDICO                                          </v>
      </c>
      <c r="C4405" t="str">
        <f>T("CHAMBERI            ")</f>
        <v xml:space="preserve">CHAMBERI            </v>
      </c>
      <c r="D4405" t="str">
        <f>T("VALLEHERMOSO        ")</f>
        <v xml:space="preserve">VALLEHERMOSO        </v>
      </c>
      <c r="E4405" t="str">
        <f>T("MT ")</f>
        <v xml:space="preserve">MT </v>
      </c>
      <c r="F4405" t="str">
        <f>T("MOTOCICLETAS   ")</f>
        <v xml:space="preserve">MOTOCICLETAS   </v>
      </c>
      <c r="G4405" t="str">
        <f>T("De 1.000,01 CENTIMETROS CUBICOS en adelante       ")</f>
        <v xml:space="preserve">De 1.000,01 CENTIMETROS CUBICOS en adelante       </v>
      </c>
      <c r="I4405">
        <v>1</v>
      </c>
    </row>
    <row r="4406" spans="1:9">
      <c r="A4406" t="str">
        <f>T("2018")</f>
        <v>2018</v>
      </c>
      <c r="B4406" t="str">
        <f>T("FISICO                                            ")</f>
        <v xml:space="preserve">FISICO                                            </v>
      </c>
      <c r="C4406" t="str">
        <f>T("CHAMBERI            ")</f>
        <v xml:space="preserve">CHAMBERI            </v>
      </c>
      <c r="D4406" t="str">
        <f>T("GAZTAMBIDE          ")</f>
        <v xml:space="preserve">GAZTAMBIDE          </v>
      </c>
      <c r="E4406" t="str">
        <f>T("MT ")</f>
        <v xml:space="preserve">MT </v>
      </c>
      <c r="F4406" t="str">
        <f>T("MOTOCICLETAS   ")</f>
        <v xml:space="preserve">MOTOCICLETAS   </v>
      </c>
      <c r="G4406" t="str">
        <f>T("De menos de 125,01 CENTIMETROS CUBICOS            ")</f>
        <v xml:space="preserve">De menos de 125,01 CENTIMETROS CUBICOS            </v>
      </c>
      <c r="I4406">
        <v>1</v>
      </c>
    </row>
    <row r="4407" spans="1:9">
      <c r="A4407" t="str">
        <f>T("2018")</f>
        <v>2018</v>
      </c>
      <c r="B4407" t="str">
        <f>T("FISICO                                            ")</f>
        <v xml:space="preserve">FISICO                                            </v>
      </c>
      <c r="C4407" t="str">
        <f>T("CHAMBERI            ")</f>
        <v xml:space="preserve">CHAMBERI            </v>
      </c>
      <c r="D4407" t="str">
        <f>T("RIOS ROSAS          ")</f>
        <v xml:space="preserve">RIOS ROSAS          </v>
      </c>
      <c r="E4407" t="str">
        <f>T("MT ")</f>
        <v xml:space="preserve">MT </v>
      </c>
      <c r="F4407" t="str">
        <f>T("MOTOCICLETAS   ")</f>
        <v xml:space="preserve">MOTOCICLETAS   </v>
      </c>
      <c r="G4407" t="str">
        <f>T("De menos de 125,01 CENTIMETROS CUBICOS            ")</f>
        <v xml:space="preserve">De menos de 125,01 CENTIMETROS CUBICOS            </v>
      </c>
      <c r="I4407">
        <v>1</v>
      </c>
    </row>
    <row r="4408" spans="1:9">
      <c r="A4408" t="str">
        <f>T("2018")</f>
        <v>2018</v>
      </c>
      <c r="B4408" t="str">
        <f>T("JURIDICO                                          ")</f>
        <v xml:space="preserve">JURIDICO                                          </v>
      </c>
      <c r="C4408" t="str">
        <f>T("CHAMBERI            ")</f>
        <v xml:space="preserve">CHAMBERI            </v>
      </c>
      <c r="D4408" t="str">
        <f>T("RIOS ROSAS          ")</f>
        <v xml:space="preserve">RIOS ROSAS          </v>
      </c>
      <c r="E4408" t="str">
        <f>T("MT ")</f>
        <v xml:space="preserve">MT </v>
      </c>
      <c r="F4408" t="str">
        <f>T("MOTOCICLETAS   ")</f>
        <v xml:space="preserve">MOTOCICLETAS   </v>
      </c>
      <c r="G4408" t="str">
        <f>T("De menos de 125,01 CENTIMETROS CUBICOS            ")</f>
        <v xml:space="preserve">De menos de 125,01 CENTIMETROS CUBICOS            </v>
      </c>
      <c r="I4408">
        <v>1</v>
      </c>
    </row>
    <row r="4409" spans="1:9">
      <c r="A4409" t="str">
        <f>T("2018")</f>
        <v>2018</v>
      </c>
      <c r="B4409" t="str">
        <f>T("JURIDICO                                          ")</f>
        <v xml:space="preserve">JURIDICO                                          </v>
      </c>
      <c r="C4409" t="str">
        <f>T("CHAMBERI            ")</f>
        <v xml:space="preserve">CHAMBERI            </v>
      </c>
      <c r="D4409" t="str">
        <f>T("RIOS ROSAS          ")</f>
        <v xml:space="preserve">RIOS ROSAS          </v>
      </c>
      <c r="E4409" t="str">
        <f>T("RE ")</f>
        <v xml:space="preserve">RE </v>
      </c>
      <c r="F4409" t="str">
        <f>T("REMOLQUES      ")</f>
        <v xml:space="preserve">REMOLQUES      </v>
      </c>
      <c r="G4409" t="str">
        <f>T("De 751 a 999 KG DE CARGA ÚTIL                     ")</f>
        <v xml:space="preserve">De 751 a 999 KG DE CARGA ÚTIL                     </v>
      </c>
      <c r="H4409" t="str">
        <f>T("DIESEL                                            ")</f>
        <v xml:space="preserve">DIESEL                                            </v>
      </c>
      <c r="I4409">
        <v>1</v>
      </c>
    </row>
    <row r="4410" spans="1:9">
      <c r="A4410" t="str">
        <f>T("2018")</f>
        <v>2018</v>
      </c>
      <c r="B4410" t="str">
        <f>T("Entidad sin personalidad jurídica (art. 35.4 LGT) ")</f>
        <v xml:space="preserve">Entidad sin personalidad jurídica (art. 35.4 LGT) </v>
      </c>
      <c r="C4410" t="str">
        <f>T("CHAMBERI            ")</f>
        <v xml:space="preserve">CHAMBERI            </v>
      </c>
      <c r="D4410" t="str">
        <f>T("TRAFALGAR           ")</f>
        <v xml:space="preserve">TRAFALGAR           </v>
      </c>
      <c r="E4410" t="str">
        <f>T("RE ")</f>
        <v xml:space="preserve">RE </v>
      </c>
      <c r="F4410" t="str">
        <f>T("REMOLQUES      ")</f>
        <v xml:space="preserve">REMOLQUES      </v>
      </c>
      <c r="G4410" t="str">
        <f>T("De 3.000 KG DE CARGA ÚTIL en adelante             ")</f>
        <v xml:space="preserve">De 3.000 KG DE CARGA ÚTIL en adelante             </v>
      </c>
      <c r="H4410" t="str">
        <f>T("GASOLINA                                          ")</f>
        <v xml:space="preserve">GASOLINA                                          </v>
      </c>
      <c r="I4410">
        <v>1</v>
      </c>
    </row>
    <row r="4411" spans="1:9">
      <c r="A4411" t="str">
        <f>T("2018")</f>
        <v>2018</v>
      </c>
      <c r="B4411" t="str">
        <f>T("FISICO                                            ")</f>
        <v xml:space="preserve">FISICO                                            </v>
      </c>
      <c r="C4411" t="str">
        <f>T("CHAMBERI            ")</f>
        <v xml:space="preserve">CHAMBERI            </v>
      </c>
      <c r="D4411" t="str">
        <f>T("GAZTAMBIDE          ")</f>
        <v xml:space="preserve">GAZTAMBIDE          </v>
      </c>
      <c r="E4411" t="str">
        <f>T("RE ")</f>
        <v xml:space="preserve">RE </v>
      </c>
      <c r="F4411" t="str">
        <f>T("REMOLQUES      ")</f>
        <v xml:space="preserve">REMOLQUES      </v>
      </c>
      <c r="G4411" t="str">
        <f>T("De 751 a 999 KG DE CARGA ÚTIL                     ")</f>
        <v xml:space="preserve">De 751 a 999 KG DE CARGA ÚTIL                     </v>
      </c>
      <c r="H4411" t="str">
        <f>T("GASOLINA                                          ")</f>
        <v xml:space="preserve">GASOLINA                                          </v>
      </c>
      <c r="I4411">
        <v>1</v>
      </c>
    </row>
    <row r="4412" spans="1:9">
      <c r="A4412" t="str">
        <f>T("2018")</f>
        <v>2018</v>
      </c>
      <c r="B4412" t="str">
        <f>T("FISICO                                            ")</f>
        <v xml:space="preserve">FISICO                                            </v>
      </c>
      <c r="C4412" t="str">
        <f>T("CHAMBERI            ")</f>
        <v xml:space="preserve">CHAMBERI            </v>
      </c>
      <c r="D4412" t="str">
        <f>T("GAZTAMBIDE          ")</f>
        <v xml:space="preserve">GAZTAMBIDE          </v>
      </c>
      <c r="E4412" t="str">
        <f>T("RE ")</f>
        <v xml:space="preserve">RE </v>
      </c>
      <c r="F4412" t="str">
        <f>T("REMOLQUES      ")</f>
        <v xml:space="preserve">REMOLQUES      </v>
      </c>
      <c r="G4412" t="str">
        <f>T("De 3.000 KG DE CARGA ÚTIL en adelante             ")</f>
        <v xml:space="preserve">De 3.000 KG DE CARGA ÚTIL en adelante             </v>
      </c>
      <c r="H4412" t="str">
        <f>T("GASOLINA                                          ")</f>
        <v xml:space="preserve">GASOLINA                                          </v>
      </c>
      <c r="I4412">
        <v>1</v>
      </c>
    </row>
    <row r="4413" spans="1:9">
      <c r="A4413" t="str">
        <f>T("2018")</f>
        <v>2018</v>
      </c>
      <c r="B4413" t="str">
        <f>T("FISICO                                            ")</f>
        <v xml:space="preserve">FISICO                                            </v>
      </c>
      <c r="C4413" t="str">
        <f>T("CHAMBERI            ")</f>
        <v xml:space="preserve">CHAMBERI            </v>
      </c>
      <c r="D4413" t="str">
        <f>T("ALMAGRO             ")</f>
        <v xml:space="preserve">ALMAGRO             </v>
      </c>
      <c r="E4413" t="str">
        <f>T("RE ")</f>
        <v xml:space="preserve">RE </v>
      </c>
      <c r="F4413" t="str">
        <f>T("REMOLQUES      ")</f>
        <v xml:space="preserve">REMOLQUES      </v>
      </c>
      <c r="G4413" t="str">
        <f>T("De 1.000 a 2.999 KG DE CARGA ÚTIL                 ")</f>
        <v xml:space="preserve">De 1.000 a 2.999 KG DE CARGA ÚTIL                 </v>
      </c>
      <c r="H4413" t="str">
        <f>T("GASOLINA                                          ")</f>
        <v xml:space="preserve">GASOLINA                                          </v>
      </c>
      <c r="I4413">
        <v>2</v>
      </c>
    </row>
    <row r="4414" spans="1:9">
      <c r="A4414" t="str">
        <f>T("2018")</f>
        <v>2018</v>
      </c>
      <c r="B4414" t="str">
        <f>T("FISICO                                            ")</f>
        <v xml:space="preserve">FISICO                                            </v>
      </c>
      <c r="C4414" t="str">
        <f>T("CHAMBERI            ")</f>
        <v xml:space="preserve">CHAMBERI            </v>
      </c>
      <c r="D4414" t="str">
        <f>T("ALMAGRO             ")</f>
        <v xml:space="preserve">ALMAGRO             </v>
      </c>
      <c r="E4414" t="str">
        <f>T("RE ")</f>
        <v xml:space="preserve">RE </v>
      </c>
      <c r="F4414" t="str">
        <f>T("REMOLQUES      ")</f>
        <v xml:space="preserve">REMOLQUES      </v>
      </c>
      <c r="G4414" t="str">
        <f>T("De 3.000 KG DE CARGA ÚTIL en adelante             ")</f>
        <v xml:space="preserve">De 3.000 KG DE CARGA ÚTIL en adelante             </v>
      </c>
      <c r="H4414" t="str">
        <f>T("GASOLINA                                          ")</f>
        <v xml:space="preserve">GASOLINA                                          </v>
      </c>
      <c r="I4414">
        <v>1</v>
      </c>
    </row>
    <row r="4415" spans="1:9">
      <c r="A4415" t="str">
        <f>T("2018")</f>
        <v>2018</v>
      </c>
      <c r="B4415" t="str">
        <f>T("FISICO                                            ")</f>
        <v xml:space="preserve">FISICO                                            </v>
      </c>
      <c r="C4415" t="str">
        <f>T("CHAMBERI            ")</f>
        <v xml:space="preserve">CHAMBERI            </v>
      </c>
      <c r="D4415" t="str">
        <f>T("RIOS ROSAS          ")</f>
        <v xml:space="preserve">RIOS ROSAS          </v>
      </c>
      <c r="E4415" t="str">
        <f>T("RE ")</f>
        <v xml:space="preserve">RE </v>
      </c>
      <c r="F4415" t="str">
        <f>T("REMOLQUES      ")</f>
        <v xml:space="preserve">REMOLQUES      </v>
      </c>
      <c r="G4415" t="str">
        <f>T("De 1.000 a 2.999 KG DE CARGA ÚTIL                 ")</f>
        <v xml:space="preserve">De 1.000 a 2.999 KG DE CARGA ÚTIL                 </v>
      </c>
      <c r="H4415" t="str">
        <f>T("GASOLINA                                          ")</f>
        <v xml:space="preserve">GASOLINA                                          </v>
      </c>
      <c r="I4415">
        <v>1</v>
      </c>
    </row>
    <row r="4416" spans="1:9">
      <c r="A4416" t="str">
        <f>T("2018")</f>
        <v>2018</v>
      </c>
      <c r="B4416" t="str">
        <f>T("FISICO                                            ")</f>
        <v xml:space="preserve">FISICO                                            </v>
      </c>
      <c r="C4416" t="str">
        <f>T("CHAMBERI            ")</f>
        <v xml:space="preserve">CHAMBERI            </v>
      </c>
      <c r="D4416" t="str">
        <f>T("RIOS ROSAS          ")</f>
        <v xml:space="preserve">RIOS ROSAS          </v>
      </c>
      <c r="E4416" t="str">
        <f>T("RE ")</f>
        <v xml:space="preserve">RE </v>
      </c>
      <c r="F4416" t="str">
        <f>T("REMOLQUES      ")</f>
        <v xml:space="preserve">REMOLQUES      </v>
      </c>
      <c r="G4416" t="str">
        <f>T("De 3.000 KG DE CARGA ÚTIL en adelante             ")</f>
        <v xml:space="preserve">De 3.000 KG DE CARGA ÚTIL en adelante             </v>
      </c>
      <c r="H4416" t="str">
        <f>T("GASOLINA                                          ")</f>
        <v xml:space="preserve">GASOLINA                                          </v>
      </c>
      <c r="I4416">
        <v>2</v>
      </c>
    </row>
    <row r="4417" spans="1:9">
      <c r="A4417" t="str">
        <f>T("2018")</f>
        <v>2018</v>
      </c>
      <c r="B4417" t="str">
        <f>T("FISICO                                            ")</f>
        <v xml:space="preserve">FISICO                                            </v>
      </c>
      <c r="C4417" t="str">
        <f>T("CHAMBERI            ")</f>
        <v xml:space="preserve">CHAMBERI            </v>
      </c>
      <c r="D4417" t="str">
        <f>T("VALLEHERMOSO        ")</f>
        <v xml:space="preserve">VALLEHERMOSO        </v>
      </c>
      <c r="E4417" t="str">
        <f>T("RE ")</f>
        <v xml:space="preserve">RE </v>
      </c>
      <c r="F4417" t="str">
        <f>T("REMOLQUES      ")</f>
        <v xml:space="preserve">REMOLQUES      </v>
      </c>
      <c r="G4417" t="str">
        <f>T("De 3.000 KG DE CARGA ÚTIL en adelante             ")</f>
        <v xml:space="preserve">De 3.000 KG DE CARGA ÚTIL en adelante             </v>
      </c>
      <c r="H4417" t="str">
        <f>T("GASOLINA                                          ")</f>
        <v xml:space="preserve">GASOLINA                                          </v>
      </c>
      <c r="I4417">
        <v>2</v>
      </c>
    </row>
    <row r="4418" spans="1:9">
      <c r="A4418" t="str">
        <f>T("2018")</f>
        <v>2018</v>
      </c>
      <c r="B4418" t="str">
        <f>T("JURIDICO                                          ")</f>
        <v xml:space="preserve">JURIDICO                                          </v>
      </c>
      <c r="C4418" t="str">
        <f>T("CHAMBERI            ")</f>
        <v xml:space="preserve">CHAMBERI            </v>
      </c>
      <c r="D4418" t="str">
        <f>T("ARAPILES            ")</f>
        <v xml:space="preserve">ARAPILES            </v>
      </c>
      <c r="E4418" t="str">
        <f>T("RE ")</f>
        <v xml:space="preserve">RE </v>
      </c>
      <c r="F4418" t="str">
        <f>T("REMOLQUES      ")</f>
        <v xml:space="preserve">REMOLQUES      </v>
      </c>
      <c r="G4418" t="str">
        <f>T("De 3.000 KG DE CARGA ÚTIL en adelante             ")</f>
        <v xml:space="preserve">De 3.000 KG DE CARGA ÚTIL en adelante             </v>
      </c>
      <c r="H4418" t="str">
        <f>T("GASOLINA                                          ")</f>
        <v xml:space="preserve">GASOLINA                                          </v>
      </c>
      <c r="I4418">
        <v>1</v>
      </c>
    </row>
    <row r="4419" spans="1:9">
      <c r="A4419" t="str">
        <f>T("2018")</f>
        <v>2018</v>
      </c>
      <c r="B4419" t="str">
        <f>T("JURIDICO                                          ")</f>
        <v xml:space="preserve">JURIDICO                                          </v>
      </c>
      <c r="C4419" t="str">
        <f>T("CHAMBERI            ")</f>
        <v xml:space="preserve">CHAMBERI            </v>
      </c>
      <c r="D4419" t="str">
        <f>T("TRAFALGAR           ")</f>
        <v xml:space="preserve">TRAFALGAR           </v>
      </c>
      <c r="E4419" t="str">
        <f>T("RE ")</f>
        <v xml:space="preserve">RE </v>
      </c>
      <c r="F4419" t="str">
        <f>T("REMOLQUES      ")</f>
        <v xml:space="preserve">REMOLQUES      </v>
      </c>
      <c r="G4419" t="str">
        <f>T("De 3.000 KG DE CARGA ÚTIL en adelante             ")</f>
        <v xml:space="preserve">De 3.000 KG DE CARGA ÚTIL en adelante             </v>
      </c>
      <c r="H4419" t="str">
        <f>T("GASOLINA                                          ")</f>
        <v xml:space="preserve">GASOLINA                                          </v>
      </c>
      <c r="I4419">
        <v>1</v>
      </c>
    </row>
    <row r="4420" spans="1:9">
      <c r="A4420" t="str">
        <f>T("2018")</f>
        <v>2018</v>
      </c>
      <c r="B4420" t="str">
        <f>T("JURIDICO                                          ")</f>
        <v xml:space="preserve">JURIDICO                                          </v>
      </c>
      <c r="C4420" t="str">
        <f>T("CHAMBERI            ")</f>
        <v xml:space="preserve">CHAMBERI            </v>
      </c>
      <c r="D4420" t="str">
        <f>T("ALMAGRO             ")</f>
        <v xml:space="preserve">ALMAGRO             </v>
      </c>
      <c r="E4420" t="str">
        <f>T("RE ")</f>
        <v xml:space="preserve">RE </v>
      </c>
      <c r="F4420" t="str">
        <f>T("REMOLQUES      ")</f>
        <v xml:space="preserve">REMOLQUES      </v>
      </c>
      <c r="G4420" t="str">
        <f>T("De 3.000 KG DE CARGA ÚTIL en adelante             ")</f>
        <v xml:space="preserve">De 3.000 KG DE CARGA ÚTIL en adelante             </v>
      </c>
      <c r="H4420" t="str">
        <f>T("GASOLINA                                          ")</f>
        <v xml:space="preserve">GASOLINA                                          </v>
      </c>
      <c r="I4420">
        <v>5</v>
      </c>
    </row>
    <row r="4421" spans="1:9">
      <c r="A4421" t="str">
        <f>T("2018")</f>
        <v>2018</v>
      </c>
      <c r="B4421" t="str">
        <f>T("JURIDICO                                          ")</f>
        <v xml:space="preserve">JURIDICO                                          </v>
      </c>
      <c r="C4421" t="str">
        <f>T("CHAMBERI            ")</f>
        <v xml:space="preserve">CHAMBERI            </v>
      </c>
      <c r="D4421" t="str">
        <f>T("RIOS ROSAS          ")</f>
        <v xml:space="preserve">RIOS ROSAS          </v>
      </c>
      <c r="E4421" t="str">
        <f>T("RE ")</f>
        <v xml:space="preserve">RE </v>
      </c>
      <c r="F4421" t="str">
        <f>T("REMOLQUES      ")</f>
        <v xml:space="preserve">REMOLQUES      </v>
      </c>
      <c r="G4421" t="str">
        <f>T("De 1.000 a 2.999 KG DE CARGA ÚTIL                 ")</f>
        <v xml:space="preserve">De 1.000 a 2.999 KG DE CARGA ÚTIL                 </v>
      </c>
      <c r="H4421" t="str">
        <f>T("GASOLINA                                          ")</f>
        <v xml:space="preserve">GASOLINA                                          </v>
      </c>
      <c r="I4421">
        <v>1</v>
      </c>
    </row>
    <row r="4422" spans="1:9">
      <c r="A4422" t="str">
        <f>T("2018")</f>
        <v>2018</v>
      </c>
      <c r="B4422" t="str">
        <f>T("JURIDICO                                          ")</f>
        <v xml:space="preserve">JURIDICO                                          </v>
      </c>
      <c r="C4422" t="str">
        <f>T("CHAMBERI            ")</f>
        <v xml:space="preserve">CHAMBERI            </v>
      </c>
      <c r="D4422" t="str">
        <f>T("RIOS ROSAS          ")</f>
        <v xml:space="preserve">RIOS ROSAS          </v>
      </c>
      <c r="E4422" t="str">
        <f>T("RE ")</f>
        <v xml:space="preserve">RE </v>
      </c>
      <c r="F4422" t="str">
        <f>T("REMOLQUES      ")</f>
        <v xml:space="preserve">REMOLQUES      </v>
      </c>
      <c r="G4422" t="str">
        <f>T("De 3.000 KG DE CARGA ÚTIL en adelante             ")</f>
        <v xml:space="preserve">De 3.000 KG DE CARGA ÚTIL en adelante             </v>
      </c>
      <c r="H4422" t="str">
        <f>T("GASOLINA                                          ")</f>
        <v xml:space="preserve">GASOLINA                                          </v>
      </c>
      <c r="I4422">
        <v>3</v>
      </c>
    </row>
    <row r="4423" spans="1:9">
      <c r="A4423" t="str">
        <f>T("2018")</f>
        <v>2018</v>
      </c>
      <c r="B4423" t="str">
        <f>T("JURIDICO                                          ")</f>
        <v xml:space="preserve">JURIDICO                                          </v>
      </c>
      <c r="C4423" t="str">
        <f>T("CHAMBERI            ")</f>
        <v xml:space="preserve">CHAMBERI            </v>
      </c>
      <c r="D4423" t="str">
        <f>T("VALLEHERMOSO        ")</f>
        <v xml:space="preserve">VALLEHERMOSO        </v>
      </c>
      <c r="E4423" t="str">
        <f>T("RE ")</f>
        <v xml:space="preserve">RE </v>
      </c>
      <c r="F4423" t="str">
        <f>T("REMOLQUES      ")</f>
        <v xml:space="preserve">REMOLQUES      </v>
      </c>
      <c r="G4423" t="str">
        <f>T("De 3.000 KG DE CARGA ÚTIL en adelante             ")</f>
        <v xml:space="preserve">De 3.000 KG DE CARGA ÚTIL en adelante             </v>
      </c>
      <c r="H4423" t="str">
        <f>T("GASOLINA                                          ")</f>
        <v xml:space="preserve">GASOLINA                                          </v>
      </c>
      <c r="I4423">
        <v>2</v>
      </c>
    </row>
    <row r="4424" spans="1:9">
      <c r="A4424" t="str">
        <f>T("2018")</f>
        <v>2018</v>
      </c>
      <c r="B4424" t="str">
        <f>T("Entidad sin personalidad jurídica (art. 35.4 LGT) ")</f>
        <v xml:space="preserve">Entidad sin personalidad jurídica (art. 35.4 LGT) </v>
      </c>
      <c r="C4424" t="str">
        <f>T("CHAMBERI            ")</f>
        <v xml:space="preserve">CHAMBERI            </v>
      </c>
      <c r="D4424" t="str">
        <f>T("GAZTAMBIDE          ")</f>
        <v xml:space="preserve">GAZTAMBIDE          </v>
      </c>
      <c r="E4424" t="str">
        <f>T("RE ")</f>
        <v xml:space="preserve">RE </v>
      </c>
      <c r="F4424" t="str">
        <f>T("REMOLQUES      ")</f>
        <v xml:space="preserve">REMOLQUES      </v>
      </c>
      <c r="G4424" t="str">
        <f>T("De 3.000 KG DE CARGA ÚTIL en adelante             ")</f>
        <v xml:space="preserve">De 3.000 KG DE CARGA ÚTIL en adelante             </v>
      </c>
      <c r="I4424">
        <v>3</v>
      </c>
    </row>
    <row r="4425" spans="1:9">
      <c r="A4425" t="str">
        <f>T("2018")</f>
        <v>2018</v>
      </c>
      <c r="B4425" t="str">
        <f>T("FISICO                                            ")</f>
        <v xml:space="preserve">FISICO                                            </v>
      </c>
      <c r="C4425" t="str">
        <f>T("CHAMBERI            ")</f>
        <v xml:space="preserve">CHAMBERI            </v>
      </c>
      <c r="D4425" t="str">
        <f>T("GAZTAMBIDE          ")</f>
        <v xml:space="preserve">GAZTAMBIDE          </v>
      </c>
      <c r="E4425" t="str">
        <f>T("RE ")</f>
        <v xml:space="preserve">RE </v>
      </c>
      <c r="F4425" t="str">
        <f>T("REMOLQUES      ")</f>
        <v xml:space="preserve">REMOLQUES      </v>
      </c>
      <c r="G4425" t="str">
        <f>T("De 1.000 a 2.999 KG DE CARGA ÚTIL                 ")</f>
        <v xml:space="preserve">De 1.000 a 2.999 KG DE CARGA ÚTIL                 </v>
      </c>
      <c r="I4425">
        <v>2</v>
      </c>
    </row>
    <row r="4426" spans="1:9">
      <c r="A4426" t="str">
        <f>T("2018")</f>
        <v>2018</v>
      </c>
      <c r="B4426" t="str">
        <f>T("FISICO                                            ")</f>
        <v xml:space="preserve">FISICO                                            </v>
      </c>
      <c r="C4426" t="str">
        <f>T("CHAMBERI            ")</f>
        <v xml:space="preserve">CHAMBERI            </v>
      </c>
      <c r="D4426" t="str">
        <f>T("ARAPILES            ")</f>
        <v xml:space="preserve">ARAPILES            </v>
      </c>
      <c r="E4426" t="str">
        <f>T("RE ")</f>
        <v xml:space="preserve">RE </v>
      </c>
      <c r="F4426" t="str">
        <f>T("REMOLQUES      ")</f>
        <v xml:space="preserve">REMOLQUES      </v>
      </c>
      <c r="G4426" t="str">
        <f>T("De 1.000 a 2.999 KG DE CARGA ÚTIL                 ")</f>
        <v xml:space="preserve">De 1.000 a 2.999 KG DE CARGA ÚTIL                 </v>
      </c>
      <c r="I4426">
        <v>1</v>
      </c>
    </row>
    <row r="4427" spans="1:9">
      <c r="A4427" t="str">
        <f>T("2018")</f>
        <v>2018</v>
      </c>
      <c r="B4427" t="str">
        <f>T("FISICO                                            ")</f>
        <v xml:space="preserve">FISICO                                            </v>
      </c>
      <c r="C4427" t="str">
        <f>T("CHAMBERI            ")</f>
        <v xml:space="preserve">CHAMBERI            </v>
      </c>
      <c r="D4427" t="str">
        <f>T("TRAFALGAR           ")</f>
        <v xml:space="preserve">TRAFALGAR           </v>
      </c>
      <c r="E4427" t="str">
        <f>T("RE ")</f>
        <v xml:space="preserve">RE </v>
      </c>
      <c r="F4427" t="str">
        <f>T("REMOLQUES      ")</f>
        <v xml:space="preserve">REMOLQUES      </v>
      </c>
      <c r="G4427" t="str">
        <f>T("De 1.000 a 2.999 KG DE CARGA ÚTIL                 ")</f>
        <v xml:space="preserve">De 1.000 a 2.999 KG DE CARGA ÚTIL                 </v>
      </c>
      <c r="I4427">
        <v>2</v>
      </c>
    </row>
    <row r="4428" spans="1:9">
      <c r="A4428" t="str">
        <f>T("2018")</f>
        <v>2018</v>
      </c>
      <c r="B4428" t="str">
        <f>T("FISICO                                            ")</f>
        <v xml:space="preserve">FISICO                                            </v>
      </c>
      <c r="C4428" t="str">
        <f>T("CHAMBERI            ")</f>
        <v xml:space="preserve">CHAMBERI            </v>
      </c>
      <c r="D4428" t="str">
        <f>T("ALMAGRO             ")</f>
        <v xml:space="preserve">ALMAGRO             </v>
      </c>
      <c r="E4428" t="str">
        <f>T("RE ")</f>
        <v xml:space="preserve">RE </v>
      </c>
      <c r="F4428" t="str">
        <f>T("REMOLQUES      ")</f>
        <v xml:space="preserve">REMOLQUES      </v>
      </c>
      <c r="G4428" t="str">
        <f>T("De 1.000 a 2.999 KG DE CARGA ÚTIL                 ")</f>
        <v xml:space="preserve">De 1.000 a 2.999 KG DE CARGA ÚTIL                 </v>
      </c>
      <c r="I4428">
        <v>2</v>
      </c>
    </row>
    <row r="4429" spans="1:9">
      <c r="A4429" t="str">
        <f>T("2018")</f>
        <v>2018</v>
      </c>
      <c r="B4429" t="str">
        <f>T("FISICO                                            ")</f>
        <v xml:space="preserve">FISICO                                            </v>
      </c>
      <c r="C4429" t="str">
        <f>T("CHAMBERI            ")</f>
        <v xml:space="preserve">CHAMBERI            </v>
      </c>
      <c r="D4429" t="str">
        <f>T("RIOS ROSAS          ")</f>
        <v xml:space="preserve">RIOS ROSAS          </v>
      </c>
      <c r="E4429" t="str">
        <f>T("RE ")</f>
        <v xml:space="preserve">RE </v>
      </c>
      <c r="F4429" t="str">
        <f>T("REMOLQUES      ")</f>
        <v xml:space="preserve">REMOLQUES      </v>
      </c>
      <c r="G4429" t="str">
        <f>T("De 751 a 999 KG DE CARGA ÚTIL                     ")</f>
        <v xml:space="preserve">De 751 a 999 KG DE CARGA ÚTIL                     </v>
      </c>
      <c r="I4429">
        <v>2</v>
      </c>
    </row>
    <row r="4430" spans="1:9">
      <c r="A4430" t="str">
        <f>T("2018")</f>
        <v>2018</v>
      </c>
      <c r="B4430" t="str">
        <f>T("FISICO                                            ")</f>
        <v xml:space="preserve">FISICO                                            </v>
      </c>
      <c r="C4430" t="str">
        <f>T("CHAMBERI            ")</f>
        <v xml:space="preserve">CHAMBERI            </v>
      </c>
      <c r="D4430" t="str">
        <f>T("RIOS ROSAS          ")</f>
        <v xml:space="preserve">RIOS ROSAS          </v>
      </c>
      <c r="E4430" t="str">
        <f>T("RE ")</f>
        <v xml:space="preserve">RE </v>
      </c>
      <c r="F4430" t="str">
        <f>T("REMOLQUES      ")</f>
        <v xml:space="preserve">REMOLQUES      </v>
      </c>
      <c r="G4430" t="str">
        <f>T("De 1.000 a 2.999 KG DE CARGA ÚTIL                 ")</f>
        <v xml:space="preserve">De 1.000 a 2.999 KG DE CARGA ÚTIL                 </v>
      </c>
      <c r="I4430">
        <v>2</v>
      </c>
    </row>
    <row r="4431" spans="1:9">
      <c r="A4431" t="str">
        <f>T("2018")</f>
        <v>2018</v>
      </c>
      <c r="B4431" t="str">
        <f>T("FISICO                                            ")</f>
        <v xml:space="preserve">FISICO                                            </v>
      </c>
      <c r="C4431" t="str">
        <f>T("CHAMBERI            ")</f>
        <v xml:space="preserve">CHAMBERI            </v>
      </c>
      <c r="D4431" t="str">
        <f>T("VALLEHERMOSO        ")</f>
        <v xml:space="preserve">VALLEHERMOSO        </v>
      </c>
      <c r="E4431" t="str">
        <f>T("RE ")</f>
        <v xml:space="preserve">RE </v>
      </c>
      <c r="F4431" t="str">
        <f>T("REMOLQUES      ")</f>
        <v xml:space="preserve">REMOLQUES      </v>
      </c>
      <c r="G4431" t="str">
        <f>T("De 1.000 a 2.999 KG DE CARGA ÚTIL                 ")</f>
        <v xml:space="preserve">De 1.000 a 2.999 KG DE CARGA ÚTIL                 </v>
      </c>
      <c r="I4431">
        <v>1</v>
      </c>
    </row>
    <row r="4432" spans="1:9">
      <c r="A4432" t="str">
        <f>T("2018")</f>
        <v>2018</v>
      </c>
      <c r="B4432" t="str">
        <f>T("FISICO                                            ")</f>
        <v xml:space="preserve">FISICO                                            </v>
      </c>
      <c r="C4432" t="str">
        <f>T("CHAMBERI            ")</f>
        <v xml:space="preserve">CHAMBERI            </v>
      </c>
      <c r="D4432" t="str">
        <f>T("VALLEHERMOSO        ")</f>
        <v xml:space="preserve">VALLEHERMOSO        </v>
      </c>
      <c r="E4432" t="str">
        <f>T("RE ")</f>
        <v xml:space="preserve">RE </v>
      </c>
      <c r="F4432" t="str">
        <f>T("REMOLQUES      ")</f>
        <v xml:space="preserve">REMOLQUES      </v>
      </c>
      <c r="G4432" t="str">
        <f>T("De 3.000 KG DE CARGA ÚTIL en adelante             ")</f>
        <v xml:space="preserve">De 3.000 KG DE CARGA ÚTIL en adelante             </v>
      </c>
      <c r="I4432">
        <v>2</v>
      </c>
    </row>
    <row r="4433" spans="1:9">
      <c r="A4433" t="str">
        <f>T("2018")</f>
        <v>2018</v>
      </c>
      <c r="B4433" t="str">
        <f>T("JURIDICO                                          ")</f>
        <v xml:space="preserve">JURIDICO                                          </v>
      </c>
      <c r="C4433" t="str">
        <f>T("CHAMBERI            ")</f>
        <v xml:space="preserve">CHAMBERI            </v>
      </c>
      <c r="D4433" t="str">
        <f>T("GAZTAMBIDE          ")</f>
        <v xml:space="preserve">GAZTAMBIDE          </v>
      </c>
      <c r="E4433" t="str">
        <f>T("RE ")</f>
        <v xml:space="preserve">RE </v>
      </c>
      <c r="F4433" t="str">
        <f>T("REMOLQUES      ")</f>
        <v xml:space="preserve">REMOLQUES      </v>
      </c>
      <c r="G4433" t="str">
        <f>T("De 3.000 KG DE CARGA ÚTIL en adelante             ")</f>
        <v xml:space="preserve">De 3.000 KG DE CARGA ÚTIL en adelante             </v>
      </c>
      <c r="I4433">
        <v>3</v>
      </c>
    </row>
    <row r="4434" spans="1:9">
      <c r="A4434" t="str">
        <f>T("2018")</f>
        <v>2018</v>
      </c>
      <c r="B4434" t="str">
        <f>T("JURIDICO                                          ")</f>
        <v xml:space="preserve">JURIDICO                                          </v>
      </c>
      <c r="C4434" t="str">
        <f>T("CHAMBERI            ")</f>
        <v xml:space="preserve">CHAMBERI            </v>
      </c>
      <c r="D4434" t="str">
        <f>T("ARAPILES            ")</f>
        <v xml:space="preserve">ARAPILES            </v>
      </c>
      <c r="E4434" t="str">
        <f>T("RE ")</f>
        <v xml:space="preserve">RE </v>
      </c>
      <c r="F4434" t="str">
        <f>T("REMOLQUES      ")</f>
        <v xml:space="preserve">REMOLQUES      </v>
      </c>
      <c r="G4434" t="str">
        <f>T("De 1.000 a 2.999 KG DE CARGA ÚTIL                 ")</f>
        <v xml:space="preserve">De 1.000 a 2.999 KG DE CARGA ÚTIL                 </v>
      </c>
      <c r="I4434">
        <v>1</v>
      </c>
    </row>
    <row r="4435" spans="1:9">
      <c r="A4435" t="str">
        <f>T("2018")</f>
        <v>2018</v>
      </c>
      <c r="B4435" t="str">
        <f>T("JURIDICO                                          ")</f>
        <v xml:space="preserve">JURIDICO                                          </v>
      </c>
      <c r="C4435" t="str">
        <f>T("CHAMBERI            ")</f>
        <v xml:space="preserve">CHAMBERI            </v>
      </c>
      <c r="D4435" t="str">
        <f>T("ARAPILES            ")</f>
        <v xml:space="preserve">ARAPILES            </v>
      </c>
      <c r="E4435" t="str">
        <f>T("RE ")</f>
        <v xml:space="preserve">RE </v>
      </c>
      <c r="F4435" t="str">
        <f>T("REMOLQUES      ")</f>
        <v xml:space="preserve">REMOLQUES      </v>
      </c>
      <c r="G4435" t="str">
        <f>T("De 3.000 KG DE CARGA ÚTIL en adelante             ")</f>
        <v xml:space="preserve">De 3.000 KG DE CARGA ÚTIL en adelante             </v>
      </c>
      <c r="I4435">
        <v>6</v>
      </c>
    </row>
    <row r="4436" spans="1:9">
      <c r="A4436" t="str">
        <f>T("2018")</f>
        <v>2018</v>
      </c>
      <c r="B4436" t="str">
        <f>T("JURIDICO                                          ")</f>
        <v xml:space="preserve">JURIDICO                                          </v>
      </c>
      <c r="C4436" t="str">
        <f>T("CHAMBERI            ")</f>
        <v xml:space="preserve">CHAMBERI            </v>
      </c>
      <c r="D4436" t="str">
        <f>T("TRAFALGAR           ")</f>
        <v xml:space="preserve">TRAFALGAR           </v>
      </c>
      <c r="E4436" t="str">
        <f>T("RE ")</f>
        <v xml:space="preserve">RE </v>
      </c>
      <c r="F4436" t="str">
        <f>T("REMOLQUES      ")</f>
        <v xml:space="preserve">REMOLQUES      </v>
      </c>
      <c r="G4436" t="str">
        <f>T("De 751 a 999 KG DE CARGA ÚTIL                     ")</f>
        <v xml:space="preserve">De 751 a 999 KG DE CARGA ÚTIL                     </v>
      </c>
      <c r="I4436">
        <v>2</v>
      </c>
    </row>
    <row r="4437" spans="1:9">
      <c r="A4437" t="str">
        <f>T("2018")</f>
        <v>2018</v>
      </c>
      <c r="B4437" t="str">
        <f>T("JURIDICO                                          ")</f>
        <v xml:space="preserve">JURIDICO                                          </v>
      </c>
      <c r="C4437" t="str">
        <f>T("CHAMBERI            ")</f>
        <v xml:space="preserve">CHAMBERI            </v>
      </c>
      <c r="D4437" t="str">
        <f>T("TRAFALGAR           ")</f>
        <v xml:space="preserve">TRAFALGAR           </v>
      </c>
      <c r="E4437" t="str">
        <f>T("RE ")</f>
        <v xml:space="preserve">RE </v>
      </c>
      <c r="F4437" t="str">
        <f>T("REMOLQUES      ")</f>
        <v xml:space="preserve">REMOLQUES      </v>
      </c>
      <c r="G4437" t="str">
        <f>T("De 1.000 a 2.999 KG DE CARGA ÚTIL                 ")</f>
        <v xml:space="preserve">De 1.000 a 2.999 KG DE CARGA ÚTIL                 </v>
      </c>
      <c r="I4437">
        <v>1</v>
      </c>
    </row>
    <row r="4438" spans="1:9">
      <c r="A4438" t="str">
        <f>T("2018")</f>
        <v>2018</v>
      </c>
      <c r="B4438" t="str">
        <f>T("JURIDICO                                          ")</f>
        <v xml:space="preserve">JURIDICO                                          </v>
      </c>
      <c r="C4438" t="str">
        <f>T("CHAMBERI            ")</f>
        <v xml:space="preserve">CHAMBERI            </v>
      </c>
      <c r="D4438" t="str">
        <f>T("TRAFALGAR           ")</f>
        <v xml:space="preserve">TRAFALGAR           </v>
      </c>
      <c r="E4438" t="str">
        <f>T("RE ")</f>
        <v xml:space="preserve">RE </v>
      </c>
      <c r="F4438" t="str">
        <f>T("REMOLQUES      ")</f>
        <v xml:space="preserve">REMOLQUES      </v>
      </c>
      <c r="G4438" t="str">
        <f>T("De 3.000 KG DE CARGA ÚTIL en adelante             ")</f>
        <v xml:space="preserve">De 3.000 KG DE CARGA ÚTIL en adelante             </v>
      </c>
      <c r="I4438">
        <v>9</v>
      </c>
    </row>
    <row r="4439" spans="1:9">
      <c r="A4439" t="str">
        <f>T("2018")</f>
        <v>2018</v>
      </c>
      <c r="B4439" t="str">
        <f>T("JURIDICO                                          ")</f>
        <v xml:space="preserve">JURIDICO                                          </v>
      </c>
      <c r="C4439" t="str">
        <f>T("CHAMBERI            ")</f>
        <v xml:space="preserve">CHAMBERI            </v>
      </c>
      <c r="D4439" t="str">
        <f>T("ALMAGRO             ")</f>
        <v xml:space="preserve">ALMAGRO             </v>
      </c>
      <c r="E4439" t="str">
        <f>T("RE ")</f>
        <v xml:space="preserve">RE </v>
      </c>
      <c r="F4439" t="str">
        <f>T("REMOLQUES      ")</f>
        <v xml:space="preserve">REMOLQUES      </v>
      </c>
      <c r="G4439" t="str">
        <f>T("De 751 a 999 KG DE CARGA ÚTIL                     ")</f>
        <v xml:space="preserve">De 751 a 999 KG DE CARGA ÚTIL                     </v>
      </c>
      <c r="I4439">
        <v>1</v>
      </c>
    </row>
    <row r="4440" spans="1:9">
      <c r="A4440" t="str">
        <f>T("2018")</f>
        <v>2018</v>
      </c>
      <c r="B4440" t="str">
        <f>T("JURIDICO                                          ")</f>
        <v xml:space="preserve">JURIDICO                                          </v>
      </c>
      <c r="C4440" t="str">
        <f>T("CHAMBERI            ")</f>
        <v xml:space="preserve">CHAMBERI            </v>
      </c>
      <c r="D4440" t="str">
        <f>T("ALMAGRO             ")</f>
        <v xml:space="preserve">ALMAGRO             </v>
      </c>
      <c r="E4440" t="str">
        <f>T("RE ")</f>
        <v xml:space="preserve">RE </v>
      </c>
      <c r="F4440" t="str">
        <f>T("REMOLQUES      ")</f>
        <v xml:space="preserve">REMOLQUES      </v>
      </c>
      <c r="G4440" t="str">
        <f>T("De 1.000 a 2.999 KG DE CARGA ÚTIL                 ")</f>
        <v xml:space="preserve">De 1.000 a 2.999 KG DE CARGA ÚTIL                 </v>
      </c>
      <c r="I4440">
        <v>6</v>
      </c>
    </row>
    <row r="4441" spans="1:9">
      <c r="A4441" t="str">
        <f>T("2018")</f>
        <v>2018</v>
      </c>
      <c r="B4441" t="str">
        <f>T("JURIDICO                                          ")</f>
        <v xml:space="preserve">JURIDICO                                          </v>
      </c>
      <c r="C4441" t="str">
        <f>T("CHAMBERI            ")</f>
        <v xml:space="preserve">CHAMBERI            </v>
      </c>
      <c r="D4441" t="str">
        <f>T("ALMAGRO             ")</f>
        <v xml:space="preserve">ALMAGRO             </v>
      </c>
      <c r="E4441" t="str">
        <f>T("RE ")</f>
        <v xml:space="preserve">RE </v>
      </c>
      <c r="F4441" t="str">
        <f>T("REMOLQUES      ")</f>
        <v xml:space="preserve">REMOLQUES      </v>
      </c>
      <c r="G4441" t="str">
        <f>T("De 3.000 KG DE CARGA ÚTIL en adelante             ")</f>
        <v xml:space="preserve">De 3.000 KG DE CARGA ÚTIL en adelante             </v>
      </c>
      <c r="I4441">
        <v>45</v>
      </c>
    </row>
    <row r="4442" spans="1:9">
      <c r="A4442" t="str">
        <f>T("2018")</f>
        <v>2018</v>
      </c>
      <c r="B4442" t="str">
        <f>T("JURIDICO                                          ")</f>
        <v xml:space="preserve">JURIDICO                                          </v>
      </c>
      <c r="C4442" t="str">
        <f>T("CHAMBERI            ")</f>
        <v xml:space="preserve">CHAMBERI            </v>
      </c>
      <c r="D4442" t="str">
        <f>T("RIOS ROSAS          ")</f>
        <v xml:space="preserve">RIOS ROSAS          </v>
      </c>
      <c r="E4442" t="str">
        <f>T("RE ")</f>
        <v xml:space="preserve">RE </v>
      </c>
      <c r="F4442" t="str">
        <f>T("REMOLQUES      ")</f>
        <v xml:space="preserve">REMOLQUES      </v>
      </c>
      <c r="G4442" t="str">
        <f>T("De 1.000 a 2.999 KG DE CARGA ÚTIL                 ")</f>
        <v xml:space="preserve">De 1.000 a 2.999 KG DE CARGA ÚTIL                 </v>
      </c>
      <c r="I4442">
        <v>1</v>
      </c>
    </row>
    <row r="4443" spans="1:9">
      <c r="A4443" t="str">
        <f>T("2018")</f>
        <v>2018</v>
      </c>
      <c r="B4443" t="str">
        <f>T("JURIDICO                                          ")</f>
        <v xml:space="preserve">JURIDICO                                          </v>
      </c>
      <c r="C4443" t="str">
        <f>T("CHAMBERI            ")</f>
        <v xml:space="preserve">CHAMBERI            </v>
      </c>
      <c r="D4443" t="str">
        <f>T("RIOS ROSAS          ")</f>
        <v xml:space="preserve">RIOS ROSAS          </v>
      </c>
      <c r="E4443" t="str">
        <f>T("RE ")</f>
        <v xml:space="preserve">RE </v>
      </c>
      <c r="F4443" t="str">
        <f>T("REMOLQUES      ")</f>
        <v xml:space="preserve">REMOLQUES      </v>
      </c>
      <c r="G4443" t="str">
        <f>T("De 3.000 KG DE CARGA ÚTIL en adelante             ")</f>
        <v xml:space="preserve">De 3.000 KG DE CARGA ÚTIL en adelante             </v>
      </c>
      <c r="I4443">
        <v>4</v>
      </c>
    </row>
    <row r="4444" spans="1:9">
      <c r="A4444" t="str">
        <f>T("2018")</f>
        <v>2018</v>
      </c>
      <c r="B4444" t="str">
        <f>T("JURIDICO                                          ")</f>
        <v xml:space="preserve">JURIDICO                                          </v>
      </c>
      <c r="C4444" t="str">
        <f>T("CHAMBERI            ")</f>
        <v xml:space="preserve">CHAMBERI            </v>
      </c>
      <c r="D4444" t="str">
        <f>T("VALLEHERMOSO        ")</f>
        <v xml:space="preserve">VALLEHERMOSO        </v>
      </c>
      <c r="E4444" t="str">
        <f>T("RE ")</f>
        <v xml:space="preserve">RE </v>
      </c>
      <c r="F4444" t="str">
        <f>T("REMOLQUES      ")</f>
        <v xml:space="preserve">REMOLQUES      </v>
      </c>
      <c r="G4444" t="str">
        <f>T("De 1.000 a 2.999 KG DE CARGA ÚTIL                 ")</f>
        <v xml:space="preserve">De 1.000 a 2.999 KG DE CARGA ÚTIL                 </v>
      </c>
      <c r="I4444">
        <v>1</v>
      </c>
    </row>
    <row r="4445" spans="1:9">
      <c r="A4445" t="str">
        <f>T("2018")</f>
        <v>2018</v>
      </c>
      <c r="B4445" t="str">
        <f>T("JURIDICO                                          ")</f>
        <v xml:space="preserve">JURIDICO                                          </v>
      </c>
      <c r="C4445" t="str">
        <f>T("CHAMBERI            ")</f>
        <v xml:space="preserve">CHAMBERI            </v>
      </c>
      <c r="D4445" t="str">
        <f>T("VALLEHERMOSO        ")</f>
        <v xml:space="preserve">VALLEHERMOSO        </v>
      </c>
      <c r="E4445" t="str">
        <f>T("RE ")</f>
        <v xml:space="preserve">RE </v>
      </c>
      <c r="F4445" t="str">
        <f>T("REMOLQUES      ")</f>
        <v xml:space="preserve">REMOLQUES      </v>
      </c>
      <c r="G4445" t="str">
        <f>T("De 3.000 KG DE CARGA ÚTIL en adelante             ")</f>
        <v xml:space="preserve">De 3.000 KG DE CARGA ÚTIL en adelante             </v>
      </c>
      <c r="I4445">
        <v>4</v>
      </c>
    </row>
    <row r="4446" spans="1:9">
      <c r="A4446" t="str">
        <f>T("2018")</f>
        <v>2018</v>
      </c>
      <c r="B4446" t="str">
        <f>T("Entidad sin personalidad jurídica (art. 35.4 LGT) ")</f>
        <v xml:space="preserve">Entidad sin personalidad jurídica (art. 35.4 LGT) </v>
      </c>
      <c r="C4446" t="str">
        <f>T("CHAMBERI            ")</f>
        <v xml:space="preserve">CHAMBERI            </v>
      </c>
      <c r="D4446" t="str">
        <f>T("ARAPILES            ")</f>
        <v xml:space="preserve">ARAPILES            </v>
      </c>
      <c r="E4446" t="str">
        <f>T("RE ")</f>
        <v xml:space="preserve">RE </v>
      </c>
      <c r="F4446" t="str">
        <f>T("REMOLQUES      ")</f>
        <v xml:space="preserve">REMOLQUES      </v>
      </c>
      <c r="G4446" t="str">
        <f>T("De 3.000 KG DE CARGA ÚTIL en adelante             ")</f>
        <v xml:space="preserve">De 3.000 KG DE CARGA ÚTIL en adelante             </v>
      </c>
      <c r="I4446">
        <v>2</v>
      </c>
    </row>
    <row r="4447" spans="1:9">
      <c r="A4447" t="str">
        <f>T("2018")</f>
        <v>2018</v>
      </c>
      <c r="B4447" t="str">
        <f>T("Entidad sin personalidad jurídica (art. 35.4 LGT) ")</f>
        <v xml:space="preserve">Entidad sin personalidad jurídica (art. 35.4 LGT) </v>
      </c>
      <c r="C4447" t="str">
        <f>T("CHAMBERI            ")</f>
        <v xml:space="preserve">CHAMBERI            </v>
      </c>
      <c r="D4447" t="str">
        <f>T("TRAFALGAR           ")</f>
        <v xml:space="preserve">TRAFALGAR           </v>
      </c>
      <c r="E4447" t="str">
        <f>T("RE ")</f>
        <v xml:space="preserve">RE </v>
      </c>
      <c r="F4447" t="str">
        <f>T("REMOLQUES      ")</f>
        <v xml:space="preserve">REMOLQUES      </v>
      </c>
      <c r="G4447" t="str">
        <f>T("De 1.000 a 2.999 KG DE CARGA ÚTIL                 ")</f>
        <v xml:space="preserve">De 1.000 a 2.999 KG DE CARGA ÚTIL                 </v>
      </c>
      <c r="I4447">
        <v>1</v>
      </c>
    </row>
    <row r="4448" spans="1:9">
      <c r="A4448" t="str">
        <f>T("2018")</f>
        <v>2018</v>
      </c>
      <c r="B4448" t="str">
        <f>T("Entidad sin personalidad jurídica (art. 35.4 LGT) ")</f>
        <v xml:space="preserve">Entidad sin personalidad jurídica (art. 35.4 LGT) </v>
      </c>
      <c r="C4448" t="str">
        <f>T("CHAMBERI            ")</f>
        <v xml:space="preserve">CHAMBERI            </v>
      </c>
      <c r="D4448" t="str">
        <f>T("TRAFALGAR           ")</f>
        <v xml:space="preserve">TRAFALGAR           </v>
      </c>
      <c r="E4448" t="str">
        <f>T("RE ")</f>
        <v xml:space="preserve">RE </v>
      </c>
      <c r="F4448" t="str">
        <f>T("REMOLQUES      ")</f>
        <v xml:space="preserve">REMOLQUES      </v>
      </c>
      <c r="G4448" t="str">
        <f>T("De 3.000 KG DE CARGA ÚTIL en adelante             ")</f>
        <v xml:space="preserve">De 3.000 KG DE CARGA ÚTIL en adelante             </v>
      </c>
      <c r="I4448">
        <v>1</v>
      </c>
    </row>
    <row r="4449" spans="1:9">
      <c r="A4449" t="str">
        <f>T("2018")</f>
        <v>2018</v>
      </c>
      <c r="B4449" t="str">
        <f>T("Entidad sin personalidad jurídica (art. 35.4 LGT) ")</f>
        <v xml:space="preserve">Entidad sin personalidad jurídica (art. 35.4 LGT) </v>
      </c>
      <c r="C4449" t="str">
        <f>T("CHAMBERI            ")</f>
        <v xml:space="preserve">CHAMBERI            </v>
      </c>
      <c r="D4449" t="str">
        <f>T("ALMAGRO             ")</f>
        <v xml:space="preserve">ALMAGRO             </v>
      </c>
      <c r="E4449" t="str">
        <f>T("RE ")</f>
        <v xml:space="preserve">RE </v>
      </c>
      <c r="F4449" t="str">
        <f>T("REMOLQUES      ")</f>
        <v xml:space="preserve">REMOLQUES      </v>
      </c>
      <c r="G4449" t="str">
        <f>T("De 3.000 KG DE CARGA ÚTIL en adelante             ")</f>
        <v xml:space="preserve">De 3.000 KG DE CARGA ÚTIL en adelante             </v>
      </c>
      <c r="I4449">
        <v>1</v>
      </c>
    </row>
    <row r="4450" spans="1:9">
      <c r="A4450" t="str">
        <f>T("2018")</f>
        <v>2018</v>
      </c>
      <c r="B4450" t="str">
        <f>T("FISICO                                            ")</f>
        <v xml:space="preserve">FISICO                                            </v>
      </c>
      <c r="C4450" t="str">
        <f>T("CHAMBERI            ")</f>
        <v xml:space="preserve">CHAMBERI            </v>
      </c>
      <c r="D4450" t="str">
        <f>T("GAZTAMBIDE          ")</f>
        <v xml:space="preserve">GAZTAMBIDE          </v>
      </c>
      <c r="E4450" t="str">
        <f>T("RE ")</f>
        <v xml:space="preserve">RE </v>
      </c>
      <c r="F4450" t="str">
        <f>T("REMOLQUES      ")</f>
        <v xml:space="preserve">REMOLQUES      </v>
      </c>
      <c r="G4450" t="str">
        <f>T("De 751 a 999 KG DE CARGA ÚTIL                     ")</f>
        <v xml:space="preserve">De 751 a 999 KG DE CARGA ÚTIL                     </v>
      </c>
      <c r="I4450">
        <v>1</v>
      </c>
    </row>
    <row r="4451" spans="1:9">
      <c r="A4451" t="str">
        <f>T("2018")</f>
        <v>2018</v>
      </c>
      <c r="B4451" t="str">
        <f>T("FISICO                                            ")</f>
        <v xml:space="preserve">FISICO                                            </v>
      </c>
      <c r="C4451" t="str">
        <f>T("CHAMBERI            ")</f>
        <v xml:space="preserve">CHAMBERI            </v>
      </c>
      <c r="D4451" t="str">
        <f>T("GAZTAMBIDE          ")</f>
        <v xml:space="preserve">GAZTAMBIDE          </v>
      </c>
      <c r="E4451" t="str">
        <f>T("RE ")</f>
        <v xml:space="preserve">RE </v>
      </c>
      <c r="F4451" t="str">
        <f>T("REMOLQUES      ")</f>
        <v xml:space="preserve">REMOLQUES      </v>
      </c>
      <c r="G4451" t="str">
        <f>T("De 1.000 a 2.999 KG DE CARGA ÚTIL                 ")</f>
        <v xml:space="preserve">De 1.000 a 2.999 KG DE CARGA ÚTIL                 </v>
      </c>
      <c r="I4451">
        <v>1</v>
      </c>
    </row>
    <row r="4452" spans="1:9">
      <c r="A4452" t="str">
        <f>T("2018")</f>
        <v>2018</v>
      </c>
      <c r="B4452" t="str">
        <f>T("FISICO                                            ")</f>
        <v xml:space="preserve">FISICO                                            </v>
      </c>
      <c r="C4452" t="str">
        <f>T("CHAMBERI            ")</f>
        <v xml:space="preserve">CHAMBERI            </v>
      </c>
      <c r="D4452" t="str">
        <f>T("GAZTAMBIDE          ")</f>
        <v xml:space="preserve">GAZTAMBIDE          </v>
      </c>
      <c r="E4452" t="str">
        <f>T("RE ")</f>
        <v xml:space="preserve">RE </v>
      </c>
      <c r="F4452" t="str">
        <f>T("REMOLQUES      ")</f>
        <v xml:space="preserve">REMOLQUES      </v>
      </c>
      <c r="G4452" t="str">
        <f>T("De 3.000 KG DE CARGA ÚTIL en adelante             ")</f>
        <v xml:space="preserve">De 3.000 KG DE CARGA ÚTIL en adelante             </v>
      </c>
      <c r="I4452">
        <v>5</v>
      </c>
    </row>
    <row r="4453" spans="1:9">
      <c r="A4453" t="str">
        <f>T("2018")</f>
        <v>2018</v>
      </c>
      <c r="B4453" t="str">
        <f>T("FISICO                                            ")</f>
        <v xml:space="preserve">FISICO                                            </v>
      </c>
      <c r="C4453" t="str">
        <f>T("CHAMBERI            ")</f>
        <v xml:space="preserve">CHAMBERI            </v>
      </c>
      <c r="D4453" t="str">
        <f>T("ARAPILES            ")</f>
        <v xml:space="preserve">ARAPILES            </v>
      </c>
      <c r="E4453" t="str">
        <f>T("RE ")</f>
        <v xml:space="preserve">RE </v>
      </c>
      <c r="F4453" t="str">
        <f>T("REMOLQUES      ")</f>
        <v xml:space="preserve">REMOLQUES      </v>
      </c>
      <c r="G4453" t="str">
        <f>T("De 751 a 999 KG DE CARGA ÚTIL                     ")</f>
        <v xml:space="preserve">De 751 a 999 KG DE CARGA ÚTIL                     </v>
      </c>
      <c r="I4453">
        <v>2</v>
      </c>
    </row>
    <row r="4454" spans="1:9">
      <c r="A4454" t="str">
        <f>T("2018")</f>
        <v>2018</v>
      </c>
      <c r="B4454" t="str">
        <f>T("FISICO                                            ")</f>
        <v xml:space="preserve">FISICO                                            </v>
      </c>
      <c r="C4454" t="str">
        <f>T("CHAMBERI            ")</f>
        <v xml:space="preserve">CHAMBERI            </v>
      </c>
      <c r="D4454" t="str">
        <f>T("ARAPILES            ")</f>
        <v xml:space="preserve">ARAPILES            </v>
      </c>
      <c r="E4454" t="str">
        <f>T("RE ")</f>
        <v xml:space="preserve">RE </v>
      </c>
      <c r="F4454" t="str">
        <f>T("REMOLQUES      ")</f>
        <v xml:space="preserve">REMOLQUES      </v>
      </c>
      <c r="G4454" t="str">
        <f>T("De 1.000 a 2.999 KG DE CARGA ÚTIL                 ")</f>
        <v xml:space="preserve">De 1.000 a 2.999 KG DE CARGA ÚTIL                 </v>
      </c>
      <c r="I4454">
        <v>5</v>
      </c>
    </row>
    <row r="4455" spans="1:9">
      <c r="A4455" t="str">
        <f>T("2018")</f>
        <v>2018</v>
      </c>
      <c r="B4455" t="str">
        <f>T("FISICO                                            ")</f>
        <v xml:space="preserve">FISICO                                            </v>
      </c>
      <c r="C4455" t="str">
        <f>T("CHAMBERI            ")</f>
        <v xml:space="preserve">CHAMBERI            </v>
      </c>
      <c r="D4455" t="str">
        <f>T("TRAFALGAR           ")</f>
        <v xml:space="preserve">TRAFALGAR           </v>
      </c>
      <c r="E4455" t="str">
        <f>T("RE ")</f>
        <v xml:space="preserve">RE </v>
      </c>
      <c r="F4455" t="str">
        <f>T("REMOLQUES      ")</f>
        <v xml:space="preserve">REMOLQUES      </v>
      </c>
      <c r="G4455" t="str">
        <f>T("De 1.000 a 2.999 KG DE CARGA ÚTIL                 ")</f>
        <v xml:space="preserve">De 1.000 a 2.999 KG DE CARGA ÚTIL                 </v>
      </c>
      <c r="I4455">
        <v>5</v>
      </c>
    </row>
    <row r="4456" spans="1:9">
      <c r="A4456" t="str">
        <f>T("2018")</f>
        <v>2018</v>
      </c>
      <c r="B4456" t="str">
        <f>T("FISICO                                            ")</f>
        <v xml:space="preserve">FISICO                                            </v>
      </c>
      <c r="C4456" t="str">
        <f>T("CHAMBERI            ")</f>
        <v xml:space="preserve">CHAMBERI            </v>
      </c>
      <c r="D4456" t="str">
        <f>T("TRAFALGAR           ")</f>
        <v xml:space="preserve">TRAFALGAR           </v>
      </c>
      <c r="E4456" t="str">
        <f>T("RE ")</f>
        <v xml:space="preserve">RE </v>
      </c>
      <c r="F4456" t="str">
        <f>T("REMOLQUES      ")</f>
        <v xml:space="preserve">REMOLQUES      </v>
      </c>
      <c r="G4456" t="str">
        <f>T("De 3.000 KG DE CARGA ÚTIL en adelante             ")</f>
        <v xml:space="preserve">De 3.000 KG DE CARGA ÚTIL en adelante             </v>
      </c>
      <c r="I4456">
        <v>4</v>
      </c>
    </row>
    <row r="4457" spans="1:9">
      <c r="A4457" t="str">
        <f>T("2018")</f>
        <v>2018</v>
      </c>
      <c r="B4457" t="str">
        <f>T("FISICO                                            ")</f>
        <v xml:space="preserve">FISICO                                            </v>
      </c>
      <c r="C4457" t="str">
        <f>T("CHAMBERI            ")</f>
        <v xml:space="preserve">CHAMBERI            </v>
      </c>
      <c r="D4457" t="str">
        <f>T("ALMAGRO             ")</f>
        <v xml:space="preserve">ALMAGRO             </v>
      </c>
      <c r="E4457" t="str">
        <f>T("RE ")</f>
        <v xml:space="preserve">RE </v>
      </c>
      <c r="F4457" t="str">
        <f>T("REMOLQUES      ")</f>
        <v xml:space="preserve">REMOLQUES      </v>
      </c>
      <c r="G4457" t="str">
        <f>T("De 751 a 999 KG DE CARGA ÚTIL                     ")</f>
        <v xml:space="preserve">De 751 a 999 KG DE CARGA ÚTIL                     </v>
      </c>
      <c r="I4457">
        <v>4</v>
      </c>
    </row>
    <row r="4458" spans="1:9">
      <c r="A4458" t="str">
        <f>T("2018")</f>
        <v>2018</v>
      </c>
      <c r="B4458" t="str">
        <f>T("FISICO                                            ")</f>
        <v xml:space="preserve">FISICO                                            </v>
      </c>
      <c r="C4458" t="str">
        <f>T("CHAMBERI            ")</f>
        <v xml:space="preserve">CHAMBERI            </v>
      </c>
      <c r="D4458" t="str">
        <f>T("ALMAGRO             ")</f>
        <v xml:space="preserve">ALMAGRO             </v>
      </c>
      <c r="E4458" t="str">
        <f>T("RE ")</f>
        <v xml:space="preserve">RE </v>
      </c>
      <c r="F4458" t="str">
        <f>T("REMOLQUES      ")</f>
        <v xml:space="preserve">REMOLQUES      </v>
      </c>
      <c r="G4458" t="str">
        <f>T("De 1.000 a 2.999 KG DE CARGA ÚTIL                 ")</f>
        <v xml:space="preserve">De 1.000 a 2.999 KG DE CARGA ÚTIL                 </v>
      </c>
      <c r="I4458">
        <v>9</v>
      </c>
    </row>
    <row r="4459" spans="1:9">
      <c r="A4459" t="str">
        <f>T("2018")</f>
        <v>2018</v>
      </c>
      <c r="B4459" t="str">
        <f>T("FISICO                                            ")</f>
        <v xml:space="preserve">FISICO                                            </v>
      </c>
      <c r="C4459" t="str">
        <f>T("CHAMBERI            ")</f>
        <v xml:space="preserve">CHAMBERI            </v>
      </c>
      <c r="D4459" t="str">
        <f>T("ALMAGRO             ")</f>
        <v xml:space="preserve">ALMAGRO             </v>
      </c>
      <c r="E4459" t="str">
        <f>T("RE ")</f>
        <v xml:space="preserve">RE </v>
      </c>
      <c r="F4459" t="str">
        <f>T("REMOLQUES      ")</f>
        <v xml:space="preserve">REMOLQUES      </v>
      </c>
      <c r="G4459" t="str">
        <f>T("De 3.000 KG DE CARGA ÚTIL en adelante             ")</f>
        <v xml:space="preserve">De 3.000 KG DE CARGA ÚTIL en adelante             </v>
      </c>
      <c r="I4459">
        <v>6</v>
      </c>
    </row>
    <row r="4460" spans="1:9">
      <c r="A4460" t="str">
        <f>T("2018")</f>
        <v>2018</v>
      </c>
      <c r="B4460" t="str">
        <f>T("FISICO                                            ")</f>
        <v xml:space="preserve">FISICO                                            </v>
      </c>
      <c r="C4460" t="str">
        <f>T("CHAMBERI            ")</f>
        <v xml:space="preserve">CHAMBERI            </v>
      </c>
      <c r="D4460" t="str">
        <f>T("RIOS ROSAS          ")</f>
        <v xml:space="preserve">RIOS ROSAS          </v>
      </c>
      <c r="E4460" t="str">
        <f>T("RE ")</f>
        <v xml:space="preserve">RE </v>
      </c>
      <c r="F4460" t="str">
        <f>T("REMOLQUES      ")</f>
        <v xml:space="preserve">REMOLQUES      </v>
      </c>
      <c r="G4460" t="str">
        <f>T("De 751 a 999 KG DE CARGA ÚTIL                     ")</f>
        <v xml:space="preserve">De 751 a 999 KG DE CARGA ÚTIL                     </v>
      </c>
      <c r="I4460">
        <v>2</v>
      </c>
    </row>
    <row r="4461" spans="1:9">
      <c r="A4461" t="str">
        <f>T("2018")</f>
        <v>2018</v>
      </c>
      <c r="B4461" t="str">
        <f>T("FISICO                                            ")</f>
        <v xml:space="preserve">FISICO                                            </v>
      </c>
      <c r="C4461" t="str">
        <f>T("CHAMBERI            ")</f>
        <v xml:space="preserve">CHAMBERI            </v>
      </c>
      <c r="D4461" t="str">
        <f>T("RIOS ROSAS          ")</f>
        <v xml:space="preserve">RIOS ROSAS          </v>
      </c>
      <c r="E4461" t="str">
        <f>T("RE ")</f>
        <v xml:space="preserve">RE </v>
      </c>
      <c r="F4461" t="str">
        <f>T("REMOLQUES      ")</f>
        <v xml:space="preserve">REMOLQUES      </v>
      </c>
      <c r="G4461" t="str">
        <f>T("De 1.000 a 2.999 KG DE CARGA ÚTIL                 ")</f>
        <v xml:space="preserve">De 1.000 a 2.999 KG DE CARGA ÚTIL                 </v>
      </c>
      <c r="I4461">
        <v>5</v>
      </c>
    </row>
    <row r="4462" spans="1:9">
      <c r="A4462" t="str">
        <f>T("2018")</f>
        <v>2018</v>
      </c>
      <c r="B4462" t="str">
        <f>T("FISICO                                            ")</f>
        <v xml:space="preserve">FISICO                                            </v>
      </c>
      <c r="C4462" t="str">
        <f>T("CHAMBERI            ")</f>
        <v xml:space="preserve">CHAMBERI            </v>
      </c>
      <c r="D4462" t="str">
        <f>T("RIOS ROSAS          ")</f>
        <v xml:space="preserve">RIOS ROSAS          </v>
      </c>
      <c r="E4462" t="str">
        <f>T("RE ")</f>
        <v xml:space="preserve">RE </v>
      </c>
      <c r="F4462" t="str">
        <f>T("REMOLQUES      ")</f>
        <v xml:space="preserve">REMOLQUES      </v>
      </c>
      <c r="G4462" t="str">
        <f>T("De 3.000 KG DE CARGA ÚTIL en adelante             ")</f>
        <v xml:space="preserve">De 3.000 KG DE CARGA ÚTIL en adelante             </v>
      </c>
      <c r="I4462">
        <v>2</v>
      </c>
    </row>
    <row r="4463" spans="1:9">
      <c r="A4463" t="str">
        <f>T("2018")</f>
        <v>2018</v>
      </c>
      <c r="B4463" t="str">
        <f>T("FISICO                                            ")</f>
        <v xml:space="preserve">FISICO                                            </v>
      </c>
      <c r="C4463" t="str">
        <f>T("CHAMBERI            ")</f>
        <v xml:space="preserve">CHAMBERI            </v>
      </c>
      <c r="D4463" t="str">
        <f>T("VALLEHERMOSO        ")</f>
        <v xml:space="preserve">VALLEHERMOSO        </v>
      </c>
      <c r="E4463" t="str">
        <f>T("RE ")</f>
        <v xml:space="preserve">RE </v>
      </c>
      <c r="F4463" t="str">
        <f>T("REMOLQUES      ")</f>
        <v xml:space="preserve">REMOLQUES      </v>
      </c>
      <c r="G4463" t="str">
        <f>T("De 1.000 a 2.999 KG DE CARGA ÚTIL                 ")</f>
        <v xml:space="preserve">De 1.000 a 2.999 KG DE CARGA ÚTIL                 </v>
      </c>
      <c r="I4463">
        <v>4</v>
      </c>
    </row>
    <row r="4464" spans="1:9">
      <c r="A4464" t="str">
        <f>T("2018")</f>
        <v>2018</v>
      </c>
      <c r="B4464" t="str">
        <f>T("FISICO                                            ")</f>
        <v xml:space="preserve">FISICO                                            </v>
      </c>
      <c r="C4464" t="str">
        <f>T("CHAMBERI            ")</f>
        <v xml:space="preserve">CHAMBERI            </v>
      </c>
      <c r="D4464" t="str">
        <f>T("VALLEHERMOSO        ")</f>
        <v xml:space="preserve">VALLEHERMOSO        </v>
      </c>
      <c r="E4464" t="str">
        <f>T("RE ")</f>
        <v xml:space="preserve">RE </v>
      </c>
      <c r="F4464" t="str">
        <f>T("REMOLQUES      ")</f>
        <v xml:space="preserve">REMOLQUES      </v>
      </c>
      <c r="G4464" t="str">
        <f>T("De 3.000 KG DE CARGA ÚTIL en adelante             ")</f>
        <v xml:space="preserve">De 3.000 KG DE CARGA ÚTIL en adelante             </v>
      </c>
      <c r="I4464">
        <v>6</v>
      </c>
    </row>
    <row r="4465" spans="1:9">
      <c r="A4465" t="str">
        <f>T("2018")</f>
        <v>2018</v>
      </c>
      <c r="B4465" t="str">
        <f>T("JURIDICO                                          ")</f>
        <v xml:space="preserve">JURIDICO                                          </v>
      </c>
      <c r="C4465" t="str">
        <f>T("CHAMBERI            ")</f>
        <v xml:space="preserve">CHAMBERI            </v>
      </c>
      <c r="D4465" t="str">
        <f>T("GAZTAMBIDE          ")</f>
        <v xml:space="preserve">GAZTAMBIDE          </v>
      </c>
      <c r="E4465" t="str">
        <f>T("RE ")</f>
        <v xml:space="preserve">RE </v>
      </c>
      <c r="F4465" t="str">
        <f>T("REMOLQUES      ")</f>
        <v xml:space="preserve">REMOLQUES      </v>
      </c>
      <c r="G4465" t="str">
        <f>T("De 1.000 a 2.999 KG DE CARGA ÚTIL                 ")</f>
        <v xml:space="preserve">De 1.000 a 2.999 KG DE CARGA ÚTIL                 </v>
      </c>
      <c r="I4465">
        <v>1</v>
      </c>
    </row>
    <row r="4466" spans="1:9">
      <c r="A4466" t="str">
        <f>T("2018")</f>
        <v>2018</v>
      </c>
      <c r="B4466" t="str">
        <f>T("JURIDICO                                          ")</f>
        <v xml:space="preserve">JURIDICO                                          </v>
      </c>
      <c r="C4466" t="str">
        <f>T("CHAMBERI            ")</f>
        <v xml:space="preserve">CHAMBERI            </v>
      </c>
      <c r="D4466" t="str">
        <f>T("GAZTAMBIDE          ")</f>
        <v xml:space="preserve">GAZTAMBIDE          </v>
      </c>
      <c r="E4466" t="str">
        <f>T("RE ")</f>
        <v xml:space="preserve">RE </v>
      </c>
      <c r="F4466" t="str">
        <f>T("REMOLQUES      ")</f>
        <v xml:space="preserve">REMOLQUES      </v>
      </c>
      <c r="G4466" t="str">
        <f>T("De 3.000 KG DE CARGA ÚTIL en adelante             ")</f>
        <v xml:space="preserve">De 3.000 KG DE CARGA ÚTIL en adelante             </v>
      </c>
      <c r="I4466">
        <v>4</v>
      </c>
    </row>
    <row r="4467" spans="1:9">
      <c r="A4467" t="str">
        <f>T("2018")</f>
        <v>2018</v>
      </c>
      <c r="B4467" t="str">
        <f>T("JURIDICO                                          ")</f>
        <v xml:space="preserve">JURIDICO                                          </v>
      </c>
      <c r="C4467" t="str">
        <f>T("CHAMBERI            ")</f>
        <v xml:space="preserve">CHAMBERI            </v>
      </c>
      <c r="D4467" t="str">
        <f>T("ARAPILES            ")</f>
        <v xml:space="preserve">ARAPILES            </v>
      </c>
      <c r="E4467" t="str">
        <f>T("RE ")</f>
        <v xml:space="preserve">RE </v>
      </c>
      <c r="F4467" t="str">
        <f>T("REMOLQUES      ")</f>
        <v xml:space="preserve">REMOLQUES      </v>
      </c>
      <c r="G4467" t="str">
        <f>T("De 751 a 999 KG DE CARGA ÚTIL                     ")</f>
        <v xml:space="preserve">De 751 a 999 KG DE CARGA ÚTIL                     </v>
      </c>
      <c r="I4467">
        <v>1</v>
      </c>
    </row>
    <row r="4468" spans="1:9">
      <c r="A4468" t="str">
        <f>T("2018")</f>
        <v>2018</v>
      </c>
      <c r="B4468" t="str">
        <f>T("JURIDICO                                          ")</f>
        <v xml:space="preserve">JURIDICO                                          </v>
      </c>
      <c r="C4468" t="str">
        <f>T("CHAMBERI            ")</f>
        <v xml:space="preserve">CHAMBERI            </v>
      </c>
      <c r="D4468" t="str">
        <f>T("ARAPILES            ")</f>
        <v xml:space="preserve">ARAPILES            </v>
      </c>
      <c r="E4468" t="str">
        <f>T("RE ")</f>
        <v xml:space="preserve">RE </v>
      </c>
      <c r="F4468" t="str">
        <f>T("REMOLQUES      ")</f>
        <v xml:space="preserve">REMOLQUES      </v>
      </c>
      <c r="G4468" t="str">
        <f>T("De 1.000 a 2.999 KG DE CARGA ÚTIL                 ")</f>
        <v xml:space="preserve">De 1.000 a 2.999 KG DE CARGA ÚTIL                 </v>
      </c>
      <c r="I4468">
        <v>5</v>
      </c>
    </row>
    <row r="4469" spans="1:9">
      <c r="A4469" t="str">
        <f>T("2018")</f>
        <v>2018</v>
      </c>
      <c r="B4469" t="str">
        <f>T("JURIDICO                                          ")</f>
        <v xml:space="preserve">JURIDICO                                          </v>
      </c>
      <c r="C4469" t="str">
        <f>T("CHAMBERI            ")</f>
        <v xml:space="preserve">CHAMBERI            </v>
      </c>
      <c r="D4469" t="str">
        <f>T("ARAPILES            ")</f>
        <v xml:space="preserve">ARAPILES            </v>
      </c>
      <c r="E4469" t="str">
        <f>T("RE ")</f>
        <v xml:space="preserve">RE </v>
      </c>
      <c r="F4469" t="str">
        <f>T("REMOLQUES      ")</f>
        <v xml:space="preserve">REMOLQUES      </v>
      </c>
      <c r="G4469" t="str">
        <f>T("De 3.000 KG DE CARGA ÚTIL en adelante             ")</f>
        <v xml:space="preserve">De 3.000 KG DE CARGA ÚTIL en adelante             </v>
      </c>
      <c r="I4469">
        <v>22</v>
      </c>
    </row>
    <row r="4470" spans="1:9">
      <c r="A4470" t="str">
        <f>T("2018")</f>
        <v>2018</v>
      </c>
      <c r="B4470" t="str">
        <f>T("JURIDICO                                          ")</f>
        <v xml:space="preserve">JURIDICO                                          </v>
      </c>
      <c r="C4470" t="str">
        <f>T("CHAMBERI            ")</f>
        <v xml:space="preserve">CHAMBERI            </v>
      </c>
      <c r="D4470" t="str">
        <f>T("TRAFALGAR           ")</f>
        <v xml:space="preserve">TRAFALGAR           </v>
      </c>
      <c r="E4470" t="str">
        <f>T("RE ")</f>
        <v xml:space="preserve">RE </v>
      </c>
      <c r="F4470" t="str">
        <f>T("REMOLQUES      ")</f>
        <v xml:space="preserve">REMOLQUES      </v>
      </c>
      <c r="G4470" t="str">
        <f>T("De 751 a 999 KG DE CARGA ÚTIL                     ")</f>
        <v xml:space="preserve">De 751 a 999 KG DE CARGA ÚTIL                     </v>
      </c>
      <c r="I4470">
        <v>1</v>
      </c>
    </row>
    <row r="4471" spans="1:9">
      <c r="A4471" t="str">
        <f>T("2018")</f>
        <v>2018</v>
      </c>
      <c r="B4471" t="str">
        <f>T("JURIDICO                                          ")</f>
        <v xml:space="preserve">JURIDICO                                          </v>
      </c>
      <c r="C4471" t="str">
        <f>T("CHAMBERI            ")</f>
        <v xml:space="preserve">CHAMBERI            </v>
      </c>
      <c r="D4471" t="str">
        <f>T("TRAFALGAR           ")</f>
        <v xml:space="preserve">TRAFALGAR           </v>
      </c>
      <c r="E4471" t="str">
        <f>T("RE ")</f>
        <v xml:space="preserve">RE </v>
      </c>
      <c r="F4471" t="str">
        <f>T("REMOLQUES      ")</f>
        <v xml:space="preserve">REMOLQUES      </v>
      </c>
      <c r="G4471" t="str">
        <f>T("De 1.000 a 2.999 KG DE CARGA ÚTIL                 ")</f>
        <v xml:space="preserve">De 1.000 a 2.999 KG DE CARGA ÚTIL                 </v>
      </c>
      <c r="I4471">
        <v>4</v>
      </c>
    </row>
    <row r="4472" spans="1:9">
      <c r="A4472" t="str">
        <f>T("2018")</f>
        <v>2018</v>
      </c>
      <c r="B4472" t="str">
        <f>T("JURIDICO                                          ")</f>
        <v xml:space="preserve">JURIDICO                                          </v>
      </c>
      <c r="C4472" t="str">
        <f>T("CHAMBERI            ")</f>
        <v xml:space="preserve">CHAMBERI            </v>
      </c>
      <c r="D4472" t="str">
        <f>T("TRAFALGAR           ")</f>
        <v xml:space="preserve">TRAFALGAR           </v>
      </c>
      <c r="E4472" t="str">
        <f>T("RE ")</f>
        <v xml:space="preserve">RE </v>
      </c>
      <c r="F4472" t="str">
        <f>T("REMOLQUES      ")</f>
        <v xml:space="preserve">REMOLQUES      </v>
      </c>
      <c r="G4472" t="str">
        <f>T("De 3.000 KG DE CARGA ÚTIL en adelante             ")</f>
        <v xml:space="preserve">De 3.000 KG DE CARGA ÚTIL en adelante             </v>
      </c>
      <c r="I4472">
        <v>3</v>
      </c>
    </row>
    <row r="4473" spans="1:9">
      <c r="A4473" t="str">
        <f>T("2018")</f>
        <v>2018</v>
      </c>
      <c r="B4473" t="str">
        <f>T("JURIDICO                                          ")</f>
        <v xml:space="preserve">JURIDICO                                          </v>
      </c>
      <c r="C4473" t="str">
        <f>T("CHAMBERI            ")</f>
        <v xml:space="preserve">CHAMBERI            </v>
      </c>
      <c r="D4473" t="str">
        <f>T("ALMAGRO             ")</f>
        <v xml:space="preserve">ALMAGRO             </v>
      </c>
      <c r="E4473" t="str">
        <f>T("RE ")</f>
        <v xml:space="preserve">RE </v>
      </c>
      <c r="F4473" t="str">
        <f>T("REMOLQUES      ")</f>
        <v xml:space="preserve">REMOLQUES      </v>
      </c>
      <c r="G4473" t="str">
        <f>T("De 751 a 999 KG DE CARGA ÚTIL                     ")</f>
        <v xml:space="preserve">De 751 a 999 KG DE CARGA ÚTIL                     </v>
      </c>
      <c r="I4473">
        <v>5</v>
      </c>
    </row>
    <row r="4474" spans="1:9">
      <c r="A4474" t="str">
        <f>T("2018")</f>
        <v>2018</v>
      </c>
      <c r="B4474" t="str">
        <f>T("JURIDICO                                          ")</f>
        <v xml:space="preserve">JURIDICO                                          </v>
      </c>
      <c r="C4474" t="str">
        <f>T("CHAMBERI            ")</f>
        <v xml:space="preserve">CHAMBERI            </v>
      </c>
      <c r="D4474" t="str">
        <f>T("ALMAGRO             ")</f>
        <v xml:space="preserve">ALMAGRO             </v>
      </c>
      <c r="E4474" t="str">
        <f>T("RE ")</f>
        <v xml:space="preserve">RE </v>
      </c>
      <c r="F4474" t="str">
        <f>T("REMOLQUES      ")</f>
        <v xml:space="preserve">REMOLQUES      </v>
      </c>
      <c r="G4474" t="str">
        <f>T("De 1.000 a 2.999 KG DE CARGA ÚTIL                 ")</f>
        <v xml:space="preserve">De 1.000 a 2.999 KG DE CARGA ÚTIL                 </v>
      </c>
      <c r="I4474">
        <v>14</v>
      </c>
    </row>
    <row r="4475" spans="1:9">
      <c r="A4475" t="str">
        <f>T("2018")</f>
        <v>2018</v>
      </c>
      <c r="B4475" t="str">
        <f>T("JURIDICO                                          ")</f>
        <v xml:space="preserve">JURIDICO                                          </v>
      </c>
      <c r="C4475" t="str">
        <f>T("CHAMBERI            ")</f>
        <v xml:space="preserve">CHAMBERI            </v>
      </c>
      <c r="D4475" t="str">
        <f>T("ALMAGRO             ")</f>
        <v xml:space="preserve">ALMAGRO             </v>
      </c>
      <c r="E4475" t="str">
        <f>T("RE ")</f>
        <v xml:space="preserve">RE </v>
      </c>
      <c r="F4475" t="str">
        <f>T("REMOLQUES      ")</f>
        <v xml:space="preserve">REMOLQUES      </v>
      </c>
      <c r="G4475" t="str">
        <f>T("De 3.000 KG DE CARGA ÚTIL en adelante             ")</f>
        <v xml:space="preserve">De 3.000 KG DE CARGA ÚTIL en adelante             </v>
      </c>
      <c r="I4475">
        <v>130</v>
      </c>
    </row>
    <row r="4476" spans="1:9">
      <c r="A4476" t="str">
        <f>T("2018")</f>
        <v>2018</v>
      </c>
      <c r="B4476" t="str">
        <f>T("JURIDICO                                          ")</f>
        <v xml:space="preserve">JURIDICO                                          </v>
      </c>
      <c r="C4476" t="str">
        <f>T("CHAMBERI            ")</f>
        <v xml:space="preserve">CHAMBERI            </v>
      </c>
      <c r="D4476" t="str">
        <f>T("RIOS ROSAS          ")</f>
        <v xml:space="preserve">RIOS ROSAS          </v>
      </c>
      <c r="E4476" t="str">
        <f>T("RE ")</f>
        <v xml:space="preserve">RE </v>
      </c>
      <c r="F4476" t="str">
        <f>T("REMOLQUES      ")</f>
        <v xml:space="preserve">REMOLQUES      </v>
      </c>
      <c r="G4476" t="str">
        <f>T("De 751 a 999 KG DE CARGA ÚTIL                     ")</f>
        <v xml:space="preserve">De 751 a 999 KG DE CARGA ÚTIL                     </v>
      </c>
      <c r="I4476">
        <v>1</v>
      </c>
    </row>
    <row r="4477" spans="1:9">
      <c r="A4477" t="str">
        <f>T("2018")</f>
        <v>2018</v>
      </c>
      <c r="B4477" t="str">
        <f>T("JURIDICO                                          ")</f>
        <v xml:space="preserve">JURIDICO                                          </v>
      </c>
      <c r="C4477" t="str">
        <f>T("CHAMBERI            ")</f>
        <v xml:space="preserve">CHAMBERI            </v>
      </c>
      <c r="D4477" t="str">
        <f>T("RIOS ROSAS          ")</f>
        <v xml:space="preserve">RIOS ROSAS          </v>
      </c>
      <c r="E4477" t="str">
        <f>T("RE ")</f>
        <v xml:space="preserve">RE </v>
      </c>
      <c r="F4477" t="str">
        <f>T("REMOLQUES      ")</f>
        <v xml:space="preserve">REMOLQUES      </v>
      </c>
      <c r="G4477" t="str">
        <f>T("De 1.000 a 2.999 KG DE CARGA ÚTIL                 ")</f>
        <v xml:space="preserve">De 1.000 a 2.999 KG DE CARGA ÚTIL                 </v>
      </c>
      <c r="I4477">
        <v>12</v>
      </c>
    </row>
    <row r="4478" spans="1:9">
      <c r="A4478" t="str">
        <f>T("2018")</f>
        <v>2018</v>
      </c>
      <c r="B4478" t="str">
        <f>T("JURIDICO                                          ")</f>
        <v xml:space="preserve">JURIDICO                                          </v>
      </c>
      <c r="C4478" t="str">
        <f>T("CHAMBERI            ")</f>
        <v xml:space="preserve">CHAMBERI            </v>
      </c>
      <c r="D4478" t="str">
        <f>T("RIOS ROSAS          ")</f>
        <v xml:space="preserve">RIOS ROSAS          </v>
      </c>
      <c r="E4478" t="str">
        <f>T("RE ")</f>
        <v xml:space="preserve">RE </v>
      </c>
      <c r="F4478" t="str">
        <f>T("REMOLQUES      ")</f>
        <v xml:space="preserve">REMOLQUES      </v>
      </c>
      <c r="G4478" t="str">
        <f>T("De 3.000 KG DE CARGA ÚTIL en adelante             ")</f>
        <v xml:space="preserve">De 3.000 KG DE CARGA ÚTIL en adelante             </v>
      </c>
      <c r="I4478">
        <v>32</v>
      </c>
    </row>
    <row r="4479" spans="1:9">
      <c r="A4479" t="str">
        <f>T("2018")</f>
        <v>2018</v>
      </c>
      <c r="B4479" t="str">
        <f>T("JURIDICO                                          ")</f>
        <v xml:space="preserve">JURIDICO                                          </v>
      </c>
      <c r="C4479" t="str">
        <f>T("CHAMBERI            ")</f>
        <v xml:space="preserve">CHAMBERI            </v>
      </c>
      <c r="D4479" t="str">
        <f>T("VALLEHERMOSO        ")</f>
        <v xml:space="preserve">VALLEHERMOSO        </v>
      </c>
      <c r="E4479" t="str">
        <f>T("RE ")</f>
        <v xml:space="preserve">RE </v>
      </c>
      <c r="F4479" t="str">
        <f>T("REMOLQUES      ")</f>
        <v xml:space="preserve">REMOLQUES      </v>
      </c>
      <c r="G4479" t="str">
        <f>T("De 751 a 999 KG DE CARGA ÚTIL                     ")</f>
        <v xml:space="preserve">De 751 a 999 KG DE CARGA ÚTIL                     </v>
      </c>
      <c r="I4479">
        <v>2</v>
      </c>
    </row>
    <row r="4480" spans="1:9">
      <c r="A4480" t="str">
        <f>T("2018")</f>
        <v>2018</v>
      </c>
      <c r="B4480" t="str">
        <f>T("JURIDICO                                          ")</f>
        <v xml:space="preserve">JURIDICO                                          </v>
      </c>
      <c r="C4480" t="str">
        <f>T("CHAMBERI            ")</f>
        <v xml:space="preserve">CHAMBERI            </v>
      </c>
      <c r="D4480" t="str">
        <f>T("VALLEHERMOSO        ")</f>
        <v xml:space="preserve">VALLEHERMOSO        </v>
      </c>
      <c r="E4480" t="str">
        <f>T("RE ")</f>
        <v xml:space="preserve">RE </v>
      </c>
      <c r="F4480" t="str">
        <f>T("REMOLQUES      ")</f>
        <v xml:space="preserve">REMOLQUES      </v>
      </c>
      <c r="G4480" t="str">
        <f>T("De 3.000 KG DE CARGA ÚTIL en adelante             ")</f>
        <v xml:space="preserve">De 3.000 KG DE CARGA ÚTIL en adelante             </v>
      </c>
      <c r="I4480">
        <v>10</v>
      </c>
    </row>
    <row r="4481" spans="1:9">
      <c r="A4481" t="str">
        <f>T("2018")</f>
        <v>2018</v>
      </c>
      <c r="B4481" t="str">
        <f>T("JURIDICO                                          ")</f>
        <v xml:space="preserve">JURIDICO                                          </v>
      </c>
      <c r="C4481" t="str">
        <f>T("CHAMBERI            ")</f>
        <v xml:space="preserve">CHAMBERI            </v>
      </c>
      <c r="D4481" t="str">
        <f>T("ALMAGRO             ")</f>
        <v xml:space="preserve">ALMAGRO             </v>
      </c>
      <c r="E4481" t="str">
        <f>T("SE ")</f>
        <v xml:space="preserve">SE </v>
      </c>
      <c r="F4481" t="str">
        <f>T("SEMIRREMOLQUES ")</f>
        <v xml:space="preserve">SEMIRREMOLQUES </v>
      </c>
      <c r="G4481" t="str">
        <f>T("De 1.000 a 2.999 KG DE CARGA ÚTIL                 ")</f>
        <v xml:space="preserve">De 1.000 a 2.999 KG DE CARGA ÚTIL                 </v>
      </c>
      <c r="H4481" t="str">
        <f>T("DIESEL                                            ")</f>
        <v xml:space="preserve">DIESEL                                            </v>
      </c>
      <c r="I4481">
        <v>1</v>
      </c>
    </row>
    <row r="4482" spans="1:9">
      <c r="A4482" t="str">
        <f>T("2018")</f>
        <v>2018</v>
      </c>
      <c r="B4482" t="str">
        <f>T("Entidad sin personalidad jurídica (art. 35.4 LGT) ")</f>
        <v xml:space="preserve">Entidad sin personalidad jurídica (art. 35.4 LGT) </v>
      </c>
      <c r="C4482" t="str">
        <f>T("CHAMBERI            ")</f>
        <v xml:space="preserve">CHAMBERI            </v>
      </c>
      <c r="D4482" t="str">
        <f>T("GAZTAMBIDE          ")</f>
        <v xml:space="preserve">GAZTAMBIDE          </v>
      </c>
      <c r="E4482" t="str">
        <f>T("TR ")</f>
        <v xml:space="preserve">TR </v>
      </c>
      <c r="F4482" t="str">
        <f>T("TRACTORES      ")</f>
        <v xml:space="preserve">TRACTORES      </v>
      </c>
      <c r="G4482" t="str">
        <f>T("De 25,01 CABALLOS FISCALES en adelante            ")</f>
        <v xml:space="preserve">De 25,01 CABALLOS FISCALES en adelante            </v>
      </c>
      <c r="H4482" t="str">
        <f>T("DIESEL                                            ")</f>
        <v xml:space="preserve">DIESEL                                            </v>
      </c>
      <c r="I4482">
        <v>1</v>
      </c>
    </row>
    <row r="4483" spans="1:9">
      <c r="A4483" t="str">
        <f>T("2018")</f>
        <v>2018</v>
      </c>
      <c r="B4483" t="str">
        <f>T("Entidad sin personalidad jurídica (art. 35.4 LGT) ")</f>
        <v xml:space="preserve">Entidad sin personalidad jurídica (art. 35.4 LGT) </v>
      </c>
      <c r="C4483" t="str">
        <f>T("CHAMBERI            ")</f>
        <v xml:space="preserve">CHAMBERI            </v>
      </c>
      <c r="D4483" t="str">
        <f>T("ARAPILES            ")</f>
        <v xml:space="preserve">ARAPILES            </v>
      </c>
      <c r="E4483" t="str">
        <f>T("TR ")</f>
        <v xml:space="preserve">TR </v>
      </c>
      <c r="F4483" t="str">
        <f>T("TRACTORES      ")</f>
        <v xml:space="preserve">TRACTORES      </v>
      </c>
      <c r="G4483" t="str">
        <f>T("De 16 a 25 CABALLOS FISCALES                      ")</f>
        <v xml:space="preserve">De 16 a 25 CABALLOS FISCALES                      </v>
      </c>
      <c r="H4483" t="str">
        <f>T("DIESEL                                            ")</f>
        <v xml:space="preserve">DIESEL                                            </v>
      </c>
      <c r="I4483">
        <v>1</v>
      </c>
    </row>
    <row r="4484" spans="1:9">
      <c r="A4484" t="str">
        <f>T("2018")</f>
        <v>2018</v>
      </c>
      <c r="B4484" t="str">
        <f>T("Entidad sin personalidad jurídica (art. 35.4 LGT) ")</f>
        <v xml:space="preserve">Entidad sin personalidad jurídica (art. 35.4 LGT) </v>
      </c>
      <c r="C4484" t="str">
        <f>T("CHAMBERI            ")</f>
        <v xml:space="preserve">CHAMBERI            </v>
      </c>
      <c r="D4484" t="str">
        <f>T("ARAPILES            ")</f>
        <v xml:space="preserve">ARAPILES            </v>
      </c>
      <c r="E4484" t="str">
        <f>T("TR ")</f>
        <v xml:space="preserve">TR </v>
      </c>
      <c r="F4484" t="str">
        <f>T("TRACTORES      ")</f>
        <v xml:space="preserve">TRACTORES      </v>
      </c>
      <c r="G4484" t="str">
        <f>T("De 25,01 CABALLOS FISCALES en adelante            ")</f>
        <v xml:space="preserve">De 25,01 CABALLOS FISCALES en adelante            </v>
      </c>
      <c r="H4484" t="str">
        <f>T("DIESEL                                            ")</f>
        <v xml:space="preserve">DIESEL                                            </v>
      </c>
      <c r="I4484">
        <v>1</v>
      </c>
    </row>
    <row r="4485" spans="1:9">
      <c r="A4485" t="str">
        <f>T("2018")</f>
        <v>2018</v>
      </c>
      <c r="B4485" t="str">
        <f>T("Entidad sin personalidad jurídica (art. 35.4 LGT) ")</f>
        <v xml:space="preserve">Entidad sin personalidad jurídica (art. 35.4 LGT) </v>
      </c>
      <c r="C4485" t="str">
        <f>T("CHAMBERI            ")</f>
        <v xml:space="preserve">CHAMBERI            </v>
      </c>
      <c r="D4485" t="str">
        <f>T("ALMAGRO             ")</f>
        <v xml:space="preserve">ALMAGRO             </v>
      </c>
      <c r="E4485" t="str">
        <f>T("TR ")</f>
        <v xml:space="preserve">TR </v>
      </c>
      <c r="F4485" t="str">
        <f>T("TRACTORES      ")</f>
        <v xml:space="preserve">TRACTORES      </v>
      </c>
      <c r="G4485" t="str">
        <f>T("De menos de 16 CABALLOS FISCALES                  ")</f>
        <v xml:space="preserve">De menos de 16 CABALLOS FISCALES                  </v>
      </c>
      <c r="H4485" t="str">
        <f>T("DIESEL                                            ")</f>
        <v xml:space="preserve">DIESEL                                            </v>
      </c>
      <c r="I4485">
        <v>1</v>
      </c>
    </row>
    <row r="4486" spans="1:9">
      <c r="A4486" t="str">
        <f>T("2018")</f>
        <v>2018</v>
      </c>
      <c r="B4486" t="str">
        <f>T("Entidad sin personalidad jurídica (art. 35.4 LGT) ")</f>
        <v xml:space="preserve">Entidad sin personalidad jurídica (art. 35.4 LGT) </v>
      </c>
      <c r="C4486" t="str">
        <f>T("CHAMBERI            ")</f>
        <v xml:space="preserve">CHAMBERI            </v>
      </c>
      <c r="D4486" t="str">
        <f>T("ALMAGRO             ")</f>
        <v xml:space="preserve">ALMAGRO             </v>
      </c>
      <c r="E4486" t="str">
        <f>T("TR ")</f>
        <v xml:space="preserve">TR </v>
      </c>
      <c r="F4486" t="str">
        <f>T("TRACTORES      ")</f>
        <v xml:space="preserve">TRACTORES      </v>
      </c>
      <c r="G4486" t="str">
        <f>T("De 25,01 CABALLOS FISCALES en adelante            ")</f>
        <v xml:space="preserve">De 25,01 CABALLOS FISCALES en adelante            </v>
      </c>
      <c r="H4486" t="str">
        <f>T("DIESEL                                            ")</f>
        <v xml:space="preserve">DIESEL                                            </v>
      </c>
      <c r="I4486">
        <v>1</v>
      </c>
    </row>
    <row r="4487" spans="1:9">
      <c r="A4487" t="str">
        <f>T("2018")</f>
        <v>2018</v>
      </c>
      <c r="B4487" t="str">
        <f>T("Entidad sin personalidad jurídica (art. 35.4 LGT) ")</f>
        <v xml:space="preserve">Entidad sin personalidad jurídica (art. 35.4 LGT) </v>
      </c>
      <c r="C4487" t="str">
        <f>T("CHAMBERI            ")</f>
        <v xml:space="preserve">CHAMBERI            </v>
      </c>
      <c r="D4487" t="str">
        <f>T("RIOS ROSAS          ")</f>
        <v xml:space="preserve">RIOS ROSAS          </v>
      </c>
      <c r="E4487" t="str">
        <f>T("TR ")</f>
        <v xml:space="preserve">TR </v>
      </c>
      <c r="F4487" t="str">
        <f>T("TRACTORES      ")</f>
        <v xml:space="preserve">TRACTORES      </v>
      </c>
      <c r="G4487" t="str">
        <f>T("De menos de 16 CABALLOS FISCALES                  ")</f>
        <v xml:space="preserve">De menos de 16 CABALLOS FISCALES                  </v>
      </c>
      <c r="H4487" t="str">
        <f>T("DIESEL                                            ")</f>
        <v xml:space="preserve">DIESEL                                            </v>
      </c>
      <c r="I4487">
        <v>1</v>
      </c>
    </row>
    <row r="4488" spans="1:9">
      <c r="A4488" t="str">
        <f>T("2018")</f>
        <v>2018</v>
      </c>
      <c r="B4488" t="str">
        <f>T("Entidad sin personalidad jurídica (art. 35.4 LGT) ")</f>
        <v xml:space="preserve">Entidad sin personalidad jurídica (art. 35.4 LGT) </v>
      </c>
      <c r="C4488" t="str">
        <f>T("CHAMBERI            ")</f>
        <v xml:space="preserve">CHAMBERI            </v>
      </c>
      <c r="D4488" t="str">
        <f>T("VALLEHERMOSO        ")</f>
        <v xml:space="preserve">VALLEHERMOSO        </v>
      </c>
      <c r="E4488" t="str">
        <f>T("TR ")</f>
        <v xml:space="preserve">TR </v>
      </c>
      <c r="F4488" t="str">
        <f>T("TRACTORES      ")</f>
        <v xml:space="preserve">TRACTORES      </v>
      </c>
      <c r="G4488" t="str">
        <f>T("De 16 a 25 CABALLOS FISCALES                      ")</f>
        <v xml:space="preserve">De 16 a 25 CABALLOS FISCALES                      </v>
      </c>
      <c r="H4488" t="str">
        <f>T("DIESEL                                            ")</f>
        <v xml:space="preserve">DIESEL                                            </v>
      </c>
      <c r="I4488">
        <v>1</v>
      </c>
    </row>
    <row r="4489" spans="1:9">
      <c r="A4489" t="str">
        <f>T("2018")</f>
        <v>2018</v>
      </c>
      <c r="B4489" t="str">
        <f>T("Entidad sin personalidad jurídica (art. 35.4 LGT) ")</f>
        <v xml:space="preserve">Entidad sin personalidad jurídica (art. 35.4 LGT) </v>
      </c>
      <c r="C4489" t="str">
        <f>T("CHAMBERI            ")</f>
        <v xml:space="preserve">CHAMBERI            </v>
      </c>
      <c r="D4489" t="str">
        <f>T("VALLEHERMOSO        ")</f>
        <v xml:space="preserve">VALLEHERMOSO        </v>
      </c>
      <c r="E4489" t="str">
        <f>T("TR ")</f>
        <v xml:space="preserve">TR </v>
      </c>
      <c r="F4489" t="str">
        <f>T("TRACTORES      ")</f>
        <v xml:space="preserve">TRACTORES      </v>
      </c>
      <c r="G4489" t="str">
        <f>T("De 25,01 CABALLOS FISCALES en adelante            ")</f>
        <v xml:space="preserve">De 25,01 CABALLOS FISCALES en adelante            </v>
      </c>
      <c r="H4489" t="str">
        <f>T("DIESEL                                            ")</f>
        <v xml:space="preserve">DIESEL                                            </v>
      </c>
      <c r="I4489">
        <v>1</v>
      </c>
    </row>
    <row r="4490" spans="1:9">
      <c r="A4490" t="str">
        <f>T("2018")</f>
        <v>2018</v>
      </c>
      <c r="B4490" t="str">
        <f>T("FISICO                                            ")</f>
        <v xml:space="preserve">FISICO                                            </v>
      </c>
      <c r="C4490" t="str">
        <f>T("CHAMBERI            ")</f>
        <v xml:space="preserve">CHAMBERI            </v>
      </c>
      <c r="D4490" t="str">
        <f>T("GAZTAMBIDE          ")</f>
        <v xml:space="preserve">GAZTAMBIDE          </v>
      </c>
      <c r="E4490" t="str">
        <f>T("TR ")</f>
        <v xml:space="preserve">TR </v>
      </c>
      <c r="F4490" t="str">
        <f>T("TRACTORES      ")</f>
        <v xml:space="preserve">TRACTORES      </v>
      </c>
      <c r="G4490" t="str">
        <f>T("De menos de 16 CABALLOS FISCALES                  ")</f>
        <v xml:space="preserve">De menos de 16 CABALLOS FISCALES                  </v>
      </c>
      <c r="H4490" t="str">
        <f>T("DIESEL                                            ")</f>
        <v xml:space="preserve">DIESEL                                            </v>
      </c>
      <c r="I4490">
        <v>8</v>
      </c>
    </row>
    <row r="4491" spans="1:9">
      <c r="A4491" t="str">
        <f>T("2018")</f>
        <v>2018</v>
      </c>
      <c r="B4491" t="str">
        <f>T("FISICO                                            ")</f>
        <v xml:space="preserve">FISICO                                            </v>
      </c>
      <c r="C4491" t="str">
        <f>T("CHAMBERI            ")</f>
        <v xml:space="preserve">CHAMBERI            </v>
      </c>
      <c r="D4491" t="str">
        <f>T("GAZTAMBIDE          ")</f>
        <v xml:space="preserve">GAZTAMBIDE          </v>
      </c>
      <c r="E4491" t="str">
        <f>T("TR ")</f>
        <v xml:space="preserve">TR </v>
      </c>
      <c r="F4491" t="str">
        <f>T("TRACTORES      ")</f>
        <v xml:space="preserve">TRACTORES      </v>
      </c>
      <c r="G4491" t="str">
        <f>T("De 16 a 25 CABALLOS FISCALES                      ")</f>
        <v xml:space="preserve">De 16 a 25 CABALLOS FISCALES                      </v>
      </c>
      <c r="H4491" t="str">
        <f>T("DIESEL                                            ")</f>
        <v xml:space="preserve">DIESEL                                            </v>
      </c>
      <c r="I4491">
        <v>13</v>
      </c>
    </row>
    <row r="4492" spans="1:9">
      <c r="A4492" t="str">
        <f>T("2018")</f>
        <v>2018</v>
      </c>
      <c r="B4492" t="str">
        <f>T("FISICO                                            ")</f>
        <v xml:space="preserve">FISICO                                            </v>
      </c>
      <c r="C4492" t="str">
        <f>T("CHAMBERI            ")</f>
        <v xml:space="preserve">CHAMBERI            </v>
      </c>
      <c r="D4492" t="str">
        <f>T("GAZTAMBIDE          ")</f>
        <v xml:space="preserve">GAZTAMBIDE          </v>
      </c>
      <c r="E4492" t="str">
        <f>T("TR ")</f>
        <v xml:space="preserve">TR </v>
      </c>
      <c r="F4492" t="str">
        <f>T("TRACTORES      ")</f>
        <v xml:space="preserve">TRACTORES      </v>
      </c>
      <c r="G4492" t="str">
        <f>T("De 25,01 CABALLOS FISCALES en adelante            ")</f>
        <v xml:space="preserve">De 25,01 CABALLOS FISCALES en adelante            </v>
      </c>
      <c r="H4492" t="str">
        <f>T("DIESEL                                            ")</f>
        <v xml:space="preserve">DIESEL                                            </v>
      </c>
      <c r="I4492">
        <v>2</v>
      </c>
    </row>
    <row r="4493" spans="1:9">
      <c r="A4493" t="str">
        <f>T("2018")</f>
        <v>2018</v>
      </c>
      <c r="B4493" t="str">
        <f>T("FISICO                                            ")</f>
        <v xml:space="preserve">FISICO                                            </v>
      </c>
      <c r="C4493" t="str">
        <f>T("CHAMBERI            ")</f>
        <v xml:space="preserve">CHAMBERI            </v>
      </c>
      <c r="D4493" t="str">
        <f>T("ARAPILES            ")</f>
        <v xml:space="preserve">ARAPILES            </v>
      </c>
      <c r="E4493" t="str">
        <f>T("TR ")</f>
        <v xml:space="preserve">TR </v>
      </c>
      <c r="F4493" t="str">
        <f>T("TRACTORES      ")</f>
        <v xml:space="preserve">TRACTORES      </v>
      </c>
      <c r="G4493" t="str">
        <f>T("De menos de 16 CABALLOS FISCALES                  ")</f>
        <v xml:space="preserve">De menos de 16 CABALLOS FISCALES                  </v>
      </c>
      <c r="H4493" t="str">
        <f>T("DIESEL                                            ")</f>
        <v xml:space="preserve">DIESEL                                            </v>
      </c>
      <c r="I4493">
        <v>6</v>
      </c>
    </row>
    <row r="4494" spans="1:9">
      <c r="A4494" t="str">
        <f>T("2018")</f>
        <v>2018</v>
      </c>
      <c r="B4494" t="str">
        <f>T("FISICO                                            ")</f>
        <v xml:space="preserve">FISICO                                            </v>
      </c>
      <c r="C4494" t="str">
        <f>T("CHAMBERI            ")</f>
        <v xml:space="preserve">CHAMBERI            </v>
      </c>
      <c r="D4494" t="str">
        <f>T("ARAPILES            ")</f>
        <v xml:space="preserve">ARAPILES            </v>
      </c>
      <c r="E4494" t="str">
        <f>T("TR ")</f>
        <v xml:space="preserve">TR </v>
      </c>
      <c r="F4494" t="str">
        <f>T("TRACTORES      ")</f>
        <v xml:space="preserve">TRACTORES      </v>
      </c>
      <c r="G4494" t="str">
        <f>T("De 16 a 25 CABALLOS FISCALES                      ")</f>
        <v xml:space="preserve">De 16 a 25 CABALLOS FISCALES                      </v>
      </c>
      <c r="H4494" t="str">
        <f>T("DIESEL                                            ")</f>
        <v xml:space="preserve">DIESEL                                            </v>
      </c>
      <c r="I4494">
        <v>2</v>
      </c>
    </row>
    <row r="4495" spans="1:9">
      <c r="A4495" t="str">
        <f>T("2018")</f>
        <v>2018</v>
      </c>
      <c r="B4495" t="str">
        <f>T("FISICO                                            ")</f>
        <v xml:space="preserve">FISICO                                            </v>
      </c>
      <c r="C4495" t="str">
        <f>T("CHAMBERI            ")</f>
        <v xml:space="preserve">CHAMBERI            </v>
      </c>
      <c r="D4495" t="str">
        <f>T("TRAFALGAR           ")</f>
        <v xml:space="preserve">TRAFALGAR           </v>
      </c>
      <c r="E4495" t="str">
        <f>T("TR ")</f>
        <v xml:space="preserve">TR </v>
      </c>
      <c r="F4495" t="str">
        <f>T("TRACTORES      ")</f>
        <v xml:space="preserve">TRACTORES      </v>
      </c>
      <c r="G4495" t="str">
        <f>T("De menos de 16 CABALLOS FISCALES                  ")</f>
        <v xml:space="preserve">De menos de 16 CABALLOS FISCALES                  </v>
      </c>
      <c r="H4495" t="str">
        <f>T("DIESEL                                            ")</f>
        <v xml:space="preserve">DIESEL                                            </v>
      </c>
      <c r="I4495">
        <v>4</v>
      </c>
    </row>
    <row r="4496" spans="1:9">
      <c r="A4496" t="str">
        <f>T("2018")</f>
        <v>2018</v>
      </c>
      <c r="B4496" t="str">
        <f>T("FISICO                                            ")</f>
        <v xml:space="preserve">FISICO                                            </v>
      </c>
      <c r="C4496" t="str">
        <f>T("CHAMBERI            ")</f>
        <v xml:space="preserve">CHAMBERI            </v>
      </c>
      <c r="D4496" t="str">
        <f>T("TRAFALGAR           ")</f>
        <v xml:space="preserve">TRAFALGAR           </v>
      </c>
      <c r="E4496" t="str">
        <f>T("TR ")</f>
        <v xml:space="preserve">TR </v>
      </c>
      <c r="F4496" t="str">
        <f>T("TRACTORES      ")</f>
        <v xml:space="preserve">TRACTORES      </v>
      </c>
      <c r="G4496" t="str">
        <f>T("De 16 a 25 CABALLOS FISCALES                      ")</f>
        <v xml:space="preserve">De 16 a 25 CABALLOS FISCALES                      </v>
      </c>
      <c r="H4496" t="str">
        <f>T("DIESEL                                            ")</f>
        <v xml:space="preserve">DIESEL                                            </v>
      </c>
      <c r="I4496">
        <v>5</v>
      </c>
    </row>
    <row r="4497" spans="1:9">
      <c r="A4497" t="str">
        <f>T("2018")</f>
        <v>2018</v>
      </c>
      <c r="B4497" t="str">
        <f>T("FISICO                                            ")</f>
        <v xml:space="preserve">FISICO                                            </v>
      </c>
      <c r="C4497" t="str">
        <f>T("CHAMBERI            ")</f>
        <v xml:space="preserve">CHAMBERI            </v>
      </c>
      <c r="D4497" t="str">
        <f>T("TRAFALGAR           ")</f>
        <v xml:space="preserve">TRAFALGAR           </v>
      </c>
      <c r="E4497" t="str">
        <f>T("TR ")</f>
        <v xml:space="preserve">TR </v>
      </c>
      <c r="F4497" t="str">
        <f>T("TRACTORES      ")</f>
        <v xml:space="preserve">TRACTORES      </v>
      </c>
      <c r="G4497" t="str">
        <f>T("De 25,01 CABALLOS FISCALES en adelante            ")</f>
        <v xml:space="preserve">De 25,01 CABALLOS FISCALES en adelante            </v>
      </c>
      <c r="H4497" t="str">
        <f>T("DIESEL                                            ")</f>
        <v xml:space="preserve">DIESEL                                            </v>
      </c>
      <c r="I4497">
        <v>4</v>
      </c>
    </row>
    <row r="4498" spans="1:9">
      <c r="A4498" t="str">
        <f>T("2018")</f>
        <v>2018</v>
      </c>
      <c r="B4498" t="str">
        <f>T("FISICO                                            ")</f>
        <v xml:space="preserve">FISICO                                            </v>
      </c>
      <c r="C4498" t="str">
        <f>T("CHAMBERI            ")</f>
        <v xml:space="preserve">CHAMBERI            </v>
      </c>
      <c r="D4498" t="str">
        <f>T("ALMAGRO             ")</f>
        <v xml:space="preserve">ALMAGRO             </v>
      </c>
      <c r="E4498" t="str">
        <f>T("TR ")</f>
        <v xml:space="preserve">TR </v>
      </c>
      <c r="F4498" t="str">
        <f>T("TRACTORES      ")</f>
        <v xml:space="preserve">TRACTORES      </v>
      </c>
      <c r="G4498" t="str">
        <f>T("De menos de 16 CABALLOS FISCALES                  ")</f>
        <v xml:space="preserve">De menos de 16 CABALLOS FISCALES                  </v>
      </c>
      <c r="H4498" t="str">
        <f>T("DIESEL                                            ")</f>
        <v xml:space="preserve">DIESEL                                            </v>
      </c>
      <c r="I4498">
        <v>7</v>
      </c>
    </row>
    <row r="4499" spans="1:9">
      <c r="A4499" t="str">
        <f>T("2018")</f>
        <v>2018</v>
      </c>
      <c r="B4499" t="str">
        <f>T("FISICO                                            ")</f>
        <v xml:space="preserve">FISICO                                            </v>
      </c>
      <c r="C4499" t="str">
        <f>T("CHAMBERI            ")</f>
        <v xml:space="preserve">CHAMBERI            </v>
      </c>
      <c r="D4499" t="str">
        <f>T("ALMAGRO             ")</f>
        <v xml:space="preserve">ALMAGRO             </v>
      </c>
      <c r="E4499" t="str">
        <f>T("TR ")</f>
        <v xml:space="preserve">TR </v>
      </c>
      <c r="F4499" t="str">
        <f>T("TRACTORES      ")</f>
        <v xml:space="preserve">TRACTORES      </v>
      </c>
      <c r="G4499" t="str">
        <f>T("De 16 a 25 CABALLOS FISCALES                      ")</f>
        <v xml:space="preserve">De 16 a 25 CABALLOS FISCALES                      </v>
      </c>
      <c r="H4499" t="str">
        <f>T("DIESEL                                            ")</f>
        <v xml:space="preserve">DIESEL                                            </v>
      </c>
      <c r="I4499">
        <v>9</v>
      </c>
    </row>
    <row r="4500" spans="1:9">
      <c r="A4500" t="str">
        <f>T("2018")</f>
        <v>2018</v>
      </c>
      <c r="B4500" t="str">
        <f>T("FISICO                                            ")</f>
        <v xml:space="preserve">FISICO                                            </v>
      </c>
      <c r="C4500" t="str">
        <f>T("CHAMBERI            ")</f>
        <v xml:space="preserve">CHAMBERI            </v>
      </c>
      <c r="D4500" t="str">
        <f>T("ALMAGRO             ")</f>
        <v xml:space="preserve">ALMAGRO             </v>
      </c>
      <c r="E4500" t="str">
        <f>T("TR ")</f>
        <v xml:space="preserve">TR </v>
      </c>
      <c r="F4500" t="str">
        <f>T("TRACTORES      ")</f>
        <v xml:space="preserve">TRACTORES      </v>
      </c>
      <c r="G4500" t="str">
        <f>T("De 25,01 CABALLOS FISCALES en adelante            ")</f>
        <v xml:space="preserve">De 25,01 CABALLOS FISCALES en adelante            </v>
      </c>
      <c r="H4500" t="str">
        <f>T("DIESEL                                            ")</f>
        <v xml:space="preserve">DIESEL                                            </v>
      </c>
      <c r="I4500">
        <v>17</v>
      </c>
    </row>
    <row r="4501" spans="1:9">
      <c r="A4501" t="str">
        <f>T("2018")</f>
        <v>2018</v>
      </c>
      <c r="B4501" t="str">
        <f>T("FISICO                                            ")</f>
        <v xml:space="preserve">FISICO                                            </v>
      </c>
      <c r="C4501" t="str">
        <f>T("CHAMBERI            ")</f>
        <v xml:space="preserve">CHAMBERI            </v>
      </c>
      <c r="D4501" t="str">
        <f>T("RIOS ROSAS          ")</f>
        <v xml:space="preserve">RIOS ROSAS          </v>
      </c>
      <c r="E4501" t="str">
        <f>T("TR ")</f>
        <v xml:space="preserve">TR </v>
      </c>
      <c r="F4501" t="str">
        <f>T("TRACTORES      ")</f>
        <v xml:space="preserve">TRACTORES      </v>
      </c>
      <c r="G4501" t="str">
        <f>T("De menos de 16 CABALLOS FISCALES                  ")</f>
        <v xml:space="preserve">De menos de 16 CABALLOS FISCALES                  </v>
      </c>
      <c r="H4501" t="str">
        <f>T("DIESEL                                            ")</f>
        <v xml:space="preserve">DIESEL                                            </v>
      </c>
      <c r="I4501">
        <v>3</v>
      </c>
    </row>
    <row r="4502" spans="1:9">
      <c r="A4502" t="str">
        <f>T("2018")</f>
        <v>2018</v>
      </c>
      <c r="B4502" t="str">
        <f>T("FISICO                                            ")</f>
        <v xml:space="preserve">FISICO                                            </v>
      </c>
      <c r="C4502" t="str">
        <f>T("CHAMBERI            ")</f>
        <v xml:space="preserve">CHAMBERI            </v>
      </c>
      <c r="D4502" t="str">
        <f>T("RIOS ROSAS          ")</f>
        <v xml:space="preserve">RIOS ROSAS          </v>
      </c>
      <c r="E4502" t="str">
        <f>T("TR ")</f>
        <v xml:space="preserve">TR </v>
      </c>
      <c r="F4502" t="str">
        <f>T("TRACTORES      ")</f>
        <v xml:space="preserve">TRACTORES      </v>
      </c>
      <c r="G4502" t="str">
        <f>T("De 16 a 25 CABALLOS FISCALES                      ")</f>
        <v xml:space="preserve">De 16 a 25 CABALLOS FISCALES                      </v>
      </c>
      <c r="H4502" t="str">
        <f>T("DIESEL                                            ")</f>
        <v xml:space="preserve">DIESEL                                            </v>
      </c>
      <c r="I4502">
        <v>10</v>
      </c>
    </row>
    <row r="4503" spans="1:9">
      <c r="A4503" t="str">
        <f>T("2018")</f>
        <v>2018</v>
      </c>
      <c r="B4503" t="str">
        <f>T("FISICO                                            ")</f>
        <v xml:space="preserve">FISICO                                            </v>
      </c>
      <c r="C4503" t="str">
        <f>T("CHAMBERI            ")</f>
        <v xml:space="preserve">CHAMBERI            </v>
      </c>
      <c r="D4503" t="str">
        <f>T("RIOS ROSAS          ")</f>
        <v xml:space="preserve">RIOS ROSAS          </v>
      </c>
      <c r="E4503" t="str">
        <f>T("TR ")</f>
        <v xml:space="preserve">TR </v>
      </c>
      <c r="F4503" t="str">
        <f>T("TRACTORES      ")</f>
        <v xml:space="preserve">TRACTORES      </v>
      </c>
      <c r="G4503" t="str">
        <f>T("De 25,01 CABALLOS FISCALES en adelante            ")</f>
        <v xml:space="preserve">De 25,01 CABALLOS FISCALES en adelante            </v>
      </c>
      <c r="H4503" t="str">
        <f>T("DIESEL                                            ")</f>
        <v xml:space="preserve">DIESEL                                            </v>
      </c>
      <c r="I4503">
        <v>4</v>
      </c>
    </row>
    <row r="4504" spans="1:9">
      <c r="A4504" t="str">
        <f>T("2018")</f>
        <v>2018</v>
      </c>
      <c r="B4504" t="str">
        <f>T("FISICO                                            ")</f>
        <v xml:space="preserve">FISICO                                            </v>
      </c>
      <c r="C4504" t="str">
        <f>T("CHAMBERI            ")</f>
        <v xml:space="preserve">CHAMBERI            </v>
      </c>
      <c r="D4504" t="str">
        <f>T("VALLEHERMOSO        ")</f>
        <v xml:space="preserve">VALLEHERMOSO        </v>
      </c>
      <c r="E4504" t="str">
        <f>T("TR ")</f>
        <v xml:space="preserve">TR </v>
      </c>
      <c r="F4504" t="str">
        <f>T("TRACTORES      ")</f>
        <v xml:space="preserve">TRACTORES      </v>
      </c>
      <c r="G4504" t="str">
        <f>T("De menos de 16 CABALLOS FISCALES                  ")</f>
        <v xml:space="preserve">De menos de 16 CABALLOS FISCALES                  </v>
      </c>
      <c r="H4504" t="str">
        <f>T("DIESEL                                            ")</f>
        <v xml:space="preserve">DIESEL                                            </v>
      </c>
      <c r="I4504">
        <v>3</v>
      </c>
    </row>
    <row r="4505" spans="1:9">
      <c r="A4505" t="str">
        <f>T("2018")</f>
        <v>2018</v>
      </c>
      <c r="B4505" t="str">
        <f>T("FISICO                                            ")</f>
        <v xml:space="preserve">FISICO                                            </v>
      </c>
      <c r="C4505" t="str">
        <f>T("CHAMBERI            ")</f>
        <v xml:space="preserve">CHAMBERI            </v>
      </c>
      <c r="D4505" t="str">
        <f>T("VALLEHERMOSO        ")</f>
        <v xml:space="preserve">VALLEHERMOSO        </v>
      </c>
      <c r="E4505" t="str">
        <f>T("TR ")</f>
        <v xml:space="preserve">TR </v>
      </c>
      <c r="F4505" t="str">
        <f>T("TRACTORES      ")</f>
        <v xml:space="preserve">TRACTORES      </v>
      </c>
      <c r="G4505" t="str">
        <f>T("De 16 a 25 CABALLOS FISCALES                      ")</f>
        <v xml:space="preserve">De 16 a 25 CABALLOS FISCALES                      </v>
      </c>
      <c r="H4505" t="str">
        <f>T("DIESEL                                            ")</f>
        <v xml:space="preserve">DIESEL                                            </v>
      </c>
      <c r="I4505">
        <v>4</v>
      </c>
    </row>
    <row r="4506" spans="1:9">
      <c r="A4506" t="str">
        <f>T("2018")</f>
        <v>2018</v>
      </c>
      <c r="B4506" t="str">
        <f>T("FISICO                                            ")</f>
        <v xml:space="preserve">FISICO                                            </v>
      </c>
      <c r="C4506" t="str">
        <f>T("CHAMBERI            ")</f>
        <v xml:space="preserve">CHAMBERI            </v>
      </c>
      <c r="D4506" t="str">
        <f>T("VALLEHERMOSO        ")</f>
        <v xml:space="preserve">VALLEHERMOSO        </v>
      </c>
      <c r="E4506" t="str">
        <f>T("TR ")</f>
        <v xml:space="preserve">TR </v>
      </c>
      <c r="F4506" t="str">
        <f>T("TRACTORES      ")</f>
        <v xml:space="preserve">TRACTORES      </v>
      </c>
      <c r="G4506" t="str">
        <f>T("De 25,01 CABALLOS FISCALES en adelante            ")</f>
        <v xml:space="preserve">De 25,01 CABALLOS FISCALES en adelante            </v>
      </c>
      <c r="H4506" t="str">
        <f>T("DIESEL                                            ")</f>
        <v xml:space="preserve">DIESEL                                            </v>
      </c>
      <c r="I4506">
        <v>3</v>
      </c>
    </row>
    <row r="4507" spans="1:9">
      <c r="A4507" t="str">
        <f>T("2018")</f>
        <v>2018</v>
      </c>
      <c r="B4507" t="str">
        <f>T("JURIDICO                                          ")</f>
        <v xml:space="preserve">JURIDICO                                          </v>
      </c>
      <c r="C4507" t="str">
        <f>T("CHAMBERI            ")</f>
        <v xml:space="preserve">CHAMBERI            </v>
      </c>
      <c r="D4507" t="str">
        <f>T("GAZTAMBIDE          ")</f>
        <v xml:space="preserve">GAZTAMBIDE          </v>
      </c>
      <c r="E4507" t="str">
        <f>T("TR ")</f>
        <v xml:space="preserve">TR </v>
      </c>
      <c r="F4507" t="str">
        <f>T("TRACTORES      ")</f>
        <v xml:space="preserve">TRACTORES      </v>
      </c>
      <c r="G4507" t="str">
        <f>T("De menos de 16 CABALLOS FISCALES                  ")</f>
        <v xml:space="preserve">De menos de 16 CABALLOS FISCALES                  </v>
      </c>
      <c r="H4507" t="str">
        <f>T("DIESEL                                            ")</f>
        <v xml:space="preserve">DIESEL                                            </v>
      </c>
      <c r="I4507">
        <v>4</v>
      </c>
    </row>
    <row r="4508" spans="1:9">
      <c r="A4508" t="str">
        <f>T("2018")</f>
        <v>2018</v>
      </c>
      <c r="B4508" t="str">
        <f>T("JURIDICO                                          ")</f>
        <v xml:space="preserve">JURIDICO                                          </v>
      </c>
      <c r="C4508" t="str">
        <f>T("CHAMBERI            ")</f>
        <v xml:space="preserve">CHAMBERI            </v>
      </c>
      <c r="D4508" t="str">
        <f>T("GAZTAMBIDE          ")</f>
        <v xml:space="preserve">GAZTAMBIDE          </v>
      </c>
      <c r="E4508" t="str">
        <f>T("TR ")</f>
        <v xml:space="preserve">TR </v>
      </c>
      <c r="F4508" t="str">
        <f>T("TRACTORES      ")</f>
        <v xml:space="preserve">TRACTORES      </v>
      </c>
      <c r="G4508" t="str">
        <f>T("De 16 a 25 CABALLOS FISCALES                      ")</f>
        <v xml:space="preserve">De 16 a 25 CABALLOS FISCALES                      </v>
      </c>
      <c r="H4508" t="str">
        <f>T("DIESEL                                            ")</f>
        <v xml:space="preserve">DIESEL                                            </v>
      </c>
      <c r="I4508">
        <v>8</v>
      </c>
    </row>
    <row r="4509" spans="1:9">
      <c r="A4509" t="str">
        <f>T("2018")</f>
        <v>2018</v>
      </c>
      <c r="B4509" t="str">
        <f>T("JURIDICO                                          ")</f>
        <v xml:space="preserve">JURIDICO                                          </v>
      </c>
      <c r="C4509" t="str">
        <f>T("CHAMBERI            ")</f>
        <v xml:space="preserve">CHAMBERI            </v>
      </c>
      <c r="D4509" t="str">
        <f>T("GAZTAMBIDE          ")</f>
        <v xml:space="preserve">GAZTAMBIDE          </v>
      </c>
      <c r="E4509" t="str">
        <f>T("TR ")</f>
        <v xml:space="preserve">TR </v>
      </c>
      <c r="F4509" t="str">
        <f>T("TRACTORES      ")</f>
        <v xml:space="preserve">TRACTORES      </v>
      </c>
      <c r="G4509" t="str">
        <f>T("De 25,01 CABALLOS FISCALES en adelante            ")</f>
        <v xml:space="preserve">De 25,01 CABALLOS FISCALES en adelante            </v>
      </c>
      <c r="H4509" t="str">
        <f>T("DIESEL                                            ")</f>
        <v xml:space="preserve">DIESEL                                            </v>
      </c>
      <c r="I4509">
        <v>12</v>
      </c>
    </row>
    <row r="4510" spans="1:9">
      <c r="A4510" t="str">
        <f>T("2018")</f>
        <v>2018</v>
      </c>
      <c r="B4510" t="str">
        <f>T("JURIDICO                                          ")</f>
        <v xml:space="preserve">JURIDICO                                          </v>
      </c>
      <c r="C4510" t="str">
        <f>T("CHAMBERI            ")</f>
        <v xml:space="preserve">CHAMBERI            </v>
      </c>
      <c r="D4510" t="str">
        <f>T("ARAPILES            ")</f>
        <v xml:space="preserve">ARAPILES            </v>
      </c>
      <c r="E4510" t="str">
        <f>T("TR ")</f>
        <v xml:space="preserve">TR </v>
      </c>
      <c r="F4510" t="str">
        <f>T("TRACTORES      ")</f>
        <v xml:space="preserve">TRACTORES      </v>
      </c>
      <c r="G4510" t="str">
        <f>T("De menos de 16 CABALLOS FISCALES                  ")</f>
        <v xml:space="preserve">De menos de 16 CABALLOS FISCALES                  </v>
      </c>
      <c r="H4510" t="str">
        <f>T("DIESEL                                            ")</f>
        <v xml:space="preserve">DIESEL                                            </v>
      </c>
      <c r="I4510">
        <v>10</v>
      </c>
    </row>
    <row r="4511" spans="1:9">
      <c r="A4511" t="str">
        <f>T("2018")</f>
        <v>2018</v>
      </c>
      <c r="B4511" t="str">
        <f>T("JURIDICO                                          ")</f>
        <v xml:space="preserve">JURIDICO                                          </v>
      </c>
      <c r="C4511" t="str">
        <f>T("CHAMBERI            ")</f>
        <v xml:space="preserve">CHAMBERI            </v>
      </c>
      <c r="D4511" t="str">
        <f>T("ARAPILES            ")</f>
        <v xml:space="preserve">ARAPILES            </v>
      </c>
      <c r="E4511" t="str">
        <f>T("TR ")</f>
        <v xml:space="preserve">TR </v>
      </c>
      <c r="F4511" t="str">
        <f>T("TRACTORES      ")</f>
        <v xml:space="preserve">TRACTORES      </v>
      </c>
      <c r="G4511" t="str">
        <f>T("De 16 a 25 CABALLOS FISCALES                      ")</f>
        <v xml:space="preserve">De 16 a 25 CABALLOS FISCALES                      </v>
      </c>
      <c r="H4511" t="str">
        <f>T("DIESEL                                            ")</f>
        <v xml:space="preserve">DIESEL                                            </v>
      </c>
      <c r="I4511">
        <v>10</v>
      </c>
    </row>
    <row r="4512" spans="1:9">
      <c r="A4512" t="str">
        <f>T("2018")</f>
        <v>2018</v>
      </c>
      <c r="B4512" t="str">
        <f>T("JURIDICO                                          ")</f>
        <v xml:space="preserve">JURIDICO                                          </v>
      </c>
      <c r="C4512" t="str">
        <f>T("CHAMBERI            ")</f>
        <v xml:space="preserve">CHAMBERI            </v>
      </c>
      <c r="D4512" t="str">
        <f>T("ARAPILES            ")</f>
        <v xml:space="preserve">ARAPILES            </v>
      </c>
      <c r="E4512" t="str">
        <f>T("TR ")</f>
        <v xml:space="preserve">TR </v>
      </c>
      <c r="F4512" t="str">
        <f>T("TRACTORES      ")</f>
        <v xml:space="preserve">TRACTORES      </v>
      </c>
      <c r="G4512" t="str">
        <f>T("De 25,01 CABALLOS FISCALES en adelante            ")</f>
        <v xml:space="preserve">De 25,01 CABALLOS FISCALES en adelante            </v>
      </c>
      <c r="H4512" t="str">
        <f>T("DIESEL                                            ")</f>
        <v xml:space="preserve">DIESEL                                            </v>
      </c>
      <c r="I4512">
        <v>18</v>
      </c>
    </row>
    <row r="4513" spans="1:9">
      <c r="A4513" t="str">
        <f>T("2018")</f>
        <v>2018</v>
      </c>
      <c r="B4513" t="str">
        <f>T("JURIDICO                                          ")</f>
        <v xml:space="preserve">JURIDICO                                          </v>
      </c>
      <c r="C4513" t="str">
        <f>T("CHAMBERI            ")</f>
        <v xml:space="preserve">CHAMBERI            </v>
      </c>
      <c r="D4513" t="str">
        <f>T("TRAFALGAR           ")</f>
        <v xml:space="preserve">TRAFALGAR           </v>
      </c>
      <c r="E4513" t="str">
        <f>T("TR ")</f>
        <v xml:space="preserve">TR </v>
      </c>
      <c r="F4513" t="str">
        <f>T("TRACTORES      ")</f>
        <v xml:space="preserve">TRACTORES      </v>
      </c>
      <c r="G4513" t="str">
        <f>T("De menos de 16 CABALLOS FISCALES                  ")</f>
        <v xml:space="preserve">De menos de 16 CABALLOS FISCALES                  </v>
      </c>
      <c r="H4513" t="str">
        <f>T("DIESEL                                            ")</f>
        <v xml:space="preserve">DIESEL                                            </v>
      </c>
      <c r="I4513">
        <v>5</v>
      </c>
    </row>
    <row r="4514" spans="1:9">
      <c r="A4514" t="str">
        <f>T("2018")</f>
        <v>2018</v>
      </c>
      <c r="B4514" t="str">
        <f>T("JURIDICO                                          ")</f>
        <v xml:space="preserve">JURIDICO                                          </v>
      </c>
      <c r="C4514" t="str">
        <f>T("CHAMBERI            ")</f>
        <v xml:space="preserve">CHAMBERI            </v>
      </c>
      <c r="D4514" t="str">
        <f>T("TRAFALGAR           ")</f>
        <v xml:space="preserve">TRAFALGAR           </v>
      </c>
      <c r="E4514" t="str">
        <f>T("TR ")</f>
        <v xml:space="preserve">TR </v>
      </c>
      <c r="F4514" t="str">
        <f>T("TRACTORES      ")</f>
        <v xml:space="preserve">TRACTORES      </v>
      </c>
      <c r="G4514" t="str">
        <f>T("De 16 a 25 CABALLOS FISCALES                      ")</f>
        <v xml:space="preserve">De 16 a 25 CABALLOS FISCALES                      </v>
      </c>
      <c r="H4514" t="str">
        <f>T("DIESEL                                            ")</f>
        <v xml:space="preserve">DIESEL                                            </v>
      </c>
      <c r="I4514">
        <v>9</v>
      </c>
    </row>
    <row r="4515" spans="1:9">
      <c r="A4515" t="str">
        <f>T("2018")</f>
        <v>2018</v>
      </c>
      <c r="B4515" t="str">
        <f>T("JURIDICO                                          ")</f>
        <v xml:space="preserve">JURIDICO                                          </v>
      </c>
      <c r="C4515" t="str">
        <f>T("CHAMBERI            ")</f>
        <v xml:space="preserve">CHAMBERI            </v>
      </c>
      <c r="D4515" t="str">
        <f>T("TRAFALGAR           ")</f>
        <v xml:space="preserve">TRAFALGAR           </v>
      </c>
      <c r="E4515" t="str">
        <f>T("TR ")</f>
        <v xml:space="preserve">TR </v>
      </c>
      <c r="F4515" t="str">
        <f>T("TRACTORES      ")</f>
        <v xml:space="preserve">TRACTORES      </v>
      </c>
      <c r="G4515" t="str">
        <f>T("De 25,01 CABALLOS FISCALES en adelante            ")</f>
        <v xml:space="preserve">De 25,01 CABALLOS FISCALES en adelante            </v>
      </c>
      <c r="H4515" t="str">
        <f>T("DIESEL                                            ")</f>
        <v xml:space="preserve">DIESEL                                            </v>
      </c>
      <c r="I4515">
        <v>20</v>
      </c>
    </row>
    <row r="4516" spans="1:9">
      <c r="A4516" t="str">
        <f>T("2018")</f>
        <v>2018</v>
      </c>
      <c r="B4516" t="str">
        <f>T("JURIDICO                                          ")</f>
        <v xml:space="preserve">JURIDICO                                          </v>
      </c>
      <c r="C4516" t="str">
        <f>T("CHAMBERI            ")</f>
        <v xml:space="preserve">CHAMBERI            </v>
      </c>
      <c r="D4516" t="str">
        <f>T("ALMAGRO             ")</f>
        <v xml:space="preserve">ALMAGRO             </v>
      </c>
      <c r="E4516" t="str">
        <f>T("TR ")</f>
        <v xml:space="preserve">TR </v>
      </c>
      <c r="F4516" t="str">
        <f>T("TRACTORES      ")</f>
        <v xml:space="preserve">TRACTORES      </v>
      </c>
      <c r="G4516" t="str">
        <f>T("De menos de 16 CABALLOS FISCALES                  ")</f>
        <v xml:space="preserve">De menos de 16 CABALLOS FISCALES                  </v>
      </c>
      <c r="H4516" t="str">
        <f>T("DIESEL                                            ")</f>
        <v xml:space="preserve">DIESEL                                            </v>
      </c>
      <c r="I4516">
        <v>39</v>
      </c>
    </row>
    <row r="4517" spans="1:9">
      <c r="A4517" t="str">
        <f>T("2018")</f>
        <v>2018</v>
      </c>
      <c r="B4517" t="str">
        <f>T("JURIDICO                                          ")</f>
        <v xml:space="preserve">JURIDICO                                          </v>
      </c>
      <c r="C4517" t="str">
        <f>T("CHAMBERI            ")</f>
        <v xml:space="preserve">CHAMBERI            </v>
      </c>
      <c r="D4517" t="str">
        <f>T("ALMAGRO             ")</f>
        <v xml:space="preserve">ALMAGRO             </v>
      </c>
      <c r="E4517" t="str">
        <f>T("TR ")</f>
        <v xml:space="preserve">TR </v>
      </c>
      <c r="F4517" t="str">
        <f>T("TRACTORES      ")</f>
        <v xml:space="preserve">TRACTORES      </v>
      </c>
      <c r="G4517" t="str">
        <f>T("De 16 a 25 CABALLOS FISCALES                      ")</f>
        <v xml:space="preserve">De 16 a 25 CABALLOS FISCALES                      </v>
      </c>
      <c r="H4517" t="str">
        <f>T("DIESEL                                            ")</f>
        <v xml:space="preserve">DIESEL                                            </v>
      </c>
      <c r="I4517">
        <v>73</v>
      </c>
    </row>
    <row r="4518" spans="1:9">
      <c r="A4518" t="str">
        <f>T("2018")</f>
        <v>2018</v>
      </c>
      <c r="B4518" t="str">
        <f>T("JURIDICO                                          ")</f>
        <v xml:space="preserve">JURIDICO                                          </v>
      </c>
      <c r="C4518" t="str">
        <f>T("CHAMBERI            ")</f>
        <v xml:space="preserve">CHAMBERI            </v>
      </c>
      <c r="D4518" t="str">
        <f>T("ALMAGRO             ")</f>
        <v xml:space="preserve">ALMAGRO             </v>
      </c>
      <c r="E4518" t="str">
        <f>T("TR ")</f>
        <v xml:space="preserve">TR </v>
      </c>
      <c r="F4518" t="str">
        <f>T("TRACTORES      ")</f>
        <v xml:space="preserve">TRACTORES      </v>
      </c>
      <c r="G4518" t="str">
        <f>T("De 25,01 CABALLOS FISCALES en adelante            ")</f>
        <v xml:space="preserve">De 25,01 CABALLOS FISCALES en adelante            </v>
      </c>
      <c r="H4518" t="str">
        <f>T("DIESEL                                            ")</f>
        <v xml:space="preserve">DIESEL                                            </v>
      </c>
      <c r="I4518">
        <v>79</v>
      </c>
    </row>
    <row r="4519" spans="1:9">
      <c r="A4519" t="str">
        <f>T("2018")</f>
        <v>2018</v>
      </c>
      <c r="B4519" t="str">
        <f>T("JURIDICO                                          ")</f>
        <v xml:space="preserve">JURIDICO                                          </v>
      </c>
      <c r="C4519" t="str">
        <f>T("CHAMBERI            ")</f>
        <v xml:space="preserve">CHAMBERI            </v>
      </c>
      <c r="D4519" t="str">
        <f>T("RIOS ROSAS          ")</f>
        <v xml:space="preserve">RIOS ROSAS          </v>
      </c>
      <c r="E4519" t="str">
        <f>T("TR ")</f>
        <v xml:space="preserve">TR </v>
      </c>
      <c r="F4519" t="str">
        <f>T("TRACTORES      ")</f>
        <v xml:space="preserve">TRACTORES      </v>
      </c>
      <c r="G4519" t="str">
        <f>T("De menos de 16 CABALLOS FISCALES                  ")</f>
        <v xml:space="preserve">De menos de 16 CABALLOS FISCALES                  </v>
      </c>
      <c r="H4519" t="str">
        <f>T("DIESEL                                            ")</f>
        <v xml:space="preserve">DIESEL                                            </v>
      </c>
      <c r="I4519">
        <v>28</v>
      </c>
    </row>
    <row r="4520" spans="1:9">
      <c r="A4520" t="str">
        <f>T("2018")</f>
        <v>2018</v>
      </c>
      <c r="B4520" t="str">
        <f>T("JURIDICO                                          ")</f>
        <v xml:space="preserve">JURIDICO                                          </v>
      </c>
      <c r="C4520" t="str">
        <f>T("CHAMBERI            ")</f>
        <v xml:space="preserve">CHAMBERI            </v>
      </c>
      <c r="D4520" t="str">
        <f>T("RIOS ROSAS          ")</f>
        <v xml:space="preserve">RIOS ROSAS          </v>
      </c>
      <c r="E4520" t="str">
        <f>T("TR ")</f>
        <v xml:space="preserve">TR </v>
      </c>
      <c r="F4520" t="str">
        <f>T("TRACTORES      ")</f>
        <v xml:space="preserve">TRACTORES      </v>
      </c>
      <c r="G4520" t="str">
        <f>T("De 16 a 25 CABALLOS FISCALES                      ")</f>
        <v xml:space="preserve">De 16 a 25 CABALLOS FISCALES                      </v>
      </c>
      <c r="H4520" t="str">
        <f>T("DIESEL                                            ")</f>
        <v xml:space="preserve">DIESEL                                            </v>
      </c>
      <c r="I4520">
        <v>26</v>
      </c>
    </row>
    <row r="4521" spans="1:9">
      <c r="A4521" t="str">
        <f>T("2018")</f>
        <v>2018</v>
      </c>
      <c r="B4521" t="str">
        <f>T("JURIDICO                                          ")</f>
        <v xml:space="preserve">JURIDICO                                          </v>
      </c>
      <c r="C4521" t="str">
        <f>T("CHAMBERI            ")</f>
        <v xml:space="preserve">CHAMBERI            </v>
      </c>
      <c r="D4521" t="str">
        <f>T("RIOS ROSAS          ")</f>
        <v xml:space="preserve">RIOS ROSAS          </v>
      </c>
      <c r="E4521" t="str">
        <f>T("TR ")</f>
        <v xml:space="preserve">TR </v>
      </c>
      <c r="F4521" t="str">
        <f>T("TRACTORES      ")</f>
        <v xml:space="preserve">TRACTORES      </v>
      </c>
      <c r="G4521" t="str">
        <f>T("De 25,01 CABALLOS FISCALES en adelante            ")</f>
        <v xml:space="preserve">De 25,01 CABALLOS FISCALES en adelante            </v>
      </c>
      <c r="H4521" t="str">
        <f>T("DIESEL                                            ")</f>
        <v xml:space="preserve">DIESEL                                            </v>
      </c>
      <c r="I4521">
        <v>51</v>
      </c>
    </row>
    <row r="4522" spans="1:9">
      <c r="A4522" t="str">
        <f>T("2018")</f>
        <v>2018</v>
      </c>
      <c r="B4522" t="str">
        <f>T("JURIDICO                                          ")</f>
        <v xml:space="preserve">JURIDICO                                          </v>
      </c>
      <c r="C4522" t="str">
        <f>T("CHAMBERI            ")</f>
        <v xml:space="preserve">CHAMBERI            </v>
      </c>
      <c r="D4522" t="str">
        <f>T("VALLEHERMOSO        ")</f>
        <v xml:space="preserve">VALLEHERMOSO        </v>
      </c>
      <c r="E4522" t="str">
        <f>T("TR ")</f>
        <v xml:space="preserve">TR </v>
      </c>
      <c r="F4522" t="str">
        <f>T("TRACTORES      ")</f>
        <v xml:space="preserve">TRACTORES      </v>
      </c>
      <c r="G4522" t="str">
        <f>T("De menos de 16 CABALLOS FISCALES                  ")</f>
        <v xml:space="preserve">De menos de 16 CABALLOS FISCALES                  </v>
      </c>
      <c r="H4522" t="str">
        <f>T("DIESEL                                            ")</f>
        <v xml:space="preserve">DIESEL                                            </v>
      </c>
      <c r="I4522">
        <v>19</v>
      </c>
    </row>
    <row r="4523" spans="1:9">
      <c r="A4523" t="str">
        <f>T("2018")</f>
        <v>2018</v>
      </c>
      <c r="B4523" t="str">
        <f>T("JURIDICO                                          ")</f>
        <v xml:space="preserve">JURIDICO                                          </v>
      </c>
      <c r="C4523" t="str">
        <f>T("CHAMBERI            ")</f>
        <v xml:space="preserve">CHAMBERI            </v>
      </c>
      <c r="D4523" t="str">
        <f>T("VALLEHERMOSO        ")</f>
        <v xml:space="preserve">VALLEHERMOSO        </v>
      </c>
      <c r="E4523" t="str">
        <f>T("TR ")</f>
        <v xml:space="preserve">TR </v>
      </c>
      <c r="F4523" t="str">
        <f>T("TRACTORES      ")</f>
        <v xml:space="preserve">TRACTORES      </v>
      </c>
      <c r="G4523" t="str">
        <f>T("De 16 a 25 CABALLOS FISCALES                      ")</f>
        <v xml:space="preserve">De 16 a 25 CABALLOS FISCALES                      </v>
      </c>
      <c r="H4523" t="str">
        <f>T("DIESEL                                            ")</f>
        <v xml:space="preserve">DIESEL                                            </v>
      </c>
      <c r="I4523">
        <v>15</v>
      </c>
    </row>
    <row r="4524" spans="1:9">
      <c r="A4524" t="str">
        <f>T("2018")</f>
        <v>2018</v>
      </c>
      <c r="B4524" t="str">
        <f>T("JURIDICO                                          ")</f>
        <v xml:space="preserve">JURIDICO                                          </v>
      </c>
      <c r="C4524" t="str">
        <f>T("CHAMBERI            ")</f>
        <v xml:space="preserve">CHAMBERI            </v>
      </c>
      <c r="D4524" t="str">
        <f>T("VALLEHERMOSO        ")</f>
        <v xml:space="preserve">VALLEHERMOSO        </v>
      </c>
      <c r="E4524" t="str">
        <f>T("TR ")</f>
        <v xml:space="preserve">TR </v>
      </c>
      <c r="F4524" t="str">
        <f>T("TRACTORES      ")</f>
        <v xml:space="preserve">TRACTORES      </v>
      </c>
      <c r="G4524" t="str">
        <f>T("De 25,01 CABALLOS FISCALES en adelante            ")</f>
        <v xml:space="preserve">De 25,01 CABALLOS FISCALES en adelante            </v>
      </c>
      <c r="H4524" t="str">
        <f>T("DIESEL                                            ")</f>
        <v xml:space="preserve">DIESEL                                            </v>
      </c>
      <c r="I4524">
        <v>12</v>
      </c>
    </row>
    <row r="4525" spans="1:9">
      <c r="A4525" t="str">
        <f>T("2018")</f>
        <v>2018</v>
      </c>
      <c r="B4525" t="str">
        <f>T("JURIDICO                                          ")</f>
        <v xml:space="preserve">JURIDICO                                          </v>
      </c>
      <c r="C4525" t="str">
        <f>T("CHAMBERI            ")</f>
        <v xml:space="preserve">CHAMBERI            </v>
      </c>
      <c r="D4525" t="str">
        <f>T("GAZTAMBIDE          ")</f>
        <v xml:space="preserve">GAZTAMBIDE          </v>
      </c>
      <c r="E4525" t="str">
        <f>T("TR ")</f>
        <v xml:space="preserve">TR </v>
      </c>
      <c r="F4525" t="str">
        <f>T("TRACTORES      ")</f>
        <v xml:space="preserve">TRACTORES      </v>
      </c>
      <c r="G4525" t="str">
        <f>T("De menos de 16 CABALLOS FISCALES                  ")</f>
        <v xml:space="preserve">De menos de 16 CABALLOS FISCALES                  </v>
      </c>
      <c r="H4525" t="str">
        <f>T("ELÉCTRICO                                         ")</f>
        <v xml:space="preserve">ELÉCTRICO                                         </v>
      </c>
      <c r="I4525">
        <v>1</v>
      </c>
    </row>
    <row r="4526" spans="1:9">
      <c r="A4526" t="str">
        <f>T("2018")</f>
        <v>2018</v>
      </c>
      <c r="B4526" t="str">
        <f>T("JURIDICO                                          ")</f>
        <v xml:space="preserve">JURIDICO                                          </v>
      </c>
      <c r="C4526" t="str">
        <f>T("CHAMBERI            ")</f>
        <v xml:space="preserve">CHAMBERI            </v>
      </c>
      <c r="D4526" t="str">
        <f>T("ARAPILES            ")</f>
        <v xml:space="preserve">ARAPILES            </v>
      </c>
      <c r="E4526" t="str">
        <f>T("TR ")</f>
        <v xml:space="preserve">TR </v>
      </c>
      <c r="F4526" t="str">
        <f>T("TRACTORES      ")</f>
        <v xml:space="preserve">TRACTORES      </v>
      </c>
      <c r="G4526" t="str">
        <f>T("De menos de 16 CABALLOS FISCALES                  ")</f>
        <v xml:space="preserve">De menos de 16 CABALLOS FISCALES                  </v>
      </c>
      <c r="H4526" t="str">
        <f>T("ELÉCTRICO                                         ")</f>
        <v xml:space="preserve">ELÉCTRICO                                         </v>
      </c>
      <c r="I4526">
        <v>1</v>
      </c>
    </row>
    <row r="4527" spans="1:9">
      <c r="A4527" t="str">
        <f>T("2018")</f>
        <v>2018</v>
      </c>
      <c r="B4527" t="str">
        <f>T("JURIDICO                                          ")</f>
        <v xml:space="preserve">JURIDICO                                          </v>
      </c>
      <c r="C4527" t="str">
        <f>T("CHAMBERI            ")</f>
        <v xml:space="preserve">CHAMBERI            </v>
      </c>
      <c r="D4527" t="str">
        <f>T("TRAFALGAR           ")</f>
        <v xml:space="preserve">TRAFALGAR           </v>
      </c>
      <c r="E4527" t="str">
        <f>T("TR ")</f>
        <v xml:space="preserve">TR </v>
      </c>
      <c r="F4527" t="str">
        <f>T("TRACTORES      ")</f>
        <v xml:space="preserve">TRACTORES      </v>
      </c>
      <c r="G4527" t="str">
        <f>T("De menos de 16 CABALLOS FISCALES                  ")</f>
        <v xml:space="preserve">De menos de 16 CABALLOS FISCALES                  </v>
      </c>
      <c r="H4527" t="str">
        <f>T("ELÉCTRICO                                         ")</f>
        <v xml:space="preserve">ELÉCTRICO                                         </v>
      </c>
      <c r="I4527">
        <v>2</v>
      </c>
    </row>
    <row r="4528" spans="1:9">
      <c r="A4528" t="str">
        <f>T("2018")</f>
        <v>2018</v>
      </c>
      <c r="B4528" t="str">
        <f>T("Entidad sin personalidad jurídica (art. 35.4 LGT) ")</f>
        <v xml:space="preserve">Entidad sin personalidad jurídica (art. 35.4 LGT) </v>
      </c>
      <c r="C4528" t="str">
        <f>T("CHAMBERI            ")</f>
        <v xml:space="preserve">CHAMBERI            </v>
      </c>
      <c r="D4528" t="str">
        <f>T("GAZTAMBIDE          ")</f>
        <v xml:space="preserve">GAZTAMBIDE          </v>
      </c>
      <c r="E4528" t="str">
        <f>T("TR ")</f>
        <v xml:space="preserve">TR </v>
      </c>
      <c r="F4528" t="str">
        <f>T("TRACTORES      ")</f>
        <v xml:space="preserve">TRACTORES      </v>
      </c>
      <c r="G4528" t="str">
        <f>T("De menos de 16 CABALLOS FISCALES                  ")</f>
        <v xml:space="preserve">De menos de 16 CABALLOS FISCALES                  </v>
      </c>
      <c r="H4528" t="str">
        <f>T("GASOLINA                                          ")</f>
        <v xml:space="preserve">GASOLINA                                          </v>
      </c>
      <c r="I4528">
        <v>1</v>
      </c>
    </row>
    <row r="4529" spans="1:9">
      <c r="A4529" t="str">
        <f>T("2018")</f>
        <v>2018</v>
      </c>
      <c r="B4529" t="str">
        <f>T("Entidad sin personalidad jurídica (art. 35.4 LGT) ")</f>
        <v xml:space="preserve">Entidad sin personalidad jurídica (art. 35.4 LGT) </v>
      </c>
      <c r="C4529" t="str">
        <f>T("CHAMBERI            ")</f>
        <v xml:space="preserve">CHAMBERI            </v>
      </c>
      <c r="D4529" t="str">
        <f>T("GAZTAMBIDE          ")</f>
        <v xml:space="preserve">GAZTAMBIDE          </v>
      </c>
      <c r="E4529" t="str">
        <f>T("TR ")</f>
        <v xml:space="preserve">TR </v>
      </c>
      <c r="F4529" t="str">
        <f>T("TRACTORES      ")</f>
        <v xml:space="preserve">TRACTORES      </v>
      </c>
      <c r="G4529" t="str">
        <f>T("De 25,01 CABALLOS FISCALES en adelante            ")</f>
        <v xml:space="preserve">De 25,01 CABALLOS FISCALES en adelante            </v>
      </c>
      <c r="H4529" t="str">
        <f>T("GASOLINA                                          ")</f>
        <v xml:space="preserve">GASOLINA                                          </v>
      </c>
      <c r="I4529">
        <v>1</v>
      </c>
    </row>
    <row r="4530" spans="1:9">
      <c r="A4530" t="str">
        <f>T("2018")</f>
        <v>2018</v>
      </c>
      <c r="B4530" t="str">
        <f>T("Entidad sin personalidad jurídica (art. 35.4 LGT) ")</f>
        <v xml:space="preserve">Entidad sin personalidad jurídica (art. 35.4 LGT) </v>
      </c>
      <c r="C4530" t="str">
        <f>T("CHAMBERI            ")</f>
        <v xml:space="preserve">CHAMBERI            </v>
      </c>
      <c r="D4530" t="str">
        <f>T("ALMAGRO             ")</f>
        <v xml:space="preserve">ALMAGRO             </v>
      </c>
      <c r="E4530" t="str">
        <f>T("TR ")</f>
        <v xml:space="preserve">TR </v>
      </c>
      <c r="F4530" t="str">
        <f>T("TRACTORES      ")</f>
        <v xml:space="preserve">TRACTORES      </v>
      </c>
      <c r="G4530" t="str">
        <f>T("De menos de 16 CABALLOS FISCALES                  ")</f>
        <v xml:space="preserve">De menos de 16 CABALLOS FISCALES                  </v>
      </c>
      <c r="H4530" t="str">
        <f>T("GASOLINA                                          ")</f>
        <v xml:space="preserve">GASOLINA                                          </v>
      </c>
      <c r="I4530">
        <v>1</v>
      </c>
    </row>
    <row r="4531" spans="1:9">
      <c r="A4531" t="str">
        <f>T("2018")</f>
        <v>2018</v>
      </c>
      <c r="B4531" t="str">
        <f>T("FISICO                                            ")</f>
        <v xml:space="preserve">FISICO                                            </v>
      </c>
      <c r="C4531" t="str">
        <f>T("CHAMBERI            ")</f>
        <v xml:space="preserve">CHAMBERI            </v>
      </c>
      <c r="D4531" t="str">
        <f>T("GAZTAMBIDE          ")</f>
        <v xml:space="preserve">GAZTAMBIDE          </v>
      </c>
      <c r="E4531" t="str">
        <f>T("TR ")</f>
        <v xml:space="preserve">TR </v>
      </c>
      <c r="F4531" t="str">
        <f>T("TRACTORES      ")</f>
        <v xml:space="preserve">TRACTORES      </v>
      </c>
      <c r="G4531" t="str">
        <f>T("De menos de 16 CABALLOS FISCALES                  ")</f>
        <v xml:space="preserve">De menos de 16 CABALLOS FISCALES                  </v>
      </c>
      <c r="H4531" t="str">
        <f>T("GASOLINA                                          ")</f>
        <v xml:space="preserve">GASOLINA                                          </v>
      </c>
      <c r="I4531">
        <v>17</v>
      </c>
    </row>
    <row r="4532" spans="1:9">
      <c r="A4532" t="str">
        <f>T("2018")</f>
        <v>2018</v>
      </c>
      <c r="B4532" t="str">
        <f>T("FISICO                                            ")</f>
        <v xml:space="preserve">FISICO                                            </v>
      </c>
      <c r="C4532" t="str">
        <f>T("CHAMBERI            ")</f>
        <v xml:space="preserve">CHAMBERI            </v>
      </c>
      <c r="D4532" t="str">
        <f>T("ARAPILES            ")</f>
        <v xml:space="preserve">ARAPILES            </v>
      </c>
      <c r="E4532" t="str">
        <f>T("TR ")</f>
        <v xml:space="preserve">TR </v>
      </c>
      <c r="F4532" t="str">
        <f>T("TRACTORES      ")</f>
        <v xml:space="preserve">TRACTORES      </v>
      </c>
      <c r="G4532" t="str">
        <f>T("De menos de 16 CABALLOS FISCALES                  ")</f>
        <v xml:space="preserve">De menos de 16 CABALLOS FISCALES                  </v>
      </c>
      <c r="H4532" t="str">
        <f>T("GASOLINA                                          ")</f>
        <v xml:space="preserve">GASOLINA                                          </v>
      </c>
      <c r="I4532">
        <v>19</v>
      </c>
    </row>
    <row r="4533" spans="1:9">
      <c r="A4533" t="str">
        <f>T("2018")</f>
        <v>2018</v>
      </c>
      <c r="B4533" t="str">
        <f>T("FISICO                                            ")</f>
        <v xml:space="preserve">FISICO                                            </v>
      </c>
      <c r="C4533" t="str">
        <f>T("CHAMBERI            ")</f>
        <v xml:space="preserve">CHAMBERI            </v>
      </c>
      <c r="D4533" t="str">
        <f>T("TRAFALGAR           ")</f>
        <v xml:space="preserve">TRAFALGAR           </v>
      </c>
      <c r="E4533" t="str">
        <f>T("TR ")</f>
        <v xml:space="preserve">TR </v>
      </c>
      <c r="F4533" t="str">
        <f>T("TRACTORES      ")</f>
        <v xml:space="preserve">TRACTORES      </v>
      </c>
      <c r="G4533" t="str">
        <f>T("De menos de 16 CABALLOS FISCALES                  ")</f>
        <v xml:space="preserve">De menos de 16 CABALLOS FISCALES                  </v>
      </c>
      <c r="H4533" t="str">
        <f>T("GASOLINA                                          ")</f>
        <v xml:space="preserve">GASOLINA                                          </v>
      </c>
      <c r="I4533">
        <v>24</v>
      </c>
    </row>
    <row r="4534" spans="1:9">
      <c r="A4534" t="str">
        <f>T("2018")</f>
        <v>2018</v>
      </c>
      <c r="B4534" t="str">
        <f>T("FISICO                                            ")</f>
        <v xml:space="preserve">FISICO                                            </v>
      </c>
      <c r="C4534" t="str">
        <f>T("CHAMBERI            ")</f>
        <v xml:space="preserve">CHAMBERI            </v>
      </c>
      <c r="D4534" t="str">
        <f>T("ALMAGRO             ")</f>
        <v xml:space="preserve">ALMAGRO             </v>
      </c>
      <c r="E4534" t="str">
        <f>T("TR ")</f>
        <v xml:space="preserve">TR </v>
      </c>
      <c r="F4534" t="str">
        <f>T("TRACTORES      ")</f>
        <v xml:space="preserve">TRACTORES      </v>
      </c>
      <c r="G4534" t="str">
        <f>T("De menos de 16 CABALLOS FISCALES                  ")</f>
        <v xml:space="preserve">De menos de 16 CABALLOS FISCALES                  </v>
      </c>
      <c r="H4534" t="str">
        <f>T("GASOLINA                                          ")</f>
        <v xml:space="preserve">GASOLINA                                          </v>
      </c>
      <c r="I4534">
        <v>28</v>
      </c>
    </row>
    <row r="4535" spans="1:9">
      <c r="A4535" t="str">
        <f>T("2018")</f>
        <v>2018</v>
      </c>
      <c r="B4535" t="str">
        <f>T("FISICO                                            ")</f>
        <v xml:space="preserve">FISICO                                            </v>
      </c>
      <c r="C4535" t="str">
        <f>T("CHAMBERI            ")</f>
        <v xml:space="preserve">CHAMBERI            </v>
      </c>
      <c r="D4535" t="str">
        <f>T("RIOS ROSAS          ")</f>
        <v xml:space="preserve">RIOS ROSAS          </v>
      </c>
      <c r="E4535" t="str">
        <f>T("TR ")</f>
        <v xml:space="preserve">TR </v>
      </c>
      <c r="F4535" t="str">
        <f>T("TRACTORES      ")</f>
        <v xml:space="preserve">TRACTORES      </v>
      </c>
      <c r="G4535" t="str">
        <f>T("De menos de 16 CABALLOS FISCALES                  ")</f>
        <v xml:space="preserve">De menos de 16 CABALLOS FISCALES                  </v>
      </c>
      <c r="H4535" t="str">
        <f>T("GASOLINA                                          ")</f>
        <v xml:space="preserve">GASOLINA                                          </v>
      </c>
      <c r="I4535">
        <v>16</v>
      </c>
    </row>
    <row r="4536" spans="1:9">
      <c r="A4536" t="str">
        <f>T("2018")</f>
        <v>2018</v>
      </c>
      <c r="B4536" t="str">
        <f>T("FISICO                                            ")</f>
        <v xml:space="preserve">FISICO                                            </v>
      </c>
      <c r="C4536" t="str">
        <f>T("CHAMBERI            ")</f>
        <v xml:space="preserve">CHAMBERI            </v>
      </c>
      <c r="D4536" t="str">
        <f>T("VALLEHERMOSO        ")</f>
        <v xml:space="preserve">VALLEHERMOSO        </v>
      </c>
      <c r="E4536" t="str">
        <f>T("TR ")</f>
        <v xml:space="preserve">TR </v>
      </c>
      <c r="F4536" t="str">
        <f>T("TRACTORES      ")</f>
        <v xml:space="preserve">TRACTORES      </v>
      </c>
      <c r="G4536" t="str">
        <f>T("De menos de 16 CABALLOS FISCALES                  ")</f>
        <v xml:space="preserve">De menos de 16 CABALLOS FISCALES                  </v>
      </c>
      <c r="H4536" t="str">
        <f>T("GASOLINA                                          ")</f>
        <v xml:space="preserve">GASOLINA                                          </v>
      </c>
      <c r="I4536">
        <v>15</v>
      </c>
    </row>
    <row r="4537" spans="1:9">
      <c r="A4537" t="str">
        <f>T("2018")</f>
        <v>2018</v>
      </c>
      <c r="B4537" t="str">
        <f>T("JURIDICO                                          ")</f>
        <v xml:space="preserve">JURIDICO                                          </v>
      </c>
      <c r="C4537" t="str">
        <f>T("CHAMBERI            ")</f>
        <v xml:space="preserve">CHAMBERI            </v>
      </c>
      <c r="D4537" t="str">
        <f>T("GAZTAMBIDE          ")</f>
        <v xml:space="preserve">GAZTAMBIDE          </v>
      </c>
      <c r="E4537" t="str">
        <f>T("TR ")</f>
        <v xml:space="preserve">TR </v>
      </c>
      <c r="F4537" t="str">
        <f>T("TRACTORES      ")</f>
        <v xml:space="preserve">TRACTORES      </v>
      </c>
      <c r="G4537" t="str">
        <f>T("De menos de 16 CABALLOS FISCALES                  ")</f>
        <v xml:space="preserve">De menos de 16 CABALLOS FISCALES                  </v>
      </c>
      <c r="H4537" t="str">
        <f>T("GASOLINA                                          ")</f>
        <v xml:space="preserve">GASOLINA                                          </v>
      </c>
      <c r="I4537">
        <v>4</v>
      </c>
    </row>
    <row r="4538" spans="1:9">
      <c r="A4538" t="str">
        <f>T("2018")</f>
        <v>2018</v>
      </c>
      <c r="B4538" t="str">
        <f>T("JURIDICO                                          ")</f>
        <v xml:space="preserve">JURIDICO                                          </v>
      </c>
      <c r="C4538" t="str">
        <f>T("CHAMBERI            ")</f>
        <v xml:space="preserve">CHAMBERI            </v>
      </c>
      <c r="D4538" t="str">
        <f>T("ARAPILES            ")</f>
        <v xml:space="preserve">ARAPILES            </v>
      </c>
      <c r="E4538" t="str">
        <f>T("TR ")</f>
        <v xml:space="preserve">TR </v>
      </c>
      <c r="F4538" t="str">
        <f>T("TRACTORES      ")</f>
        <v xml:space="preserve">TRACTORES      </v>
      </c>
      <c r="G4538" t="str">
        <f>T("De menos de 16 CABALLOS FISCALES                  ")</f>
        <v xml:space="preserve">De menos de 16 CABALLOS FISCALES                  </v>
      </c>
      <c r="H4538" t="str">
        <f>T("GASOLINA                                          ")</f>
        <v xml:space="preserve">GASOLINA                                          </v>
      </c>
      <c r="I4538">
        <v>13</v>
      </c>
    </row>
    <row r="4539" spans="1:9">
      <c r="A4539" t="str">
        <f>T("2018")</f>
        <v>2018</v>
      </c>
      <c r="B4539" t="str">
        <f>T("JURIDICO                                          ")</f>
        <v xml:space="preserve">JURIDICO                                          </v>
      </c>
      <c r="C4539" t="str">
        <f>T("CHAMBERI            ")</f>
        <v xml:space="preserve">CHAMBERI            </v>
      </c>
      <c r="D4539" t="str">
        <f>T("TRAFALGAR           ")</f>
        <v xml:space="preserve">TRAFALGAR           </v>
      </c>
      <c r="E4539" t="str">
        <f>T("TR ")</f>
        <v xml:space="preserve">TR </v>
      </c>
      <c r="F4539" t="str">
        <f>T("TRACTORES      ")</f>
        <v xml:space="preserve">TRACTORES      </v>
      </c>
      <c r="G4539" t="str">
        <f>T("De menos de 16 CABALLOS FISCALES                  ")</f>
        <v xml:space="preserve">De menos de 16 CABALLOS FISCALES                  </v>
      </c>
      <c r="H4539" t="str">
        <f>T("GASOLINA                                          ")</f>
        <v xml:space="preserve">GASOLINA                                          </v>
      </c>
      <c r="I4539">
        <v>9</v>
      </c>
    </row>
    <row r="4540" spans="1:9">
      <c r="A4540" t="str">
        <f>T("2018")</f>
        <v>2018</v>
      </c>
      <c r="B4540" t="str">
        <f>T("JURIDICO                                          ")</f>
        <v xml:space="preserve">JURIDICO                                          </v>
      </c>
      <c r="C4540" t="str">
        <f>T("CHAMBERI            ")</f>
        <v xml:space="preserve">CHAMBERI            </v>
      </c>
      <c r="D4540" t="str">
        <f>T("TRAFALGAR           ")</f>
        <v xml:space="preserve">TRAFALGAR           </v>
      </c>
      <c r="E4540" t="str">
        <f>T("TR ")</f>
        <v xml:space="preserve">TR </v>
      </c>
      <c r="F4540" t="str">
        <f>T("TRACTORES      ")</f>
        <v xml:space="preserve">TRACTORES      </v>
      </c>
      <c r="G4540" t="str">
        <f>T("De 16 a 25 CABALLOS FISCALES                      ")</f>
        <v xml:space="preserve">De 16 a 25 CABALLOS FISCALES                      </v>
      </c>
      <c r="H4540" t="str">
        <f>T("GASOLINA                                          ")</f>
        <v xml:space="preserve">GASOLINA                                          </v>
      </c>
      <c r="I4540">
        <v>1</v>
      </c>
    </row>
    <row r="4541" spans="1:9">
      <c r="A4541" t="str">
        <f>T("2018")</f>
        <v>2018</v>
      </c>
      <c r="B4541" t="str">
        <f>T("JURIDICO                                          ")</f>
        <v xml:space="preserve">JURIDICO                                          </v>
      </c>
      <c r="C4541" t="str">
        <f>T("CHAMBERI            ")</f>
        <v xml:space="preserve">CHAMBERI            </v>
      </c>
      <c r="D4541" t="str">
        <f>T("ALMAGRO             ")</f>
        <v xml:space="preserve">ALMAGRO             </v>
      </c>
      <c r="E4541" t="str">
        <f>T("TR ")</f>
        <v xml:space="preserve">TR </v>
      </c>
      <c r="F4541" t="str">
        <f>T("TRACTORES      ")</f>
        <v xml:space="preserve">TRACTORES      </v>
      </c>
      <c r="G4541" t="str">
        <f>T("De menos de 16 CABALLOS FISCALES                  ")</f>
        <v xml:space="preserve">De menos de 16 CABALLOS FISCALES                  </v>
      </c>
      <c r="H4541" t="str">
        <f>T("GASOLINA                                          ")</f>
        <v xml:space="preserve">GASOLINA                                          </v>
      </c>
      <c r="I4541">
        <v>30</v>
      </c>
    </row>
    <row r="4542" spans="1:9">
      <c r="A4542" t="str">
        <f>T("2018")</f>
        <v>2018</v>
      </c>
      <c r="B4542" t="str">
        <f>T("JURIDICO                                          ")</f>
        <v xml:space="preserve">JURIDICO                                          </v>
      </c>
      <c r="C4542" t="str">
        <f>T("CHAMBERI            ")</f>
        <v xml:space="preserve">CHAMBERI            </v>
      </c>
      <c r="D4542" t="str">
        <f>T("ALMAGRO             ")</f>
        <v xml:space="preserve">ALMAGRO             </v>
      </c>
      <c r="E4542" t="str">
        <f>T("TR ")</f>
        <v xml:space="preserve">TR </v>
      </c>
      <c r="F4542" t="str">
        <f>T("TRACTORES      ")</f>
        <v xml:space="preserve">TRACTORES      </v>
      </c>
      <c r="G4542" t="str">
        <f>T("De 16 a 25 CABALLOS FISCALES                      ")</f>
        <v xml:space="preserve">De 16 a 25 CABALLOS FISCALES                      </v>
      </c>
      <c r="H4542" t="str">
        <f>T("GASOLINA                                          ")</f>
        <v xml:space="preserve">GASOLINA                                          </v>
      </c>
      <c r="I4542">
        <v>1</v>
      </c>
    </row>
    <row r="4543" spans="1:9">
      <c r="A4543" t="str">
        <f>T("2018")</f>
        <v>2018</v>
      </c>
      <c r="B4543" t="str">
        <f>T("JURIDICO                                          ")</f>
        <v xml:space="preserve">JURIDICO                                          </v>
      </c>
      <c r="C4543" t="str">
        <f>T("CHAMBERI            ")</f>
        <v xml:space="preserve">CHAMBERI            </v>
      </c>
      <c r="D4543" t="str">
        <f>T("RIOS ROSAS          ")</f>
        <v xml:space="preserve">RIOS ROSAS          </v>
      </c>
      <c r="E4543" t="str">
        <f>T("TR ")</f>
        <v xml:space="preserve">TR </v>
      </c>
      <c r="F4543" t="str">
        <f>T("TRACTORES      ")</f>
        <v xml:space="preserve">TRACTORES      </v>
      </c>
      <c r="G4543" t="str">
        <f>T("De menos de 16 CABALLOS FISCALES                  ")</f>
        <v xml:space="preserve">De menos de 16 CABALLOS FISCALES                  </v>
      </c>
      <c r="H4543" t="str">
        <f>T("GASOLINA                                          ")</f>
        <v xml:space="preserve">GASOLINA                                          </v>
      </c>
      <c r="I4543">
        <v>10</v>
      </c>
    </row>
    <row r="4544" spans="1:9">
      <c r="A4544" t="str">
        <f>T("2018")</f>
        <v>2018</v>
      </c>
      <c r="B4544" t="str">
        <f>T("JURIDICO                                          ")</f>
        <v xml:space="preserve">JURIDICO                                          </v>
      </c>
      <c r="C4544" t="str">
        <f>T("CHAMBERI            ")</f>
        <v xml:space="preserve">CHAMBERI            </v>
      </c>
      <c r="D4544" t="str">
        <f>T("RIOS ROSAS          ")</f>
        <v xml:space="preserve">RIOS ROSAS          </v>
      </c>
      <c r="E4544" t="str">
        <f>T("TR ")</f>
        <v xml:space="preserve">TR </v>
      </c>
      <c r="F4544" t="str">
        <f>T("TRACTORES      ")</f>
        <v xml:space="preserve">TRACTORES      </v>
      </c>
      <c r="G4544" t="str">
        <f>T("De 16 a 25 CABALLOS FISCALES                      ")</f>
        <v xml:space="preserve">De 16 a 25 CABALLOS FISCALES                      </v>
      </c>
      <c r="H4544" t="str">
        <f>T("GASOLINA                                          ")</f>
        <v xml:space="preserve">GASOLINA                                          </v>
      </c>
      <c r="I4544">
        <v>1</v>
      </c>
    </row>
    <row r="4545" spans="1:9">
      <c r="A4545" t="str">
        <f>T("2018")</f>
        <v>2018</v>
      </c>
      <c r="B4545" t="str">
        <f>T("JURIDICO                                          ")</f>
        <v xml:space="preserve">JURIDICO                                          </v>
      </c>
      <c r="C4545" t="str">
        <f>T("CHAMBERI            ")</f>
        <v xml:space="preserve">CHAMBERI            </v>
      </c>
      <c r="D4545" t="str">
        <f>T("RIOS ROSAS          ")</f>
        <v xml:space="preserve">RIOS ROSAS          </v>
      </c>
      <c r="E4545" t="str">
        <f>T("TR ")</f>
        <v xml:space="preserve">TR </v>
      </c>
      <c r="F4545" t="str">
        <f>T("TRACTORES      ")</f>
        <v xml:space="preserve">TRACTORES      </v>
      </c>
      <c r="G4545" t="str">
        <f>T("De 25,01 CABALLOS FISCALES en adelante            ")</f>
        <v xml:space="preserve">De 25,01 CABALLOS FISCALES en adelante            </v>
      </c>
      <c r="H4545" t="str">
        <f>T("GASOLINA                                          ")</f>
        <v xml:space="preserve">GASOLINA                                          </v>
      </c>
      <c r="I4545">
        <v>1</v>
      </c>
    </row>
    <row r="4546" spans="1:9">
      <c r="A4546" t="str">
        <f>T("2018")</f>
        <v>2018</v>
      </c>
      <c r="B4546" t="str">
        <f>T("JURIDICO                                          ")</f>
        <v xml:space="preserve">JURIDICO                                          </v>
      </c>
      <c r="C4546" t="str">
        <f>T("CHAMBERI            ")</f>
        <v xml:space="preserve">CHAMBERI            </v>
      </c>
      <c r="D4546" t="str">
        <f>T("VALLEHERMOSO        ")</f>
        <v xml:space="preserve">VALLEHERMOSO        </v>
      </c>
      <c r="E4546" t="str">
        <f>T("TR ")</f>
        <v xml:space="preserve">TR </v>
      </c>
      <c r="F4546" t="str">
        <f>T("TRACTORES      ")</f>
        <v xml:space="preserve">TRACTORES      </v>
      </c>
      <c r="G4546" t="str">
        <f>T("De menos de 16 CABALLOS FISCALES                  ")</f>
        <v xml:space="preserve">De menos de 16 CABALLOS FISCALES                  </v>
      </c>
      <c r="H4546" t="str">
        <f>T("GASOLINA                                          ")</f>
        <v xml:space="preserve">GASOLINA                                          </v>
      </c>
      <c r="I4546">
        <v>12</v>
      </c>
    </row>
    <row r="4547" spans="1:9">
      <c r="A4547" t="str">
        <f>T("2018")</f>
        <v>2018</v>
      </c>
      <c r="B4547" t="str">
        <f>T("JURIDICO                                          ")</f>
        <v xml:space="preserve">JURIDICO                                          </v>
      </c>
      <c r="C4547" t="str">
        <f>T("CHAMBERI            ")</f>
        <v xml:space="preserve">CHAMBERI            </v>
      </c>
      <c r="D4547" t="str">
        <f>T("VALLEHERMOSO        ")</f>
        <v xml:space="preserve">VALLEHERMOSO        </v>
      </c>
      <c r="E4547" t="str">
        <f>T("TR ")</f>
        <v xml:space="preserve">TR </v>
      </c>
      <c r="F4547" t="str">
        <f>T("TRACTORES      ")</f>
        <v xml:space="preserve">TRACTORES      </v>
      </c>
      <c r="G4547" t="str">
        <f>T("De 16 a 25 CABALLOS FISCALES                      ")</f>
        <v xml:space="preserve">De 16 a 25 CABALLOS FISCALES                      </v>
      </c>
      <c r="H4547" t="str">
        <f>T("GASOLINA                                          ")</f>
        <v xml:space="preserve">GASOLINA                                          </v>
      </c>
      <c r="I4547">
        <v>1</v>
      </c>
    </row>
    <row r="4548" spans="1:9">
      <c r="A4548" t="str">
        <f>T("2018")</f>
        <v>2018</v>
      </c>
      <c r="B4548" t="str">
        <f>T("FISICO                                            ")</f>
        <v xml:space="preserve">FISICO                                            </v>
      </c>
      <c r="C4548" t="str">
        <f>T("CHAMBERI            ")</f>
        <v xml:space="preserve">CHAMBERI            </v>
      </c>
      <c r="D4548" t="str">
        <f>T("VALLEHERMOSO        ")</f>
        <v xml:space="preserve">VALLEHERMOSO        </v>
      </c>
      <c r="E4548" t="str">
        <f>T("TR ")</f>
        <v xml:space="preserve">TR </v>
      </c>
      <c r="F4548" t="str">
        <f>T("TRACTORES      ")</f>
        <v xml:space="preserve">TRACTORES      </v>
      </c>
      <c r="G4548" t="str">
        <f>T("De menos de 16 CABALLOS FISCALES                  ")</f>
        <v xml:space="preserve">De menos de 16 CABALLOS FISCALES                  </v>
      </c>
      <c r="H4548" t="str">
        <f>T("OTROS                                             ")</f>
        <v xml:space="preserve">OTROS                                             </v>
      </c>
      <c r="I4548">
        <v>1</v>
      </c>
    </row>
    <row r="4549" spans="1:9">
      <c r="A4549" t="str">
        <f>T("2018")</f>
        <v>2018</v>
      </c>
      <c r="B4549" t="str">
        <f>T("JURIDICO                                          ")</f>
        <v xml:space="preserve">JURIDICO                                          </v>
      </c>
      <c r="C4549" t="str">
        <f>T("CHAMBERI            ")</f>
        <v xml:space="preserve">CHAMBERI            </v>
      </c>
      <c r="D4549" t="str">
        <f>T("ALMAGRO             ")</f>
        <v xml:space="preserve">ALMAGRO             </v>
      </c>
      <c r="E4549" t="str">
        <f>T("TR ")</f>
        <v xml:space="preserve">TR </v>
      </c>
      <c r="F4549" t="str">
        <f>T("TRACTORES      ")</f>
        <v xml:space="preserve">TRACTORES      </v>
      </c>
      <c r="G4549" t="str">
        <f>T("De 25,01 CABALLOS FISCALES en adelante            ")</f>
        <v xml:space="preserve">De 25,01 CABALLOS FISCALES en adelante            </v>
      </c>
      <c r="H4549" t="str">
        <f>T("OTROS                                             ")</f>
        <v xml:space="preserve">OTROS                                             </v>
      </c>
      <c r="I4549">
        <v>1</v>
      </c>
    </row>
    <row r="4550" spans="1:9">
      <c r="A4550" t="str">
        <f>T("2018")</f>
        <v>2018</v>
      </c>
      <c r="B4550" t="str">
        <f>T("JURIDICO                                          ")</f>
        <v xml:space="preserve">JURIDICO                                          </v>
      </c>
      <c r="C4550" t="str">
        <f>T("CHAMBERI            ")</f>
        <v xml:space="preserve">CHAMBERI            </v>
      </c>
      <c r="D4550" t="str">
        <f>T("RIOS ROSAS          ")</f>
        <v xml:space="preserve">RIOS ROSAS          </v>
      </c>
      <c r="E4550" t="str">
        <f>T("TR ")</f>
        <v xml:space="preserve">TR </v>
      </c>
      <c r="F4550" t="str">
        <f>T("TRACTORES      ")</f>
        <v xml:space="preserve">TRACTORES      </v>
      </c>
      <c r="G4550" t="str">
        <f>T("De 25,01 CABALLOS FISCALES en adelante            ")</f>
        <v xml:space="preserve">De 25,01 CABALLOS FISCALES en adelante            </v>
      </c>
      <c r="H4550" t="str">
        <f>T("OTROS                                             ")</f>
        <v xml:space="preserve">OTROS                                             </v>
      </c>
      <c r="I4550">
        <v>2</v>
      </c>
    </row>
    <row r="4551" spans="1:9">
      <c r="A4551" t="str">
        <f>T("2018")</f>
        <v>2018</v>
      </c>
      <c r="B4551" t="str">
        <f>T("Entidad sin personalidad jurídica (art. 35.4 LGT) ")</f>
        <v xml:space="preserve">Entidad sin personalidad jurídica (art. 35.4 LGT) </v>
      </c>
      <c r="C4551" t="str">
        <f>T("CHAMBERI            ")</f>
        <v xml:space="preserve">CHAMBERI            </v>
      </c>
      <c r="D4551" t="str">
        <f>T("GAZTAMBIDE          ")</f>
        <v xml:space="preserve">GAZTAMBIDE          </v>
      </c>
      <c r="E4551" t="str">
        <f>T("TR ")</f>
        <v xml:space="preserve">TR </v>
      </c>
      <c r="F4551" t="str">
        <f>T("TRACTORES      ")</f>
        <v xml:space="preserve">TRACTORES      </v>
      </c>
      <c r="G4551" t="str">
        <f>T("De menos de 16 CABALLOS FISCALES                  ")</f>
        <v xml:space="preserve">De menos de 16 CABALLOS FISCALES                  </v>
      </c>
      <c r="I4551">
        <v>1</v>
      </c>
    </row>
    <row r="4552" spans="1:9">
      <c r="A4552" t="str">
        <f>T("2018")</f>
        <v>2018</v>
      </c>
      <c r="B4552" t="str">
        <f>T("Entidad sin personalidad jurídica (art. 35.4 LGT) ")</f>
        <v xml:space="preserve">Entidad sin personalidad jurídica (art. 35.4 LGT) </v>
      </c>
      <c r="C4552" t="str">
        <f>T("CHAMBERI            ")</f>
        <v xml:space="preserve">CHAMBERI            </v>
      </c>
      <c r="D4552" t="str">
        <f>T("ALMAGRO             ")</f>
        <v xml:space="preserve">ALMAGRO             </v>
      </c>
      <c r="E4552" t="str">
        <f>T("TR ")</f>
        <v xml:space="preserve">TR </v>
      </c>
      <c r="F4552" t="str">
        <f>T("TRACTORES      ")</f>
        <v xml:space="preserve">TRACTORES      </v>
      </c>
      <c r="G4552" t="str">
        <f>T("De 25,01 CABALLOS FISCALES en adelante            ")</f>
        <v xml:space="preserve">De 25,01 CABALLOS FISCALES en adelante            </v>
      </c>
      <c r="I4552">
        <v>1</v>
      </c>
    </row>
    <row r="4553" spans="1:9">
      <c r="A4553" t="str">
        <f>T("2018")</f>
        <v>2018</v>
      </c>
      <c r="B4553" t="str">
        <f>T("FISICO                                            ")</f>
        <v xml:space="preserve">FISICO                                            </v>
      </c>
      <c r="C4553" t="str">
        <f>T("CHAMBERI            ")</f>
        <v xml:space="preserve">CHAMBERI            </v>
      </c>
      <c r="D4553" t="str">
        <f>T("GAZTAMBIDE          ")</f>
        <v xml:space="preserve">GAZTAMBIDE          </v>
      </c>
      <c r="E4553" t="str">
        <f>T("TR ")</f>
        <v xml:space="preserve">TR </v>
      </c>
      <c r="F4553" t="str">
        <f>T("TRACTORES      ")</f>
        <v xml:space="preserve">TRACTORES      </v>
      </c>
      <c r="G4553" t="str">
        <f>T("De menos de 16 CABALLOS FISCALES                  ")</f>
        <v xml:space="preserve">De menos de 16 CABALLOS FISCALES                  </v>
      </c>
      <c r="I4553">
        <v>1</v>
      </c>
    </row>
    <row r="4554" spans="1:9">
      <c r="A4554" t="str">
        <f>T("2018")</f>
        <v>2018</v>
      </c>
      <c r="B4554" t="str">
        <f>T("FISICO                                            ")</f>
        <v xml:space="preserve">FISICO                                            </v>
      </c>
      <c r="C4554" t="str">
        <f>T("CHAMBERI            ")</f>
        <v xml:space="preserve">CHAMBERI            </v>
      </c>
      <c r="D4554" t="str">
        <f>T("ARAPILES            ")</f>
        <v xml:space="preserve">ARAPILES            </v>
      </c>
      <c r="E4554" t="str">
        <f>T("TR ")</f>
        <v xml:space="preserve">TR </v>
      </c>
      <c r="F4554" t="str">
        <f>T("TRACTORES      ")</f>
        <v xml:space="preserve">TRACTORES      </v>
      </c>
      <c r="G4554" t="str">
        <f>T("De 16 a 25 CABALLOS FISCALES                      ")</f>
        <v xml:space="preserve">De 16 a 25 CABALLOS FISCALES                      </v>
      </c>
      <c r="I4554">
        <v>1</v>
      </c>
    </row>
    <row r="4555" spans="1:9">
      <c r="A4555" t="str">
        <f>T("2018")</f>
        <v>2018</v>
      </c>
      <c r="B4555" t="str">
        <f>T("FISICO                                            ")</f>
        <v xml:space="preserve">FISICO                                            </v>
      </c>
      <c r="C4555" t="str">
        <f>T("CHAMBERI            ")</f>
        <v xml:space="preserve">CHAMBERI            </v>
      </c>
      <c r="D4555" t="str">
        <f>T("ARAPILES            ")</f>
        <v xml:space="preserve">ARAPILES            </v>
      </c>
      <c r="E4555" t="str">
        <f>T("TR ")</f>
        <v xml:space="preserve">TR </v>
      </c>
      <c r="F4555" t="str">
        <f>T("TRACTORES      ")</f>
        <v xml:space="preserve">TRACTORES      </v>
      </c>
      <c r="G4555" t="str">
        <f>T("De 25,01 CABALLOS FISCALES en adelante            ")</f>
        <v xml:space="preserve">De 25,01 CABALLOS FISCALES en adelante            </v>
      </c>
      <c r="I4555">
        <v>1</v>
      </c>
    </row>
    <row r="4556" spans="1:9">
      <c r="A4556" t="str">
        <f>T("2018")</f>
        <v>2018</v>
      </c>
      <c r="B4556" t="str">
        <f>T("FISICO                                            ")</f>
        <v xml:space="preserve">FISICO                                            </v>
      </c>
      <c r="C4556" t="str">
        <f>T("CHAMBERI            ")</f>
        <v xml:space="preserve">CHAMBERI            </v>
      </c>
      <c r="D4556" t="str">
        <f>T("TRAFALGAR           ")</f>
        <v xml:space="preserve">TRAFALGAR           </v>
      </c>
      <c r="E4556" t="str">
        <f>T("TR ")</f>
        <v xml:space="preserve">TR </v>
      </c>
      <c r="F4556" t="str">
        <f>T("TRACTORES      ")</f>
        <v xml:space="preserve">TRACTORES      </v>
      </c>
      <c r="G4556" t="str">
        <f>T("De menos de 16 CABALLOS FISCALES                  ")</f>
        <v xml:space="preserve">De menos de 16 CABALLOS FISCALES                  </v>
      </c>
      <c r="I4556">
        <v>1</v>
      </c>
    </row>
    <row r="4557" spans="1:9">
      <c r="A4557" t="str">
        <f>T("2018")</f>
        <v>2018</v>
      </c>
      <c r="B4557" t="str">
        <f>T("FISICO                                            ")</f>
        <v xml:space="preserve">FISICO                                            </v>
      </c>
      <c r="C4557" t="str">
        <f>T("CHAMBERI            ")</f>
        <v xml:space="preserve">CHAMBERI            </v>
      </c>
      <c r="D4557" t="str">
        <f>T("TRAFALGAR           ")</f>
        <v xml:space="preserve">TRAFALGAR           </v>
      </c>
      <c r="E4557" t="str">
        <f>T("TR ")</f>
        <v xml:space="preserve">TR </v>
      </c>
      <c r="F4557" t="str">
        <f>T("TRACTORES      ")</f>
        <v xml:space="preserve">TRACTORES      </v>
      </c>
      <c r="G4557" t="str">
        <f>T("De 16 a 25 CABALLOS FISCALES                      ")</f>
        <v xml:space="preserve">De 16 a 25 CABALLOS FISCALES                      </v>
      </c>
      <c r="I4557">
        <v>1</v>
      </c>
    </row>
    <row r="4558" spans="1:9">
      <c r="A4558" t="str">
        <f>T("2018")</f>
        <v>2018</v>
      </c>
      <c r="B4558" t="str">
        <f>T("FISICO                                            ")</f>
        <v xml:space="preserve">FISICO                                            </v>
      </c>
      <c r="C4558" t="str">
        <f>T("CHAMBERI            ")</f>
        <v xml:space="preserve">CHAMBERI            </v>
      </c>
      <c r="D4558" t="str">
        <f>T("TRAFALGAR           ")</f>
        <v xml:space="preserve">TRAFALGAR           </v>
      </c>
      <c r="E4558" t="str">
        <f>T("TR ")</f>
        <v xml:space="preserve">TR </v>
      </c>
      <c r="F4558" t="str">
        <f>T("TRACTORES      ")</f>
        <v xml:space="preserve">TRACTORES      </v>
      </c>
      <c r="G4558" t="str">
        <f>T("De 25,01 CABALLOS FISCALES en adelante            ")</f>
        <v xml:space="preserve">De 25,01 CABALLOS FISCALES en adelante            </v>
      </c>
      <c r="I4558">
        <v>1</v>
      </c>
    </row>
    <row r="4559" spans="1:9">
      <c r="A4559" t="str">
        <f>T("2018")</f>
        <v>2018</v>
      </c>
      <c r="B4559" t="str">
        <f>T("FISICO                                            ")</f>
        <v xml:space="preserve">FISICO                                            </v>
      </c>
      <c r="C4559" t="str">
        <f>T("CHAMBERI            ")</f>
        <v xml:space="preserve">CHAMBERI            </v>
      </c>
      <c r="D4559" t="str">
        <f>T("ALMAGRO             ")</f>
        <v xml:space="preserve">ALMAGRO             </v>
      </c>
      <c r="E4559" t="str">
        <f>T("TR ")</f>
        <v xml:space="preserve">TR </v>
      </c>
      <c r="F4559" t="str">
        <f>T("TRACTORES      ")</f>
        <v xml:space="preserve">TRACTORES      </v>
      </c>
      <c r="G4559" t="str">
        <f>T("De menos de 16 CABALLOS FISCALES                  ")</f>
        <v xml:space="preserve">De menos de 16 CABALLOS FISCALES                  </v>
      </c>
      <c r="I4559">
        <v>3</v>
      </c>
    </row>
    <row r="4560" spans="1:9">
      <c r="A4560" t="str">
        <f>T("2018")</f>
        <v>2018</v>
      </c>
      <c r="B4560" t="str">
        <f>T("FISICO                                            ")</f>
        <v xml:space="preserve">FISICO                                            </v>
      </c>
      <c r="C4560" t="str">
        <f>T("CHAMBERI            ")</f>
        <v xml:space="preserve">CHAMBERI            </v>
      </c>
      <c r="D4560" t="str">
        <f>T("ALMAGRO             ")</f>
        <v xml:space="preserve">ALMAGRO             </v>
      </c>
      <c r="E4560" t="str">
        <f>T("TR ")</f>
        <v xml:space="preserve">TR </v>
      </c>
      <c r="F4560" t="str">
        <f>T("TRACTORES      ")</f>
        <v xml:space="preserve">TRACTORES      </v>
      </c>
      <c r="G4560" t="str">
        <f>T("De 16 a 25 CABALLOS FISCALES                      ")</f>
        <v xml:space="preserve">De 16 a 25 CABALLOS FISCALES                      </v>
      </c>
      <c r="I4560">
        <v>5</v>
      </c>
    </row>
    <row r="4561" spans="1:9">
      <c r="A4561" t="str">
        <f>T("2018")</f>
        <v>2018</v>
      </c>
      <c r="B4561" t="str">
        <f>T("FISICO                                            ")</f>
        <v xml:space="preserve">FISICO                                            </v>
      </c>
      <c r="C4561" t="str">
        <f>T("CHAMBERI            ")</f>
        <v xml:space="preserve">CHAMBERI            </v>
      </c>
      <c r="D4561" t="str">
        <f>T("RIOS ROSAS          ")</f>
        <v xml:space="preserve">RIOS ROSAS          </v>
      </c>
      <c r="E4561" t="str">
        <f>T("TR ")</f>
        <v xml:space="preserve">TR </v>
      </c>
      <c r="F4561" t="str">
        <f>T("TRACTORES      ")</f>
        <v xml:space="preserve">TRACTORES      </v>
      </c>
      <c r="G4561" t="str">
        <f>T("De menos de 16 CABALLOS FISCALES                  ")</f>
        <v xml:space="preserve">De menos de 16 CABALLOS FISCALES                  </v>
      </c>
      <c r="I4561">
        <v>1</v>
      </c>
    </row>
    <row r="4562" spans="1:9">
      <c r="A4562" t="str">
        <f>T("2018")</f>
        <v>2018</v>
      </c>
      <c r="B4562" t="str">
        <f>T("FISICO                                            ")</f>
        <v xml:space="preserve">FISICO                                            </v>
      </c>
      <c r="C4562" t="str">
        <f>T("CHAMBERI            ")</f>
        <v xml:space="preserve">CHAMBERI            </v>
      </c>
      <c r="D4562" t="str">
        <f>T("VALLEHERMOSO        ")</f>
        <v xml:space="preserve">VALLEHERMOSO        </v>
      </c>
      <c r="E4562" t="str">
        <f>T("TR ")</f>
        <v xml:space="preserve">TR </v>
      </c>
      <c r="F4562" t="str">
        <f>T("TRACTORES      ")</f>
        <v xml:space="preserve">TRACTORES      </v>
      </c>
      <c r="G4562" t="str">
        <f>T("De menos de 16 CABALLOS FISCALES                  ")</f>
        <v xml:space="preserve">De menos de 16 CABALLOS FISCALES                  </v>
      </c>
      <c r="I4562">
        <v>1</v>
      </c>
    </row>
    <row r="4563" spans="1:9">
      <c r="A4563" t="str">
        <f>T("2018")</f>
        <v>2018</v>
      </c>
      <c r="B4563" t="str">
        <f>T("JURIDICO                                          ")</f>
        <v xml:space="preserve">JURIDICO                                          </v>
      </c>
      <c r="C4563" t="str">
        <f>T("CHAMBERI            ")</f>
        <v xml:space="preserve">CHAMBERI            </v>
      </c>
      <c r="D4563" t="str">
        <f>T("GAZTAMBIDE          ")</f>
        <v xml:space="preserve">GAZTAMBIDE          </v>
      </c>
      <c r="E4563" t="str">
        <f>T("TR ")</f>
        <v xml:space="preserve">TR </v>
      </c>
      <c r="F4563" t="str">
        <f>T("TRACTORES      ")</f>
        <v xml:space="preserve">TRACTORES      </v>
      </c>
      <c r="G4563" t="str">
        <f>T("De 25,01 CABALLOS FISCALES en adelante            ")</f>
        <v xml:space="preserve">De 25,01 CABALLOS FISCALES en adelante            </v>
      </c>
      <c r="I4563">
        <v>2</v>
      </c>
    </row>
    <row r="4564" spans="1:9">
      <c r="A4564" t="str">
        <f>T("2018")</f>
        <v>2018</v>
      </c>
      <c r="B4564" t="str">
        <f>T("JURIDICO                                          ")</f>
        <v xml:space="preserve">JURIDICO                                          </v>
      </c>
      <c r="C4564" t="str">
        <f>T("CHAMBERI            ")</f>
        <v xml:space="preserve">CHAMBERI            </v>
      </c>
      <c r="D4564" t="str">
        <f>T("ARAPILES            ")</f>
        <v xml:space="preserve">ARAPILES            </v>
      </c>
      <c r="E4564" t="str">
        <f>T("TR ")</f>
        <v xml:space="preserve">TR </v>
      </c>
      <c r="F4564" t="str">
        <f>T("TRACTORES      ")</f>
        <v xml:space="preserve">TRACTORES      </v>
      </c>
      <c r="G4564" t="str">
        <f>T("De 16 a 25 CABALLOS FISCALES                      ")</f>
        <v xml:space="preserve">De 16 a 25 CABALLOS FISCALES                      </v>
      </c>
      <c r="I4564">
        <v>1</v>
      </c>
    </row>
    <row r="4565" spans="1:9">
      <c r="A4565" t="str">
        <f>T("2018")</f>
        <v>2018</v>
      </c>
      <c r="B4565" t="str">
        <f>T("JURIDICO                                          ")</f>
        <v xml:space="preserve">JURIDICO                                          </v>
      </c>
      <c r="C4565" t="str">
        <f>T("CHAMBERI            ")</f>
        <v xml:space="preserve">CHAMBERI            </v>
      </c>
      <c r="D4565" t="str">
        <f>T("TRAFALGAR           ")</f>
        <v xml:space="preserve">TRAFALGAR           </v>
      </c>
      <c r="E4565" t="str">
        <f>T("TR ")</f>
        <v xml:space="preserve">TR </v>
      </c>
      <c r="F4565" t="str">
        <f>T("TRACTORES      ")</f>
        <v xml:space="preserve">TRACTORES      </v>
      </c>
      <c r="G4565" t="str">
        <f>T("De 16 a 25 CABALLOS FISCALES                      ")</f>
        <v xml:space="preserve">De 16 a 25 CABALLOS FISCALES                      </v>
      </c>
      <c r="I4565">
        <v>1</v>
      </c>
    </row>
    <row r="4566" spans="1:9">
      <c r="A4566" t="str">
        <f>T("2018")</f>
        <v>2018</v>
      </c>
      <c r="B4566" t="str">
        <f>T("JURIDICO                                          ")</f>
        <v xml:space="preserve">JURIDICO                                          </v>
      </c>
      <c r="C4566" t="str">
        <f>T("CHAMBERI            ")</f>
        <v xml:space="preserve">CHAMBERI            </v>
      </c>
      <c r="D4566" t="str">
        <f>T("TRAFALGAR           ")</f>
        <v xml:space="preserve">TRAFALGAR           </v>
      </c>
      <c r="E4566" t="str">
        <f>T("TR ")</f>
        <v xml:space="preserve">TR </v>
      </c>
      <c r="F4566" t="str">
        <f>T("TRACTORES      ")</f>
        <v xml:space="preserve">TRACTORES      </v>
      </c>
      <c r="G4566" t="str">
        <f>T("De 25,01 CABALLOS FISCALES en adelante            ")</f>
        <v xml:space="preserve">De 25,01 CABALLOS FISCALES en adelante            </v>
      </c>
      <c r="I4566">
        <v>4</v>
      </c>
    </row>
    <row r="4567" spans="1:9">
      <c r="A4567" t="str">
        <f>T("2018")</f>
        <v>2018</v>
      </c>
      <c r="B4567" t="str">
        <f>T("JURIDICO                                          ")</f>
        <v xml:space="preserve">JURIDICO                                          </v>
      </c>
      <c r="C4567" t="str">
        <f>T("CHAMBERI            ")</f>
        <v xml:space="preserve">CHAMBERI            </v>
      </c>
      <c r="D4567" t="str">
        <f>T("ALMAGRO             ")</f>
        <v xml:space="preserve">ALMAGRO             </v>
      </c>
      <c r="E4567" t="str">
        <f>T("TR ")</f>
        <v xml:space="preserve">TR </v>
      </c>
      <c r="F4567" t="str">
        <f>T("TRACTORES      ")</f>
        <v xml:space="preserve">TRACTORES      </v>
      </c>
      <c r="G4567" t="str">
        <f>T("De menos de 16 CABALLOS FISCALES                  ")</f>
        <v xml:space="preserve">De menos de 16 CABALLOS FISCALES                  </v>
      </c>
      <c r="I4567">
        <v>4</v>
      </c>
    </row>
    <row r="4568" spans="1:9">
      <c r="A4568" t="str">
        <f>T("2018")</f>
        <v>2018</v>
      </c>
      <c r="B4568" t="str">
        <f>T("JURIDICO                                          ")</f>
        <v xml:space="preserve">JURIDICO                                          </v>
      </c>
      <c r="C4568" t="str">
        <f>T("CHAMBERI            ")</f>
        <v xml:space="preserve">CHAMBERI            </v>
      </c>
      <c r="D4568" t="str">
        <f>T("ALMAGRO             ")</f>
        <v xml:space="preserve">ALMAGRO             </v>
      </c>
      <c r="E4568" t="str">
        <f>T("TR ")</f>
        <v xml:space="preserve">TR </v>
      </c>
      <c r="F4568" t="str">
        <f>T("TRACTORES      ")</f>
        <v xml:space="preserve">TRACTORES      </v>
      </c>
      <c r="G4568" t="str">
        <f>T("De 16 a 25 CABALLOS FISCALES                      ")</f>
        <v xml:space="preserve">De 16 a 25 CABALLOS FISCALES                      </v>
      </c>
      <c r="I4568">
        <v>2</v>
      </c>
    </row>
    <row r="4569" spans="1:9">
      <c r="A4569" t="str">
        <f>T("2018")</f>
        <v>2018</v>
      </c>
      <c r="B4569" t="str">
        <f>T("JURIDICO                                          ")</f>
        <v xml:space="preserve">JURIDICO                                          </v>
      </c>
      <c r="C4569" t="str">
        <f>T("CHAMBERI            ")</f>
        <v xml:space="preserve">CHAMBERI            </v>
      </c>
      <c r="D4569" t="str">
        <f>T("ALMAGRO             ")</f>
        <v xml:space="preserve">ALMAGRO             </v>
      </c>
      <c r="E4569" t="str">
        <f>T("TR ")</f>
        <v xml:space="preserve">TR </v>
      </c>
      <c r="F4569" t="str">
        <f>T("TRACTORES      ")</f>
        <v xml:space="preserve">TRACTORES      </v>
      </c>
      <c r="G4569" t="str">
        <f>T("De 25,01 CABALLOS FISCALES en adelante            ")</f>
        <v xml:space="preserve">De 25,01 CABALLOS FISCALES en adelante            </v>
      </c>
      <c r="I4569">
        <v>1</v>
      </c>
    </row>
    <row r="4570" spans="1:9">
      <c r="A4570" t="str">
        <f>T("2018")</f>
        <v>2018</v>
      </c>
      <c r="B4570" t="str">
        <f>T("JURIDICO                                          ")</f>
        <v xml:space="preserve">JURIDICO                                          </v>
      </c>
      <c r="C4570" t="str">
        <f>T("CHAMBERI            ")</f>
        <v xml:space="preserve">CHAMBERI            </v>
      </c>
      <c r="D4570" t="str">
        <f>T("RIOS ROSAS          ")</f>
        <v xml:space="preserve">RIOS ROSAS          </v>
      </c>
      <c r="E4570" t="str">
        <f>T("TR ")</f>
        <v xml:space="preserve">TR </v>
      </c>
      <c r="F4570" t="str">
        <f>T("TRACTORES      ")</f>
        <v xml:space="preserve">TRACTORES      </v>
      </c>
      <c r="G4570" t="str">
        <f>T("De menos de 16 CABALLOS FISCALES                  ")</f>
        <v xml:space="preserve">De menos de 16 CABALLOS FISCALES                  </v>
      </c>
      <c r="I4570">
        <v>2</v>
      </c>
    </row>
    <row r="4571" spans="1:9">
      <c r="A4571" t="str">
        <f>T("2018")</f>
        <v>2018</v>
      </c>
      <c r="B4571" t="str">
        <f>T("JURIDICO                                          ")</f>
        <v xml:space="preserve">JURIDICO                                          </v>
      </c>
      <c r="C4571" t="str">
        <f>T("CHAMBERI            ")</f>
        <v xml:space="preserve">CHAMBERI            </v>
      </c>
      <c r="D4571" t="str">
        <f>T("RIOS ROSAS          ")</f>
        <v xml:space="preserve">RIOS ROSAS          </v>
      </c>
      <c r="E4571" t="str">
        <f>T("TR ")</f>
        <v xml:space="preserve">TR </v>
      </c>
      <c r="F4571" t="str">
        <f>T("TRACTORES      ")</f>
        <v xml:space="preserve">TRACTORES      </v>
      </c>
      <c r="G4571" t="str">
        <f>T("De 25,01 CABALLOS FISCALES en adelante            ")</f>
        <v xml:space="preserve">De 25,01 CABALLOS FISCALES en adelante            </v>
      </c>
      <c r="I4571">
        <v>1</v>
      </c>
    </row>
    <row r="4572" spans="1:9">
      <c r="A4572" t="str">
        <f>T("2018")</f>
        <v>2018</v>
      </c>
      <c r="B4572" t="str">
        <f>T("JURIDICO                                          ")</f>
        <v xml:space="preserve">JURIDICO                                          </v>
      </c>
      <c r="C4572" t="str">
        <f>T("CHAMBERI            ")</f>
        <v xml:space="preserve">CHAMBERI            </v>
      </c>
      <c r="D4572" t="str">
        <f>T("VALLEHERMOSO        ")</f>
        <v xml:space="preserve">VALLEHERMOSO        </v>
      </c>
      <c r="E4572" t="str">
        <f>T("TR ")</f>
        <v xml:space="preserve">TR </v>
      </c>
      <c r="F4572" t="str">
        <f>T("TRACTORES      ")</f>
        <v xml:space="preserve">TRACTORES      </v>
      </c>
      <c r="G4572" t="str">
        <f>T("De 16 a 25 CABALLOS FISCALES                      ")</f>
        <v xml:space="preserve">De 16 a 25 CABALLOS FISCALES                      </v>
      </c>
      <c r="I4572">
        <v>1</v>
      </c>
    </row>
    <row r="4573" spans="1:9">
      <c r="A4573" t="str">
        <f>T("2018")</f>
        <v>2018</v>
      </c>
      <c r="B4573" t="str">
        <f>T("JURIDICO                                          ")</f>
        <v xml:space="preserve">JURIDICO                                          </v>
      </c>
      <c r="C4573" t="str">
        <f>T("CHAMBERI            ")</f>
        <v xml:space="preserve">CHAMBERI            </v>
      </c>
      <c r="D4573" t="str">
        <f>T("ARAPILES            ")</f>
        <v xml:space="preserve">ARAPILES            </v>
      </c>
      <c r="E4573" t="str">
        <f>T("TR ")</f>
        <v xml:space="preserve">TR </v>
      </c>
      <c r="F4573" t="str">
        <f>T("TRACTORES      ")</f>
        <v xml:space="preserve">TRACTORES      </v>
      </c>
      <c r="G4573" t="str">
        <f>T("De 16 a 25 CABALLOS FISCALES                      ")</f>
        <v xml:space="preserve">De 16 a 25 CABALLOS FISCALES                      </v>
      </c>
      <c r="I4573">
        <v>1</v>
      </c>
    </row>
    <row r="4574" spans="1:9">
      <c r="A4574" t="str">
        <f>T("2018")</f>
        <v>2018</v>
      </c>
      <c r="B4574" t="str">
        <f>T("JURIDICO                                          ")</f>
        <v xml:space="preserve">JURIDICO                                          </v>
      </c>
      <c r="C4574" t="str">
        <f>T("CHAMBERI            ")</f>
        <v xml:space="preserve">CHAMBERI            </v>
      </c>
      <c r="D4574" t="str">
        <f>T("ALMAGRO             ")</f>
        <v xml:space="preserve">ALMAGRO             </v>
      </c>
      <c r="E4574" t="str">
        <f>T("TR ")</f>
        <v xml:space="preserve">TR </v>
      </c>
      <c r="F4574" t="str">
        <f>T("TRACTORES      ")</f>
        <v xml:space="preserve">TRACTORES      </v>
      </c>
      <c r="G4574" t="str">
        <f>T("De menos de 16 CABALLOS FISCALES                  ")</f>
        <v xml:space="preserve">De menos de 16 CABALLOS FISCALES                  </v>
      </c>
      <c r="I4574">
        <v>2</v>
      </c>
    </row>
    <row r="4575" spans="1:9">
      <c r="A4575" t="str">
        <f>T("2018")</f>
        <v>2018</v>
      </c>
      <c r="B4575" t="str">
        <f>T("FISICO                                            ")</f>
        <v xml:space="preserve">FISICO                                            </v>
      </c>
      <c r="C4575" t="str">
        <f>T("CHAMBERI            ")</f>
        <v xml:space="preserve">CHAMBERI            </v>
      </c>
      <c r="D4575" t="str">
        <f>T("GAZTAMBIDE          ")</f>
        <v xml:space="preserve">GAZTAMBIDE          </v>
      </c>
      <c r="E4575" t="str">
        <f>T("TU ")</f>
        <v xml:space="preserve">TU </v>
      </c>
      <c r="F4575" t="str">
        <f>T("TURISMOS       ")</f>
        <v xml:space="preserve">TURISMOS       </v>
      </c>
      <c r="G4575" t="str">
        <f>T("De 8 a 11,99 CABALLOS FISCALES                    ")</f>
        <v xml:space="preserve">De 8 a 11,99 CABALLOS FISCALES                    </v>
      </c>
      <c r="H4575" t="s">
        <v>2</v>
      </c>
      <c r="I4575">
        <v>1</v>
      </c>
    </row>
    <row r="4576" spans="1:9">
      <c r="A4576" t="str">
        <f>T("2018")</f>
        <v>2018</v>
      </c>
      <c r="B4576" t="str">
        <f>T("FISICO                                            ")</f>
        <v xml:space="preserve">FISICO                                            </v>
      </c>
      <c r="C4576" t="str">
        <f>T("CHAMBERI            ")</f>
        <v xml:space="preserve">CHAMBERI            </v>
      </c>
      <c r="D4576" t="str">
        <f>T("TRAFALGAR           ")</f>
        <v xml:space="preserve">TRAFALGAR           </v>
      </c>
      <c r="E4576" t="str">
        <f>T("TU ")</f>
        <v xml:space="preserve">TU </v>
      </c>
      <c r="F4576" t="str">
        <f>T("TURISMOS       ")</f>
        <v xml:space="preserve">TURISMOS       </v>
      </c>
      <c r="G4576" t="str">
        <f>T("De 16 a 19,99 CABALLOS FISCALES                   ")</f>
        <v xml:space="preserve">De 16 a 19,99 CABALLOS FISCALES                   </v>
      </c>
      <c r="H4576" t="s">
        <v>2</v>
      </c>
      <c r="I4576">
        <v>1</v>
      </c>
    </row>
    <row r="4577" spans="1:9">
      <c r="A4577" t="str">
        <f>T("2018")</f>
        <v>2018</v>
      </c>
      <c r="B4577" t="str">
        <f>T("FISICO                                            ")</f>
        <v xml:space="preserve">FISICO                                            </v>
      </c>
      <c r="C4577" t="str">
        <f>T("CHAMBERI            ")</f>
        <v xml:space="preserve">CHAMBERI            </v>
      </c>
      <c r="D4577" t="str">
        <f>T("ALMAGRO             ")</f>
        <v xml:space="preserve">ALMAGRO             </v>
      </c>
      <c r="E4577" t="str">
        <f>T("TU ")</f>
        <v xml:space="preserve">TU </v>
      </c>
      <c r="F4577" t="str">
        <f>T("TURISMOS       ")</f>
        <v xml:space="preserve">TURISMOS       </v>
      </c>
      <c r="G4577" t="str">
        <f>T("De 16 a 19,99 CABALLOS FISCALES                   ")</f>
        <v xml:space="preserve">De 16 a 19,99 CABALLOS FISCALES                   </v>
      </c>
      <c r="H4577" t="s">
        <v>2</v>
      </c>
      <c r="I4577">
        <v>1</v>
      </c>
    </row>
    <row r="4578" spans="1:9">
      <c r="A4578" t="str">
        <f>T("2018")</f>
        <v>2018</v>
      </c>
      <c r="B4578" t="str">
        <f>T("FISICO                                            ")</f>
        <v xml:space="preserve">FISICO                                            </v>
      </c>
      <c r="C4578" t="str">
        <f>T("CHAMBERI            ")</f>
        <v xml:space="preserve">CHAMBERI            </v>
      </c>
      <c r="D4578" t="str">
        <f>T("RIOS ROSAS          ")</f>
        <v xml:space="preserve">RIOS ROSAS          </v>
      </c>
      <c r="E4578" t="str">
        <f>T("TU ")</f>
        <v xml:space="preserve">TU </v>
      </c>
      <c r="F4578" t="str">
        <f>T("TURISMOS       ")</f>
        <v xml:space="preserve">TURISMOS       </v>
      </c>
      <c r="G4578" t="str">
        <f>T("De 8 a 11,99 CABALLOS FISCALES                    ")</f>
        <v xml:space="preserve">De 8 a 11,99 CABALLOS FISCALES                    </v>
      </c>
      <c r="H4578" t="s">
        <v>2</v>
      </c>
      <c r="I4578">
        <v>1</v>
      </c>
    </row>
    <row r="4579" spans="1:9">
      <c r="A4579" t="str">
        <f>T("2018")</f>
        <v>2018</v>
      </c>
      <c r="B4579" t="str">
        <f>T("FISICO                                            ")</f>
        <v xml:space="preserve">FISICO                                            </v>
      </c>
      <c r="C4579" t="str">
        <f>T("CHAMBERI            ")</f>
        <v xml:space="preserve">CHAMBERI            </v>
      </c>
      <c r="D4579" t="str">
        <f>T("RIOS ROSAS          ")</f>
        <v xml:space="preserve">RIOS ROSAS          </v>
      </c>
      <c r="E4579" t="str">
        <f>T("TU ")</f>
        <v xml:space="preserve">TU </v>
      </c>
      <c r="F4579" t="str">
        <f>T("TURISMOS       ")</f>
        <v xml:space="preserve">TURISMOS       </v>
      </c>
      <c r="G4579" t="str">
        <f>T("De 16 a 19,99 CABALLOS FISCALES                   ")</f>
        <v xml:space="preserve">De 16 a 19,99 CABALLOS FISCALES                   </v>
      </c>
      <c r="H4579" t="s">
        <v>2</v>
      </c>
      <c r="I4579">
        <v>1</v>
      </c>
    </row>
    <row r="4580" spans="1:9">
      <c r="A4580" t="str">
        <f>T("2018")</f>
        <v>2018</v>
      </c>
      <c r="B4580" t="str">
        <f>T("JURIDICO                                          ")</f>
        <v xml:space="preserve">JURIDICO                                          </v>
      </c>
      <c r="C4580" t="str">
        <f>T("CHAMBERI            ")</f>
        <v xml:space="preserve">CHAMBERI            </v>
      </c>
      <c r="D4580" t="str">
        <f>T("TRAFALGAR           ")</f>
        <v xml:space="preserve">TRAFALGAR           </v>
      </c>
      <c r="E4580" t="str">
        <f>T("TU ")</f>
        <v xml:space="preserve">TU </v>
      </c>
      <c r="F4580" t="str">
        <f>T("TURISMOS       ")</f>
        <v xml:space="preserve">TURISMOS       </v>
      </c>
      <c r="G4580" t="str">
        <f>T("De 12 a 15,99 CABALLOS FISCALES                   ")</f>
        <v xml:space="preserve">De 12 a 15,99 CABALLOS FISCALES                   </v>
      </c>
      <c r="H4580" t="s">
        <v>2</v>
      </c>
      <c r="I4580">
        <v>1</v>
      </c>
    </row>
    <row r="4581" spans="1:9">
      <c r="A4581" t="str">
        <f>T("2018")</f>
        <v>2018</v>
      </c>
      <c r="B4581" t="str">
        <f>T("JURIDICO                                          ")</f>
        <v xml:space="preserve">JURIDICO                                          </v>
      </c>
      <c r="C4581" t="str">
        <f>T("CHAMBERI            ")</f>
        <v xml:space="preserve">CHAMBERI            </v>
      </c>
      <c r="D4581" t="str">
        <f>T("ALMAGRO             ")</f>
        <v xml:space="preserve">ALMAGRO             </v>
      </c>
      <c r="E4581" t="str">
        <f>T("TU ")</f>
        <v xml:space="preserve">TU </v>
      </c>
      <c r="F4581" t="str">
        <f>T("TURISMOS       ")</f>
        <v xml:space="preserve">TURISMOS       </v>
      </c>
      <c r="G4581" t="str">
        <f>T("De 20 CABALLOS FISCALES en adelante               ")</f>
        <v xml:space="preserve">De 20 CABALLOS FISCALES en adelante               </v>
      </c>
      <c r="H4581" t="s">
        <v>2</v>
      </c>
      <c r="I4581">
        <v>1</v>
      </c>
    </row>
    <row r="4582" spans="1:9">
      <c r="A4582" t="str">
        <f>T("2018")</f>
        <v>2018</v>
      </c>
      <c r="B4582" t="str">
        <f>T("Entidad sin personalidad jurídica (art. 35.4 LGT) ")</f>
        <v xml:space="preserve">Entidad sin personalidad jurídica (art. 35.4 LGT) </v>
      </c>
      <c r="C4582" t="str">
        <f>T("CHAMBERI            ")</f>
        <v xml:space="preserve">CHAMBERI            </v>
      </c>
      <c r="D4582" t="str">
        <f>T("GAZTAMBIDE          ")</f>
        <v xml:space="preserve">GAZTAMBIDE          </v>
      </c>
      <c r="E4582" t="str">
        <f>T("TU ")</f>
        <v xml:space="preserve">TU </v>
      </c>
      <c r="F4582" t="str">
        <f>T("TURISMOS       ")</f>
        <v xml:space="preserve">TURISMOS       </v>
      </c>
      <c r="G4582" t="str">
        <f>T("De 8 a 11,99 CABALLOS FISCALES                    ")</f>
        <v xml:space="preserve">De 8 a 11,99 CABALLOS FISCALES                    </v>
      </c>
      <c r="H4582" t="str">
        <f>T("DIESEL                                            ")</f>
        <v xml:space="preserve">DIESEL                                            </v>
      </c>
      <c r="I4582">
        <v>2</v>
      </c>
    </row>
    <row r="4583" spans="1:9">
      <c r="A4583" t="str">
        <f>T("2018")</f>
        <v>2018</v>
      </c>
      <c r="B4583" t="str">
        <f>T("Entidad sin personalidad jurídica (art. 35.4 LGT) ")</f>
        <v xml:space="preserve">Entidad sin personalidad jurídica (art. 35.4 LGT) </v>
      </c>
      <c r="C4583" t="str">
        <f>T("CHAMBERI            ")</f>
        <v xml:space="preserve">CHAMBERI            </v>
      </c>
      <c r="D4583" t="str">
        <f>T("GAZTAMBIDE          ")</f>
        <v xml:space="preserve">GAZTAMBIDE          </v>
      </c>
      <c r="E4583" t="str">
        <f>T("TU ")</f>
        <v xml:space="preserve">TU </v>
      </c>
      <c r="F4583" t="str">
        <f>T("TURISMOS       ")</f>
        <v xml:space="preserve">TURISMOS       </v>
      </c>
      <c r="G4583" t="str">
        <f>T("De 12 a 15,99 CABALLOS FISCALES                   ")</f>
        <v xml:space="preserve">De 12 a 15,99 CABALLOS FISCALES                   </v>
      </c>
      <c r="H4583" t="str">
        <f>T("DIESEL                                            ")</f>
        <v xml:space="preserve">DIESEL                                            </v>
      </c>
      <c r="I4583">
        <v>13</v>
      </c>
    </row>
    <row r="4584" spans="1:9">
      <c r="A4584" t="str">
        <f>T("2018")</f>
        <v>2018</v>
      </c>
      <c r="B4584" t="str">
        <f>T("Entidad sin personalidad jurídica (art. 35.4 LGT) ")</f>
        <v xml:space="preserve">Entidad sin personalidad jurídica (art. 35.4 LGT) </v>
      </c>
      <c r="C4584" t="str">
        <f>T("CHAMBERI            ")</f>
        <v xml:space="preserve">CHAMBERI            </v>
      </c>
      <c r="D4584" t="str">
        <f>T("ARAPILES            ")</f>
        <v xml:space="preserve">ARAPILES            </v>
      </c>
      <c r="E4584" t="str">
        <f>T("TU ")</f>
        <v xml:space="preserve">TU </v>
      </c>
      <c r="F4584" t="str">
        <f>T("TURISMOS       ")</f>
        <v xml:space="preserve">TURISMOS       </v>
      </c>
      <c r="G4584" t="str">
        <f>T("De 8 a 11,99 CABALLOS FISCALES                    ")</f>
        <v xml:space="preserve">De 8 a 11,99 CABALLOS FISCALES                    </v>
      </c>
      <c r="H4584" t="str">
        <f>T("DIESEL                                            ")</f>
        <v xml:space="preserve">DIESEL                                            </v>
      </c>
      <c r="I4584">
        <v>7</v>
      </c>
    </row>
    <row r="4585" spans="1:9">
      <c r="A4585" t="str">
        <f>T("2018")</f>
        <v>2018</v>
      </c>
      <c r="B4585" t="str">
        <f>T("Entidad sin personalidad jurídica (art. 35.4 LGT) ")</f>
        <v xml:space="preserve">Entidad sin personalidad jurídica (art. 35.4 LGT) </v>
      </c>
      <c r="C4585" t="str">
        <f>T("CHAMBERI            ")</f>
        <v xml:space="preserve">CHAMBERI            </v>
      </c>
      <c r="D4585" t="str">
        <f>T("ARAPILES            ")</f>
        <v xml:space="preserve">ARAPILES            </v>
      </c>
      <c r="E4585" t="str">
        <f>T("TU ")</f>
        <v xml:space="preserve">TU </v>
      </c>
      <c r="F4585" t="str">
        <f>T("TURISMOS       ")</f>
        <v xml:space="preserve">TURISMOS       </v>
      </c>
      <c r="G4585" t="str">
        <f>T("De 12 a 15,99 CABALLOS FISCALES                   ")</f>
        <v xml:space="preserve">De 12 a 15,99 CABALLOS FISCALES                   </v>
      </c>
      <c r="H4585" t="str">
        <f>T("DIESEL                                            ")</f>
        <v xml:space="preserve">DIESEL                                            </v>
      </c>
      <c r="I4585">
        <v>5</v>
      </c>
    </row>
    <row r="4586" spans="1:9">
      <c r="A4586" t="str">
        <f>T("2018")</f>
        <v>2018</v>
      </c>
      <c r="B4586" t="str">
        <f>T("Entidad sin personalidad jurídica (art. 35.4 LGT) ")</f>
        <v xml:space="preserve">Entidad sin personalidad jurídica (art. 35.4 LGT) </v>
      </c>
      <c r="C4586" t="str">
        <f>T("CHAMBERI            ")</f>
        <v xml:space="preserve">CHAMBERI            </v>
      </c>
      <c r="D4586" t="str">
        <f>T("ARAPILES            ")</f>
        <v xml:space="preserve">ARAPILES            </v>
      </c>
      <c r="E4586" t="str">
        <f>T("TU ")</f>
        <v xml:space="preserve">TU </v>
      </c>
      <c r="F4586" t="str">
        <f>T("TURISMOS       ")</f>
        <v xml:space="preserve">TURISMOS       </v>
      </c>
      <c r="G4586" t="str">
        <f>T("De 16 a 19,99 CABALLOS FISCALES                   ")</f>
        <v xml:space="preserve">De 16 a 19,99 CABALLOS FISCALES                   </v>
      </c>
      <c r="H4586" t="str">
        <f>T("DIESEL                                            ")</f>
        <v xml:space="preserve">DIESEL                                            </v>
      </c>
      <c r="I4586">
        <v>2</v>
      </c>
    </row>
    <row r="4587" spans="1:9">
      <c r="A4587" t="str">
        <f>T("2018")</f>
        <v>2018</v>
      </c>
      <c r="B4587" t="str">
        <f>T("Entidad sin personalidad jurídica (art. 35.4 LGT) ")</f>
        <v xml:space="preserve">Entidad sin personalidad jurídica (art. 35.4 LGT) </v>
      </c>
      <c r="C4587" t="str">
        <f>T("CHAMBERI            ")</f>
        <v xml:space="preserve">CHAMBERI            </v>
      </c>
      <c r="D4587" t="str">
        <f>T("TRAFALGAR           ")</f>
        <v xml:space="preserve">TRAFALGAR           </v>
      </c>
      <c r="E4587" t="str">
        <f>T("TU ")</f>
        <v xml:space="preserve">TU </v>
      </c>
      <c r="F4587" t="str">
        <f>T("TURISMOS       ")</f>
        <v xml:space="preserve">TURISMOS       </v>
      </c>
      <c r="G4587" t="str">
        <f>T("De 8 a 11,99 CABALLOS FISCALES                    ")</f>
        <v xml:space="preserve">De 8 a 11,99 CABALLOS FISCALES                    </v>
      </c>
      <c r="H4587" t="str">
        <f>T("DIESEL                                            ")</f>
        <v xml:space="preserve">DIESEL                                            </v>
      </c>
      <c r="I4587">
        <v>2</v>
      </c>
    </row>
    <row r="4588" spans="1:9">
      <c r="A4588" t="str">
        <f>T("2018")</f>
        <v>2018</v>
      </c>
      <c r="B4588" t="str">
        <f>T("Entidad sin personalidad jurídica (art. 35.4 LGT) ")</f>
        <v xml:space="preserve">Entidad sin personalidad jurídica (art. 35.4 LGT) </v>
      </c>
      <c r="C4588" t="str">
        <f>T("CHAMBERI            ")</f>
        <v xml:space="preserve">CHAMBERI            </v>
      </c>
      <c r="D4588" t="str">
        <f>T("TRAFALGAR           ")</f>
        <v xml:space="preserve">TRAFALGAR           </v>
      </c>
      <c r="E4588" t="str">
        <f>T("TU ")</f>
        <v xml:space="preserve">TU </v>
      </c>
      <c r="F4588" t="str">
        <f>T("TURISMOS       ")</f>
        <v xml:space="preserve">TURISMOS       </v>
      </c>
      <c r="G4588" t="str">
        <f>T("De 12 a 15,99 CABALLOS FISCALES                   ")</f>
        <v xml:space="preserve">De 12 a 15,99 CABALLOS FISCALES                   </v>
      </c>
      <c r="H4588" t="str">
        <f>T("DIESEL                                            ")</f>
        <v xml:space="preserve">DIESEL                                            </v>
      </c>
      <c r="I4588">
        <v>8</v>
      </c>
    </row>
    <row r="4589" spans="1:9">
      <c r="A4589" t="str">
        <f>T("2018")</f>
        <v>2018</v>
      </c>
      <c r="B4589" t="str">
        <f>T("Entidad sin personalidad jurídica (art. 35.4 LGT) ")</f>
        <v xml:space="preserve">Entidad sin personalidad jurídica (art. 35.4 LGT) </v>
      </c>
      <c r="C4589" t="str">
        <f>T("CHAMBERI            ")</f>
        <v xml:space="preserve">CHAMBERI            </v>
      </c>
      <c r="D4589" t="str">
        <f>T("TRAFALGAR           ")</f>
        <v xml:space="preserve">TRAFALGAR           </v>
      </c>
      <c r="E4589" t="str">
        <f>T("TU ")</f>
        <v xml:space="preserve">TU </v>
      </c>
      <c r="F4589" t="str">
        <f>T("TURISMOS       ")</f>
        <v xml:space="preserve">TURISMOS       </v>
      </c>
      <c r="G4589" t="str">
        <f>T("De 16 a 19,99 CABALLOS FISCALES                   ")</f>
        <v xml:space="preserve">De 16 a 19,99 CABALLOS FISCALES                   </v>
      </c>
      <c r="H4589" t="str">
        <f>T("DIESEL                                            ")</f>
        <v xml:space="preserve">DIESEL                                            </v>
      </c>
      <c r="I4589">
        <v>1</v>
      </c>
    </row>
    <row r="4590" spans="1:9">
      <c r="A4590" t="str">
        <f>T("2018")</f>
        <v>2018</v>
      </c>
      <c r="B4590" t="str">
        <f>T("Entidad sin personalidad jurídica (art. 35.4 LGT) ")</f>
        <v xml:space="preserve">Entidad sin personalidad jurídica (art. 35.4 LGT) </v>
      </c>
      <c r="C4590" t="str">
        <f>T("CHAMBERI            ")</f>
        <v xml:space="preserve">CHAMBERI            </v>
      </c>
      <c r="D4590" t="str">
        <f>T("ALMAGRO             ")</f>
        <v xml:space="preserve">ALMAGRO             </v>
      </c>
      <c r="E4590" t="str">
        <f>T("TU ")</f>
        <v xml:space="preserve">TU </v>
      </c>
      <c r="F4590" t="str">
        <f>T("TURISMOS       ")</f>
        <v xml:space="preserve">TURISMOS       </v>
      </c>
      <c r="G4590" t="str">
        <f>T("De 8 a 11,99 CABALLOS FISCALES                    ")</f>
        <v xml:space="preserve">De 8 a 11,99 CABALLOS FISCALES                    </v>
      </c>
      <c r="H4590" t="str">
        <f>T("DIESEL                                            ")</f>
        <v xml:space="preserve">DIESEL                                            </v>
      </c>
      <c r="I4590">
        <v>2</v>
      </c>
    </row>
    <row r="4591" spans="1:9">
      <c r="A4591" t="str">
        <f>T("2018")</f>
        <v>2018</v>
      </c>
      <c r="B4591" t="str">
        <f>T("Entidad sin personalidad jurídica (art. 35.4 LGT) ")</f>
        <v xml:space="preserve">Entidad sin personalidad jurídica (art. 35.4 LGT) </v>
      </c>
      <c r="C4591" t="str">
        <f>T("CHAMBERI            ")</f>
        <v xml:space="preserve">CHAMBERI            </v>
      </c>
      <c r="D4591" t="str">
        <f>T("ALMAGRO             ")</f>
        <v xml:space="preserve">ALMAGRO             </v>
      </c>
      <c r="E4591" t="str">
        <f>T("TU ")</f>
        <v xml:space="preserve">TU </v>
      </c>
      <c r="F4591" t="str">
        <f>T("TURISMOS       ")</f>
        <v xml:space="preserve">TURISMOS       </v>
      </c>
      <c r="G4591" t="str">
        <f>T("De 12 a 15,99 CABALLOS FISCALES                   ")</f>
        <v xml:space="preserve">De 12 a 15,99 CABALLOS FISCALES                   </v>
      </c>
      <c r="H4591" t="str">
        <f>T("DIESEL                                            ")</f>
        <v xml:space="preserve">DIESEL                                            </v>
      </c>
      <c r="I4591">
        <v>7</v>
      </c>
    </row>
    <row r="4592" spans="1:9">
      <c r="A4592" t="str">
        <f>T("2018")</f>
        <v>2018</v>
      </c>
      <c r="B4592" t="str">
        <f>T("Entidad sin personalidad jurídica (art. 35.4 LGT) ")</f>
        <v xml:space="preserve">Entidad sin personalidad jurídica (art. 35.4 LGT) </v>
      </c>
      <c r="C4592" t="str">
        <f>T("CHAMBERI            ")</f>
        <v xml:space="preserve">CHAMBERI            </v>
      </c>
      <c r="D4592" t="str">
        <f>T("ALMAGRO             ")</f>
        <v xml:space="preserve">ALMAGRO             </v>
      </c>
      <c r="E4592" t="str">
        <f>T("TU ")</f>
        <v xml:space="preserve">TU </v>
      </c>
      <c r="F4592" t="str">
        <f>T("TURISMOS       ")</f>
        <v xml:space="preserve">TURISMOS       </v>
      </c>
      <c r="G4592" t="str">
        <f>T("De 16 a 19,99 CABALLOS FISCALES                   ")</f>
        <v xml:space="preserve">De 16 a 19,99 CABALLOS FISCALES                   </v>
      </c>
      <c r="H4592" t="str">
        <f>T("DIESEL                                            ")</f>
        <v xml:space="preserve">DIESEL                                            </v>
      </c>
      <c r="I4592">
        <v>5</v>
      </c>
    </row>
    <row r="4593" spans="1:9">
      <c r="A4593" t="str">
        <f>T("2018")</f>
        <v>2018</v>
      </c>
      <c r="B4593" t="str">
        <f>T("Entidad sin personalidad jurídica (art. 35.4 LGT) ")</f>
        <v xml:space="preserve">Entidad sin personalidad jurídica (art. 35.4 LGT) </v>
      </c>
      <c r="C4593" t="str">
        <f>T("CHAMBERI            ")</f>
        <v xml:space="preserve">CHAMBERI            </v>
      </c>
      <c r="D4593" t="str">
        <f>T("ALMAGRO             ")</f>
        <v xml:space="preserve">ALMAGRO             </v>
      </c>
      <c r="E4593" t="str">
        <f>T("TU ")</f>
        <v xml:space="preserve">TU </v>
      </c>
      <c r="F4593" t="str">
        <f>T("TURISMOS       ")</f>
        <v xml:space="preserve">TURISMOS       </v>
      </c>
      <c r="G4593" t="str">
        <f>T("De 20 CABALLOS FISCALES en adelante               ")</f>
        <v xml:space="preserve">De 20 CABALLOS FISCALES en adelante               </v>
      </c>
      <c r="H4593" t="str">
        <f>T("DIESEL                                            ")</f>
        <v xml:space="preserve">DIESEL                                            </v>
      </c>
      <c r="I4593">
        <v>1</v>
      </c>
    </row>
    <row r="4594" spans="1:9">
      <c r="A4594" t="str">
        <f>T("2018")</f>
        <v>2018</v>
      </c>
      <c r="B4594" t="str">
        <f>T("Entidad sin personalidad jurídica (art. 35.4 LGT) ")</f>
        <v xml:space="preserve">Entidad sin personalidad jurídica (art. 35.4 LGT) </v>
      </c>
      <c r="C4594" t="str">
        <f>T("CHAMBERI            ")</f>
        <v xml:space="preserve">CHAMBERI            </v>
      </c>
      <c r="D4594" t="str">
        <f>T("RIOS ROSAS          ")</f>
        <v xml:space="preserve">RIOS ROSAS          </v>
      </c>
      <c r="E4594" t="str">
        <f>T("TU ")</f>
        <v xml:space="preserve">TU </v>
      </c>
      <c r="F4594" t="str">
        <f>T("TURISMOS       ")</f>
        <v xml:space="preserve">TURISMOS       </v>
      </c>
      <c r="G4594" t="str">
        <f>T("De 8 a 11,99 CABALLOS FISCALES                    ")</f>
        <v xml:space="preserve">De 8 a 11,99 CABALLOS FISCALES                    </v>
      </c>
      <c r="H4594" t="str">
        <f>T("DIESEL                                            ")</f>
        <v xml:space="preserve">DIESEL                                            </v>
      </c>
      <c r="I4594">
        <v>1</v>
      </c>
    </row>
    <row r="4595" spans="1:9">
      <c r="A4595" t="str">
        <f>T("2018")</f>
        <v>2018</v>
      </c>
      <c r="B4595" t="str">
        <f>T("Entidad sin personalidad jurídica (art. 35.4 LGT) ")</f>
        <v xml:space="preserve">Entidad sin personalidad jurídica (art. 35.4 LGT) </v>
      </c>
      <c r="C4595" t="str">
        <f>T("CHAMBERI            ")</f>
        <v xml:space="preserve">CHAMBERI            </v>
      </c>
      <c r="D4595" t="str">
        <f>T("RIOS ROSAS          ")</f>
        <v xml:space="preserve">RIOS ROSAS          </v>
      </c>
      <c r="E4595" t="str">
        <f>T("TU ")</f>
        <v xml:space="preserve">TU </v>
      </c>
      <c r="F4595" t="str">
        <f>T("TURISMOS       ")</f>
        <v xml:space="preserve">TURISMOS       </v>
      </c>
      <c r="G4595" t="str">
        <f>T("De 12 a 15,99 CABALLOS FISCALES                   ")</f>
        <v xml:space="preserve">De 12 a 15,99 CABALLOS FISCALES                   </v>
      </c>
      <c r="H4595" t="str">
        <f>T("DIESEL                                            ")</f>
        <v xml:space="preserve">DIESEL                                            </v>
      </c>
      <c r="I4595">
        <v>11</v>
      </c>
    </row>
    <row r="4596" spans="1:9">
      <c r="A4596" t="str">
        <f>T("2018")</f>
        <v>2018</v>
      </c>
      <c r="B4596" t="str">
        <f>T("Entidad sin personalidad jurídica (art. 35.4 LGT) ")</f>
        <v xml:space="preserve">Entidad sin personalidad jurídica (art. 35.4 LGT) </v>
      </c>
      <c r="C4596" t="str">
        <f>T("CHAMBERI            ")</f>
        <v xml:space="preserve">CHAMBERI            </v>
      </c>
      <c r="D4596" t="str">
        <f>T("RIOS ROSAS          ")</f>
        <v xml:space="preserve">RIOS ROSAS          </v>
      </c>
      <c r="E4596" t="str">
        <f>T("TU ")</f>
        <v xml:space="preserve">TU </v>
      </c>
      <c r="F4596" t="str">
        <f>T("TURISMOS       ")</f>
        <v xml:space="preserve">TURISMOS       </v>
      </c>
      <c r="G4596" t="str">
        <f>T("De 16 a 19,99 CABALLOS FISCALES                   ")</f>
        <v xml:space="preserve">De 16 a 19,99 CABALLOS FISCALES                   </v>
      </c>
      <c r="H4596" t="str">
        <f>T("DIESEL                                            ")</f>
        <v xml:space="preserve">DIESEL                                            </v>
      </c>
      <c r="I4596">
        <v>4</v>
      </c>
    </row>
    <row r="4597" spans="1:9">
      <c r="A4597" t="str">
        <f>T("2018")</f>
        <v>2018</v>
      </c>
      <c r="B4597" t="str">
        <f>T("Entidad sin personalidad jurídica (art. 35.4 LGT) ")</f>
        <v xml:space="preserve">Entidad sin personalidad jurídica (art. 35.4 LGT) </v>
      </c>
      <c r="C4597" t="str">
        <f>T("CHAMBERI            ")</f>
        <v xml:space="preserve">CHAMBERI            </v>
      </c>
      <c r="D4597" t="str">
        <f>T("VALLEHERMOSO        ")</f>
        <v xml:space="preserve">VALLEHERMOSO        </v>
      </c>
      <c r="E4597" t="str">
        <f>T("TU ")</f>
        <v xml:space="preserve">TU </v>
      </c>
      <c r="F4597" t="str">
        <f>T("TURISMOS       ")</f>
        <v xml:space="preserve">TURISMOS       </v>
      </c>
      <c r="G4597" t="str">
        <f>T("De 8 a 11,99 CABALLOS FISCALES                    ")</f>
        <v xml:space="preserve">De 8 a 11,99 CABALLOS FISCALES                    </v>
      </c>
      <c r="H4597" t="str">
        <f>T("DIESEL                                            ")</f>
        <v xml:space="preserve">DIESEL                                            </v>
      </c>
      <c r="I4597">
        <v>3</v>
      </c>
    </row>
    <row r="4598" spans="1:9">
      <c r="A4598" t="str">
        <f>T("2018")</f>
        <v>2018</v>
      </c>
      <c r="B4598" t="str">
        <f>T("Entidad sin personalidad jurídica (art. 35.4 LGT) ")</f>
        <v xml:space="preserve">Entidad sin personalidad jurídica (art. 35.4 LGT) </v>
      </c>
      <c r="C4598" t="str">
        <f>T("CHAMBERI            ")</f>
        <v xml:space="preserve">CHAMBERI            </v>
      </c>
      <c r="D4598" t="str">
        <f>T("VALLEHERMOSO        ")</f>
        <v xml:space="preserve">VALLEHERMOSO        </v>
      </c>
      <c r="E4598" t="str">
        <f>T("TU ")</f>
        <v xml:space="preserve">TU </v>
      </c>
      <c r="F4598" t="str">
        <f>T("TURISMOS       ")</f>
        <v xml:space="preserve">TURISMOS       </v>
      </c>
      <c r="G4598" t="str">
        <f>T("De 12 a 15,99 CABALLOS FISCALES                   ")</f>
        <v xml:space="preserve">De 12 a 15,99 CABALLOS FISCALES                   </v>
      </c>
      <c r="H4598" t="str">
        <f>T("DIESEL                                            ")</f>
        <v xml:space="preserve">DIESEL                                            </v>
      </c>
      <c r="I4598">
        <v>18</v>
      </c>
    </row>
    <row r="4599" spans="1:9">
      <c r="A4599" t="str">
        <f>T("2018")</f>
        <v>2018</v>
      </c>
      <c r="B4599" t="str">
        <f>T("Entidad sin personalidad jurídica (art. 35.4 LGT) ")</f>
        <v xml:space="preserve">Entidad sin personalidad jurídica (art. 35.4 LGT) </v>
      </c>
      <c r="C4599" t="str">
        <f>T("CHAMBERI            ")</f>
        <v xml:space="preserve">CHAMBERI            </v>
      </c>
      <c r="D4599" t="str">
        <f>T("VALLEHERMOSO        ")</f>
        <v xml:space="preserve">VALLEHERMOSO        </v>
      </c>
      <c r="E4599" t="str">
        <f>T("TU ")</f>
        <v xml:space="preserve">TU </v>
      </c>
      <c r="F4599" t="str">
        <f>T("TURISMOS       ")</f>
        <v xml:space="preserve">TURISMOS       </v>
      </c>
      <c r="G4599" t="str">
        <f>T("De 16 a 19,99 CABALLOS FISCALES                   ")</f>
        <v xml:space="preserve">De 16 a 19,99 CABALLOS FISCALES                   </v>
      </c>
      <c r="H4599" t="str">
        <f>T("DIESEL                                            ")</f>
        <v xml:space="preserve">DIESEL                                            </v>
      </c>
      <c r="I4599">
        <v>1</v>
      </c>
    </row>
    <row r="4600" spans="1:9">
      <c r="A4600" t="str">
        <f>T("2018")</f>
        <v>2018</v>
      </c>
      <c r="B4600" t="str">
        <f>T("FISICO                                            ")</f>
        <v xml:space="preserve">FISICO                                            </v>
      </c>
      <c r="C4600" t="str">
        <f>T("CHAMBERI            ")</f>
        <v xml:space="preserve">CHAMBERI            </v>
      </c>
      <c r="D4600" t="str">
        <f>T("SIN BARRIO          ")</f>
        <v xml:space="preserve">SIN BARRIO          </v>
      </c>
      <c r="E4600" t="str">
        <f>T("TU ")</f>
        <v xml:space="preserve">TU </v>
      </c>
      <c r="F4600" t="str">
        <f>T("TURISMOS       ")</f>
        <v xml:space="preserve">TURISMOS       </v>
      </c>
      <c r="G4600" t="str">
        <f>T("De 8 a 11,99 CABALLOS FISCALES                    ")</f>
        <v xml:space="preserve">De 8 a 11,99 CABALLOS FISCALES                    </v>
      </c>
      <c r="H4600" t="str">
        <f>T("DIESEL                                            ")</f>
        <v xml:space="preserve">DIESEL                                            </v>
      </c>
      <c r="I4600">
        <v>1</v>
      </c>
    </row>
    <row r="4601" spans="1:9">
      <c r="A4601" t="str">
        <f>T("2018")</f>
        <v>2018</v>
      </c>
      <c r="B4601" t="str">
        <f>T("FISICO                                            ")</f>
        <v xml:space="preserve">FISICO                                            </v>
      </c>
      <c r="C4601" t="str">
        <f>T("CHAMBERI            ")</f>
        <v xml:space="preserve">CHAMBERI            </v>
      </c>
      <c r="D4601" t="str">
        <f>T("SIN BARRIO          ")</f>
        <v xml:space="preserve">SIN BARRIO          </v>
      </c>
      <c r="E4601" t="str">
        <f>T("TU ")</f>
        <v xml:space="preserve">TU </v>
      </c>
      <c r="F4601" t="str">
        <f>T("TURISMOS       ")</f>
        <v xml:space="preserve">TURISMOS       </v>
      </c>
      <c r="G4601" t="str">
        <f>T("De 12 a 15,99 CABALLOS FISCALES                   ")</f>
        <v xml:space="preserve">De 12 a 15,99 CABALLOS FISCALES                   </v>
      </c>
      <c r="H4601" t="str">
        <f>T("DIESEL                                            ")</f>
        <v xml:space="preserve">DIESEL                                            </v>
      </c>
      <c r="I4601">
        <v>20</v>
      </c>
    </row>
    <row r="4602" spans="1:9">
      <c r="A4602" t="str">
        <f>T("2018")</f>
        <v>2018</v>
      </c>
      <c r="B4602" t="str">
        <f>T("FISICO                                            ")</f>
        <v xml:space="preserve">FISICO                                            </v>
      </c>
      <c r="C4602" t="str">
        <f>T("CHAMBERI            ")</f>
        <v xml:space="preserve">CHAMBERI            </v>
      </c>
      <c r="D4602" t="str">
        <f>T("SIN BARRIO          ")</f>
        <v xml:space="preserve">SIN BARRIO          </v>
      </c>
      <c r="E4602" t="str">
        <f>T("TU ")</f>
        <v xml:space="preserve">TU </v>
      </c>
      <c r="F4602" t="str">
        <f>T("TURISMOS       ")</f>
        <v xml:space="preserve">TURISMOS       </v>
      </c>
      <c r="G4602" t="str">
        <f>T("De 16 a 19,99 CABALLOS FISCALES                   ")</f>
        <v xml:space="preserve">De 16 a 19,99 CABALLOS FISCALES                   </v>
      </c>
      <c r="H4602" t="str">
        <f>T("DIESEL                                            ")</f>
        <v xml:space="preserve">DIESEL                                            </v>
      </c>
      <c r="I4602">
        <v>5</v>
      </c>
    </row>
    <row r="4603" spans="1:9">
      <c r="A4603" t="str">
        <f>T("2018")</f>
        <v>2018</v>
      </c>
      <c r="B4603" t="str">
        <f>T("FISICO                                            ")</f>
        <v xml:space="preserve">FISICO                                            </v>
      </c>
      <c r="C4603" t="str">
        <f>T("CHAMBERI            ")</f>
        <v xml:space="preserve">CHAMBERI            </v>
      </c>
      <c r="D4603" t="str">
        <f>T("GAZTAMBIDE          ")</f>
        <v xml:space="preserve">GAZTAMBIDE          </v>
      </c>
      <c r="E4603" t="str">
        <f>T("TU ")</f>
        <v xml:space="preserve">TU </v>
      </c>
      <c r="F4603" t="str">
        <f>T("TURISMOS       ")</f>
        <v xml:space="preserve">TURISMOS       </v>
      </c>
      <c r="G4603" t="str">
        <f>T("De menos de 8 CABALLOS FISCALES                   ")</f>
        <v xml:space="preserve">De menos de 8 CABALLOS FISCALES                   </v>
      </c>
      <c r="H4603" t="str">
        <f>T("DIESEL                                            ")</f>
        <v xml:space="preserve">DIESEL                                            </v>
      </c>
      <c r="I4603">
        <v>1</v>
      </c>
    </row>
    <row r="4604" spans="1:9">
      <c r="A4604" t="str">
        <f>T("2018")</f>
        <v>2018</v>
      </c>
      <c r="B4604" t="str">
        <f>T("FISICO                                            ")</f>
        <v xml:space="preserve">FISICO                                            </v>
      </c>
      <c r="C4604" t="str">
        <f>T("CHAMBERI            ")</f>
        <v xml:space="preserve">CHAMBERI            </v>
      </c>
      <c r="D4604" t="str">
        <f>T("GAZTAMBIDE          ")</f>
        <v xml:space="preserve">GAZTAMBIDE          </v>
      </c>
      <c r="E4604" t="str">
        <f>T("TU ")</f>
        <v xml:space="preserve">TU </v>
      </c>
      <c r="F4604" t="str">
        <f>T("TURISMOS       ")</f>
        <v xml:space="preserve">TURISMOS       </v>
      </c>
      <c r="G4604" t="str">
        <f>T("De 8 a 11,99 CABALLOS FISCALES                    ")</f>
        <v xml:space="preserve">De 8 a 11,99 CABALLOS FISCALES                    </v>
      </c>
      <c r="H4604" t="str">
        <f>T("DIESEL                                            ")</f>
        <v xml:space="preserve">DIESEL                                            </v>
      </c>
      <c r="I4604" s="1">
        <v>1151</v>
      </c>
    </row>
    <row r="4605" spans="1:9">
      <c r="A4605" t="str">
        <f>T("2018")</f>
        <v>2018</v>
      </c>
      <c r="B4605" t="str">
        <f>T("FISICO                                            ")</f>
        <v xml:space="preserve">FISICO                                            </v>
      </c>
      <c r="C4605" t="str">
        <f>T("CHAMBERI            ")</f>
        <v xml:space="preserve">CHAMBERI            </v>
      </c>
      <c r="D4605" t="str">
        <f>T("GAZTAMBIDE          ")</f>
        <v xml:space="preserve">GAZTAMBIDE          </v>
      </c>
      <c r="E4605" t="str">
        <f>T("TU ")</f>
        <v xml:space="preserve">TU </v>
      </c>
      <c r="F4605" t="str">
        <f>T("TURISMOS       ")</f>
        <v xml:space="preserve">TURISMOS       </v>
      </c>
      <c r="G4605" t="str">
        <f>T("De 12 a 15,99 CABALLOS FISCALES                   ")</f>
        <v xml:space="preserve">De 12 a 15,99 CABALLOS FISCALES                   </v>
      </c>
      <c r="H4605" t="str">
        <f>T("DIESEL                                            ")</f>
        <v xml:space="preserve">DIESEL                                            </v>
      </c>
      <c r="I4605" s="1">
        <v>2352</v>
      </c>
    </row>
    <row r="4606" spans="1:9">
      <c r="A4606" t="str">
        <f>T("2018")</f>
        <v>2018</v>
      </c>
      <c r="B4606" t="str">
        <f>T("FISICO                                            ")</f>
        <v xml:space="preserve">FISICO                                            </v>
      </c>
      <c r="C4606" t="str">
        <f>T("CHAMBERI            ")</f>
        <v xml:space="preserve">CHAMBERI            </v>
      </c>
      <c r="D4606" t="str">
        <f>T("GAZTAMBIDE          ")</f>
        <v xml:space="preserve">GAZTAMBIDE          </v>
      </c>
      <c r="E4606" t="str">
        <f>T("TU ")</f>
        <v xml:space="preserve">TU </v>
      </c>
      <c r="F4606" t="str">
        <f>T("TURISMOS       ")</f>
        <v xml:space="preserve">TURISMOS       </v>
      </c>
      <c r="G4606" t="str">
        <f>T("De 16 a 19,99 CABALLOS FISCALES                   ")</f>
        <v xml:space="preserve">De 16 a 19,99 CABALLOS FISCALES                   </v>
      </c>
      <c r="H4606" t="str">
        <f>T("DIESEL                                            ")</f>
        <v xml:space="preserve">DIESEL                                            </v>
      </c>
      <c r="I4606">
        <v>337</v>
      </c>
    </row>
    <row r="4607" spans="1:9">
      <c r="A4607" t="str">
        <f>T("2018")</f>
        <v>2018</v>
      </c>
      <c r="B4607" t="str">
        <f>T("FISICO                                            ")</f>
        <v xml:space="preserve">FISICO                                            </v>
      </c>
      <c r="C4607" t="str">
        <f>T("CHAMBERI            ")</f>
        <v xml:space="preserve">CHAMBERI            </v>
      </c>
      <c r="D4607" t="str">
        <f>T("GAZTAMBIDE          ")</f>
        <v xml:space="preserve">GAZTAMBIDE          </v>
      </c>
      <c r="E4607" t="str">
        <f>T("TU ")</f>
        <v xml:space="preserve">TU </v>
      </c>
      <c r="F4607" t="str">
        <f>T("TURISMOS       ")</f>
        <v xml:space="preserve">TURISMOS       </v>
      </c>
      <c r="G4607" t="str">
        <f>T("De 20 CABALLOS FISCALES en adelante               ")</f>
        <v xml:space="preserve">De 20 CABALLOS FISCALES en adelante               </v>
      </c>
      <c r="H4607" t="str">
        <f>T("DIESEL                                            ")</f>
        <v xml:space="preserve">DIESEL                                            </v>
      </c>
      <c r="I4607">
        <v>19</v>
      </c>
    </row>
    <row r="4608" spans="1:9">
      <c r="A4608" t="str">
        <f>T("2018")</f>
        <v>2018</v>
      </c>
      <c r="B4608" t="str">
        <f>T("FISICO                                            ")</f>
        <v xml:space="preserve">FISICO                                            </v>
      </c>
      <c r="C4608" t="str">
        <f>T("CHAMBERI            ")</f>
        <v xml:space="preserve">CHAMBERI            </v>
      </c>
      <c r="D4608" t="str">
        <f>T("ARAPILES            ")</f>
        <v xml:space="preserve">ARAPILES            </v>
      </c>
      <c r="E4608" t="str">
        <f>T("TU ")</f>
        <v xml:space="preserve">TU </v>
      </c>
      <c r="F4608" t="str">
        <f>T("TURISMOS       ")</f>
        <v xml:space="preserve">TURISMOS       </v>
      </c>
      <c r="G4608" t="str">
        <f>T("De menos de 8 CABALLOS FISCALES                   ")</f>
        <v xml:space="preserve">De menos de 8 CABALLOS FISCALES                   </v>
      </c>
      <c r="H4608" t="str">
        <f>T("DIESEL                                            ")</f>
        <v xml:space="preserve">DIESEL                                            </v>
      </c>
      <c r="I4608">
        <v>6</v>
      </c>
    </row>
    <row r="4609" spans="1:9">
      <c r="A4609" t="str">
        <f>T("2018")</f>
        <v>2018</v>
      </c>
      <c r="B4609" t="str">
        <f>T("FISICO                                            ")</f>
        <v xml:space="preserve">FISICO                                            </v>
      </c>
      <c r="C4609" t="str">
        <f>T("CHAMBERI            ")</f>
        <v xml:space="preserve">CHAMBERI            </v>
      </c>
      <c r="D4609" t="str">
        <f>T("ARAPILES            ")</f>
        <v xml:space="preserve">ARAPILES            </v>
      </c>
      <c r="E4609" t="str">
        <f>T("TU ")</f>
        <v xml:space="preserve">TU </v>
      </c>
      <c r="F4609" t="str">
        <f>T("TURISMOS       ")</f>
        <v xml:space="preserve">TURISMOS       </v>
      </c>
      <c r="G4609" t="str">
        <f>T("De 8 a 11,99 CABALLOS FISCALES                    ")</f>
        <v xml:space="preserve">De 8 a 11,99 CABALLOS FISCALES                    </v>
      </c>
      <c r="H4609" t="str">
        <f>T("DIESEL                                            ")</f>
        <v xml:space="preserve">DIESEL                                            </v>
      </c>
      <c r="I4609" s="1">
        <v>1138</v>
      </c>
    </row>
    <row r="4610" spans="1:9">
      <c r="A4610" t="str">
        <f>T("2018")</f>
        <v>2018</v>
      </c>
      <c r="B4610" t="str">
        <f>T("FISICO                                            ")</f>
        <v xml:space="preserve">FISICO                                            </v>
      </c>
      <c r="C4610" t="str">
        <f>T("CHAMBERI            ")</f>
        <v xml:space="preserve">CHAMBERI            </v>
      </c>
      <c r="D4610" t="str">
        <f>T("ARAPILES            ")</f>
        <v xml:space="preserve">ARAPILES            </v>
      </c>
      <c r="E4610" t="str">
        <f>T("TU ")</f>
        <v xml:space="preserve">TU </v>
      </c>
      <c r="F4610" t="str">
        <f>T("TURISMOS       ")</f>
        <v xml:space="preserve">TURISMOS       </v>
      </c>
      <c r="G4610" t="str">
        <f>T("De 12 a 15,99 CABALLOS FISCALES                   ")</f>
        <v xml:space="preserve">De 12 a 15,99 CABALLOS FISCALES                   </v>
      </c>
      <c r="H4610" t="str">
        <f>T("DIESEL                                            ")</f>
        <v xml:space="preserve">DIESEL                                            </v>
      </c>
      <c r="I4610" s="1">
        <v>2435</v>
      </c>
    </row>
    <row r="4611" spans="1:9">
      <c r="A4611" t="str">
        <f>T("2018")</f>
        <v>2018</v>
      </c>
      <c r="B4611" t="str">
        <f>T("FISICO                                            ")</f>
        <v xml:space="preserve">FISICO                                            </v>
      </c>
      <c r="C4611" t="str">
        <f>T("CHAMBERI            ")</f>
        <v xml:space="preserve">CHAMBERI            </v>
      </c>
      <c r="D4611" t="str">
        <f>T("ARAPILES            ")</f>
        <v xml:space="preserve">ARAPILES            </v>
      </c>
      <c r="E4611" t="str">
        <f>T("TU ")</f>
        <v xml:space="preserve">TU </v>
      </c>
      <c r="F4611" t="str">
        <f>T("TURISMOS       ")</f>
        <v xml:space="preserve">TURISMOS       </v>
      </c>
      <c r="G4611" t="str">
        <f>T("De 16 a 19,99 CABALLOS FISCALES                   ")</f>
        <v xml:space="preserve">De 16 a 19,99 CABALLOS FISCALES                   </v>
      </c>
      <c r="H4611" t="str">
        <f>T("DIESEL                                            ")</f>
        <v xml:space="preserve">DIESEL                                            </v>
      </c>
      <c r="I4611">
        <v>320</v>
      </c>
    </row>
    <row r="4612" spans="1:9">
      <c r="A4612" t="str">
        <f>T("2018")</f>
        <v>2018</v>
      </c>
      <c r="B4612" t="str">
        <f>T("FISICO                                            ")</f>
        <v xml:space="preserve">FISICO                                            </v>
      </c>
      <c r="C4612" t="str">
        <f>T("CHAMBERI            ")</f>
        <v xml:space="preserve">CHAMBERI            </v>
      </c>
      <c r="D4612" t="str">
        <f>T("ARAPILES            ")</f>
        <v xml:space="preserve">ARAPILES            </v>
      </c>
      <c r="E4612" t="str">
        <f>T("TU ")</f>
        <v xml:space="preserve">TU </v>
      </c>
      <c r="F4612" t="str">
        <f>T("TURISMOS       ")</f>
        <v xml:space="preserve">TURISMOS       </v>
      </c>
      <c r="G4612" t="str">
        <f>T("De 20 CABALLOS FISCALES en adelante               ")</f>
        <v xml:space="preserve">De 20 CABALLOS FISCALES en adelante               </v>
      </c>
      <c r="H4612" t="str">
        <f>T("DIESEL                                            ")</f>
        <v xml:space="preserve">DIESEL                                            </v>
      </c>
      <c r="I4612">
        <v>21</v>
      </c>
    </row>
    <row r="4613" spans="1:9">
      <c r="A4613" t="str">
        <f>T("2018")</f>
        <v>2018</v>
      </c>
      <c r="B4613" t="str">
        <f>T("FISICO                                            ")</f>
        <v xml:space="preserve">FISICO                                            </v>
      </c>
      <c r="C4613" t="str">
        <f>T("CHAMBERI            ")</f>
        <v xml:space="preserve">CHAMBERI            </v>
      </c>
      <c r="D4613" t="str">
        <f>T("TRAFALGAR           ")</f>
        <v xml:space="preserve">TRAFALGAR           </v>
      </c>
      <c r="E4613" t="str">
        <f>T("TU ")</f>
        <v xml:space="preserve">TU </v>
      </c>
      <c r="F4613" t="str">
        <f>T("TURISMOS       ")</f>
        <v xml:space="preserve">TURISMOS       </v>
      </c>
      <c r="G4613" t="str">
        <f>T("De menos de 8 CABALLOS FISCALES                   ")</f>
        <v xml:space="preserve">De menos de 8 CABALLOS FISCALES                   </v>
      </c>
      <c r="H4613" t="str">
        <f>T("DIESEL                                            ")</f>
        <v xml:space="preserve">DIESEL                                            </v>
      </c>
      <c r="I4613">
        <v>3</v>
      </c>
    </row>
    <row r="4614" spans="1:9">
      <c r="A4614" t="str">
        <f>T("2018")</f>
        <v>2018</v>
      </c>
      <c r="B4614" t="str">
        <f>T("FISICO                                            ")</f>
        <v xml:space="preserve">FISICO                                            </v>
      </c>
      <c r="C4614" t="str">
        <f>T("CHAMBERI            ")</f>
        <v xml:space="preserve">CHAMBERI            </v>
      </c>
      <c r="D4614" t="str">
        <f>T("TRAFALGAR           ")</f>
        <v xml:space="preserve">TRAFALGAR           </v>
      </c>
      <c r="E4614" t="str">
        <f>T("TU ")</f>
        <v xml:space="preserve">TU </v>
      </c>
      <c r="F4614" t="str">
        <f>T("TURISMOS       ")</f>
        <v xml:space="preserve">TURISMOS       </v>
      </c>
      <c r="G4614" t="str">
        <f>T("De 8 a 11,99 CABALLOS FISCALES                    ")</f>
        <v xml:space="preserve">De 8 a 11,99 CABALLOS FISCALES                    </v>
      </c>
      <c r="H4614" t="str">
        <f>T("DIESEL                                            ")</f>
        <v xml:space="preserve">DIESEL                                            </v>
      </c>
      <c r="I4614" s="1">
        <v>1226</v>
      </c>
    </row>
    <row r="4615" spans="1:9">
      <c r="A4615" t="str">
        <f>T("2018")</f>
        <v>2018</v>
      </c>
      <c r="B4615" t="str">
        <f>T("FISICO                                            ")</f>
        <v xml:space="preserve">FISICO                                            </v>
      </c>
      <c r="C4615" t="str">
        <f>T("CHAMBERI            ")</f>
        <v xml:space="preserve">CHAMBERI            </v>
      </c>
      <c r="D4615" t="str">
        <f>T("TRAFALGAR           ")</f>
        <v xml:space="preserve">TRAFALGAR           </v>
      </c>
      <c r="E4615" t="str">
        <f>T("TU ")</f>
        <v xml:space="preserve">TU </v>
      </c>
      <c r="F4615" t="str">
        <f>T("TURISMOS       ")</f>
        <v xml:space="preserve">TURISMOS       </v>
      </c>
      <c r="G4615" t="str">
        <f>T("De 12 a 15,99 CABALLOS FISCALES                   ")</f>
        <v xml:space="preserve">De 12 a 15,99 CABALLOS FISCALES                   </v>
      </c>
      <c r="H4615" t="str">
        <f>T("DIESEL                                            ")</f>
        <v xml:space="preserve">DIESEL                                            </v>
      </c>
      <c r="I4615" s="1">
        <v>2397</v>
      </c>
    </row>
    <row r="4616" spans="1:9">
      <c r="A4616" t="str">
        <f>T("2018")</f>
        <v>2018</v>
      </c>
      <c r="B4616" t="str">
        <f>T("FISICO                                            ")</f>
        <v xml:space="preserve">FISICO                                            </v>
      </c>
      <c r="C4616" t="str">
        <f>T("CHAMBERI            ")</f>
        <v xml:space="preserve">CHAMBERI            </v>
      </c>
      <c r="D4616" t="str">
        <f>T("TRAFALGAR           ")</f>
        <v xml:space="preserve">TRAFALGAR           </v>
      </c>
      <c r="E4616" t="str">
        <f>T("TU ")</f>
        <v xml:space="preserve">TU </v>
      </c>
      <c r="F4616" t="str">
        <f>T("TURISMOS       ")</f>
        <v xml:space="preserve">TURISMOS       </v>
      </c>
      <c r="G4616" t="str">
        <f>T("De 16 a 19,99 CABALLOS FISCALES                   ")</f>
        <v xml:space="preserve">De 16 a 19,99 CABALLOS FISCALES                   </v>
      </c>
      <c r="H4616" t="str">
        <f>T("DIESEL                                            ")</f>
        <v xml:space="preserve">DIESEL                                            </v>
      </c>
      <c r="I4616">
        <v>277</v>
      </c>
    </row>
    <row r="4617" spans="1:9">
      <c r="A4617" t="str">
        <f>T("2018")</f>
        <v>2018</v>
      </c>
      <c r="B4617" t="str">
        <f>T("FISICO                                            ")</f>
        <v xml:space="preserve">FISICO                                            </v>
      </c>
      <c r="C4617" t="str">
        <f>T("CHAMBERI            ")</f>
        <v xml:space="preserve">CHAMBERI            </v>
      </c>
      <c r="D4617" t="str">
        <f>T("TRAFALGAR           ")</f>
        <v xml:space="preserve">TRAFALGAR           </v>
      </c>
      <c r="E4617" t="str">
        <f>T("TU ")</f>
        <v xml:space="preserve">TU </v>
      </c>
      <c r="F4617" t="str">
        <f>T("TURISMOS       ")</f>
        <v xml:space="preserve">TURISMOS       </v>
      </c>
      <c r="G4617" t="str">
        <f>T("De 20 CABALLOS FISCALES en adelante               ")</f>
        <v xml:space="preserve">De 20 CABALLOS FISCALES en adelante               </v>
      </c>
      <c r="H4617" t="str">
        <f>T("DIESEL                                            ")</f>
        <v xml:space="preserve">DIESEL                                            </v>
      </c>
      <c r="I4617">
        <v>11</v>
      </c>
    </row>
    <row r="4618" spans="1:9">
      <c r="A4618" t="str">
        <f>T("2018")</f>
        <v>2018</v>
      </c>
      <c r="B4618" t="str">
        <f>T("FISICO                                            ")</f>
        <v xml:space="preserve">FISICO                                            </v>
      </c>
      <c r="C4618" t="str">
        <f>T("CHAMBERI            ")</f>
        <v xml:space="preserve">CHAMBERI            </v>
      </c>
      <c r="D4618" t="str">
        <f>T("ALMAGRO             ")</f>
        <v xml:space="preserve">ALMAGRO             </v>
      </c>
      <c r="E4618" t="str">
        <f>T("TU ")</f>
        <v xml:space="preserve">TU </v>
      </c>
      <c r="F4618" t="str">
        <f>T("TURISMOS       ")</f>
        <v xml:space="preserve">TURISMOS       </v>
      </c>
      <c r="G4618" t="str">
        <f>T("De menos de 8 CABALLOS FISCALES                   ")</f>
        <v xml:space="preserve">De menos de 8 CABALLOS FISCALES                   </v>
      </c>
      <c r="H4618" t="str">
        <f>T("DIESEL                                            ")</f>
        <v xml:space="preserve">DIESEL                                            </v>
      </c>
      <c r="I4618">
        <v>5</v>
      </c>
    </row>
    <row r="4619" spans="1:9">
      <c r="A4619" t="str">
        <f>T("2018")</f>
        <v>2018</v>
      </c>
      <c r="B4619" t="str">
        <f>T("FISICO                                            ")</f>
        <v xml:space="preserve">FISICO                                            </v>
      </c>
      <c r="C4619" t="str">
        <f>T("CHAMBERI            ")</f>
        <v xml:space="preserve">CHAMBERI            </v>
      </c>
      <c r="D4619" t="str">
        <f>T("ALMAGRO             ")</f>
        <v xml:space="preserve">ALMAGRO             </v>
      </c>
      <c r="E4619" t="str">
        <f>T("TU ")</f>
        <v xml:space="preserve">TU </v>
      </c>
      <c r="F4619" t="str">
        <f>T("TURISMOS       ")</f>
        <v xml:space="preserve">TURISMOS       </v>
      </c>
      <c r="G4619" t="str">
        <f>T("De 8 a 11,99 CABALLOS FISCALES                    ")</f>
        <v xml:space="preserve">De 8 a 11,99 CABALLOS FISCALES                    </v>
      </c>
      <c r="H4619" t="str">
        <f>T("DIESEL                                            ")</f>
        <v xml:space="preserve">DIESEL                                            </v>
      </c>
      <c r="I4619">
        <v>898</v>
      </c>
    </row>
    <row r="4620" spans="1:9">
      <c r="A4620" t="str">
        <f>T("2018")</f>
        <v>2018</v>
      </c>
      <c r="B4620" t="str">
        <f>T("FISICO                                            ")</f>
        <v xml:space="preserve">FISICO                                            </v>
      </c>
      <c r="C4620" t="str">
        <f>T("CHAMBERI            ")</f>
        <v xml:space="preserve">CHAMBERI            </v>
      </c>
      <c r="D4620" t="str">
        <f>T("ALMAGRO             ")</f>
        <v xml:space="preserve">ALMAGRO             </v>
      </c>
      <c r="E4620" t="str">
        <f>T("TU ")</f>
        <v xml:space="preserve">TU </v>
      </c>
      <c r="F4620" t="str">
        <f>T("TURISMOS       ")</f>
        <v xml:space="preserve">TURISMOS       </v>
      </c>
      <c r="G4620" t="str">
        <f>T("De 12 a 15,99 CABALLOS FISCALES                   ")</f>
        <v xml:space="preserve">De 12 a 15,99 CABALLOS FISCALES                   </v>
      </c>
      <c r="H4620" t="str">
        <f>T("DIESEL                                            ")</f>
        <v xml:space="preserve">DIESEL                                            </v>
      </c>
      <c r="I4620" s="1">
        <v>2129</v>
      </c>
    </row>
    <row r="4621" spans="1:9">
      <c r="A4621" t="str">
        <f>T("2018")</f>
        <v>2018</v>
      </c>
      <c r="B4621" t="str">
        <f>T("FISICO                                            ")</f>
        <v xml:space="preserve">FISICO                                            </v>
      </c>
      <c r="C4621" t="str">
        <f>T("CHAMBERI            ")</f>
        <v xml:space="preserve">CHAMBERI            </v>
      </c>
      <c r="D4621" t="str">
        <f>T("ALMAGRO             ")</f>
        <v xml:space="preserve">ALMAGRO             </v>
      </c>
      <c r="E4621" t="str">
        <f>T("TU ")</f>
        <v xml:space="preserve">TU </v>
      </c>
      <c r="F4621" t="str">
        <f>T("TURISMOS       ")</f>
        <v xml:space="preserve">TURISMOS       </v>
      </c>
      <c r="G4621" t="str">
        <f>T("De 16 a 19,99 CABALLOS FISCALES                   ")</f>
        <v xml:space="preserve">De 16 a 19,99 CABALLOS FISCALES                   </v>
      </c>
      <c r="H4621" t="str">
        <f>T("DIESEL                                            ")</f>
        <v xml:space="preserve">DIESEL                                            </v>
      </c>
      <c r="I4621">
        <v>497</v>
      </c>
    </row>
    <row r="4622" spans="1:9">
      <c r="A4622" t="str">
        <f>T("2018")</f>
        <v>2018</v>
      </c>
      <c r="B4622" t="str">
        <f>T("FISICO                                            ")</f>
        <v xml:space="preserve">FISICO                                            </v>
      </c>
      <c r="C4622" t="str">
        <f>T("CHAMBERI            ")</f>
        <v xml:space="preserve">CHAMBERI            </v>
      </c>
      <c r="D4622" t="str">
        <f>T("ALMAGRO             ")</f>
        <v xml:space="preserve">ALMAGRO             </v>
      </c>
      <c r="E4622" t="str">
        <f>T("TU ")</f>
        <v xml:space="preserve">TU </v>
      </c>
      <c r="F4622" t="str">
        <f>T("TURISMOS       ")</f>
        <v xml:space="preserve">TURISMOS       </v>
      </c>
      <c r="G4622" t="str">
        <f>T("De 20 CABALLOS FISCALES en adelante               ")</f>
        <v xml:space="preserve">De 20 CABALLOS FISCALES en adelante               </v>
      </c>
      <c r="H4622" t="str">
        <f>T("DIESEL                                            ")</f>
        <v xml:space="preserve">DIESEL                                            </v>
      </c>
      <c r="I4622">
        <v>37</v>
      </c>
    </row>
    <row r="4623" spans="1:9">
      <c r="A4623" t="str">
        <f>T("2018")</f>
        <v>2018</v>
      </c>
      <c r="B4623" t="str">
        <f>T("FISICO                                            ")</f>
        <v xml:space="preserve">FISICO                                            </v>
      </c>
      <c r="C4623" t="str">
        <f>T("CHAMBERI            ")</f>
        <v xml:space="preserve">CHAMBERI            </v>
      </c>
      <c r="D4623" t="str">
        <f>T("RIOS ROSAS          ")</f>
        <v xml:space="preserve">RIOS ROSAS          </v>
      </c>
      <c r="E4623" t="str">
        <f>T("TU ")</f>
        <v xml:space="preserve">TU </v>
      </c>
      <c r="F4623" t="str">
        <f>T("TURISMOS       ")</f>
        <v xml:space="preserve">TURISMOS       </v>
      </c>
      <c r="G4623" t="str">
        <f>T("De menos de 8 CABALLOS FISCALES                   ")</f>
        <v xml:space="preserve">De menos de 8 CABALLOS FISCALES                   </v>
      </c>
      <c r="H4623" t="str">
        <f>T("DIESEL                                            ")</f>
        <v xml:space="preserve">DIESEL                                            </v>
      </c>
      <c r="I4623">
        <v>4</v>
      </c>
    </row>
    <row r="4624" spans="1:9">
      <c r="A4624" t="str">
        <f>T("2018")</f>
        <v>2018</v>
      </c>
      <c r="B4624" t="str">
        <f>T("FISICO                                            ")</f>
        <v xml:space="preserve">FISICO                                            </v>
      </c>
      <c r="C4624" t="str">
        <f>T("CHAMBERI            ")</f>
        <v xml:space="preserve">CHAMBERI            </v>
      </c>
      <c r="D4624" t="str">
        <f>T("RIOS ROSAS          ")</f>
        <v xml:space="preserve">RIOS ROSAS          </v>
      </c>
      <c r="E4624" t="str">
        <f>T("TU ")</f>
        <v xml:space="preserve">TU </v>
      </c>
      <c r="F4624" t="str">
        <f>T("TURISMOS       ")</f>
        <v xml:space="preserve">TURISMOS       </v>
      </c>
      <c r="G4624" t="str">
        <f>T("De 8 a 11,99 CABALLOS FISCALES                    ")</f>
        <v xml:space="preserve">De 8 a 11,99 CABALLOS FISCALES                    </v>
      </c>
      <c r="H4624" t="str">
        <f>T("DIESEL                                            ")</f>
        <v xml:space="preserve">DIESEL                                            </v>
      </c>
      <c r="I4624" s="1">
        <v>1432</v>
      </c>
    </row>
    <row r="4625" spans="1:9">
      <c r="A4625" t="str">
        <f>T("2018")</f>
        <v>2018</v>
      </c>
      <c r="B4625" t="str">
        <f>T("FISICO                                            ")</f>
        <v xml:space="preserve">FISICO                                            </v>
      </c>
      <c r="C4625" t="str">
        <f>T("CHAMBERI            ")</f>
        <v xml:space="preserve">CHAMBERI            </v>
      </c>
      <c r="D4625" t="str">
        <f>T("RIOS ROSAS          ")</f>
        <v xml:space="preserve">RIOS ROSAS          </v>
      </c>
      <c r="E4625" t="str">
        <f>T("TU ")</f>
        <v xml:space="preserve">TU </v>
      </c>
      <c r="F4625" t="str">
        <f>T("TURISMOS       ")</f>
        <v xml:space="preserve">TURISMOS       </v>
      </c>
      <c r="G4625" t="str">
        <f>T("De 12 a 15,99 CABALLOS FISCALES                   ")</f>
        <v xml:space="preserve">De 12 a 15,99 CABALLOS FISCALES                   </v>
      </c>
      <c r="H4625" t="str">
        <f>T("DIESEL                                            ")</f>
        <v xml:space="preserve">DIESEL                                            </v>
      </c>
      <c r="I4625" s="1">
        <v>2900</v>
      </c>
    </row>
    <row r="4626" spans="1:9">
      <c r="A4626" t="str">
        <f>T("2018")</f>
        <v>2018</v>
      </c>
      <c r="B4626" t="str">
        <f>T("FISICO                                            ")</f>
        <v xml:space="preserve">FISICO                                            </v>
      </c>
      <c r="C4626" t="str">
        <f>T("CHAMBERI            ")</f>
        <v xml:space="preserve">CHAMBERI            </v>
      </c>
      <c r="D4626" t="str">
        <f>T("RIOS ROSAS          ")</f>
        <v xml:space="preserve">RIOS ROSAS          </v>
      </c>
      <c r="E4626" t="str">
        <f>T("TU ")</f>
        <v xml:space="preserve">TU </v>
      </c>
      <c r="F4626" t="str">
        <f>T("TURISMOS       ")</f>
        <v xml:space="preserve">TURISMOS       </v>
      </c>
      <c r="G4626" t="str">
        <f>T("De 16 a 19,99 CABALLOS FISCALES                   ")</f>
        <v xml:space="preserve">De 16 a 19,99 CABALLOS FISCALES                   </v>
      </c>
      <c r="H4626" t="str">
        <f>T("DIESEL                                            ")</f>
        <v xml:space="preserve">DIESEL                                            </v>
      </c>
      <c r="I4626">
        <v>422</v>
      </c>
    </row>
    <row r="4627" spans="1:9">
      <c r="A4627" t="str">
        <f>T("2018")</f>
        <v>2018</v>
      </c>
      <c r="B4627" t="str">
        <f>T("FISICO                                            ")</f>
        <v xml:space="preserve">FISICO                                            </v>
      </c>
      <c r="C4627" t="str">
        <f>T("CHAMBERI            ")</f>
        <v xml:space="preserve">CHAMBERI            </v>
      </c>
      <c r="D4627" t="str">
        <f>T("RIOS ROSAS          ")</f>
        <v xml:space="preserve">RIOS ROSAS          </v>
      </c>
      <c r="E4627" t="str">
        <f>T("TU ")</f>
        <v xml:space="preserve">TU </v>
      </c>
      <c r="F4627" t="str">
        <f>T("TURISMOS       ")</f>
        <v xml:space="preserve">TURISMOS       </v>
      </c>
      <c r="G4627" t="str">
        <f>T("De 20 CABALLOS FISCALES en adelante               ")</f>
        <v xml:space="preserve">De 20 CABALLOS FISCALES en adelante               </v>
      </c>
      <c r="H4627" t="str">
        <f>T("DIESEL                                            ")</f>
        <v xml:space="preserve">DIESEL                                            </v>
      </c>
      <c r="I4627">
        <v>21</v>
      </c>
    </row>
    <row r="4628" spans="1:9">
      <c r="A4628" t="str">
        <f>T("2018")</f>
        <v>2018</v>
      </c>
      <c r="B4628" t="str">
        <f>T("FISICO                                            ")</f>
        <v xml:space="preserve">FISICO                                            </v>
      </c>
      <c r="C4628" t="str">
        <f>T("CHAMBERI            ")</f>
        <v xml:space="preserve">CHAMBERI            </v>
      </c>
      <c r="D4628" t="str">
        <f>T("VALLEHERMOSO        ")</f>
        <v xml:space="preserve">VALLEHERMOSO        </v>
      </c>
      <c r="E4628" t="str">
        <f>T("TU ")</f>
        <v xml:space="preserve">TU </v>
      </c>
      <c r="F4628" t="str">
        <f>T("TURISMOS       ")</f>
        <v xml:space="preserve">TURISMOS       </v>
      </c>
      <c r="G4628" t="str">
        <f>T("De menos de 8 CABALLOS FISCALES                   ")</f>
        <v xml:space="preserve">De menos de 8 CABALLOS FISCALES                   </v>
      </c>
      <c r="H4628" t="str">
        <f>T("DIESEL                                            ")</f>
        <v xml:space="preserve">DIESEL                                            </v>
      </c>
      <c r="I4628">
        <v>6</v>
      </c>
    </row>
    <row r="4629" spans="1:9">
      <c r="A4629" t="str">
        <f>T("2018")</f>
        <v>2018</v>
      </c>
      <c r="B4629" t="str">
        <f>T("FISICO                                            ")</f>
        <v xml:space="preserve">FISICO                                            </v>
      </c>
      <c r="C4629" t="str">
        <f>T("CHAMBERI            ")</f>
        <v xml:space="preserve">CHAMBERI            </v>
      </c>
      <c r="D4629" t="str">
        <f>T("VALLEHERMOSO        ")</f>
        <v xml:space="preserve">VALLEHERMOSO        </v>
      </c>
      <c r="E4629" t="str">
        <f>T("TU ")</f>
        <v xml:space="preserve">TU </v>
      </c>
      <c r="F4629" t="str">
        <f>T("TURISMOS       ")</f>
        <v xml:space="preserve">TURISMOS       </v>
      </c>
      <c r="G4629" t="str">
        <f>T("De 8 a 11,99 CABALLOS FISCALES                    ")</f>
        <v xml:space="preserve">De 8 a 11,99 CABALLOS FISCALES                    </v>
      </c>
      <c r="H4629" t="str">
        <f>T("DIESEL                                            ")</f>
        <v xml:space="preserve">DIESEL                                            </v>
      </c>
      <c r="I4629" s="1">
        <v>1061</v>
      </c>
    </row>
    <row r="4630" spans="1:9">
      <c r="A4630" t="str">
        <f>T("2018")</f>
        <v>2018</v>
      </c>
      <c r="B4630" t="str">
        <f>T("FISICO                                            ")</f>
        <v xml:space="preserve">FISICO                                            </v>
      </c>
      <c r="C4630" t="str">
        <f>T("CHAMBERI            ")</f>
        <v xml:space="preserve">CHAMBERI            </v>
      </c>
      <c r="D4630" t="str">
        <f>T("VALLEHERMOSO        ")</f>
        <v xml:space="preserve">VALLEHERMOSO        </v>
      </c>
      <c r="E4630" t="str">
        <f>T("TU ")</f>
        <v xml:space="preserve">TU </v>
      </c>
      <c r="F4630" t="str">
        <f>T("TURISMOS       ")</f>
        <v xml:space="preserve">TURISMOS       </v>
      </c>
      <c r="G4630" t="str">
        <f>T("De 12 a 15,99 CABALLOS FISCALES                   ")</f>
        <v xml:space="preserve">De 12 a 15,99 CABALLOS FISCALES                   </v>
      </c>
      <c r="H4630" t="str">
        <f>T("DIESEL                                            ")</f>
        <v xml:space="preserve">DIESEL                                            </v>
      </c>
      <c r="I4630" s="1">
        <v>2361</v>
      </c>
    </row>
    <row r="4631" spans="1:9">
      <c r="A4631" t="str">
        <f>T("2018")</f>
        <v>2018</v>
      </c>
      <c r="B4631" t="str">
        <f>T("FISICO                                            ")</f>
        <v xml:space="preserve">FISICO                                            </v>
      </c>
      <c r="C4631" t="str">
        <f>T("CHAMBERI            ")</f>
        <v xml:space="preserve">CHAMBERI            </v>
      </c>
      <c r="D4631" t="str">
        <f>T("VALLEHERMOSO        ")</f>
        <v xml:space="preserve">VALLEHERMOSO        </v>
      </c>
      <c r="E4631" t="str">
        <f>T("TU ")</f>
        <v xml:space="preserve">TU </v>
      </c>
      <c r="F4631" t="str">
        <f>T("TURISMOS       ")</f>
        <v xml:space="preserve">TURISMOS       </v>
      </c>
      <c r="G4631" t="str">
        <f>T("De 16 a 19,99 CABALLOS FISCALES                   ")</f>
        <v xml:space="preserve">De 16 a 19,99 CABALLOS FISCALES                   </v>
      </c>
      <c r="H4631" t="str">
        <f>T("DIESEL                                            ")</f>
        <v xml:space="preserve">DIESEL                                            </v>
      </c>
      <c r="I4631">
        <v>409</v>
      </c>
    </row>
    <row r="4632" spans="1:9">
      <c r="A4632" t="str">
        <f>T("2018")</f>
        <v>2018</v>
      </c>
      <c r="B4632" t="str">
        <f>T("FISICO                                            ")</f>
        <v xml:space="preserve">FISICO                                            </v>
      </c>
      <c r="C4632" t="str">
        <f>T("CHAMBERI            ")</f>
        <v xml:space="preserve">CHAMBERI            </v>
      </c>
      <c r="D4632" t="str">
        <f>T("VALLEHERMOSO        ")</f>
        <v xml:space="preserve">VALLEHERMOSO        </v>
      </c>
      <c r="E4632" t="str">
        <f>T("TU ")</f>
        <v xml:space="preserve">TU </v>
      </c>
      <c r="F4632" t="str">
        <f>T("TURISMOS       ")</f>
        <v xml:space="preserve">TURISMOS       </v>
      </c>
      <c r="G4632" t="str">
        <f>T("De 20 CABALLOS FISCALES en adelante               ")</f>
        <v xml:space="preserve">De 20 CABALLOS FISCALES en adelante               </v>
      </c>
      <c r="H4632" t="str">
        <f>T("DIESEL                                            ")</f>
        <v xml:space="preserve">DIESEL                                            </v>
      </c>
      <c r="I4632">
        <v>18</v>
      </c>
    </row>
    <row r="4633" spans="1:9">
      <c r="A4633" t="str">
        <f>T("2018")</f>
        <v>2018</v>
      </c>
      <c r="B4633" t="str">
        <f>T("JURIDICO                                          ")</f>
        <v xml:space="preserve">JURIDICO                                          </v>
      </c>
      <c r="C4633" t="str">
        <f>T("CHAMBERI            ")</f>
        <v xml:space="preserve">CHAMBERI            </v>
      </c>
      <c r="D4633" t="str">
        <f>T("SIN BARRIO          ")</f>
        <v xml:space="preserve">SIN BARRIO          </v>
      </c>
      <c r="E4633" t="str">
        <f>T("TU ")</f>
        <v xml:space="preserve">TU </v>
      </c>
      <c r="F4633" t="str">
        <f>T("TURISMOS       ")</f>
        <v xml:space="preserve">TURISMOS       </v>
      </c>
      <c r="G4633" t="str">
        <f>T("De 8 a 11,99 CABALLOS FISCALES                    ")</f>
        <v xml:space="preserve">De 8 a 11,99 CABALLOS FISCALES                    </v>
      </c>
      <c r="H4633" t="str">
        <f>T("DIESEL                                            ")</f>
        <v xml:space="preserve">DIESEL                                            </v>
      </c>
      <c r="I4633">
        <v>4</v>
      </c>
    </row>
    <row r="4634" spans="1:9">
      <c r="A4634" t="str">
        <f>T("2018")</f>
        <v>2018</v>
      </c>
      <c r="B4634" t="str">
        <f>T("JURIDICO                                          ")</f>
        <v xml:space="preserve">JURIDICO                                          </v>
      </c>
      <c r="C4634" t="str">
        <f>T("CHAMBERI            ")</f>
        <v xml:space="preserve">CHAMBERI            </v>
      </c>
      <c r="D4634" t="str">
        <f>T("SIN BARRIO          ")</f>
        <v xml:space="preserve">SIN BARRIO          </v>
      </c>
      <c r="E4634" t="str">
        <f>T("TU ")</f>
        <v xml:space="preserve">TU </v>
      </c>
      <c r="F4634" t="str">
        <f>T("TURISMOS       ")</f>
        <v xml:space="preserve">TURISMOS       </v>
      </c>
      <c r="G4634" t="str">
        <f>T("De 12 a 15,99 CABALLOS FISCALES                   ")</f>
        <v xml:space="preserve">De 12 a 15,99 CABALLOS FISCALES                   </v>
      </c>
      <c r="H4634" t="str">
        <f>T("DIESEL                                            ")</f>
        <v xml:space="preserve">DIESEL                                            </v>
      </c>
      <c r="I4634">
        <v>8</v>
      </c>
    </row>
    <row r="4635" spans="1:9">
      <c r="A4635" t="str">
        <f>T("2018")</f>
        <v>2018</v>
      </c>
      <c r="B4635" t="str">
        <f>T("JURIDICO                                          ")</f>
        <v xml:space="preserve">JURIDICO                                          </v>
      </c>
      <c r="C4635" t="str">
        <f>T("CHAMBERI            ")</f>
        <v xml:space="preserve">CHAMBERI            </v>
      </c>
      <c r="D4635" t="str">
        <f>T("SIN BARRIO          ")</f>
        <v xml:space="preserve">SIN BARRIO          </v>
      </c>
      <c r="E4635" t="str">
        <f>T("TU ")</f>
        <v xml:space="preserve">TU </v>
      </c>
      <c r="F4635" t="str">
        <f>T("TURISMOS       ")</f>
        <v xml:space="preserve">TURISMOS       </v>
      </c>
      <c r="G4635" t="str">
        <f>T("De 16 a 19,99 CABALLOS FISCALES                   ")</f>
        <v xml:space="preserve">De 16 a 19,99 CABALLOS FISCALES                   </v>
      </c>
      <c r="H4635" t="str">
        <f>T("DIESEL                                            ")</f>
        <v xml:space="preserve">DIESEL                                            </v>
      </c>
      <c r="I4635">
        <v>1</v>
      </c>
    </row>
    <row r="4636" spans="1:9">
      <c r="A4636" t="str">
        <f>T("2018")</f>
        <v>2018</v>
      </c>
      <c r="B4636" t="str">
        <f>T("JURIDICO                                          ")</f>
        <v xml:space="preserve">JURIDICO                                          </v>
      </c>
      <c r="C4636" t="str">
        <f>T("CHAMBERI            ")</f>
        <v xml:space="preserve">CHAMBERI            </v>
      </c>
      <c r="D4636" t="str">
        <f>T("GAZTAMBIDE          ")</f>
        <v xml:space="preserve">GAZTAMBIDE          </v>
      </c>
      <c r="E4636" t="str">
        <f>T("TU ")</f>
        <v xml:space="preserve">TU </v>
      </c>
      <c r="F4636" t="str">
        <f>T("TURISMOS       ")</f>
        <v xml:space="preserve">TURISMOS       </v>
      </c>
      <c r="G4636" t="str">
        <f>T("De 8 a 11,99 CABALLOS FISCALES                    ")</f>
        <v xml:space="preserve">De 8 a 11,99 CABALLOS FISCALES                    </v>
      </c>
      <c r="H4636" t="str">
        <f>T("DIESEL                                            ")</f>
        <v xml:space="preserve">DIESEL                                            </v>
      </c>
      <c r="I4636">
        <v>118</v>
      </c>
    </row>
    <row r="4637" spans="1:9">
      <c r="A4637" t="str">
        <f>T("2018")</f>
        <v>2018</v>
      </c>
      <c r="B4637" t="str">
        <f>T("JURIDICO                                          ")</f>
        <v xml:space="preserve">JURIDICO                                          </v>
      </c>
      <c r="C4637" t="str">
        <f>T("CHAMBERI            ")</f>
        <v xml:space="preserve">CHAMBERI            </v>
      </c>
      <c r="D4637" t="str">
        <f>T("GAZTAMBIDE          ")</f>
        <v xml:space="preserve">GAZTAMBIDE          </v>
      </c>
      <c r="E4637" t="str">
        <f>T("TU ")</f>
        <v xml:space="preserve">TU </v>
      </c>
      <c r="F4637" t="str">
        <f>T("TURISMOS       ")</f>
        <v xml:space="preserve">TURISMOS       </v>
      </c>
      <c r="G4637" t="str">
        <f>T("De 12 a 15,99 CABALLOS FISCALES                   ")</f>
        <v xml:space="preserve">De 12 a 15,99 CABALLOS FISCALES                   </v>
      </c>
      <c r="H4637" t="str">
        <f>T("DIESEL                                            ")</f>
        <v xml:space="preserve">DIESEL                                            </v>
      </c>
      <c r="I4637">
        <v>306</v>
      </c>
    </row>
    <row r="4638" spans="1:9">
      <c r="A4638" t="str">
        <f>T("2018")</f>
        <v>2018</v>
      </c>
      <c r="B4638" t="str">
        <f>T("JURIDICO                                          ")</f>
        <v xml:space="preserve">JURIDICO                                          </v>
      </c>
      <c r="C4638" t="str">
        <f>T("CHAMBERI            ")</f>
        <v xml:space="preserve">CHAMBERI            </v>
      </c>
      <c r="D4638" t="str">
        <f>T("GAZTAMBIDE          ")</f>
        <v xml:space="preserve">GAZTAMBIDE          </v>
      </c>
      <c r="E4638" t="str">
        <f>T("TU ")</f>
        <v xml:space="preserve">TU </v>
      </c>
      <c r="F4638" t="str">
        <f>T("TURISMOS       ")</f>
        <v xml:space="preserve">TURISMOS       </v>
      </c>
      <c r="G4638" t="str">
        <f>T("De 16 a 19,99 CABALLOS FISCALES                   ")</f>
        <v xml:space="preserve">De 16 a 19,99 CABALLOS FISCALES                   </v>
      </c>
      <c r="H4638" t="str">
        <f>T("DIESEL                                            ")</f>
        <v xml:space="preserve">DIESEL                                            </v>
      </c>
      <c r="I4638">
        <v>115</v>
      </c>
    </row>
    <row r="4639" spans="1:9">
      <c r="A4639" t="str">
        <f>T("2018")</f>
        <v>2018</v>
      </c>
      <c r="B4639" t="str">
        <f>T("JURIDICO                                          ")</f>
        <v xml:space="preserve">JURIDICO                                          </v>
      </c>
      <c r="C4639" t="str">
        <f>T("CHAMBERI            ")</f>
        <v xml:space="preserve">CHAMBERI            </v>
      </c>
      <c r="D4639" t="str">
        <f>T("GAZTAMBIDE          ")</f>
        <v xml:space="preserve">GAZTAMBIDE          </v>
      </c>
      <c r="E4639" t="str">
        <f>T("TU ")</f>
        <v xml:space="preserve">TU </v>
      </c>
      <c r="F4639" t="str">
        <f>T("TURISMOS       ")</f>
        <v xml:space="preserve">TURISMOS       </v>
      </c>
      <c r="G4639" t="str">
        <f>T("De 20 CABALLOS FISCALES en adelante               ")</f>
        <v xml:space="preserve">De 20 CABALLOS FISCALES en adelante               </v>
      </c>
      <c r="H4639" t="str">
        <f>T("DIESEL                                            ")</f>
        <v xml:space="preserve">DIESEL                                            </v>
      </c>
      <c r="I4639">
        <v>9</v>
      </c>
    </row>
    <row r="4640" spans="1:9">
      <c r="A4640" t="str">
        <f>T("2018")</f>
        <v>2018</v>
      </c>
      <c r="B4640" t="str">
        <f>T("JURIDICO                                          ")</f>
        <v xml:space="preserve">JURIDICO                                          </v>
      </c>
      <c r="C4640" t="str">
        <f>T("CHAMBERI            ")</f>
        <v xml:space="preserve">CHAMBERI            </v>
      </c>
      <c r="D4640" t="str">
        <f>T("ARAPILES            ")</f>
        <v xml:space="preserve">ARAPILES            </v>
      </c>
      <c r="E4640" t="str">
        <f>T("TU ")</f>
        <v xml:space="preserve">TU </v>
      </c>
      <c r="F4640" t="str">
        <f>T("TURISMOS       ")</f>
        <v xml:space="preserve">TURISMOS       </v>
      </c>
      <c r="G4640" t="str">
        <f>T("De menos de 8 CABALLOS FISCALES                   ")</f>
        <v xml:space="preserve">De menos de 8 CABALLOS FISCALES                   </v>
      </c>
      <c r="H4640" t="str">
        <f>T("DIESEL                                            ")</f>
        <v xml:space="preserve">DIESEL                                            </v>
      </c>
      <c r="I4640">
        <v>2</v>
      </c>
    </row>
    <row r="4641" spans="1:9">
      <c r="A4641" t="str">
        <f>T("2018")</f>
        <v>2018</v>
      </c>
      <c r="B4641" t="str">
        <f>T("JURIDICO                                          ")</f>
        <v xml:space="preserve">JURIDICO                                          </v>
      </c>
      <c r="C4641" t="str">
        <f>T("CHAMBERI            ")</f>
        <v xml:space="preserve">CHAMBERI            </v>
      </c>
      <c r="D4641" t="str">
        <f>T("ARAPILES            ")</f>
        <v xml:space="preserve">ARAPILES            </v>
      </c>
      <c r="E4641" t="str">
        <f>T("TU ")</f>
        <v xml:space="preserve">TU </v>
      </c>
      <c r="F4641" t="str">
        <f>T("TURISMOS       ")</f>
        <v xml:space="preserve">TURISMOS       </v>
      </c>
      <c r="G4641" t="str">
        <f>T("De 8 a 11,99 CABALLOS FISCALES                    ")</f>
        <v xml:space="preserve">De 8 a 11,99 CABALLOS FISCALES                    </v>
      </c>
      <c r="H4641" t="str">
        <f>T("DIESEL                                            ")</f>
        <v xml:space="preserve">DIESEL                                            </v>
      </c>
      <c r="I4641">
        <v>115</v>
      </c>
    </row>
    <row r="4642" spans="1:9">
      <c r="A4642" t="str">
        <f>T("2018")</f>
        <v>2018</v>
      </c>
      <c r="B4642" t="str">
        <f>T("JURIDICO                                          ")</f>
        <v xml:space="preserve">JURIDICO                                          </v>
      </c>
      <c r="C4642" t="str">
        <f>T("CHAMBERI            ")</f>
        <v xml:space="preserve">CHAMBERI            </v>
      </c>
      <c r="D4642" t="str">
        <f>T("ARAPILES            ")</f>
        <v xml:space="preserve">ARAPILES            </v>
      </c>
      <c r="E4642" t="str">
        <f>T("TU ")</f>
        <v xml:space="preserve">TU </v>
      </c>
      <c r="F4642" t="str">
        <f>T("TURISMOS       ")</f>
        <v xml:space="preserve">TURISMOS       </v>
      </c>
      <c r="G4642" t="str">
        <f>T("De 12 a 15,99 CABALLOS FISCALES                   ")</f>
        <v xml:space="preserve">De 12 a 15,99 CABALLOS FISCALES                   </v>
      </c>
      <c r="H4642" t="str">
        <f>T("DIESEL                                            ")</f>
        <v xml:space="preserve">DIESEL                                            </v>
      </c>
      <c r="I4642">
        <v>324</v>
      </c>
    </row>
    <row r="4643" spans="1:9">
      <c r="A4643" t="str">
        <f>T("2018")</f>
        <v>2018</v>
      </c>
      <c r="B4643" t="str">
        <f>T("JURIDICO                                          ")</f>
        <v xml:space="preserve">JURIDICO                                          </v>
      </c>
      <c r="C4643" t="str">
        <f>T("CHAMBERI            ")</f>
        <v xml:space="preserve">CHAMBERI            </v>
      </c>
      <c r="D4643" t="str">
        <f>T("ARAPILES            ")</f>
        <v xml:space="preserve">ARAPILES            </v>
      </c>
      <c r="E4643" t="str">
        <f>T("TU ")</f>
        <v xml:space="preserve">TU </v>
      </c>
      <c r="F4643" t="str">
        <f>T("TURISMOS       ")</f>
        <v xml:space="preserve">TURISMOS       </v>
      </c>
      <c r="G4643" t="str">
        <f>T("De 16 a 19,99 CABALLOS FISCALES                   ")</f>
        <v xml:space="preserve">De 16 a 19,99 CABALLOS FISCALES                   </v>
      </c>
      <c r="H4643" t="str">
        <f>T("DIESEL                                            ")</f>
        <v xml:space="preserve">DIESEL                                            </v>
      </c>
      <c r="I4643">
        <v>180</v>
      </c>
    </row>
    <row r="4644" spans="1:9">
      <c r="A4644" t="str">
        <f>T("2018")</f>
        <v>2018</v>
      </c>
      <c r="B4644" t="str">
        <f>T("JURIDICO                                          ")</f>
        <v xml:space="preserve">JURIDICO                                          </v>
      </c>
      <c r="C4644" t="str">
        <f>T("CHAMBERI            ")</f>
        <v xml:space="preserve">CHAMBERI            </v>
      </c>
      <c r="D4644" t="str">
        <f>T("ARAPILES            ")</f>
        <v xml:space="preserve">ARAPILES            </v>
      </c>
      <c r="E4644" t="str">
        <f>T("TU ")</f>
        <v xml:space="preserve">TU </v>
      </c>
      <c r="F4644" t="str">
        <f>T("TURISMOS       ")</f>
        <v xml:space="preserve">TURISMOS       </v>
      </c>
      <c r="G4644" t="str">
        <f>T("De 20 CABALLOS FISCALES en adelante               ")</f>
        <v xml:space="preserve">De 20 CABALLOS FISCALES en adelante               </v>
      </c>
      <c r="H4644" t="str">
        <f>T("DIESEL                                            ")</f>
        <v xml:space="preserve">DIESEL                                            </v>
      </c>
      <c r="I4644">
        <v>15</v>
      </c>
    </row>
    <row r="4645" spans="1:9">
      <c r="A4645" t="str">
        <f>T("2018")</f>
        <v>2018</v>
      </c>
      <c r="B4645" t="str">
        <f>T("JURIDICO                                          ")</f>
        <v xml:space="preserve">JURIDICO                                          </v>
      </c>
      <c r="C4645" t="str">
        <f>T("CHAMBERI            ")</f>
        <v xml:space="preserve">CHAMBERI            </v>
      </c>
      <c r="D4645" t="str">
        <f>T("TRAFALGAR           ")</f>
        <v xml:space="preserve">TRAFALGAR           </v>
      </c>
      <c r="E4645" t="str">
        <f>T("TU ")</f>
        <v xml:space="preserve">TU </v>
      </c>
      <c r="F4645" t="str">
        <f>T("TURISMOS       ")</f>
        <v xml:space="preserve">TURISMOS       </v>
      </c>
      <c r="G4645" t="str">
        <f>T("De menos de 8 CABALLOS FISCALES                   ")</f>
        <v xml:space="preserve">De menos de 8 CABALLOS FISCALES                   </v>
      </c>
      <c r="H4645" t="str">
        <f>T("DIESEL                                            ")</f>
        <v xml:space="preserve">DIESEL                                            </v>
      </c>
      <c r="I4645">
        <v>2</v>
      </c>
    </row>
    <row r="4646" spans="1:9">
      <c r="A4646" t="str">
        <f>T("2018")</f>
        <v>2018</v>
      </c>
      <c r="B4646" t="str">
        <f>T("JURIDICO                                          ")</f>
        <v xml:space="preserve">JURIDICO                                          </v>
      </c>
      <c r="C4646" t="str">
        <f>T("CHAMBERI            ")</f>
        <v xml:space="preserve">CHAMBERI            </v>
      </c>
      <c r="D4646" t="str">
        <f>T("TRAFALGAR           ")</f>
        <v xml:space="preserve">TRAFALGAR           </v>
      </c>
      <c r="E4646" t="str">
        <f>T("TU ")</f>
        <v xml:space="preserve">TU </v>
      </c>
      <c r="F4646" t="str">
        <f>T("TURISMOS       ")</f>
        <v xml:space="preserve">TURISMOS       </v>
      </c>
      <c r="G4646" t="str">
        <f>T("De 8 a 11,99 CABALLOS FISCALES                    ")</f>
        <v xml:space="preserve">De 8 a 11,99 CABALLOS FISCALES                    </v>
      </c>
      <c r="H4646" t="str">
        <f>T("DIESEL                                            ")</f>
        <v xml:space="preserve">DIESEL                                            </v>
      </c>
      <c r="I4646">
        <v>169</v>
      </c>
    </row>
    <row r="4647" spans="1:9">
      <c r="A4647" t="str">
        <f>T("2018")</f>
        <v>2018</v>
      </c>
      <c r="B4647" t="str">
        <f>T("JURIDICO                                          ")</f>
        <v xml:space="preserve">JURIDICO                                          </v>
      </c>
      <c r="C4647" t="str">
        <f>T("CHAMBERI            ")</f>
        <v xml:space="preserve">CHAMBERI            </v>
      </c>
      <c r="D4647" t="str">
        <f>T("TRAFALGAR           ")</f>
        <v xml:space="preserve">TRAFALGAR           </v>
      </c>
      <c r="E4647" t="str">
        <f>T("TU ")</f>
        <v xml:space="preserve">TU </v>
      </c>
      <c r="F4647" t="str">
        <f>T("TURISMOS       ")</f>
        <v xml:space="preserve">TURISMOS       </v>
      </c>
      <c r="G4647" t="str">
        <f>T("De 12 a 15,99 CABALLOS FISCALES                   ")</f>
        <v xml:space="preserve">De 12 a 15,99 CABALLOS FISCALES                   </v>
      </c>
      <c r="H4647" t="str">
        <f>T("DIESEL                                            ")</f>
        <v xml:space="preserve">DIESEL                                            </v>
      </c>
      <c r="I4647">
        <v>381</v>
      </c>
    </row>
    <row r="4648" spans="1:9">
      <c r="A4648" t="str">
        <f>T("2018")</f>
        <v>2018</v>
      </c>
      <c r="B4648" t="str">
        <f>T("JURIDICO                                          ")</f>
        <v xml:space="preserve">JURIDICO                                          </v>
      </c>
      <c r="C4648" t="str">
        <f>T("CHAMBERI            ")</f>
        <v xml:space="preserve">CHAMBERI            </v>
      </c>
      <c r="D4648" t="str">
        <f>T("TRAFALGAR           ")</f>
        <v xml:space="preserve">TRAFALGAR           </v>
      </c>
      <c r="E4648" t="str">
        <f>T("TU ")</f>
        <v xml:space="preserve">TU </v>
      </c>
      <c r="F4648" t="str">
        <f>T("TURISMOS       ")</f>
        <v xml:space="preserve">TURISMOS       </v>
      </c>
      <c r="G4648" t="str">
        <f>T("De 16 a 19,99 CABALLOS FISCALES                   ")</f>
        <v xml:space="preserve">De 16 a 19,99 CABALLOS FISCALES                   </v>
      </c>
      <c r="H4648" t="str">
        <f>T("DIESEL                                            ")</f>
        <v xml:space="preserve">DIESEL                                            </v>
      </c>
      <c r="I4648">
        <v>181</v>
      </c>
    </row>
    <row r="4649" spans="1:9">
      <c r="A4649" t="str">
        <f>T("2018")</f>
        <v>2018</v>
      </c>
      <c r="B4649" t="str">
        <f>T("JURIDICO                                          ")</f>
        <v xml:space="preserve">JURIDICO                                          </v>
      </c>
      <c r="C4649" t="str">
        <f>T("CHAMBERI            ")</f>
        <v xml:space="preserve">CHAMBERI            </v>
      </c>
      <c r="D4649" t="str">
        <f>T("TRAFALGAR           ")</f>
        <v xml:space="preserve">TRAFALGAR           </v>
      </c>
      <c r="E4649" t="str">
        <f>T("TU ")</f>
        <v xml:space="preserve">TU </v>
      </c>
      <c r="F4649" t="str">
        <f>T("TURISMOS       ")</f>
        <v xml:space="preserve">TURISMOS       </v>
      </c>
      <c r="G4649" t="str">
        <f>T("De 20 CABALLOS FISCALES en adelante               ")</f>
        <v xml:space="preserve">De 20 CABALLOS FISCALES en adelante               </v>
      </c>
      <c r="H4649" t="str">
        <f>T("DIESEL                                            ")</f>
        <v xml:space="preserve">DIESEL                                            </v>
      </c>
      <c r="I4649">
        <v>21</v>
      </c>
    </row>
    <row r="4650" spans="1:9">
      <c r="A4650" t="str">
        <f>T("2018")</f>
        <v>2018</v>
      </c>
      <c r="B4650" t="str">
        <f>T("JURIDICO                                          ")</f>
        <v xml:space="preserve">JURIDICO                                          </v>
      </c>
      <c r="C4650" t="str">
        <f>T("CHAMBERI            ")</f>
        <v xml:space="preserve">CHAMBERI            </v>
      </c>
      <c r="D4650" t="str">
        <f>T("ALMAGRO             ")</f>
        <v xml:space="preserve">ALMAGRO             </v>
      </c>
      <c r="E4650" t="str">
        <f>T("TU ")</f>
        <v xml:space="preserve">TU </v>
      </c>
      <c r="F4650" t="str">
        <f>T("TURISMOS       ")</f>
        <v xml:space="preserve">TURISMOS       </v>
      </c>
      <c r="G4650" t="str">
        <f>T("De menos de 8 CABALLOS FISCALES                   ")</f>
        <v xml:space="preserve">De menos de 8 CABALLOS FISCALES                   </v>
      </c>
      <c r="H4650" t="str">
        <f>T("DIESEL                                            ")</f>
        <v xml:space="preserve">DIESEL                                            </v>
      </c>
      <c r="I4650">
        <v>3</v>
      </c>
    </row>
    <row r="4651" spans="1:9">
      <c r="A4651" t="str">
        <f>T("2018")</f>
        <v>2018</v>
      </c>
      <c r="B4651" t="str">
        <f>T("JURIDICO                                          ")</f>
        <v xml:space="preserve">JURIDICO                                          </v>
      </c>
      <c r="C4651" t="str">
        <f>T("CHAMBERI            ")</f>
        <v xml:space="preserve">CHAMBERI            </v>
      </c>
      <c r="D4651" t="str">
        <f>T("ALMAGRO             ")</f>
        <v xml:space="preserve">ALMAGRO             </v>
      </c>
      <c r="E4651" t="str">
        <f>T("TU ")</f>
        <v xml:space="preserve">TU </v>
      </c>
      <c r="F4651" t="str">
        <f>T("TURISMOS       ")</f>
        <v xml:space="preserve">TURISMOS       </v>
      </c>
      <c r="G4651" t="str">
        <f>T("De 8 a 11,99 CABALLOS FISCALES                    ")</f>
        <v xml:space="preserve">De 8 a 11,99 CABALLOS FISCALES                    </v>
      </c>
      <c r="H4651" t="str">
        <f>T("DIESEL                                            ")</f>
        <v xml:space="preserve">DIESEL                                            </v>
      </c>
      <c r="I4651">
        <v>303</v>
      </c>
    </row>
    <row r="4652" spans="1:9">
      <c r="A4652" t="str">
        <f>T("2018")</f>
        <v>2018</v>
      </c>
      <c r="B4652" t="str">
        <f>T("JURIDICO                                          ")</f>
        <v xml:space="preserve">JURIDICO                                          </v>
      </c>
      <c r="C4652" t="str">
        <f>T("CHAMBERI            ")</f>
        <v xml:space="preserve">CHAMBERI            </v>
      </c>
      <c r="D4652" t="str">
        <f>T("ALMAGRO             ")</f>
        <v xml:space="preserve">ALMAGRO             </v>
      </c>
      <c r="E4652" t="str">
        <f>T("TU ")</f>
        <v xml:space="preserve">TU </v>
      </c>
      <c r="F4652" t="str">
        <f>T("TURISMOS       ")</f>
        <v xml:space="preserve">TURISMOS       </v>
      </c>
      <c r="G4652" t="str">
        <f>T("De 12 a 15,99 CABALLOS FISCALES                   ")</f>
        <v xml:space="preserve">De 12 a 15,99 CABALLOS FISCALES                   </v>
      </c>
      <c r="H4652" t="str">
        <f>T("DIESEL                                            ")</f>
        <v xml:space="preserve">DIESEL                                            </v>
      </c>
      <c r="I4652">
        <v>767</v>
      </c>
    </row>
    <row r="4653" spans="1:9">
      <c r="A4653" t="str">
        <f>T("2018")</f>
        <v>2018</v>
      </c>
      <c r="B4653" t="str">
        <f>T("JURIDICO                                          ")</f>
        <v xml:space="preserve">JURIDICO                                          </v>
      </c>
      <c r="C4653" t="str">
        <f>T("CHAMBERI            ")</f>
        <v xml:space="preserve">CHAMBERI            </v>
      </c>
      <c r="D4653" t="str">
        <f>T("ALMAGRO             ")</f>
        <v xml:space="preserve">ALMAGRO             </v>
      </c>
      <c r="E4653" t="str">
        <f>T("TU ")</f>
        <v xml:space="preserve">TU </v>
      </c>
      <c r="F4653" t="str">
        <f>T("TURISMOS       ")</f>
        <v xml:space="preserve">TURISMOS       </v>
      </c>
      <c r="G4653" t="str">
        <f>T("De 16 a 19,99 CABALLOS FISCALES                   ")</f>
        <v xml:space="preserve">De 16 a 19,99 CABALLOS FISCALES                   </v>
      </c>
      <c r="H4653" t="str">
        <f>T("DIESEL                                            ")</f>
        <v xml:space="preserve">DIESEL                                            </v>
      </c>
      <c r="I4653">
        <v>451</v>
      </c>
    </row>
    <row r="4654" spans="1:9">
      <c r="A4654" t="str">
        <f>T("2018")</f>
        <v>2018</v>
      </c>
      <c r="B4654" t="str">
        <f>T("JURIDICO                                          ")</f>
        <v xml:space="preserve">JURIDICO                                          </v>
      </c>
      <c r="C4654" t="str">
        <f>T("CHAMBERI            ")</f>
        <v xml:space="preserve">CHAMBERI            </v>
      </c>
      <c r="D4654" t="str">
        <f>T("ALMAGRO             ")</f>
        <v xml:space="preserve">ALMAGRO             </v>
      </c>
      <c r="E4654" t="str">
        <f>T("TU ")</f>
        <v xml:space="preserve">TU </v>
      </c>
      <c r="F4654" t="str">
        <f>T("TURISMOS       ")</f>
        <v xml:space="preserve">TURISMOS       </v>
      </c>
      <c r="G4654" t="str">
        <f>T("De 20 CABALLOS FISCALES en adelante               ")</f>
        <v xml:space="preserve">De 20 CABALLOS FISCALES en adelante               </v>
      </c>
      <c r="H4654" t="str">
        <f>T("DIESEL                                            ")</f>
        <v xml:space="preserve">DIESEL                                            </v>
      </c>
      <c r="I4654">
        <v>45</v>
      </c>
    </row>
    <row r="4655" spans="1:9">
      <c r="A4655" t="str">
        <f>T("2018")</f>
        <v>2018</v>
      </c>
      <c r="B4655" t="str">
        <f>T("JURIDICO                                          ")</f>
        <v xml:space="preserve">JURIDICO                                          </v>
      </c>
      <c r="C4655" t="str">
        <f>T("CHAMBERI            ")</f>
        <v xml:space="preserve">CHAMBERI            </v>
      </c>
      <c r="D4655" t="str">
        <f>T("RIOS ROSAS          ")</f>
        <v xml:space="preserve">RIOS ROSAS          </v>
      </c>
      <c r="E4655" t="str">
        <f>T("TU ")</f>
        <v xml:space="preserve">TU </v>
      </c>
      <c r="F4655" t="str">
        <f>T("TURISMOS       ")</f>
        <v xml:space="preserve">TURISMOS       </v>
      </c>
      <c r="G4655" t="str">
        <f>T("De menos de 8 CABALLOS FISCALES                   ")</f>
        <v xml:space="preserve">De menos de 8 CABALLOS FISCALES                   </v>
      </c>
      <c r="H4655" t="str">
        <f>T("DIESEL                                            ")</f>
        <v xml:space="preserve">DIESEL                                            </v>
      </c>
      <c r="I4655">
        <v>1</v>
      </c>
    </row>
    <row r="4656" spans="1:9">
      <c r="A4656" t="str">
        <f>T("2018")</f>
        <v>2018</v>
      </c>
      <c r="B4656" t="str">
        <f>T("JURIDICO                                          ")</f>
        <v xml:space="preserve">JURIDICO                                          </v>
      </c>
      <c r="C4656" t="str">
        <f>T("CHAMBERI            ")</f>
        <v xml:space="preserve">CHAMBERI            </v>
      </c>
      <c r="D4656" t="str">
        <f>T("RIOS ROSAS          ")</f>
        <v xml:space="preserve">RIOS ROSAS          </v>
      </c>
      <c r="E4656" t="str">
        <f>T("TU ")</f>
        <v xml:space="preserve">TU </v>
      </c>
      <c r="F4656" t="str">
        <f>T("TURISMOS       ")</f>
        <v xml:space="preserve">TURISMOS       </v>
      </c>
      <c r="G4656" t="str">
        <f>T("De 8 a 11,99 CABALLOS FISCALES                    ")</f>
        <v xml:space="preserve">De 8 a 11,99 CABALLOS FISCALES                    </v>
      </c>
      <c r="H4656" t="str">
        <f>T("DIESEL                                            ")</f>
        <v xml:space="preserve">DIESEL                                            </v>
      </c>
      <c r="I4656">
        <v>190</v>
      </c>
    </row>
    <row r="4657" spans="1:9">
      <c r="A4657" t="str">
        <f>T("2018")</f>
        <v>2018</v>
      </c>
      <c r="B4657" t="str">
        <f>T("JURIDICO                                          ")</f>
        <v xml:space="preserve">JURIDICO                                          </v>
      </c>
      <c r="C4657" t="str">
        <f>T("CHAMBERI            ")</f>
        <v xml:space="preserve">CHAMBERI            </v>
      </c>
      <c r="D4657" t="str">
        <f>T("RIOS ROSAS          ")</f>
        <v xml:space="preserve">RIOS ROSAS          </v>
      </c>
      <c r="E4657" t="str">
        <f>T("TU ")</f>
        <v xml:space="preserve">TU </v>
      </c>
      <c r="F4657" t="str">
        <f>T("TURISMOS       ")</f>
        <v xml:space="preserve">TURISMOS       </v>
      </c>
      <c r="G4657" t="str">
        <f>T("De 12 a 15,99 CABALLOS FISCALES                   ")</f>
        <v xml:space="preserve">De 12 a 15,99 CABALLOS FISCALES                   </v>
      </c>
      <c r="H4657" t="str">
        <f>T("DIESEL                                            ")</f>
        <v xml:space="preserve">DIESEL                                            </v>
      </c>
      <c r="I4657">
        <v>442</v>
      </c>
    </row>
    <row r="4658" spans="1:9">
      <c r="A4658" t="str">
        <f>T("2018")</f>
        <v>2018</v>
      </c>
      <c r="B4658" t="str">
        <f>T("JURIDICO                                          ")</f>
        <v xml:space="preserve">JURIDICO                                          </v>
      </c>
      <c r="C4658" t="str">
        <f>T("CHAMBERI            ")</f>
        <v xml:space="preserve">CHAMBERI            </v>
      </c>
      <c r="D4658" t="str">
        <f>T("RIOS ROSAS          ")</f>
        <v xml:space="preserve">RIOS ROSAS          </v>
      </c>
      <c r="E4658" t="str">
        <f>T("TU ")</f>
        <v xml:space="preserve">TU </v>
      </c>
      <c r="F4658" t="str">
        <f>T("TURISMOS       ")</f>
        <v xml:space="preserve">TURISMOS       </v>
      </c>
      <c r="G4658" t="str">
        <f>T("De 16 a 19,99 CABALLOS FISCALES                   ")</f>
        <v xml:space="preserve">De 16 a 19,99 CABALLOS FISCALES                   </v>
      </c>
      <c r="H4658" t="str">
        <f>T("DIESEL                                            ")</f>
        <v xml:space="preserve">DIESEL                                            </v>
      </c>
      <c r="I4658">
        <v>209</v>
      </c>
    </row>
    <row r="4659" spans="1:9">
      <c r="A4659" t="str">
        <f>T("2018")</f>
        <v>2018</v>
      </c>
      <c r="B4659" t="str">
        <f>T("JURIDICO                                          ")</f>
        <v xml:space="preserve">JURIDICO                                          </v>
      </c>
      <c r="C4659" t="str">
        <f>T("CHAMBERI            ")</f>
        <v xml:space="preserve">CHAMBERI            </v>
      </c>
      <c r="D4659" t="str">
        <f>T("RIOS ROSAS          ")</f>
        <v xml:space="preserve">RIOS ROSAS          </v>
      </c>
      <c r="E4659" t="str">
        <f>T("TU ")</f>
        <v xml:space="preserve">TU </v>
      </c>
      <c r="F4659" t="str">
        <f>T("TURISMOS       ")</f>
        <v xml:space="preserve">TURISMOS       </v>
      </c>
      <c r="G4659" t="str">
        <f>T("De 20 CABALLOS FISCALES en adelante               ")</f>
        <v xml:space="preserve">De 20 CABALLOS FISCALES en adelante               </v>
      </c>
      <c r="H4659" t="str">
        <f>T("DIESEL                                            ")</f>
        <v xml:space="preserve">DIESEL                                            </v>
      </c>
      <c r="I4659">
        <v>23</v>
      </c>
    </row>
    <row r="4660" spans="1:9">
      <c r="A4660" t="str">
        <f>T("2018")</f>
        <v>2018</v>
      </c>
      <c r="B4660" t="str">
        <f>T("JURIDICO                                          ")</f>
        <v xml:space="preserve">JURIDICO                                          </v>
      </c>
      <c r="C4660" t="str">
        <f>T("CHAMBERI            ")</f>
        <v xml:space="preserve">CHAMBERI            </v>
      </c>
      <c r="D4660" t="str">
        <f>T("VALLEHERMOSO        ")</f>
        <v xml:space="preserve">VALLEHERMOSO        </v>
      </c>
      <c r="E4660" t="str">
        <f>T("TU ")</f>
        <v xml:space="preserve">TU </v>
      </c>
      <c r="F4660" t="str">
        <f>T("TURISMOS       ")</f>
        <v xml:space="preserve">TURISMOS       </v>
      </c>
      <c r="G4660" t="str">
        <f>T("De menos de 8 CABALLOS FISCALES                   ")</f>
        <v xml:space="preserve">De menos de 8 CABALLOS FISCALES                   </v>
      </c>
      <c r="H4660" t="str">
        <f>T("DIESEL                                            ")</f>
        <v xml:space="preserve">DIESEL                                            </v>
      </c>
      <c r="I4660">
        <v>1</v>
      </c>
    </row>
    <row r="4661" spans="1:9">
      <c r="A4661" t="str">
        <f>T("2018")</f>
        <v>2018</v>
      </c>
      <c r="B4661" t="str">
        <f>T("JURIDICO                                          ")</f>
        <v xml:space="preserve">JURIDICO                                          </v>
      </c>
      <c r="C4661" t="str">
        <f>T("CHAMBERI            ")</f>
        <v xml:space="preserve">CHAMBERI            </v>
      </c>
      <c r="D4661" t="str">
        <f>T("VALLEHERMOSO        ")</f>
        <v xml:space="preserve">VALLEHERMOSO        </v>
      </c>
      <c r="E4661" t="str">
        <f>T("TU ")</f>
        <v xml:space="preserve">TU </v>
      </c>
      <c r="F4661" t="str">
        <f>T("TURISMOS       ")</f>
        <v xml:space="preserve">TURISMOS       </v>
      </c>
      <c r="G4661" t="str">
        <f>T("De 8 a 11,99 CABALLOS FISCALES                    ")</f>
        <v xml:space="preserve">De 8 a 11,99 CABALLOS FISCALES                    </v>
      </c>
      <c r="H4661" t="str">
        <f>T("DIESEL                                            ")</f>
        <v xml:space="preserve">DIESEL                                            </v>
      </c>
      <c r="I4661">
        <v>151</v>
      </c>
    </row>
    <row r="4662" spans="1:9">
      <c r="A4662" t="str">
        <f>T("2018")</f>
        <v>2018</v>
      </c>
      <c r="B4662" t="str">
        <f>T("JURIDICO                                          ")</f>
        <v xml:space="preserve">JURIDICO                                          </v>
      </c>
      <c r="C4662" t="str">
        <f>T("CHAMBERI            ")</f>
        <v xml:space="preserve">CHAMBERI            </v>
      </c>
      <c r="D4662" t="str">
        <f>T("VALLEHERMOSO        ")</f>
        <v xml:space="preserve">VALLEHERMOSO        </v>
      </c>
      <c r="E4662" t="str">
        <f>T("TU ")</f>
        <v xml:space="preserve">TU </v>
      </c>
      <c r="F4662" t="str">
        <f>T("TURISMOS       ")</f>
        <v xml:space="preserve">TURISMOS       </v>
      </c>
      <c r="G4662" t="str">
        <f>T("De 12 a 15,99 CABALLOS FISCALES                   ")</f>
        <v xml:space="preserve">De 12 a 15,99 CABALLOS FISCALES                   </v>
      </c>
      <c r="H4662" t="str">
        <f>T("DIESEL                                            ")</f>
        <v xml:space="preserve">DIESEL                                            </v>
      </c>
      <c r="I4662">
        <v>445</v>
      </c>
    </row>
    <row r="4663" spans="1:9">
      <c r="A4663" t="str">
        <f>T("2018")</f>
        <v>2018</v>
      </c>
      <c r="B4663" t="str">
        <f>T("JURIDICO                                          ")</f>
        <v xml:space="preserve">JURIDICO                                          </v>
      </c>
      <c r="C4663" t="str">
        <f>T("CHAMBERI            ")</f>
        <v xml:space="preserve">CHAMBERI            </v>
      </c>
      <c r="D4663" t="str">
        <f>T("VALLEHERMOSO        ")</f>
        <v xml:space="preserve">VALLEHERMOSO        </v>
      </c>
      <c r="E4663" t="str">
        <f>T("TU ")</f>
        <v xml:space="preserve">TU </v>
      </c>
      <c r="F4663" t="str">
        <f>T("TURISMOS       ")</f>
        <v xml:space="preserve">TURISMOS       </v>
      </c>
      <c r="G4663" t="str">
        <f>T("De 16 a 19,99 CABALLOS FISCALES                   ")</f>
        <v xml:space="preserve">De 16 a 19,99 CABALLOS FISCALES                   </v>
      </c>
      <c r="H4663" t="str">
        <f>T("DIESEL                                            ")</f>
        <v xml:space="preserve">DIESEL                                            </v>
      </c>
      <c r="I4663">
        <v>176</v>
      </c>
    </row>
    <row r="4664" spans="1:9">
      <c r="A4664" t="str">
        <f>T("2018")</f>
        <v>2018</v>
      </c>
      <c r="B4664" t="str">
        <f>T("JURIDICO                                          ")</f>
        <v xml:space="preserve">JURIDICO                                          </v>
      </c>
      <c r="C4664" t="str">
        <f>T("CHAMBERI            ")</f>
        <v xml:space="preserve">CHAMBERI            </v>
      </c>
      <c r="D4664" t="str">
        <f>T("VALLEHERMOSO        ")</f>
        <v xml:space="preserve">VALLEHERMOSO        </v>
      </c>
      <c r="E4664" t="str">
        <f>T("TU ")</f>
        <v xml:space="preserve">TU </v>
      </c>
      <c r="F4664" t="str">
        <f>T("TURISMOS       ")</f>
        <v xml:space="preserve">TURISMOS       </v>
      </c>
      <c r="G4664" t="str">
        <f>T("De 20 CABALLOS FISCALES en adelante               ")</f>
        <v xml:space="preserve">De 20 CABALLOS FISCALES en adelante               </v>
      </c>
      <c r="H4664" t="str">
        <f>T("DIESEL                                            ")</f>
        <v xml:space="preserve">DIESEL                                            </v>
      </c>
      <c r="I4664">
        <v>16</v>
      </c>
    </row>
    <row r="4665" spans="1:9">
      <c r="A4665" t="str">
        <f>T("2018")</f>
        <v>2018</v>
      </c>
      <c r="B4665" t="str">
        <f>T("FISICO                                            ")</f>
        <v xml:space="preserve">FISICO                                            </v>
      </c>
      <c r="C4665" t="str">
        <f>T("CHAMBERI            ")</f>
        <v xml:space="preserve">CHAMBERI            </v>
      </c>
      <c r="D4665" t="str">
        <f>T("GAZTAMBIDE          ")</f>
        <v xml:space="preserve">GAZTAMBIDE          </v>
      </c>
      <c r="E4665" t="str">
        <f>T("TU ")</f>
        <v xml:space="preserve">TU </v>
      </c>
      <c r="F4665" t="str">
        <f>T("TURISMOS       ")</f>
        <v xml:space="preserve">TURISMOS       </v>
      </c>
      <c r="G4665" t="str">
        <f>T("De 8 a 11,99 CABALLOS FISCALES                    ")</f>
        <v xml:space="preserve">De 8 a 11,99 CABALLOS FISCALES                    </v>
      </c>
      <c r="H4665" t="str">
        <f>T("ELÉCTRICO                                         ")</f>
        <v xml:space="preserve">ELÉCTRICO                                         </v>
      </c>
      <c r="I4665">
        <v>1</v>
      </c>
    </row>
    <row r="4666" spans="1:9">
      <c r="A4666" t="str">
        <f>T("2018")</f>
        <v>2018</v>
      </c>
      <c r="B4666" t="str">
        <f>T("FISICO                                            ")</f>
        <v xml:space="preserve">FISICO                                            </v>
      </c>
      <c r="C4666" t="str">
        <f>T("CHAMBERI            ")</f>
        <v xml:space="preserve">CHAMBERI            </v>
      </c>
      <c r="D4666" t="str">
        <f>T("GAZTAMBIDE          ")</f>
        <v xml:space="preserve">GAZTAMBIDE          </v>
      </c>
      <c r="E4666" t="str">
        <f>T("TU ")</f>
        <v xml:space="preserve">TU </v>
      </c>
      <c r="F4666" t="str">
        <f>T("TURISMOS       ")</f>
        <v xml:space="preserve">TURISMOS       </v>
      </c>
      <c r="G4666" t="str">
        <f>T("De 20 CABALLOS FISCALES en adelante               ")</f>
        <v xml:space="preserve">De 20 CABALLOS FISCALES en adelante               </v>
      </c>
      <c r="H4666" t="str">
        <f>T("ELÉCTRICO                                         ")</f>
        <v xml:space="preserve">ELÉCTRICO                                         </v>
      </c>
      <c r="I4666">
        <v>1</v>
      </c>
    </row>
    <row r="4667" spans="1:9">
      <c r="A4667" t="str">
        <f>T("2018")</f>
        <v>2018</v>
      </c>
      <c r="B4667" t="str">
        <f>T("FISICO                                            ")</f>
        <v xml:space="preserve">FISICO                                            </v>
      </c>
      <c r="C4667" t="str">
        <f>T("CHAMBERI            ")</f>
        <v xml:space="preserve">CHAMBERI            </v>
      </c>
      <c r="D4667" t="str">
        <f>T("ARAPILES            ")</f>
        <v xml:space="preserve">ARAPILES            </v>
      </c>
      <c r="E4667" t="str">
        <f>T("TU ")</f>
        <v xml:space="preserve">TU </v>
      </c>
      <c r="F4667" t="str">
        <f>T("TURISMOS       ")</f>
        <v xml:space="preserve">TURISMOS       </v>
      </c>
      <c r="G4667" t="str">
        <f>T("De 8 a 11,99 CABALLOS FISCALES                    ")</f>
        <v xml:space="preserve">De 8 a 11,99 CABALLOS FISCALES                    </v>
      </c>
      <c r="H4667" t="str">
        <f>T("ELÉCTRICO                                         ")</f>
        <v xml:space="preserve">ELÉCTRICO                                         </v>
      </c>
      <c r="I4667">
        <v>1</v>
      </c>
    </row>
    <row r="4668" spans="1:9">
      <c r="A4668" t="str">
        <f>T("2018")</f>
        <v>2018</v>
      </c>
      <c r="B4668" t="str">
        <f>T("FISICO                                            ")</f>
        <v xml:space="preserve">FISICO                                            </v>
      </c>
      <c r="C4668" t="str">
        <f>T("CHAMBERI            ")</f>
        <v xml:space="preserve">CHAMBERI            </v>
      </c>
      <c r="D4668" t="str">
        <f>T("TRAFALGAR           ")</f>
        <v xml:space="preserve">TRAFALGAR           </v>
      </c>
      <c r="E4668" t="str">
        <f>T("TU ")</f>
        <v xml:space="preserve">TU </v>
      </c>
      <c r="F4668" t="str">
        <f>T("TURISMOS       ")</f>
        <v xml:space="preserve">TURISMOS       </v>
      </c>
      <c r="G4668" t="str">
        <f>T("De 8 a 11,99 CABALLOS FISCALES                    ")</f>
        <v xml:space="preserve">De 8 a 11,99 CABALLOS FISCALES                    </v>
      </c>
      <c r="H4668" t="str">
        <f>T("ELÉCTRICO                                         ")</f>
        <v xml:space="preserve">ELÉCTRICO                                         </v>
      </c>
      <c r="I4668">
        <v>1</v>
      </c>
    </row>
    <row r="4669" spans="1:9">
      <c r="A4669" t="str">
        <f>T("2018")</f>
        <v>2018</v>
      </c>
      <c r="B4669" t="str">
        <f>T("FISICO                                            ")</f>
        <v xml:space="preserve">FISICO                                            </v>
      </c>
      <c r="C4669" t="str">
        <f>T("CHAMBERI            ")</f>
        <v xml:space="preserve">CHAMBERI            </v>
      </c>
      <c r="D4669" t="str">
        <f>T("ALMAGRO             ")</f>
        <v xml:space="preserve">ALMAGRO             </v>
      </c>
      <c r="E4669" t="str">
        <f>T("TU ")</f>
        <v xml:space="preserve">TU </v>
      </c>
      <c r="F4669" t="str">
        <f>T("TURISMOS       ")</f>
        <v xml:space="preserve">TURISMOS       </v>
      </c>
      <c r="G4669" t="str">
        <f>T("De menos de 8 CABALLOS FISCALES                   ")</f>
        <v xml:space="preserve">De menos de 8 CABALLOS FISCALES                   </v>
      </c>
      <c r="H4669" t="str">
        <f>T("ELÉCTRICO                                         ")</f>
        <v xml:space="preserve">ELÉCTRICO                                         </v>
      </c>
      <c r="I4669">
        <v>3</v>
      </c>
    </row>
    <row r="4670" spans="1:9">
      <c r="A4670" t="str">
        <f>T("2018")</f>
        <v>2018</v>
      </c>
      <c r="B4670" t="str">
        <f>T("FISICO                                            ")</f>
        <v xml:space="preserve">FISICO                                            </v>
      </c>
      <c r="C4670" t="str">
        <f>T("CHAMBERI            ")</f>
        <v xml:space="preserve">CHAMBERI            </v>
      </c>
      <c r="D4670" t="str">
        <f>T("ALMAGRO             ")</f>
        <v xml:space="preserve">ALMAGRO             </v>
      </c>
      <c r="E4670" t="str">
        <f>T("TU ")</f>
        <v xml:space="preserve">TU </v>
      </c>
      <c r="F4670" t="str">
        <f>T("TURISMOS       ")</f>
        <v xml:space="preserve">TURISMOS       </v>
      </c>
      <c r="G4670" t="str">
        <f>T("De 12 a 15,99 CABALLOS FISCALES                   ")</f>
        <v xml:space="preserve">De 12 a 15,99 CABALLOS FISCALES                   </v>
      </c>
      <c r="H4670" t="str">
        <f>T("ELÉCTRICO                                         ")</f>
        <v xml:space="preserve">ELÉCTRICO                                         </v>
      </c>
      <c r="I4670">
        <v>1</v>
      </c>
    </row>
    <row r="4671" spans="1:9">
      <c r="A4671" t="str">
        <f>T("2018")</f>
        <v>2018</v>
      </c>
      <c r="B4671" t="str">
        <f>T("FISICO                                            ")</f>
        <v xml:space="preserve">FISICO                                            </v>
      </c>
      <c r="C4671" t="str">
        <f>T("CHAMBERI            ")</f>
        <v xml:space="preserve">CHAMBERI            </v>
      </c>
      <c r="D4671" t="str">
        <f>T("ALMAGRO             ")</f>
        <v xml:space="preserve">ALMAGRO             </v>
      </c>
      <c r="E4671" t="str">
        <f>T("TU ")</f>
        <v xml:space="preserve">TU </v>
      </c>
      <c r="F4671" t="str">
        <f>T("TURISMOS       ")</f>
        <v xml:space="preserve">TURISMOS       </v>
      </c>
      <c r="G4671" t="str">
        <f>T("De 20 CABALLOS FISCALES en adelante               ")</f>
        <v xml:space="preserve">De 20 CABALLOS FISCALES en adelante               </v>
      </c>
      <c r="H4671" t="str">
        <f>T("ELÉCTRICO                                         ")</f>
        <v xml:space="preserve">ELÉCTRICO                                         </v>
      </c>
      <c r="I4671">
        <v>1</v>
      </c>
    </row>
    <row r="4672" spans="1:9">
      <c r="A4672" t="str">
        <f>T("2018")</f>
        <v>2018</v>
      </c>
      <c r="B4672" t="str">
        <f>T("FISICO                                            ")</f>
        <v xml:space="preserve">FISICO                                            </v>
      </c>
      <c r="C4672" t="str">
        <f>T("CHAMBERI            ")</f>
        <v xml:space="preserve">CHAMBERI            </v>
      </c>
      <c r="D4672" t="str">
        <f>T("RIOS ROSAS          ")</f>
        <v xml:space="preserve">RIOS ROSAS          </v>
      </c>
      <c r="E4672" t="str">
        <f>T("TU ")</f>
        <v xml:space="preserve">TU </v>
      </c>
      <c r="F4672" t="str">
        <f>T("TURISMOS       ")</f>
        <v xml:space="preserve">TURISMOS       </v>
      </c>
      <c r="G4672" t="str">
        <f>T("De menos de 8 CABALLOS FISCALES                   ")</f>
        <v xml:space="preserve">De menos de 8 CABALLOS FISCALES                   </v>
      </c>
      <c r="H4672" t="str">
        <f>T("ELÉCTRICO                                         ")</f>
        <v xml:space="preserve">ELÉCTRICO                                         </v>
      </c>
      <c r="I4672">
        <v>1</v>
      </c>
    </row>
    <row r="4673" spans="1:9">
      <c r="A4673" t="str">
        <f>T("2018")</f>
        <v>2018</v>
      </c>
      <c r="B4673" t="str">
        <f>T("FISICO                                            ")</f>
        <v xml:space="preserve">FISICO                                            </v>
      </c>
      <c r="C4673" t="str">
        <f>T("CHAMBERI            ")</f>
        <v xml:space="preserve">CHAMBERI            </v>
      </c>
      <c r="D4673" t="str">
        <f>T("VALLEHERMOSO        ")</f>
        <v xml:space="preserve">VALLEHERMOSO        </v>
      </c>
      <c r="E4673" t="str">
        <f>T("TU ")</f>
        <v xml:space="preserve">TU </v>
      </c>
      <c r="F4673" t="str">
        <f>T("TURISMOS       ")</f>
        <v xml:space="preserve">TURISMOS       </v>
      </c>
      <c r="G4673" t="str">
        <f>T("De menos de 8 CABALLOS FISCALES                   ")</f>
        <v xml:space="preserve">De menos de 8 CABALLOS FISCALES                   </v>
      </c>
      <c r="H4673" t="str">
        <f>T("ELÉCTRICO                                         ")</f>
        <v xml:space="preserve">ELÉCTRICO                                         </v>
      </c>
      <c r="I4673">
        <v>1</v>
      </c>
    </row>
    <row r="4674" spans="1:9">
      <c r="A4674" t="str">
        <f>T("2018")</f>
        <v>2018</v>
      </c>
      <c r="B4674" t="str">
        <f>T("FISICO                                            ")</f>
        <v xml:space="preserve">FISICO                                            </v>
      </c>
      <c r="C4674" t="str">
        <f>T("CHAMBERI            ")</f>
        <v xml:space="preserve">CHAMBERI            </v>
      </c>
      <c r="D4674" t="str">
        <f>T("VALLEHERMOSO        ")</f>
        <v xml:space="preserve">VALLEHERMOSO        </v>
      </c>
      <c r="E4674" t="str">
        <f>T("TU ")</f>
        <v xml:space="preserve">TU </v>
      </c>
      <c r="F4674" t="str">
        <f>T("TURISMOS       ")</f>
        <v xml:space="preserve">TURISMOS       </v>
      </c>
      <c r="G4674" t="str">
        <f>T("De 8 a 11,99 CABALLOS FISCALES                    ")</f>
        <v xml:space="preserve">De 8 a 11,99 CABALLOS FISCALES                    </v>
      </c>
      <c r="H4674" t="str">
        <f>T("ELÉCTRICO                                         ")</f>
        <v xml:space="preserve">ELÉCTRICO                                         </v>
      </c>
      <c r="I4674">
        <v>2</v>
      </c>
    </row>
    <row r="4675" spans="1:9">
      <c r="A4675" t="str">
        <f>T("2018")</f>
        <v>2018</v>
      </c>
      <c r="B4675" t="str">
        <f>T("FISICO                                            ")</f>
        <v xml:space="preserve">FISICO                                            </v>
      </c>
      <c r="C4675" t="str">
        <f>T("CHAMBERI            ")</f>
        <v xml:space="preserve">CHAMBERI            </v>
      </c>
      <c r="D4675" t="str">
        <f>T("VALLEHERMOSO        ")</f>
        <v xml:space="preserve">VALLEHERMOSO        </v>
      </c>
      <c r="E4675" t="str">
        <f>T("TU ")</f>
        <v xml:space="preserve">TU </v>
      </c>
      <c r="F4675" t="str">
        <f>T("TURISMOS       ")</f>
        <v xml:space="preserve">TURISMOS       </v>
      </c>
      <c r="G4675" t="str">
        <f>T("De 12 a 15,99 CABALLOS FISCALES                   ")</f>
        <v xml:space="preserve">De 12 a 15,99 CABALLOS FISCALES                   </v>
      </c>
      <c r="H4675" t="str">
        <f>T("ELÉCTRICO                                         ")</f>
        <v xml:space="preserve">ELÉCTRICO                                         </v>
      </c>
      <c r="I4675">
        <v>2</v>
      </c>
    </row>
    <row r="4676" spans="1:9">
      <c r="A4676" t="str">
        <f>T("2018")</f>
        <v>2018</v>
      </c>
      <c r="B4676" t="str">
        <f>T("JURIDICO                                          ")</f>
        <v xml:space="preserve">JURIDICO                                          </v>
      </c>
      <c r="C4676" t="str">
        <f>T("CHAMBERI            ")</f>
        <v xml:space="preserve">CHAMBERI            </v>
      </c>
      <c r="D4676" t="str">
        <f>T("ARAPILES            ")</f>
        <v xml:space="preserve">ARAPILES            </v>
      </c>
      <c r="E4676" t="str">
        <f>T("TU ")</f>
        <v xml:space="preserve">TU </v>
      </c>
      <c r="F4676" t="str">
        <f>T("TURISMOS       ")</f>
        <v xml:space="preserve">TURISMOS       </v>
      </c>
      <c r="G4676" t="str">
        <f>T("De menos de 8 CABALLOS FISCALES                   ")</f>
        <v xml:space="preserve">De menos de 8 CABALLOS FISCALES                   </v>
      </c>
      <c r="H4676" t="str">
        <f>T("ELÉCTRICO                                         ")</f>
        <v xml:space="preserve">ELÉCTRICO                                         </v>
      </c>
      <c r="I4676">
        <v>1</v>
      </c>
    </row>
    <row r="4677" spans="1:9">
      <c r="A4677" t="str">
        <f>T("2018")</f>
        <v>2018</v>
      </c>
      <c r="B4677" t="str">
        <f>T("JURIDICO                                          ")</f>
        <v xml:space="preserve">JURIDICO                                          </v>
      </c>
      <c r="C4677" t="str">
        <f>T("CHAMBERI            ")</f>
        <v xml:space="preserve">CHAMBERI            </v>
      </c>
      <c r="D4677" t="str">
        <f>T("ARAPILES            ")</f>
        <v xml:space="preserve">ARAPILES            </v>
      </c>
      <c r="E4677" t="str">
        <f>T("TU ")</f>
        <v xml:space="preserve">TU </v>
      </c>
      <c r="F4677" t="str">
        <f>T("TURISMOS       ")</f>
        <v xml:space="preserve">TURISMOS       </v>
      </c>
      <c r="G4677" t="str">
        <f>T("De 8 a 11,99 CABALLOS FISCALES                    ")</f>
        <v xml:space="preserve">De 8 a 11,99 CABALLOS FISCALES                    </v>
      </c>
      <c r="H4677" t="str">
        <f>T("ELÉCTRICO                                         ")</f>
        <v xml:space="preserve">ELÉCTRICO                                         </v>
      </c>
      <c r="I4677">
        <v>1</v>
      </c>
    </row>
    <row r="4678" spans="1:9">
      <c r="A4678" t="str">
        <f>T("2018")</f>
        <v>2018</v>
      </c>
      <c r="B4678" t="str">
        <f>T("JURIDICO                                          ")</f>
        <v xml:space="preserve">JURIDICO                                          </v>
      </c>
      <c r="C4678" t="str">
        <f>T("CHAMBERI            ")</f>
        <v xml:space="preserve">CHAMBERI            </v>
      </c>
      <c r="D4678" t="str">
        <f>T("ARAPILES            ")</f>
        <v xml:space="preserve">ARAPILES            </v>
      </c>
      <c r="E4678" t="str">
        <f>T("TU ")</f>
        <v xml:space="preserve">TU </v>
      </c>
      <c r="F4678" t="str">
        <f>T("TURISMOS       ")</f>
        <v xml:space="preserve">TURISMOS       </v>
      </c>
      <c r="G4678" t="str">
        <f>T("De 12 a 15,99 CABALLOS FISCALES                   ")</f>
        <v xml:space="preserve">De 12 a 15,99 CABALLOS FISCALES                   </v>
      </c>
      <c r="H4678" t="str">
        <f>T("ELÉCTRICO                                         ")</f>
        <v xml:space="preserve">ELÉCTRICO                                         </v>
      </c>
      <c r="I4678">
        <v>2</v>
      </c>
    </row>
    <row r="4679" spans="1:9">
      <c r="A4679" t="str">
        <f>T("2018")</f>
        <v>2018</v>
      </c>
      <c r="B4679" t="str">
        <f>T("JURIDICO                                          ")</f>
        <v xml:space="preserve">JURIDICO                                          </v>
      </c>
      <c r="C4679" t="str">
        <f>T("CHAMBERI            ")</f>
        <v xml:space="preserve">CHAMBERI            </v>
      </c>
      <c r="D4679" t="str">
        <f>T("TRAFALGAR           ")</f>
        <v xml:space="preserve">TRAFALGAR           </v>
      </c>
      <c r="E4679" t="str">
        <f>T("TU ")</f>
        <v xml:space="preserve">TU </v>
      </c>
      <c r="F4679" t="str">
        <f>T("TURISMOS       ")</f>
        <v xml:space="preserve">TURISMOS       </v>
      </c>
      <c r="G4679" t="str">
        <f>T("De menos de 8 CABALLOS FISCALES                   ")</f>
        <v xml:space="preserve">De menos de 8 CABALLOS FISCALES                   </v>
      </c>
      <c r="H4679" t="str">
        <f>T("ELÉCTRICO                                         ")</f>
        <v xml:space="preserve">ELÉCTRICO                                         </v>
      </c>
      <c r="I4679">
        <v>4</v>
      </c>
    </row>
    <row r="4680" spans="1:9">
      <c r="A4680" t="str">
        <f>T("2018")</f>
        <v>2018</v>
      </c>
      <c r="B4680" t="str">
        <f>T("JURIDICO                                          ")</f>
        <v xml:space="preserve">JURIDICO                                          </v>
      </c>
      <c r="C4680" t="str">
        <f>T("CHAMBERI            ")</f>
        <v xml:space="preserve">CHAMBERI            </v>
      </c>
      <c r="D4680" t="str">
        <f>T("TRAFALGAR           ")</f>
        <v xml:space="preserve">TRAFALGAR           </v>
      </c>
      <c r="E4680" t="str">
        <f>T("TU ")</f>
        <v xml:space="preserve">TU </v>
      </c>
      <c r="F4680" t="str">
        <f>T("TURISMOS       ")</f>
        <v xml:space="preserve">TURISMOS       </v>
      </c>
      <c r="G4680" t="str">
        <f>T("De 12 a 15,99 CABALLOS FISCALES                   ")</f>
        <v xml:space="preserve">De 12 a 15,99 CABALLOS FISCALES                   </v>
      </c>
      <c r="H4680" t="str">
        <f>T("ELÉCTRICO                                         ")</f>
        <v xml:space="preserve">ELÉCTRICO                                         </v>
      </c>
      <c r="I4680">
        <v>2</v>
      </c>
    </row>
    <row r="4681" spans="1:9">
      <c r="A4681" t="str">
        <f>T("2018")</f>
        <v>2018</v>
      </c>
      <c r="B4681" t="str">
        <f>T("JURIDICO                                          ")</f>
        <v xml:space="preserve">JURIDICO                                          </v>
      </c>
      <c r="C4681" t="str">
        <f>T("CHAMBERI            ")</f>
        <v xml:space="preserve">CHAMBERI            </v>
      </c>
      <c r="D4681" t="str">
        <f>T("ALMAGRO             ")</f>
        <v xml:space="preserve">ALMAGRO             </v>
      </c>
      <c r="E4681" t="str">
        <f>T("TU ")</f>
        <v xml:space="preserve">TU </v>
      </c>
      <c r="F4681" t="str">
        <f>T("TURISMOS       ")</f>
        <v xml:space="preserve">TURISMOS       </v>
      </c>
      <c r="G4681" t="str">
        <f>T("De menos de 8 CABALLOS FISCALES                   ")</f>
        <v xml:space="preserve">De menos de 8 CABALLOS FISCALES                   </v>
      </c>
      <c r="H4681" t="str">
        <f>T("ELÉCTRICO                                         ")</f>
        <v xml:space="preserve">ELÉCTRICO                                         </v>
      </c>
      <c r="I4681">
        <v>1</v>
      </c>
    </row>
    <row r="4682" spans="1:9">
      <c r="A4682" t="str">
        <f>T("2018")</f>
        <v>2018</v>
      </c>
      <c r="B4682" t="str">
        <f>T("JURIDICO                                          ")</f>
        <v xml:space="preserve">JURIDICO                                          </v>
      </c>
      <c r="C4682" t="str">
        <f>T("CHAMBERI            ")</f>
        <v xml:space="preserve">CHAMBERI            </v>
      </c>
      <c r="D4682" t="str">
        <f>T("ALMAGRO             ")</f>
        <v xml:space="preserve">ALMAGRO             </v>
      </c>
      <c r="E4682" t="str">
        <f>T("TU ")</f>
        <v xml:space="preserve">TU </v>
      </c>
      <c r="F4682" t="str">
        <f>T("TURISMOS       ")</f>
        <v xml:space="preserve">TURISMOS       </v>
      </c>
      <c r="G4682" t="str">
        <f>T("De 8 a 11,99 CABALLOS FISCALES                    ")</f>
        <v xml:space="preserve">De 8 a 11,99 CABALLOS FISCALES                    </v>
      </c>
      <c r="H4682" t="str">
        <f>T("ELÉCTRICO                                         ")</f>
        <v xml:space="preserve">ELÉCTRICO                                         </v>
      </c>
      <c r="I4682">
        <v>4</v>
      </c>
    </row>
    <row r="4683" spans="1:9">
      <c r="A4683" t="str">
        <f>T("2018")</f>
        <v>2018</v>
      </c>
      <c r="B4683" t="str">
        <f>T("JURIDICO                                          ")</f>
        <v xml:space="preserve">JURIDICO                                          </v>
      </c>
      <c r="C4683" t="str">
        <f>T("CHAMBERI            ")</f>
        <v xml:space="preserve">CHAMBERI            </v>
      </c>
      <c r="D4683" t="str">
        <f>T("RIOS ROSAS          ")</f>
        <v xml:space="preserve">RIOS ROSAS          </v>
      </c>
      <c r="E4683" t="str">
        <f>T("TU ")</f>
        <v xml:space="preserve">TU </v>
      </c>
      <c r="F4683" t="str">
        <f>T("TURISMOS       ")</f>
        <v xml:space="preserve">TURISMOS       </v>
      </c>
      <c r="G4683" t="str">
        <f>T("De menos de 8 CABALLOS FISCALES                   ")</f>
        <v xml:space="preserve">De menos de 8 CABALLOS FISCALES                   </v>
      </c>
      <c r="H4683" t="str">
        <f>T("ELÉCTRICO                                         ")</f>
        <v xml:space="preserve">ELÉCTRICO                                         </v>
      </c>
      <c r="I4683">
        <v>3</v>
      </c>
    </row>
    <row r="4684" spans="1:9">
      <c r="A4684" t="str">
        <f>T("2018")</f>
        <v>2018</v>
      </c>
      <c r="B4684" t="str">
        <f>T("JURIDICO                                          ")</f>
        <v xml:space="preserve">JURIDICO                                          </v>
      </c>
      <c r="C4684" t="str">
        <f>T("CHAMBERI            ")</f>
        <v xml:space="preserve">CHAMBERI            </v>
      </c>
      <c r="D4684" t="str">
        <f>T("RIOS ROSAS          ")</f>
        <v xml:space="preserve">RIOS ROSAS          </v>
      </c>
      <c r="E4684" t="str">
        <f>T("TU ")</f>
        <v xml:space="preserve">TU </v>
      </c>
      <c r="F4684" t="str">
        <f>T("TURISMOS       ")</f>
        <v xml:space="preserve">TURISMOS       </v>
      </c>
      <c r="G4684" t="str">
        <f>T("De 8 a 11,99 CABALLOS FISCALES                    ")</f>
        <v xml:space="preserve">De 8 a 11,99 CABALLOS FISCALES                    </v>
      </c>
      <c r="H4684" t="str">
        <f>T("ELÉCTRICO                                         ")</f>
        <v xml:space="preserve">ELÉCTRICO                                         </v>
      </c>
      <c r="I4684">
        <v>1</v>
      </c>
    </row>
    <row r="4685" spans="1:9">
      <c r="A4685" t="str">
        <f>T("2018")</f>
        <v>2018</v>
      </c>
      <c r="B4685" t="str">
        <f>T("JURIDICO                                          ")</f>
        <v xml:space="preserve">JURIDICO                                          </v>
      </c>
      <c r="C4685" t="str">
        <f>T("CHAMBERI            ")</f>
        <v xml:space="preserve">CHAMBERI            </v>
      </c>
      <c r="D4685" t="str">
        <f>T("RIOS ROSAS          ")</f>
        <v xml:space="preserve">RIOS ROSAS          </v>
      </c>
      <c r="E4685" t="str">
        <f>T("TU ")</f>
        <v xml:space="preserve">TU </v>
      </c>
      <c r="F4685" t="str">
        <f>T("TURISMOS       ")</f>
        <v xml:space="preserve">TURISMOS       </v>
      </c>
      <c r="G4685" t="str">
        <f>T("De 12 a 15,99 CABALLOS FISCALES                   ")</f>
        <v xml:space="preserve">De 12 a 15,99 CABALLOS FISCALES                   </v>
      </c>
      <c r="H4685" t="str">
        <f>T("ELÉCTRICO                                         ")</f>
        <v xml:space="preserve">ELÉCTRICO                                         </v>
      </c>
      <c r="I4685">
        <v>1</v>
      </c>
    </row>
    <row r="4686" spans="1:9">
      <c r="A4686" t="str">
        <f>T("2018")</f>
        <v>2018</v>
      </c>
      <c r="B4686" t="str">
        <f>T("JURIDICO                                          ")</f>
        <v xml:space="preserve">JURIDICO                                          </v>
      </c>
      <c r="C4686" t="str">
        <f>T("CHAMBERI            ")</f>
        <v xml:space="preserve">CHAMBERI            </v>
      </c>
      <c r="D4686" t="str">
        <f>T("RIOS ROSAS          ")</f>
        <v xml:space="preserve">RIOS ROSAS          </v>
      </c>
      <c r="E4686" t="str">
        <f>T("TU ")</f>
        <v xml:space="preserve">TU </v>
      </c>
      <c r="F4686" t="str">
        <f>T("TURISMOS       ")</f>
        <v xml:space="preserve">TURISMOS       </v>
      </c>
      <c r="G4686" t="str">
        <f>T("De 20 CABALLOS FISCALES en adelante               ")</f>
        <v xml:space="preserve">De 20 CABALLOS FISCALES en adelante               </v>
      </c>
      <c r="H4686" t="str">
        <f>T("ELÉCTRICO                                         ")</f>
        <v xml:space="preserve">ELÉCTRICO                                         </v>
      </c>
      <c r="I4686">
        <v>1</v>
      </c>
    </row>
    <row r="4687" spans="1:9">
      <c r="A4687" t="str">
        <f>T("2018")</f>
        <v>2018</v>
      </c>
      <c r="B4687" t="str">
        <f>T("JURIDICO                                          ")</f>
        <v xml:space="preserve">JURIDICO                                          </v>
      </c>
      <c r="C4687" t="str">
        <f>T("CHAMBERI            ")</f>
        <v xml:space="preserve">CHAMBERI            </v>
      </c>
      <c r="D4687" t="str">
        <f>T("VALLEHERMOSO        ")</f>
        <v xml:space="preserve">VALLEHERMOSO        </v>
      </c>
      <c r="E4687" t="str">
        <f>T("TU ")</f>
        <v xml:space="preserve">TU </v>
      </c>
      <c r="F4687" t="str">
        <f>T("TURISMOS       ")</f>
        <v xml:space="preserve">TURISMOS       </v>
      </c>
      <c r="G4687" t="str">
        <f>T("De 8 a 11,99 CABALLOS FISCALES                    ")</f>
        <v xml:space="preserve">De 8 a 11,99 CABALLOS FISCALES                    </v>
      </c>
      <c r="H4687" t="str">
        <f>T("ELÉCTRICO                                         ")</f>
        <v xml:space="preserve">ELÉCTRICO                                         </v>
      </c>
      <c r="I4687">
        <v>1</v>
      </c>
    </row>
    <row r="4688" spans="1:9">
      <c r="A4688" t="str">
        <f>T("2018")</f>
        <v>2018</v>
      </c>
      <c r="B4688" t="str">
        <f>T("JURIDICO                                          ")</f>
        <v xml:space="preserve">JURIDICO                                          </v>
      </c>
      <c r="C4688" t="str">
        <f>T("CHAMBERI            ")</f>
        <v xml:space="preserve">CHAMBERI            </v>
      </c>
      <c r="D4688" t="str">
        <f>T("VALLEHERMOSO        ")</f>
        <v xml:space="preserve">VALLEHERMOSO        </v>
      </c>
      <c r="E4688" t="str">
        <f>T("TU ")</f>
        <v xml:space="preserve">TU </v>
      </c>
      <c r="F4688" t="str">
        <f>T("TURISMOS       ")</f>
        <v xml:space="preserve">TURISMOS       </v>
      </c>
      <c r="G4688" t="str">
        <f>T("De 12 a 15,99 CABALLOS FISCALES                   ")</f>
        <v xml:space="preserve">De 12 a 15,99 CABALLOS FISCALES                   </v>
      </c>
      <c r="H4688" t="str">
        <f>T("ELÉCTRICO                                         ")</f>
        <v xml:space="preserve">ELÉCTRICO                                         </v>
      </c>
      <c r="I4688">
        <v>3</v>
      </c>
    </row>
    <row r="4689" spans="1:9">
      <c r="A4689" t="str">
        <f>T("2018")</f>
        <v>2018</v>
      </c>
      <c r="B4689" t="str">
        <f>T("JURIDICO                                          ")</f>
        <v xml:space="preserve">JURIDICO                                          </v>
      </c>
      <c r="C4689" t="str">
        <f>T("CHAMBERI            ")</f>
        <v xml:space="preserve">CHAMBERI            </v>
      </c>
      <c r="D4689" t="str">
        <f>T("VALLEHERMOSO        ")</f>
        <v xml:space="preserve">VALLEHERMOSO        </v>
      </c>
      <c r="E4689" t="str">
        <f>T("TU ")</f>
        <v xml:space="preserve">TU </v>
      </c>
      <c r="F4689" t="str">
        <f>T("TURISMOS       ")</f>
        <v xml:space="preserve">TURISMOS       </v>
      </c>
      <c r="G4689" t="str">
        <f>T("De 16 a 19,99 CABALLOS FISCALES                   ")</f>
        <v xml:space="preserve">De 16 a 19,99 CABALLOS FISCALES                   </v>
      </c>
      <c r="H4689" t="str">
        <f>T("ELÉCTRICO                                         ")</f>
        <v xml:space="preserve">ELÉCTRICO                                         </v>
      </c>
      <c r="I4689">
        <v>18</v>
      </c>
    </row>
    <row r="4690" spans="1:9">
      <c r="A4690" t="str">
        <f>T("2018")</f>
        <v>2018</v>
      </c>
      <c r="B4690" t="str">
        <f>T("FISICO                                            ")</f>
        <v xml:space="preserve">FISICO                                            </v>
      </c>
      <c r="C4690" t="str">
        <f>T("CHAMBERI            ")</f>
        <v xml:space="preserve">CHAMBERI            </v>
      </c>
      <c r="D4690" t="str">
        <f>T("VALLEHERMOSO        ")</f>
        <v xml:space="preserve">VALLEHERMOSO        </v>
      </c>
      <c r="E4690" t="str">
        <f>T("TU ")</f>
        <v xml:space="preserve">TU </v>
      </c>
      <c r="F4690" t="str">
        <f>T("TURISMOS       ")</f>
        <v xml:space="preserve">TURISMOS       </v>
      </c>
      <c r="G4690" t="str">
        <f>T("De 12 a 15,99 CABALLOS FISCALES                   ")</f>
        <v xml:space="preserve">De 12 a 15,99 CABALLOS FISCALES                   </v>
      </c>
      <c r="H4690" t="str">
        <f>T("ELECTRICOS RANGO EXTENDIDO                        ")</f>
        <v xml:space="preserve">ELECTRICOS RANGO EXTENDIDO                        </v>
      </c>
      <c r="I4690">
        <v>1</v>
      </c>
    </row>
    <row r="4691" spans="1:9">
      <c r="A4691" t="str">
        <f>T("2018")</f>
        <v>2018</v>
      </c>
      <c r="B4691" t="str">
        <f>T("JURIDICO                                          ")</f>
        <v xml:space="preserve">JURIDICO                                          </v>
      </c>
      <c r="C4691" t="str">
        <f>T("CHAMBERI            ")</f>
        <v xml:space="preserve">CHAMBERI            </v>
      </c>
      <c r="D4691" t="str">
        <f>T("TRAFALGAR           ")</f>
        <v xml:space="preserve">TRAFALGAR           </v>
      </c>
      <c r="E4691" t="str">
        <f>T("TU ")</f>
        <v xml:space="preserve">TU </v>
      </c>
      <c r="F4691" t="str">
        <f>T("TURISMOS       ")</f>
        <v xml:space="preserve">TURISMOS       </v>
      </c>
      <c r="G4691" t="str">
        <f>T("De 12 a 15,99 CABALLOS FISCALES                   ")</f>
        <v xml:space="preserve">De 12 a 15,99 CABALLOS FISCALES                   </v>
      </c>
      <c r="H4691" t="str">
        <f>T("ELECTRICOS RANGO EXTENDIDO                        ")</f>
        <v xml:space="preserve">ELECTRICOS RANGO EXTENDIDO                        </v>
      </c>
      <c r="I4691">
        <v>1</v>
      </c>
    </row>
    <row r="4692" spans="1:9">
      <c r="A4692" t="str">
        <f>T("2018")</f>
        <v>2018</v>
      </c>
      <c r="B4692" t="str">
        <f>T("JURIDICO                                          ")</f>
        <v xml:space="preserve">JURIDICO                                          </v>
      </c>
      <c r="C4692" t="str">
        <f>T("CHAMBERI            ")</f>
        <v xml:space="preserve">CHAMBERI            </v>
      </c>
      <c r="D4692" t="str">
        <f>T("VALLEHERMOSO        ")</f>
        <v xml:space="preserve">VALLEHERMOSO        </v>
      </c>
      <c r="E4692" t="str">
        <f>T("TU ")</f>
        <v xml:space="preserve">TU </v>
      </c>
      <c r="F4692" t="str">
        <f>T("TURISMOS       ")</f>
        <v xml:space="preserve">TURISMOS       </v>
      </c>
      <c r="G4692" t="str">
        <f>T("De 12 a 15,99 CABALLOS FISCALES                   ")</f>
        <v xml:space="preserve">De 12 a 15,99 CABALLOS FISCALES                   </v>
      </c>
      <c r="H4692" t="str">
        <f>T("ELECTRICOS RANGO EXTENDIDO                        ")</f>
        <v xml:space="preserve">ELECTRICOS RANGO EXTENDIDO                        </v>
      </c>
      <c r="I4692">
        <v>20</v>
      </c>
    </row>
    <row r="4693" spans="1:9">
      <c r="A4693" t="str">
        <f>T("2018")</f>
        <v>2018</v>
      </c>
      <c r="B4693" t="str">
        <f>T("FISICO                                            ")</f>
        <v xml:space="preserve">FISICO                                            </v>
      </c>
      <c r="C4693" t="str">
        <f>T("CHAMBERI            ")</f>
        <v xml:space="preserve">CHAMBERI            </v>
      </c>
      <c r="D4693" t="str">
        <f>T("GAZTAMBIDE          ")</f>
        <v xml:space="preserve">GAZTAMBIDE          </v>
      </c>
      <c r="E4693" t="str">
        <f>T("TU ")</f>
        <v xml:space="preserve">TU </v>
      </c>
      <c r="F4693" t="str">
        <f>T("TURISMOS       ")</f>
        <v xml:space="preserve">TURISMOS       </v>
      </c>
      <c r="G4693" t="str">
        <f>T("De 8 a 11,99 CABALLOS FISCALES                    ")</f>
        <v xml:space="preserve">De 8 a 11,99 CABALLOS FISCALES                    </v>
      </c>
      <c r="H4693" t="str">
        <f>T("GAS LICUADO DE PETROLEO                           ")</f>
        <v xml:space="preserve">GAS LICUADO DE PETROLEO                           </v>
      </c>
      <c r="I4693">
        <v>7</v>
      </c>
    </row>
    <row r="4694" spans="1:9">
      <c r="A4694" t="str">
        <f>T("2018")</f>
        <v>2018</v>
      </c>
      <c r="B4694" t="str">
        <f>T("FISICO                                            ")</f>
        <v xml:space="preserve">FISICO                                            </v>
      </c>
      <c r="C4694" t="str">
        <f>T("CHAMBERI            ")</f>
        <v xml:space="preserve">CHAMBERI            </v>
      </c>
      <c r="D4694" t="str">
        <f>T("GAZTAMBIDE          ")</f>
        <v xml:space="preserve">GAZTAMBIDE          </v>
      </c>
      <c r="E4694" t="str">
        <f>T("TU ")</f>
        <v xml:space="preserve">TU </v>
      </c>
      <c r="F4694" t="str">
        <f>T("TURISMOS       ")</f>
        <v xml:space="preserve">TURISMOS       </v>
      </c>
      <c r="G4694" t="str">
        <f>T("De 20 CABALLOS FISCALES en adelante               ")</f>
        <v xml:space="preserve">De 20 CABALLOS FISCALES en adelante               </v>
      </c>
      <c r="H4694" t="str">
        <f>T("GAS LICUADO DE PETROLEO                           ")</f>
        <v xml:space="preserve">GAS LICUADO DE PETROLEO                           </v>
      </c>
      <c r="I4694">
        <v>1</v>
      </c>
    </row>
    <row r="4695" spans="1:9">
      <c r="A4695" t="str">
        <f>T("2018")</f>
        <v>2018</v>
      </c>
      <c r="B4695" t="str">
        <f>T("FISICO                                            ")</f>
        <v xml:space="preserve">FISICO                                            </v>
      </c>
      <c r="C4695" t="str">
        <f>T("CHAMBERI            ")</f>
        <v xml:space="preserve">CHAMBERI            </v>
      </c>
      <c r="D4695" t="str">
        <f>T("ARAPILES            ")</f>
        <v xml:space="preserve">ARAPILES            </v>
      </c>
      <c r="E4695" t="str">
        <f>T("TU ")</f>
        <v xml:space="preserve">TU </v>
      </c>
      <c r="F4695" t="str">
        <f>T("TURISMOS       ")</f>
        <v xml:space="preserve">TURISMOS       </v>
      </c>
      <c r="G4695" t="str">
        <f>T("De 8 a 11,99 CABALLOS FISCALES                    ")</f>
        <v xml:space="preserve">De 8 a 11,99 CABALLOS FISCALES                    </v>
      </c>
      <c r="H4695" t="str">
        <f>T("GAS LICUADO DE PETROLEO                           ")</f>
        <v xml:space="preserve">GAS LICUADO DE PETROLEO                           </v>
      </c>
      <c r="I4695">
        <v>2</v>
      </c>
    </row>
    <row r="4696" spans="1:9">
      <c r="A4696" t="str">
        <f>T("2018")</f>
        <v>2018</v>
      </c>
      <c r="B4696" t="str">
        <f>T("FISICO                                            ")</f>
        <v xml:space="preserve">FISICO                                            </v>
      </c>
      <c r="C4696" t="str">
        <f>T("CHAMBERI            ")</f>
        <v xml:space="preserve">CHAMBERI            </v>
      </c>
      <c r="D4696" t="str">
        <f>T("ARAPILES            ")</f>
        <v xml:space="preserve">ARAPILES            </v>
      </c>
      <c r="E4696" t="str">
        <f>T("TU ")</f>
        <v xml:space="preserve">TU </v>
      </c>
      <c r="F4696" t="str">
        <f>T("TURISMOS       ")</f>
        <v xml:space="preserve">TURISMOS       </v>
      </c>
      <c r="G4696" t="str">
        <f>T("De 12 a 15,99 CABALLOS FISCALES                   ")</f>
        <v xml:space="preserve">De 12 a 15,99 CABALLOS FISCALES                   </v>
      </c>
      <c r="H4696" t="str">
        <f>T("GAS LICUADO DE PETROLEO                           ")</f>
        <v xml:space="preserve">GAS LICUADO DE PETROLEO                           </v>
      </c>
      <c r="I4696">
        <v>1</v>
      </c>
    </row>
    <row r="4697" spans="1:9">
      <c r="A4697" t="str">
        <f>T("2018")</f>
        <v>2018</v>
      </c>
      <c r="B4697" t="str">
        <f>T("FISICO                                            ")</f>
        <v xml:space="preserve">FISICO                                            </v>
      </c>
      <c r="C4697" t="str">
        <f>T("CHAMBERI            ")</f>
        <v xml:space="preserve">CHAMBERI            </v>
      </c>
      <c r="D4697" t="str">
        <f>T("TRAFALGAR           ")</f>
        <v xml:space="preserve">TRAFALGAR           </v>
      </c>
      <c r="E4697" t="str">
        <f>T("TU ")</f>
        <v xml:space="preserve">TU </v>
      </c>
      <c r="F4697" t="str">
        <f>T("TURISMOS       ")</f>
        <v xml:space="preserve">TURISMOS       </v>
      </c>
      <c r="G4697" t="str">
        <f>T("De 12 a 15,99 CABALLOS FISCALES                   ")</f>
        <v xml:space="preserve">De 12 a 15,99 CABALLOS FISCALES                   </v>
      </c>
      <c r="H4697" t="str">
        <f>T("GAS LICUADO DE PETROLEO                           ")</f>
        <v xml:space="preserve">GAS LICUADO DE PETROLEO                           </v>
      </c>
      <c r="I4697">
        <v>3</v>
      </c>
    </row>
    <row r="4698" spans="1:9">
      <c r="A4698" t="str">
        <f>T("2018")</f>
        <v>2018</v>
      </c>
      <c r="B4698" t="str">
        <f>T("FISICO                                            ")</f>
        <v xml:space="preserve">FISICO                                            </v>
      </c>
      <c r="C4698" t="str">
        <f>T("CHAMBERI            ")</f>
        <v xml:space="preserve">CHAMBERI            </v>
      </c>
      <c r="D4698" t="str">
        <f>T("TRAFALGAR           ")</f>
        <v xml:space="preserve">TRAFALGAR           </v>
      </c>
      <c r="E4698" t="str">
        <f>T("TU ")</f>
        <v xml:space="preserve">TU </v>
      </c>
      <c r="F4698" t="str">
        <f>T("TURISMOS       ")</f>
        <v xml:space="preserve">TURISMOS       </v>
      </c>
      <c r="G4698" t="str">
        <f>T("De 16 a 19,99 CABALLOS FISCALES                   ")</f>
        <v xml:space="preserve">De 16 a 19,99 CABALLOS FISCALES                   </v>
      </c>
      <c r="H4698" t="str">
        <f>T("GAS LICUADO DE PETROLEO                           ")</f>
        <v xml:space="preserve">GAS LICUADO DE PETROLEO                           </v>
      </c>
      <c r="I4698">
        <v>1</v>
      </c>
    </row>
    <row r="4699" spans="1:9">
      <c r="A4699" t="str">
        <f>T("2018")</f>
        <v>2018</v>
      </c>
      <c r="B4699" t="str">
        <f>T("FISICO                                            ")</f>
        <v xml:space="preserve">FISICO                                            </v>
      </c>
      <c r="C4699" t="str">
        <f>T("CHAMBERI            ")</f>
        <v xml:space="preserve">CHAMBERI            </v>
      </c>
      <c r="D4699" t="str">
        <f>T("TRAFALGAR           ")</f>
        <v xml:space="preserve">TRAFALGAR           </v>
      </c>
      <c r="E4699" t="str">
        <f>T("TU ")</f>
        <v xml:space="preserve">TU </v>
      </c>
      <c r="F4699" t="str">
        <f>T("TURISMOS       ")</f>
        <v xml:space="preserve">TURISMOS       </v>
      </c>
      <c r="G4699" t="str">
        <f>T("De 20 CABALLOS FISCALES en adelante               ")</f>
        <v xml:space="preserve">De 20 CABALLOS FISCALES en adelante               </v>
      </c>
      <c r="H4699" t="str">
        <f>T("GAS LICUADO DE PETROLEO                           ")</f>
        <v xml:space="preserve">GAS LICUADO DE PETROLEO                           </v>
      </c>
      <c r="I4699">
        <v>1</v>
      </c>
    </row>
    <row r="4700" spans="1:9">
      <c r="A4700" t="str">
        <f>T("2018")</f>
        <v>2018</v>
      </c>
      <c r="B4700" t="str">
        <f>T("FISICO                                            ")</f>
        <v xml:space="preserve">FISICO                                            </v>
      </c>
      <c r="C4700" t="str">
        <f>T("CHAMBERI            ")</f>
        <v xml:space="preserve">CHAMBERI            </v>
      </c>
      <c r="D4700" t="str">
        <f>T("ALMAGRO             ")</f>
        <v xml:space="preserve">ALMAGRO             </v>
      </c>
      <c r="E4700" t="str">
        <f>T("TU ")</f>
        <v xml:space="preserve">TU </v>
      </c>
      <c r="F4700" t="str">
        <f>T("TURISMOS       ")</f>
        <v xml:space="preserve">TURISMOS       </v>
      </c>
      <c r="G4700" t="str">
        <f>T("De 8 a 11,99 CABALLOS FISCALES                    ")</f>
        <v xml:space="preserve">De 8 a 11,99 CABALLOS FISCALES                    </v>
      </c>
      <c r="H4700" t="str">
        <f>T("GAS LICUADO DE PETROLEO                           ")</f>
        <v xml:space="preserve">GAS LICUADO DE PETROLEO                           </v>
      </c>
      <c r="I4700">
        <v>3</v>
      </c>
    </row>
    <row r="4701" spans="1:9">
      <c r="A4701" t="str">
        <f>T("2018")</f>
        <v>2018</v>
      </c>
      <c r="B4701" t="str">
        <f>T("FISICO                                            ")</f>
        <v xml:space="preserve">FISICO                                            </v>
      </c>
      <c r="C4701" t="str">
        <f>T("CHAMBERI            ")</f>
        <v xml:space="preserve">CHAMBERI            </v>
      </c>
      <c r="D4701" t="str">
        <f>T("ALMAGRO             ")</f>
        <v xml:space="preserve">ALMAGRO             </v>
      </c>
      <c r="E4701" t="str">
        <f>T("TU ")</f>
        <v xml:space="preserve">TU </v>
      </c>
      <c r="F4701" t="str">
        <f>T("TURISMOS       ")</f>
        <v xml:space="preserve">TURISMOS       </v>
      </c>
      <c r="G4701" t="str">
        <f>T("De 12 a 15,99 CABALLOS FISCALES                   ")</f>
        <v xml:space="preserve">De 12 a 15,99 CABALLOS FISCALES                   </v>
      </c>
      <c r="H4701" t="str">
        <f>T("GAS LICUADO DE PETROLEO                           ")</f>
        <v xml:space="preserve">GAS LICUADO DE PETROLEO                           </v>
      </c>
      <c r="I4701">
        <v>1</v>
      </c>
    </row>
    <row r="4702" spans="1:9">
      <c r="A4702" t="str">
        <f>T("2018")</f>
        <v>2018</v>
      </c>
      <c r="B4702" t="str">
        <f>T("FISICO                                            ")</f>
        <v xml:space="preserve">FISICO                                            </v>
      </c>
      <c r="C4702" t="str">
        <f>T("CHAMBERI            ")</f>
        <v xml:space="preserve">CHAMBERI            </v>
      </c>
      <c r="D4702" t="str">
        <f>T("ALMAGRO             ")</f>
        <v xml:space="preserve">ALMAGRO             </v>
      </c>
      <c r="E4702" t="str">
        <f>T("TU ")</f>
        <v xml:space="preserve">TU </v>
      </c>
      <c r="F4702" t="str">
        <f>T("TURISMOS       ")</f>
        <v xml:space="preserve">TURISMOS       </v>
      </c>
      <c r="G4702" t="str">
        <f>T("De 16 a 19,99 CABALLOS FISCALES                   ")</f>
        <v xml:space="preserve">De 16 a 19,99 CABALLOS FISCALES                   </v>
      </c>
      <c r="H4702" t="str">
        <f>T("GAS LICUADO DE PETROLEO                           ")</f>
        <v xml:space="preserve">GAS LICUADO DE PETROLEO                           </v>
      </c>
      <c r="I4702">
        <v>1</v>
      </c>
    </row>
    <row r="4703" spans="1:9">
      <c r="A4703" t="str">
        <f>T("2018")</f>
        <v>2018</v>
      </c>
      <c r="B4703" t="str">
        <f>T("FISICO                                            ")</f>
        <v xml:space="preserve">FISICO                                            </v>
      </c>
      <c r="C4703" t="str">
        <f>T("CHAMBERI            ")</f>
        <v xml:space="preserve">CHAMBERI            </v>
      </c>
      <c r="D4703" t="str">
        <f>T("ALMAGRO             ")</f>
        <v xml:space="preserve">ALMAGRO             </v>
      </c>
      <c r="E4703" t="str">
        <f>T("TU ")</f>
        <v xml:space="preserve">TU </v>
      </c>
      <c r="F4703" t="str">
        <f>T("TURISMOS       ")</f>
        <v xml:space="preserve">TURISMOS       </v>
      </c>
      <c r="G4703" t="str">
        <f>T("De 20 CABALLOS FISCALES en adelante               ")</f>
        <v xml:space="preserve">De 20 CABALLOS FISCALES en adelante               </v>
      </c>
      <c r="H4703" t="str">
        <f>T("GAS LICUADO DE PETROLEO                           ")</f>
        <v xml:space="preserve">GAS LICUADO DE PETROLEO                           </v>
      </c>
      <c r="I4703">
        <v>2</v>
      </c>
    </row>
    <row r="4704" spans="1:9">
      <c r="A4704" t="str">
        <f>T("2018")</f>
        <v>2018</v>
      </c>
      <c r="B4704" t="str">
        <f>T("FISICO                                            ")</f>
        <v xml:space="preserve">FISICO                                            </v>
      </c>
      <c r="C4704" t="str">
        <f>T("CHAMBERI            ")</f>
        <v xml:space="preserve">CHAMBERI            </v>
      </c>
      <c r="D4704" t="str">
        <f>T("RIOS ROSAS          ")</f>
        <v xml:space="preserve">RIOS ROSAS          </v>
      </c>
      <c r="E4704" t="str">
        <f>T("TU ")</f>
        <v xml:space="preserve">TU </v>
      </c>
      <c r="F4704" t="str">
        <f>T("TURISMOS       ")</f>
        <v xml:space="preserve">TURISMOS       </v>
      </c>
      <c r="G4704" t="str">
        <f>T("De 8 a 11,99 CABALLOS FISCALES                    ")</f>
        <v xml:space="preserve">De 8 a 11,99 CABALLOS FISCALES                    </v>
      </c>
      <c r="H4704" t="str">
        <f>T("GAS LICUADO DE PETROLEO                           ")</f>
        <v xml:space="preserve">GAS LICUADO DE PETROLEO                           </v>
      </c>
      <c r="I4704">
        <v>10</v>
      </c>
    </row>
    <row r="4705" spans="1:9">
      <c r="A4705" t="str">
        <f>T("2018")</f>
        <v>2018</v>
      </c>
      <c r="B4705" t="str">
        <f>T("FISICO                                            ")</f>
        <v xml:space="preserve">FISICO                                            </v>
      </c>
      <c r="C4705" t="str">
        <f>T("CHAMBERI            ")</f>
        <v xml:space="preserve">CHAMBERI            </v>
      </c>
      <c r="D4705" t="str">
        <f>T("RIOS ROSAS          ")</f>
        <v xml:space="preserve">RIOS ROSAS          </v>
      </c>
      <c r="E4705" t="str">
        <f>T("TU ")</f>
        <v xml:space="preserve">TU </v>
      </c>
      <c r="F4705" t="str">
        <f>T("TURISMOS       ")</f>
        <v xml:space="preserve">TURISMOS       </v>
      </c>
      <c r="G4705" t="str">
        <f>T("De 16 a 19,99 CABALLOS FISCALES                   ")</f>
        <v xml:space="preserve">De 16 a 19,99 CABALLOS FISCALES                   </v>
      </c>
      <c r="H4705" t="str">
        <f>T("GAS LICUADO DE PETROLEO                           ")</f>
        <v xml:space="preserve">GAS LICUADO DE PETROLEO                           </v>
      </c>
      <c r="I4705">
        <v>1</v>
      </c>
    </row>
    <row r="4706" spans="1:9">
      <c r="A4706" t="str">
        <f>T("2018")</f>
        <v>2018</v>
      </c>
      <c r="B4706" t="str">
        <f>T("FISICO                                            ")</f>
        <v xml:space="preserve">FISICO                                            </v>
      </c>
      <c r="C4706" t="str">
        <f>T("CHAMBERI            ")</f>
        <v xml:space="preserve">CHAMBERI            </v>
      </c>
      <c r="D4706" t="str">
        <f>T("VALLEHERMOSO        ")</f>
        <v xml:space="preserve">VALLEHERMOSO        </v>
      </c>
      <c r="E4706" t="str">
        <f>T("TU ")</f>
        <v xml:space="preserve">TU </v>
      </c>
      <c r="F4706" t="str">
        <f>T("TURISMOS       ")</f>
        <v xml:space="preserve">TURISMOS       </v>
      </c>
      <c r="G4706" t="str">
        <f>T("De 8 a 11,99 CABALLOS FISCALES                    ")</f>
        <v xml:space="preserve">De 8 a 11,99 CABALLOS FISCALES                    </v>
      </c>
      <c r="H4706" t="str">
        <f>T("GAS LICUADO DE PETROLEO                           ")</f>
        <v xml:space="preserve">GAS LICUADO DE PETROLEO                           </v>
      </c>
      <c r="I4706">
        <v>1</v>
      </c>
    </row>
    <row r="4707" spans="1:9">
      <c r="A4707" t="str">
        <f>T("2018")</f>
        <v>2018</v>
      </c>
      <c r="B4707" t="str">
        <f>T("FISICO                                            ")</f>
        <v xml:space="preserve">FISICO                                            </v>
      </c>
      <c r="C4707" t="str">
        <f>T("CHAMBERI            ")</f>
        <v xml:space="preserve">CHAMBERI            </v>
      </c>
      <c r="D4707" t="str">
        <f>T("VALLEHERMOSO        ")</f>
        <v xml:space="preserve">VALLEHERMOSO        </v>
      </c>
      <c r="E4707" t="str">
        <f>T("TU ")</f>
        <v xml:space="preserve">TU </v>
      </c>
      <c r="F4707" t="str">
        <f>T("TURISMOS       ")</f>
        <v xml:space="preserve">TURISMOS       </v>
      </c>
      <c r="G4707" t="str">
        <f>T("De 12 a 15,99 CABALLOS FISCALES                   ")</f>
        <v xml:space="preserve">De 12 a 15,99 CABALLOS FISCALES                   </v>
      </c>
      <c r="H4707" t="str">
        <f>T("GAS LICUADO DE PETROLEO                           ")</f>
        <v xml:space="preserve">GAS LICUADO DE PETROLEO                           </v>
      </c>
      <c r="I4707">
        <v>1</v>
      </c>
    </row>
    <row r="4708" spans="1:9">
      <c r="A4708" t="str">
        <f>T("2018")</f>
        <v>2018</v>
      </c>
      <c r="B4708" t="str">
        <f>T("FISICO                                            ")</f>
        <v xml:space="preserve">FISICO                                            </v>
      </c>
      <c r="C4708" t="str">
        <f>T("CHAMBERI            ")</f>
        <v xml:space="preserve">CHAMBERI            </v>
      </c>
      <c r="D4708" t="str">
        <f>T("VALLEHERMOSO        ")</f>
        <v xml:space="preserve">VALLEHERMOSO        </v>
      </c>
      <c r="E4708" t="str">
        <f>T("TU ")</f>
        <v xml:space="preserve">TU </v>
      </c>
      <c r="F4708" t="str">
        <f>T("TURISMOS       ")</f>
        <v xml:space="preserve">TURISMOS       </v>
      </c>
      <c r="G4708" t="str">
        <f>T("De 16 a 19,99 CABALLOS FISCALES                   ")</f>
        <v xml:space="preserve">De 16 a 19,99 CABALLOS FISCALES                   </v>
      </c>
      <c r="H4708" t="str">
        <f>T("GAS LICUADO DE PETROLEO                           ")</f>
        <v xml:space="preserve">GAS LICUADO DE PETROLEO                           </v>
      </c>
      <c r="I4708">
        <v>1</v>
      </c>
    </row>
    <row r="4709" spans="1:9">
      <c r="A4709" t="str">
        <f>T("2018")</f>
        <v>2018</v>
      </c>
      <c r="B4709" t="str">
        <f>T("JURIDICO                                          ")</f>
        <v xml:space="preserve">JURIDICO                                          </v>
      </c>
      <c r="C4709" t="str">
        <f>T("CHAMBERI            ")</f>
        <v xml:space="preserve">CHAMBERI            </v>
      </c>
      <c r="D4709" t="str">
        <f>T("GAZTAMBIDE          ")</f>
        <v xml:space="preserve">GAZTAMBIDE          </v>
      </c>
      <c r="E4709" t="str">
        <f>T("TU ")</f>
        <v xml:space="preserve">TU </v>
      </c>
      <c r="F4709" t="str">
        <f>T("TURISMOS       ")</f>
        <v xml:space="preserve">TURISMOS       </v>
      </c>
      <c r="G4709" t="str">
        <f>T("De 8 a 11,99 CABALLOS FISCALES                    ")</f>
        <v xml:space="preserve">De 8 a 11,99 CABALLOS FISCALES                    </v>
      </c>
      <c r="H4709" t="str">
        <f>T("GAS LICUADO DE PETROLEO                           ")</f>
        <v xml:space="preserve">GAS LICUADO DE PETROLEO                           </v>
      </c>
      <c r="I4709">
        <v>1</v>
      </c>
    </row>
    <row r="4710" spans="1:9">
      <c r="A4710" t="str">
        <f>T("2018")</f>
        <v>2018</v>
      </c>
      <c r="B4710" t="str">
        <f>T("JURIDICO                                          ")</f>
        <v xml:space="preserve">JURIDICO                                          </v>
      </c>
      <c r="C4710" t="str">
        <f>T("CHAMBERI            ")</f>
        <v xml:space="preserve">CHAMBERI            </v>
      </c>
      <c r="D4710" t="str">
        <f>T("ARAPILES            ")</f>
        <v xml:space="preserve">ARAPILES            </v>
      </c>
      <c r="E4710" t="str">
        <f>T("TU ")</f>
        <v xml:space="preserve">TU </v>
      </c>
      <c r="F4710" t="str">
        <f>T("TURISMOS       ")</f>
        <v xml:space="preserve">TURISMOS       </v>
      </c>
      <c r="G4710" t="str">
        <f>T("De 20 CABALLOS FISCALES en adelante               ")</f>
        <v xml:space="preserve">De 20 CABALLOS FISCALES en adelante               </v>
      </c>
      <c r="H4710" t="str">
        <f>T("GAS LICUADO DE PETROLEO                           ")</f>
        <v xml:space="preserve">GAS LICUADO DE PETROLEO                           </v>
      </c>
      <c r="I4710">
        <v>2</v>
      </c>
    </row>
    <row r="4711" spans="1:9">
      <c r="A4711" t="str">
        <f>T("2018")</f>
        <v>2018</v>
      </c>
      <c r="B4711" t="str">
        <f>T("JURIDICO                                          ")</f>
        <v xml:space="preserve">JURIDICO                                          </v>
      </c>
      <c r="C4711" t="str">
        <f>T("CHAMBERI            ")</f>
        <v xml:space="preserve">CHAMBERI            </v>
      </c>
      <c r="D4711" t="str">
        <f>T("TRAFALGAR           ")</f>
        <v xml:space="preserve">TRAFALGAR           </v>
      </c>
      <c r="E4711" t="str">
        <f>T("TU ")</f>
        <v xml:space="preserve">TU </v>
      </c>
      <c r="F4711" t="str">
        <f>T("TURISMOS       ")</f>
        <v xml:space="preserve">TURISMOS       </v>
      </c>
      <c r="G4711" t="str">
        <f>T("De 20 CABALLOS FISCALES en adelante               ")</f>
        <v xml:space="preserve">De 20 CABALLOS FISCALES en adelante               </v>
      </c>
      <c r="H4711" t="str">
        <f>T("GAS LICUADO DE PETROLEO                           ")</f>
        <v xml:space="preserve">GAS LICUADO DE PETROLEO                           </v>
      </c>
      <c r="I4711">
        <v>2</v>
      </c>
    </row>
    <row r="4712" spans="1:9">
      <c r="A4712" t="str">
        <f>T("2018")</f>
        <v>2018</v>
      </c>
      <c r="B4712" t="str">
        <f>T("JURIDICO                                          ")</f>
        <v xml:space="preserve">JURIDICO                                          </v>
      </c>
      <c r="C4712" t="str">
        <f>T("CHAMBERI            ")</f>
        <v xml:space="preserve">CHAMBERI            </v>
      </c>
      <c r="D4712" t="str">
        <f>T("ALMAGRO             ")</f>
        <v xml:space="preserve">ALMAGRO             </v>
      </c>
      <c r="E4712" t="str">
        <f>T("TU ")</f>
        <v xml:space="preserve">TU </v>
      </c>
      <c r="F4712" t="str">
        <f>T("TURISMOS       ")</f>
        <v xml:space="preserve">TURISMOS       </v>
      </c>
      <c r="G4712" t="str">
        <f>T("De 8 a 11,99 CABALLOS FISCALES                    ")</f>
        <v xml:space="preserve">De 8 a 11,99 CABALLOS FISCALES                    </v>
      </c>
      <c r="H4712" t="str">
        <f>T("GAS LICUADO DE PETROLEO                           ")</f>
        <v xml:space="preserve">GAS LICUADO DE PETROLEO                           </v>
      </c>
      <c r="I4712">
        <v>1</v>
      </c>
    </row>
    <row r="4713" spans="1:9">
      <c r="A4713" t="str">
        <f>T("2018")</f>
        <v>2018</v>
      </c>
      <c r="B4713" t="str">
        <f>T("JURIDICO                                          ")</f>
        <v xml:space="preserve">JURIDICO                                          </v>
      </c>
      <c r="C4713" t="str">
        <f>T("CHAMBERI            ")</f>
        <v xml:space="preserve">CHAMBERI            </v>
      </c>
      <c r="D4713" t="str">
        <f>T("RIOS ROSAS          ")</f>
        <v xml:space="preserve">RIOS ROSAS          </v>
      </c>
      <c r="E4713" t="str">
        <f>T("TU ")</f>
        <v xml:space="preserve">TU </v>
      </c>
      <c r="F4713" t="str">
        <f>T("TURISMOS       ")</f>
        <v xml:space="preserve">TURISMOS       </v>
      </c>
      <c r="G4713" t="str">
        <f>T("De 8 a 11,99 CABALLOS FISCALES                    ")</f>
        <v xml:space="preserve">De 8 a 11,99 CABALLOS FISCALES                    </v>
      </c>
      <c r="H4713" t="str">
        <f>T("GAS LICUADO DE PETROLEO                           ")</f>
        <v xml:space="preserve">GAS LICUADO DE PETROLEO                           </v>
      </c>
      <c r="I4713">
        <v>3</v>
      </c>
    </row>
    <row r="4714" spans="1:9">
      <c r="A4714" t="str">
        <f>T("2018")</f>
        <v>2018</v>
      </c>
      <c r="B4714" t="str">
        <f>T("FISICO                                            ")</f>
        <v xml:space="preserve">FISICO                                            </v>
      </c>
      <c r="C4714" t="str">
        <f>T("CHAMBERI            ")</f>
        <v xml:space="preserve">CHAMBERI            </v>
      </c>
      <c r="D4714" t="str">
        <f>T("ARAPILES            ")</f>
        <v xml:space="preserve">ARAPILES            </v>
      </c>
      <c r="E4714" t="str">
        <f>T("TU ")</f>
        <v xml:space="preserve">TU </v>
      </c>
      <c r="F4714" t="str">
        <f>T("TURISMOS       ")</f>
        <v xml:space="preserve">TURISMOS       </v>
      </c>
      <c r="G4714" t="str">
        <f>T("De 8 a 11,99 CABALLOS FISCALES                    ")</f>
        <v xml:space="preserve">De 8 a 11,99 CABALLOS FISCALES                    </v>
      </c>
      <c r="H4714" t="str">
        <f>T("GAS NATURAL COMPRIMIDO                            ")</f>
        <v xml:space="preserve">GAS NATURAL COMPRIMIDO                            </v>
      </c>
      <c r="I4714">
        <v>1</v>
      </c>
    </row>
    <row r="4715" spans="1:9">
      <c r="A4715" t="str">
        <f>T("2018")</f>
        <v>2018</v>
      </c>
      <c r="B4715" t="str">
        <f>T("FISICO                                            ")</f>
        <v xml:space="preserve">FISICO                                            </v>
      </c>
      <c r="C4715" t="str">
        <f>T("CHAMBERI            ")</f>
        <v xml:space="preserve">CHAMBERI            </v>
      </c>
      <c r="D4715" t="str">
        <f>T("RIOS ROSAS          ")</f>
        <v xml:space="preserve">RIOS ROSAS          </v>
      </c>
      <c r="E4715" t="str">
        <f>T("TU ")</f>
        <v xml:space="preserve">TU </v>
      </c>
      <c r="F4715" t="str">
        <f>T("TURISMOS       ")</f>
        <v xml:space="preserve">TURISMOS       </v>
      </c>
      <c r="G4715" t="str">
        <f>T("De 8 a 11,99 CABALLOS FISCALES                    ")</f>
        <v xml:space="preserve">De 8 a 11,99 CABALLOS FISCALES                    </v>
      </c>
      <c r="H4715" t="str">
        <f>T("GAS NATURAL COMPRIMIDO                            ")</f>
        <v xml:space="preserve">GAS NATURAL COMPRIMIDO                            </v>
      </c>
      <c r="I4715">
        <v>2</v>
      </c>
    </row>
    <row r="4716" spans="1:9">
      <c r="A4716" t="str">
        <f>T("2018")</f>
        <v>2018</v>
      </c>
      <c r="B4716" t="str">
        <f>T("FISICO                                            ")</f>
        <v xml:space="preserve">FISICO                                            </v>
      </c>
      <c r="C4716" t="str">
        <f>T("CHAMBERI            ")</f>
        <v xml:space="preserve">CHAMBERI            </v>
      </c>
      <c r="D4716" t="str">
        <f>T("RIOS ROSAS          ")</f>
        <v xml:space="preserve">RIOS ROSAS          </v>
      </c>
      <c r="E4716" t="str">
        <f>T("TU ")</f>
        <v xml:space="preserve">TU </v>
      </c>
      <c r="F4716" t="str">
        <f>T("TURISMOS       ")</f>
        <v xml:space="preserve">TURISMOS       </v>
      </c>
      <c r="G4716" t="str">
        <f>T("De 12 a 15,99 CABALLOS FISCALES                   ")</f>
        <v xml:space="preserve">De 12 a 15,99 CABALLOS FISCALES                   </v>
      </c>
      <c r="H4716" t="str">
        <f>T("GAS NATURAL COMPRIMIDO                            ")</f>
        <v xml:space="preserve">GAS NATURAL COMPRIMIDO                            </v>
      </c>
      <c r="I4716">
        <v>1</v>
      </c>
    </row>
    <row r="4717" spans="1:9">
      <c r="A4717" t="str">
        <f>T("2018")</f>
        <v>2018</v>
      </c>
      <c r="B4717" t="str">
        <f>T("FISICO                                            ")</f>
        <v xml:space="preserve">FISICO                                            </v>
      </c>
      <c r="C4717" t="str">
        <f>T("CHAMBERI            ")</f>
        <v xml:space="preserve">CHAMBERI            </v>
      </c>
      <c r="D4717" t="str">
        <f>T("VALLEHERMOSO        ")</f>
        <v xml:space="preserve">VALLEHERMOSO        </v>
      </c>
      <c r="E4717" t="str">
        <f>T("TU ")</f>
        <v xml:space="preserve">TU </v>
      </c>
      <c r="F4717" t="str">
        <f>T("TURISMOS       ")</f>
        <v xml:space="preserve">TURISMOS       </v>
      </c>
      <c r="G4717" t="str">
        <f>T("De 8 a 11,99 CABALLOS FISCALES                    ")</f>
        <v xml:space="preserve">De 8 a 11,99 CABALLOS FISCALES                    </v>
      </c>
      <c r="H4717" t="str">
        <f>T("GAS NATURAL COMPRIMIDO                            ")</f>
        <v xml:space="preserve">GAS NATURAL COMPRIMIDO                            </v>
      </c>
      <c r="I4717">
        <v>1</v>
      </c>
    </row>
    <row r="4718" spans="1:9">
      <c r="A4718" t="str">
        <f>T("2018")</f>
        <v>2018</v>
      </c>
      <c r="B4718" t="str">
        <f>T("Entidad sin personalidad jurídica (art. 35.4 LGT) ")</f>
        <v xml:space="preserve">Entidad sin personalidad jurídica (art. 35.4 LGT) </v>
      </c>
      <c r="C4718" t="str">
        <f>T("CHAMBERI            ")</f>
        <v xml:space="preserve">CHAMBERI            </v>
      </c>
      <c r="D4718" t="str">
        <f>T("SIN BARRIO          ")</f>
        <v xml:space="preserve">SIN BARRIO          </v>
      </c>
      <c r="E4718" t="str">
        <f>T("TU ")</f>
        <v xml:space="preserve">TU </v>
      </c>
      <c r="F4718" t="str">
        <f>T("TURISMOS       ")</f>
        <v xml:space="preserve">TURISMOS       </v>
      </c>
      <c r="G4718" t="str">
        <f>T("De 12 a 15,99 CABALLOS FISCALES                   ")</f>
        <v xml:space="preserve">De 12 a 15,99 CABALLOS FISCALES                   </v>
      </c>
      <c r="H4718" t="str">
        <f>T("GASOLINA                                          ")</f>
        <v xml:space="preserve">GASOLINA                                          </v>
      </c>
      <c r="I4718">
        <v>1</v>
      </c>
    </row>
    <row r="4719" spans="1:9">
      <c r="A4719" t="str">
        <f>T("2018")</f>
        <v>2018</v>
      </c>
      <c r="B4719" t="str">
        <f>T("Entidad sin personalidad jurídica (art. 35.4 LGT) ")</f>
        <v xml:space="preserve">Entidad sin personalidad jurídica (art. 35.4 LGT) </v>
      </c>
      <c r="C4719" t="str">
        <f>T("CHAMBERI            ")</f>
        <v xml:space="preserve">CHAMBERI            </v>
      </c>
      <c r="D4719" t="str">
        <f>T("GAZTAMBIDE          ")</f>
        <v xml:space="preserve">GAZTAMBIDE          </v>
      </c>
      <c r="E4719" t="str">
        <f>T("TU ")</f>
        <v xml:space="preserve">TU </v>
      </c>
      <c r="F4719" t="str">
        <f>T("TURISMOS       ")</f>
        <v xml:space="preserve">TURISMOS       </v>
      </c>
      <c r="G4719" t="str">
        <f>T("De menos de 8 CABALLOS FISCALES                   ")</f>
        <v xml:space="preserve">De menos de 8 CABALLOS FISCALES                   </v>
      </c>
      <c r="H4719" t="str">
        <f>T("GASOLINA                                          ")</f>
        <v xml:space="preserve">GASOLINA                                          </v>
      </c>
      <c r="I4719">
        <v>9</v>
      </c>
    </row>
    <row r="4720" spans="1:9">
      <c r="A4720" t="str">
        <f>T("2018")</f>
        <v>2018</v>
      </c>
      <c r="B4720" t="str">
        <f>T("Entidad sin personalidad jurídica (art. 35.4 LGT) ")</f>
        <v xml:space="preserve">Entidad sin personalidad jurídica (art. 35.4 LGT) </v>
      </c>
      <c r="C4720" t="str">
        <f>T("CHAMBERI            ")</f>
        <v xml:space="preserve">CHAMBERI            </v>
      </c>
      <c r="D4720" t="str">
        <f>T("GAZTAMBIDE          ")</f>
        <v xml:space="preserve">GAZTAMBIDE          </v>
      </c>
      <c r="E4720" t="str">
        <f>T("TU ")</f>
        <v xml:space="preserve">TU </v>
      </c>
      <c r="F4720" t="str">
        <f>T("TURISMOS       ")</f>
        <v xml:space="preserve">TURISMOS       </v>
      </c>
      <c r="G4720" t="str">
        <f>T("De 8 a 11,99 CABALLOS FISCALES                    ")</f>
        <v xml:space="preserve">De 8 a 11,99 CABALLOS FISCALES                    </v>
      </c>
      <c r="H4720" t="str">
        <f>T("GASOLINA                                          ")</f>
        <v xml:space="preserve">GASOLINA                                          </v>
      </c>
      <c r="I4720">
        <v>53</v>
      </c>
    </row>
    <row r="4721" spans="1:9">
      <c r="A4721" t="str">
        <f>T("2018")</f>
        <v>2018</v>
      </c>
      <c r="B4721" t="str">
        <f>T("Entidad sin personalidad jurídica (art. 35.4 LGT) ")</f>
        <v xml:space="preserve">Entidad sin personalidad jurídica (art. 35.4 LGT) </v>
      </c>
      <c r="C4721" t="str">
        <f>T("CHAMBERI            ")</f>
        <v xml:space="preserve">CHAMBERI            </v>
      </c>
      <c r="D4721" t="str">
        <f>T("GAZTAMBIDE          ")</f>
        <v xml:space="preserve">GAZTAMBIDE          </v>
      </c>
      <c r="E4721" t="str">
        <f>T("TU ")</f>
        <v xml:space="preserve">TU </v>
      </c>
      <c r="F4721" t="str">
        <f>T("TURISMOS       ")</f>
        <v xml:space="preserve">TURISMOS       </v>
      </c>
      <c r="G4721" t="str">
        <f>T("De 12 a 15,99 CABALLOS FISCALES                   ")</f>
        <v xml:space="preserve">De 12 a 15,99 CABALLOS FISCALES                   </v>
      </c>
      <c r="H4721" t="str">
        <f>T("GASOLINA                                          ")</f>
        <v xml:space="preserve">GASOLINA                                          </v>
      </c>
      <c r="I4721">
        <v>18</v>
      </c>
    </row>
    <row r="4722" spans="1:9">
      <c r="A4722" t="str">
        <f>T("2018")</f>
        <v>2018</v>
      </c>
      <c r="B4722" t="str">
        <f>T("Entidad sin personalidad jurídica (art. 35.4 LGT) ")</f>
        <v xml:space="preserve">Entidad sin personalidad jurídica (art. 35.4 LGT) </v>
      </c>
      <c r="C4722" t="str">
        <f>T("CHAMBERI            ")</f>
        <v xml:space="preserve">CHAMBERI            </v>
      </c>
      <c r="D4722" t="str">
        <f>T("GAZTAMBIDE          ")</f>
        <v xml:space="preserve">GAZTAMBIDE          </v>
      </c>
      <c r="E4722" t="str">
        <f>T("TU ")</f>
        <v xml:space="preserve">TU </v>
      </c>
      <c r="F4722" t="str">
        <f>T("TURISMOS       ")</f>
        <v xml:space="preserve">TURISMOS       </v>
      </c>
      <c r="G4722" t="str">
        <f>T("De 16 a 19,99 CABALLOS FISCALES                   ")</f>
        <v xml:space="preserve">De 16 a 19,99 CABALLOS FISCALES                   </v>
      </c>
      <c r="H4722" t="str">
        <f>T("GASOLINA                                          ")</f>
        <v xml:space="preserve">GASOLINA                                          </v>
      </c>
      <c r="I4722">
        <v>4</v>
      </c>
    </row>
    <row r="4723" spans="1:9">
      <c r="A4723" t="str">
        <f>T("2018")</f>
        <v>2018</v>
      </c>
      <c r="B4723" t="str">
        <f>T("Entidad sin personalidad jurídica (art. 35.4 LGT) ")</f>
        <v xml:space="preserve">Entidad sin personalidad jurídica (art. 35.4 LGT) </v>
      </c>
      <c r="C4723" t="str">
        <f>T("CHAMBERI            ")</f>
        <v xml:space="preserve">CHAMBERI            </v>
      </c>
      <c r="D4723" t="str">
        <f>T("GAZTAMBIDE          ")</f>
        <v xml:space="preserve">GAZTAMBIDE          </v>
      </c>
      <c r="E4723" t="str">
        <f>T("TU ")</f>
        <v xml:space="preserve">TU </v>
      </c>
      <c r="F4723" t="str">
        <f>T("TURISMOS       ")</f>
        <v xml:space="preserve">TURISMOS       </v>
      </c>
      <c r="G4723" t="str">
        <f>T("De 20 CABALLOS FISCALES en adelante               ")</f>
        <v xml:space="preserve">De 20 CABALLOS FISCALES en adelante               </v>
      </c>
      <c r="H4723" t="str">
        <f>T("GASOLINA                                          ")</f>
        <v xml:space="preserve">GASOLINA                                          </v>
      </c>
      <c r="I4723">
        <v>3</v>
      </c>
    </row>
    <row r="4724" spans="1:9">
      <c r="A4724" t="str">
        <f>T("2018")</f>
        <v>2018</v>
      </c>
      <c r="B4724" t="str">
        <f>T("Entidad sin personalidad jurídica (art. 35.4 LGT) ")</f>
        <v xml:space="preserve">Entidad sin personalidad jurídica (art. 35.4 LGT) </v>
      </c>
      <c r="C4724" t="str">
        <f>T("CHAMBERI            ")</f>
        <v xml:space="preserve">CHAMBERI            </v>
      </c>
      <c r="D4724" t="str">
        <f>T("ARAPILES            ")</f>
        <v xml:space="preserve">ARAPILES            </v>
      </c>
      <c r="E4724" t="str">
        <f>T("TU ")</f>
        <v xml:space="preserve">TU </v>
      </c>
      <c r="F4724" t="str">
        <f>T("TURISMOS       ")</f>
        <v xml:space="preserve">TURISMOS       </v>
      </c>
      <c r="G4724" t="str">
        <f>T("De menos de 8 CABALLOS FISCALES                   ")</f>
        <v xml:space="preserve">De menos de 8 CABALLOS FISCALES                   </v>
      </c>
      <c r="H4724" t="str">
        <f>T("GASOLINA                                          ")</f>
        <v xml:space="preserve">GASOLINA                                          </v>
      </c>
      <c r="I4724">
        <v>8</v>
      </c>
    </row>
    <row r="4725" spans="1:9">
      <c r="A4725" t="str">
        <f>T("2018")</f>
        <v>2018</v>
      </c>
      <c r="B4725" t="str">
        <f>T("Entidad sin personalidad jurídica (art. 35.4 LGT) ")</f>
        <v xml:space="preserve">Entidad sin personalidad jurídica (art. 35.4 LGT) </v>
      </c>
      <c r="C4725" t="str">
        <f>T("CHAMBERI            ")</f>
        <v xml:space="preserve">CHAMBERI            </v>
      </c>
      <c r="D4725" t="str">
        <f>T("ARAPILES            ")</f>
        <v xml:space="preserve">ARAPILES            </v>
      </c>
      <c r="E4725" t="str">
        <f>T("TU ")</f>
        <v xml:space="preserve">TU </v>
      </c>
      <c r="F4725" t="str">
        <f>T("TURISMOS       ")</f>
        <v xml:space="preserve">TURISMOS       </v>
      </c>
      <c r="G4725" t="str">
        <f>T("De 8 a 11,99 CABALLOS FISCALES                    ")</f>
        <v xml:space="preserve">De 8 a 11,99 CABALLOS FISCALES                    </v>
      </c>
      <c r="H4725" t="str">
        <f>T("GASOLINA                                          ")</f>
        <v xml:space="preserve">GASOLINA                                          </v>
      </c>
      <c r="I4725">
        <v>59</v>
      </c>
    </row>
    <row r="4726" spans="1:9">
      <c r="A4726" t="str">
        <f>T("2018")</f>
        <v>2018</v>
      </c>
      <c r="B4726" t="str">
        <f>T("Entidad sin personalidad jurídica (art. 35.4 LGT) ")</f>
        <v xml:space="preserve">Entidad sin personalidad jurídica (art. 35.4 LGT) </v>
      </c>
      <c r="C4726" t="str">
        <f>T("CHAMBERI            ")</f>
        <v xml:space="preserve">CHAMBERI            </v>
      </c>
      <c r="D4726" t="str">
        <f>T("ARAPILES            ")</f>
        <v xml:space="preserve">ARAPILES            </v>
      </c>
      <c r="E4726" t="str">
        <f>T("TU ")</f>
        <v xml:space="preserve">TU </v>
      </c>
      <c r="F4726" t="str">
        <f>T("TURISMOS       ")</f>
        <v xml:space="preserve">TURISMOS       </v>
      </c>
      <c r="G4726" t="str">
        <f>T("De 12 a 15,99 CABALLOS FISCALES                   ")</f>
        <v xml:space="preserve">De 12 a 15,99 CABALLOS FISCALES                   </v>
      </c>
      <c r="H4726" t="str">
        <f>T("GASOLINA                                          ")</f>
        <v xml:space="preserve">GASOLINA                                          </v>
      </c>
      <c r="I4726">
        <v>16</v>
      </c>
    </row>
    <row r="4727" spans="1:9">
      <c r="A4727" t="str">
        <f>T("2018")</f>
        <v>2018</v>
      </c>
      <c r="B4727" t="str">
        <f>T("Entidad sin personalidad jurídica (art. 35.4 LGT) ")</f>
        <v xml:space="preserve">Entidad sin personalidad jurídica (art. 35.4 LGT) </v>
      </c>
      <c r="C4727" t="str">
        <f>T("CHAMBERI            ")</f>
        <v xml:space="preserve">CHAMBERI            </v>
      </c>
      <c r="D4727" t="str">
        <f>T("ARAPILES            ")</f>
        <v xml:space="preserve">ARAPILES            </v>
      </c>
      <c r="E4727" t="str">
        <f>T("TU ")</f>
        <v xml:space="preserve">TU </v>
      </c>
      <c r="F4727" t="str">
        <f>T("TURISMOS       ")</f>
        <v xml:space="preserve">TURISMOS       </v>
      </c>
      <c r="G4727" t="str">
        <f>T("De 16 a 19,99 CABALLOS FISCALES                   ")</f>
        <v xml:space="preserve">De 16 a 19,99 CABALLOS FISCALES                   </v>
      </c>
      <c r="H4727" t="str">
        <f>T("GASOLINA                                          ")</f>
        <v xml:space="preserve">GASOLINA                                          </v>
      </c>
      <c r="I4727">
        <v>6</v>
      </c>
    </row>
    <row r="4728" spans="1:9">
      <c r="A4728" t="str">
        <f>T("2018")</f>
        <v>2018</v>
      </c>
      <c r="B4728" t="str">
        <f>T("Entidad sin personalidad jurídica (art. 35.4 LGT) ")</f>
        <v xml:space="preserve">Entidad sin personalidad jurídica (art. 35.4 LGT) </v>
      </c>
      <c r="C4728" t="str">
        <f>T("CHAMBERI            ")</f>
        <v xml:space="preserve">CHAMBERI            </v>
      </c>
      <c r="D4728" t="str">
        <f>T("ARAPILES            ")</f>
        <v xml:space="preserve">ARAPILES            </v>
      </c>
      <c r="E4728" t="str">
        <f>T("TU ")</f>
        <v xml:space="preserve">TU </v>
      </c>
      <c r="F4728" t="str">
        <f>T("TURISMOS       ")</f>
        <v xml:space="preserve">TURISMOS       </v>
      </c>
      <c r="G4728" t="str">
        <f>T("De 20 CABALLOS FISCALES en adelante               ")</f>
        <v xml:space="preserve">De 20 CABALLOS FISCALES en adelante               </v>
      </c>
      <c r="H4728" t="str">
        <f>T("GASOLINA                                          ")</f>
        <v xml:space="preserve">GASOLINA                                          </v>
      </c>
      <c r="I4728">
        <v>6</v>
      </c>
    </row>
    <row r="4729" spans="1:9">
      <c r="A4729" t="str">
        <f>T("2018")</f>
        <v>2018</v>
      </c>
      <c r="B4729" t="str">
        <f>T("Entidad sin personalidad jurídica (art. 35.4 LGT) ")</f>
        <v xml:space="preserve">Entidad sin personalidad jurídica (art. 35.4 LGT) </v>
      </c>
      <c r="C4729" t="str">
        <f>T("CHAMBERI            ")</f>
        <v xml:space="preserve">CHAMBERI            </v>
      </c>
      <c r="D4729" t="str">
        <f>T("TRAFALGAR           ")</f>
        <v xml:space="preserve">TRAFALGAR           </v>
      </c>
      <c r="E4729" t="str">
        <f>T("TU ")</f>
        <v xml:space="preserve">TU </v>
      </c>
      <c r="F4729" t="str">
        <f>T("TURISMOS       ")</f>
        <v xml:space="preserve">TURISMOS       </v>
      </c>
      <c r="G4729" t="str">
        <f>T("De menos de 8 CABALLOS FISCALES                   ")</f>
        <v xml:space="preserve">De menos de 8 CABALLOS FISCALES                   </v>
      </c>
      <c r="H4729" t="str">
        <f>T("GASOLINA                                          ")</f>
        <v xml:space="preserve">GASOLINA                                          </v>
      </c>
      <c r="I4729">
        <v>7</v>
      </c>
    </row>
    <row r="4730" spans="1:9">
      <c r="A4730" t="str">
        <f>T("2018")</f>
        <v>2018</v>
      </c>
      <c r="B4730" t="str">
        <f>T("Entidad sin personalidad jurídica (art. 35.4 LGT) ")</f>
        <v xml:space="preserve">Entidad sin personalidad jurídica (art. 35.4 LGT) </v>
      </c>
      <c r="C4730" t="str">
        <f>T("CHAMBERI            ")</f>
        <v xml:space="preserve">CHAMBERI            </v>
      </c>
      <c r="D4730" t="str">
        <f>T("TRAFALGAR           ")</f>
        <v xml:space="preserve">TRAFALGAR           </v>
      </c>
      <c r="E4730" t="str">
        <f>T("TU ")</f>
        <v xml:space="preserve">TU </v>
      </c>
      <c r="F4730" t="str">
        <f>T("TURISMOS       ")</f>
        <v xml:space="preserve">TURISMOS       </v>
      </c>
      <c r="G4730" t="str">
        <f>T("De 8 a 11,99 CABALLOS FISCALES                    ")</f>
        <v xml:space="preserve">De 8 a 11,99 CABALLOS FISCALES                    </v>
      </c>
      <c r="H4730" t="str">
        <f>T("GASOLINA                                          ")</f>
        <v xml:space="preserve">GASOLINA                                          </v>
      </c>
      <c r="I4730">
        <v>61</v>
      </c>
    </row>
    <row r="4731" spans="1:9">
      <c r="A4731" t="str">
        <f>T("2018")</f>
        <v>2018</v>
      </c>
      <c r="B4731" t="str">
        <f>T("Entidad sin personalidad jurídica (art. 35.4 LGT) ")</f>
        <v xml:space="preserve">Entidad sin personalidad jurídica (art. 35.4 LGT) </v>
      </c>
      <c r="C4731" t="str">
        <f>T("CHAMBERI            ")</f>
        <v xml:space="preserve">CHAMBERI            </v>
      </c>
      <c r="D4731" t="str">
        <f>T("TRAFALGAR           ")</f>
        <v xml:space="preserve">TRAFALGAR           </v>
      </c>
      <c r="E4731" t="str">
        <f>T("TU ")</f>
        <v xml:space="preserve">TU </v>
      </c>
      <c r="F4731" t="str">
        <f>T("TURISMOS       ")</f>
        <v xml:space="preserve">TURISMOS       </v>
      </c>
      <c r="G4731" t="str">
        <f>T("De 12 a 15,99 CABALLOS FISCALES                   ")</f>
        <v xml:space="preserve">De 12 a 15,99 CABALLOS FISCALES                   </v>
      </c>
      <c r="H4731" t="str">
        <f>T("GASOLINA                                          ")</f>
        <v xml:space="preserve">GASOLINA                                          </v>
      </c>
      <c r="I4731">
        <v>20</v>
      </c>
    </row>
    <row r="4732" spans="1:9">
      <c r="A4732" t="str">
        <f>T("2018")</f>
        <v>2018</v>
      </c>
      <c r="B4732" t="str">
        <f>T("Entidad sin personalidad jurídica (art. 35.4 LGT) ")</f>
        <v xml:space="preserve">Entidad sin personalidad jurídica (art. 35.4 LGT) </v>
      </c>
      <c r="C4732" t="str">
        <f>T("CHAMBERI            ")</f>
        <v xml:space="preserve">CHAMBERI            </v>
      </c>
      <c r="D4732" t="str">
        <f>T("TRAFALGAR           ")</f>
        <v xml:space="preserve">TRAFALGAR           </v>
      </c>
      <c r="E4732" t="str">
        <f>T("TU ")</f>
        <v xml:space="preserve">TU </v>
      </c>
      <c r="F4732" t="str">
        <f>T("TURISMOS       ")</f>
        <v xml:space="preserve">TURISMOS       </v>
      </c>
      <c r="G4732" t="str">
        <f>T("De 16 a 19,99 CABALLOS FISCALES                   ")</f>
        <v xml:space="preserve">De 16 a 19,99 CABALLOS FISCALES                   </v>
      </c>
      <c r="H4732" t="str">
        <f>T("GASOLINA                                          ")</f>
        <v xml:space="preserve">GASOLINA                                          </v>
      </c>
      <c r="I4732">
        <v>9</v>
      </c>
    </row>
    <row r="4733" spans="1:9">
      <c r="A4733" t="str">
        <f>T("2018")</f>
        <v>2018</v>
      </c>
      <c r="B4733" t="str">
        <f>T("Entidad sin personalidad jurídica (art. 35.4 LGT) ")</f>
        <v xml:space="preserve">Entidad sin personalidad jurídica (art. 35.4 LGT) </v>
      </c>
      <c r="C4733" t="str">
        <f>T("CHAMBERI            ")</f>
        <v xml:space="preserve">CHAMBERI            </v>
      </c>
      <c r="D4733" t="str">
        <f>T("TRAFALGAR           ")</f>
        <v xml:space="preserve">TRAFALGAR           </v>
      </c>
      <c r="E4733" t="str">
        <f>T("TU ")</f>
        <v xml:space="preserve">TU </v>
      </c>
      <c r="F4733" t="str">
        <f>T("TURISMOS       ")</f>
        <v xml:space="preserve">TURISMOS       </v>
      </c>
      <c r="G4733" t="str">
        <f>T("De 20 CABALLOS FISCALES en adelante               ")</f>
        <v xml:space="preserve">De 20 CABALLOS FISCALES en adelante               </v>
      </c>
      <c r="H4733" t="str">
        <f>T("GASOLINA                                          ")</f>
        <v xml:space="preserve">GASOLINA                                          </v>
      </c>
      <c r="I4733">
        <v>2</v>
      </c>
    </row>
    <row r="4734" spans="1:9">
      <c r="A4734" t="str">
        <f>T("2018")</f>
        <v>2018</v>
      </c>
      <c r="B4734" t="str">
        <f>T("Entidad sin personalidad jurídica (art. 35.4 LGT) ")</f>
        <v xml:space="preserve">Entidad sin personalidad jurídica (art. 35.4 LGT) </v>
      </c>
      <c r="C4734" t="str">
        <f>T("CHAMBERI            ")</f>
        <v xml:space="preserve">CHAMBERI            </v>
      </c>
      <c r="D4734" t="str">
        <f>T("ALMAGRO             ")</f>
        <v xml:space="preserve">ALMAGRO             </v>
      </c>
      <c r="E4734" t="str">
        <f>T("TU ")</f>
        <v xml:space="preserve">TU </v>
      </c>
      <c r="F4734" t="str">
        <f>T("TURISMOS       ")</f>
        <v xml:space="preserve">TURISMOS       </v>
      </c>
      <c r="G4734" t="str">
        <f>T("De menos de 8 CABALLOS FISCALES                   ")</f>
        <v xml:space="preserve">De menos de 8 CABALLOS FISCALES                   </v>
      </c>
      <c r="H4734" t="str">
        <f>T("GASOLINA                                          ")</f>
        <v xml:space="preserve">GASOLINA                                          </v>
      </c>
      <c r="I4734">
        <v>14</v>
      </c>
    </row>
    <row r="4735" spans="1:9">
      <c r="A4735" t="str">
        <f>T("2018")</f>
        <v>2018</v>
      </c>
      <c r="B4735" t="str">
        <f>T("Entidad sin personalidad jurídica (art. 35.4 LGT) ")</f>
        <v xml:space="preserve">Entidad sin personalidad jurídica (art. 35.4 LGT) </v>
      </c>
      <c r="C4735" t="str">
        <f>T("CHAMBERI            ")</f>
        <v xml:space="preserve">CHAMBERI            </v>
      </c>
      <c r="D4735" t="str">
        <f>T("ALMAGRO             ")</f>
        <v xml:space="preserve">ALMAGRO             </v>
      </c>
      <c r="E4735" t="str">
        <f>T("TU ")</f>
        <v xml:space="preserve">TU </v>
      </c>
      <c r="F4735" t="str">
        <f>T("TURISMOS       ")</f>
        <v xml:space="preserve">TURISMOS       </v>
      </c>
      <c r="G4735" t="str">
        <f>T("De 8 a 11,99 CABALLOS FISCALES                    ")</f>
        <v xml:space="preserve">De 8 a 11,99 CABALLOS FISCALES                    </v>
      </c>
      <c r="H4735" t="str">
        <f>T("GASOLINA                                          ")</f>
        <v xml:space="preserve">GASOLINA                                          </v>
      </c>
      <c r="I4735">
        <v>50</v>
      </c>
    </row>
    <row r="4736" spans="1:9">
      <c r="A4736" t="str">
        <f>T("2018")</f>
        <v>2018</v>
      </c>
      <c r="B4736" t="str">
        <f>T("Entidad sin personalidad jurídica (art. 35.4 LGT) ")</f>
        <v xml:space="preserve">Entidad sin personalidad jurídica (art. 35.4 LGT) </v>
      </c>
      <c r="C4736" t="str">
        <f>T("CHAMBERI            ")</f>
        <v xml:space="preserve">CHAMBERI            </v>
      </c>
      <c r="D4736" t="str">
        <f>T("ALMAGRO             ")</f>
        <v xml:space="preserve">ALMAGRO             </v>
      </c>
      <c r="E4736" t="str">
        <f>T("TU ")</f>
        <v xml:space="preserve">TU </v>
      </c>
      <c r="F4736" t="str">
        <f>T("TURISMOS       ")</f>
        <v xml:space="preserve">TURISMOS       </v>
      </c>
      <c r="G4736" t="str">
        <f>T("De 12 a 15,99 CABALLOS FISCALES                   ")</f>
        <v xml:space="preserve">De 12 a 15,99 CABALLOS FISCALES                   </v>
      </c>
      <c r="H4736" t="str">
        <f>T("GASOLINA                                          ")</f>
        <v xml:space="preserve">GASOLINA                                          </v>
      </c>
      <c r="I4736">
        <v>31</v>
      </c>
    </row>
    <row r="4737" spans="1:9">
      <c r="A4737" t="str">
        <f>T("2018")</f>
        <v>2018</v>
      </c>
      <c r="B4737" t="str">
        <f>T("Entidad sin personalidad jurídica (art. 35.4 LGT) ")</f>
        <v xml:space="preserve">Entidad sin personalidad jurídica (art. 35.4 LGT) </v>
      </c>
      <c r="C4737" t="str">
        <f>T("CHAMBERI            ")</f>
        <v xml:space="preserve">CHAMBERI            </v>
      </c>
      <c r="D4737" t="str">
        <f>T("ALMAGRO             ")</f>
        <v xml:space="preserve">ALMAGRO             </v>
      </c>
      <c r="E4737" t="str">
        <f>T("TU ")</f>
        <v xml:space="preserve">TU </v>
      </c>
      <c r="F4737" t="str">
        <f>T("TURISMOS       ")</f>
        <v xml:space="preserve">TURISMOS       </v>
      </c>
      <c r="G4737" t="str">
        <f>T("De 16 a 19,99 CABALLOS FISCALES                   ")</f>
        <v xml:space="preserve">De 16 a 19,99 CABALLOS FISCALES                   </v>
      </c>
      <c r="H4737" t="str">
        <f>T("GASOLINA                                          ")</f>
        <v xml:space="preserve">GASOLINA                                          </v>
      </c>
      <c r="I4737">
        <v>12</v>
      </c>
    </row>
    <row r="4738" spans="1:9">
      <c r="A4738" t="str">
        <f>T("2018")</f>
        <v>2018</v>
      </c>
      <c r="B4738" t="str">
        <f>T("Entidad sin personalidad jurídica (art. 35.4 LGT) ")</f>
        <v xml:space="preserve">Entidad sin personalidad jurídica (art. 35.4 LGT) </v>
      </c>
      <c r="C4738" t="str">
        <f>T("CHAMBERI            ")</f>
        <v xml:space="preserve">CHAMBERI            </v>
      </c>
      <c r="D4738" t="str">
        <f>T("ALMAGRO             ")</f>
        <v xml:space="preserve">ALMAGRO             </v>
      </c>
      <c r="E4738" t="str">
        <f>T("TU ")</f>
        <v xml:space="preserve">TU </v>
      </c>
      <c r="F4738" t="str">
        <f>T("TURISMOS       ")</f>
        <v xml:space="preserve">TURISMOS       </v>
      </c>
      <c r="G4738" t="str">
        <f>T("De 20 CABALLOS FISCALES en adelante               ")</f>
        <v xml:space="preserve">De 20 CABALLOS FISCALES en adelante               </v>
      </c>
      <c r="H4738" t="str">
        <f>T("GASOLINA                                          ")</f>
        <v xml:space="preserve">GASOLINA                                          </v>
      </c>
      <c r="I4738">
        <v>3</v>
      </c>
    </row>
    <row r="4739" spans="1:9">
      <c r="A4739" t="str">
        <f>T("2018")</f>
        <v>2018</v>
      </c>
      <c r="B4739" t="str">
        <f>T("Entidad sin personalidad jurídica (art. 35.4 LGT) ")</f>
        <v xml:space="preserve">Entidad sin personalidad jurídica (art. 35.4 LGT) </v>
      </c>
      <c r="C4739" t="str">
        <f>T("CHAMBERI            ")</f>
        <v xml:space="preserve">CHAMBERI            </v>
      </c>
      <c r="D4739" t="str">
        <f>T("RIOS ROSAS          ")</f>
        <v xml:space="preserve">RIOS ROSAS          </v>
      </c>
      <c r="E4739" t="str">
        <f>T("TU ")</f>
        <v xml:space="preserve">TU </v>
      </c>
      <c r="F4739" t="str">
        <f>T("TURISMOS       ")</f>
        <v xml:space="preserve">TURISMOS       </v>
      </c>
      <c r="G4739" t="str">
        <f>T("De menos de 8 CABALLOS FISCALES                   ")</f>
        <v xml:space="preserve">De menos de 8 CABALLOS FISCALES                   </v>
      </c>
      <c r="H4739" t="str">
        <f>T("GASOLINA                                          ")</f>
        <v xml:space="preserve">GASOLINA                                          </v>
      </c>
      <c r="I4739">
        <v>7</v>
      </c>
    </row>
    <row r="4740" spans="1:9">
      <c r="A4740" t="str">
        <f>T("2018")</f>
        <v>2018</v>
      </c>
      <c r="B4740" t="str">
        <f>T("Entidad sin personalidad jurídica (art. 35.4 LGT) ")</f>
        <v xml:space="preserve">Entidad sin personalidad jurídica (art. 35.4 LGT) </v>
      </c>
      <c r="C4740" t="str">
        <f>T("CHAMBERI            ")</f>
        <v xml:space="preserve">CHAMBERI            </v>
      </c>
      <c r="D4740" t="str">
        <f>T("RIOS ROSAS          ")</f>
        <v xml:space="preserve">RIOS ROSAS          </v>
      </c>
      <c r="E4740" t="str">
        <f>T("TU ")</f>
        <v xml:space="preserve">TU </v>
      </c>
      <c r="F4740" t="str">
        <f>T("TURISMOS       ")</f>
        <v xml:space="preserve">TURISMOS       </v>
      </c>
      <c r="G4740" t="str">
        <f>T("De 8 a 11,99 CABALLOS FISCALES                    ")</f>
        <v xml:space="preserve">De 8 a 11,99 CABALLOS FISCALES                    </v>
      </c>
      <c r="H4740" t="str">
        <f>T("GASOLINA                                          ")</f>
        <v xml:space="preserve">GASOLINA                                          </v>
      </c>
      <c r="I4740">
        <v>56</v>
      </c>
    </row>
    <row r="4741" spans="1:9">
      <c r="A4741" t="str">
        <f>T("2018")</f>
        <v>2018</v>
      </c>
      <c r="B4741" t="str">
        <f>T("Entidad sin personalidad jurídica (art. 35.4 LGT) ")</f>
        <v xml:space="preserve">Entidad sin personalidad jurídica (art. 35.4 LGT) </v>
      </c>
      <c r="C4741" t="str">
        <f>T("CHAMBERI            ")</f>
        <v xml:space="preserve">CHAMBERI            </v>
      </c>
      <c r="D4741" t="str">
        <f>T("RIOS ROSAS          ")</f>
        <v xml:space="preserve">RIOS ROSAS          </v>
      </c>
      <c r="E4741" t="str">
        <f>T("TU ")</f>
        <v xml:space="preserve">TU </v>
      </c>
      <c r="F4741" t="str">
        <f>T("TURISMOS       ")</f>
        <v xml:space="preserve">TURISMOS       </v>
      </c>
      <c r="G4741" t="str">
        <f>T("De 12 a 15,99 CABALLOS FISCALES                   ")</f>
        <v xml:space="preserve">De 12 a 15,99 CABALLOS FISCALES                   </v>
      </c>
      <c r="H4741" t="str">
        <f>T("GASOLINA                                          ")</f>
        <v xml:space="preserve">GASOLINA                                          </v>
      </c>
      <c r="I4741">
        <v>23</v>
      </c>
    </row>
    <row r="4742" spans="1:9">
      <c r="A4742" t="str">
        <f>T("2018")</f>
        <v>2018</v>
      </c>
      <c r="B4742" t="str">
        <f>T("Entidad sin personalidad jurídica (art. 35.4 LGT) ")</f>
        <v xml:space="preserve">Entidad sin personalidad jurídica (art. 35.4 LGT) </v>
      </c>
      <c r="C4742" t="str">
        <f>T("CHAMBERI            ")</f>
        <v xml:space="preserve">CHAMBERI            </v>
      </c>
      <c r="D4742" t="str">
        <f>T("RIOS ROSAS          ")</f>
        <v xml:space="preserve">RIOS ROSAS          </v>
      </c>
      <c r="E4742" t="str">
        <f>T("TU ")</f>
        <v xml:space="preserve">TU </v>
      </c>
      <c r="F4742" t="str">
        <f>T("TURISMOS       ")</f>
        <v xml:space="preserve">TURISMOS       </v>
      </c>
      <c r="G4742" t="str">
        <f>T("De 16 a 19,99 CABALLOS FISCALES                   ")</f>
        <v xml:space="preserve">De 16 a 19,99 CABALLOS FISCALES                   </v>
      </c>
      <c r="H4742" t="str">
        <f>T("GASOLINA                                          ")</f>
        <v xml:space="preserve">GASOLINA                                          </v>
      </c>
      <c r="I4742">
        <v>8</v>
      </c>
    </row>
    <row r="4743" spans="1:9">
      <c r="A4743" t="str">
        <f>T("2018")</f>
        <v>2018</v>
      </c>
      <c r="B4743" t="str">
        <f>T("Entidad sin personalidad jurídica (art. 35.4 LGT) ")</f>
        <v xml:space="preserve">Entidad sin personalidad jurídica (art. 35.4 LGT) </v>
      </c>
      <c r="C4743" t="str">
        <f>T("CHAMBERI            ")</f>
        <v xml:space="preserve">CHAMBERI            </v>
      </c>
      <c r="D4743" t="str">
        <f>T("RIOS ROSAS          ")</f>
        <v xml:space="preserve">RIOS ROSAS          </v>
      </c>
      <c r="E4743" t="str">
        <f>T("TU ")</f>
        <v xml:space="preserve">TU </v>
      </c>
      <c r="F4743" t="str">
        <f>T("TURISMOS       ")</f>
        <v xml:space="preserve">TURISMOS       </v>
      </c>
      <c r="G4743" t="str">
        <f>T("De 20 CABALLOS FISCALES en adelante               ")</f>
        <v xml:space="preserve">De 20 CABALLOS FISCALES en adelante               </v>
      </c>
      <c r="H4743" t="str">
        <f>T("GASOLINA                                          ")</f>
        <v xml:space="preserve">GASOLINA                                          </v>
      </c>
      <c r="I4743">
        <v>2</v>
      </c>
    </row>
    <row r="4744" spans="1:9">
      <c r="A4744" t="str">
        <f>T("2018")</f>
        <v>2018</v>
      </c>
      <c r="B4744" t="str">
        <f>T("Entidad sin personalidad jurídica (art. 35.4 LGT) ")</f>
        <v xml:space="preserve">Entidad sin personalidad jurídica (art. 35.4 LGT) </v>
      </c>
      <c r="C4744" t="str">
        <f>T("CHAMBERI            ")</f>
        <v xml:space="preserve">CHAMBERI            </v>
      </c>
      <c r="D4744" t="str">
        <f>T("VALLEHERMOSO        ")</f>
        <v xml:space="preserve">VALLEHERMOSO        </v>
      </c>
      <c r="E4744" t="str">
        <f>T("TU ")</f>
        <v xml:space="preserve">TU </v>
      </c>
      <c r="F4744" t="str">
        <f>T("TURISMOS       ")</f>
        <v xml:space="preserve">TURISMOS       </v>
      </c>
      <c r="G4744" t="str">
        <f>T("De menos de 8 CABALLOS FISCALES                   ")</f>
        <v xml:space="preserve">De menos de 8 CABALLOS FISCALES                   </v>
      </c>
      <c r="H4744" t="str">
        <f>T("GASOLINA                                          ")</f>
        <v xml:space="preserve">GASOLINA                                          </v>
      </c>
      <c r="I4744">
        <v>1</v>
      </c>
    </row>
    <row r="4745" spans="1:9">
      <c r="A4745" t="str">
        <f>T("2018")</f>
        <v>2018</v>
      </c>
      <c r="B4745" t="str">
        <f>T("Entidad sin personalidad jurídica (art. 35.4 LGT) ")</f>
        <v xml:space="preserve">Entidad sin personalidad jurídica (art. 35.4 LGT) </v>
      </c>
      <c r="C4745" t="str">
        <f>T("CHAMBERI            ")</f>
        <v xml:space="preserve">CHAMBERI            </v>
      </c>
      <c r="D4745" t="str">
        <f>T("VALLEHERMOSO        ")</f>
        <v xml:space="preserve">VALLEHERMOSO        </v>
      </c>
      <c r="E4745" t="str">
        <f>T("TU ")</f>
        <v xml:space="preserve">TU </v>
      </c>
      <c r="F4745" t="str">
        <f>T("TURISMOS       ")</f>
        <v xml:space="preserve">TURISMOS       </v>
      </c>
      <c r="G4745" t="str">
        <f>T("De 8 a 11,99 CABALLOS FISCALES                    ")</f>
        <v xml:space="preserve">De 8 a 11,99 CABALLOS FISCALES                    </v>
      </c>
      <c r="H4745" t="str">
        <f>T("GASOLINA                                          ")</f>
        <v xml:space="preserve">GASOLINA                                          </v>
      </c>
      <c r="I4745">
        <v>41</v>
      </c>
    </row>
    <row r="4746" spans="1:9">
      <c r="A4746" t="str">
        <f>T("2018")</f>
        <v>2018</v>
      </c>
      <c r="B4746" t="str">
        <f>T("Entidad sin personalidad jurídica (art. 35.4 LGT) ")</f>
        <v xml:space="preserve">Entidad sin personalidad jurídica (art. 35.4 LGT) </v>
      </c>
      <c r="C4746" t="str">
        <f>T("CHAMBERI            ")</f>
        <v xml:space="preserve">CHAMBERI            </v>
      </c>
      <c r="D4746" t="str">
        <f>T("VALLEHERMOSO        ")</f>
        <v xml:space="preserve">VALLEHERMOSO        </v>
      </c>
      <c r="E4746" t="str">
        <f>T("TU ")</f>
        <v xml:space="preserve">TU </v>
      </c>
      <c r="F4746" t="str">
        <f>T("TURISMOS       ")</f>
        <v xml:space="preserve">TURISMOS       </v>
      </c>
      <c r="G4746" t="str">
        <f>T("De 12 a 15,99 CABALLOS FISCALES                   ")</f>
        <v xml:space="preserve">De 12 a 15,99 CABALLOS FISCALES                   </v>
      </c>
      <c r="H4746" t="str">
        <f>T("GASOLINA                                          ")</f>
        <v xml:space="preserve">GASOLINA                                          </v>
      </c>
      <c r="I4746">
        <v>23</v>
      </c>
    </row>
    <row r="4747" spans="1:9">
      <c r="A4747" t="str">
        <f>T("2018")</f>
        <v>2018</v>
      </c>
      <c r="B4747" t="str">
        <f>T("Entidad sin personalidad jurídica (art. 35.4 LGT) ")</f>
        <v xml:space="preserve">Entidad sin personalidad jurídica (art. 35.4 LGT) </v>
      </c>
      <c r="C4747" t="str">
        <f>T("CHAMBERI            ")</f>
        <v xml:space="preserve">CHAMBERI            </v>
      </c>
      <c r="D4747" t="str">
        <f>T("VALLEHERMOSO        ")</f>
        <v xml:space="preserve">VALLEHERMOSO        </v>
      </c>
      <c r="E4747" t="str">
        <f>T("TU ")</f>
        <v xml:space="preserve">TU </v>
      </c>
      <c r="F4747" t="str">
        <f>T("TURISMOS       ")</f>
        <v xml:space="preserve">TURISMOS       </v>
      </c>
      <c r="G4747" t="str">
        <f>T("De 16 a 19,99 CABALLOS FISCALES                   ")</f>
        <v xml:space="preserve">De 16 a 19,99 CABALLOS FISCALES                   </v>
      </c>
      <c r="H4747" t="str">
        <f>T("GASOLINA                                          ")</f>
        <v xml:space="preserve">GASOLINA                                          </v>
      </c>
      <c r="I4747">
        <v>7</v>
      </c>
    </row>
    <row r="4748" spans="1:9">
      <c r="A4748" t="str">
        <f>T("2018")</f>
        <v>2018</v>
      </c>
      <c r="B4748" t="str">
        <f>T("Entidad sin personalidad jurídica (art. 35.4 LGT) ")</f>
        <v xml:space="preserve">Entidad sin personalidad jurídica (art. 35.4 LGT) </v>
      </c>
      <c r="C4748" t="str">
        <f>T("CHAMBERI            ")</f>
        <v xml:space="preserve">CHAMBERI            </v>
      </c>
      <c r="D4748" t="str">
        <f>T("VALLEHERMOSO        ")</f>
        <v xml:space="preserve">VALLEHERMOSO        </v>
      </c>
      <c r="E4748" t="str">
        <f>T("TU ")</f>
        <v xml:space="preserve">TU </v>
      </c>
      <c r="F4748" t="str">
        <f>T("TURISMOS       ")</f>
        <v xml:space="preserve">TURISMOS       </v>
      </c>
      <c r="G4748" t="str">
        <f>T("De 20 CABALLOS FISCALES en adelante               ")</f>
        <v xml:space="preserve">De 20 CABALLOS FISCALES en adelante               </v>
      </c>
      <c r="H4748" t="str">
        <f>T("GASOLINA                                          ")</f>
        <v xml:space="preserve">GASOLINA                                          </v>
      </c>
      <c r="I4748">
        <v>5</v>
      </c>
    </row>
    <row r="4749" spans="1:9">
      <c r="A4749" t="str">
        <f>T("2018")</f>
        <v>2018</v>
      </c>
      <c r="B4749" t="str">
        <f>T("FISICO                                            ")</f>
        <v xml:space="preserve">FISICO                                            </v>
      </c>
      <c r="C4749" t="str">
        <f>T("CHAMBERI            ")</f>
        <v xml:space="preserve">CHAMBERI            </v>
      </c>
      <c r="D4749" t="str">
        <f>T("SIN BARRIO          ")</f>
        <v xml:space="preserve">SIN BARRIO          </v>
      </c>
      <c r="E4749" t="str">
        <f>T("TU ")</f>
        <v xml:space="preserve">TU </v>
      </c>
      <c r="F4749" t="str">
        <f>T("TURISMOS       ")</f>
        <v xml:space="preserve">TURISMOS       </v>
      </c>
      <c r="G4749" t="str">
        <f>T("De menos de 8 CABALLOS FISCALES                   ")</f>
        <v xml:space="preserve">De menos de 8 CABALLOS FISCALES                   </v>
      </c>
      <c r="H4749" t="str">
        <f>T("GASOLINA                                          ")</f>
        <v xml:space="preserve">GASOLINA                                          </v>
      </c>
      <c r="I4749">
        <v>1</v>
      </c>
    </row>
    <row r="4750" spans="1:9">
      <c r="A4750" t="str">
        <f>T("2018")</f>
        <v>2018</v>
      </c>
      <c r="B4750" t="str">
        <f>T("FISICO                                            ")</f>
        <v xml:space="preserve">FISICO                                            </v>
      </c>
      <c r="C4750" t="str">
        <f>T("CHAMBERI            ")</f>
        <v xml:space="preserve">CHAMBERI            </v>
      </c>
      <c r="D4750" t="str">
        <f>T("SIN BARRIO          ")</f>
        <v xml:space="preserve">SIN BARRIO          </v>
      </c>
      <c r="E4750" t="str">
        <f>T("TU ")</f>
        <v xml:space="preserve">TU </v>
      </c>
      <c r="F4750" t="str">
        <f>T("TURISMOS       ")</f>
        <v xml:space="preserve">TURISMOS       </v>
      </c>
      <c r="G4750" t="str">
        <f>T("De 8 a 11,99 CABALLOS FISCALES                    ")</f>
        <v xml:space="preserve">De 8 a 11,99 CABALLOS FISCALES                    </v>
      </c>
      <c r="H4750" t="str">
        <f>T("GASOLINA                                          ")</f>
        <v xml:space="preserve">GASOLINA                                          </v>
      </c>
      <c r="I4750">
        <v>16</v>
      </c>
    </row>
    <row r="4751" spans="1:9">
      <c r="A4751" t="str">
        <f>T("2018")</f>
        <v>2018</v>
      </c>
      <c r="B4751" t="str">
        <f>T("FISICO                                            ")</f>
        <v xml:space="preserve">FISICO                                            </v>
      </c>
      <c r="C4751" t="str">
        <f>T("CHAMBERI            ")</f>
        <v xml:space="preserve">CHAMBERI            </v>
      </c>
      <c r="D4751" t="str">
        <f>T("SIN BARRIO          ")</f>
        <v xml:space="preserve">SIN BARRIO          </v>
      </c>
      <c r="E4751" t="str">
        <f>T("TU ")</f>
        <v xml:space="preserve">TU </v>
      </c>
      <c r="F4751" t="str">
        <f>T("TURISMOS       ")</f>
        <v xml:space="preserve">TURISMOS       </v>
      </c>
      <c r="G4751" t="str">
        <f>T("De 12 a 15,99 CABALLOS FISCALES                   ")</f>
        <v xml:space="preserve">De 12 a 15,99 CABALLOS FISCALES                   </v>
      </c>
      <c r="H4751" t="str">
        <f>T("GASOLINA                                          ")</f>
        <v xml:space="preserve">GASOLINA                                          </v>
      </c>
      <c r="I4751">
        <v>7</v>
      </c>
    </row>
    <row r="4752" spans="1:9">
      <c r="A4752" t="str">
        <f>T("2018")</f>
        <v>2018</v>
      </c>
      <c r="B4752" t="str">
        <f>T("FISICO                                            ")</f>
        <v xml:space="preserve">FISICO                                            </v>
      </c>
      <c r="C4752" t="str">
        <f>T("CHAMBERI            ")</f>
        <v xml:space="preserve">CHAMBERI            </v>
      </c>
      <c r="D4752" t="str">
        <f>T("SIN BARRIO          ")</f>
        <v xml:space="preserve">SIN BARRIO          </v>
      </c>
      <c r="E4752" t="str">
        <f>T("TU ")</f>
        <v xml:space="preserve">TU </v>
      </c>
      <c r="F4752" t="str">
        <f>T("TURISMOS       ")</f>
        <v xml:space="preserve">TURISMOS       </v>
      </c>
      <c r="G4752" t="str">
        <f>T("De 16 a 19,99 CABALLOS FISCALES                   ")</f>
        <v xml:space="preserve">De 16 a 19,99 CABALLOS FISCALES                   </v>
      </c>
      <c r="H4752" t="str">
        <f>T("GASOLINA                                          ")</f>
        <v xml:space="preserve">GASOLINA                                          </v>
      </c>
      <c r="I4752">
        <v>1</v>
      </c>
    </row>
    <row r="4753" spans="1:9">
      <c r="A4753" t="str">
        <f>T("2018")</f>
        <v>2018</v>
      </c>
      <c r="B4753" t="str">
        <f>T("FISICO                                            ")</f>
        <v xml:space="preserve">FISICO                                            </v>
      </c>
      <c r="C4753" t="str">
        <f>T("CHAMBERI            ")</f>
        <v xml:space="preserve">CHAMBERI            </v>
      </c>
      <c r="D4753" t="str">
        <f>T("SIN BARRIO          ")</f>
        <v xml:space="preserve">SIN BARRIO          </v>
      </c>
      <c r="E4753" t="str">
        <f>T("TU ")</f>
        <v xml:space="preserve">TU </v>
      </c>
      <c r="F4753" t="str">
        <f>T("TURISMOS       ")</f>
        <v xml:space="preserve">TURISMOS       </v>
      </c>
      <c r="G4753" t="str">
        <f>T("De 20 CABALLOS FISCALES en adelante               ")</f>
        <v xml:space="preserve">De 20 CABALLOS FISCALES en adelante               </v>
      </c>
      <c r="H4753" t="str">
        <f>T("GASOLINA                                          ")</f>
        <v xml:space="preserve">GASOLINA                                          </v>
      </c>
      <c r="I4753">
        <v>5</v>
      </c>
    </row>
    <row r="4754" spans="1:9">
      <c r="A4754" t="str">
        <f>T("2018")</f>
        <v>2018</v>
      </c>
      <c r="B4754" t="str">
        <f>T("FISICO                                            ")</f>
        <v xml:space="preserve">FISICO                                            </v>
      </c>
      <c r="C4754" t="str">
        <f>T("CHAMBERI            ")</f>
        <v xml:space="preserve">CHAMBERI            </v>
      </c>
      <c r="D4754" t="str">
        <f>T("GAZTAMBIDE          ")</f>
        <v xml:space="preserve">GAZTAMBIDE          </v>
      </c>
      <c r="E4754" t="str">
        <f>T("TU ")</f>
        <v xml:space="preserve">TU </v>
      </c>
      <c r="F4754" t="str">
        <f>T("TURISMOS       ")</f>
        <v xml:space="preserve">TURISMOS       </v>
      </c>
      <c r="G4754" t="str">
        <f>T("De menos de 8 CABALLOS FISCALES                   ")</f>
        <v xml:space="preserve">De menos de 8 CABALLOS FISCALES                   </v>
      </c>
      <c r="H4754" t="str">
        <f>T("GASOLINA                                          ")</f>
        <v xml:space="preserve">GASOLINA                                          </v>
      </c>
      <c r="I4754">
        <v>223</v>
      </c>
    </row>
    <row r="4755" spans="1:9">
      <c r="A4755" t="str">
        <f>T("2018")</f>
        <v>2018</v>
      </c>
      <c r="B4755" t="str">
        <f>T("FISICO                                            ")</f>
        <v xml:space="preserve">FISICO                                            </v>
      </c>
      <c r="C4755" t="str">
        <f>T("CHAMBERI            ")</f>
        <v xml:space="preserve">CHAMBERI            </v>
      </c>
      <c r="D4755" t="str">
        <f>T("GAZTAMBIDE          ")</f>
        <v xml:space="preserve">GAZTAMBIDE          </v>
      </c>
      <c r="E4755" t="str">
        <f>T("TU ")</f>
        <v xml:space="preserve">TU </v>
      </c>
      <c r="F4755" t="str">
        <f>T("TURISMOS       ")</f>
        <v xml:space="preserve">TURISMOS       </v>
      </c>
      <c r="G4755" t="str">
        <f>T("De 8 a 11,99 CABALLOS FISCALES                    ")</f>
        <v xml:space="preserve">De 8 a 11,99 CABALLOS FISCALES                    </v>
      </c>
      <c r="H4755" t="str">
        <f>T("GASOLINA                                          ")</f>
        <v xml:space="preserve">GASOLINA                                          </v>
      </c>
      <c r="I4755" s="1">
        <v>2203</v>
      </c>
    </row>
    <row r="4756" spans="1:9">
      <c r="A4756" t="str">
        <f>T("2018")</f>
        <v>2018</v>
      </c>
      <c r="B4756" t="str">
        <f>T("FISICO                                            ")</f>
        <v xml:space="preserve">FISICO                                            </v>
      </c>
      <c r="C4756" t="str">
        <f>T("CHAMBERI            ")</f>
        <v xml:space="preserve">CHAMBERI            </v>
      </c>
      <c r="D4756" t="str">
        <f>T("GAZTAMBIDE          ")</f>
        <v xml:space="preserve">GAZTAMBIDE          </v>
      </c>
      <c r="E4756" t="str">
        <f>T("TU ")</f>
        <v xml:space="preserve">TU </v>
      </c>
      <c r="F4756" t="str">
        <f>T("TURISMOS       ")</f>
        <v xml:space="preserve">TURISMOS       </v>
      </c>
      <c r="G4756" t="str">
        <f>T("De 12 a 15,99 CABALLOS FISCALES                   ")</f>
        <v xml:space="preserve">De 12 a 15,99 CABALLOS FISCALES                   </v>
      </c>
      <c r="H4756" t="str">
        <f>T("GASOLINA                                          ")</f>
        <v xml:space="preserve">GASOLINA                                          </v>
      </c>
      <c r="I4756">
        <v>983</v>
      </c>
    </row>
    <row r="4757" spans="1:9">
      <c r="A4757" t="str">
        <f>T("2018")</f>
        <v>2018</v>
      </c>
      <c r="B4757" t="str">
        <f>T("FISICO                                            ")</f>
        <v xml:space="preserve">FISICO                                            </v>
      </c>
      <c r="C4757" t="str">
        <f>T("CHAMBERI            ")</f>
        <v xml:space="preserve">CHAMBERI            </v>
      </c>
      <c r="D4757" t="str">
        <f>T("GAZTAMBIDE          ")</f>
        <v xml:space="preserve">GAZTAMBIDE          </v>
      </c>
      <c r="E4757" t="str">
        <f>T("TU ")</f>
        <v xml:space="preserve">TU </v>
      </c>
      <c r="F4757" t="str">
        <f>T("TURISMOS       ")</f>
        <v xml:space="preserve">TURISMOS       </v>
      </c>
      <c r="G4757" t="str">
        <f>T("De 16 a 19,99 CABALLOS FISCALES                   ")</f>
        <v xml:space="preserve">De 16 a 19,99 CABALLOS FISCALES                   </v>
      </c>
      <c r="H4757" t="str">
        <f>T("GASOLINA                                          ")</f>
        <v xml:space="preserve">GASOLINA                                          </v>
      </c>
      <c r="I4757">
        <v>290</v>
      </c>
    </row>
    <row r="4758" spans="1:9">
      <c r="A4758" t="str">
        <f>T("2018")</f>
        <v>2018</v>
      </c>
      <c r="B4758" t="str">
        <f>T("FISICO                                            ")</f>
        <v xml:space="preserve">FISICO                                            </v>
      </c>
      <c r="C4758" t="str">
        <f>T("CHAMBERI            ")</f>
        <v xml:space="preserve">CHAMBERI            </v>
      </c>
      <c r="D4758" t="str">
        <f>T("GAZTAMBIDE          ")</f>
        <v xml:space="preserve">GAZTAMBIDE          </v>
      </c>
      <c r="E4758" t="str">
        <f>T("TU ")</f>
        <v xml:space="preserve">TU </v>
      </c>
      <c r="F4758" t="str">
        <f>T("TURISMOS       ")</f>
        <v xml:space="preserve">TURISMOS       </v>
      </c>
      <c r="G4758" t="str">
        <f>T("De 20 CABALLOS FISCALES en adelante               ")</f>
        <v xml:space="preserve">De 20 CABALLOS FISCALES en adelante               </v>
      </c>
      <c r="H4758" t="str">
        <f>T("GASOLINA                                          ")</f>
        <v xml:space="preserve">GASOLINA                                          </v>
      </c>
      <c r="I4758">
        <v>148</v>
      </c>
    </row>
    <row r="4759" spans="1:9">
      <c r="A4759" t="str">
        <f>T("2018")</f>
        <v>2018</v>
      </c>
      <c r="B4759" t="str">
        <f>T("FISICO                                            ")</f>
        <v xml:space="preserve">FISICO                                            </v>
      </c>
      <c r="C4759" t="str">
        <f>T("CHAMBERI            ")</f>
        <v xml:space="preserve">CHAMBERI            </v>
      </c>
      <c r="D4759" t="str">
        <f>T("ARAPILES            ")</f>
        <v xml:space="preserve">ARAPILES            </v>
      </c>
      <c r="E4759" t="str">
        <f>T("TU ")</f>
        <v xml:space="preserve">TU </v>
      </c>
      <c r="F4759" t="str">
        <f>T("TURISMOS       ")</f>
        <v xml:space="preserve">TURISMOS       </v>
      </c>
      <c r="G4759" t="str">
        <f>T("De menos de 8 CABALLOS FISCALES                   ")</f>
        <v xml:space="preserve">De menos de 8 CABALLOS FISCALES                   </v>
      </c>
      <c r="H4759" t="str">
        <f>T("GASOLINA                                          ")</f>
        <v xml:space="preserve">GASOLINA                                          </v>
      </c>
      <c r="I4759">
        <v>248</v>
      </c>
    </row>
    <row r="4760" spans="1:9">
      <c r="A4760" t="str">
        <f>T("2018")</f>
        <v>2018</v>
      </c>
      <c r="B4760" t="str">
        <f>T("FISICO                                            ")</f>
        <v xml:space="preserve">FISICO                                            </v>
      </c>
      <c r="C4760" t="str">
        <f>T("CHAMBERI            ")</f>
        <v xml:space="preserve">CHAMBERI            </v>
      </c>
      <c r="D4760" t="str">
        <f>T("ARAPILES            ")</f>
        <v xml:space="preserve">ARAPILES            </v>
      </c>
      <c r="E4760" t="str">
        <f>T("TU ")</f>
        <v xml:space="preserve">TU </v>
      </c>
      <c r="F4760" t="str">
        <f>T("TURISMOS       ")</f>
        <v xml:space="preserve">TURISMOS       </v>
      </c>
      <c r="G4760" t="str">
        <f>T("De 8 a 11,99 CABALLOS FISCALES                    ")</f>
        <v xml:space="preserve">De 8 a 11,99 CABALLOS FISCALES                    </v>
      </c>
      <c r="H4760" t="str">
        <f>T("GASOLINA                                          ")</f>
        <v xml:space="preserve">GASOLINA                                          </v>
      </c>
      <c r="I4760" s="1">
        <v>2274</v>
      </c>
    </row>
    <row r="4761" spans="1:9">
      <c r="A4761" t="str">
        <f>T("2018")</f>
        <v>2018</v>
      </c>
      <c r="B4761" t="str">
        <f>T("FISICO                                            ")</f>
        <v xml:space="preserve">FISICO                                            </v>
      </c>
      <c r="C4761" t="str">
        <f>T("CHAMBERI            ")</f>
        <v xml:space="preserve">CHAMBERI            </v>
      </c>
      <c r="D4761" t="str">
        <f>T("ARAPILES            ")</f>
        <v xml:space="preserve">ARAPILES            </v>
      </c>
      <c r="E4761" t="str">
        <f>T("TU ")</f>
        <v xml:space="preserve">TU </v>
      </c>
      <c r="F4761" t="str">
        <f>T("TURISMOS       ")</f>
        <v xml:space="preserve">TURISMOS       </v>
      </c>
      <c r="G4761" t="str">
        <f>T("De 12 a 15,99 CABALLOS FISCALES                   ")</f>
        <v xml:space="preserve">De 12 a 15,99 CABALLOS FISCALES                   </v>
      </c>
      <c r="H4761" t="str">
        <f>T("GASOLINA                                          ")</f>
        <v xml:space="preserve">GASOLINA                                          </v>
      </c>
      <c r="I4761">
        <v>980</v>
      </c>
    </row>
    <row r="4762" spans="1:9">
      <c r="A4762" t="str">
        <f>T("2018")</f>
        <v>2018</v>
      </c>
      <c r="B4762" t="str">
        <f>T("FISICO                                            ")</f>
        <v xml:space="preserve">FISICO                                            </v>
      </c>
      <c r="C4762" t="str">
        <f>T("CHAMBERI            ")</f>
        <v xml:space="preserve">CHAMBERI            </v>
      </c>
      <c r="D4762" t="str">
        <f>T("ARAPILES            ")</f>
        <v xml:space="preserve">ARAPILES            </v>
      </c>
      <c r="E4762" t="str">
        <f>T("TU ")</f>
        <v xml:space="preserve">TU </v>
      </c>
      <c r="F4762" t="str">
        <f>T("TURISMOS       ")</f>
        <v xml:space="preserve">TURISMOS       </v>
      </c>
      <c r="G4762" t="str">
        <f>T("De 16 a 19,99 CABALLOS FISCALES                   ")</f>
        <v xml:space="preserve">De 16 a 19,99 CABALLOS FISCALES                   </v>
      </c>
      <c r="H4762" t="str">
        <f>T("GASOLINA                                          ")</f>
        <v xml:space="preserve">GASOLINA                                          </v>
      </c>
      <c r="I4762">
        <v>251</v>
      </c>
    </row>
    <row r="4763" spans="1:9">
      <c r="A4763" t="str">
        <f>T("2018")</f>
        <v>2018</v>
      </c>
      <c r="B4763" t="str">
        <f>T("FISICO                                            ")</f>
        <v xml:space="preserve">FISICO                                            </v>
      </c>
      <c r="C4763" t="str">
        <f>T("CHAMBERI            ")</f>
        <v xml:space="preserve">CHAMBERI            </v>
      </c>
      <c r="D4763" t="str">
        <f>T("ARAPILES            ")</f>
        <v xml:space="preserve">ARAPILES            </v>
      </c>
      <c r="E4763" t="str">
        <f>T("TU ")</f>
        <v xml:space="preserve">TU </v>
      </c>
      <c r="F4763" t="str">
        <f>T("TURISMOS       ")</f>
        <v xml:space="preserve">TURISMOS       </v>
      </c>
      <c r="G4763" t="str">
        <f>T("De 20 CABALLOS FISCALES en adelante               ")</f>
        <v xml:space="preserve">De 20 CABALLOS FISCALES en adelante               </v>
      </c>
      <c r="H4763" t="str">
        <f>T("GASOLINA                                          ")</f>
        <v xml:space="preserve">GASOLINA                                          </v>
      </c>
      <c r="I4763">
        <v>190</v>
      </c>
    </row>
    <row r="4764" spans="1:9">
      <c r="A4764" t="str">
        <f>T("2018")</f>
        <v>2018</v>
      </c>
      <c r="B4764" t="str">
        <f>T("FISICO                                            ")</f>
        <v xml:space="preserve">FISICO                                            </v>
      </c>
      <c r="C4764" t="str">
        <f>T("CHAMBERI            ")</f>
        <v xml:space="preserve">CHAMBERI            </v>
      </c>
      <c r="D4764" t="str">
        <f>T("TRAFALGAR           ")</f>
        <v xml:space="preserve">TRAFALGAR           </v>
      </c>
      <c r="E4764" t="str">
        <f>T("TU ")</f>
        <v xml:space="preserve">TU </v>
      </c>
      <c r="F4764" t="str">
        <f>T("TURISMOS       ")</f>
        <v xml:space="preserve">TURISMOS       </v>
      </c>
      <c r="G4764" t="str">
        <f>T("De menos de 8 CABALLOS FISCALES                   ")</f>
        <v xml:space="preserve">De menos de 8 CABALLOS FISCALES                   </v>
      </c>
      <c r="H4764" t="str">
        <f>T("GASOLINA                                          ")</f>
        <v xml:space="preserve">GASOLINA                                          </v>
      </c>
      <c r="I4764">
        <v>239</v>
      </c>
    </row>
    <row r="4765" spans="1:9">
      <c r="A4765" t="str">
        <f>T("2018")</f>
        <v>2018</v>
      </c>
      <c r="B4765" t="str">
        <f>T("FISICO                                            ")</f>
        <v xml:space="preserve">FISICO                                            </v>
      </c>
      <c r="C4765" t="str">
        <f>T("CHAMBERI            ")</f>
        <v xml:space="preserve">CHAMBERI            </v>
      </c>
      <c r="D4765" t="str">
        <f>T("TRAFALGAR           ")</f>
        <v xml:space="preserve">TRAFALGAR           </v>
      </c>
      <c r="E4765" t="str">
        <f>T("TU ")</f>
        <v xml:space="preserve">TU </v>
      </c>
      <c r="F4765" t="str">
        <f>T("TURISMOS       ")</f>
        <v xml:space="preserve">TURISMOS       </v>
      </c>
      <c r="G4765" t="str">
        <f>T("De 8 a 11,99 CABALLOS FISCALES                    ")</f>
        <v xml:space="preserve">De 8 a 11,99 CABALLOS FISCALES                    </v>
      </c>
      <c r="H4765" t="str">
        <f>T("GASOLINA                                          ")</f>
        <v xml:space="preserve">GASOLINA                                          </v>
      </c>
      <c r="I4765" s="1">
        <v>2350</v>
      </c>
    </row>
    <row r="4766" spans="1:9">
      <c r="A4766" t="str">
        <f>T("2018")</f>
        <v>2018</v>
      </c>
      <c r="B4766" t="str">
        <f>T("FISICO                                            ")</f>
        <v xml:space="preserve">FISICO                                            </v>
      </c>
      <c r="C4766" t="str">
        <f>T("CHAMBERI            ")</f>
        <v xml:space="preserve">CHAMBERI            </v>
      </c>
      <c r="D4766" t="str">
        <f>T("TRAFALGAR           ")</f>
        <v xml:space="preserve">TRAFALGAR           </v>
      </c>
      <c r="E4766" t="str">
        <f>T("TU ")</f>
        <v xml:space="preserve">TU </v>
      </c>
      <c r="F4766" t="str">
        <f>T("TURISMOS       ")</f>
        <v xml:space="preserve">TURISMOS       </v>
      </c>
      <c r="G4766" t="str">
        <f>T("De 12 a 15,99 CABALLOS FISCALES                   ")</f>
        <v xml:space="preserve">De 12 a 15,99 CABALLOS FISCALES                   </v>
      </c>
      <c r="H4766" t="str">
        <f>T("GASOLINA                                          ")</f>
        <v xml:space="preserve">GASOLINA                                          </v>
      </c>
      <c r="I4766">
        <v>900</v>
      </c>
    </row>
    <row r="4767" spans="1:9">
      <c r="A4767" t="str">
        <f>T("2018")</f>
        <v>2018</v>
      </c>
      <c r="B4767" t="str">
        <f>T("FISICO                                            ")</f>
        <v xml:space="preserve">FISICO                                            </v>
      </c>
      <c r="C4767" t="str">
        <f>T("CHAMBERI            ")</f>
        <v xml:space="preserve">CHAMBERI            </v>
      </c>
      <c r="D4767" t="str">
        <f>T("TRAFALGAR           ")</f>
        <v xml:space="preserve">TRAFALGAR           </v>
      </c>
      <c r="E4767" t="str">
        <f>T("TU ")</f>
        <v xml:space="preserve">TU </v>
      </c>
      <c r="F4767" t="str">
        <f>T("TURISMOS       ")</f>
        <v xml:space="preserve">TURISMOS       </v>
      </c>
      <c r="G4767" t="str">
        <f>T("De 16 a 19,99 CABALLOS FISCALES                   ")</f>
        <v xml:space="preserve">De 16 a 19,99 CABALLOS FISCALES                   </v>
      </c>
      <c r="H4767" t="str">
        <f>T("GASOLINA                                          ")</f>
        <v xml:space="preserve">GASOLINA                                          </v>
      </c>
      <c r="I4767">
        <v>223</v>
      </c>
    </row>
    <row r="4768" spans="1:9">
      <c r="A4768" t="str">
        <f>T("2018")</f>
        <v>2018</v>
      </c>
      <c r="B4768" t="str">
        <f>T("FISICO                                            ")</f>
        <v xml:space="preserve">FISICO                                            </v>
      </c>
      <c r="C4768" t="str">
        <f>T("CHAMBERI            ")</f>
        <v xml:space="preserve">CHAMBERI            </v>
      </c>
      <c r="D4768" t="str">
        <f>T("TRAFALGAR           ")</f>
        <v xml:space="preserve">TRAFALGAR           </v>
      </c>
      <c r="E4768" t="str">
        <f>T("TU ")</f>
        <v xml:space="preserve">TU </v>
      </c>
      <c r="F4768" t="str">
        <f>T("TURISMOS       ")</f>
        <v xml:space="preserve">TURISMOS       </v>
      </c>
      <c r="G4768" t="str">
        <f>T("De 20 CABALLOS FISCALES en adelante               ")</f>
        <v xml:space="preserve">De 20 CABALLOS FISCALES en adelante               </v>
      </c>
      <c r="H4768" t="str">
        <f>T("GASOLINA                                          ")</f>
        <v xml:space="preserve">GASOLINA                                          </v>
      </c>
      <c r="I4768">
        <v>153</v>
      </c>
    </row>
    <row r="4769" spans="1:9">
      <c r="A4769" t="str">
        <f>T("2018")</f>
        <v>2018</v>
      </c>
      <c r="B4769" t="str">
        <f>T("FISICO                                            ")</f>
        <v xml:space="preserve">FISICO                                            </v>
      </c>
      <c r="C4769" t="str">
        <f>T("CHAMBERI            ")</f>
        <v xml:space="preserve">CHAMBERI            </v>
      </c>
      <c r="D4769" t="str">
        <f>T("ALMAGRO             ")</f>
        <v xml:space="preserve">ALMAGRO             </v>
      </c>
      <c r="E4769" t="str">
        <f>T("TU ")</f>
        <v xml:space="preserve">TU </v>
      </c>
      <c r="F4769" t="str">
        <f>T("TURISMOS       ")</f>
        <v xml:space="preserve">TURISMOS       </v>
      </c>
      <c r="G4769" t="str">
        <f>T("De menos de 8 CABALLOS FISCALES                   ")</f>
        <v xml:space="preserve">De menos de 8 CABALLOS FISCALES                   </v>
      </c>
      <c r="H4769" t="str">
        <f>T("GASOLINA                                          ")</f>
        <v xml:space="preserve">GASOLINA                                          </v>
      </c>
      <c r="I4769">
        <v>260</v>
      </c>
    </row>
    <row r="4770" spans="1:9">
      <c r="A4770" t="str">
        <f>T("2018")</f>
        <v>2018</v>
      </c>
      <c r="B4770" t="str">
        <f>T("FISICO                                            ")</f>
        <v xml:space="preserve">FISICO                                            </v>
      </c>
      <c r="C4770" t="str">
        <f>T("CHAMBERI            ")</f>
        <v xml:space="preserve">CHAMBERI            </v>
      </c>
      <c r="D4770" t="str">
        <f>T("ALMAGRO             ")</f>
        <v xml:space="preserve">ALMAGRO             </v>
      </c>
      <c r="E4770" t="str">
        <f>T("TU ")</f>
        <v xml:space="preserve">TU </v>
      </c>
      <c r="F4770" t="str">
        <f>T("TURISMOS       ")</f>
        <v xml:space="preserve">TURISMOS       </v>
      </c>
      <c r="G4770" t="str">
        <f>T("De 8 a 11,99 CABALLOS FISCALES                    ")</f>
        <v xml:space="preserve">De 8 a 11,99 CABALLOS FISCALES                    </v>
      </c>
      <c r="H4770" t="str">
        <f>T("GASOLINA                                          ")</f>
        <v xml:space="preserve">GASOLINA                                          </v>
      </c>
      <c r="I4770" s="1">
        <v>2099</v>
      </c>
    </row>
    <row r="4771" spans="1:9">
      <c r="A4771" t="str">
        <f>T("2018")</f>
        <v>2018</v>
      </c>
      <c r="B4771" t="str">
        <f>T("FISICO                                            ")</f>
        <v xml:space="preserve">FISICO                                            </v>
      </c>
      <c r="C4771" t="str">
        <f>T("CHAMBERI            ")</f>
        <v xml:space="preserve">CHAMBERI            </v>
      </c>
      <c r="D4771" t="str">
        <f>T("ALMAGRO             ")</f>
        <v xml:space="preserve">ALMAGRO             </v>
      </c>
      <c r="E4771" t="str">
        <f>T("TU ")</f>
        <v xml:space="preserve">TU </v>
      </c>
      <c r="F4771" t="str">
        <f>T("TURISMOS       ")</f>
        <v xml:space="preserve">TURISMOS       </v>
      </c>
      <c r="G4771" t="str">
        <f>T("De 12 a 15,99 CABALLOS FISCALES                   ")</f>
        <v xml:space="preserve">De 12 a 15,99 CABALLOS FISCALES                   </v>
      </c>
      <c r="H4771" t="str">
        <f>T("GASOLINA                                          ")</f>
        <v xml:space="preserve">GASOLINA                                          </v>
      </c>
      <c r="I4771" s="1">
        <v>1032</v>
      </c>
    </row>
    <row r="4772" spans="1:9">
      <c r="A4772" t="str">
        <f>T("2018")</f>
        <v>2018</v>
      </c>
      <c r="B4772" t="str">
        <f>T("FISICO                                            ")</f>
        <v xml:space="preserve">FISICO                                            </v>
      </c>
      <c r="C4772" t="str">
        <f>T("CHAMBERI            ")</f>
        <v xml:space="preserve">CHAMBERI            </v>
      </c>
      <c r="D4772" t="str">
        <f>T("ALMAGRO             ")</f>
        <v xml:space="preserve">ALMAGRO             </v>
      </c>
      <c r="E4772" t="str">
        <f>T("TU ")</f>
        <v xml:space="preserve">TU </v>
      </c>
      <c r="F4772" t="str">
        <f>T("TURISMOS       ")</f>
        <v xml:space="preserve">TURISMOS       </v>
      </c>
      <c r="G4772" t="str">
        <f>T("De 16 a 19,99 CABALLOS FISCALES                   ")</f>
        <v xml:space="preserve">De 16 a 19,99 CABALLOS FISCALES                   </v>
      </c>
      <c r="H4772" t="str">
        <f>T("GASOLINA                                          ")</f>
        <v xml:space="preserve">GASOLINA                                          </v>
      </c>
      <c r="I4772">
        <v>365</v>
      </c>
    </row>
    <row r="4773" spans="1:9">
      <c r="A4773" t="str">
        <f>T("2018")</f>
        <v>2018</v>
      </c>
      <c r="B4773" t="str">
        <f>T("FISICO                                            ")</f>
        <v xml:space="preserve">FISICO                                            </v>
      </c>
      <c r="C4773" t="str">
        <f>T("CHAMBERI            ")</f>
        <v xml:space="preserve">CHAMBERI            </v>
      </c>
      <c r="D4773" t="str">
        <f>T("ALMAGRO             ")</f>
        <v xml:space="preserve">ALMAGRO             </v>
      </c>
      <c r="E4773" t="str">
        <f>T("TU ")</f>
        <v xml:space="preserve">TU </v>
      </c>
      <c r="F4773" t="str">
        <f>T("TURISMOS       ")</f>
        <v xml:space="preserve">TURISMOS       </v>
      </c>
      <c r="G4773" t="str">
        <f>T("De 20 CABALLOS FISCALES en adelante               ")</f>
        <v xml:space="preserve">De 20 CABALLOS FISCALES en adelante               </v>
      </c>
      <c r="H4773" t="str">
        <f>T("GASOLINA                                          ")</f>
        <v xml:space="preserve">GASOLINA                                          </v>
      </c>
      <c r="I4773">
        <v>335</v>
      </c>
    </row>
    <row r="4774" spans="1:9">
      <c r="A4774" t="str">
        <f>T("2018")</f>
        <v>2018</v>
      </c>
      <c r="B4774" t="str">
        <f>T("FISICO                                            ")</f>
        <v xml:space="preserve">FISICO                                            </v>
      </c>
      <c r="C4774" t="str">
        <f>T("CHAMBERI            ")</f>
        <v xml:space="preserve">CHAMBERI            </v>
      </c>
      <c r="D4774" t="str">
        <f>T("RIOS ROSAS          ")</f>
        <v xml:space="preserve">RIOS ROSAS          </v>
      </c>
      <c r="E4774" t="str">
        <f>T("TU ")</f>
        <v xml:space="preserve">TU </v>
      </c>
      <c r="F4774" t="str">
        <f>T("TURISMOS       ")</f>
        <v xml:space="preserve">TURISMOS       </v>
      </c>
      <c r="G4774" t="str">
        <f>T("De menos de 8 CABALLOS FISCALES                   ")</f>
        <v xml:space="preserve">De menos de 8 CABALLOS FISCALES                   </v>
      </c>
      <c r="H4774" t="str">
        <f>T("GASOLINA                                          ")</f>
        <v xml:space="preserve">GASOLINA                                          </v>
      </c>
      <c r="I4774">
        <v>295</v>
      </c>
    </row>
    <row r="4775" spans="1:9">
      <c r="A4775" t="str">
        <f>T("2018")</f>
        <v>2018</v>
      </c>
      <c r="B4775" t="str">
        <f>T("FISICO                                            ")</f>
        <v xml:space="preserve">FISICO                                            </v>
      </c>
      <c r="C4775" t="str">
        <f>T("CHAMBERI            ")</f>
        <v xml:space="preserve">CHAMBERI            </v>
      </c>
      <c r="D4775" t="str">
        <f>T("RIOS ROSAS          ")</f>
        <v xml:space="preserve">RIOS ROSAS          </v>
      </c>
      <c r="E4775" t="str">
        <f>T("TU ")</f>
        <v xml:space="preserve">TU </v>
      </c>
      <c r="F4775" t="str">
        <f>T("TURISMOS       ")</f>
        <v xml:space="preserve">TURISMOS       </v>
      </c>
      <c r="G4775" t="str">
        <f>T("De 8 a 11,99 CABALLOS FISCALES                    ")</f>
        <v xml:space="preserve">De 8 a 11,99 CABALLOS FISCALES                    </v>
      </c>
      <c r="H4775" t="str">
        <f>T("GASOLINA                                          ")</f>
        <v xml:space="preserve">GASOLINA                                          </v>
      </c>
      <c r="I4775" s="1">
        <v>2843</v>
      </c>
    </row>
    <row r="4776" spans="1:9">
      <c r="A4776" t="str">
        <f>T("2018")</f>
        <v>2018</v>
      </c>
      <c r="B4776" t="str">
        <f>T("FISICO                                            ")</f>
        <v xml:space="preserve">FISICO                                            </v>
      </c>
      <c r="C4776" t="str">
        <f>T("CHAMBERI            ")</f>
        <v xml:space="preserve">CHAMBERI            </v>
      </c>
      <c r="D4776" t="str">
        <f>T("RIOS ROSAS          ")</f>
        <v xml:space="preserve">RIOS ROSAS          </v>
      </c>
      <c r="E4776" t="str">
        <f>T("TU ")</f>
        <v xml:space="preserve">TU </v>
      </c>
      <c r="F4776" t="str">
        <f>T("TURISMOS       ")</f>
        <v xml:space="preserve">TURISMOS       </v>
      </c>
      <c r="G4776" t="str">
        <f>T("De 12 a 15,99 CABALLOS FISCALES                   ")</f>
        <v xml:space="preserve">De 12 a 15,99 CABALLOS FISCALES                   </v>
      </c>
      <c r="H4776" t="str">
        <f>T("GASOLINA                                          ")</f>
        <v xml:space="preserve">GASOLINA                                          </v>
      </c>
      <c r="I4776" s="1">
        <v>1137</v>
      </c>
    </row>
    <row r="4777" spans="1:9">
      <c r="A4777" t="str">
        <f>T("2018")</f>
        <v>2018</v>
      </c>
      <c r="B4777" t="str">
        <f>T("FISICO                                            ")</f>
        <v xml:space="preserve">FISICO                                            </v>
      </c>
      <c r="C4777" t="str">
        <f>T("CHAMBERI            ")</f>
        <v xml:space="preserve">CHAMBERI            </v>
      </c>
      <c r="D4777" t="str">
        <f>T("RIOS ROSAS          ")</f>
        <v xml:space="preserve">RIOS ROSAS          </v>
      </c>
      <c r="E4777" t="str">
        <f>T("TU ")</f>
        <v xml:space="preserve">TU </v>
      </c>
      <c r="F4777" t="str">
        <f>T("TURISMOS       ")</f>
        <v xml:space="preserve">TURISMOS       </v>
      </c>
      <c r="G4777" t="str">
        <f>T("De 16 a 19,99 CABALLOS FISCALES                   ")</f>
        <v xml:space="preserve">De 16 a 19,99 CABALLOS FISCALES                   </v>
      </c>
      <c r="H4777" t="str">
        <f>T("GASOLINA                                          ")</f>
        <v xml:space="preserve">GASOLINA                                          </v>
      </c>
      <c r="I4777">
        <v>335</v>
      </c>
    </row>
    <row r="4778" spans="1:9">
      <c r="A4778" t="str">
        <f>T("2018")</f>
        <v>2018</v>
      </c>
      <c r="B4778" t="str">
        <f>T("FISICO                                            ")</f>
        <v xml:space="preserve">FISICO                                            </v>
      </c>
      <c r="C4778" t="str">
        <f>T("CHAMBERI            ")</f>
        <v xml:space="preserve">CHAMBERI            </v>
      </c>
      <c r="D4778" t="str">
        <f>T("RIOS ROSAS          ")</f>
        <v xml:space="preserve">RIOS ROSAS          </v>
      </c>
      <c r="E4778" t="str">
        <f>T("TU ")</f>
        <v xml:space="preserve">TU </v>
      </c>
      <c r="F4778" t="str">
        <f>T("TURISMOS       ")</f>
        <v xml:space="preserve">TURISMOS       </v>
      </c>
      <c r="G4778" t="str">
        <f>T("De 20 CABALLOS FISCALES en adelante               ")</f>
        <v xml:space="preserve">De 20 CABALLOS FISCALES en adelante               </v>
      </c>
      <c r="H4778" t="str">
        <f>T("GASOLINA                                          ")</f>
        <v xml:space="preserve">GASOLINA                                          </v>
      </c>
      <c r="I4778">
        <v>197</v>
      </c>
    </row>
    <row r="4779" spans="1:9">
      <c r="A4779" t="str">
        <f>T("2018")</f>
        <v>2018</v>
      </c>
      <c r="B4779" t="str">
        <f>T("FISICO                                            ")</f>
        <v xml:space="preserve">FISICO                                            </v>
      </c>
      <c r="C4779" t="str">
        <f>T("CHAMBERI            ")</f>
        <v xml:space="preserve">CHAMBERI            </v>
      </c>
      <c r="D4779" t="str">
        <f>T("VALLEHERMOSO        ")</f>
        <v xml:space="preserve">VALLEHERMOSO        </v>
      </c>
      <c r="E4779" t="str">
        <f>T("TU ")</f>
        <v xml:space="preserve">TU </v>
      </c>
      <c r="F4779" t="str">
        <f>T("TURISMOS       ")</f>
        <v xml:space="preserve">TURISMOS       </v>
      </c>
      <c r="G4779" t="str">
        <f>T("De menos de 8 CABALLOS FISCALES                   ")</f>
        <v xml:space="preserve">De menos de 8 CABALLOS FISCALES                   </v>
      </c>
      <c r="H4779" t="str">
        <f>T("GASOLINA                                          ")</f>
        <v xml:space="preserve">GASOLINA                                          </v>
      </c>
      <c r="I4779">
        <v>234</v>
      </c>
    </row>
    <row r="4780" spans="1:9">
      <c r="A4780" t="str">
        <f>T("2018")</f>
        <v>2018</v>
      </c>
      <c r="B4780" t="str">
        <f>T("FISICO                                            ")</f>
        <v xml:space="preserve">FISICO                                            </v>
      </c>
      <c r="C4780" t="str">
        <f>T("CHAMBERI            ")</f>
        <v xml:space="preserve">CHAMBERI            </v>
      </c>
      <c r="D4780" t="str">
        <f>T("VALLEHERMOSO        ")</f>
        <v xml:space="preserve">VALLEHERMOSO        </v>
      </c>
      <c r="E4780" t="str">
        <f>T("TU ")</f>
        <v xml:space="preserve">TU </v>
      </c>
      <c r="F4780" t="str">
        <f>T("TURISMOS       ")</f>
        <v xml:space="preserve">TURISMOS       </v>
      </c>
      <c r="G4780" t="str">
        <f>T("De 8 a 11,99 CABALLOS FISCALES                    ")</f>
        <v xml:space="preserve">De 8 a 11,99 CABALLOS FISCALES                    </v>
      </c>
      <c r="H4780" t="str">
        <f>T("GASOLINA                                          ")</f>
        <v xml:space="preserve">GASOLINA                                          </v>
      </c>
      <c r="I4780" s="1">
        <v>2265</v>
      </c>
    </row>
    <row r="4781" spans="1:9">
      <c r="A4781" t="str">
        <f>T("2018")</f>
        <v>2018</v>
      </c>
      <c r="B4781" t="str">
        <f>T("FISICO                                            ")</f>
        <v xml:space="preserve">FISICO                                            </v>
      </c>
      <c r="C4781" t="str">
        <f>T("CHAMBERI            ")</f>
        <v xml:space="preserve">CHAMBERI            </v>
      </c>
      <c r="D4781" t="str">
        <f>T("VALLEHERMOSO        ")</f>
        <v xml:space="preserve">VALLEHERMOSO        </v>
      </c>
      <c r="E4781" t="str">
        <f>T("TU ")</f>
        <v xml:space="preserve">TU </v>
      </c>
      <c r="F4781" t="str">
        <f>T("TURISMOS       ")</f>
        <v xml:space="preserve">TURISMOS       </v>
      </c>
      <c r="G4781" t="str">
        <f>T("De 12 a 15,99 CABALLOS FISCALES                   ")</f>
        <v xml:space="preserve">De 12 a 15,99 CABALLOS FISCALES                   </v>
      </c>
      <c r="H4781" t="str">
        <f>T("GASOLINA                                          ")</f>
        <v xml:space="preserve">GASOLINA                                          </v>
      </c>
      <c r="I4781">
        <v>958</v>
      </c>
    </row>
    <row r="4782" spans="1:9">
      <c r="A4782" t="str">
        <f>T("2018")</f>
        <v>2018</v>
      </c>
      <c r="B4782" t="str">
        <f>T("FISICO                                            ")</f>
        <v xml:space="preserve">FISICO                                            </v>
      </c>
      <c r="C4782" t="str">
        <f>T("CHAMBERI            ")</f>
        <v xml:space="preserve">CHAMBERI            </v>
      </c>
      <c r="D4782" t="str">
        <f>T("VALLEHERMOSO        ")</f>
        <v xml:space="preserve">VALLEHERMOSO        </v>
      </c>
      <c r="E4782" t="str">
        <f>T("TU ")</f>
        <v xml:space="preserve">TU </v>
      </c>
      <c r="F4782" t="str">
        <f>T("TURISMOS       ")</f>
        <v xml:space="preserve">TURISMOS       </v>
      </c>
      <c r="G4782" t="str">
        <f>T("De 16 a 19,99 CABALLOS FISCALES                   ")</f>
        <v xml:space="preserve">De 16 a 19,99 CABALLOS FISCALES                   </v>
      </c>
      <c r="H4782" t="str">
        <f>T("GASOLINA                                          ")</f>
        <v xml:space="preserve">GASOLINA                                          </v>
      </c>
      <c r="I4782">
        <v>301</v>
      </c>
    </row>
    <row r="4783" spans="1:9">
      <c r="A4783" t="str">
        <f>T("2018")</f>
        <v>2018</v>
      </c>
      <c r="B4783" t="str">
        <f>T("FISICO                                            ")</f>
        <v xml:space="preserve">FISICO                                            </v>
      </c>
      <c r="C4783" t="str">
        <f>T("CHAMBERI            ")</f>
        <v xml:space="preserve">CHAMBERI            </v>
      </c>
      <c r="D4783" t="str">
        <f>T("VALLEHERMOSO        ")</f>
        <v xml:space="preserve">VALLEHERMOSO        </v>
      </c>
      <c r="E4783" t="str">
        <f>T("TU ")</f>
        <v xml:space="preserve">TU </v>
      </c>
      <c r="F4783" t="str">
        <f>T("TURISMOS       ")</f>
        <v xml:space="preserve">TURISMOS       </v>
      </c>
      <c r="G4783" t="str">
        <f>T("De 20 CABALLOS FISCALES en adelante               ")</f>
        <v xml:space="preserve">De 20 CABALLOS FISCALES en adelante               </v>
      </c>
      <c r="H4783" t="str">
        <f>T("GASOLINA                                          ")</f>
        <v xml:space="preserve">GASOLINA                                          </v>
      </c>
      <c r="I4783">
        <v>204</v>
      </c>
    </row>
    <row r="4784" spans="1:9">
      <c r="A4784" t="str">
        <f>T("2018")</f>
        <v>2018</v>
      </c>
      <c r="B4784" t="str">
        <f>T("JURIDICO                                          ")</f>
        <v xml:space="preserve">JURIDICO                                          </v>
      </c>
      <c r="C4784" t="str">
        <f>T("CHAMBERI            ")</f>
        <v xml:space="preserve">CHAMBERI            </v>
      </c>
      <c r="D4784" t="str">
        <f>T("SIN BARRIO          ")</f>
        <v xml:space="preserve">SIN BARRIO          </v>
      </c>
      <c r="E4784" t="str">
        <f>T("TU ")</f>
        <v xml:space="preserve">TU </v>
      </c>
      <c r="F4784" t="str">
        <f>T("TURISMOS       ")</f>
        <v xml:space="preserve">TURISMOS       </v>
      </c>
      <c r="G4784" t="str">
        <f>T("De 8 a 11,99 CABALLOS FISCALES                    ")</f>
        <v xml:space="preserve">De 8 a 11,99 CABALLOS FISCALES                    </v>
      </c>
      <c r="H4784" t="str">
        <f>T("GASOLINA                                          ")</f>
        <v xml:space="preserve">GASOLINA                                          </v>
      </c>
      <c r="I4784">
        <v>4</v>
      </c>
    </row>
    <row r="4785" spans="1:9">
      <c r="A4785" t="str">
        <f>T("2018")</f>
        <v>2018</v>
      </c>
      <c r="B4785" t="str">
        <f>T("JURIDICO                                          ")</f>
        <v xml:space="preserve">JURIDICO                                          </v>
      </c>
      <c r="C4785" t="str">
        <f>T("CHAMBERI            ")</f>
        <v xml:space="preserve">CHAMBERI            </v>
      </c>
      <c r="D4785" t="str">
        <f>T("SIN BARRIO          ")</f>
        <v xml:space="preserve">SIN BARRIO          </v>
      </c>
      <c r="E4785" t="str">
        <f>T("TU ")</f>
        <v xml:space="preserve">TU </v>
      </c>
      <c r="F4785" t="str">
        <f>T("TURISMOS       ")</f>
        <v xml:space="preserve">TURISMOS       </v>
      </c>
      <c r="G4785" t="str">
        <f>T("De 12 a 15,99 CABALLOS FISCALES                   ")</f>
        <v xml:space="preserve">De 12 a 15,99 CABALLOS FISCALES                   </v>
      </c>
      <c r="H4785" t="str">
        <f>T("GASOLINA                                          ")</f>
        <v xml:space="preserve">GASOLINA                                          </v>
      </c>
      <c r="I4785">
        <v>2</v>
      </c>
    </row>
    <row r="4786" spans="1:9">
      <c r="A4786" t="str">
        <f>T("2018")</f>
        <v>2018</v>
      </c>
      <c r="B4786" t="str">
        <f>T("JURIDICO                                          ")</f>
        <v xml:space="preserve">JURIDICO                                          </v>
      </c>
      <c r="C4786" t="str">
        <f>T("CHAMBERI            ")</f>
        <v xml:space="preserve">CHAMBERI            </v>
      </c>
      <c r="D4786" t="str">
        <f>T("SIN BARRIO          ")</f>
        <v xml:space="preserve">SIN BARRIO          </v>
      </c>
      <c r="E4786" t="str">
        <f>T("TU ")</f>
        <v xml:space="preserve">TU </v>
      </c>
      <c r="F4786" t="str">
        <f>T("TURISMOS       ")</f>
        <v xml:space="preserve">TURISMOS       </v>
      </c>
      <c r="G4786" t="str">
        <f>T("De 20 CABALLOS FISCALES en adelante               ")</f>
        <v xml:space="preserve">De 20 CABALLOS FISCALES en adelante               </v>
      </c>
      <c r="H4786" t="str">
        <f>T("GASOLINA                                          ")</f>
        <v xml:space="preserve">GASOLINA                                          </v>
      </c>
      <c r="I4786">
        <v>3</v>
      </c>
    </row>
    <row r="4787" spans="1:9">
      <c r="A4787" t="str">
        <f>T("2018")</f>
        <v>2018</v>
      </c>
      <c r="B4787" t="str">
        <f>T("JURIDICO                                          ")</f>
        <v xml:space="preserve">JURIDICO                                          </v>
      </c>
      <c r="C4787" t="str">
        <f>T("CHAMBERI            ")</f>
        <v xml:space="preserve">CHAMBERI            </v>
      </c>
      <c r="D4787" t="str">
        <f>T("GAZTAMBIDE          ")</f>
        <v xml:space="preserve">GAZTAMBIDE          </v>
      </c>
      <c r="E4787" t="str">
        <f>T("TU ")</f>
        <v xml:space="preserve">TU </v>
      </c>
      <c r="F4787" t="str">
        <f>T("TURISMOS       ")</f>
        <v xml:space="preserve">TURISMOS       </v>
      </c>
      <c r="G4787" t="str">
        <f>T("De menos de 8 CABALLOS FISCALES                   ")</f>
        <v xml:space="preserve">De menos de 8 CABALLOS FISCALES                   </v>
      </c>
      <c r="H4787" t="str">
        <f>T("GASOLINA                                          ")</f>
        <v xml:space="preserve">GASOLINA                                          </v>
      </c>
      <c r="I4787">
        <v>24</v>
      </c>
    </row>
    <row r="4788" spans="1:9">
      <c r="A4788" t="str">
        <f>T("2018")</f>
        <v>2018</v>
      </c>
      <c r="B4788" t="str">
        <f>T("JURIDICO                                          ")</f>
        <v xml:space="preserve">JURIDICO                                          </v>
      </c>
      <c r="C4788" t="str">
        <f>T("CHAMBERI            ")</f>
        <v xml:space="preserve">CHAMBERI            </v>
      </c>
      <c r="D4788" t="str">
        <f>T("GAZTAMBIDE          ")</f>
        <v xml:space="preserve">GAZTAMBIDE          </v>
      </c>
      <c r="E4788" t="str">
        <f>T("TU ")</f>
        <v xml:space="preserve">TU </v>
      </c>
      <c r="F4788" t="str">
        <f>T("TURISMOS       ")</f>
        <v xml:space="preserve">TURISMOS       </v>
      </c>
      <c r="G4788" t="str">
        <f>T("De 8 a 11,99 CABALLOS FISCALES                    ")</f>
        <v xml:space="preserve">De 8 a 11,99 CABALLOS FISCALES                    </v>
      </c>
      <c r="H4788" t="str">
        <f>T("GASOLINA                                          ")</f>
        <v xml:space="preserve">GASOLINA                                          </v>
      </c>
      <c r="I4788">
        <v>165</v>
      </c>
    </row>
    <row r="4789" spans="1:9">
      <c r="A4789" t="str">
        <f>T("2018")</f>
        <v>2018</v>
      </c>
      <c r="B4789" t="str">
        <f>T("JURIDICO                                          ")</f>
        <v xml:space="preserve">JURIDICO                                          </v>
      </c>
      <c r="C4789" t="str">
        <f>T("CHAMBERI            ")</f>
        <v xml:space="preserve">CHAMBERI            </v>
      </c>
      <c r="D4789" t="str">
        <f>T("GAZTAMBIDE          ")</f>
        <v xml:space="preserve">GAZTAMBIDE          </v>
      </c>
      <c r="E4789" t="str">
        <f>T("TU ")</f>
        <v xml:space="preserve">TU </v>
      </c>
      <c r="F4789" t="str">
        <f>T("TURISMOS       ")</f>
        <v xml:space="preserve">TURISMOS       </v>
      </c>
      <c r="G4789" t="str">
        <f>T("De 12 a 15,99 CABALLOS FISCALES                   ")</f>
        <v xml:space="preserve">De 12 a 15,99 CABALLOS FISCALES                   </v>
      </c>
      <c r="H4789" t="str">
        <f>T("GASOLINA                                          ")</f>
        <v xml:space="preserve">GASOLINA                                          </v>
      </c>
      <c r="I4789">
        <v>99</v>
      </c>
    </row>
    <row r="4790" spans="1:9">
      <c r="A4790" t="str">
        <f>T("2018")</f>
        <v>2018</v>
      </c>
      <c r="B4790" t="str">
        <f>T("JURIDICO                                          ")</f>
        <v xml:space="preserve">JURIDICO                                          </v>
      </c>
      <c r="C4790" t="str">
        <f>T("CHAMBERI            ")</f>
        <v xml:space="preserve">CHAMBERI            </v>
      </c>
      <c r="D4790" t="str">
        <f>T("GAZTAMBIDE          ")</f>
        <v xml:space="preserve">GAZTAMBIDE          </v>
      </c>
      <c r="E4790" t="str">
        <f>T("TU ")</f>
        <v xml:space="preserve">TU </v>
      </c>
      <c r="F4790" t="str">
        <f>T("TURISMOS       ")</f>
        <v xml:space="preserve">TURISMOS       </v>
      </c>
      <c r="G4790" t="str">
        <f>T("De 16 a 19,99 CABALLOS FISCALES                   ")</f>
        <v xml:space="preserve">De 16 a 19,99 CABALLOS FISCALES                   </v>
      </c>
      <c r="H4790" t="str">
        <f>T("GASOLINA                                          ")</f>
        <v xml:space="preserve">GASOLINA                                          </v>
      </c>
      <c r="I4790">
        <v>44</v>
      </c>
    </row>
    <row r="4791" spans="1:9">
      <c r="A4791" t="str">
        <f>T("2018")</f>
        <v>2018</v>
      </c>
      <c r="B4791" t="str">
        <f>T("JURIDICO                                          ")</f>
        <v xml:space="preserve">JURIDICO                                          </v>
      </c>
      <c r="C4791" t="str">
        <f>T("CHAMBERI            ")</f>
        <v xml:space="preserve">CHAMBERI            </v>
      </c>
      <c r="D4791" t="str">
        <f>T("GAZTAMBIDE          ")</f>
        <v xml:space="preserve">GAZTAMBIDE          </v>
      </c>
      <c r="E4791" t="str">
        <f>T("TU ")</f>
        <v xml:space="preserve">TU </v>
      </c>
      <c r="F4791" t="str">
        <f>T("TURISMOS       ")</f>
        <v xml:space="preserve">TURISMOS       </v>
      </c>
      <c r="G4791" t="str">
        <f>T("De 20 CABALLOS FISCALES en adelante               ")</f>
        <v xml:space="preserve">De 20 CABALLOS FISCALES en adelante               </v>
      </c>
      <c r="H4791" t="str">
        <f>T("GASOLINA                                          ")</f>
        <v xml:space="preserve">GASOLINA                                          </v>
      </c>
      <c r="I4791">
        <v>66</v>
      </c>
    </row>
    <row r="4792" spans="1:9">
      <c r="A4792" t="str">
        <f>T("2018")</f>
        <v>2018</v>
      </c>
      <c r="B4792" t="str">
        <f>T("JURIDICO                                          ")</f>
        <v xml:space="preserve">JURIDICO                                          </v>
      </c>
      <c r="C4792" t="str">
        <f>T("CHAMBERI            ")</f>
        <v xml:space="preserve">CHAMBERI            </v>
      </c>
      <c r="D4792" t="str">
        <f>T("ARAPILES            ")</f>
        <v xml:space="preserve">ARAPILES            </v>
      </c>
      <c r="E4792" t="str">
        <f>T("TU ")</f>
        <v xml:space="preserve">TU </v>
      </c>
      <c r="F4792" t="str">
        <f>T("TURISMOS       ")</f>
        <v xml:space="preserve">TURISMOS       </v>
      </c>
      <c r="G4792" t="str">
        <f>T("De menos de 8 CABALLOS FISCALES                   ")</f>
        <v xml:space="preserve">De menos de 8 CABALLOS FISCALES                   </v>
      </c>
      <c r="H4792" t="str">
        <f>T("GASOLINA                                          ")</f>
        <v xml:space="preserve">GASOLINA                                          </v>
      </c>
      <c r="I4792">
        <v>29</v>
      </c>
    </row>
    <row r="4793" spans="1:9">
      <c r="A4793" t="str">
        <f>T("2018")</f>
        <v>2018</v>
      </c>
      <c r="B4793" t="str">
        <f>T("JURIDICO                                          ")</f>
        <v xml:space="preserve">JURIDICO                                          </v>
      </c>
      <c r="C4793" t="str">
        <f>T("CHAMBERI            ")</f>
        <v xml:space="preserve">CHAMBERI            </v>
      </c>
      <c r="D4793" t="str">
        <f>T("ARAPILES            ")</f>
        <v xml:space="preserve">ARAPILES            </v>
      </c>
      <c r="E4793" t="str">
        <f>T("TU ")</f>
        <v xml:space="preserve">TU </v>
      </c>
      <c r="F4793" t="str">
        <f>T("TURISMOS       ")</f>
        <v xml:space="preserve">TURISMOS       </v>
      </c>
      <c r="G4793" t="str">
        <f>T("De 8 a 11,99 CABALLOS FISCALES                    ")</f>
        <v xml:space="preserve">De 8 a 11,99 CABALLOS FISCALES                    </v>
      </c>
      <c r="H4793" t="str">
        <f>T("GASOLINA                                          ")</f>
        <v xml:space="preserve">GASOLINA                                          </v>
      </c>
      <c r="I4793">
        <v>162</v>
      </c>
    </row>
    <row r="4794" spans="1:9">
      <c r="A4794" t="str">
        <f>T("2018")</f>
        <v>2018</v>
      </c>
      <c r="B4794" t="str">
        <f>T("JURIDICO                                          ")</f>
        <v xml:space="preserve">JURIDICO                                          </v>
      </c>
      <c r="C4794" t="str">
        <f>T("CHAMBERI            ")</f>
        <v xml:space="preserve">CHAMBERI            </v>
      </c>
      <c r="D4794" t="str">
        <f>T("ARAPILES            ")</f>
        <v xml:space="preserve">ARAPILES            </v>
      </c>
      <c r="E4794" t="str">
        <f>T("TU ")</f>
        <v xml:space="preserve">TU </v>
      </c>
      <c r="F4794" t="str">
        <f>T("TURISMOS       ")</f>
        <v xml:space="preserve">TURISMOS       </v>
      </c>
      <c r="G4794" t="str">
        <f>T("De 12 a 15,99 CABALLOS FISCALES                   ")</f>
        <v xml:space="preserve">De 12 a 15,99 CABALLOS FISCALES                   </v>
      </c>
      <c r="H4794" t="str">
        <f>T("GASOLINA                                          ")</f>
        <v xml:space="preserve">GASOLINA                                          </v>
      </c>
      <c r="I4794">
        <v>119</v>
      </c>
    </row>
    <row r="4795" spans="1:9">
      <c r="A4795" t="str">
        <f>T("2018")</f>
        <v>2018</v>
      </c>
      <c r="B4795" t="str">
        <f>T("JURIDICO                                          ")</f>
        <v xml:space="preserve">JURIDICO                                          </v>
      </c>
      <c r="C4795" t="str">
        <f>T("CHAMBERI            ")</f>
        <v xml:space="preserve">CHAMBERI            </v>
      </c>
      <c r="D4795" t="str">
        <f>T("ARAPILES            ")</f>
        <v xml:space="preserve">ARAPILES            </v>
      </c>
      <c r="E4795" t="str">
        <f>T("TU ")</f>
        <v xml:space="preserve">TU </v>
      </c>
      <c r="F4795" t="str">
        <f>T("TURISMOS       ")</f>
        <v xml:space="preserve">TURISMOS       </v>
      </c>
      <c r="G4795" t="str">
        <f>T("De 16 a 19,99 CABALLOS FISCALES                   ")</f>
        <v xml:space="preserve">De 16 a 19,99 CABALLOS FISCALES                   </v>
      </c>
      <c r="H4795" t="str">
        <f>T("GASOLINA                                          ")</f>
        <v xml:space="preserve">GASOLINA                                          </v>
      </c>
      <c r="I4795">
        <v>52</v>
      </c>
    </row>
    <row r="4796" spans="1:9">
      <c r="A4796" t="str">
        <f>T("2018")</f>
        <v>2018</v>
      </c>
      <c r="B4796" t="str">
        <f>T("JURIDICO                                          ")</f>
        <v xml:space="preserve">JURIDICO                                          </v>
      </c>
      <c r="C4796" t="str">
        <f>T("CHAMBERI            ")</f>
        <v xml:space="preserve">CHAMBERI            </v>
      </c>
      <c r="D4796" t="str">
        <f>T("ARAPILES            ")</f>
        <v xml:space="preserve">ARAPILES            </v>
      </c>
      <c r="E4796" t="str">
        <f>T("TU ")</f>
        <v xml:space="preserve">TU </v>
      </c>
      <c r="F4796" t="str">
        <f>T("TURISMOS       ")</f>
        <v xml:space="preserve">TURISMOS       </v>
      </c>
      <c r="G4796" t="str">
        <f>T("De 20 CABALLOS FISCALES en adelante               ")</f>
        <v xml:space="preserve">De 20 CABALLOS FISCALES en adelante               </v>
      </c>
      <c r="H4796" t="str">
        <f>T("GASOLINA                                          ")</f>
        <v xml:space="preserve">GASOLINA                                          </v>
      </c>
      <c r="I4796">
        <v>117</v>
      </c>
    </row>
    <row r="4797" spans="1:9">
      <c r="A4797" t="str">
        <f>T("2018")</f>
        <v>2018</v>
      </c>
      <c r="B4797" t="str">
        <f>T("JURIDICO                                          ")</f>
        <v xml:space="preserve">JURIDICO                                          </v>
      </c>
      <c r="C4797" t="str">
        <f>T("CHAMBERI            ")</f>
        <v xml:space="preserve">CHAMBERI            </v>
      </c>
      <c r="D4797" t="str">
        <f>T("TRAFALGAR           ")</f>
        <v xml:space="preserve">TRAFALGAR           </v>
      </c>
      <c r="E4797" t="str">
        <f>T("TU ")</f>
        <v xml:space="preserve">TU </v>
      </c>
      <c r="F4797" t="str">
        <f>T("TURISMOS       ")</f>
        <v xml:space="preserve">TURISMOS       </v>
      </c>
      <c r="G4797" t="str">
        <f>T("De menos de 8 CABALLOS FISCALES                   ")</f>
        <v xml:space="preserve">De menos de 8 CABALLOS FISCALES                   </v>
      </c>
      <c r="H4797" t="str">
        <f>T("GASOLINA                                          ")</f>
        <v xml:space="preserve">GASOLINA                                          </v>
      </c>
      <c r="I4797">
        <v>47</v>
      </c>
    </row>
    <row r="4798" spans="1:9">
      <c r="A4798" t="str">
        <f>T("2018")</f>
        <v>2018</v>
      </c>
      <c r="B4798" t="str">
        <f>T("JURIDICO                                          ")</f>
        <v xml:space="preserve">JURIDICO                                          </v>
      </c>
      <c r="C4798" t="str">
        <f>T("CHAMBERI            ")</f>
        <v xml:space="preserve">CHAMBERI            </v>
      </c>
      <c r="D4798" t="str">
        <f>T("TRAFALGAR           ")</f>
        <v xml:space="preserve">TRAFALGAR           </v>
      </c>
      <c r="E4798" t="str">
        <f>T("TU ")</f>
        <v xml:space="preserve">TU </v>
      </c>
      <c r="F4798" t="str">
        <f>T("TURISMOS       ")</f>
        <v xml:space="preserve">TURISMOS       </v>
      </c>
      <c r="G4798" t="str">
        <f>T("De 8 a 11,99 CABALLOS FISCALES                    ")</f>
        <v xml:space="preserve">De 8 a 11,99 CABALLOS FISCALES                    </v>
      </c>
      <c r="H4798" t="str">
        <f>T("GASOLINA                                          ")</f>
        <v xml:space="preserve">GASOLINA                                          </v>
      </c>
      <c r="I4798">
        <v>277</v>
      </c>
    </row>
    <row r="4799" spans="1:9">
      <c r="A4799" t="str">
        <f>T("2018")</f>
        <v>2018</v>
      </c>
      <c r="B4799" t="str">
        <f>T("JURIDICO                                          ")</f>
        <v xml:space="preserve">JURIDICO                                          </v>
      </c>
      <c r="C4799" t="str">
        <f>T("CHAMBERI            ")</f>
        <v xml:space="preserve">CHAMBERI            </v>
      </c>
      <c r="D4799" t="str">
        <f>T("TRAFALGAR           ")</f>
        <v xml:space="preserve">TRAFALGAR           </v>
      </c>
      <c r="E4799" t="str">
        <f>T("TU ")</f>
        <v xml:space="preserve">TU </v>
      </c>
      <c r="F4799" t="str">
        <f>T("TURISMOS       ")</f>
        <v xml:space="preserve">TURISMOS       </v>
      </c>
      <c r="G4799" t="str">
        <f>T("De 12 a 15,99 CABALLOS FISCALES                   ")</f>
        <v xml:space="preserve">De 12 a 15,99 CABALLOS FISCALES                   </v>
      </c>
      <c r="H4799" t="str">
        <f>T("GASOLINA                                          ")</f>
        <v xml:space="preserve">GASOLINA                                          </v>
      </c>
      <c r="I4799">
        <v>166</v>
      </c>
    </row>
    <row r="4800" spans="1:9">
      <c r="A4800" t="str">
        <f>T("2018")</f>
        <v>2018</v>
      </c>
      <c r="B4800" t="str">
        <f>T("JURIDICO                                          ")</f>
        <v xml:space="preserve">JURIDICO                                          </v>
      </c>
      <c r="C4800" t="str">
        <f>T("CHAMBERI            ")</f>
        <v xml:space="preserve">CHAMBERI            </v>
      </c>
      <c r="D4800" t="str">
        <f>T("TRAFALGAR           ")</f>
        <v xml:space="preserve">TRAFALGAR           </v>
      </c>
      <c r="E4800" t="str">
        <f>T("TU ")</f>
        <v xml:space="preserve">TU </v>
      </c>
      <c r="F4800" t="str">
        <f>T("TURISMOS       ")</f>
        <v xml:space="preserve">TURISMOS       </v>
      </c>
      <c r="G4800" t="str">
        <f>T("De 16 a 19,99 CABALLOS FISCALES                   ")</f>
        <v xml:space="preserve">De 16 a 19,99 CABALLOS FISCALES                   </v>
      </c>
      <c r="H4800" t="str">
        <f>T("GASOLINA                                          ")</f>
        <v xml:space="preserve">GASOLINA                                          </v>
      </c>
      <c r="I4800">
        <v>70</v>
      </c>
    </row>
    <row r="4801" spans="1:9">
      <c r="A4801" t="str">
        <f>T("2018")</f>
        <v>2018</v>
      </c>
      <c r="B4801" t="str">
        <f>T("JURIDICO                                          ")</f>
        <v xml:space="preserve">JURIDICO                                          </v>
      </c>
      <c r="C4801" t="str">
        <f>T("CHAMBERI            ")</f>
        <v xml:space="preserve">CHAMBERI            </v>
      </c>
      <c r="D4801" t="str">
        <f>T("TRAFALGAR           ")</f>
        <v xml:space="preserve">TRAFALGAR           </v>
      </c>
      <c r="E4801" t="str">
        <f>T("TU ")</f>
        <v xml:space="preserve">TU </v>
      </c>
      <c r="F4801" t="str">
        <f>T("TURISMOS       ")</f>
        <v xml:space="preserve">TURISMOS       </v>
      </c>
      <c r="G4801" t="str">
        <f>T("De 20 CABALLOS FISCALES en adelante               ")</f>
        <v xml:space="preserve">De 20 CABALLOS FISCALES en adelante               </v>
      </c>
      <c r="H4801" t="str">
        <f>T("GASOLINA                                          ")</f>
        <v xml:space="preserve">GASOLINA                                          </v>
      </c>
      <c r="I4801">
        <v>102</v>
      </c>
    </row>
    <row r="4802" spans="1:9">
      <c r="A4802" t="str">
        <f>T("2018")</f>
        <v>2018</v>
      </c>
      <c r="B4802" t="str">
        <f>T("JURIDICO                                          ")</f>
        <v xml:space="preserve">JURIDICO                                          </v>
      </c>
      <c r="C4802" t="str">
        <f>T("CHAMBERI            ")</f>
        <v xml:space="preserve">CHAMBERI            </v>
      </c>
      <c r="D4802" t="str">
        <f>T("ALMAGRO             ")</f>
        <v xml:space="preserve">ALMAGRO             </v>
      </c>
      <c r="E4802" t="str">
        <f>T("TU ")</f>
        <v xml:space="preserve">TU </v>
      </c>
      <c r="F4802" t="str">
        <f>T("TURISMOS       ")</f>
        <v xml:space="preserve">TURISMOS       </v>
      </c>
      <c r="G4802" t="str">
        <f>T("De menos de 8 CABALLOS FISCALES                   ")</f>
        <v xml:space="preserve">De menos de 8 CABALLOS FISCALES                   </v>
      </c>
      <c r="H4802" t="str">
        <f>T("GASOLINA                                          ")</f>
        <v xml:space="preserve">GASOLINA                                          </v>
      </c>
      <c r="I4802">
        <v>80</v>
      </c>
    </row>
    <row r="4803" spans="1:9">
      <c r="A4803" t="str">
        <f>T("2018")</f>
        <v>2018</v>
      </c>
      <c r="B4803" t="str">
        <f>T("JURIDICO                                          ")</f>
        <v xml:space="preserve">JURIDICO                                          </v>
      </c>
      <c r="C4803" t="str">
        <f>T("CHAMBERI            ")</f>
        <v xml:space="preserve">CHAMBERI            </v>
      </c>
      <c r="D4803" t="str">
        <f>T("ALMAGRO             ")</f>
        <v xml:space="preserve">ALMAGRO             </v>
      </c>
      <c r="E4803" t="str">
        <f>T("TU ")</f>
        <v xml:space="preserve">TU </v>
      </c>
      <c r="F4803" t="str">
        <f>T("TURISMOS       ")</f>
        <v xml:space="preserve">TURISMOS       </v>
      </c>
      <c r="G4803" t="str">
        <f>T("De 8 a 11,99 CABALLOS FISCALES                    ")</f>
        <v xml:space="preserve">De 8 a 11,99 CABALLOS FISCALES                    </v>
      </c>
      <c r="H4803" t="str">
        <f>T("GASOLINA                                          ")</f>
        <v xml:space="preserve">GASOLINA                                          </v>
      </c>
      <c r="I4803">
        <v>382</v>
      </c>
    </row>
    <row r="4804" spans="1:9">
      <c r="A4804" t="str">
        <f>T("2018")</f>
        <v>2018</v>
      </c>
      <c r="B4804" t="str">
        <f>T("JURIDICO                                          ")</f>
        <v xml:space="preserve">JURIDICO                                          </v>
      </c>
      <c r="C4804" t="str">
        <f>T("CHAMBERI            ")</f>
        <v xml:space="preserve">CHAMBERI            </v>
      </c>
      <c r="D4804" t="str">
        <f>T("ALMAGRO             ")</f>
        <v xml:space="preserve">ALMAGRO             </v>
      </c>
      <c r="E4804" t="str">
        <f>T("TU ")</f>
        <v xml:space="preserve">TU </v>
      </c>
      <c r="F4804" t="str">
        <f>T("TURISMOS       ")</f>
        <v xml:space="preserve">TURISMOS       </v>
      </c>
      <c r="G4804" t="str">
        <f>T("De 12 a 15,99 CABALLOS FISCALES                   ")</f>
        <v xml:space="preserve">De 12 a 15,99 CABALLOS FISCALES                   </v>
      </c>
      <c r="H4804" t="str">
        <f>T("GASOLINA                                          ")</f>
        <v xml:space="preserve">GASOLINA                                          </v>
      </c>
      <c r="I4804">
        <v>268</v>
      </c>
    </row>
    <row r="4805" spans="1:9">
      <c r="A4805" t="str">
        <f>T("2018")</f>
        <v>2018</v>
      </c>
      <c r="B4805" t="str">
        <f>T("JURIDICO                                          ")</f>
        <v xml:space="preserve">JURIDICO                                          </v>
      </c>
      <c r="C4805" t="str">
        <f>T("CHAMBERI            ")</f>
        <v xml:space="preserve">CHAMBERI            </v>
      </c>
      <c r="D4805" t="str">
        <f>T("ALMAGRO             ")</f>
        <v xml:space="preserve">ALMAGRO             </v>
      </c>
      <c r="E4805" t="str">
        <f>T("TU ")</f>
        <v xml:space="preserve">TU </v>
      </c>
      <c r="F4805" t="str">
        <f>T("TURISMOS       ")</f>
        <v xml:space="preserve">TURISMOS       </v>
      </c>
      <c r="G4805" t="str">
        <f>T("De 16 a 19,99 CABALLOS FISCALES                   ")</f>
        <v xml:space="preserve">De 16 a 19,99 CABALLOS FISCALES                   </v>
      </c>
      <c r="H4805" t="str">
        <f>T("GASOLINA                                          ")</f>
        <v xml:space="preserve">GASOLINA                                          </v>
      </c>
      <c r="I4805">
        <v>152</v>
      </c>
    </row>
    <row r="4806" spans="1:9">
      <c r="A4806" t="str">
        <f>T("2018")</f>
        <v>2018</v>
      </c>
      <c r="B4806" t="str">
        <f>T("JURIDICO                                          ")</f>
        <v xml:space="preserve">JURIDICO                                          </v>
      </c>
      <c r="C4806" t="str">
        <f>T("CHAMBERI            ")</f>
        <v xml:space="preserve">CHAMBERI            </v>
      </c>
      <c r="D4806" t="str">
        <f>T("ALMAGRO             ")</f>
        <v xml:space="preserve">ALMAGRO             </v>
      </c>
      <c r="E4806" t="str">
        <f>T("TU ")</f>
        <v xml:space="preserve">TU </v>
      </c>
      <c r="F4806" t="str">
        <f>T("TURISMOS       ")</f>
        <v xml:space="preserve">TURISMOS       </v>
      </c>
      <c r="G4806" t="str">
        <f>T("De 20 CABALLOS FISCALES en adelante               ")</f>
        <v xml:space="preserve">De 20 CABALLOS FISCALES en adelante               </v>
      </c>
      <c r="H4806" t="str">
        <f>T("GASOLINA                                          ")</f>
        <v xml:space="preserve">GASOLINA                                          </v>
      </c>
      <c r="I4806">
        <v>323</v>
      </c>
    </row>
    <row r="4807" spans="1:9">
      <c r="A4807" t="str">
        <f>T("2018")</f>
        <v>2018</v>
      </c>
      <c r="B4807" t="str">
        <f>T("JURIDICO                                          ")</f>
        <v xml:space="preserve">JURIDICO                                          </v>
      </c>
      <c r="C4807" t="str">
        <f>T("CHAMBERI            ")</f>
        <v xml:space="preserve">CHAMBERI            </v>
      </c>
      <c r="D4807" t="str">
        <f>T("RIOS ROSAS          ")</f>
        <v xml:space="preserve">RIOS ROSAS          </v>
      </c>
      <c r="E4807" t="str">
        <f>T("TU ")</f>
        <v xml:space="preserve">TU </v>
      </c>
      <c r="F4807" t="str">
        <f>T("TURISMOS       ")</f>
        <v xml:space="preserve">TURISMOS       </v>
      </c>
      <c r="G4807" t="str">
        <f>T("De menos de 8 CABALLOS FISCALES                   ")</f>
        <v xml:space="preserve">De menos de 8 CABALLOS FISCALES                   </v>
      </c>
      <c r="H4807" t="str">
        <f>T("GASOLINA                                          ")</f>
        <v xml:space="preserve">GASOLINA                                          </v>
      </c>
      <c r="I4807">
        <v>41</v>
      </c>
    </row>
    <row r="4808" spans="1:9">
      <c r="A4808" t="str">
        <f>T("2018")</f>
        <v>2018</v>
      </c>
      <c r="B4808" t="str">
        <f>T("JURIDICO                                          ")</f>
        <v xml:space="preserve">JURIDICO                                          </v>
      </c>
      <c r="C4808" t="str">
        <f>T("CHAMBERI            ")</f>
        <v xml:space="preserve">CHAMBERI            </v>
      </c>
      <c r="D4808" t="str">
        <f>T("RIOS ROSAS          ")</f>
        <v xml:space="preserve">RIOS ROSAS          </v>
      </c>
      <c r="E4808" t="str">
        <f>T("TU ")</f>
        <v xml:space="preserve">TU </v>
      </c>
      <c r="F4808" t="str">
        <f>T("TURISMOS       ")</f>
        <v xml:space="preserve">TURISMOS       </v>
      </c>
      <c r="G4808" t="str">
        <f>T("De 8 a 11,99 CABALLOS FISCALES                    ")</f>
        <v xml:space="preserve">De 8 a 11,99 CABALLOS FISCALES                    </v>
      </c>
      <c r="H4808" t="str">
        <f>T("GASOLINA                                          ")</f>
        <v xml:space="preserve">GASOLINA                                          </v>
      </c>
      <c r="I4808">
        <v>233</v>
      </c>
    </row>
    <row r="4809" spans="1:9">
      <c r="A4809" t="str">
        <f>T("2018")</f>
        <v>2018</v>
      </c>
      <c r="B4809" t="str">
        <f>T("JURIDICO                                          ")</f>
        <v xml:space="preserve">JURIDICO                                          </v>
      </c>
      <c r="C4809" t="str">
        <f>T("CHAMBERI            ")</f>
        <v xml:space="preserve">CHAMBERI            </v>
      </c>
      <c r="D4809" t="str">
        <f>T("RIOS ROSAS          ")</f>
        <v xml:space="preserve">RIOS ROSAS          </v>
      </c>
      <c r="E4809" t="str">
        <f>T("TU ")</f>
        <v xml:space="preserve">TU </v>
      </c>
      <c r="F4809" t="str">
        <f>T("TURISMOS       ")</f>
        <v xml:space="preserve">TURISMOS       </v>
      </c>
      <c r="G4809" t="str">
        <f>T("De 12 a 15,99 CABALLOS FISCALES                   ")</f>
        <v xml:space="preserve">De 12 a 15,99 CABALLOS FISCALES                   </v>
      </c>
      <c r="H4809" t="str">
        <f>T("GASOLINA                                          ")</f>
        <v xml:space="preserve">GASOLINA                                          </v>
      </c>
      <c r="I4809">
        <v>160</v>
      </c>
    </row>
    <row r="4810" spans="1:9">
      <c r="A4810" t="str">
        <f>T("2018")</f>
        <v>2018</v>
      </c>
      <c r="B4810" t="str">
        <f>T("JURIDICO                                          ")</f>
        <v xml:space="preserve">JURIDICO                                          </v>
      </c>
      <c r="C4810" t="str">
        <f>T("CHAMBERI            ")</f>
        <v xml:space="preserve">CHAMBERI            </v>
      </c>
      <c r="D4810" t="str">
        <f>T("RIOS ROSAS          ")</f>
        <v xml:space="preserve">RIOS ROSAS          </v>
      </c>
      <c r="E4810" t="str">
        <f>T("TU ")</f>
        <v xml:space="preserve">TU </v>
      </c>
      <c r="F4810" t="str">
        <f>T("TURISMOS       ")</f>
        <v xml:space="preserve">TURISMOS       </v>
      </c>
      <c r="G4810" t="str">
        <f>T("De 16 a 19,99 CABALLOS FISCALES                   ")</f>
        <v xml:space="preserve">De 16 a 19,99 CABALLOS FISCALES                   </v>
      </c>
      <c r="H4810" t="str">
        <f>T("GASOLINA                                          ")</f>
        <v xml:space="preserve">GASOLINA                                          </v>
      </c>
      <c r="I4810">
        <v>80</v>
      </c>
    </row>
    <row r="4811" spans="1:9">
      <c r="A4811" t="str">
        <f>T("2018")</f>
        <v>2018</v>
      </c>
      <c r="B4811" t="str">
        <f>T("JURIDICO                                          ")</f>
        <v xml:space="preserve">JURIDICO                                          </v>
      </c>
      <c r="C4811" t="str">
        <f>T("CHAMBERI            ")</f>
        <v xml:space="preserve">CHAMBERI            </v>
      </c>
      <c r="D4811" t="str">
        <f>T("RIOS ROSAS          ")</f>
        <v xml:space="preserve">RIOS ROSAS          </v>
      </c>
      <c r="E4811" t="str">
        <f>T("TU ")</f>
        <v xml:space="preserve">TU </v>
      </c>
      <c r="F4811" t="str">
        <f>T("TURISMOS       ")</f>
        <v xml:space="preserve">TURISMOS       </v>
      </c>
      <c r="G4811" t="str">
        <f>T("De 20 CABALLOS FISCALES en adelante               ")</f>
        <v xml:space="preserve">De 20 CABALLOS FISCALES en adelante               </v>
      </c>
      <c r="H4811" t="str">
        <f>T("GASOLINA                                          ")</f>
        <v xml:space="preserve">GASOLINA                                          </v>
      </c>
      <c r="I4811">
        <v>119</v>
      </c>
    </row>
    <row r="4812" spans="1:9">
      <c r="A4812" t="str">
        <f>T("2018")</f>
        <v>2018</v>
      </c>
      <c r="B4812" t="str">
        <f>T("JURIDICO                                          ")</f>
        <v xml:space="preserve">JURIDICO                                          </v>
      </c>
      <c r="C4812" t="str">
        <f>T("CHAMBERI            ")</f>
        <v xml:space="preserve">CHAMBERI            </v>
      </c>
      <c r="D4812" t="str">
        <f>T("VALLEHERMOSO        ")</f>
        <v xml:space="preserve">VALLEHERMOSO        </v>
      </c>
      <c r="E4812" t="str">
        <f>T("TU ")</f>
        <v xml:space="preserve">TU </v>
      </c>
      <c r="F4812" t="str">
        <f>T("TURISMOS       ")</f>
        <v xml:space="preserve">TURISMOS       </v>
      </c>
      <c r="G4812" t="str">
        <f>T("De menos de 8 CABALLOS FISCALES                   ")</f>
        <v xml:space="preserve">De menos de 8 CABALLOS FISCALES                   </v>
      </c>
      <c r="H4812" t="str">
        <f>T("GASOLINA                                          ")</f>
        <v xml:space="preserve">GASOLINA                                          </v>
      </c>
      <c r="I4812">
        <v>39</v>
      </c>
    </row>
    <row r="4813" spans="1:9">
      <c r="A4813" t="str">
        <f>T("2018")</f>
        <v>2018</v>
      </c>
      <c r="B4813" t="str">
        <f>T("JURIDICO                                          ")</f>
        <v xml:space="preserve">JURIDICO                                          </v>
      </c>
      <c r="C4813" t="str">
        <f>T("CHAMBERI            ")</f>
        <v xml:space="preserve">CHAMBERI            </v>
      </c>
      <c r="D4813" t="str">
        <f>T("VALLEHERMOSO        ")</f>
        <v xml:space="preserve">VALLEHERMOSO        </v>
      </c>
      <c r="E4813" t="str">
        <f>T("TU ")</f>
        <v xml:space="preserve">TU </v>
      </c>
      <c r="F4813" t="str">
        <f>T("TURISMOS       ")</f>
        <v xml:space="preserve">TURISMOS       </v>
      </c>
      <c r="G4813" t="str">
        <f>T("De 8 a 11,99 CABALLOS FISCALES                    ")</f>
        <v xml:space="preserve">De 8 a 11,99 CABALLOS FISCALES                    </v>
      </c>
      <c r="H4813" t="str">
        <f>T("GASOLINA                                          ")</f>
        <v xml:space="preserve">GASOLINA                                          </v>
      </c>
      <c r="I4813">
        <v>198</v>
      </c>
    </row>
    <row r="4814" spans="1:9">
      <c r="A4814" t="str">
        <f>T("2018")</f>
        <v>2018</v>
      </c>
      <c r="B4814" t="str">
        <f>T("JURIDICO                                          ")</f>
        <v xml:space="preserve">JURIDICO                                          </v>
      </c>
      <c r="C4814" t="str">
        <f>T("CHAMBERI            ")</f>
        <v xml:space="preserve">CHAMBERI            </v>
      </c>
      <c r="D4814" t="str">
        <f>T("VALLEHERMOSO        ")</f>
        <v xml:space="preserve">VALLEHERMOSO        </v>
      </c>
      <c r="E4814" t="str">
        <f>T("TU ")</f>
        <v xml:space="preserve">TU </v>
      </c>
      <c r="F4814" t="str">
        <f>T("TURISMOS       ")</f>
        <v xml:space="preserve">TURISMOS       </v>
      </c>
      <c r="G4814" t="str">
        <f>T("De 12 a 15,99 CABALLOS FISCALES                   ")</f>
        <v xml:space="preserve">De 12 a 15,99 CABALLOS FISCALES                   </v>
      </c>
      <c r="H4814" t="str">
        <f>T("GASOLINA                                          ")</f>
        <v xml:space="preserve">GASOLINA                                          </v>
      </c>
      <c r="I4814">
        <v>133</v>
      </c>
    </row>
    <row r="4815" spans="1:9">
      <c r="A4815" t="str">
        <f>T("2018")</f>
        <v>2018</v>
      </c>
      <c r="B4815" t="str">
        <f>T("JURIDICO                                          ")</f>
        <v xml:space="preserve">JURIDICO                                          </v>
      </c>
      <c r="C4815" t="str">
        <f>T("CHAMBERI            ")</f>
        <v xml:space="preserve">CHAMBERI            </v>
      </c>
      <c r="D4815" t="str">
        <f>T("VALLEHERMOSO        ")</f>
        <v xml:space="preserve">VALLEHERMOSO        </v>
      </c>
      <c r="E4815" t="str">
        <f>T("TU ")</f>
        <v xml:space="preserve">TU </v>
      </c>
      <c r="F4815" t="str">
        <f>T("TURISMOS       ")</f>
        <v xml:space="preserve">TURISMOS       </v>
      </c>
      <c r="G4815" t="str">
        <f>T("De 16 a 19,99 CABALLOS FISCALES                   ")</f>
        <v xml:space="preserve">De 16 a 19,99 CABALLOS FISCALES                   </v>
      </c>
      <c r="H4815" t="str">
        <f>T("GASOLINA                                          ")</f>
        <v xml:space="preserve">GASOLINA                                          </v>
      </c>
      <c r="I4815">
        <v>90</v>
      </c>
    </row>
    <row r="4816" spans="1:9">
      <c r="A4816" t="str">
        <f>T("2018")</f>
        <v>2018</v>
      </c>
      <c r="B4816" t="str">
        <f>T("JURIDICO                                          ")</f>
        <v xml:space="preserve">JURIDICO                                          </v>
      </c>
      <c r="C4816" t="str">
        <f>T("CHAMBERI            ")</f>
        <v xml:space="preserve">CHAMBERI            </v>
      </c>
      <c r="D4816" t="str">
        <f>T("VALLEHERMOSO        ")</f>
        <v xml:space="preserve">VALLEHERMOSO        </v>
      </c>
      <c r="E4816" t="str">
        <f>T("TU ")</f>
        <v xml:space="preserve">TU </v>
      </c>
      <c r="F4816" t="str">
        <f>T("TURISMOS       ")</f>
        <v xml:space="preserve">TURISMOS       </v>
      </c>
      <c r="G4816" t="str">
        <f>T("De 20 CABALLOS FISCALES en adelante               ")</f>
        <v xml:space="preserve">De 20 CABALLOS FISCALES en adelante               </v>
      </c>
      <c r="H4816" t="str">
        <f>T("GASOLINA                                          ")</f>
        <v xml:space="preserve">GASOLINA                                          </v>
      </c>
      <c r="I4816">
        <v>120</v>
      </c>
    </row>
    <row r="4817" spans="1:9">
      <c r="A4817" t="str">
        <f>T("2018")</f>
        <v>2018</v>
      </c>
      <c r="B4817" t="str">
        <f>T("Entidad sin personalidad jurídica (art. 35.4 LGT) ")</f>
        <v xml:space="preserve">Entidad sin personalidad jurídica (art. 35.4 LGT) </v>
      </c>
      <c r="C4817" t="str">
        <f>T("CHAMBERI            ")</f>
        <v xml:space="preserve">CHAMBERI            </v>
      </c>
      <c r="D4817" t="str">
        <f>T("ARAPILES            ")</f>
        <v xml:space="preserve">ARAPILES            </v>
      </c>
      <c r="E4817" t="str">
        <f>T("TU ")</f>
        <v xml:space="preserve">TU </v>
      </c>
      <c r="F4817" t="str">
        <f>T("TURISMOS       ")</f>
        <v xml:space="preserve">TURISMOS       </v>
      </c>
      <c r="G4817" t="str">
        <f>T("De 8 a 11,99 CABALLOS FISCALES                    ")</f>
        <v xml:space="preserve">De 8 a 11,99 CABALLOS FISCALES                    </v>
      </c>
      <c r="H4817" t="str">
        <f>T("HÍBRIDO                                           ")</f>
        <v xml:space="preserve">HÍBRIDO                                           </v>
      </c>
      <c r="I4817">
        <v>1</v>
      </c>
    </row>
    <row r="4818" spans="1:9">
      <c r="A4818" t="str">
        <f>T("2018")</f>
        <v>2018</v>
      </c>
      <c r="B4818" t="str">
        <f>T("FISICO                                            ")</f>
        <v xml:space="preserve">FISICO                                            </v>
      </c>
      <c r="C4818" t="str">
        <f>T("CHAMBERI            ")</f>
        <v xml:space="preserve">CHAMBERI            </v>
      </c>
      <c r="D4818" t="str">
        <f>T("GAZTAMBIDE          ")</f>
        <v xml:space="preserve">GAZTAMBIDE          </v>
      </c>
      <c r="E4818" t="str">
        <f>T("TU ")</f>
        <v xml:space="preserve">TU </v>
      </c>
      <c r="F4818" t="str">
        <f>T("TURISMOS       ")</f>
        <v xml:space="preserve">TURISMOS       </v>
      </c>
      <c r="G4818" t="str">
        <f>T("De 8 a 11,99 CABALLOS FISCALES                    ")</f>
        <v xml:space="preserve">De 8 a 11,99 CABALLOS FISCALES                    </v>
      </c>
      <c r="H4818" t="str">
        <f>T("HÍBRIDO                                           ")</f>
        <v xml:space="preserve">HÍBRIDO                                           </v>
      </c>
      <c r="I4818">
        <v>25</v>
      </c>
    </row>
    <row r="4819" spans="1:9">
      <c r="A4819" t="str">
        <f>T("2018")</f>
        <v>2018</v>
      </c>
      <c r="B4819" t="str">
        <f>T("FISICO                                            ")</f>
        <v xml:space="preserve">FISICO                                            </v>
      </c>
      <c r="C4819" t="str">
        <f>T("CHAMBERI            ")</f>
        <v xml:space="preserve">CHAMBERI            </v>
      </c>
      <c r="D4819" t="str">
        <f>T("GAZTAMBIDE          ")</f>
        <v xml:space="preserve">GAZTAMBIDE          </v>
      </c>
      <c r="E4819" t="str">
        <f>T("TU ")</f>
        <v xml:space="preserve">TU </v>
      </c>
      <c r="F4819" t="str">
        <f>T("TURISMOS       ")</f>
        <v xml:space="preserve">TURISMOS       </v>
      </c>
      <c r="G4819" t="str">
        <f>T("De 12 a 15,99 CABALLOS FISCALES                   ")</f>
        <v xml:space="preserve">De 12 a 15,99 CABALLOS FISCALES                   </v>
      </c>
      <c r="H4819" t="str">
        <f>T("HÍBRIDO                                           ")</f>
        <v xml:space="preserve">HÍBRIDO                                           </v>
      </c>
      <c r="I4819">
        <v>64</v>
      </c>
    </row>
    <row r="4820" spans="1:9">
      <c r="A4820" t="str">
        <f>T("2018")</f>
        <v>2018</v>
      </c>
      <c r="B4820" t="str">
        <f>T("FISICO                                            ")</f>
        <v xml:space="preserve">FISICO                                            </v>
      </c>
      <c r="C4820" t="str">
        <f>T("CHAMBERI            ")</f>
        <v xml:space="preserve">CHAMBERI            </v>
      </c>
      <c r="D4820" t="str">
        <f>T("GAZTAMBIDE          ")</f>
        <v xml:space="preserve">GAZTAMBIDE          </v>
      </c>
      <c r="E4820" t="str">
        <f>T("TU ")</f>
        <v xml:space="preserve">TU </v>
      </c>
      <c r="F4820" t="str">
        <f>T("TURISMOS       ")</f>
        <v xml:space="preserve">TURISMOS       </v>
      </c>
      <c r="G4820" t="str">
        <f>T("De 16 a 19,99 CABALLOS FISCALES                   ")</f>
        <v xml:space="preserve">De 16 a 19,99 CABALLOS FISCALES                   </v>
      </c>
      <c r="H4820" t="str">
        <f>T("HÍBRIDO                                           ")</f>
        <v xml:space="preserve">HÍBRIDO                                           </v>
      </c>
      <c r="I4820">
        <v>1</v>
      </c>
    </row>
    <row r="4821" spans="1:9">
      <c r="A4821" t="str">
        <f>T("2018")</f>
        <v>2018</v>
      </c>
      <c r="B4821" t="str">
        <f>T("FISICO                                            ")</f>
        <v xml:space="preserve">FISICO                                            </v>
      </c>
      <c r="C4821" t="str">
        <f>T("CHAMBERI            ")</f>
        <v xml:space="preserve">CHAMBERI            </v>
      </c>
      <c r="D4821" t="str">
        <f>T("GAZTAMBIDE          ")</f>
        <v xml:space="preserve">GAZTAMBIDE          </v>
      </c>
      <c r="E4821" t="str">
        <f>T("TU ")</f>
        <v xml:space="preserve">TU </v>
      </c>
      <c r="F4821" t="str">
        <f>T("TURISMOS       ")</f>
        <v xml:space="preserve">TURISMOS       </v>
      </c>
      <c r="G4821" t="str">
        <f>T("De 20 CABALLOS FISCALES en adelante               ")</f>
        <v xml:space="preserve">De 20 CABALLOS FISCALES en adelante               </v>
      </c>
      <c r="H4821" t="str">
        <f>T("HÍBRIDO                                           ")</f>
        <v xml:space="preserve">HÍBRIDO                                           </v>
      </c>
      <c r="I4821">
        <v>1</v>
      </c>
    </row>
    <row r="4822" spans="1:9">
      <c r="A4822" t="str">
        <f>T("2018")</f>
        <v>2018</v>
      </c>
      <c r="B4822" t="str">
        <f>T("FISICO                                            ")</f>
        <v xml:space="preserve">FISICO                                            </v>
      </c>
      <c r="C4822" t="str">
        <f>T("CHAMBERI            ")</f>
        <v xml:space="preserve">CHAMBERI            </v>
      </c>
      <c r="D4822" t="str">
        <f>T("ARAPILES            ")</f>
        <v xml:space="preserve">ARAPILES            </v>
      </c>
      <c r="E4822" t="str">
        <f>T("TU ")</f>
        <v xml:space="preserve">TU </v>
      </c>
      <c r="F4822" t="str">
        <f>T("TURISMOS       ")</f>
        <v xml:space="preserve">TURISMOS       </v>
      </c>
      <c r="G4822" t="str">
        <f>T("De 8 a 11,99 CABALLOS FISCALES                    ")</f>
        <v xml:space="preserve">De 8 a 11,99 CABALLOS FISCALES                    </v>
      </c>
      <c r="H4822" t="str">
        <f>T("HÍBRIDO                                           ")</f>
        <v xml:space="preserve">HÍBRIDO                                           </v>
      </c>
      <c r="I4822">
        <v>24</v>
      </c>
    </row>
    <row r="4823" spans="1:9">
      <c r="A4823" t="str">
        <f>T("2018")</f>
        <v>2018</v>
      </c>
      <c r="B4823" t="str">
        <f>T("FISICO                                            ")</f>
        <v xml:space="preserve">FISICO                                            </v>
      </c>
      <c r="C4823" t="str">
        <f>T("CHAMBERI            ")</f>
        <v xml:space="preserve">CHAMBERI            </v>
      </c>
      <c r="D4823" t="str">
        <f>T("ARAPILES            ")</f>
        <v xml:space="preserve">ARAPILES            </v>
      </c>
      <c r="E4823" t="str">
        <f>T("TU ")</f>
        <v xml:space="preserve">TU </v>
      </c>
      <c r="F4823" t="str">
        <f>T("TURISMOS       ")</f>
        <v xml:space="preserve">TURISMOS       </v>
      </c>
      <c r="G4823" t="str">
        <f>T("De 12 a 15,99 CABALLOS FISCALES                   ")</f>
        <v xml:space="preserve">De 12 a 15,99 CABALLOS FISCALES                   </v>
      </c>
      <c r="H4823" t="str">
        <f>T("HÍBRIDO                                           ")</f>
        <v xml:space="preserve">HÍBRIDO                                           </v>
      </c>
      <c r="I4823">
        <v>66</v>
      </c>
    </row>
    <row r="4824" spans="1:9">
      <c r="A4824" t="str">
        <f>T("2018")</f>
        <v>2018</v>
      </c>
      <c r="B4824" t="str">
        <f>T("FISICO                                            ")</f>
        <v xml:space="preserve">FISICO                                            </v>
      </c>
      <c r="C4824" t="str">
        <f>T("CHAMBERI            ")</f>
        <v xml:space="preserve">CHAMBERI            </v>
      </c>
      <c r="D4824" t="str">
        <f>T("ARAPILES            ")</f>
        <v xml:space="preserve">ARAPILES            </v>
      </c>
      <c r="E4824" t="str">
        <f>T("TU ")</f>
        <v xml:space="preserve">TU </v>
      </c>
      <c r="F4824" t="str">
        <f>T("TURISMOS       ")</f>
        <v xml:space="preserve">TURISMOS       </v>
      </c>
      <c r="G4824" t="str">
        <f>T("De 20 CABALLOS FISCALES en adelante               ")</f>
        <v xml:space="preserve">De 20 CABALLOS FISCALES en adelante               </v>
      </c>
      <c r="H4824" t="str">
        <f>T("HÍBRIDO                                           ")</f>
        <v xml:space="preserve">HÍBRIDO                                           </v>
      </c>
      <c r="I4824">
        <v>3</v>
      </c>
    </row>
    <row r="4825" spans="1:9">
      <c r="A4825" t="str">
        <f>T("2018")</f>
        <v>2018</v>
      </c>
      <c r="B4825" t="str">
        <f>T("FISICO                                            ")</f>
        <v xml:space="preserve">FISICO                                            </v>
      </c>
      <c r="C4825" t="str">
        <f>T("CHAMBERI            ")</f>
        <v xml:space="preserve">CHAMBERI            </v>
      </c>
      <c r="D4825" t="str">
        <f>T("TRAFALGAR           ")</f>
        <v xml:space="preserve">TRAFALGAR           </v>
      </c>
      <c r="E4825" t="str">
        <f>T("TU ")</f>
        <v xml:space="preserve">TU </v>
      </c>
      <c r="F4825" t="str">
        <f>T("TURISMOS       ")</f>
        <v xml:space="preserve">TURISMOS       </v>
      </c>
      <c r="G4825" t="str">
        <f>T("De 8 a 11,99 CABALLOS FISCALES                    ")</f>
        <v xml:space="preserve">De 8 a 11,99 CABALLOS FISCALES                    </v>
      </c>
      <c r="H4825" t="str">
        <f>T("HÍBRIDO                                           ")</f>
        <v xml:space="preserve">HÍBRIDO                                           </v>
      </c>
      <c r="I4825">
        <v>19</v>
      </c>
    </row>
    <row r="4826" spans="1:9">
      <c r="A4826" t="str">
        <f>T("2018")</f>
        <v>2018</v>
      </c>
      <c r="B4826" t="str">
        <f>T("FISICO                                            ")</f>
        <v xml:space="preserve">FISICO                                            </v>
      </c>
      <c r="C4826" t="str">
        <f>T("CHAMBERI            ")</f>
        <v xml:space="preserve">CHAMBERI            </v>
      </c>
      <c r="D4826" t="str">
        <f>T("TRAFALGAR           ")</f>
        <v xml:space="preserve">TRAFALGAR           </v>
      </c>
      <c r="E4826" t="str">
        <f>T("TU ")</f>
        <v xml:space="preserve">TU </v>
      </c>
      <c r="F4826" t="str">
        <f>T("TURISMOS       ")</f>
        <v xml:space="preserve">TURISMOS       </v>
      </c>
      <c r="G4826" t="str">
        <f>T("De 12 a 15,99 CABALLOS FISCALES                   ")</f>
        <v xml:space="preserve">De 12 a 15,99 CABALLOS FISCALES                   </v>
      </c>
      <c r="H4826" t="str">
        <f>T("HÍBRIDO                                           ")</f>
        <v xml:space="preserve">HÍBRIDO                                           </v>
      </c>
      <c r="I4826">
        <v>57</v>
      </c>
    </row>
    <row r="4827" spans="1:9">
      <c r="A4827" t="str">
        <f>T("2018")</f>
        <v>2018</v>
      </c>
      <c r="B4827" t="str">
        <f>T("FISICO                                            ")</f>
        <v xml:space="preserve">FISICO                                            </v>
      </c>
      <c r="C4827" t="str">
        <f>T("CHAMBERI            ")</f>
        <v xml:space="preserve">CHAMBERI            </v>
      </c>
      <c r="D4827" t="str">
        <f>T("TRAFALGAR           ")</f>
        <v xml:space="preserve">TRAFALGAR           </v>
      </c>
      <c r="E4827" t="str">
        <f>T("TU ")</f>
        <v xml:space="preserve">TU </v>
      </c>
      <c r="F4827" t="str">
        <f>T("TURISMOS       ")</f>
        <v xml:space="preserve">TURISMOS       </v>
      </c>
      <c r="G4827" t="str">
        <f>T("De 20 CABALLOS FISCALES en adelante               ")</f>
        <v xml:space="preserve">De 20 CABALLOS FISCALES en adelante               </v>
      </c>
      <c r="H4827" t="str">
        <f>T("HÍBRIDO                                           ")</f>
        <v xml:space="preserve">HÍBRIDO                                           </v>
      </c>
      <c r="I4827">
        <v>4</v>
      </c>
    </row>
    <row r="4828" spans="1:9">
      <c r="A4828" t="str">
        <f>T("2018")</f>
        <v>2018</v>
      </c>
      <c r="B4828" t="str">
        <f>T("FISICO                                            ")</f>
        <v xml:space="preserve">FISICO                                            </v>
      </c>
      <c r="C4828" t="str">
        <f>T("CHAMBERI            ")</f>
        <v xml:space="preserve">CHAMBERI            </v>
      </c>
      <c r="D4828" t="str">
        <f>T("ALMAGRO             ")</f>
        <v xml:space="preserve">ALMAGRO             </v>
      </c>
      <c r="E4828" t="str">
        <f>T("TU ")</f>
        <v xml:space="preserve">TU </v>
      </c>
      <c r="F4828" t="str">
        <f>T("TURISMOS       ")</f>
        <v xml:space="preserve">TURISMOS       </v>
      </c>
      <c r="G4828" t="str">
        <f>T("De 8 a 11,99 CABALLOS FISCALES                    ")</f>
        <v xml:space="preserve">De 8 a 11,99 CABALLOS FISCALES                    </v>
      </c>
      <c r="H4828" t="str">
        <f>T("HÍBRIDO                                           ")</f>
        <v xml:space="preserve">HÍBRIDO                                           </v>
      </c>
      <c r="I4828">
        <v>27</v>
      </c>
    </row>
    <row r="4829" spans="1:9">
      <c r="A4829" t="str">
        <f>T("2018")</f>
        <v>2018</v>
      </c>
      <c r="B4829" t="str">
        <f>T("FISICO                                            ")</f>
        <v xml:space="preserve">FISICO                                            </v>
      </c>
      <c r="C4829" t="str">
        <f>T("CHAMBERI            ")</f>
        <v xml:space="preserve">CHAMBERI            </v>
      </c>
      <c r="D4829" t="str">
        <f>T("ALMAGRO             ")</f>
        <v xml:space="preserve">ALMAGRO             </v>
      </c>
      <c r="E4829" t="str">
        <f>T("TU ")</f>
        <v xml:space="preserve">TU </v>
      </c>
      <c r="F4829" t="str">
        <f>T("TURISMOS       ")</f>
        <v xml:space="preserve">TURISMOS       </v>
      </c>
      <c r="G4829" t="str">
        <f>T("De 12 a 15,99 CABALLOS FISCALES                   ")</f>
        <v xml:space="preserve">De 12 a 15,99 CABALLOS FISCALES                   </v>
      </c>
      <c r="H4829" t="str">
        <f>T("HÍBRIDO                                           ")</f>
        <v xml:space="preserve">HÍBRIDO                                           </v>
      </c>
      <c r="I4829">
        <v>64</v>
      </c>
    </row>
    <row r="4830" spans="1:9">
      <c r="A4830" t="str">
        <f>T("2018")</f>
        <v>2018</v>
      </c>
      <c r="B4830" t="str">
        <f>T("FISICO                                            ")</f>
        <v xml:space="preserve">FISICO                                            </v>
      </c>
      <c r="C4830" t="str">
        <f>T("CHAMBERI            ")</f>
        <v xml:space="preserve">CHAMBERI            </v>
      </c>
      <c r="D4830" t="str">
        <f>T("ALMAGRO             ")</f>
        <v xml:space="preserve">ALMAGRO             </v>
      </c>
      <c r="E4830" t="str">
        <f>T("TU ")</f>
        <v xml:space="preserve">TU </v>
      </c>
      <c r="F4830" t="str">
        <f>T("TURISMOS       ")</f>
        <v xml:space="preserve">TURISMOS       </v>
      </c>
      <c r="G4830" t="str">
        <f>T("De 16 a 19,99 CABALLOS FISCALES                   ")</f>
        <v xml:space="preserve">De 16 a 19,99 CABALLOS FISCALES                   </v>
      </c>
      <c r="H4830" t="str">
        <f>T("HÍBRIDO                                           ")</f>
        <v xml:space="preserve">HÍBRIDO                                           </v>
      </c>
      <c r="I4830">
        <v>1</v>
      </c>
    </row>
    <row r="4831" spans="1:9">
      <c r="A4831" t="str">
        <f>T("2018")</f>
        <v>2018</v>
      </c>
      <c r="B4831" t="str">
        <f>T("FISICO                                            ")</f>
        <v xml:space="preserve">FISICO                                            </v>
      </c>
      <c r="C4831" t="str">
        <f>T("CHAMBERI            ")</f>
        <v xml:space="preserve">CHAMBERI            </v>
      </c>
      <c r="D4831" t="str">
        <f>T("ALMAGRO             ")</f>
        <v xml:space="preserve">ALMAGRO             </v>
      </c>
      <c r="E4831" t="str">
        <f>T("TU ")</f>
        <v xml:space="preserve">TU </v>
      </c>
      <c r="F4831" t="str">
        <f>T("TURISMOS       ")</f>
        <v xml:space="preserve">TURISMOS       </v>
      </c>
      <c r="G4831" t="str">
        <f>T("De 20 CABALLOS FISCALES en adelante               ")</f>
        <v xml:space="preserve">De 20 CABALLOS FISCALES en adelante               </v>
      </c>
      <c r="H4831" t="str">
        <f>T("HÍBRIDO                                           ")</f>
        <v xml:space="preserve">HÍBRIDO                                           </v>
      </c>
      <c r="I4831">
        <v>9</v>
      </c>
    </row>
    <row r="4832" spans="1:9">
      <c r="A4832" t="str">
        <f>T("2018")</f>
        <v>2018</v>
      </c>
      <c r="B4832" t="str">
        <f>T("FISICO                                            ")</f>
        <v xml:space="preserve">FISICO                                            </v>
      </c>
      <c r="C4832" t="str">
        <f>T("CHAMBERI            ")</f>
        <v xml:space="preserve">CHAMBERI            </v>
      </c>
      <c r="D4832" t="str">
        <f>T("RIOS ROSAS          ")</f>
        <v xml:space="preserve">RIOS ROSAS          </v>
      </c>
      <c r="E4832" t="str">
        <f>T("TU ")</f>
        <v xml:space="preserve">TU </v>
      </c>
      <c r="F4832" t="str">
        <f>T("TURISMOS       ")</f>
        <v xml:space="preserve">TURISMOS       </v>
      </c>
      <c r="G4832" t="str">
        <f>T("De 8 a 11,99 CABALLOS FISCALES                    ")</f>
        <v xml:space="preserve">De 8 a 11,99 CABALLOS FISCALES                    </v>
      </c>
      <c r="H4832" t="str">
        <f>T("HÍBRIDO                                           ")</f>
        <v xml:space="preserve">HÍBRIDO                                           </v>
      </c>
      <c r="I4832">
        <v>31</v>
      </c>
    </row>
    <row r="4833" spans="1:9">
      <c r="A4833" t="str">
        <f>T("2018")</f>
        <v>2018</v>
      </c>
      <c r="B4833" t="str">
        <f>T("FISICO                                            ")</f>
        <v xml:space="preserve">FISICO                                            </v>
      </c>
      <c r="C4833" t="str">
        <f>T("CHAMBERI            ")</f>
        <v xml:space="preserve">CHAMBERI            </v>
      </c>
      <c r="D4833" t="str">
        <f>T("RIOS ROSAS          ")</f>
        <v xml:space="preserve">RIOS ROSAS          </v>
      </c>
      <c r="E4833" t="str">
        <f>T("TU ")</f>
        <v xml:space="preserve">TU </v>
      </c>
      <c r="F4833" t="str">
        <f>T("TURISMOS       ")</f>
        <v xml:space="preserve">TURISMOS       </v>
      </c>
      <c r="G4833" t="str">
        <f>T("De 12 a 15,99 CABALLOS FISCALES                   ")</f>
        <v xml:space="preserve">De 12 a 15,99 CABALLOS FISCALES                   </v>
      </c>
      <c r="H4833" t="str">
        <f>T("HÍBRIDO                                           ")</f>
        <v xml:space="preserve">HÍBRIDO                                           </v>
      </c>
      <c r="I4833">
        <v>95</v>
      </c>
    </row>
    <row r="4834" spans="1:9">
      <c r="A4834" t="str">
        <f>T("2018")</f>
        <v>2018</v>
      </c>
      <c r="B4834" t="str">
        <f>T("FISICO                                            ")</f>
        <v xml:space="preserve">FISICO                                            </v>
      </c>
      <c r="C4834" t="str">
        <f>T("CHAMBERI            ")</f>
        <v xml:space="preserve">CHAMBERI            </v>
      </c>
      <c r="D4834" t="str">
        <f>T("RIOS ROSAS          ")</f>
        <v xml:space="preserve">RIOS ROSAS          </v>
      </c>
      <c r="E4834" t="str">
        <f>T("TU ")</f>
        <v xml:space="preserve">TU </v>
      </c>
      <c r="F4834" t="str">
        <f>T("TURISMOS       ")</f>
        <v xml:space="preserve">TURISMOS       </v>
      </c>
      <c r="G4834" t="str">
        <f>T("De 16 a 19,99 CABALLOS FISCALES                   ")</f>
        <v xml:space="preserve">De 16 a 19,99 CABALLOS FISCALES                   </v>
      </c>
      <c r="H4834" t="str">
        <f>T("HÍBRIDO                                           ")</f>
        <v xml:space="preserve">HÍBRIDO                                           </v>
      </c>
      <c r="I4834">
        <v>1</v>
      </c>
    </row>
    <row r="4835" spans="1:9">
      <c r="A4835" t="str">
        <f>T("2018")</f>
        <v>2018</v>
      </c>
      <c r="B4835" t="str">
        <f>T("FISICO                                            ")</f>
        <v xml:space="preserve">FISICO                                            </v>
      </c>
      <c r="C4835" t="str">
        <f>T("CHAMBERI            ")</f>
        <v xml:space="preserve">CHAMBERI            </v>
      </c>
      <c r="D4835" t="str">
        <f>T("RIOS ROSAS          ")</f>
        <v xml:space="preserve">RIOS ROSAS          </v>
      </c>
      <c r="E4835" t="str">
        <f>T("TU ")</f>
        <v xml:space="preserve">TU </v>
      </c>
      <c r="F4835" t="str">
        <f>T("TURISMOS       ")</f>
        <v xml:space="preserve">TURISMOS       </v>
      </c>
      <c r="G4835" t="str">
        <f>T("De 20 CABALLOS FISCALES en adelante               ")</f>
        <v xml:space="preserve">De 20 CABALLOS FISCALES en adelante               </v>
      </c>
      <c r="H4835" t="str">
        <f>T("HÍBRIDO                                           ")</f>
        <v xml:space="preserve">HÍBRIDO                                           </v>
      </c>
      <c r="I4835">
        <v>7</v>
      </c>
    </row>
    <row r="4836" spans="1:9">
      <c r="A4836" t="str">
        <f>T("2018")</f>
        <v>2018</v>
      </c>
      <c r="B4836" t="str">
        <f>T("FISICO                                            ")</f>
        <v xml:space="preserve">FISICO                                            </v>
      </c>
      <c r="C4836" t="str">
        <f>T("CHAMBERI            ")</f>
        <v xml:space="preserve">CHAMBERI            </v>
      </c>
      <c r="D4836" t="str">
        <f>T("VALLEHERMOSO        ")</f>
        <v xml:space="preserve">VALLEHERMOSO        </v>
      </c>
      <c r="E4836" t="str">
        <f>T("TU ")</f>
        <v xml:space="preserve">TU </v>
      </c>
      <c r="F4836" t="str">
        <f>T("TURISMOS       ")</f>
        <v xml:space="preserve">TURISMOS       </v>
      </c>
      <c r="G4836" t="str">
        <f>T("De menos de 8 CABALLOS FISCALES                   ")</f>
        <v xml:space="preserve">De menos de 8 CABALLOS FISCALES                   </v>
      </c>
      <c r="H4836" t="str">
        <f>T("HÍBRIDO                                           ")</f>
        <v xml:space="preserve">HÍBRIDO                                           </v>
      </c>
      <c r="I4836">
        <v>1</v>
      </c>
    </row>
    <row r="4837" spans="1:9">
      <c r="A4837" t="str">
        <f>T("2018")</f>
        <v>2018</v>
      </c>
      <c r="B4837" t="str">
        <f>T("FISICO                                            ")</f>
        <v xml:space="preserve">FISICO                                            </v>
      </c>
      <c r="C4837" t="str">
        <f>T("CHAMBERI            ")</f>
        <v xml:space="preserve">CHAMBERI            </v>
      </c>
      <c r="D4837" t="str">
        <f>T("VALLEHERMOSO        ")</f>
        <v xml:space="preserve">VALLEHERMOSO        </v>
      </c>
      <c r="E4837" t="str">
        <f>T("TU ")</f>
        <v xml:space="preserve">TU </v>
      </c>
      <c r="F4837" t="str">
        <f>T("TURISMOS       ")</f>
        <v xml:space="preserve">TURISMOS       </v>
      </c>
      <c r="G4837" t="str">
        <f>T("De 8 a 11,99 CABALLOS FISCALES                    ")</f>
        <v xml:space="preserve">De 8 a 11,99 CABALLOS FISCALES                    </v>
      </c>
      <c r="H4837" t="str">
        <f>T("HÍBRIDO                                           ")</f>
        <v xml:space="preserve">HÍBRIDO                                           </v>
      </c>
      <c r="I4837">
        <v>20</v>
      </c>
    </row>
    <row r="4838" spans="1:9">
      <c r="A4838" t="str">
        <f>T("2018")</f>
        <v>2018</v>
      </c>
      <c r="B4838" t="str">
        <f>T("FISICO                                            ")</f>
        <v xml:space="preserve">FISICO                                            </v>
      </c>
      <c r="C4838" t="str">
        <f>T("CHAMBERI            ")</f>
        <v xml:space="preserve">CHAMBERI            </v>
      </c>
      <c r="D4838" t="str">
        <f>T("VALLEHERMOSO        ")</f>
        <v xml:space="preserve">VALLEHERMOSO        </v>
      </c>
      <c r="E4838" t="str">
        <f>T("TU ")</f>
        <v xml:space="preserve">TU </v>
      </c>
      <c r="F4838" t="str">
        <f>T("TURISMOS       ")</f>
        <v xml:space="preserve">TURISMOS       </v>
      </c>
      <c r="G4838" t="str">
        <f>T("De 12 a 15,99 CABALLOS FISCALES                   ")</f>
        <v xml:space="preserve">De 12 a 15,99 CABALLOS FISCALES                   </v>
      </c>
      <c r="H4838" t="str">
        <f>T("HÍBRIDO                                           ")</f>
        <v xml:space="preserve">HÍBRIDO                                           </v>
      </c>
      <c r="I4838">
        <v>77</v>
      </c>
    </row>
    <row r="4839" spans="1:9">
      <c r="A4839" t="str">
        <f>T("2018")</f>
        <v>2018</v>
      </c>
      <c r="B4839" t="str">
        <f>T("FISICO                                            ")</f>
        <v xml:space="preserve">FISICO                                            </v>
      </c>
      <c r="C4839" t="str">
        <f>T("CHAMBERI            ")</f>
        <v xml:space="preserve">CHAMBERI            </v>
      </c>
      <c r="D4839" t="str">
        <f>T("VALLEHERMOSO        ")</f>
        <v xml:space="preserve">VALLEHERMOSO        </v>
      </c>
      <c r="E4839" t="str">
        <f>T("TU ")</f>
        <v xml:space="preserve">TU </v>
      </c>
      <c r="F4839" t="str">
        <f>T("TURISMOS       ")</f>
        <v xml:space="preserve">TURISMOS       </v>
      </c>
      <c r="G4839" t="str">
        <f>T("De 16 a 19,99 CABALLOS FISCALES                   ")</f>
        <v xml:space="preserve">De 16 a 19,99 CABALLOS FISCALES                   </v>
      </c>
      <c r="H4839" t="str">
        <f>T("HÍBRIDO                                           ")</f>
        <v xml:space="preserve">HÍBRIDO                                           </v>
      </c>
      <c r="I4839">
        <v>3</v>
      </c>
    </row>
    <row r="4840" spans="1:9">
      <c r="A4840" t="str">
        <f>T("2018")</f>
        <v>2018</v>
      </c>
      <c r="B4840" t="str">
        <f>T("FISICO                                            ")</f>
        <v xml:space="preserve">FISICO                                            </v>
      </c>
      <c r="C4840" t="str">
        <f>T("CHAMBERI            ")</f>
        <v xml:space="preserve">CHAMBERI            </v>
      </c>
      <c r="D4840" t="str">
        <f>T("VALLEHERMOSO        ")</f>
        <v xml:space="preserve">VALLEHERMOSO        </v>
      </c>
      <c r="E4840" t="str">
        <f>T("TU ")</f>
        <v xml:space="preserve">TU </v>
      </c>
      <c r="F4840" t="str">
        <f>T("TURISMOS       ")</f>
        <v xml:space="preserve">TURISMOS       </v>
      </c>
      <c r="G4840" t="str">
        <f>T("De 20 CABALLOS FISCALES en adelante               ")</f>
        <v xml:space="preserve">De 20 CABALLOS FISCALES en adelante               </v>
      </c>
      <c r="H4840" t="str">
        <f>T("HÍBRIDO                                           ")</f>
        <v xml:space="preserve">HÍBRIDO                                           </v>
      </c>
      <c r="I4840">
        <v>6</v>
      </c>
    </row>
    <row r="4841" spans="1:9">
      <c r="A4841" t="str">
        <f>T("2018")</f>
        <v>2018</v>
      </c>
      <c r="B4841" t="str">
        <f>T("JURIDICO                                          ")</f>
        <v xml:space="preserve">JURIDICO                                          </v>
      </c>
      <c r="C4841" t="str">
        <f>T("CHAMBERI            ")</f>
        <v xml:space="preserve">CHAMBERI            </v>
      </c>
      <c r="D4841" t="str">
        <f>T("GAZTAMBIDE          ")</f>
        <v xml:space="preserve">GAZTAMBIDE          </v>
      </c>
      <c r="E4841" t="str">
        <f>T("TU ")</f>
        <v xml:space="preserve">TU </v>
      </c>
      <c r="F4841" t="str">
        <f>T("TURISMOS       ")</f>
        <v xml:space="preserve">TURISMOS       </v>
      </c>
      <c r="G4841" t="str">
        <f>T("De 8 a 11,99 CABALLOS FISCALES                    ")</f>
        <v xml:space="preserve">De 8 a 11,99 CABALLOS FISCALES                    </v>
      </c>
      <c r="H4841" t="str">
        <f>T("HÍBRIDO                                           ")</f>
        <v xml:space="preserve">HÍBRIDO                                           </v>
      </c>
      <c r="I4841">
        <v>1</v>
      </c>
    </row>
    <row r="4842" spans="1:9">
      <c r="A4842" t="str">
        <f>T("2018")</f>
        <v>2018</v>
      </c>
      <c r="B4842" t="str">
        <f>T("JURIDICO                                          ")</f>
        <v xml:space="preserve">JURIDICO                                          </v>
      </c>
      <c r="C4842" t="str">
        <f>T("CHAMBERI            ")</f>
        <v xml:space="preserve">CHAMBERI            </v>
      </c>
      <c r="D4842" t="str">
        <f>T("GAZTAMBIDE          ")</f>
        <v xml:space="preserve">GAZTAMBIDE          </v>
      </c>
      <c r="E4842" t="str">
        <f>T("TU ")</f>
        <v xml:space="preserve">TU </v>
      </c>
      <c r="F4842" t="str">
        <f>T("TURISMOS       ")</f>
        <v xml:space="preserve">TURISMOS       </v>
      </c>
      <c r="G4842" t="str">
        <f>T("De 12 a 15,99 CABALLOS FISCALES                   ")</f>
        <v xml:space="preserve">De 12 a 15,99 CABALLOS FISCALES                   </v>
      </c>
      <c r="H4842" t="str">
        <f>T("HÍBRIDO                                           ")</f>
        <v xml:space="preserve">HÍBRIDO                                           </v>
      </c>
      <c r="I4842">
        <v>5</v>
      </c>
    </row>
    <row r="4843" spans="1:9">
      <c r="A4843" t="str">
        <f>T("2018")</f>
        <v>2018</v>
      </c>
      <c r="B4843" t="str">
        <f>T("JURIDICO                                          ")</f>
        <v xml:space="preserve">JURIDICO                                          </v>
      </c>
      <c r="C4843" t="str">
        <f>T("CHAMBERI            ")</f>
        <v xml:space="preserve">CHAMBERI            </v>
      </c>
      <c r="D4843" t="str">
        <f>T("GAZTAMBIDE          ")</f>
        <v xml:space="preserve">GAZTAMBIDE          </v>
      </c>
      <c r="E4843" t="str">
        <f>T("TU ")</f>
        <v xml:space="preserve">TU </v>
      </c>
      <c r="F4843" t="str">
        <f>T("TURISMOS       ")</f>
        <v xml:space="preserve">TURISMOS       </v>
      </c>
      <c r="G4843" t="str">
        <f>T("De 16 a 19,99 CABALLOS FISCALES                   ")</f>
        <v xml:space="preserve">De 16 a 19,99 CABALLOS FISCALES                   </v>
      </c>
      <c r="H4843" t="str">
        <f>T("HÍBRIDO                                           ")</f>
        <v xml:space="preserve">HÍBRIDO                                           </v>
      </c>
      <c r="I4843">
        <v>1</v>
      </c>
    </row>
    <row r="4844" spans="1:9">
      <c r="A4844" t="str">
        <f>T("2018")</f>
        <v>2018</v>
      </c>
      <c r="B4844" t="str">
        <f>T("JURIDICO                                          ")</f>
        <v xml:space="preserve">JURIDICO                                          </v>
      </c>
      <c r="C4844" t="str">
        <f>T("CHAMBERI            ")</f>
        <v xml:space="preserve">CHAMBERI            </v>
      </c>
      <c r="D4844" t="str">
        <f>T("GAZTAMBIDE          ")</f>
        <v xml:space="preserve">GAZTAMBIDE          </v>
      </c>
      <c r="E4844" t="str">
        <f>T("TU ")</f>
        <v xml:space="preserve">TU </v>
      </c>
      <c r="F4844" t="str">
        <f>T("TURISMOS       ")</f>
        <v xml:space="preserve">TURISMOS       </v>
      </c>
      <c r="G4844" t="str">
        <f>T("De 20 CABALLOS FISCALES en adelante               ")</f>
        <v xml:space="preserve">De 20 CABALLOS FISCALES en adelante               </v>
      </c>
      <c r="H4844" t="str">
        <f>T("HÍBRIDO                                           ")</f>
        <v xml:space="preserve">HÍBRIDO                                           </v>
      </c>
      <c r="I4844">
        <v>1</v>
      </c>
    </row>
    <row r="4845" spans="1:9">
      <c r="A4845" t="str">
        <f>T("2018")</f>
        <v>2018</v>
      </c>
      <c r="B4845" t="str">
        <f>T("JURIDICO                                          ")</f>
        <v xml:space="preserve">JURIDICO                                          </v>
      </c>
      <c r="C4845" t="str">
        <f>T("CHAMBERI            ")</f>
        <v xml:space="preserve">CHAMBERI            </v>
      </c>
      <c r="D4845" t="str">
        <f>T("ARAPILES            ")</f>
        <v xml:space="preserve">ARAPILES            </v>
      </c>
      <c r="E4845" t="str">
        <f>T("TU ")</f>
        <v xml:space="preserve">TU </v>
      </c>
      <c r="F4845" t="str">
        <f>T("TURISMOS       ")</f>
        <v xml:space="preserve">TURISMOS       </v>
      </c>
      <c r="G4845" t="str">
        <f>T("De 8 a 11,99 CABALLOS FISCALES                    ")</f>
        <v xml:space="preserve">De 8 a 11,99 CABALLOS FISCALES                    </v>
      </c>
      <c r="H4845" t="str">
        <f>T("HÍBRIDO                                           ")</f>
        <v xml:space="preserve">HÍBRIDO                                           </v>
      </c>
      <c r="I4845">
        <v>2</v>
      </c>
    </row>
    <row r="4846" spans="1:9">
      <c r="A4846" t="str">
        <f>T("2018")</f>
        <v>2018</v>
      </c>
      <c r="B4846" t="str">
        <f>T("JURIDICO                                          ")</f>
        <v xml:space="preserve">JURIDICO                                          </v>
      </c>
      <c r="C4846" t="str">
        <f>T("CHAMBERI            ")</f>
        <v xml:space="preserve">CHAMBERI            </v>
      </c>
      <c r="D4846" t="str">
        <f>T("ARAPILES            ")</f>
        <v xml:space="preserve">ARAPILES            </v>
      </c>
      <c r="E4846" t="str">
        <f>T("TU ")</f>
        <v xml:space="preserve">TU </v>
      </c>
      <c r="F4846" t="str">
        <f>T("TURISMOS       ")</f>
        <v xml:space="preserve">TURISMOS       </v>
      </c>
      <c r="G4846" t="str">
        <f>T("De 12 a 15,99 CABALLOS FISCALES                   ")</f>
        <v xml:space="preserve">De 12 a 15,99 CABALLOS FISCALES                   </v>
      </c>
      <c r="H4846" t="str">
        <f>T("HÍBRIDO                                           ")</f>
        <v xml:space="preserve">HÍBRIDO                                           </v>
      </c>
      <c r="I4846">
        <v>8</v>
      </c>
    </row>
    <row r="4847" spans="1:9">
      <c r="A4847" t="str">
        <f>T("2018")</f>
        <v>2018</v>
      </c>
      <c r="B4847" t="str">
        <f>T("JURIDICO                                          ")</f>
        <v xml:space="preserve">JURIDICO                                          </v>
      </c>
      <c r="C4847" t="str">
        <f>T("CHAMBERI            ")</f>
        <v xml:space="preserve">CHAMBERI            </v>
      </c>
      <c r="D4847" t="str">
        <f>T("ARAPILES            ")</f>
        <v xml:space="preserve">ARAPILES            </v>
      </c>
      <c r="E4847" t="str">
        <f>T("TU ")</f>
        <v xml:space="preserve">TU </v>
      </c>
      <c r="F4847" t="str">
        <f>T("TURISMOS       ")</f>
        <v xml:space="preserve">TURISMOS       </v>
      </c>
      <c r="G4847" t="str">
        <f>T("De 20 CABALLOS FISCALES en adelante               ")</f>
        <v xml:space="preserve">De 20 CABALLOS FISCALES en adelante               </v>
      </c>
      <c r="H4847" t="str">
        <f>T("HÍBRIDO                                           ")</f>
        <v xml:space="preserve">HÍBRIDO                                           </v>
      </c>
      <c r="I4847">
        <v>3</v>
      </c>
    </row>
    <row r="4848" spans="1:9">
      <c r="A4848" t="str">
        <f>T("2018")</f>
        <v>2018</v>
      </c>
      <c r="B4848" t="str">
        <f>T("JURIDICO                                          ")</f>
        <v xml:space="preserve">JURIDICO                                          </v>
      </c>
      <c r="C4848" t="str">
        <f>T("CHAMBERI            ")</f>
        <v xml:space="preserve">CHAMBERI            </v>
      </c>
      <c r="D4848" t="str">
        <f>T("TRAFALGAR           ")</f>
        <v xml:space="preserve">TRAFALGAR           </v>
      </c>
      <c r="E4848" t="str">
        <f>T("TU ")</f>
        <v xml:space="preserve">TU </v>
      </c>
      <c r="F4848" t="str">
        <f>T("TURISMOS       ")</f>
        <v xml:space="preserve">TURISMOS       </v>
      </c>
      <c r="G4848" t="str">
        <f>T("De 8 a 11,99 CABALLOS FISCALES                    ")</f>
        <v xml:space="preserve">De 8 a 11,99 CABALLOS FISCALES                    </v>
      </c>
      <c r="H4848" t="str">
        <f>T("HÍBRIDO                                           ")</f>
        <v xml:space="preserve">HÍBRIDO                                           </v>
      </c>
      <c r="I4848">
        <v>5</v>
      </c>
    </row>
    <row r="4849" spans="1:9">
      <c r="A4849" t="str">
        <f>T("2018")</f>
        <v>2018</v>
      </c>
      <c r="B4849" t="str">
        <f>T("JURIDICO                                          ")</f>
        <v xml:space="preserve">JURIDICO                                          </v>
      </c>
      <c r="C4849" t="str">
        <f>T("CHAMBERI            ")</f>
        <v xml:space="preserve">CHAMBERI            </v>
      </c>
      <c r="D4849" t="str">
        <f>T("TRAFALGAR           ")</f>
        <v xml:space="preserve">TRAFALGAR           </v>
      </c>
      <c r="E4849" t="str">
        <f>T("TU ")</f>
        <v xml:space="preserve">TU </v>
      </c>
      <c r="F4849" t="str">
        <f>T("TURISMOS       ")</f>
        <v xml:space="preserve">TURISMOS       </v>
      </c>
      <c r="G4849" t="str">
        <f>T("De 12 a 15,99 CABALLOS FISCALES                   ")</f>
        <v xml:space="preserve">De 12 a 15,99 CABALLOS FISCALES                   </v>
      </c>
      <c r="H4849" t="str">
        <f>T("HÍBRIDO                                           ")</f>
        <v xml:space="preserve">HÍBRIDO                                           </v>
      </c>
      <c r="I4849">
        <v>16</v>
      </c>
    </row>
    <row r="4850" spans="1:9">
      <c r="A4850" t="str">
        <f>T("2018")</f>
        <v>2018</v>
      </c>
      <c r="B4850" t="str">
        <f>T("JURIDICO                                          ")</f>
        <v xml:space="preserve">JURIDICO                                          </v>
      </c>
      <c r="C4850" t="str">
        <f>T("CHAMBERI            ")</f>
        <v xml:space="preserve">CHAMBERI            </v>
      </c>
      <c r="D4850" t="str">
        <f>T("TRAFALGAR           ")</f>
        <v xml:space="preserve">TRAFALGAR           </v>
      </c>
      <c r="E4850" t="str">
        <f>T("TU ")</f>
        <v xml:space="preserve">TU </v>
      </c>
      <c r="F4850" t="str">
        <f>T("TURISMOS       ")</f>
        <v xml:space="preserve">TURISMOS       </v>
      </c>
      <c r="G4850" t="str">
        <f>T("De 20 CABALLOS FISCALES en adelante               ")</f>
        <v xml:space="preserve">De 20 CABALLOS FISCALES en adelante               </v>
      </c>
      <c r="H4850" t="str">
        <f>T("HÍBRIDO                                           ")</f>
        <v xml:space="preserve">HÍBRIDO                                           </v>
      </c>
      <c r="I4850">
        <v>1</v>
      </c>
    </row>
    <row r="4851" spans="1:9">
      <c r="A4851" t="str">
        <f>T("2018")</f>
        <v>2018</v>
      </c>
      <c r="B4851" t="str">
        <f>T("JURIDICO                                          ")</f>
        <v xml:space="preserve">JURIDICO                                          </v>
      </c>
      <c r="C4851" t="str">
        <f>T("CHAMBERI            ")</f>
        <v xml:space="preserve">CHAMBERI            </v>
      </c>
      <c r="D4851" t="str">
        <f>T("ALMAGRO             ")</f>
        <v xml:space="preserve">ALMAGRO             </v>
      </c>
      <c r="E4851" t="str">
        <f>T("TU ")</f>
        <v xml:space="preserve">TU </v>
      </c>
      <c r="F4851" t="str">
        <f>T("TURISMOS       ")</f>
        <v xml:space="preserve">TURISMOS       </v>
      </c>
      <c r="G4851" t="str">
        <f>T("De 8 a 11,99 CABALLOS FISCALES                    ")</f>
        <v xml:space="preserve">De 8 a 11,99 CABALLOS FISCALES                    </v>
      </c>
      <c r="H4851" t="str">
        <f>T("HÍBRIDO                                           ")</f>
        <v xml:space="preserve">HÍBRIDO                                           </v>
      </c>
      <c r="I4851">
        <v>7</v>
      </c>
    </row>
    <row r="4852" spans="1:9">
      <c r="A4852" t="str">
        <f>T("2018")</f>
        <v>2018</v>
      </c>
      <c r="B4852" t="str">
        <f>T("JURIDICO                                          ")</f>
        <v xml:space="preserve">JURIDICO                                          </v>
      </c>
      <c r="C4852" t="str">
        <f>T("CHAMBERI            ")</f>
        <v xml:space="preserve">CHAMBERI            </v>
      </c>
      <c r="D4852" t="str">
        <f>T("ALMAGRO             ")</f>
        <v xml:space="preserve">ALMAGRO             </v>
      </c>
      <c r="E4852" t="str">
        <f>T("TU ")</f>
        <v xml:space="preserve">TU </v>
      </c>
      <c r="F4852" t="str">
        <f>T("TURISMOS       ")</f>
        <v xml:space="preserve">TURISMOS       </v>
      </c>
      <c r="G4852" t="str">
        <f>T("De 12 a 15,99 CABALLOS FISCALES                   ")</f>
        <v xml:space="preserve">De 12 a 15,99 CABALLOS FISCALES                   </v>
      </c>
      <c r="H4852" t="str">
        <f>T("HÍBRIDO                                           ")</f>
        <v xml:space="preserve">HÍBRIDO                                           </v>
      </c>
      <c r="I4852">
        <v>34</v>
      </c>
    </row>
    <row r="4853" spans="1:9">
      <c r="A4853" t="str">
        <f>T("2018")</f>
        <v>2018</v>
      </c>
      <c r="B4853" t="str">
        <f>T("JURIDICO                                          ")</f>
        <v xml:space="preserve">JURIDICO                                          </v>
      </c>
      <c r="C4853" t="str">
        <f>T("CHAMBERI            ")</f>
        <v xml:space="preserve">CHAMBERI            </v>
      </c>
      <c r="D4853" t="str">
        <f>T("ALMAGRO             ")</f>
        <v xml:space="preserve">ALMAGRO             </v>
      </c>
      <c r="E4853" t="str">
        <f>T("TU ")</f>
        <v xml:space="preserve">TU </v>
      </c>
      <c r="F4853" t="str">
        <f>T("TURISMOS       ")</f>
        <v xml:space="preserve">TURISMOS       </v>
      </c>
      <c r="G4853" t="str">
        <f>T("De 16 a 19,99 CABALLOS FISCALES                   ")</f>
        <v xml:space="preserve">De 16 a 19,99 CABALLOS FISCALES                   </v>
      </c>
      <c r="H4853" t="str">
        <f>T("HÍBRIDO                                           ")</f>
        <v xml:space="preserve">HÍBRIDO                                           </v>
      </c>
      <c r="I4853">
        <v>2</v>
      </c>
    </row>
    <row r="4854" spans="1:9">
      <c r="A4854" t="str">
        <f>T("2018")</f>
        <v>2018</v>
      </c>
      <c r="B4854" t="str">
        <f>T("JURIDICO                                          ")</f>
        <v xml:space="preserve">JURIDICO                                          </v>
      </c>
      <c r="C4854" t="str">
        <f>T("CHAMBERI            ")</f>
        <v xml:space="preserve">CHAMBERI            </v>
      </c>
      <c r="D4854" t="str">
        <f>T("ALMAGRO             ")</f>
        <v xml:space="preserve">ALMAGRO             </v>
      </c>
      <c r="E4854" t="str">
        <f>T("TU ")</f>
        <v xml:space="preserve">TU </v>
      </c>
      <c r="F4854" t="str">
        <f>T("TURISMOS       ")</f>
        <v xml:space="preserve">TURISMOS       </v>
      </c>
      <c r="G4854" t="str">
        <f>T("De 20 CABALLOS FISCALES en adelante               ")</f>
        <v xml:space="preserve">De 20 CABALLOS FISCALES en adelante               </v>
      </c>
      <c r="H4854" t="str">
        <f>T("HÍBRIDO                                           ")</f>
        <v xml:space="preserve">HÍBRIDO                                           </v>
      </c>
      <c r="I4854">
        <v>8</v>
      </c>
    </row>
    <row r="4855" spans="1:9">
      <c r="A4855" t="str">
        <f>T("2018")</f>
        <v>2018</v>
      </c>
      <c r="B4855" t="str">
        <f>T("JURIDICO                                          ")</f>
        <v xml:space="preserve">JURIDICO                                          </v>
      </c>
      <c r="C4855" t="str">
        <f>T("CHAMBERI            ")</f>
        <v xml:space="preserve">CHAMBERI            </v>
      </c>
      <c r="D4855" t="str">
        <f>T("RIOS ROSAS          ")</f>
        <v xml:space="preserve">RIOS ROSAS          </v>
      </c>
      <c r="E4855" t="str">
        <f>T("TU ")</f>
        <v xml:space="preserve">TU </v>
      </c>
      <c r="F4855" t="str">
        <f>T("TURISMOS       ")</f>
        <v xml:space="preserve">TURISMOS       </v>
      </c>
      <c r="G4855" t="str">
        <f>T("De 8 a 11,99 CABALLOS FISCALES                    ")</f>
        <v xml:space="preserve">De 8 a 11,99 CABALLOS FISCALES                    </v>
      </c>
      <c r="H4855" t="str">
        <f>T("HÍBRIDO                                           ")</f>
        <v xml:space="preserve">HÍBRIDO                                           </v>
      </c>
      <c r="I4855">
        <v>5</v>
      </c>
    </row>
    <row r="4856" spans="1:9">
      <c r="A4856" t="str">
        <f>T("2018")</f>
        <v>2018</v>
      </c>
      <c r="B4856" t="str">
        <f>T("JURIDICO                                          ")</f>
        <v xml:space="preserve">JURIDICO                                          </v>
      </c>
      <c r="C4856" t="str">
        <f>T("CHAMBERI            ")</f>
        <v xml:space="preserve">CHAMBERI            </v>
      </c>
      <c r="D4856" t="str">
        <f>T("RIOS ROSAS          ")</f>
        <v xml:space="preserve">RIOS ROSAS          </v>
      </c>
      <c r="E4856" t="str">
        <f>T("TU ")</f>
        <v xml:space="preserve">TU </v>
      </c>
      <c r="F4856" t="str">
        <f>T("TURISMOS       ")</f>
        <v xml:space="preserve">TURISMOS       </v>
      </c>
      <c r="G4856" t="str">
        <f>T("De 12 a 15,99 CABALLOS FISCALES                   ")</f>
        <v xml:space="preserve">De 12 a 15,99 CABALLOS FISCALES                   </v>
      </c>
      <c r="H4856" t="str">
        <f>T("HÍBRIDO                                           ")</f>
        <v xml:space="preserve">HÍBRIDO                                           </v>
      </c>
      <c r="I4856">
        <v>18</v>
      </c>
    </row>
    <row r="4857" spans="1:9">
      <c r="A4857" t="str">
        <f>T("2018")</f>
        <v>2018</v>
      </c>
      <c r="B4857" t="str">
        <f>T("JURIDICO                                          ")</f>
        <v xml:space="preserve">JURIDICO                                          </v>
      </c>
      <c r="C4857" t="str">
        <f>T("CHAMBERI            ")</f>
        <v xml:space="preserve">CHAMBERI            </v>
      </c>
      <c r="D4857" t="str">
        <f>T("RIOS ROSAS          ")</f>
        <v xml:space="preserve">RIOS ROSAS          </v>
      </c>
      <c r="E4857" t="str">
        <f>T("TU ")</f>
        <v xml:space="preserve">TU </v>
      </c>
      <c r="F4857" t="str">
        <f>T("TURISMOS       ")</f>
        <v xml:space="preserve">TURISMOS       </v>
      </c>
      <c r="G4857" t="str">
        <f>T("De 20 CABALLOS FISCALES en adelante               ")</f>
        <v xml:space="preserve">De 20 CABALLOS FISCALES en adelante               </v>
      </c>
      <c r="H4857" t="str">
        <f>T("HÍBRIDO                                           ")</f>
        <v xml:space="preserve">HÍBRIDO                                           </v>
      </c>
      <c r="I4857">
        <v>3</v>
      </c>
    </row>
    <row r="4858" spans="1:9">
      <c r="A4858" t="str">
        <f>T("2018")</f>
        <v>2018</v>
      </c>
      <c r="B4858" t="str">
        <f>T("JURIDICO                                          ")</f>
        <v xml:space="preserve">JURIDICO                                          </v>
      </c>
      <c r="C4858" t="str">
        <f>T("CHAMBERI            ")</f>
        <v xml:space="preserve">CHAMBERI            </v>
      </c>
      <c r="D4858" t="str">
        <f>T("VALLEHERMOSO        ")</f>
        <v xml:space="preserve">VALLEHERMOSO        </v>
      </c>
      <c r="E4858" t="str">
        <f>T("TU ")</f>
        <v xml:space="preserve">TU </v>
      </c>
      <c r="F4858" t="str">
        <f>T("TURISMOS       ")</f>
        <v xml:space="preserve">TURISMOS       </v>
      </c>
      <c r="G4858" t="str">
        <f>T("De 8 a 11,99 CABALLOS FISCALES                    ")</f>
        <v xml:space="preserve">De 8 a 11,99 CABALLOS FISCALES                    </v>
      </c>
      <c r="H4858" t="str">
        <f>T("HÍBRIDO                                           ")</f>
        <v xml:space="preserve">HÍBRIDO                                           </v>
      </c>
      <c r="I4858">
        <v>2</v>
      </c>
    </row>
    <row r="4859" spans="1:9">
      <c r="A4859" t="str">
        <f>T("2018")</f>
        <v>2018</v>
      </c>
      <c r="B4859" t="str">
        <f>T("JURIDICO                                          ")</f>
        <v xml:space="preserve">JURIDICO                                          </v>
      </c>
      <c r="C4859" t="str">
        <f>T("CHAMBERI            ")</f>
        <v xml:space="preserve">CHAMBERI            </v>
      </c>
      <c r="D4859" t="str">
        <f>T("VALLEHERMOSO        ")</f>
        <v xml:space="preserve">VALLEHERMOSO        </v>
      </c>
      <c r="E4859" t="str">
        <f>T("TU ")</f>
        <v xml:space="preserve">TU </v>
      </c>
      <c r="F4859" t="str">
        <f>T("TURISMOS       ")</f>
        <v xml:space="preserve">TURISMOS       </v>
      </c>
      <c r="G4859" t="str">
        <f>T("De 12 a 15,99 CABALLOS FISCALES                   ")</f>
        <v xml:space="preserve">De 12 a 15,99 CABALLOS FISCALES                   </v>
      </c>
      <c r="H4859" t="str">
        <f>T("HÍBRIDO                                           ")</f>
        <v xml:space="preserve">HÍBRIDO                                           </v>
      </c>
      <c r="I4859">
        <v>15</v>
      </c>
    </row>
    <row r="4860" spans="1:9">
      <c r="A4860" t="str">
        <f>T("2018")</f>
        <v>2018</v>
      </c>
      <c r="B4860" t="str">
        <f>T("JURIDICO                                          ")</f>
        <v xml:space="preserve">JURIDICO                                          </v>
      </c>
      <c r="C4860" t="str">
        <f>T("CHAMBERI            ")</f>
        <v xml:space="preserve">CHAMBERI            </v>
      </c>
      <c r="D4860" t="str">
        <f>T("VALLEHERMOSO        ")</f>
        <v xml:space="preserve">VALLEHERMOSO        </v>
      </c>
      <c r="E4860" t="str">
        <f>T("TU ")</f>
        <v xml:space="preserve">TU </v>
      </c>
      <c r="F4860" t="str">
        <f>T("TURISMOS       ")</f>
        <v xml:space="preserve">TURISMOS       </v>
      </c>
      <c r="G4860" t="str">
        <f>T("De 20 CABALLOS FISCALES en adelante               ")</f>
        <v xml:space="preserve">De 20 CABALLOS FISCALES en adelante               </v>
      </c>
      <c r="H4860" t="str">
        <f>T("HÍBRIDO                                           ")</f>
        <v xml:space="preserve">HÍBRIDO                                           </v>
      </c>
      <c r="I4860">
        <v>4</v>
      </c>
    </row>
    <row r="4861" spans="1:9">
      <c r="A4861" t="str">
        <f>T("2018")</f>
        <v>2018</v>
      </c>
      <c r="B4861" t="str">
        <f>T("FISICO                                            ")</f>
        <v xml:space="preserve">FISICO                                            </v>
      </c>
      <c r="C4861" t="str">
        <f>T("CHAMBERI            ")</f>
        <v xml:space="preserve">CHAMBERI            </v>
      </c>
      <c r="D4861" t="str">
        <f>T("GAZTAMBIDE          ")</f>
        <v xml:space="preserve">GAZTAMBIDE          </v>
      </c>
      <c r="E4861" t="str">
        <f>T("TU ")</f>
        <v xml:space="preserve">TU </v>
      </c>
      <c r="F4861" t="str">
        <f>T("TURISMOS       ")</f>
        <v xml:space="preserve">TURISMOS       </v>
      </c>
      <c r="G4861" t="str">
        <f>T("De 8 a 11,99 CABALLOS FISCALES                    ")</f>
        <v xml:space="preserve">De 8 a 11,99 CABALLOS FISCALES                    </v>
      </c>
      <c r="H4861" t="str">
        <f>T("HIBRIDO ENCHUFABLES PHEV                          ")</f>
        <v xml:space="preserve">HIBRIDO ENCHUFABLES PHEV                          </v>
      </c>
      <c r="I4861">
        <v>2</v>
      </c>
    </row>
    <row r="4862" spans="1:9">
      <c r="A4862" t="str">
        <f>T("2018")</f>
        <v>2018</v>
      </c>
      <c r="B4862" t="str">
        <f>T("FISICO                                            ")</f>
        <v xml:space="preserve">FISICO                                            </v>
      </c>
      <c r="C4862" t="str">
        <f>T("CHAMBERI            ")</f>
        <v xml:space="preserve">CHAMBERI            </v>
      </c>
      <c r="D4862" t="str">
        <f>T("GAZTAMBIDE          ")</f>
        <v xml:space="preserve">GAZTAMBIDE          </v>
      </c>
      <c r="E4862" t="str">
        <f>T("TU ")</f>
        <v xml:space="preserve">TU </v>
      </c>
      <c r="F4862" t="str">
        <f>T("TURISMOS       ")</f>
        <v xml:space="preserve">TURISMOS       </v>
      </c>
      <c r="G4862" t="str">
        <f>T("De 16 a 19,99 CABALLOS FISCALES                   ")</f>
        <v xml:space="preserve">De 16 a 19,99 CABALLOS FISCALES                   </v>
      </c>
      <c r="H4862" t="str">
        <f>T("HIBRIDO ENCHUFABLES PHEV                          ")</f>
        <v xml:space="preserve">HIBRIDO ENCHUFABLES PHEV                          </v>
      </c>
      <c r="I4862">
        <v>1</v>
      </c>
    </row>
    <row r="4863" spans="1:9">
      <c r="A4863" t="str">
        <f>T("2018")</f>
        <v>2018</v>
      </c>
      <c r="B4863" t="str">
        <f>T("FISICO                                            ")</f>
        <v xml:space="preserve">FISICO                                            </v>
      </c>
      <c r="C4863" t="str">
        <f>T("CHAMBERI            ")</f>
        <v xml:space="preserve">CHAMBERI            </v>
      </c>
      <c r="D4863" t="str">
        <f>T("ARAPILES            ")</f>
        <v xml:space="preserve">ARAPILES            </v>
      </c>
      <c r="E4863" t="str">
        <f>T("TU ")</f>
        <v xml:space="preserve">TU </v>
      </c>
      <c r="F4863" t="str">
        <f>T("TURISMOS       ")</f>
        <v xml:space="preserve">TURISMOS       </v>
      </c>
      <c r="G4863" t="str">
        <f>T("De 8 a 11,99 CABALLOS FISCALES                    ")</f>
        <v xml:space="preserve">De 8 a 11,99 CABALLOS FISCALES                    </v>
      </c>
      <c r="H4863" t="str">
        <f>T("HIBRIDO ENCHUFABLES PHEV                          ")</f>
        <v xml:space="preserve">HIBRIDO ENCHUFABLES PHEV                          </v>
      </c>
      <c r="I4863">
        <v>1</v>
      </c>
    </row>
    <row r="4864" spans="1:9">
      <c r="A4864" t="str">
        <f>T("2018")</f>
        <v>2018</v>
      </c>
      <c r="B4864" t="str">
        <f>T("FISICO                                            ")</f>
        <v xml:space="preserve">FISICO                                            </v>
      </c>
      <c r="C4864" t="str">
        <f>T("CHAMBERI            ")</f>
        <v xml:space="preserve">CHAMBERI            </v>
      </c>
      <c r="D4864" t="str">
        <f>T("ARAPILES            ")</f>
        <v xml:space="preserve">ARAPILES            </v>
      </c>
      <c r="E4864" t="str">
        <f>T("TU ")</f>
        <v xml:space="preserve">TU </v>
      </c>
      <c r="F4864" t="str">
        <f>T("TURISMOS       ")</f>
        <v xml:space="preserve">TURISMOS       </v>
      </c>
      <c r="G4864" t="str">
        <f>T("De 12 a 15,99 CABALLOS FISCALES                   ")</f>
        <v xml:space="preserve">De 12 a 15,99 CABALLOS FISCALES                   </v>
      </c>
      <c r="H4864" t="str">
        <f>T("HIBRIDO ENCHUFABLES PHEV                          ")</f>
        <v xml:space="preserve">HIBRIDO ENCHUFABLES PHEV                          </v>
      </c>
      <c r="I4864">
        <v>2</v>
      </c>
    </row>
    <row r="4865" spans="1:9">
      <c r="A4865" t="str">
        <f>T("2018")</f>
        <v>2018</v>
      </c>
      <c r="B4865" t="str">
        <f>T("FISICO                                            ")</f>
        <v xml:space="preserve">FISICO                                            </v>
      </c>
      <c r="C4865" t="str">
        <f>T("CHAMBERI            ")</f>
        <v xml:space="preserve">CHAMBERI            </v>
      </c>
      <c r="D4865" t="str">
        <f>T("ARAPILES            ")</f>
        <v xml:space="preserve">ARAPILES            </v>
      </c>
      <c r="E4865" t="str">
        <f>T("TU ")</f>
        <v xml:space="preserve">TU </v>
      </c>
      <c r="F4865" t="str">
        <f>T("TURISMOS       ")</f>
        <v xml:space="preserve">TURISMOS       </v>
      </c>
      <c r="G4865" t="str">
        <f>T("De 16 a 19,99 CABALLOS FISCALES                   ")</f>
        <v xml:space="preserve">De 16 a 19,99 CABALLOS FISCALES                   </v>
      </c>
      <c r="H4865" t="str">
        <f>T("HIBRIDO ENCHUFABLES PHEV                          ")</f>
        <v xml:space="preserve">HIBRIDO ENCHUFABLES PHEV                          </v>
      </c>
      <c r="I4865">
        <v>1</v>
      </c>
    </row>
    <row r="4866" spans="1:9">
      <c r="A4866" t="str">
        <f>T("2018")</f>
        <v>2018</v>
      </c>
      <c r="B4866" t="str">
        <f>T("FISICO                                            ")</f>
        <v xml:space="preserve">FISICO                                            </v>
      </c>
      <c r="C4866" t="str">
        <f>T("CHAMBERI            ")</f>
        <v xml:space="preserve">CHAMBERI            </v>
      </c>
      <c r="D4866" t="str">
        <f>T("TRAFALGAR           ")</f>
        <v xml:space="preserve">TRAFALGAR           </v>
      </c>
      <c r="E4866" t="str">
        <f>T("TU ")</f>
        <v xml:space="preserve">TU </v>
      </c>
      <c r="F4866" t="str">
        <f>T("TURISMOS       ")</f>
        <v xml:space="preserve">TURISMOS       </v>
      </c>
      <c r="G4866" t="str">
        <f>T("De 8 a 11,99 CABALLOS FISCALES                    ")</f>
        <v xml:space="preserve">De 8 a 11,99 CABALLOS FISCALES                    </v>
      </c>
      <c r="H4866" t="str">
        <f>T("HIBRIDO ENCHUFABLES PHEV                          ")</f>
        <v xml:space="preserve">HIBRIDO ENCHUFABLES PHEV                          </v>
      </c>
      <c r="I4866">
        <v>1</v>
      </c>
    </row>
    <row r="4867" spans="1:9">
      <c r="A4867" t="str">
        <f>T("2018")</f>
        <v>2018</v>
      </c>
      <c r="B4867" t="str">
        <f>T("FISICO                                            ")</f>
        <v xml:space="preserve">FISICO                                            </v>
      </c>
      <c r="C4867" t="str">
        <f>T("CHAMBERI            ")</f>
        <v xml:space="preserve">CHAMBERI            </v>
      </c>
      <c r="D4867" t="str">
        <f>T("TRAFALGAR           ")</f>
        <v xml:space="preserve">TRAFALGAR           </v>
      </c>
      <c r="E4867" t="str">
        <f>T("TU ")</f>
        <v xml:space="preserve">TU </v>
      </c>
      <c r="F4867" t="str">
        <f>T("TURISMOS       ")</f>
        <v xml:space="preserve">TURISMOS       </v>
      </c>
      <c r="G4867" t="str">
        <f>T("De 12 a 15,99 CABALLOS FISCALES                   ")</f>
        <v xml:space="preserve">De 12 a 15,99 CABALLOS FISCALES                   </v>
      </c>
      <c r="H4867" t="str">
        <f>T("HIBRIDO ENCHUFABLES PHEV                          ")</f>
        <v xml:space="preserve">HIBRIDO ENCHUFABLES PHEV                          </v>
      </c>
      <c r="I4867">
        <v>3</v>
      </c>
    </row>
    <row r="4868" spans="1:9">
      <c r="A4868" t="str">
        <f>T("2018")</f>
        <v>2018</v>
      </c>
      <c r="B4868" t="str">
        <f>T("FISICO                                            ")</f>
        <v xml:space="preserve">FISICO                                            </v>
      </c>
      <c r="C4868" t="str">
        <f>T("CHAMBERI            ")</f>
        <v xml:space="preserve">CHAMBERI            </v>
      </c>
      <c r="D4868" t="str">
        <f>T("TRAFALGAR           ")</f>
        <v xml:space="preserve">TRAFALGAR           </v>
      </c>
      <c r="E4868" t="str">
        <f>T("TU ")</f>
        <v xml:space="preserve">TU </v>
      </c>
      <c r="F4868" t="str">
        <f>T("TURISMOS       ")</f>
        <v xml:space="preserve">TURISMOS       </v>
      </c>
      <c r="G4868" t="str">
        <f>T("De 16 a 19,99 CABALLOS FISCALES                   ")</f>
        <v xml:space="preserve">De 16 a 19,99 CABALLOS FISCALES                   </v>
      </c>
      <c r="H4868" t="str">
        <f>T("HIBRIDO ENCHUFABLES PHEV                          ")</f>
        <v xml:space="preserve">HIBRIDO ENCHUFABLES PHEV                          </v>
      </c>
      <c r="I4868">
        <v>1</v>
      </c>
    </row>
    <row r="4869" spans="1:9">
      <c r="A4869" t="str">
        <f>T("2018")</f>
        <v>2018</v>
      </c>
      <c r="B4869" t="str">
        <f>T("FISICO                                            ")</f>
        <v xml:space="preserve">FISICO                                            </v>
      </c>
      <c r="C4869" t="str">
        <f>T("CHAMBERI            ")</f>
        <v xml:space="preserve">CHAMBERI            </v>
      </c>
      <c r="D4869" t="str">
        <f>T("ALMAGRO             ")</f>
        <v xml:space="preserve">ALMAGRO             </v>
      </c>
      <c r="E4869" t="str">
        <f>T("TU ")</f>
        <v xml:space="preserve">TU </v>
      </c>
      <c r="F4869" t="str">
        <f>T("TURISMOS       ")</f>
        <v xml:space="preserve">TURISMOS       </v>
      </c>
      <c r="G4869" t="str">
        <f>T("De 8 a 11,99 CABALLOS FISCALES                    ")</f>
        <v xml:space="preserve">De 8 a 11,99 CABALLOS FISCALES                    </v>
      </c>
      <c r="H4869" t="str">
        <f>T("HIBRIDO ENCHUFABLES PHEV                          ")</f>
        <v xml:space="preserve">HIBRIDO ENCHUFABLES PHEV                          </v>
      </c>
      <c r="I4869">
        <v>1</v>
      </c>
    </row>
    <row r="4870" spans="1:9">
      <c r="A4870" t="str">
        <f>T("2018")</f>
        <v>2018</v>
      </c>
      <c r="B4870" t="str">
        <f>T("FISICO                                            ")</f>
        <v xml:space="preserve">FISICO                                            </v>
      </c>
      <c r="C4870" t="str">
        <f>T("CHAMBERI            ")</f>
        <v xml:space="preserve">CHAMBERI            </v>
      </c>
      <c r="D4870" t="str">
        <f>T("ALMAGRO             ")</f>
        <v xml:space="preserve">ALMAGRO             </v>
      </c>
      <c r="E4870" t="str">
        <f>T("TU ")</f>
        <v xml:space="preserve">TU </v>
      </c>
      <c r="F4870" t="str">
        <f>T("TURISMOS       ")</f>
        <v xml:space="preserve">TURISMOS       </v>
      </c>
      <c r="G4870" t="str">
        <f>T("De 12 a 15,99 CABALLOS FISCALES                   ")</f>
        <v xml:space="preserve">De 12 a 15,99 CABALLOS FISCALES                   </v>
      </c>
      <c r="H4870" t="str">
        <f>T("HIBRIDO ENCHUFABLES PHEV                          ")</f>
        <v xml:space="preserve">HIBRIDO ENCHUFABLES PHEV                          </v>
      </c>
      <c r="I4870">
        <v>2</v>
      </c>
    </row>
    <row r="4871" spans="1:9">
      <c r="A4871" t="str">
        <f>T("2018")</f>
        <v>2018</v>
      </c>
      <c r="B4871" t="str">
        <f>T("FISICO                                            ")</f>
        <v xml:space="preserve">FISICO                                            </v>
      </c>
      <c r="C4871" t="str">
        <f>T("CHAMBERI            ")</f>
        <v xml:space="preserve">CHAMBERI            </v>
      </c>
      <c r="D4871" t="str">
        <f>T("ALMAGRO             ")</f>
        <v xml:space="preserve">ALMAGRO             </v>
      </c>
      <c r="E4871" t="str">
        <f>T("TU ")</f>
        <v xml:space="preserve">TU </v>
      </c>
      <c r="F4871" t="str">
        <f>T("TURISMOS       ")</f>
        <v xml:space="preserve">TURISMOS       </v>
      </c>
      <c r="G4871" t="str">
        <f>T("De 16 a 19,99 CABALLOS FISCALES                   ")</f>
        <v xml:space="preserve">De 16 a 19,99 CABALLOS FISCALES                   </v>
      </c>
      <c r="H4871" t="str">
        <f>T("HIBRIDO ENCHUFABLES PHEV                          ")</f>
        <v xml:space="preserve">HIBRIDO ENCHUFABLES PHEV                          </v>
      </c>
      <c r="I4871">
        <v>1</v>
      </c>
    </row>
    <row r="4872" spans="1:9">
      <c r="A4872" t="str">
        <f>T("2018")</f>
        <v>2018</v>
      </c>
      <c r="B4872" t="str">
        <f>T("FISICO                                            ")</f>
        <v xml:space="preserve">FISICO                                            </v>
      </c>
      <c r="C4872" t="str">
        <f>T("CHAMBERI            ")</f>
        <v xml:space="preserve">CHAMBERI            </v>
      </c>
      <c r="D4872" t="str">
        <f>T("RIOS ROSAS          ")</f>
        <v xml:space="preserve">RIOS ROSAS          </v>
      </c>
      <c r="E4872" t="str">
        <f>T("TU ")</f>
        <v xml:space="preserve">TU </v>
      </c>
      <c r="F4872" t="str">
        <f>T("TURISMOS       ")</f>
        <v xml:space="preserve">TURISMOS       </v>
      </c>
      <c r="G4872" t="str">
        <f>T("De 8 a 11,99 CABALLOS FISCALES                    ")</f>
        <v xml:space="preserve">De 8 a 11,99 CABALLOS FISCALES                    </v>
      </c>
      <c r="H4872" t="str">
        <f>T("HIBRIDO ENCHUFABLES PHEV                          ")</f>
        <v xml:space="preserve">HIBRIDO ENCHUFABLES PHEV                          </v>
      </c>
      <c r="I4872">
        <v>1</v>
      </c>
    </row>
    <row r="4873" spans="1:9">
      <c r="A4873" t="str">
        <f>T("2018")</f>
        <v>2018</v>
      </c>
      <c r="B4873" t="str">
        <f>T("FISICO                                            ")</f>
        <v xml:space="preserve">FISICO                                            </v>
      </c>
      <c r="C4873" t="str">
        <f>T("CHAMBERI            ")</f>
        <v xml:space="preserve">CHAMBERI            </v>
      </c>
      <c r="D4873" t="str">
        <f>T("RIOS ROSAS          ")</f>
        <v xml:space="preserve">RIOS ROSAS          </v>
      </c>
      <c r="E4873" t="str">
        <f>T("TU ")</f>
        <v xml:space="preserve">TU </v>
      </c>
      <c r="F4873" t="str">
        <f>T("TURISMOS       ")</f>
        <v xml:space="preserve">TURISMOS       </v>
      </c>
      <c r="G4873" t="str">
        <f>T("De 12 a 15,99 CABALLOS FISCALES                   ")</f>
        <v xml:space="preserve">De 12 a 15,99 CABALLOS FISCALES                   </v>
      </c>
      <c r="H4873" t="str">
        <f>T("HIBRIDO ENCHUFABLES PHEV                          ")</f>
        <v xml:space="preserve">HIBRIDO ENCHUFABLES PHEV                          </v>
      </c>
      <c r="I4873">
        <v>2</v>
      </c>
    </row>
    <row r="4874" spans="1:9">
      <c r="A4874" t="str">
        <f>T("2018")</f>
        <v>2018</v>
      </c>
      <c r="B4874" t="str">
        <f>T("FISICO                                            ")</f>
        <v xml:space="preserve">FISICO                                            </v>
      </c>
      <c r="C4874" t="str">
        <f>T("CHAMBERI            ")</f>
        <v xml:space="preserve">CHAMBERI            </v>
      </c>
      <c r="D4874" t="str">
        <f>T("VALLEHERMOSO        ")</f>
        <v xml:space="preserve">VALLEHERMOSO        </v>
      </c>
      <c r="E4874" t="str">
        <f>T("TU ")</f>
        <v xml:space="preserve">TU </v>
      </c>
      <c r="F4874" t="str">
        <f>T("TURISMOS       ")</f>
        <v xml:space="preserve">TURISMOS       </v>
      </c>
      <c r="G4874" t="str">
        <f>T("De 8 a 11,99 CABALLOS FISCALES                    ")</f>
        <v xml:space="preserve">De 8 a 11,99 CABALLOS FISCALES                    </v>
      </c>
      <c r="H4874" t="str">
        <f>T("HIBRIDO ENCHUFABLES PHEV                          ")</f>
        <v xml:space="preserve">HIBRIDO ENCHUFABLES PHEV                          </v>
      </c>
      <c r="I4874">
        <v>1</v>
      </c>
    </row>
    <row r="4875" spans="1:9">
      <c r="A4875" t="str">
        <f>T("2018")</f>
        <v>2018</v>
      </c>
      <c r="B4875" t="str">
        <f>T("FISICO                                            ")</f>
        <v xml:space="preserve">FISICO                                            </v>
      </c>
      <c r="C4875" t="str">
        <f>T("CHAMBERI            ")</f>
        <v xml:space="preserve">CHAMBERI            </v>
      </c>
      <c r="D4875" t="str">
        <f>T("VALLEHERMOSO        ")</f>
        <v xml:space="preserve">VALLEHERMOSO        </v>
      </c>
      <c r="E4875" t="str">
        <f>T("TU ")</f>
        <v xml:space="preserve">TU </v>
      </c>
      <c r="F4875" t="str">
        <f>T("TURISMOS       ")</f>
        <v xml:space="preserve">TURISMOS       </v>
      </c>
      <c r="G4875" t="str">
        <f>T("De 12 a 15,99 CABALLOS FISCALES                   ")</f>
        <v xml:space="preserve">De 12 a 15,99 CABALLOS FISCALES                   </v>
      </c>
      <c r="H4875" t="str">
        <f>T("HIBRIDO ENCHUFABLES PHEV                          ")</f>
        <v xml:space="preserve">HIBRIDO ENCHUFABLES PHEV                          </v>
      </c>
      <c r="I4875">
        <v>2</v>
      </c>
    </row>
    <row r="4876" spans="1:9">
      <c r="A4876" t="str">
        <f>T("2018")</f>
        <v>2018</v>
      </c>
      <c r="B4876" t="str">
        <f>T("JURIDICO                                          ")</f>
        <v xml:space="preserve">JURIDICO                                          </v>
      </c>
      <c r="C4876" t="str">
        <f>T("CHAMBERI            ")</f>
        <v xml:space="preserve">CHAMBERI            </v>
      </c>
      <c r="D4876" t="str">
        <f>T("GAZTAMBIDE          ")</f>
        <v xml:space="preserve">GAZTAMBIDE          </v>
      </c>
      <c r="E4876" t="str">
        <f>T("TU ")</f>
        <v xml:space="preserve">TU </v>
      </c>
      <c r="F4876" t="str">
        <f>T("TURISMOS       ")</f>
        <v xml:space="preserve">TURISMOS       </v>
      </c>
      <c r="G4876" t="str">
        <f>T("De 16 a 19,99 CABALLOS FISCALES                   ")</f>
        <v xml:space="preserve">De 16 a 19,99 CABALLOS FISCALES                   </v>
      </c>
      <c r="H4876" t="str">
        <f>T("HIBRIDO ENCHUFABLES PHEV                          ")</f>
        <v xml:space="preserve">HIBRIDO ENCHUFABLES PHEV                          </v>
      </c>
      <c r="I4876">
        <v>1</v>
      </c>
    </row>
    <row r="4877" spans="1:9">
      <c r="A4877" t="str">
        <f>T("2018")</f>
        <v>2018</v>
      </c>
      <c r="B4877" t="str">
        <f>T("JURIDICO                                          ")</f>
        <v xml:space="preserve">JURIDICO                                          </v>
      </c>
      <c r="C4877" t="str">
        <f>T("CHAMBERI            ")</f>
        <v xml:space="preserve">CHAMBERI            </v>
      </c>
      <c r="D4877" t="str">
        <f>T("ARAPILES            ")</f>
        <v xml:space="preserve">ARAPILES            </v>
      </c>
      <c r="E4877" t="str">
        <f>T("TU ")</f>
        <v xml:space="preserve">TU </v>
      </c>
      <c r="F4877" t="str">
        <f>T("TURISMOS       ")</f>
        <v xml:space="preserve">TURISMOS       </v>
      </c>
      <c r="G4877" t="str">
        <f>T("De 8 a 11,99 CABALLOS FISCALES                    ")</f>
        <v xml:space="preserve">De 8 a 11,99 CABALLOS FISCALES                    </v>
      </c>
      <c r="H4877" t="str">
        <f>T("HIBRIDO ENCHUFABLES PHEV                          ")</f>
        <v xml:space="preserve">HIBRIDO ENCHUFABLES PHEV                          </v>
      </c>
      <c r="I4877">
        <v>1</v>
      </c>
    </row>
    <row r="4878" spans="1:9">
      <c r="A4878" t="str">
        <f>T("2018")</f>
        <v>2018</v>
      </c>
      <c r="B4878" t="str">
        <f>T("JURIDICO                                          ")</f>
        <v xml:space="preserve">JURIDICO                                          </v>
      </c>
      <c r="C4878" t="str">
        <f>T("CHAMBERI            ")</f>
        <v xml:space="preserve">CHAMBERI            </v>
      </c>
      <c r="D4878" t="str">
        <f>T("TRAFALGAR           ")</f>
        <v xml:space="preserve">TRAFALGAR           </v>
      </c>
      <c r="E4878" t="str">
        <f>T("TU ")</f>
        <v xml:space="preserve">TU </v>
      </c>
      <c r="F4878" t="str">
        <f>T("TURISMOS       ")</f>
        <v xml:space="preserve">TURISMOS       </v>
      </c>
      <c r="G4878" t="str">
        <f>T("De 12 a 15,99 CABALLOS FISCALES                   ")</f>
        <v xml:space="preserve">De 12 a 15,99 CABALLOS FISCALES                   </v>
      </c>
      <c r="H4878" t="str">
        <f>T("HIBRIDO ENCHUFABLES PHEV                          ")</f>
        <v xml:space="preserve">HIBRIDO ENCHUFABLES PHEV                          </v>
      </c>
      <c r="I4878">
        <v>2</v>
      </c>
    </row>
    <row r="4879" spans="1:9">
      <c r="A4879" t="str">
        <f>T("2018")</f>
        <v>2018</v>
      </c>
      <c r="B4879" t="str">
        <f>T("JURIDICO                                          ")</f>
        <v xml:space="preserve">JURIDICO                                          </v>
      </c>
      <c r="C4879" t="str">
        <f>T("CHAMBERI            ")</f>
        <v xml:space="preserve">CHAMBERI            </v>
      </c>
      <c r="D4879" t="str">
        <f>T("ALMAGRO             ")</f>
        <v xml:space="preserve">ALMAGRO             </v>
      </c>
      <c r="E4879" t="str">
        <f>T("TU ")</f>
        <v xml:space="preserve">TU </v>
      </c>
      <c r="F4879" t="str">
        <f>T("TURISMOS       ")</f>
        <v xml:space="preserve">TURISMOS       </v>
      </c>
      <c r="G4879" t="str">
        <f>T("De 8 a 11,99 CABALLOS FISCALES                    ")</f>
        <v xml:space="preserve">De 8 a 11,99 CABALLOS FISCALES                    </v>
      </c>
      <c r="H4879" t="str">
        <f>T("HIBRIDO ENCHUFABLES PHEV                          ")</f>
        <v xml:space="preserve">HIBRIDO ENCHUFABLES PHEV                          </v>
      </c>
      <c r="I4879">
        <v>2</v>
      </c>
    </row>
    <row r="4880" spans="1:9">
      <c r="A4880" t="str">
        <f>T("2018")</f>
        <v>2018</v>
      </c>
      <c r="B4880" t="str">
        <f>T("JURIDICO                                          ")</f>
        <v xml:space="preserve">JURIDICO                                          </v>
      </c>
      <c r="C4880" t="str">
        <f>T("CHAMBERI            ")</f>
        <v xml:space="preserve">CHAMBERI            </v>
      </c>
      <c r="D4880" t="str">
        <f>T("ALMAGRO             ")</f>
        <v xml:space="preserve">ALMAGRO             </v>
      </c>
      <c r="E4880" t="str">
        <f>T("TU ")</f>
        <v xml:space="preserve">TU </v>
      </c>
      <c r="F4880" t="str">
        <f>T("TURISMOS       ")</f>
        <v xml:space="preserve">TURISMOS       </v>
      </c>
      <c r="G4880" t="str">
        <f>T("De 12 a 15,99 CABALLOS FISCALES                   ")</f>
        <v xml:space="preserve">De 12 a 15,99 CABALLOS FISCALES                   </v>
      </c>
      <c r="H4880" t="str">
        <f>T("HIBRIDO ENCHUFABLES PHEV                          ")</f>
        <v xml:space="preserve">HIBRIDO ENCHUFABLES PHEV                          </v>
      </c>
      <c r="I4880">
        <v>3</v>
      </c>
    </row>
    <row r="4881" spans="1:9">
      <c r="A4881" t="str">
        <f>T("2018")</f>
        <v>2018</v>
      </c>
      <c r="B4881" t="str">
        <f>T("JURIDICO                                          ")</f>
        <v xml:space="preserve">JURIDICO                                          </v>
      </c>
      <c r="C4881" t="str">
        <f>T("CHAMBERI            ")</f>
        <v xml:space="preserve">CHAMBERI            </v>
      </c>
      <c r="D4881" t="str">
        <f>T("ALMAGRO             ")</f>
        <v xml:space="preserve">ALMAGRO             </v>
      </c>
      <c r="E4881" t="str">
        <f>T("TU ")</f>
        <v xml:space="preserve">TU </v>
      </c>
      <c r="F4881" t="str">
        <f>T("TURISMOS       ")</f>
        <v xml:space="preserve">TURISMOS       </v>
      </c>
      <c r="G4881" t="str">
        <f>T("De 16 a 19,99 CABALLOS FISCALES                   ")</f>
        <v xml:space="preserve">De 16 a 19,99 CABALLOS FISCALES                   </v>
      </c>
      <c r="H4881" t="str">
        <f>T("HIBRIDO ENCHUFABLES PHEV                          ")</f>
        <v xml:space="preserve">HIBRIDO ENCHUFABLES PHEV                          </v>
      </c>
      <c r="I4881">
        <v>1</v>
      </c>
    </row>
    <row r="4882" spans="1:9">
      <c r="A4882" t="str">
        <f>T("2018")</f>
        <v>2018</v>
      </c>
      <c r="B4882" t="str">
        <f>T("JURIDICO                                          ")</f>
        <v xml:space="preserve">JURIDICO                                          </v>
      </c>
      <c r="C4882" t="str">
        <f>T("CHAMBERI            ")</f>
        <v xml:space="preserve">CHAMBERI            </v>
      </c>
      <c r="D4882" t="str">
        <f>T("RIOS ROSAS          ")</f>
        <v xml:space="preserve">RIOS ROSAS          </v>
      </c>
      <c r="E4882" t="str">
        <f>T("TU ")</f>
        <v xml:space="preserve">TU </v>
      </c>
      <c r="F4882" t="str">
        <f>T("TURISMOS       ")</f>
        <v xml:space="preserve">TURISMOS       </v>
      </c>
      <c r="G4882" t="str">
        <f>T("De 8 a 11,99 CABALLOS FISCALES                    ")</f>
        <v xml:space="preserve">De 8 a 11,99 CABALLOS FISCALES                    </v>
      </c>
      <c r="H4882" t="str">
        <f>T("HIBRIDO ENCHUFABLES PHEV                          ")</f>
        <v xml:space="preserve">HIBRIDO ENCHUFABLES PHEV                          </v>
      </c>
      <c r="I4882">
        <v>1</v>
      </c>
    </row>
    <row r="4883" spans="1:9">
      <c r="A4883" t="str">
        <f>T("2018")</f>
        <v>2018</v>
      </c>
      <c r="B4883" t="str">
        <f>T("JURIDICO                                          ")</f>
        <v xml:space="preserve">JURIDICO                                          </v>
      </c>
      <c r="C4883" t="str">
        <f>T("CHAMBERI            ")</f>
        <v xml:space="preserve">CHAMBERI            </v>
      </c>
      <c r="D4883" t="str">
        <f>T("RIOS ROSAS          ")</f>
        <v xml:space="preserve">RIOS ROSAS          </v>
      </c>
      <c r="E4883" t="str">
        <f>T("TU ")</f>
        <v xml:space="preserve">TU </v>
      </c>
      <c r="F4883" t="str">
        <f>T("TURISMOS       ")</f>
        <v xml:space="preserve">TURISMOS       </v>
      </c>
      <c r="G4883" t="str">
        <f>T("De 12 a 15,99 CABALLOS FISCALES                   ")</f>
        <v xml:space="preserve">De 12 a 15,99 CABALLOS FISCALES                   </v>
      </c>
      <c r="H4883" t="str">
        <f>T("HIBRIDO ENCHUFABLES PHEV                          ")</f>
        <v xml:space="preserve">HIBRIDO ENCHUFABLES PHEV                          </v>
      </c>
      <c r="I4883">
        <v>2</v>
      </c>
    </row>
    <row r="4884" spans="1:9">
      <c r="A4884" t="str">
        <f>T("2018")</f>
        <v>2018</v>
      </c>
      <c r="B4884" t="str">
        <f>T("JURIDICO                                          ")</f>
        <v xml:space="preserve">JURIDICO                                          </v>
      </c>
      <c r="C4884" t="str">
        <f>T("CHAMBERI            ")</f>
        <v xml:space="preserve">CHAMBERI            </v>
      </c>
      <c r="D4884" t="str">
        <f>T("VALLEHERMOSO        ")</f>
        <v xml:space="preserve">VALLEHERMOSO        </v>
      </c>
      <c r="E4884" t="str">
        <f>T("TU ")</f>
        <v xml:space="preserve">TU </v>
      </c>
      <c r="F4884" t="str">
        <f>T("TURISMOS       ")</f>
        <v xml:space="preserve">TURISMOS       </v>
      </c>
      <c r="G4884" t="str">
        <f>T("De 8 a 11,99 CABALLOS FISCALES                    ")</f>
        <v xml:space="preserve">De 8 a 11,99 CABALLOS FISCALES                    </v>
      </c>
      <c r="H4884" t="str">
        <f>T("HIBRIDO ENCHUFABLES PHEV                          ")</f>
        <v xml:space="preserve">HIBRIDO ENCHUFABLES PHEV                          </v>
      </c>
      <c r="I4884">
        <v>1</v>
      </c>
    </row>
    <row r="4885" spans="1:9">
      <c r="A4885" t="str">
        <f>T("2018")</f>
        <v>2018</v>
      </c>
      <c r="B4885" t="str">
        <f>T("JURIDICO                                          ")</f>
        <v xml:space="preserve">JURIDICO                                          </v>
      </c>
      <c r="C4885" t="str">
        <f>T("CHAMBERI            ")</f>
        <v xml:space="preserve">CHAMBERI            </v>
      </c>
      <c r="D4885" t="str">
        <f>T("VALLEHERMOSO        ")</f>
        <v xml:space="preserve">VALLEHERMOSO        </v>
      </c>
      <c r="E4885" t="str">
        <f>T("TU ")</f>
        <v xml:space="preserve">TU </v>
      </c>
      <c r="F4885" t="str">
        <f>T("TURISMOS       ")</f>
        <v xml:space="preserve">TURISMOS       </v>
      </c>
      <c r="G4885" t="str">
        <f>T("De 12 a 15,99 CABALLOS FISCALES                   ")</f>
        <v xml:space="preserve">De 12 a 15,99 CABALLOS FISCALES                   </v>
      </c>
      <c r="H4885" t="str">
        <f>T("HIBRIDO ENCHUFABLES PHEV                          ")</f>
        <v xml:space="preserve">HIBRIDO ENCHUFABLES PHEV                          </v>
      </c>
      <c r="I4885">
        <v>1</v>
      </c>
    </row>
    <row r="4886" spans="1:9">
      <c r="A4886" t="str">
        <f>T("2018")</f>
        <v>2018</v>
      </c>
      <c r="B4886" t="str">
        <f>T("FISICO                                            ")</f>
        <v xml:space="preserve">FISICO                                            </v>
      </c>
      <c r="C4886" t="str">
        <f>T("CHAMBERI            ")</f>
        <v xml:space="preserve">CHAMBERI            </v>
      </c>
      <c r="D4886" t="str">
        <f>T("GAZTAMBIDE          ")</f>
        <v xml:space="preserve">GAZTAMBIDE          </v>
      </c>
      <c r="E4886" t="str">
        <f>T("TU ")</f>
        <v xml:space="preserve">TU </v>
      </c>
      <c r="F4886" t="str">
        <f>T("TURISMOS       ")</f>
        <v xml:space="preserve">TURISMOS       </v>
      </c>
      <c r="G4886" t="str">
        <f>T("De 12 a 15,99 CABALLOS FISCALES                   ")</f>
        <v xml:space="preserve">De 12 a 15,99 CABALLOS FISCALES                   </v>
      </c>
      <c r="H4886" t="str">
        <f>T("OTROS                                             ")</f>
        <v xml:space="preserve">OTROS                                             </v>
      </c>
      <c r="I4886">
        <v>1</v>
      </c>
    </row>
    <row r="4887" spans="1:9">
      <c r="A4887" t="str">
        <f>T("2018")</f>
        <v>2018</v>
      </c>
      <c r="B4887" t="str">
        <f>T("FISICO                                            ")</f>
        <v xml:space="preserve">FISICO                                            </v>
      </c>
      <c r="C4887" t="str">
        <f>T("CHAMBERI            ")</f>
        <v xml:space="preserve">CHAMBERI            </v>
      </c>
      <c r="D4887" t="str">
        <f>T("ALMAGRO             ")</f>
        <v xml:space="preserve">ALMAGRO             </v>
      </c>
      <c r="E4887" t="str">
        <f>T("TU ")</f>
        <v xml:space="preserve">TU </v>
      </c>
      <c r="F4887" t="str">
        <f>T("TURISMOS       ")</f>
        <v xml:space="preserve">TURISMOS       </v>
      </c>
      <c r="G4887" t="str">
        <f>T("De 8 a 11,99 CABALLOS FISCALES                    ")</f>
        <v xml:space="preserve">De 8 a 11,99 CABALLOS FISCALES                    </v>
      </c>
      <c r="H4887" t="str">
        <f>T("OTROS                                             ")</f>
        <v xml:space="preserve">OTROS                                             </v>
      </c>
      <c r="I4887">
        <v>1</v>
      </c>
    </row>
    <row r="4888" spans="1:9">
      <c r="A4888" t="str">
        <f>T("2018")</f>
        <v>2018</v>
      </c>
      <c r="B4888" t="str">
        <f>T("FISICO                                            ")</f>
        <v xml:space="preserve">FISICO                                            </v>
      </c>
      <c r="C4888" t="str">
        <f>T("CHAMBERI            ")</f>
        <v xml:space="preserve">CHAMBERI            </v>
      </c>
      <c r="D4888" t="str">
        <f>T("RIOS ROSAS          ")</f>
        <v xml:space="preserve">RIOS ROSAS          </v>
      </c>
      <c r="E4888" t="str">
        <f>T("TU ")</f>
        <v xml:space="preserve">TU </v>
      </c>
      <c r="F4888" t="str">
        <f>T("TURISMOS       ")</f>
        <v xml:space="preserve">TURISMOS       </v>
      </c>
      <c r="G4888" t="str">
        <f>T("De 8 a 11,99 CABALLOS FISCALES                    ")</f>
        <v xml:space="preserve">De 8 a 11,99 CABALLOS FISCALES                    </v>
      </c>
      <c r="H4888" t="str">
        <f>T("OTROS                                             ")</f>
        <v xml:space="preserve">OTROS                                             </v>
      </c>
      <c r="I4888">
        <v>1</v>
      </c>
    </row>
    <row r="4889" spans="1:9">
      <c r="A4889" t="str">
        <f>T("2018")</f>
        <v>2018</v>
      </c>
      <c r="B4889" t="str">
        <f>T("FISICO                                            ")</f>
        <v xml:space="preserve">FISICO                                            </v>
      </c>
      <c r="C4889" t="str">
        <f>T("CHAMBERI            ")</f>
        <v xml:space="preserve">CHAMBERI            </v>
      </c>
      <c r="D4889" t="str">
        <f>T("RIOS ROSAS          ")</f>
        <v xml:space="preserve">RIOS ROSAS          </v>
      </c>
      <c r="E4889" t="str">
        <f>T("TU ")</f>
        <v xml:space="preserve">TU </v>
      </c>
      <c r="F4889" t="str">
        <f>T("TURISMOS       ")</f>
        <v xml:space="preserve">TURISMOS       </v>
      </c>
      <c r="G4889" t="str">
        <f>T("De 16 a 19,99 CABALLOS FISCALES                   ")</f>
        <v xml:space="preserve">De 16 a 19,99 CABALLOS FISCALES                   </v>
      </c>
      <c r="H4889" t="str">
        <f>T("OTROS                                             ")</f>
        <v xml:space="preserve">OTROS                                             </v>
      </c>
      <c r="I4889">
        <v>1</v>
      </c>
    </row>
    <row r="4890" spans="1:9">
      <c r="A4890" t="str">
        <f>T("2018")</f>
        <v>2018</v>
      </c>
      <c r="B4890" t="str">
        <f>T("FISICO                                            ")</f>
        <v xml:space="preserve">FISICO                                            </v>
      </c>
      <c r="C4890" t="str">
        <f>T("CHAMBERI            ")</f>
        <v xml:space="preserve">CHAMBERI            </v>
      </c>
      <c r="D4890" t="str">
        <f>T("VALLEHERMOSO        ")</f>
        <v xml:space="preserve">VALLEHERMOSO        </v>
      </c>
      <c r="E4890" t="str">
        <f>T("TU ")</f>
        <v xml:space="preserve">TU </v>
      </c>
      <c r="F4890" t="str">
        <f>T("TURISMOS       ")</f>
        <v xml:space="preserve">TURISMOS       </v>
      </c>
      <c r="G4890" t="str">
        <f>T("De 12 a 15,99 CABALLOS FISCALES                   ")</f>
        <v xml:space="preserve">De 12 a 15,99 CABALLOS FISCALES                   </v>
      </c>
      <c r="H4890" t="str">
        <f>T("OTROS                                             ")</f>
        <v xml:space="preserve">OTROS                                             </v>
      </c>
      <c r="I4890">
        <v>1</v>
      </c>
    </row>
    <row r="4891" spans="1:9">
      <c r="A4891" t="str">
        <f>T("2018")</f>
        <v>2018</v>
      </c>
      <c r="B4891" t="str">
        <f>T("Entidad sin personalidad jurídica (art. 35.4 LGT) ")</f>
        <v xml:space="preserve">Entidad sin personalidad jurídica (art. 35.4 LGT) </v>
      </c>
      <c r="C4891" t="str">
        <f>T("CHAMBERI            ")</f>
        <v xml:space="preserve">CHAMBERI            </v>
      </c>
      <c r="D4891" t="str">
        <f>T("SIN BARRIO          ")</f>
        <v xml:space="preserve">SIN BARRIO          </v>
      </c>
      <c r="E4891" t="str">
        <f>T("TU ")</f>
        <v xml:space="preserve">TU </v>
      </c>
      <c r="F4891" t="str">
        <f>T("TURISMOS       ")</f>
        <v xml:space="preserve">TURISMOS       </v>
      </c>
      <c r="G4891" t="str">
        <f>T("De 8 a 11,99 CABALLOS FISCALES                    ")</f>
        <v xml:space="preserve">De 8 a 11,99 CABALLOS FISCALES                    </v>
      </c>
      <c r="I4891">
        <v>1</v>
      </c>
    </row>
    <row r="4892" spans="1:9">
      <c r="A4892" t="str">
        <f>T("2018")</f>
        <v>2018</v>
      </c>
      <c r="B4892" t="str">
        <f>T("Entidad sin personalidad jurídica (art. 35.4 LGT) ")</f>
        <v xml:space="preserve">Entidad sin personalidad jurídica (art. 35.4 LGT) </v>
      </c>
      <c r="C4892" t="str">
        <f>T("CHAMBERI            ")</f>
        <v xml:space="preserve">CHAMBERI            </v>
      </c>
      <c r="D4892" t="str">
        <f>T("GAZTAMBIDE          ")</f>
        <v xml:space="preserve">GAZTAMBIDE          </v>
      </c>
      <c r="E4892" t="str">
        <f>T("TU ")</f>
        <v xml:space="preserve">TU </v>
      </c>
      <c r="F4892" t="str">
        <f>T("TURISMOS       ")</f>
        <v xml:space="preserve">TURISMOS       </v>
      </c>
      <c r="G4892" t="str">
        <f>T("De 8 a 11,99 CABALLOS FISCALES                    ")</f>
        <v xml:space="preserve">De 8 a 11,99 CABALLOS FISCALES                    </v>
      </c>
      <c r="I4892">
        <v>3</v>
      </c>
    </row>
    <row r="4893" spans="1:9">
      <c r="A4893" t="str">
        <f>T("2018")</f>
        <v>2018</v>
      </c>
      <c r="B4893" t="str">
        <f>T("Entidad sin personalidad jurídica (art. 35.4 LGT) ")</f>
        <v xml:space="preserve">Entidad sin personalidad jurídica (art. 35.4 LGT) </v>
      </c>
      <c r="C4893" t="str">
        <f>T("CHAMBERI            ")</f>
        <v xml:space="preserve">CHAMBERI            </v>
      </c>
      <c r="D4893" t="str">
        <f>T("GAZTAMBIDE          ")</f>
        <v xml:space="preserve">GAZTAMBIDE          </v>
      </c>
      <c r="E4893" t="str">
        <f>T("TU ")</f>
        <v xml:space="preserve">TU </v>
      </c>
      <c r="F4893" t="str">
        <f>T("TURISMOS       ")</f>
        <v xml:space="preserve">TURISMOS       </v>
      </c>
      <c r="G4893" t="str">
        <f>T("De 12 a 15,99 CABALLOS FISCALES                   ")</f>
        <v xml:space="preserve">De 12 a 15,99 CABALLOS FISCALES                   </v>
      </c>
      <c r="I4893">
        <v>2</v>
      </c>
    </row>
    <row r="4894" spans="1:9">
      <c r="A4894" t="str">
        <f>T("2018")</f>
        <v>2018</v>
      </c>
      <c r="B4894" t="str">
        <f>T("Entidad sin personalidad jurídica (art. 35.4 LGT) ")</f>
        <v xml:space="preserve">Entidad sin personalidad jurídica (art. 35.4 LGT) </v>
      </c>
      <c r="C4894" t="str">
        <f>T("CHAMBERI            ")</f>
        <v xml:space="preserve">CHAMBERI            </v>
      </c>
      <c r="D4894" t="str">
        <f>T("GAZTAMBIDE          ")</f>
        <v xml:space="preserve">GAZTAMBIDE          </v>
      </c>
      <c r="E4894" t="str">
        <f>T("TU ")</f>
        <v xml:space="preserve">TU </v>
      </c>
      <c r="F4894" t="str">
        <f>T("TURISMOS       ")</f>
        <v xml:space="preserve">TURISMOS       </v>
      </c>
      <c r="G4894" t="str">
        <f>T("De 16 a 19,99 CABALLOS FISCALES                   ")</f>
        <v xml:space="preserve">De 16 a 19,99 CABALLOS FISCALES                   </v>
      </c>
      <c r="I4894">
        <v>2</v>
      </c>
    </row>
    <row r="4895" spans="1:9">
      <c r="A4895" t="str">
        <f>T("2018")</f>
        <v>2018</v>
      </c>
      <c r="B4895" t="str">
        <f>T("Entidad sin personalidad jurídica (art. 35.4 LGT) ")</f>
        <v xml:space="preserve">Entidad sin personalidad jurídica (art. 35.4 LGT) </v>
      </c>
      <c r="C4895" t="str">
        <f>T("CHAMBERI            ")</f>
        <v xml:space="preserve">CHAMBERI            </v>
      </c>
      <c r="D4895" t="str">
        <f>T("ARAPILES            ")</f>
        <v xml:space="preserve">ARAPILES            </v>
      </c>
      <c r="E4895" t="str">
        <f>T("TU ")</f>
        <v xml:space="preserve">TU </v>
      </c>
      <c r="F4895" t="str">
        <f>T("TURISMOS       ")</f>
        <v xml:space="preserve">TURISMOS       </v>
      </c>
      <c r="G4895" t="str">
        <f>T("De menos de 8 CABALLOS FISCALES                   ")</f>
        <v xml:space="preserve">De menos de 8 CABALLOS FISCALES                   </v>
      </c>
      <c r="I4895">
        <v>4</v>
      </c>
    </row>
    <row r="4896" spans="1:9">
      <c r="A4896" t="str">
        <f>T("2018")</f>
        <v>2018</v>
      </c>
      <c r="B4896" t="str">
        <f>T("Entidad sin personalidad jurídica (art. 35.4 LGT) ")</f>
        <v xml:space="preserve">Entidad sin personalidad jurídica (art. 35.4 LGT) </v>
      </c>
      <c r="C4896" t="str">
        <f>T("CHAMBERI            ")</f>
        <v xml:space="preserve">CHAMBERI            </v>
      </c>
      <c r="D4896" t="str">
        <f>T("ARAPILES            ")</f>
        <v xml:space="preserve">ARAPILES            </v>
      </c>
      <c r="E4896" t="str">
        <f>T("TU ")</f>
        <v xml:space="preserve">TU </v>
      </c>
      <c r="F4896" t="str">
        <f>T("TURISMOS       ")</f>
        <v xml:space="preserve">TURISMOS       </v>
      </c>
      <c r="G4896" t="str">
        <f>T("De 8 a 11,99 CABALLOS FISCALES                    ")</f>
        <v xml:space="preserve">De 8 a 11,99 CABALLOS FISCALES                    </v>
      </c>
      <c r="I4896">
        <v>8</v>
      </c>
    </row>
    <row r="4897" spans="1:9">
      <c r="A4897" t="str">
        <f>T("2018")</f>
        <v>2018</v>
      </c>
      <c r="B4897" t="str">
        <f>T("Entidad sin personalidad jurídica (art. 35.4 LGT) ")</f>
        <v xml:space="preserve">Entidad sin personalidad jurídica (art. 35.4 LGT) </v>
      </c>
      <c r="C4897" t="str">
        <f>T("CHAMBERI            ")</f>
        <v xml:space="preserve">CHAMBERI            </v>
      </c>
      <c r="D4897" t="str">
        <f>T("ARAPILES            ")</f>
        <v xml:space="preserve">ARAPILES            </v>
      </c>
      <c r="E4897" t="str">
        <f>T("TU ")</f>
        <v xml:space="preserve">TU </v>
      </c>
      <c r="F4897" t="str">
        <f>T("TURISMOS       ")</f>
        <v xml:space="preserve">TURISMOS       </v>
      </c>
      <c r="G4897" t="str">
        <f>T("De 12 a 15,99 CABALLOS FISCALES                   ")</f>
        <v xml:space="preserve">De 12 a 15,99 CABALLOS FISCALES                   </v>
      </c>
      <c r="I4897">
        <v>4</v>
      </c>
    </row>
    <row r="4898" spans="1:9">
      <c r="A4898" t="str">
        <f>T("2018")</f>
        <v>2018</v>
      </c>
      <c r="B4898" t="str">
        <f>T("Entidad sin personalidad jurídica (art. 35.4 LGT) ")</f>
        <v xml:space="preserve">Entidad sin personalidad jurídica (art. 35.4 LGT) </v>
      </c>
      <c r="C4898" t="str">
        <f>T("CHAMBERI            ")</f>
        <v xml:space="preserve">CHAMBERI            </v>
      </c>
      <c r="D4898" t="str">
        <f>T("ARAPILES            ")</f>
        <v xml:space="preserve">ARAPILES            </v>
      </c>
      <c r="E4898" t="str">
        <f>T("TU ")</f>
        <v xml:space="preserve">TU </v>
      </c>
      <c r="F4898" t="str">
        <f>T("TURISMOS       ")</f>
        <v xml:space="preserve">TURISMOS       </v>
      </c>
      <c r="G4898" t="str">
        <f>T("De 20 CABALLOS FISCALES en adelante               ")</f>
        <v xml:space="preserve">De 20 CABALLOS FISCALES en adelante               </v>
      </c>
      <c r="I4898">
        <v>1</v>
      </c>
    </row>
    <row r="4899" spans="1:9">
      <c r="A4899" t="str">
        <f>T("2018")</f>
        <v>2018</v>
      </c>
      <c r="B4899" t="str">
        <f>T("Entidad sin personalidad jurídica (art. 35.4 LGT) ")</f>
        <v xml:space="preserve">Entidad sin personalidad jurídica (art. 35.4 LGT) </v>
      </c>
      <c r="C4899" t="str">
        <f>T("CHAMBERI            ")</f>
        <v xml:space="preserve">CHAMBERI            </v>
      </c>
      <c r="D4899" t="str">
        <f>T("TRAFALGAR           ")</f>
        <v xml:space="preserve">TRAFALGAR           </v>
      </c>
      <c r="E4899" t="str">
        <f>T("TU ")</f>
        <v xml:space="preserve">TU </v>
      </c>
      <c r="F4899" t="str">
        <f>T("TURISMOS       ")</f>
        <v xml:space="preserve">TURISMOS       </v>
      </c>
      <c r="G4899" t="str">
        <f>T("De menos de 8 CABALLOS FISCALES                   ")</f>
        <v xml:space="preserve">De menos de 8 CABALLOS FISCALES                   </v>
      </c>
      <c r="I4899">
        <v>1</v>
      </c>
    </row>
    <row r="4900" spans="1:9">
      <c r="A4900" t="str">
        <f>T("2018")</f>
        <v>2018</v>
      </c>
      <c r="B4900" t="str">
        <f>T("Entidad sin personalidad jurídica (art. 35.4 LGT) ")</f>
        <v xml:space="preserve">Entidad sin personalidad jurídica (art. 35.4 LGT) </v>
      </c>
      <c r="C4900" t="str">
        <f>T("CHAMBERI            ")</f>
        <v xml:space="preserve">CHAMBERI            </v>
      </c>
      <c r="D4900" t="str">
        <f>T("TRAFALGAR           ")</f>
        <v xml:space="preserve">TRAFALGAR           </v>
      </c>
      <c r="E4900" t="str">
        <f>T("TU ")</f>
        <v xml:space="preserve">TU </v>
      </c>
      <c r="F4900" t="str">
        <f>T("TURISMOS       ")</f>
        <v xml:space="preserve">TURISMOS       </v>
      </c>
      <c r="G4900" t="str">
        <f>T("De 8 a 11,99 CABALLOS FISCALES                    ")</f>
        <v xml:space="preserve">De 8 a 11,99 CABALLOS FISCALES                    </v>
      </c>
      <c r="I4900">
        <v>8</v>
      </c>
    </row>
    <row r="4901" spans="1:9">
      <c r="A4901" t="str">
        <f>T("2018")</f>
        <v>2018</v>
      </c>
      <c r="B4901" t="str">
        <f>T("Entidad sin personalidad jurídica (art. 35.4 LGT) ")</f>
        <v xml:space="preserve">Entidad sin personalidad jurídica (art. 35.4 LGT) </v>
      </c>
      <c r="C4901" t="str">
        <f>T("CHAMBERI            ")</f>
        <v xml:space="preserve">CHAMBERI            </v>
      </c>
      <c r="D4901" t="str">
        <f>T("TRAFALGAR           ")</f>
        <v xml:space="preserve">TRAFALGAR           </v>
      </c>
      <c r="E4901" t="str">
        <f>T("TU ")</f>
        <v xml:space="preserve">TU </v>
      </c>
      <c r="F4901" t="str">
        <f>T("TURISMOS       ")</f>
        <v xml:space="preserve">TURISMOS       </v>
      </c>
      <c r="G4901" t="str">
        <f>T("De 12 a 15,99 CABALLOS FISCALES                   ")</f>
        <v xml:space="preserve">De 12 a 15,99 CABALLOS FISCALES                   </v>
      </c>
      <c r="I4901">
        <v>5</v>
      </c>
    </row>
    <row r="4902" spans="1:9">
      <c r="A4902" t="str">
        <f>T("2018")</f>
        <v>2018</v>
      </c>
      <c r="B4902" t="str">
        <f>T("Entidad sin personalidad jurídica (art. 35.4 LGT) ")</f>
        <v xml:space="preserve">Entidad sin personalidad jurídica (art. 35.4 LGT) </v>
      </c>
      <c r="C4902" t="str">
        <f>T("CHAMBERI            ")</f>
        <v xml:space="preserve">CHAMBERI            </v>
      </c>
      <c r="D4902" t="str">
        <f>T("TRAFALGAR           ")</f>
        <v xml:space="preserve">TRAFALGAR           </v>
      </c>
      <c r="E4902" t="str">
        <f>T("TU ")</f>
        <v xml:space="preserve">TU </v>
      </c>
      <c r="F4902" t="str">
        <f>T("TURISMOS       ")</f>
        <v xml:space="preserve">TURISMOS       </v>
      </c>
      <c r="G4902" t="str">
        <f>T("De 16 a 19,99 CABALLOS FISCALES                   ")</f>
        <v xml:space="preserve">De 16 a 19,99 CABALLOS FISCALES                   </v>
      </c>
      <c r="I4902">
        <v>3</v>
      </c>
    </row>
    <row r="4903" spans="1:9">
      <c r="A4903" t="str">
        <f>T("2018")</f>
        <v>2018</v>
      </c>
      <c r="B4903" t="str">
        <f>T("Entidad sin personalidad jurídica (art. 35.4 LGT) ")</f>
        <v xml:space="preserve">Entidad sin personalidad jurídica (art. 35.4 LGT) </v>
      </c>
      <c r="C4903" t="str">
        <f>T("CHAMBERI            ")</f>
        <v xml:space="preserve">CHAMBERI            </v>
      </c>
      <c r="D4903" t="str">
        <f>T("ALMAGRO             ")</f>
        <v xml:space="preserve">ALMAGRO             </v>
      </c>
      <c r="E4903" t="str">
        <f>T("TU ")</f>
        <v xml:space="preserve">TU </v>
      </c>
      <c r="F4903" t="str">
        <f>T("TURISMOS       ")</f>
        <v xml:space="preserve">TURISMOS       </v>
      </c>
      <c r="G4903" t="str">
        <f>T("De 8 a 11,99 CABALLOS FISCALES                    ")</f>
        <v xml:space="preserve">De 8 a 11,99 CABALLOS FISCALES                    </v>
      </c>
      <c r="I4903">
        <v>13</v>
      </c>
    </row>
    <row r="4904" spans="1:9">
      <c r="A4904" t="str">
        <f>T("2018")</f>
        <v>2018</v>
      </c>
      <c r="B4904" t="str">
        <f>T("Entidad sin personalidad jurídica (art. 35.4 LGT) ")</f>
        <v xml:space="preserve">Entidad sin personalidad jurídica (art. 35.4 LGT) </v>
      </c>
      <c r="C4904" t="str">
        <f>T("CHAMBERI            ")</f>
        <v xml:space="preserve">CHAMBERI            </v>
      </c>
      <c r="D4904" t="str">
        <f>T("ALMAGRO             ")</f>
        <v xml:space="preserve">ALMAGRO             </v>
      </c>
      <c r="E4904" t="str">
        <f>T("TU ")</f>
        <v xml:space="preserve">TU </v>
      </c>
      <c r="F4904" t="str">
        <f>T("TURISMOS       ")</f>
        <v xml:space="preserve">TURISMOS       </v>
      </c>
      <c r="G4904" t="str">
        <f>T("De 12 a 15,99 CABALLOS FISCALES                   ")</f>
        <v xml:space="preserve">De 12 a 15,99 CABALLOS FISCALES                   </v>
      </c>
      <c r="I4904">
        <v>1</v>
      </c>
    </row>
    <row r="4905" spans="1:9">
      <c r="A4905" t="str">
        <f>T("2018")</f>
        <v>2018</v>
      </c>
      <c r="B4905" t="str">
        <f>T("Entidad sin personalidad jurídica (art. 35.4 LGT) ")</f>
        <v xml:space="preserve">Entidad sin personalidad jurídica (art. 35.4 LGT) </v>
      </c>
      <c r="C4905" t="str">
        <f>T("CHAMBERI            ")</f>
        <v xml:space="preserve">CHAMBERI            </v>
      </c>
      <c r="D4905" t="str">
        <f>T("ALMAGRO             ")</f>
        <v xml:space="preserve">ALMAGRO             </v>
      </c>
      <c r="E4905" t="str">
        <f>T("TU ")</f>
        <v xml:space="preserve">TU </v>
      </c>
      <c r="F4905" t="str">
        <f>T("TURISMOS       ")</f>
        <v xml:space="preserve">TURISMOS       </v>
      </c>
      <c r="G4905" t="str">
        <f>T("De 16 a 19,99 CABALLOS FISCALES                   ")</f>
        <v xml:space="preserve">De 16 a 19,99 CABALLOS FISCALES                   </v>
      </c>
      <c r="I4905">
        <v>3</v>
      </c>
    </row>
    <row r="4906" spans="1:9">
      <c r="A4906" t="str">
        <f>T("2018")</f>
        <v>2018</v>
      </c>
      <c r="B4906" t="str">
        <f>T("Entidad sin personalidad jurídica (art. 35.4 LGT) ")</f>
        <v xml:space="preserve">Entidad sin personalidad jurídica (art. 35.4 LGT) </v>
      </c>
      <c r="C4906" t="str">
        <f>T("CHAMBERI            ")</f>
        <v xml:space="preserve">CHAMBERI            </v>
      </c>
      <c r="D4906" t="str">
        <f>T("RIOS ROSAS          ")</f>
        <v xml:space="preserve">RIOS ROSAS          </v>
      </c>
      <c r="E4906" t="str">
        <f>T("TU ")</f>
        <v xml:space="preserve">TU </v>
      </c>
      <c r="F4906" t="str">
        <f>T("TURISMOS       ")</f>
        <v xml:space="preserve">TURISMOS       </v>
      </c>
      <c r="G4906" t="str">
        <f>T("De 8 a 11,99 CABALLOS FISCALES                    ")</f>
        <v xml:space="preserve">De 8 a 11,99 CABALLOS FISCALES                    </v>
      </c>
      <c r="I4906">
        <v>6</v>
      </c>
    </row>
    <row r="4907" spans="1:9">
      <c r="A4907" t="str">
        <f>T("2018")</f>
        <v>2018</v>
      </c>
      <c r="B4907" t="str">
        <f>T("Entidad sin personalidad jurídica (art. 35.4 LGT) ")</f>
        <v xml:space="preserve">Entidad sin personalidad jurídica (art. 35.4 LGT) </v>
      </c>
      <c r="C4907" t="str">
        <f>T("CHAMBERI            ")</f>
        <v xml:space="preserve">CHAMBERI            </v>
      </c>
      <c r="D4907" t="str">
        <f>T("RIOS ROSAS          ")</f>
        <v xml:space="preserve">RIOS ROSAS          </v>
      </c>
      <c r="E4907" t="str">
        <f>T("TU ")</f>
        <v xml:space="preserve">TU </v>
      </c>
      <c r="F4907" t="str">
        <f>T("TURISMOS       ")</f>
        <v xml:space="preserve">TURISMOS       </v>
      </c>
      <c r="G4907" t="str">
        <f>T("De 12 a 15,99 CABALLOS FISCALES                   ")</f>
        <v xml:space="preserve">De 12 a 15,99 CABALLOS FISCALES                   </v>
      </c>
      <c r="I4907">
        <v>2</v>
      </c>
    </row>
    <row r="4908" spans="1:9">
      <c r="A4908" t="str">
        <f>T("2018")</f>
        <v>2018</v>
      </c>
      <c r="B4908" t="str">
        <f>T("Entidad sin personalidad jurídica (art. 35.4 LGT) ")</f>
        <v xml:space="preserve">Entidad sin personalidad jurídica (art. 35.4 LGT) </v>
      </c>
      <c r="C4908" t="str">
        <f>T("CHAMBERI            ")</f>
        <v xml:space="preserve">CHAMBERI            </v>
      </c>
      <c r="D4908" t="str">
        <f>T("RIOS ROSAS          ")</f>
        <v xml:space="preserve">RIOS ROSAS          </v>
      </c>
      <c r="E4908" t="str">
        <f>T("TU ")</f>
        <v xml:space="preserve">TU </v>
      </c>
      <c r="F4908" t="str">
        <f>T("TURISMOS       ")</f>
        <v xml:space="preserve">TURISMOS       </v>
      </c>
      <c r="G4908" t="str">
        <f>T("De 20 CABALLOS FISCALES en adelante               ")</f>
        <v xml:space="preserve">De 20 CABALLOS FISCALES en adelante               </v>
      </c>
      <c r="I4908">
        <v>2</v>
      </c>
    </row>
    <row r="4909" spans="1:9">
      <c r="A4909" t="str">
        <f>T("2018")</f>
        <v>2018</v>
      </c>
      <c r="B4909" t="str">
        <f>T("Entidad sin personalidad jurídica (art. 35.4 LGT) ")</f>
        <v xml:space="preserve">Entidad sin personalidad jurídica (art. 35.4 LGT) </v>
      </c>
      <c r="C4909" t="str">
        <f>T("CHAMBERI            ")</f>
        <v xml:space="preserve">CHAMBERI            </v>
      </c>
      <c r="D4909" t="str">
        <f>T("VALLEHERMOSO        ")</f>
        <v xml:space="preserve">VALLEHERMOSO        </v>
      </c>
      <c r="E4909" t="str">
        <f>T("TU ")</f>
        <v xml:space="preserve">TU </v>
      </c>
      <c r="F4909" t="str">
        <f>T("TURISMOS       ")</f>
        <v xml:space="preserve">TURISMOS       </v>
      </c>
      <c r="G4909" t="str">
        <f>T("De menos de 8 CABALLOS FISCALES                   ")</f>
        <v xml:space="preserve">De menos de 8 CABALLOS FISCALES                   </v>
      </c>
      <c r="I4909">
        <v>2</v>
      </c>
    </row>
    <row r="4910" spans="1:9">
      <c r="A4910" t="str">
        <f>T("2018")</f>
        <v>2018</v>
      </c>
      <c r="B4910" t="str">
        <f>T("Entidad sin personalidad jurídica (art. 35.4 LGT) ")</f>
        <v xml:space="preserve">Entidad sin personalidad jurídica (art. 35.4 LGT) </v>
      </c>
      <c r="C4910" t="str">
        <f>T("CHAMBERI            ")</f>
        <v xml:space="preserve">CHAMBERI            </v>
      </c>
      <c r="D4910" t="str">
        <f>T("VALLEHERMOSO        ")</f>
        <v xml:space="preserve">VALLEHERMOSO        </v>
      </c>
      <c r="E4910" t="str">
        <f>T("TU ")</f>
        <v xml:space="preserve">TU </v>
      </c>
      <c r="F4910" t="str">
        <f>T("TURISMOS       ")</f>
        <v xml:space="preserve">TURISMOS       </v>
      </c>
      <c r="G4910" t="str">
        <f>T("De 8 a 11,99 CABALLOS FISCALES                    ")</f>
        <v xml:space="preserve">De 8 a 11,99 CABALLOS FISCALES                    </v>
      </c>
      <c r="I4910">
        <v>8</v>
      </c>
    </row>
    <row r="4911" spans="1:9">
      <c r="A4911" t="str">
        <f>T("2018")</f>
        <v>2018</v>
      </c>
      <c r="B4911" t="str">
        <f>T("Entidad sin personalidad jurídica (art. 35.4 LGT) ")</f>
        <v xml:space="preserve">Entidad sin personalidad jurídica (art. 35.4 LGT) </v>
      </c>
      <c r="C4911" t="str">
        <f>T("CHAMBERI            ")</f>
        <v xml:space="preserve">CHAMBERI            </v>
      </c>
      <c r="D4911" t="str">
        <f>T("VALLEHERMOSO        ")</f>
        <v xml:space="preserve">VALLEHERMOSO        </v>
      </c>
      <c r="E4911" t="str">
        <f>T("TU ")</f>
        <v xml:space="preserve">TU </v>
      </c>
      <c r="F4911" t="str">
        <f>T("TURISMOS       ")</f>
        <v xml:space="preserve">TURISMOS       </v>
      </c>
      <c r="G4911" t="str">
        <f>T("De 12 a 15,99 CABALLOS FISCALES                   ")</f>
        <v xml:space="preserve">De 12 a 15,99 CABALLOS FISCALES                   </v>
      </c>
      <c r="I4911">
        <v>1</v>
      </c>
    </row>
    <row r="4912" spans="1:9">
      <c r="A4912" t="str">
        <f>T("2018")</f>
        <v>2018</v>
      </c>
      <c r="B4912" t="str">
        <f>T("Entidad sin personalidad jurídica (art. 35.4 LGT) ")</f>
        <v xml:space="preserve">Entidad sin personalidad jurídica (art. 35.4 LGT) </v>
      </c>
      <c r="C4912" t="str">
        <f>T("CHAMBERI            ")</f>
        <v xml:space="preserve">CHAMBERI            </v>
      </c>
      <c r="D4912" t="str">
        <f>T("VALLEHERMOSO        ")</f>
        <v xml:space="preserve">VALLEHERMOSO        </v>
      </c>
      <c r="E4912" t="str">
        <f>T("TU ")</f>
        <v xml:space="preserve">TU </v>
      </c>
      <c r="F4912" t="str">
        <f>T("TURISMOS       ")</f>
        <v xml:space="preserve">TURISMOS       </v>
      </c>
      <c r="G4912" t="str">
        <f>T("De 16 a 19,99 CABALLOS FISCALES                   ")</f>
        <v xml:space="preserve">De 16 a 19,99 CABALLOS FISCALES                   </v>
      </c>
      <c r="I4912">
        <v>1</v>
      </c>
    </row>
    <row r="4913" spans="1:9">
      <c r="A4913" t="str">
        <f>T("2018")</f>
        <v>2018</v>
      </c>
      <c r="B4913" t="str">
        <f>T("FISICO                                            ")</f>
        <v xml:space="preserve">FISICO                                            </v>
      </c>
      <c r="C4913" t="str">
        <f>T("CHAMBERI            ")</f>
        <v xml:space="preserve">CHAMBERI            </v>
      </c>
      <c r="D4913" t="str">
        <f>T("SIN BARRIO          ")</f>
        <v xml:space="preserve">SIN BARRIO          </v>
      </c>
      <c r="E4913" t="str">
        <f>T("TU ")</f>
        <v xml:space="preserve">TU </v>
      </c>
      <c r="F4913" t="str">
        <f>T("TURISMOS       ")</f>
        <v xml:space="preserve">TURISMOS       </v>
      </c>
      <c r="G4913" t="str">
        <f>T("De 8 a 11,99 CABALLOS FISCALES                    ")</f>
        <v xml:space="preserve">De 8 a 11,99 CABALLOS FISCALES                    </v>
      </c>
      <c r="I4913">
        <v>1</v>
      </c>
    </row>
    <row r="4914" spans="1:9">
      <c r="A4914" t="str">
        <f>T("2018")</f>
        <v>2018</v>
      </c>
      <c r="B4914" t="str">
        <f>T("FISICO                                            ")</f>
        <v xml:space="preserve">FISICO                                            </v>
      </c>
      <c r="C4914" t="str">
        <f>T("CHAMBERI            ")</f>
        <v xml:space="preserve">CHAMBERI            </v>
      </c>
      <c r="D4914" t="str">
        <f>T("SIN BARRIO          ")</f>
        <v xml:space="preserve">SIN BARRIO          </v>
      </c>
      <c r="E4914" t="str">
        <f>T("TU ")</f>
        <v xml:space="preserve">TU </v>
      </c>
      <c r="F4914" t="str">
        <f>T("TURISMOS       ")</f>
        <v xml:space="preserve">TURISMOS       </v>
      </c>
      <c r="G4914" t="str">
        <f>T("De 12 a 15,99 CABALLOS FISCALES                   ")</f>
        <v xml:space="preserve">De 12 a 15,99 CABALLOS FISCALES                   </v>
      </c>
      <c r="I4914">
        <v>1</v>
      </c>
    </row>
    <row r="4915" spans="1:9">
      <c r="A4915" t="str">
        <f>T("2018")</f>
        <v>2018</v>
      </c>
      <c r="B4915" t="str">
        <f>T("FISICO                                            ")</f>
        <v xml:space="preserve">FISICO                                            </v>
      </c>
      <c r="C4915" t="str">
        <f>T("CHAMBERI            ")</f>
        <v xml:space="preserve">CHAMBERI            </v>
      </c>
      <c r="D4915" t="str">
        <f>T("GAZTAMBIDE          ")</f>
        <v xml:space="preserve">GAZTAMBIDE          </v>
      </c>
      <c r="E4915" t="str">
        <f>T("TU ")</f>
        <v xml:space="preserve">TU </v>
      </c>
      <c r="F4915" t="str">
        <f>T("TURISMOS       ")</f>
        <v xml:space="preserve">TURISMOS       </v>
      </c>
      <c r="G4915" t="str">
        <f>T("De menos de 8 CABALLOS FISCALES                   ")</f>
        <v xml:space="preserve">De menos de 8 CABALLOS FISCALES                   </v>
      </c>
      <c r="I4915">
        <v>18</v>
      </c>
    </row>
    <row r="4916" spans="1:9">
      <c r="A4916" t="str">
        <f>T("2018")</f>
        <v>2018</v>
      </c>
      <c r="B4916" t="str">
        <f>T("FISICO                                            ")</f>
        <v xml:space="preserve">FISICO                                            </v>
      </c>
      <c r="C4916" t="str">
        <f>T("CHAMBERI            ")</f>
        <v xml:space="preserve">CHAMBERI            </v>
      </c>
      <c r="D4916" t="str">
        <f>T("GAZTAMBIDE          ")</f>
        <v xml:space="preserve">GAZTAMBIDE          </v>
      </c>
      <c r="E4916" t="str">
        <f>T("TU ")</f>
        <v xml:space="preserve">TU </v>
      </c>
      <c r="F4916" t="str">
        <f>T("TURISMOS       ")</f>
        <v xml:space="preserve">TURISMOS       </v>
      </c>
      <c r="G4916" t="str">
        <f>T("De 8 a 11,99 CABALLOS FISCALES                    ")</f>
        <v xml:space="preserve">De 8 a 11,99 CABALLOS FISCALES                    </v>
      </c>
      <c r="I4916">
        <v>91</v>
      </c>
    </row>
    <row r="4917" spans="1:9">
      <c r="A4917" t="str">
        <f>T("2018")</f>
        <v>2018</v>
      </c>
      <c r="B4917" t="str">
        <f>T("FISICO                                            ")</f>
        <v xml:space="preserve">FISICO                                            </v>
      </c>
      <c r="C4917" t="str">
        <f>T("CHAMBERI            ")</f>
        <v xml:space="preserve">CHAMBERI            </v>
      </c>
      <c r="D4917" t="str">
        <f>T("GAZTAMBIDE          ")</f>
        <v xml:space="preserve">GAZTAMBIDE          </v>
      </c>
      <c r="E4917" t="str">
        <f>T("TU ")</f>
        <v xml:space="preserve">TU </v>
      </c>
      <c r="F4917" t="str">
        <f>T("TURISMOS       ")</f>
        <v xml:space="preserve">TURISMOS       </v>
      </c>
      <c r="G4917" t="str">
        <f>T("De 12 a 15,99 CABALLOS FISCALES                   ")</f>
        <v xml:space="preserve">De 12 a 15,99 CABALLOS FISCALES                   </v>
      </c>
      <c r="I4917">
        <v>104</v>
      </c>
    </row>
    <row r="4918" spans="1:9">
      <c r="A4918" t="str">
        <f>T("2018")</f>
        <v>2018</v>
      </c>
      <c r="B4918" t="str">
        <f>T("FISICO                                            ")</f>
        <v xml:space="preserve">FISICO                                            </v>
      </c>
      <c r="C4918" t="str">
        <f>T("CHAMBERI            ")</f>
        <v xml:space="preserve">CHAMBERI            </v>
      </c>
      <c r="D4918" t="str">
        <f>T("GAZTAMBIDE          ")</f>
        <v xml:space="preserve">GAZTAMBIDE          </v>
      </c>
      <c r="E4918" t="str">
        <f>T("TU ")</f>
        <v xml:space="preserve">TU </v>
      </c>
      <c r="F4918" t="str">
        <f>T("TURISMOS       ")</f>
        <v xml:space="preserve">TURISMOS       </v>
      </c>
      <c r="G4918" t="str">
        <f>T("De 16 a 19,99 CABALLOS FISCALES                   ")</f>
        <v xml:space="preserve">De 16 a 19,99 CABALLOS FISCALES                   </v>
      </c>
      <c r="I4918">
        <v>28</v>
      </c>
    </row>
    <row r="4919" spans="1:9">
      <c r="A4919" t="str">
        <f>T("2018")</f>
        <v>2018</v>
      </c>
      <c r="B4919" t="str">
        <f>T("FISICO                                            ")</f>
        <v xml:space="preserve">FISICO                                            </v>
      </c>
      <c r="C4919" t="str">
        <f>T("CHAMBERI            ")</f>
        <v xml:space="preserve">CHAMBERI            </v>
      </c>
      <c r="D4919" t="str">
        <f>T("GAZTAMBIDE          ")</f>
        <v xml:space="preserve">GAZTAMBIDE          </v>
      </c>
      <c r="E4919" t="str">
        <f>T("TU ")</f>
        <v xml:space="preserve">TU </v>
      </c>
      <c r="F4919" t="str">
        <f>T("TURISMOS       ")</f>
        <v xml:space="preserve">TURISMOS       </v>
      </c>
      <c r="G4919" t="str">
        <f>T("De 20 CABALLOS FISCALES en adelante               ")</f>
        <v xml:space="preserve">De 20 CABALLOS FISCALES en adelante               </v>
      </c>
      <c r="I4919">
        <v>8</v>
      </c>
    </row>
    <row r="4920" spans="1:9">
      <c r="A4920" t="str">
        <f>T("2018")</f>
        <v>2018</v>
      </c>
      <c r="B4920" t="str">
        <f>T("FISICO                                            ")</f>
        <v xml:space="preserve">FISICO                                            </v>
      </c>
      <c r="C4920" t="str">
        <f>T("CHAMBERI            ")</f>
        <v xml:space="preserve">CHAMBERI            </v>
      </c>
      <c r="D4920" t="str">
        <f>T("ARAPILES            ")</f>
        <v xml:space="preserve">ARAPILES            </v>
      </c>
      <c r="E4920" t="str">
        <f>T("TU ")</f>
        <v xml:space="preserve">TU </v>
      </c>
      <c r="F4920" t="str">
        <f>T("TURISMOS       ")</f>
        <v xml:space="preserve">TURISMOS       </v>
      </c>
      <c r="G4920" t="str">
        <f>T("De menos de 8 CABALLOS FISCALES                   ")</f>
        <v xml:space="preserve">De menos de 8 CABALLOS FISCALES                   </v>
      </c>
      <c r="I4920">
        <v>8</v>
      </c>
    </row>
    <row r="4921" spans="1:9">
      <c r="A4921" t="str">
        <f>T("2018")</f>
        <v>2018</v>
      </c>
      <c r="B4921" t="str">
        <f>T("FISICO                                            ")</f>
        <v xml:space="preserve">FISICO                                            </v>
      </c>
      <c r="C4921" t="str">
        <f>T("CHAMBERI            ")</f>
        <v xml:space="preserve">CHAMBERI            </v>
      </c>
      <c r="D4921" t="str">
        <f>T("ARAPILES            ")</f>
        <v xml:space="preserve">ARAPILES            </v>
      </c>
      <c r="E4921" t="str">
        <f>T("TU ")</f>
        <v xml:space="preserve">TU </v>
      </c>
      <c r="F4921" t="str">
        <f>T("TURISMOS       ")</f>
        <v xml:space="preserve">TURISMOS       </v>
      </c>
      <c r="G4921" t="str">
        <f>T("De 8 a 11,99 CABALLOS FISCALES                    ")</f>
        <v xml:space="preserve">De 8 a 11,99 CABALLOS FISCALES                    </v>
      </c>
      <c r="I4921">
        <v>102</v>
      </c>
    </row>
    <row r="4922" spans="1:9">
      <c r="A4922" t="str">
        <f>T("2018")</f>
        <v>2018</v>
      </c>
      <c r="B4922" t="str">
        <f>T("FISICO                                            ")</f>
        <v xml:space="preserve">FISICO                                            </v>
      </c>
      <c r="C4922" t="str">
        <f>T("CHAMBERI            ")</f>
        <v xml:space="preserve">CHAMBERI            </v>
      </c>
      <c r="D4922" t="str">
        <f>T("ARAPILES            ")</f>
        <v xml:space="preserve">ARAPILES            </v>
      </c>
      <c r="E4922" t="str">
        <f>T("TU ")</f>
        <v xml:space="preserve">TU </v>
      </c>
      <c r="F4922" t="str">
        <f>T("TURISMOS       ")</f>
        <v xml:space="preserve">TURISMOS       </v>
      </c>
      <c r="G4922" t="str">
        <f>T("De 12 a 15,99 CABALLOS FISCALES                   ")</f>
        <v xml:space="preserve">De 12 a 15,99 CABALLOS FISCALES                   </v>
      </c>
      <c r="I4922">
        <v>87</v>
      </c>
    </row>
    <row r="4923" spans="1:9">
      <c r="A4923" t="str">
        <f>T("2018")</f>
        <v>2018</v>
      </c>
      <c r="B4923" t="str">
        <f>T("FISICO                                            ")</f>
        <v xml:space="preserve">FISICO                                            </v>
      </c>
      <c r="C4923" t="str">
        <f>T("CHAMBERI            ")</f>
        <v xml:space="preserve">CHAMBERI            </v>
      </c>
      <c r="D4923" t="str">
        <f>T("ARAPILES            ")</f>
        <v xml:space="preserve">ARAPILES            </v>
      </c>
      <c r="E4923" t="str">
        <f>T("TU ")</f>
        <v xml:space="preserve">TU </v>
      </c>
      <c r="F4923" t="str">
        <f>T("TURISMOS       ")</f>
        <v xml:space="preserve">TURISMOS       </v>
      </c>
      <c r="G4923" t="str">
        <f>T("De 16 a 19,99 CABALLOS FISCALES                   ")</f>
        <v xml:space="preserve">De 16 a 19,99 CABALLOS FISCALES                   </v>
      </c>
      <c r="I4923">
        <v>17</v>
      </c>
    </row>
    <row r="4924" spans="1:9">
      <c r="A4924" t="str">
        <f>T("2018")</f>
        <v>2018</v>
      </c>
      <c r="B4924" t="str">
        <f>T("FISICO                                            ")</f>
        <v xml:space="preserve">FISICO                                            </v>
      </c>
      <c r="C4924" t="str">
        <f>T("CHAMBERI            ")</f>
        <v xml:space="preserve">CHAMBERI            </v>
      </c>
      <c r="D4924" t="str">
        <f>T("ARAPILES            ")</f>
        <v xml:space="preserve">ARAPILES            </v>
      </c>
      <c r="E4924" t="str">
        <f>T("TU ")</f>
        <v xml:space="preserve">TU </v>
      </c>
      <c r="F4924" t="str">
        <f>T("TURISMOS       ")</f>
        <v xml:space="preserve">TURISMOS       </v>
      </c>
      <c r="G4924" t="str">
        <f>T("De 20 CABALLOS FISCALES en adelante               ")</f>
        <v xml:space="preserve">De 20 CABALLOS FISCALES en adelante               </v>
      </c>
      <c r="I4924">
        <v>21</v>
      </c>
    </row>
    <row r="4925" spans="1:9">
      <c r="A4925" t="str">
        <f>T("2018")</f>
        <v>2018</v>
      </c>
      <c r="B4925" t="str">
        <f>T("FISICO                                            ")</f>
        <v xml:space="preserve">FISICO                                            </v>
      </c>
      <c r="C4925" t="str">
        <f>T("CHAMBERI            ")</f>
        <v xml:space="preserve">CHAMBERI            </v>
      </c>
      <c r="D4925" t="str">
        <f>T("TRAFALGAR           ")</f>
        <v xml:space="preserve">TRAFALGAR           </v>
      </c>
      <c r="E4925" t="str">
        <f>T("TU ")</f>
        <v xml:space="preserve">TU </v>
      </c>
      <c r="F4925" t="str">
        <f>T("TURISMOS       ")</f>
        <v xml:space="preserve">TURISMOS       </v>
      </c>
      <c r="G4925" t="str">
        <f>T("De menos de 8 CABALLOS FISCALES                   ")</f>
        <v xml:space="preserve">De menos de 8 CABALLOS FISCALES                   </v>
      </c>
      <c r="I4925">
        <v>13</v>
      </c>
    </row>
    <row r="4926" spans="1:9">
      <c r="A4926" t="str">
        <f>T("2018")</f>
        <v>2018</v>
      </c>
      <c r="B4926" t="str">
        <f>T("FISICO                                            ")</f>
        <v xml:space="preserve">FISICO                                            </v>
      </c>
      <c r="C4926" t="str">
        <f>T("CHAMBERI            ")</f>
        <v xml:space="preserve">CHAMBERI            </v>
      </c>
      <c r="D4926" t="str">
        <f>T("TRAFALGAR           ")</f>
        <v xml:space="preserve">TRAFALGAR           </v>
      </c>
      <c r="E4926" t="str">
        <f>T("TU ")</f>
        <v xml:space="preserve">TU </v>
      </c>
      <c r="F4926" t="str">
        <f>T("TURISMOS       ")</f>
        <v xml:space="preserve">TURISMOS       </v>
      </c>
      <c r="G4926" t="str">
        <f>T("De 8 a 11,99 CABALLOS FISCALES                    ")</f>
        <v xml:space="preserve">De 8 a 11,99 CABALLOS FISCALES                    </v>
      </c>
      <c r="I4926">
        <v>73</v>
      </c>
    </row>
    <row r="4927" spans="1:9">
      <c r="A4927" t="str">
        <f>T("2018")</f>
        <v>2018</v>
      </c>
      <c r="B4927" t="str">
        <f>T("FISICO                                            ")</f>
        <v xml:space="preserve">FISICO                                            </v>
      </c>
      <c r="C4927" t="str">
        <f>T("CHAMBERI            ")</f>
        <v xml:space="preserve">CHAMBERI            </v>
      </c>
      <c r="D4927" t="str">
        <f>T("TRAFALGAR           ")</f>
        <v xml:space="preserve">TRAFALGAR           </v>
      </c>
      <c r="E4927" t="str">
        <f>T("TU ")</f>
        <v xml:space="preserve">TU </v>
      </c>
      <c r="F4927" t="str">
        <f>T("TURISMOS       ")</f>
        <v xml:space="preserve">TURISMOS       </v>
      </c>
      <c r="G4927" t="str">
        <f>T("De 12 a 15,99 CABALLOS FISCALES                   ")</f>
        <v xml:space="preserve">De 12 a 15,99 CABALLOS FISCALES                   </v>
      </c>
      <c r="I4927">
        <v>82</v>
      </c>
    </row>
    <row r="4928" spans="1:9">
      <c r="A4928" t="str">
        <f>T("2018")</f>
        <v>2018</v>
      </c>
      <c r="B4928" t="str">
        <f>T("FISICO                                            ")</f>
        <v xml:space="preserve">FISICO                                            </v>
      </c>
      <c r="C4928" t="str">
        <f>T("CHAMBERI            ")</f>
        <v xml:space="preserve">CHAMBERI            </v>
      </c>
      <c r="D4928" t="str">
        <f>T("TRAFALGAR           ")</f>
        <v xml:space="preserve">TRAFALGAR           </v>
      </c>
      <c r="E4928" t="str">
        <f>T("TU ")</f>
        <v xml:space="preserve">TU </v>
      </c>
      <c r="F4928" t="str">
        <f>T("TURISMOS       ")</f>
        <v xml:space="preserve">TURISMOS       </v>
      </c>
      <c r="G4928" t="str">
        <f>T("De 16 a 19,99 CABALLOS FISCALES                   ")</f>
        <v xml:space="preserve">De 16 a 19,99 CABALLOS FISCALES                   </v>
      </c>
      <c r="I4928">
        <v>17</v>
      </c>
    </row>
    <row r="4929" spans="1:9">
      <c r="A4929" t="str">
        <f>T("2018")</f>
        <v>2018</v>
      </c>
      <c r="B4929" t="str">
        <f>T("FISICO                                            ")</f>
        <v xml:space="preserve">FISICO                                            </v>
      </c>
      <c r="C4929" t="str">
        <f>T("CHAMBERI            ")</f>
        <v xml:space="preserve">CHAMBERI            </v>
      </c>
      <c r="D4929" t="str">
        <f>T("TRAFALGAR           ")</f>
        <v xml:space="preserve">TRAFALGAR           </v>
      </c>
      <c r="E4929" t="str">
        <f>T("TU ")</f>
        <v xml:space="preserve">TU </v>
      </c>
      <c r="F4929" t="str">
        <f>T("TURISMOS       ")</f>
        <v xml:space="preserve">TURISMOS       </v>
      </c>
      <c r="G4929" t="str">
        <f>T("De 20 CABALLOS FISCALES en adelante               ")</f>
        <v xml:space="preserve">De 20 CABALLOS FISCALES en adelante               </v>
      </c>
      <c r="I4929">
        <v>3</v>
      </c>
    </row>
    <row r="4930" spans="1:9">
      <c r="A4930" t="str">
        <f>T("2018")</f>
        <v>2018</v>
      </c>
      <c r="B4930" t="str">
        <f>T("FISICO                                            ")</f>
        <v xml:space="preserve">FISICO                                            </v>
      </c>
      <c r="C4930" t="str">
        <f>T("CHAMBERI            ")</f>
        <v xml:space="preserve">CHAMBERI            </v>
      </c>
      <c r="D4930" t="str">
        <f>T("ALMAGRO             ")</f>
        <v xml:space="preserve">ALMAGRO             </v>
      </c>
      <c r="E4930" t="str">
        <f>T("TU ")</f>
        <v xml:space="preserve">TU </v>
      </c>
      <c r="F4930" t="str">
        <f>T("TURISMOS       ")</f>
        <v xml:space="preserve">TURISMOS       </v>
      </c>
      <c r="G4930" t="str">
        <f>T("De menos de 8 CABALLOS FISCALES                   ")</f>
        <v xml:space="preserve">De menos de 8 CABALLOS FISCALES                   </v>
      </c>
      <c r="I4930">
        <v>8</v>
      </c>
    </row>
    <row r="4931" spans="1:9">
      <c r="A4931" t="str">
        <f>T("2018")</f>
        <v>2018</v>
      </c>
      <c r="B4931" t="str">
        <f>T("FISICO                                            ")</f>
        <v xml:space="preserve">FISICO                                            </v>
      </c>
      <c r="C4931" t="str">
        <f>T("CHAMBERI            ")</f>
        <v xml:space="preserve">CHAMBERI            </v>
      </c>
      <c r="D4931" t="str">
        <f>T("ALMAGRO             ")</f>
        <v xml:space="preserve">ALMAGRO             </v>
      </c>
      <c r="E4931" t="str">
        <f>T("TU ")</f>
        <v xml:space="preserve">TU </v>
      </c>
      <c r="F4931" t="str">
        <f>T("TURISMOS       ")</f>
        <v xml:space="preserve">TURISMOS       </v>
      </c>
      <c r="G4931" t="str">
        <f>T("De 8 a 11,99 CABALLOS FISCALES                    ")</f>
        <v xml:space="preserve">De 8 a 11,99 CABALLOS FISCALES                    </v>
      </c>
      <c r="I4931">
        <v>105</v>
      </c>
    </row>
    <row r="4932" spans="1:9">
      <c r="A4932" t="str">
        <f>T("2018")</f>
        <v>2018</v>
      </c>
      <c r="B4932" t="str">
        <f>T("FISICO                                            ")</f>
        <v xml:space="preserve">FISICO                                            </v>
      </c>
      <c r="C4932" t="str">
        <f>T("CHAMBERI            ")</f>
        <v xml:space="preserve">CHAMBERI            </v>
      </c>
      <c r="D4932" t="str">
        <f>T("ALMAGRO             ")</f>
        <v xml:space="preserve">ALMAGRO             </v>
      </c>
      <c r="E4932" t="str">
        <f>T("TU ")</f>
        <v xml:space="preserve">TU </v>
      </c>
      <c r="F4932" t="str">
        <f>T("TURISMOS       ")</f>
        <v xml:space="preserve">TURISMOS       </v>
      </c>
      <c r="G4932" t="str">
        <f>T("De 12 a 15,99 CABALLOS FISCALES                   ")</f>
        <v xml:space="preserve">De 12 a 15,99 CABALLOS FISCALES                   </v>
      </c>
      <c r="I4932">
        <v>87</v>
      </c>
    </row>
    <row r="4933" spans="1:9">
      <c r="A4933" t="str">
        <f>T("2018")</f>
        <v>2018</v>
      </c>
      <c r="B4933" t="str">
        <f>T("FISICO                                            ")</f>
        <v xml:space="preserve">FISICO                                            </v>
      </c>
      <c r="C4933" t="str">
        <f>T("CHAMBERI            ")</f>
        <v xml:space="preserve">CHAMBERI            </v>
      </c>
      <c r="D4933" t="str">
        <f>T("ALMAGRO             ")</f>
        <v xml:space="preserve">ALMAGRO             </v>
      </c>
      <c r="E4933" t="str">
        <f>T("TU ")</f>
        <v xml:space="preserve">TU </v>
      </c>
      <c r="F4933" t="str">
        <f>T("TURISMOS       ")</f>
        <v xml:space="preserve">TURISMOS       </v>
      </c>
      <c r="G4933" t="str">
        <f>T("De 16 a 19,99 CABALLOS FISCALES                   ")</f>
        <v xml:space="preserve">De 16 a 19,99 CABALLOS FISCALES                   </v>
      </c>
      <c r="I4933">
        <v>38</v>
      </c>
    </row>
    <row r="4934" spans="1:9">
      <c r="A4934" t="str">
        <f>T("2018")</f>
        <v>2018</v>
      </c>
      <c r="B4934" t="str">
        <f>T("FISICO                                            ")</f>
        <v xml:space="preserve">FISICO                                            </v>
      </c>
      <c r="C4934" t="str">
        <f>T("CHAMBERI            ")</f>
        <v xml:space="preserve">CHAMBERI            </v>
      </c>
      <c r="D4934" t="str">
        <f>T("ALMAGRO             ")</f>
        <v xml:space="preserve">ALMAGRO             </v>
      </c>
      <c r="E4934" t="str">
        <f>T("TU ")</f>
        <v xml:space="preserve">TU </v>
      </c>
      <c r="F4934" t="str">
        <f>T("TURISMOS       ")</f>
        <v xml:space="preserve">TURISMOS       </v>
      </c>
      <c r="G4934" t="str">
        <f>T("De 20 CABALLOS FISCALES en adelante               ")</f>
        <v xml:space="preserve">De 20 CABALLOS FISCALES en adelante               </v>
      </c>
      <c r="I4934">
        <v>22</v>
      </c>
    </row>
    <row r="4935" spans="1:9">
      <c r="A4935" t="str">
        <f>T("2018")</f>
        <v>2018</v>
      </c>
      <c r="B4935" t="str">
        <f>T("FISICO                                            ")</f>
        <v xml:space="preserve">FISICO                                            </v>
      </c>
      <c r="C4935" t="str">
        <f>T("CHAMBERI            ")</f>
        <v xml:space="preserve">CHAMBERI            </v>
      </c>
      <c r="D4935" t="str">
        <f>T("RIOS ROSAS          ")</f>
        <v xml:space="preserve">RIOS ROSAS          </v>
      </c>
      <c r="E4935" t="str">
        <f>T("TU ")</f>
        <v xml:space="preserve">TU </v>
      </c>
      <c r="F4935" t="str">
        <f>T("TURISMOS       ")</f>
        <v xml:space="preserve">TURISMOS       </v>
      </c>
      <c r="G4935" t="str">
        <f>T("De menos de 8 CABALLOS FISCALES                   ")</f>
        <v xml:space="preserve">De menos de 8 CABALLOS FISCALES                   </v>
      </c>
      <c r="I4935">
        <v>10</v>
      </c>
    </row>
    <row r="4936" spans="1:9">
      <c r="A4936" t="str">
        <f>T("2018")</f>
        <v>2018</v>
      </c>
      <c r="B4936" t="str">
        <f>T("FISICO                                            ")</f>
        <v xml:space="preserve">FISICO                                            </v>
      </c>
      <c r="C4936" t="str">
        <f>T("CHAMBERI            ")</f>
        <v xml:space="preserve">CHAMBERI            </v>
      </c>
      <c r="D4936" t="str">
        <f>T("RIOS ROSAS          ")</f>
        <v xml:space="preserve">RIOS ROSAS          </v>
      </c>
      <c r="E4936" t="str">
        <f>T("TU ")</f>
        <v xml:space="preserve">TU </v>
      </c>
      <c r="F4936" t="str">
        <f>T("TURISMOS       ")</f>
        <v xml:space="preserve">TURISMOS       </v>
      </c>
      <c r="G4936" t="str">
        <f>T("De 8 a 11,99 CABALLOS FISCALES                    ")</f>
        <v xml:space="preserve">De 8 a 11,99 CABALLOS FISCALES                    </v>
      </c>
      <c r="I4936">
        <v>80</v>
      </c>
    </row>
    <row r="4937" spans="1:9">
      <c r="A4937" t="str">
        <f>T("2018")</f>
        <v>2018</v>
      </c>
      <c r="B4937" t="str">
        <f>T("FISICO                                            ")</f>
        <v xml:space="preserve">FISICO                                            </v>
      </c>
      <c r="C4937" t="str">
        <f>T("CHAMBERI            ")</f>
        <v xml:space="preserve">CHAMBERI            </v>
      </c>
      <c r="D4937" t="str">
        <f>T("RIOS ROSAS          ")</f>
        <v xml:space="preserve">RIOS ROSAS          </v>
      </c>
      <c r="E4937" t="str">
        <f>T("TU ")</f>
        <v xml:space="preserve">TU </v>
      </c>
      <c r="F4937" t="str">
        <f>T("TURISMOS       ")</f>
        <v xml:space="preserve">TURISMOS       </v>
      </c>
      <c r="G4937" t="str">
        <f>T("De 12 a 15,99 CABALLOS FISCALES                   ")</f>
        <v xml:space="preserve">De 12 a 15,99 CABALLOS FISCALES                   </v>
      </c>
      <c r="I4937">
        <v>82</v>
      </c>
    </row>
    <row r="4938" spans="1:9">
      <c r="A4938" t="str">
        <f>T("2018")</f>
        <v>2018</v>
      </c>
      <c r="B4938" t="str">
        <f>T("FISICO                                            ")</f>
        <v xml:space="preserve">FISICO                                            </v>
      </c>
      <c r="C4938" t="str">
        <f>T("CHAMBERI            ")</f>
        <v xml:space="preserve">CHAMBERI            </v>
      </c>
      <c r="D4938" t="str">
        <f>T("RIOS ROSAS          ")</f>
        <v xml:space="preserve">RIOS ROSAS          </v>
      </c>
      <c r="E4938" t="str">
        <f>T("TU ")</f>
        <v xml:space="preserve">TU </v>
      </c>
      <c r="F4938" t="str">
        <f>T("TURISMOS       ")</f>
        <v xml:space="preserve">TURISMOS       </v>
      </c>
      <c r="G4938" t="str">
        <f>T("De 16 a 19,99 CABALLOS FISCALES                   ")</f>
        <v xml:space="preserve">De 16 a 19,99 CABALLOS FISCALES                   </v>
      </c>
      <c r="I4938">
        <v>17</v>
      </c>
    </row>
    <row r="4939" spans="1:9">
      <c r="A4939" t="str">
        <f>T("2018")</f>
        <v>2018</v>
      </c>
      <c r="B4939" t="str">
        <f>T("FISICO                                            ")</f>
        <v xml:space="preserve">FISICO                                            </v>
      </c>
      <c r="C4939" t="str">
        <f>T("CHAMBERI            ")</f>
        <v xml:space="preserve">CHAMBERI            </v>
      </c>
      <c r="D4939" t="str">
        <f>T("RIOS ROSAS          ")</f>
        <v xml:space="preserve">RIOS ROSAS          </v>
      </c>
      <c r="E4939" t="str">
        <f>T("TU ")</f>
        <v xml:space="preserve">TU </v>
      </c>
      <c r="F4939" t="str">
        <f>T("TURISMOS       ")</f>
        <v xml:space="preserve">TURISMOS       </v>
      </c>
      <c r="G4939" t="str">
        <f>T("De 20 CABALLOS FISCALES en adelante               ")</f>
        <v xml:space="preserve">De 20 CABALLOS FISCALES en adelante               </v>
      </c>
      <c r="I4939">
        <v>9</v>
      </c>
    </row>
    <row r="4940" spans="1:9">
      <c r="A4940" t="str">
        <f>T("2018")</f>
        <v>2018</v>
      </c>
      <c r="B4940" t="str">
        <f>T("FISICO                                            ")</f>
        <v xml:space="preserve">FISICO                                            </v>
      </c>
      <c r="C4940" t="str">
        <f>T("CHAMBERI            ")</f>
        <v xml:space="preserve">CHAMBERI            </v>
      </c>
      <c r="D4940" t="str">
        <f>T("VALLEHERMOSO        ")</f>
        <v xml:space="preserve">VALLEHERMOSO        </v>
      </c>
      <c r="E4940" t="str">
        <f>T("TU ")</f>
        <v xml:space="preserve">TU </v>
      </c>
      <c r="F4940" t="str">
        <f>T("TURISMOS       ")</f>
        <v xml:space="preserve">TURISMOS       </v>
      </c>
      <c r="G4940" t="str">
        <f>T("De menos de 8 CABALLOS FISCALES                   ")</f>
        <v xml:space="preserve">De menos de 8 CABALLOS FISCALES                   </v>
      </c>
      <c r="I4940">
        <v>10</v>
      </c>
    </row>
    <row r="4941" spans="1:9">
      <c r="A4941" t="str">
        <f>T("2018")</f>
        <v>2018</v>
      </c>
      <c r="B4941" t="str">
        <f>T("FISICO                                            ")</f>
        <v xml:space="preserve">FISICO                                            </v>
      </c>
      <c r="C4941" t="str">
        <f>T("CHAMBERI            ")</f>
        <v xml:space="preserve">CHAMBERI            </v>
      </c>
      <c r="D4941" t="str">
        <f>T("VALLEHERMOSO        ")</f>
        <v xml:space="preserve">VALLEHERMOSO        </v>
      </c>
      <c r="E4941" t="str">
        <f>T("TU ")</f>
        <v xml:space="preserve">TU </v>
      </c>
      <c r="F4941" t="str">
        <f>T("TURISMOS       ")</f>
        <v xml:space="preserve">TURISMOS       </v>
      </c>
      <c r="G4941" t="str">
        <f>T("De 8 a 11,99 CABALLOS FISCALES                    ")</f>
        <v xml:space="preserve">De 8 a 11,99 CABALLOS FISCALES                    </v>
      </c>
      <c r="I4941">
        <v>76</v>
      </c>
    </row>
    <row r="4942" spans="1:9">
      <c r="A4942" t="str">
        <f>T("2018")</f>
        <v>2018</v>
      </c>
      <c r="B4942" t="str">
        <f>T("FISICO                                            ")</f>
        <v xml:space="preserve">FISICO                                            </v>
      </c>
      <c r="C4942" t="str">
        <f>T("CHAMBERI            ")</f>
        <v xml:space="preserve">CHAMBERI            </v>
      </c>
      <c r="D4942" t="str">
        <f>T("VALLEHERMOSO        ")</f>
        <v xml:space="preserve">VALLEHERMOSO        </v>
      </c>
      <c r="E4942" t="str">
        <f>T("TU ")</f>
        <v xml:space="preserve">TU </v>
      </c>
      <c r="F4942" t="str">
        <f>T("TURISMOS       ")</f>
        <v xml:space="preserve">TURISMOS       </v>
      </c>
      <c r="G4942" t="str">
        <f>T("De 12 a 15,99 CABALLOS FISCALES                   ")</f>
        <v xml:space="preserve">De 12 a 15,99 CABALLOS FISCALES                   </v>
      </c>
      <c r="I4942">
        <v>80</v>
      </c>
    </row>
    <row r="4943" spans="1:9">
      <c r="A4943" t="str">
        <f>T("2018")</f>
        <v>2018</v>
      </c>
      <c r="B4943" t="str">
        <f>T("FISICO                                            ")</f>
        <v xml:space="preserve">FISICO                                            </v>
      </c>
      <c r="C4943" t="str">
        <f>T("CHAMBERI            ")</f>
        <v xml:space="preserve">CHAMBERI            </v>
      </c>
      <c r="D4943" t="str">
        <f>T("VALLEHERMOSO        ")</f>
        <v xml:space="preserve">VALLEHERMOSO        </v>
      </c>
      <c r="E4943" t="str">
        <f>T("TU ")</f>
        <v xml:space="preserve">TU </v>
      </c>
      <c r="F4943" t="str">
        <f>T("TURISMOS       ")</f>
        <v xml:space="preserve">TURISMOS       </v>
      </c>
      <c r="G4943" t="str">
        <f>T("De 16 a 19,99 CABALLOS FISCALES                   ")</f>
        <v xml:space="preserve">De 16 a 19,99 CABALLOS FISCALES                   </v>
      </c>
      <c r="I4943">
        <v>25</v>
      </c>
    </row>
    <row r="4944" spans="1:9">
      <c r="A4944" t="str">
        <f>T("2018")</f>
        <v>2018</v>
      </c>
      <c r="B4944" t="str">
        <f>T("FISICO                                            ")</f>
        <v xml:space="preserve">FISICO                                            </v>
      </c>
      <c r="C4944" t="str">
        <f>T("CHAMBERI            ")</f>
        <v xml:space="preserve">CHAMBERI            </v>
      </c>
      <c r="D4944" t="str">
        <f>T("VALLEHERMOSO        ")</f>
        <v xml:space="preserve">VALLEHERMOSO        </v>
      </c>
      <c r="E4944" t="str">
        <f>T("TU ")</f>
        <v xml:space="preserve">TU </v>
      </c>
      <c r="F4944" t="str">
        <f>T("TURISMOS       ")</f>
        <v xml:space="preserve">TURISMOS       </v>
      </c>
      <c r="G4944" t="str">
        <f>T("De 20 CABALLOS FISCALES en adelante               ")</f>
        <v xml:space="preserve">De 20 CABALLOS FISCALES en adelante               </v>
      </c>
      <c r="I4944">
        <v>16</v>
      </c>
    </row>
    <row r="4945" spans="1:9">
      <c r="A4945" t="str">
        <f>T("2018")</f>
        <v>2018</v>
      </c>
      <c r="B4945" t="str">
        <f>T("JURIDICO                                          ")</f>
        <v xml:space="preserve">JURIDICO                                          </v>
      </c>
      <c r="C4945" t="str">
        <f>T("CHAMBERI            ")</f>
        <v xml:space="preserve">CHAMBERI            </v>
      </c>
      <c r="D4945" t="str">
        <f>T("GAZTAMBIDE          ")</f>
        <v xml:space="preserve">GAZTAMBIDE          </v>
      </c>
      <c r="E4945" t="str">
        <f>T("TU ")</f>
        <v xml:space="preserve">TU </v>
      </c>
      <c r="F4945" t="str">
        <f>T("TURISMOS       ")</f>
        <v xml:space="preserve">TURISMOS       </v>
      </c>
      <c r="G4945" t="str">
        <f>T("De menos de 8 CABALLOS FISCALES                   ")</f>
        <v xml:space="preserve">De menos de 8 CABALLOS FISCALES                   </v>
      </c>
      <c r="I4945">
        <v>2</v>
      </c>
    </row>
    <row r="4946" spans="1:9">
      <c r="A4946" t="str">
        <f>T("2018")</f>
        <v>2018</v>
      </c>
      <c r="B4946" t="str">
        <f>T("JURIDICO                                          ")</f>
        <v xml:space="preserve">JURIDICO                                          </v>
      </c>
      <c r="C4946" t="str">
        <f>T("CHAMBERI            ")</f>
        <v xml:space="preserve">CHAMBERI            </v>
      </c>
      <c r="D4946" t="str">
        <f>T("GAZTAMBIDE          ")</f>
        <v xml:space="preserve">GAZTAMBIDE          </v>
      </c>
      <c r="E4946" t="str">
        <f>T("TU ")</f>
        <v xml:space="preserve">TU </v>
      </c>
      <c r="F4946" t="str">
        <f>T("TURISMOS       ")</f>
        <v xml:space="preserve">TURISMOS       </v>
      </c>
      <c r="G4946" t="str">
        <f>T("De 8 a 11,99 CABALLOS FISCALES                    ")</f>
        <v xml:space="preserve">De 8 a 11,99 CABALLOS FISCALES                    </v>
      </c>
      <c r="I4946">
        <v>6</v>
      </c>
    </row>
    <row r="4947" spans="1:9">
      <c r="A4947" t="str">
        <f>T("2018")</f>
        <v>2018</v>
      </c>
      <c r="B4947" t="str">
        <f>T("JURIDICO                                          ")</f>
        <v xml:space="preserve">JURIDICO                                          </v>
      </c>
      <c r="C4947" t="str">
        <f>T("CHAMBERI            ")</f>
        <v xml:space="preserve">CHAMBERI            </v>
      </c>
      <c r="D4947" t="str">
        <f>T("GAZTAMBIDE          ")</f>
        <v xml:space="preserve">GAZTAMBIDE          </v>
      </c>
      <c r="E4947" t="str">
        <f>T("TU ")</f>
        <v xml:space="preserve">TU </v>
      </c>
      <c r="F4947" t="str">
        <f>T("TURISMOS       ")</f>
        <v xml:space="preserve">TURISMOS       </v>
      </c>
      <c r="G4947" t="str">
        <f>T("De 12 a 15,99 CABALLOS FISCALES                   ")</f>
        <v xml:space="preserve">De 12 a 15,99 CABALLOS FISCALES                   </v>
      </c>
      <c r="I4947">
        <v>11</v>
      </c>
    </row>
    <row r="4948" spans="1:9">
      <c r="A4948" t="str">
        <f>T("2018")</f>
        <v>2018</v>
      </c>
      <c r="B4948" t="str">
        <f>T("JURIDICO                                          ")</f>
        <v xml:space="preserve">JURIDICO                                          </v>
      </c>
      <c r="C4948" t="str">
        <f>T("CHAMBERI            ")</f>
        <v xml:space="preserve">CHAMBERI            </v>
      </c>
      <c r="D4948" t="str">
        <f>T("GAZTAMBIDE          ")</f>
        <v xml:space="preserve">GAZTAMBIDE          </v>
      </c>
      <c r="E4948" t="str">
        <f>T("TU ")</f>
        <v xml:space="preserve">TU </v>
      </c>
      <c r="F4948" t="str">
        <f>T("TURISMOS       ")</f>
        <v xml:space="preserve">TURISMOS       </v>
      </c>
      <c r="G4948" t="str">
        <f>T("De 16 a 19,99 CABALLOS FISCALES                   ")</f>
        <v xml:space="preserve">De 16 a 19,99 CABALLOS FISCALES                   </v>
      </c>
      <c r="I4948">
        <v>6</v>
      </c>
    </row>
    <row r="4949" spans="1:9">
      <c r="A4949" t="str">
        <f>T("2018")</f>
        <v>2018</v>
      </c>
      <c r="B4949" t="str">
        <f>T("JURIDICO                                          ")</f>
        <v xml:space="preserve">JURIDICO                                          </v>
      </c>
      <c r="C4949" t="str">
        <f>T("CHAMBERI            ")</f>
        <v xml:space="preserve">CHAMBERI            </v>
      </c>
      <c r="D4949" t="str">
        <f>T("GAZTAMBIDE          ")</f>
        <v xml:space="preserve">GAZTAMBIDE          </v>
      </c>
      <c r="E4949" t="str">
        <f>T("TU ")</f>
        <v xml:space="preserve">TU </v>
      </c>
      <c r="F4949" t="str">
        <f>T("TURISMOS       ")</f>
        <v xml:space="preserve">TURISMOS       </v>
      </c>
      <c r="G4949" t="str">
        <f>T("De 20 CABALLOS FISCALES en adelante               ")</f>
        <v xml:space="preserve">De 20 CABALLOS FISCALES en adelante               </v>
      </c>
      <c r="I4949">
        <v>3</v>
      </c>
    </row>
    <row r="4950" spans="1:9">
      <c r="A4950" t="str">
        <f>T("2018")</f>
        <v>2018</v>
      </c>
      <c r="B4950" t="str">
        <f>T("JURIDICO                                          ")</f>
        <v xml:space="preserve">JURIDICO                                          </v>
      </c>
      <c r="C4950" t="str">
        <f>T("CHAMBERI            ")</f>
        <v xml:space="preserve">CHAMBERI            </v>
      </c>
      <c r="D4950" t="str">
        <f>T("ARAPILES            ")</f>
        <v xml:space="preserve">ARAPILES            </v>
      </c>
      <c r="E4950" t="str">
        <f>T("TU ")</f>
        <v xml:space="preserve">TU </v>
      </c>
      <c r="F4950" t="str">
        <f>T("TURISMOS       ")</f>
        <v xml:space="preserve">TURISMOS       </v>
      </c>
      <c r="G4950" t="str">
        <f>T("De menos de 8 CABALLOS FISCALES                   ")</f>
        <v xml:space="preserve">De menos de 8 CABALLOS FISCALES                   </v>
      </c>
      <c r="I4950">
        <v>4</v>
      </c>
    </row>
    <row r="4951" spans="1:9">
      <c r="A4951" t="str">
        <f>T("2018")</f>
        <v>2018</v>
      </c>
      <c r="B4951" t="str">
        <f>T("JURIDICO                                          ")</f>
        <v xml:space="preserve">JURIDICO                                          </v>
      </c>
      <c r="C4951" t="str">
        <f>T("CHAMBERI            ")</f>
        <v xml:space="preserve">CHAMBERI            </v>
      </c>
      <c r="D4951" t="str">
        <f>T("ARAPILES            ")</f>
        <v xml:space="preserve">ARAPILES            </v>
      </c>
      <c r="E4951" t="str">
        <f>T("TU ")</f>
        <v xml:space="preserve">TU </v>
      </c>
      <c r="F4951" t="str">
        <f>T("TURISMOS       ")</f>
        <v xml:space="preserve">TURISMOS       </v>
      </c>
      <c r="G4951" t="str">
        <f>T("De 8 a 11,99 CABALLOS FISCALES                    ")</f>
        <v xml:space="preserve">De 8 a 11,99 CABALLOS FISCALES                    </v>
      </c>
      <c r="I4951">
        <v>9</v>
      </c>
    </row>
    <row r="4952" spans="1:9">
      <c r="A4952" t="str">
        <f>T("2018")</f>
        <v>2018</v>
      </c>
      <c r="B4952" t="str">
        <f>T("JURIDICO                                          ")</f>
        <v xml:space="preserve">JURIDICO                                          </v>
      </c>
      <c r="C4952" t="str">
        <f>T("CHAMBERI            ")</f>
        <v xml:space="preserve">CHAMBERI            </v>
      </c>
      <c r="D4952" t="str">
        <f>T("ARAPILES            ")</f>
        <v xml:space="preserve">ARAPILES            </v>
      </c>
      <c r="E4952" t="str">
        <f>T("TU ")</f>
        <v xml:space="preserve">TU </v>
      </c>
      <c r="F4952" t="str">
        <f>T("TURISMOS       ")</f>
        <v xml:space="preserve">TURISMOS       </v>
      </c>
      <c r="G4952" t="str">
        <f>T("De 12 a 15,99 CABALLOS FISCALES                   ")</f>
        <v xml:space="preserve">De 12 a 15,99 CABALLOS FISCALES                   </v>
      </c>
      <c r="I4952">
        <v>11</v>
      </c>
    </row>
    <row r="4953" spans="1:9">
      <c r="A4953" t="str">
        <f>T("2018")</f>
        <v>2018</v>
      </c>
      <c r="B4953" t="str">
        <f>T("JURIDICO                                          ")</f>
        <v xml:space="preserve">JURIDICO                                          </v>
      </c>
      <c r="C4953" t="str">
        <f>T("CHAMBERI            ")</f>
        <v xml:space="preserve">CHAMBERI            </v>
      </c>
      <c r="D4953" t="str">
        <f>T("ARAPILES            ")</f>
        <v xml:space="preserve">ARAPILES            </v>
      </c>
      <c r="E4953" t="str">
        <f>T("TU ")</f>
        <v xml:space="preserve">TU </v>
      </c>
      <c r="F4953" t="str">
        <f>T("TURISMOS       ")</f>
        <v xml:space="preserve">TURISMOS       </v>
      </c>
      <c r="G4953" t="str">
        <f>T("De 16 a 19,99 CABALLOS FISCALES                   ")</f>
        <v xml:space="preserve">De 16 a 19,99 CABALLOS FISCALES                   </v>
      </c>
      <c r="I4953">
        <v>5</v>
      </c>
    </row>
    <row r="4954" spans="1:9">
      <c r="A4954" t="str">
        <f>T("2018")</f>
        <v>2018</v>
      </c>
      <c r="B4954" t="str">
        <f>T("JURIDICO                                          ")</f>
        <v xml:space="preserve">JURIDICO                                          </v>
      </c>
      <c r="C4954" t="str">
        <f>T("CHAMBERI            ")</f>
        <v xml:space="preserve">CHAMBERI            </v>
      </c>
      <c r="D4954" t="str">
        <f>T("TRAFALGAR           ")</f>
        <v xml:space="preserve">TRAFALGAR           </v>
      </c>
      <c r="E4954" t="str">
        <f>T("TU ")</f>
        <v xml:space="preserve">TU </v>
      </c>
      <c r="F4954" t="str">
        <f>T("TURISMOS       ")</f>
        <v xml:space="preserve">TURISMOS       </v>
      </c>
      <c r="G4954" t="str">
        <f>T("De menos de 8 CABALLOS FISCALES                   ")</f>
        <v xml:space="preserve">De menos de 8 CABALLOS FISCALES                   </v>
      </c>
      <c r="I4954">
        <v>3</v>
      </c>
    </row>
    <row r="4955" spans="1:9">
      <c r="A4955" t="str">
        <f>T("2018")</f>
        <v>2018</v>
      </c>
      <c r="B4955" t="str">
        <f>T("JURIDICO                                          ")</f>
        <v xml:space="preserve">JURIDICO                                          </v>
      </c>
      <c r="C4955" t="str">
        <f>T("CHAMBERI            ")</f>
        <v xml:space="preserve">CHAMBERI            </v>
      </c>
      <c r="D4955" t="str">
        <f>T("TRAFALGAR           ")</f>
        <v xml:space="preserve">TRAFALGAR           </v>
      </c>
      <c r="E4955" t="str">
        <f>T("TU ")</f>
        <v xml:space="preserve">TU </v>
      </c>
      <c r="F4955" t="str">
        <f>T("TURISMOS       ")</f>
        <v xml:space="preserve">TURISMOS       </v>
      </c>
      <c r="G4955" t="str">
        <f>T("De 8 a 11,99 CABALLOS FISCALES                    ")</f>
        <v xml:space="preserve">De 8 a 11,99 CABALLOS FISCALES                    </v>
      </c>
      <c r="I4955">
        <v>11</v>
      </c>
    </row>
    <row r="4956" spans="1:9">
      <c r="A4956" t="str">
        <f>T("2018")</f>
        <v>2018</v>
      </c>
      <c r="B4956" t="str">
        <f>T("JURIDICO                                          ")</f>
        <v xml:space="preserve">JURIDICO                                          </v>
      </c>
      <c r="C4956" t="str">
        <f>T("CHAMBERI            ")</f>
        <v xml:space="preserve">CHAMBERI            </v>
      </c>
      <c r="D4956" t="str">
        <f>T("TRAFALGAR           ")</f>
        <v xml:space="preserve">TRAFALGAR           </v>
      </c>
      <c r="E4956" t="str">
        <f>T("TU ")</f>
        <v xml:space="preserve">TU </v>
      </c>
      <c r="F4956" t="str">
        <f>T("TURISMOS       ")</f>
        <v xml:space="preserve">TURISMOS       </v>
      </c>
      <c r="G4956" t="str">
        <f>T("De 12 a 15,99 CABALLOS FISCALES                   ")</f>
        <v xml:space="preserve">De 12 a 15,99 CABALLOS FISCALES                   </v>
      </c>
      <c r="I4956">
        <v>19</v>
      </c>
    </row>
    <row r="4957" spans="1:9">
      <c r="A4957" t="str">
        <f>T("2018")</f>
        <v>2018</v>
      </c>
      <c r="B4957" t="str">
        <f>T("JURIDICO                                          ")</f>
        <v xml:space="preserve">JURIDICO                                          </v>
      </c>
      <c r="C4957" t="str">
        <f>T("CHAMBERI            ")</f>
        <v xml:space="preserve">CHAMBERI            </v>
      </c>
      <c r="D4957" t="str">
        <f>T("TRAFALGAR           ")</f>
        <v xml:space="preserve">TRAFALGAR           </v>
      </c>
      <c r="E4957" t="str">
        <f>T("TU ")</f>
        <v xml:space="preserve">TU </v>
      </c>
      <c r="F4957" t="str">
        <f>T("TURISMOS       ")</f>
        <v xml:space="preserve">TURISMOS       </v>
      </c>
      <c r="G4957" t="str">
        <f>T("De 16 a 19,99 CABALLOS FISCALES                   ")</f>
        <v xml:space="preserve">De 16 a 19,99 CABALLOS FISCALES                   </v>
      </c>
      <c r="I4957">
        <v>6</v>
      </c>
    </row>
    <row r="4958" spans="1:9">
      <c r="A4958" t="str">
        <f>T("2018")</f>
        <v>2018</v>
      </c>
      <c r="B4958" t="str">
        <f>T("JURIDICO                                          ")</f>
        <v xml:space="preserve">JURIDICO                                          </v>
      </c>
      <c r="C4958" t="str">
        <f>T("CHAMBERI            ")</f>
        <v xml:space="preserve">CHAMBERI            </v>
      </c>
      <c r="D4958" t="str">
        <f>T("TRAFALGAR           ")</f>
        <v xml:space="preserve">TRAFALGAR           </v>
      </c>
      <c r="E4958" t="str">
        <f>T("TU ")</f>
        <v xml:space="preserve">TU </v>
      </c>
      <c r="F4958" t="str">
        <f>T("TURISMOS       ")</f>
        <v xml:space="preserve">TURISMOS       </v>
      </c>
      <c r="G4958" t="str">
        <f>T("De 20 CABALLOS FISCALES en adelante               ")</f>
        <v xml:space="preserve">De 20 CABALLOS FISCALES en adelante               </v>
      </c>
      <c r="I4958">
        <v>5</v>
      </c>
    </row>
    <row r="4959" spans="1:9">
      <c r="A4959" t="str">
        <f>T("2018")</f>
        <v>2018</v>
      </c>
      <c r="B4959" t="str">
        <f>T("JURIDICO                                          ")</f>
        <v xml:space="preserve">JURIDICO                                          </v>
      </c>
      <c r="C4959" t="str">
        <f>T("CHAMBERI            ")</f>
        <v xml:space="preserve">CHAMBERI            </v>
      </c>
      <c r="D4959" t="str">
        <f>T("ALMAGRO             ")</f>
        <v xml:space="preserve">ALMAGRO             </v>
      </c>
      <c r="E4959" t="str">
        <f>T("TU ")</f>
        <v xml:space="preserve">TU </v>
      </c>
      <c r="F4959" t="str">
        <f>T("TURISMOS       ")</f>
        <v xml:space="preserve">TURISMOS       </v>
      </c>
      <c r="G4959" t="str">
        <f>T("De 8 a 11,99 CABALLOS FISCALES                    ")</f>
        <v xml:space="preserve">De 8 a 11,99 CABALLOS FISCALES                    </v>
      </c>
      <c r="I4959">
        <v>12</v>
      </c>
    </row>
    <row r="4960" spans="1:9">
      <c r="A4960" t="str">
        <f>T("2018")</f>
        <v>2018</v>
      </c>
      <c r="B4960" t="str">
        <f>T("JURIDICO                                          ")</f>
        <v xml:space="preserve">JURIDICO                                          </v>
      </c>
      <c r="C4960" t="str">
        <f>T("CHAMBERI            ")</f>
        <v xml:space="preserve">CHAMBERI            </v>
      </c>
      <c r="D4960" t="str">
        <f>T("ALMAGRO             ")</f>
        <v xml:space="preserve">ALMAGRO             </v>
      </c>
      <c r="E4960" t="str">
        <f>T("TU ")</f>
        <v xml:space="preserve">TU </v>
      </c>
      <c r="F4960" t="str">
        <f>T("TURISMOS       ")</f>
        <v xml:space="preserve">TURISMOS       </v>
      </c>
      <c r="G4960" t="str">
        <f>T("De 12 a 15,99 CABALLOS FISCALES                   ")</f>
        <v xml:space="preserve">De 12 a 15,99 CABALLOS FISCALES                   </v>
      </c>
      <c r="I4960">
        <v>28</v>
      </c>
    </row>
    <row r="4961" spans="1:9">
      <c r="A4961" t="str">
        <f>T("2018")</f>
        <v>2018</v>
      </c>
      <c r="B4961" t="str">
        <f>T("JURIDICO                                          ")</f>
        <v xml:space="preserve">JURIDICO                                          </v>
      </c>
      <c r="C4961" t="str">
        <f>T("CHAMBERI            ")</f>
        <v xml:space="preserve">CHAMBERI            </v>
      </c>
      <c r="D4961" t="str">
        <f>T("ALMAGRO             ")</f>
        <v xml:space="preserve">ALMAGRO             </v>
      </c>
      <c r="E4961" t="str">
        <f>T("TU ")</f>
        <v xml:space="preserve">TU </v>
      </c>
      <c r="F4961" t="str">
        <f>T("TURISMOS       ")</f>
        <v xml:space="preserve">TURISMOS       </v>
      </c>
      <c r="G4961" t="str">
        <f>T("De 16 a 19,99 CABALLOS FISCALES                   ")</f>
        <v xml:space="preserve">De 16 a 19,99 CABALLOS FISCALES                   </v>
      </c>
      <c r="I4961">
        <v>17</v>
      </c>
    </row>
    <row r="4962" spans="1:9">
      <c r="A4962" t="str">
        <f>T("2018")</f>
        <v>2018</v>
      </c>
      <c r="B4962" t="str">
        <f>T("JURIDICO                                          ")</f>
        <v xml:space="preserve">JURIDICO                                          </v>
      </c>
      <c r="C4962" t="str">
        <f>T("CHAMBERI            ")</f>
        <v xml:space="preserve">CHAMBERI            </v>
      </c>
      <c r="D4962" t="str">
        <f>T("ALMAGRO             ")</f>
        <v xml:space="preserve">ALMAGRO             </v>
      </c>
      <c r="E4962" t="str">
        <f>T("TU ")</f>
        <v xml:space="preserve">TU </v>
      </c>
      <c r="F4962" t="str">
        <f>T("TURISMOS       ")</f>
        <v xml:space="preserve">TURISMOS       </v>
      </c>
      <c r="G4962" t="str">
        <f>T("De 20 CABALLOS FISCALES en adelante               ")</f>
        <v xml:space="preserve">De 20 CABALLOS FISCALES en adelante               </v>
      </c>
      <c r="I4962">
        <v>10</v>
      </c>
    </row>
    <row r="4963" spans="1:9">
      <c r="A4963" t="str">
        <f>T("2018")</f>
        <v>2018</v>
      </c>
      <c r="B4963" t="str">
        <f>T("JURIDICO                                          ")</f>
        <v xml:space="preserve">JURIDICO                                          </v>
      </c>
      <c r="C4963" t="str">
        <f>T("CHAMBERI            ")</f>
        <v xml:space="preserve">CHAMBERI            </v>
      </c>
      <c r="D4963" t="str">
        <f>T("RIOS ROSAS          ")</f>
        <v xml:space="preserve">RIOS ROSAS          </v>
      </c>
      <c r="E4963" t="str">
        <f>T("TU ")</f>
        <v xml:space="preserve">TU </v>
      </c>
      <c r="F4963" t="str">
        <f>T("TURISMOS       ")</f>
        <v xml:space="preserve">TURISMOS       </v>
      </c>
      <c r="G4963" t="str">
        <f>T("De menos de 8 CABALLOS FISCALES                   ")</f>
        <v xml:space="preserve">De menos de 8 CABALLOS FISCALES                   </v>
      </c>
      <c r="I4963">
        <v>2</v>
      </c>
    </row>
    <row r="4964" spans="1:9">
      <c r="A4964" t="str">
        <f>T("2018")</f>
        <v>2018</v>
      </c>
      <c r="B4964" t="str">
        <f>T("JURIDICO                                          ")</f>
        <v xml:space="preserve">JURIDICO                                          </v>
      </c>
      <c r="C4964" t="str">
        <f>T("CHAMBERI            ")</f>
        <v xml:space="preserve">CHAMBERI            </v>
      </c>
      <c r="D4964" t="str">
        <f>T("RIOS ROSAS          ")</f>
        <v xml:space="preserve">RIOS ROSAS          </v>
      </c>
      <c r="E4964" t="str">
        <f>T("TU ")</f>
        <v xml:space="preserve">TU </v>
      </c>
      <c r="F4964" t="str">
        <f>T("TURISMOS       ")</f>
        <v xml:space="preserve">TURISMOS       </v>
      </c>
      <c r="G4964" t="str">
        <f>T("De 8 a 11,99 CABALLOS FISCALES                    ")</f>
        <v xml:space="preserve">De 8 a 11,99 CABALLOS FISCALES                    </v>
      </c>
      <c r="I4964">
        <v>15</v>
      </c>
    </row>
    <row r="4965" spans="1:9">
      <c r="A4965" t="str">
        <f>T("2018")</f>
        <v>2018</v>
      </c>
      <c r="B4965" t="str">
        <f>T("JURIDICO                                          ")</f>
        <v xml:space="preserve">JURIDICO                                          </v>
      </c>
      <c r="C4965" t="str">
        <f>T("CHAMBERI            ")</f>
        <v xml:space="preserve">CHAMBERI            </v>
      </c>
      <c r="D4965" t="str">
        <f>T("RIOS ROSAS          ")</f>
        <v xml:space="preserve">RIOS ROSAS          </v>
      </c>
      <c r="E4965" t="str">
        <f>T("TU ")</f>
        <v xml:space="preserve">TU </v>
      </c>
      <c r="F4965" t="str">
        <f>T("TURISMOS       ")</f>
        <v xml:space="preserve">TURISMOS       </v>
      </c>
      <c r="G4965" t="str">
        <f>T("De 12 a 15,99 CABALLOS FISCALES                   ")</f>
        <v xml:space="preserve">De 12 a 15,99 CABALLOS FISCALES                   </v>
      </c>
      <c r="I4965">
        <v>19</v>
      </c>
    </row>
    <row r="4966" spans="1:9">
      <c r="A4966" t="str">
        <f>T("2018")</f>
        <v>2018</v>
      </c>
      <c r="B4966" t="str">
        <f>T("JURIDICO                                          ")</f>
        <v xml:space="preserve">JURIDICO                                          </v>
      </c>
      <c r="C4966" t="str">
        <f>T("CHAMBERI            ")</f>
        <v xml:space="preserve">CHAMBERI            </v>
      </c>
      <c r="D4966" t="str">
        <f>T("RIOS ROSAS          ")</f>
        <v xml:space="preserve">RIOS ROSAS          </v>
      </c>
      <c r="E4966" t="str">
        <f>T("TU ")</f>
        <v xml:space="preserve">TU </v>
      </c>
      <c r="F4966" t="str">
        <f>T("TURISMOS       ")</f>
        <v xml:space="preserve">TURISMOS       </v>
      </c>
      <c r="G4966" t="str">
        <f>T("De 16 a 19,99 CABALLOS FISCALES                   ")</f>
        <v xml:space="preserve">De 16 a 19,99 CABALLOS FISCALES                   </v>
      </c>
      <c r="I4966">
        <v>6</v>
      </c>
    </row>
    <row r="4967" spans="1:9">
      <c r="A4967" t="str">
        <f>T("2018")</f>
        <v>2018</v>
      </c>
      <c r="B4967" t="str">
        <f>T("JURIDICO                                          ")</f>
        <v xml:space="preserve">JURIDICO                                          </v>
      </c>
      <c r="C4967" t="str">
        <f>T("CHAMBERI            ")</f>
        <v xml:space="preserve">CHAMBERI            </v>
      </c>
      <c r="D4967" t="str">
        <f>T("RIOS ROSAS          ")</f>
        <v xml:space="preserve">RIOS ROSAS          </v>
      </c>
      <c r="E4967" t="str">
        <f>T("TU ")</f>
        <v xml:space="preserve">TU </v>
      </c>
      <c r="F4967" t="str">
        <f>T("TURISMOS       ")</f>
        <v xml:space="preserve">TURISMOS       </v>
      </c>
      <c r="G4967" t="str">
        <f>T("De 20 CABALLOS FISCALES en adelante               ")</f>
        <v xml:space="preserve">De 20 CABALLOS FISCALES en adelante               </v>
      </c>
      <c r="I4967">
        <v>5</v>
      </c>
    </row>
    <row r="4968" spans="1:9">
      <c r="A4968" t="str">
        <f>T("2018")</f>
        <v>2018</v>
      </c>
      <c r="B4968" t="str">
        <f>T("JURIDICO                                          ")</f>
        <v xml:space="preserve">JURIDICO                                          </v>
      </c>
      <c r="C4968" t="str">
        <f>T("CHAMBERI            ")</f>
        <v xml:space="preserve">CHAMBERI            </v>
      </c>
      <c r="D4968" t="str">
        <f>T("VALLEHERMOSO        ")</f>
        <v xml:space="preserve">VALLEHERMOSO        </v>
      </c>
      <c r="E4968" t="str">
        <f>T("TU ")</f>
        <v xml:space="preserve">TU </v>
      </c>
      <c r="F4968" t="str">
        <f>T("TURISMOS       ")</f>
        <v xml:space="preserve">TURISMOS       </v>
      </c>
      <c r="G4968" t="str">
        <f>T("De menos de 8 CABALLOS FISCALES                   ")</f>
        <v xml:space="preserve">De menos de 8 CABALLOS FISCALES                   </v>
      </c>
      <c r="I4968">
        <v>1</v>
      </c>
    </row>
    <row r="4969" spans="1:9">
      <c r="A4969" t="str">
        <f>T("2018")</f>
        <v>2018</v>
      </c>
      <c r="B4969" t="str">
        <f>T("JURIDICO                                          ")</f>
        <v xml:space="preserve">JURIDICO                                          </v>
      </c>
      <c r="C4969" t="str">
        <f>T("CHAMBERI            ")</f>
        <v xml:space="preserve">CHAMBERI            </v>
      </c>
      <c r="D4969" t="str">
        <f>T("VALLEHERMOSO        ")</f>
        <v xml:space="preserve">VALLEHERMOSO        </v>
      </c>
      <c r="E4969" t="str">
        <f>T("TU ")</f>
        <v xml:space="preserve">TU </v>
      </c>
      <c r="F4969" t="str">
        <f>T("TURISMOS       ")</f>
        <v xml:space="preserve">TURISMOS       </v>
      </c>
      <c r="G4969" t="str">
        <f>T("De 8 a 11,99 CABALLOS FISCALES                    ")</f>
        <v xml:space="preserve">De 8 a 11,99 CABALLOS FISCALES                    </v>
      </c>
      <c r="I4969">
        <v>19</v>
      </c>
    </row>
    <row r="4970" spans="1:9">
      <c r="A4970" t="str">
        <f>T("2018")</f>
        <v>2018</v>
      </c>
      <c r="B4970" t="str">
        <f>T("JURIDICO                                          ")</f>
        <v xml:space="preserve">JURIDICO                                          </v>
      </c>
      <c r="C4970" t="str">
        <f>T("CHAMBERI            ")</f>
        <v xml:space="preserve">CHAMBERI            </v>
      </c>
      <c r="D4970" t="str">
        <f>T("VALLEHERMOSO        ")</f>
        <v xml:space="preserve">VALLEHERMOSO        </v>
      </c>
      <c r="E4970" t="str">
        <f>T("TU ")</f>
        <v xml:space="preserve">TU </v>
      </c>
      <c r="F4970" t="str">
        <f>T("TURISMOS       ")</f>
        <v xml:space="preserve">TURISMOS       </v>
      </c>
      <c r="G4970" t="str">
        <f>T("De 12 a 15,99 CABALLOS FISCALES                   ")</f>
        <v xml:space="preserve">De 12 a 15,99 CABALLOS FISCALES                   </v>
      </c>
      <c r="I4970">
        <v>29</v>
      </c>
    </row>
    <row r="4971" spans="1:9">
      <c r="A4971" t="str">
        <f>T("2018")</f>
        <v>2018</v>
      </c>
      <c r="B4971" t="str">
        <f>T("JURIDICO                                          ")</f>
        <v xml:space="preserve">JURIDICO                                          </v>
      </c>
      <c r="C4971" t="str">
        <f>T("CHAMBERI            ")</f>
        <v xml:space="preserve">CHAMBERI            </v>
      </c>
      <c r="D4971" t="str">
        <f>T("VALLEHERMOSO        ")</f>
        <v xml:space="preserve">VALLEHERMOSO        </v>
      </c>
      <c r="E4971" t="str">
        <f>T("TU ")</f>
        <v xml:space="preserve">TU </v>
      </c>
      <c r="F4971" t="str">
        <f>T("TURISMOS       ")</f>
        <v xml:space="preserve">TURISMOS       </v>
      </c>
      <c r="G4971" t="str">
        <f>T("De 16 a 19,99 CABALLOS FISCALES                   ")</f>
        <v xml:space="preserve">De 16 a 19,99 CABALLOS FISCALES                   </v>
      </c>
      <c r="I4971">
        <v>7</v>
      </c>
    </row>
    <row r="4972" spans="1:9">
      <c r="A4972" t="str">
        <f>T("2018")</f>
        <v>2018</v>
      </c>
      <c r="B4972" t="str">
        <f>T("JURIDICO                                          ")</f>
        <v xml:space="preserve">JURIDICO                                          </v>
      </c>
      <c r="C4972" t="str">
        <f>T("CHAMBERI            ")</f>
        <v xml:space="preserve">CHAMBERI            </v>
      </c>
      <c r="D4972" t="str">
        <f>T("VALLEHERMOSO        ")</f>
        <v xml:space="preserve">VALLEHERMOSO        </v>
      </c>
      <c r="E4972" t="str">
        <f>T("TU ")</f>
        <v xml:space="preserve">TU </v>
      </c>
      <c r="F4972" t="str">
        <f>T("TURISMOS       ")</f>
        <v xml:space="preserve">TURISMOS       </v>
      </c>
      <c r="G4972" t="str">
        <f>T("De 20 CABALLOS FISCALES en adelante               ")</f>
        <v xml:space="preserve">De 20 CABALLOS FISCALES en adelante               </v>
      </c>
      <c r="I4972">
        <v>3</v>
      </c>
    </row>
    <row r="4973" spans="1:9">
      <c r="A4973" t="str">
        <f>T("2018")</f>
        <v>2018</v>
      </c>
      <c r="B4973" t="str">
        <f>T("FISICO                                            ")</f>
        <v xml:space="preserve">FISICO                                            </v>
      </c>
      <c r="C4973" t="str">
        <f>T("CHAMBERI            ")</f>
        <v xml:space="preserve">CHAMBERI            </v>
      </c>
      <c r="D4973" t="str">
        <f>T("ALMAGRO             ")</f>
        <v xml:space="preserve">ALMAGRO             </v>
      </c>
      <c r="E4973" t="str">
        <f>T("TU ")</f>
        <v xml:space="preserve">TU </v>
      </c>
      <c r="F4973" t="str">
        <f>T("TURISMOS       ")</f>
        <v xml:space="preserve">TURISMOS       </v>
      </c>
      <c r="G4973" t="str">
        <f>T("De 8 a 11,99 CABALLOS FISCALES                    ")</f>
        <v xml:space="preserve">De 8 a 11,99 CABALLOS FISCALES                    </v>
      </c>
      <c r="I4973">
        <v>1</v>
      </c>
    </row>
    <row r="4974" spans="1:9">
      <c r="A4974" t="str">
        <f>T("2018")</f>
        <v>2018</v>
      </c>
      <c r="B4974" t="str">
        <f>T("FISICO                                            ")</f>
        <v xml:space="preserve">FISICO                                            </v>
      </c>
      <c r="C4974" t="str">
        <f>T("CHAMBERI            ")</f>
        <v xml:space="preserve">CHAMBERI            </v>
      </c>
      <c r="D4974" t="str">
        <f>T("RIOS ROSAS          ")</f>
        <v xml:space="preserve">RIOS ROSAS          </v>
      </c>
      <c r="E4974" t="str">
        <f>T("TU ")</f>
        <v xml:space="preserve">TU </v>
      </c>
      <c r="F4974" t="str">
        <f>T("TURISMOS       ")</f>
        <v xml:space="preserve">TURISMOS       </v>
      </c>
      <c r="G4974" t="str">
        <f>T("De 8 a 11,99 CABALLOS FISCALES                    ")</f>
        <v xml:space="preserve">De 8 a 11,99 CABALLOS FISCALES                    </v>
      </c>
      <c r="I4974">
        <v>1</v>
      </c>
    </row>
    <row r="4975" spans="1:9">
      <c r="A4975" t="str">
        <f>T("2018")</f>
        <v>2018</v>
      </c>
      <c r="B4975" t="str">
        <f>T("FISICO                                            ")</f>
        <v xml:space="preserve">FISICO                                            </v>
      </c>
      <c r="C4975" t="str">
        <f>T("CHAMBERI            ")</f>
        <v xml:space="preserve">CHAMBERI            </v>
      </c>
      <c r="D4975" t="str">
        <f>T("RIOS ROSAS          ")</f>
        <v xml:space="preserve">RIOS ROSAS          </v>
      </c>
      <c r="E4975" t="str">
        <f>T("TU ")</f>
        <v xml:space="preserve">TU </v>
      </c>
      <c r="F4975" t="str">
        <f>T("TURISMOS       ")</f>
        <v xml:space="preserve">TURISMOS       </v>
      </c>
      <c r="G4975" t="str">
        <f>T("De 12 a 15,99 CABALLOS FISCALES                   ")</f>
        <v xml:space="preserve">De 12 a 15,99 CABALLOS FISCALES                   </v>
      </c>
      <c r="I4975">
        <v>1</v>
      </c>
    </row>
    <row r="4976" spans="1:9">
      <c r="A4976" t="str">
        <f>T("2018")</f>
        <v>2018</v>
      </c>
      <c r="B4976" t="str">
        <f>T("FISICO                                            ")</f>
        <v xml:space="preserve">FISICO                                            </v>
      </c>
      <c r="C4976" t="str">
        <f>T("CHAMBERI            ")</f>
        <v xml:space="preserve">CHAMBERI            </v>
      </c>
      <c r="D4976" t="str">
        <f>T("VALLEHERMOSO        ")</f>
        <v xml:space="preserve">VALLEHERMOSO        </v>
      </c>
      <c r="E4976" t="str">
        <f>T("TU ")</f>
        <v xml:space="preserve">TU </v>
      </c>
      <c r="F4976" t="str">
        <f>T("TURISMOS       ")</f>
        <v xml:space="preserve">TURISMOS       </v>
      </c>
      <c r="G4976" t="str">
        <f>T("De 8 a 11,99 CABALLOS FISCALES                    ")</f>
        <v xml:space="preserve">De 8 a 11,99 CABALLOS FISCALES                    </v>
      </c>
      <c r="I4976">
        <v>1</v>
      </c>
    </row>
    <row r="4977" spans="1:9">
      <c r="A4977" t="str">
        <f>T("2018")</f>
        <v>2018</v>
      </c>
      <c r="B4977" t="str">
        <f>T("JURIDICO                                          ")</f>
        <v xml:space="preserve">JURIDICO                                          </v>
      </c>
      <c r="C4977" t="str">
        <f>T("CHAMBERI            ")</f>
        <v xml:space="preserve">CHAMBERI            </v>
      </c>
      <c r="D4977" t="str">
        <f>T("ALMAGRO             ")</f>
        <v xml:space="preserve">ALMAGRO             </v>
      </c>
      <c r="E4977" t="str">
        <f>T("TU ")</f>
        <v xml:space="preserve">TU </v>
      </c>
      <c r="F4977" t="str">
        <f>T("TURISMOS       ")</f>
        <v xml:space="preserve">TURISMOS       </v>
      </c>
      <c r="G4977" t="str">
        <f>T("De 8 a 11,99 CABALLOS FISCALES                    ")</f>
        <v xml:space="preserve">De 8 a 11,99 CABALLOS FISCALES                    </v>
      </c>
      <c r="I4977">
        <v>1</v>
      </c>
    </row>
    <row r="4978" spans="1:9">
      <c r="A4978" t="str">
        <f>T("2018")</f>
        <v>2018</v>
      </c>
      <c r="B4978" t="str">
        <f>T("FISICO                                            ")</f>
        <v xml:space="preserve">FISICO                                            </v>
      </c>
      <c r="C4978" t="str">
        <f>T("CIUDAD LINEAL       ")</f>
        <v xml:space="preserve">CIUDAD LINEAL       </v>
      </c>
      <c r="D4978" t="str">
        <f>T("VENTAS              ")</f>
        <v xml:space="preserve">VENTAS              </v>
      </c>
      <c r="E4978" t="str">
        <f>T("AU ")</f>
        <v xml:space="preserve">AU </v>
      </c>
      <c r="F4978" t="str">
        <f>T("AUTOBUSES      ")</f>
        <v xml:space="preserve">AUTOBUSES      </v>
      </c>
      <c r="G4978" t="str">
        <f>T("De menos de 21 PLAZAS                             ")</f>
        <v xml:space="preserve">De menos de 21 PLAZAS                             </v>
      </c>
      <c r="H4978" t="str">
        <f>T("DIESEL                                            ")</f>
        <v xml:space="preserve">DIESEL                                            </v>
      </c>
      <c r="I4978">
        <v>1</v>
      </c>
    </row>
    <row r="4979" spans="1:9">
      <c r="A4979" t="str">
        <f>T("2018")</f>
        <v>2018</v>
      </c>
      <c r="B4979" t="str">
        <f>T("FISICO                                            ")</f>
        <v xml:space="preserve">FISICO                                            </v>
      </c>
      <c r="C4979" t="str">
        <f>T("CIUDAD LINEAL       ")</f>
        <v xml:space="preserve">CIUDAD LINEAL       </v>
      </c>
      <c r="D4979" t="str">
        <f>T("QUINTANA            ")</f>
        <v xml:space="preserve">QUINTANA            </v>
      </c>
      <c r="E4979" t="str">
        <f>T("AU ")</f>
        <v xml:space="preserve">AU </v>
      </c>
      <c r="F4979" t="str">
        <f>T("AUTOBUSES      ")</f>
        <v xml:space="preserve">AUTOBUSES      </v>
      </c>
      <c r="G4979" t="str">
        <f>T("De 21 a 50 PLAZAS                                 ")</f>
        <v xml:space="preserve">De 21 a 50 PLAZAS                                 </v>
      </c>
      <c r="H4979" t="str">
        <f>T("DIESEL                                            ")</f>
        <v xml:space="preserve">DIESEL                                            </v>
      </c>
      <c r="I4979">
        <v>2</v>
      </c>
    </row>
    <row r="4980" spans="1:9">
      <c r="A4980" t="str">
        <f>T("2018")</f>
        <v>2018</v>
      </c>
      <c r="B4980" t="str">
        <f>T("FISICO                                            ")</f>
        <v xml:space="preserve">FISICO                                            </v>
      </c>
      <c r="C4980" t="str">
        <f>T("CIUDAD LINEAL       ")</f>
        <v xml:space="preserve">CIUDAD LINEAL       </v>
      </c>
      <c r="D4980" t="str">
        <f>T("QUINTANA            ")</f>
        <v xml:space="preserve">QUINTANA            </v>
      </c>
      <c r="E4980" t="str">
        <f>T("AU ")</f>
        <v xml:space="preserve">AU </v>
      </c>
      <c r="F4980" t="str">
        <f>T("AUTOBUSES      ")</f>
        <v xml:space="preserve">AUTOBUSES      </v>
      </c>
      <c r="G4980" t="str">
        <f>T("De 51 PLAZAS en adelante                          ")</f>
        <v xml:space="preserve">De 51 PLAZAS en adelante                          </v>
      </c>
      <c r="H4980" t="str">
        <f>T("DIESEL                                            ")</f>
        <v xml:space="preserve">DIESEL                                            </v>
      </c>
      <c r="I4980">
        <v>1</v>
      </c>
    </row>
    <row r="4981" spans="1:9">
      <c r="A4981" t="str">
        <f>T("2018")</f>
        <v>2018</v>
      </c>
      <c r="B4981" t="str">
        <f>T("JURIDICO                                          ")</f>
        <v xml:space="preserve">JURIDICO                                          </v>
      </c>
      <c r="C4981" t="str">
        <f>T("CIUDAD LINEAL       ")</f>
        <v xml:space="preserve">CIUDAD LINEAL       </v>
      </c>
      <c r="D4981" t="str">
        <f>T("VENTAS              ")</f>
        <v xml:space="preserve">VENTAS              </v>
      </c>
      <c r="E4981" t="str">
        <f>T("AU ")</f>
        <v xml:space="preserve">AU </v>
      </c>
      <c r="F4981" t="str">
        <f>T("AUTOBUSES      ")</f>
        <v xml:space="preserve">AUTOBUSES      </v>
      </c>
      <c r="G4981" t="str">
        <f>T("De menos de 21 PLAZAS                             ")</f>
        <v xml:space="preserve">De menos de 21 PLAZAS                             </v>
      </c>
      <c r="H4981" t="str">
        <f>T("DIESEL                                            ")</f>
        <v xml:space="preserve">DIESEL                                            </v>
      </c>
      <c r="I4981">
        <v>1</v>
      </c>
    </row>
    <row r="4982" spans="1:9">
      <c r="A4982" t="str">
        <f>T("2018")</f>
        <v>2018</v>
      </c>
      <c r="B4982" t="str">
        <f>T("JURIDICO                                          ")</f>
        <v xml:space="preserve">JURIDICO                                          </v>
      </c>
      <c r="C4982" t="str">
        <f>T("CIUDAD LINEAL       ")</f>
        <v xml:space="preserve">CIUDAD LINEAL       </v>
      </c>
      <c r="D4982" t="str">
        <f>T("VENTAS              ")</f>
        <v xml:space="preserve">VENTAS              </v>
      </c>
      <c r="E4982" t="str">
        <f>T("AU ")</f>
        <v xml:space="preserve">AU </v>
      </c>
      <c r="F4982" t="str">
        <f>T("AUTOBUSES      ")</f>
        <v xml:space="preserve">AUTOBUSES      </v>
      </c>
      <c r="G4982" t="str">
        <f>T("De 21 a 50 PLAZAS                                 ")</f>
        <v xml:space="preserve">De 21 a 50 PLAZAS                                 </v>
      </c>
      <c r="H4982" t="str">
        <f>T("DIESEL                                            ")</f>
        <v xml:space="preserve">DIESEL                                            </v>
      </c>
      <c r="I4982">
        <v>4</v>
      </c>
    </row>
    <row r="4983" spans="1:9">
      <c r="A4983" t="str">
        <f>T("2018")</f>
        <v>2018</v>
      </c>
      <c r="B4983" t="str">
        <f>T("JURIDICO                                          ")</f>
        <v xml:space="preserve">JURIDICO                                          </v>
      </c>
      <c r="C4983" t="str">
        <f>T("CIUDAD LINEAL       ")</f>
        <v xml:space="preserve">CIUDAD LINEAL       </v>
      </c>
      <c r="D4983" t="str">
        <f>T("VENTAS              ")</f>
        <v xml:space="preserve">VENTAS              </v>
      </c>
      <c r="E4983" t="str">
        <f>T("AU ")</f>
        <v xml:space="preserve">AU </v>
      </c>
      <c r="F4983" t="str">
        <f>T("AUTOBUSES      ")</f>
        <v xml:space="preserve">AUTOBUSES      </v>
      </c>
      <c r="G4983" t="str">
        <f>T("De 51 PLAZAS en adelante                          ")</f>
        <v xml:space="preserve">De 51 PLAZAS en adelante                          </v>
      </c>
      <c r="H4983" t="str">
        <f>T("DIESEL                                            ")</f>
        <v xml:space="preserve">DIESEL                                            </v>
      </c>
      <c r="I4983">
        <v>5</v>
      </c>
    </row>
    <row r="4984" spans="1:9">
      <c r="A4984" t="str">
        <f>T("2018")</f>
        <v>2018</v>
      </c>
      <c r="B4984" t="str">
        <f>T("JURIDICO                                          ")</f>
        <v xml:space="preserve">JURIDICO                                          </v>
      </c>
      <c r="C4984" t="str">
        <f>T("CIUDAD LINEAL       ")</f>
        <v xml:space="preserve">CIUDAD LINEAL       </v>
      </c>
      <c r="D4984" t="str">
        <f>T("PUEBLO NUEVO        ")</f>
        <v xml:space="preserve">PUEBLO NUEVO        </v>
      </c>
      <c r="E4984" t="str">
        <f>T("AU ")</f>
        <v xml:space="preserve">AU </v>
      </c>
      <c r="F4984" t="str">
        <f>T("AUTOBUSES      ")</f>
        <v xml:space="preserve">AUTOBUSES      </v>
      </c>
      <c r="G4984" t="str">
        <f>T("De 21 a 50 PLAZAS                                 ")</f>
        <v xml:space="preserve">De 21 a 50 PLAZAS                                 </v>
      </c>
      <c r="H4984" t="str">
        <f>T("DIESEL                                            ")</f>
        <v xml:space="preserve">DIESEL                                            </v>
      </c>
      <c r="I4984">
        <v>10</v>
      </c>
    </row>
    <row r="4985" spans="1:9">
      <c r="A4985" t="str">
        <f>T("2018")</f>
        <v>2018</v>
      </c>
      <c r="B4985" t="str">
        <f>T("JURIDICO                                          ")</f>
        <v xml:space="preserve">JURIDICO                                          </v>
      </c>
      <c r="C4985" t="str">
        <f>T("CIUDAD LINEAL       ")</f>
        <v xml:space="preserve">CIUDAD LINEAL       </v>
      </c>
      <c r="D4985" t="str">
        <f>T("PUEBLO NUEVO        ")</f>
        <v xml:space="preserve">PUEBLO NUEVO        </v>
      </c>
      <c r="E4985" t="str">
        <f>T("AU ")</f>
        <v xml:space="preserve">AU </v>
      </c>
      <c r="F4985" t="str">
        <f>T("AUTOBUSES      ")</f>
        <v xml:space="preserve">AUTOBUSES      </v>
      </c>
      <c r="G4985" t="str">
        <f>T("De 51 PLAZAS en adelante                          ")</f>
        <v xml:space="preserve">De 51 PLAZAS en adelante                          </v>
      </c>
      <c r="H4985" t="str">
        <f>T("DIESEL                                            ")</f>
        <v xml:space="preserve">DIESEL                                            </v>
      </c>
      <c r="I4985">
        <v>6</v>
      </c>
    </row>
    <row r="4986" spans="1:9">
      <c r="A4986" t="str">
        <f>T("2018")</f>
        <v>2018</v>
      </c>
      <c r="B4986" t="str">
        <f>T("JURIDICO                                          ")</f>
        <v xml:space="preserve">JURIDICO                                          </v>
      </c>
      <c r="C4986" t="str">
        <f>T("CIUDAD LINEAL       ")</f>
        <v xml:space="preserve">CIUDAD LINEAL       </v>
      </c>
      <c r="D4986" t="str">
        <f>T("QUINTANA            ")</f>
        <v xml:space="preserve">QUINTANA            </v>
      </c>
      <c r="E4986" t="str">
        <f>T("AU ")</f>
        <v xml:space="preserve">AU </v>
      </c>
      <c r="F4986" t="str">
        <f>T("AUTOBUSES      ")</f>
        <v xml:space="preserve">AUTOBUSES      </v>
      </c>
      <c r="G4986" t="str">
        <f>T("De menos de 21 PLAZAS                             ")</f>
        <v xml:space="preserve">De menos de 21 PLAZAS                             </v>
      </c>
      <c r="H4986" t="str">
        <f>T("DIESEL                                            ")</f>
        <v xml:space="preserve">DIESEL                                            </v>
      </c>
      <c r="I4986">
        <v>3</v>
      </c>
    </row>
    <row r="4987" spans="1:9">
      <c r="A4987" t="str">
        <f>T("2018")</f>
        <v>2018</v>
      </c>
      <c r="B4987" t="str">
        <f>T("JURIDICO                                          ")</f>
        <v xml:space="preserve">JURIDICO                                          </v>
      </c>
      <c r="C4987" t="str">
        <f>T("CIUDAD LINEAL       ")</f>
        <v xml:space="preserve">CIUDAD LINEAL       </v>
      </c>
      <c r="D4987" t="str">
        <f>T("CONCEPCION          ")</f>
        <v xml:space="preserve">CONCEPCION          </v>
      </c>
      <c r="E4987" t="str">
        <f>T("AU ")</f>
        <v xml:space="preserve">AU </v>
      </c>
      <c r="F4987" t="str">
        <f>T("AUTOBUSES      ")</f>
        <v xml:space="preserve">AUTOBUSES      </v>
      </c>
      <c r="G4987" t="str">
        <f>T("De menos de 21 PLAZAS                             ")</f>
        <v xml:space="preserve">De menos de 21 PLAZAS                             </v>
      </c>
      <c r="H4987" t="str">
        <f>T("DIESEL                                            ")</f>
        <v xml:space="preserve">DIESEL                                            </v>
      </c>
      <c r="I4987">
        <v>2</v>
      </c>
    </row>
    <row r="4988" spans="1:9">
      <c r="A4988" t="str">
        <f>T("2018")</f>
        <v>2018</v>
      </c>
      <c r="B4988" t="str">
        <f>T("JURIDICO                                          ")</f>
        <v xml:space="preserve">JURIDICO                                          </v>
      </c>
      <c r="C4988" t="str">
        <f>T("CIUDAD LINEAL       ")</f>
        <v xml:space="preserve">CIUDAD LINEAL       </v>
      </c>
      <c r="D4988" t="str">
        <f>T("CONCEPCION          ")</f>
        <v xml:space="preserve">CONCEPCION          </v>
      </c>
      <c r="E4988" t="str">
        <f>T("AU ")</f>
        <v xml:space="preserve">AU </v>
      </c>
      <c r="F4988" t="str">
        <f>T("AUTOBUSES      ")</f>
        <v xml:space="preserve">AUTOBUSES      </v>
      </c>
      <c r="G4988" t="str">
        <f>T("De 21 a 50 PLAZAS                                 ")</f>
        <v xml:space="preserve">De 21 a 50 PLAZAS                                 </v>
      </c>
      <c r="H4988" t="str">
        <f>T("DIESEL                                            ")</f>
        <v xml:space="preserve">DIESEL                                            </v>
      </c>
      <c r="I4988">
        <v>1</v>
      </c>
    </row>
    <row r="4989" spans="1:9">
      <c r="A4989" t="str">
        <f>T("2018")</f>
        <v>2018</v>
      </c>
      <c r="B4989" t="str">
        <f>T("JURIDICO                                          ")</f>
        <v xml:space="preserve">JURIDICO                                          </v>
      </c>
      <c r="C4989" t="str">
        <f>T("CIUDAD LINEAL       ")</f>
        <v xml:space="preserve">CIUDAD LINEAL       </v>
      </c>
      <c r="D4989" t="str">
        <f>T("CONCEPCION          ")</f>
        <v xml:space="preserve">CONCEPCION          </v>
      </c>
      <c r="E4989" t="str">
        <f>T("AU ")</f>
        <v xml:space="preserve">AU </v>
      </c>
      <c r="F4989" t="str">
        <f>T("AUTOBUSES      ")</f>
        <v xml:space="preserve">AUTOBUSES      </v>
      </c>
      <c r="G4989" t="str">
        <f>T("De 51 PLAZAS en adelante                          ")</f>
        <v xml:space="preserve">De 51 PLAZAS en adelante                          </v>
      </c>
      <c r="H4989" t="str">
        <f>T("DIESEL                                            ")</f>
        <v xml:space="preserve">DIESEL                                            </v>
      </c>
      <c r="I4989">
        <v>5</v>
      </c>
    </row>
    <row r="4990" spans="1:9">
      <c r="A4990" t="str">
        <f>T("2018")</f>
        <v>2018</v>
      </c>
      <c r="B4990" t="str">
        <f>T("JURIDICO                                          ")</f>
        <v xml:space="preserve">JURIDICO                                          </v>
      </c>
      <c r="C4990" t="str">
        <f>T("CIUDAD LINEAL       ")</f>
        <v xml:space="preserve">CIUDAD LINEAL       </v>
      </c>
      <c r="D4990" t="str">
        <f>T("SAN PASCUAL         ")</f>
        <v xml:space="preserve">SAN PASCUAL         </v>
      </c>
      <c r="E4990" t="str">
        <f>T("AU ")</f>
        <v xml:space="preserve">AU </v>
      </c>
      <c r="F4990" t="str">
        <f>T("AUTOBUSES      ")</f>
        <v xml:space="preserve">AUTOBUSES      </v>
      </c>
      <c r="G4990" t="str">
        <f>T("De menos de 21 PLAZAS                             ")</f>
        <v xml:space="preserve">De menos de 21 PLAZAS                             </v>
      </c>
      <c r="H4990" t="str">
        <f>T("DIESEL                                            ")</f>
        <v xml:space="preserve">DIESEL                                            </v>
      </c>
      <c r="I4990">
        <v>13</v>
      </c>
    </row>
    <row r="4991" spans="1:9">
      <c r="A4991" t="str">
        <f>T("2018")</f>
        <v>2018</v>
      </c>
      <c r="B4991" t="str">
        <f>T("JURIDICO                                          ")</f>
        <v xml:space="preserve">JURIDICO                                          </v>
      </c>
      <c r="C4991" t="str">
        <f>T("CIUDAD LINEAL       ")</f>
        <v xml:space="preserve">CIUDAD LINEAL       </v>
      </c>
      <c r="D4991" t="str">
        <f>T("SAN PASCUAL         ")</f>
        <v xml:space="preserve">SAN PASCUAL         </v>
      </c>
      <c r="E4991" t="str">
        <f>T("AU ")</f>
        <v xml:space="preserve">AU </v>
      </c>
      <c r="F4991" t="str">
        <f>T("AUTOBUSES      ")</f>
        <v xml:space="preserve">AUTOBUSES      </v>
      </c>
      <c r="G4991" t="str">
        <f>T("De 51 PLAZAS en adelante                          ")</f>
        <v xml:space="preserve">De 51 PLAZAS en adelante                          </v>
      </c>
      <c r="H4991" t="str">
        <f>T("DIESEL                                            ")</f>
        <v xml:space="preserve">DIESEL                                            </v>
      </c>
      <c r="I4991">
        <v>7</v>
      </c>
    </row>
    <row r="4992" spans="1:9">
      <c r="A4992" t="str">
        <f>T("2018")</f>
        <v>2018</v>
      </c>
      <c r="B4992" t="str">
        <f>T("JURIDICO                                          ")</f>
        <v xml:space="preserve">JURIDICO                                          </v>
      </c>
      <c r="C4992" t="str">
        <f>T("CIUDAD LINEAL       ")</f>
        <v xml:space="preserve">CIUDAD LINEAL       </v>
      </c>
      <c r="D4992" t="str">
        <f>T("SAN JUAN BAUTISTA   ")</f>
        <v xml:space="preserve">SAN JUAN BAUTISTA   </v>
      </c>
      <c r="E4992" t="str">
        <f>T("AU ")</f>
        <v xml:space="preserve">AU </v>
      </c>
      <c r="F4992" t="str">
        <f>T("AUTOBUSES      ")</f>
        <v xml:space="preserve">AUTOBUSES      </v>
      </c>
      <c r="G4992" t="str">
        <f>T("De menos de 21 PLAZAS                             ")</f>
        <v xml:space="preserve">De menos de 21 PLAZAS                             </v>
      </c>
      <c r="H4992" t="str">
        <f>T("DIESEL                                            ")</f>
        <v xml:space="preserve">DIESEL                                            </v>
      </c>
      <c r="I4992">
        <v>6</v>
      </c>
    </row>
    <row r="4993" spans="1:9">
      <c r="A4993" t="str">
        <f>T("2018")</f>
        <v>2018</v>
      </c>
      <c r="B4993" t="str">
        <f>T("JURIDICO                                          ")</f>
        <v xml:space="preserve">JURIDICO                                          </v>
      </c>
      <c r="C4993" t="str">
        <f>T("CIUDAD LINEAL       ")</f>
        <v xml:space="preserve">CIUDAD LINEAL       </v>
      </c>
      <c r="D4993" t="str">
        <f>T("SAN JUAN BAUTISTA   ")</f>
        <v xml:space="preserve">SAN JUAN BAUTISTA   </v>
      </c>
      <c r="E4993" t="str">
        <f>T("AU ")</f>
        <v xml:space="preserve">AU </v>
      </c>
      <c r="F4993" t="str">
        <f>T("AUTOBUSES      ")</f>
        <v xml:space="preserve">AUTOBUSES      </v>
      </c>
      <c r="G4993" t="str">
        <f>T("De 21 a 50 PLAZAS                                 ")</f>
        <v xml:space="preserve">De 21 a 50 PLAZAS                                 </v>
      </c>
      <c r="H4993" t="str">
        <f>T("DIESEL                                            ")</f>
        <v xml:space="preserve">DIESEL                                            </v>
      </c>
      <c r="I4993">
        <v>4</v>
      </c>
    </row>
    <row r="4994" spans="1:9">
      <c r="A4994" t="str">
        <f>T("2018")</f>
        <v>2018</v>
      </c>
      <c r="B4994" t="str">
        <f>T("JURIDICO                                          ")</f>
        <v xml:space="preserve">JURIDICO                                          </v>
      </c>
      <c r="C4994" t="str">
        <f>T("CIUDAD LINEAL       ")</f>
        <v xml:space="preserve">CIUDAD LINEAL       </v>
      </c>
      <c r="D4994" t="str">
        <f>T("SAN JUAN BAUTISTA   ")</f>
        <v xml:space="preserve">SAN JUAN BAUTISTA   </v>
      </c>
      <c r="E4994" t="str">
        <f>T("AU ")</f>
        <v xml:space="preserve">AU </v>
      </c>
      <c r="F4994" t="str">
        <f>T("AUTOBUSES      ")</f>
        <v xml:space="preserve">AUTOBUSES      </v>
      </c>
      <c r="G4994" t="str">
        <f>T("De 51 PLAZAS en adelante                          ")</f>
        <v xml:space="preserve">De 51 PLAZAS en adelante                          </v>
      </c>
      <c r="H4994" t="str">
        <f>T("DIESEL                                            ")</f>
        <v xml:space="preserve">DIESEL                                            </v>
      </c>
      <c r="I4994">
        <v>68</v>
      </c>
    </row>
    <row r="4995" spans="1:9">
      <c r="A4995" t="str">
        <f>T("2018")</f>
        <v>2018</v>
      </c>
      <c r="B4995" t="str">
        <f>T("JURIDICO                                          ")</f>
        <v xml:space="preserve">JURIDICO                                          </v>
      </c>
      <c r="C4995" t="str">
        <f>T("CIUDAD LINEAL       ")</f>
        <v xml:space="preserve">CIUDAD LINEAL       </v>
      </c>
      <c r="D4995" t="str">
        <f>T("COLINA              ")</f>
        <v xml:space="preserve">COLINA              </v>
      </c>
      <c r="E4995" t="str">
        <f>T("AU ")</f>
        <v xml:space="preserve">AU </v>
      </c>
      <c r="F4995" t="str">
        <f>T("AUTOBUSES      ")</f>
        <v xml:space="preserve">AUTOBUSES      </v>
      </c>
      <c r="G4995" t="str">
        <f>T("De menos de 21 PLAZAS                             ")</f>
        <v xml:space="preserve">De menos de 21 PLAZAS                             </v>
      </c>
      <c r="H4995" t="str">
        <f>T("DIESEL                                            ")</f>
        <v xml:space="preserve">DIESEL                                            </v>
      </c>
      <c r="I4995">
        <v>3</v>
      </c>
    </row>
    <row r="4996" spans="1:9">
      <c r="A4996" t="str">
        <f>T("2018")</f>
        <v>2018</v>
      </c>
      <c r="B4996" t="str">
        <f>T("JURIDICO                                          ")</f>
        <v xml:space="preserve">JURIDICO                                          </v>
      </c>
      <c r="C4996" t="str">
        <f>T("CIUDAD LINEAL       ")</f>
        <v xml:space="preserve">CIUDAD LINEAL       </v>
      </c>
      <c r="D4996" t="str">
        <f>T("COLINA              ")</f>
        <v xml:space="preserve">COLINA              </v>
      </c>
      <c r="E4996" t="str">
        <f>T("AU ")</f>
        <v xml:space="preserve">AU </v>
      </c>
      <c r="F4996" t="str">
        <f>T("AUTOBUSES      ")</f>
        <v xml:space="preserve">AUTOBUSES      </v>
      </c>
      <c r="G4996" t="str">
        <f>T("De 21 a 50 PLAZAS                                 ")</f>
        <v xml:space="preserve">De 21 a 50 PLAZAS                                 </v>
      </c>
      <c r="H4996" t="str">
        <f>T("DIESEL                                            ")</f>
        <v xml:space="preserve">DIESEL                                            </v>
      </c>
      <c r="I4996">
        <v>3</v>
      </c>
    </row>
    <row r="4997" spans="1:9">
      <c r="A4997" t="str">
        <f>T("2018")</f>
        <v>2018</v>
      </c>
      <c r="B4997" t="str">
        <f>T("JURIDICO                                          ")</f>
        <v xml:space="preserve">JURIDICO                                          </v>
      </c>
      <c r="C4997" t="str">
        <f>T("CIUDAD LINEAL       ")</f>
        <v xml:space="preserve">CIUDAD LINEAL       </v>
      </c>
      <c r="D4997" t="str">
        <f>T("COLINA              ")</f>
        <v xml:space="preserve">COLINA              </v>
      </c>
      <c r="E4997" t="str">
        <f>T("AU ")</f>
        <v xml:space="preserve">AU </v>
      </c>
      <c r="F4997" t="str">
        <f>T("AUTOBUSES      ")</f>
        <v xml:space="preserve">AUTOBUSES      </v>
      </c>
      <c r="G4997" t="str">
        <f>T("De 51 PLAZAS en adelante                          ")</f>
        <v xml:space="preserve">De 51 PLAZAS en adelante                          </v>
      </c>
      <c r="H4997" t="str">
        <f>T("DIESEL                                            ")</f>
        <v xml:space="preserve">DIESEL                                            </v>
      </c>
      <c r="I4997">
        <v>1</v>
      </c>
    </row>
    <row r="4998" spans="1:9">
      <c r="A4998" t="str">
        <f>T("2018")</f>
        <v>2018</v>
      </c>
      <c r="B4998" t="str">
        <f>T("FISICO                                            ")</f>
        <v xml:space="preserve">FISICO                                            </v>
      </c>
      <c r="C4998" t="str">
        <f>T("CIUDAD LINEAL       ")</f>
        <v xml:space="preserve">CIUDAD LINEAL       </v>
      </c>
      <c r="D4998" t="str">
        <f>T("QUINTANA            ")</f>
        <v xml:space="preserve">QUINTANA            </v>
      </c>
      <c r="E4998" t="str">
        <f>T("AU ")</f>
        <v xml:space="preserve">AU </v>
      </c>
      <c r="F4998" t="str">
        <f>T("AUTOBUSES      ")</f>
        <v xml:space="preserve">AUTOBUSES      </v>
      </c>
      <c r="G4998" t="str">
        <f>T("De 51 PLAZAS en adelante                          ")</f>
        <v xml:space="preserve">De 51 PLAZAS en adelante                          </v>
      </c>
      <c r="H4998" t="str">
        <f>T("GASOLINA                                          ")</f>
        <v xml:space="preserve">GASOLINA                                          </v>
      </c>
      <c r="I4998">
        <v>1</v>
      </c>
    </row>
    <row r="4999" spans="1:9">
      <c r="A4999" t="str">
        <f>T("2018")</f>
        <v>2018</v>
      </c>
      <c r="B4999" t="str">
        <f>T("JURIDICO                                          ")</f>
        <v xml:space="preserve">JURIDICO                                          </v>
      </c>
      <c r="C4999" t="str">
        <f>T("CIUDAD LINEAL       ")</f>
        <v xml:space="preserve">CIUDAD LINEAL       </v>
      </c>
      <c r="D4999" t="str">
        <f>T("SAN PASCUAL         ")</f>
        <v xml:space="preserve">SAN PASCUAL         </v>
      </c>
      <c r="E4999" t="str">
        <f>T("AU ")</f>
        <v xml:space="preserve">AU </v>
      </c>
      <c r="F4999" t="str">
        <f>T("AUTOBUSES      ")</f>
        <v xml:space="preserve">AUTOBUSES      </v>
      </c>
      <c r="G4999" t="str">
        <f>T("De menos de 21 PLAZAS                             ")</f>
        <v xml:space="preserve">De menos de 21 PLAZAS                             </v>
      </c>
      <c r="I4999">
        <v>1</v>
      </c>
    </row>
    <row r="5000" spans="1:9">
      <c r="A5000" t="str">
        <f>T("2018")</f>
        <v>2018</v>
      </c>
      <c r="B5000" t="str">
        <f>T("JURIDICO                                          ")</f>
        <v xml:space="preserve">JURIDICO                                          </v>
      </c>
      <c r="C5000" t="str">
        <f>T("CIUDAD LINEAL       ")</f>
        <v xml:space="preserve">CIUDAD LINEAL       </v>
      </c>
      <c r="D5000" t="str">
        <f>T("COSTILLARES         ")</f>
        <v xml:space="preserve">COSTILLARES         </v>
      </c>
      <c r="E5000" t="str">
        <f>T("CA ")</f>
        <v xml:space="preserve">CA </v>
      </c>
      <c r="F5000" t="str">
        <f>T("CAMIONES       ")</f>
        <v xml:space="preserve">CAMIONES       </v>
      </c>
      <c r="G5000" t="str">
        <f>T("De 1.000 a 2.999 KG DE CARGA ÚTIL                 ")</f>
        <v xml:space="preserve">De 1.000 a 2.999 KG DE CARGA ÚTIL                 </v>
      </c>
      <c r="H5000" t="s">
        <v>2</v>
      </c>
      <c r="I5000">
        <v>1</v>
      </c>
    </row>
    <row r="5001" spans="1:9">
      <c r="A5001" t="str">
        <f>T("2018")</f>
        <v>2018</v>
      </c>
      <c r="B5001" t="str">
        <f>T("Entidad sin personalidad jurídica (art. 35.4 LGT) ")</f>
        <v xml:space="preserve">Entidad sin personalidad jurídica (art. 35.4 LGT) </v>
      </c>
      <c r="C5001" t="str">
        <f>T("CIUDAD LINEAL       ")</f>
        <v xml:space="preserve">CIUDAD LINEAL       </v>
      </c>
      <c r="D5001" t="str">
        <f>T("VENTAS              ")</f>
        <v xml:space="preserve">VENTAS              </v>
      </c>
      <c r="E5001" t="str">
        <f>T("CA ")</f>
        <v xml:space="preserve">CA </v>
      </c>
      <c r="F5001" t="str">
        <f>T("CAMIONES       ")</f>
        <v xml:space="preserve">CAMIONES       </v>
      </c>
      <c r="G5001" t="str">
        <f>T("De menos de 1.000 KG DE CARGA ÚTIL                ")</f>
        <v xml:space="preserve">De menos de 1.000 KG DE CARGA ÚTIL                </v>
      </c>
      <c r="H5001" t="str">
        <f>T("DIESEL                                            ")</f>
        <v xml:space="preserve">DIESEL                                            </v>
      </c>
      <c r="I5001">
        <v>12</v>
      </c>
    </row>
    <row r="5002" spans="1:9">
      <c r="A5002" t="str">
        <f>T("2018")</f>
        <v>2018</v>
      </c>
      <c r="B5002" t="str">
        <f>T("Entidad sin personalidad jurídica (art. 35.4 LGT) ")</f>
        <v xml:space="preserve">Entidad sin personalidad jurídica (art. 35.4 LGT) </v>
      </c>
      <c r="C5002" t="str">
        <f>T("CIUDAD LINEAL       ")</f>
        <v xml:space="preserve">CIUDAD LINEAL       </v>
      </c>
      <c r="D5002" t="str">
        <f>T("VENTAS              ")</f>
        <v xml:space="preserve">VENTAS              </v>
      </c>
      <c r="E5002" t="str">
        <f>T("CA ")</f>
        <v xml:space="preserve">CA </v>
      </c>
      <c r="F5002" t="str">
        <f>T("CAMIONES       ")</f>
        <v xml:space="preserve">CAMIONES       </v>
      </c>
      <c r="G5002" t="str">
        <f>T("De 1.000 a 2.999 KG DE CARGA ÚTIL                 ")</f>
        <v xml:space="preserve">De 1.000 a 2.999 KG DE CARGA ÚTIL                 </v>
      </c>
      <c r="H5002" t="str">
        <f>T("DIESEL                                            ")</f>
        <v xml:space="preserve">DIESEL                                            </v>
      </c>
      <c r="I5002">
        <v>6</v>
      </c>
    </row>
    <row r="5003" spans="1:9">
      <c r="A5003" t="str">
        <f>T("2018")</f>
        <v>2018</v>
      </c>
      <c r="B5003" t="str">
        <f>T("Entidad sin personalidad jurídica (art. 35.4 LGT) ")</f>
        <v xml:space="preserve">Entidad sin personalidad jurídica (art. 35.4 LGT) </v>
      </c>
      <c r="C5003" t="str">
        <f>T("CIUDAD LINEAL       ")</f>
        <v xml:space="preserve">CIUDAD LINEAL       </v>
      </c>
      <c r="D5003" t="str">
        <f>T("PUEBLO NUEVO        ")</f>
        <v xml:space="preserve">PUEBLO NUEVO        </v>
      </c>
      <c r="E5003" t="str">
        <f>T("CA ")</f>
        <v xml:space="preserve">CA </v>
      </c>
      <c r="F5003" t="str">
        <f>T("CAMIONES       ")</f>
        <v xml:space="preserve">CAMIONES       </v>
      </c>
      <c r="G5003" t="str">
        <f>T("De menos de 1.000 KG DE CARGA ÚTIL                ")</f>
        <v xml:space="preserve">De menos de 1.000 KG DE CARGA ÚTIL                </v>
      </c>
      <c r="H5003" t="str">
        <f>T("DIESEL                                            ")</f>
        <v xml:space="preserve">DIESEL                                            </v>
      </c>
      <c r="I5003">
        <v>19</v>
      </c>
    </row>
    <row r="5004" spans="1:9">
      <c r="A5004" t="str">
        <f>T("2018")</f>
        <v>2018</v>
      </c>
      <c r="B5004" t="str">
        <f>T("Entidad sin personalidad jurídica (art. 35.4 LGT) ")</f>
        <v xml:space="preserve">Entidad sin personalidad jurídica (art. 35.4 LGT) </v>
      </c>
      <c r="C5004" t="str">
        <f>T("CIUDAD LINEAL       ")</f>
        <v xml:space="preserve">CIUDAD LINEAL       </v>
      </c>
      <c r="D5004" t="str">
        <f>T("PUEBLO NUEVO        ")</f>
        <v xml:space="preserve">PUEBLO NUEVO        </v>
      </c>
      <c r="E5004" t="str">
        <f>T("CA ")</f>
        <v xml:space="preserve">CA </v>
      </c>
      <c r="F5004" t="str">
        <f>T("CAMIONES       ")</f>
        <v xml:space="preserve">CAMIONES       </v>
      </c>
      <c r="G5004" t="str">
        <f>T("De 1.000 a 2.999 KG DE CARGA ÚTIL                 ")</f>
        <v xml:space="preserve">De 1.000 a 2.999 KG DE CARGA ÚTIL                 </v>
      </c>
      <c r="H5004" t="str">
        <f>T("DIESEL                                            ")</f>
        <v xml:space="preserve">DIESEL                                            </v>
      </c>
      <c r="I5004">
        <v>5</v>
      </c>
    </row>
    <row r="5005" spans="1:9">
      <c r="A5005" t="str">
        <f>T("2018")</f>
        <v>2018</v>
      </c>
      <c r="B5005" t="str">
        <f>T("Entidad sin personalidad jurídica (art. 35.4 LGT) ")</f>
        <v xml:space="preserve">Entidad sin personalidad jurídica (art. 35.4 LGT) </v>
      </c>
      <c r="C5005" t="str">
        <f>T("CIUDAD LINEAL       ")</f>
        <v xml:space="preserve">CIUDAD LINEAL       </v>
      </c>
      <c r="D5005" t="str">
        <f>T("PUEBLO NUEVO        ")</f>
        <v xml:space="preserve">PUEBLO NUEVO        </v>
      </c>
      <c r="E5005" t="str">
        <f>T("CA ")</f>
        <v xml:space="preserve">CA </v>
      </c>
      <c r="F5005" t="str">
        <f>T("CAMIONES       ")</f>
        <v xml:space="preserve">CAMIONES       </v>
      </c>
      <c r="G5005" t="str">
        <f>T("De 3.000 a 9.999 KG DE CARGA ÚTIL                 ")</f>
        <v xml:space="preserve">De 3.000 a 9.999 KG DE CARGA ÚTIL                 </v>
      </c>
      <c r="H5005" t="str">
        <f>T("DIESEL                                            ")</f>
        <v xml:space="preserve">DIESEL                                            </v>
      </c>
      <c r="I5005">
        <v>2</v>
      </c>
    </row>
    <row r="5006" spans="1:9">
      <c r="A5006" t="str">
        <f>T("2018")</f>
        <v>2018</v>
      </c>
      <c r="B5006" t="str">
        <f>T("Entidad sin personalidad jurídica (art. 35.4 LGT) ")</f>
        <v xml:space="preserve">Entidad sin personalidad jurídica (art. 35.4 LGT) </v>
      </c>
      <c r="C5006" t="str">
        <f>T("CIUDAD LINEAL       ")</f>
        <v xml:space="preserve">CIUDAD LINEAL       </v>
      </c>
      <c r="D5006" t="str">
        <f>T("PUEBLO NUEVO        ")</f>
        <v xml:space="preserve">PUEBLO NUEVO        </v>
      </c>
      <c r="E5006" t="str">
        <f>T("CA ")</f>
        <v xml:space="preserve">CA </v>
      </c>
      <c r="F5006" t="str">
        <f>T("CAMIONES       ")</f>
        <v xml:space="preserve">CAMIONES       </v>
      </c>
      <c r="G5006" t="str">
        <f>T("De 10.000 KG DE CARGA ÚTIL en adelante            ")</f>
        <v xml:space="preserve">De 10.000 KG DE CARGA ÚTIL en adelante            </v>
      </c>
      <c r="H5006" t="str">
        <f>T("DIESEL                                            ")</f>
        <v xml:space="preserve">DIESEL                                            </v>
      </c>
      <c r="I5006">
        <v>2</v>
      </c>
    </row>
    <row r="5007" spans="1:9">
      <c r="A5007" t="str">
        <f>T("2018")</f>
        <v>2018</v>
      </c>
      <c r="B5007" t="str">
        <f>T("Entidad sin personalidad jurídica (art. 35.4 LGT) ")</f>
        <v xml:space="preserve">Entidad sin personalidad jurídica (art. 35.4 LGT) </v>
      </c>
      <c r="C5007" t="str">
        <f>T("CIUDAD LINEAL       ")</f>
        <v xml:space="preserve">CIUDAD LINEAL       </v>
      </c>
      <c r="D5007" t="str">
        <f>T("QUINTANA            ")</f>
        <v xml:space="preserve">QUINTANA            </v>
      </c>
      <c r="E5007" t="str">
        <f>T("CA ")</f>
        <v xml:space="preserve">CA </v>
      </c>
      <c r="F5007" t="str">
        <f>T("CAMIONES       ")</f>
        <v xml:space="preserve">CAMIONES       </v>
      </c>
      <c r="G5007" t="str">
        <f>T("De menos de 1.000 KG DE CARGA ÚTIL                ")</f>
        <v xml:space="preserve">De menos de 1.000 KG DE CARGA ÚTIL                </v>
      </c>
      <c r="H5007" t="str">
        <f>T("DIESEL                                            ")</f>
        <v xml:space="preserve">DIESEL                                            </v>
      </c>
      <c r="I5007">
        <v>2</v>
      </c>
    </row>
    <row r="5008" spans="1:9">
      <c r="A5008" t="str">
        <f>T("2018")</f>
        <v>2018</v>
      </c>
      <c r="B5008" t="str">
        <f>T("Entidad sin personalidad jurídica (art. 35.4 LGT) ")</f>
        <v xml:space="preserve">Entidad sin personalidad jurídica (art. 35.4 LGT) </v>
      </c>
      <c r="C5008" t="str">
        <f>T("CIUDAD LINEAL       ")</f>
        <v xml:space="preserve">CIUDAD LINEAL       </v>
      </c>
      <c r="D5008" t="str">
        <f>T("QUINTANA            ")</f>
        <v xml:space="preserve">QUINTANA            </v>
      </c>
      <c r="E5008" t="str">
        <f>T("CA ")</f>
        <v xml:space="preserve">CA </v>
      </c>
      <c r="F5008" t="str">
        <f>T("CAMIONES       ")</f>
        <v xml:space="preserve">CAMIONES       </v>
      </c>
      <c r="G5008" t="str">
        <f>T("De 1.000 a 2.999 KG DE CARGA ÚTIL                 ")</f>
        <v xml:space="preserve">De 1.000 a 2.999 KG DE CARGA ÚTIL                 </v>
      </c>
      <c r="H5008" t="str">
        <f>T("DIESEL                                            ")</f>
        <v xml:space="preserve">DIESEL                                            </v>
      </c>
      <c r="I5008">
        <v>3</v>
      </c>
    </row>
    <row r="5009" spans="1:9">
      <c r="A5009" t="str">
        <f>T("2018")</f>
        <v>2018</v>
      </c>
      <c r="B5009" t="str">
        <f>T("Entidad sin personalidad jurídica (art. 35.4 LGT) ")</f>
        <v xml:space="preserve">Entidad sin personalidad jurídica (art. 35.4 LGT) </v>
      </c>
      <c r="C5009" t="str">
        <f>T("CIUDAD LINEAL       ")</f>
        <v xml:space="preserve">CIUDAD LINEAL       </v>
      </c>
      <c r="D5009" t="str">
        <f>T("QUINTANA            ")</f>
        <v xml:space="preserve">QUINTANA            </v>
      </c>
      <c r="E5009" t="str">
        <f>T("CA ")</f>
        <v xml:space="preserve">CA </v>
      </c>
      <c r="F5009" t="str">
        <f>T("CAMIONES       ")</f>
        <v xml:space="preserve">CAMIONES       </v>
      </c>
      <c r="G5009" t="str">
        <f>T("De 3.000 a 9.999 KG DE CARGA ÚTIL                 ")</f>
        <v xml:space="preserve">De 3.000 a 9.999 KG DE CARGA ÚTIL                 </v>
      </c>
      <c r="H5009" t="str">
        <f>T("DIESEL                                            ")</f>
        <v xml:space="preserve">DIESEL                                            </v>
      </c>
      <c r="I5009">
        <v>1</v>
      </c>
    </row>
    <row r="5010" spans="1:9">
      <c r="A5010" t="str">
        <f>T("2018")</f>
        <v>2018</v>
      </c>
      <c r="B5010" t="str">
        <f>T("Entidad sin personalidad jurídica (art. 35.4 LGT) ")</f>
        <v xml:space="preserve">Entidad sin personalidad jurídica (art. 35.4 LGT) </v>
      </c>
      <c r="C5010" t="str">
        <f>T("CIUDAD LINEAL       ")</f>
        <v xml:space="preserve">CIUDAD LINEAL       </v>
      </c>
      <c r="D5010" t="str">
        <f>T("CONCEPCION          ")</f>
        <v xml:space="preserve">CONCEPCION          </v>
      </c>
      <c r="E5010" t="str">
        <f>T("CA ")</f>
        <v xml:space="preserve">CA </v>
      </c>
      <c r="F5010" t="str">
        <f>T("CAMIONES       ")</f>
        <v xml:space="preserve">CAMIONES       </v>
      </c>
      <c r="G5010" t="str">
        <f>T("De menos de 1.000 KG DE CARGA ÚTIL                ")</f>
        <v xml:space="preserve">De menos de 1.000 KG DE CARGA ÚTIL                </v>
      </c>
      <c r="H5010" t="str">
        <f>T("DIESEL                                            ")</f>
        <v xml:space="preserve">DIESEL                                            </v>
      </c>
      <c r="I5010">
        <v>6</v>
      </c>
    </row>
    <row r="5011" spans="1:9">
      <c r="A5011" t="str">
        <f>T("2018")</f>
        <v>2018</v>
      </c>
      <c r="B5011" t="str">
        <f>T("Entidad sin personalidad jurídica (art. 35.4 LGT) ")</f>
        <v xml:space="preserve">Entidad sin personalidad jurídica (art. 35.4 LGT) </v>
      </c>
      <c r="C5011" t="str">
        <f>T("CIUDAD LINEAL       ")</f>
        <v xml:space="preserve">CIUDAD LINEAL       </v>
      </c>
      <c r="D5011" t="str">
        <f>T("CONCEPCION          ")</f>
        <v xml:space="preserve">CONCEPCION          </v>
      </c>
      <c r="E5011" t="str">
        <f>T("CA ")</f>
        <v xml:space="preserve">CA </v>
      </c>
      <c r="F5011" t="str">
        <f>T("CAMIONES       ")</f>
        <v xml:space="preserve">CAMIONES       </v>
      </c>
      <c r="G5011" t="str">
        <f>T("De 1.000 a 2.999 KG DE CARGA ÚTIL                 ")</f>
        <v xml:space="preserve">De 1.000 a 2.999 KG DE CARGA ÚTIL                 </v>
      </c>
      <c r="H5011" t="str">
        <f>T("DIESEL                                            ")</f>
        <v xml:space="preserve">DIESEL                                            </v>
      </c>
      <c r="I5011">
        <v>2</v>
      </c>
    </row>
    <row r="5012" spans="1:9">
      <c r="A5012" t="str">
        <f>T("2018")</f>
        <v>2018</v>
      </c>
      <c r="B5012" t="str">
        <f>T("Entidad sin personalidad jurídica (art. 35.4 LGT) ")</f>
        <v xml:space="preserve">Entidad sin personalidad jurídica (art. 35.4 LGT) </v>
      </c>
      <c r="C5012" t="str">
        <f>T("CIUDAD LINEAL       ")</f>
        <v xml:space="preserve">CIUDAD LINEAL       </v>
      </c>
      <c r="D5012" t="str">
        <f>T("SAN PASCUAL         ")</f>
        <v xml:space="preserve">SAN PASCUAL         </v>
      </c>
      <c r="E5012" t="str">
        <f>T("CA ")</f>
        <v xml:space="preserve">CA </v>
      </c>
      <c r="F5012" t="str">
        <f>T("CAMIONES       ")</f>
        <v xml:space="preserve">CAMIONES       </v>
      </c>
      <c r="G5012" t="str">
        <f>T("De menos de 1.000 KG DE CARGA ÚTIL                ")</f>
        <v xml:space="preserve">De menos de 1.000 KG DE CARGA ÚTIL                </v>
      </c>
      <c r="H5012" t="str">
        <f>T("DIESEL                                            ")</f>
        <v xml:space="preserve">DIESEL                                            </v>
      </c>
      <c r="I5012">
        <v>3</v>
      </c>
    </row>
    <row r="5013" spans="1:9">
      <c r="A5013" t="str">
        <f>T("2018")</f>
        <v>2018</v>
      </c>
      <c r="B5013" t="str">
        <f>T("Entidad sin personalidad jurídica (art. 35.4 LGT) ")</f>
        <v xml:space="preserve">Entidad sin personalidad jurídica (art. 35.4 LGT) </v>
      </c>
      <c r="C5013" t="str">
        <f>T("CIUDAD LINEAL       ")</f>
        <v xml:space="preserve">CIUDAD LINEAL       </v>
      </c>
      <c r="D5013" t="str">
        <f>T("SAN PASCUAL         ")</f>
        <v xml:space="preserve">SAN PASCUAL         </v>
      </c>
      <c r="E5013" t="str">
        <f>T("CA ")</f>
        <v xml:space="preserve">CA </v>
      </c>
      <c r="F5013" t="str">
        <f>T("CAMIONES       ")</f>
        <v xml:space="preserve">CAMIONES       </v>
      </c>
      <c r="G5013" t="str">
        <f>T("De 1.000 a 2.999 KG DE CARGA ÚTIL                 ")</f>
        <v xml:space="preserve">De 1.000 a 2.999 KG DE CARGA ÚTIL                 </v>
      </c>
      <c r="H5013" t="str">
        <f>T("DIESEL                                            ")</f>
        <v xml:space="preserve">DIESEL                                            </v>
      </c>
      <c r="I5013">
        <v>3</v>
      </c>
    </row>
    <row r="5014" spans="1:9">
      <c r="A5014" t="str">
        <f>T("2018")</f>
        <v>2018</v>
      </c>
      <c r="B5014" t="str">
        <f>T("Entidad sin personalidad jurídica (art. 35.4 LGT) ")</f>
        <v xml:space="preserve">Entidad sin personalidad jurídica (art. 35.4 LGT) </v>
      </c>
      <c r="C5014" t="str">
        <f>T("CIUDAD LINEAL       ")</f>
        <v xml:space="preserve">CIUDAD LINEAL       </v>
      </c>
      <c r="D5014" t="str">
        <f>T("SAN JUAN BAUTISTA   ")</f>
        <v xml:space="preserve">SAN JUAN BAUTISTA   </v>
      </c>
      <c r="E5014" t="str">
        <f>T("CA ")</f>
        <v xml:space="preserve">CA </v>
      </c>
      <c r="F5014" t="str">
        <f>T("CAMIONES       ")</f>
        <v xml:space="preserve">CAMIONES       </v>
      </c>
      <c r="G5014" t="str">
        <f>T("De 1.000 a 2.999 KG DE CARGA ÚTIL                 ")</f>
        <v xml:space="preserve">De 1.000 a 2.999 KG DE CARGA ÚTIL                 </v>
      </c>
      <c r="H5014" t="str">
        <f>T("DIESEL                                            ")</f>
        <v xml:space="preserve">DIESEL                                            </v>
      </c>
      <c r="I5014">
        <v>1</v>
      </c>
    </row>
    <row r="5015" spans="1:9">
      <c r="A5015" t="str">
        <f>T("2018")</f>
        <v>2018</v>
      </c>
      <c r="B5015" t="str">
        <f>T("Entidad sin personalidad jurídica (art. 35.4 LGT) ")</f>
        <v xml:space="preserve">Entidad sin personalidad jurídica (art. 35.4 LGT) </v>
      </c>
      <c r="C5015" t="str">
        <f>T("CIUDAD LINEAL       ")</f>
        <v xml:space="preserve">CIUDAD LINEAL       </v>
      </c>
      <c r="D5015" t="str">
        <f>T("COLINA              ")</f>
        <v xml:space="preserve">COLINA              </v>
      </c>
      <c r="E5015" t="str">
        <f>T("CA ")</f>
        <v xml:space="preserve">CA </v>
      </c>
      <c r="F5015" t="str">
        <f>T("CAMIONES       ")</f>
        <v xml:space="preserve">CAMIONES       </v>
      </c>
      <c r="G5015" t="str">
        <f>T("De menos de 1.000 KG DE CARGA ÚTIL                ")</f>
        <v xml:space="preserve">De menos de 1.000 KG DE CARGA ÚTIL                </v>
      </c>
      <c r="H5015" t="str">
        <f>T("DIESEL                                            ")</f>
        <v xml:space="preserve">DIESEL                                            </v>
      </c>
      <c r="I5015">
        <v>2</v>
      </c>
    </row>
    <row r="5016" spans="1:9">
      <c r="A5016" t="str">
        <f>T("2018")</f>
        <v>2018</v>
      </c>
      <c r="B5016" t="str">
        <f>T("Entidad sin personalidad jurídica (art. 35.4 LGT) ")</f>
        <v xml:space="preserve">Entidad sin personalidad jurídica (art. 35.4 LGT) </v>
      </c>
      <c r="C5016" t="str">
        <f>T("CIUDAD LINEAL       ")</f>
        <v xml:space="preserve">CIUDAD LINEAL       </v>
      </c>
      <c r="D5016" t="str">
        <f>T("COLINA              ")</f>
        <v xml:space="preserve">COLINA              </v>
      </c>
      <c r="E5016" t="str">
        <f>T("CA ")</f>
        <v xml:space="preserve">CA </v>
      </c>
      <c r="F5016" t="str">
        <f>T("CAMIONES       ")</f>
        <v xml:space="preserve">CAMIONES       </v>
      </c>
      <c r="G5016" t="str">
        <f>T("De 1.000 a 2.999 KG DE CARGA ÚTIL                 ")</f>
        <v xml:space="preserve">De 1.000 a 2.999 KG DE CARGA ÚTIL                 </v>
      </c>
      <c r="H5016" t="str">
        <f>T("DIESEL                                            ")</f>
        <v xml:space="preserve">DIESEL                                            </v>
      </c>
      <c r="I5016">
        <v>2</v>
      </c>
    </row>
    <row r="5017" spans="1:9">
      <c r="A5017" t="str">
        <f>T("2018")</f>
        <v>2018</v>
      </c>
      <c r="B5017" t="str">
        <f>T("Entidad sin personalidad jurídica (art. 35.4 LGT) ")</f>
        <v xml:space="preserve">Entidad sin personalidad jurídica (art. 35.4 LGT) </v>
      </c>
      <c r="C5017" t="str">
        <f>T("CIUDAD LINEAL       ")</f>
        <v xml:space="preserve">CIUDAD LINEAL       </v>
      </c>
      <c r="D5017" t="str">
        <f>T("COLINA              ")</f>
        <v xml:space="preserve">COLINA              </v>
      </c>
      <c r="E5017" t="str">
        <f>T("CA ")</f>
        <v xml:space="preserve">CA </v>
      </c>
      <c r="F5017" t="str">
        <f>T("CAMIONES       ")</f>
        <v xml:space="preserve">CAMIONES       </v>
      </c>
      <c r="G5017" t="str">
        <f>T("De 3.000 a 9.999 KG DE CARGA ÚTIL                 ")</f>
        <v xml:space="preserve">De 3.000 a 9.999 KG DE CARGA ÚTIL                 </v>
      </c>
      <c r="H5017" t="str">
        <f>T("DIESEL                                            ")</f>
        <v xml:space="preserve">DIESEL                                            </v>
      </c>
      <c r="I5017">
        <v>1</v>
      </c>
    </row>
    <row r="5018" spans="1:9">
      <c r="A5018" t="str">
        <f>T("2018")</f>
        <v>2018</v>
      </c>
      <c r="B5018" t="str">
        <f>T("Entidad sin personalidad jurídica (art. 35.4 LGT) ")</f>
        <v xml:space="preserve">Entidad sin personalidad jurídica (art. 35.4 LGT) </v>
      </c>
      <c r="C5018" t="str">
        <f>T("CIUDAD LINEAL       ")</f>
        <v xml:space="preserve">CIUDAD LINEAL       </v>
      </c>
      <c r="D5018" t="str">
        <f>T("COSTILLARES         ")</f>
        <v xml:space="preserve">COSTILLARES         </v>
      </c>
      <c r="E5018" t="str">
        <f>T("CA ")</f>
        <v xml:space="preserve">CA </v>
      </c>
      <c r="F5018" t="str">
        <f>T("CAMIONES       ")</f>
        <v xml:space="preserve">CAMIONES       </v>
      </c>
      <c r="G5018" t="str">
        <f>T("De menos de 1.000 KG DE CARGA ÚTIL                ")</f>
        <v xml:space="preserve">De menos de 1.000 KG DE CARGA ÚTIL                </v>
      </c>
      <c r="H5018" t="str">
        <f>T("DIESEL                                            ")</f>
        <v xml:space="preserve">DIESEL                                            </v>
      </c>
      <c r="I5018">
        <v>4</v>
      </c>
    </row>
    <row r="5019" spans="1:9">
      <c r="A5019" t="str">
        <f>T("2018")</f>
        <v>2018</v>
      </c>
      <c r="B5019" t="str">
        <f>T("FISICO                                            ")</f>
        <v xml:space="preserve">FISICO                                            </v>
      </c>
      <c r="C5019" t="str">
        <f>T("CIUDAD LINEAL       ")</f>
        <v xml:space="preserve">CIUDAD LINEAL       </v>
      </c>
      <c r="D5019" t="str">
        <f>T("SIN BARRIO          ")</f>
        <v xml:space="preserve">SIN BARRIO          </v>
      </c>
      <c r="E5019" t="str">
        <f>T("CA ")</f>
        <v xml:space="preserve">CA </v>
      </c>
      <c r="F5019" t="str">
        <f>T("CAMIONES       ")</f>
        <v xml:space="preserve">CAMIONES       </v>
      </c>
      <c r="G5019" t="str">
        <f>T("De menos de 1.000 KG DE CARGA ÚTIL                ")</f>
        <v xml:space="preserve">De menos de 1.000 KG DE CARGA ÚTIL                </v>
      </c>
      <c r="H5019" t="str">
        <f>T("DIESEL                                            ")</f>
        <v xml:space="preserve">DIESEL                                            </v>
      </c>
      <c r="I5019">
        <v>7</v>
      </c>
    </row>
    <row r="5020" spans="1:9">
      <c r="A5020" t="str">
        <f>T("2018")</f>
        <v>2018</v>
      </c>
      <c r="B5020" t="str">
        <f>T("FISICO                                            ")</f>
        <v xml:space="preserve">FISICO                                            </v>
      </c>
      <c r="C5020" t="str">
        <f>T("CIUDAD LINEAL       ")</f>
        <v xml:space="preserve">CIUDAD LINEAL       </v>
      </c>
      <c r="D5020" t="str">
        <f>T("SIN BARRIO          ")</f>
        <v xml:space="preserve">SIN BARRIO          </v>
      </c>
      <c r="E5020" t="str">
        <f>T("CA ")</f>
        <v xml:space="preserve">CA </v>
      </c>
      <c r="F5020" t="str">
        <f>T("CAMIONES       ")</f>
        <v xml:space="preserve">CAMIONES       </v>
      </c>
      <c r="G5020" t="str">
        <f>T("De 1.000 a 2.999 KG DE CARGA ÚTIL                 ")</f>
        <v xml:space="preserve">De 1.000 a 2.999 KG DE CARGA ÚTIL                 </v>
      </c>
      <c r="H5020" t="str">
        <f>T("DIESEL                                            ")</f>
        <v xml:space="preserve">DIESEL                                            </v>
      </c>
      <c r="I5020">
        <v>4</v>
      </c>
    </row>
    <row r="5021" spans="1:9">
      <c r="A5021" t="str">
        <f>T("2018")</f>
        <v>2018</v>
      </c>
      <c r="B5021" t="str">
        <f>T("FISICO                                            ")</f>
        <v xml:space="preserve">FISICO                                            </v>
      </c>
      <c r="C5021" t="str">
        <f>T("CIUDAD LINEAL       ")</f>
        <v xml:space="preserve">CIUDAD LINEAL       </v>
      </c>
      <c r="D5021" t="str">
        <f>T("VENTAS              ")</f>
        <v xml:space="preserve">VENTAS              </v>
      </c>
      <c r="E5021" t="str">
        <f>T("CA ")</f>
        <v xml:space="preserve">CA </v>
      </c>
      <c r="F5021" t="str">
        <f>T("CAMIONES       ")</f>
        <v xml:space="preserve">CAMIONES       </v>
      </c>
      <c r="G5021" t="str">
        <f>T("De menos de 1.000 KG DE CARGA ÚTIL                ")</f>
        <v xml:space="preserve">De menos de 1.000 KG DE CARGA ÚTIL                </v>
      </c>
      <c r="H5021" t="str">
        <f>T("DIESEL                                            ")</f>
        <v xml:space="preserve">DIESEL                                            </v>
      </c>
      <c r="I5021">
        <v>628</v>
      </c>
    </row>
    <row r="5022" spans="1:9">
      <c r="A5022" t="str">
        <f>T("2018")</f>
        <v>2018</v>
      </c>
      <c r="B5022" t="str">
        <f>T("FISICO                                            ")</f>
        <v xml:space="preserve">FISICO                                            </v>
      </c>
      <c r="C5022" t="str">
        <f>T("CIUDAD LINEAL       ")</f>
        <v xml:space="preserve">CIUDAD LINEAL       </v>
      </c>
      <c r="D5022" t="str">
        <f>T("VENTAS              ")</f>
        <v xml:space="preserve">VENTAS              </v>
      </c>
      <c r="E5022" t="str">
        <f>T("CA ")</f>
        <v xml:space="preserve">CA </v>
      </c>
      <c r="F5022" t="str">
        <f>T("CAMIONES       ")</f>
        <v xml:space="preserve">CAMIONES       </v>
      </c>
      <c r="G5022" t="str">
        <f>T("De 1.000 a 2.999 KG DE CARGA ÚTIL                 ")</f>
        <v xml:space="preserve">De 1.000 a 2.999 KG DE CARGA ÚTIL                 </v>
      </c>
      <c r="H5022" t="str">
        <f>T("DIESEL                                            ")</f>
        <v xml:space="preserve">DIESEL                                            </v>
      </c>
      <c r="I5022">
        <v>194</v>
      </c>
    </row>
    <row r="5023" spans="1:9">
      <c r="A5023" t="str">
        <f>T("2018")</f>
        <v>2018</v>
      </c>
      <c r="B5023" t="str">
        <f>T("FISICO                                            ")</f>
        <v xml:space="preserve">FISICO                                            </v>
      </c>
      <c r="C5023" t="str">
        <f>T("CIUDAD LINEAL       ")</f>
        <v xml:space="preserve">CIUDAD LINEAL       </v>
      </c>
      <c r="D5023" t="str">
        <f>T("VENTAS              ")</f>
        <v xml:space="preserve">VENTAS              </v>
      </c>
      <c r="E5023" t="str">
        <f>T("CA ")</f>
        <v xml:space="preserve">CA </v>
      </c>
      <c r="F5023" t="str">
        <f>T("CAMIONES       ")</f>
        <v xml:space="preserve">CAMIONES       </v>
      </c>
      <c r="G5023" t="str">
        <f>T("De 3.000 a 9.999 KG DE CARGA ÚTIL                 ")</f>
        <v xml:space="preserve">De 3.000 a 9.999 KG DE CARGA ÚTIL                 </v>
      </c>
      <c r="H5023" t="str">
        <f>T("DIESEL                                            ")</f>
        <v xml:space="preserve">DIESEL                                            </v>
      </c>
      <c r="I5023">
        <v>14</v>
      </c>
    </row>
    <row r="5024" spans="1:9">
      <c r="A5024" t="str">
        <f>T("2018")</f>
        <v>2018</v>
      </c>
      <c r="B5024" t="str">
        <f>T("FISICO                                            ")</f>
        <v xml:space="preserve">FISICO                                            </v>
      </c>
      <c r="C5024" t="str">
        <f>T("CIUDAD LINEAL       ")</f>
        <v xml:space="preserve">CIUDAD LINEAL       </v>
      </c>
      <c r="D5024" t="str">
        <f>T("VENTAS              ")</f>
        <v xml:space="preserve">VENTAS              </v>
      </c>
      <c r="E5024" t="str">
        <f>T("CA ")</f>
        <v xml:space="preserve">CA </v>
      </c>
      <c r="F5024" t="str">
        <f>T("CAMIONES       ")</f>
        <v xml:space="preserve">CAMIONES       </v>
      </c>
      <c r="G5024" t="str">
        <f>T("De 10.000 KG DE CARGA ÚTIL en adelante            ")</f>
        <v xml:space="preserve">De 10.000 KG DE CARGA ÚTIL en adelante            </v>
      </c>
      <c r="H5024" t="str">
        <f>T("DIESEL                                            ")</f>
        <v xml:space="preserve">DIESEL                                            </v>
      </c>
      <c r="I5024">
        <v>2</v>
      </c>
    </row>
    <row r="5025" spans="1:9">
      <c r="A5025" t="str">
        <f>T("2018")</f>
        <v>2018</v>
      </c>
      <c r="B5025" t="str">
        <f>T("FISICO                                            ")</f>
        <v xml:space="preserve">FISICO                                            </v>
      </c>
      <c r="C5025" t="str">
        <f>T("CIUDAD LINEAL       ")</f>
        <v xml:space="preserve">CIUDAD LINEAL       </v>
      </c>
      <c r="D5025" t="str">
        <f>T("PUEBLO NUEVO        ")</f>
        <v xml:space="preserve">PUEBLO NUEVO        </v>
      </c>
      <c r="E5025" t="str">
        <f>T("CA ")</f>
        <v xml:space="preserve">CA </v>
      </c>
      <c r="F5025" t="str">
        <f>T("CAMIONES       ")</f>
        <v xml:space="preserve">CAMIONES       </v>
      </c>
      <c r="G5025" t="str">
        <f>T("De menos de 1.000 KG DE CARGA ÚTIL                ")</f>
        <v xml:space="preserve">De menos de 1.000 KG DE CARGA ÚTIL                </v>
      </c>
      <c r="H5025" t="str">
        <f>T("DIESEL                                            ")</f>
        <v xml:space="preserve">DIESEL                                            </v>
      </c>
      <c r="I5025">
        <v>873</v>
      </c>
    </row>
    <row r="5026" spans="1:9">
      <c r="A5026" t="str">
        <f>T("2018")</f>
        <v>2018</v>
      </c>
      <c r="B5026" t="str">
        <f>T("FISICO                                            ")</f>
        <v xml:space="preserve">FISICO                                            </v>
      </c>
      <c r="C5026" t="str">
        <f>T("CIUDAD LINEAL       ")</f>
        <v xml:space="preserve">CIUDAD LINEAL       </v>
      </c>
      <c r="D5026" t="str">
        <f>T("PUEBLO NUEVO        ")</f>
        <v xml:space="preserve">PUEBLO NUEVO        </v>
      </c>
      <c r="E5026" t="str">
        <f>T("CA ")</f>
        <v xml:space="preserve">CA </v>
      </c>
      <c r="F5026" t="str">
        <f>T("CAMIONES       ")</f>
        <v xml:space="preserve">CAMIONES       </v>
      </c>
      <c r="G5026" t="str">
        <f>T("De 1.000 a 2.999 KG DE CARGA ÚTIL                 ")</f>
        <v xml:space="preserve">De 1.000 a 2.999 KG DE CARGA ÚTIL                 </v>
      </c>
      <c r="H5026" t="str">
        <f>T("DIESEL                                            ")</f>
        <v xml:space="preserve">DIESEL                                            </v>
      </c>
      <c r="I5026">
        <v>267</v>
      </c>
    </row>
    <row r="5027" spans="1:9">
      <c r="A5027" t="str">
        <f>T("2018")</f>
        <v>2018</v>
      </c>
      <c r="B5027" t="str">
        <f>T("FISICO                                            ")</f>
        <v xml:space="preserve">FISICO                                            </v>
      </c>
      <c r="C5027" t="str">
        <f>T("CIUDAD LINEAL       ")</f>
        <v xml:space="preserve">CIUDAD LINEAL       </v>
      </c>
      <c r="D5027" t="str">
        <f>T("PUEBLO NUEVO        ")</f>
        <v xml:space="preserve">PUEBLO NUEVO        </v>
      </c>
      <c r="E5027" t="str">
        <f>T("CA ")</f>
        <v xml:space="preserve">CA </v>
      </c>
      <c r="F5027" t="str">
        <f>T("CAMIONES       ")</f>
        <v xml:space="preserve">CAMIONES       </v>
      </c>
      <c r="G5027" t="str">
        <f>T("De 3.000 a 9.999 KG DE CARGA ÚTIL                 ")</f>
        <v xml:space="preserve">De 3.000 a 9.999 KG DE CARGA ÚTIL                 </v>
      </c>
      <c r="H5027" t="str">
        <f>T("DIESEL                                            ")</f>
        <v xml:space="preserve">DIESEL                                            </v>
      </c>
      <c r="I5027">
        <v>37</v>
      </c>
    </row>
    <row r="5028" spans="1:9">
      <c r="A5028" t="str">
        <f>T("2018")</f>
        <v>2018</v>
      </c>
      <c r="B5028" t="str">
        <f>T("FISICO                                            ")</f>
        <v xml:space="preserve">FISICO                                            </v>
      </c>
      <c r="C5028" t="str">
        <f>T("CIUDAD LINEAL       ")</f>
        <v xml:space="preserve">CIUDAD LINEAL       </v>
      </c>
      <c r="D5028" t="str">
        <f>T("PUEBLO NUEVO        ")</f>
        <v xml:space="preserve">PUEBLO NUEVO        </v>
      </c>
      <c r="E5028" t="str">
        <f>T("CA ")</f>
        <v xml:space="preserve">CA </v>
      </c>
      <c r="F5028" t="str">
        <f>T("CAMIONES       ")</f>
        <v xml:space="preserve">CAMIONES       </v>
      </c>
      <c r="G5028" t="str">
        <f>T("De 10.000 KG DE CARGA ÚTIL en adelante            ")</f>
        <v xml:space="preserve">De 10.000 KG DE CARGA ÚTIL en adelante            </v>
      </c>
      <c r="H5028" t="str">
        <f>T("DIESEL                                            ")</f>
        <v xml:space="preserve">DIESEL                                            </v>
      </c>
      <c r="I5028">
        <v>13</v>
      </c>
    </row>
    <row r="5029" spans="1:9">
      <c r="A5029" t="str">
        <f>T("2018")</f>
        <v>2018</v>
      </c>
      <c r="B5029" t="str">
        <f>T("FISICO                                            ")</f>
        <v xml:space="preserve">FISICO                                            </v>
      </c>
      <c r="C5029" t="str">
        <f>T("CIUDAD LINEAL       ")</f>
        <v xml:space="preserve">CIUDAD LINEAL       </v>
      </c>
      <c r="D5029" t="str">
        <f>T("QUINTANA            ")</f>
        <v xml:space="preserve">QUINTANA            </v>
      </c>
      <c r="E5029" t="str">
        <f>T("CA ")</f>
        <v xml:space="preserve">CA </v>
      </c>
      <c r="F5029" t="str">
        <f>T("CAMIONES       ")</f>
        <v xml:space="preserve">CAMIONES       </v>
      </c>
      <c r="G5029" t="str">
        <f>T("De menos de 1.000 KG DE CARGA ÚTIL                ")</f>
        <v xml:space="preserve">De menos de 1.000 KG DE CARGA ÚTIL                </v>
      </c>
      <c r="H5029" t="str">
        <f>T("DIESEL                                            ")</f>
        <v xml:space="preserve">DIESEL                                            </v>
      </c>
      <c r="I5029">
        <v>267</v>
      </c>
    </row>
    <row r="5030" spans="1:9">
      <c r="A5030" t="str">
        <f>T("2018")</f>
        <v>2018</v>
      </c>
      <c r="B5030" t="str">
        <f>T("FISICO                                            ")</f>
        <v xml:space="preserve">FISICO                                            </v>
      </c>
      <c r="C5030" t="str">
        <f>T("CIUDAD LINEAL       ")</f>
        <v xml:space="preserve">CIUDAD LINEAL       </v>
      </c>
      <c r="D5030" t="str">
        <f>T("QUINTANA            ")</f>
        <v xml:space="preserve">QUINTANA            </v>
      </c>
      <c r="E5030" t="str">
        <f>T("CA ")</f>
        <v xml:space="preserve">CA </v>
      </c>
      <c r="F5030" t="str">
        <f>T("CAMIONES       ")</f>
        <v xml:space="preserve">CAMIONES       </v>
      </c>
      <c r="G5030" t="str">
        <f>T("De 1.000 a 2.999 KG DE CARGA ÚTIL                 ")</f>
        <v xml:space="preserve">De 1.000 a 2.999 KG DE CARGA ÚTIL                 </v>
      </c>
      <c r="H5030" t="str">
        <f>T("DIESEL                                            ")</f>
        <v xml:space="preserve">DIESEL                                            </v>
      </c>
      <c r="I5030">
        <v>92</v>
      </c>
    </row>
    <row r="5031" spans="1:9">
      <c r="A5031" t="str">
        <f>T("2018")</f>
        <v>2018</v>
      </c>
      <c r="B5031" t="str">
        <f>T("FISICO                                            ")</f>
        <v xml:space="preserve">FISICO                                            </v>
      </c>
      <c r="C5031" t="str">
        <f>T("CIUDAD LINEAL       ")</f>
        <v xml:space="preserve">CIUDAD LINEAL       </v>
      </c>
      <c r="D5031" t="str">
        <f>T("QUINTANA            ")</f>
        <v xml:space="preserve">QUINTANA            </v>
      </c>
      <c r="E5031" t="str">
        <f>T("CA ")</f>
        <v xml:space="preserve">CA </v>
      </c>
      <c r="F5031" t="str">
        <f>T("CAMIONES       ")</f>
        <v xml:space="preserve">CAMIONES       </v>
      </c>
      <c r="G5031" t="str">
        <f>T("De 3.000 a 9.999 KG DE CARGA ÚTIL                 ")</f>
        <v xml:space="preserve">De 3.000 a 9.999 KG DE CARGA ÚTIL                 </v>
      </c>
      <c r="H5031" t="str">
        <f>T("DIESEL                                            ")</f>
        <v xml:space="preserve">DIESEL                                            </v>
      </c>
      <c r="I5031">
        <v>6</v>
      </c>
    </row>
    <row r="5032" spans="1:9">
      <c r="A5032" t="str">
        <f>T("2018")</f>
        <v>2018</v>
      </c>
      <c r="B5032" t="str">
        <f>T("FISICO                                            ")</f>
        <v xml:space="preserve">FISICO                                            </v>
      </c>
      <c r="C5032" t="str">
        <f>T("CIUDAD LINEAL       ")</f>
        <v xml:space="preserve">CIUDAD LINEAL       </v>
      </c>
      <c r="D5032" t="str">
        <f>T("QUINTANA            ")</f>
        <v xml:space="preserve">QUINTANA            </v>
      </c>
      <c r="E5032" t="str">
        <f>T("CA ")</f>
        <v xml:space="preserve">CA </v>
      </c>
      <c r="F5032" t="str">
        <f>T("CAMIONES       ")</f>
        <v xml:space="preserve">CAMIONES       </v>
      </c>
      <c r="G5032" t="str">
        <f>T("De 10.000 KG DE CARGA ÚTIL en adelante            ")</f>
        <v xml:space="preserve">De 10.000 KG DE CARGA ÚTIL en adelante            </v>
      </c>
      <c r="H5032" t="str">
        <f>T("DIESEL                                            ")</f>
        <v xml:space="preserve">DIESEL                                            </v>
      </c>
      <c r="I5032">
        <v>1</v>
      </c>
    </row>
    <row r="5033" spans="1:9">
      <c r="A5033" t="str">
        <f>T("2018")</f>
        <v>2018</v>
      </c>
      <c r="B5033" t="str">
        <f>T("FISICO                                            ")</f>
        <v xml:space="preserve">FISICO                                            </v>
      </c>
      <c r="C5033" t="str">
        <f>T("CIUDAD LINEAL       ")</f>
        <v xml:space="preserve">CIUDAD LINEAL       </v>
      </c>
      <c r="D5033" t="str">
        <f>T("CONCEPCION          ")</f>
        <v xml:space="preserve">CONCEPCION          </v>
      </c>
      <c r="E5033" t="str">
        <f>T("CA ")</f>
        <v xml:space="preserve">CA </v>
      </c>
      <c r="F5033" t="str">
        <f>T("CAMIONES       ")</f>
        <v xml:space="preserve">CAMIONES       </v>
      </c>
      <c r="G5033" t="str">
        <f>T("De menos de 1.000 KG DE CARGA ÚTIL                ")</f>
        <v xml:space="preserve">De menos de 1.000 KG DE CARGA ÚTIL                </v>
      </c>
      <c r="H5033" t="str">
        <f>T("DIESEL                                            ")</f>
        <v xml:space="preserve">DIESEL                                            </v>
      </c>
      <c r="I5033">
        <v>234</v>
      </c>
    </row>
    <row r="5034" spans="1:9">
      <c r="A5034" t="str">
        <f>T("2018")</f>
        <v>2018</v>
      </c>
      <c r="B5034" t="str">
        <f>T("FISICO                                            ")</f>
        <v xml:space="preserve">FISICO                                            </v>
      </c>
      <c r="C5034" t="str">
        <f>T("CIUDAD LINEAL       ")</f>
        <v xml:space="preserve">CIUDAD LINEAL       </v>
      </c>
      <c r="D5034" t="str">
        <f>T("CONCEPCION          ")</f>
        <v xml:space="preserve">CONCEPCION          </v>
      </c>
      <c r="E5034" t="str">
        <f>T("CA ")</f>
        <v xml:space="preserve">CA </v>
      </c>
      <c r="F5034" t="str">
        <f>T("CAMIONES       ")</f>
        <v xml:space="preserve">CAMIONES       </v>
      </c>
      <c r="G5034" t="str">
        <f>T("De 1.000 a 2.999 KG DE CARGA ÚTIL                 ")</f>
        <v xml:space="preserve">De 1.000 a 2.999 KG DE CARGA ÚTIL                 </v>
      </c>
      <c r="H5034" t="str">
        <f>T("DIESEL                                            ")</f>
        <v xml:space="preserve">DIESEL                                            </v>
      </c>
      <c r="I5034">
        <v>62</v>
      </c>
    </row>
    <row r="5035" spans="1:9">
      <c r="A5035" t="str">
        <f>T("2018")</f>
        <v>2018</v>
      </c>
      <c r="B5035" t="str">
        <f>T("FISICO                                            ")</f>
        <v xml:space="preserve">FISICO                                            </v>
      </c>
      <c r="C5035" t="str">
        <f>T("CIUDAD LINEAL       ")</f>
        <v xml:space="preserve">CIUDAD LINEAL       </v>
      </c>
      <c r="D5035" t="str">
        <f>T("CONCEPCION          ")</f>
        <v xml:space="preserve">CONCEPCION          </v>
      </c>
      <c r="E5035" t="str">
        <f>T("CA ")</f>
        <v xml:space="preserve">CA </v>
      </c>
      <c r="F5035" t="str">
        <f>T("CAMIONES       ")</f>
        <v xml:space="preserve">CAMIONES       </v>
      </c>
      <c r="G5035" t="str">
        <f>T("De 3.000 a 9.999 KG DE CARGA ÚTIL                 ")</f>
        <v xml:space="preserve">De 3.000 a 9.999 KG DE CARGA ÚTIL                 </v>
      </c>
      <c r="H5035" t="str">
        <f>T("DIESEL                                            ")</f>
        <v xml:space="preserve">DIESEL                                            </v>
      </c>
      <c r="I5035">
        <v>4</v>
      </c>
    </row>
    <row r="5036" spans="1:9">
      <c r="A5036" t="str">
        <f>T("2018")</f>
        <v>2018</v>
      </c>
      <c r="B5036" t="str">
        <f>T("FISICO                                            ")</f>
        <v xml:space="preserve">FISICO                                            </v>
      </c>
      <c r="C5036" t="str">
        <f>T("CIUDAD LINEAL       ")</f>
        <v xml:space="preserve">CIUDAD LINEAL       </v>
      </c>
      <c r="D5036" t="str">
        <f>T("SAN PASCUAL         ")</f>
        <v xml:space="preserve">SAN PASCUAL         </v>
      </c>
      <c r="E5036" t="str">
        <f>T("CA ")</f>
        <v xml:space="preserve">CA </v>
      </c>
      <c r="F5036" t="str">
        <f>T("CAMIONES       ")</f>
        <v xml:space="preserve">CAMIONES       </v>
      </c>
      <c r="G5036" t="str">
        <f>T("De menos de 1.000 KG DE CARGA ÚTIL                ")</f>
        <v xml:space="preserve">De menos de 1.000 KG DE CARGA ÚTIL                </v>
      </c>
      <c r="H5036" t="str">
        <f>T("DIESEL                                            ")</f>
        <v xml:space="preserve">DIESEL                                            </v>
      </c>
      <c r="I5036">
        <v>185</v>
      </c>
    </row>
    <row r="5037" spans="1:9">
      <c r="A5037" t="str">
        <f>T("2018")</f>
        <v>2018</v>
      </c>
      <c r="B5037" t="str">
        <f>T("FISICO                                            ")</f>
        <v xml:space="preserve">FISICO                                            </v>
      </c>
      <c r="C5037" t="str">
        <f>T("CIUDAD LINEAL       ")</f>
        <v xml:space="preserve">CIUDAD LINEAL       </v>
      </c>
      <c r="D5037" t="str">
        <f>T("SAN PASCUAL         ")</f>
        <v xml:space="preserve">SAN PASCUAL         </v>
      </c>
      <c r="E5037" t="str">
        <f>T("CA ")</f>
        <v xml:space="preserve">CA </v>
      </c>
      <c r="F5037" t="str">
        <f>T("CAMIONES       ")</f>
        <v xml:space="preserve">CAMIONES       </v>
      </c>
      <c r="G5037" t="str">
        <f>T("De 1.000 a 2.999 KG DE CARGA ÚTIL                 ")</f>
        <v xml:space="preserve">De 1.000 a 2.999 KG DE CARGA ÚTIL                 </v>
      </c>
      <c r="H5037" t="str">
        <f>T("DIESEL                                            ")</f>
        <v xml:space="preserve">DIESEL                                            </v>
      </c>
      <c r="I5037">
        <v>52</v>
      </c>
    </row>
    <row r="5038" spans="1:9">
      <c r="A5038" t="str">
        <f>T("2018")</f>
        <v>2018</v>
      </c>
      <c r="B5038" t="str">
        <f>T("FISICO                                            ")</f>
        <v xml:space="preserve">FISICO                                            </v>
      </c>
      <c r="C5038" t="str">
        <f>T("CIUDAD LINEAL       ")</f>
        <v xml:space="preserve">CIUDAD LINEAL       </v>
      </c>
      <c r="D5038" t="str">
        <f>T("SAN PASCUAL         ")</f>
        <v xml:space="preserve">SAN PASCUAL         </v>
      </c>
      <c r="E5038" t="str">
        <f>T("CA ")</f>
        <v xml:space="preserve">CA </v>
      </c>
      <c r="F5038" t="str">
        <f>T("CAMIONES       ")</f>
        <v xml:space="preserve">CAMIONES       </v>
      </c>
      <c r="G5038" t="str">
        <f>T("De 3.000 a 9.999 KG DE CARGA ÚTIL                 ")</f>
        <v xml:space="preserve">De 3.000 a 9.999 KG DE CARGA ÚTIL                 </v>
      </c>
      <c r="H5038" t="str">
        <f>T("DIESEL                                            ")</f>
        <v xml:space="preserve">DIESEL                                            </v>
      </c>
      <c r="I5038">
        <v>3</v>
      </c>
    </row>
    <row r="5039" spans="1:9">
      <c r="A5039" t="str">
        <f>T("2018")</f>
        <v>2018</v>
      </c>
      <c r="B5039" t="str">
        <f>T("FISICO                                            ")</f>
        <v xml:space="preserve">FISICO                                            </v>
      </c>
      <c r="C5039" t="str">
        <f>T("CIUDAD LINEAL       ")</f>
        <v xml:space="preserve">CIUDAD LINEAL       </v>
      </c>
      <c r="D5039" t="str">
        <f>T("SAN JUAN BAUTISTA   ")</f>
        <v xml:space="preserve">SAN JUAN BAUTISTA   </v>
      </c>
      <c r="E5039" t="str">
        <f>T("CA ")</f>
        <v xml:space="preserve">CA </v>
      </c>
      <c r="F5039" t="str">
        <f>T("CAMIONES       ")</f>
        <v xml:space="preserve">CAMIONES       </v>
      </c>
      <c r="G5039" t="str">
        <f>T("De menos de 1.000 KG DE CARGA ÚTIL                ")</f>
        <v xml:space="preserve">De menos de 1.000 KG DE CARGA ÚTIL                </v>
      </c>
      <c r="H5039" t="str">
        <f>T("DIESEL                                            ")</f>
        <v xml:space="preserve">DIESEL                                            </v>
      </c>
      <c r="I5039">
        <v>81</v>
      </c>
    </row>
    <row r="5040" spans="1:9">
      <c r="A5040" t="str">
        <f>T("2018")</f>
        <v>2018</v>
      </c>
      <c r="B5040" t="str">
        <f>T("FISICO                                            ")</f>
        <v xml:space="preserve">FISICO                                            </v>
      </c>
      <c r="C5040" t="str">
        <f>T("CIUDAD LINEAL       ")</f>
        <v xml:space="preserve">CIUDAD LINEAL       </v>
      </c>
      <c r="D5040" t="str">
        <f>T("SAN JUAN BAUTISTA   ")</f>
        <v xml:space="preserve">SAN JUAN BAUTISTA   </v>
      </c>
      <c r="E5040" t="str">
        <f>T("CA ")</f>
        <v xml:space="preserve">CA </v>
      </c>
      <c r="F5040" t="str">
        <f>T("CAMIONES       ")</f>
        <v xml:space="preserve">CAMIONES       </v>
      </c>
      <c r="G5040" t="str">
        <f>T("De 1.000 a 2.999 KG DE CARGA ÚTIL                 ")</f>
        <v xml:space="preserve">De 1.000 a 2.999 KG DE CARGA ÚTIL                 </v>
      </c>
      <c r="H5040" t="str">
        <f>T("DIESEL                                            ")</f>
        <v xml:space="preserve">DIESEL                                            </v>
      </c>
      <c r="I5040">
        <v>16</v>
      </c>
    </row>
    <row r="5041" spans="1:9">
      <c r="A5041" t="str">
        <f>T("2018")</f>
        <v>2018</v>
      </c>
      <c r="B5041" t="str">
        <f>T("FISICO                                            ")</f>
        <v xml:space="preserve">FISICO                                            </v>
      </c>
      <c r="C5041" t="str">
        <f>T("CIUDAD LINEAL       ")</f>
        <v xml:space="preserve">CIUDAD LINEAL       </v>
      </c>
      <c r="D5041" t="str">
        <f>T("COLINA              ")</f>
        <v xml:space="preserve">COLINA              </v>
      </c>
      <c r="E5041" t="str">
        <f>T("CA ")</f>
        <v xml:space="preserve">CA </v>
      </c>
      <c r="F5041" t="str">
        <f>T("CAMIONES       ")</f>
        <v xml:space="preserve">CAMIONES       </v>
      </c>
      <c r="G5041" t="str">
        <f>T("De menos de 1.000 KG DE CARGA ÚTIL                ")</f>
        <v xml:space="preserve">De menos de 1.000 KG DE CARGA ÚTIL                </v>
      </c>
      <c r="H5041" t="str">
        <f>T("DIESEL                                            ")</f>
        <v xml:space="preserve">DIESEL                                            </v>
      </c>
      <c r="I5041">
        <v>46</v>
      </c>
    </row>
    <row r="5042" spans="1:9">
      <c r="A5042" t="str">
        <f>T("2018")</f>
        <v>2018</v>
      </c>
      <c r="B5042" t="str">
        <f>T("FISICO                                            ")</f>
        <v xml:space="preserve">FISICO                                            </v>
      </c>
      <c r="C5042" t="str">
        <f>T("CIUDAD LINEAL       ")</f>
        <v xml:space="preserve">CIUDAD LINEAL       </v>
      </c>
      <c r="D5042" t="str">
        <f>T("COLINA              ")</f>
        <v xml:space="preserve">COLINA              </v>
      </c>
      <c r="E5042" t="str">
        <f>T("CA ")</f>
        <v xml:space="preserve">CA </v>
      </c>
      <c r="F5042" t="str">
        <f>T("CAMIONES       ")</f>
        <v xml:space="preserve">CAMIONES       </v>
      </c>
      <c r="G5042" t="str">
        <f>T("De 1.000 a 2.999 KG DE CARGA ÚTIL                 ")</f>
        <v xml:space="preserve">De 1.000 a 2.999 KG DE CARGA ÚTIL                 </v>
      </c>
      <c r="H5042" t="str">
        <f>T("DIESEL                                            ")</f>
        <v xml:space="preserve">DIESEL                                            </v>
      </c>
      <c r="I5042">
        <v>14</v>
      </c>
    </row>
    <row r="5043" spans="1:9">
      <c r="A5043" t="str">
        <f>T("2018")</f>
        <v>2018</v>
      </c>
      <c r="B5043" t="str">
        <f>T("FISICO                                            ")</f>
        <v xml:space="preserve">FISICO                                            </v>
      </c>
      <c r="C5043" t="str">
        <f>T("CIUDAD LINEAL       ")</f>
        <v xml:space="preserve">CIUDAD LINEAL       </v>
      </c>
      <c r="D5043" t="str">
        <f>T("COLINA              ")</f>
        <v xml:space="preserve">COLINA              </v>
      </c>
      <c r="E5043" t="str">
        <f>T("CA ")</f>
        <v xml:space="preserve">CA </v>
      </c>
      <c r="F5043" t="str">
        <f>T("CAMIONES       ")</f>
        <v xml:space="preserve">CAMIONES       </v>
      </c>
      <c r="G5043" t="str">
        <f>T("De 3.000 a 9.999 KG DE CARGA ÚTIL                 ")</f>
        <v xml:space="preserve">De 3.000 a 9.999 KG DE CARGA ÚTIL                 </v>
      </c>
      <c r="H5043" t="str">
        <f>T("DIESEL                                            ")</f>
        <v xml:space="preserve">DIESEL                                            </v>
      </c>
      <c r="I5043">
        <v>1</v>
      </c>
    </row>
    <row r="5044" spans="1:9">
      <c r="A5044" t="str">
        <f>T("2018")</f>
        <v>2018</v>
      </c>
      <c r="B5044" t="str">
        <f>T("FISICO                                            ")</f>
        <v xml:space="preserve">FISICO                                            </v>
      </c>
      <c r="C5044" t="str">
        <f>T("CIUDAD LINEAL       ")</f>
        <v xml:space="preserve">CIUDAD LINEAL       </v>
      </c>
      <c r="D5044" t="str">
        <f>T("ATALAYA             ")</f>
        <v xml:space="preserve">ATALAYA             </v>
      </c>
      <c r="E5044" t="str">
        <f>T("CA ")</f>
        <v xml:space="preserve">CA </v>
      </c>
      <c r="F5044" t="str">
        <f>T("CAMIONES       ")</f>
        <v xml:space="preserve">CAMIONES       </v>
      </c>
      <c r="G5044" t="str">
        <f>T("De menos de 1.000 KG DE CARGA ÚTIL                ")</f>
        <v xml:space="preserve">De menos de 1.000 KG DE CARGA ÚTIL                </v>
      </c>
      <c r="H5044" t="str">
        <f>T("DIESEL                                            ")</f>
        <v xml:space="preserve">DIESEL                                            </v>
      </c>
      <c r="I5044">
        <v>8</v>
      </c>
    </row>
    <row r="5045" spans="1:9">
      <c r="A5045" t="str">
        <f>T("2018")</f>
        <v>2018</v>
      </c>
      <c r="B5045" t="str">
        <f>T("FISICO                                            ")</f>
        <v xml:space="preserve">FISICO                                            </v>
      </c>
      <c r="C5045" t="str">
        <f>T("CIUDAD LINEAL       ")</f>
        <v xml:space="preserve">CIUDAD LINEAL       </v>
      </c>
      <c r="D5045" t="str">
        <f>T("ATALAYA             ")</f>
        <v xml:space="preserve">ATALAYA             </v>
      </c>
      <c r="E5045" t="str">
        <f>T("CA ")</f>
        <v xml:space="preserve">CA </v>
      </c>
      <c r="F5045" t="str">
        <f>T("CAMIONES       ")</f>
        <v xml:space="preserve">CAMIONES       </v>
      </c>
      <c r="G5045" t="str">
        <f>T("De 1.000 a 2.999 KG DE CARGA ÚTIL                 ")</f>
        <v xml:space="preserve">De 1.000 a 2.999 KG DE CARGA ÚTIL                 </v>
      </c>
      <c r="H5045" t="str">
        <f>T("DIESEL                                            ")</f>
        <v xml:space="preserve">DIESEL                                            </v>
      </c>
      <c r="I5045">
        <v>3</v>
      </c>
    </row>
    <row r="5046" spans="1:9">
      <c r="A5046" t="str">
        <f>T("2018")</f>
        <v>2018</v>
      </c>
      <c r="B5046" t="str">
        <f>T("FISICO                                            ")</f>
        <v xml:space="preserve">FISICO                                            </v>
      </c>
      <c r="C5046" t="str">
        <f>T("CIUDAD LINEAL       ")</f>
        <v xml:space="preserve">CIUDAD LINEAL       </v>
      </c>
      <c r="D5046" t="str">
        <f>T("COSTILLARES         ")</f>
        <v xml:space="preserve">COSTILLARES         </v>
      </c>
      <c r="E5046" t="str">
        <f>T("CA ")</f>
        <v xml:space="preserve">CA </v>
      </c>
      <c r="F5046" t="str">
        <f>T("CAMIONES       ")</f>
        <v xml:space="preserve">CAMIONES       </v>
      </c>
      <c r="G5046" t="str">
        <f>T("De menos de 1.000 KG DE CARGA ÚTIL                ")</f>
        <v xml:space="preserve">De menos de 1.000 KG DE CARGA ÚTIL                </v>
      </c>
      <c r="H5046" t="str">
        <f>T("DIESEL                                            ")</f>
        <v xml:space="preserve">DIESEL                                            </v>
      </c>
      <c r="I5046">
        <v>170</v>
      </c>
    </row>
    <row r="5047" spans="1:9">
      <c r="A5047" t="str">
        <f>T("2018")</f>
        <v>2018</v>
      </c>
      <c r="B5047" t="str">
        <f>T("FISICO                                            ")</f>
        <v xml:space="preserve">FISICO                                            </v>
      </c>
      <c r="C5047" t="str">
        <f>T("CIUDAD LINEAL       ")</f>
        <v xml:space="preserve">CIUDAD LINEAL       </v>
      </c>
      <c r="D5047" t="str">
        <f>T("COSTILLARES         ")</f>
        <v xml:space="preserve">COSTILLARES         </v>
      </c>
      <c r="E5047" t="str">
        <f>T("CA ")</f>
        <v xml:space="preserve">CA </v>
      </c>
      <c r="F5047" t="str">
        <f>T("CAMIONES       ")</f>
        <v xml:space="preserve">CAMIONES       </v>
      </c>
      <c r="G5047" t="str">
        <f>T("De 1.000 a 2.999 KG DE CARGA ÚTIL                 ")</f>
        <v xml:space="preserve">De 1.000 a 2.999 KG DE CARGA ÚTIL                 </v>
      </c>
      <c r="H5047" t="str">
        <f>T("DIESEL                                            ")</f>
        <v xml:space="preserve">DIESEL                                            </v>
      </c>
      <c r="I5047">
        <v>38</v>
      </c>
    </row>
    <row r="5048" spans="1:9">
      <c r="A5048" t="str">
        <f>T("2018")</f>
        <v>2018</v>
      </c>
      <c r="B5048" t="str">
        <f>T("FISICO                                            ")</f>
        <v xml:space="preserve">FISICO                                            </v>
      </c>
      <c r="C5048" t="str">
        <f>T("CIUDAD LINEAL       ")</f>
        <v xml:space="preserve">CIUDAD LINEAL       </v>
      </c>
      <c r="D5048" t="str">
        <f>T("COSTILLARES         ")</f>
        <v xml:space="preserve">COSTILLARES         </v>
      </c>
      <c r="E5048" t="str">
        <f>T("CA ")</f>
        <v xml:space="preserve">CA </v>
      </c>
      <c r="F5048" t="str">
        <f>T("CAMIONES       ")</f>
        <v xml:space="preserve">CAMIONES       </v>
      </c>
      <c r="G5048" t="str">
        <f>T("De 3.000 a 9.999 KG DE CARGA ÚTIL                 ")</f>
        <v xml:space="preserve">De 3.000 a 9.999 KG DE CARGA ÚTIL                 </v>
      </c>
      <c r="H5048" t="str">
        <f>T("DIESEL                                            ")</f>
        <v xml:space="preserve">DIESEL                                            </v>
      </c>
      <c r="I5048">
        <v>3</v>
      </c>
    </row>
    <row r="5049" spans="1:9">
      <c r="A5049" t="str">
        <f>T("2018")</f>
        <v>2018</v>
      </c>
      <c r="B5049" t="str">
        <f>T("JURIDICO                                          ")</f>
        <v xml:space="preserve">JURIDICO                                          </v>
      </c>
      <c r="C5049" t="str">
        <f>T("CIUDAD LINEAL       ")</f>
        <v xml:space="preserve">CIUDAD LINEAL       </v>
      </c>
      <c r="D5049" t="str">
        <f>T("SIN BARRIO          ")</f>
        <v xml:space="preserve">SIN BARRIO          </v>
      </c>
      <c r="E5049" t="str">
        <f>T("CA ")</f>
        <v xml:space="preserve">CA </v>
      </c>
      <c r="F5049" t="str">
        <f>T("CAMIONES       ")</f>
        <v xml:space="preserve">CAMIONES       </v>
      </c>
      <c r="G5049" t="str">
        <f>T("De menos de 1.000 KG DE CARGA ÚTIL                ")</f>
        <v xml:space="preserve">De menos de 1.000 KG DE CARGA ÚTIL                </v>
      </c>
      <c r="H5049" t="str">
        <f>T("DIESEL                                            ")</f>
        <v xml:space="preserve">DIESEL                                            </v>
      </c>
      <c r="I5049">
        <v>7</v>
      </c>
    </row>
    <row r="5050" spans="1:9">
      <c r="A5050" t="str">
        <f>T("2018")</f>
        <v>2018</v>
      </c>
      <c r="B5050" t="str">
        <f>T("JURIDICO                                          ")</f>
        <v xml:space="preserve">JURIDICO                                          </v>
      </c>
      <c r="C5050" t="str">
        <f>T("CIUDAD LINEAL       ")</f>
        <v xml:space="preserve">CIUDAD LINEAL       </v>
      </c>
      <c r="D5050" t="str">
        <f>T("SIN BARRIO          ")</f>
        <v xml:space="preserve">SIN BARRIO          </v>
      </c>
      <c r="E5050" t="str">
        <f>T("CA ")</f>
        <v xml:space="preserve">CA </v>
      </c>
      <c r="F5050" t="str">
        <f>T("CAMIONES       ")</f>
        <v xml:space="preserve">CAMIONES       </v>
      </c>
      <c r="G5050" t="str">
        <f>T("De 1.000 a 2.999 KG DE CARGA ÚTIL                 ")</f>
        <v xml:space="preserve">De 1.000 a 2.999 KG DE CARGA ÚTIL                 </v>
      </c>
      <c r="H5050" t="str">
        <f>T("DIESEL                                            ")</f>
        <v xml:space="preserve">DIESEL                                            </v>
      </c>
      <c r="I5050">
        <v>3</v>
      </c>
    </row>
    <row r="5051" spans="1:9">
      <c r="A5051" t="str">
        <f>T("2018")</f>
        <v>2018</v>
      </c>
      <c r="B5051" t="str">
        <f>T("JURIDICO                                          ")</f>
        <v xml:space="preserve">JURIDICO                                          </v>
      </c>
      <c r="C5051" t="str">
        <f>T("CIUDAD LINEAL       ")</f>
        <v xml:space="preserve">CIUDAD LINEAL       </v>
      </c>
      <c r="D5051" t="str">
        <f>T("VENTAS              ")</f>
        <v xml:space="preserve">VENTAS              </v>
      </c>
      <c r="E5051" t="str">
        <f>T("CA ")</f>
        <v xml:space="preserve">CA </v>
      </c>
      <c r="F5051" t="str">
        <f>T("CAMIONES       ")</f>
        <v xml:space="preserve">CAMIONES       </v>
      </c>
      <c r="G5051" t="str">
        <f>T("De menos de 1.000 KG DE CARGA ÚTIL                ")</f>
        <v xml:space="preserve">De menos de 1.000 KG DE CARGA ÚTIL                </v>
      </c>
      <c r="H5051" t="str">
        <f>T("DIESEL                                            ")</f>
        <v xml:space="preserve">DIESEL                                            </v>
      </c>
      <c r="I5051">
        <v>306</v>
      </c>
    </row>
    <row r="5052" spans="1:9">
      <c r="A5052" t="str">
        <f>T("2018")</f>
        <v>2018</v>
      </c>
      <c r="B5052" t="str">
        <f>T("JURIDICO                                          ")</f>
        <v xml:space="preserve">JURIDICO                                          </v>
      </c>
      <c r="C5052" t="str">
        <f>T("CIUDAD LINEAL       ")</f>
        <v xml:space="preserve">CIUDAD LINEAL       </v>
      </c>
      <c r="D5052" t="str">
        <f>T("VENTAS              ")</f>
        <v xml:space="preserve">VENTAS              </v>
      </c>
      <c r="E5052" t="str">
        <f>T("CA ")</f>
        <v xml:space="preserve">CA </v>
      </c>
      <c r="F5052" t="str">
        <f>T("CAMIONES       ")</f>
        <v xml:space="preserve">CAMIONES       </v>
      </c>
      <c r="G5052" t="str">
        <f>T("De 1.000 a 2.999 KG DE CARGA ÚTIL                 ")</f>
        <v xml:space="preserve">De 1.000 a 2.999 KG DE CARGA ÚTIL                 </v>
      </c>
      <c r="H5052" t="str">
        <f>T("DIESEL                                            ")</f>
        <v xml:space="preserve">DIESEL                                            </v>
      </c>
      <c r="I5052">
        <v>162</v>
      </c>
    </row>
    <row r="5053" spans="1:9">
      <c r="A5053" t="str">
        <f>T("2018")</f>
        <v>2018</v>
      </c>
      <c r="B5053" t="str">
        <f>T("JURIDICO                                          ")</f>
        <v xml:space="preserve">JURIDICO                                          </v>
      </c>
      <c r="C5053" t="str">
        <f>T("CIUDAD LINEAL       ")</f>
        <v xml:space="preserve">CIUDAD LINEAL       </v>
      </c>
      <c r="D5053" t="str">
        <f>T("VENTAS              ")</f>
        <v xml:space="preserve">VENTAS              </v>
      </c>
      <c r="E5053" t="str">
        <f>T("CA ")</f>
        <v xml:space="preserve">CA </v>
      </c>
      <c r="F5053" t="str">
        <f>T("CAMIONES       ")</f>
        <v xml:space="preserve">CAMIONES       </v>
      </c>
      <c r="G5053" t="str">
        <f>T("De 3.000 a 9.999 KG DE CARGA ÚTIL                 ")</f>
        <v xml:space="preserve">De 3.000 a 9.999 KG DE CARGA ÚTIL                 </v>
      </c>
      <c r="H5053" t="str">
        <f>T("DIESEL                                            ")</f>
        <v xml:space="preserve">DIESEL                                            </v>
      </c>
      <c r="I5053">
        <v>31</v>
      </c>
    </row>
    <row r="5054" spans="1:9">
      <c r="A5054" t="str">
        <f>T("2018")</f>
        <v>2018</v>
      </c>
      <c r="B5054" t="str">
        <f>T("JURIDICO                                          ")</f>
        <v xml:space="preserve">JURIDICO                                          </v>
      </c>
      <c r="C5054" t="str">
        <f>T("CIUDAD LINEAL       ")</f>
        <v xml:space="preserve">CIUDAD LINEAL       </v>
      </c>
      <c r="D5054" t="str">
        <f>T("VENTAS              ")</f>
        <v xml:space="preserve">VENTAS              </v>
      </c>
      <c r="E5054" t="str">
        <f>T("CA ")</f>
        <v xml:space="preserve">CA </v>
      </c>
      <c r="F5054" t="str">
        <f>T("CAMIONES       ")</f>
        <v xml:space="preserve">CAMIONES       </v>
      </c>
      <c r="G5054" t="str">
        <f>T("De 10.000 KG DE CARGA ÚTIL en adelante            ")</f>
        <v xml:space="preserve">De 10.000 KG DE CARGA ÚTIL en adelante            </v>
      </c>
      <c r="H5054" t="str">
        <f>T("DIESEL                                            ")</f>
        <v xml:space="preserve">DIESEL                                            </v>
      </c>
      <c r="I5054">
        <v>11</v>
      </c>
    </row>
    <row r="5055" spans="1:9">
      <c r="A5055" t="str">
        <f>T("2018")</f>
        <v>2018</v>
      </c>
      <c r="B5055" t="str">
        <f>T("JURIDICO                                          ")</f>
        <v xml:space="preserve">JURIDICO                                          </v>
      </c>
      <c r="C5055" t="str">
        <f>T("CIUDAD LINEAL       ")</f>
        <v xml:space="preserve">CIUDAD LINEAL       </v>
      </c>
      <c r="D5055" t="str">
        <f>T("PUEBLO NUEVO        ")</f>
        <v xml:space="preserve">PUEBLO NUEVO        </v>
      </c>
      <c r="E5055" t="str">
        <f>T("CA ")</f>
        <v xml:space="preserve">CA </v>
      </c>
      <c r="F5055" t="str">
        <f>T("CAMIONES       ")</f>
        <v xml:space="preserve">CAMIONES       </v>
      </c>
      <c r="G5055" t="str">
        <f>T("De menos de 1.000 KG DE CARGA ÚTIL                ")</f>
        <v xml:space="preserve">De menos de 1.000 KG DE CARGA ÚTIL                </v>
      </c>
      <c r="H5055" t="str">
        <f>T("DIESEL                                            ")</f>
        <v xml:space="preserve">DIESEL                                            </v>
      </c>
      <c r="I5055">
        <v>524</v>
      </c>
    </row>
    <row r="5056" spans="1:9">
      <c r="A5056" t="str">
        <f>T("2018")</f>
        <v>2018</v>
      </c>
      <c r="B5056" t="str">
        <f>T("JURIDICO                                          ")</f>
        <v xml:space="preserve">JURIDICO                                          </v>
      </c>
      <c r="C5056" t="str">
        <f>T("CIUDAD LINEAL       ")</f>
        <v xml:space="preserve">CIUDAD LINEAL       </v>
      </c>
      <c r="D5056" t="str">
        <f>T("PUEBLO NUEVO        ")</f>
        <v xml:space="preserve">PUEBLO NUEVO        </v>
      </c>
      <c r="E5056" t="str">
        <f>T("CA ")</f>
        <v xml:space="preserve">CA </v>
      </c>
      <c r="F5056" t="str">
        <f>T("CAMIONES       ")</f>
        <v xml:space="preserve">CAMIONES       </v>
      </c>
      <c r="G5056" t="str">
        <f>T("De 1.000 a 2.999 KG DE CARGA ÚTIL                 ")</f>
        <v xml:space="preserve">De 1.000 a 2.999 KG DE CARGA ÚTIL                 </v>
      </c>
      <c r="H5056" t="str">
        <f>T("DIESEL                                            ")</f>
        <v xml:space="preserve">DIESEL                                            </v>
      </c>
      <c r="I5056">
        <v>255</v>
      </c>
    </row>
    <row r="5057" spans="1:9">
      <c r="A5057" t="str">
        <f>T("2018")</f>
        <v>2018</v>
      </c>
      <c r="B5057" t="str">
        <f>T("JURIDICO                                          ")</f>
        <v xml:space="preserve">JURIDICO                                          </v>
      </c>
      <c r="C5057" t="str">
        <f>T("CIUDAD LINEAL       ")</f>
        <v xml:space="preserve">CIUDAD LINEAL       </v>
      </c>
      <c r="D5057" t="str">
        <f>T("PUEBLO NUEVO        ")</f>
        <v xml:space="preserve">PUEBLO NUEVO        </v>
      </c>
      <c r="E5057" t="str">
        <f>T("CA ")</f>
        <v xml:space="preserve">CA </v>
      </c>
      <c r="F5057" t="str">
        <f>T("CAMIONES       ")</f>
        <v xml:space="preserve">CAMIONES       </v>
      </c>
      <c r="G5057" t="str">
        <f>T("De 3.000 a 9.999 KG DE CARGA ÚTIL                 ")</f>
        <v xml:space="preserve">De 3.000 a 9.999 KG DE CARGA ÚTIL                 </v>
      </c>
      <c r="H5057" t="str">
        <f>T("DIESEL                                            ")</f>
        <v xml:space="preserve">DIESEL                                            </v>
      </c>
      <c r="I5057">
        <v>38</v>
      </c>
    </row>
    <row r="5058" spans="1:9">
      <c r="A5058" t="str">
        <f>T("2018")</f>
        <v>2018</v>
      </c>
      <c r="B5058" t="str">
        <f>T("JURIDICO                                          ")</f>
        <v xml:space="preserve">JURIDICO                                          </v>
      </c>
      <c r="C5058" t="str">
        <f>T("CIUDAD LINEAL       ")</f>
        <v xml:space="preserve">CIUDAD LINEAL       </v>
      </c>
      <c r="D5058" t="str">
        <f>T("PUEBLO NUEVO        ")</f>
        <v xml:space="preserve">PUEBLO NUEVO        </v>
      </c>
      <c r="E5058" t="str">
        <f>T("CA ")</f>
        <v xml:space="preserve">CA </v>
      </c>
      <c r="F5058" t="str">
        <f>T("CAMIONES       ")</f>
        <v xml:space="preserve">CAMIONES       </v>
      </c>
      <c r="G5058" t="str">
        <f>T("De 10.000 KG DE CARGA ÚTIL en adelante            ")</f>
        <v xml:space="preserve">De 10.000 KG DE CARGA ÚTIL en adelante            </v>
      </c>
      <c r="H5058" t="str">
        <f>T("DIESEL                                            ")</f>
        <v xml:space="preserve">DIESEL                                            </v>
      </c>
      <c r="I5058">
        <v>21</v>
      </c>
    </row>
    <row r="5059" spans="1:9">
      <c r="A5059" t="str">
        <f>T("2018")</f>
        <v>2018</v>
      </c>
      <c r="B5059" t="str">
        <f>T("JURIDICO                                          ")</f>
        <v xml:space="preserve">JURIDICO                                          </v>
      </c>
      <c r="C5059" t="str">
        <f>T("CIUDAD LINEAL       ")</f>
        <v xml:space="preserve">CIUDAD LINEAL       </v>
      </c>
      <c r="D5059" t="str">
        <f>T("QUINTANA            ")</f>
        <v xml:space="preserve">QUINTANA            </v>
      </c>
      <c r="E5059" t="str">
        <f>T("CA ")</f>
        <v xml:space="preserve">CA </v>
      </c>
      <c r="F5059" t="str">
        <f>T("CAMIONES       ")</f>
        <v xml:space="preserve">CAMIONES       </v>
      </c>
      <c r="G5059" t="str">
        <f>T("De menos de 1.000 KG DE CARGA ÚTIL                ")</f>
        <v xml:space="preserve">De menos de 1.000 KG DE CARGA ÚTIL                </v>
      </c>
      <c r="H5059" t="str">
        <f>T("DIESEL                                            ")</f>
        <v xml:space="preserve">DIESEL                                            </v>
      </c>
      <c r="I5059">
        <v>211</v>
      </c>
    </row>
    <row r="5060" spans="1:9">
      <c r="A5060" t="str">
        <f>T("2018")</f>
        <v>2018</v>
      </c>
      <c r="B5060" t="str">
        <f>T("JURIDICO                                          ")</f>
        <v xml:space="preserve">JURIDICO                                          </v>
      </c>
      <c r="C5060" t="str">
        <f>T("CIUDAD LINEAL       ")</f>
        <v xml:space="preserve">CIUDAD LINEAL       </v>
      </c>
      <c r="D5060" t="str">
        <f>T("QUINTANA            ")</f>
        <v xml:space="preserve">QUINTANA            </v>
      </c>
      <c r="E5060" t="str">
        <f>T("CA ")</f>
        <v xml:space="preserve">CA </v>
      </c>
      <c r="F5060" t="str">
        <f>T("CAMIONES       ")</f>
        <v xml:space="preserve">CAMIONES       </v>
      </c>
      <c r="G5060" t="str">
        <f>T("De 1.000 a 2.999 KG DE CARGA ÚTIL                 ")</f>
        <v xml:space="preserve">De 1.000 a 2.999 KG DE CARGA ÚTIL                 </v>
      </c>
      <c r="H5060" t="str">
        <f>T("DIESEL                                            ")</f>
        <v xml:space="preserve">DIESEL                                            </v>
      </c>
      <c r="I5060">
        <v>86</v>
      </c>
    </row>
    <row r="5061" spans="1:9">
      <c r="A5061" t="str">
        <f>T("2018")</f>
        <v>2018</v>
      </c>
      <c r="B5061" t="str">
        <f>T("JURIDICO                                          ")</f>
        <v xml:space="preserve">JURIDICO                                          </v>
      </c>
      <c r="C5061" t="str">
        <f>T("CIUDAD LINEAL       ")</f>
        <v xml:space="preserve">CIUDAD LINEAL       </v>
      </c>
      <c r="D5061" t="str">
        <f>T("QUINTANA            ")</f>
        <v xml:space="preserve">QUINTANA            </v>
      </c>
      <c r="E5061" t="str">
        <f>T("CA ")</f>
        <v xml:space="preserve">CA </v>
      </c>
      <c r="F5061" t="str">
        <f>T("CAMIONES       ")</f>
        <v xml:space="preserve">CAMIONES       </v>
      </c>
      <c r="G5061" t="str">
        <f>T("De 3.000 a 9.999 KG DE CARGA ÚTIL                 ")</f>
        <v xml:space="preserve">De 3.000 a 9.999 KG DE CARGA ÚTIL                 </v>
      </c>
      <c r="H5061" t="str">
        <f>T("DIESEL                                            ")</f>
        <v xml:space="preserve">DIESEL                                            </v>
      </c>
      <c r="I5061">
        <v>26</v>
      </c>
    </row>
    <row r="5062" spans="1:9">
      <c r="A5062" t="str">
        <f>T("2018")</f>
        <v>2018</v>
      </c>
      <c r="B5062" t="str">
        <f>T("JURIDICO                                          ")</f>
        <v xml:space="preserve">JURIDICO                                          </v>
      </c>
      <c r="C5062" t="str">
        <f>T("CIUDAD LINEAL       ")</f>
        <v xml:space="preserve">CIUDAD LINEAL       </v>
      </c>
      <c r="D5062" t="str">
        <f>T("QUINTANA            ")</f>
        <v xml:space="preserve">QUINTANA            </v>
      </c>
      <c r="E5062" t="str">
        <f>T("CA ")</f>
        <v xml:space="preserve">CA </v>
      </c>
      <c r="F5062" t="str">
        <f>T("CAMIONES       ")</f>
        <v xml:space="preserve">CAMIONES       </v>
      </c>
      <c r="G5062" t="str">
        <f>T("De 10.000 KG DE CARGA ÚTIL en adelante            ")</f>
        <v xml:space="preserve">De 10.000 KG DE CARGA ÚTIL en adelante            </v>
      </c>
      <c r="H5062" t="str">
        <f>T("DIESEL                                            ")</f>
        <v xml:space="preserve">DIESEL                                            </v>
      </c>
      <c r="I5062">
        <v>8</v>
      </c>
    </row>
    <row r="5063" spans="1:9">
      <c r="A5063" t="str">
        <f>T("2018")</f>
        <v>2018</v>
      </c>
      <c r="B5063" t="str">
        <f>T("JURIDICO                                          ")</f>
        <v xml:space="preserve">JURIDICO                                          </v>
      </c>
      <c r="C5063" t="str">
        <f>T("CIUDAD LINEAL       ")</f>
        <v xml:space="preserve">CIUDAD LINEAL       </v>
      </c>
      <c r="D5063" t="str">
        <f>T("CONCEPCION          ")</f>
        <v xml:space="preserve">CONCEPCION          </v>
      </c>
      <c r="E5063" t="str">
        <f>T("CA ")</f>
        <v xml:space="preserve">CA </v>
      </c>
      <c r="F5063" t="str">
        <f>T("CAMIONES       ")</f>
        <v xml:space="preserve">CAMIONES       </v>
      </c>
      <c r="G5063" t="str">
        <f>T("De menos de 1.000 KG DE CARGA ÚTIL                ")</f>
        <v xml:space="preserve">De menos de 1.000 KG DE CARGA ÚTIL                </v>
      </c>
      <c r="H5063" t="str">
        <f>T("DIESEL                                            ")</f>
        <v xml:space="preserve">DIESEL                                            </v>
      </c>
      <c r="I5063">
        <v>265</v>
      </c>
    </row>
    <row r="5064" spans="1:9">
      <c r="A5064" t="str">
        <f>T("2018")</f>
        <v>2018</v>
      </c>
      <c r="B5064" t="str">
        <f>T("JURIDICO                                          ")</f>
        <v xml:space="preserve">JURIDICO                                          </v>
      </c>
      <c r="C5064" t="str">
        <f>T("CIUDAD LINEAL       ")</f>
        <v xml:space="preserve">CIUDAD LINEAL       </v>
      </c>
      <c r="D5064" t="str">
        <f>T("CONCEPCION          ")</f>
        <v xml:space="preserve">CONCEPCION          </v>
      </c>
      <c r="E5064" t="str">
        <f>T("CA ")</f>
        <v xml:space="preserve">CA </v>
      </c>
      <c r="F5064" t="str">
        <f>T("CAMIONES       ")</f>
        <v xml:space="preserve">CAMIONES       </v>
      </c>
      <c r="G5064" t="str">
        <f>T("De 1.000 a 2.999 KG DE CARGA ÚTIL                 ")</f>
        <v xml:space="preserve">De 1.000 a 2.999 KG DE CARGA ÚTIL                 </v>
      </c>
      <c r="H5064" t="str">
        <f>T("DIESEL                                            ")</f>
        <v xml:space="preserve">DIESEL                                            </v>
      </c>
      <c r="I5064">
        <v>132</v>
      </c>
    </row>
    <row r="5065" spans="1:9">
      <c r="A5065" t="str">
        <f>T("2018")</f>
        <v>2018</v>
      </c>
      <c r="B5065" t="str">
        <f>T("JURIDICO                                          ")</f>
        <v xml:space="preserve">JURIDICO                                          </v>
      </c>
      <c r="C5065" t="str">
        <f>T("CIUDAD LINEAL       ")</f>
        <v xml:space="preserve">CIUDAD LINEAL       </v>
      </c>
      <c r="D5065" t="str">
        <f>T("CONCEPCION          ")</f>
        <v xml:space="preserve">CONCEPCION          </v>
      </c>
      <c r="E5065" t="str">
        <f>T("CA ")</f>
        <v xml:space="preserve">CA </v>
      </c>
      <c r="F5065" t="str">
        <f>T("CAMIONES       ")</f>
        <v xml:space="preserve">CAMIONES       </v>
      </c>
      <c r="G5065" t="str">
        <f>T("De 3.000 a 9.999 KG DE CARGA ÚTIL                 ")</f>
        <v xml:space="preserve">De 3.000 a 9.999 KG DE CARGA ÚTIL                 </v>
      </c>
      <c r="H5065" t="str">
        <f>T("DIESEL                                            ")</f>
        <v xml:space="preserve">DIESEL                                            </v>
      </c>
      <c r="I5065">
        <v>13</v>
      </c>
    </row>
    <row r="5066" spans="1:9">
      <c r="A5066" t="str">
        <f>T("2018")</f>
        <v>2018</v>
      </c>
      <c r="B5066" t="str">
        <f>T("JURIDICO                                          ")</f>
        <v xml:space="preserve">JURIDICO                                          </v>
      </c>
      <c r="C5066" t="str">
        <f>T("CIUDAD LINEAL       ")</f>
        <v xml:space="preserve">CIUDAD LINEAL       </v>
      </c>
      <c r="D5066" t="str">
        <f>T("CONCEPCION          ")</f>
        <v xml:space="preserve">CONCEPCION          </v>
      </c>
      <c r="E5066" t="str">
        <f>T("CA ")</f>
        <v xml:space="preserve">CA </v>
      </c>
      <c r="F5066" t="str">
        <f>T("CAMIONES       ")</f>
        <v xml:space="preserve">CAMIONES       </v>
      </c>
      <c r="G5066" t="str">
        <f>T("De 10.000 KG DE CARGA ÚTIL en adelante            ")</f>
        <v xml:space="preserve">De 10.000 KG DE CARGA ÚTIL en adelante            </v>
      </c>
      <c r="H5066" t="str">
        <f>T("DIESEL                                            ")</f>
        <v xml:space="preserve">DIESEL                                            </v>
      </c>
      <c r="I5066">
        <v>3</v>
      </c>
    </row>
    <row r="5067" spans="1:9">
      <c r="A5067" t="str">
        <f>T("2018")</f>
        <v>2018</v>
      </c>
      <c r="B5067" t="str">
        <f>T("JURIDICO                                          ")</f>
        <v xml:space="preserve">JURIDICO                                          </v>
      </c>
      <c r="C5067" t="str">
        <f>T("CIUDAD LINEAL       ")</f>
        <v xml:space="preserve">CIUDAD LINEAL       </v>
      </c>
      <c r="D5067" t="str">
        <f>T("SAN PASCUAL         ")</f>
        <v xml:space="preserve">SAN PASCUAL         </v>
      </c>
      <c r="E5067" t="str">
        <f>T("CA ")</f>
        <v xml:space="preserve">CA </v>
      </c>
      <c r="F5067" t="str">
        <f>T("CAMIONES       ")</f>
        <v xml:space="preserve">CAMIONES       </v>
      </c>
      <c r="G5067" t="str">
        <f>T("De menos de 1.000 KG DE CARGA ÚTIL                ")</f>
        <v xml:space="preserve">De menos de 1.000 KG DE CARGA ÚTIL                </v>
      </c>
      <c r="H5067" t="str">
        <f>T("DIESEL                                            ")</f>
        <v xml:space="preserve">DIESEL                                            </v>
      </c>
      <c r="I5067">
        <v>195</v>
      </c>
    </row>
    <row r="5068" spans="1:9">
      <c r="A5068" t="str">
        <f>T("2018")</f>
        <v>2018</v>
      </c>
      <c r="B5068" t="str">
        <f>T("JURIDICO                                          ")</f>
        <v xml:space="preserve">JURIDICO                                          </v>
      </c>
      <c r="C5068" t="str">
        <f>T("CIUDAD LINEAL       ")</f>
        <v xml:space="preserve">CIUDAD LINEAL       </v>
      </c>
      <c r="D5068" t="str">
        <f>T("SAN PASCUAL         ")</f>
        <v xml:space="preserve">SAN PASCUAL         </v>
      </c>
      <c r="E5068" t="str">
        <f>T("CA ")</f>
        <v xml:space="preserve">CA </v>
      </c>
      <c r="F5068" t="str">
        <f>T("CAMIONES       ")</f>
        <v xml:space="preserve">CAMIONES       </v>
      </c>
      <c r="G5068" t="str">
        <f>T("De 1.000 a 2.999 KG DE CARGA ÚTIL                 ")</f>
        <v xml:space="preserve">De 1.000 a 2.999 KG DE CARGA ÚTIL                 </v>
      </c>
      <c r="H5068" t="str">
        <f>T("DIESEL                                            ")</f>
        <v xml:space="preserve">DIESEL                                            </v>
      </c>
      <c r="I5068">
        <v>103</v>
      </c>
    </row>
    <row r="5069" spans="1:9">
      <c r="A5069" t="str">
        <f>T("2018")</f>
        <v>2018</v>
      </c>
      <c r="B5069" t="str">
        <f>T("JURIDICO                                          ")</f>
        <v xml:space="preserve">JURIDICO                                          </v>
      </c>
      <c r="C5069" t="str">
        <f>T("CIUDAD LINEAL       ")</f>
        <v xml:space="preserve">CIUDAD LINEAL       </v>
      </c>
      <c r="D5069" t="str">
        <f>T("SAN PASCUAL         ")</f>
        <v xml:space="preserve">SAN PASCUAL         </v>
      </c>
      <c r="E5069" t="str">
        <f>T("CA ")</f>
        <v xml:space="preserve">CA </v>
      </c>
      <c r="F5069" t="str">
        <f>T("CAMIONES       ")</f>
        <v xml:space="preserve">CAMIONES       </v>
      </c>
      <c r="G5069" t="str">
        <f>T("De 3.000 a 9.999 KG DE CARGA ÚTIL                 ")</f>
        <v xml:space="preserve">De 3.000 a 9.999 KG DE CARGA ÚTIL                 </v>
      </c>
      <c r="H5069" t="str">
        <f>T("DIESEL                                            ")</f>
        <v xml:space="preserve">DIESEL                                            </v>
      </c>
      <c r="I5069">
        <v>26</v>
      </c>
    </row>
    <row r="5070" spans="1:9">
      <c r="A5070" t="str">
        <f>T("2018")</f>
        <v>2018</v>
      </c>
      <c r="B5070" t="str">
        <f>T("JURIDICO                                          ")</f>
        <v xml:space="preserve">JURIDICO                                          </v>
      </c>
      <c r="C5070" t="str">
        <f>T("CIUDAD LINEAL       ")</f>
        <v xml:space="preserve">CIUDAD LINEAL       </v>
      </c>
      <c r="D5070" t="str">
        <f>T("SAN PASCUAL         ")</f>
        <v xml:space="preserve">SAN PASCUAL         </v>
      </c>
      <c r="E5070" t="str">
        <f>T("CA ")</f>
        <v xml:space="preserve">CA </v>
      </c>
      <c r="F5070" t="str">
        <f>T("CAMIONES       ")</f>
        <v xml:space="preserve">CAMIONES       </v>
      </c>
      <c r="G5070" t="str">
        <f>T("De 10.000 KG DE CARGA ÚTIL en adelante            ")</f>
        <v xml:space="preserve">De 10.000 KG DE CARGA ÚTIL en adelante            </v>
      </c>
      <c r="H5070" t="str">
        <f>T("DIESEL                                            ")</f>
        <v xml:space="preserve">DIESEL                                            </v>
      </c>
      <c r="I5070">
        <v>11</v>
      </c>
    </row>
    <row r="5071" spans="1:9">
      <c r="A5071" t="str">
        <f>T("2018")</f>
        <v>2018</v>
      </c>
      <c r="B5071" t="str">
        <f>T("JURIDICO                                          ")</f>
        <v xml:space="preserve">JURIDICO                                          </v>
      </c>
      <c r="C5071" t="str">
        <f>T("CIUDAD LINEAL       ")</f>
        <v xml:space="preserve">CIUDAD LINEAL       </v>
      </c>
      <c r="D5071" t="str">
        <f>T("SAN JUAN BAUTISTA   ")</f>
        <v xml:space="preserve">SAN JUAN BAUTISTA   </v>
      </c>
      <c r="E5071" t="str">
        <f>T("CA ")</f>
        <v xml:space="preserve">CA </v>
      </c>
      <c r="F5071" t="str">
        <f>T("CAMIONES       ")</f>
        <v xml:space="preserve">CAMIONES       </v>
      </c>
      <c r="G5071" t="str">
        <f>T("De menos de 1.000 KG DE CARGA ÚTIL                ")</f>
        <v xml:space="preserve">De menos de 1.000 KG DE CARGA ÚTIL                </v>
      </c>
      <c r="H5071" t="str">
        <f>T("DIESEL                                            ")</f>
        <v xml:space="preserve">DIESEL                                            </v>
      </c>
      <c r="I5071">
        <v>177</v>
      </c>
    </row>
    <row r="5072" spans="1:9">
      <c r="A5072" t="str">
        <f>T("2018")</f>
        <v>2018</v>
      </c>
      <c r="B5072" t="str">
        <f>T("JURIDICO                                          ")</f>
        <v xml:space="preserve">JURIDICO                                          </v>
      </c>
      <c r="C5072" t="str">
        <f>T("CIUDAD LINEAL       ")</f>
        <v xml:space="preserve">CIUDAD LINEAL       </v>
      </c>
      <c r="D5072" t="str">
        <f>T("SAN JUAN BAUTISTA   ")</f>
        <v xml:space="preserve">SAN JUAN BAUTISTA   </v>
      </c>
      <c r="E5072" t="str">
        <f>T("CA ")</f>
        <v xml:space="preserve">CA </v>
      </c>
      <c r="F5072" t="str">
        <f>T("CAMIONES       ")</f>
        <v xml:space="preserve">CAMIONES       </v>
      </c>
      <c r="G5072" t="str">
        <f>T("De 1.000 a 2.999 KG DE CARGA ÚTIL                 ")</f>
        <v xml:space="preserve">De 1.000 a 2.999 KG DE CARGA ÚTIL                 </v>
      </c>
      <c r="H5072" t="str">
        <f>T("DIESEL                                            ")</f>
        <v xml:space="preserve">DIESEL                                            </v>
      </c>
      <c r="I5072">
        <v>64</v>
      </c>
    </row>
    <row r="5073" spans="1:9">
      <c r="A5073" t="str">
        <f>T("2018")</f>
        <v>2018</v>
      </c>
      <c r="B5073" t="str">
        <f>T("JURIDICO                                          ")</f>
        <v xml:space="preserve">JURIDICO                                          </v>
      </c>
      <c r="C5073" t="str">
        <f>T("CIUDAD LINEAL       ")</f>
        <v xml:space="preserve">CIUDAD LINEAL       </v>
      </c>
      <c r="D5073" t="str">
        <f>T("SAN JUAN BAUTISTA   ")</f>
        <v xml:space="preserve">SAN JUAN BAUTISTA   </v>
      </c>
      <c r="E5073" t="str">
        <f>T("CA ")</f>
        <v xml:space="preserve">CA </v>
      </c>
      <c r="F5073" t="str">
        <f>T("CAMIONES       ")</f>
        <v xml:space="preserve">CAMIONES       </v>
      </c>
      <c r="G5073" t="str">
        <f>T("De 3.000 a 9.999 KG DE CARGA ÚTIL                 ")</f>
        <v xml:space="preserve">De 3.000 a 9.999 KG DE CARGA ÚTIL                 </v>
      </c>
      <c r="H5073" t="str">
        <f>T("DIESEL                                            ")</f>
        <v xml:space="preserve">DIESEL                                            </v>
      </c>
      <c r="I5073">
        <v>11</v>
      </c>
    </row>
    <row r="5074" spans="1:9">
      <c r="A5074" t="str">
        <f>T("2018")</f>
        <v>2018</v>
      </c>
      <c r="B5074" t="str">
        <f>T("JURIDICO                                          ")</f>
        <v xml:space="preserve">JURIDICO                                          </v>
      </c>
      <c r="C5074" t="str">
        <f>T("CIUDAD LINEAL       ")</f>
        <v xml:space="preserve">CIUDAD LINEAL       </v>
      </c>
      <c r="D5074" t="str">
        <f>T("SAN JUAN BAUTISTA   ")</f>
        <v xml:space="preserve">SAN JUAN BAUTISTA   </v>
      </c>
      <c r="E5074" t="str">
        <f>T("CA ")</f>
        <v xml:space="preserve">CA </v>
      </c>
      <c r="F5074" t="str">
        <f>T("CAMIONES       ")</f>
        <v xml:space="preserve">CAMIONES       </v>
      </c>
      <c r="G5074" t="str">
        <f>T("De 10.000 KG DE CARGA ÚTIL en adelante            ")</f>
        <v xml:space="preserve">De 10.000 KG DE CARGA ÚTIL en adelante            </v>
      </c>
      <c r="H5074" t="str">
        <f>T("DIESEL                                            ")</f>
        <v xml:space="preserve">DIESEL                                            </v>
      </c>
      <c r="I5074">
        <v>13</v>
      </c>
    </row>
    <row r="5075" spans="1:9">
      <c r="A5075" t="str">
        <f>T("2018")</f>
        <v>2018</v>
      </c>
      <c r="B5075" t="str">
        <f>T("JURIDICO                                          ")</f>
        <v xml:space="preserve">JURIDICO                                          </v>
      </c>
      <c r="C5075" t="str">
        <f>T("CIUDAD LINEAL       ")</f>
        <v xml:space="preserve">CIUDAD LINEAL       </v>
      </c>
      <c r="D5075" t="str">
        <f>T("COLINA              ")</f>
        <v xml:space="preserve">COLINA              </v>
      </c>
      <c r="E5075" t="str">
        <f>T("CA ")</f>
        <v xml:space="preserve">CA </v>
      </c>
      <c r="F5075" t="str">
        <f>T("CAMIONES       ")</f>
        <v xml:space="preserve">CAMIONES       </v>
      </c>
      <c r="G5075" t="str">
        <f>T("De menos de 1.000 KG DE CARGA ÚTIL                ")</f>
        <v xml:space="preserve">De menos de 1.000 KG DE CARGA ÚTIL                </v>
      </c>
      <c r="H5075" t="str">
        <f>T("DIESEL                                            ")</f>
        <v xml:space="preserve">DIESEL                                            </v>
      </c>
      <c r="I5075">
        <v>51</v>
      </c>
    </row>
    <row r="5076" spans="1:9">
      <c r="A5076" t="str">
        <f>T("2018")</f>
        <v>2018</v>
      </c>
      <c r="B5076" t="str">
        <f>T("JURIDICO                                          ")</f>
        <v xml:space="preserve">JURIDICO                                          </v>
      </c>
      <c r="C5076" t="str">
        <f>T("CIUDAD LINEAL       ")</f>
        <v xml:space="preserve">CIUDAD LINEAL       </v>
      </c>
      <c r="D5076" t="str">
        <f>T("COLINA              ")</f>
        <v xml:space="preserve">COLINA              </v>
      </c>
      <c r="E5076" t="str">
        <f>T("CA ")</f>
        <v xml:space="preserve">CA </v>
      </c>
      <c r="F5076" t="str">
        <f>T("CAMIONES       ")</f>
        <v xml:space="preserve">CAMIONES       </v>
      </c>
      <c r="G5076" t="str">
        <f>T("De 1.000 a 2.999 KG DE CARGA ÚTIL                 ")</f>
        <v xml:space="preserve">De 1.000 a 2.999 KG DE CARGA ÚTIL                 </v>
      </c>
      <c r="H5076" t="str">
        <f>T("DIESEL                                            ")</f>
        <v xml:space="preserve">DIESEL                                            </v>
      </c>
      <c r="I5076">
        <v>15</v>
      </c>
    </row>
    <row r="5077" spans="1:9">
      <c r="A5077" t="str">
        <f>T("2018")</f>
        <v>2018</v>
      </c>
      <c r="B5077" t="str">
        <f>T("JURIDICO                                          ")</f>
        <v xml:space="preserve">JURIDICO                                          </v>
      </c>
      <c r="C5077" t="str">
        <f>T("CIUDAD LINEAL       ")</f>
        <v xml:space="preserve">CIUDAD LINEAL       </v>
      </c>
      <c r="D5077" t="str">
        <f>T("COLINA              ")</f>
        <v xml:space="preserve">COLINA              </v>
      </c>
      <c r="E5077" t="str">
        <f>T("CA ")</f>
        <v xml:space="preserve">CA </v>
      </c>
      <c r="F5077" t="str">
        <f>T("CAMIONES       ")</f>
        <v xml:space="preserve">CAMIONES       </v>
      </c>
      <c r="G5077" t="str">
        <f>T("De 3.000 a 9.999 KG DE CARGA ÚTIL                 ")</f>
        <v xml:space="preserve">De 3.000 a 9.999 KG DE CARGA ÚTIL                 </v>
      </c>
      <c r="H5077" t="str">
        <f>T("DIESEL                                            ")</f>
        <v xml:space="preserve">DIESEL                                            </v>
      </c>
      <c r="I5077">
        <v>1</v>
      </c>
    </row>
    <row r="5078" spans="1:9">
      <c r="A5078" t="str">
        <f>T("2018")</f>
        <v>2018</v>
      </c>
      <c r="B5078" t="str">
        <f>T("JURIDICO                                          ")</f>
        <v xml:space="preserve">JURIDICO                                          </v>
      </c>
      <c r="C5078" t="str">
        <f>T("CIUDAD LINEAL       ")</f>
        <v xml:space="preserve">CIUDAD LINEAL       </v>
      </c>
      <c r="D5078" t="str">
        <f>T("COLINA              ")</f>
        <v xml:space="preserve">COLINA              </v>
      </c>
      <c r="E5078" t="str">
        <f>T("CA ")</f>
        <v xml:space="preserve">CA </v>
      </c>
      <c r="F5078" t="str">
        <f>T("CAMIONES       ")</f>
        <v xml:space="preserve">CAMIONES       </v>
      </c>
      <c r="G5078" t="str">
        <f>T("De 10.000 KG DE CARGA ÚTIL en adelante            ")</f>
        <v xml:space="preserve">De 10.000 KG DE CARGA ÚTIL en adelante            </v>
      </c>
      <c r="H5078" t="str">
        <f>T("DIESEL                                            ")</f>
        <v xml:space="preserve">DIESEL                                            </v>
      </c>
      <c r="I5078">
        <v>1</v>
      </c>
    </row>
    <row r="5079" spans="1:9">
      <c r="A5079" t="str">
        <f>T("2018")</f>
        <v>2018</v>
      </c>
      <c r="B5079" t="str">
        <f>T("JURIDICO                                          ")</f>
        <v xml:space="preserve">JURIDICO                                          </v>
      </c>
      <c r="C5079" t="str">
        <f>T("CIUDAD LINEAL       ")</f>
        <v xml:space="preserve">CIUDAD LINEAL       </v>
      </c>
      <c r="D5079" t="str">
        <f>T("ATALAYA             ")</f>
        <v xml:space="preserve">ATALAYA             </v>
      </c>
      <c r="E5079" t="str">
        <f>T("CA ")</f>
        <v xml:space="preserve">CA </v>
      </c>
      <c r="F5079" t="str">
        <f>T("CAMIONES       ")</f>
        <v xml:space="preserve">CAMIONES       </v>
      </c>
      <c r="G5079" t="str">
        <f>T("De menos de 1.000 KG DE CARGA ÚTIL                ")</f>
        <v xml:space="preserve">De menos de 1.000 KG DE CARGA ÚTIL                </v>
      </c>
      <c r="H5079" t="str">
        <f>T("DIESEL                                            ")</f>
        <v xml:space="preserve">DIESEL                                            </v>
      </c>
      <c r="I5079">
        <v>13</v>
      </c>
    </row>
    <row r="5080" spans="1:9">
      <c r="A5080" t="str">
        <f>T("2018")</f>
        <v>2018</v>
      </c>
      <c r="B5080" t="str">
        <f>T("JURIDICO                                          ")</f>
        <v xml:space="preserve">JURIDICO                                          </v>
      </c>
      <c r="C5080" t="str">
        <f>T("CIUDAD LINEAL       ")</f>
        <v xml:space="preserve">CIUDAD LINEAL       </v>
      </c>
      <c r="D5080" t="str">
        <f>T("ATALAYA             ")</f>
        <v xml:space="preserve">ATALAYA             </v>
      </c>
      <c r="E5080" t="str">
        <f>T("CA ")</f>
        <v xml:space="preserve">CA </v>
      </c>
      <c r="F5080" t="str">
        <f>T("CAMIONES       ")</f>
        <v xml:space="preserve">CAMIONES       </v>
      </c>
      <c r="G5080" t="str">
        <f>T("De 1.000 a 2.999 KG DE CARGA ÚTIL                 ")</f>
        <v xml:space="preserve">De 1.000 a 2.999 KG DE CARGA ÚTIL                 </v>
      </c>
      <c r="H5080" t="str">
        <f>T("DIESEL                                            ")</f>
        <v xml:space="preserve">DIESEL                                            </v>
      </c>
      <c r="I5080">
        <v>7</v>
      </c>
    </row>
    <row r="5081" spans="1:9">
      <c r="A5081" t="str">
        <f>T("2018")</f>
        <v>2018</v>
      </c>
      <c r="B5081" t="str">
        <f>T("JURIDICO                                          ")</f>
        <v xml:space="preserve">JURIDICO                                          </v>
      </c>
      <c r="C5081" t="str">
        <f>T("CIUDAD LINEAL       ")</f>
        <v xml:space="preserve">CIUDAD LINEAL       </v>
      </c>
      <c r="D5081" t="str">
        <f>T("ATALAYA             ")</f>
        <v xml:space="preserve">ATALAYA             </v>
      </c>
      <c r="E5081" t="str">
        <f>T("CA ")</f>
        <v xml:space="preserve">CA </v>
      </c>
      <c r="F5081" t="str">
        <f>T("CAMIONES       ")</f>
        <v xml:space="preserve">CAMIONES       </v>
      </c>
      <c r="G5081" t="str">
        <f>T("De 10.000 KG DE CARGA ÚTIL en adelante            ")</f>
        <v xml:space="preserve">De 10.000 KG DE CARGA ÚTIL en adelante            </v>
      </c>
      <c r="H5081" t="str">
        <f>T("DIESEL                                            ")</f>
        <v xml:space="preserve">DIESEL                                            </v>
      </c>
      <c r="I5081">
        <v>1</v>
      </c>
    </row>
    <row r="5082" spans="1:9">
      <c r="A5082" t="str">
        <f>T("2018")</f>
        <v>2018</v>
      </c>
      <c r="B5082" t="str">
        <f>T("JURIDICO                                          ")</f>
        <v xml:space="preserve">JURIDICO                                          </v>
      </c>
      <c r="C5082" t="str">
        <f>T("CIUDAD LINEAL       ")</f>
        <v xml:space="preserve">CIUDAD LINEAL       </v>
      </c>
      <c r="D5082" t="str">
        <f>T("COSTILLARES         ")</f>
        <v xml:space="preserve">COSTILLARES         </v>
      </c>
      <c r="E5082" t="str">
        <f>T("CA ")</f>
        <v xml:space="preserve">CA </v>
      </c>
      <c r="F5082" t="str">
        <f>T("CAMIONES       ")</f>
        <v xml:space="preserve">CAMIONES       </v>
      </c>
      <c r="G5082" t="str">
        <f>T("De menos de 1.000 KG DE CARGA ÚTIL                ")</f>
        <v xml:space="preserve">De menos de 1.000 KG DE CARGA ÚTIL                </v>
      </c>
      <c r="H5082" t="str">
        <f>T("DIESEL                                            ")</f>
        <v xml:space="preserve">DIESEL                                            </v>
      </c>
      <c r="I5082">
        <v>141</v>
      </c>
    </row>
    <row r="5083" spans="1:9">
      <c r="A5083" t="str">
        <f>T("2018")</f>
        <v>2018</v>
      </c>
      <c r="B5083" t="str">
        <f>T("JURIDICO                                          ")</f>
        <v xml:space="preserve">JURIDICO                                          </v>
      </c>
      <c r="C5083" t="str">
        <f>T("CIUDAD LINEAL       ")</f>
        <v xml:space="preserve">CIUDAD LINEAL       </v>
      </c>
      <c r="D5083" t="str">
        <f>T("COSTILLARES         ")</f>
        <v xml:space="preserve">COSTILLARES         </v>
      </c>
      <c r="E5083" t="str">
        <f>T("CA ")</f>
        <v xml:space="preserve">CA </v>
      </c>
      <c r="F5083" t="str">
        <f>T("CAMIONES       ")</f>
        <v xml:space="preserve">CAMIONES       </v>
      </c>
      <c r="G5083" t="str">
        <f>T("De 1.000 a 2.999 KG DE CARGA ÚTIL                 ")</f>
        <v xml:space="preserve">De 1.000 a 2.999 KG DE CARGA ÚTIL                 </v>
      </c>
      <c r="H5083" t="str">
        <f>T("DIESEL                                            ")</f>
        <v xml:space="preserve">DIESEL                                            </v>
      </c>
      <c r="I5083">
        <v>69</v>
      </c>
    </row>
    <row r="5084" spans="1:9">
      <c r="A5084" t="str">
        <f>T("2018")</f>
        <v>2018</v>
      </c>
      <c r="B5084" t="str">
        <f>T("JURIDICO                                          ")</f>
        <v xml:space="preserve">JURIDICO                                          </v>
      </c>
      <c r="C5084" t="str">
        <f>T("CIUDAD LINEAL       ")</f>
        <v xml:space="preserve">CIUDAD LINEAL       </v>
      </c>
      <c r="D5084" t="str">
        <f>T("COSTILLARES         ")</f>
        <v xml:space="preserve">COSTILLARES         </v>
      </c>
      <c r="E5084" t="str">
        <f>T("CA ")</f>
        <v xml:space="preserve">CA </v>
      </c>
      <c r="F5084" t="str">
        <f>T("CAMIONES       ")</f>
        <v xml:space="preserve">CAMIONES       </v>
      </c>
      <c r="G5084" t="str">
        <f>T("De 3.000 a 9.999 KG DE CARGA ÚTIL                 ")</f>
        <v xml:space="preserve">De 3.000 a 9.999 KG DE CARGA ÚTIL                 </v>
      </c>
      <c r="H5084" t="str">
        <f>T("DIESEL                                            ")</f>
        <v xml:space="preserve">DIESEL                                            </v>
      </c>
      <c r="I5084">
        <v>15</v>
      </c>
    </row>
    <row r="5085" spans="1:9">
      <c r="A5085" t="str">
        <f>T("2018")</f>
        <v>2018</v>
      </c>
      <c r="B5085" t="str">
        <f>T("JURIDICO                                          ")</f>
        <v xml:space="preserve">JURIDICO                                          </v>
      </c>
      <c r="C5085" t="str">
        <f>T("CIUDAD LINEAL       ")</f>
        <v xml:space="preserve">CIUDAD LINEAL       </v>
      </c>
      <c r="D5085" t="str">
        <f>T("COSTILLARES         ")</f>
        <v xml:space="preserve">COSTILLARES         </v>
      </c>
      <c r="E5085" t="str">
        <f>T("CA ")</f>
        <v xml:space="preserve">CA </v>
      </c>
      <c r="F5085" t="str">
        <f>T("CAMIONES       ")</f>
        <v xml:space="preserve">CAMIONES       </v>
      </c>
      <c r="G5085" t="str">
        <f>T("De 10.000 KG DE CARGA ÚTIL en adelante            ")</f>
        <v xml:space="preserve">De 10.000 KG DE CARGA ÚTIL en adelante            </v>
      </c>
      <c r="H5085" t="str">
        <f>T("DIESEL                                            ")</f>
        <v xml:space="preserve">DIESEL                                            </v>
      </c>
      <c r="I5085">
        <v>5</v>
      </c>
    </row>
    <row r="5086" spans="1:9">
      <c r="A5086" t="str">
        <f>T("2018")</f>
        <v>2018</v>
      </c>
      <c r="B5086" t="str">
        <f>T("FISICO                                            ")</f>
        <v xml:space="preserve">FISICO                                            </v>
      </c>
      <c r="C5086" t="str">
        <f>T("CIUDAD LINEAL       ")</f>
        <v xml:space="preserve">CIUDAD LINEAL       </v>
      </c>
      <c r="D5086" t="str">
        <f>T("PUEBLO NUEVO        ")</f>
        <v xml:space="preserve">PUEBLO NUEVO        </v>
      </c>
      <c r="E5086" t="str">
        <f>T("CA ")</f>
        <v xml:space="preserve">CA </v>
      </c>
      <c r="F5086" t="str">
        <f>T("CAMIONES       ")</f>
        <v xml:space="preserve">CAMIONES       </v>
      </c>
      <c r="G5086" t="str">
        <f>T("De 1.000 a 2.999 KG DE CARGA ÚTIL                 ")</f>
        <v xml:space="preserve">De 1.000 a 2.999 KG DE CARGA ÚTIL                 </v>
      </c>
      <c r="H5086" t="str">
        <f>T("ELÉCTRICO                                         ")</f>
        <v xml:space="preserve">ELÉCTRICO                                         </v>
      </c>
      <c r="I5086">
        <v>1</v>
      </c>
    </row>
    <row r="5087" spans="1:9">
      <c r="A5087" t="str">
        <f>T("2018")</f>
        <v>2018</v>
      </c>
      <c r="B5087" t="str">
        <f>T("JURIDICO                                          ")</f>
        <v xml:space="preserve">JURIDICO                                          </v>
      </c>
      <c r="C5087" t="str">
        <f>T("CIUDAD LINEAL       ")</f>
        <v xml:space="preserve">CIUDAD LINEAL       </v>
      </c>
      <c r="D5087" t="str">
        <f>T("QUINTANA            ")</f>
        <v xml:space="preserve">QUINTANA            </v>
      </c>
      <c r="E5087" t="str">
        <f>T("CA ")</f>
        <v xml:space="preserve">CA </v>
      </c>
      <c r="F5087" t="str">
        <f>T("CAMIONES       ")</f>
        <v xml:space="preserve">CAMIONES       </v>
      </c>
      <c r="G5087" t="str">
        <f>T("De menos de 1.000 KG DE CARGA ÚTIL                ")</f>
        <v xml:space="preserve">De menos de 1.000 KG DE CARGA ÚTIL                </v>
      </c>
      <c r="H5087" t="str">
        <f>T("ELÉCTRICO                                         ")</f>
        <v xml:space="preserve">ELÉCTRICO                                         </v>
      </c>
      <c r="I5087">
        <v>3</v>
      </c>
    </row>
    <row r="5088" spans="1:9">
      <c r="A5088" t="str">
        <f>T("2018")</f>
        <v>2018</v>
      </c>
      <c r="B5088" t="str">
        <f>T("JURIDICO                                          ")</f>
        <v xml:space="preserve">JURIDICO                                          </v>
      </c>
      <c r="C5088" t="str">
        <f>T("CIUDAD LINEAL       ")</f>
        <v xml:space="preserve">CIUDAD LINEAL       </v>
      </c>
      <c r="D5088" t="str">
        <f>T("CONCEPCION          ")</f>
        <v xml:space="preserve">CONCEPCION          </v>
      </c>
      <c r="E5088" t="str">
        <f>T("CA ")</f>
        <v xml:space="preserve">CA </v>
      </c>
      <c r="F5088" t="str">
        <f>T("CAMIONES       ")</f>
        <v xml:space="preserve">CAMIONES       </v>
      </c>
      <c r="G5088" t="str">
        <f>T("De menos de 1.000 KG DE CARGA ÚTIL                ")</f>
        <v xml:space="preserve">De menos de 1.000 KG DE CARGA ÚTIL                </v>
      </c>
      <c r="H5088" t="str">
        <f>T("ELÉCTRICO                                         ")</f>
        <v xml:space="preserve">ELÉCTRICO                                         </v>
      </c>
      <c r="I5088">
        <v>1</v>
      </c>
    </row>
    <row r="5089" spans="1:9">
      <c r="A5089" t="str">
        <f>T("2018")</f>
        <v>2018</v>
      </c>
      <c r="B5089" t="str">
        <f>T("JURIDICO                                          ")</f>
        <v xml:space="preserve">JURIDICO                                          </v>
      </c>
      <c r="C5089" t="str">
        <f>T("CIUDAD LINEAL       ")</f>
        <v xml:space="preserve">CIUDAD LINEAL       </v>
      </c>
      <c r="D5089" t="str">
        <f>T("SAN PASCUAL         ")</f>
        <v xml:space="preserve">SAN PASCUAL         </v>
      </c>
      <c r="E5089" t="str">
        <f>T("CA ")</f>
        <v xml:space="preserve">CA </v>
      </c>
      <c r="F5089" t="str">
        <f>T("CAMIONES       ")</f>
        <v xml:space="preserve">CAMIONES       </v>
      </c>
      <c r="G5089" t="str">
        <f>T("De menos de 1.000 KG DE CARGA ÚTIL                ")</f>
        <v xml:space="preserve">De menos de 1.000 KG DE CARGA ÚTIL                </v>
      </c>
      <c r="H5089" t="str">
        <f>T("ELÉCTRICO                                         ")</f>
        <v xml:space="preserve">ELÉCTRICO                                         </v>
      </c>
      <c r="I5089">
        <v>1</v>
      </c>
    </row>
    <row r="5090" spans="1:9">
      <c r="A5090" t="str">
        <f>T("2018")</f>
        <v>2018</v>
      </c>
      <c r="B5090" t="str">
        <f>T("Entidad sin personalidad jurídica (art. 35.4 LGT) ")</f>
        <v xml:space="preserve">Entidad sin personalidad jurídica (art. 35.4 LGT) </v>
      </c>
      <c r="C5090" t="str">
        <f>T("CIUDAD LINEAL       ")</f>
        <v xml:space="preserve">CIUDAD LINEAL       </v>
      </c>
      <c r="D5090" t="str">
        <f>T("CONCEPCION          ")</f>
        <v xml:space="preserve">CONCEPCION          </v>
      </c>
      <c r="E5090" t="str">
        <f>T("CA ")</f>
        <v xml:space="preserve">CA </v>
      </c>
      <c r="F5090" t="str">
        <f>T("CAMIONES       ")</f>
        <v xml:space="preserve">CAMIONES       </v>
      </c>
      <c r="G5090" t="str">
        <f>T("De menos de 1.000 KG DE CARGA ÚTIL                ")</f>
        <v xml:space="preserve">De menos de 1.000 KG DE CARGA ÚTIL                </v>
      </c>
      <c r="H5090" t="str">
        <f>T("GAS LICUADO DE PETROLEO                           ")</f>
        <v xml:space="preserve">GAS LICUADO DE PETROLEO                           </v>
      </c>
      <c r="I5090">
        <v>1</v>
      </c>
    </row>
    <row r="5091" spans="1:9">
      <c r="A5091" t="str">
        <f>T("2018")</f>
        <v>2018</v>
      </c>
      <c r="B5091" t="str">
        <f>T("FISICO                                            ")</f>
        <v xml:space="preserve">FISICO                                            </v>
      </c>
      <c r="C5091" t="str">
        <f>T("CIUDAD LINEAL       ")</f>
        <v xml:space="preserve">CIUDAD LINEAL       </v>
      </c>
      <c r="D5091" t="str">
        <f>T("PUEBLO NUEVO        ")</f>
        <v xml:space="preserve">PUEBLO NUEVO        </v>
      </c>
      <c r="E5091" t="str">
        <f>T("CA ")</f>
        <v xml:space="preserve">CA </v>
      </c>
      <c r="F5091" t="str">
        <f>T("CAMIONES       ")</f>
        <v xml:space="preserve">CAMIONES       </v>
      </c>
      <c r="G5091" t="str">
        <f>T("De menos de 1.000 KG DE CARGA ÚTIL                ")</f>
        <v xml:space="preserve">De menos de 1.000 KG DE CARGA ÚTIL                </v>
      </c>
      <c r="H5091" t="str">
        <f>T("GAS LICUADO DE PETROLEO                           ")</f>
        <v xml:space="preserve">GAS LICUADO DE PETROLEO                           </v>
      </c>
      <c r="I5091">
        <v>3</v>
      </c>
    </row>
    <row r="5092" spans="1:9">
      <c r="A5092" t="str">
        <f>T("2018")</f>
        <v>2018</v>
      </c>
      <c r="B5092" t="str">
        <f>T("JURIDICO                                          ")</f>
        <v xml:space="preserve">JURIDICO                                          </v>
      </c>
      <c r="C5092" t="str">
        <f>T("CIUDAD LINEAL       ")</f>
        <v xml:space="preserve">CIUDAD LINEAL       </v>
      </c>
      <c r="D5092" t="str">
        <f>T("VENTAS              ")</f>
        <v xml:space="preserve">VENTAS              </v>
      </c>
      <c r="E5092" t="str">
        <f>T("CA ")</f>
        <v xml:space="preserve">CA </v>
      </c>
      <c r="F5092" t="str">
        <f>T("CAMIONES       ")</f>
        <v xml:space="preserve">CAMIONES       </v>
      </c>
      <c r="G5092" t="str">
        <f>T("De menos de 1.000 KG DE CARGA ÚTIL                ")</f>
        <v xml:space="preserve">De menos de 1.000 KG DE CARGA ÚTIL                </v>
      </c>
      <c r="H5092" t="str">
        <f>T("GAS LICUADO DE PETROLEO                           ")</f>
        <v xml:space="preserve">GAS LICUADO DE PETROLEO                           </v>
      </c>
      <c r="I5092">
        <v>1</v>
      </c>
    </row>
    <row r="5093" spans="1:9">
      <c r="A5093" t="str">
        <f>T("2018")</f>
        <v>2018</v>
      </c>
      <c r="B5093" t="str">
        <f>T("JURIDICO                                          ")</f>
        <v xml:space="preserve">JURIDICO                                          </v>
      </c>
      <c r="C5093" t="str">
        <f>T("CIUDAD LINEAL       ")</f>
        <v xml:space="preserve">CIUDAD LINEAL       </v>
      </c>
      <c r="D5093" t="str">
        <f>T("CONCEPCION          ")</f>
        <v xml:space="preserve">CONCEPCION          </v>
      </c>
      <c r="E5093" t="str">
        <f>T("CA ")</f>
        <v xml:space="preserve">CA </v>
      </c>
      <c r="F5093" t="str">
        <f>T("CAMIONES       ")</f>
        <v xml:space="preserve">CAMIONES       </v>
      </c>
      <c r="G5093" t="str">
        <f>T("De menos de 1.000 KG DE CARGA ÚTIL                ")</f>
        <v xml:space="preserve">De menos de 1.000 KG DE CARGA ÚTIL                </v>
      </c>
      <c r="H5093" t="str">
        <f>T("GAS LICUADO DE PETROLEO                           ")</f>
        <v xml:space="preserve">GAS LICUADO DE PETROLEO                           </v>
      </c>
      <c r="I5093">
        <v>3</v>
      </c>
    </row>
    <row r="5094" spans="1:9">
      <c r="A5094" t="str">
        <f>T("2018")</f>
        <v>2018</v>
      </c>
      <c r="B5094" t="str">
        <f>T("JURIDICO                                          ")</f>
        <v xml:space="preserve">JURIDICO                                          </v>
      </c>
      <c r="C5094" t="str">
        <f>T("CIUDAD LINEAL       ")</f>
        <v xml:space="preserve">CIUDAD LINEAL       </v>
      </c>
      <c r="D5094" t="str">
        <f>T("SAN PASCUAL         ")</f>
        <v xml:space="preserve">SAN PASCUAL         </v>
      </c>
      <c r="E5094" t="str">
        <f>T("CA ")</f>
        <v xml:space="preserve">CA </v>
      </c>
      <c r="F5094" t="str">
        <f>T("CAMIONES       ")</f>
        <v xml:space="preserve">CAMIONES       </v>
      </c>
      <c r="G5094" t="str">
        <f>T("De menos de 1.000 KG DE CARGA ÚTIL                ")</f>
        <v xml:space="preserve">De menos de 1.000 KG DE CARGA ÚTIL                </v>
      </c>
      <c r="H5094" t="str">
        <f>T("GAS LICUADO DE PETROLEO                           ")</f>
        <v xml:space="preserve">GAS LICUADO DE PETROLEO                           </v>
      </c>
      <c r="I5094">
        <v>2</v>
      </c>
    </row>
    <row r="5095" spans="1:9">
      <c r="A5095" t="str">
        <f>T("2018")</f>
        <v>2018</v>
      </c>
      <c r="B5095" t="str">
        <f>T("JURIDICO                                          ")</f>
        <v xml:space="preserve">JURIDICO                                          </v>
      </c>
      <c r="C5095" t="str">
        <f>T("CIUDAD LINEAL       ")</f>
        <v xml:space="preserve">CIUDAD LINEAL       </v>
      </c>
      <c r="D5095" t="str">
        <f>T("SAN JUAN BAUTISTA   ")</f>
        <v xml:space="preserve">SAN JUAN BAUTISTA   </v>
      </c>
      <c r="E5095" t="str">
        <f>T("CA ")</f>
        <v xml:space="preserve">CA </v>
      </c>
      <c r="F5095" t="str">
        <f>T("CAMIONES       ")</f>
        <v xml:space="preserve">CAMIONES       </v>
      </c>
      <c r="G5095" t="str">
        <f>T("De menos de 1.000 KG DE CARGA ÚTIL                ")</f>
        <v xml:space="preserve">De menos de 1.000 KG DE CARGA ÚTIL                </v>
      </c>
      <c r="H5095" t="str">
        <f>T("GAS LICUADO DE PETROLEO                           ")</f>
        <v xml:space="preserve">GAS LICUADO DE PETROLEO                           </v>
      </c>
      <c r="I5095">
        <v>1</v>
      </c>
    </row>
    <row r="5096" spans="1:9">
      <c r="A5096" t="str">
        <f>T("2018")</f>
        <v>2018</v>
      </c>
      <c r="B5096" t="str">
        <f>T("JURIDICO                                          ")</f>
        <v xml:space="preserve">JURIDICO                                          </v>
      </c>
      <c r="C5096" t="str">
        <f>T("CIUDAD LINEAL       ")</f>
        <v xml:space="preserve">CIUDAD LINEAL       </v>
      </c>
      <c r="D5096" t="str">
        <f>T("COLINA              ")</f>
        <v xml:space="preserve">COLINA              </v>
      </c>
      <c r="E5096" t="str">
        <f>T("CA ")</f>
        <v xml:space="preserve">CA </v>
      </c>
      <c r="F5096" t="str">
        <f>T("CAMIONES       ")</f>
        <v xml:space="preserve">CAMIONES       </v>
      </c>
      <c r="G5096" t="str">
        <f>T("De menos de 1.000 KG DE CARGA ÚTIL                ")</f>
        <v xml:space="preserve">De menos de 1.000 KG DE CARGA ÚTIL                </v>
      </c>
      <c r="H5096" t="str">
        <f>T("GAS LICUADO DE PETROLEO                           ")</f>
        <v xml:space="preserve">GAS LICUADO DE PETROLEO                           </v>
      </c>
      <c r="I5096">
        <v>2</v>
      </c>
    </row>
    <row r="5097" spans="1:9">
      <c r="A5097" t="str">
        <f>T("2018")</f>
        <v>2018</v>
      </c>
      <c r="B5097" t="str">
        <f>T("FISICO                                            ")</f>
        <v xml:space="preserve">FISICO                                            </v>
      </c>
      <c r="C5097" t="str">
        <f>T("CIUDAD LINEAL       ")</f>
        <v xml:space="preserve">CIUDAD LINEAL       </v>
      </c>
      <c r="D5097" t="str">
        <f>T("PUEBLO NUEVO        ")</f>
        <v xml:space="preserve">PUEBLO NUEVO        </v>
      </c>
      <c r="E5097" t="str">
        <f>T("CA ")</f>
        <v xml:space="preserve">CA </v>
      </c>
      <c r="F5097" t="str">
        <f>T("CAMIONES       ")</f>
        <v xml:space="preserve">CAMIONES       </v>
      </c>
      <c r="G5097" t="str">
        <f>T("De 3.000 a 9.999 KG DE CARGA ÚTIL                 ")</f>
        <v xml:space="preserve">De 3.000 a 9.999 KG DE CARGA ÚTIL                 </v>
      </c>
      <c r="H5097" t="str">
        <f>T("GAS NATURAL COMPRIMIDO                            ")</f>
        <v xml:space="preserve">GAS NATURAL COMPRIMIDO                            </v>
      </c>
      <c r="I5097">
        <v>1</v>
      </c>
    </row>
    <row r="5098" spans="1:9">
      <c r="A5098" t="str">
        <f>T("2018")</f>
        <v>2018</v>
      </c>
      <c r="B5098" t="str">
        <f>T("Entidad sin personalidad jurídica (art. 35.4 LGT) ")</f>
        <v xml:space="preserve">Entidad sin personalidad jurídica (art. 35.4 LGT) </v>
      </c>
      <c r="C5098" t="str">
        <f>T("CIUDAD LINEAL       ")</f>
        <v xml:space="preserve">CIUDAD LINEAL       </v>
      </c>
      <c r="D5098" t="str">
        <f>T("VENTAS              ")</f>
        <v xml:space="preserve">VENTAS              </v>
      </c>
      <c r="E5098" t="str">
        <f>T("CA ")</f>
        <v xml:space="preserve">CA </v>
      </c>
      <c r="F5098" t="str">
        <f>T("CAMIONES       ")</f>
        <v xml:space="preserve">CAMIONES       </v>
      </c>
      <c r="G5098" t="str">
        <f>T("De menos de 1.000 KG DE CARGA ÚTIL                ")</f>
        <v xml:space="preserve">De menos de 1.000 KG DE CARGA ÚTIL                </v>
      </c>
      <c r="H5098" t="str">
        <f>T("GASOLINA                                          ")</f>
        <v xml:space="preserve">GASOLINA                                          </v>
      </c>
      <c r="I5098">
        <v>1</v>
      </c>
    </row>
    <row r="5099" spans="1:9">
      <c r="A5099" t="str">
        <f>T("2018")</f>
        <v>2018</v>
      </c>
      <c r="B5099" t="str">
        <f>T("Entidad sin personalidad jurídica (art. 35.4 LGT) ")</f>
        <v xml:space="preserve">Entidad sin personalidad jurídica (art. 35.4 LGT) </v>
      </c>
      <c r="C5099" t="str">
        <f>T("CIUDAD LINEAL       ")</f>
        <v xml:space="preserve">CIUDAD LINEAL       </v>
      </c>
      <c r="D5099" t="str">
        <f>T("PUEBLO NUEVO        ")</f>
        <v xml:space="preserve">PUEBLO NUEVO        </v>
      </c>
      <c r="E5099" t="str">
        <f>T("CA ")</f>
        <v xml:space="preserve">CA </v>
      </c>
      <c r="F5099" t="str">
        <f>T("CAMIONES       ")</f>
        <v xml:space="preserve">CAMIONES       </v>
      </c>
      <c r="G5099" t="str">
        <f>T("De menos de 1.000 KG DE CARGA ÚTIL                ")</f>
        <v xml:space="preserve">De menos de 1.000 KG DE CARGA ÚTIL                </v>
      </c>
      <c r="H5099" t="str">
        <f>T("GASOLINA                                          ")</f>
        <v xml:space="preserve">GASOLINA                                          </v>
      </c>
      <c r="I5099">
        <v>6</v>
      </c>
    </row>
    <row r="5100" spans="1:9">
      <c r="A5100" t="str">
        <f>T("2018")</f>
        <v>2018</v>
      </c>
      <c r="B5100" t="str">
        <f>T("Entidad sin personalidad jurídica (art. 35.4 LGT) ")</f>
        <v xml:space="preserve">Entidad sin personalidad jurídica (art. 35.4 LGT) </v>
      </c>
      <c r="C5100" t="str">
        <f>T("CIUDAD LINEAL       ")</f>
        <v xml:space="preserve">CIUDAD LINEAL       </v>
      </c>
      <c r="D5100" t="str">
        <f>T("QUINTANA            ")</f>
        <v xml:space="preserve">QUINTANA            </v>
      </c>
      <c r="E5100" t="str">
        <f>T("CA ")</f>
        <v xml:space="preserve">CA </v>
      </c>
      <c r="F5100" t="str">
        <f>T("CAMIONES       ")</f>
        <v xml:space="preserve">CAMIONES       </v>
      </c>
      <c r="G5100" t="str">
        <f>T("De menos de 1.000 KG DE CARGA ÚTIL                ")</f>
        <v xml:space="preserve">De menos de 1.000 KG DE CARGA ÚTIL                </v>
      </c>
      <c r="H5100" t="str">
        <f>T("GASOLINA                                          ")</f>
        <v xml:space="preserve">GASOLINA                                          </v>
      </c>
      <c r="I5100">
        <v>2</v>
      </c>
    </row>
    <row r="5101" spans="1:9">
      <c r="A5101" t="str">
        <f>T("2018")</f>
        <v>2018</v>
      </c>
      <c r="B5101" t="str">
        <f>T("Entidad sin personalidad jurídica (art. 35.4 LGT) ")</f>
        <v xml:space="preserve">Entidad sin personalidad jurídica (art. 35.4 LGT) </v>
      </c>
      <c r="C5101" t="str">
        <f>T("CIUDAD LINEAL       ")</f>
        <v xml:space="preserve">CIUDAD LINEAL       </v>
      </c>
      <c r="D5101" t="str">
        <f>T("SAN PASCUAL         ")</f>
        <v xml:space="preserve">SAN PASCUAL         </v>
      </c>
      <c r="E5101" t="str">
        <f>T("CA ")</f>
        <v xml:space="preserve">CA </v>
      </c>
      <c r="F5101" t="str">
        <f>T("CAMIONES       ")</f>
        <v xml:space="preserve">CAMIONES       </v>
      </c>
      <c r="G5101" t="str">
        <f>T("De menos de 1.000 KG DE CARGA ÚTIL                ")</f>
        <v xml:space="preserve">De menos de 1.000 KG DE CARGA ÚTIL                </v>
      </c>
      <c r="H5101" t="str">
        <f>T("GASOLINA                                          ")</f>
        <v xml:space="preserve">GASOLINA                                          </v>
      </c>
      <c r="I5101">
        <v>2</v>
      </c>
    </row>
    <row r="5102" spans="1:9">
      <c r="A5102" t="str">
        <f>T("2018")</f>
        <v>2018</v>
      </c>
      <c r="B5102" t="str">
        <f>T("Entidad sin personalidad jurídica (art. 35.4 LGT) ")</f>
        <v xml:space="preserve">Entidad sin personalidad jurídica (art. 35.4 LGT) </v>
      </c>
      <c r="C5102" t="str">
        <f>T("CIUDAD LINEAL       ")</f>
        <v xml:space="preserve">CIUDAD LINEAL       </v>
      </c>
      <c r="D5102" t="str">
        <f>T("COLINA              ")</f>
        <v xml:space="preserve">COLINA              </v>
      </c>
      <c r="E5102" t="str">
        <f>T("CA ")</f>
        <v xml:space="preserve">CA </v>
      </c>
      <c r="F5102" t="str">
        <f>T("CAMIONES       ")</f>
        <v xml:space="preserve">CAMIONES       </v>
      </c>
      <c r="G5102" t="str">
        <f>T("De menos de 1.000 KG DE CARGA ÚTIL                ")</f>
        <v xml:space="preserve">De menos de 1.000 KG DE CARGA ÚTIL                </v>
      </c>
      <c r="H5102" t="str">
        <f>T("GASOLINA                                          ")</f>
        <v xml:space="preserve">GASOLINA                                          </v>
      </c>
      <c r="I5102">
        <v>1</v>
      </c>
    </row>
    <row r="5103" spans="1:9">
      <c r="A5103" t="str">
        <f>T("2018")</f>
        <v>2018</v>
      </c>
      <c r="B5103" t="str">
        <f>T("Entidad sin personalidad jurídica (art. 35.4 LGT) ")</f>
        <v xml:space="preserve">Entidad sin personalidad jurídica (art. 35.4 LGT) </v>
      </c>
      <c r="C5103" t="str">
        <f>T("CIUDAD LINEAL       ")</f>
        <v xml:space="preserve">CIUDAD LINEAL       </v>
      </c>
      <c r="D5103" t="str">
        <f>T("COSTILLARES         ")</f>
        <v xml:space="preserve">COSTILLARES         </v>
      </c>
      <c r="E5103" t="str">
        <f>T("CA ")</f>
        <v xml:space="preserve">CA </v>
      </c>
      <c r="F5103" t="str">
        <f>T("CAMIONES       ")</f>
        <v xml:space="preserve">CAMIONES       </v>
      </c>
      <c r="G5103" t="str">
        <f>T("De menos de 1.000 KG DE CARGA ÚTIL                ")</f>
        <v xml:space="preserve">De menos de 1.000 KG DE CARGA ÚTIL                </v>
      </c>
      <c r="H5103" t="str">
        <f>T("GASOLINA                                          ")</f>
        <v xml:space="preserve">GASOLINA                                          </v>
      </c>
      <c r="I5103">
        <v>1</v>
      </c>
    </row>
    <row r="5104" spans="1:9">
      <c r="A5104" t="str">
        <f>T("2018")</f>
        <v>2018</v>
      </c>
      <c r="B5104" t="str">
        <f>T("FISICO                                            ")</f>
        <v xml:space="preserve">FISICO                                            </v>
      </c>
      <c r="C5104" t="str">
        <f>T("CIUDAD LINEAL       ")</f>
        <v xml:space="preserve">CIUDAD LINEAL       </v>
      </c>
      <c r="D5104" t="str">
        <f>T("SIN BARRIO          ")</f>
        <v xml:space="preserve">SIN BARRIO          </v>
      </c>
      <c r="E5104" t="str">
        <f>T("CA ")</f>
        <v xml:space="preserve">CA </v>
      </c>
      <c r="F5104" t="str">
        <f>T("CAMIONES       ")</f>
        <v xml:space="preserve">CAMIONES       </v>
      </c>
      <c r="G5104" t="str">
        <f>T("De menos de 1.000 KG DE CARGA ÚTIL                ")</f>
        <v xml:space="preserve">De menos de 1.000 KG DE CARGA ÚTIL                </v>
      </c>
      <c r="H5104" t="str">
        <f>T("GASOLINA                                          ")</f>
        <v xml:space="preserve">GASOLINA                                          </v>
      </c>
      <c r="I5104">
        <v>1</v>
      </c>
    </row>
    <row r="5105" spans="1:9">
      <c r="A5105" t="str">
        <f>T("2018")</f>
        <v>2018</v>
      </c>
      <c r="B5105" t="str">
        <f>T("FISICO                                            ")</f>
        <v xml:space="preserve">FISICO                                            </v>
      </c>
      <c r="C5105" t="str">
        <f>T("CIUDAD LINEAL       ")</f>
        <v xml:space="preserve">CIUDAD LINEAL       </v>
      </c>
      <c r="D5105" t="str">
        <f>T("VENTAS              ")</f>
        <v xml:space="preserve">VENTAS              </v>
      </c>
      <c r="E5105" t="str">
        <f>T("CA ")</f>
        <v xml:space="preserve">CA </v>
      </c>
      <c r="F5105" t="str">
        <f>T("CAMIONES       ")</f>
        <v xml:space="preserve">CAMIONES       </v>
      </c>
      <c r="G5105" t="str">
        <f>T("De menos de 1.000 KG DE CARGA ÚTIL                ")</f>
        <v xml:space="preserve">De menos de 1.000 KG DE CARGA ÚTIL                </v>
      </c>
      <c r="H5105" t="str">
        <f>T("GASOLINA                                          ")</f>
        <v xml:space="preserve">GASOLINA                                          </v>
      </c>
      <c r="I5105">
        <v>45</v>
      </c>
    </row>
    <row r="5106" spans="1:9">
      <c r="A5106" t="str">
        <f>T("2018")</f>
        <v>2018</v>
      </c>
      <c r="B5106" t="str">
        <f>T("FISICO                                            ")</f>
        <v xml:space="preserve">FISICO                                            </v>
      </c>
      <c r="C5106" t="str">
        <f>T("CIUDAD LINEAL       ")</f>
        <v xml:space="preserve">CIUDAD LINEAL       </v>
      </c>
      <c r="D5106" t="str">
        <f>T("VENTAS              ")</f>
        <v xml:space="preserve">VENTAS              </v>
      </c>
      <c r="E5106" t="str">
        <f>T("CA ")</f>
        <v xml:space="preserve">CA </v>
      </c>
      <c r="F5106" t="str">
        <f>T("CAMIONES       ")</f>
        <v xml:space="preserve">CAMIONES       </v>
      </c>
      <c r="G5106" t="str">
        <f>T("De 1.000 a 2.999 KG DE CARGA ÚTIL                 ")</f>
        <v xml:space="preserve">De 1.000 a 2.999 KG DE CARGA ÚTIL                 </v>
      </c>
      <c r="H5106" t="str">
        <f>T("GASOLINA                                          ")</f>
        <v xml:space="preserve">GASOLINA                                          </v>
      </c>
      <c r="I5106">
        <v>3</v>
      </c>
    </row>
    <row r="5107" spans="1:9">
      <c r="A5107" t="str">
        <f>T("2018")</f>
        <v>2018</v>
      </c>
      <c r="B5107" t="str">
        <f>T("FISICO                                            ")</f>
        <v xml:space="preserve">FISICO                                            </v>
      </c>
      <c r="C5107" t="str">
        <f>T("CIUDAD LINEAL       ")</f>
        <v xml:space="preserve">CIUDAD LINEAL       </v>
      </c>
      <c r="D5107" t="str">
        <f>T("PUEBLO NUEVO        ")</f>
        <v xml:space="preserve">PUEBLO NUEVO        </v>
      </c>
      <c r="E5107" t="str">
        <f>T("CA ")</f>
        <v xml:space="preserve">CA </v>
      </c>
      <c r="F5107" t="str">
        <f>T("CAMIONES       ")</f>
        <v xml:space="preserve">CAMIONES       </v>
      </c>
      <c r="G5107" t="str">
        <f>T("De menos de 1.000 KG DE CARGA ÚTIL                ")</f>
        <v xml:space="preserve">De menos de 1.000 KG DE CARGA ÚTIL                </v>
      </c>
      <c r="H5107" t="str">
        <f>T("GASOLINA                                          ")</f>
        <v xml:space="preserve">GASOLINA                                          </v>
      </c>
      <c r="I5107">
        <v>68</v>
      </c>
    </row>
    <row r="5108" spans="1:9">
      <c r="A5108" t="str">
        <f>T("2018")</f>
        <v>2018</v>
      </c>
      <c r="B5108" t="str">
        <f>T("FISICO                                            ")</f>
        <v xml:space="preserve">FISICO                                            </v>
      </c>
      <c r="C5108" t="str">
        <f>T("CIUDAD LINEAL       ")</f>
        <v xml:space="preserve">CIUDAD LINEAL       </v>
      </c>
      <c r="D5108" t="str">
        <f>T("PUEBLO NUEVO        ")</f>
        <v xml:space="preserve">PUEBLO NUEVO        </v>
      </c>
      <c r="E5108" t="str">
        <f>T("CA ")</f>
        <v xml:space="preserve">CA </v>
      </c>
      <c r="F5108" t="str">
        <f>T("CAMIONES       ")</f>
        <v xml:space="preserve">CAMIONES       </v>
      </c>
      <c r="G5108" t="str">
        <f>T("De 1.000 a 2.999 KG DE CARGA ÚTIL                 ")</f>
        <v xml:space="preserve">De 1.000 a 2.999 KG DE CARGA ÚTIL                 </v>
      </c>
      <c r="H5108" t="str">
        <f>T("GASOLINA                                          ")</f>
        <v xml:space="preserve">GASOLINA                                          </v>
      </c>
      <c r="I5108">
        <v>2</v>
      </c>
    </row>
    <row r="5109" spans="1:9">
      <c r="A5109" t="str">
        <f>T("2018")</f>
        <v>2018</v>
      </c>
      <c r="B5109" t="str">
        <f>T("FISICO                                            ")</f>
        <v xml:space="preserve">FISICO                                            </v>
      </c>
      <c r="C5109" t="str">
        <f>T("CIUDAD LINEAL       ")</f>
        <v xml:space="preserve">CIUDAD LINEAL       </v>
      </c>
      <c r="D5109" t="str">
        <f>T("QUINTANA            ")</f>
        <v xml:space="preserve">QUINTANA            </v>
      </c>
      <c r="E5109" t="str">
        <f>T("CA ")</f>
        <v xml:space="preserve">CA </v>
      </c>
      <c r="F5109" t="str">
        <f>T("CAMIONES       ")</f>
        <v xml:space="preserve">CAMIONES       </v>
      </c>
      <c r="G5109" t="str">
        <f>T("De menos de 1.000 KG DE CARGA ÚTIL                ")</f>
        <v xml:space="preserve">De menos de 1.000 KG DE CARGA ÚTIL                </v>
      </c>
      <c r="H5109" t="str">
        <f>T("GASOLINA                                          ")</f>
        <v xml:space="preserve">GASOLINA                                          </v>
      </c>
      <c r="I5109">
        <v>23</v>
      </c>
    </row>
    <row r="5110" spans="1:9">
      <c r="A5110" t="str">
        <f>T("2018")</f>
        <v>2018</v>
      </c>
      <c r="B5110" t="str">
        <f>T("FISICO                                            ")</f>
        <v xml:space="preserve">FISICO                                            </v>
      </c>
      <c r="C5110" t="str">
        <f>T("CIUDAD LINEAL       ")</f>
        <v xml:space="preserve">CIUDAD LINEAL       </v>
      </c>
      <c r="D5110" t="str">
        <f>T("QUINTANA            ")</f>
        <v xml:space="preserve">QUINTANA            </v>
      </c>
      <c r="E5110" t="str">
        <f>T("CA ")</f>
        <v xml:space="preserve">CA </v>
      </c>
      <c r="F5110" t="str">
        <f>T("CAMIONES       ")</f>
        <v xml:space="preserve">CAMIONES       </v>
      </c>
      <c r="G5110" t="str">
        <f>T("De 1.000 a 2.999 KG DE CARGA ÚTIL                 ")</f>
        <v xml:space="preserve">De 1.000 a 2.999 KG DE CARGA ÚTIL                 </v>
      </c>
      <c r="H5110" t="str">
        <f>T("GASOLINA                                          ")</f>
        <v xml:space="preserve">GASOLINA                                          </v>
      </c>
      <c r="I5110">
        <v>1</v>
      </c>
    </row>
    <row r="5111" spans="1:9">
      <c r="A5111" t="str">
        <f>T("2018")</f>
        <v>2018</v>
      </c>
      <c r="B5111" t="str">
        <f>T("FISICO                                            ")</f>
        <v xml:space="preserve">FISICO                                            </v>
      </c>
      <c r="C5111" t="str">
        <f>T("CIUDAD LINEAL       ")</f>
        <v xml:space="preserve">CIUDAD LINEAL       </v>
      </c>
      <c r="D5111" t="str">
        <f>T("CONCEPCION          ")</f>
        <v xml:space="preserve">CONCEPCION          </v>
      </c>
      <c r="E5111" t="str">
        <f>T("CA ")</f>
        <v xml:space="preserve">CA </v>
      </c>
      <c r="F5111" t="str">
        <f>T("CAMIONES       ")</f>
        <v xml:space="preserve">CAMIONES       </v>
      </c>
      <c r="G5111" t="str">
        <f>T("De menos de 1.000 KG DE CARGA ÚTIL                ")</f>
        <v xml:space="preserve">De menos de 1.000 KG DE CARGA ÚTIL                </v>
      </c>
      <c r="H5111" t="str">
        <f>T("GASOLINA                                          ")</f>
        <v xml:space="preserve">GASOLINA                                          </v>
      </c>
      <c r="I5111">
        <v>19</v>
      </c>
    </row>
    <row r="5112" spans="1:9">
      <c r="A5112" t="str">
        <f>T("2018")</f>
        <v>2018</v>
      </c>
      <c r="B5112" t="str">
        <f>T("FISICO                                            ")</f>
        <v xml:space="preserve">FISICO                                            </v>
      </c>
      <c r="C5112" t="str">
        <f>T("CIUDAD LINEAL       ")</f>
        <v xml:space="preserve">CIUDAD LINEAL       </v>
      </c>
      <c r="D5112" t="str">
        <f>T("SAN PASCUAL         ")</f>
        <v xml:space="preserve">SAN PASCUAL         </v>
      </c>
      <c r="E5112" t="str">
        <f>T("CA ")</f>
        <v xml:space="preserve">CA </v>
      </c>
      <c r="F5112" t="str">
        <f>T("CAMIONES       ")</f>
        <v xml:space="preserve">CAMIONES       </v>
      </c>
      <c r="G5112" t="str">
        <f>T("De menos de 1.000 KG DE CARGA ÚTIL                ")</f>
        <v xml:space="preserve">De menos de 1.000 KG DE CARGA ÚTIL                </v>
      </c>
      <c r="H5112" t="str">
        <f>T("GASOLINA                                          ")</f>
        <v xml:space="preserve">GASOLINA                                          </v>
      </c>
      <c r="I5112">
        <v>13</v>
      </c>
    </row>
    <row r="5113" spans="1:9">
      <c r="A5113" t="str">
        <f>T("2018")</f>
        <v>2018</v>
      </c>
      <c r="B5113" t="str">
        <f>T("FISICO                                            ")</f>
        <v xml:space="preserve">FISICO                                            </v>
      </c>
      <c r="C5113" t="str">
        <f>T("CIUDAD LINEAL       ")</f>
        <v xml:space="preserve">CIUDAD LINEAL       </v>
      </c>
      <c r="D5113" t="str">
        <f>T("SAN JUAN BAUTISTA   ")</f>
        <v xml:space="preserve">SAN JUAN BAUTISTA   </v>
      </c>
      <c r="E5113" t="str">
        <f>T("CA ")</f>
        <v xml:space="preserve">CA </v>
      </c>
      <c r="F5113" t="str">
        <f>T("CAMIONES       ")</f>
        <v xml:space="preserve">CAMIONES       </v>
      </c>
      <c r="G5113" t="str">
        <f>T("De menos de 1.000 KG DE CARGA ÚTIL                ")</f>
        <v xml:space="preserve">De menos de 1.000 KG DE CARGA ÚTIL                </v>
      </c>
      <c r="H5113" t="str">
        <f>T("GASOLINA                                          ")</f>
        <v xml:space="preserve">GASOLINA                                          </v>
      </c>
      <c r="I5113">
        <v>16</v>
      </c>
    </row>
    <row r="5114" spans="1:9">
      <c r="A5114" t="str">
        <f>T("2018")</f>
        <v>2018</v>
      </c>
      <c r="B5114" t="str">
        <f>T("FISICO                                            ")</f>
        <v xml:space="preserve">FISICO                                            </v>
      </c>
      <c r="C5114" t="str">
        <f>T("CIUDAD LINEAL       ")</f>
        <v xml:space="preserve">CIUDAD LINEAL       </v>
      </c>
      <c r="D5114" t="str">
        <f>T("COLINA              ")</f>
        <v xml:space="preserve">COLINA              </v>
      </c>
      <c r="E5114" t="str">
        <f>T("CA ")</f>
        <v xml:space="preserve">CA </v>
      </c>
      <c r="F5114" t="str">
        <f>T("CAMIONES       ")</f>
        <v xml:space="preserve">CAMIONES       </v>
      </c>
      <c r="G5114" t="str">
        <f>T("De menos de 1.000 KG DE CARGA ÚTIL                ")</f>
        <v xml:space="preserve">De menos de 1.000 KG DE CARGA ÚTIL                </v>
      </c>
      <c r="H5114" t="str">
        <f>T("GASOLINA                                          ")</f>
        <v xml:space="preserve">GASOLINA                                          </v>
      </c>
      <c r="I5114">
        <v>5</v>
      </c>
    </row>
    <row r="5115" spans="1:9">
      <c r="A5115" t="str">
        <f>T("2018")</f>
        <v>2018</v>
      </c>
      <c r="B5115" t="str">
        <f>T("FISICO                                            ")</f>
        <v xml:space="preserve">FISICO                                            </v>
      </c>
      <c r="C5115" t="str">
        <f>T("CIUDAD LINEAL       ")</f>
        <v xml:space="preserve">CIUDAD LINEAL       </v>
      </c>
      <c r="D5115" t="str">
        <f>T("ATALAYA             ")</f>
        <v xml:space="preserve">ATALAYA             </v>
      </c>
      <c r="E5115" t="str">
        <f>T("CA ")</f>
        <v xml:space="preserve">CA </v>
      </c>
      <c r="F5115" t="str">
        <f>T("CAMIONES       ")</f>
        <v xml:space="preserve">CAMIONES       </v>
      </c>
      <c r="G5115" t="str">
        <f>T("De menos de 1.000 KG DE CARGA ÚTIL                ")</f>
        <v xml:space="preserve">De menos de 1.000 KG DE CARGA ÚTIL                </v>
      </c>
      <c r="H5115" t="str">
        <f>T("GASOLINA                                          ")</f>
        <v xml:space="preserve">GASOLINA                                          </v>
      </c>
      <c r="I5115">
        <v>1</v>
      </c>
    </row>
    <row r="5116" spans="1:9">
      <c r="A5116" t="str">
        <f>T("2018")</f>
        <v>2018</v>
      </c>
      <c r="B5116" t="str">
        <f>T("FISICO                                            ")</f>
        <v xml:space="preserve">FISICO                                            </v>
      </c>
      <c r="C5116" t="str">
        <f>T("CIUDAD LINEAL       ")</f>
        <v xml:space="preserve">CIUDAD LINEAL       </v>
      </c>
      <c r="D5116" t="str">
        <f>T("COSTILLARES         ")</f>
        <v xml:space="preserve">COSTILLARES         </v>
      </c>
      <c r="E5116" t="str">
        <f>T("CA ")</f>
        <v xml:space="preserve">CA </v>
      </c>
      <c r="F5116" t="str">
        <f>T("CAMIONES       ")</f>
        <v xml:space="preserve">CAMIONES       </v>
      </c>
      <c r="G5116" t="str">
        <f>T("De menos de 1.000 KG DE CARGA ÚTIL                ")</f>
        <v xml:space="preserve">De menos de 1.000 KG DE CARGA ÚTIL                </v>
      </c>
      <c r="H5116" t="str">
        <f>T("GASOLINA                                          ")</f>
        <v xml:space="preserve">GASOLINA                                          </v>
      </c>
      <c r="I5116">
        <v>19</v>
      </c>
    </row>
    <row r="5117" spans="1:9">
      <c r="A5117" t="str">
        <f>T("2018")</f>
        <v>2018</v>
      </c>
      <c r="B5117" t="str">
        <f>T("FISICO                                            ")</f>
        <v xml:space="preserve">FISICO                                            </v>
      </c>
      <c r="C5117" t="str">
        <f>T("CIUDAD LINEAL       ")</f>
        <v xml:space="preserve">CIUDAD LINEAL       </v>
      </c>
      <c r="D5117" t="str">
        <f>T("COSTILLARES         ")</f>
        <v xml:space="preserve">COSTILLARES         </v>
      </c>
      <c r="E5117" t="str">
        <f>T("CA ")</f>
        <v xml:space="preserve">CA </v>
      </c>
      <c r="F5117" t="str">
        <f>T("CAMIONES       ")</f>
        <v xml:space="preserve">CAMIONES       </v>
      </c>
      <c r="G5117" t="str">
        <f>T("De 1.000 a 2.999 KG DE CARGA ÚTIL                 ")</f>
        <v xml:space="preserve">De 1.000 a 2.999 KG DE CARGA ÚTIL                 </v>
      </c>
      <c r="H5117" t="str">
        <f>T("GASOLINA                                          ")</f>
        <v xml:space="preserve">GASOLINA                                          </v>
      </c>
      <c r="I5117">
        <v>1</v>
      </c>
    </row>
    <row r="5118" spans="1:9">
      <c r="A5118" t="str">
        <f>T("2018")</f>
        <v>2018</v>
      </c>
      <c r="B5118" t="str">
        <f>T("JURIDICO                                          ")</f>
        <v xml:space="preserve">JURIDICO                                          </v>
      </c>
      <c r="C5118" t="str">
        <f>T("CIUDAD LINEAL       ")</f>
        <v xml:space="preserve">CIUDAD LINEAL       </v>
      </c>
      <c r="D5118" t="str">
        <f>T("SIN BARRIO          ")</f>
        <v xml:space="preserve">SIN BARRIO          </v>
      </c>
      <c r="E5118" t="str">
        <f>T("CA ")</f>
        <v xml:space="preserve">CA </v>
      </c>
      <c r="F5118" t="str">
        <f>T("CAMIONES       ")</f>
        <v xml:space="preserve">CAMIONES       </v>
      </c>
      <c r="G5118" t="str">
        <f>T("De 1.000 a 2.999 KG DE CARGA ÚTIL                 ")</f>
        <v xml:space="preserve">De 1.000 a 2.999 KG DE CARGA ÚTIL                 </v>
      </c>
      <c r="H5118" t="str">
        <f>T("GASOLINA                                          ")</f>
        <v xml:space="preserve">GASOLINA                                          </v>
      </c>
      <c r="I5118">
        <v>1</v>
      </c>
    </row>
    <row r="5119" spans="1:9">
      <c r="A5119" t="str">
        <f>T("2018")</f>
        <v>2018</v>
      </c>
      <c r="B5119" t="str">
        <f>T("JURIDICO                                          ")</f>
        <v xml:space="preserve">JURIDICO                                          </v>
      </c>
      <c r="C5119" t="str">
        <f>T("CIUDAD LINEAL       ")</f>
        <v xml:space="preserve">CIUDAD LINEAL       </v>
      </c>
      <c r="D5119" t="str">
        <f>T("VENTAS              ")</f>
        <v xml:space="preserve">VENTAS              </v>
      </c>
      <c r="E5119" t="str">
        <f>T("CA ")</f>
        <v xml:space="preserve">CA </v>
      </c>
      <c r="F5119" t="str">
        <f>T("CAMIONES       ")</f>
        <v xml:space="preserve">CAMIONES       </v>
      </c>
      <c r="G5119" t="str">
        <f>T("De menos de 1.000 KG DE CARGA ÚTIL                ")</f>
        <v xml:space="preserve">De menos de 1.000 KG DE CARGA ÚTIL                </v>
      </c>
      <c r="H5119" t="str">
        <f>T("GASOLINA                                          ")</f>
        <v xml:space="preserve">GASOLINA                                          </v>
      </c>
      <c r="I5119">
        <v>27</v>
      </c>
    </row>
    <row r="5120" spans="1:9">
      <c r="A5120" t="str">
        <f>T("2018")</f>
        <v>2018</v>
      </c>
      <c r="B5120" t="str">
        <f>T("JURIDICO                                          ")</f>
        <v xml:space="preserve">JURIDICO                                          </v>
      </c>
      <c r="C5120" t="str">
        <f>T("CIUDAD LINEAL       ")</f>
        <v xml:space="preserve">CIUDAD LINEAL       </v>
      </c>
      <c r="D5120" t="str">
        <f>T("VENTAS              ")</f>
        <v xml:space="preserve">VENTAS              </v>
      </c>
      <c r="E5120" t="str">
        <f>T("CA ")</f>
        <v xml:space="preserve">CA </v>
      </c>
      <c r="F5120" t="str">
        <f>T("CAMIONES       ")</f>
        <v xml:space="preserve">CAMIONES       </v>
      </c>
      <c r="G5120" t="str">
        <f>T("De 1.000 a 2.999 KG DE CARGA ÚTIL                 ")</f>
        <v xml:space="preserve">De 1.000 a 2.999 KG DE CARGA ÚTIL                 </v>
      </c>
      <c r="H5120" t="str">
        <f>T("GASOLINA                                          ")</f>
        <v xml:space="preserve">GASOLINA                                          </v>
      </c>
      <c r="I5120">
        <v>2</v>
      </c>
    </row>
    <row r="5121" spans="1:9">
      <c r="A5121" t="str">
        <f>T("2018")</f>
        <v>2018</v>
      </c>
      <c r="B5121" t="str">
        <f>T("JURIDICO                                          ")</f>
        <v xml:space="preserve">JURIDICO                                          </v>
      </c>
      <c r="C5121" t="str">
        <f>T("CIUDAD LINEAL       ")</f>
        <v xml:space="preserve">CIUDAD LINEAL       </v>
      </c>
      <c r="D5121" t="str">
        <f>T("PUEBLO NUEVO        ")</f>
        <v xml:space="preserve">PUEBLO NUEVO        </v>
      </c>
      <c r="E5121" t="str">
        <f>T("CA ")</f>
        <v xml:space="preserve">CA </v>
      </c>
      <c r="F5121" t="str">
        <f>T("CAMIONES       ")</f>
        <v xml:space="preserve">CAMIONES       </v>
      </c>
      <c r="G5121" t="str">
        <f>T("De menos de 1.000 KG DE CARGA ÚTIL                ")</f>
        <v xml:space="preserve">De menos de 1.000 KG DE CARGA ÚTIL                </v>
      </c>
      <c r="H5121" t="str">
        <f>T("GASOLINA                                          ")</f>
        <v xml:space="preserve">GASOLINA                                          </v>
      </c>
      <c r="I5121">
        <v>19</v>
      </c>
    </row>
    <row r="5122" spans="1:9">
      <c r="A5122" t="str">
        <f>T("2018")</f>
        <v>2018</v>
      </c>
      <c r="B5122" t="str">
        <f>T("JURIDICO                                          ")</f>
        <v xml:space="preserve">JURIDICO                                          </v>
      </c>
      <c r="C5122" t="str">
        <f>T("CIUDAD LINEAL       ")</f>
        <v xml:space="preserve">CIUDAD LINEAL       </v>
      </c>
      <c r="D5122" t="str">
        <f>T("PUEBLO NUEVO        ")</f>
        <v xml:space="preserve">PUEBLO NUEVO        </v>
      </c>
      <c r="E5122" t="str">
        <f>T("CA ")</f>
        <v xml:space="preserve">CA </v>
      </c>
      <c r="F5122" t="str">
        <f>T("CAMIONES       ")</f>
        <v xml:space="preserve">CAMIONES       </v>
      </c>
      <c r="G5122" t="str">
        <f>T("De 1.000 a 2.999 KG DE CARGA ÚTIL                 ")</f>
        <v xml:space="preserve">De 1.000 a 2.999 KG DE CARGA ÚTIL                 </v>
      </c>
      <c r="H5122" t="str">
        <f>T("GASOLINA                                          ")</f>
        <v xml:space="preserve">GASOLINA                                          </v>
      </c>
      <c r="I5122">
        <v>3</v>
      </c>
    </row>
    <row r="5123" spans="1:9">
      <c r="A5123" t="str">
        <f>T("2018")</f>
        <v>2018</v>
      </c>
      <c r="B5123" t="str">
        <f>T("JURIDICO                                          ")</f>
        <v xml:space="preserve">JURIDICO                                          </v>
      </c>
      <c r="C5123" t="str">
        <f>T("CIUDAD LINEAL       ")</f>
        <v xml:space="preserve">CIUDAD LINEAL       </v>
      </c>
      <c r="D5123" t="str">
        <f>T("QUINTANA            ")</f>
        <v xml:space="preserve">QUINTANA            </v>
      </c>
      <c r="E5123" t="str">
        <f>T("CA ")</f>
        <v xml:space="preserve">CA </v>
      </c>
      <c r="F5123" t="str">
        <f>T("CAMIONES       ")</f>
        <v xml:space="preserve">CAMIONES       </v>
      </c>
      <c r="G5123" t="str">
        <f>T("De menos de 1.000 KG DE CARGA ÚTIL                ")</f>
        <v xml:space="preserve">De menos de 1.000 KG DE CARGA ÚTIL                </v>
      </c>
      <c r="H5123" t="str">
        <f>T("GASOLINA                                          ")</f>
        <v xml:space="preserve">GASOLINA                                          </v>
      </c>
      <c r="I5123">
        <v>5</v>
      </c>
    </row>
    <row r="5124" spans="1:9">
      <c r="A5124" t="str">
        <f>T("2018")</f>
        <v>2018</v>
      </c>
      <c r="B5124" t="str">
        <f>T("JURIDICO                                          ")</f>
        <v xml:space="preserve">JURIDICO                                          </v>
      </c>
      <c r="C5124" t="str">
        <f>T("CIUDAD LINEAL       ")</f>
        <v xml:space="preserve">CIUDAD LINEAL       </v>
      </c>
      <c r="D5124" t="str">
        <f>T("QUINTANA            ")</f>
        <v xml:space="preserve">QUINTANA            </v>
      </c>
      <c r="E5124" t="str">
        <f>T("CA ")</f>
        <v xml:space="preserve">CA </v>
      </c>
      <c r="F5124" t="str">
        <f>T("CAMIONES       ")</f>
        <v xml:space="preserve">CAMIONES       </v>
      </c>
      <c r="G5124" t="str">
        <f>T("De 1.000 a 2.999 KG DE CARGA ÚTIL                 ")</f>
        <v xml:space="preserve">De 1.000 a 2.999 KG DE CARGA ÚTIL                 </v>
      </c>
      <c r="H5124" t="str">
        <f>T("GASOLINA                                          ")</f>
        <v xml:space="preserve">GASOLINA                                          </v>
      </c>
      <c r="I5124">
        <v>2</v>
      </c>
    </row>
    <row r="5125" spans="1:9">
      <c r="A5125" t="str">
        <f>T("2018")</f>
        <v>2018</v>
      </c>
      <c r="B5125" t="str">
        <f>T("JURIDICO                                          ")</f>
        <v xml:space="preserve">JURIDICO                                          </v>
      </c>
      <c r="C5125" t="str">
        <f>T("CIUDAD LINEAL       ")</f>
        <v xml:space="preserve">CIUDAD LINEAL       </v>
      </c>
      <c r="D5125" t="str">
        <f>T("CONCEPCION          ")</f>
        <v xml:space="preserve">CONCEPCION          </v>
      </c>
      <c r="E5125" t="str">
        <f>T("CA ")</f>
        <v xml:space="preserve">CA </v>
      </c>
      <c r="F5125" t="str">
        <f>T("CAMIONES       ")</f>
        <v xml:space="preserve">CAMIONES       </v>
      </c>
      <c r="G5125" t="str">
        <f>T("De menos de 1.000 KG DE CARGA ÚTIL                ")</f>
        <v xml:space="preserve">De menos de 1.000 KG DE CARGA ÚTIL                </v>
      </c>
      <c r="H5125" t="str">
        <f>T("GASOLINA                                          ")</f>
        <v xml:space="preserve">GASOLINA                                          </v>
      </c>
      <c r="I5125">
        <v>30</v>
      </c>
    </row>
    <row r="5126" spans="1:9">
      <c r="A5126" t="str">
        <f>T("2018")</f>
        <v>2018</v>
      </c>
      <c r="B5126" t="str">
        <f>T("JURIDICO                                          ")</f>
        <v xml:space="preserve">JURIDICO                                          </v>
      </c>
      <c r="C5126" t="str">
        <f>T("CIUDAD LINEAL       ")</f>
        <v xml:space="preserve">CIUDAD LINEAL       </v>
      </c>
      <c r="D5126" t="str">
        <f>T("SAN PASCUAL         ")</f>
        <v xml:space="preserve">SAN PASCUAL         </v>
      </c>
      <c r="E5126" t="str">
        <f>T("CA ")</f>
        <v xml:space="preserve">CA </v>
      </c>
      <c r="F5126" t="str">
        <f>T("CAMIONES       ")</f>
        <v xml:space="preserve">CAMIONES       </v>
      </c>
      <c r="G5126" t="str">
        <f>T("De menos de 1.000 KG DE CARGA ÚTIL                ")</f>
        <v xml:space="preserve">De menos de 1.000 KG DE CARGA ÚTIL                </v>
      </c>
      <c r="H5126" t="str">
        <f>T("GASOLINA                                          ")</f>
        <v xml:space="preserve">GASOLINA                                          </v>
      </c>
      <c r="I5126">
        <v>16</v>
      </c>
    </row>
    <row r="5127" spans="1:9">
      <c r="A5127" t="str">
        <f>T("2018")</f>
        <v>2018</v>
      </c>
      <c r="B5127" t="str">
        <f>T("JURIDICO                                          ")</f>
        <v xml:space="preserve">JURIDICO                                          </v>
      </c>
      <c r="C5127" t="str">
        <f>T("CIUDAD LINEAL       ")</f>
        <v xml:space="preserve">CIUDAD LINEAL       </v>
      </c>
      <c r="D5127" t="str">
        <f>T("SAN PASCUAL         ")</f>
        <v xml:space="preserve">SAN PASCUAL         </v>
      </c>
      <c r="E5127" t="str">
        <f>T("CA ")</f>
        <v xml:space="preserve">CA </v>
      </c>
      <c r="F5127" t="str">
        <f>T("CAMIONES       ")</f>
        <v xml:space="preserve">CAMIONES       </v>
      </c>
      <c r="G5127" t="str">
        <f>T("De 1.000 a 2.999 KG DE CARGA ÚTIL                 ")</f>
        <v xml:space="preserve">De 1.000 a 2.999 KG DE CARGA ÚTIL                 </v>
      </c>
      <c r="H5127" t="str">
        <f>T("GASOLINA                                          ")</f>
        <v xml:space="preserve">GASOLINA                                          </v>
      </c>
      <c r="I5127">
        <v>2</v>
      </c>
    </row>
    <row r="5128" spans="1:9">
      <c r="A5128" t="str">
        <f>T("2018")</f>
        <v>2018</v>
      </c>
      <c r="B5128" t="str">
        <f>T("JURIDICO                                          ")</f>
        <v xml:space="preserve">JURIDICO                                          </v>
      </c>
      <c r="C5128" t="str">
        <f>T("CIUDAD LINEAL       ")</f>
        <v xml:space="preserve">CIUDAD LINEAL       </v>
      </c>
      <c r="D5128" t="str">
        <f>T("SAN PASCUAL         ")</f>
        <v xml:space="preserve">SAN PASCUAL         </v>
      </c>
      <c r="E5128" t="str">
        <f>T("CA ")</f>
        <v xml:space="preserve">CA </v>
      </c>
      <c r="F5128" t="str">
        <f>T("CAMIONES       ")</f>
        <v xml:space="preserve">CAMIONES       </v>
      </c>
      <c r="G5128" t="str">
        <f>T("De 10.000 KG DE CARGA ÚTIL en adelante            ")</f>
        <v xml:space="preserve">De 10.000 KG DE CARGA ÚTIL en adelante            </v>
      </c>
      <c r="H5128" t="str">
        <f>T("GASOLINA                                          ")</f>
        <v xml:space="preserve">GASOLINA                                          </v>
      </c>
      <c r="I5128">
        <v>1</v>
      </c>
    </row>
    <row r="5129" spans="1:9">
      <c r="A5129" t="str">
        <f>T("2018")</f>
        <v>2018</v>
      </c>
      <c r="B5129" t="str">
        <f>T("JURIDICO                                          ")</f>
        <v xml:space="preserve">JURIDICO                                          </v>
      </c>
      <c r="C5129" t="str">
        <f>T("CIUDAD LINEAL       ")</f>
        <v xml:space="preserve">CIUDAD LINEAL       </v>
      </c>
      <c r="D5129" t="str">
        <f>T("SAN JUAN BAUTISTA   ")</f>
        <v xml:space="preserve">SAN JUAN BAUTISTA   </v>
      </c>
      <c r="E5129" t="str">
        <f>T("CA ")</f>
        <v xml:space="preserve">CA </v>
      </c>
      <c r="F5129" t="str">
        <f>T("CAMIONES       ")</f>
        <v xml:space="preserve">CAMIONES       </v>
      </c>
      <c r="G5129" t="str">
        <f>T("De menos de 1.000 KG DE CARGA ÚTIL                ")</f>
        <v xml:space="preserve">De menos de 1.000 KG DE CARGA ÚTIL                </v>
      </c>
      <c r="H5129" t="str">
        <f>T("GASOLINA                                          ")</f>
        <v xml:space="preserve">GASOLINA                                          </v>
      </c>
      <c r="I5129">
        <v>10</v>
      </c>
    </row>
    <row r="5130" spans="1:9">
      <c r="A5130" t="str">
        <f>T("2018")</f>
        <v>2018</v>
      </c>
      <c r="B5130" t="str">
        <f>T("JURIDICO                                          ")</f>
        <v xml:space="preserve">JURIDICO                                          </v>
      </c>
      <c r="C5130" t="str">
        <f>T("CIUDAD LINEAL       ")</f>
        <v xml:space="preserve">CIUDAD LINEAL       </v>
      </c>
      <c r="D5130" t="str">
        <f>T("SAN JUAN BAUTISTA   ")</f>
        <v xml:space="preserve">SAN JUAN BAUTISTA   </v>
      </c>
      <c r="E5130" t="str">
        <f>T("CA ")</f>
        <v xml:space="preserve">CA </v>
      </c>
      <c r="F5130" t="str">
        <f>T("CAMIONES       ")</f>
        <v xml:space="preserve">CAMIONES       </v>
      </c>
      <c r="G5130" t="str">
        <f>T("De 1.000 a 2.999 KG DE CARGA ÚTIL                 ")</f>
        <v xml:space="preserve">De 1.000 a 2.999 KG DE CARGA ÚTIL                 </v>
      </c>
      <c r="H5130" t="str">
        <f>T("GASOLINA                                          ")</f>
        <v xml:space="preserve">GASOLINA                                          </v>
      </c>
      <c r="I5130">
        <v>3</v>
      </c>
    </row>
    <row r="5131" spans="1:9">
      <c r="A5131" t="str">
        <f>T("2018")</f>
        <v>2018</v>
      </c>
      <c r="B5131" t="str">
        <f>T("JURIDICO                                          ")</f>
        <v xml:space="preserve">JURIDICO                                          </v>
      </c>
      <c r="C5131" t="str">
        <f>T("CIUDAD LINEAL       ")</f>
        <v xml:space="preserve">CIUDAD LINEAL       </v>
      </c>
      <c r="D5131" t="str">
        <f>T("COLINA              ")</f>
        <v xml:space="preserve">COLINA              </v>
      </c>
      <c r="E5131" t="str">
        <f>T("CA ")</f>
        <v xml:space="preserve">CA </v>
      </c>
      <c r="F5131" t="str">
        <f>T("CAMIONES       ")</f>
        <v xml:space="preserve">CAMIONES       </v>
      </c>
      <c r="G5131" t="str">
        <f>T("De menos de 1.000 KG DE CARGA ÚTIL                ")</f>
        <v xml:space="preserve">De menos de 1.000 KG DE CARGA ÚTIL                </v>
      </c>
      <c r="H5131" t="str">
        <f>T("GASOLINA                                          ")</f>
        <v xml:space="preserve">GASOLINA                                          </v>
      </c>
      <c r="I5131">
        <v>5</v>
      </c>
    </row>
    <row r="5132" spans="1:9">
      <c r="A5132" t="str">
        <f>T("2018")</f>
        <v>2018</v>
      </c>
      <c r="B5132" t="str">
        <f>T("JURIDICO                                          ")</f>
        <v xml:space="preserve">JURIDICO                                          </v>
      </c>
      <c r="C5132" t="str">
        <f>T("CIUDAD LINEAL       ")</f>
        <v xml:space="preserve">CIUDAD LINEAL       </v>
      </c>
      <c r="D5132" t="str">
        <f>T("ATALAYA             ")</f>
        <v xml:space="preserve">ATALAYA             </v>
      </c>
      <c r="E5132" t="str">
        <f>T("CA ")</f>
        <v xml:space="preserve">CA </v>
      </c>
      <c r="F5132" t="str">
        <f>T("CAMIONES       ")</f>
        <v xml:space="preserve">CAMIONES       </v>
      </c>
      <c r="G5132" t="str">
        <f>T("De menos de 1.000 KG DE CARGA ÚTIL                ")</f>
        <v xml:space="preserve">De menos de 1.000 KG DE CARGA ÚTIL                </v>
      </c>
      <c r="H5132" t="str">
        <f>T("GASOLINA                                          ")</f>
        <v xml:space="preserve">GASOLINA                                          </v>
      </c>
      <c r="I5132">
        <v>1</v>
      </c>
    </row>
    <row r="5133" spans="1:9">
      <c r="A5133" t="str">
        <f>T("2018")</f>
        <v>2018</v>
      </c>
      <c r="B5133" t="str">
        <f>T("JURIDICO                                          ")</f>
        <v xml:space="preserve">JURIDICO                                          </v>
      </c>
      <c r="C5133" t="str">
        <f>T("CIUDAD LINEAL       ")</f>
        <v xml:space="preserve">CIUDAD LINEAL       </v>
      </c>
      <c r="D5133" t="str">
        <f>T("COSTILLARES         ")</f>
        <v xml:space="preserve">COSTILLARES         </v>
      </c>
      <c r="E5133" t="str">
        <f>T("CA ")</f>
        <v xml:space="preserve">CA </v>
      </c>
      <c r="F5133" t="str">
        <f>T("CAMIONES       ")</f>
        <v xml:space="preserve">CAMIONES       </v>
      </c>
      <c r="G5133" t="str">
        <f>T("De menos de 1.000 KG DE CARGA ÚTIL                ")</f>
        <v xml:space="preserve">De menos de 1.000 KG DE CARGA ÚTIL                </v>
      </c>
      <c r="H5133" t="str">
        <f>T("GASOLINA                                          ")</f>
        <v xml:space="preserve">GASOLINA                                          </v>
      </c>
      <c r="I5133">
        <v>9</v>
      </c>
    </row>
    <row r="5134" spans="1:9">
      <c r="A5134" t="str">
        <f>T("2018")</f>
        <v>2018</v>
      </c>
      <c r="B5134" t="str">
        <f>T("JURIDICO                                          ")</f>
        <v xml:space="preserve">JURIDICO                                          </v>
      </c>
      <c r="C5134" t="str">
        <f>T("CIUDAD LINEAL       ")</f>
        <v xml:space="preserve">CIUDAD LINEAL       </v>
      </c>
      <c r="D5134" t="str">
        <f>T("COSTILLARES         ")</f>
        <v xml:space="preserve">COSTILLARES         </v>
      </c>
      <c r="E5134" t="str">
        <f>T("CA ")</f>
        <v xml:space="preserve">CA </v>
      </c>
      <c r="F5134" t="str">
        <f>T("CAMIONES       ")</f>
        <v xml:space="preserve">CAMIONES       </v>
      </c>
      <c r="G5134" t="str">
        <f>T("De 1.000 a 2.999 KG DE CARGA ÚTIL                 ")</f>
        <v xml:space="preserve">De 1.000 a 2.999 KG DE CARGA ÚTIL                 </v>
      </c>
      <c r="H5134" t="str">
        <f>T("GASOLINA                                          ")</f>
        <v xml:space="preserve">GASOLINA                                          </v>
      </c>
      <c r="I5134">
        <v>4</v>
      </c>
    </row>
    <row r="5135" spans="1:9">
      <c r="A5135" t="str">
        <f>T("2018")</f>
        <v>2018</v>
      </c>
      <c r="B5135" t="str">
        <f>T("Entidad sin personalidad jurídica (art. 35.4 LGT) ")</f>
        <v xml:space="preserve">Entidad sin personalidad jurídica (art. 35.4 LGT) </v>
      </c>
      <c r="C5135" t="str">
        <f>T("CIUDAD LINEAL       ")</f>
        <v xml:space="preserve">CIUDAD LINEAL       </v>
      </c>
      <c r="D5135" t="str">
        <f>T("VENTAS              ")</f>
        <v xml:space="preserve">VENTAS              </v>
      </c>
      <c r="E5135" t="str">
        <f>T("CA ")</f>
        <v xml:space="preserve">CA </v>
      </c>
      <c r="F5135" t="str">
        <f>T("CAMIONES       ")</f>
        <v xml:space="preserve">CAMIONES       </v>
      </c>
      <c r="G5135" t="str">
        <f>T("De menos de 1.000 KG DE CARGA ÚTIL                ")</f>
        <v xml:space="preserve">De menos de 1.000 KG DE CARGA ÚTIL                </v>
      </c>
      <c r="I5135">
        <v>2</v>
      </c>
    </row>
    <row r="5136" spans="1:9">
      <c r="A5136" t="str">
        <f>T("2018")</f>
        <v>2018</v>
      </c>
      <c r="B5136" t="str">
        <f>T("Entidad sin personalidad jurídica (art. 35.4 LGT) ")</f>
        <v xml:space="preserve">Entidad sin personalidad jurídica (art. 35.4 LGT) </v>
      </c>
      <c r="C5136" t="str">
        <f>T("CIUDAD LINEAL       ")</f>
        <v xml:space="preserve">CIUDAD LINEAL       </v>
      </c>
      <c r="D5136" t="str">
        <f>T("PUEBLO NUEVO        ")</f>
        <v xml:space="preserve">PUEBLO NUEVO        </v>
      </c>
      <c r="E5136" t="str">
        <f>T("CA ")</f>
        <v xml:space="preserve">CA </v>
      </c>
      <c r="F5136" t="str">
        <f>T("CAMIONES       ")</f>
        <v xml:space="preserve">CAMIONES       </v>
      </c>
      <c r="G5136" t="str">
        <f>T("De menos de 1.000 KG DE CARGA ÚTIL                ")</f>
        <v xml:space="preserve">De menos de 1.000 KG DE CARGA ÚTIL                </v>
      </c>
      <c r="I5136">
        <v>1</v>
      </c>
    </row>
    <row r="5137" spans="1:9">
      <c r="A5137" t="str">
        <f>T("2018")</f>
        <v>2018</v>
      </c>
      <c r="B5137" t="str">
        <f>T("Entidad sin personalidad jurídica (art. 35.4 LGT) ")</f>
        <v xml:space="preserve">Entidad sin personalidad jurídica (art. 35.4 LGT) </v>
      </c>
      <c r="C5137" t="str">
        <f>T("CIUDAD LINEAL       ")</f>
        <v xml:space="preserve">CIUDAD LINEAL       </v>
      </c>
      <c r="D5137" t="str">
        <f>T("QUINTANA            ")</f>
        <v xml:space="preserve">QUINTANA            </v>
      </c>
      <c r="E5137" t="str">
        <f>T("CA ")</f>
        <v xml:space="preserve">CA </v>
      </c>
      <c r="F5137" t="str">
        <f>T("CAMIONES       ")</f>
        <v xml:space="preserve">CAMIONES       </v>
      </c>
      <c r="G5137" t="str">
        <f>T("De menos de 1.000 KG DE CARGA ÚTIL                ")</f>
        <v xml:space="preserve">De menos de 1.000 KG DE CARGA ÚTIL                </v>
      </c>
      <c r="I5137">
        <v>2</v>
      </c>
    </row>
    <row r="5138" spans="1:9">
      <c r="A5138" t="str">
        <f>T("2018")</f>
        <v>2018</v>
      </c>
      <c r="B5138" t="str">
        <f>T("Entidad sin personalidad jurídica (art. 35.4 LGT) ")</f>
        <v xml:space="preserve">Entidad sin personalidad jurídica (art. 35.4 LGT) </v>
      </c>
      <c r="C5138" t="str">
        <f>T("CIUDAD LINEAL       ")</f>
        <v xml:space="preserve">CIUDAD LINEAL       </v>
      </c>
      <c r="D5138" t="str">
        <f>T("QUINTANA            ")</f>
        <v xml:space="preserve">QUINTANA            </v>
      </c>
      <c r="E5138" t="str">
        <f>T("CA ")</f>
        <v xml:space="preserve">CA </v>
      </c>
      <c r="F5138" t="str">
        <f>T("CAMIONES       ")</f>
        <v xml:space="preserve">CAMIONES       </v>
      </c>
      <c r="G5138" t="str">
        <f>T("De 1.000 a 2.999 KG DE CARGA ÚTIL                 ")</f>
        <v xml:space="preserve">De 1.000 a 2.999 KG DE CARGA ÚTIL                 </v>
      </c>
      <c r="I5138">
        <v>1</v>
      </c>
    </row>
    <row r="5139" spans="1:9">
      <c r="A5139" t="str">
        <f>T("2018")</f>
        <v>2018</v>
      </c>
      <c r="B5139" t="str">
        <f>T("Entidad sin personalidad jurídica (art. 35.4 LGT) ")</f>
        <v xml:space="preserve">Entidad sin personalidad jurídica (art. 35.4 LGT) </v>
      </c>
      <c r="C5139" t="str">
        <f>T("CIUDAD LINEAL       ")</f>
        <v xml:space="preserve">CIUDAD LINEAL       </v>
      </c>
      <c r="D5139" t="str">
        <f>T("QUINTANA            ")</f>
        <v xml:space="preserve">QUINTANA            </v>
      </c>
      <c r="E5139" t="str">
        <f>T("CA ")</f>
        <v xml:space="preserve">CA </v>
      </c>
      <c r="F5139" t="str">
        <f>T("CAMIONES       ")</f>
        <v xml:space="preserve">CAMIONES       </v>
      </c>
      <c r="G5139" t="str">
        <f>T("De 3.000 a 9.999 KG DE CARGA ÚTIL                 ")</f>
        <v xml:space="preserve">De 3.000 a 9.999 KG DE CARGA ÚTIL                 </v>
      </c>
      <c r="I5139">
        <v>1</v>
      </c>
    </row>
    <row r="5140" spans="1:9">
      <c r="A5140" t="str">
        <f>T("2018")</f>
        <v>2018</v>
      </c>
      <c r="B5140" t="str">
        <f>T("Entidad sin personalidad jurídica (art. 35.4 LGT) ")</f>
        <v xml:space="preserve">Entidad sin personalidad jurídica (art. 35.4 LGT) </v>
      </c>
      <c r="C5140" t="str">
        <f>T("CIUDAD LINEAL       ")</f>
        <v xml:space="preserve">CIUDAD LINEAL       </v>
      </c>
      <c r="D5140" t="str">
        <f>T("SAN PASCUAL         ")</f>
        <v xml:space="preserve">SAN PASCUAL         </v>
      </c>
      <c r="E5140" t="str">
        <f>T("CA ")</f>
        <v xml:space="preserve">CA </v>
      </c>
      <c r="F5140" t="str">
        <f>T("CAMIONES       ")</f>
        <v xml:space="preserve">CAMIONES       </v>
      </c>
      <c r="G5140" t="str">
        <f>T("De menos de 1.000 KG DE CARGA ÚTIL                ")</f>
        <v xml:space="preserve">De menos de 1.000 KG DE CARGA ÚTIL                </v>
      </c>
      <c r="I5140">
        <v>1</v>
      </c>
    </row>
    <row r="5141" spans="1:9">
      <c r="A5141" t="str">
        <f>T("2018")</f>
        <v>2018</v>
      </c>
      <c r="B5141" t="str">
        <f>T("FISICO                                            ")</f>
        <v xml:space="preserve">FISICO                                            </v>
      </c>
      <c r="C5141" t="str">
        <f>T("CIUDAD LINEAL       ")</f>
        <v xml:space="preserve">CIUDAD LINEAL       </v>
      </c>
      <c r="D5141" t="str">
        <f>T("VENTAS              ")</f>
        <v xml:space="preserve">VENTAS              </v>
      </c>
      <c r="E5141" t="str">
        <f>T("CA ")</f>
        <v xml:space="preserve">CA </v>
      </c>
      <c r="F5141" t="str">
        <f>T("CAMIONES       ")</f>
        <v xml:space="preserve">CAMIONES       </v>
      </c>
      <c r="G5141" t="str">
        <f>T("De menos de 1.000 KG DE CARGA ÚTIL                ")</f>
        <v xml:space="preserve">De menos de 1.000 KG DE CARGA ÚTIL                </v>
      </c>
      <c r="I5141">
        <v>22</v>
      </c>
    </row>
    <row r="5142" spans="1:9">
      <c r="A5142" t="str">
        <f>T("2018")</f>
        <v>2018</v>
      </c>
      <c r="B5142" t="str">
        <f>T("FISICO                                            ")</f>
        <v xml:space="preserve">FISICO                                            </v>
      </c>
      <c r="C5142" t="str">
        <f>T("CIUDAD LINEAL       ")</f>
        <v xml:space="preserve">CIUDAD LINEAL       </v>
      </c>
      <c r="D5142" t="str">
        <f>T("VENTAS              ")</f>
        <v xml:space="preserve">VENTAS              </v>
      </c>
      <c r="E5142" t="str">
        <f>T("CA ")</f>
        <v xml:space="preserve">CA </v>
      </c>
      <c r="F5142" t="str">
        <f>T("CAMIONES       ")</f>
        <v xml:space="preserve">CAMIONES       </v>
      </c>
      <c r="G5142" t="str">
        <f>T("De 1.000 a 2.999 KG DE CARGA ÚTIL                 ")</f>
        <v xml:space="preserve">De 1.000 a 2.999 KG DE CARGA ÚTIL                 </v>
      </c>
      <c r="I5142">
        <v>8</v>
      </c>
    </row>
    <row r="5143" spans="1:9">
      <c r="A5143" t="str">
        <f>T("2018")</f>
        <v>2018</v>
      </c>
      <c r="B5143" t="str">
        <f>T("FISICO                                            ")</f>
        <v xml:space="preserve">FISICO                                            </v>
      </c>
      <c r="C5143" t="str">
        <f>T("CIUDAD LINEAL       ")</f>
        <v xml:space="preserve">CIUDAD LINEAL       </v>
      </c>
      <c r="D5143" t="str">
        <f>T("VENTAS              ")</f>
        <v xml:space="preserve">VENTAS              </v>
      </c>
      <c r="E5143" t="str">
        <f>T("CA ")</f>
        <v xml:space="preserve">CA </v>
      </c>
      <c r="F5143" t="str">
        <f>T("CAMIONES       ")</f>
        <v xml:space="preserve">CAMIONES       </v>
      </c>
      <c r="G5143" t="str">
        <f>T("De 10.000 KG DE CARGA ÚTIL en adelante            ")</f>
        <v xml:space="preserve">De 10.000 KG DE CARGA ÚTIL en adelante            </v>
      </c>
      <c r="I5143">
        <v>1</v>
      </c>
    </row>
    <row r="5144" spans="1:9">
      <c r="A5144" t="str">
        <f>T("2018")</f>
        <v>2018</v>
      </c>
      <c r="B5144" t="str">
        <f>T("FISICO                                            ")</f>
        <v xml:space="preserve">FISICO                                            </v>
      </c>
      <c r="C5144" t="str">
        <f>T("CIUDAD LINEAL       ")</f>
        <v xml:space="preserve">CIUDAD LINEAL       </v>
      </c>
      <c r="D5144" t="str">
        <f>T("PUEBLO NUEVO        ")</f>
        <v xml:space="preserve">PUEBLO NUEVO        </v>
      </c>
      <c r="E5144" t="str">
        <f>T("CA ")</f>
        <v xml:space="preserve">CA </v>
      </c>
      <c r="F5144" t="str">
        <f>T("CAMIONES       ")</f>
        <v xml:space="preserve">CAMIONES       </v>
      </c>
      <c r="G5144" t="str">
        <f>T("De menos de 1.000 KG DE CARGA ÚTIL                ")</f>
        <v xml:space="preserve">De menos de 1.000 KG DE CARGA ÚTIL                </v>
      </c>
      <c r="I5144">
        <v>24</v>
      </c>
    </row>
    <row r="5145" spans="1:9">
      <c r="A5145" t="str">
        <f>T("2018")</f>
        <v>2018</v>
      </c>
      <c r="B5145" t="str">
        <f>T("FISICO                                            ")</f>
        <v xml:space="preserve">FISICO                                            </v>
      </c>
      <c r="C5145" t="str">
        <f>T("CIUDAD LINEAL       ")</f>
        <v xml:space="preserve">CIUDAD LINEAL       </v>
      </c>
      <c r="D5145" t="str">
        <f>T("PUEBLO NUEVO        ")</f>
        <v xml:space="preserve">PUEBLO NUEVO        </v>
      </c>
      <c r="E5145" t="str">
        <f>T("CA ")</f>
        <v xml:space="preserve">CA </v>
      </c>
      <c r="F5145" t="str">
        <f>T("CAMIONES       ")</f>
        <v xml:space="preserve">CAMIONES       </v>
      </c>
      <c r="G5145" t="str">
        <f>T("De 1.000 a 2.999 KG DE CARGA ÚTIL                 ")</f>
        <v xml:space="preserve">De 1.000 a 2.999 KG DE CARGA ÚTIL                 </v>
      </c>
      <c r="I5145">
        <v>8</v>
      </c>
    </row>
    <row r="5146" spans="1:9">
      <c r="A5146" t="str">
        <f>T("2018")</f>
        <v>2018</v>
      </c>
      <c r="B5146" t="str">
        <f>T("FISICO                                            ")</f>
        <v xml:space="preserve">FISICO                                            </v>
      </c>
      <c r="C5146" t="str">
        <f>T("CIUDAD LINEAL       ")</f>
        <v xml:space="preserve">CIUDAD LINEAL       </v>
      </c>
      <c r="D5146" t="str">
        <f>T("PUEBLO NUEVO        ")</f>
        <v xml:space="preserve">PUEBLO NUEVO        </v>
      </c>
      <c r="E5146" t="str">
        <f>T("CA ")</f>
        <v xml:space="preserve">CA </v>
      </c>
      <c r="F5146" t="str">
        <f>T("CAMIONES       ")</f>
        <v xml:space="preserve">CAMIONES       </v>
      </c>
      <c r="G5146" t="str">
        <f>T("De 3.000 a 9.999 KG DE CARGA ÚTIL                 ")</f>
        <v xml:space="preserve">De 3.000 a 9.999 KG DE CARGA ÚTIL                 </v>
      </c>
      <c r="I5146">
        <v>2</v>
      </c>
    </row>
    <row r="5147" spans="1:9">
      <c r="A5147" t="str">
        <f>T("2018")</f>
        <v>2018</v>
      </c>
      <c r="B5147" t="str">
        <f>T("FISICO                                            ")</f>
        <v xml:space="preserve">FISICO                                            </v>
      </c>
      <c r="C5147" t="str">
        <f>T("CIUDAD LINEAL       ")</f>
        <v xml:space="preserve">CIUDAD LINEAL       </v>
      </c>
      <c r="D5147" t="str">
        <f>T("PUEBLO NUEVO        ")</f>
        <v xml:space="preserve">PUEBLO NUEVO        </v>
      </c>
      <c r="E5147" t="str">
        <f>T("CA ")</f>
        <v xml:space="preserve">CA </v>
      </c>
      <c r="F5147" t="str">
        <f>T("CAMIONES       ")</f>
        <v xml:space="preserve">CAMIONES       </v>
      </c>
      <c r="G5147" t="str">
        <f>T("De 10.000 KG DE CARGA ÚTIL en adelante            ")</f>
        <v xml:space="preserve">De 10.000 KG DE CARGA ÚTIL en adelante            </v>
      </c>
      <c r="I5147">
        <v>3</v>
      </c>
    </row>
    <row r="5148" spans="1:9">
      <c r="A5148" t="str">
        <f>T("2018")</f>
        <v>2018</v>
      </c>
      <c r="B5148" t="str">
        <f>T("FISICO                                            ")</f>
        <v xml:space="preserve">FISICO                                            </v>
      </c>
      <c r="C5148" t="str">
        <f>T("CIUDAD LINEAL       ")</f>
        <v xml:space="preserve">CIUDAD LINEAL       </v>
      </c>
      <c r="D5148" t="str">
        <f>T("QUINTANA            ")</f>
        <v xml:space="preserve">QUINTANA            </v>
      </c>
      <c r="E5148" t="str">
        <f>T("CA ")</f>
        <v xml:space="preserve">CA </v>
      </c>
      <c r="F5148" t="str">
        <f>T("CAMIONES       ")</f>
        <v xml:space="preserve">CAMIONES       </v>
      </c>
      <c r="G5148" t="str">
        <f>T("De menos de 1.000 KG DE CARGA ÚTIL                ")</f>
        <v xml:space="preserve">De menos de 1.000 KG DE CARGA ÚTIL                </v>
      </c>
      <c r="I5148">
        <v>10</v>
      </c>
    </row>
    <row r="5149" spans="1:9">
      <c r="A5149" t="str">
        <f>T("2018")</f>
        <v>2018</v>
      </c>
      <c r="B5149" t="str">
        <f>T("FISICO                                            ")</f>
        <v xml:space="preserve">FISICO                                            </v>
      </c>
      <c r="C5149" t="str">
        <f>T("CIUDAD LINEAL       ")</f>
        <v xml:space="preserve">CIUDAD LINEAL       </v>
      </c>
      <c r="D5149" t="str">
        <f>T("QUINTANA            ")</f>
        <v xml:space="preserve">QUINTANA            </v>
      </c>
      <c r="E5149" t="str">
        <f>T("CA ")</f>
        <v xml:space="preserve">CA </v>
      </c>
      <c r="F5149" t="str">
        <f>T("CAMIONES       ")</f>
        <v xml:space="preserve">CAMIONES       </v>
      </c>
      <c r="G5149" t="str">
        <f>T("De 1.000 a 2.999 KG DE CARGA ÚTIL                 ")</f>
        <v xml:space="preserve">De 1.000 a 2.999 KG DE CARGA ÚTIL                 </v>
      </c>
      <c r="I5149">
        <v>4</v>
      </c>
    </row>
    <row r="5150" spans="1:9">
      <c r="A5150" t="str">
        <f>T("2018")</f>
        <v>2018</v>
      </c>
      <c r="B5150" t="str">
        <f>T("FISICO                                            ")</f>
        <v xml:space="preserve">FISICO                                            </v>
      </c>
      <c r="C5150" t="str">
        <f>T("CIUDAD LINEAL       ")</f>
        <v xml:space="preserve">CIUDAD LINEAL       </v>
      </c>
      <c r="D5150" t="str">
        <f>T("QUINTANA            ")</f>
        <v xml:space="preserve">QUINTANA            </v>
      </c>
      <c r="E5150" t="str">
        <f>T("CA ")</f>
        <v xml:space="preserve">CA </v>
      </c>
      <c r="F5150" t="str">
        <f>T("CAMIONES       ")</f>
        <v xml:space="preserve">CAMIONES       </v>
      </c>
      <c r="G5150" t="str">
        <f>T("De 3.000 a 9.999 KG DE CARGA ÚTIL                 ")</f>
        <v xml:space="preserve">De 3.000 a 9.999 KG DE CARGA ÚTIL                 </v>
      </c>
      <c r="I5150">
        <v>1</v>
      </c>
    </row>
    <row r="5151" spans="1:9">
      <c r="A5151" t="str">
        <f>T("2018")</f>
        <v>2018</v>
      </c>
      <c r="B5151" t="str">
        <f>T("FISICO                                            ")</f>
        <v xml:space="preserve">FISICO                                            </v>
      </c>
      <c r="C5151" t="str">
        <f>T("CIUDAD LINEAL       ")</f>
        <v xml:space="preserve">CIUDAD LINEAL       </v>
      </c>
      <c r="D5151" t="str">
        <f>T("CONCEPCION          ")</f>
        <v xml:space="preserve">CONCEPCION          </v>
      </c>
      <c r="E5151" t="str">
        <f>T("CA ")</f>
        <v xml:space="preserve">CA </v>
      </c>
      <c r="F5151" t="str">
        <f>T("CAMIONES       ")</f>
        <v xml:space="preserve">CAMIONES       </v>
      </c>
      <c r="G5151" t="str">
        <f>T("De menos de 1.000 KG DE CARGA ÚTIL                ")</f>
        <v xml:space="preserve">De menos de 1.000 KG DE CARGA ÚTIL                </v>
      </c>
      <c r="I5151">
        <v>8</v>
      </c>
    </row>
    <row r="5152" spans="1:9">
      <c r="A5152" t="str">
        <f>T("2018")</f>
        <v>2018</v>
      </c>
      <c r="B5152" t="str">
        <f>T("FISICO                                            ")</f>
        <v xml:space="preserve">FISICO                                            </v>
      </c>
      <c r="C5152" t="str">
        <f>T("CIUDAD LINEAL       ")</f>
        <v xml:space="preserve">CIUDAD LINEAL       </v>
      </c>
      <c r="D5152" t="str">
        <f>T("SAN PASCUAL         ")</f>
        <v xml:space="preserve">SAN PASCUAL         </v>
      </c>
      <c r="E5152" t="str">
        <f>T("CA ")</f>
        <v xml:space="preserve">CA </v>
      </c>
      <c r="F5152" t="str">
        <f>T("CAMIONES       ")</f>
        <v xml:space="preserve">CAMIONES       </v>
      </c>
      <c r="G5152" t="str">
        <f>T("De menos de 1.000 KG DE CARGA ÚTIL                ")</f>
        <v xml:space="preserve">De menos de 1.000 KG DE CARGA ÚTIL                </v>
      </c>
      <c r="I5152">
        <v>6</v>
      </c>
    </row>
    <row r="5153" spans="1:9">
      <c r="A5153" t="str">
        <f>T("2018")</f>
        <v>2018</v>
      </c>
      <c r="B5153" t="str">
        <f>T("FISICO                                            ")</f>
        <v xml:space="preserve">FISICO                                            </v>
      </c>
      <c r="C5153" t="str">
        <f>T("CIUDAD LINEAL       ")</f>
        <v xml:space="preserve">CIUDAD LINEAL       </v>
      </c>
      <c r="D5153" t="str">
        <f>T("SAN PASCUAL         ")</f>
        <v xml:space="preserve">SAN PASCUAL         </v>
      </c>
      <c r="E5153" t="str">
        <f>T("CA ")</f>
        <v xml:space="preserve">CA </v>
      </c>
      <c r="F5153" t="str">
        <f>T("CAMIONES       ")</f>
        <v xml:space="preserve">CAMIONES       </v>
      </c>
      <c r="G5153" t="str">
        <f>T("De 1.000 a 2.999 KG DE CARGA ÚTIL                 ")</f>
        <v xml:space="preserve">De 1.000 a 2.999 KG DE CARGA ÚTIL                 </v>
      </c>
      <c r="I5153">
        <v>3</v>
      </c>
    </row>
    <row r="5154" spans="1:9">
      <c r="A5154" t="str">
        <f>T("2018")</f>
        <v>2018</v>
      </c>
      <c r="B5154" t="str">
        <f>T("FISICO                                            ")</f>
        <v xml:space="preserve">FISICO                                            </v>
      </c>
      <c r="C5154" t="str">
        <f>T("CIUDAD LINEAL       ")</f>
        <v xml:space="preserve">CIUDAD LINEAL       </v>
      </c>
      <c r="D5154" t="str">
        <f>T("SAN PASCUAL         ")</f>
        <v xml:space="preserve">SAN PASCUAL         </v>
      </c>
      <c r="E5154" t="str">
        <f>T("CA ")</f>
        <v xml:space="preserve">CA </v>
      </c>
      <c r="F5154" t="str">
        <f>T("CAMIONES       ")</f>
        <v xml:space="preserve">CAMIONES       </v>
      </c>
      <c r="G5154" t="str">
        <f>T("De 3.000 a 9.999 KG DE CARGA ÚTIL                 ")</f>
        <v xml:space="preserve">De 3.000 a 9.999 KG DE CARGA ÚTIL                 </v>
      </c>
      <c r="I5154">
        <v>1</v>
      </c>
    </row>
    <row r="5155" spans="1:9">
      <c r="A5155" t="str">
        <f>T("2018")</f>
        <v>2018</v>
      </c>
      <c r="B5155" t="str">
        <f>T("FISICO                                            ")</f>
        <v xml:space="preserve">FISICO                                            </v>
      </c>
      <c r="C5155" t="str">
        <f>T("CIUDAD LINEAL       ")</f>
        <v xml:space="preserve">CIUDAD LINEAL       </v>
      </c>
      <c r="D5155" t="str">
        <f>T("SAN JUAN BAUTISTA   ")</f>
        <v xml:space="preserve">SAN JUAN BAUTISTA   </v>
      </c>
      <c r="E5155" t="str">
        <f>T("CA ")</f>
        <v xml:space="preserve">CA </v>
      </c>
      <c r="F5155" t="str">
        <f>T("CAMIONES       ")</f>
        <v xml:space="preserve">CAMIONES       </v>
      </c>
      <c r="G5155" t="str">
        <f>T("De menos de 1.000 KG DE CARGA ÚTIL                ")</f>
        <v xml:space="preserve">De menos de 1.000 KG DE CARGA ÚTIL                </v>
      </c>
      <c r="I5155">
        <v>9</v>
      </c>
    </row>
    <row r="5156" spans="1:9">
      <c r="A5156" t="str">
        <f>T("2018")</f>
        <v>2018</v>
      </c>
      <c r="B5156" t="str">
        <f>T("FISICO                                            ")</f>
        <v xml:space="preserve">FISICO                                            </v>
      </c>
      <c r="C5156" t="str">
        <f>T("CIUDAD LINEAL       ")</f>
        <v xml:space="preserve">CIUDAD LINEAL       </v>
      </c>
      <c r="D5156" t="str">
        <f>T("SAN JUAN BAUTISTA   ")</f>
        <v xml:space="preserve">SAN JUAN BAUTISTA   </v>
      </c>
      <c r="E5156" t="str">
        <f>T("CA ")</f>
        <v xml:space="preserve">CA </v>
      </c>
      <c r="F5156" t="str">
        <f>T("CAMIONES       ")</f>
        <v xml:space="preserve">CAMIONES       </v>
      </c>
      <c r="G5156" t="str">
        <f>T("De 1.000 a 2.999 KG DE CARGA ÚTIL                 ")</f>
        <v xml:space="preserve">De 1.000 a 2.999 KG DE CARGA ÚTIL                 </v>
      </c>
      <c r="I5156">
        <v>1</v>
      </c>
    </row>
    <row r="5157" spans="1:9">
      <c r="A5157" t="str">
        <f>T("2018")</f>
        <v>2018</v>
      </c>
      <c r="B5157" t="str">
        <f>T("FISICO                                            ")</f>
        <v xml:space="preserve">FISICO                                            </v>
      </c>
      <c r="C5157" t="str">
        <f>T("CIUDAD LINEAL       ")</f>
        <v xml:space="preserve">CIUDAD LINEAL       </v>
      </c>
      <c r="D5157" t="str">
        <f>T("COLINA              ")</f>
        <v xml:space="preserve">COLINA              </v>
      </c>
      <c r="E5157" t="str">
        <f>T("CA ")</f>
        <v xml:space="preserve">CA </v>
      </c>
      <c r="F5157" t="str">
        <f>T("CAMIONES       ")</f>
        <v xml:space="preserve">CAMIONES       </v>
      </c>
      <c r="G5157" t="str">
        <f>T("De 1.000 a 2.999 KG DE CARGA ÚTIL                 ")</f>
        <v xml:space="preserve">De 1.000 a 2.999 KG DE CARGA ÚTIL                 </v>
      </c>
      <c r="I5157">
        <v>2</v>
      </c>
    </row>
    <row r="5158" spans="1:9">
      <c r="A5158" t="str">
        <f>T("2018")</f>
        <v>2018</v>
      </c>
      <c r="B5158" t="str">
        <f>T("FISICO                                            ")</f>
        <v xml:space="preserve">FISICO                                            </v>
      </c>
      <c r="C5158" t="str">
        <f>T("CIUDAD LINEAL       ")</f>
        <v xml:space="preserve">CIUDAD LINEAL       </v>
      </c>
      <c r="D5158" t="str">
        <f>T("COSTILLARES         ")</f>
        <v xml:space="preserve">COSTILLARES         </v>
      </c>
      <c r="E5158" t="str">
        <f>T("CA ")</f>
        <v xml:space="preserve">CA </v>
      </c>
      <c r="F5158" t="str">
        <f>T("CAMIONES       ")</f>
        <v xml:space="preserve">CAMIONES       </v>
      </c>
      <c r="G5158" t="str">
        <f>T("De menos de 1.000 KG DE CARGA ÚTIL                ")</f>
        <v xml:space="preserve">De menos de 1.000 KG DE CARGA ÚTIL                </v>
      </c>
      <c r="I5158">
        <v>7</v>
      </c>
    </row>
    <row r="5159" spans="1:9">
      <c r="A5159" t="str">
        <f>T("2018")</f>
        <v>2018</v>
      </c>
      <c r="B5159" t="str">
        <f>T("FISICO                                            ")</f>
        <v xml:space="preserve">FISICO                                            </v>
      </c>
      <c r="C5159" t="str">
        <f>T("CIUDAD LINEAL       ")</f>
        <v xml:space="preserve">CIUDAD LINEAL       </v>
      </c>
      <c r="D5159" t="str">
        <f>T("COSTILLARES         ")</f>
        <v xml:space="preserve">COSTILLARES         </v>
      </c>
      <c r="E5159" t="str">
        <f>T("CA ")</f>
        <v xml:space="preserve">CA </v>
      </c>
      <c r="F5159" t="str">
        <f>T("CAMIONES       ")</f>
        <v xml:space="preserve">CAMIONES       </v>
      </c>
      <c r="G5159" t="str">
        <f>T("De 1.000 a 2.999 KG DE CARGA ÚTIL                 ")</f>
        <v xml:space="preserve">De 1.000 a 2.999 KG DE CARGA ÚTIL                 </v>
      </c>
      <c r="I5159">
        <v>1</v>
      </c>
    </row>
    <row r="5160" spans="1:9">
      <c r="A5160" t="str">
        <f>T("2018")</f>
        <v>2018</v>
      </c>
      <c r="B5160" t="str">
        <f>T("JURIDICO                                          ")</f>
        <v xml:space="preserve">JURIDICO                                          </v>
      </c>
      <c r="C5160" t="str">
        <f>T("CIUDAD LINEAL       ")</f>
        <v xml:space="preserve">CIUDAD LINEAL       </v>
      </c>
      <c r="D5160" t="str">
        <f>T("VENTAS              ")</f>
        <v xml:space="preserve">VENTAS              </v>
      </c>
      <c r="E5160" t="str">
        <f>T("CA ")</f>
        <v xml:space="preserve">CA </v>
      </c>
      <c r="F5160" t="str">
        <f>T("CAMIONES       ")</f>
        <v xml:space="preserve">CAMIONES       </v>
      </c>
      <c r="G5160" t="str">
        <f>T("De menos de 1.000 KG DE CARGA ÚTIL                ")</f>
        <v xml:space="preserve">De menos de 1.000 KG DE CARGA ÚTIL                </v>
      </c>
      <c r="I5160">
        <v>13</v>
      </c>
    </row>
    <row r="5161" spans="1:9">
      <c r="A5161" t="str">
        <f>T("2018")</f>
        <v>2018</v>
      </c>
      <c r="B5161" t="str">
        <f>T("JURIDICO                                          ")</f>
        <v xml:space="preserve">JURIDICO                                          </v>
      </c>
      <c r="C5161" t="str">
        <f>T("CIUDAD LINEAL       ")</f>
        <v xml:space="preserve">CIUDAD LINEAL       </v>
      </c>
      <c r="D5161" t="str">
        <f>T("VENTAS              ")</f>
        <v xml:space="preserve">VENTAS              </v>
      </c>
      <c r="E5161" t="str">
        <f>T("CA ")</f>
        <v xml:space="preserve">CA </v>
      </c>
      <c r="F5161" t="str">
        <f>T("CAMIONES       ")</f>
        <v xml:space="preserve">CAMIONES       </v>
      </c>
      <c r="G5161" t="str">
        <f>T("De 1.000 a 2.999 KG DE CARGA ÚTIL                 ")</f>
        <v xml:space="preserve">De 1.000 a 2.999 KG DE CARGA ÚTIL                 </v>
      </c>
      <c r="I5161">
        <v>7</v>
      </c>
    </row>
    <row r="5162" spans="1:9">
      <c r="A5162" t="str">
        <f>T("2018")</f>
        <v>2018</v>
      </c>
      <c r="B5162" t="str">
        <f>T("JURIDICO                                          ")</f>
        <v xml:space="preserve">JURIDICO                                          </v>
      </c>
      <c r="C5162" t="str">
        <f>T("CIUDAD LINEAL       ")</f>
        <v xml:space="preserve">CIUDAD LINEAL       </v>
      </c>
      <c r="D5162" t="str">
        <f>T("VENTAS              ")</f>
        <v xml:space="preserve">VENTAS              </v>
      </c>
      <c r="E5162" t="str">
        <f>T("CA ")</f>
        <v xml:space="preserve">CA </v>
      </c>
      <c r="F5162" t="str">
        <f>T("CAMIONES       ")</f>
        <v xml:space="preserve">CAMIONES       </v>
      </c>
      <c r="G5162" t="str">
        <f>T("De 3.000 a 9.999 KG DE CARGA ÚTIL                 ")</f>
        <v xml:space="preserve">De 3.000 a 9.999 KG DE CARGA ÚTIL                 </v>
      </c>
      <c r="I5162">
        <v>4</v>
      </c>
    </row>
    <row r="5163" spans="1:9">
      <c r="A5163" t="str">
        <f>T("2018")</f>
        <v>2018</v>
      </c>
      <c r="B5163" t="str">
        <f>T("JURIDICO                                          ")</f>
        <v xml:space="preserve">JURIDICO                                          </v>
      </c>
      <c r="C5163" t="str">
        <f>T("CIUDAD LINEAL       ")</f>
        <v xml:space="preserve">CIUDAD LINEAL       </v>
      </c>
      <c r="D5163" t="str">
        <f>T("PUEBLO NUEVO        ")</f>
        <v xml:space="preserve">PUEBLO NUEVO        </v>
      </c>
      <c r="E5163" t="str">
        <f>T("CA ")</f>
        <v xml:space="preserve">CA </v>
      </c>
      <c r="F5163" t="str">
        <f>T("CAMIONES       ")</f>
        <v xml:space="preserve">CAMIONES       </v>
      </c>
      <c r="G5163" t="str">
        <f>T("De menos de 1.000 KG DE CARGA ÚTIL                ")</f>
        <v xml:space="preserve">De menos de 1.000 KG DE CARGA ÚTIL                </v>
      </c>
      <c r="I5163">
        <v>15</v>
      </c>
    </row>
    <row r="5164" spans="1:9">
      <c r="A5164" t="str">
        <f>T("2018")</f>
        <v>2018</v>
      </c>
      <c r="B5164" t="str">
        <f>T("JURIDICO                                          ")</f>
        <v xml:space="preserve">JURIDICO                                          </v>
      </c>
      <c r="C5164" t="str">
        <f>T("CIUDAD LINEAL       ")</f>
        <v xml:space="preserve">CIUDAD LINEAL       </v>
      </c>
      <c r="D5164" t="str">
        <f>T("PUEBLO NUEVO        ")</f>
        <v xml:space="preserve">PUEBLO NUEVO        </v>
      </c>
      <c r="E5164" t="str">
        <f>T("CA ")</f>
        <v xml:space="preserve">CA </v>
      </c>
      <c r="F5164" t="str">
        <f>T("CAMIONES       ")</f>
        <v xml:space="preserve">CAMIONES       </v>
      </c>
      <c r="G5164" t="str">
        <f>T("De 1.000 a 2.999 KG DE CARGA ÚTIL                 ")</f>
        <v xml:space="preserve">De 1.000 a 2.999 KG DE CARGA ÚTIL                 </v>
      </c>
      <c r="I5164">
        <v>7</v>
      </c>
    </row>
    <row r="5165" spans="1:9">
      <c r="A5165" t="str">
        <f>T("2018")</f>
        <v>2018</v>
      </c>
      <c r="B5165" t="str">
        <f>T("JURIDICO                                          ")</f>
        <v xml:space="preserve">JURIDICO                                          </v>
      </c>
      <c r="C5165" t="str">
        <f>T("CIUDAD LINEAL       ")</f>
        <v xml:space="preserve">CIUDAD LINEAL       </v>
      </c>
      <c r="D5165" t="str">
        <f>T("PUEBLO NUEVO        ")</f>
        <v xml:space="preserve">PUEBLO NUEVO        </v>
      </c>
      <c r="E5165" t="str">
        <f>T("CA ")</f>
        <v xml:space="preserve">CA </v>
      </c>
      <c r="F5165" t="str">
        <f>T("CAMIONES       ")</f>
        <v xml:space="preserve">CAMIONES       </v>
      </c>
      <c r="G5165" t="str">
        <f>T("De 3.000 a 9.999 KG DE CARGA ÚTIL                 ")</f>
        <v xml:space="preserve">De 3.000 a 9.999 KG DE CARGA ÚTIL                 </v>
      </c>
      <c r="I5165">
        <v>3</v>
      </c>
    </row>
    <row r="5166" spans="1:9">
      <c r="A5166" t="str">
        <f>T("2018")</f>
        <v>2018</v>
      </c>
      <c r="B5166" t="str">
        <f>T("JURIDICO                                          ")</f>
        <v xml:space="preserve">JURIDICO                                          </v>
      </c>
      <c r="C5166" t="str">
        <f>T("CIUDAD LINEAL       ")</f>
        <v xml:space="preserve">CIUDAD LINEAL       </v>
      </c>
      <c r="D5166" t="str">
        <f>T("QUINTANA            ")</f>
        <v xml:space="preserve">QUINTANA            </v>
      </c>
      <c r="E5166" t="str">
        <f>T("CA ")</f>
        <v xml:space="preserve">CA </v>
      </c>
      <c r="F5166" t="str">
        <f>T("CAMIONES       ")</f>
        <v xml:space="preserve">CAMIONES       </v>
      </c>
      <c r="G5166" t="str">
        <f>T("De menos de 1.000 KG DE CARGA ÚTIL                ")</f>
        <v xml:space="preserve">De menos de 1.000 KG DE CARGA ÚTIL                </v>
      </c>
      <c r="I5166">
        <v>7</v>
      </c>
    </row>
    <row r="5167" spans="1:9">
      <c r="A5167" t="str">
        <f>T("2018")</f>
        <v>2018</v>
      </c>
      <c r="B5167" t="str">
        <f>T("JURIDICO                                          ")</f>
        <v xml:space="preserve">JURIDICO                                          </v>
      </c>
      <c r="C5167" t="str">
        <f>T("CIUDAD LINEAL       ")</f>
        <v xml:space="preserve">CIUDAD LINEAL       </v>
      </c>
      <c r="D5167" t="str">
        <f>T("QUINTANA            ")</f>
        <v xml:space="preserve">QUINTANA            </v>
      </c>
      <c r="E5167" t="str">
        <f>T("CA ")</f>
        <v xml:space="preserve">CA </v>
      </c>
      <c r="F5167" t="str">
        <f>T("CAMIONES       ")</f>
        <v xml:space="preserve">CAMIONES       </v>
      </c>
      <c r="G5167" t="str">
        <f>T("De 1.000 a 2.999 KG DE CARGA ÚTIL                 ")</f>
        <v xml:space="preserve">De 1.000 a 2.999 KG DE CARGA ÚTIL                 </v>
      </c>
      <c r="I5167">
        <v>3</v>
      </c>
    </row>
    <row r="5168" spans="1:9">
      <c r="A5168" t="str">
        <f>T("2018")</f>
        <v>2018</v>
      </c>
      <c r="B5168" t="str">
        <f>T("JURIDICO                                          ")</f>
        <v xml:space="preserve">JURIDICO                                          </v>
      </c>
      <c r="C5168" t="str">
        <f>T("CIUDAD LINEAL       ")</f>
        <v xml:space="preserve">CIUDAD LINEAL       </v>
      </c>
      <c r="D5168" t="str">
        <f>T("CONCEPCION          ")</f>
        <v xml:space="preserve">CONCEPCION          </v>
      </c>
      <c r="E5168" t="str">
        <f>T("CA ")</f>
        <v xml:space="preserve">CA </v>
      </c>
      <c r="F5168" t="str">
        <f>T("CAMIONES       ")</f>
        <v xml:space="preserve">CAMIONES       </v>
      </c>
      <c r="G5168" t="str">
        <f>T("De menos de 1.000 KG DE CARGA ÚTIL                ")</f>
        <v xml:space="preserve">De menos de 1.000 KG DE CARGA ÚTIL                </v>
      </c>
      <c r="I5168">
        <v>4</v>
      </c>
    </row>
    <row r="5169" spans="1:9">
      <c r="A5169" t="str">
        <f>T("2018")</f>
        <v>2018</v>
      </c>
      <c r="B5169" t="str">
        <f>T("JURIDICO                                          ")</f>
        <v xml:space="preserve">JURIDICO                                          </v>
      </c>
      <c r="C5169" t="str">
        <f>T("CIUDAD LINEAL       ")</f>
        <v xml:space="preserve">CIUDAD LINEAL       </v>
      </c>
      <c r="D5169" t="str">
        <f>T("CONCEPCION          ")</f>
        <v xml:space="preserve">CONCEPCION          </v>
      </c>
      <c r="E5169" t="str">
        <f>T("CA ")</f>
        <v xml:space="preserve">CA </v>
      </c>
      <c r="F5169" t="str">
        <f>T("CAMIONES       ")</f>
        <v xml:space="preserve">CAMIONES       </v>
      </c>
      <c r="G5169" t="str">
        <f>T("De 1.000 a 2.999 KG DE CARGA ÚTIL                 ")</f>
        <v xml:space="preserve">De 1.000 a 2.999 KG DE CARGA ÚTIL                 </v>
      </c>
      <c r="I5169">
        <v>2</v>
      </c>
    </row>
    <row r="5170" spans="1:9">
      <c r="A5170" t="str">
        <f>T("2018")</f>
        <v>2018</v>
      </c>
      <c r="B5170" t="str">
        <f>T("JURIDICO                                          ")</f>
        <v xml:space="preserve">JURIDICO                                          </v>
      </c>
      <c r="C5170" t="str">
        <f>T("CIUDAD LINEAL       ")</f>
        <v xml:space="preserve">CIUDAD LINEAL       </v>
      </c>
      <c r="D5170" t="str">
        <f>T("SAN PASCUAL         ")</f>
        <v xml:space="preserve">SAN PASCUAL         </v>
      </c>
      <c r="E5170" t="str">
        <f>T("CA ")</f>
        <v xml:space="preserve">CA </v>
      </c>
      <c r="F5170" t="str">
        <f>T("CAMIONES       ")</f>
        <v xml:space="preserve">CAMIONES       </v>
      </c>
      <c r="G5170" t="str">
        <f>T("De menos de 1.000 KG DE CARGA ÚTIL                ")</f>
        <v xml:space="preserve">De menos de 1.000 KG DE CARGA ÚTIL                </v>
      </c>
      <c r="I5170">
        <v>4</v>
      </c>
    </row>
    <row r="5171" spans="1:9">
      <c r="A5171" t="str">
        <f>T("2018")</f>
        <v>2018</v>
      </c>
      <c r="B5171" t="str">
        <f>T("JURIDICO                                          ")</f>
        <v xml:space="preserve">JURIDICO                                          </v>
      </c>
      <c r="C5171" t="str">
        <f>T("CIUDAD LINEAL       ")</f>
        <v xml:space="preserve">CIUDAD LINEAL       </v>
      </c>
      <c r="D5171" t="str">
        <f>T("SAN PASCUAL         ")</f>
        <v xml:space="preserve">SAN PASCUAL         </v>
      </c>
      <c r="E5171" t="str">
        <f>T("CA ")</f>
        <v xml:space="preserve">CA </v>
      </c>
      <c r="F5171" t="str">
        <f>T("CAMIONES       ")</f>
        <v xml:space="preserve">CAMIONES       </v>
      </c>
      <c r="G5171" t="str">
        <f>T("De 1.000 a 2.999 KG DE CARGA ÚTIL                 ")</f>
        <v xml:space="preserve">De 1.000 a 2.999 KG DE CARGA ÚTIL                 </v>
      </c>
      <c r="I5171">
        <v>3</v>
      </c>
    </row>
    <row r="5172" spans="1:9">
      <c r="A5172" t="str">
        <f>T("2018")</f>
        <v>2018</v>
      </c>
      <c r="B5172" t="str">
        <f>T("JURIDICO                                          ")</f>
        <v xml:space="preserve">JURIDICO                                          </v>
      </c>
      <c r="C5172" t="str">
        <f>T("CIUDAD LINEAL       ")</f>
        <v xml:space="preserve">CIUDAD LINEAL       </v>
      </c>
      <c r="D5172" t="str">
        <f>T("SAN PASCUAL         ")</f>
        <v xml:space="preserve">SAN PASCUAL         </v>
      </c>
      <c r="E5172" t="str">
        <f>T("CA ")</f>
        <v xml:space="preserve">CA </v>
      </c>
      <c r="F5172" t="str">
        <f>T("CAMIONES       ")</f>
        <v xml:space="preserve">CAMIONES       </v>
      </c>
      <c r="G5172" t="str">
        <f>T("De 3.000 a 9.999 KG DE CARGA ÚTIL                 ")</f>
        <v xml:space="preserve">De 3.000 a 9.999 KG DE CARGA ÚTIL                 </v>
      </c>
      <c r="I5172">
        <v>3</v>
      </c>
    </row>
    <row r="5173" spans="1:9">
      <c r="A5173" t="str">
        <f>T("2018")</f>
        <v>2018</v>
      </c>
      <c r="B5173" t="str">
        <f>T("JURIDICO                                          ")</f>
        <v xml:space="preserve">JURIDICO                                          </v>
      </c>
      <c r="C5173" t="str">
        <f>T("CIUDAD LINEAL       ")</f>
        <v xml:space="preserve">CIUDAD LINEAL       </v>
      </c>
      <c r="D5173" t="str">
        <f>T("SAN JUAN BAUTISTA   ")</f>
        <v xml:space="preserve">SAN JUAN BAUTISTA   </v>
      </c>
      <c r="E5173" t="str">
        <f>T("CA ")</f>
        <v xml:space="preserve">CA </v>
      </c>
      <c r="F5173" t="str">
        <f>T("CAMIONES       ")</f>
        <v xml:space="preserve">CAMIONES       </v>
      </c>
      <c r="G5173" t="str">
        <f>T("De menos de 1.000 KG DE CARGA ÚTIL                ")</f>
        <v xml:space="preserve">De menos de 1.000 KG DE CARGA ÚTIL                </v>
      </c>
      <c r="I5173">
        <v>3</v>
      </c>
    </row>
    <row r="5174" spans="1:9">
      <c r="A5174" t="str">
        <f>T("2018")</f>
        <v>2018</v>
      </c>
      <c r="B5174" t="str">
        <f>T("JURIDICO                                          ")</f>
        <v xml:space="preserve">JURIDICO                                          </v>
      </c>
      <c r="C5174" t="str">
        <f>T("CIUDAD LINEAL       ")</f>
        <v xml:space="preserve">CIUDAD LINEAL       </v>
      </c>
      <c r="D5174" t="str">
        <f>T("SAN JUAN BAUTISTA   ")</f>
        <v xml:space="preserve">SAN JUAN BAUTISTA   </v>
      </c>
      <c r="E5174" t="str">
        <f>T("CA ")</f>
        <v xml:space="preserve">CA </v>
      </c>
      <c r="F5174" t="str">
        <f>T("CAMIONES       ")</f>
        <v xml:space="preserve">CAMIONES       </v>
      </c>
      <c r="G5174" t="str">
        <f>T("De 1.000 a 2.999 KG DE CARGA ÚTIL                 ")</f>
        <v xml:space="preserve">De 1.000 a 2.999 KG DE CARGA ÚTIL                 </v>
      </c>
      <c r="I5174">
        <v>1</v>
      </c>
    </row>
    <row r="5175" spans="1:9">
      <c r="A5175" t="str">
        <f>T("2018")</f>
        <v>2018</v>
      </c>
      <c r="B5175" t="str">
        <f>T("JURIDICO                                          ")</f>
        <v xml:space="preserve">JURIDICO                                          </v>
      </c>
      <c r="C5175" t="str">
        <f>T("CIUDAD LINEAL       ")</f>
        <v xml:space="preserve">CIUDAD LINEAL       </v>
      </c>
      <c r="D5175" t="str">
        <f>T("COLINA              ")</f>
        <v xml:space="preserve">COLINA              </v>
      </c>
      <c r="E5175" t="str">
        <f>T("CA ")</f>
        <v xml:space="preserve">CA </v>
      </c>
      <c r="F5175" t="str">
        <f>T("CAMIONES       ")</f>
        <v xml:space="preserve">CAMIONES       </v>
      </c>
      <c r="G5175" t="str">
        <f>T("De menos de 1.000 KG DE CARGA ÚTIL                ")</f>
        <v xml:space="preserve">De menos de 1.000 KG DE CARGA ÚTIL                </v>
      </c>
      <c r="I5175">
        <v>4</v>
      </c>
    </row>
    <row r="5176" spans="1:9">
      <c r="A5176" t="str">
        <f>T("2018")</f>
        <v>2018</v>
      </c>
      <c r="B5176" t="str">
        <f>T("JURIDICO                                          ")</f>
        <v xml:space="preserve">JURIDICO                                          </v>
      </c>
      <c r="C5176" t="str">
        <f>T("CIUDAD LINEAL       ")</f>
        <v xml:space="preserve">CIUDAD LINEAL       </v>
      </c>
      <c r="D5176" t="str">
        <f>T("COLINA              ")</f>
        <v xml:space="preserve">COLINA              </v>
      </c>
      <c r="E5176" t="str">
        <f>T("CA ")</f>
        <v xml:space="preserve">CA </v>
      </c>
      <c r="F5176" t="str">
        <f>T("CAMIONES       ")</f>
        <v xml:space="preserve">CAMIONES       </v>
      </c>
      <c r="G5176" t="str">
        <f>T("De 1.000 a 2.999 KG DE CARGA ÚTIL                 ")</f>
        <v xml:space="preserve">De 1.000 a 2.999 KG DE CARGA ÚTIL                 </v>
      </c>
      <c r="I5176">
        <v>2</v>
      </c>
    </row>
    <row r="5177" spans="1:9">
      <c r="A5177" t="str">
        <f>T("2018")</f>
        <v>2018</v>
      </c>
      <c r="B5177" t="str">
        <f>T("JURIDICO                                          ")</f>
        <v xml:space="preserve">JURIDICO                                          </v>
      </c>
      <c r="C5177" t="str">
        <f>T("CIUDAD LINEAL       ")</f>
        <v xml:space="preserve">CIUDAD LINEAL       </v>
      </c>
      <c r="D5177" t="str">
        <f>T("COSTILLARES         ")</f>
        <v xml:space="preserve">COSTILLARES         </v>
      </c>
      <c r="E5177" t="str">
        <f>T("CA ")</f>
        <v xml:space="preserve">CA </v>
      </c>
      <c r="F5177" t="str">
        <f>T("CAMIONES       ")</f>
        <v xml:space="preserve">CAMIONES       </v>
      </c>
      <c r="G5177" t="str">
        <f>T("De menos de 1.000 KG DE CARGA ÚTIL                ")</f>
        <v xml:space="preserve">De menos de 1.000 KG DE CARGA ÚTIL                </v>
      </c>
      <c r="I5177">
        <v>2</v>
      </c>
    </row>
    <row r="5178" spans="1:9">
      <c r="A5178" t="str">
        <f>T("2018")</f>
        <v>2018</v>
      </c>
      <c r="B5178" t="str">
        <f>T("JURIDICO                                          ")</f>
        <v xml:space="preserve">JURIDICO                                          </v>
      </c>
      <c r="C5178" t="str">
        <f>T("CIUDAD LINEAL       ")</f>
        <v xml:space="preserve">CIUDAD LINEAL       </v>
      </c>
      <c r="D5178" t="str">
        <f>T("COSTILLARES         ")</f>
        <v xml:space="preserve">COSTILLARES         </v>
      </c>
      <c r="E5178" t="str">
        <f>T("CA ")</f>
        <v xml:space="preserve">CA </v>
      </c>
      <c r="F5178" t="str">
        <f>T("CAMIONES       ")</f>
        <v xml:space="preserve">CAMIONES       </v>
      </c>
      <c r="G5178" t="str">
        <f>T("De 1.000 a 2.999 KG DE CARGA ÚTIL                 ")</f>
        <v xml:space="preserve">De 1.000 a 2.999 KG DE CARGA ÚTIL                 </v>
      </c>
      <c r="I5178">
        <v>1</v>
      </c>
    </row>
    <row r="5179" spans="1:9">
      <c r="A5179" t="str">
        <f>T("2018")</f>
        <v>2018</v>
      </c>
      <c r="B5179" t="str">
        <f>T("FISICO                                            ")</f>
        <v xml:space="preserve">FISICO                                            </v>
      </c>
      <c r="C5179" t="str">
        <f>T("CIUDAD LINEAL       ")</f>
        <v xml:space="preserve">CIUDAD LINEAL       </v>
      </c>
      <c r="D5179" t="str">
        <f>T("VENTAS              ")</f>
        <v xml:space="preserve">VENTAS              </v>
      </c>
      <c r="E5179" t="str">
        <f>T("CI ")</f>
        <v xml:space="preserve">CI </v>
      </c>
      <c r="F5179" t="str">
        <f>T("CICLOMOTORES   ")</f>
        <v xml:space="preserve">CICLOMOTORES   </v>
      </c>
      <c r="G5179" t="str">
        <f>T("todos                                             ")</f>
        <v xml:space="preserve">todos                                             </v>
      </c>
      <c r="H5179" t="str">
        <f>T("DIESEL                                            ")</f>
        <v xml:space="preserve">DIESEL                                            </v>
      </c>
      <c r="I5179">
        <v>6</v>
      </c>
    </row>
    <row r="5180" spans="1:9">
      <c r="A5180" t="str">
        <f>T("2018")</f>
        <v>2018</v>
      </c>
      <c r="B5180" t="str">
        <f>T("FISICO                                            ")</f>
        <v xml:space="preserve">FISICO                                            </v>
      </c>
      <c r="C5180" t="str">
        <f>T("CIUDAD LINEAL       ")</f>
        <v xml:space="preserve">CIUDAD LINEAL       </v>
      </c>
      <c r="D5180" t="str">
        <f>T("PUEBLO NUEVO        ")</f>
        <v xml:space="preserve">PUEBLO NUEVO        </v>
      </c>
      <c r="E5180" t="str">
        <f>T("CI ")</f>
        <v xml:space="preserve">CI </v>
      </c>
      <c r="F5180" t="str">
        <f>T("CICLOMOTORES   ")</f>
        <v xml:space="preserve">CICLOMOTORES   </v>
      </c>
      <c r="G5180" t="str">
        <f>T("todos                                             ")</f>
        <v xml:space="preserve">todos                                             </v>
      </c>
      <c r="H5180" t="str">
        <f>T("DIESEL                                            ")</f>
        <v xml:space="preserve">DIESEL                                            </v>
      </c>
      <c r="I5180">
        <v>13</v>
      </c>
    </row>
    <row r="5181" spans="1:9">
      <c r="A5181" t="str">
        <f>T("2018")</f>
        <v>2018</v>
      </c>
      <c r="B5181" t="str">
        <f>T("FISICO                                            ")</f>
        <v xml:space="preserve">FISICO                                            </v>
      </c>
      <c r="C5181" t="str">
        <f>T("CIUDAD LINEAL       ")</f>
        <v xml:space="preserve">CIUDAD LINEAL       </v>
      </c>
      <c r="D5181" t="str">
        <f>T("QUINTANA            ")</f>
        <v xml:space="preserve">QUINTANA            </v>
      </c>
      <c r="E5181" t="str">
        <f>T("CI ")</f>
        <v xml:space="preserve">CI </v>
      </c>
      <c r="F5181" t="str">
        <f>T("CICLOMOTORES   ")</f>
        <v xml:space="preserve">CICLOMOTORES   </v>
      </c>
      <c r="G5181" t="str">
        <f>T("todos                                             ")</f>
        <v xml:space="preserve">todos                                             </v>
      </c>
      <c r="H5181" t="str">
        <f>T("DIESEL                                            ")</f>
        <v xml:space="preserve">DIESEL                                            </v>
      </c>
      <c r="I5181">
        <v>1</v>
      </c>
    </row>
    <row r="5182" spans="1:9">
      <c r="A5182" t="str">
        <f>T("2018")</f>
        <v>2018</v>
      </c>
      <c r="B5182" t="str">
        <f>T("FISICO                                            ")</f>
        <v xml:space="preserve">FISICO                                            </v>
      </c>
      <c r="C5182" t="str">
        <f>T("CIUDAD LINEAL       ")</f>
        <v xml:space="preserve">CIUDAD LINEAL       </v>
      </c>
      <c r="D5182" t="str">
        <f>T("CONCEPCION          ")</f>
        <v xml:space="preserve">CONCEPCION          </v>
      </c>
      <c r="E5182" t="str">
        <f>T("CI ")</f>
        <v xml:space="preserve">CI </v>
      </c>
      <c r="F5182" t="str">
        <f>T("CICLOMOTORES   ")</f>
        <v xml:space="preserve">CICLOMOTORES   </v>
      </c>
      <c r="G5182" t="str">
        <f>T("todos                                             ")</f>
        <v xml:space="preserve">todos                                             </v>
      </c>
      <c r="H5182" t="str">
        <f>T("DIESEL                                            ")</f>
        <v xml:space="preserve">DIESEL                                            </v>
      </c>
      <c r="I5182">
        <v>8</v>
      </c>
    </row>
    <row r="5183" spans="1:9">
      <c r="A5183" t="str">
        <f>T("2018")</f>
        <v>2018</v>
      </c>
      <c r="B5183" t="str">
        <f>T("FISICO                                            ")</f>
        <v xml:space="preserve">FISICO                                            </v>
      </c>
      <c r="C5183" t="str">
        <f>T("CIUDAD LINEAL       ")</f>
        <v xml:space="preserve">CIUDAD LINEAL       </v>
      </c>
      <c r="D5183" t="str">
        <f>T("SAN PASCUAL         ")</f>
        <v xml:space="preserve">SAN PASCUAL         </v>
      </c>
      <c r="E5183" t="str">
        <f>T("CI ")</f>
        <v xml:space="preserve">CI </v>
      </c>
      <c r="F5183" t="str">
        <f>T("CICLOMOTORES   ")</f>
        <v xml:space="preserve">CICLOMOTORES   </v>
      </c>
      <c r="G5183" t="str">
        <f>T("todos                                             ")</f>
        <v xml:space="preserve">todos                                             </v>
      </c>
      <c r="H5183" t="str">
        <f>T("DIESEL                                            ")</f>
        <v xml:space="preserve">DIESEL                                            </v>
      </c>
      <c r="I5183">
        <v>3</v>
      </c>
    </row>
    <row r="5184" spans="1:9">
      <c r="A5184" t="str">
        <f>T("2018")</f>
        <v>2018</v>
      </c>
      <c r="B5184" t="str">
        <f>T("FISICO                                            ")</f>
        <v xml:space="preserve">FISICO                                            </v>
      </c>
      <c r="C5184" t="str">
        <f>T("CIUDAD LINEAL       ")</f>
        <v xml:space="preserve">CIUDAD LINEAL       </v>
      </c>
      <c r="D5184" t="str">
        <f>T("SAN JUAN BAUTISTA   ")</f>
        <v xml:space="preserve">SAN JUAN BAUTISTA   </v>
      </c>
      <c r="E5184" t="str">
        <f>T("CI ")</f>
        <v xml:space="preserve">CI </v>
      </c>
      <c r="F5184" t="str">
        <f>T("CICLOMOTORES   ")</f>
        <v xml:space="preserve">CICLOMOTORES   </v>
      </c>
      <c r="G5184" t="str">
        <f>T("todos                                             ")</f>
        <v xml:space="preserve">todos                                             </v>
      </c>
      <c r="H5184" t="str">
        <f>T("DIESEL                                            ")</f>
        <v xml:space="preserve">DIESEL                                            </v>
      </c>
      <c r="I5184">
        <v>2</v>
      </c>
    </row>
    <row r="5185" spans="1:9">
      <c r="A5185" t="str">
        <f>T("2018")</f>
        <v>2018</v>
      </c>
      <c r="B5185" t="str">
        <f>T("FISICO                                            ")</f>
        <v xml:space="preserve">FISICO                                            </v>
      </c>
      <c r="C5185" t="str">
        <f>T("CIUDAD LINEAL       ")</f>
        <v xml:space="preserve">CIUDAD LINEAL       </v>
      </c>
      <c r="D5185" t="str">
        <f>T("COLINA              ")</f>
        <v xml:space="preserve">COLINA              </v>
      </c>
      <c r="E5185" t="str">
        <f>T("CI ")</f>
        <v xml:space="preserve">CI </v>
      </c>
      <c r="F5185" t="str">
        <f>T("CICLOMOTORES   ")</f>
        <v xml:space="preserve">CICLOMOTORES   </v>
      </c>
      <c r="G5185" t="str">
        <f>T("todos                                             ")</f>
        <v xml:space="preserve">todos                                             </v>
      </c>
      <c r="H5185" t="str">
        <f>T("DIESEL                                            ")</f>
        <v xml:space="preserve">DIESEL                                            </v>
      </c>
      <c r="I5185">
        <v>3</v>
      </c>
    </row>
    <row r="5186" spans="1:9">
      <c r="A5186" t="str">
        <f>T("2018")</f>
        <v>2018</v>
      </c>
      <c r="B5186" t="str">
        <f>T("FISICO                                            ")</f>
        <v xml:space="preserve">FISICO                                            </v>
      </c>
      <c r="C5186" t="str">
        <f>T("CIUDAD LINEAL       ")</f>
        <v xml:space="preserve">CIUDAD LINEAL       </v>
      </c>
      <c r="D5186" t="str">
        <f>T("COSTILLARES         ")</f>
        <v xml:space="preserve">COSTILLARES         </v>
      </c>
      <c r="E5186" t="str">
        <f>T("CI ")</f>
        <v xml:space="preserve">CI </v>
      </c>
      <c r="F5186" t="str">
        <f>T("CICLOMOTORES   ")</f>
        <v xml:space="preserve">CICLOMOTORES   </v>
      </c>
      <c r="G5186" t="str">
        <f>T("todos                                             ")</f>
        <v xml:space="preserve">todos                                             </v>
      </c>
      <c r="H5186" t="str">
        <f>T("DIESEL                                            ")</f>
        <v xml:space="preserve">DIESEL                                            </v>
      </c>
      <c r="I5186">
        <v>7</v>
      </c>
    </row>
    <row r="5187" spans="1:9">
      <c r="A5187" t="str">
        <f>T("2018")</f>
        <v>2018</v>
      </c>
      <c r="B5187" t="str">
        <f>T("JURIDICO                                          ")</f>
        <v xml:space="preserve">JURIDICO                                          </v>
      </c>
      <c r="C5187" t="str">
        <f>T("CIUDAD LINEAL       ")</f>
        <v xml:space="preserve">CIUDAD LINEAL       </v>
      </c>
      <c r="D5187" t="str">
        <f>T("VENTAS              ")</f>
        <v xml:space="preserve">VENTAS              </v>
      </c>
      <c r="E5187" t="str">
        <f>T("CI ")</f>
        <v xml:space="preserve">CI </v>
      </c>
      <c r="F5187" t="str">
        <f>T("CICLOMOTORES   ")</f>
        <v xml:space="preserve">CICLOMOTORES   </v>
      </c>
      <c r="G5187" t="str">
        <f>T("todos                                             ")</f>
        <v xml:space="preserve">todos                                             </v>
      </c>
      <c r="H5187" t="str">
        <f>T("DIESEL                                            ")</f>
        <v xml:space="preserve">DIESEL                                            </v>
      </c>
      <c r="I5187">
        <v>2</v>
      </c>
    </row>
    <row r="5188" spans="1:9">
      <c r="A5188" t="str">
        <f>T("2018")</f>
        <v>2018</v>
      </c>
      <c r="B5188" t="str">
        <f>T("JURIDICO                                          ")</f>
        <v xml:space="preserve">JURIDICO                                          </v>
      </c>
      <c r="C5188" t="str">
        <f>T("CIUDAD LINEAL       ")</f>
        <v xml:space="preserve">CIUDAD LINEAL       </v>
      </c>
      <c r="D5188" t="str">
        <f>T("PUEBLO NUEVO        ")</f>
        <v xml:space="preserve">PUEBLO NUEVO        </v>
      </c>
      <c r="E5188" t="str">
        <f>T("CI ")</f>
        <v xml:space="preserve">CI </v>
      </c>
      <c r="F5188" t="str">
        <f>T("CICLOMOTORES   ")</f>
        <v xml:space="preserve">CICLOMOTORES   </v>
      </c>
      <c r="G5188" t="str">
        <f>T("todos                                             ")</f>
        <v xml:space="preserve">todos                                             </v>
      </c>
      <c r="H5188" t="str">
        <f>T("DIESEL                                            ")</f>
        <v xml:space="preserve">DIESEL                                            </v>
      </c>
      <c r="I5188">
        <v>2</v>
      </c>
    </row>
    <row r="5189" spans="1:9">
      <c r="A5189" t="str">
        <f>T("2018")</f>
        <v>2018</v>
      </c>
      <c r="B5189" t="str">
        <f>T("JURIDICO                                          ")</f>
        <v xml:space="preserve">JURIDICO                                          </v>
      </c>
      <c r="C5189" t="str">
        <f>T("CIUDAD LINEAL       ")</f>
        <v xml:space="preserve">CIUDAD LINEAL       </v>
      </c>
      <c r="D5189" t="str">
        <f>T("CONCEPCION          ")</f>
        <v xml:space="preserve">CONCEPCION          </v>
      </c>
      <c r="E5189" t="str">
        <f>T("CI ")</f>
        <v xml:space="preserve">CI </v>
      </c>
      <c r="F5189" t="str">
        <f>T("CICLOMOTORES   ")</f>
        <v xml:space="preserve">CICLOMOTORES   </v>
      </c>
      <c r="G5189" t="str">
        <f>T("todos                                             ")</f>
        <v xml:space="preserve">todos                                             </v>
      </c>
      <c r="H5189" t="str">
        <f>T("DIESEL                                            ")</f>
        <v xml:space="preserve">DIESEL                                            </v>
      </c>
      <c r="I5189">
        <v>1</v>
      </c>
    </row>
    <row r="5190" spans="1:9">
      <c r="A5190" t="str">
        <f>T("2018")</f>
        <v>2018</v>
      </c>
      <c r="B5190" t="str">
        <f>T("JURIDICO                                          ")</f>
        <v xml:space="preserve">JURIDICO                                          </v>
      </c>
      <c r="C5190" t="str">
        <f>T("CIUDAD LINEAL       ")</f>
        <v xml:space="preserve">CIUDAD LINEAL       </v>
      </c>
      <c r="D5190" t="str">
        <f>T("COSTILLARES         ")</f>
        <v xml:space="preserve">COSTILLARES         </v>
      </c>
      <c r="E5190" t="str">
        <f>T("CI ")</f>
        <v xml:space="preserve">CI </v>
      </c>
      <c r="F5190" t="str">
        <f>T("CICLOMOTORES   ")</f>
        <v xml:space="preserve">CICLOMOTORES   </v>
      </c>
      <c r="G5190" t="str">
        <f>T("todos                                             ")</f>
        <v xml:space="preserve">todos                                             </v>
      </c>
      <c r="H5190" t="str">
        <f>T("DIESEL                                            ")</f>
        <v xml:space="preserve">DIESEL                                            </v>
      </c>
      <c r="I5190">
        <v>2</v>
      </c>
    </row>
    <row r="5191" spans="1:9">
      <c r="A5191" t="str">
        <f>T("2018")</f>
        <v>2018</v>
      </c>
      <c r="B5191" t="str">
        <f>T("FISICO                                            ")</f>
        <v xml:space="preserve">FISICO                                            </v>
      </c>
      <c r="C5191" t="str">
        <f>T("CIUDAD LINEAL       ")</f>
        <v xml:space="preserve">CIUDAD LINEAL       </v>
      </c>
      <c r="D5191" t="str">
        <f>T("PUEBLO NUEVO        ")</f>
        <v xml:space="preserve">PUEBLO NUEVO        </v>
      </c>
      <c r="E5191" t="str">
        <f>T("CI ")</f>
        <v xml:space="preserve">CI </v>
      </c>
      <c r="F5191" t="str">
        <f>T("CICLOMOTORES   ")</f>
        <v xml:space="preserve">CICLOMOTORES   </v>
      </c>
      <c r="G5191" t="str">
        <f>T("todos                                             ")</f>
        <v xml:space="preserve">todos                                             </v>
      </c>
      <c r="H5191" t="str">
        <f>T("ELÉCTRICO                                         ")</f>
        <v xml:space="preserve">ELÉCTRICO                                         </v>
      </c>
      <c r="I5191">
        <v>1</v>
      </c>
    </row>
    <row r="5192" spans="1:9">
      <c r="A5192" t="str">
        <f>T("2018")</f>
        <v>2018</v>
      </c>
      <c r="B5192" t="str">
        <f>T("JURIDICO                                          ")</f>
        <v xml:space="preserve">JURIDICO                                          </v>
      </c>
      <c r="C5192" t="str">
        <f>T("CIUDAD LINEAL       ")</f>
        <v xml:space="preserve">CIUDAD LINEAL       </v>
      </c>
      <c r="D5192" t="str">
        <f>T("PUEBLO NUEVO        ")</f>
        <v xml:space="preserve">PUEBLO NUEVO        </v>
      </c>
      <c r="E5192" t="str">
        <f>T("CI ")</f>
        <v xml:space="preserve">CI </v>
      </c>
      <c r="F5192" t="str">
        <f>T("CICLOMOTORES   ")</f>
        <v xml:space="preserve">CICLOMOTORES   </v>
      </c>
      <c r="G5192" t="str">
        <f>T("todos                                             ")</f>
        <v xml:space="preserve">todos                                             </v>
      </c>
      <c r="H5192" t="str">
        <f>T("ELÉCTRICO                                         ")</f>
        <v xml:space="preserve">ELÉCTRICO                                         </v>
      </c>
      <c r="I5192">
        <v>3</v>
      </c>
    </row>
    <row r="5193" spans="1:9">
      <c r="A5193" t="str">
        <f>T("2018")</f>
        <v>2018</v>
      </c>
      <c r="B5193" t="str">
        <f>T("JURIDICO                                          ")</f>
        <v xml:space="preserve">JURIDICO                                          </v>
      </c>
      <c r="C5193" t="str">
        <f>T("CIUDAD LINEAL       ")</f>
        <v xml:space="preserve">CIUDAD LINEAL       </v>
      </c>
      <c r="D5193" t="str">
        <f>T("SAN JUAN BAUTISTA   ")</f>
        <v xml:space="preserve">SAN JUAN BAUTISTA   </v>
      </c>
      <c r="E5193" t="str">
        <f>T("CI ")</f>
        <v xml:space="preserve">CI </v>
      </c>
      <c r="F5193" t="str">
        <f>T("CICLOMOTORES   ")</f>
        <v xml:space="preserve">CICLOMOTORES   </v>
      </c>
      <c r="G5193" t="str">
        <f>T("todos                                             ")</f>
        <v xml:space="preserve">todos                                             </v>
      </c>
      <c r="H5193" t="str">
        <f>T("ELÉCTRICO                                         ")</f>
        <v xml:space="preserve">ELÉCTRICO                                         </v>
      </c>
      <c r="I5193">
        <v>1</v>
      </c>
    </row>
    <row r="5194" spans="1:9">
      <c r="A5194" t="str">
        <f>T("2018")</f>
        <v>2018</v>
      </c>
      <c r="B5194" t="str">
        <f>T("JURIDICO                                          ")</f>
        <v xml:space="preserve">JURIDICO                                          </v>
      </c>
      <c r="C5194" t="str">
        <f>T("CIUDAD LINEAL       ")</f>
        <v xml:space="preserve">CIUDAD LINEAL       </v>
      </c>
      <c r="D5194" t="str">
        <f>T("COSTILLARES         ")</f>
        <v xml:space="preserve">COSTILLARES         </v>
      </c>
      <c r="E5194" t="str">
        <f>T("CI ")</f>
        <v xml:space="preserve">CI </v>
      </c>
      <c r="F5194" t="str">
        <f>T("CICLOMOTORES   ")</f>
        <v xml:space="preserve">CICLOMOTORES   </v>
      </c>
      <c r="G5194" t="str">
        <f>T("todos                                             ")</f>
        <v xml:space="preserve">todos                                             </v>
      </c>
      <c r="H5194" t="str">
        <f>T("ELÉCTRICO                                         ")</f>
        <v xml:space="preserve">ELÉCTRICO                                         </v>
      </c>
      <c r="I5194">
        <v>1</v>
      </c>
    </row>
    <row r="5195" spans="1:9">
      <c r="A5195" t="str">
        <f>T("2018")</f>
        <v>2018</v>
      </c>
      <c r="B5195" t="str">
        <f>T("Entidad sin personalidad jurídica (art. 35.4 LGT) ")</f>
        <v xml:space="preserve">Entidad sin personalidad jurídica (art. 35.4 LGT) </v>
      </c>
      <c r="C5195" t="str">
        <f>T("CIUDAD LINEAL       ")</f>
        <v xml:space="preserve">CIUDAD LINEAL       </v>
      </c>
      <c r="D5195" t="str">
        <f>T("VENTAS              ")</f>
        <v xml:space="preserve">VENTAS              </v>
      </c>
      <c r="E5195" t="str">
        <f>T("CI ")</f>
        <v xml:space="preserve">CI </v>
      </c>
      <c r="F5195" t="str">
        <f>T("CICLOMOTORES   ")</f>
        <v xml:space="preserve">CICLOMOTORES   </v>
      </c>
      <c r="G5195" t="str">
        <f>T("todos                                             ")</f>
        <v xml:space="preserve">todos                                             </v>
      </c>
      <c r="H5195" t="str">
        <f>T("GASOLINA                                          ")</f>
        <v xml:space="preserve">GASOLINA                                          </v>
      </c>
      <c r="I5195">
        <v>7</v>
      </c>
    </row>
    <row r="5196" spans="1:9">
      <c r="A5196" t="str">
        <f>T("2018")</f>
        <v>2018</v>
      </c>
      <c r="B5196" t="str">
        <f>T("Entidad sin personalidad jurídica (art. 35.4 LGT) ")</f>
        <v xml:space="preserve">Entidad sin personalidad jurídica (art. 35.4 LGT) </v>
      </c>
      <c r="C5196" t="str">
        <f>T("CIUDAD LINEAL       ")</f>
        <v xml:space="preserve">CIUDAD LINEAL       </v>
      </c>
      <c r="D5196" t="str">
        <f>T("PUEBLO NUEVO        ")</f>
        <v xml:space="preserve">PUEBLO NUEVO        </v>
      </c>
      <c r="E5196" t="str">
        <f>T("CI ")</f>
        <v xml:space="preserve">CI </v>
      </c>
      <c r="F5196" t="str">
        <f>T("CICLOMOTORES   ")</f>
        <v xml:space="preserve">CICLOMOTORES   </v>
      </c>
      <c r="G5196" t="str">
        <f>T("todos                                             ")</f>
        <v xml:space="preserve">todos                                             </v>
      </c>
      <c r="H5196" t="str">
        <f>T("GASOLINA                                          ")</f>
        <v xml:space="preserve">GASOLINA                                          </v>
      </c>
      <c r="I5196">
        <v>10</v>
      </c>
    </row>
    <row r="5197" spans="1:9">
      <c r="A5197" t="str">
        <f>T("2018")</f>
        <v>2018</v>
      </c>
      <c r="B5197" t="str">
        <f>T("Entidad sin personalidad jurídica (art. 35.4 LGT) ")</f>
        <v xml:space="preserve">Entidad sin personalidad jurídica (art. 35.4 LGT) </v>
      </c>
      <c r="C5197" t="str">
        <f>T("CIUDAD LINEAL       ")</f>
        <v xml:space="preserve">CIUDAD LINEAL       </v>
      </c>
      <c r="D5197" t="str">
        <f>T("QUINTANA            ")</f>
        <v xml:space="preserve">QUINTANA            </v>
      </c>
      <c r="E5197" t="str">
        <f>T("CI ")</f>
        <v xml:space="preserve">CI </v>
      </c>
      <c r="F5197" t="str">
        <f>T("CICLOMOTORES   ")</f>
        <v xml:space="preserve">CICLOMOTORES   </v>
      </c>
      <c r="G5197" t="str">
        <f>T("todos                                             ")</f>
        <v xml:space="preserve">todos                                             </v>
      </c>
      <c r="H5197" t="str">
        <f>T("GASOLINA                                          ")</f>
        <v xml:space="preserve">GASOLINA                                          </v>
      </c>
      <c r="I5197">
        <v>1</v>
      </c>
    </row>
    <row r="5198" spans="1:9">
      <c r="A5198" t="str">
        <f>T("2018")</f>
        <v>2018</v>
      </c>
      <c r="B5198" t="str">
        <f>T("Entidad sin personalidad jurídica (art. 35.4 LGT) ")</f>
        <v xml:space="preserve">Entidad sin personalidad jurídica (art. 35.4 LGT) </v>
      </c>
      <c r="C5198" t="str">
        <f>T("CIUDAD LINEAL       ")</f>
        <v xml:space="preserve">CIUDAD LINEAL       </v>
      </c>
      <c r="D5198" t="str">
        <f>T("CONCEPCION          ")</f>
        <v xml:space="preserve">CONCEPCION          </v>
      </c>
      <c r="E5198" t="str">
        <f>T("CI ")</f>
        <v xml:space="preserve">CI </v>
      </c>
      <c r="F5198" t="str">
        <f>T("CICLOMOTORES   ")</f>
        <v xml:space="preserve">CICLOMOTORES   </v>
      </c>
      <c r="G5198" t="str">
        <f>T("todos                                             ")</f>
        <v xml:space="preserve">todos                                             </v>
      </c>
      <c r="H5198" t="str">
        <f>T("GASOLINA                                          ")</f>
        <v xml:space="preserve">GASOLINA                                          </v>
      </c>
      <c r="I5198">
        <v>2</v>
      </c>
    </row>
    <row r="5199" spans="1:9">
      <c r="A5199" t="str">
        <f>T("2018")</f>
        <v>2018</v>
      </c>
      <c r="B5199" t="str">
        <f>T("Entidad sin personalidad jurídica (art. 35.4 LGT) ")</f>
        <v xml:space="preserve">Entidad sin personalidad jurídica (art. 35.4 LGT) </v>
      </c>
      <c r="C5199" t="str">
        <f>T("CIUDAD LINEAL       ")</f>
        <v xml:space="preserve">CIUDAD LINEAL       </v>
      </c>
      <c r="D5199" t="str">
        <f>T("SAN PASCUAL         ")</f>
        <v xml:space="preserve">SAN PASCUAL         </v>
      </c>
      <c r="E5199" t="str">
        <f>T("CI ")</f>
        <v xml:space="preserve">CI </v>
      </c>
      <c r="F5199" t="str">
        <f>T("CICLOMOTORES   ")</f>
        <v xml:space="preserve">CICLOMOTORES   </v>
      </c>
      <c r="G5199" t="str">
        <f>T("todos                                             ")</f>
        <v xml:space="preserve">todos                                             </v>
      </c>
      <c r="H5199" t="str">
        <f>T("GASOLINA                                          ")</f>
        <v xml:space="preserve">GASOLINA                                          </v>
      </c>
      <c r="I5199">
        <v>1</v>
      </c>
    </row>
    <row r="5200" spans="1:9">
      <c r="A5200" t="str">
        <f>T("2018")</f>
        <v>2018</v>
      </c>
      <c r="B5200" t="str">
        <f>T("Entidad sin personalidad jurídica (art. 35.4 LGT) ")</f>
        <v xml:space="preserve">Entidad sin personalidad jurídica (art. 35.4 LGT) </v>
      </c>
      <c r="C5200" t="str">
        <f>T("CIUDAD LINEAL       ")</f>
        <v xml:space="preserve">CIUDAD LINEAL       </v>
      </c>
      <c r="D5200" t="str">
        <f>T("COSTILLARES         ")</f>
        <v xml:space="preserve">COSTILLARES         </v>
      </c>
      <c r="E5200" t="str">
        <f>T("CI ")</f>
        <v xml:space="preserve">CI </v>
      </c>
      <c r="F5200" t="str">
        <f>T("CICLOMOTORES   ")</f>
        <v xml:space="preserve">CICLOMOTORES   </v>
      </c>
      <c r="G5200" t="str">
        <f>T("todos                                             ")</f>
        <v xml:space="preserve">todos                                             </v>
      </c>
      <c r="H5200" t="str">
        <f>T("GASOLINA                                          ")</f>
        <v xml:space="preserve">GASOLINA                                          </v>
      </c>
      <c r="I5200">
        <v>4</v>
      </c>
    </row>
    <row r="5201" spans="1:9">
      <c r="A5201" t="str">
        <f>T("2018")</f>
        <v>2018</v>
      </c>
      <c r="B5201" t="str">
        <f>T("FISICO                                            ")</f>
        <v xml:space="preserve">FISICO                                            </v>
      </c>
      <c r="C5201" t="str">
        <f>T("CIUDAD LINEAL       ")</f>
        <v xml:space="preserve">CIUDAD LINEAL       </v>
      </c>
      <c r="D5201" t="str">
        <f>T("SIN BARRIO          ")</f>
        <v xml:space="preserve">SIN BARRIO          </v>
      </c>
      <c r="E5201" t="str">
        <f>T("CI ")</f>
        <v xml:space="preserve">CI </v>
      </c>
      <c r="F5201" t="str">
        <f>T("CICLOMOTORES   ")</f>
        <v xml:space="preserve">CICLOMOTORES   </v>
      </c>
      <c r="G5201" t="str">
        <f>T("todos                                             ")</f>
        <v xml:space="preserve">todos                                             </v>
      </c>
      <c r="H5201" t="str">
        <f>T("GASOLINA                                          ")</f>
        <v xml:space="preserve">GASOLINA                                          </v>
      </c>
      <c r="I5201">
        <v>13</v>
      </c>
    </row>
    <row r="5202" spans="1:9">
      <c r="A5202" t="str">
        <f>T("2018")</f>
        <v>2018</v>
      </c>
      <c r="B5202" t="str">
        <f>T("FISICO                                            ")</f>
        <v xml:space="preserve">FISICO                                            </v>
      </c>
      <c r="C5202" t="str">
        <f>T("CIUDAD LINEAL       ")</f>
        <v xml:space="preserve">CIUDAD LINEAL       </v>
      </c>
      <c r="D5202" t="str">
        <f>T("VENTAS              ")</f>
        <v xml:space="preserve">VENTAS              </v>
      </c>
      <c r="E5202" t="str">
        <f>T("CI ")</f>
        <v xml:space="preserve">CI </v>
      </c>
      <c r="F5202" t="str">
        <f>T("CICLOMOTORES   ")</f>
        <v xml:space="preserve">CICLOMOTORES   </v>
      </c>
      <c r="G5202" t="str">
        <f>T("todos                                             ")</f>
        <v xml:space="preserve">todos                                             </v>
      </c>
      <c r="H5202" t="str">
        <f>T("GASOLINA                                          ")</f>
        <v xml:space="preserve">GASOLINA                                          </v>
      </c>
      <c r="I5202">
        <v>550</v>
      </c>
    </row>
    <row r="5203" spans="1:9">
      <c r="A5203" t="str">
        <f>T("2018")</f>
        <v>2018</v>
      </c>
      <c r="B5203" t="str">
        <f>T("FISICO                                            ")</f>
        <v xml:space="preserve">FISICO                                            </v>
      </c>
      <c r="C5203" t="str">
        <f>T("CIUDAD LINEAL       ")</f>
        <v xml:space="preserve">CIUDAD LINEAL       </v>
      </c>
      <c r="D5203" t="str">
        <f>T("PUEBLO NUEVO        ")</f>
        <v xml:space="preserve">PUEBLO NUEVO        </v>
      </c>
      <c r="E5203" t="str">
        <f>T("CI ")</f>
        <v xml:space="preserve">CI </v>
      </c>
      <c r="F5203" t="str">
        <f>T("CICLOMOTORES   ")</f>
        <v xml:space="preserve">CICLOMOTORES   </v>
      </c>
      <c r="G5203" t="str">
        <f>T("todos                                             ")</f>
        <v xml:space="preserve">todos                                             </v>
      </c>
      <c r="H5203" t="str">
        <f>T("GASOLINA                                          ")</f>
        <v xml:space="preserve">GASOLINA                                          </v>
      </c>
      <c r="I5203">
        <v>721</v>
      </c>
    </row>
    <row r="5204" spans="1:9">
      <c r="A5204" t="str">
        <f>T("2018")</f>
        <v>2018</v>
      </c>
      <c r="B5204" t="str">
        <f>T("FISICO                                            ")</f>
        <v xml:space="preserve">FISICO                                            </v>
      </c>
      <c r="C5204" t="str">
        <f>T("CIUDAD LINEAL       ")</f>
        <v xml:space="preserve">CIUDAD LINEAL       </v>
      </c>
      <c r="D5204" t="str">
        <f>T("QUINTANA            ")</f>
        <v xml:space="preserve">QUINTANA            </v>
      </c>
      <c r="E5204" t="str">
        <f>T("CI ")</f>
        <v xml:space="preserve">CI </v>
      </c>
      <c r="F5204" t="str">
        <f>T("CICLOMOTORES   ")</f>
        <v xml:space="preserve">CICLOMOTORES   </v>
      </c>
      <c r="G5204" t="str">
        <f>T("todos                                             ")</f>
        <v xml:space="preserve">todos                                             </v>
      </c>
      <c r="H5204" t="str">
        <f>T("GASOLINA                                          ")</f>
        <v xml:space="preserve">GASOLINA                                          </v>
      </c>
      <c r="I5204">
        <v>254</v>
      </c>
    </row>
    <row r="5205" spans="1:9">
      <c r="A5205" t="str">
        <f>T("2018")</f>
        <v>2018</v>
      </c>
      <c r="B5205" t="str">
        <f>T("FISICO                                            ")</f>
        <v xml:space="preserve">FISICO                                            </v>
      </c>
      <c r="C5205" t="str">
        <f>T("CIUDAD LINEAL       ")</f>
        <v xml:space="preserve">CIUDAD LINEAL       </v>
      </c>
      <c r="D5205" t="str">
        <f>T("CONCEPCION          ")</f>
        <v xml:space="preserve">CONCEPCION          </v>
      </c>
      <c r="E5205" t="str">
        <f>T("CI ")</f>
        <v xml:space="preserve">CI </v>
      </c>
      <c r="F5205" t="str">
        <f>T("CICLOMOTORES   ")</f>
        <v xml:space="preserve">CICLOMOTORES   </v>
      </c>
      <c r="G5205" t="str">
        <f>T("todos                                             ")</f>
        <v xml:space="preserve">todos                                             </v>
      </c>
      <c r="H5205" t="str">
        <f>T("GASOLINA                                          ")</f>
        <v xml:space="preserve">GASOLINA                                          </v>
      </c>
      <c r="I5205">
        <v>213</v>
      </c>
    </row>
    <row r="5206" spans="1:9">
      <c r="A5206" t="str">
        <f>T("2018")</f>
        <v>2018</v>
      </c>
      <c r="B5206" t="str">
        <f>T("FISICO                                            ")</f>
        <v xml:space="preserve">FISICO                                            </v>
      </c>
      <c r="C5206" t="str">
        <f>T("CIUDAD LINEAL       ")</f>
        <v xml:space="preserve">CIUDAD LINEAL       </v>
      </c>
      <c r="D5206" t="str">
        <f>T("SAN PASCUAL         ")</f>
        <v xml:space="preserve">SAN PASCUAL         </v>
      </c>
      <c r="E5206" t="str">
        <f>T("CI ")</f>
        <v xml:space="preserve">CI </v>
      </c>
      <c r="F5206" t="str">
        <f>T("CICLOMOTORES   ")</f>
        <v xml:space="preserve">CICLOMOTORES   </v>
      </c>
      <c r="G5206" t="str">
        <f>T("todos                                             ")</f>
        <v xml:space="preserve">todos                                             </v>
      </c>
      <c r="H5206" t="str">
        <f>T("GASOLINA                                          ")</f>
        <v xml:space="preserve">GASOLINA                                          </v>
      </c>
      <c r="I5206">
        <v>199</v>
      </c>
    </row>
    <row r="5207" spans="1:9">
      <c r="A5207" t="str">
        <f>T("2018")</f>
        <v>2018</v>
      </c>
      <c r="B5207" t="str">
        <f>T("FISICO                                            ")</f>
        <v xml:space="preserve">FISICO                                            </v>
      </c>
      <c r="C5207" t="str">
        <f>T("CIUDAD LINEAL       ")</f>
        <v xml:space="preserve">CIUDAD LINEAL       </v>
      </c>
      <c r="D5207" t="str">
        <f>T("SAN JUAN BAUTISTA   ")</f>
        <v xml:space="preserve">SAN JUAN BAUTISTA   </v>
      </c>
      <c r="E5207" t="str">
        <f>T("CI ")</f>
        <v xml:space="preserve">CI </v>
      </c>
      <c r="F5207" t="str">
        <f>T("CICLOMOTORES   ")</f>
        <v xml:space="preserve">CICLOMOTORES   </v>
      </c>
      <c r="G5207" t="str">
        <f>T("todos                                             ")</f>
        <v xml:space="preserve">todos                                             </v>
      </c>
      <c r="H5207" t="str">
        <f>T("GASOLINA                                          ")</f>
        <v xml:space="preserve">GASOLINA                                          </v>
      </c>
      <c r="I5207">
        <v>125</v>
      </c>
    </row>
    <row r="5208" spans="1:9">
      <c r="A5208" t="str">
        <f>T("2018")</f>
        <v>2018</v>
      </c>
      <c r="B5208" t="str">
        <f>T("FISICO                                            ")</f>
        <v xml:space="preserve">FISICO                                            </v>
      </c>
      <c r="C5208" t="str">
        <f>T("CIUDAD LINEAL       ")</f>
        <v xml:space="preserve">CIUDAD LINEAL       </v>
      </c>
      <c r="D5208" t="str">
        <f>T("COLINA              ")</f>
        <v xml:space="preserve">COLINA              </v>
      </c>
      <c r="E5208" t="str">
        <f>T("CI ")</f>
        <v xml:space="preserve">CI </v>
      </c>
      <c r="F5208" t="str">
        <f>T("CICLOMOTORES   ")</f>
        <v xml:space="preserve">CICLOMOTORES   </v>
      </c>
      <c r="G5208" t="str">
        <f>T("todos                                             ")</f>
        <v xml:space="preserve">todos                                             </v>
      </c>
      <c r="H5208" t="str">
        <f>T("GASOLINA                                          ")</f>
        <v xml:space="preserve">GASOLINA                                          </v>
      </c>
      <c r="I5208">
        <v>58</v>
      </c>
    </row>
    <row r="5209" spans="1:9">
      <c r="A5209" t="str">
        <f>T("2018")</f>
        <v>2018</v>
      </c>
      <c r="B5209" t="str">
        <f>T("FISICO                                            ")</f>
        <v xml:space="preserve">FISICO                                            </v>
      </c>
      <c r="C5209" t="str">
        <f>T("CIUDAD LINEAL       ")</f>
        <v xml:space="preserve">CIUDAD LINEAL       </v>
      </c>
      <c r="D5209" t="str">
        <f>T("ATALAYA             ")</f>
        <v xml:space="preserve">ATALAYA             </v>
      </c>
      <c r="E5209" t="str">
        <f>T("CI ")</f>
        <v xml:space="preserve">CI </v>
      </c>
      <c r="F5209" t="str">
        <f>T("CICLOMOTORES   ")</f>
        <v xml:space="preserve">CICLOMOTORES   </v>
      </c>
      <c r="G5209" t="str">
        <f>T("todos                                             ")</f>
        <v xml:space="preserve">todos                                             </v>
      </c>
      <c r="H5209" t="str">
        <f>T("GASOLINA                                          ")</f>
        <v xml:space="preserve">GASOLINA                                          </v>
      </c>
      <c r="I5209">
        <v>10</v>
      </c>
    </row>
    <row r="5210" spans="1:9">
      <c r="A5210" t="str">
        <f>T("2018")</f>
        <v>2018</v>
      </c>
      <c r="B5210" t="str">
        <f>T("FISICO                                            ")</f>
        <v xml:space="preserve">FISICO                                            </v>
      </c>
      <c r="C5210" t="str">
        <f>T("CIUDAD LINEAL       ")</f>
        <v xml:space="preserve">CIUDAD LINEAL       </v>
      </c>
      <c r="D5210" t="str">
        <f>T("COSTILLARES         ")</f>
        <v xml:space="preserve">COSTILLARES         </v>
      </c>
      <c r="E5210" t="str">
        <f>T("CI ")</f>
        <v xml:space="preserve">CI </v>
      </c>
      <c r="F5210" t="str">
        <f>T("CICLOMOTORES   ")</f>
        <v xml:space="preserve">CICLOMOTORES   </v>
      </c>
      <c r="G5210" t="str">
        <f>T("todos                                             ")</f>
        <v xml:space="preserve">todos                                             </v>
      </c>
      <c r="H5210" t="str">
        <f>T("GASOLINA                                          ")</f>
        <v xml:space="preserve">GASOLINA                                          </v>
      </c>
      <c r="I5210">
        <v>253</v>
      </c>
    </row>
    <row r="5211" spans="1:9">
      <c r="A5211" t="str">
        <f>T("2018")</f>
        <v>2018</v>
      </c>
      <c r="B5211" t="str">
        <f>T("JURIDICO                                          ")</f>
        <v xml:space="preserve">JURIDICO                                          </v>
      </c>
      <c r="C5211" t="str">
        <f>T("CIUDAD LINEAL       ")</f>
        <v xml:space="preserve">CIUDAD LINEAL       </v>
      </c>
      <c r="D5211" t="str">
        <f>T("VENTAS              ")</f>
        <v xml:space="preserve">VENTAS              </v>
      </c>
      <c r="E5211" t="str">
        <f>T("CI ")</f>
        <v xml:space="preserve">CI </v>
      </c>
      <c r="F5211" t="str">
        <f>T("CICLOMOTORES   ")</f>
        <v xml:space="preserve">CICLOMOTORES   </v>
      </c>
      <c r="G5211" t="str">
        <f>T("todos                                             ")</f>
        <v xml:space="preserve">todos                                             </v>
      </c>
      <c r="H5211" t="str">
        <f>T("GASOLINA                                          ")</f>
        <v xml:space="preserve">GASOLINA                                          </v>
      </c>
      <c r="I5211">
        <v>24</v>
      </c>
    </row>
    <row r="5212" spans="1:9">
      <c r="A5212" t="str">
        <f>T("2018")</f>
        <v>2018</v>
      </c>
      <c r="B5212" t="str">
        <f>T("JURIDICO                                          ")</f>
        <v xml:space="preserve">JURIDICO                                          </v>
      </c>
      <c r="C5212" t="str">
        <f>T("CIUDAD LINEAL       ")</f>
        <v xml:space="preserve">CIUDAD LINEAL       </v>
      </c>
      <c r="D5212" t="str">
        <f>T("PUEBLO NUEVO        ")</f>
        <v xml:space="preserve">PUEBLO NUEVO        </v>
      </c>
      <c r="E5212" t="str">
        <f>T("CI ")</f>
        <v xml:space="preserve">CI </v>
      </c>
      <c r="F5212" t="str">
        <f>T("CICLOMOTORES   ")</f>
        <v xml:space="preserve">CICLOMOTORES   </v>
      </c>
      <c r="G5212" t="str">
        <f>T("todos                                             ")</f>
        <v xml:space="preserve">todos                                             </v>
      </c>
      <c r="H5212" t="str">
        <f>T("GASOLINA                                          ")</f>
        <v xml:space="preserve">GASOLINA                                          </v>
      </c>
      <c r="I5212">
        <v>22</v>
      </c>
    </row>
    <row r="5213" spans="1:9">
      <c r="A5213" t="str">
        <f>T("2018")</f>
        <v>2018</v>
      </c>
      <c r="B5213" t="str">
        <f>T("JURIDICO                                          ")</f>
        <v xml:space="preserve">JURIDICO                                          </v>
      </c>
      <c r="C5213" t="str">
        <f>T("CIUDAD LINEAL       ")</f>
        <v xml:space="preserve">CIUDAD LINEAL       </v>
      </c>
      <c r="D5213" t="str">
        <f>T("QUINTANA            ")</f>
        <v xml:space="preserve">QUINTANA            </v>
      </c>
      <c r="E5213" t="str">
        <f>T("CI ")</f>
        <v xml:space="preserve">CI </v>
      </c>
      <c r="F5213" t="str">
        <f>T("CICLOMOTORES   ")</f>
        <v xml:space="preserve">CICLOMOTORES   </v>
      </c>
      <c r="G5213" t="str">
        <f>T("todos                                             ")</f>
        <v xml:space="preserve">todos                                             </v>
      </c>
      <c r="H5213" t="str">
        <f>T("GASOLINA                                          ")</f>
        <v xml:space="preserve">GASOLINA                                          </v>
      </c>
      <c r="I5213">
        <v>12</v>
      </c>
    </row>
    <row r="5214" spans="1:9">
      <c r="A5214" t="str">
        <f>T("2018")</f>
        <v>2018</v>
      </c>
      <c r="B5214" t="str">
        <f>T("JURIDICO                                          ")</f>
        <v xml:space="preserve">JURIDICO                                          </v>
      </c>
      <c r="C5214" t="str">
        <f>T("CIUDAD LINEAL       ")</f>
        <v xml:space="preserve">CIUDAD LINEAL       </v>
      </c>
      <c r="D5214" t="str">
        <f>T("CONCEPCION          ")</f>
        <v xml:space="preserve">CONCEPCION          </v>
      </c>
      <c r="E5214" t="str">
        <f>T("CI ")</f>
        <v xml:space="preserve">CI </v>
      </c>
      <c r="F5214" t="str">
        <f>T("CICLOMOTORES   ")</f>
        <v xml:space="preserve">CICLOMOTORES   </v>
      </c>
      <c r="G5214" t="str">
        <f>T("todos                                             ")</f>
        <v xml:space="preserve">todos                                             </v>
      </c>
      <c r="H5214" t="str">
        <f>T("GASOLINA                                          ")</f>
        <v xml:space="preserve">GASOLINA                                          </v>
      </c>
      <c r="I5214">
        <v>11</v>
      </c>
    </row>
    <row r="5215" spans="1:9">
      <c r="A5215" t="str">
        <f>T("2018")</f>
        <v>2018</v>
      </c>
      <c r="B5215" t="str">
        <f>T("JURIDICO                                          ")</f>
        <v xml:space="preserve">JURIDICO                                          </v>
      </c>
      <c r="C5215" t="str">
        <f>T("CIUDAD LINEAL       ")</f>
        <v xml:space="preserve">CIUDAD LINEAL       </v>
      </c>
      <c r="D5215" t="str">
        <f>T("SAN PASCUAL         ")</f>
        <v xml:space="preserve">SAN PASCUAL         </v>
      </c>
      <c r="E5215" t="str">
        <f>T("CI ")</f>
        <v xml:space="preserve">CI </v>
      </c>
      <c r="F5215" t="str">
        <f>T("CICLOMOTORES   ")</f>
        <v xml:space="preserve">CICLOMOTORES   </v>
      </c>
      <c r="G5215" t="str">
        <f>T("todos                                             ")</f>
        <v xml:space="preserve">todos                                             </v>
      </c>
      <c r="H5215" t="str">
        <f>T("GASOLINA                                          ")</f>
        <v xml:space="preserve">GASOLINA                                          </v>
      </c>
      <c r="I5215">
        <v>55</v>
      </c>
    </row>
    <row r="5216" spans="1:9">
      <c r="A5216" t="str">
        <f>T("2018")</f>
        <v>2018</v>
      </c>
      <c r="B5216" t="str">
        <f>T("JURIDICO                                          ")</f>
        <v xml:space="preserve">JURIDICO                                          </v>
      </c>
      <c r="C5216" t="str">
        <f>T("CIUDAD LINEAL       ")</f>
        <v xml:space="preserve">CIUDAD LINEAL       </v>
      </c>
      <c r="D5216" t="str">
        <f>T("SAN JUAN BAUTISTA   ")</f>
        <v xml:space="preserve">SAN JUAN BAUTISTA   </v>
      </c>
      <c r="E5216" t="str">
        <f>T("CI ")</f>
        <v xml:space="preserve">CI </v>
      </c>
      <c r="F5216" t="str">
        <f>T("CICLOMOTORES   ")</f>
        <v xml:space="preserve">CICLOMOTORES   </v>
      </c>
      <c r="G5216" t="str">
        <f>T("todos                                             ")</f>
        <v xml:space="preserve">todos                                             </v>
      </c>
      <c r="H5216" t="str">
        <f>T("GASOLINA                                          ")</f>
        <v xml:space="preserve">GASOLINA                                          </v>
      </c>
      <c r="I5216">
        <v>7</v>
      </c>
    </row>
    <row r="5217" spans="1:9">
      <c r="A5217" t="str">
        <f>T("2018")</f>
        <v>2018</v>
      </c>
      <c r="B5217" t="str">
        <f>T("JURIDICO                                          ")</f>
        <v xml:space="preserve">JURIDICO                                          </v>
      </c>
      <c r="C5217" t="str">
        <f>T("CIUDAD LINEAL       ")</f>
        <v xml:space="preserve">CIUDAD LINEAL       </v>
      </c>
      <c r="D5217" t="str">
        <f>T("COLINA              ")</f>
        <v xml:space="preserve">COLINA              </v>
      </c>
      <c r="E5217" t="str">
        <f>T("CI ")</f>
        <v xml:space="preserve">CI </v>
      </c>
      <c r="F5217" t="str">
        <f>T("CICLOMOTORES   ")</f>
        <v xml:space="preserve">CICLOMOTORES   </v>
      </c>
      <c r="G5217" t="str">
        <f>T("todos                                             ")</f>
        <v xml:space="preserve">todos                                             </v>
      </c>
      <c r="H5217" t="str">
        <f>T("GASOLINA                                          ")</f>
        <v xml:space="preserve">GASOLINA                                          </v>
      </c>
      <c r="I5217">
        <v>8</v>
      </c>
    </row>
    <row r="5218" spans="1:9">
      <c r="A5218" t="str">
        <f>T("2018")</f>
        <v>2018</v>
      </c>
      <c r="B5218" t="str">
        <f>T("JURIDICO                                          ")</f>
        <v xml:space="preserve">JURIDICO                                          </v>
      </c>
      <c r="C5218" t="str">
        <f>T("CIUDAD LINEAL       ")</f>
        <v xml:space="preserve">CIUDAD LINEAL       </v>
      </c>
      <c r="D5218" t="str">
        <f>T("COSTILLARES         ")</f>
        <v xml:space="preserve">COSTILLARES         </v>
      </c>
      <c r="E5218" t="str">
        <f>T("CI ")</f>
        <v xml:space="preserve">CI </v>
      </c>
      <c r="F5218" t="str">
        <f>T("CICLOMOTORES   ")</f>
        <v xml:space="preserve">CICLOMOTORES   </v>
      </c>
      <c r="G5218" t="str">
        <f>T("todos                                             ")</f>
        <v xml:space="preserve">todos                                             </v>
      </c>
      <c r="H5218" t="str">
        <f>T("GASOLINA                                          ")</f>
        <v xml:space="preserve">GASOLINA                                          </v>
      </c>
      <c r="I5218">
        <v>136</v>
      </c>
    </row>
    <row r="5219" spans="1:9">
      <c r="A5219" t="str">
        <f>T("2018")</f>
        <v>2018</v>
      </c>
      <c r="B5219" t="str">
        <f>T("Entidad sin personalidad jurídica (art. 35.4 LGT) ")</f>
        <v xml:space="preserve">Entidad sin personalidad jurídica (art. 35.4 LGT) </v>
      </c>
      <c r="C5219" t="str">
        <f>T("CIUDAD LINEAL       ")</f>
        <v xml:space="preserve">CIUDAD LINEAL       </v>
      </c>
      <c r="D5219" t="str">
        <f>T("PUEBLO NUEVO        ")</f>
        <v xml:space="preserve">PUEBLO NUEVO        </v>
      </c>
      <c r="E5219" t="str">
        <f>T("CI ")</f>
        <v xml:space="preserve">CI </v>
      </c>
      <c r="F5219" t="str">
        <f>T("CICLOMOTORES   ")</f>
        <v xml:space="preserve">CICLOMOTORES   </v>
      </c>
      <c r="G5219" t="str">
        <f>T("todos                                             ")</f>
        <v xml:space="preserve">todos                                             </v>
      </c>
      <c r="I5219">
        <v>1</v>
      </c>
    </row>
    <row r="5220" spans="1:9">
      <c r="A5220" t="str">
        <f>T("2018")</f>
        <v>2018</v>
      </c>
      <c r="B5220" t="str">
        <f>T("Entidad sin personalidad jurídica (art. 35.4 LGT) ")</f>
        <v xml:space="preserve">Entidad sin personalidad jurídica (art. 35.4 LGT) </v>
      </c>
      <c r="C5220" t="str">
        <f>T("CIUDAD LINEAL       ")</f>
        <v xml:space="preserve">CIUDAD LINEAL       </v>
      </c>
      <c r="D5220" t="str">
        <f>T("QUINTANA            ")</f>
        <v xml:space="preserve">QUINTANA            </v>
      </c>
      <c r="E5220" t="str">
        <f>T("CI ")</f>
        <v xml:space="preserve">CI </v>
      </c>
      <c r="F5220" t="str">
        <f>T("CICLOMOTORES   ")</f>
        <v xml:space="preserve">CICLOMOTORES   </v>
      </c>
      <c r="G5220" t="str">
        <f>T("todos                                             ")</f>
        <v xml:space="preserve">todos                                             </v>
      </c>
      <c r="I5220">
        <v>1</v>
      </c>
    </row>
    <row r="5221" spans="1:9">
      <c r="A5221" t="str">
        <f>T("2018")</f>
        <v>2018</v>
      </c>
      <c r="B5221" t="str">
        <f>T("Entidad sin personalidad jurídica (art. 35.4 LGT) ")</f>
        <v xml:space="preserve">Entidad sin personalidad jurídica (art. 35.4 LGT) </v>
      </c>
      <c r="C5221" t="str">
        <f>T("CIUDAD LINEAL       ")</f>
        <v xml:space="preserve">CIUDAD LINEAL       </v>
      </c>
      <c r="D5221" t="str">
        <f>T("CONCEPCION          ")</f>
        <v xml:space="preserve">CONCEPCION          </v>
      </c>
      <c r="E5221" t="str">
        <f>T("CI ")</f>
        <v xml:space="preserve">CI </v>
      </c>
      <c r="F5221" t="str">
        <f>T("CICLOMOTORES   ")</f>
        <v xml:space="preserve">CICLOMOTORES   </v>
      </c>
      <c r="G5221" t="str">
        <f>T("todos                                             ")</f>
        <v xml:space="preserve">todos                                             </v>
      </c>
      <c r="I5221">
        <v>1</v>
      </c>
    </row>
    <row r="5222" spans="1:9">
      <c r="A5222" t="str">
        <f>T("2018")</f>
        <v>2018</v>
      </c>
      <c r="B5222" t="str">
        <f>T("Entidad sin personalidad jurídica (art. 35.4 LGT) ")</f>
        <v xml:space="preserve">Entidad sin personalidad jurídica (art. 35.4 LGT) </v>
      </c>
      <c r="C5222" t="str">
        <f>T("CIUDAD LINEAL       ")</f>
        <v xml:space="preserve">CIUDAD LINEAL       </v>
      </c>
      <c r="D5222" t="str">
        <f>T("SAN JUAN BAUTISTA   ")</f>
        <v xml:space="preserve">SAN JUAN BAUTISTA   </v>
      </c>
      <c r="E5222" t="str">
        <f>T("CI ")</f>
        <v xml:space="preserve">CI </v>
      </c>
      <c r="F5222" t="str">
        <f>T("CICLOMOTORES   ")</f>
        <v xml:space="preserve">CICLOMOTORES   </v>
      </c>
      <c r="G5222" t="str">
        <f>T("todos                                             ")</f>
        <v xml:space="preserve">todos                                             </v>
      </c>
      <c r="I5222">
        <v>1</v>
      </c>
    </row>
    <row r="5223" spans="1:9">
      <c r="A5223" t="str">
        <f>T("2018")</f>
        <v>2018</v>
      </c>
      <c r="B5223" t="str">
        <f>T("Entidad sin personalidad jurídica (art. 35.4 LGT) ")</f>
        <v xml:space="preserve">Entidad sin personalidad jurídica (art. 35.4 LGT) </v>
      </c>
      <c r="C5223" t="str">
        <f>T("CIUDAD LINEAL       ")</f>
        <v xml:space="preserve">CIUDAD LINEAL       </v>
      </c>
      <c r="D5223" t="str">
        <f>T("ATALAYA             ")</f>
        <v xml:space="preserve">ATALAYA             </v>
      </c>
      <c r="E5223" t="str">
        <f>T("CI ")</f>
        <v xml:space="preserve">CI </v>
      </c>
      <c r="F5223" t="str">
        <f>T("CICLOMOTORES   ")</f>
        <v xml:space="preserve">CICLOMOTORES   </v>
      </c>
      <c r="G5223" t="str">
        <f>T("todos                                             ")</f>
        <v xml:space="preserve">todos                                             </v>
      </c>
      <c r="I5223">
        <v>1</v>
      </c>
    </row>
    <row r="5224" spans="1:9">
      <c r="A5224" t="str">
        <f>T("2018")</f>
        <v>2018</v>
      </c>
      <c r="B5224" t="str">
        <f>T("Entidad sin personalidad jurídica (art. 35.4 LGT) ")</f>
        <v xml:space="preserve">Entidad sin personalidad jurídica (art. 35.4 LGT) </v>
      </c>
      <c r="C5224" t="str">
        <f>T("CIUDAD LINEAL       ")</f>
        <v xml:space="preserve">CIUDAD LINEAL       </v>
      </c>
      <c r="D5224" t="str">
        <f>T("COSTILLARES         ")</f>
        <v xml:space="preserve">COSTILLARES         </v>
      </c>
      <c r="E5224" t="str">
        <f>T("CI ")</f>
        <v xml:space="preserve">CI </v>
      </c>
      <c r="F5224" t="str">
        <f>T("CICLOMOTORES   ")</f>
        <v xml:space="preserve">CICLOMOTORES   </v>
      </c>
      <c r="G5224" t="str">
        <f>T("todos                                             ")</f>
        <v xml:space="preserve">todos                                             </v>
      </c>
      <c r="I5224">
        <v>1</v>
      </c>
    </row>
    <row r="5225" spans="1:9">
      <c r="A5225" t="str">
        <f>T("2018")</f>
        <v>2018</v>
      </c>
      <c r="B5225" t="str">
        <f>T("FISICO                                            ")</f>
        <v xml:space="preserve">FISICO                                            </v>
      </c>
      <c r="C5225" t="str">
        <f>T("CIUDAD LINEAL       ")</f>
        <v xml:space="preserve">CIUDAD LINEAL       </v>
      </c>
      <c r="D5225" t="str">
        <f>T("SIN BARRIO          ")</f>
        <v xml:space="preserve">SIN BARRIO          </v>
      </c>
      <c r="E5225" t="str">
        <f>T("CI ")</f>
        <v xml:space="preserve">CI </v>
      </c>
      <c r="F5225" t="str">
        <f>T("CICLOMOTORES   ")</f>
        <v xml:space="preserve">CICLOMOTORES   </v>
      </c>
      <c r="G5225" t="str">
        <f>T("todos                                             ")</f>
        <v xml:space="preserve">todos                                             </v>
      </c>
      <c r="I5225">
        <v>1</v>
      </c>
    </row>
    <row r="5226" spans="1:9">
      <c r="A5226" t="str">
        <f>T("2018")</f>
        <v>2018</v>
      </c>
      <c r="B5226" t="str">
        <f>T("FISICO                                            ")</f>
        <v xml:space="preserve">FISICO                                            </v>
      </c>
      <c r="C5226" t="str">
        <f>T("CIUDAD LINEAL       ")</f>
        <v xml:space="preserve">CIUDAD LINEAL       </v>
      </c>
      <c r="D5226" t="str">
        <f>T("VENTAS              ")</f>
        <v xml:space="preserve">VENTAS              </v>
      </c>
      <c r="E5226" t="str">
        <f>T("CI ")</f>
        <v xml:space="preserve">CI </v>
      </c>
      <c r="F5226" t="str">
        <f>T("CICLOMOTORES   ")</f>
        <v xml:space="preserve">CICLOMOTORES   </v>
      </c>
      <c r="G5226" t="str">
        <f>T("todos                                             ")</f>
        <v xml:space="preserve">todos                                             </v>
      </c>
      <c r="I5226">
        <v>43</v>
      </c>
    </row>
    <row r="5227" spans="1:9">
      <c r="A5227" t="str">
        <f>T("2018")</f>
        <v>2018</v>
      </c>
      <c r="B5227" t="str">
        <f>T("FISICO                                            ")</f>
        <v xml:space="preserve">FISICO                                            </v>
      </c>
      <c r="C5227" t="str">
        <f>T("CIUDAD LINEAL       ")</f>
        <v xml:space="preserve">CIUDAD LINEAL       </v>
      </c>
      <c r="D5227" t="str">
        <f>T("PUEBLO NUEVO        ")</f>
        <v xml:space="preserve">PUEBLO NUEVO        </v>
      </c>
      <c r="E5227" t="str">
        <f>T("CI ")</f>
        <v xml:space="preserve">CI </v>
      </c>
      <c r="F5227" t="str">
        <f>T("CICLOMOTORES   ")</f>
        <v xml:space="preserve">CICLOMOTORES   </v>
      </c>
      <c r="G5227" t="str">
        <f>T("todos                                             ")</f>
        <v xml:space="preserve">todos                                             </v>
      </c>
      <c r="I5227">
        <v>54</v>
      </c>
    </row>
    <row r="5228" spans="1:9">
      <c r="A5228" t="str">
        <f>T("2018")</f>
        <v>2018</v>
      </c>
      <c r="B5228" t="str">
        <f>T("FISICO                                            ")</f>
        <v xml:space="preserve">FISICO                                            </v>
      </c>
      <c r="C5228" t="str">
        <f>T("CIUDAD LINEAL       ")</f>
        <v xml:space="preserve">CIUDAD LINEAL       </v>
      </c>
      <c r="D5228" t="str">
        <f>T("QUINTANA            ")</f>
        <v xml:space="preserve">QUINTANA            </v>
      </c>
      <c r="E5228" t="str">
        <f>T("CI ")</f>
        <v xml:space="preserve">CI </v>
      </c>
      <c r="F5228" t="str">
        <f>T("CICLOMOTORES   ")</f>
        <v xml:space="preserve">CICLOMOTORES   </v>
      </c>
      <c r="G5228" t="str">
        <f>T("todos                                             ")</f>
        <v xml:space="preserve">todos                                             </v>
      </c>
      <c r="I5228">
        <v>17</v>
      </c>
    </row>
    <row r="5229" spans="1:9">
      <c r="A5229" t="str">
        <f>T("2018")</f>
        <v>2018</v>
      </c>
      <c r="B5229" t="str">
        <f>T("FISICO                                            ")</f>
        <v xml:space="preserve">FISICO                                            </v>
      </c>
      <c r="C5229" t="str">
        <f>T("CIUDAD LINEAL       ")</f>
        <v xml:space="preserve">CIUDAD LINEAL       </v>
      </c>
      <c r="D5229" t="str">
        <f>T("CONCEPCION          ")</f>
        <v xml:space="preserve">CONCEPCION          </v>
      </c>
      <c r="E5229" t="str">
        <f>T("CI ")</f>
        <v xml:space="preserve">CI </v>
      </c>
      <c r="F5229" t="str">
        <f>T("CICLOMOTORES   ")</f>
        <v xml:space="preserve">CICLOMOTORES   </v>
      </c>
      <c r="G5229" t="str">
        <f>T("todos                                             ")</f>
        <v xml:space="preserve">todos                                             </v>
      </c>
      <c r="I5229">
        <v>19</v>
      </c>
    </row>
    <row r="5230" spans="1:9">
      <c r="A5230" t="str">
        <f>T("2018")</f>
        <v>2018</v>
      </c>
      <c r="B5230" t="str">
        <f>T("FISICO                                            ")</f>
        <v xml:space="preserve">FISICO                                            </v>
      </c>
      <c r="C5230" t="str">
        <f>T("CIUDAD LINEAL       ")</f>
        <v xml:space="preserve">CIUDAD LINEAL       </v>
      </c>
      <c r="D5230" t="str">
        <f>T("SAN PASCUAL         ")</f>
        <v xml:space="preserve">SAN PASCUAL         </v>
      </c>
      <c r="E5230" t="str">
        <f>T("CI ")</f>
        <v xml:space="preserve">CI </v>
      </c>
      <c r="F5230" t="str">
        <f>T("CICLOMOTORES   ")</f>
        <v xml:space="preserve">CICLOMOTORES   </v>
      </c>
      <c r="G5230" t="str">
        <f>T("todos                                             ")</f>
        <v xml:space="preserve">todos                                             </v>
      </c>
      <c r="I5230">
        <v>23</v>
      </c>
    </row>
    <row r="5231" spans="1:9">
      <c r="A5231" t="str">
        <f>T("2018")</f>
        <v>2018</v>
      </c>
      <c r="B5231" t="str">
        <f>T("FISICO                                            ")</f>
        <v xml:space="preserve">FISICO                                            </v>
      </c>
      <c r="C5231" t="str">
        <f>T("CIUDAD LINEAL       ")</f>
        <v xml:space="preserve">CIUDAD LINEAL       </v>
      </c>
      <c r="D5231" t="str">
        <f>T("SAN JUAN BAUTISTA   ")</f>
        <v xml:space="preserve">SAN JUAN BAUTISTA   </v>
      </c>
      <c r="E5231" t="str">
        <f>T("CI ")</f>
        <v xml:space="preserve">CI </v>
      </c>
      <c r="F5231" t="str">
        <f>T("CICLOMOTORES   ")</f>
        <v xml:space="preserve">CICLOMOTORES   </v>
      </c>
      <c r="G5231" t="str">
        <f>T("todos                                             ")</f>
        <v xml:space="preserve">todos                                             </v>
      </c>
      <c r="I5231">
        <v>7</v>
      </c>
    </row>
    <row r="5232" spans="1:9">
      <c r="A5232" t="str">
        <f>T("2018")</f>
        <v>2018</v>
      </c>
      <c r="B5232" t="str">
        <f>T("FISICO                                            ")</f>
        <v xml:space="preserve">FISICO                                            </v>
      </c>
      <c r="C5232" t="str">
        <f>T("CIUDAD LINEAL       ")</f>
        <v xml:space="preserve">CIUDAD LINEAL       </v>
      </c>
      <c r="D5232" t="str">
        <f>T("COLINA              ")</f>
        <v xml:space="preserve">COLINA              </v>
      </c>
      <c r="E5232" t="str">
        <f>T("CI ")</f>
        <v xml:space="preserve">CI </v>
      </c>
      <c r="F5232" t="str">
        <f>T("CICLOMOTORES   ")</f>
        <v xml:space="preserve">CICLOMOTORES   </v>
      </c>
      <c r="G5232" t="str">
        <f>T("todos                                             ")</f>
        <v xml:space="preserve">todos                                             </v>
      </c>
      <c r="I5232">
        <v>4</v>
      </c>
    </row>
    <row r="5233" spans="1:9">
      <c r="A5233" t="str">
        <f>T("2018")</f>
        <v>2018</v>
      </c>
      <c r="B5233" t="str">
        <f>T("FISICO                                            ")</f>
        <v xml:space="preserve">FISICO                                            </v>
      </c>
      <c r="C5233" t="str">
        <f>T("CIUDAD LINEAL       ")</f>
        <v xml:space="preserve">CIUDAD LINEAL       </v>
      </c>
      <c r="D5233" t="str">
        <f>T("ATALAYA             ")</f>
        <v xml:space="preserve">ATALAYA             </v>
      </c>
      <c r="E5233" t="str">
        <f>T("CI ")</f>
        <v xml:space="preserve">CI </v>
      </c>
      <c r="F5233" t="str">
        <f>T("CICLOMOTORES   ")</f>
        <v xml:space="preserve">CICLOMOTORES   </v>
      </c>
      <c r="G5233" t="str">
        <f>T("todos                                             ")</f>
        <v xml:space="preserve">todos                                             </v>
      </c>
      <c r="I5233">
        <v>2</v>
      </c>
    </row>
    <row r="5234" spans="1:9">
      <c r="A5234" t="str">
        <f>T("2018")</f>
        <v>2018</v>
      </c>
      <c r="B5234" t="str">
        <f>T("FISICO                                            ")</f>
        <v xml:space="preserve">FISICO                                            </v>
      </c>
      <c r="C5234" t="str">
        <f>T("CIUDAD LINEAL       ")</f>
        <v xml:space="preserve">CIUDAD LINEAL       </v>
      </c>
      <c r="D5234" t="str">
        <f>T("COSTILLARES         ")</f>
        <v xml:space="preserve">COSTILLARES         </v>
      </c>
      <c r="E5234" t="str">
        <f>T("CI ")</f>
        <v xml:space="preserve">CI </v>
      </c>
      <c r="F5234" t="str">
        <f>T("CICLOMOTORES   ")</f>
        <v xml:space="preserve">CICLOMOTORES   </v>
      </c>
      <c r="G5234" t="str">
        <f>T("todos                                             ")</f>
        <v xml:space="preserve">todos                                             </v>
      </c>
      <c r="I5234">
        <v>12</v>
      </c>
    </row>
    <row r="5235" spans="1:9">
      <c r="A5235" t="str">
        <f>T("2018")</f>
        <v>2018</v>
      </c>
      <c r="B5235" t="str">
        <f>T("JURIDICO                                          ")</f>
        <v xml:space="preserve">JURIDICO                                          </v>
      </c>
      <c r="C5235" t="str">
        <f>T("CIUDAD LINEAL       ")</f>
        <v xml:space="preserve">CIUDAD LINEAL       </v>
      </c>
      <c r="D5235" t="str">
        <f>T("SAN PASCUAL         ")</f>
        <v xml:space="preserve">SAN PASCUAL         </v>
      </c>
      <c r="E5235" t="str">
        <f>T("CI ")</f>
        <v xml:space="preserve">CI </v>
      </c>
      <c r="F5235" t="str">
        <f>T("CICLOMOTORES   ")</f>
        <v xml:space="preserve">CICLOMOTORES   </v>
      </c>
      <c r="G5235" t="str">
        <f>T("todos                                             ")</f>
        <v xml:space="preserve">todos                                             </v>
      </c>
      <c r="I5235">
        <v>2</v>
      </c>
    </row>
    <row r="5236" spans="1:9">
      <c r="A5236" t="str">
        <f>T("2018")</f>
        <v>2018</v>
      </c>
      <c r="B5236" t="str">
        <f>T("FISICO                                            ")</f>
        <v xml:space="preserve">FISICO                                            </v>
      </c>
      <c r="C5236" t="str">
        <f>T("CIUDAD LINEAL       ")</f>
        <v xml:space="preserve">CIUDAD LINEAL       </v>
      </c>
      <c r="D5236" t="str">
        <f>T("PUEBLO NUEVO        ")</f>
        <v xml:space="preserve">PUEBLO NUEVO        </v>
      </c>
      <c r="E5236" t="str">
        <f>T("MT ")</f>
        <v xml:space="preserve">MT </v>
      </c>
      <c r="F5236" t="str">
        <f>T("MOTOCICLETAS   ")</f>
        <v xml:space="preserve">MOTOCICLETAS   </v>
      </c>
      <c r="G5236" t="str">
        <f>T("De menos de 125,01 CENTIMETROS CUBICOS            ")</f>
        <v xml:space="preserve">De menos de 125,01 CENTIMETROS CUBICOS            </v>
      </c>
      <c r="H5236" t="str">
        <f>T("DIESEL                                            ")</f>
        <v xml:space="preserve">DIESEL                                            </v>
      </c>
      <c r="I5236">
        <v>1</v>
      </c>
    </row>
    <row r="5237" spans="1:9">
      <c r="A5237" t="str">
        <f>T("2018")</f>
        <v>2018</v>
      </c>
      <c r="B5237" t="str">
        <f>T("FISICO                                            ")</f>
        <v xml:space="preserve">FISICO                                            </v>
      </c>
      <c r="C5237" t="str">
        <f>T("CIUDAD LINEAL       ")</f>
        <v xml:space="preserve">CIUDAD LINEAL       </v>
      </c>
      <c r="D5237" t="str">
        <f>T("PUEBLO NUEVO        ")</f>
        <v xml:space="preserve">PUEBLO NUEVO        </v>
      </c>
      <c r="E5237" t="str">
        <f>T("MT ")</f>
        <v xml:space="preserve">MT </v>
      </c>
      <c r="F5237" t="str">
        <f>T("MOTOCICLETAS   ")</f>
        <v xml:space="preserve">MOTOCICLETAS   </v>
      </c>
      <c r="G5237" t="str">
        <f>T("De 500,01 a 1.000 CENTIMETROS CUBICOS             ")</f>
        <v xml:space="preserve">De 500,01 a 1.000 CENTIMETROS CUBICOS             </v>
      </c>
      <c r="H5237" t="str">
        <f>T("DIESEL                                            ")</f>
        <v xml:space="preserve">DIESEL                                            </v>
      </c>
      <c r="I5237">
        <v>1</v>
      </c>
    </row>
    <row r="5238" spans="1:9">
      <c r="A5238" t="str">
        <f>T("2018")</f>
        <v>2018</v>
      </c>
      <c r="B5238" t="str">
        <f>T("FISICO                                            ")</f>
        <v xml:space="preserve">FISICO                                            </v>
      </c>
      <c r="C5238" t="str">
        <f>T("CIUDAD LINEAL       ")</f>
        <v xml:space="preserve">CIUDAD LINEAL       </v>
      </c>
      <c r="D5238" t="str">
        <f>T("SIN BARRIO          ")</f>
        <v xml:space="preserve">SIN BARRIO          </v>
      </c>
      <c r="E5238" t="str">
        <f>T("MT ")</f>
        <v xml:space="preserve">MT </v>
      </c>
      <c r="F5238" t="str">
        <f>T("MOTOCICLETAS   ")</f>
        <v xml:space="preserve">MOTOCICLETAS   </v>
      </c>
      <c r="G5238" t="str">
        <f>T("De menos de 125,01 CENTIMETROS CUBICOS            ")</f>
        <v xml:space="preserve">De menos de 125,01 CENTIMETROS CUBICOS            </v>
      </c>
      <c r="H5238" t="str">
        <f>T("ELÉCTRICO                                         ")</f>
        <v xml:space="preserve">ELÉCTRICO                                         </v>
      </c>
      <c r="I5238">
        <v>1</v>
      </c>
    </row>
    <row r="5239" spans="1:9">
      <c r="A5239" t="str">
        <f>T("2018")</f>
        <v>2018</v>
      </c>
      <c r="B5239" t="str">
        <f>T("FISICO                                            ")</f>
        <v xml:space="preserve">FISICO                                            </v>
      </c>
      <c r="C5239" t="str">
        <f>T("CIUDAD LINEAL       ")</f>
        <v xml:space="preserve">CIUDAD LINEAL       </v>
      </c>
      <c r="D5239" t="str">
        <f>T("VENTAS              ")</f>
        <v xml:space="preserve">VENTAS              </v>
      </c>
      <c r="E5239" t="str">
        <f>T("MT ")</f>
        <v xml:space="preserve">MT </v>
      </c>
      <c r="F5239" t="str">
        <f>T("MOTOCICLETAS   ")</f>
        <v xml:space="preserve">MOTOCICLETAS   </v>
      </c>
      <c r="G5239" t="str">
        <f>T("De menos de 125,01 CENTIMETROS CUBICOS            ")</f>
        <v xml:space="preserve">De menos de 125,01 CENTIMETROS CUBICOS            </v>
      </c>
      <c r="H5239" t="str">
        <f>T("ELÉCTRICO                                         ")</f>
        <v xml:space="preserve">ELÉCTRICO                                         </v>
      </c>
      <c r="I5239">
        <v>1</v>
      </c>
    </row>
    <row r="5240" spans="1:9">
      <c r="A5240" t="str">
        <f>T("2018")</f>
        <v>2018</v>
      </c>
      <c r="B5240" t="str">
        <f>T("FISICO                                            ")</f>
        <v xml:space="preserve">FISICO                                            </v>
      </c>
      <c r="C5240" t="str">
        <f>T("CIUDAD LINEAL       ")</f>
        <v xml:space="preserve">CIUDAD LINEAL       </v>
      </c>
      <c r="D5240" t="str">
        <f>T("PUEBLO NUEVO        ")</f>
        <v xml:space="preserve">PUEBLO NUEVO        </v>
      </c>
      <c r="E5240" t="str">
        <f>T("MT ")</f>
        <v xml:space="preserve">MT </v>
      </c>
      <c r="F5240" t="str">
        <f>T("MOTOCICLETAS   ")</f>
        <v xml:space="preserve">MOTOCICLETAS   </v>
      </c>
      <c r="G5240" t="str">
        <f>T("De menos de 125,01 CENTIMETROS CUBICOS            ")</f>
        <v xml:space="preserve">De menos de 125,01 CENTIMETROS CUBICOS            </v>
      </c>
      <c r="H5240" t="str">
        <f>T("ELÉCTRICO                                         ")</f>
        <v xml:space="preserve">ELÉCTRICO                                         </v>
      </c>
      <c r="I5240">
        <v>1</v>
      </c>
    </row>
    <row r="5241" spans="1:9">
      <c r="A5241" t="str">
        <f>T("2018")</f>
        <v>2018</v>
      </c>
      <c r="B5241" t="str">
        <f>T("FISICO                                            ")</f>
        <v xml:space="preserve">FISICO                                            </v>
      </c>
      <c r="C5241" t="str">
        <f>T("CIUDAD LINEAL       ")</f>
        <v xml:space="preserve">CIUDAD LINEAL       </v>
      </c>
      <c r="D5241" t="str">
        <f>T("QUINTANA            ")</f>
        <v xml:space="preserve">QUINTANA            </v>
      </c>
      <c r="E5241" t="str">
        <f>T("MT ")</f>
        <v xml:space="preserve">MT </v>
      </c>
      <c r="F5241" t="str">
        <f>T("MOTOCICLETAS   ")</f>
        <v xml:space="preserve">MOTOCICLETAS   </v>
      </c>
      <c r="G5241" t="str">
        <f>T("De menos de 125,01 CENTIMETROS CUBICOS            ")</f>
        <v xml:space="preserve">De menos de 125,01 CENTIMETROS CUBICOS            </v>
      </c>
      <c r="H5241" t="str">
        <f>T("ELÉCTRICO                                         ")</f>
        <v xml:space="preserve">ELÉCTRICO                                         </v>
      </c>
      <c r="I5241">
        <v>2</v>
      </c>
    </row>
    <row r="5242" spans="1:9">
      <c r="A5242" t="str">
        <f>T("2018")</f>
        <v>2018</v>
      </c>
      <c r="B5242" t="str">
        <f>T("FISICO                                            ")</f>
        <v xml:space="preserve">FISICO                                            </v>
      </c>
      <c r="C5242" t="str">
        <f>T("CIUDAD LINEAL       ")</f>
        <v xml:space="preserve">CIUDAD LINEAL       </v>
      </c>
      <c r="D5242" t="str">
        <f>T("CONCEPCION          ")</f>
        <v xml:space="preserve">CONCEPCION          </v>
      </c>
      <c r="E5242" t="str">
        <f>T("MT ")</f>
        <v xml:space="preserve">MT </v>
      </c>
      <c r="F5242" t="str">
        <f>T("MOTOCICLETAS   ")</f>
        <v xml:space="preserve">MOTOCICLETAS   </v>
      </c>
      <c r="G5242" t="str">
        <f>T("De menos de 125,01 CENTIMETROS CUBICOS            ")</f>
        <v xml:space="preserve">De menos de 125,01 CENTIMETROS CUBICOS            </v>
      </c>
      <c r="H5242" t="str">
        <f>T("ELÉCTRICO                                         ")</f>
        <v xml:space="preserve">ELÉCTRICO                                         </v>
      </c>
      <c r="I5242">
        <v>1</v>
      </c>
    </row>
    <row r="5243" spans="1:9">
      <c r="A5243" t="str">
        <f>T("2018")</f>
        <v>2018</v>
      </c>
      <c r="B5243" t="str">
        <f>T("FISICO                                            ")</f>
        <v xml:space="preserve">FISICO                                            </v>
      </c>
      <c r="C5243" t="str">
        <f>T("CIUDAD LINEAL       ")</f>
        <v xml:space="preserve">CIUDAD LINEAL       </v>
      </c>
      <c r="D5243" t="str">
        <f>T("SAN JUAN BAUTISTA   ")</f>
        <v xml:space="preserve">SAN JUAN BAUTISTA   </v>
      </c>
      <c r="E5243" t="str">
        <f>T("MT ")</f>
        <v xml:space="preserve">MT </v>
      </c>
      <c r="F5243" t="str">
        <f>T("MOTOCICLETAS   ")</f>
        <v xml:space="preserve">MOTOCICLETAS   </v>
      </c>
      <c r="G5243" t="str">
        <f>T("De menos de 125,01 CENTIMETROS CUBICOS            ")</f>
        <v xml:space="preserve">De menos de 125,01 CENTIMETROS CUBICOS            </v>
      </c>
      <c r="H5243" t="str">
        <f>T("ELÉCTRICO                                         ")</f>
        <v xml:space="preserve">ELÉCTRICO                                         </v>
      </c>
      <c r="I5243">
        <v>1</v>
      </c>
    </row>
    <row r="5244" spans="1:9">
      <c r="A5244" t="str">
        <f>T("2018")</f>
        <v>2018</v>
      </c>
      <c r="B5244" t="str">
        <f>T("FISICO                                            ")</f>
        <v xml:space="preserve">FISICO                                            </v>
      </c>
      <c r="C5244" t="str">
        <f>T("CIUDAD LINEAL       ")</f>
        <v xml:space="preserve">CIUDAD LINEAL       </v>
      </c>
      <c r="D5244" t="str">
        <f>T("ATALAYA             ")</f>
        <v xml:space="preserve">ATALAYA             </v>
      </c>
      <c r="E5244" t="str">
        <f>T("MT ")</f>
        <v xml:space="preserve">MT </v>
      </c>
      <c r="F5244" t="str">
        <f>T("MOTOCICLETAS   ")</f>
        <v xml:space="preserve">MOTOCICLETAS   </v>
      </c>
      <c r="G5244" t="str">
        <f>T("De 250,01 a 500 CENTIMETROS CUBICOS               ")</f>
        <v xml:space="preserve">De 250,01 a 500 CENTIMETROS CUBICOS               </v>
      </c>
      <c r="H5244" t="str">
        <f>T("ELÉCTRICO                                         ")</f>
        <v xml:space="preserve">ELÉCTRICO                                         </v>
      </c>
      <c r="I5244">
        <v>1</v>
      </c>
    </row>
    <row r="5245" spans="1:9">
      <c r="A5245" t="str">
        <f>T("2018")</f>
        <v>2018</v>
      </c>
      <c r="B5245" t="str">
        <f>T("FISICO                                            ")</f>
        <v xml:space="preserve">FISICO                                            </v>
      </c>
      <c r="C5245" t="str">
        <f>T("CIUDAD LINEAL       ")</f>
        <v xml:space="preserve">CIUDAD LINEAL       </v>
      </c>
      <c r="D5245" t="str">
        <f>T("COSTILLARES         ")</f>
        <v xml:space="preserve">COSTILLARES         </v>
      </c>
      <c r="E5245" t="str">
        <f>T("MT ")</f>
        <v xml:space="preserve">MT </v>
      </c>
      <c r="F5245" t="str">
        <f>T("MOTOCICLETAS   ")</f>
        <v xml:space="preserve">MOTOCICLETAS   </v>
      </c>
      <c r="G5245" t="str">
        <f>T("De menos de 125,01 CENTIMETROS CUBICOS            ")</f>
        <v xml:space="preserve">De menos de 125,01 CENTIMETROS CUBICOS            </v>
      </c>
      <c r="H5245" t="str">
        <f>T("ELÉCTRICO                                         ")</f>
        <v xml:space="preserve">ELÉCTRICO                                         </v>
      </c>
      <c r="I5245">
        <v>3</v>
      </c>
    </row>
    <row r="5246" spans="1:9">
      <c r="A5246" t="str">
        <f>T("2018")</f>
        <v>2018</v>
      </c>
      <c r="B5246" t="str">
        <f>T("JURIDICO                                          ")</f>
        <v xml:space="preserve">JURIDICO                                          </v>
      </c>
      <c r="C5246" t="str">
        <f>T("CIUDAD LINEAL       ")</f>
        <v xml:space="preserve">CIUDAD LINEAL       </v>
      </c>
      <c r="D5246" t="str">
        <f>T("VENTAS              ")</f>
        <v xml:space="preserve">VENTAS              </v>
      </c>
      <c r="E5246" t="str">
        <f>T("MT ")</f>
        <v xml:space="preserve">MT </v>
      </c>
      <c r="F5246" t="str">
        <f>T("MOTOCICLETAS   ")</f>
        <v xml:space="preserve">MOTOCICLETAS   </v>
      </c>
      <c r="G5246" t="str">
        <f>T("De menos de 125,01 CENTIMETROS CUBICOS            ")</f>
        <v xml:space="preserve">De menos de 125,01 CENTIMETROS CUBICOS            </v>
      </c>
      <c r="H5246" t="str">
        <f>T("ELÉCTRICO                                         ")</f>
        <v xml:space="preserve">ELÉCTRICO                                         </v>
      </c>
      <c r="I5246">
        <v>1</v>
      </c>
    </row>
    <row r="5247" spans="1:9">
      <c r="A5247" t="str">
        <f>T("2018")</f>
        <v>2018</v>
      </c>
      <c r="B5247" t="str">
        <f>T("JURIDICO                                          ")</f>
        <v xml:space="preserve">JURIDICO                                          </v>
      </c>
      <c r="C5247" t="str">
        <f>T("CIUDAD LINEAL       ")</f>
        <v xml:space="preserve">CIUDAD LINEAL       </v>
      </c>
      <c r="D5247" t="str">
        <f>T("PUEBLO NUEVO        ")</f>
        <v xml:space="preserve">PUEBLO NUEVO        </v>
      </c>
      <c r="E5247" t="str">
        <f>T("MT ")</f>
        <v xml:space="preserve">MT </v>
      </c>
      <c r="F5247" t="str">
        <f>T("MOTOCICLETAS   ")</f>
        <v xml:space="preserve">MOTOCICLETAS   </v>
      </c>
      <c r="G5247" t="str">
        <f>T("De menos de 125,01 CENTIMETROS CUBICOS            ")</f>
        <v xml:space="preserve">De menos de 125,01 CENTIMETROS CUBICOS            </v>
      </c>
      <c r="H5247" t="str">
        <f>T("ELÉCTRICO                                         ")</f>
        <v xml:space="preserve">ELÉCTRICO                                         </v>
      </c>
      <c r="I5247">
        <v>1</v>
      </c>
    </row>
    <row r="5248" spans="1:9">
      <c r="A5248" t="str">
        <f>T("2018")</f>
        <v>2018</v>
      </c>
      <c r="B5248" t="str">
        <f>T("JURIDICO                                          ")</f>
        <v xml:space="preserve">JURIDICO                                          </v>
      </c>
      <c r="C5248" t="str">
        <f>T("CIUDAD LINEAL       ")</f>
        <v xml:space="preserve">CIUDAD LINEAL       </v>
      </c>
      <c r="D5248" t="str">
        <f>T("CONCEPCION          ")</f>
        <v xml:space="preserve">CONCEPCION          </v>
      </c>
      <c r="E5248" t="str">
        <f>T("MT ")</f>
        <v xml:space="preserve">MT </v>
      </c>
      <c r="F5248" t="str">
        <f>T("MOTOCICLETAS   ")</f>
        <v xml:space="preserve">MOTOCICLETAS   </v>
      </c>
      <c r="G5248" t="str">
        <f>T("De menos de 125,01 CENTIMETROS CUBICOS            ")</f>
        <v xml:space="preserve">De menos de 125,01 CENTIMETROS CUBICOS            </v>
      </c>
      <c r="H5248" t="str">
        <f>T("ELÉCTRICO                                         ")</f>
        <v xml:space="preserve">ELÉCTRICO                                         </v>
      </c>
      <c r="I5248">
        <v>1</v>
      </c>
    </row>
    <row r="5249" spans="1:9">
      <c r="A5249" t="str">
        <f>T("2018")</f>
        <v>2018</v>
      </c>
      <c r="B5249" t="str">
        <f>T("JURIDICO                                          ")</f>
        <v xml:space="preserve">JURIDICO                                          </v>
      </c>
      <c r="C5249" t="str">
        <f>T("CIUDAD LINEAL       ")</f>
        <v xml:space="preserve">CIUDAD LINEAL       </v>
      </c>
      <c r="D5249" t="str">
        <f>T("COSTILLARES         ")</f>
        <v xml:space="preserve">COSTILLARES         </v>
      </c>
      <c r="E5249" t="str">
        <f>T("MT ")</f>
        <v xml:space="preserve">MT </v>
      </c>
      <c r="F5249" t="str">
        <f>T("MOTOCICLETAS   ")</f>
        <v xml:space="preserve">MOTOCICLETAS   </v>
      </c>
      <c r="G5249" t="str">
        <f>T("De menos de 125,01 CENTIMETROS CUBICOS            ")</f>
        <v xml:space="preserve">De menos de 125,01 CENTIMETROS CUBICOS            </v>
      </c>
      <c r="H5249" t="str">
        <f>T("ELÉCTRICO                                         ")</f>
        <v xml:space="preserve">ELÉCTRICO                                         </v>
      </c>
      <c r="I5249">
        <v>10</v>
      </c>
    </row>
    <row r="5250" spans="1:9">
      <c r="A5250" t="str">
        <f>T("2018")</f>
        <v>2018</v>
      </c>
      <c r="B5250" t="str">
        <f>T("Entidad sin personalidad jurídica (art. 35.4 LGT) ")</f>
        <v xml:space="preserve">Entidad sin personalidad jurídica (art. 35.4 LGT) </v>
      </c>
      <c r="C5250" t="str">
        <f>T("CIUDAD LINEAL       ")</f>
        <v xml:space="preserve">CIUDAD LINEAL       </v>
      </c>
      <c r="D5250" t="str">
        <f>T("VENTAS              ")</f>
        <v xml:space="preserve">VENTAS              </v>
      </c>
      <c r="E5250" t="str">
        <f>T("MT ")</f>
        <v xml:space="preserve">MT </v>
      </c>
      <c r="F5250" t="str">
        <f>T("MOTOCICLETAS   ")</f>
        <v xml:space="preserve">MOTOCICLETAS   </v>
      </c>
      <c r="G5250" t="str">
        <f>T("De menos de 125,01 CENTIMETROS CUBICOS            ")</f>
        <v xml:space="preserve">De menos de 125,01 CENTIMETROS CUBICOS            </v>
      </c>
      <c r="H5250" t="str">
        <f>T("GASOLINA                                          ")</f>
        <v xml:space="preserve">GASOLINA                                          </v>
      </c>
      <c r="I5250">
        <v>5</v>
      </c>
    </row>
    <row r="5251" spans="1:9">
      <c r="A5251" t="str">
        <f>T("2018")</f>
        <v>2018</v>
      </c>
      <c r="B5251" t="str">
        <f>T("Entidad sin personalidad jurídica (art. 35.4 LGT) ")</f>
        <v xml:space="preserve">Entidad sin personalidad jurídica (art. 35.4 LGT) </v>
      </c>
      <c r="C5251" t="str">
        <f>T("CIUDAD LINEAL       ")</f>
        <v xml:space="preserve">CIUDAD LINEAL       </v>
      </c>
      <c r="D5251" t="str">
        <f>T("VENTAS              ")</f>
        <v xml:space="preserve">VENTAS              </v>
      </c>
      <c r="E5251" t="str">
        <f>T("MT ")</f>
        <v xml:space="preserve">MT </v>
      </c>
      <c r="F5251" t="str">
        <f>T("MOTOCICLETAS   ")</f>
        <v xml:space="preserve">MOTOCICLETAS   </v>
      </c>
      <c r="G5251" t="str">
        <f>T("De 125,01 a 250 CENTIMETROS CUBICOS               ")</f>
        <v xml:space="preserve">De 125,01 a 250 CENTIMETROS CUBICOS               </v>
      </c>
      <c r="H5251" t="str">
        <f>T("GASOLINA                                          ")</f>
        <v xml:space="preserve">GASOLINA                                          </v>
      </c>
      <c r="I5251">
        <v>3</v>
      </c>
    </row>
    <row r="5252" spans="1:9">
      <c r="A5252" t="str">
        <f>T("2018")</f>
        <v>2018</v>
      </c>
      <c r="B5252" t="str">
        <f>T("Entidad sin personalidad jurídica (art. 35.4 LGT) ")</f>
        <v xml:space="preserve">Entidad sin personalidad jurídica (art. 35.4 LGT) </v>
      </c>
      <c r="C5252" t="str">
        <f>T("CIUDAD LINEAL       ")</f>
        <v xml:space="preserve">CIUDAD LINEAL       </v>
      </c>
      <c r="D5252" t="str">
        <f>T("VENTAS              ")</f>
        <v xml:space="preserve">VENTAS              </v>
      </c>
      <c r="E5252" t="str">
        <f>T("MT ")</f>
        <v xml:space="preserve">MT </v>
      </c>
      <c r="F5252" t="str">
        <f>T("MOTOCICLETAS   ")</f>
        <v xml:space="preserve">MOTOCICLETAS   </v>
      </c>
      <c r="G5252" t="str">
        <f>T("De 250,01 a 500 CENTIMETROS CUBICOS               ")</f>
        <v xml:space="preserve">De 250,01 a 500 CENTIMETROS CUBICOS               </v>
      </c>
      <c r="H5252" t="str">
        <f>T("GASOLINA                                          ")</f>
        <v xml:space="preserve">GASOLINA                                          </v>
      </c>
      <c r="I5252">
        <v>6</v>
      </c>
    </row>
    <row r="5253" spans="1:9">
      <c r="A5253" t="str">
        <f>T("2018")</f>
        <v>2018</v>
      </c>
      <c r="B5253" t="str">
        <f>T("Entidad sin personalidad jurídica (art. 35.4 LGT) ")</f>
        <v xml:space="preserve">Entidad sin personalidad jurídica (art. 35.4 LGT) </v>
      </c>
      <c r="C5253" t="str">
        <f>T("CIUDAD LINEAL       ")</f>
        <v xml:space="preserve">CIUDAD LINEAL       </v>
      </c>
      <c r="D5253" t="str">
        <f>T("VENTAS              ")</f>
        <v xml:space="preserve">VENTAS              </v>
      </c>
      <c r="E5253" t="str">
        <f>T("MT ")</f>
        <v xml:space="preserve">MT </v>
      </c>
      <c r="F5253" t="str">
        <f>T("MOTOCICLETAS   ")</f>
        <v xml:space="preserve">MOTOCICLETAS   </v>
      </c>
      <c r="G5253" t="str">
        <f>T("De 500,01 a 1.000 CENTIMETROS CUBICOS             ")</f>
        <v xml:space="preserve">De 500,01 a 1.000 CENTIMETROS CUBICOS             </v>
      </c>
      <c r="H5253" t="str">
        <f>T("GASOLINA                                          ")</f>
        <v xml:space="preserve">GASOLINA                                          </v>
      </c>
      <c r="I5253">
        <v>1</v>
      </c>
    </row>
    <row r="5254" spans="1:9">
      <c r="A5254" t="str">
        <f>T("2018")</f>
        <v>2018</v>
      </c>
      <c r="B5254" t="str">
        <f>T("Entidad sin personalidad jurídica (art. 35.4 LGT) ")</f>
        <v xml:space="preserve">Entidad sin personalidad jurídica (art. 35.4 LGT) </v>
      </c>
      <c r="C5254" t="str">
        <f>T("CIUDAD LINEAL       ")</f>
        <v xml:space="preserve">CIUDAD LINEAL       </v>
      </c>
      <c r="D5254" t="str">
        <f>T("PUEBLO NUEVO        ")</f>
        <v xml:space="preserve">PUEBLO NUEVO        </v>
      </c>
      <c r="E5254" t="str">
        <f>T("MT ")</f>
        <v xml:space="preserve">MT </v>
      </c>
      <c r="F5254" t="str">
        <f>T("MOTOCICLETAS   ")</f>
        <v xml:space="preserve">MOTOCICLETAS   </v>
      </c>
      <c r="G5254" t="str">
        <f>T("De menos de 125,01 CENTIMETROS CUBICOS            ")</f>
        <v xml:space="preserve">De menos de 125,01 CENTIMETROS CUBICOS            </v>
      </c>
      <c r="H5254" t="str">
        <f>T("GASOLINA                                          ")</f>
        <v xml:space="preserve">GASOLINA                                          </v>
      </c>
      <c r="I5254">
        <v>9</v>
      </c>
    </row>
    <row r="5255" spans="1:9">
      <c r="A5255" t="str">
        <f>T("2018")</f>
        <v>2018</v>
      </c>
      <c r="B5255" t="str">
        <f>T("Entidad sin personalidad jurídica (art. 35.4 LGT) ")</f>
        <v xml:space="preserve">Entidad sin personalidad jurídica (art. 35.4 LGT) </v>
      </c>
      <c r="C5255" t="str">
        <f>T("CIUDAD LINEAL       ")</f>
        <v xml:space="preserve">CIUDAD LINEAL       </v>
      </c>
      <c r="D5255" t="str">
        <f>T("PUEBLO NUEVO        ")</f>
        <v xml:space="preserve">PUEBLO NUEVO        </v>
      </c>
      <c r="E5255" t="str">
        <f>T("MT ")</f>
        <v xml:space="preserve">MT </v>
      </c>
      <c r="F5255" t="str">
        <f>T("MOTOCICLETAS   ")</f>
        <v xml:space="preserve">MOTOCICLETAS   </v>
      </c>
      <c r="G5255" t="str">
        <f>T("De 125,01 a 250 CENTIMETROS CUBICOS               ")</f>
        <v xml:space="preserve">De 125,01 a 250 CENTIMETROS CUBICOS               </v>
      </c>
      <c r="H5255" t="str">
        <f>T("GASOLINA                                          ")</f>
        <v xml:space="preserve">GASOLINA                                          </v>
      </c>
      <c r="I5255">
        <v>8</v>
      </c>
    </row>
    <row r="5256" spans="1:9">
      <c r="A5256" t="str">
        <f>T("2018")</f>
        <v>2018</v>
      </c>
      <c r="B5256" t="str">
        <f>T("Entidad sin personalidad jurídica (art. 35.4 LGT) ")</f>
        <v xml:space="preserve">Entidad sin personalidad jurídica (art. 35.4 LGT) </v>
      </c>
      <c r="C5256" t="str">
        <f>T("CIUDAD LINEAL       ")</f>
        <v xml:space="preserve">CIUDAD LINEAL       </v>
      </c>
      <c r="D5256" t="str">
        <f>T("PUEBLO NUEVO        ")</f>
        <v xml:space="preserve">PUEBLO NUEVO        </v>
      </c>
      <c r="E5256" t="str">
        <f>T("MT ")</f>
        <v xml:space="preserve">MT </v>
      </c>
      <c r="F5256" t="str">
        <f>T("MOTOCICLETAS   ")</f>
        <v xml:space="preserve">MOTOCICLETAS   </v>
      </c>
      <c r="G5256" t="str">
        <f>T("De 250,01 a 500 CENTIMETROS CUBICOS               ")</f>
        <v xml:space="preserve">De 250,01 a 500 CENTIMETROS CUBICOS               </v>
      </c>
      <c r="H5256" t="str">
        <f>T("GASOLINA                                          ")</f>
        <v xml:space="preserve">GASOLINA                                          </v>
      </c>
      <c r="I5256">
        <v>5</v>
      </c>
    </row>
    <row r="5257" spans="1:9">
      <c r="A5257" t="str">
        <f>T("2018")</f>
        <v>2018</v>
      </c>
      <c r="B5257" t="str">
        <f>T("Entidad sin personalidad jurídica (art. 35.4 LGT) ")</f>
        <v xml:space="preserve">Entidad sin personalidad jurídica (art. 35.4 LGT) </v>
      </c>
      <c r="C5257" t="str">
        <f>T("CIUDAD LINEAL       ")</f>
        <v xml:space="preserve">CIUDAD LINEAL       </v>
      </c>
      <c r="D5257" t="str">
        <f>T("PUEBLO NUEVO        ")</f>
        <v xml:space="preserve">PUEBLO NUEVO        </v>
      </c>
      <c r="E5257" t="str">
        <f>T("MT ")</f>
        <v xml:space="preserve">MT </v>
      </c>
      <c r="F5257" t="str">
        <f>T("MOTOCICLETAS   ")</f>
        <v xml:space="preserve">MOTOCICLETAS   </v>
      </c>
      <c r="G5257" t="str">
        <f>T("De 500,01 a 1.000 CENTIMETROS CUBICOS             ")</f>
        <v xml:space="preserve">De 500,01 a 1.000 CENTIMETROS CUBICOS             </v>
      </c>
      <c r="H5257" t="str">
        <f>T("GASOLINA                                          ")</f>
        <v xml:space="preserve">GASOLINA                                          </v>
      </c>
      <c r="I5257">
        <v>1</v>
      </c>
    </row>
    <row r="5258" spans="1:9">
      <c r="A5258" t="str">
        <f>T("2018")</f>
        <v>2018</v>
      </c>
      <c r="B5258" t="str">
        <f>T("Entidad sin personalidad jurídica (art. 35.4 LGT) ")</f>
        <v xml:space="preserve">Entidad sin personalidad jurídica (art. 35.4 LGT) </v>
      </c>
      <c r="C5258" t="str">
        <f>T("CIUDAD LINEAL       ")</f>
        <v xml:space="preserve">CIUDAD LINEAL       </v>
      </c>
      <c r="D5258" t="str">
        <f>T("QUINTANA            ")</f>
        <v xml:space="preserve">QUINTANA            </v>
      </c>
      <c r="E5258" t="str">
        <f>T("MT ")</f>
        <v xml:space="preserve">MT </v>
      </c>
      <c r="F5258" t="str">
        <f>T("MOTOCICLETAS   ")</f>
        <v xml:space="preserve">MOTOCICLETAS   </v>
      </c>
      <c r="G5258" t="str">
        <f>T("De menos de 125,01 CENTIMETROS CUBICOS            ")</f>
        <v xml:space="preserve">De menos de 125,01 CENTIMETROS CUBICOS            </v>
      </c>
      <c r="H5258" t="str">
        <f>T("GASOLINA                                          ")</f>
        <v xml:space="preserve">GASOLINA                                          </v>
      </c>
      <c r="I5258">
        <v>5</v>
      </c>
    </row>
    <row r="5259" spans="1:9">
      <c r="A5259" t="str">
        <f>T("2018")</f>
        <v>2018</v>
      </c>
      <c r="B5259" t="str">
        <f>T("Entidad sin personalidad jurídica (art. 35.4 LGT) ")</f>
        <v xml:space="preserve">Entidad sin personalidad jurídica (art. 35.4 LGT) </v>
      </c>
      <c r="C5259" t="str">
        <f>T("CIUDAD LINEAL       ")</f>
        <v xml:space="preserve">CIUDAD LINEAL       </v>
      </c>
      <c r="D5259" t="str">
        <f>T("QUINTANA            ")</f>
        <v xml:space="preserve">QUINTANA            </v>
      </c>
      <c r="E5259" t="str">
        <f>T("MT ")</f>
        <v xml:space="preserve">MT </v>
      </c>
      <c r="F5259" t="str">
        <f>T("MOTOCICLETAS   ")</f>
        <v xml:space="preserve">MOTOCICLETAS   </v>
      </c>
      <c r="G5259" t="str">
        <f>T("De 125,01 a 250 CENTIMETROS CUBICOS               ")</f>
        <v xml:space="preserve">De 125,01 a 250 CENTIMETROS CUBICOS               </v>
      </c>
      <c r="H5259" t="str">
        <f>T("GASOLINA                                          ")</f>
        <v xml:space="preserve">GASOLINA                                          </v>
      </c>
      <c r="I5259">
        <v>5</v>
      </c>
    </row>
    <row r="5260" spans="1:9">
      <c r="A5260" t="str">
        <f>T("2018")</f>
        <v>2018</v>
      </c>
      <c r="B5260" t="str">
        <f>T("Entidad sin personalidad jurídica (art. 35.4 LGT) ")</f>
        <v xml:space="preserve">Entidad sin personalidad jurídica (art. 35.4 LGT) </v>
      </c>
      <c r="C5260" t="str">
        <f>T("CIUDAD LINEAL       ")</f>
        <v xml:space="preserve">CIUDAD LINEAL       </v>
      </c>
      <c r="D5260" t="str">
        <f>T("QUINTANA            ")</f>
        <v xml:space="preserve">QUINTANA            </v>
      </c>
      <c r="E5260" t="str">
        <f>T("MT ")</f>
        <v xml:space="preserve">MT </v>
      </c>
      <c r="F5260" t="str">
        <f>T("MOTOCICLETAS   ")</f>
        <v xml:space="preserve">MOTOCICLETAS   </v>
      </c>
      <c r="G5260" t="str">
        <f>T("De 250,01 a 500 CENTIMETROS CUBICOS               ")</f>
        <v xml:space="preserve">De 250,01 a 500 CENTIMETROS CUBICOS               </v>
      </c>
      <c r="H5260" t="str">
        <f>T("GASOLINA                                          ")</f>
        <v xml:space="preserve">GASOLINA                                          </v>
      </c>
      <c r="I5260">
        <v>2</v>
      </c>
    </row>
    <row r="5261" spans="1:9">
      <c r="A5261" t="str">
        <f>T("2018")</f>
        <v>2018</v>
      </c>
      <c r="B5261" t="str">
        <f>T("Entidad sin personalidad jurídica (art. 35.4 LGT) ")</f>
        <v xml:space="preserve">Entidad sin personalidad jurídica (art. 35.4 LGT) </v>
      </c>
      <c r="C5261" t="str">
        <f>T("CIUDAD LINEAL       ")</f>
        <v xml:space="preserve">CIUDAD LINEAL       </v>
      </c>
      <c r="D5261" t="str">
        <f>T("CONCEPCION          ")</f>
        <v xml:space="preserve">CONCEPCION          </v>
      </c>
      <c r="E5261" t="str">
        <f>T("MT ")</f>
        <v xml:space="preserve">MT </v>
      </c>
      <c r="F5261" t="str">
        <f>T("MOTOCICLETAS   ")</f>
        <v xml:space="preserve">MOTOCICLETAS   </v>
      </c>
      <c r="G5261" t="str">
        <f>T("De menos de 125,01 CENTIMETROS CUBICOS            ")</f>
        <v xml:space="preserve">De menos de 125,01 CENTIMETROS CUBICOS            </v>
      </c>
      <c r="H5261" t="str">
        <f>T("GASOLINA                                          ")</f>
        <v xml:space="preserve">GASOLINA                                          </v>
      </c>
      <c r="I5261">
        <v>3</v>
      </c>
    </row>
    <row r="5262" spans="1:9">
      <c r="A5262" t="str">
        <f>T("2018")</f>
        <v>2018</v>
      </c>
      <c r="B5262" t="str">
        <f>T("Entidad sin personalidad jurídica (art. 35.4 LGT) ")</f>
        <v xml:space="preserve">Entidad sin personalidad jurídica (art. 35.4 LGT) </v>
      </c>
      <c r="C5262" t="str">
        <f>T("CIUDAD LINEAL       ")</f>
        <v xml:space="preserve">CIUDAD LINEAL       </v>
      </c>
      <c r="D5262" t="str">
        <f>T("CONCEPCION          ")</f>
        <v xml:space="preserve">CONCEPCION          </v>
      </c>
      <c r="E5262" t="str">
        <f>T("MT ")</f>
        <v xml:space="preserve">MT </v>
      </c>
      <c r="F5262" t="str">
        <f>T("MOTOCICLETAS   ")</f>
        <v xml:space="preserve">MOTOCICLETAS   </v>
      </c>
      <c r="G5262" t="str">
        <f>T("De 125,01 a 250 CENTIMETROS CUBICOS               ")</f>
        <v xml:space="preserve">De 125,01 a 250 CENTIMETROS CUBICOS               </v>
      </c>
      <c r="H5262" t="str">
        <f>T("GASOLINA                                          ")</f>
        <v xml:space="preserve">GASOLINA                                          </v>
      </c>
      <c r="I5262">
        <v>4</v>
      </c>
    </row>
    <row r="5263" spans="1:9">
      <c r="A5263" t="str">
        <f>T("2018")</f>
        <v>2018</v>
      </c>
      <c r="B5263" t="str">
        <f>T("Entidad sin personalidad jurídica (art. 35.4 LGT) ")</f>
        <v xml:space="preserve">Entidad sin personalidad jurídica (art. 35.4 LGT) </v>
      </c>
      <c r="C5263" t="str">
        <f>T("CIUDAD LINEAL       ")</f>
        <v xml:space="preserve">CIUDAD LINEAL       </v>
      </c>
      <c r="D5263" t="str">
        <f>T("CONCEPCION          ")</f>
        <v xml:space="preserve">CONCEPCION          </v>
      </c>
      <c r="E5263" t="str">
        <f>T("MT ")</f>
        <v xml:space="preserve">MT </v>
      </c>
      <c r="F5263" t="str">
        <f>T("MOTOCICLETAS   ")</f>
        <v xml:space="preserve">MOTOCICLETAS   </v>
      </c>
      <c r="G5263" t="str">
        <f>T("De 250,01 a 500 CENTIMETROS CUBICOS               ")</f>
        <v xml:space="preserve">De 250,01 a 500 CENTIMETROS CUBICOS               </v>
      </c>
      <c r="H5263" t="str">
        <f>T("GASOLINA                                          ")</f>
        <v xml:space="preserve">GASOLINA                                          </v>
      </c>
      <c r="I5263">
        <v>1</v>
      </c>
    </row>
    <row r="5264" spans="1:9">
      <c r="A5264" t="str">
        <f>T("2018")</f>
        <v>2018</v>
      </c>
      <c r="B5264" t="str">
        <f>T("Entidad sin personalidad jurídica (art. 35.4 LGT) ")</f>
        <v xml:space="preserve">Entidad sin personalidad jurídica (art. 35.4 LGT) </v>
      </c>
      <c r="C5264" t="str">
        <f>T("CIUDAD LINEAL       ")</f>
        <v xml:space="preserve">CIUDAD LINEAL       </v>
      </c>
      <c r="D5264" t="str">
        <f>T("CONCEPCION          ")</f>
        <v xml:space="preserve">CONCEPCION          </v>
      </c>
      <c r="E5264" t="str">
        <f>T("MT ")</f>
        <v xml:space="preserve">MT </v>
      </c>
      <c r="F5264" t="str">
        <f>T("MOTOCICLETAS   ")</f>
        <v xml:space="preserve">MOTOCICLETAS   </v>
      </c>
      <c r="G5264" t="str">
        <f>T("De 500,01 a 1.000 CENTIMETROS CUBICOS             ")</f>
        <v xml:space="preserve">De 500,01 a 1.000 CENTIMETROS CUBICOS             </v>
      </c>
      <c r="H5264" t="str">
        <f>T("GASOLINA                                          ")</f>
        <v xml:space="preserve">GASOLINA                                          </v>
      </c>
      <c r="I5264">
        <v>3</v>
      </c>
    </row>
    <row r="5265" spans="1:9">
      <c r="A5265" t="str">
        <f>T("2018")</f>
        <v>2018</v>
      </c>
      <c r="B5265" t="str">
        <f>T("Entidad sin personalidad jurídica (art. 35.4 LGT) ")</f>
        <v xml:space="preserve">Entidad sin personalidad jurídica (art. 35.4 LGT) </v>
      </c>
      <c r="C5265" t="str">
        <f>T("CIUDAD LINEAL       ")</f>
        <v xml:space="preserve">CIUDAD LINEAL       </v>
      </c>
      <c r="D5265" t="str">
        <f>T("SAN PASCUAL         ")</f>
        <v xml:space="preserve">SAN PASCUAL         </v>
      </c>
      <c r="E5265" t="str">
        <f>T("MT ")</f>
        <v xml:space="preserve">MT </v>
      </c>
      <c r="F5265" t="str">
        <f>T("MOTOCICLETAS   ")</f>
        <v xml:space="preserve">MOTOCICLETAS   </v>
      </c>
      <c r="G5265" t="str">
        <f>T("De menos de 125,01 CENTIMETROS CUBICOS            ")</f>
        <v xml:space="preserve">De menos de 125,01 CENTIMETROS CUBICOS            </v>
      </c>
      <c r="H5265" t="str">
        <f>T("GASOLINA                                          ")</f>
        <v xml:space="preserve">GASOLINA                                          </v>
      </c>
      <c r="I5265">
        <v>5</v>
      </c>
    </row>
    <row r="5266" spans="1:9">
      <c r="A5266" t="str">
        <f>T("2018")</f>
        <v>2018</v>
      </c>
      <c r="B5266" t="str">
        <f>T("Entidad sin personalidad jurídica (art. 35.4 LGT) ")</f>
        <v xml:space="preserve">Entidad sin personalidad jurídica (art. 35.4 LGT) </v>
      </c>
      <c r="C5266" t="str">
        <f>T("CIUDAD LINEAL       ")</f>
        <v xml:space="preserve">CIUDAD LINEAL       </v>
      </c>
      <c r="D5266" t="str">
        <f>T("SAN PASCUAL         ")</f>
        <v xml:space="preserve">SAN PASCUAL         </v>
      </c>
      <c r="E5266" t="str">
        <f>T("MT ")</f>
        <v xml:space="preserve">MT </v>
      </c>
      <c r="F5266" t="str">
        <f>T("MOTOCICLETAS   ")</f>
        <v xml:space="preserve">MOTOCICLETAS   </v>
      </c>
      <c r="G5266" t="str">
        <f>T("De 125,01 a 250 CENTIMETROS CUBICOS               ")</f>
        <v xml:space="preserve">De 125,01 a 250 CENTIMETROS CUBICOS               </v>
      </c>
      <c r="H5266" t="str">
        <f>T("GASOLINA                                          ")</f>
        <v xml:space="preserve">GASOLINA                                          </v>
      </c>
      <c r="I5266">
        <v>5</v>
      </c>
    </row>
    <row r="5267" spans="1:9">
      <c r="A5267" t="str">
        <f>T("2018")</f>
        <v>2018</v>
      </c>
      <c r="B5267" t="str">
        <f>T("Entidad sin personalidad jurídica (art. 35.4 LGT) ")</f>
        <v xml:space="preserve">Entidad sin personalidad jurídica (art. 35.4 LGT) </v>
      </c>
      <c r="C5267" t="str">
        <f>T("CIUDAD LINEAL       ")</f>
        <v xml:space="preserve">CIUDAD LINEAL       </v>
      </c>
      <c r="D5267" t="str">
        <f>T("SAN PASCUAL         ")</f>
        <v xml:space="preserve">SAN PASCUAL         </v>
      </c>
      <c r="E5267" t="str">
        <f>T("MT ")</f>
        <v xml:space="preserve">MT </v>
      </c>
      <c r="F5267" t="str">
        <f>T("MOTOCICLETAS   ")</f>
        <v xml:space="preserve">MOTOCICLETAS   </v>
      </c>
      <c r="G5267" t="str">
        <f>T("De 500,01 a 1.000 CENTIMETROS CUBICOS             ")</f>
        <v xml:space="preserve">De 500,01 a 1.000 CENTIMETROS CUBICOS             </v>
      </c>
      <c r="H5267" t="str">
        <f>T("GASOLINA                                          ")</f>
        <v xml:space="preserve">GASOLINA                                          </v>
      </c>
      <c r="I5267">
        <v>3</v>
      </c>
    </row>
    <row r="5268" spans="1:9">
      <c r="A5268" t="str">
        <f>T("2018")</f>
        <v>2018</v>
      </c>
      <c r="B5268" t="str">
        <f>T("Entidad sin personalidad jurídica (art. 35.4 LGT) ")</f>
        <v xml:space="preserve">Entidad sin personalidad jurídica (art. 35.4 LGT) </v>
      </c>
      <c r="C5268" t="str">
        <f>T("CIUDAD LINEAL       ")</f>
        <v xml:space="preserve">CIUDAD LINEAL       </v>
      </c>
      <c r="D5268" t="str">
        <f>T("SAN JUAN BAUTISTA   ")</f>
        <v xml:space="preserve">SAN JUAN BAUTISTA   </v>
      </c>
      <c r="E5268" t="str">
        <f>T("MT ")</f>
        <v xml:space="preserve">MT </v>
      </c>
      <c r="F5268" t="str">
        <f>T("MOTOCICLETAS   ")</f>
        <v xml:space="preserve">MOTOCICLETAS   </v>
      </c>
      <c r="G5268" t="str">
        <f>T("De menos de 125,01 CENTIMETROS CUBICOS            ")</f>
        <v xml:space="preserve">De menos de 125,01 CENTIMETROS CUBICOS            </v>
      </c>
      <c r="H5268" t="str">
        <f>T("GASOLINA                                          ")</f>
        <v xml:space="preserve">GASOLINA                                          </v>
      </c>
      <c r="I5268">
        <v>3</v>
      </c>
    </row>
    <row r="5269" spans="1:9">
      <c r="A5269" t="str">
        <f>T("2018")</f>
        <v>2018</v>
      </c>
      <c r="B5269" t="str">
        <f>T("Entidad sin personalidad jurídica (art. 35.4 LGT) ")</f>
        <v xml:space="preserve">Entidad sin personalidad jurídica (art. 35.4 LGT) </v>
      </c>
      <c r="C5269" t="str">
        <f>T("CIUDAD LINEAL       ")</f>
        <v xml:space="preserve">CIUDAD LINEAL       </v>
      </c>
      <c r="D5269" t="str">
        <f>T("SAN JUAN BAUTISTA   ")</f>
        <v xml:space="preserve">SAN JUAN BAUTISTA   </v>
      </c>
      <c r="E5269" t="str">
        <f>T("MT ")</f>
        <v xml:space="preserve">MT </v>
      </c>
      <c r="F5269" t="str">
        <f>T("MOTOCICLETAS   ")</f>
        <v xml:space="preserve">MOTOCICLETAS   </v>
      </c>
      <c r="G5269" t="str">
        <f>T("De 500,01 a 1.000 CENTIMETROS CUBICOS             ")</f>
        <v xml:space="preserve">De 500,01 a 1.000 CENTIMETROS CUBICOS             </v>
      </c>
      <c r="H5269" t="str">
        <f>T("GASOLINA                                          ")</f>
        <v xml:space="preserve">GASOLINA                                          </v>
      </c>
      <c r="I5269">
        <v>2</v>
      </c>
    </row>
    <row r="5270" spans="1:9">
      <c r="A5270" t="str">
        <f>T("2018")</f>
        <v>2018</v>
      </c>
      <c r="B5270" t="str">
        <f>T("Entidad sin personalidad jurídica (art. 35.4 LGT) ")</f>
        <v xml:space="preserve">Entidad sin personalidad jurídica (art. 35.4 LGT) </v>
      </c>
      <c r="C5270" t="str">
        <f>T("CIUDAD LINEAL       ")</f>
        <v xml:space="preserve">CIUDAD LINEAL       </v>
      </c>
      <c r="D5270" t="str">
        <f>T("COLINA              ")</f>
        <v xml:space="preserve">COLINA              </v>
      </c>
      <c r="E5270" t="str">
        <f>T("MT ")</f>
        <v xml:space="preserve">MT </v>
      </c>
      <c r="F5270" t="str">
        <f>T("MOTOCICLETAS   ")</f>
        <v xml:space="preserve">MOTOCICLETAS   </v>
      </c>
      <c r="G5270" t="str">
        <f>T("De 500,01 a 1.000 CENTIMETROS CUBICOS             ")</f>
        <v xml:space="preserve">De 500,01 a 1.000 CENTIMETROS CUBICOS             </v>
      </c>
      <c r="H5270" t="str">
        <f>T("GASOLINA                                          ")</f>
        <v xml:space="preserve">GASOLINA                                          </v>
      </c>
      <c r="I5270">
        <v>2</v>
      </c>
    </row>
    <row r="5271" spans="1:9">
      <c r="A5271" t="str">
        <f>T("2018")</f>
        <v>2018</v>
      </c>
      <c r="B5271" t="str">
        <f>T("Entidad sin personalidad jurídica (art. 35.4 LGT) ")</f>
        <v xml:space="preserve">Entidad sin personalidad jurídica (art. 35.4 LGT) </v>
      </c>
      <c r="C5271" t="str">
        <f>T("CIUDAD LINEAL       ")</f>
        <v xml:space="preserve">CIUDAD LINEAL       </v>
      </c>
      <c r="D5271" t="str">
        <f>T("ATALAYA             ")</f>
        <v xml:space="preserve">ATALAYA             </v>
      </c>
      <c r="E5271" t="str">
        <f>T("MT ")</f>
        <v xml:space="preserve">MT </v>
      </c>
      <c r="F5271" t="str">
        <f>T("MOTOCICLETAS   ")</f>
        <v xml:space="preserve">MOTOCICLETAS   </v>
      </c>
      <c r="G5271" t="str">
        <f>T("De 250,01 a 500 CENTIMETROS CUBICOS               ")</f>
        <v xml:space="preserve">De 250,01 a 500 CENTIMETROS CUBICOS               </v>
      </c>
      <c r="H5271" t="str">
        <f>T("GASOLINA                                          ")</f>
        <v xml:space="preserve">GASOLINA                                          </v>
      </c>
      <c r="I5271">
        <v>1</v>
      </c>
    </row>
    <row r="5272" spans="1:9">
      <c r="A5272" t="str">
        <f>T("2018")</f>
        <v>2018</v>
      </c>
      <c r="B5272" t="str">
        <f>T("Entidad sin personalidad jurídica (art. 35.4 LGT) ")</f>
        <v xml:space="preserve">Entidad sin personalidad jurídica (art. 35.4 LGT) </v>
      </c>
      <c r="C5272" t="str">
        <f>T("CIUDAD LINEAL       ")</f>
        <v xml:space="preserve">CIUDAD LINEAL       </v>
      </c>
      <c r="D5272" t="str">
        <f>T("COSTILLARES         ")</f>
        <v xml:space="preserve">COSTILLARES         </v>
      </c>
      <c r="E5272" t="str">
        <f>T("MT ")</f>
        <v xml:space="preserve">MT </v>
      </c>
      <c r="F5272" t="str">
        <f>T("MOTOCICLETAS   ")</f>
        <v xml:space="preserve">MOTOCICLETAS   </v>
      </c>
      <c r="G5272" t="str">
        <f>T("De menos de 125,01 CENTIMETROS CUBICOS            ")</f>
        <v xml:space="preserve">De menos de 125,01 CENTIMETROS CUBICOS            </v>
      </c>
      <c r="H5272" t="str">
        <f>T("GASOLINA                                          ")</f>
        <v xml:space="preserve">GASOLINA                                          </v>
      </c>
      <c r="I5272">
        <v>4</v>
      </c>
    </row>
    <row r="5273" spans="1:9">
      <c r="A5273" t="str">
        <f>T("2018")</f>
        <v>2018</v>
      </c>
      <c r="B5273" t="str">
        <f>T("Entidad sin personalidad jurídica (art. 35.4 LGT) ")</f>
        <v xml:space="preserve">Entidad sin personalidad jurídica (art. 35.4 LGT) </v>
      </c>
      <c r="C5273" t="str">
        <f>T("CIUDAD LINEAL       ")</f>
        <v xml:space="preserve">CIUDAD LINEAL       </v>
      </c>
      <c r="D5273" t="str">
        <f>T("COSTILLARES         ")</f>
        <v xml:space="preserve">COSTILLARES         </v>
      </c>
      <c r="E5273" t="str">
        <f>T("MT ")</f>
        <v xml:space="preserve">MT </v>
      </c>
      <c r="F5273" t="str">
        <f>T("MOTOCICLETAS   ")</f>
        <v xml:space="preserve">MOTOCICLETAS   </v>
      </c>
      <c r="G5273" t="str">
        <f>T("De 125,01 a 250 CENTIMETROS CUBICOS               ")</f>
        <v xml:space="preserve">De 125,01 a 250 CENTIMETROS CUBICOS               </v>
      </c>
      <c r="H5273" t="str">
        <f>T("GASOLINA                                          ")</f>
        <v xml:space="preserve">GASOLINA                                          </v>
      </c>
      <c r="I5273">
        <v>2</v>
      </c>
    </row>
    <row r="5274" spans="1:9">
      <c r="A5274" t="str">
        <f>T("2018")</f>
        <v>2018</v>
      </c>
      <c r="B5274" t="str">
        <f>T("Entidad sin personalidad jurídica (art. 35.4 LGT) ")</f>
        <v xml:space="preserve">Entidad sin personalidad jurídica (art. 35.4 LGT) </v>
      </c>
      <c r="C5274" t="str">
        <f>T("CIUDAD LINEAL       ")</f>
        <v xml:space="preserve">CIUDAD LINEAL       </v>
      </c>
      <c r="D5274" t="str">
        <f>T("COSTILLARES         ")</f>
        <v xml:space="preserve">COSTILLARES         </v>
      </c>
      <c r="E5274" t="str">
        <f>T("MT ")</f>
        <v xml:space="preserve">MT </v>
      </c>
      <c r="F5274" t="str">
        <f>T("MOTOCICLETAS   ")</f>
        <v xml:space="preserve">MOTOCICLETAS   </v>
      </c>
      <c r="G5274" t="str">
        <f>T("De 250,01 a 500 CENTIMETROS CUBICOS               ")</f>
        <v xml:space="preserve">De 250,01 a 500 CENTIMETROS CUBICOS               </v>
      </c>
      <c r="H5274" t="str">
        <f>T("GASOLINA                                          ")</f>
        <v xml:space="preserve">GASOLINA                                          </v>
      </c>
      <c r="I5274">
        <v>2</v>
      </c>
    </row>
    <row r="5275" spans="1:9">
      <c r="A5275" t="str">
        <f>T("2018")</f>
        <v>2018</v>
      </c>
      <c r="B5275" t="str">
        <f>T("FISICO                                            ")</f>
        <v xml:space="preserve">FISICO                                            </v>
      </c>
      <c r="C5275" t="str">
        <f>T("CIUDAD LINEAL       ")</f>
        <v xml:space="preserve">CIUDAD LINEAL       </v>
      </c>
      <c r="D5275" t="str">
        <f>T("SIN BARRIO          ")</f>
        <v xml:space="preserve">SIN BARRIO          </v>
      </c>
      <c r="E5275" t="str">
        <f>T("MT ")</f>
        <v xml:space="preserve">MT </v>
      </c>
      <c r="F5275" t="str">
        <f>T("MOTOCICLETAS   ")</f>
        <v xml:space="preserve">MOTOCICLETAS   </v>
      </c>
      <c r="G5275" t="str">
        <f>T("De menos de 125,01 CENTIMETROS CUBICOS            ")</f>
        <v xml:space="preserve">De menos de 125,01 CENTIMETROS CUBICOS            </v>
      </c>
      <c r="H5275" t="str">
        <f>T("GASOLINA                                          ")</f>
        <v xml:space="preserve">GASOLINA                                          </v>
      </c>
      <c r="I5275">
        <v>27</v>
      </c>
    </row>
    <row r="5276" spans="1:9">
      <c r="A5276" t="str">
        <f>T("2018")</f>
        <v>2018</v>
      </c>
      <c r="B5276" t="str">
        <f>T("FISICO                                            ")</f>
        <v xml:space="preserve">FISICO                                            </v>
      </c>
      <c r="C5276" t="str">
        <f>T("CIUDAD LINEAL       ")</f>
        <v xml:space="preserve">CIUDAD LINEAL       </v>
      </c>
      <c r="D5276" t="str">
        <f>T("SIN BARRIO          ")</f>
        <v xml:space="preserve">SIN BARRIO          </v>
      </c>
      <c r="E5276" t="str">
        <f>T("MT ")</f>
        <v xml:space="preserve">MT </v>
      </c>
      <c r="F5276" t="str">
        <f>T("MOTOCICLETAS   ")</f>
        <v xml:space="preserve">MOTOCICLETAS   </v>
      </c>
      <c r="G5276" t="str">
        <f>T("De 125,01 a 250 CENTIMETROS CUBICOS               ")</f>
        <v xml:space="preserve">De 125,01 a 250 CENTIMETROS CUBICOS               </v>
      </c>
      <c r="H5276" t="str">
        <f>T("GASOLINA                                          ")</f>
        <v xml:space="preserve">GASOLINA                                          </v>
      </c>
      <c r="I5276">
        <v>7</v>
      </c>
    </row>
    <row r="5277" spans="1:9">
      <c r="A5277" t="str">
        <f>T("2018")</f>
        <v>2018</v>
      </c>
      <c r="B5277" t="str">
        <f>T("FISICO                                            ")</f>
        <v xml:space="preserve">FISICO                                            </v>
      </c>
      <c r="C5277" t="str">
        <f>T("CIUDAD LINEAL       ")</f>
        <v xml:space="preserve">CIUDAD LINEAL       </v>
      </c>
      <c r="D5277" t="str">
        <f>T("SIN BARRIO          ")</f>
        <v xml:space="preserve">SIN BARRIO          </v>
      </c>
      <c r="E5277" t="str">
        <f>T("MT ")</f>
        <v xml:space="preserve">MT </v>
      </c>
      <c r="F5277" t="str">
        <f>T("MOTOCICLETAS   ")</f>
        <v xml:space="preserve">MOTOCICLETAS   </v>
      </c>
      <c r="G5277" t="str">
        <f>T("De 250,01 a 500 CENTIMETROS CUBICOS               ")</f>
        <v xml:space="preserve">De 250,01 a 500 CENTIMETROS CUBICOS               </v>
      </c>
      <c r="H5277" t="str">
        <f>T("GASOLINA                                          ")</f>
        <v xml:space="preserve">GASOLINA                                          </v>
      </c>
      <c r="I5277">
        <v>5</v>
      </c>
    </row>
    <row r="5278" spans="1:9">
      <c r="A5278" t="str">
        <f>T("2018")</f>
        <v>2018</v>
      </c>
      <c r="B5278" t="str">
        <f>T("FISICO                                            ")</f>
        <v xml:space="preserve">FISICO                                            </v>
      </c>
      <c r="C5278" t="str">
        <f>T("CIUDAD LINEAL       ")</f>
        <v xml:space="preserve">CIUDAD LINEAL       </v>
      </c>
      <c r="D5278" t="str">
        <f>T("SIN BARRIO          ")</f>
        <v xml:space="preserve">SIN BARRIO          </v>
      </c>
      <c r="E5278" t="str">
        <f>T("MT ")</f>
        <v xml:space="preserve">MT </v>
      </c>
      <c r="F5278" t="str">
        <f>T("MOTOCICLETAS   ")</f>
        <v xml:space="preserve">MOTOCICLETAS   </v>
      </c>
      <c r="G5278" t="str">
        <f>T("De 500,01 a 1.000 CENTIMETROS CUBICOS             ")</f>
        <v xml:space="preserve">De 500,01 a 1.000 CENTIMETROS CUBICOS             </v>
      </c>
      <c r="H5278" t="str">
        <f>T("GASOLINA                                          ")</f>
        <v xml:space="preserve">GASOLINA                                          </v>
      </c>
      <c r="I5278">
        <v>8</v>
      </c>
    </row>
    <row r="5279" spans="1:9">
      <c r="A5279" t="str">
        <f>T("2018")</f>
        <v>2018</v>
      </c>
      <c r="B5279" t="str">
        <f>T("FISICO                                            ")</f>
        <v xml:space="preserve">FISICO                                            </v>
      </c>
      <c r="C5279" t="str">
        <f>T("CIUDAD LINEAL       ")</f>
        <v xml:space="preserve">CIUDAD LINEAL       </v>
      </c>
      <c r="D5279" t="str">
        <f>T("SIN BARRIO          ")</f>
        <v xml:space="preserve">SIN BARRIO          </v>
      </c>
      <c r="E5279" t="str">
        <f>T("MT ")</f>
        <v xml:space="preserve">MT </v>
      </c>
      <c r="F5279" t="str">
        <f>T("MOTOCICLETAS   ")</f>
        <v xml:space="preserve">MOTOCICLETAS   </v>
      </c>
      <c r="G5279" t="str">
        <f>T("De 1.000,01 CENTIMETROS CUBICOS en adelante       ")</f>
        <v xml:space="preserve">De 1.000,01 CENTIMETROS CUBICOS en adelante       </v>
      </c>
      <c r="H5279" t="str">
        <f>T("GASOLINA                                          ")</f>
        <v xml:space="preserve">GASOLINA                                          </v>
      </c>
      <c r="I5279">
        <v>5</v>
      </c>
    </row>
    <row r="5280" spans="1:9">
      <c r="A5280" t="str">
        <f>T("2018")</f>
        <v>2018</v>
      </c>
      <c r="B5280" t="str">
        <f>T("FISICO                                            ")</f>
        <v xml:space="preserve">FISICO                                            </v>
      </c>
      <c r="C5280" t="str">
        <f>T("CIUDAD LINEAL       ")</f>
        <v xml:space="preserve">CIUDAD LINEAL       </v>
      </c>
      <c r="D5280" t="str">
        <f>T("VENTAS              ")</f>
        <v xml:space="preserve">VENTAS              </v>
      </c>
      <c r="E5280" t="str">
        <f>T("MT ")</f>
        <v xml:space="preserve">MT </v>
      </c>
      <c r="F5280" t="str">
        <f>T("MOTOCICLETAS   ")</f>
        <v xml:space="preserve">MOTOCICLETAS   </v>
      </c>
      <c r="G5280" t="str">
        <f>T("De menos de 125,01 CENTIMETROS CUBICOS            ")</f>
        <v xml:space="preserve">De menos de 125,01 CENTIMETROS CUBICOS            </v>
      </c>
      <c r="H5280" t="str">
        <f>T("GASOLINA                                          ")</f>
        <v xml:space="preserve">GASOLINA                                          </v>
      </c>
      <c r="I5280">
        <v>781</v>
      </c>
    </row>
    <row r="5281" spans="1:9">
      <c r="A5281" t="str">
        <f>T("2018")</f>
        <v>2018</v>
      </c>
      <c r="B5281" t="str">
        <f>T("FISICO                                            ")</f>
        <v xml:space="preserve">FISICO                                            </v>
      </c>
      <c r="C5281" t="str">
        <f>T("CIUDAD LINEAL       ")</f>
        <v xml:space="preserve">CIUDAD LINEAL       </v>
      </c>
      <c r="D5281" t="str">
        <f>T("VENTAS              ")</f>
        <v xml:space="preserve">VENTAS              </v>
      </c>
      <c r="E5281" t="str">
        <f>T("MT ")</f>
        <v xml:space="preserve">MT </v>
      </c>
      <c r="F5281" t="str">
        <f>T("MOTOCICLETAS   ")</f>
        <v xml:space="preserve">MOTOCICLETAS   </v>
      </c>
      <c r="G5281" t="str">
        <f>T("De 125,01 a 250 CENTIMETROS CUBICOS               ")</f>
        <v xml:space="preserve">De 125,01 a 250 CENTIMETROS CUBICOS               </v>
      </c>
      <c r="H5281" t="str">
        <f>T("GASOLINA                                          ")</f>
        <v xml:space="preserve">GASOLINA                                          </v>
      </c>
      <c r="I5281">
        <v>271</v>
      </c>
    </row>
    <row r="5282" spans="1:9">
      <c r="A5282" t="str">
        <f>T("2018")</f>
        <v>2018</v>
      </c>
      <c r="B5282" t="str">
        <f>T("FISICO                                            ")</f>
        <v xml:space="preserve">FISICO                                            </v>
      </c>
      <c r="C5282" t="str">
        <f>T("CIUDAD LINEAL       ")</f>
        <v xml:space="preserve">CIUDAD LINEAL       </v>
      </c>
      <c r="D5282" t="str">
        <f>T("VENTAS              ")</f>
        <v xml:space="preserve">VENTAS              </v>
      </c>
      <c r="E5282" t="str">
        <f>T("MT ")</f>
        <v xml:space="preserve">MT </v>
      </c>
      <c r="F5282" t="str">
        <f>T("MOTOCICLETAS   ")</f>
        <v xml:space="preserve">MOTOCICLETAS   </v>
      </c>
      <c r="G5282" t="str">
        <f>T("De 250,01 a 500 CENTIMETROS CUBICOS               ")</f>
        <v xml:space="preserve">De 250,01 a 500 CENTIMETROS CUBICOS               </v>
      </c>
      <c r="H5282" t="str">
        <f>T("GASOLINA                                          ")</f>
        <v xml:space="preserve">GASOLINA                                          </v>
      </c>
      <c r="I5282">
        <v>178</v>
      </c>
    </row>
    <row r="5283" spans="1:9">
      <c r="A5283" t="str">
        <f>T("2018")</f>
        <v>2018</v>
      </c>
      <c r="B5283" t="str">
        <f>T("FISICO                                            ")</f>
        <v xml:space="preserve">FISICO                                            </v>
      </c>
      <c r="C5283" t="str">
        <f>T("CIUDAD LINEAL       ")</f>
        <v xml:space="preserve">CIUDAD LINEAL       </v>
      </c>
      <c r="D5283" t="str">
        <f>T("VENTAS              ")</f>
        <v xml:space="preserve">VENTAS              </v>
      </c>
      <c r="E5283" t="str">
        <f>T("MT ")</f>
        <v xml:space="preserve">MT </v>
      </c>
      <c r="F5283" t="str">
        <f>T("MOTOCICLETAS   ")</f>
        <v xml:space="preserve">MOTOCICLETAS   </v>
      </c>
      <c r="G5283" t="str">
        <f>T("De 500,01 a 1.000 CENTIMETROS CUBICOS             ")</f>
        <v xml:space="preserve">De 500,01 a 1.000 CENTIMETROS CUBICOS             </v>
      </c>
      <c r="H5283" t="str">
        <f>T("GASOLINA                                          ")</f>
        <v xml:space="preserve">GASOLINA                                          </v>
      </c>
      <c r="I5283">
        <v>360</v>
      </c>
    </row>
    <row r="5284" spans="1:9">
      <c r="A5284" t="str">
        <f>T("2018")</f>
        <v>2018</v>
      </c>
      <c r="B5284" t="str">
        <f>T("FISICO                                            ")</f>
        <v xml:space="preserve">FISICO                                            </v>
      </c>
      <c r="C5284" t="str">
        <f>T("CIUDAD LINEAL       ")</f>
        <v xml:space="preserve">CIUDAD LINEAL       </v>
      </c>
      <c r="D5284" t="str">
        <f>T("VENTAS              ")</f>
        <v xml:space="preserve">VENTAS              </v>
      </c>
      <c r="E5284" t="str">
        <f>T("MT ")</f>
        <v xml:space="preserve">MT </v>
      </c>
      <c r="F5284" t="str">
        <f>T("MOTOCICLETAS   ")</f>
        <v xml:space="preserve">MOTOCICLETAS   </v>
      </c>
      <c r="G5284" t="str">
        <f>T("De 1.000,01 CENTIMETROS CUBICOS en adelante       ")</f>
        <v xml:space="preserve">De 1.000,01 CENTIMETROS CUBICOS en adelante       </v>
      </c>
      <c r="H5284" t="str">
        <f>T("GASOLINA                                          ")</f>
        <v xml:space="preserve">GASOLINA                                          </v>
      </c>
      <c r="I5284">
        <v>62</v>
      </c>
    </row>
    <row r="5285" spans="1:9">
      <c r="A5285" t="str">
        <f>T("2018")</f>
        <v>2018</v>
      </c>
      <c r="B5285" t="str">
        <f>T("FISICO                                            ")</f>
        <v xml:space="preserve">FISICO                                            </v>
      </c>
      <c r="C5285" t="str">
        <f>T("CIUDAD LINEAL       ")</f>
        <v xml:space="preserve">CIUDAD LINEAL       </v>
      </c>
      <c r="D5285" t="str">
        <f>T("PUEBLO NUEVO        ")</f>
        <v xml:space="preserve">PUEBLO NUEVO        </v>
      </c>
      <c r="E5285" t="str">
        <f>T("MT ")</f>
        <v xml:space="preserve">MT </v>
      </c>
      <c r="F5285" t="str">
        <f>T("MOTOCICLETAS   ")</f>
        <v xml:space="preserve">MOTOCICLETAS   </v>
      </c>
      <c r="G5285" t="str">
        <f>T("De menos de 125,01 CENTIMETROS CUBICOS            ")</f>
        <v xml:space="preserve">De menos de 125,01 CENTIMETROS CUBICOS            </v>
      </c>
      <c r="H5285" t="str">
        <f>T("GASOLINA                                          ")</f>
        <v xml:space="preserve">GASOLINA                                          </v>
      </c>
      <c r="I5285">
        <v>902</v>
      </c>
    </row>
    <row r="5286" spans="1:9">
      <c r="A5286" t="str">
        <f>T("2018")</f>
        <v>2018</v>
      </c>
      <c r="B5286" t="str">
        <f>T("FISICO                                            ")</f>
        <v xml:space="preserve">FISICO                                            </v>
      </c>
      <c r="C5286" t="str">
        <f>T("CIUDAD LINEAL       ")</f>
        <v xml:space="preserve">CIUDAD LINEAL       </v>
      </c>
      <c r="D5286" t="str">
        <f>T("PUEBLO NUEVO        ")</f>
        <v xml:space="preserve">PUEBLO NUEVO        </v>
      </c>
      <c r="E5286" t="str">
        <f>T("MT ")</f>
        <v xml:space="preserve">MT </v>
      </c>
      <c r="F5286" t="str">
        <f>T("MOTOCICLETAS   ")</f>
        <v xml:space="preserve">MOTOCICLETAS   </v>
      </c>
      <c r="G5286" t="str">
        <f>T("De 125,01 a 250 CENTIMETROS CUBICOS               ")</f>
        <v xml:space="preserve">De 125,01 a 250 CENTIMETROS CUBICOS               </v>
      </c>
      <c r="H5286" t="str">
        <f>T("GASOLINA                                          ")</f>
        <v xml:space="preserve">GASOLINA                                          </v>
      </c>
      <c r="I5286">
        <v>319</v>
      </c>
    </row>
    <row r="5287" spans="1:9">
      <c r="A5287" t="str">
        <f>T("2018")</f>
        <v>2018</v>
      </c>
      <c r="B5287" t="str">
        <f>T("FISICO                                            ")</f>
        <v xml:space="preserve">FISICO                                            </v>
      </c>
      <c r="C5287" t="str">
        <f>T("CIUDAD LINEAL       ")</f>
        <v xml:space="preserve">CIUDAD LINEAL       </v>
      </c>
      <c r="D5287" t="str">
        <f>T("PUEBLO NUEVO        ")</f>
        <v xml:space="preserve">PUEBLO NUEVO        </v>
      </c>
      <c r="E5287" t="str">
        <f>T("MT ")</f>
        <v xml:space="preserve">MT </v>
      </c>
      <c r="F5287" t="str">
        <f>T("MOTOCICLETAS   ")</f>
        <v xml:space="preserve">MOTOCICLETAS   </v>
      </c>
      <c r="G5287" t="str">
        <f>T("De 250,01 a 500 CENTIMETROS CUBICOS               ")</f>
        <v xml:space="preserve">De 250,01 a 500 CENTIMETROS CUBICOS               </v>
      </c>
      <c r="H5287" t="str">
        <f>T("GASOLINA                                          ")</f>
        <v xml:space="preserve">GASOLINA                                          </v>
      </c>
      <c r="I5287">
        <v>235</v>
      </c>
    </row>
    <row r="5288" spans="1:9">
      <c r="A5288" t="str">
        <f>T("2018")</f>
        <v>2018</v>
      </c>
      <c r="B5288" t="str">
        <f>T("FISICO                                            ")</f>
        <v xml:space="preserve">FISICO                                            </v>
      </c>
      <c r="C5288" t="str">
        <f>T("CIUDAD LINEAL       ")</f>
        <v xml:space="preserve">CIUDAD LINEAL       </v>
      </c>
      <c r="D5288" t="str">
        <f>T("PUEBLO NUEVO        ")</f>
        <v xml:space="preserve">PUEBLO NUEVO        </v>
      </c>
      <c r="E5288" t="str">
        <f>T("MT ")</f>
        <v xml:space="preserve">MT </v>
      </c>
      <c r="F5288" t="str">
        <f>T("MOTOCICLETAS   ")</f>
        <v xml:space="preserve">MOTOCICLETAS   </v>
      </c>
      <c r="G5288" t="str">
        <f>T("De 500,01 a 1.000 CENTIMETROS CUBICOS             ")</f>
        <v xml:space="preserve">De 500,01 a 1.000 CENTIMETROS CUBICOS             </v>
      </c>
      <c r="H5288" t="str">
        <f>T("GASOLINA                                          ")</f>
        <v xml:space="preserve">GASOLINA                                          </v>
      </c>
      <c r="I5288">
        <v>500</v>
      </c>
    </row>
    <row r="5289" spans="1:9">
      <c r="A5289" t="str">
        <f>T("2018")</f>
        <v>2018</v>
      </c>
      <c r="B5289" t="str">
        <f>T("FISICO                                            ")</f>
        <v xml:space="preserve">FISICO                                            </v>
      </c>
      <c r="C5289" t="str">
        <f>T("CIUDAD LINEAL       ")</f>
        <v xml:space="preserve">CIUDAD LINEAL       </v>
      </c>
      <c r="D5289" t="str">
        <f>T("PUEBLO NUEVO        ")</f>
        <v xml:space="preserve">PUEBLO NUEVO        </v>
      </c>
      <c r="E5289" t="str">
        <f>T("MT ")</f>
        <v xml:space="preserve">MT </v>
      </c>
      <c r="F5289" t="str">
        <f>T("MOTOCICLETAS   ")</f>
        <v xml:space="preserve">MOTOCICLETAS   </v>
      </c>
      <c r="G5289" t="str">
        <f>T("De 1.000,01 CENTIMETROS CUBICOS en adelante       ")</f>
        <v xml:space="preserve">De 1.000,01 CENTIMETROS CUBICOS en adelante       </v>
      </c>
      <c r="H5289" t="str">
        <f>T("GASOLINA                                          ")</f>
        <v xml:space="preserve">GASOLINA                                          </v>
      </c>
      <c r="I5289">
        <v>103</v>
      </c>
    </row>
    <row r="5290" spans="1:9">
      <c r="A5290" t="str">
        <f>T("2018")</f>
        <v>2018</v>
      </c>
      <c r="B5290" t="str">
        <f>T("FISICO                                            ")</f>
        <v xml:space="preserve">FISICO                                            </v>
      </c>
      <c r="C5290" t="str">
        <f>T("CIUDAD LINEAL       ")</f>
        <v xml:space="preserve">CIUDAD LINEAL       </v>
      </c>
      <c r="D5290" t="str">
        <f>T("QUINTANA            ")</f>
        <v xml:space="preserve">QUINTANA            </v>
      </c>
      <c r="E5290" t="str">
        <f>T("MT ")</f>
        <v xml:space="preserve">MT </v>
      </c>
      <c r="F5290" t="str">
        <f>T("MOTOCICLETAS   ")</f>
        <v xml:space="preserve">MOTOCICLETAS   </v>
      </c>
      <c r="G5290" t="str">
        <f>T("De menos de 125,01 CENTIMETROS CUBICOS            ")</f>
        <v xml:space="preserve">De menos de 125,01 CENTIMETROS CUBICOS            </v>
      </c>
      <c r="H5290" t="str">
        <f>T("GASOLINA                                          ")</f>
        <v xml:space="preserve">GASOLINA                                          </v>
      </c>
      <c r="I5290">
        <v>407</v>
      </c>
    </row>
    <row r="5291" spans="1:9">
      <c r="A5291" t="str">
        <f>T("2018")</f>
        <v>2018</v>
      </c>
      <c r="B5291" t="str">
        <f>T("FISICO                                            ")</f>
        <v xml:space="preserve">FISICO                                            </v>
      </c>
      <c r="C5291" t="str">
        <f>T("CIUDAD LINEAL       ")</f>
        <v xml:space="preserve">CIUDAD LINEAL       </v>
      </c>
      <c r="D5291" t="str">
        <f>T("QUINTANA            ")</f>
        <v xml:space="preserve">QUINTANA            </v>
      </c>
      <c r="E5291" t="str">
        <f>T("MT ")</f>
        <v xml:space="preserve">MT </v>
      </c>
      <c r="F5291" t="str">
        <f>T("MOTOCICLETAS   ")</f>
        <v xml:space="preserve">MOTOCICLETAS   </v>
      </c>
      <c r="G5291" t="str">
        <f>T("De 125,01 a 250 CENTIMETROS CUBICOS               ")</f>
        <v xml:space="preserve">De 125,01 a 250 CENTIMETROS CUBICOS               </v>
      </c>
      <c r="H5291" t="str">
        <f>T("GASOLINA                                          ")</f>
        <v xml:space="preserve">GASOLINA                                          </v>
      </c>
      <c r="I5291">
        <v>133</v>
      </c>
    </row>
    <row r="5292" spans="1:9">
      <c r="A5292" t="str">
        <f>T("2018")</f>
        <v>2018</v>
      </c>
      <c r="B5292" t="str">
        <f>T("FISICO                                            ")</f>
        <v xml:space="preserve">FISICO                                            </v>
      </c>
      <c r="C5292" t="str">
        <f>T("CIUDAD LINEAL       ")</f>
        <v xml:space="preserve">CIUDAD LINEAL       </v>
      </c>
      <c r="D5292" t="str">
        <f>T("QUINTANA            ")</f>
        <v xml:space="preserve">QUINTANA            </v>
      </c>
      <c r="E5292" t="str">
        <f>T("MT ")</f>
        <v xml:space="preserve">MT </v>
      </c>
      <c r="F5292" t="str">
        <f>T("MOTOCICLETAS   ")</f>
        <v xml:space="preserve">MOTOCICLETAS   </v>
      </c>
      <c r="G5292" t="str">
        <f>T("De 250,01 a 500 CENTIMETROS CUBICOS               ")</f>
        <v xml:space="preserve">De 250,01 a 500 CENTIMETROS CUBICOS               </v>
      </c>
      <c r="H5292" t="str">
        <f>T("GASOLINA                                          ")</f>
        <v xml:space="preserve">GASOLINA                                          </v>
      </c>
      <c r="I5292">
        <v>92</v>
      </c>
    </row>
    <row r="5293" spans="1:9">
      <c r="A5293" t="str">
        <f>T("2018")</f>
        <v>2018</v>
      </c>
      <c r="B5293" t="str">
        <f>T("FISICO                                            ")</f>
        <v xml:space="preserve">FISICO                                            </v>
      </c>
      <c r="C5293" t="str">
        <f>T("CIUDAD LINEAL       ")</f>
        <v xml:space="preserve">CIUDAD LINEAL       </v>
      </c>
      <c r="D5293" t="str">
        <f>T("QUINTANA            ")</f>
        <v xml:space="preserve">QUINTANA            </v>
      </c>
      <c r="E5293" t="str">
        <f>T("MT ")</f>
        <v xml:space="preserve">MT </v>
      </c>
      <c r="F5293" t="str">
        <f>T("MOTOCICLETAS   ")</f>
        <v xml:space="preserve">MOTOCICLETAS   </v>
      </c>
      <c r="G5293" t="str">
        <f>T("De 500,01 a 1.000 CENTIMETROS CUBICOS             ")</f>
        <v xml:space="preserve">De 500,01 a 1.000 CENTIMETROS CUBICOS             </v>
      </c>
      <c r="H5293" t="str">
        <f>T("GASOLINA                                          ")</f>
        <v xml:space="preserve">GASOLINA                                          </v>
      </c>
      <c r="I5293">
        <v>227</v>
      </c>
    </row>
    <row r="5294" spans="1:9">
      <c r="A5294" t="str">
        <f>T("2018")</f>
        <v>2018</v>
      </c>
      <c r="B5294" t="str">
        <f>T("FISICO                                            ")</f>
        <v xml:space="preserve">FISICO                                            </v>
      </c>
      <c r="C5294" t="str">
        <f>T("CIUDAD LINEAL       ")</f>
        <v xml:space="preserve">CIUDAD LINEAL       </v>
      </c>
      <c r="D5294" t="str">
        <f>T("QUINTANA            ")</f>
        <v xml:space="preserve">QUINTANA            </v>
      </c>
      <c r="E5294" t="str">
        <f>T("MT ")</f>
        <v xml:space="preserve">MT </v>
      </c>
      <c r="F5294" t="str">
        <f>T("MOTOCICLETAS   ")</f>
        <v xml:space="preserve">MOTOCICLETAS   </v>
      </c>
      <c r="G5294" t="str">
        <f>T("De 1.000,01 CENTIMETROS CUBICOS en adelante       ")</f>
        <v xml:space="preserve">De 1.000,01 CENTIMETROS CUBICOS en adelante       </v>
      </c>
      <c r="H5294" t="str">
        <f>T("GASOLINA                                          ")</f>
        <v xml:space="preserve">GASOLINA                                          </v>
      </c>
      <c r="I5294">
        <v>35</v>
      </c>
    </row>
    <row r="5295" spans="1:9">
      <c r="A5295" t="str">
        <f>T("2018")</f>
        <v>2018</v>
      </c>
      <c r="B5295" t="str">
        <f>T("FISICO                                            ")</f>
        <v xml:space="preserve">FISICO                                            </v>
      </c>
      <c r="C5295" t="str">
        <f>T("CIUDAD LINEAL       ")</f>
        <v xml:space="preserve">CIUDAD LINEAL       </v>
      </c>
      <c r="D5295" t="str">
        <f>T("CONCEPCION          ")</f>
        <v xml:space="preserve">CONCEPCION          </v>
      </c>
      <c r="E5295" t="str">
        <f>T("MT ")</f>
        <v xml:space="preserve">MT </v>
      </c>
      <c r="F5295" t="str">
        <f>T("MOTOCICLETAS   ")</f>
        <v xml:space="preserve">MOTOCICLETAS   </v>
      </c>
      <c r="G5295" t="str">
        <f>T("De menos de 125,01 CENTIMETROS CUBICOS            ")</f>
        <v xml:space="preserve">De menos de 125,01 CENTIMETROS CUBICOS            </v>
      </c>
      <c r="H5295" t="str">
        <f>T("GASOLINA                                          ")</f>
        <v xml:space="preserve">GASOLINA                                          </v>
      </c>
      <c r="I5295">
        <v>392</v>
      </c>
    </row>
    <row r="5296" spans="1:9">
      <c r="A5296" t="str">
        <f>T("2018")</f>
        <v>2018</v>
      </c>
      <c r="B5296" t="str">
        <f>T("FISICO                                            ")</f>
        <v xml:space="preserve">FISICO                                            </v>
      </c>
      <c r="C5296" t="str">
        <f>T("CIUDAD LINEAL       ")</f>
        <v xml:space="preserve">CIUDAD LINEAL       </v>
      </c>
      <c r="D5296" t="str">
        <f>T("CONCEPCION          ")</f>
        <v xml:space="preserve">CONCEPCION          </v>
      </c>
      <c r="E5296" t="str">
        <f>T("MT ")</f>
        <v xml:space="preserve">MT </v>
      </c>
      <c r="F5296" t="str">
        <f>T("MOTOCICLETAS   ")</f>
        <v xml:space="preserve">MOTOCICLETAS   </v>
      </c>
      <c r="G5296" t="str">
        <f>T("De 125,01 a 250 CENTIMETROS CUBICOS               ")</f>
        <v xml:space="preserve">De 125,01 a 250 CENTIMETROS CUBICOS               </v>
      </c>
      <c r="H5296" t="str">
        <f>T("GASOLINA                                          ")</f>
        <v xml:space="preserve">GASOLINA                                          </v>
      </c>
      <c r="I5296">
        <v>169</v>
      </c>
    </row>
    <row r="5297" spans="1:9">
      <c r="A5297" t="str">
        <f>T("2018")</f>
        <v>2018</v>
      </c>
      <c r="B5297" t="str">
        <f>T("FISICO                                            ")</f>
        <v xml:space="preserve">FISICO                                            </v>
      </c>
      <c r="C5297" t="str">
        <f>T("CIUDAD LINEAL       ")</f>
        <v xml:space="preserve">CIUDAD LINEAL       </v>
      </c>
      <c r="D5297" t="str">
        <f>T("CONCEPCION          ")</f>
        <v xml:space="preserve">CONCEPCION          </v>
      </c>
      <c r="E5297" t="str">
        <f>T("MT ")</f>
        <v xml:space="preserve">MT </v>
      </c>
      <c r="F5297" t="str">
        <f>T("MOTOCICLETAS   ")</f>
        <v xml:space="preserve">MOTOCICLETAS   </v>
      </c>
      <c r="G5297" t="str">
        <f>T("De 250,01 a 500 CENTIMETROS CUBICOS               ")</f>
        <v xml:space="preserve">De 250,01 a 500 CENTIMETROS CUBICOS               </v>
      </c>
      <c r="H5297" t="str">
        <f>T("GASOLINA                                          ")</f>
        <v xml:space="preserve">GASOLINA                                          </v>
      </c>
      <c r="I5297">
        <v>115</v>
      </c>
    </row>
    <row r="5298" spans="1:9">
      <c r="A5298" t="str">
        <f>T("2018")</f>
        <v>2018</v>
      </c>
      <c r="B5298" t="str">
        <f>T("FISICO                                            ")</f>
        <v xml:space="preserve">FISICO                                            </v>
      </c>
      <c r="C5298" t="str">
        <f>T("CIUDAD LINEAL       ")</f>
        <v xml:space="preserve">CIUDAD LINEAL       </v>
      </c>
      <c r="D5298" t="str">
        <f>T("CONCEPCION          ")</f>
        <v xml:space="preserve">CONCEPCION          </v>
      </c>
      <c r="E5298" t="str">
        <f>T("MT ")</f>
        <v xml:space="preserve">MT </v>
      </c>
      <c r="F5298" t="str">
        <f>T("MOTOCICLETAS   ")</f>
        <v xml:space="preserve">MOTOCICLETAS   </v>
      </c>
      <c r="G5298" t="str">
        <f>T("De 500,01 a 1.000 CENTIMETROS CUBICOS             ")</f>
        <v xml:space="preserve">De 500,01 a 1.000 CENTIMETROS CUBICOS             </v>
      </c>
      <c r="H5298" t="str">
        <f>T("GASOLINA                                          ")</f>
        <v xml:space="preserve">GASOLINA                                          </v>
      </c>
      <c r="I5298">
        <v>222</v>
      </c>
    </row>
    <row r="5299" spans="1:9">
      <c r="A5299" t="str">
        <f>T("2018")</f>
        <v>2018</v>
      </c>
      <c r="B5299" t="str">
        <f>T("FISICO                                            ")</f>
        <v xml:space="preserve">FISICO                                            </v>
      </c>
      <c r="C5299" t="str">
        <f>T("CIUDAD LINEAL       ")</f>
        <v xml:space="preserve">CIUDAD LINEAL       </v>
      </c>
      <c r="D5299" t="str">
        <f>T("CONCEPCION          ")</f>
        <v xml:space="preserve">CONCEPCION          </v>
      </c>
      <c r="E5299" t="str">
        <f>T("MT ")</f>
        <v xml:space="preserve">MT </v>
      </c>
      <c r="F5299" t="str">
        <f>T("MOTOCICLETAS   ")</f>
        <v xml:space="preserve">MOTOCICLETAS   </v>
      </c>
      <c r="G5299" t="str">
        <f>T("De 1.000,01 CENTIMETROS CUBICOS en adelante       ")</f>
        <v xml:space="preserve">De 1.000,01 CENTIMETROS CUBICOS en adelante       </v>
      </c>
      <c r="H5299" t="str">
        <f>T("GASOLINA                                          ")</f>
        <v xml:space="preserve">GASOLINA                                          </v>
      </c>
      <c r="I5299">
        <v>35</v>
      </c>
    </row>
    <row r="5300" spans="1:9">
      <c r="A5300" t="str">
        <f>T("2018")</f>
        <v>2018</v>
      </c>
      <c r="B5300" t="str">
        <f>T("FISICO                                            ")</f>
        <v xml:space="preserve">FISICO                                            </v>
      </c>
      <c r="C5300" t="str">
        <f>T("CIUDAD LINEAL       ")</f>
        <v xml:space="preserve">CIUDAD LINEAL       </v>
      </c>
      <c r="D5300" t="str">
        <f>T("SAN PASCUAL         ")</f>
        <v xml:space="preserve">SAN PASCUAL         </v>
      </c>
      <c r="E5300" t="str">
        <f>T("MT ")</f>
        <v xml:space="preserve">MT </v>
      </c>
      <c r="F5300" t="str">
        <f>T("MOTOCICLETAS   ")</f>
        <v xml:space="preserve">MOTOCICLETAS   </v>
      </c>
      <c r="G5300" t="str">
        <f>T("De menos de 125,01 CENTIMETROS CUBICOS            ")</f>
        <v xml:space="preserve">De menos de 125,01 CENTIMETROS CUBICOS            </v>
      </c>
      <c r="H5300" t="str">
        <f>T("GASOLINA                                          ")</f>
        <v xml:space="preserve">GASOLINA                                          </v>
      </c>
      <c r="I5300">
        <v>440</v>
      </c>
    </row>
    <row r="5301" spans="1:9">
      <c r="A5301" t="str">
        <f>T("2018")</f>
        <v>2018</v>
      </c>
      <c r="B5301" t="str">
        <f>T("FISICO                                            ")</f>
        <v xml:space="preserve">FISICO                                            </v>
      </c>
      <c r="C5301" t="str">
        <f>T("CIUDAD LINEAL       ")</f>
        <v xml:space="preserve">CIUDAD LINEAL       </v>
      </c>
      <c r="D5301" t="str">
        <f>T("SAN PASCUAL         ")</f>
        <v xml:space="preserve">SAN PASCUAL         </v>
      </c>
      <c r="E5301" t="str">
        <f>T("MT ")</f>
        <v xml:space="preserve">MT </v>
      </c>
      <c r="F5301" t="str">
        <f>T("MOTOCICLETAS   ")</f>
        <v xml:space="preserve">MOTOCICLETAS   </v>
      </c>
      <c r="G5301" t="str">
        <f>T("De 125,01 a 250 CENTIMETROS CUBICOS               ")</f>
        <v xml:space="preserve">De 125,01 a 250 CENTIMETROS CUBICOS               </v>
      </c>
      <c r="H5301" t="str">
        <f>T("GASOLINA                                          ")</f>
        <v xml:space="preserve">GASOLINA                                          </v>
      </c>
      <c r="I5301">
        <v>131</v>
      </c>
    </row>
    <row r="5302" spans="1:9">
      <c r="A5302" t="str">
        <f>T("2018")</f>
        <v>2018</v>
      </c>
      <c r="B5302" t="str">
        <f>T("FISICO                                            ")</f>
        <v xml:space="preserve">FISICO                                            </v>
      </c>
      <c r="C5302" t="str">
        <f>T("CIUDAD LINEAL       ")</f>
        <v xml:space="preserve">CIUDAD LINEAL       </v>
      </c>
      <c r="D5302" t="str">
        <f>T("SAN PASCUAL         ")</f>
        <v xml:space="preserve">SAN PASCUAL         </v>
      </c>
      <c r="E5302" t="str">
        <f>T("MT ")</f>
        <v xml:space="preserve">MT </v>
      </c>
      <c r="F5302" t="str">
        <f>T("MOTOCICLETAS   ")</f>
        <v xml:space="preserve">MOTOCICLETAS   </v>
      </c>
      <c r="G5302" t="str">
        <f>T("De 250,01 a 500 CENTIMETROS CUBICOS               ")</f>
        <v xml:space="preserve">De 250,01 a 500 CENTIMETROS CUBICOS               </v>
      </c>
      <c r="H5302" t="str">
        <f>T("GASOLINA                                          ")</f>
        <v xml:space="preserve">GASOLINA                                          </v>
      </c>
      <c r="I5302">
        <v>117</v>
      </c>
    </row>
    <row r="5303" spans="1:9">
      <c r="A5303" t="str">
        <f>T("2018")</f>
        <v>2018</v>
      </c>
      <c r="B5303" t="str">
        <f>T("FISICO                                            ")</f>
        <v xml:space="preserve">FISICO                                            </v>
      </c>
      <c r="C5303" t="str">
        <f>T("CIUDAD LINEAL       ")</f>
        <v xml:space="preserve">CIUDAD LINEAL       </v>
      </c>
      <c r="D5303" t="str">
        <f>T("SAN PASCUAL         ")</f>
        <v xml:space="preserve">SAN PASCUAL         </v>
      </c>
      <c r="E5303" t="str">
        <f>T("MT ")</f>
        <v xml:space="preserve">MT </v>
      </c>
      <c r="F5303" t="str">
        <f>T("MOTOCICLETAS   ")</f>
        <v xml:space="preserve">MOTOCICLETAS   </v>
      </c>
      <c r="G5303" t="str">
        <f>T("De 500,01 a 1.000 CENTIMETROS CUBICOS             ")</f>
        <v xml:space="preserve">De 500,01 a 1.000 CENTIMETROS CUBICOS             </v>
      </c>
      <c r="H5303" t="str">
        <f>T("GASOLINA                                          ")</f>
        <v xml:space="preserve">GASOLINA                                          </v>
      </c>
      <c r="I5303">
        <v>237</v>
      </c>
    </row>
    <row r="5304" spans="1:9">
      <c r="A5304" t="str">
        <f>T("2018")</f>
        <v>2018</v>
      </c>
      <c r="B5304" t="str">
        <f>T("FISICO                                            ")</f>
        <v xml:space="preserve">FISICO                                            </v>
      </c>
      <c r="C5304" t="str">
        <f>T("CIUDAD LINEAL       ")</f>
        <v xml:space="preserve">CIUDAD LINEAL       </v>
      </c>
      <c r="D5304" t="str">
        <f>T("SAN PASCUAL         ")</f>
        <v xml:space="preserve">SAN PASCUAL         </v>
      </c>
      <c r="E5304" t="str">
        <f>T("MT ")</f>
        <v xml:space="preserve">MT </v>
      </c>
      <c r="F5304" t="str">
        <f>T("MOTOCICLETAS   ")</f>
        <v xml:space="preserve">MOTOCICLETAS   </v>
      </c>
      <c r="G5304" t="str">
        <f>T("De 1.000,01 CENTIMETROS CUBICOS en adelante       ")</f>
        <v xml:space="preserve">De 1.000,01 CENTIMETROS CUBICOS en adelante       </v>
      </c>
      <c r="H5304" t="str">
        <f>T("GASOLINA                                          ")</f>
        <v xml:space="preserve">GASOLINA                                          </v>
      </c>
      <c r="I5304">
        <v>54</v>
      </c>
    </row>
    <row r="5305" spans="1:9">
      <c r="A5305" t="str">
        <f>T("2018")</f>
        <v>2018</v>
      </c>
      <c r="B5305" t="str">
        <f>T("FISICO                                            ")</f>
        <v xml:space="preserve">FISICO                                            </v>
      </c>
      <c r="C5305" t="str">
        <f>T("CIUDAD LINEAL       ")</f>
        <v xml:space="preserve">CIUDAD LINEAL       </v>
      </c>
      <c r="D5305" t="str">
        <f>T("SAN JUAN BAUTISTA   ")</f>
        <v xml:space="preserve">SAN JUAN BAUTISTA   </v>
      </c>
      <c r="E5305" t="str">
        <f>T("MT ")</f>
        <v xml:space="preserve">MT </v>
      </c>
      <c r="F5305" t="str">
        <f>T("MOTOCICLETAS   ")</f>
        <v xml:space="preserve">MOTOCICLETAS   </v>
      </c>
      <c r="G5305" t="str">
        <f>T("De menos de 125,01 CENTIMETROS CUBICOS            ")</f>
        <v xml:space="preserve">De menos de 125,01 CENTIMETROS CUBICOS            </v>
      </c>
      <c r="H5305" t="str">
        <f>T("GASOLINA                                          ")</f>
        <v xml:space="preserve">GASOLINA                                          </v>
      </c>
      <c r="I5305">
        <v>394</v>
      </c>
    </row>
    <row r="5306" spans="1:9">
      <c r="A5306" t="str">
        <f>T("2018")</f>
        <v>2018</v>
      </c>
      <c r="B5306" t="str">
        <f>T("FISICO                                            ")</f>
        <v xml:space="preserve">FISICO                                            </v>
      </c>
      <c r="C5306" t="str">
        <f>T("CIUDAD LINEAL       ")</f>
        <v xml:space="preserve">CIUDAD LINEAL       </v>
      </c>
      <c r="D5306" t="str">
        <f>T("SAN JUAN BAUTISTA   ")</f>
        <v xml:space="preserve">SAN JUAN BAUTISTA   </v>
      </c>
      <c r="E5306" t="str">
        <f>T("MT ")</f>
        <v xml:space="preserve">MT </v>
      </c>
      <c r="F5306" t="str">
        <f>T("MOTOCICLETAS   ")</f>
        <v xml:space="preserve">MOTOCICLETAS   </v>
      </c>
      <c r="G5306" t="str">
        <f>T("De 125,01 a 250 CENTIMETROS CUBICOS               ")</f>
        <v xml:space="preserve">De 125,01 a 250 CENTIMETROS CUBICOS               </v>
      </c>
      <c r="H5306" t="str">
        <f>T("GASOLINA                                          ")</f>
        <v xml:space="preserve">GASOLINA                                          </v>
      </c>
      <c r="I5306">
        <v>125</v>
      </c>
    </row>
    <row r="5307" spans="1:9">
      <c r="A5307" t="str">
        <f>T("2018")</f>
        <v>2018</v>
      </c>
      <c r="B5307" t="str">
        <f>T("FISICO                                            ")</f>
        <v xml:space="preserve">FISICO                                            </v>
      </c>
      <c r="C5307" t="str">
        <f>T("CIUDAD LINEAL       ")</f>
        <v xml:space="preserve">CIUDAD LINEAL       </v>
      </c>
      <c r="D5307" t="str">
        <f>T("SAN JUAN BAUTISTA   ")</f>
        <v xml:space="preserve">SAN JUAN BAUTISTA   </v>
      </c>
      <c r="E5307" t="str">
        <f>T("MT ")</f>
        <v xml:space="preserve">MT </v>
      </c>
      <c r="F5307" t="str">
        <f>T("MOTOCICLETAS   ")</f>
        <v xml:space="preserve">MOTOCICLETAS   </v>
      </c>
      <c r="G5307" t="str">
        <f>T("De 250,01 a 500 CENTIMETROS CUBICOS               ")</f>
        <v xml:space="preserve">De 250,01 a 500 CENTIMETROS CUBICOS               </v>
      </c>
      <c r="H5307" t="str">
        <f>T("GASOLINA                                          ")</f>
        <v xml:space="preserve">GASOLINA                                          </v>
      </c>
      <c r="I5307">
        <v>83</v>
      </c>
    </row>
    <row r="5308" spans="1:9">
      <c r="A5308" t="str">
        <f>T("2018")</f>
        <v>2018</v>
      </c>
      <c r="B5308" t="str">
        <f>T("FISICO                                            ")</f>
        <v xml:space="preserve">FISICO                                            </v>
      </c>
      <c r="C5308" t="str">
        <f>T("CIUDAD LINEAL       ")</f>
        <v xml:space="preserve">CIUDAD LINEAL       </v>
      </c>
      <c r="D5308" t="str">
        <f>T("SAN JUAN BAUTISTA   ")</f>
        <v xml:space="preserve">SAN JUAN BAUTISTA   </v>
      </c>
      <c r="E5308" t="str">
        <f>T("MT ")</f>
        <v xml:space="preserve">MT </v>
      </c>
      <c r="F5308" t="str">
        <f>T("MOTOCICLETAS   ")</f>
        <v xml:space="preserve">MOTOCICLETAS   </v>
      </c>
      <c r="G5308" t="str">
        <f>T("De 500,01 a 1.000 CENTIMETROS CUBICOS             ")</f>
        <v xml:space="preserve">De 500,01 a 1.000 CENTIMETROS CUBICOS             </v>
      </c>
      <c r="H5308" t="str">
        <f>T("GASOLINA                                          ")</f>
        <v xml:space="preserve">GASOLINA                                          </v>
      </c>
      <c r="I5308">
        <v>205</v>
      </c>
    </row>
    <row r="5309" spans="1:9">
      <c r="A5309" t="str">
        <f>T("2018")</f>
        <v>2018</v>
      </c>
      <c r="B5309" t="str">
        <f>T("FISICO                                            ")</f>
        <v xml:space="preserve">FISICO                                            </v>
      </c>
      <c r="C5309" t="str">
        <f>T("CIUDAD LINEAL       ")</f>
        <v xml:space="preserve">CIUDAD LINEAL       </v>
      </c>
      <c r="D5309" t="str">
        <f>T("SAN JUAN BAUTISTA   ")</f>
        <v xml:space="preserve">SAN JUAN BAUTISTA   </v>
      </c>
      <c r="E5309" t="str">
        <f>T("MT ")</f>
        <v xml:space="preserve">MT </v>
      </c>
      <c r="F5309" t="str">
        <f>T("MOTOCICLETAS   ")</f>
        <v xml:space="preserve">MOTOCICLETAS   </v>
      </c>
      <c r="G5309" t="str">
        <f>T("De 1.000,01 CENTIMETROS CUBICOS en adelante       ")</f>
        <v xml:space="preserve">De 1.000,01 CENTIMETROS CUBICOS en adelante       </v>
      </c>
      <c r="H5309" t="str">
        <f>T("GASOLINA                                          ")</f>
        <v xml:space="preserve">GASOLINA                                          </v>
      </c>
      <c r="I5309">
        <v>57</v>
      </c>
    </row>
    <row r="5310" spans="1:9">
      <c r="A5310" t="str">
        <f>T("2018")</f>
        <v>2018</v>
      </c>
      <c r="B5310" t="str">
        <f>T("FISICO                                            ")</f>
        <v xml:space="preserve">FISICO                                            </v>
      </c>
      <c r="C5310" t="str">
        <f>T("CIUDAD LINEAL       ")</f>
        <v xml:space="preserve">CIUDAD LINEAL       </v>
      </c>
      <c r="D5310" t="str">
        <f>T("COLINA              ")</f>
        <v xml:space="preserve">COLINA              </v>
      </c>
      <c r="E5310" t="str">
        <f>T("MT ")</f>
        <v xml:space="preserve">MT </v>
      </c>
      <c r="F5310" t="str">
        <f>T("MOTOCICLETAS   ")</f>
        <v xml:space="preserve">MOTOCICLETAS   </v>
      </c>
      <c r="G5310" t="str">
        <f>T("De menos de 125,01 CENTIMETROS CUBICOS            ")</f>
        <v xml:space="preserve">De menos de 125,01 CENTIMETROS CUBICOS            </v>
      </c>
      <c r="H5310" t="str">
        <f>T("GASOLINA                                          ")</f>
        <v xml:space="preserve">GASOLINA                                          </v>
      </c>
      <c r="I5310">
        <v>177</v>
      </c>
    </row>
    <row r="5311" spans="1:9">
      <c r="A5311" t="str">
        <f>T("2018")</f>
        <v>2018</v>
      </c>
      <c r="B5311" t="str">
        <f>T("FISICO                                            ")</f>
        <v xml:space="preserve">FISICO                                            </v>
      </c>
      <c r="C5311" t="str">
        <f>T("CIUDAD LINEAL       ")</f>
        <v xml:space="preserve">CIUDAD LINEAL       </v>
      </c>
      <c r="D5311" t="str">
        <f>T("COLINA              ")</f>
        <v xml:space="preserve">COLINA              </v>
      </c>
      <c r="E5311" t="str">
        <f>T("MT ")</f>
        <v xml:space="preserve">MT </v>
      </c>
      <c r="F5311" t="str">
        <f>T("MOTOCICLETAS   ")</f>
        <v xml:space="preserve">MOTOCICLETAS   </v>
      </c>
      <c r="G5311" t="str">
        <f>T("De 125,01 a 250 CENTIMETROS CUBICOS               ")</f>
        <v xml:space="preserve">De 125,01 a 250 CENTIMETROS CUBICOS               </v>
      </c>
      <c r="H5311" t="str">
        <f>T("GASOLINA                                          ")</f>
        <v xml:space="preserve">GASOLINA                                          </v>
      </c>
      <c r="I5311">
        <v>51</v>
      </c>
    </row>
    <row r="5312" spans="1:9">
      <c r="A5312" t="str">
        <f>T("2018")</f>
        <v>2018</v>
      </c>
      <c r="B5312" t="str">
        <f>T("FISICO                                            ")</f>
        <v xml:space="preserve">FISICO                                            </v>
      </c>
      <c r="C5312" t="str">
        <f>T("CIUDAD LINEAL       ")</f>
        <v xml:space="preserve">CIUDAD LINEAL       </v>
      </c>
      <c r="D5312" t="str">
        <f>T("COLINA              ")</f>
        <v xml:space="preserve">COLINA              </v>
      </c>
      <c r="E5312" t="str">
        <f>T("MT ")</f>
        <v xml:space="preserve">MT </v>
      </c>
      <c r="F5312" t="str">
        <f>T("MOTOCICLETAS   ")</f>
        <v xml:space="preserve">MOTOCICLETAS   </v>
      </c>
      <c r="G5312" t="str">
        <f>T("De 250,01 a 500 CENTIMETROS CUBICOS               ")</f>
        <v xml:space="preserve">De 250,01 a 500 CENTIMETROS CUBICOS               </v>
      </c>
      <c r="H5312" t="str">
        <f>T("GASOLINA                                          ")</f>
        <v xml:space="preserve">GASOLINA                                          </v>
      </c>
      <c r="I5312">
        <v>56</v>
      </c>
    </row>
    <row r="5313" spans="1:9">
      <c r="A5313" t="str">
        <f>T("2018")</f>
        <v>2018</v>
      </c>
      <c r="B5313" t="str">
        <f>T("FISICO                                            ")</f>
        <v xml:space="preserve">FISICO                                            </v>
      </c>
      <c r="C5313" t="str">
        <f>T("CIUDAD LINEAL       ")</f>
        <v xml:space="preserve">CIUDAD LINEAL       </v>
      </c>
      <c r="D5313" t="str">
        <f>T("COLINA              ")</f>
        <v xml:space="preserve">COLINA              </v>
      </c>
      <c r="E5313" t="str">
        <f>T("MT ")</f>
        <v xml:space="preserve">MT </v>
      </c>
      <c r="F5313" t="str">
        <f>T("MOTOCICLETAS   ")</f>
        <v xml:space="preserve">MOTOCICLETAS   </v>
      </c>
      <c r="G5313" t="str">
        <f>T("De 500,01 a 1.000 CENTIMETROS CUBICOS             ")</f>
        <v xml:space="preserve">De 500,01 a 1.000 CENTIMETROS CUBICOS             </v>
      </c>
      <c r="H5313" t="str">
        <f>T("GASOLINA                                          ")</f>
        <v xml:space="preserve">GASOLINA                                          </v>
      </c>
      <c r="I5313">
        <v>100</v>
      </c>
    </row>
    <row r="5314" spans="1:9">
      <c r="A5314" t="str">
        <f>T("2018")</f>
        <v>2018</v>
      </c>
      <c r="B5314" t="str">
        <f>T("FISICO                                            ")</f>
        <v xml:space="preserve">FISICO                                            </v>
      </c>
      <c r="C5314" t="str">
        <f>T("CIUDAD LINEAL       ")</f>
        <v xml:space="preserve">CIUDAD LINEAL       </v>
      </c>
      <c r="D5314" t="str">
        <f>T("COLINA              ")</f>
        <v xml:space="preserve">COLINA              </v>
      </c>
      <c r="E5314" t="str">
        <f>T("MT ")</f>
        <v xml:space="preserve">MT </v>
      </c>
      <c r="F5314" t="str">
        <f>T("MOTOCICLETAS   ")</f>
        <v xml:space="preserve">MOTOCICLETAS   </v>
      </c>
      <c r="G5314" t="str">
        <f>T("De 1.000,01 CENTIMETROS CUBICOS en adelante       ")</f>
        <v xml:space="preserve">De 1.000,01 CENTIMETROS CUBICOS en adelante       </v>
      </c>
      <c r="H5314" t="str">
        <f>T("GASOLINA                                          ")</f>
        <v xml:space="preserve">GASOLINA                                          </v>
      </c>
      <c r="I5314">
        <v>30</v>
      </c>
    </row>
    <row r="5315" spans="1:9">
      <c r="A5315" t="str">
        <f>T("2018")</f>
        <v>2018</v>
      </c>
      <c r="B5315" t="str">
        <f>T("FISICO                                            ")</f>
        <v xml:space="preserve">FISICO                                            </v>
      </c>
      <c r="C5315" t="str">
        <f>T("CIUDAD LINEAL       ")</f>
        <v xml:space="preserve">CIUDAD LINEAL       </v>
      </c>
      <c r="D5315" t="str">
        <f>T("ATALAYA             ")</f>
        <v xml:space="preserve">ATALAYA             </v>
      </c>
      <c r="E5315" t="str">
        <f>T("MT ")</f>
        <v xml:space="preserve">MT </v>
      </c>
      <c r="F5315" t="str">
        <f>T("MOTOCICLETAS   ")</f>
        <v xml:space="preserve">MOTOCICLETAS   </v>
      </c>
      <c r="G5315" t="str">
        <f>T("De menos de 125,01 CENTIMETROS CUBICOS            ")</f>
        <v xml:space="preserve">De menos de 125,01 CENTIMETROS CUBICOS            </v>
      </c>
      <c r="H5315" t="str">
        <f>T("GASOLINA                                          ")</f>
        <v xml:space="preserve">GASOLINA                                          </v>
      </c>
      <c r="I5315">
        <v>57</v>
      </c>
    </row>
    <row r="5316" spans="1:9">
      <c r="A5316" t="str">
        <f>T("2018")</f>
        <v>2018</v>
      </c>
      <c r="B5316" t="str">
        <f>T("FISICO                                            ")</f>
        <v xml:space="preserve">FISICO                                            </v>
      </c>
      <c r="C5316" t="str">
        <f>T("CIUDAD LINEAL       ")</f>
        <v xml:space="preserve">CIUDAD LINEAL       </v>
      </c>
      <c r="D5316" t="str">
        <f>T("ATALAYA             ")</f>
        <v xml:space="preserve">ATALAYA             </v>
      </c>
      <c r="E5316" t="str">
        <f>T("MT ")</f>
        <v xml:space="preserve">MT </v>
      </c>
      <c r="F5316" t="str">
        <f>T("MOTOCICLETAS   ")</f>
        <v xml:space="preserve">MOTOCICLETAS   </v>
      </c>
      <c r="G5316" t="str">
        <f>T("De 125,01 a 250 CENTIMETROS CUBICOS               ")</f>
        <v xml:space="preserve">De 125,01 a 250 CENTIMETROS CUBICOS               </v>
      </c>
      <c r="H5316" t="str">
        <f>T("GASOLINA                                          ")</f>
        <v xml:space="preserve">GASOLINA                                          </v>
      </c>
      <c r="I5316">
        <v>22</v>
      </c>
    </row>
    <row r="5317" spans="1:9">
      <c r="A5317" t="str">
        <f>T("2018")</f>
        <v>2018</v>
      </c>
      <c r="B5317" t="str">
        <f>T("FISICO                                            ")</f>
        <v xml:space="preserve">FISICO                                            </v>
      </c>
      <c r="C5317" t="str">
        <f>T("CIUDAD LINEAL       ")</f>
        <v xml:space="preserve">CIUDAD LINEAL       </v>
      </c>
      <c r="D5317" t="str">
        <f>T("ATALAYA             ")</f>
        <v xml:space="preserve">ATALAYA             </v>
      </c>
      <c r="E5317" t="str">
        <f>T("MT ")</f>
        <v xml:space="preserve">MT </v>
      </c>
      <c r="F5317" t="str">
        <f>T("MOTOCICLETAS   ")</f>
        <v xml:space="preserve">MOTOCICLETAS   </v>
      </c>
      <c r="G5317" t="str">
        <f>T("De 250,01 a 500 CENTIMETROS CUBICOS               ")</f>
        <v xml:space="preserve">De 250,01 a 500 CENTIMETROS CUBICOS               </v>
      </c>
      <c r="H5317" t="str">
        <f>T("GASOLINA                                          ")</f>
        <v xml:space="preserve">GASOLINA                                          </v>
      </c>
      <c r="I5317">
        <v>12</v>
      </c>
    </row>
    <row r="5318" spans="1:9">
      <c r="A5318" t="str">
        <f>T("2018")</f>
        <v>2018</v>
      </c>
      <c r="B5318" t="str">
        <f>T("FISICO                                            ")</f>
        <v xml:space="preserve">FISICO                                            </v>
      </c>
      <c r="C5318" t="str">
        <f>T("CIUDAD LINEAL       ")</f>
        <v xml:space="preserve">CIUDAD LINEAL       </v>
      </c>
      <c r="D5318" t="str">
        <f>T("ATALAYA             ")</f>
        <v xml:space="preserve">ATALAYA             </v>
      </c>
      <c r="E5318" t="str">
        <f>T("MT ")</f>
        <v xml:space="preserve">MT </v>
      </c>
      <c r="F5318" t="str">
        <f>T("MOTOCICLETAS   ")</f>
        <v xml:space="preserve">MOTOCICLETAS   </v>
      </c>
      <c r="G5318" t="str">
        <f>T("De 500,01 a 1.000 CENTIMETROS CUBICOS             ")</f>
        <v xml:space="preserve">De 500,01 a 1.000 CENTIMETROS CUBICOS             </v>
      </c>
      <c r="H5318" t="str">
        <f>T("GASOLINA                                          ")</f>
        <v xml:space="preserve">GASOLINA                                          </v>
      </c>
      <c r="I5318">
        <v>32</v>
      </c>
    </row>
    <row r="5319" spans="1:9">
      <c r="A5319" t="str">
        <f>T("2018")</f>
        <v>2018</v>
      </c>
      <c r="B5319" t="str">
        <f>T("FISICO                                            ")</f>
        <v xml:space="preserve">FISICO                                            </v>
      </c>
      <c r="C5319" t="str">
        <f>T("CIUDAD LINEAL       ")</f>
        <v xml:space="preserve">CIUDAD LINEAL       </v>
      </c>
      <c r="D5319" t="str">
        <f>T("ATALAYA             ")</f>
        <v xml:space="preserve">ATALAYA             </v>
      </c>
      <c r="E5319" t="str">
        <f>T("MT ")</f>
        <v xml:space="preserve">MT </v>
      </c>
      <c r="F5319" t="str">
        <f>T("MOTOCICLETAS   ")</f>
        <v xml:space="preserve">MOTOCICLETAS   </v>
      </c>
      <c r="G5319" t="str">
        <f>T("De 1.000,01 CENTIMETROS CUBICOS en adelante       ")</f>
        <v xml:space="preserve">De 1.000,01 CENTIMETROS CUBICOS en adelante       </v>
      </c>
      <c r="H5319" t="str">
        <f>T("GASOLINA                                          ")</f>
        <v xml:space="preserve">GASOLINA                                          </v>
      </c>
      <c r="I5319">
        <v>9</v>
      </c>
    </row>
    <row r="5320" spans="1:9">
      <c r="A5320" t="str">
        <f>T("2018")</f>
        <v>2018</v>
      </c>
      <c r="B5320" t="str">
        <f>T("FISICO                                            ")</f>
        <v xml:space="preserve">FISICO                                            </v>
      </c>
      <c r="C5320" t="str">
        <f>T("CIUDAD LINEAL       ")</f>
        <v xml:space="preserve">CIUDAD LINEAL       </v>
      </c>
      <c r="D5320" t="str">
        <f>T("COSTILLARES         ")</f>
        <v xml:space="preserve">COSTILLARES         </v>
      </c>
      <c r="E5320" t="str">
        <f>T("MT ")</f>
        <v xml:space="preserve">MT </v>
      </c>
      <c r="F5320" t="str">
        <f>T("MOTOCICLETAS   ")</f>
        <v xml:space="preserve">MOTOCICLETAS   </v>
      </c>
      <c r="G5320" t="str">
        <f>T("De menos de 125,01 CENTIMETROS CUBICOS            ")</f>
        <v xml:space="preserve">De menos de 125,01 CENTIMETROS CUBICOS            </v>
      </c>
      <c r="H5320" t="str">
        <f>T("GASOLINA                                          ")</f>
        <v xml:space="preserve">GASOLINA                                          </v>
      </c>
      <c r="I5320">
        <v>753</v>
      </c>
    </row>
    <row r="5321" spans="1:9">
      <c r="A5321" t="str">
        <f>T("2018")</f>
        <v>2018</v>
      </c>
      <c r="B5321" t="str">
        <f>T("FISICO                                            ")</f>
        <v xml:space="preserve">FISICO                                            </v>
      </c>
      <c r="C5321" t="str">
        <f>T("CIUDAD LINEAL       ")</f>
        <v xml:space="preserve">CIUDAD LINEAL       </v>
      </c>
      <c r="D5321" t="str">
        <f>T("COSTILLARES         ")</f>
        <v xml:space="preserve">COSTILLARES         </v>
      </c>
      <c r="E5321" t="str">
        <f>T("MT ")</f>
        <v xml:space="preserve">MT </v>
      </c>
      <c r="F5321" t="str">
        <f>T("MOTOCICLETAS   ")</f>
        <v xml:space="preserve">MOTOCICLETAS   </v>
      </c>
      <c r="G5321" t="str">
        <f>T("De 125,01 a 250 CENTIMETROS CUBICOS               ")</f>
        <v xml:space="preserve">De 125,01 a 250 CENTIMETROS CUBICOS               </v>
      </c>
      <c r="H5321" t="str">
        <f>T("GASOLINA                                          ")</f>
        <v xml:space="preserve">GASOLINA                                          </v>
      </c>
      <c r="I5321">
        <v>226</v>
      </c>
    </row>
    <row r="5322" spans="1:9">
      <c r="A5322" t="str">
        <f>T("2018")</f>
        <v>2018</v>
      </c>
      <c r="B5322" t="str">
        <f>T("FISICO                                            ")</f>
        <v xml:space="preserve">FISICO                                            </v>
      </c>
      <c r="C5322" t="str">
        <f>T("CIUDAD LINEAL       ")</f>
        <v xml:space="preserve">CIUDAD LINEAL       </v>
      </c>
      <c r="D5322" t="str">
        <f>T("COSTILLARES         ")</f>
        <v xml:space="preserve">COSTILLARES         </v>
      </c>
      <c r="E5322" t="str">
        <f>T("MT ")</f>
        <v xml:space="preserve">MT </v>
      </c>
      <c r="F5322" t="str">
        <f>T("MOTOCICLETAS   ")</f>
        <v xml:space="preserve">MOTOCICLETAS   </v>
      </c>
      <c r="G5322" t="str">
        <f>T("De 250,01 a 500 CENTIMETROS CUBICOS               ")</f>
        <v xml:space="preserve">De 250,01 a 500 CENTIMETROS CUBICOS               </v>
      </c>
      <c r="H5322" t="str">
        <f>T("GASOLINA                                          ")</f>
        <v xml:space="preserve">GASOLINA                                          </v>
      </c>
      <c r="I5322">
        <v>201</v>
      </c>
    </row>
    <row r="5323" spans="1:9">
      <c r="A5323" t="str">
        <f>T("2018")</f>
        <v>2018</v>
      </c>
      <c r="B5323" t="str">
        <f>T("FISICO                                            ")</f>
        <v xml:space="preserve">FISICO                                            </v>
      </c>
      <c r="C5323" t="str">
        <f>T("CIUDAD LINEAL       ")</f>
        <v xml:space="preserve">CIUDAD LINEAL       </v>
      </c>
      <c r="D5323" t="str">
        <f>T("COSTILLARES         ")</f>
        <v xml:space="preserve">COSTILLARES         </v>
      </c>
      <c r="E5323" t="str">
        <f>T("MT ")</f>
        <v xml:space="preserve">MT </v>
      </c>
      <c r="F5323" t="str">
        <f>T("MOTOCICLETAS   ")</f>
        <v xml:space="preserve">MOTOCICLETAS   </v>
      </c>
      <c r="G5323" t="str">
        <f>T("De 500,01 a 1.000 CENTIMETROS CUBICOS             ")</f>
        <v xml:space="preserve">De 500,01 a 1.000 CENTIMETROS CUBICOS             </v>
      </c>
      <c r="H5323" t="str">
        <f>T("GASOLINA                                          ")</f>
        <v xml:space="preserve">GASOLINA                                          </v>
      </c>
      <c r="I5323">
        <v>351</v>
      </c>
    </row>
    <row r="5324" spans="1:9">
      <c r="A5324" t="str">
        <f>T("2018")</f>
        <v>2018</v>
      </c>
      <c r="B5324" t="str">
        <f>T("FISICO                                            ")</f>
        <v xml:space="preserve">FISICO                                            </v>
      </c>
      <c r="C5324" t="str">
        <f>T("CIUDAD LINEAL       ")</f>
        <v xml:space="preserve">CIUDAD LINEAL       </v>
      </c>
      <c r="D5324" t="str">
        <f>T("COSTILLARES         ")</f>
        <v xml:space="preserve">COSTILLARES         </v>
      </c>
      <c r="E5324" t="str">
        <f>T("MT ")</f>
        <v xml:space="preserve">MT </v>
      </c>
      <c r="F5324" t="str">
        <f>T("MOTOCICLETAS   ")</f>
        <v xml:space="preserve">MOTOCICLETAS   </v>
      </c>
      <c r="G5324" t="str">
        <f>T("De 1.000,01 CENTIMETROS CUBICOS en adelante       ")</f>
        <v xml:space="preserve">De 1.000,01 CENTIMETROS CUBICOS en adelante       </v>
      </c>
      <c r="H5324" t="str">
        <f>T("GASOLINA                                          ")</f>
        <v xml:space="preserve">GASOLINA                                          </v>
      </c>
      <c r="I5324">
        <v>106</v>
      </c>
    </row>
    <row r="5325" spans="1:9">
      <c r="A5325" t="str">
        <f>T("2018")</f>
        <v>2018</v>
      </c>
      <c r="B5325" t="str">
        <f>T("JURIDICO                                          ")</f>
        <v xml:space="preserve">JURIDICO                                          </v>
      </c>
      <c r="C5325" t="str">
        <f>T("CIUDAD LINEAL       ")</f>
        <v xml:space="preserve">CIUDAD LINEAL       </v>
      </c>
      <c r="D5325" t="str">
        <f>T("SIN BARRIO          ")</f>
        <v xml:space="preserve">SIN BARRIO          </v>
      </c>
      <c r="E5325" t="str">
        <f>T("MT ")</f>
        <v xml:space="preserve">MT </v>
      </c>
      <c r="F5325" t="str">
        <f>T("MOTOCICLETAS   ")</f>
        <v xml:space="preserve">MOTOCICLETAS   </v>
      </c>
      <c r="G5325" t="str">
        <f>T("De menos de 125,01 CENTIMETROS CUBICOS            ")</f>
        <v xml:space="preserve">De menos de 125,01 CENTIMETROS CUBICOS            </v>
      </c>
      <c r="H5325" t="str">
        <f>T("GASOLINA                                          ")</f>
        <v xml:space="preserve">GASOLINA                                          </v>
      </c>
      <c r="I5325">
        <v>3</v>
      </c>
    </row>
    <row r="5326" spans="1:9">
      <c r="A5326" t="str">
        <f>T("2018")</f>
        <v>2018</v>
      </c>
      <c r="B5326" t="str">
        <f>T("JURIDICO                                          ")</f>
        <v xml:space="preserve">JURIDICO                                          </v>
      </c>
      <c r="C5326" t="str">
        <f>T("CIUDAD LINEAL       ")</f>
        <v xml:space="preserve">CIUDAD LINEAL       </v>
      </c>
      <c r="D5326" t="str">
        <f>T("SIN BARRIO          ")</f>
        <v xml:space="preserve">SIN BARRIO          </v>
      </c>
      <c r="E5326" t="str">
        <f>T("MT ")</f>
        <v xml:space="preserve">MT </v>
      </c>
      <c r="F5326" t="str">
        <f>T("MOTOCICLETAS   ")</f>
        <v xml:space="preserve">MOTOCICLETAS   </v>
      </c>
      <c r="G5326" t="str">
        <f>T("De 250,01 a 500 CENTIMETROS CUBICOS               ")</f>
        <v xml:space="preserve">De 250,01 a 500 CENTIMETROS CUBICOS               </v>
      </c>
      <c r="H5326" t="str">
        <f>T("GASOLINA                                          ")</f>
        <v xml:space="preserve">GASOLINA                                          </v>
      </c>
      <c r="I5326">
        <v>1</v>
      </c>
    </row>
    <row r="5327" spans="1:9">
      <c r="A5327" t="str">
        <f>T("2018")</f>
        <v>2018</v>
      </c>
      <c r="B5327" t="str">
        <f>T("JURIDICO                                          ")</f>
        <v xml:space="preserve">JURIDICO                                          </v>
      </c>
      <c r="C5327" t="str">
        <f>T("CIUDAD LINEAL       ")</f>
        <v xml:space="preserve">CIUDAD LINEAL       </v>
      </c>
      <c r="D5327" t="str">
        <f>T("SIN BARRIO          ")</f>
        <v xml:space="preserve">SIN BARRIO          </v>
      </c>
      <c r="E5327" t="str">
        <f>T("MT ")</f>
        <v xml:space="preserve">MT </v>
      </c>
      <c r="F5327" t="str">
        <f>T("MOTOCICLETAS   ")</f>
        <v xml:space="preserve">MOTOCICLETAS   </v>
      </c>
      <c r="G5327" t="str">
        <f>T("De 500,01 a 1.000 CENTIMETROS CUBICOS             ")</f>
        <v xml:space="preserve">De 500,01 a 1.000 CENTIMETROS CUBICOS             </v>
      </c>
      <c r="H5327" t="str">
        <f>T("GASOLINA                                          ")</f>
        <v xml:space="preserve">GASOLINA                                          </v>
      </c>
      <c r="I5327">
        <v>2</v>
      </c>
    </row>
    <row r="5328" spans="1:9">
      <c r="A5328" t="str">
        <f>T("2018")</f>
        <v>2018</v>
      </c>
      <c r="B5328" t="str">
        <f>T("JURIDICO                                          ")</f>
        <v xml:space="preserve">JURIDICO                                          </v>
      </c>
      <c r="C5328" t="str">
        <f>T("CIUDAD LINEAL       ")</f>
        <v xml:space="preserve">CIUDAD LINEAL       </v>
      </c>
      <c r="D5328" t="str">
        <f>T("SIN BARRIO          ")</f>
        <v xml:space="preserve">SIN BARRIO          </v>
      </c>
      <c r="E5328" t="str">
        <f>T("MT ")</f>
        <v xml:space="preserve">MT </v>
      </c>
      <c r="F5328" t="str">
        <f>T("MOTOCICLETAS   ")</f>
        <v xml:space="preserve">MOTOCICLETAS   </v>
      </c>
      <c r="G5328" t="str">
        <f>T("De 1.000,01 CENTIMETROS CUBICOS en adelante       ")</f>
        <v xml:space="preserve">De 1.000,01 CENTIMETROS CUBICOS en adelante       </v>
      </c>
      <c r="H5328" t="str">
        <f>T("GASOLINA                                          ")</f>
        <v xml:space="preserve">GASOLINA                                          </v>
      </c>
      <c r="I5328">
        <v>1</v>
      </c>
    </row>
    <row r="5329" spans="1:9">
      <c r="A5329" t="str">
        <f>T("2018")</f>
        <v>2018</v>
      </c>
      <c r="B5329" t="str">
        <f>T("JURIDICO                                          ")</f>
        <v xml:space="preserve">JURIDICO                                          </v>
      </c>
      <c r="C5329" t="str">
        <f>T("CIUDAD LINEAL       ")</f>
        <v xml:space="preserve">CIUDAD LINEAL       </v>
      </c>
      <c r="D5329" t="str">
        <f>T("VENTAS              ")</f>
        <v xml:space="preserve">VENTAS              </v>
      </c>
      <c r="E5329" t="str">
        <f>T("MT ")</f>
        <v xml:space="preserve">MT </v>
      </c>
      <c r="F5329" t="str">
        <f>T("MOTOCICLETAS   ")</f>
        <v xml:space="preserve">MOTOCICLETAS   </v>
      </c>
      <c r="G5329" t="str">
        <f>T("De menos de 125,01 CENTIMETROS CUBICOS            ")</f>
        <v xml:space="preserve">De menos de 125,01 CENTIMETROS CUBICOS            </v>
      </c>
      <c r="H5329" t="str">
        <f>T("GASOLINA                                          ")</f>
        <v xml:space="preserve">GASOLINA                                          </v>
      </c>
      <c r="I5329">
        <v>45</v>
      </c>
    </row>
    <row r="5330" spans="1:9">
      <c r="A5330" t="str">
        <f>T("2018")</f>
        <v>2018</v>
      </c>
      <c r="B5330" t="str">
        <f>T("JURIDICO                                          ")</f>
        <v xml:space="preserve">JURIDICO                                          </v>
      </c>
      <c r="C5330" t="str">
        <f>T("CIUDAD LINEAL       ")</f>
        <v xml:space="preserve">CIUDAD LINEAL       </v>
      </c>
      <c r="D5330" t="str">
        <f>T("VENTAS              ")</f>
        <v xml:space="preserve">VENTAS              </v>
      </c>
      <c r="E5330" t="str">
        <f>T("MT ")</f>
        <v xml:space="preserve">MT </v>
      </c>
      <c r="F5330" t="str">
        <f>T("MOTOCICLETAS   ")</f>
        <v xml:space="preserve">MOTOCICLETAS   </v>
      </c>
      <c r="G5330" t="str">
        <f>T("De 125,01 a 250 CENTIMETROS CUBICOS               ")</f>
        <v xml:space="preserve">De 125,01 a 250 CENTIMETROS CUBICOS               </v>
      </c>
      <c r="H5330" t="str">
        <f>T("GASOLINA                                          ")</f>
        <v xml:space="preserve">GASOLINA                                          </v>
      </c>
      <c r="I5330">
        <v>33</v>
      </c>
    </row>
    <row r="5331" spans="1:9">
      <c r="A5331" t="str">
        <f>T("2018")</f>
        <v>2018</v>
      </c>
      <c r="B5331" t="str">
        <f>T("JURIDICO                                          ")</f>
        <v xml:space="preserve">JURIDICO                                          </v>
      </c>
      <c r="C5331" t="str">
        <f>T("CIUDAD LINEAL       ")</f>
        <v xml:space="preserve">CIUDAD LINEAL       </v>
      </c>
      <c r="D5331" t="str">
        <f>T("VENTAS              ")</f>
        <v xml:space="preserve">VENTAS              </v>
      </c>
      <c r="E5331" t="str">
        <f>T("MT ")</f>
        <v xml:space="preserve">MT </v>
      </c>
      <c r="F5331" t="str">
        <f>T("MOTOCICLETAS   ")</f>
        <v xml:space="preserve">MOTOCICLETAS   </v>
      </c>
      <c r="G5331" t="str">
        <f>T("De 250,01 a 500 CENTIMETROS CUBICOS               ")</f>
        <v xml:space="preserve">De 250,01 a 500 CENTIMETROS CUBICOS               </v>
      </c>
      <c r="H5331" t="str">
        <f>T("GASOLINA                                          ")</f>
        <v xml:space="preserve">GASOLINA                                          </v>
      </c>
      <c r="I5331">
        <v>16</v>
      </c>
    </row>
    <row r="5332" spans="1:9">
      <c r="A5332" t="str">
        <f>T("2018")</f>
        <v>2018</v>
      </c>
      <c r="B5332" t="str">
        <f>T("JURIDICO                                          ")</f>
        <v xml:space="preserve">JURIDICO                                          </v>
      </c>
      <c r="C5332" t="str">
        <f>T("CIUDAD LINEAL       ")</f>
        <v xml:space="preserve">CIUDAD LINEAL       </v>
      </c>
      <c r="D5332" t="str">
        <f>T("VENTAS              ")</f>
        <v xml:space="preserve">VENTAS              </v>
      </c>
      <c r="E5332" t="str">
        <f>T("MT ")</f>
        <v xml:space="preserve">MT </v>
      </c>
      <c r="F5332" t="str">
        <f>T("MOTOCICLETAS   ")</f>
        <v xml:space="preserve">MOTOCICLETAS   </v>
      </c>
      <c r="G5332" t="str">
        <f>T("De 500,01 a 1.000 CENTIMETROS CUBICOS             ")</f>
        <v xml:space="preserve">De 500,01 a 1.000 CENTIMETROS CUBICOS             </v>
      </c>
      <c r="H5332" t="str">
        <f>T("GASOLINA                                          ")</f>
        <v xml:space="preserve">GASOLINA                                          </v>
      </c>
      <c r="I5332">
        <v>21</v>
      </c>
    </row>
    <row r="5333" spans="1:9">
      <c r="A5333" t="str">
        <f>T("2018")</f>
        <v>2018</v>
      </c>
      <c r="B5333" t="str">
        <f>T("JURIDICO                                          ")</f>
        <v xml:space="preserve">JURIDICO                                          </v>
      </c>
      <c r="C5333" t="str">
        <f>T("CIUDAD LINEAL       ")</f>
        <v xml:space="preserve">CIUDAD LINEAL       </v>
      </c>
      <c r="D5333" t="str">
        <f>T("VENTAS              ")</f>
        <v xml:space="preserve">VENTAS              </v>
      </c>
      <c r="E5333" t="str">
        <f>T("MT ")</f>
        <v xml:space="preserve">MT </v>
      </c>
      <c r="F5333" t="str">
        <f>T("MOTOCICLETAS   ")</f>
        <v xml:space="preserve">MOTOCICLETAS   </v>
      </c>
      <c r="G5333" t="str">
        <f>T("De 1.000,01 CENTIMETROS CUBICOS en adelante       ")</f>
        <v xml:space="preserve">De 1.000,01 CENTIMETROS CUBICOS en adelante       </v>
      </c>
      <c r="H5333" t="str">
        <f>T("GASOLINA                                          ")</f>
        <v xml:space="preserve">GASOLINA                                          </v>
      </c>
      <c r="I5333">
        <v>4</v>
      </c>
    </row>
    <row r="5334" spans="1:9">
      <c r="A5334" t="str">
        <f>T("2018")</f>
        <v>2018</v>
      </c>
      <c r="B5334" t="str">
        <f>T("JURIDICO                                          ")</f>
        <v xml:space="preserve">JURIDICO                                          </v>
      </c>
      <c r="C5334" t="str">
        <f>T("CIUDAD LINEAL       ")</f>
        <v xml:space="preserve">CIUDAD LINEAL       </v>
      </c>
      <c r="D5334" t="str">
        <f>T("PUEBLO NUEVO        ")</f>
        <v xml:space="preserve">PUEBLO NUEVO        </v>
      </c>
      <c r="E5334" t="str">
        <f>T("MT ")</f>
        <v xml:space="preserve">MT </v>
      </c>
      <c r="F5334" t="str">
        <f>T("MOTOCICLETAS   ")</f>
        <v xml:space="preserve">MOTOCICLETAS   </v>
      </c>
      <c r="G5334" t="str">
        <f>T("De menos de 125,01 CENTIMETROS CUBICOS            ")</f>
        <v xml:space="preserve">De menos de 125,01 CENTIMETROS CUBICOS            </v>
      </c>
      <c r="H5334" t="str">
        <f>T("GASOLINA                                          ")</f>
        <v xml:space="preserve">GASOLINA                                          </v>
      </c>
      <c r="I5334">
        <v>35</v>
      </c>
    </row>
    <row r="5335" spans="1:9">
      <c r="A5335" t="str">
        <f>T("2018")</f>
        <v>2018</v>
      </c>
      <c r="B5335" t="str">
        <f>T("JURIDICO                                          ")</f>
        <v xml:space="preserve">JURIDICO                                          </v>
      </c>
      <c r="C5335" t="str">
        <f>T("CIUDAD LINEAL       ")</f>
        <v xml:space="preserve">CIUDAD LINEAL       </v>
      </c>
      <c r="D5335" t="str">
        <f>T("PUEBLO NUEVO        ")</f>
        <v xml:space="preserve">PUEBLO NUEVO        </v>
      </c>
      <c r="E5335" t="str">
        <f>T("MT ")</f>
        <v xml:space="preserve">MT </v>
      </c>
      <c r="F5335" t="str">
        <f>T("MOTOCICLETAS   ")</f>
        <v xml:space="preserve">MOTOCICLETAS   </v>
      </c>
      <c r="G5335" t="str">
        <f>T("De 125,01 a 250 CENTIMETROS CUBICOS               ")</f>
        <v xml:space="preserve">De 125,01 a 250 CENTIMETROS CUBICOS               </v>
      </c>
      <c r="H5335" t="str">
        <f>T("GASOLINA                                          ")</f>
        <v xml:space="preserve">GASOLINA                                          </v>
      </c>
      <c r="I5335">
        <v>15</v>
      </c>
    </row>
    <row r="5336" spans="1:9">
      <c r="A5336" t="str">
        <f>T("2018")</f>
        <v>2018</v>
      </c>
      <c r="B5336" t="str">
        <f>T("JURIDICO                                          ")</f>
        <v xml:space="preserve">JURIDICO                                          </v>
      </c>
      <c r="C5336" t="str">
        <f>T("CIUDAD LINEAL       ")</f>
        <v xml:space="preserve">CIUDAD LINEAL       </v>
      </c>
      <c r="D5336" t="str">
        <f>T("PUEBLO NUEVO        ")</f>
        <v xml:space="preserve">PUEBLO NUEVO        </v>
      </c>
      <c r="E5336" t="str">
        <f>T("MT ")</f>
        <v xml:space="preserve">MT </v>
      </c>
      <c r="F5336" t="str">
        <f>T("MOTOCICLETAS   ")</f>
        <v xml:space="preserve">MOTOCICLETAS   </v>
      </c>
      <c r="G5336" t="str">
        <f>T("De 250,01 a 500 CENTIMETROS CUBICOS               ")</f>
        <v xml:space="preserve">De 250,01 a 500 CENTIMETROS CUBICOS               </v>
      </c>
      <c r="H5336" t="str">
        <f>T("GASOLINA                                          ")</f>
        <v xml:space="preserve">GASOLINA                                          </v>
      </c>
      <c r="I5336">
        <v>18</v>
      </c>
    </row>
    <row r="5337" spans="1:9">
      <c r="A5337" t="str">
        <f>T("2018")</f>
        <v>2018</v>
      </c>
      <c r="B5337" t="str">
        <f>T("JURIDICO                                          ")</f>
        <v xml:space="preserve">JURIDICO                                          </v>
      </c>
      <c r="C5337" t="str">
        <f>T("CIUDAD LINEAL       ")</f>
        <v xml:space="preserve">CIUDAD LINEAL       </v>
      </c>
      <c r="D5337" t="str">
        <f>T("PUEBLO NUEVO        ")</f>
        <v xml:space="preserve">PUEBLO NUEVO        </v>
      </c>
      <c r="E5337" t="str">
        <f>T("MT ")</f>
        <v xml:space="preserve">MT </v>
      </c>
      <c r="F5337" t="str">
        <f>T("MOTOCICLETAS   ")</f>
        <v xml:space="preserve">MOTOCICLETAS   </v>
      </c>
      <c r="G5337" t="str">
        <f>T("De 500,01 a 1.000 CENTIMETROS CUBICOS             ")</f>
        <v xml:space="preserve">De 500,01 a 1.000 CENTIMETROS CUBICOS             </v>
      </c>
      <c r="H5337" t="str">
        <f>T("GASOLINA                                          ")</f>
        <v xml:space="preserve">GASOLINA                                          </v>
      </c>
      <c r="I5337">
        <v>9</v>
      </c>
    </row>
    <row r="5338" spans="1:9">
      <c r="A5338" t="str">
        <f>T("2018")</f>
        <v>2018</v>
      </c>
      <c r="B5338" t="str">
        <f>T("JURIDICO                                          ")</f>
        <v xml:space="preserve">JURIDICO                                          </v>
      </c>
      <c r="C5338" t="str">
        <f>T("CIUDAD LINEAL       ")</f>
        <v xml:space="preserve">CIUDAD LINEAL       </v>
      </c>
      <c r="D5338" t="str">
        <f>T("PUEBLO NUEVO        ")</f>
        <v xml:space="preserve">PUEBLO NUEVO        </v>
      </c>
      <c r="E5338" t="str">
        <f>T("MT ")</f>
        <v xml:space="preserve">MT </v>
      </c>
      <c r="F5338" t="str">
        <f>T("MOTOCICLETAS   ")</f>
        <v xml:space="preserve">MOTOCICLETAS   </v>
      </c>
      <c r="G5338" t="str">
        <f>T("De 1.000,01 CENTIMETROS CUBICOS en adelante       ")</f>
        <v xml:space="preserve">De 1.000,01 CENTIMETROS CUBICOS en adelante       </v>
      </c>
      <c r="H5338" t="str">
        <f>T("GASOLINA                                          ")</f>
        <v xml:space="preserve">GASOLINA                                          </v>
      </c>
      <c r="I5338">
        <v>6</v>
      </c>
    </row>
    <row r="5339" spans="1:9">
      <c r="A5339" t="str">
        <f>T("2018")</f>
        <v>2018</v>
      </c>
      <c r="B5339" t="str">
        <f>T("JURIDICO                                          ")</f>
        <v xml:space="preserve">JURIDICO                                          </v>
      </c>
      <c r="C5339" t="str">
        <f>T("CIUDAD LINEAL       ")</f>
        <v xml:space="preserve">CIUDAD LINEAL       </v>
      </c>
      <c r="D5339" t="str">
        <f>T("QUINTANA            ")</f>
        <v xml:space="preserve">QUINTANA            </v>
      </c>
      <c r="E5339" t="str">
        <f>T("MT ")</f>
        <v xml:space="preserve">MT </v>
      </c>
      <c r="F5339" t="str">
        <f>T("MOTOCICLETAS   ")</f>
        <v xml:space="preserve">MOTOCICLETAS   </v>
      </c>
      <c r="G5339" t="str">
        <f>T("De menos de 125,01 CENTIMETROS CUBICOS            ")</f>
        <v xml:space="preserve">De menos de 125,01 CENTIMETROS CUBICOS            </v>
      </c>
      <c r="H5339" t="str">
        <f>T("GASOLINA                                          ")</f>
        <v xml:space="preserve">GASOLINA                                          </v>
      </c>
      <c r="I5339">
        <v>18</v>
      </c>
    </row>
    <row r="5340" spans="1:9">
      <c r="A5340" t="str">
        <f>T("2018")</f>
        <v>2018</v>
      </c>
      <c r="B5340" t="str">
        <f>T("JURIDICO                                          ")</f>
        <v xml:space="preserve">JURIDICO                                          </v>
      </c>
      <c r="C5340" t="str">
        <f>T("CIUDAD LINEAL       ")</f>
        <v xml:space="preserve">CIUDAD LINEAL       </v>
      </c>
      <c r="D5340" t="str">
        <f>T("QUINTANA            ")</f>
        <v xml:space="preserve">QUINTANA            </v>
      </c>
      <c r="E5340" t="str">
        <f>T("MT ")</f>
        <v xml:space="preserve">MT </v>
      </c>
      <c r="F5340" t="str">
        <f>T("MOTOCICLETAS   ")</f>
        <v xml:space="preserve">MOTOCICLETAS   </v>
      </c>
      <c r="G5340" t="str">
        <f>T("De 125,01 a 250 CENTIMETROS CUBICOS               ")</f>
        <v xml:space="preserve">De 125,01 a 250 CENTIMETROS CUBICOS               </v>
      </c>
      <c r="H5340" t="str">
        <f>T("GASOLINA                                          ")</f>
        <v xml:space="preserve">GASOLINA                                          </v>
      </c>
      <c r="I5340">
        <v>23</v>
      </c>
    </row>
    <row r="5341" spans="1:9">
      <c r="A5341" t="str">
        <f>T("2018")</f>
        <v>2018</v>
      </c>
      <c r="B5341" t="str">
        <f>T("JURIDICO                                          ")</f>
        <v xml:space="preserve">JURIDICO                                          </v>
      </c>
      <c r="C5341" t="str">
        <f>T("CIUDAD LINEAL       ")</f>
        <v xml:space="preserve">CIUDAD LINEAL       </v>
      </c>
      <c r="D5341" t="str">
        <f>T("QUINTANA            ")</f>
        <v xml:space="preserve">QUINTANA            </v>
      </c>
      <c r="E5341" t="str">
        <f>T("MT ")</f>
        <v xml:space="preserve">MT </v>
      </c>
      <c r="F5341" t="str">
        <f>T("MOTOCICLETAS   ")</f>
        <v xml:space="preserve">MOTOCICLETAS   </v>
      </c>
      <c r="G5341" t="str">
        <f>T("De 250,01 a 500 CENTIMETROS CUBICOS               ")</f>
        <v xml:space="preserve">De 250,01 a 500 CENTIMETROS CUBICOS               </v>
      </c>
      <c r="H5341" t="str">
        <f>T("GASOLINA                                          ")</f>
        <v xml:space="preserve">GASOLINA                                          </v>
      </c>
      <c r="I5341">
        <v>11</v>
      </c>
    </row>
    <row r="5342" spans="1:9">
      <c r="A5342" t="str">
        <f>T("2018")</f>
        <v>2018</v>
      </c>
      <c r="B5342" t="str">
        <f>T("JURIDICO                                          ")</f>
        <v xml:space="preserve">JURIDICO                                          </v>
      </c>
      <c r="C5342" t="str">
        <f>T("CIUDAD LINEAL       ")</f>
        <v xml:space="preserve">CIUDAD LINEAL       </v>
      </c>
      <c r="D5342" t="str">
        <f>T("QUINTANA            ")</f>
        <v xml:space="preserve">QUINTANA            </v>
      </c>
      <c r="E5342" t="str">
        <f>T("MT ")</f>
        <v xml:space="preserve">MT </v>
      </c>
      <c r="F5342" t="str">
        <f>T("MOTOCICLETAS   ")</f>
        <v xml:space="preserve">MOTOCICLETAS   </v>
      </c>
      <c r="G5342" t="str">
        <f>T("De 500,01 a 1.000 CENTIMETROS CUBICOS             ")</f>
        <v xml:space="preserve">De 500,01 a 1.000 CENTIMETROS CUBICOS             </v>
      </c>
      <c r="H5342" t="str">
        <f>T("GASOLINA                                          ")</f>
        <v xml:space="preserve">GASOLINA                                          </v>
      </c>
      <c r="I5342">
        <v>15</v>
      </c>
    </row>
    <row r="5343" spans="1:9">
      <c r="A5343" t="str">
        <f>T("2018")</f>
        <v>2018</v>
      </c>
      <c r="B5343" t="str">
        <f>T("JURIDICO                                          ")</f>
        <v xml:space="preserve">JURIDICO                                          </v>
      </c>
      <c r="C5343" t="str">
        <f>T("CIUDAD LINEAL       ")</f>
        <v xml:space="preserve">CIUDAD LINEAL       </v>
      </c>
      <c r="D5343" t="str">
        <f>T("QUINTANA            ")</f>
        <v xml:space="preserve">QUINTANA            </v>
      </c>
      <c r="E5343" t="str">
        <f>T("MT ")</f>
        <v xml:space="preserve">MT </v>
      </c>
      <c r="F5343" t="str">
        <f>T("MOTOCICLETAS   ")</f>
        <v xml:space="preserve">MOTOCICLETAS   </v>
      </c>
      <c r="G5343" t="str">
        <f>T("De 1.000,01 CENTIMETROS CUBICOS en adelante       ")</f>
        <v xml:space="preserve">De 1.000,01 CENTIMETROS CUBICOS en adelante       </v>
      </c>
      <c r="H5343" t="str">
        <f>T("GASOLINA                                          ")</f>
        <v xml:space="preserve">GASOLINA                                          </v>
      </c>
      <c r="I5343">
        <v>3</v>
      </c>
    </row>
    <row r="5344" spans="1:9">
      <c r="A5344" t="str">
        <f>T("2018")</f>
        <v>2018</v>
      </c>
      <c r="B5344" t="str">
        <f>T("JURIDICO                                          ")</f>
        <v xml:space="preserve">JURIDICO                                          </v>
      </c>
      <c r="C5344" t="str">
        <f>T("CIUDAD LINEAL       ")</f>
        <v xml:space="preserve">CIUDAD LINEAL       </v>
      </c>
      <c r="D5344" t="str">
        <f>T("CONCEPCION          ")</f>
        <v xml:space="preserve">CONCEPCION          </v>
      </c>
      <c r="E5344" t="str">
        <f>T("MT ")</f>
        <v xml:space="preserve">MT </v>
      </c>
      <c r="F5344" t="str">
        <f>T("MOTOCICLETAS   ")</f>
        <v xml:space="preserve">MOTOCICLETAS   </v>
      </c>
      <c r="G5344" t="str">
        <f>T("De menos de 125,01 CENTIMETROS CUBICOS            ")</f>
        <v xml:space="preserve">De menos de 125,01 CENTIMETROS CUBICOS            </v>
      </c>
      <c r="H5344" t="str">
        <f>T("GASOLINA                                          ")</f>
        <v xml:space="preserve">GASOLINA                                          </v>
      </c>
      <c r="I5344">
        <v>13</v>
      </c>
    </row>
    <row r="5345" spans="1:9">
      <c r="A5345" t="str">
        <f>T("2018")</f>
        <v>2018</v>
      </c>
      <c r="B5345" t="str">
        <f>T("JURIDICO                                          ")</f>
        <v xml:space="preserve">JURIDICO                                          </v>
      </c>
      <c r="C5345" t="str">
        <f>T("CIUDAD LINEAL       ")</f>
        <v xml:space="preserve">CIUDAD LINEAL       </v>
      </c>
      <c r="D5345" t="str">
        <f>T("CONCEPCION          ")</f>
        <v xml:space="preserve">CONCEPCION          </v>
      </c>
      <c r="E5345" t="str">
        <f>T("MT ")</f>
        <v xml:space="preserve">MT </v>
      </c>
      <c r="F5345" t="str">
        <f>T("MOTOCICLETAS   ")</f>
        <v xml:space="preserve">MOTOCICLETAS   </v>
      </c>
      <c r="G5345" t="str">
        <f>T("De 125,01 a 250 CENTIMETROS CUBICOS               ")</f>
        <v xml:space="preserve">De 125,01 a 250 CENTIMETROS CUBICOS               </v>
      </c>
      <c r="H5345" t="str">
        <f>T("GASOLINA                                          ")</f>
        <v xml:space="preserve">GASOLINA                                          </v>
      </c>
      <c r="I5345">
        <v>11</v>
      </c>
    </row>
    <row r="5346" spans="1:9">
      <c r="A5346" t="str">
        <f>T("2018")</f>
        <v>2018</v>
      </c>
      <c r="B5346" t="str">
        <f>T("JURIDICO                                          ")</f>
        <v xml:space="preserve">JURIDICO                                          </v>
      </c>
      <c r="C5346" t="str">
        <f>T("CIUDAD LINEAL       ")</f>
        <v xml:space="preserve">CIUDAD LINEAL       </v>
      </c>
      <c r="D5346" t="str">
        <f>T("CONCEPCION          ")</f>
        <v xml:space="preserve">CONCEPCION          </v>
      </c>
      <c r="E5346" t="str">
        <f>T("MT ")</f>
        <v xml:space="preserve">MT </v>
      </c>
      <c r="F5346" t="str">
        <f>T("MOTOCICLETAS   ")</f>
        <v xml:space="preserve">MOTOCICLETAS   </v>
      </c>
      <c r="G5346" t="str">
        <f>T("De 250,01 a 500 CENTIMETROS CUBICOS               ")</f>
        <v xml:space="preserve">De 250,01 a 500 CENTIMETROS CUBICOS               </v>
      </c>
      <c r="H5346" t="str">
        <f>T("GASOLINA                                          ")</f>
        <v xml:space="preserve">GASOLINA                                          </v>
      </c>
      <c r="I5346">
        <v>8</v>
      </c>
    </row>
    <row r="5347" spans="1:9">
      <c r="A5347" t="str">
        <f>T("2018")</f>
        <v>2018</v>
      </c>
      <c r="B5347" t="str">
        <f>T("JURIDICO                                          ")</f>
        <v xml:space="preserve">JURIDICO                                          </v>
      </c>
      <c r="C5347" t="str">
        <f>T("CIUDAD LINEAL       ")</f>
        <v xml:space="preserve">CIUDAD LINEAL       </v>
      </c>
      <c r="D5347" t="str">
        <f>T("CONCEPCION          ")</f>
        <v xml:space="preserve">CONCEPCION          </v>
      </c>
      <c r="E5347" t="str">
        <f>T("MT ")</f>
        <v xml:space="preserve">MT </v>
      </c>
      <c r="F5347" t="str">
        <f>T("MOTOCICLETAS   ")</f>
        <v xml:space="preserve">MOTOCICLETAS   </v>
      </c>
      <c r="G5347" t="str">
        <f>T("De 500,01 a 1.000 CENTIMETROS CUBICOS             ")</f>
        <v xml:space="preserve">De 500,01 a 1.000 CENTIMETROS CUBICOS             </v>
      </c>
      <c r="H5347" t="str">
        <f>T("GASOLINA                                          ")</f>
        <v xml:space="preserve">GASOLINA                                          </v>
      </c>
      <c r="I5347">
        <v>17</v>
      </c>
    </row>
    <row r="5348" spans="1:9">
      <c r="A5348" t="str">
        <f>T("2018")</f>
        <v>2018</v>
      </c>
      <c r="B5348" t="str">
        <f>T("JURIDICO                                          ")</f>
        <v xml:space="preserve">JURIDICO                                          </v>
      </c>
      <c r="C5348" t="str">
        <f>T("CIUDAD LINEAL       ")</f>
        <v xml:space="preserve">CIUDAD LINEAL       </v>
      </c>
      <c r="D5348" t="str">
        <f>T("CONCEPCION          ")</f>
        <v xml:space="preserve">CONCEPCION          </v>
      </c>
      <c r="E5348" t="str">
        <f>T("MT ")</f>
        <v xml:space="preserve">MT </v>
      </c>
      <c r="F5348" t="str">
        <f>T("MOTOCICLETAS   ")</f>
        <v xml:space="preserve">MOTOCICLETAS   </v>
      </c>
      <c r="G5348" t="str">
        <f>T("De 1.000,01 CENTIMETROS CUBICOS en adelante       ")</f>
        <v xml:space="preserve">De 1.000,01 CENTIMETROS CUBICOS en adelante       </v>
      </c>
      <c r="H5348" t="str">
        <f>T("GASOLINA                                          ")</f>
        <v xml:space="preserve">GASOLINA                                          </v>
      </c>
      <c r="I5348">
        <v>8</v>
      </c>
    </row>
    <row r="5349" spans="1:9">
      <c r="A5349" t="str">
        <f>T("2018")</f>
        <v>2018</v>
      </c>
      <c r="B5349" t="str">
        <f>T("JURIDICO                                          ")</f>
        <v xml:space="preserve">JURIDICO                                          </v>
      </c>
      <c r="C5349" t="str">
        <f>T("CIUDAD LINEAL       ")</f>
        <v xml:space="preserve">CIUDAD LINEAL       </v>
      </c>
      <c r="D5349" t="str">
        <f>T("SAN PASCUAL         ")</f>
        <v xml:space="preserve">SAN PASCUAL         </v>
      </c>
      <c r="E5349" t="str">
        <f>T("MT ")</f>
        <v xml:space="preserve">MT </v>
      </c>
      <c r="F5349" t="str">
        <f>T("MOTOCICLETAS   ")</f>
        <v xml:space="preserve">MOTOCICLETAS   </v>
      </c>
      <c r="G5349" t="str">
        <f>T("De menos de 125,01 CENTIMETROS CUBICOS            ")</f>
        <v xml:space="preserve">De menos de 125,01 CENTIMETROS CUBICOS            </v>
      </c>
      <c r="H5349" t="str">
        <f>T("GASOLINA                                          ")</f>
        <v xml:space="preserve">GASOLINA                                          </v>
      </c>
      <c r="I5349">
        <v>34</v>
      </c>
    </row>
    <row r="5350" spans="1:9">
      <c r="A5350" t="str">
        <f>T("2018")</f>
        <v>2018</v>
      </c>
      <c r="B5350" t="str">
        <f>T("JURIDICO                                          ")</f>
        <v xml:space="preserve">JURIDICO                                          </v>
      </c>
      <c r="C5350" t="str">
        <f>T("CIUDAD LINEAL       ")</f>
        <v xml:space="preserve">CIUDAD LINEAL       </v>
      </c>
      <c r="D5350" t="str">
        <f>T("SAN PASCUAL         ")</f>
        <v xml:space="preserve">SAN PASCUAL         </v>
      </c>
      <c r="E5350" t="str">
        <f>T("MT ")</f>
        <v xml:space="preserve">MT </v>
      </c>
      <c r="F5350" t="str">
        <f>T("MOTOCICLETAS   ")</f>
        <v xml:space="preserve">MOTOCICLETAS   </v>
      </c>
      <c r="G5350" t="str">
        <f>T("De 125,01 a 250 CENTIMETROS CUBICOS               ")</f>
        <v xml:space="preserve">De 125,01 a 250 CENTIMETROS CUBICOS               </v>
      </c>
      <c r="H5350" t="str">
        <f>T("GASOLINA                                          ")</f>
        <v xml:space="preserve">GASOLINA                                          </v>
      </c>
      <c r="I5350">
        <v>7</v>
      </c>
    </row>
    <row r="5351" spans="1:9">
      <c r="A5351" t="str">
        <f>T("2018")</f>
        <v>2018</v>
      </c>
      <c r="B5351" t="str">
        <f>T("JURIDICO                                          ")</f>
        <v xml:space="preserve">JURIDICO                                          </v>
      </c>
      <c r="C5351" t="str">
        <f>T("CIUDAD LINEAL       ")</f>
        <v xml:space="preserve">CIUDAD LINEAL       </v>
      </c>
      <c r="D5351" t="str">
        <f>T("SAN PASCUAL         ")</f>
        <v xml:space="preserve">SAN PASCUAL         </v>
      </c>
      <c r="E5351" t="str">
        <f>T("MT ")</f>
        <v xml:space="preserve">MT </v>
      </c>
      <c r="F5351" t="str">
        <f>T("MOTOCICLETAS   ")</f>
        <v xml:space="preserve">MOTOCICLETAS   </v>
      </c>
      <c r="G5351" t="str">
        <f>T("De 250,01 a 500 CENTIMETROS CUBICOS               ")</f>
        <v xml:space="preserve">De 250,01 a 500 CENTIMETROS CUBICOS               </v>
      </c>
      <c r="H5351" t="str">
        <f>T("GASOLINA                                          ")</f>
        <v xml:space="preserve">GASOLINA                                          </v>
      </c>
      <c r="I5351">
        <v>13</v>
      </c>
    </row>
    <row r="5352" spans="1:9">
      <c r="A5352" t="str">
        <f>T("2018")</f>
        <v>2018</v>
      </c>
      <c r="B5352" t="str">
        <f>T("JURIDICO                                          ")</f>
        <v xml:space="preserve">JURIDICO                                          </v>
      </c>
      <c r="C5352" t="str">
        <f>T("CIUDAD LINEAL       ")</f>
        <v xml:space="preserve">CIUDAD LINEAL       </v>
      </c>
      <c r="D5352" t="str">
        <f>T("SAN PASCUAL         ")</f>
        <v xml:space="preserve">SAN PASCUAL         </v>
      </c>
      <c r="E5352" t="str">
        <f>T("MT ")</f>
        <v xml:space="preserve">MT </v>
      </c>
      <c r="F5352" t="str">
        <f>T("MOTOCICLETAS   ")</f>
        <v xml:space="preserve">MOTOCICLETAS   </v>
      </c>
      <c r="G5352" t="str">
        <f>T("De 500,01 a 1.000 CENTIMETROS CUBICOS             ")</f>
        <v xml:space="preserve">De 500,01 a 1.000 CENTIMETROS CUBICOS             </v>
      </c>
      <c r="H5352" t="str">
        <f>T("GASOLINA                                          ")</f>
        <v xml:space="preserve">GASOLINA                                          </v>
      </c>
      <c r="I5352">
        <v>17</v>
      </c>
    </row>
    <row r="5353" spans="1:9">
      <c r="A5353" t="str">
        <f>T("2018")</f>
        <v>2018</v>
      </c>
      <c r="B5353" t="str">
        <f>T("JURIDICO                                          ")</f>
        <v xml:space="preserve">JURIDICO                                          </v>
      </c>
      <c r="C5353" t="str">
        <f>T("CIUDAD LINEAL       ")</f>
        <v xml:space="preserve">CIUDAD LINEAL       </v>
      </c>
      <c r="D5353" t="str">
        <f>T("SAN PASCUAL         ")</f>
        <v xml:space="preserve">SAN PASCUAL         </v>
      </c>
      <c r="E5353" t="str">
        <f>T("MT ")</f>
        <v xml:space="preserve">MT </v>
      </c>
      <c r="F5353" t="str">
        <f>T("MOTOCICLETAS   ")</f>
        <v xml:space="preserve">MOTOCICLETAS   </v>
      </c>
      <c r="G5353" t="str">
        <f>T("De 1.000,01 CENTIMETROS CUBICOS en adelante       ")</f>
        <v xml:space="preserve">De 1.000,01 CENTIMETROS CUBICOS en adelante       </v>
      </c>
      <c r="H5353" t="str">
        <f>T("GASOLINA                                          ")</f>
        <v xml:space="preserve">GASOLINA                                          </v>
      </c>
      <c r="I5353">
        <v>4</v>
      </c>
    </row>
    <row r="5354" spans="1:9">
      <c r="A5354" t="str">
        <f>T("2018")</f>
        <v>2018</v>
      </c>
      <c r="B5354" t="str">
        <f>T("JURIDICO                                          ")</f>
        <v xml:space="preserve">JURIDICO                                          </v>
      </c>
      <c r="C5354" t="str">
        <f>T("CIUDAD LINEAL       ")</f>
        <v xml:space="preserve">CIUDAD LINEAL       </v>
      </c>
      <c r="D5354" t="str">
        <f>T("SAN JUAN BAUTISTA   ")</f>
        <v xml:space="preserve">SAN JUAN BAUTISTA   </v>
      </c>
      <c r="E5354" t="str">
        <f>T("MT ")</f>
        <v xml:space="preserve">MT </v>
      </c>
      <c r="F5354" t="str">
        <f>T("MOTOCICLETAS   ")</f>
        <v xml:space="preserve">MOTOCICLETAS   </v>
      </c>
      <c r="G5354" t="str">
        <f>T("De menos de 125,01 CENTIMETROS CUBICOS            ")</f>
        <v xml:space="preserve">De menos de 125,01 CENTIMETROS CUBICOS            </v>
      </c>
      <c r="H5354" t="str">
        <f>T("GASOLINA                                          ")</f>
        <v xml:space="preserve">GASOLINA                                          </v>
      </c>
      <c r="I5354">
        <v>23</v>
      </c>
    </row>
    <row r="5355" spans="1:9">
      <c r="A5355" t="str">
        <f>T("2018")</f>
        <v>2018</v>
      </c>
      <c r="B5355" t="str">
        <f>T("JURIDICO                                          ")</f>
        <v xml:space="preserve">JURIDICO                                          </v>
      </c>
      <c r="C5355" t="str">
        <f>T("CIUDAD LINEAL       ")</f>
        <v xml:space="preserve">CIUDAD LINEAL       </v>
      </c>
      <c r="D5355" t="str">
        <f>T("SAN JUAN BAUTISTA   ")</f>
        <v xml:space="preserve">SAN JUAN BAUTISTA   </v>
      </c>
      <c r="E5355" t="str">
        <f>T("MT ")</f>
        <v xml:space="preserve">MT </v>
      </c>
      <c r="F5355" t="str">
        <f>T("MOTOCICLETAS   ")</f>
        <v xml:space="preserve">MOTOCICLETAS   </v>
      </c>
      <c r="G5355" t="str">
        <f>T("De 125,01 a 250 CENTIMETROS CUBICOS               ")</f>
        <v xml:space="preserve">De 125,01 a 250 CENTIMETROS CUBICOS               </v>
      </c>
      <c r="H5355" t="str">
        <f>T("GASOLINA                                          ")</f>
        <v xml:space="preserve">GASOLINA                                          </v>
      </c>
      <c r="I5355">
        <v>6</v>
      </c>
    </row>
    <row r="5356" spans="1:9">
      <c r="A5356" t="str">
        <f>T("2018")</f>
        <v>2018</v>
      </c>
      <c r="B5356" t="str">
        <f>T("JURIDICO                                          ")</f>
        <v xml:space="preserve">JURIDICO                                          </v>
      </c>
      <c r="C5356" t="str">
        <f>T("CIUDAD LINEAL       ")</f>
        <v xml:space="preserve">CIUDAD LINEAL       </v>
      </c>
      <c r="D5356" t="str">
        <f>T("SAN JUAN BAUTISTA   ")</f>
        <v xml:space="preserve">SAN JUAN BAUTISTA   </v>
      </c>
      <c r="E5356" t="str">
        <f>T("MT ")</f>
        <v xml:space="preserve">MT </v>
      </c>
      <c r="F5356" t="str">
        <f>T("MOTOCICLETAS   ")</f>
        <v xml:space="preserve">MOTOCICLETAS   </v>
      </c>
      <c r="G5356" t="str">
        <f>T("De 250,01 a 500 CENTIMETROS CUBICOS               ")</f>
        <v xml:space="preserve">De 250,01 a 500 CENTIMETROS CUBICOS               </v>
      </c>
      <c r="H5356" t="str">
        <f>T("GASOLINA                                          ")</f>
        <v xml:space="preserve">GASOLINA                                          </v>
      </c>
      <c r="I5356">
        <v>10</v>
      </c>
    </row>
    <row r="5357" spans="1:9">
      <c r="A5357" t="str">
        <f>T("2018")</f>
        <v>2018</v>
      </c>
      <c r="B5357" t="str">
        <f>T("JURIDICO                                          ")</f>
        <v xml:space="preserve">JURIDICO                                          </v>
      </c>
      <c r="C5357" t="str">
        <f>T("CIUDAD LINEAL       ")</f>
        <v xml:space="preserve">CIUDAD LINEAL       </v>
      </c>
      <c r="D5357" t="str">
        <f>T("SAN JUAN BAUTISTA   ")</f>
        <v xml:space="preserve">SAN JUAN BAUTISTA   </v>
      </c>
      <c r="E5357" t="str">
        <f>T("MT ")</f>
        <v xml:space="preserve">MT </v>
      </c>
      <c r="F5357" t="str">
        <f>T("MOTOCICLETAS   ")</f>
        <v xml:space="preserve">MOTOCICLETAS   </v>
      </c>
      <c r="G5357" t="str">
        <f>T("De 500,01 a 1.000 CENTIMETROS CUBICOS             ")</f>
        <v xml:space="preserve">De 500,01 a 1.000 CENTIMETROS CUBICOS             </v>
      </c>
      <c r="H5357" t="str">
        <f>T("GASOLINA                                          ")</f>
        <v xml:space="preserve">GASOLINA                                          </v>
      </c>
      <c r="I5357">
        <v>12</v>
      </c>
    </row>
    <row r="5358" spans="1:9">
      <c r="A5358" t="str">
        <f>T("2018")</f>
        <v>2018</v>
      </c>
      <c r="B5358" t="str">
        <f>T("JURIDICO                                          ")</f>
        <v xml:space="preserve">JURIDICO                                          </v>
      </c>
      <c r="C5358" t="str">
        <f>T("CIUDAD LINEAL       ")</f>
        <v xml:space="preserve">CIUDAD LINEAL       </v>
      </c>
      <c r="D5358" t="str">
        <f>T("SAN JUAN BAUTISTA   ")</f>
        <v xml:space="preserve">SAN JUAN BAUTISTA   </v>
      </c>
      <c r="E5358" t="str">
        <f>T("MT ")</f>
        <v xml:space="preserve">MT </v>
      </c>
      <c r="F5358" t="str">
        <f>T("MOTOCICLETAS   ")</f>
        <v xml:space="preserve">MOTOCICLETAS   </v>
      </c>
      <c r="G5358" t="str">
        <f>T("De 1.000,01 CENTIMETROS CUBICOS en adelante       ")</f>
        <v xml:space="preserve">De 1.000,01 CENTIMETROS CUBICOS en adelante       </v>
      </c>
      <c r="H5358" t="str">
        <f>T("GASOLINA                                          ")</f>
        <v xml:space="preserve">GASOLINA                                          </v>
      </c>
      <c r="I5358">
        <v>6</v>
      </c>
    </row>
    <row r="5359" spans="1:9">
      <c r="A5359" t="str">
        <f>T("2018")</f>
        <v>2018</v>
      </c>
      <c r="B5359" t="str">
        <f>T("JURIDICO                                          ")</f>
        <v xml:space="preserve">JURIDICO                                          </v>
      </c>
      <c r="C5359" t="str">
        <f>T("CIUDAD LINEAL       ")</f>
        <v xml:space="preserve">CIUDAD LINEAL       </v>
      </c>
      <c r="D5359" t="str">
        <f>T("COLINA              ")</f>
        <v xml:space="preserve">COLINA              </v>
      </c>
      <c r="E5359" t="str">
        <f>T("MT ")</f>
        <v xml:space="preserve">MT </v>
      </c>
      <c r="F5359" t="str">
        <f>T("MOTOCICLETAS   ")</f>
        <v xml:space="preserve">MOTOCICLETAS   </v>
      </c>
      <c r="G5359" t="str">
        <f>T("De menos de 125,01 CENTIMETROS CUBICOS            ")</f>
        <v xml:space="preserve">De menos de 125,01 CENTIMETROS CUBICOS            </v>
      </c>
      <c r="H5359" t="str">
        <f>T("GASOLINA                                          ")</f>
        <v xml:space="preserve">GASOLINA                                          </v>
      </c>
      <c r="I5359">
        <v>7</v>
      </c>
    </row>
    <row r="5360" spans="1:9">
      <c r="A5360" t="str">
        <f>T("2018")</f>
        <v>2018</v>
      </c>
      <c r="B5360" t="str">
        <f>T("JURIDICO                                          ")</f>
        <v xml:space="preserve">JURIDICO                                          </v>
      </c>
      <c r="C5360" t="str">
        <f>T("CIUDAD LINEAL       ")</f>
        <v xml:space="preserve">CIUDAD LINEAL       </v>
      </c>
      <c r="D5360" t="str">
        <f>T("COLINA              ")</f>
        <v xml:space="preserve">COLINA              </v>
      </c>
      <c r="E5360" t="str">
        <f>T("MT ")</f>
        <v xml:space="preserve">MT </v>
      </c>
      <c r="F5360" t="str">
        <f>T("MOTOCICLETAS   ")</f>
        <v xml:space="preserve">MOTOCICLETAS   </v>
      </c>
      <c r="G5360" t="str">
        <f>T("De 125,01 a 250 CENTIMETROS CUBICOS               ")</f>
        <v xml:space="preserve">De 125,01 a 250 CENTIMETROS CUBICOS               </v>
      </c>
      <c r="H5360" t="str">
        <f>T("GASOLINA                                          ")</f>
        <v xml:space="preserve">GASOLINA                                          </v>
      </c>
      <c r="I5360">
        <v>3</v>
      </c>
    </row>
    <row r="5361" spans="1:9">
      <c r="A5361" t="str">
        <f>T("2018")</f>
        <v>2018</v>
      </c>
      <c r="B5361" t="str">
        <f>T("JURIDICO                                          ")</f>
        <v xml:space="preserve">JURIDICO                                          </v>
      </c>
      <c r="C5361" t="str">
        <f>T("CIUDAD LINEAL       ")</f>
        <v xml:space="preserve">CIUDAD LINEAL       </v>
      </c>
      <c r="D5361" t="str">
        <f>T("COLINA              ")</f>
        <v xml:space="preserve">COLINA              </v>
      </c>
      <c r="E5361" t="str">
        <f>T("MT ")</f>
        <v xml:space="preserve">MT </v>
      </c>
      <c r="F5361" t="str">
        <f>T("MOTOCICLETAS   ")</f>
        <v xml:space="preserve">MOTOCICLETAS   </v>
      </c>
      <c r="G5361" t="str">
        <f>T("De 250,01 a 500 CENTIMETROS CUBICOS               ")</f>
        <v xml:space="preserve">De 250,01 a 500 CENTIMETROS CUBICOS               </v>
      </c>
      <c r="H5361" t="str">
        <f>T("GASOLINA                                          ")</f>
        <v xml:space="preserve">GASOLINA                                          </v>
      </c>
      <c r="I5361">
        <v>4</v>
      </c>
    </row>
    <row r="5362" spans="1:9">
      <c r="A5362" t="str">
        <f>T("2018")</f>
        <v>2018</v>
      </c>
      <c r="B5362" t="str">
        <f>T("JURIDICO                                          ")</f>
        <v xml:space="preserve">JURIDICO                                          </v>
      </c>
      <c r="C5362" t="str">
        <f>T("CIUDAD LINEAL       ")</f>
        <v xml:space="preserve">CIUDAD LINEAL       </v>
      </c>
      <c r="D5362" t="str">
        <f>T("COLINA              ")</f>
        <v xml:space="preserve">COLINA              </v>
      </c>
      <c r="E5362" t="str">
        <f>T("MT ")</f>
        <v xml:space="preserve">MT </v>
      </c>
      <c r="F5362" t="str">
        <f>T("MOTOCICLETAS   ")</f>
        <v xml:space="preserve">MOTOCICLETAS   </v>
      </c>
      <c r="G5362" t="str">
        <f>T("De 500,01 a 1.000 CENTIMETROS CUBICOS             ")</f>
        <v xml:space="preserve">De 500,01 a 1.000 CENTIMETROS CUBICOS             </v>
      </c>
      <c r="H5362" t="str">
        <f>T("GASOLINA                                          ")</f>
        <v xml:space="preserve">GASOLINA                                          </v>
      </c>
      <c r="I5362">
        <v>5</v>
      </c>
    </row>
    <row r="5363" spans="1:9">
      <c r="A5363" t="str">
        <f>T("2018")</f>
        <v>2018</v>
      </c>
      <c r="B5363" t="str">
        <f>T("JURIDICO                                          ")</f>
        <v xml:space="preserve">JURIDICO                                          </v>
      </c>
      <c r="C5363" t="str">
        <f>T("CIUDAD LINEAL       ")</f>
        <v xml:space="preserve">CIUDAD LINEAL       </v>
      </c>
      <c r="D5363" t="str">
        <f>T("COLINA              ")</f>
        <v xml:space="preserve">COLINA              </v>
      </c>
      <c r="E5363" t="str">
        <f>T("MT ")</f>
        <v xml:space="preserve">MT </v>
      </c>
      <c r="F5363" t="str">
        <f>T("MOTOCICLETAS   ")</f>
        <v xml:space="preserve">MOTOCICLETAS   </v>
      </c>
      <c r="G5363" t="str">
        <f>T("De 1.000,01 CENTIMETROS CUBICOS en adelante       ")</f>
        <v xml:space="preserve">De 1.000,01 CENTIMETROS CUBICOS en adelante       </v>
      </c>
      <c r="H5363" t="str">
        <f>T("GASOLINA                                          ")</f>
        <v xml:space="preserve">GASOLINA                                          </v>
      </c>
      <c r="I5363">
        <v>5</v>
      </c>
    </row>
    <row r="5364" spans="1:9">
      <c r="A5364" t="str">
        <f>T("2018")</f>
        <v>2018</v>
      </c>
      <c r="B5364" t="str">
        <f>T("JURIDICO                                          ")</f>
        <v xml:space="preserve">JURIDICO                                          </v>
      </c>
      <c r="C5364" t="str">
        <f>T("CIUDAD LINEAL       ")</f>
        <v xml:space="preserve">CIUDAD LINEAL       </v>
      </c>
      <c r="D5364" t="str">
        <f>T("ATALAYA             ")</f>
        <v xml:space="preserve">ATALAYA             </v>
      </c>
      <c r="E5364" t="str">
        <f>T("MT ")</f>
        <v xml:space="preserve">MT </v>
      </c>
      <c r="F5364" t="str">
        <f>T("MOTOCICLETAS   ")</f>
        <v xml:space="preserve">MOTOCICLETAS   </v>
      </c>
      <c r="G5364" t="str">
        <f>T("De menos de 125,01 CENTIMETROS CUBICOS            ")</f>
        <v xml:space="preserve">De menos de 125,01 CENTIMETROS CUBICOS            </v>
      </c>
      <c r="H5364" t="str">
        <f>T("GASOLINA                                          ")</f>
        <v xml:space="preserve">GASOLINA                                          </v>
      </c>
      <c r="I5364">
        <v>3</v>
      </c>
    </row>
    <row r="5365" spans="1:9">
      <c r="A5365" t="str">
        <f>T("2018")</f>
        <v>2018</v>
      </c>
      <c r="B5365" t="str">
        <f>T("JURIDICO                                          ")</f>
        <v xml:space="preserve">JURIDICO                                          </v>
      </c>
      <c r="C5365" t="str">
        <f>T("CIUDAD LINEAL       ")</f>
        <v xml:space="preserve">CIUDAD LINEAL       </v>
      </c>
      <c r="D5365" t="str">
        <f>T("ATALAYA             ")</f>
        <v xml:space="preserve">ATALAYA             </v>
      </c>
      <c r="E5365" t="str">
        <f>T("MT ")</f>
        <v xml:space="preserve">MT </v>
      </c>
      <c r="F5365" t="str">
        <f>T("MOTOCICLETAS   ")</f>
        <v xml:space="preserve">MOTOCICLETAS   </v>
      </c>
      <c r="G5365" t="str">
        <f>T("De 125,01 a 250 CENTIMETROS CUBICOS               ")</f>
        <v xml:space="preserve">De 125,01 a 250 CENTIMETROS CUBICOS               </v>
      </c>
      <c r="H5365" t="str">
        <f>T("GASOLINA                                          ")</f>
        <v xml:space="preserve">GASOLINA                                          </v>
      </c>
      <c r="I5365">
        <v>1</v>
      </c>
    </row>
    <row r="5366" spans="1:9">
      <c r="A5366" t="str">
        <f>T("2018")</f>
        <v>2018</v>
      </c>
      <c r="B5366" t="str">
        <f>T("JURIDICO                                          ")</f>
        <v xml:space="preserve">JURIDICO                                          </v>
      </c>
      <c r="C5366" t="str">
        <f>T("CIUDAD LINEAL       ")</f>
        <v xml:space="preserve">CIUDAD LINEAL       </v>
      </c>
      <c r="D5366" t="str">
        <f>T("ATALAYA             ")</f>
        <v xml:space="preserve">ATALAYA             </v>
      </c>
      <c r="E5366" t="str">
        <f>T("MT ")</f>
        <v xml:space="preserve">MT </v>
      </c>
      <c r="F5366" t="str">
        <f>T("MOTOCICLETAS   ")</f>
        <v xml:space="preserve">MOTOCICLETAS   </v>
      </c>
      <c r="G5366" t="str">
        <f>T("De 1.000,01 CENTIMETROS CUBICOS en adelante       ")</f>
        <v xml:space="preserve">De 1.000,01 CENTIMETROS CUBICOS en adelante       </v>
      </c>
      <c r="H5366" t="str">
        <f>T("GASOLINA                                          ")</f>
        <v xml:space="preserve">GASOLINA                                          </v>
      </c>
      <c r="I5366">
        <v>1</v>
      </c>
    </row>
    <row r="5367" spans="1:9">
      <c r="A5367" t="str">
        <f>T("2018")</f>
        <v>2018</v>
      </c>
      <c r="B5367" t="str">
        <f>T("JURIDICO                                          ")</f>
        <v xml:space="preserve">JURIDICO                                          </v>
      </c>
      <c r="C5367" t="str">
        <f>T("CIUDAD LINEAL       ")</f>
        <v xml:space="preserve">CIUDAD LINEAL       </v>
      </c>
      <c r="D5367" t="str">
        <f>T("COSTILLARES         ")</f>
        <v xml:space="preserve">COSTILLARES         </v>
      </c>
      <c r="E5367" t="str">
        <f>T("MT ")</f>
        <v xml:space="preserve">MT </v>
      </c>
      <c r="F5367" t="str">
        <f>T("MOTOCICLETAS   ")</f>
        <v xml:space="preserve">MOTOCICLETAS   </v>
      </c>
      <c r="G5367" t="str">
        <f>T("De menos de 125,01 CENTIMETROS CUBICOS            ")</f>
        <v xml:space="preserve">De menos de 125,01 CENTIMETROS CUBICOS            </v>
      </c>
      <c r="H5367" t="str">
        <f>T("GASOLINA                                          ")</f>
        <v xml:space="preserve">GASOLINA                                          </v>
      </c>
      <c r="I5367">
        <v>103</v>
      </c>
    </row>
    <row r="5368" spans="1:9">
      <c r="A5368" t="str">
        <f>T("2018")</f>
        <v>2018</v>
      </c>
      <c r="B5368" t="str">
        <f>T("JURIDICO                                          ")</f>
        <v xml:space="preserve">JURIDICO                                          </v>
      </c>
      <c r="C5368" t="str">
        <f>T("CIUDAD LINEAL       ")</f>
        <v xml:space="preserve">CIUDAD LINEAL       </v>
      </c>
      <c r="D5368" t="str">
        <f>T("COSTILLARES         ")</f>
        <v xml:space="preserve">COSTILLARES         </v>
      </c>
      <c r="E5368" t="str">
        <f>T("MT ")</f>
        <v xml:space="preserve">MT </v>
      </c>
      <c r="F5368" t="str">
        <f>T("MOTOCICLETAS   ")</f>
        <v xml:space="preserve">MOTOCICLETAS   </v>
      </c>
      <c r="G5368" t="str">
        <f>T("De 125,01 a 250 CENTIMETROS CUBICOS               ")</f>
        <v xml:space="preserve">De 125,01 a 250 CENTIMETROS CUBICOS               </v>
      </c>
      <c r="H5368" t="str">
        <f>T("GASOLINA                                          ")</f>
        <v xml:space="preserve">GASOLINA                                          </v>
      </c>
      <c r="I5368">
        <v>22</v>
      </c>
    </row>
    <row r="5369" spans="1:9">
      <c r="A5369" t="str">
        <f>T("2018")</f>
        <v>2018</v>
      </c>
      <c r="B5369" t="str">
        <f>T("JURIDICO                                          ")</f>
        <v xml:space="preserve">JURIDICO                                          </v>
      </c>
      <c r="C5369" t="str">
        <f>T("CIUDAD LINEAL       ")</f>
        <v xml:space="preserve">CIUDAD LINEAL       </v>
      </c>
      <c r="D5369" t="str">
        <f>T("COSTILLARES         ")</f>
        <v xml:space="preserve">COSTILLARES         </v>
      </c>
      <c r="E5369" t="str">
        <f>T("MT ")</f>
        <v xml:space="preserve">MT </v>
      </c>
      <c r="F5369" t="str">
        <f>T("MOTOCICLETAS   ")</f>
        <v xml:space="preserve">MOTOCICLETAS   </v>
      </c>
      <c r="G5369" t="str">
        <f>T("De 250,01 a 500 CENTIMETROS CUBICOS               ")</f>
        <v xml:space="preserve">De 250,01 a 500 CENTIMETROS CUBICOS               </v>
      </c>
      <c r="H5369" t="str">
        <f>T("GASOLINA                                          ")</f>
        <v xml:space="preserve">GASOLINA                                          </v>
      </c>
      <c r="I5369">
        <v>43</v>
      </c>
    </row>
    <row r="5370" spans="1:9">
      <c r="A5370" t="str">
        <f>T("2018")</f>
        <v>2018</v>
      </c>
      <c r="B5370" t="str">
        <f>T("JURIDICO                                          ")</f>
        <v xml:space="preserve">JURIDICO                                          </v>
      </c>
      <c r="C5370" t="str">
        <f>T("CIUDAD LINEAL       ")</f>
        <v xml:space="preserve">CIUDAD LINEAL       </v>
      </c>
      <c r="D5370" t="str">
        <f>T("COSTILLARES         ")</f>
        <v xml:space="preserve">COSTILLARES         </v>
      </c>
      <c r="E5370" t="str">
        <f>T("MT ")</f>
        <v xml:space="preserve">MT </v>
      </c>
      <c r="F5370" t="str">
        <f>T("MOTOCICLETAS   ")</f>
        <v xml:space="preserve">MOTOCICLETAS   </v>
      </c>
      <c r="G5370" t="str">
        <f>T("De 500,01 a 1.000 CENTIMETROS CUBICOS             ")</f>
        <v xml:space="preserve">De 500,01 a 1.000 CENTIMETROS CUBICOS             </v>
      </c>
      <c r="H5370" t="str">
        <f>T("GASOLINA                                          ")</f>
        <v xml:space="preserve">GASOLINA                                          </v>
      </c>
      <c r="I5370">
        <v>11</v>
      </c>
    </row>
    <row r="5371" spans="1:9">
      <c r="A5371" t="str">
        <f>T("2018")</f>
        <v>2018</v>
      </c>
      <c r="B5371" t="str">
        <f>T("JURIDICO                                          ")</f>
        <v xml:space="preserve">JURIDICO                                          </v>
      </c>
      <c r="C5371" t="str">
        <f>T("CIUDAD LINEAL       ")</f>
        <v xml:space="preserve">CIUDAD LINEAL       </v>
      </c>
      <c r="D5371" t="str">
        <f>T("COSTILLARES         ")</f>
        <v xml:space="preserve">COSTILLARES         </v>
      </c>
      <c r="E5371" t="str">
        <f>T("MT ")</f>
        <v xml:space="preserve">MT </v>
      </c>
      <c r="F5371" t="str">
        <f>T("MOTOCICLETAS   ")</f>
        <v xml:space="preserve">MOTOCICLETAS   </v>
      </c>
      <c r="G5371" t="str">
        <f>T("De 1.000,01 CENTIMETROS CUBICOS en adelante       ")</f>
        <v xml:space="preserve">De 1.000,01 CENTIMETROS CUBICOS en adelante       </v>
      </c>
      <c r="H5371" t="str">
        <f>T("GASOLINA                                          ")</f>
        <v xml:space="preserve">GASOLINA                                          </v>
      </c>
      <c r="I5371">
        <v>6</v>
      </c>
    </row>
    <row r="5372" spans="1:9">
      <c r="A5372" t="str">
        <f>T("2018")</f>
        <v>2018</v>
      </c>
      <c r="B5372" t="str">
        <f>T("Entidad sin personalidad jurídica (art. 35.4 LGT) ")</f>
        <v xml:space="preserve">Entidad sin personalidad jurídica (art. 35.4 LGT) </v>
      </c>
      <c r="C5372" t="str">
        <f>T("CIUDAD LINEAL       ")</f>
        <v xml:space="preserve">CIUDAD LINEAL       </v>
      </c>
      <c r="D5372" t="str">
        <f>T("VENTAS              ")</f>
        <v xml:space="preserve">VENTAS              </v>
      </c>
      <c r="E5372" t="str">
        <f>T("MT ")</f>
        <v xml:space="preserve">MT </v>
      </c>
      <c r="F5372" t="str">
        <f>T("MOTOCICLETAS   ")</f>
        <v xml:space="preserve">MOTOCICLETAS   </v>
      </c>
      <c r="G5372" t="str">
        <f>T("De 500,01 a 1.000 CENTIMETROS CUBICOS             ")</f>
        <v xml:space="preserve">De 500,01 a 1.000 CENTIMETROS CUBICOS             </v>
      </c>
      <c r="I5372">
        <v>1</v>
      </c>
    </row>
    <row r="5373" spans="1:9">
      <c r="A5373" t="str">
        <f>T("2018")</f>
        <v>2018</v>
      </c>
      <c r="B5373" t="str">
        <f>T("Entidad sin personalidad jurídica (art. 35.4 LGT) ")</f>
        <v xml:space="preserve">Entidad sin personalidad jurídica (art. 35.4 LGT) </v>
      </c>
      <c r="C5373" t="str">
        <f>T("CIUDAD LINEAL       ")</f>
        <v xml:space="preserve">CIUDAD LINEAL       </v>
      </c>
      <c r="D5373" t="str">
        <f>T("PUEBLO NUEVO        ")</f>
        <v xml:space="preserve">PUEBLO NUEVO        </v>
      </c>
      <c r="E5373" t="str">
        <f>T("MT ")</f>
        <v xml:space="preserve">MT </v>
      </c>
      <c r="F5373" t="str">
        <f>T("MOTOCICLETAS   ")</f>
        <v xml:space="preserve">MOTOCICLETAS   </v>
      </c>
      <c r="G5373" t="str">
        <f>T("De 250,01 a 500 CENTIMETROS CUBICOS               ")</f>
        <v xml:space="preserve">De 250,01 a 500 CENTIMETROS CUBICOS               </v>
      </c>
      <c r="I5373">
        <v>1</v>
      </c>
    </row>
    <row r="5374" spans="1:9">
      <c r="A5374" t="str">
        <f>T("2018")</f>
        <v>2018</v>
      </c>
      <c r="B5374" t="str">
        <f>T("Entidad sin personalidad jurídica (art. 35.4 LGT) ")</f>
        <v xml:space="preserve">Entidad sin personalidad jurídica (art. 35.4 LGT) </v>
      </c>
      <c r="C5374" t="str">
        <f>T("CIUDAD LINEAL       ")</f>
        <v xml:space="preserve">CIUDAD LINEAL       </v>
      </c>
      <c r="D5374" t="str">
        <f>T("SAN PASCUAL         ")</f>
        <v xml:space="preserve">SAN PASCUAL         </v>
      </c>
      <c r="E5374" t="str">
        <f>T("MT ")</f>
        <v xml:space="preserve">MT </v>
      </c>
      <c r="F5374" t="str">
        <f>T("MOTOCICLETAS   ")</f>
        <v xml:space="preserve">MOTOCICLETAS   </v>
      </c>
      <c r="G5374" t="str">
        <f>T("De 125,01 a 250 CENTIMETROS CUBICOS               ")</f>
        <v xml:space="preserve">De 125,01 a 250 CENTIMETROS CUBICOS               </v>
      </c>
      <c r="I5374">
        <v>1</v>
      </c>
    </row>
    <row r="5375" spans="1:9">
      <c r="A5375" t="str">
        <f>T("2018")</f>
        <v>2018</v>
      </c>
      <c r="B5375" t="str">
        <f>T("Entidad sin personalidad jurídica (art. 35.4 LGT) ")</f>
        <v xml:space="preserve">Entidad sin personalidad jurídica (art. 35.4 LGT) </v>
      </c>
      <c r="C5375" t="str">
        <f>T("CIUDAD LINEAL       ")</f>
        <v xml:space="preserve">CIUDAD LINEAL       </v>
      </c>
      <c r="D5375" t="str">
        <f>T("SAN PASCUAL         ")</f>
        <v xml:space="preserve">SAN PASCUAL         </v>
      </c>
      <c r="E5375" t="str">
        <f>T("MT ")</f>
        <v xml:space="preserve">MT </v>
      </c>
      <c r="F5375" t="str">
        <f>T("MOTOCICLETAS   ")</f>
        <v xml:space="preserve">MOTOCICLETAS   </v>
      </c>
      <c r="G5375" t="str">
        <f>T("De 500,01 a 1.000 CENTIMETROS CUBICOS             ")</f>
        <v xml:space="preserve">De 500,01 a 1.000 CENTIMETROS CUBICOS             </v>
      </c>
      <c r="I5375">
        <v>1</v>
      </c>
    </row>
    <row r="5376" spans="1:9">
      <c r="A5376" t="str">
        <f>T("2018")</f>
        <v>2018</v>
      </c>
      <c r="B5376" t="str">
        <f>T("FISICO                                            ")</f>
        <v xml:space="preserve">FISICO                                            </v>
      </c>
      <c r="C5376" t="str">
        <f>T("CIUDAD LINEAL       ")</f>
        <v xml:space="preserve">CIUDAD LINEAL       </v>
      </c>
      <c r="D5376" t="str">
        <f>T("SIN BARRIO          ")</f>
        <v xml:space="preserve">SIN BARRIO          </v>
      </c>
      <c r="E5376" t="str">
        <f>T("MT ")</f>
        <v xml:space="preserve">MT </v>
      </c>
      <c r="F5376" t="str">
        <f>T("MOTOCICLETAS   ")</f>
        <v xml:space="preserve">MOTOCICLETAS   </v>
      </c>
      <c r="G5376" t="str">
        <f>T("De menos de 125,01 CENTIMETROS CUBICOS            ")</f>
        <v xml:space="preserve">De menos de 125,01 CENTIMETROS CUBICOS            </v>
      </c>
      <c r="I5376">
        <v>1</v>
      </c>
    </row>
    <row r="5377" spans="1:9">
      <c r="A5377" t="str">
        <f>T("2018")</f>
        <v>2018</v>
      </c>
      <c r="B5377" t="str">
        <f>T("FISICO                                            ")</f>
        <v xml:space="preserve">FISICO                                            </v>
      </c>
      <c r="C5377" t="str">
        <f>T("CIUDAD LINEAL       ")</f>
        <v xml:space="preserve">CIUDAD LINEAL       </v>
      </c>
      <c r="D5377" t="str">
        <f>T("VENTAS              ")</f>
        <v xml:space="preserve">VENTAS              </v>
      </c>
      <c r="E5377" t="str">
        <f>T("MT ")</f>
        <v xml:space="preserve">MT </v>
      </c>
      <c r="F5377" t="str">
        <f>T("MOTOCICLETAS   ")</f>
        <v xml:space="preserve">MOTOCICLETAS   </v>
      </c>
      <c r="G5377" t="str">
        <f>T("De menos de 125,01 CENTIMETROS CUBICOS            ")</f>
        <v xml:space="preserve">De menos de 125,01 CENTIMETROS CUBICOS            </v>
      </c>
      <c r="I5377">
        <v>16</v>
      </c>
    </row>
    <row r="5378" spans="1:9">
      <c r="A5378" t="str">
        <f>T("2018")</f>
        <v>2018</v>
      </c>
      <c r="B5378" t="str">
        <f>T("FISICO                                            ")</f>
        <v xml:space="preserve">FISICO                                            </v>
      </c>
      <c r="C5378" t="str">
        <f>T("CIUDAD LINEAL       ")</f>
        <v xml:space="preserve">CIUDAD LINEAL       </v>
      </c>
      <c r="D5378" t="str">
        <f>T("VENTAS              ")</f>
        <v xml:space="preserve">VENTAS              </v>
      </c>
      <c r="E5378" t="str">
        <f>T("MT ")</f>
        <v xml:space="preserve">MT </v>
      </c>
      <c r="F5378" t="str">
        <f>T("MOTOCICLETAS   ")</f>
        <v xml:space="preserve">MOTOCICLETAS   </v>
      </c>
      <c r="G5378" t="str">
        <f>T("De 125,01 a 250 CENTIMETROS CUBICOS               ")</f>
        <v xml:space="preserve">De 125,01 a 250 CENTIMETROS CUBICOS               </v>
      </c>
      <c r="I5378">
        <v>17</v>
      </c>
    </row>
    <row r="5379" spans="1:9">
      <c r="A5379" t="str">
        <f>T("2018")</f>
        <v>2018</v>
      </c>
      <c r="B5379" t="str">
        <f>T("FISICO                                            ")</f>
        <v xml:space="preserve">FISICO                                            </v>
      </c>
      <c r="C5379" t="str">
        <f>T("CIUDAD LINEAL       ")</f>
        <v xml:space="preserve">CIUDAD LINEAL       </v>
      </c>
      <c r="D5379" t="str">
        <f>T("VENTAS              ")</f>
        <v xml:space="preserve">VENTAS              </v>
      </c>
      <c r="E5379" t="str">
        <f>T("MT ")</f>
        <v xml:space="preserve">MT </v>
      </c>
      <c r="F5379" t="str">
        <f>T("MOTOCICLETAS   ")</f>
        <v xml:space="preserve">MOTOCICLETAS   </v>
      </c>
      <c r="G5379" t="str">
        <f>T("De 250,01 a 500 CENTIMETROS CUBICOS               ")</f>
        <v xml:space="preserve">De 250,01 a 500 CENTIMETROS CUBICOS               </v>
      </c>
      <c r="I5379">
        <v>6</v>
      </c>
    </row>
    <row r="5380" spans="1:9">
      <c r="A5380" t="str">
        <f>T("2018")</f>
        <v>2018</v>
      </c>
      <c r="B5380" t="str">
        <f>T("FISICO                                            ")</f>
        <v xml:space="preserve">FISICO                                            </v>
      </c>
      <c r="C5380" t="str">
        <f>T("CIUDAD LINEAL       ")</f>
        <v xml:space="preserve">CIUDAD LINEAL       </v>
      </c>
      <c r="D5380" t="str">
        <f>T("VENTAS              ")</f>
        <v xml:space="preserve">VENTAS              </v>
      </c>
      <c r="E5380" t="str">
        <f>T("MT ")</f>
        <v xml:space="preserve">MT </v>
      </c>
      <c r="F5380" t="str">
        <f>T("MOTOCICLETAS   ")</f>
        <v xml:space="preserve">MOTOCICLETAS   </v>
      </c>
      <c r="G5380" t="str">
        <f>T("De 500,01 a 1.000 CENTIMETROS CUBICOS             ")</f>
        <v xml:space="preserve">De 500,01 a 1.000 CENTIMETROS CUBICOS             </v>
      </c>
      <c r="I5380">
        <v>15</v>
      </c>
    </row>
    <row r="5381" spans="1:9">
      <c r="A5381" t="str">
        <f>T("2018")</f>
        <v>2018</v>
      </c>
      <c r="B5381" t="str">
        <f>T("FISICO                                            ")</f>
        <v xml:space="preserve">FISICO                                            </v>
      </c>
      <c r="C5381" t="str">
        <f>T("CIUDAD LINEAL       ")</f>
        <v xml:space="preserve">CIUDAD LINEAL       </v>
      </c>
      <c r="D5381" t="str">
        <f>T("PUEBLO NUEVO        ")</f>
        <v xml:space="preserve">PUEBLO NUEVO        </v>
      </c>
      <c r="E5381" t="str">
        <f>T("MT ")</f>
        <v xml:space="preserve">MT </v>
      </c>
      <c r="F5381" t="str">
        <f>T("MOTOCICLETAS   ")</f>
        <v xml:space="preserve">MOTOCICLETAS   </v>
      </c>
      <c r="G5381" t="str">
        <f>T("De menos de 125,01 CENTIMETROS CUBICOS            ")</f>
        <v xml:space="preserve">De menos de 125,01 CENTIMETROS CUBICOS            </v>
      </c>
      <c r="I5381">
        <v>17</v>
      </c>
    </row>
    <row r="5382" spans="1:9">
      <c r="A5382" t="str">
        <f>T("2018")</f>
        <v>2018</v>
      </c>
      <c r="B5382" t="str">
        <f>T("FISICO                                            ")</f>
        <v xml:space="preserve">FISICO                                            </v>
      </c>
      <c r="C5382" t="str">
        <f>T("CIUDAD LINEAL       ")</f>
        <v xml:space="preserve">CIUDAD LINEAL       </v>
      </c>
      <c r="D5382" t="str">
        <f>T("PUEBLO NUEVO        ")</f>
        <v xml:space="preserve">PUEBLO NUEVO        </v>
      </c>
      <c r="E5382" t="str">
        <f>T("MT ")</f>
        <v xml:space="preserve">MT </v>
      </c>
      <c r="F5382" t="str">
        <f>T("MOTOCICLETAS   ")</f>
        <v xml:space="preserve">MOTOCICLETAS   </v>
      </c>
      <c r="G5382" t="str">
        <f>T("De 125,01 a 250 CENTIMETROS CUBICOS               ")</f>
        <v xml:space="preserve">De 125,01 a 250 CENTIMETROS CUBICOS               </v>
      </c>
      <c r="I5382">
        <v>16</v>
      </c>
    </row>
    <row r="5383" spans="1:9">
      <c r="A5383" t="str">
        <f>T("2018")</f>
        <v>2018</v>
      </c>
      <c r="B5383" t="str">
        <f>T("FISICO                                            ")</f>
        <v xml:space="preserve">FISICO                                            </v>
      </c>
      <c r="C5383" t="str">
        <f>T("CIUDAD LINEAL       ")</f>
        <v xml:space="preserve">CIUDAD LINEAL       </v>
      </c>
      <c r="D5383" t="str">
        <f>T("PUEBLO NUEVO        ")</f>
        <v xml:space="preserve">PUEBLO NUEVO        </v>
      </c>
      <c r="E5383" t="str">
        <f>T("MT ")</f>
        <v xml:space="preserve">MT </v>
      </c>
      <c r="F5383" t="str">
        <f>T("MOTOCICLETAS   ")</f>
        <v xml:space="preserve">MOTOCICLETAS   </v>
      </c>
      <c r="G5383" t="str">
        <f>T("De 250,01 a 500 CENTIMETROS CUBICOS               ")</f>
        <v xml:space="preserve">De 250,01 a 500 CENTIMETROS CUBICOS               </v>
      </c>
      <c r="I5383">
        <v>10</v>
      </c>
    </row>
    <row r="5384" spans="1:9">
      <c r="A5384" t="str">
        <f>T("2018")</f>
        <v>2018</v>
      </c>
      <c r="B5384" t="str">
        <f>T("FISICO                                            ")</f>
        <v xml:space="preserve">FISICO                                            </v>
      </c>
      <c r="C5384" t="str">
        <f>T("CIUDAD LINEAL       ")</f>
        <v xml:space="preserve">CIUDAD LINEAL       </v>
      </c>
      <c r="D5384" t="str">
        <f>T("PUEBLO NUEVO        ")</f>
        <v xml:space="preserve">PUEBLO NUEVO        </v>
      </c>
      <c r="E5384" t="str">
        <f>T("MT ")</f>
        <v xml:space="preserve">MT </v>
      </c>
      <c r="F5384" t="str">
        <f>T("MOTOCICLETAS   ")</f>
        <v xml:space="preserve">MOTOCICLETAS   </v>
      </c>
      <c r="G5384" t="str">
        <f>T("De 500,01 a 1.000 CENTIMETROS CUBICOS             ")</f>
        <v xml:space="preserve">De 500,01 a 1.000 CENTIMETROS CUBICOS             </v>
      </c>
      <c r="I5384">
        <v>24</v>
      </c>
    </row>
    <row r="5385" spans="1:9">
      <c r="A5385" t="str">
        <f>T("2018")</f>
        <v>2018</v>
      </c>
      <c r="B5385" t="str">
        <f>T("FISICO                                            ")</f>
        <v xml:space="preserve">FISICO                                            </v>
      </c>
      <c r="C5385" t="str">
        <f>T("CIUDAD LINEAL       ")</f>
        <v xml:space="preserve">CIUDAD LINEAL       </v>
      </c>
      <c r="D5385" t="str">
        <f>T("QUINTANA            ")</f>
        <v xml:space="preserve">QUINTANA            </v>
      </c>
      <c r="E5385" t="str">
        <f>T("MT ")</f>
        <v xml:space="preserve">MT </v>
      </c>
      <c r="F5385" t="str">
        <f>T("MOTOCICLETAS   ")</f>
        <v xml:space="preserve">MOTOCICLETAS   </v>
      </c>
      <c r="G5385" t="str">
        <f>T("De menos de 125,01 CENTIMETROS CUBICOS            ")</f>
        <v xml:space="preserve">De menos de 125,01 CENTIMETROS CUBICOS            </v>
      </c>
      <c r="I5385">
        <v>12</v>
      </c>
    </row>
    <row r="5386" spans="1:9">
      <c r="A5386" t="str">
        <f>T("2018")</f>
        <v>2018</v>
      </c>
      <c r="B5386" t="str">
        <f>T("FISICO                                            ")</f>
        <v xml:space="preserve">FISICO                                            </v>
      </c>
      <c r="C5386" t="str">
        <f>T("CIUDAD LINEAL       ")</f>
        <v xml:space="preserve">CIUDAD LINEAL       </v>
      </c>
      <c r="D5386" t="str">
        <f>T("QUINTANA            ")</f>
        <v xml:space="preserve">QUINTANA            </v>
      </c>
      <c r="E5386" t="str">
        <f>T("MT ")</f>
        <v xml:space="preserve">MT </v>
      </c>
      <c r="F5386" t="str">
        <f>T("MOTOCICLETAS   ")</f>
        <v xml:space="preserve">MOTOCICLETAS   </v>
      </c>
      <c r="G5386" t="str">
        <f>T("De 125,01 a 250 CENTIMETROS CUBICOS               ")</f>
        <v xml:space="preserve">De 125,01 a 250 CENTIMETROS CUBICOS               </v>
      </c>
      <c r="I5386">
        <v>11</v>
      </c>
    </row>
    <row r="5387" spans="1:9">
      <c r="A5387" t="str">
        <f>T("2018")</f>
        <v>2018</v>
      </c>
      <c r="B5387" t="str">
        <f>T("FISICO                                            ")</f>
        <v xml:space="preserve">FISICO                                            </v>
      </c>
      <c r="C5387" t="str">
        <f>T("CIUDAD LINEAL       ")</f>
        <v xml:space="preserve">CIUDAD LINEAL       </v>
      </c>
      <c r="D5387" t="str">
        <f>T("QUINTANA            ")</f>
        <v xml:space="preserve">QUINTANA            </v>
      </c>
      <c r="E5387" t="str">
        <f>T("MT ")</f>
        <v xml:space="preserve">MT </v>
      </c>
      <c r="F5387" t="str">
        <f>T("MOTOCICLETAS   ")</f>
        <v xml:space="preserve">MOTOCICLETAS   </v>
      </c>
      <c r="G5387" t="str">
        <f>T("De 250,01 a 500 CENTIMETROS CUBICOS               ")</f>
        <v xml:space="preserve">De 250,01 a 500 CENTIMETROS CUBICOS               </v>
      </c>
      <c r="I5387">
        <v>4</v>
      </c>
    </row>
    <row r="5388" spans="1:9">
      <c r="A5388" t="str">
        <f>T("2018")</f>
        <v>2018</v>
      </c>
      <c r="B5388" t="str">
        <f>T("FISICO                                            ")</f>
        <v xml:space="preserve">FISICO                                            </v>
      </c>
      <c r="C5388" t="str">
        <f>T("CIUDAD LINEAL       ")</f>
        <v xml:space="preserve">CIUDAD LINEAL       </v>
      </c>
      <c r="D5388" t="str">
        <f>T("QUINTANA            ")</f>
        <v xml:space="preserve">QUINTANA            </v>
      </c>
      <c r="E5388" t="str">
        <f>T("MT ")</f>
        <v xml:space="preserve">MT </v>
      </c>
      <c r="F5388" t="str">
        <f>T("MOTOCICLETAS   ")</f>
        <v xml:space="preserve">MOTOCICLETAS   </v>
      </c>
      <c r="G5388" t="str">
        <f>T("De 500,01 a 1.000 CENTIMETROS CUBICOS             ")</f>
        <v xml:space="preserve">De 500,01 a 1.000 CENTIMETROS CUBICOS             </v>
      </c>
      <c r="I5388">
        <v>9</v>
      </c>
    </row>
    <row r="5389" spans="1:9">
      <c r="A5389" t="str">
        <f>T("2018")</f>
        <v>2018</v>
      </c>
      <c r="B5389" t="str">
        <f>T("FISICO                                            ")</f>
        <v xml:space="preserve">FISICO                                            </v>
      </c>
      <c r="C5389" t="str">
        <f>T("CIUDAD LINEAL       ")</f>
        <v xml:space="preserve">CIUDAD LINEAL       </v>
      </c>
      <c r="D5389" t="str">
        <f>T("QUINTANA            ")</f>
        <v xml:space="preserve">QUINTANA            </v>
      </c>
      <c r="E5389" t="str">
        <f>T("MT ")</f>
        <v xml:space="preserve">MT </v>
      </c>
      <c r="F5389" t="str">
        <f>T("MOTOCICLETAS   ")</f>
        <v xml:space="preserve">MOTOCICLETAS   </v>
      </c>
      <c r="G5389" t="str">
        <f>T("De 1.000,01 CENTIMETROS CUBICOS en adelante       ")</f>
        <v xml:space="preserve">De 1.000,01 CENTIMETROS CUBICOS en adelante       </v>
      </c>
      <c r="I5389">
        <v>1</v>
      </c>
    </row>
    <row r="5390" spans="1:9">
      <c r="A5390" t="str">
        <f>T("2018")</f>
        <v>2018</v>
      </c>
      <c r="B5390" t="str">
        <f>T("FISICO                                            ")</f>
        <v xml:space="preserve">FISICO                                            </v>
      </c>
      <c r="C5390" t="str">
        <f>T("CIUDAD LINEAL       ")</f>
        <v xml:space="preserve">CIUDAD LINEAL       </v>
      </c>
      <c r="D5390" t="str">
        <f>T("CONCEPCION          ")</f>
        <v xml:space="preserve">CONCEPCION          </v>
      </c>
      <c r="E5390" t="str">
        <f>T("MT ")</f>
        <v xml:space="preserve">MT </v>
      </c>
      <c r="F5390" t="str">
        <f>T("MOTOCICLETAS   ")</f>
        <v xml:space="preserve">MOTOCICLETAS   </v>
      </c>
      <c r="G5390" t="str">
        <f>T("De menos de 125,01 CENTIMETROS CUBICOS            ")</f>
        <v xml:space="preserve">De menos de 125,01 CENTIMETROS CUBICOS            </v>
      </c>
      <c r="I5390">
        <v>16</v>
      </c>
    </row>
    <row r="5391" spans="1:9">
      <c r="A5391" t="str">
        <f>T("2018")</f>
        <v>2018</v>
      </c>
      <c r="B5391" t="str">
        <f>T("FISICO                                            ")</f>
        <v xml:space="preserve">FISICO                                            </v>
      </c>
      <c r="C5391" t="str">
        <f>T("CIUDAD LINEAL       ")</f>
        <v xml:space="preserve">CIUDAD LINEAL       </v>
      </c>
      <c r="D5391" t="str">
        <f>T("CONCEPCION          ")</f>
        <v xml:space="preserve">CONCEPCION          </v>
      </c>
      <c r="E5391" t="str">
        <f>T("MT ")</f>
        <v xml:space="preserve">MT </v>
      </c>
      <c r="F5391" t="str">
        <f>T("MOTOCICLETAS   ")</f>
        <v xml:space="preserve">MOTOCICLETAS   </v>
      </c>
      <c r="G5391" t="str">
        <f>T("De 125,01 a 250 CENTIMETROS CUBICOS               ")</f>
        <v xml:space="preserve">De 125,01 a 250 CENTIMETROS CUBICOS               </v>
      </c>
      <c r="I5391">
        <v>4</v>
      </c>
    </row>
    <row r="5392" spans="1:9">
      <c r="A5392" t="str">
        <f>T("2018")</f>
        <v>2018</v>
      </c>
      <c r="B5392" t="str">
        <f>T("FISICO                                            ")</f>
        <v xml:space="preserve">FISICO                                            </v>
      </c>
      <c r="C5392" t="str">
        <f>T("CIUDAD LINEAL       ")</f>
        <v xml:space="preserve">CIUDAD LINEAL       </v>
      </c>
      <c r="D5392" t="str">
        <f>T("CONCEPCION          ")</f>
        <v xml:space="preserve">CONCEPCION          </v>
      </c>
      <c r="E5392" t="str">
        <f>T("MT ")</f>
        <v xml:space="preserve">MT </v>
      </c>
      <c r="F5392" t="str">
        <f>T("MOTOCICLETAS   ")</f>
        <v xml:space="preserve">MOTOCICLETAS   </v>
      </c>
      <c r="G5392" t="str">
        <f>T("De 250,01 a 500 CENTIMETROS CUBICOS               ")</f>
        <v xml:space="preserve">De 250,01 a 500 CENTIMETROS CUBICOS               </v>
      </c>
      <c r="I5392">
        <v>5</v>
      </c>
    </row>
    <row r="5393" spans="1:9">
      <c r="A5393" t="str">
        <f>T("2018")</f>
        <v>2018</v>
      </c>
      <c r="B5393" t="str">
        <f>T("FISICO                                            ")</f>
        <v xml:space="preserve">FISICO                                            </v>
      </c>
      <c r="C5393" t="str">
        <f>T("CIUDAD LINEAL       ")</f>
        <v xml:space="preserve">CIUDAD LINEAL       </v>
      </c>
      <c r="D5393" t="str">
        <f>T("CONCEPCION          ")</f>
        <v xml:space="preserve">CONCEPCION          </v>
      </c>
      <c r="E5393" t="str">
        <f>T("MT ")</f>
        <v xml:space="preserve">MT </v>
      </c>
      <c r="F5393" t="str">
        <f>T("MOTOCICLETAS   ")</f>
        <v xml:space="preserve">MOTOCICLETAS   </v>
      </c>
      <c r="G5393" t="str">
        <f>T("De 500,01 a 1.000 CENTIMETROS CUBICOS             ")</f>
        <v xml:space="preserve">De 500,01 a 1.000 CENTIMETROS CUBICOS             </v>
      </c>
      <c r="I5393">
        <v>7</v>
      </c>
    </row>
    <row r="5394" spans="1:9">
      <c r="A5394" t="str">
        <f>T("2018")</f>
        <v>2018</v>
      </c>
      <c r="B5394" t="str">
        <f>T("FISICO                                            ")</f>
        <v xml:space="preserve">FISICO                                            </v>
      </c>
      <c r="C5394" t="str">
        <f>T("CIUDAD LINEAL       ")</f>
        <v xml:space="preserve">CIUDAD LINEAL       </v>
      </c>
      <c r="D5394" t="str">
        <f>T("CONCEPCION          ")</f>
        <v xml:space="preserve">CONCEPCION          </v>
      </c>
      <c r="E5394" t="str">
        <f>T("MT ")</f>
        <v xml:space="preserve">MT </v>
      </c>
      <c r="F5394" t="str">
        <f>T("MOTOCICLETAS   ")</f>
        <v xml:space="preserve">MOTOCICLETAS   </v>
      </c>
      <c r="G5394" t="str">
        <f>T("De 1.000,01 CENTIMETROS CUBICOS en adelante       ")</f>
        <v xml:space="preserve">De 1.000,01 CENTIMETROS CUBICOS en adelante       </v>
      </c>
      <c r="I5394">
        <v>1</v>
      </c>
    </row>
    <row r="5395" spans="1:9">
      <c r="A5395" t="str">
        <f>T("2018")</f>
        <v>2018</v>
      </c>
      <c r="B5395" t="str">
        <f>T("FISICO                                            ")</f>
        <v xml:space="preserve">FISICO                                            </v>
      </c>
      <c r="C5395" t="str">
        <f>T("CIUDAD LINEAL       ")</f>
        <v xml:space="preserve">CIUDAD LINEAL       </v>
      </c>
      <c r="D5395" t="str">
        <f>T("SAN PASCUAL         ")</f>
        <v xml:space="preserve">SAN PASCUAL         </v>
      </c>
      <c r="E5395" t="str">
        <f>T("MT ")</f>
        <v xml:space="preserve">MT </v>
      </c>
      <c r="F5395" t="str">
        <f>T("MOTOCICLETAS   ")</f>
        <v xml:space="preserve">MOTOCICLETAS   </v>
      </c>
      <c r="G5395" t="str">
        <f>T("De menos de 125,01 CENTIMETROS CUBICOS            ")</f>
        <v xml:space="preserve">De menos de 125,01 CENTIMETROS CUBICOS            </v>
      </c>
      <c r="I5395">
        <v>13</v>
      </c>
    </row>
    <row r="5396" spans="1:9">
      <c r="A5396" t="str">
        <f>T("2018")</f>
        <v>2018</v>
      </c>
      <c r="B5396" t="str">
        <f>T("FISICO                                            ")</f>
        <v xml:space="preserve">FISICO                                            </v>
      </c>
      <c r="C5396" t="str">
        <f>T("CIUDAD LINEAL       ")</f>
        <v xml:space="preserve">CIUDAD LINEAL       </v>
      </c>
      <c r="D5396" t="str">
        <f>T("SAN PASCUAL         ")</f>
        <v xml:space="preserve">SAN PASCUAL         </v>
      </c>
      <c r="E5396" t="str">
        <f>T("MT ")</f>
        <v xml:space="preserve">MT </v>
      </c>
      <c r="F5396" t="str">
        <f>T("MOTOCICLETAS   ")</f>
        <v xml:space="preserve">MOTOCICLETAS   </v>
      </c>
      <c r="G5396" t="str">
        <f>T("De 125,01 a 250 CENTIMETROS CUBICOS               ")</f>
        <v xml:space="preserve">De 125,01 a 250 CENTIMETROS CUBICOS               </v>
      </c>
      <c r="I5396">
        <v>11</v>
      </c>
    </row>
    <row r="5397" spans="1:9">
      <c r="A5397" t="str">
        <f>T("2018")</f>
        <v>2018</v>
      </c>
      <c r="B5397" t="str">
        <f>T("FISICO                                            ")</f>
        <v xml:space="preserve">FISICO                                            </v>
      </c>
      <c r="C5397" t="str">
        <f>T("CIUDAD LINEAL       ")</f>
        <v xml:space="preserve">CIUDAD LINEAL       </v>
      </c>
      <c r="D5397" t="str">
        <f>T("SAN PASCUAL         ")</f>
        <v xml:space="preserve">SAN PASCUAL         </v>
      </c>
      <c r="E5397" t="str">
        <f>T("MT ")</f>
        <v xml:space="preserve">MT </v>
      </c>
      <c r="F5397" t="str">
        <f>T("MOTOCICLETAS   ")</f>
        <v xml:space="preserve">MOTOCICLETAS   </v>
      </c>
      <c r="G5397" t="str">
        <f>T("De 250,01 a 500 CENTIMETROS CUBICOS               ")</f>
        <v xml:space="preserve">De 250,01 a 500 CENTIMETROS CUBICOS               </v>
      </c>
      <c r="I5397">
        <v>2</v>
      </c>
    </row>
    <row r="5398" spans="1:9">
      <c r="A5398" t="str">
        <f>T("2018")</f>
        <v>2018</v>
      </c>
      <c r="B5398" t="str">
        <f>T("FISICO                                            ")</f>
        <v xml:space="preserve">FISICO                                            </v>
      </c>
      <c r="C5398" t="str">
        <f>T("CIUDAD LINEAL       ")</f>
        <v xml:space="preserve">CIUDAD LINEAL       </v>
      </c>
      <c r="D5398" t="str">
        <f>T("SAN PASCUAL         ")</f>
        <v xml:space="preserve">SAN PASCUAL         </v>
      </c>
      <c r="E5398" t="str">
        <f>T("MT ")</f>
        <v xml:space="preserve">MT </v>
      </c>
      <c r="F5398" t="str">
        <f>T("MOTOCICLETAS   ")</f>
        <v xml:space="preserve">MOTOCICLETAS   </v>
      </c>
      <c r="G5398" t="str">
        <f>T("De 500,01 a 1.000 CENTIMETROS CUBICOS             ")</f>
        <v xml:space="preserve">De 500,01 a 1.000 CENTIMETROS CUBICOS             </v>
      </c>
      <c r="I5398">
        <v>13</v>
      </c>
    </row>
    <row r="5399" spans="1:9">
      <c r="A5399" t="str">
        <f>T("2018")</f>
        <v>2018</v>
      </c>
      <c r="B5399" t="str">
        <f>T("FISICO                                            ")</f>
        <v xml:space="preserve">FISICO                                            </v>
      </c>
      <c r="C5399" t="str">
        <f>T("CIUDAD LINEAL       ")</f>
        <v xml:space="preserve">CIUDAD LINEAL       </v>
      </c>
      <c r="D5399" t="str">
        <f>T("SAN PASCUAL         ")</f>
        <v xml:space="preserve">SAN PASCUAL         </v>
      </c>
      <c r="E5399" t="str">
        <f>T("MT ")</f>
        <v xml:space="preserve">MT </v>
      </c>
      <c r="F5399" t="str">
        <f>T("MOTOCICLETAS   ")</f>
        <v xml:space="preserve">MOTOCICLETAS   </v>
      </c>
      <c r="G5399" t="str">
        <f>T("De 1.000,01 CENTIMETROS CUBICOS en adelante       ")</f>
        <v xml:space="preserve">De 1.000,01 CENTIMETROS CUBICOS en adelante       </v>
      </c>
      <c r="I5399">
        <v>2</v>
      </c>
    </row>
    <row r="5400" spans="1:9">
      <c r="A5400" t="str">
        <f>T("2018")</f>
        <v>2018</v>
      </c>
      <c r="B5400" t="str">
        <f>T("FISICO                                            ")</f>
        <v xml:space="preserve">FISICO                                            </v>
      </c>
      <c r="C5400" t="str">
        <f>T("CIUDAD LINEAL       ")</f>
        <v xml:space="preserve">CIUDAD LINEAL       </v>
      </c>
      <c r="D5400" t="str">
        <f>T("SAN JUAN BAUTISTA   ")</f>
        <v xml:space="preserve">SAN JUAN BAUTISTA   </v>
      </c>
      <c r="E5400" t="str">
        <f>T("MT ")</f>
        <v xml:space="preserve">MT </v>
      </c>
      <c r="F5400" t="str">
        <f>T("MOTOCICLETAS   ")</f>
        <v xml:space="preserve">MOTOCICLETAS   </v>
      </c>
      <c r="G5400" t="str">
        <f>T("De menos de 125,01 CENTIMETROS CUBICOS            ")</f>
        <v xml:space="preserve">De menos de 125,01 CENTIMETROS CUBICOS            </v>
      </c>
      <c r="I5400">
        <v>10</v>
      </c>
    </row>
    <row r="5401" spans="1:9">
      <c r="A5401" t="str">
        <f>T("2018")</f>
        <v>2018</v>
      </c>
      <c r="B5401" t="str">
        <f>T("FISICO                                            ")</f>
        <v xml:space="preserve">FISICO                                            </v>
      </c>
      <c r="C5401" t="str">
        <f>T("CIUDAD LINEAL       ")</f>
        <v xml:space="preserve">CIUDAD LINEAL       </v>
      </c>
      <c r="D5401" t="str">
        <f>T("SAN JUAN BAUTISTA   ")</f>
        <v xml:space="preserve">SAN JUAN BAUTISTA   </v>
      </c>
      <c r="E5401" t="str">
        <f>T("MT ")</f>
        <v xml:space="preserve">MT </v>
      </c>
      <c r="F5401" t="str">
        <f>T("MOTOCICLETAS   ")</f>
        <v xml:space="preserve">MOTOCICLETAS   </v>
      </c>
      <c r="G5401" t="str">
        <f>T("De 125,01 a 250 CENTIMETROS CUBICOS               ")</f>
        <v xml:space="preserve">De 125,01 a 250 CENTIMETROS CUBICOS               </v>
      </c>
      <c r="I5401">
        <v>3</v>
      </c>
    </row>
    <row r="5402" spans="1:9">
      <c r="A5402" t="str">
        <f>T("2018")</f>
        <v>2018</v>
      </c>
      <c r="B5402" t="str">
        <f>T("FISICO                                            ")</f>
        <v xml:space="preserve">FISICO                                            </v>
      </c>
      <c r="C5402" t="str">
        <f>T("CIUDAD LINEAL       ")</f>
        <v xml:space="preserve">CIUDAD LINEAL       </v>
      </c>
      <c r="D5402" t="str">
        <f>T("SAN JUAN BAUTISTA   ")</f>
        <v xml:space="preserve">SAN JUAN BAUTISTA   </v>
      </c>
      <c r="E5402" t="str">
        <f>T("MT ")</f>
        <v xml:space="preserve">MT </v>
      </c>
      <c r="F5402" t="str">
        <f>T("MOTOCICLETAS   ")</f>
        <v xml:space="preserve">MOTOCICLETAS   </v>
      </c>
      <c r="G5402" t="str">
        <f>T("De 250,01 a 500 CENTIMETROS CUBICOS               ")</f>
        <v xml:space="preserve">De 250,01 a 500 CENTIMETROS CUBICOS               </v>
      </c>
      <c r="I5402">
        <v>2</v>
      </c>
    </row>
    <row r="5403" spans="1:9">
      <c r="A5403" t="str">
        <f>T("2018")</f>
        <v>2018</v>
      </c>
      <c r="B5403" t="str">
        <f>T("FISICO                                            ")</f>
        <v xml:space="preserve">FISICO                                            </v>
      </c>
      <c r="C5403" t="str">
        <f>T("CIUDAD LINEAL       ")</f>
        <v xml:space="preserve">CIUDAD LINEAL       </v>
      </c>
      <c r="D5403" t="str">
        <f>T("SAN JUAN BAUTISTA   ")</f>
        <v xml:space="preserve">SAN JUAN BAUTISTA   </v>
      </c>
      <c r="E5403" t="str">
        <f>T("MT ")</f>
        <v xml:space="preserve">MT </v>
      </c>
      <c r="F5403" t="str">
        <f>T("MOTOCICLETAS   ")</f>
        <v xml:space="preserve">MOTOCICLETAS   </v>
      </c>
      <c r="G5403" t="str">
        <f>T("De 500,01 a 1.000 CENTIMETROS CUBICOS             ")</f>
        <v xml:space="preserve">De 500,01 a 1.000 CENTIMETROS CUBICOS             </v>
      </c>
      <c r="I5403">
        <v>4</v>
      </c>
    </row>
    <row r="5404" spans="1:9">
      <c r="A5404" t="str">
        <f>T("2018")</f>
        <v>2018</v>
      </c>
      <c r="B5404" t="str">
        <f>T("FISICO                                            ")</f>
        <v xml:space="preserve">FISICO                                            </v>
      </c>
      <c r="C5404" t="str">
        <f>T("CIUDAD LINEAL       ")</f>
        <v xml:space="preserve">CIUDAD LINEAL       </v>
      </c>
      <c r="D5404" t="str">
        <f>T("SAN JUAN BAUTISTA   ")</f>
        <v xml:space="preserve">SAN JUAN BAUTISTA   </v>
      </c>
      <c r="E5404" t="str">
        <f>T("MT ")</f>
        <v xml:space="preserve">MT </v>
      </c>
      <c r="F5404" t="str">
        <f>T("MOTOCICLETAS   ")</f>
        <v xml:space="preserve">MOTOCICLETAS   </v>
      </c>
      <c r="G5404" t="str">
        <f>T("De 1.000,01 CENTIMETROS CUBICOS en adelante       ")</f>
        <v xml:space="preserve">De 1.000,01 CENTIMETROS CUBICOS en adelante       </v>
      </c>
      <c r="I5404">
        <v>1</v>
      </c>
    </row>
    <row r="5405" spans="1:9">
      <c r="A5405" t="str">
        <f>T("2018")</f>
        <v>2018</v>
      </c>
      <c r="B5405" t="str">
        <f>T("FISICO                                            ")</f>
        <v xml:space="preserve">FISICO                                            </v>
      </c>
      <c r="C5405" t="str">
        <f>T("CIUDAD LINEAL       ")</f>
        <v xml:space="preserve">CIUDAD LINEAL       </v>
      </c>
      <c r="D5405" t="str">
        <f>T("COLINA              ")</f>
        <v xml:space="preserve">COLINA              </v>
      </c>
      <c r="E5405" t="str">
        <f>T("MT ")</f>
        <v xml:space="preserve">MT </v>
      </c>
      <c r="F5405" t="str">
        <f>T("MOTOCICLETAS   ")</f>
        <v xml:space="preserve">MOTOCICLETAS   </v>
      </c>
      <c r="G5405" t="str">
        <f>T("De menos de 125,01 CENTIMETROS CUBICOS            ")</f>
        <v xml:space="preserve">De menos de 125,01 CENTIMETROS CUBICOS            </v>
      </c>
      <c r="I5405">
        <v>17</v>
      </c>
    </row>
    <row r="5406" spans="1:9">
      <c r="A5406" t="str">
        <f>T("2018")</f>
        <v>2018</v>
      </c>
      <c r="B5406" t="str">
        <f>T("FISICO                                            ")</f>
        <v xml:space="preserve">FISICO                                            </v>
      </c>
      <c r="C5406" t="str">
        <f>T("CIUDAD LINEAL       ")</f>
        <v xml:space="preserve">CIUDAD LINEAL       </v>
      </c>
      <c r="D5406" t="str">
        <f>T("COLINA              ")</f>
        <v xml:space="preserve">COLINA              </v>
      </c>
      <c r="E5406" t="str">
        <f>T("MT ")</f>
        <v xml:space="preserve">MT </v>
      </c>
      <c r="F5406" t="str">
        <f>T("MOTOCICLETAS   ")</f>
        <v xml:space="preserve">MOTOCICLETAS   </v>
      </c>
      <c r="G5406" t="str">
        <f>T("De 125,01 a 250 CENTIMETROS CUBICOS               ")</f>
        <v xml:space="preserve">De 125,01 a 250 CENTIMETROS CUBICOS               </v>
      </c>
      <c r="I5406">
        <v>2</v>
      </c>
    </row>
    <row r="5407" spans="1:9">
      <c r="A5407" t="str">
        <f>T("2018")</f>
        <v>2018</v>
      </c>
      <c r="B5407" t="str">
        <f>T("FISICO                                            ")</f>
        <v xml:space="preserve">FISICO                                            </v>
      </c>
      <c r="C5407" t="str">
        <f>T("CIUDAD LINEAL       ")</f>
        <v xml:space="preserve">CIUDAD LINEAL       </v>
      </c>
      <c r="D5407" t="str">
        <f>T("COLINA              ")</f>
        <v xml:space="preserve">COLINA              </v>
      </c>
      <c r="E5407" t="str">
        <f>T("MT ")</f>
        <v xml:space="preserve">MT </v>
      </c>
      <c r="F5407" t="str">
        <f>T("MOTOCICLETAS   ")</f>
        <v xml:space="preserve">MOTOCICLETAS   </v>
      </c>
      <c r="G5407" t="str">
        <f>T("De 250,01 a 500 CENTIMETROS CUBICOS               ")</f>
        <v xml:space="preserve">De 250,01 a 500 CENTIMETROS CUBICOS               </v>
      </c>
      <c r="I5407">
        <v>3</v>
      </c>
    </row>
    <row r="5408" spans="1:9">
      <c r="A5408" t="str">
        <f>T("2018")</f>
        <v>2018</v>
      </c>
      <c r="B5408" t="str">
        <f>T("FISICO                                            ")</f>
        <v xml:space="preserve">FISICO                                            </v>
      </c>
      <c r="C5408" t="str">
        <f>T("CIUDAD LINEAL       ")</f>
        <v xml:space="preserve">CIUDAD LINEAL       </v>
      </c>
      <c r="D5408" t="str">
        <f>T("COLINA              ")</f>
        <v xml:space="preserve">COLINA              </v>
      </c>
      <c r="E5408" t="str">
        <f>T("MT ")</f>
        <v xml:space="preserve">MT </v>
      </c>
      <c r="F5408" t="str">
        <f>T("MOTOCICLETAS   ")</f>
        <v xml:space="preserve">MOTOCICLETAS   </v>
      </c>
      <c r="G5408" t="str">
        <f>T("De 500,01 a 1.000 CENTIMETROS CUBICOS             ")</f>
        <v xml:space="preserve">De 500,01 a 1.000 CENTIMETROS CUBICOS             </v>
      </c>
      <c r="I5408">
        <v>4</v>
      </c>
    </row>
    <row r="5409" spans="1:9">
      <c r="A5409" t="str">
        <f>T("2018")</f>
        <v>2018</v>
      </c>
      <c r="B5409" t="str">
        <f>T("FISICO                                            ")</f>
        <v xml:space="preserve">FISICO                                            </v>
      </c>
      <c r="C5409" t="str">
        <f>T("CIUDAD LINEAL       ")</f>
        <v xml:space="preserve">CIUDAD LINEAL       </v>
      </c>
      <c r="D5409" t="str">
        <f>T("ATALAYA             ")</f>
        <v xml:space="preserve">ATALAYA             </v>
      </c>
      <c r="E5409" t="str">
        <f>T("MT ")</f>
        <v xml:space="preserve">MT </v>
      </c>
      <c r="F5409" t="str">
        <f>T("MOTOCICLETAS   ")</f>
        <v xml:space="preserve">MOTOCICLETAS   </v>
      </c>
      <c r="G5409" t="str">
        <f>T("De menos de 125,01 CENTIMETROS CUBICOS            ")</f>
        <v xml:space="preserve">De menos de 125,01 CENTIMETROS CUBICOS            </v>
      </c>
      <c r="I5409">
        <v>3</v>
      </c>
    </row>
    <row r="5410" spans="1:9">
      <c r="A5410" t="str">
        <f>T("2018")</f>
        <v>2018</v>
      </c>
      <c r="B5410" t="str">
        <f>T("FISICO                                            ")</f>
        <v xml:space="preserve">FISICO                                            </v>
      </c>
      <c r="C5410" t="str">
        <f>T("CIUDAD LINEAL       ")</f>
        <v xml:space="preserve">CIUDAD LINEAL       </v>
      </c>
      <c r="D5410" t="str">
        <f>T("ATALAYA             ")</f>
        <v xml:space="preserve">ATALAYA             </v>
      </c>
      <c r="E5410" t="str">
        <f>T("MT ")</f>
        <v xml:space="preserve">MT </v>
      </c>
      <c r="F5410" t="str">
        <f>T("MOTOCICLETAS   ")</f>
        <v xml:space="preserve">MOTOCICLETAS   </v>
      </c>
      <c r="G5410" t="str">
        <f>T("De 500,01 a 1.000 CENTIMETROS CUBICOS             ")</f>
        <v xml:space="preserve">De 500,01 a 1.000 CENTIMETROS CUBICOS             </v>
      </c>
      <c r="I5410">
        <v>2</v>
      </c>
    </row>
    <row r="5411" spans="1:9">
      <c r="A5411" t="str">
        <f>T("2018")</f>
        <v>2018</v>
      </c>
      <c r="B5411" t="str">
        <f>T("FISICO                                            ")</f>
        <v xml:space="preserve">FISICO                                            </v>
      </c>
      <c r="C5411" t="str">
        <f>T("CIUDAD LINEAL       ")</f>
        <v xml:space="preserve">CIUDAD LINEAL       </v>
      </c>
      <c r="D5411" t="str">
        <f>T("COSTILLARES         ")</f>
        <v xml:space="preserve">COSTILLARES         </v>
      </c>
      <c r="E5411" t="str">
        <f>T("MT ")</f>
        <v xml:space="preserve">MT </v>
      </c>
      <c r="F5411" t="str">
        <f>T("MOTOCICLETAS   ")</f>
        <v xml:space="preserve">MOTOCICLETAS   </v>
      </c>
      <c r="G5411" t="str">
        <f>T("De menos de 125,01 CENTIMETROS CUBICOS            ")</f>
        <v xml:space="preserve">De menos de 125,01 CENTIMETROS CUBICOS            </v>
      </c>
      <c r="I5411">
        <v>21</v>
      </c>
    </row>
    <row r="5412" spans="1:9">
      <c r="A5412" t="str">
        <f>T("2018")</f>
        <v>2018</v>
      </c>
      <c r="B5412" t="str">
        <f>T("FISICO                                            ")</f>
        <v xml:space="preserve">FISICO                                            </v>
      </c>
      <c r="C5412" t="str">
        <f>T("CIUDAD LINEAL       ")</f>
        <v xml:space="preserve">CIUDAD LINEAL       </v>
      </c>
      <c r="D5412" t="str">
        <f>T("COSTILLARES         ")</f>
        <v xml:space="preserve">COSTILLARES         </v>
      </c>
      <c r="E5412" t="str">
        <f>T("MT ")</f>
        <v xml:space="preserve">MT </v>
      </c>
      <c r="F5412" t="str">
        <f>T("MOTOCICLETAS   ")</f>
        <v xml:space="preserve">MOTOCICLETAS   </v>
      </c>
      <c r="G5412" t="str">
        <f>T("De 125,01 a 250 CENTIMETROS CUBICOS               ")</f>
        <v xml:space="preserve">De 125,01 a 250 CENTIMETROS CUBICOS               </v>
      </c>
      <c r="I5412">
        <v>13</v>
      </c>
    </row>
    <row r="5413" spans="1:9">
      <c r="A5413" t="str">
        <f>T("2018")</f>
        <v>2018</v>
      </c>
      <c r="B5413" t="str">
        <f>T("FISICO                                            ")</f>
        <v xml:space="preserve">FISICO                                            </v>
      </c>
      <c r="C5413" t="str">
        <f>T("CIUDAD LINEAL       ")</f>
        <v xml:space="preserve">CIUDAD LINEAL       </v>
      </c>
      <c r="D5413" t="str">
        <f>T("COSTILLARES         ")</f>
        <v xml:space="preserve">COSTILLARES         </v>
      </c>
      <c r="E5413" t="str">
        <f>T("MT ")</f>
        <v xml:space="preserve">MT </v>
      </c>
      <c r="F5413" t="str">
        <f>T("MOTOCICLETAS   ")</f>
        <v xml:space="preserve">MOTOCICLETAS   </v>
      </c>
      <c r="G5413" t="str">
        <f>T("De 250,01 a 500 CENTIMETROS CUBICOS               ")</f>
        <v xml:space="preserve">De 250,01 a 500 CENTIMETROS CUBICOS               </v>
      </c>
      <c r="I5413">
        <v>3</v>
      </c>
    </row>
    <row r="5414" spans="1:9">
      <c r="A5414" t="str">
        <f>T("2018")</f>
        <v>2018</v>
      </c>
      <c r="B5414" t="str">
        <f>T("FISICO                                            ")</f>
        <v xml:space="preserve">FISICO                                            </v>
      </c>
      <c r="C5414" t="str">
        <f>T("CIUDAD LINEAL       ")</f>
        <v xml:space="preserve">CIUDAD LINEAL       </v>
      </c>
      <c r="D5414" t="str">
        <f>T("COSTILLARES         ")</f>
        <v xml:space="preserve">COSTILLARES         </v>
      </c>
      <c r="E5414" t="str">
        <f>T("MT ")</f>
        <v xml:space="preserve">MT </v>
      </c>
      <c r="F5414" t="str">
        <f>T("MOTOCICLETAS   ")</f>
        <v xml:space="preserve">MOTOCICLETAS   </v>
      </c>
      <c r="G5414" t="str">
        <f>T("De 500,01 a 1.000 CENTIMETROS CUBICOS             ")</f>
        <v xml:space="preserve">De 500,01 a 1.000 CENTIMETROS CUBICOS             </v>
      </c>
      <c r="I5414">
        <v>12</v>
      </c>
    </row>
    <row r="5415" spans="1:9">
      <c r="A5415" t="str">
        <f>T("2018")</f>
        <v>2018</v>
      </c>
      <c r="B5415" t="str">
        <f>T("FISICO                                            ")</f>
        <v xml:space="preserve">FISICO                                            </v>
      </c>
      <c r="C5415" t="str">
        <f>T("CIUDAD LINEAL       ")</f>
        <v xml:space="preserve">CIUDAD LINEAL       </v>
      </c>
      <c r="D5415" t="str">
        <f>T("COSTILLARES         ")</f>
        <v xml:space="preserve">COSTILLARES         </v>
      </c>
      <c r="E5415" t="str">
        <f>T("MT ")</f>
        <v xml:space="preserve">MT </v>
      </c>
      <c r="F5415" t="str">
        <f>T("MOTOCICLETAS   ")</f>
        <v xml:space="preserve">MOTOCICLETAS   </v>
      </c>
      <c r="G5415" t="str">
        <f>T("De 1.000,01 CENTIMETROS CUBICOS en adelante       ")</f>
        <v xml:space="preserve">De 1.000,01 CENTIMETROS CUBICOS en adelante       </v>
      </c>
      <c r="I5415">
        <v>3</v>
      </c>
    </row>
    <row r="5416" spans="1:9">
      <c r="A5416" t="str">
        <f>T("2018")</f>
        <v>2018</v>
      </c>
      <c r="B5416" t="str">
        <f>T("JURIDICO                                          ")</f>
        <v xml:space="preserve">JURIDICO                                          </v>
      </c>
      <c r="C5416" t="str">
        <f>T("CIUDAD LINEAL       ")</f>
        <v xml:space="preserve">CIUDAD LINEAL       </v>
      </c>
      <c r="D5416" t="str">
        <f>T("VENTAS              ")</f>
        <v xml:space="preserve">VENTAS              </v>
      </c>
      <c r="E5416" t="str">
        <f>T("MT ")</f>
        <v xml:space="preserve">MT </v>
      </c>
      <c r="F5416" t="str">
        <f>T("MOTOCICLETAS   ")</f>
        <v xml:space="preserve">MOTOCICLETAS   </v>
      </c>
      <c r="G5416" t="str">
        <f>T("De 125,01 a 250 CENTIMETROS CUBICOS               ")</f>
        <v xml:space="preserve">De 125,01 a 250 CENTIMETROS CUBICOS               </v>
      </c>
      <c r="I5416">
        <v>1</v>
      </c>
    </row>
    <row r="5417" spans="1:9">
      <c r="A5417" t="str">
        <f>T("2018")</f>
        <v>2018</v>
      </c>
      <c r="B5417" t="str">
        <f>T("JURIDICO                                          ")</f>
        <v xml:space="preserve">JURIDICO                                          </v>
      </c>
      <c r="C5417" t="str">
        <f>T("CIUDAD LINEAL       ")</f>
        <v xml:space="preserve">CIUDAD LINEAL       </v>
      </c>
      <c r="D5417" t="str">
        <f>T("PUEBLO NUEVO        ")</f>
        <v xml:space="preserve">PUEBLO NUEVO        </v>
      </c>
      <c r="E5417" t="str">
        <f>T("MT ")</f>
        <v xml:space="preserve">MT </v>
      </c>
      <c r="F5417" t="str">
        <f>T("MOTOCICLETAS   ")</f>
        <v xml:space="preserve">MOTOCICLETAS   </v>
      </c>
      <c r="G5417" t="str">
        <f>T("De 500,01 a 1.000 CENTIMETROS CUBICOS             ")</f>
        <v xml:space="preserve">De 500,01 a 1.000 CENTIMETROS CUBICOS             </v>
      </c>
      <c r="I5417">
        <v>1</v>
      </c>
    </row>
    <row r="5418" spans="1:9">
      <c r="A5418" t="str">
        <f>T("2018")</f>
        <v>2018</v>
      </c>
      <c r="B5418" t="str">
        <f>T("JURIDICO                                          ")</f>
        <v xml:space="preserve">JURIDICO                                          </v>
      </c>
      <c r="C5418" t="str">
        <f>T("CIUDAD LINEAL       ")</f>
        <v xml:space="preserve">CIUDAD LINEAL       </v>
      </c>
      <c r="D5418" t="str">
        <f>T("QUINTANA            ")</f>
        <v xml:space="preserve">QUINTANA            </v>
      </c>
      <c r="E5418" t="str">
        <f>T("MT ")</f>
        <v xml:space="preserve">MT </v>
      </c>
      <c r="F5418" t="str">
        <f>T("MOTOCICLETAS   ")</f>
        <v xml:space="preserve">MOTOCICLETAS   </v>
      </c>
      <c r="G5418" t="str">
        <f>T("De menos de 125,01 CENTIMETROS CUBICOS            ")</f>
        <v xml:space="preserve">De menos de 125,01 CENTIMETROS CUBICOS            </v>
      </c>
      <c r="I5418">
        <v>1</v>
      </c>
    </row>
    <row r="5419" spans="1:9">
      <c r="A5419" t="str">
        <f>T("2018")</f>
        <v>2018</v>
      </c>
      <c r="B5419" t="str">
        <f>T("JURIDICO                                          ")</f>
        <v xml:space="preserve">JURIDICO                                          </v>
      </c>
      <c r="C5419" t="str">
        <f>T("CIUDAD LINEAL       ")</f>
        <v xml:space="preserve">CIUDAD LINEAL       </v>
      </c>
      <c r="D5419" t="str">
        <f>T("CONCEPCION          ")</f>
        <v xml:space="preserve">CONCEPCION          </v>
      </c>
      <c r="E5419" t="str">
        <f>T("MT ")</f>
        <v xml:space="preserve">MT </v>
      </c>
      <c r="F5419" t="str">
        <f>T("MOTOCICLETAS   ")</f>
        <v xml:space="preserve">MOTOCICLETAS   </v>
      </c>
      <c r="G5419" t="str">
        <f>T("De menos de 125,01 CENTIMETROS CUBICOS            ")</f>
        <v xml:space="preserve">De menos de 125,01 CENTIMETROS CUBICOS            </v>
      </c>
      <c r="I5419">
        <v>1</v>
      </c>
    </row>
    <row r="5420" spans="1:9">
      <c r="A5420" t="str">
        <f>T("2018")</f>
        <v>2018</v>
      </c>
      <c r="B5420" t="str">
        <f>T("JURIDICO                                          ")</f>
        <v xml:space="preserve">JURIDICO                                          </v>
      </c>
      <c r="C5420" t="str">
        <f>T("CIUDAD LINEAL       ")</f>
        <v xml:space="preserve">CIUDAD LINEAL       </v>
      </c>
      <c r="D5420" t="str">
        <f>T("CONCEPCION          ")</f>
        <v xml:space="preserve">CONCEPCION          </v>
      </c>
      <c r="E5420" t="str">
        <f>T("MT ")</f>
        <v xml:space="preserve">MT </v>
      </c>
      <c r="F5420" t="str">
        <f>T("MOTOCICLETAS   ")</f>
        <v xml:space="preserve">MOTOCICLETAS   </v>
      </c>
      <c r="G5420" t="str">
        <f>T("De 250,01 a 500 CENTIMETROS CUBICOS               ")</f>
        <v xml:space="preserve">De 250,01 a 500 CENTIMETROS CUBICOS               </v>
      </c>
      <c r="I5420">
        <v>1</v>
      </c>
    </row>
    <row r="5421" spans="1:9">
      <c r="A5421" t="str">
        <f>T("2018")</f>
        <v>2018</v>
      </c>
      <c r="B5421" t="str">
        <f>T("JURIDICO                                          ")</f>
        <v xml:space="preserve">JURIDICO                                          </v>
      </c>
      <c r="C5421" t="str">
        <f>T("CIUDAD LINEAL       ")</f>
        <v xml:space="preserve">CIUDAD LINEAL       </v>
      </c>
      <c r="D5421" t="str">
        <f>T("SAN PASCUAL         ")</f>
        <v xml:space="preserve">SAN PASCUAL         </v>
      </c>
      <c r="E5421" t="str">
        <f>T("MT ")</f>
        <v xml:space="preserve">MT </v>
      </c>
      <c r="F5421" t="str">
        <f>T("MOTOCICLETAS   ")</f>
        <v xml:space="preserve">MOTOCICLETAS   </v>
      </c>
      <c r="G5421" t="str">
        <f>T("De 125,01 a 250 CENTIMETROS CUBICOS               ")</f>
        <v xml:space="preserve">De 125,01 a 250 CENTIMETROS CUBICOS               </v>
      </c>
      <c r="I5421">
        <v>1</v>
      </c>
    </row>
    <row r="5422" spans="1:9">
      <c r="A5422" t="str">
        <f>T("2018")</f>
        <v>2018</v>
      </c>
      <c r="B5422" t="str">
        <f>T("JURIDICO                                          ")</f>
        <v xml:space="preserve">JURIDICO                                          </v>
      </c>
      <c r="C5422" t="str">
        <f>T("CIUDAD LINEAL       ")</f>
        <v xml:space="preserve">CIUDAD LINEAL       </v>
      </c>
      <c r="D5422" t="str">
        <f>T("COLINA              ")</f>
        <v xml:space="preserve">COLINA              </v>
      </c>
      <c r="E5422" t="str">
        <f>T("MT ")</f>
        <v xml:space="preserve">MT </v>
      </c>
      <c r="F5422" t="str">
        <f>T("MOTOCICLETAS   ")</f>
        <v xml:space="preserve">MOTOCICLETAS   </v>
      </c>
      <c r="G5422" t="str">
        <f>T("De menos de 125,01 CENTIMETROS CUBICOS            ")</f>
        <v xml:space="preserve">De menos de 125,01 CENTIMETROS CUBICOS            </v>
      </c>
      <c r="I5422">
        <v>1</v>
      </c>
    </row>
    <row r="5423" spans="1:9">
      <c r="A5423" t="str">
        <f>T("2018")</f>
        <v>2018</v>
      </c>
      <c r="B5423" t="str">
        <f>T("JURIDICO                                          ")</f>
        <v xml:space="preserve">JURIDICO                                          </v>
      </c>
      <c r="C5423" t="str">
        <f>T("CIUDAD LINEAL       ")</f>
        <v xml:space="preserve">CIUDAD LINEAL       </v>
      </c>
      <c r="D5423" t="str">
        <f>T("COSTILLARES         ")</f>
        <v xml:space="preserve">COSTILLARES         </v>
      </c>
      <c r="E5423" t="str">
        <f>T("MT ")</f>
        <v xml:space="preserve">MT </v>
      </c>
      <c r="F5423" t="str">
        <f>T("MOTOCICLETAS   ")</f>
        <v xml:space="preserve">MOTOCICLETAS   </v>
      </c>
      <c r="G5423" t="str">
        <f>T("De menos de 125,01 CENTIMETROS CUBICOS            ")</f>
        <v xml:space="preserve">De menos de 125,01 CENTIMETROS CUBICOS            </v>
      </c>
      <c r="I5423">
        <v>1</v>
      </c>
    </row>
    <row r="5424" spans="1:9">
      <c r="A5424" t="str">
        <f>T("2018")</f>
        <v>2018</v>
      </c>
      <c r="B5424" t="str">
        <f>T("FISICO                                            ")</f>
        <v xml:space="preserve">FISICO                                            </v>
      </c>
      <c r="C5424" t="str">
        <f>T("CIUDAD LINEAL       ")</f>
        <v xml:space="preserve">CIUDAD LINEAL       </v>
      </c>
      <c r="D5424" t="str">
        <f>T("PUEBLO NUEVO        ")</f>
        <v xml:space="preserve">PUEBLO NUEVO        </v>
      </c>
      <c r="E5424" t="str">
        <f>T("MT ")</f>
        <v xml:space="preserve">MT </v>
      </c>
      <c r="F5424" t="str">
        <f>T("MOTOCICLETAS   ")</f>
        <v xml:space="preserve">MOTOCICLETAS   </v>
      </c>
      <c r="G5424" t="str">
        <f>T("De 500,01 a 1.000 CENTIMETROS CUBICOS             ")</f>
        <v xml:space="preserve">De 500,01 a 1.000 CENTIMETROS CUBICOS             </v>
      </c>
      <c r="I5424">
        <v>1</v>
      </c>
    </row>
    <row r="5425" spans="1:9">
      <c r="A5425" t="str">
        <f>T("2018")</f>
        <v>2018</v>
      </c>
      <c r="B5425" t="str">
        <f>T("JURIDICO                                          ")</f>
        <v xml:space="preserve">JURIDICO                                          </v>
      </c>
      <c r="C5425" t="str">
        <f>T("CIUDAD LINEAL       ")</f>
        <v xml:space="preserve">CIUDAD LINEAL       </v>
      </c>
      <c r="D5425" t="str">
        <f>T("COSTILLARES         ")</f>
        <v xml:space="preserve">COSTILLARES         </v>
      </c>
      <c r="E5425" t="str">
        <f>T("MT ")</f>
        <v xml:space="preserve">MT </v>
      </c>
      <c r="F5425" t="str">
        <f>T("MOTOCICLETAS   ")</f>
        <v xml:space="preserve">MOTOCICLETAS   </v>
      </c>
      <c r="G5425" t="str">
        <f>T("De menos de 125,01 CENTIMETROS CUBICOS            ")</f>
        <v xml:space="preserve">De menos de 125,01 CENTIMETROS CUBICOS            </v>
      </c>
      <c r="I5425">
        <v>1</v>
      </c>
    </row>
    <row r="5426" spans="1:9">
      <c r="A5426" t="str">
        <f>T("2018")</f>
        <v>2018</v>
      </c>
      <c r="B5426" t="str">
        <f>T("JURIDICO                                          ")</f>
        <v xml:space="preserve">JURIDICO                                          </v>
      </c>
      <c r="C5426" t="str">
        <f>T("CIUDAD LINEAL       ")</f>
        <v xml:space="preserve">CIUDAD LINEAL       </v>
      </c>
      <c r="D5426" t="str">
        <f>T("SAN JUAN BAUTISTA   ")</f>
        <v xml:space="preserve">SAN JUAN BAUTISTA   </v>
      </c>
      <c r="E5426" t="str">
        <f>T("RE ")</f>
        <v xml:space="preserve">RE </v>
      </c>
      <c r="F5426" t="str">
        <f>T("REMOLQUES      ")</f>
        <v xml:space="preserve">REMOLQUES      </v>
      </c>
      <c r="G5426" t="str">
        <f>T("De 1.000 a 2.999 KG DE CARGA ÚTIL                 ")</f>
        <v xml:space="preserve">De 1.000 a 2.999 KG DE CARGA ÚTIL                 </v>
      </c>
      <c r="H5426" t="str">
        <f>T("DIESEL                                            ")</f>
        <v xml:space="preserve">DIESEL                                            </v>
      </c>
      <c r="I5426">
        <v>1</v>
      </c>
    </row>
    <row r="5427" spans="1:9">
      <c r="A5427" t="str">
        <f>T("2018")</f>
        <v>2018</v>
      </c>
      <c r="B5427" t="str">
        <f>T("JURIDICO                                          ")</f>
        <v xml:space="preserve">JURIDICO                                          </v>
      </c>
      <c r="C5427" t="str">
        <f>T("CIUDAD LINEAL       ")</f>
        <v xml:space="preserve">CIUDAD LINEAL       </v>
      </c>
      <c r="D5427" t="str">
        <f>T("COSTILLARES         ")</f>
        <v xml:space="preserve">COSTILLARES         </v>
      </c>
      <c r="E5427" t="str">
        <f>T("RE ")</f>
        <v xml:space="preserve">RE </v>
      </c>
      <c r="F5427" t="str">
        <f>T("REMOLQUES      ")</f>
        <v xml:space="preserve">REMOLQUES      </v>
      </c>
      <c r="G5427" t="str">
        <f>T("De 1.000 a 2.999 KG DE CARGA ÚTIL                 ")</f>
        <v xml:space="preserve">De 1.000 a 2.999 KG DE CARGA ÚTIL                 </v>
      </c>
      <c r="H5427" t="str">
        <f>T("DIESEL                                            ")</f>
        <v xml:space="preserve">DIESEL                                            </v>
      </c>
      <c r="I5427">
        <v>1</v>
      </c>
    </row>
    <row r="5428" spans="1:9">
      <c r="A5428" t="str">
        <f>T("2018")</f>
        <v>2018</v>
      </c>
      <c r="B5428" t="str">
        <f>T("Entidad sin personalidad jurídica (art. 35.4 LGT) ")</f>
        <v xml:space="preserve">Entidad sin personalidad jurídica (art. 35.4 LGT) </v>
      </c>
      <c r="C5428" t="str">
        <f>T("CIUDAD LINEAL       ")</f>
        <v xml:space="preserve">CIUDAD LINEAL       </v>
      </c>
      <c r="D5428" t="str">
        <f>T("COSTILLARES         ")</f>
        <v xml:space="preserve">COSTILLARES         </v>
      </c>
      <c r="E5428" t="str">
        <f>T("RE ")</f>
        <v xml:space="preserve">RE </v>
      </c>
      <c r="F5428" t="str">
        <f>T("REMOLQUES      ")</f>
        <v xml:space="preserve">REMOLQUES      </v>
      </c>
      <c r="G5428" t="str">
        <f>T("De 3.000 KG DE CARGA ÚTIL en adelante             ")</f>
        <v xml:space="preserve">De 3.000 KG DE CARGA ÚTIL en adelante             </v>
      </c>
      <c r="H5428" t="str">
        <f>T("GASOLINA                                          ")</f>
        <v xml:space="preserve">GASOLINA                                          </v>
      </c>
      <c r="I5428">
        <v>1</v>
      </c>
    </row>
    <row r="5429" spans="1:9">
      <c r="A5429" t="str">
        <f>T("2018")</f>
        <v>2018</v>
      </c>
      <c r="B5429" t="str">
        <f>T("Entidad sin personalidad jurídica (art. 35.4 LGT) ")</f>
        <v xml:space="preserve">Entidad sin personalidad jurídica (art. 35.4 LGT) </v>
      </c>
      <c r="C5429" t="str">
        <f>T("CIUDAD LINEAL       ")</f>
        <v xml:space="preserve">CIUDAD LINEAL       </v>
      </c>
      <c r="D5429" t="str">
        <f>T("COSTILLARES         ")</f>
        <v xml:space="preserve">COSTILLARES         </v>
      </c>
      <c r="E5429" t="str">
        <f>T("RE ")</f>
        <v xml:space="preserve">RE </v>
      </c>
      <c r="F5429" t="str">
        <f>T("REMOLQUES      ")</f>
        <v xml:space="preserve">REMOLQUES      </v>
      </c>
      <c r="G5429" t="str">
        <f>T("De 1.000 a 2.999 KG DE CARGA ÚTIL                 ")</f>
        <v xml:space="preserve">De 1.000 a 2.999 KG DE CARGA ÚTIL                 </v>
      </c>
      <c r="I5429">
        <v>1</v>
      </c>
    </row>
    <row r="5430" spans="1:9">
      <c r="A5430" t="str">
        <f>T("2018")</f>
        <v>2018</v>
      </c>
      <c r="B5430" t="str">
        <f>T("Entidad sin personalidad jurídica (art. 35.4 LGT) ")</f>
        <v xml:space="preserve">Entidad sin personalidad jurídica (art. 35.4 LGT) </v>
      </c>
      <c r="C5430" t="str">
        <f>T("CIUDAD LINEAL       ")</f>
        <v xml:space="preserve">CIUDAD LINEAL       </v>
      </c>
      <c r="D5430" t="str">
        <f>T("COSTILLARES         ")</f>
        <v xml:space="preserve">COSTILLARES         </v>
      </c>
      <c r="E5430" t="str">
        <f>T("RE ")</f>
        <v xml:space="preserve">RE </v>
      </c>
      <c r="F5430" t="str">
        <f>T("REMOLQUES      ")</f>
        <v xml:space="preserve">REMOLQUES      </v>
      </c>
      <c r="G5430" t="str">
        <f>T("De 3.000 KG DE CARGA ÚTIL en adelante             ")</f>
        <v xml:space="preserve">De 3.000 KG DE CARGA ÚTIL en adelante             </v>
      </c>
      <c r="I5430">
        <v>1</v>
      </c>
    </row>
    <row r="5431" spans="1:9">
      <c r="A5431" t="str">
        <f>T("2018")</f>
        <v>2018</v>
      </c>
      <c r="B5431" t="str">
        <f>T("FISICO                                            ")</f>
        <v xml:space="preserve">FISICO                                            </v>
      </c>
      <c r="C5431" t="str">
        <f>T("CIUDAD LINEAL       ")</f>
        <v xml:space="preserve">CIUDAD LINEAL       </v>
      </c>
      <c r="D5431" t="str">
        <f>T("VENTAS              ")</f>
        <v xml:space="preserve">VENTAS              </v>
      </c>
      <c r="E5431" t="str">
        <f>T("RE ")</f>
        <v xml:space="preserve">RE </v>
      </c>
      <c r="F5431" t="str">
        <f>T("REMOLQUES      ")</f>
        <v xml:space="preserve">REMOLQUES      </v>
      </c>
      <c r="G5431" t="str">
        <f>T("De 3.000 KG DE CARGA ÚTIL en adelante             ")</f>
        <v xml:space="preserve">De 3.000 KG DE CARGA ÚTIL en adelante             </v>
      </c>
      <c r="I5431">
        <v>3</v>
      </c>
    </row>
    <row r="5432" spans="1:9">
      <c r="A5432" t="str">
        <f>T("2018")</f>
        <v>2018</v>
      </c>
      <c r="B5432" t="str">
        <f>T("FISICO                                            ")</f>
        <v xml:space="preserve">FISICO                                            </v>
      </c>
      <c r="C5432" t="str">
        <f>T("CIUDAD LINEAL       ")</f>
        <v xml:space="preserve">CIUDAD LINEAL       </v>
      </c>
      <c r="D5432" t="str">
        <f>T("PUEBLO NUEVO        ")</f>
        <v xml:space="preserve">PUEBLO NUEVO        </v>
      </c>
      <c r="E5432" t="str">
        <f>T("RE ")</f>
        <v xml:space="preserve">RE </v>
      </c>
      <c r="F5432" t="str">
        <f>T("REMOLQUES      ")</f>
        <v xml:space="preserve">REMOLQUES      </v>
      </c>
      <c r="G5432" t="str">
        <f>T("De 751 a 999 KG DE CARGA ÚTIL                     ")</f>
        <v xml:space="preserve">De 751 a 999 KG DE CARGA ÚTIL                     </v>
      </c>
      <c r="I5432">
        <v>1</v>
      </c>
    </row>
    <row r="5433" spans="1:9">
      <c r="A5433" t="str">
        <f>T("2018")</f>
        <v>2018</v>
      </c>
      <c r="B5433" t="str">
        <f>T("FISICO                                            ")</f>
        <v xml:space="preserve">FISICO                                            </v>
      </c>
      <c r="C5433" t="str">
        <f>T("CIUDAD LINEAL       ")</f>
        <v xml:space="preserve">CIUDAD LINEAL       </v>
      </c>
      <c r="D5433" t="str">
        <f>T("PUEBLO NUEVO        ")</f>
        <v xml:space="preserve">PUEBLO NUEVO        </v>
      </c>
      <c r="E5433" t="str">
        <f>T("RE ")</f>
        <v xml:space="preserve">RE </v>
      </c>
      <c r="F5433" t="str">
        <f>T("REMOLQUES      ")</f>
        <v xml:space="preserve">REMOLQUES      </v>
      </c>
      <c r="G5433" t="str">
        <f>T("De 1.000 a 2.999 KG DE CARGA ÚTIL                 ")</f>
        <v xml:space="preserve">De 1.000 a 2.999 KG DE CARGA ÚTIL                 </v>
      </c>
      <c r="I5433">
        <v>1</v>
      </c>
    </row>
    <row r="5434" spans="1:9">
      <c r="A5434" t="str">
        <f>T("2018")</f>
        <v>2018</v>
      </c>
      <c r="B5434" t="str">
        <f>T("FISICO                                            ")</f>
        <v xml:space="preserve">FISICO                                            </v>
      </c>
      <c r="C5434" t="str">
        <f>T("CIUDAD LINEAL       ")</f>
        <v xml:space="preserve">CIUDAD LINEAL       </v>
      </c>
      <c r="D5434" t="str">
        <f>T("CONCEPCION          ")</f>
        <v xml:space="preserve">CONCEPCION          </v>
      </c>
      <c r="E5434" t="str">
        <f>T("RE ")</f>
        <v xml:space="preserve">RE </v>
      </c>
      <c r="F5434" t="str">
        <f>T("REMOLQUES      ")</f>
        <v xml:space="preserve">REMOLQUES      </v>
      </c>
      <c r="G5434" t="str">
        <f>T("De 751 a 999 KG DE CARGA ÚTIL                     ")</f>
        <v xml:space="preserve">De 751 a 999 KG DE CARGA ÚTIL                     </v>
      </c>
      <c r="I5434">
        <v>1</v>
      </c>
    </row>
    <row r="5435" spans="1:9">
      <c r="A5435" t="str">
        <f>T("2018")</f>
        <v>2018</v>
      </c>
      <c r="B5435" t="str">
        <f>T("FISICO                                            ")</f>
        <v xml:space="preserve">FISICO                                            </v>
      </c>
      <c r="C5435" t="str">
        <f>T("CIUDAD LINEAL       ")</f>
        <v xml:space="preserve">CIUDAD LINEAL       </v>
      </c>
      <c r="D5435" t="str">
        <f>T("SAN JUAN BAUTISTA   ")</f>
        <v xml:space="preserve">SAN JUAN BAUTISTA   </v>
      </c>
      <c r="E5435" t="str">
        <f>T("RE ")</f>
        <v xml:space="preserve">RE </v>
      </c>
      <c r="F5435" t="str">
        <f>T("REMOLQUES      ")</f>
        <v xml:space="preserve">REMOLQUES      </v>
      </c>
      <c r="G5435" t="str">
        <f>T("De 1.000 a 2.999 KG DE CARGA ÚTIL                 ")</f>
        <v xml:space="preserve">De 1.000 a 2.999 KG DE CARGA ÚTIL                 </v>
      </c>
      <c r="I5435">
        <v>2</v>
      </c>
    </row>
    <row r="5436" spans="1:9">
      <c r="A5436" t="str">
        <f>T("2018")</f>
        <v>2018</v>
      </c>
      <c r="B5436" t="str">
        <f>T("FISICO                                            ")</f>
        <v xml:space="preserve">FISICO                                            </v>
      </c>
      <c r="C5436" t="str">
        <f>T("CIUDAD LINEAL       ")</f>
        <v xml:space="preserve">CIUDAD LINEAL       </v>
      </c>
      <c r="D5436" t="str">
        <f>T("COLINA              ")</f>
        <v xml:space="preserve">COLINA              </v>
      </c>
      <c r="E5436" t="str">
        <f>T("RE ")</f>
        <v xml:space="preserve">RE </v>
      </c>
      <c r="F5436" t="str">
        <f>T("REMOLQUES      ")</f>
        <v xml:space="preserve">REMOLQUES      </v>
      </c>
      <c r="G5436" t="str">
        <f>T("De 3.000 KG DE CARGA ÚTIL en adelante             ")</f>
        <v xml:space="preserve">De 3.000 KG DE CARGA ÚTIL en adelante             </v>
      </c>
      <c r="I5436">
        <v>1</v>
      </c>
    </row>
    <row r="5437" spans="1:9">
      <c r="A5437" t="str">
        <f>T("2018")</f>
        <v>2018</v>
      </c>
      <c r="B5437" t="str">
        <f>T("FISICO                                            ")</f>
        <v xml:space="preserve">FISICO                                            </v>
      </c>
      <c r="C5437" t="str">
        <f>T("CIUDAD LINEAL       ")</f>
        <v xml:space="preserve">CIUDAD LINEAL       </v>
      </c>
      <c r="D5437" t="str">
        <f>T("COSTILLARES         ")</f>
        <v xml:space="preserve">COSTILLARES         </v>
      </c>
      <c r="E5437" t="str">
        <f>T("RE ")</f>
        <v xml:space="preserve">RE </v>
      </c>
      <c r="F5437" t="str">
        <f>T("REMOLQUES      ")</f>
        <v xml:space="preserve">REMOLQUES      </v>
      </c>
      <c r="G5437" t="str">
        <f>T("De 751 a 999 KG DE CARGA ÚTIL                     ")</f>
        <v xml:space="preserve">De 751 a 999 KG DE CARGA ÚTIL                     </v>
      </c>
      <c r="I5437">
        <v>1</v>
      </c>
    </row>
    <row r="5438" spans="1:9">
      <c r="A5438" t="str">
        <f>T("2018")</f>
        <v>2018</v>
      </c>
      <c r="B5438" t="str">
        <f>T("FISICO                                            ")</f>
        <v xml:space="preserve">FISICO                                            </v>
      </c>
      <c r="C5438" t="str">
        <f>T("CIUDAD LINEAL       ")</f>
        <v xml:space="preserve">CIUDAD LINEAL       </v>
      </c>
      <c r="D5438" t="str">
        <f>T("COSTILLARES         ")</f>
        <v xml:space="preserve">COSTILLARES         </v>
      </c>
      <c r="E5438" t="str">
        <f>T("RE ")</f>
        <v xml:space="preserve">RE </v>
      </c>
      <c r="F5438" t="str">
        <f>T("REMOLQUES      ")</f>
        <v xml:space="preserve">REMOLQUES      </v>
      </c>
      <c r="G5438" t="str">
        <f>T("De 1.000 a 2.999 KG DE CARGA ÚTIL                 ")</f>
        <v xml:space="preserve">De 1.000 a 2.999 KG DE CARGA ÚTIL                 </v>
      </c>
      <c r="I5438">
        <v>1</v>
      </c>
    </row>
    <row r="5439" spans="1:9">
      <c r="A5439" t="str">
        <f>T("2018")</f>
        <v>2018</v>
      </c>
      <c r="B5439" t="str">
        <f>T("JURIDICO                                          ")</f>
        <v xml:space="preserve">JURIDICO                                          </v>
      </c>
      <c r="C5439" t="str">
        <f>T("CIUDAD LINEAL       ")</f>
        <v xml:space="preserve">CIUDAD LINEAL       </v>
      </c>
      <c r="D5439" t="str">
        <f>T("VENTAS              ")</f>
        <v xml:space="preserve">VENTAS              </v>
      </c>
      <c r="E5439" t="str">
        <f>T("RE ")</f>
        <v xml:space="preserve">RE </v>
      </c>
      <c r="F5439" t="str">
        <f>T("REMOLQUES      ")</f>
        <v xml:space="preserve">REMOLQUES      </v>
      </c>
      <c r="G5439" t="str">
        <f>T("De 751 a 999 KG DE CARGA ÚTIL                     ")</f>
        <v xml:space="preserve">De 751 a 999 KG DE CARGA ÚTIL                     </v>
      </c>
      <c r="I5439">
        <v>1</v>
      </c>
    </row>
    <row r="5440" spans="1:9">
      <c r="A5440" t="str">
        <f>T("2018")</f>
        <v>2018</v>
      </c>
      <c r="B5440" t="str">
        <f>T("JURIDICO                                          ")</f>
        <v xml:space="preserve">JURIDICO                                          </v>
      </c>
      <c r="C5440" t="str">
        <f>T("CIUDAD LINEAL       ")</f>
        <v xml:space="preserve">CIUDAD LINEAL       </v>
      </c>
      <c r="D5440" t="str">
        <f>T("VENTAS              ")</f>
        <v xml:space="preserve">VENTAS              </v>
      </c>
      <c r="E5440" t="str">
        <f>T("RE ")</f>
        <v xml:space="preserve">RE </v>
      </c>
      <c r="F5440" t="str">
        <f>T("REMOLQUES      ")</f>
        <v xml:space="preserve">REMOLQUES      </v>
      </c>
      <c r="G5440" t="str">
        <f>T("De 1.000 a 2.999 KG DE CARGA ÚTIL                 ")</f>
        <v xml:space="preserve">De 1.000 a 2.999 KG DE CARGA ÚTIL                 </v>
      </c>
      <c r="I5440">
        <v>1</v>
      </c>
    </row>
    <row r="5441" spans="1:9">
      <c r="A5441" t="str">
        <f>T("2018")</f>
        <v>2018</v>
      </c>
      <c r="B5441" t="str">
        <f>T("JURIDICO                                          ")</f>
        <v xml:space="preserve">JURIDICO                                          </v>
      </c>
      <c r="C5441" t="str">
        <f>T("CIUDAD LINEAL       ")</f>
        <v xml:space="preserve">CIUDAD LINEAL       </v>
      </c>
      <c r="D5441" t="str">
        <f>T("PUEBLO NUEVO        ")</f>
        <v xml:space="preserve">PUEBLO NUEVO        </v>
      </c>
      <c r="E5441" t="str">
        <f>T("RE ")</f>
        <v xml:space="preserve">RE </v>
      </c>
      <c r="F5441" t="str">
        <f>T("REMOLQUES      ")</f>
        <v xml:space="preserve">REMOLQUES      </v>
      </c>
      <c r="G5441" t="str">
        <f>T("De 3.000 KG DE CARGA ÚTIL en adelante             ")</f>
        <v xml:space="preserve">De 3.000 KG DE CARGA ÚTIL en adelante             </v>
      </c>
      <c r="I5441">
        <v>7</v>
      </c>
    </row>
    <row r="5442" spans="1:9">
      <c r="A5442" t="str">
        <f>T("2018")</f>
        <v>2018</v>
      </c>
      <c r="B5442" t="str">
        <f>T("JURIDICO                                          ")</f>
        <v xml:space="preserve">JURIDICO                                          </v>
      </c>
      <c r="C5442" t="str">
        <f>T("CIUDAD LINEAL       ")</f>
        <v xml:space="preserve">CIUDAD LINEAL       </v>
      </c>
      <c r="D5442" t="str">
        <f>T("QUINTANA            ")</f>
        <v xml:space="preserve">QUINTANA            </v>
      </c>
      <c r="E5442" t="str">
        <f>T("RE ")</f>
        <v xml:space="preserve">RE </v>
      </c>
      <c r="F5442" t="str">
        <f>T("REMOLQUES      ")</f>
        <v xml:space="preserve">REMOLQUES      </v>
      </c>
      <c r="G5442" t="str">
        <f>T("De 3.000 KG DE CARGA ÚTIL en adelante             ")</f>
        <v xml:space="preserve">De 3.000 KG DE CARGA ÚTIL en adelante             </v>
      </c>
      <c r="I5442">
        <v>2</v>
      </c>
    </row>
    <row r="5443" spans="1:9">
      <c r="A5443" t="str">
        <f>T("2018")</f>
        <v>2018</v>
      </c>
      <c r="B5443" t="str">
        <f>T("JURIDICO                                          ")</f>
        <v xml:space="preserve">JURIDICO                                          </v>
      </c>
      <c r="C5443" t="str">
        <f>T("CIUDAD LINEAL       ")</f>
        <v xml:space="preserve">CIUDAD LINEAL       </v>
      </c>
      <c r="D5443" t="str">
        <f>T("CONCEPCION          ")</f>
        <v xml:space="preserve">CONCEPCION          </v>
      </c>
      <c r="E5443" t="str">
        <f>T("RE ")</f>
        <v xml:space="preserve">RE </v>
      </c>
      <c r="F5443" t="str">
        <f>T("REMOLQUES      ")</f>
        <v xml:space="preserve">REMOLQUES      </v>
      </c>
      <c r="G5443" t="str">
        <f>T("De 3.000 KG DE CARGA ÚTIL en adelante             ")</f>
        <v xml:space="preserve">De 3.000 KG DE CARGA ÚTIL en adelante             </v>
      </c>
      <c r="I5443">
        <v>13</v>
      </c>
    </row>
    <row r="5444" spans="1:9">
      <c r="A5444" t="str">
        <f>T("2018")</f>
        <v>2018</v>
      </c>
      <c r="B5444" t="str">
        <f>T("JURIDICO                                          ")</f>
        <v xml:space="preserve">JURIDICO                                          </v>
      </c>
      <c r="C5444" t="str">
        <f>T("CIUDAD LINEAL       ")</f>
        <v xml:space="preserve">CIUDAD LINEAL       </v>
      </c>
      <c r="D5444" t="str">
        <f>T("SAN PASCUAL         ")</f>
        <v xml:space="preserve">SAN PASCUAL         </v>
      </c>
      <c r="E5444" t="str">
        <f>T("RE ")</f>
        <v xml:space="preserve">RE </v>
      </c>
      <c r="F5444" t="str">
        <f>T("REMOLQUES      ")</f>
        <v xml:space="preserve">REMOLQUES      </v>
      </c>
      <c r="G5444" t="str">
        <f>T("De 3.000 KG DE CARGA ÚTIL en adelante             ")</f>
        <v xml:space="preserve">De 3.000 KG DE CARGA ÚTIL en adelante             </v>
      </c>
      <c r="I5444">
        <v>2</v>
      </c>
    </row>
    <row r="5445" spans="1:9">
      <c r="A5445" t="str">
        <f>T("2018")</f>
        <v>2018</v>
      </c>
      <c r="B5445" t="str">
        <f>T("JURIDICO                                          ")</f>
        <v xml:space="preserve">JURIDICO                                          </v>
      </c>
      <c r="C5445" t="str">
        <f>T("CIUDAD LINEAL       ")</f>
        <v xml:space="preserve">CIUDAD LINEAL       </v>
      </c>
      <c r="D5445" t="str">
        <f>T("SAN JUAN BAUTISTA   ")</f>
        <v xml:space="preserve">SAN JUAN BAUTISTA   </v>
      </c>
      <c r="E5445" t="str">
        <f>T("RE ")</f>
        <v xml:space="preserve">RE </v>
      </c>
      <c r="F5445" t="str">
        <f>T("REMOLQUES      ")</f>
        <v xml:space="preserve">REMOLQUES      </v>
      </c>
      <c r="G5445" t="str">
        <f>T("De 751 a 999 KG DE CARGA ÚTIL                     ")</f>
        <v xml:space="preserve">De 751 a 999 KG DE CARGA ÚTIL                     </v>
      </c>
      <c r="I5445">
        <v>1</v>
      </c>
    </row>
    <row r="5446" spans="1:9">
      <c r="A5446" t="str">
        <f>T("2018")</f>
        <v>2018</v>
      </c>
      <c r="B5446" t="str">
        <f>T("JURIDICO                                          ")</f>
        <v xml:space="preserve">JURIDICO                                          </v>
      </c>
      <c r="C5446" t="str">
        <f>T("CIUDAD LINEAL       ")</f>
        <v xml:space="preserve">CIUDAD LINEAL       </v>
      </c>
      <c r="D5446" t="str">
        <f>T("SAN JUAN BAUTISTA   ")</f>
        <v xml:space="preserve">SAN JUAN BAUTISTA   </v>
      </c>
      <c r="E5446" t="str">
        <f>T("RE ")</f>
        <v xml:space="preserve">RE </v>
      </c>
      <c r="F5446" t="str">
        <f>T("REMOLQUES      ")</f>
        <v xml:space="preserve">REMOLQUES      </v>
      </c>
      <c r="G5446" t="str">
        <f>T("De 3.000 KG DE CARGA ÚTIL en adelante             ")</f>
        <v xml:space="preserve">De 3.000 KG DE CARGA ÚTIL en adelante             </v>
      </c>
      <c r="I5446">
        <v>3</v>
      </c>
    </row>
    <row r="5447" spans="1:9">
      <c r="A5447" t="str">
        <f>T("2018")</f>
        <v>2018</v>
      </c>
      <c r="B5447" t="str">
        <f>T("JURIDICO                                          ")</f>
        <v xml:space="preserve">JURIDICO                                          </v>
      </c>
      <c r="C5447" t="str">
        <f>T("CIUDAD LINEAL       ")</f>
        <v xml:space="preserve">CIUDAD LINEAL       </v>
      </c>
      <c r="D5447" t="str">
        <f>T("COLINA              ")</f>
        <v xml:space="preserve">COLINA              </v>
      </c>
      <c r="E5447" t="str">
        <f>T("RE ")</f>
        <v xml:space="preserve">RE </v>
      </c>
      <c r="F5447" t="str">
        <f>T("REMOLQUES      ")</f>
        <v xml:space="preserve">REMOLQUES      </v>
      </c>
      <c r="G5447" t="str">
        <f>T("De 1.000 a 2.999 KG DE CARGA ÚTIL                 ")</f>
        <v xml:space="preserve">De 1.000 a 2.999 KG DE CARGA ÚTIL                 </v>
      </c>
      <c r="I5447">
        <v>1</v>
      </c>
    </row>
    <row r="5448" spans="1:9">
      <c r="A5448" t="str">
        <f>T("2018")</f>
        <v>2018</v>
      </c>
      <c r="B5448" t="str">
        <f>T("JURIDICO                                          ")</f>
        <v xml:space="preserve">JURIDICO                                          </v>
      </c>
      <c r="C5448" t="str">
        <f>T("CIUDAD LINEAL       ")</f>
        <v xml:space="preserve">CIUDAD LINEAL       </v>
      </c>
      <c r="D5448" t="str">
        <f>T("COSTILLARES         ")</f>
        <v xml:space="preserve">COSTILLARES         </v>
      </c>
      <c r="E5448" t="str">
        <f>T("RE ")</f>
        <v xml:space="preserve">RE </v>
      </c>
      <c r="F5448" t="str">
        <f>T("REMOLQUES      ")</f>
        <v xml:space="preserve">REMOLQUES      </v>
      </c>
      <c r="G5448" t="str">
        <f>T("De 1.000 a 2.999 KG DE CARGA ÚTIL                 ")</f>
        <v xml:space="preserve">De 1.000 a 2.999 KG DE CARGA ÚTIL                 </v>
      </c>
      <c r="I5448">
        <v>3</v>
      </c>
    </row>
    <row r="5449" spans="1:9">
      <c r="A5449" t="str">
        <f>T("2018")</f>
        <v>2018</v>
      </c>
      <c r="B5449" t="str">
        <f>T("JURIDICO                                          ")</f>
        <v xml:space="preserve">JURIDICO                                          </v>
      </c>
      <c r="C5449" t="str">
        <f>T("CIUDAD LINEAL       ")</f>
        <v xml:space="preserve">CIUDAD LINEAL       </v>
      </c>
      <c r="D5449" t="str">
        <f>T("COSTILLARES         ")</f>
        <v xml:space="preserve">COSTILLARES         </v>
      </c>
      <c r="E5449" t="str">
        <f>T("RE ")</f>
        <v xml:space="preserve">RE </v>
      </c>
      <c r="F5449" t="str">
        <f>T("REMOLQUES      ")</f>
        <v xml:space="preserve">REMOLQUES      </v>
      </c>
      <c r="G5449" t="str">
        <f>T("De 3.000 KG DE CARGA ÚTIL en adelante             ")</f>
        <v xml:space="preserve">De 3.000 KG DE CARGA ÚTIL en adelante             </v>
      </c>
      <c r="I5449">
        <v>1</v>
      </c>
    </row>
    <row r="5450" spans="1:9">
      <c r="A5450" t="str">
        <f>T("2018")</f>
        <v>2018</v>
      </c>
      <c r="B5450" t="str">
        <f>T("Entidad sin personalidad jurídica (art. 35.4 LGT) ")</f>
        <v xml:space="preserve">Entidad sin personalidad jurídica (art. 35.4 LGT) </v>
      </c>
      <c r="C5450" t="str">
        <f>T("CIUDAD LINEAL       ")</f>
        <v xml:space="preserve">CIUDAD LINEAL       </v>
      </c>
      <c r="D5450" t="str">
        <f>T("VENTAS              ")</f>
        <v xml:space="preserve">VENTAS              </v>
      </c>
      <c r="E5450" t="str">
        <f>T("RE ")</f>
        <v xml:space="preserve">RE </v>
      </c>
      <c r="F5450" t="str">
        <f>T("REMOLQUES      ")</f>
        <v xml:space="preserve">REMOLQUES      </v>
      </c>
      <c r="G5450" t="str">
        <f>T("De 751 a 999 KG DE CARGA ÚTIL                     ")</f>
        <v xml:space="preserve">De 751 a 999 KG DE CARGA ÚTIL                     </v>
      </c>
      <c r="I5450">
        <v>1</v>
      </c>
    </row>
    <row r="5451" spans="1:9">
      <c r="A5451" t="str">
        <f>T("2018")</f>
        <v>2018</v>
      </c>
      <c r="B5451" t="str">
        <f>T("Entidad sin personalidad jurídica (art. 35.4 LGT) ")</f>
        <v xml:space="preserve">Entidad sin personalidad jurídica (art. 35.4 LGT) </v>
      </c>
      <c r="C5451" t="str">
        <f>T("CIUDAD LINEAL       ")</f>
        <v xml:space="preserve">CIUDAD LINEAL       </v>
      </c>
      <c r="D5451" t="str">
        <f>T("VENTAS              ")</f>
        <v xml:space="preserve">VENTAS              </v>
      </c>
      <c r="E5451" t="str">
        <f>T("RE ")</f>
        <v xml:space="preserve">RE </v>
      </c>
      <c r="F5451" t="str">
        <f>T("REMOLQUES      ")</f>
        <v xml:space="preserve">REMOLQUES      </v>
      </c>
      <c r="G5451" t="str">
        <f>T("De 1.000 a 2.999 KG DE CARGA ÚTIL                 ")</f>
        <v xml:space="preserve">De 1.000 a 2.999 KG DE CARGA ÚTIL                 </v>
      </c>
      <c r="I5451">
        <v>1</v>
      </c>
    </row>
    <row r="5452" spans="1:9">
      <c r="A5452" t="str">
        <f>T("2018")</f>
        <v>2018</v>
      </c>
      <c r="B5452" t="str">
        <f>T("Entidad sin personalidad jurídica (art. 35.4 LGT) ")</f>
        <v xml:space="preserve">Entidad sin personalidad jurídica (art. 35.4 LGT) </v>
      </c>
      <c r="C5452" t="str">
        <f>T("CIUDAD LINEAL       ")</f>
        <v xml:space="preserve">CIUDAD LINEAL       </v>
      </c>
      <c r="D5452" t="str">
        <f>T("VENTAS              ")</f>
        <v xml:space="preserve">VENTAS              </v>
      </c>
      <c r="E5452" t="str">
        <f>T("RE ")</f>
        <v xml:space="preserve">RE </v>
      </c>
      <c r="F5452" t="str">
        <f>T("REMOLQUES      ")</f>
        <v xml:space="preserve">REMOLQUES      </v>
      </c>
      <c r="G5452" t="str">
        <f>T("De 3.000 KG DE CARGA ÚTIL en adelante             ")</f>
        <v xml:space="preserve">De 3.000 KG DE CARGA ÚTIL en adelante             </v>
      </c>
      <c r="I5452">
        <v>2</v>
      </c>
    </row>
    <row r="5453" spans="1:9">
      <c r="A5453" t="str">
        <f>T("2018")</f>
        <v>2018</v>
      </c>
      <c r="B5453" t="str">
        <f>T("Entidad sin personalidad jurídica (art. 35.4 LGT) ")</f>
        <v xml:space="preserve">Entidad sin personalidad jurídica (art. 35.4 LGT) </v>
      </c>
      <c r="C5453" t="str">
        <f>T("CIUDAD LINEAL       ")</f>
        <v xml:space="preserve">CIUDAD LINEAL       </v>
      </c>
      <c r="D5453" t="str">
        <f>T("SAN PASCUAL         ")</f>
        <v xml:space="preserve">SAN PASCUAL         </v>
      </c>
      <c r="E5453" t="str">
        <f>T("RE ")</f>
        <v xml:space="preserve">RE </v>
      </c>
      <c r="F5453" t="str">
        <f>T("REMOLQUES      ")</f>
        <v xml:space="preserve">REMOLQUES      </v>
      </c>
      <c r="G5453" t="str">
        <f>T("De 3.000 KG DE CARGA ÚTIL en adelante             ")</f>
        <v xml:space="preserve">De 3.000 KG DE CARGA ÚTIL en adelante             </v>
      </c>
      <c r="I5453">
        <v>1</v>
      </c>
    </row>
    <row r="5454" spans="1:9">
      <c r="A5454" t="str">
        <f>T("2018")</f>
        <v>2018</v>
      </c>
      <c r="B5454" t="str">
        <f>T("FISICO                                            ")</f>
        <v xml:space="preserve">FISICO                                            </v>
      </c>
      <c r="C5454" t="str">
        <f>T("CIUDAD LINEAL       ")</f>
        <v xml:space="preserve">CIUDAD LINEAL       </v>
      </c>
      <c r="D5454" t="str">
        <f>T("VENTAS              ")</f>
        <v xml:space="preserve">VENTAS              </v>
      </c>
      <c r="E5454" t="str">
        <f>T("RE ")</f>
        <v xml:space="preserve">RE </v>
      </c>
      <c r="F5454" t="str">
        <f>T("REMOLQUES      ")</f>
        <v xml:space="preserve">REMOLQUES      </v>
      </c>
      <c r="G5454" t="str">
        <f>T("De 1.000 a 2.999 KG DE CARGA ÚTIL                 ")</f>
        <v xml:space="preserve">De 1.000 a 2.999 KG DE CARGA ÚTIL                 </v>
      </c>
      <c r="I5454">
        <v>2</v>
      </c>
    </row>
    <row r="5455" spans="1:9">
      <c r="A5455" t="str">
        <f>T("2018")</f>
        <v>2018</v>
      </c>
      <c r="B5455" t="str">
        <f>T("FISICO                                            ")</f>
        <v xml:space="preserve">FISICO                                            </v>
      </c>
      <c r="C5455" t="str">
        <f>T("CIUDAD LINEAL       ")</f>
        <v xml:space="preserve">CIUDAD LINEAL       </v>
      </c>
      <c r="D5455" t="str">
        <f>T("VENTAS              ")</f>
        <v xml:space="preserve">VENTAS              </v>
      </c>
      <c r="E5455" t="str">
        <f>T("RE ")</f>
        <v xml:space="preserve">RE </v>
      </c>
      <c r="F5455" t="str">
        <f>T("REMOLQUES      ")</f>
        <v xml:space="preserve">REMOLQUES      </v>
      </c>
      <c r="G5455" t="str">
        <f>T("De 3.000 KG DE CARGA ÚTIL en adelante             ")</f>
        <v xml:space="preserve">De 3.000 KG DE CARGA ÚTIL en adelante             </v>
      </c>
      <c r="I5455">
        <v>2</v>
      </c>
    </row>
    <row r="5456" spans="1:9">
      <c r="A5456" t="str">
        <f>T("2018")</f>
        <v>2018</v>
      </c>
      <c r="B5456" t="str">
        <f>T("FISICO                                            ")</f>
        <v xml:space="preserve">FISICO                                            </v>
      </c>
      <c r="C5456" t="str">
        <f>T("CIUDAD LINEAL       ")</f>
        <v xml:space="preserve">CIUDAD LINEAL       </v>
      </c>
      <c r="D5456" t="str">
        <f>T("PUEBLO NUEVO        ")</f>
        <v xml:space="preserve">PUEBLO NUEVO        </v>
      </c>
      <c r="E5456" t="str">
        <f>T("RE ")</f>
        <v xml:space="preserve">RE </v>
      </c>
      <c r="F5456" t="str">
        <f>T("REMOLQUES      ")</f>
        <v xml:space="preserve">REMOLQUES      </v>
      </c>
      <c r="G5456" t="str">
        <f>T("De 751 a 999 KG DE CARGA ÚTIL                     ")</f>
        <v xml:space="preserve">De 751 a 999 KG DE CARGA ÚTIL                     </v>
      </c>
      <c r="I5456">
        <v>2</v>
      </c>
    </row>
    <row r="5457" spans="1:9">
      <c r="A5457" t="str">
        <f>T("2018")</f>
        <v>2018</v>
      </c>
      <c r="B5457" t="str">
        <f>T("FISICO                                            ")</f>
        <v xml:space="preserve">FISICO                                            </v>
      </c>
      <c r="C5457" t="str">
        <f>T("CIUDAD LINEAL       ")</f>
        <v xml:space="preserve">CIUDAD LINEAL       </v>
      </c>
      <c r="D5457" t="str">
        <f>T("PUEBLO NUEVO        ")</f>
        <v xml:space="preserve">PUEBLO NUEVO        </v>
      </c>
      <c r="E5457" t="str">
        <f>T("RE ")</f>
        <v xml:space="preserve">RE </v>
      </c>
      <c r="F5457" t="str">
        <f>T("REMOLQUES      ")</f>
        <v xml:space="preserve">REMOLQUES      </v>
      </c>
      <c r="G5457" t="str">
        <f>T("De 1.000 a 2.999 KG DE CARGA ÚTIL                 ")</f>
        <v xml:space="preserve">De 1.000 a 2.999 KG DE CARGA ÚTIL                 </v>
      </c>
      <c r="I5457">
        <v>3</v>
      </c>
    </row>
    <row r="5458" spans="1:9">
      <c r="A5458" t="str">
        <f>T("2018")</f>
        <v>2018</v>
      </c>
      <c r="B5458" t="str">
        <f>T("FISICO                                            ")</f>
        <v xml:space="preserve">FISICO                                            </v>
      </c>
      <c r="C5458" t="str">
        <f>T("CIUDAD LINEAL       ")</f>
        <v xml:space="preserve">CIUDAD LINEAL       </v>
      </c>
      <c r="D5458" t="str">
        <f>T("PUEBLO NUEVO        ")</f>
        <v xml:space="preserve">PUEBLO NUEVO        </v>
      </c>
      <c r="E5458" t="str">
        <f>T("RE ")</f>
        <v xml:space="preserve">RE </v>
      </c>
      <c r="F5458" t="str">
        <f>T("REMOLQUES      ")</f>
        <v xml:space="preserve">REMOLQUES      </v>
      </c>
      <c r="G5458" t="str">
        <f>T("De 3.000 KG DE CARGA ÚTIL en adelante             ")</f>
        <v xml:space="preserve">De 3.000 KG DE CARGA ÚTIL en adelante             </v>
      </c>
      <c r="I5458">
        <v>15</v>
      </c>
    </row>
    <row r="5459" spans="1:9">
      <c r="A5459" t="str">
        <f>T("2018")</f>
        <v>2018</v>
      </c>
      <c r="B5459" t="str">
        <f>T("FISICO                                            ")</f>
        <v xml:space="preserve">FISICO                                            </v>
      </c>
      <c r="C5459" t="str">
        <f>T("CIUDAD LINEAL       ")</f>
        <v xml:space="preserve">CIUDAD LINEAL       </v>
      </c>
      <c r="D5459" t="str">
        <f>T("QUINTANA            ")</f>
        <v xml:space="preserve">QUINTANA            </v>
      </c>
      <c r="E5459" t="str">
        <f>T("RE ")</f>
        <v xml:space="preserve">RE </v>
      </c>
      <c r="F5459" t="str">
        <f>T("REMOLQUES      ")</f>
        <v xml:space="preserve">REMOLQUES      </v>
      </c>
      <c r="G5459" t="str">
        <f>T("De 751 a 999 KG DE CARGA ÚTIL                     ")</f>
        <v xml:space="preserve">De 751 a 999 KG DE CARGA ÚTIL                     </v>
      </c>
      <c r="I5459">
        <v>1</v>
      </c>
    </row>
    <row r="5460" spans="1:9">
      <c r="A5460" t="str">
        <f>T("2018")</f>
        <v>2018</v>
      </c>
      <c r="B5460" t="str">
        <f>T("FISICO                                            ")</f>
        <v xml:space="preserve">FISICO                                            </v>
      </c>
      <c r="C5460" t="str">
        <f>T("CIUDAD LINEAL       ")</f>
        <v xml:space="preserve">CIUDAD LINEAL       </v>
      </c>
      <c r="D5460" t="str">
        <f>T("QUINTANA            ")</f>
        <v xml:space="preserve">QUINTANA            </v>
      </c>
      <c r="E5460" t="str">
        <f>T("RE ")</f>
        <v xml:space="preserve">RE </v>
      </c>
      <c r="F5460" t="str">
        <f>T("REMOLQUES      ")</f>
        <v xml:space="preserve">REMOLQUES      </v>
      </c>
      <c r="G5460" t="str">
        <f>T("De 1.000 a 2.999 KG DE CARGA ÚTIL                 ")</f>
        <v xml:space="preserve">De 1.000 a 2.999 KG DE CARGA ÚTIL                 </v>
      </c>
      <c r="I5460">
        <v>1</v>
      </c>
    </row>
    <row r="5461" spans="1:9">
      <c r="A5461" t="str">
        <f>T("2018")</f>
        <v>2018</v>
      </c>
      <c r="B5461" t="str">
        <f>T("FISICO                                            ")</f>
        <v xml:space="preserve">FISICO                                            </v>
      </c>
      <c r="C5461" t="str">
        <f>T("CIUDAD LINEAL       ")</f>
        <v xml:space="preserve">CIUDAD LINEAL       </v>
      </c>
      <c r="D5461" t="str">
        <f>T("QUINTANA            ")</f>
        <v xml:space="preserve">QUINTANA            </v>
      </c>
      <c r="E5461" t="str">
        <f>T("RE ")</f>
        <v xml:space="preserve">RE </v>
      </c>
      <c r="F5461" t="str">
        <f>T("REMOLQUES      ")</f>
        <v xml:space="preserve">REMOLQUES      </v>
      </c>
      <c r="G5461" t="str">
        <f>T("De 3.000 KG DE CARGA ÚTIL en adelante             ")</f>
        <v xml:space="preserve">De 3.000 KG DE CARGA ÚTIL en adelante             </v>
      </c>
      <c r="I5461">
        <v>1</v>
      </c>
    </row>
    <row r="5462" spans="1:9">
      <c r="A5462" t="str">
        <f>T("2018")</f>
        <v>2018</v>
      </c>
      <c r="B5462" t="str">
        <f>T("FISICO                                            ")</f>
        <v xml:space="preserve">FISICO                                            </v>
      </c>
      <c r="C5462" t="str">
        <f>T("CIUDAD LINEAL       ")</f>
        <v xml:space="preserve">CIUDAD LINEAL       </v>
      </c>
      <c r="D5462" t="str">
        <f>T("CONCEPCION          ")</f>
        <v xml:space="preserve">CONCEPCION          </v>
      </c>
      <c r="E5462" t="str">
        <f>T("RE ")</f>
        <v xml:space="preserve">RE </v>
      </c>
      <c r="F5462" t="str">
        <f>T("REMOLQUES      ")</f>
        <v xml:space="preserve">REMOLQUES      </v>
      </c>
      <c r="G5462" t="str">
        <f>T("De 1.000 a 2.999 KG DE CARGA ÚTIL                 ")</f>
        <v xml:space="preserve">De 1.000 a 2.999 KG DE CARGA ÚTIL                 </v>
      </c>
      <c r="I5462">
        <v>3</v>
      </c>
    </row>
    <row r="5463" spans="1:9">
      <c r="A5463" t="str">
        <f>T("2018")</f>
        <v>2018</v>
      </c>
      <c r="B5463" t="str">
        <f>T("FISICO                                            ")</f>
        <v xml:space="preserve">FISICO                                            </v>
      </c>
      <c r="C5463" t="str">
        <f>T("CIUDAD LINEAL       ")</f>
        <v xml:space="preserve">CIUDAD LINEAL       </v>
      </c>
      <c r="D5463" t="str">
        <f>T("CONCEPCION          ")</f>
        <v xml:space="preserve">CONCEPCION          </v>
      </c>
      <c r="E5463" t="str">
        <f>T("RE ")</f>
        <v xml:space="preserve">RE </v>
      </c>
      <c r="F5463" t="str">
        <f>T("REMOLQUES      ")</f>
        <v xml:space="preserve">REMOLQUES      </v>
      </c>
      <c r="G5463" t="str">
        <f>T("De 3.000 KG DE CARGA ÚTIL en adelante             ")</f>
        <v xml:space="preserve">De 3.000 KG DE CARGA ÚTIL en adelante             </v>
      </c>
      <c r="I5463">
        <v>3</v>
      </c>
    </row>
    <row r="5464" spans="1:9">
      <c r="A5464" t="str">
        <f>T("2018")</f>
        <v>2018</v>
      </c>
      <c r="B5464" t="str">
        <f>T("FISICO                                            ")</f>
        <v xml:space="preserve">FISICO                                            </v>
      </c>
      <c r="C5464" t="str">
        <f>T("CIUDAD LINEAL       ")</f>
        <v xml:space="preserve">CIUDAD LINEAL       </v>
      </c>
      <c r="D5464" t="str">
        <f>T("SAN PASCUAL         ")</f>
        <v xml:space="preserve">SAN PASCUAL         </v>
      </c>
      <c r="E5464" t="str">
        <f>T("RE ")</f>
        <v xml:space="preserve">RE </v>
      </c>
      <c r="F5464" t="str">
        <f>T("REMOLQUES      ")</f>
        <v xml:space="preserve">REMOLQUES      </v>
      </c>
      <c r="G5464" t="str">
        <f>T("De 1.000 a 2.999 KG DE CARGA ÚTIL                 ")</f>
        <v xml:space="preserve">De 1.000 a 2.999 KG DE CARGA ÚTIL                 </v>
      </c>
      <c r="I5464">
        <v>4</v>
      </c>
    </row>
    <row r="5465" spans="1:9">
      <c r="A5465" t="str">
        <f>T("2018")</f>
        <v>2018</v>
      </c>
      <c r="B5465" t="str">
        <f>T("FISICO                                            ")</f>
        <v xml:space="preserve">FISICO                                            </v>
      </c>
      <c r="C5465" t="str">
        <f>T("CIUDAD LINEAL       ")</f>
        <v xml:space="preserve">CIUDAD LINEAL       </v>
      </c>
      <c r="D5465" t="str">
        <f>T("SAN PASCUAL         ")</f>
        <v xml:space="preserve">SAN PASCUAL         </v>
      </c>
      <c r="E5465" t="str">
        <f>T("RE ")</f>
        <v xml:space="preserve">RE </v>
      </c>
      <c r="F5465" t="str">
        <f>T("REMOLQUES      ")</f>
        <v xml:space="preserve">REMOLQUES      </v>
      </c>
      <c r="G5465" t="str">
        <f>T("De 3.000 KG DE CARGA ÚTIL en adelante             ")</f>
        <v xml:space="preserve">De 3.000 KG DE CARGA ÚTIL en adelante             </v>
      </c>
      <c r="I5465">
        <v>1</v>
      </c>
    </row>
    <row r="5466" spans="1:9">
      <c r="A5466" t="str">
        <f>T("2018")</f>
        <v>2018</v>
      </c>
      <c r="B5466" t="str">
        <f>T("FISICO                                            ")</f>
        <v xml:space="preserve">FISICO                                            </v>
      </c>
      <c r="C5466" t="str">
        <f>T("CIUDAD LINEAL       ")</f>
        <v xml:space="preserve">CIUDAD LINEAL       </v>
      </c>
      <c r="D5466" t="str">
        <f>T("COLINA              ")</f>
        <v xml:space="preserve">COLINA              </v>
      </c>
      <c r="E5466" t="str">
        <f>T("RE ")</f>
        <v xml:space="preserve">RE </v>
      </c>
      <c r="F5466" t="str">
        <f>T("REMOLQUES      ")</f>
        <v xml:space="preserve">REMOLQUES      </v>
      </c>
      <c r="G5466" t="str">
        <f>T("De 1.000 a 2.999 KG DE CARGA ÚTIL                 ")</f>
        <v xml:space="preserve">De 1.000 a 2.999 KG DE CARGA ÚTIL                 </v>
      </c>
      <c r="I5466">
        <v>1</v>
      </c>
    </row>
    <row r="5467" spans="1:9">
      <c r="A5467" t="str">
        <f>T("2018")</f>
        <v>2018</v>
      </c>
      <c r="B5467" t="str">
        <f>T("FISICO                                            ")</f>
        <v xml:space="preserve">FISICO                                            </v>
      </c>
      <c r="C5467" t="str">
        <f>T("CIUDAD LINEAL       ")</f>
        <v xml:space="preserve">CIUDAD LINEAL       </v>
      </c>
      <c r="D5467" t="str">
        <f>T("COLINA              ")</f>
        <v xml:space="preserve">COLINA              </v>
      </c>
      <c r="E5467" t="str">
        <f>T("RE ")</f>
        <v xml:space="preserve">RE </v>
      </c>
      <c r="F5467" t="str">
        <f>T("REMOLQUES      ")</f>
        <v xml:space="preserve">REMOLQUES      </v>
      </c>
      <c r="G5467" t="str">
        <f>T("De 3.000 KG DE CARGA ÚTIL en adelante             ")</f>
        <v xml:space="preserve">De 3.000 KG DE CARGA ÚTIL en adelante             </v>
      </c>
      <c r="I5467">
        <v>1</v>
      </c>
    </row>
    <row r="5468" spans="1:9">
      <c r="A5468" t="str">
        <f>T("2018")</f>
        <v>2018</v>
      </c>
      <c r="B5468" t="str">
        <f>T("FISICO                                            ")</f>
        <v xml:space="preserve">FISICO                                            </v>
      </c>
      <c r="C5468" t="str">
        <f>T("CIUDAD LINEAL       ")</f>
        <v xml:space="preserve">CIUDAD LINEAL       </v>
      </c>
      <c r="D5468" t="str">
        <f>T("COSTILLARES         ")</f>
        <v xml:space="preserve">COSTILLARES         </v>
      </c>
      <c r="E5468" t="str">
        <f>T("RE ")</f>
        <v xml:space="preserve">RE </v>
      </c>
      <c r="F5468" t="str">
        <f>T("REMOLQUES      ")</f>
        <v xml:space="preserve">REMOLQUES      </v>
      </c>
      <c r="G5468" t="str">
        <f>T("De 751 a 999 KG DE CARGA ÚTIL                     ")</f>
        <v xml:space="preserve">De 751 a 999 KG DE CARGA ÚTIL                     </v>
      </c>
      <c r="I5468">
        <v>2</v>
      </c>
    </row>
    <row r="5469" spans="1:9">
      <c r="A5469" t="str">
        <f>T("2018")</f>
        <v>2018</v>
      </c>
      <c r="B5469" t="str">
        <f>T("FISICO                                            ")</f>
        <v xml:space="preserve">FISICO                                            </v>
      </c>
      <c r="C5469" t="str">
        <f>T("CIUDAD LINEAL       ")</f>
        <v xml:space="preserve">CIUDAD LINEAL       </v>
      </c>
      <c r="D5469" t="str">
        <f>T("COSTILLARES         ")</f>
        <v xml:space="preserve">COSTILLARES         </v>
      </c>
      <c r="E5469" t="str">
        <f>T("RE ")</f>
        <v xml:space="preserve">RE </v>
      </c>
      <c r="F5469" t="str">
        <f>T("REMOLQUES      ")</f>
        <v xml:space="preserve">REMOLQUES      </v>
      </c>
      <c r="G5469" t="str">
        <f>T("De 1.000 a 2.999 KG DE CARGA ÚTIL                 ")</f>
        <v xml:space="preserve">De 1.000 a 2.999 KG DE CARGA ÚTIL                 </v>
      </c>
      <c r="I5469">
        <v>3</v>
      </c>
    </row>
    <row r="5470" spans="1:9">
      <c r="A5470" t="str">
        <f>T("2018")</f>
        <v>2018</v>
      </c>
      <c r="B5470" t="str">
        <f>T("FISICO                                            ")</f>
        <v xml:space="preserve">FISICO                                            </v>
      </c>
      <c r="C5470" t="str">
        <f>T("CIUDAD LINEAL       ")</f>
        <v xml:space="preserve">CIUDAD LINEAL       </v>
      </c>
      <c r="D5470" t="str">
        <f>T("COSTILLARES         ")</f>
        <v xml:space="preserve">COSTILLARES         </v>
      </c>
      <c r="E5470" t="str">
        <f>T("RE ")</f>
        <v xml:space="preserve">RE </v>
      </c>
      <c r="F5470" t="str">
        <f>T("REMOLQUES      ")</f>
        <v xml:space="preserve">REMOLQUES      </v>
      </c>
      <c r="G5470" t="str">
        <f>T("De 3.000 KG DE CARGA ÚTIL en adelante             ")</f>
        <v xml:space="preserve">De 3.000 KG DE CARGA ÚTIL en adelante             </v>
      </c>
      <c r="I5470">
        <v>1</v>
      </c>
    </row>
    <row r="5471" spans="1:9">
      <c r="A5471" t="str">
        <f>T("2018")</f>
        <v>2018</v>
      </c>
      <c r="B5471" t="str">
        <f>T("JURIDICO                                          ")</f>
        <v xml:space="preserve">JURIDICO                                          </v>
      </c>
      <c r="C5471" t="str">
        <f>T("CIUDAD LINEAL       ")</f>
        <v xml:space="preserve">CIUDAD LINEAL       </v>
      </c>
      <c r="D5471" t="str">
        <f>T("SIN BARRIO          ")</f>
        <v xml:space="preserve">SIN BARRIO          </v>
      </c>
      <c r="E5471" t="str">
        <f>T("RE ")</f>
        <v xml:space="preserve">RE </v>
      </c>
      <c r="F5471" t="str">
        <f>T("REMOLQUES      ")</f>
        <v xml:space="preserve">REMOLQUES      </v>
      </c>
      <c r="G5471" t="str">
        <f>T("De 3.000 KG DE CARGA ÚTIL en adelante             ")</f>
        <v xml:space="preserve">De 3.000 KG DE CARGA ÚTIL en adelante             </v>
      </c>
      <c r="I5471">
        <v>1</v>
      </c>
    </row>
    <row r="5472" spans="1:9">
      <c r="A5472" t="str">
        <f>T("2018")</f>
        <v>2018</v>
      </c>
      <c r="B5472" t="str">
        <f>T("JURIDICO                                          ")</f>
        <v xml:space="preserve">JURIDICO                                          </v>
      </c>
      <c r="C5472" t="str">
        <f>T("CIUDAD LINEAL       ")</f>
        <v xml:space="preserve">CIUDAD LINEAL       </v>
      </c>
      <c r="D5472" t="str">
        <f>T("VENTAS              ")</f>
        <v xml:space="preserve">VENTAS              </v>
      </c>
      <c r="E5472" t="str">
        <f>T("RE ")</f>
        <v xml:space="preserve">RE </v>
      </c>
      <c r="F5472" t="str">
        <f>T("REMOLQUES      ")</f>
        <v xml:space="preserve">REMOLQUES      </v>
      </c>
      <c r="G5472" t="str">
        <f>T("De 1.000 a 2.999 KG DE CARGA ÚTIL                 ")</f>
        <v xml:space="preserve">De 1.000 a 2.999 KG DE CARGA ÚTIL                 </v>
      </c>
      <c r="I5472">
        <v>2</v>
      </c>
    </row>
    <row r="5473" spans="1:9">
      <c r="A5473" t="str">
        <f>T("2018")</f>
        <v>2018</v>
      </c>
      <c r="B5473" t="str">
        <f>T("JURIDICO                                          ")</f>
        <v xml:space="preserve">JURIDICO                                          </v>
      </c>
      <c r="C5473" t="str">
        <f>T("CIUDAD LINEAL       ")</f>
        <v xml:space="preserve">CIUDAD LINEAL       </v>
      </c>
      <c r="D5473" t="str">
        <f>T("VENTAS              ")</f>
        <v xml:space="preserve">VENTAS              </v>
      </c>
      <c r="E5473" t="str">
        <f>T("RE ")</f>
        <v xml:space="preserve">RE </v>
      </c>
      <c r="F5473" t="str">
        <f>T("REMOLQUES      ")</f>
        <v xml:space="preserve">REMOLQUES      </v>
      </c>
      <c r="G5473" t="str">
        <f>T("De 3.000 KG DE CARGA ÚTIL en adelante             ")</f>
        <v xml:space="preserve">De 3.000 KG DE CARGA ÚTIL en adelante             </v>
      </c>
      <c r="I5473">
        <v>18</v>
      </c>
    </row>
    <row r="5474" spans="1:9">
      <c r="A5474" t="str">
        <f>T("2018")</f>
        <v>2018</v>
      </c>
      <c r="B5474" t="str">
        <f>T("JURIDICO                                          ")</f>
        <v xml:space="preserve">JURIDICO                                          </v>
      </c>
      <c r="C5474" t="str">
        <f>T("CIUDAD LINEAL       ")</f>
        <v xml:space="preserve">CIUDAD LINEAL       </v>
      </c>
      <c r="D5474" t="str">
        <f>T("PUEBLO NUEVO        ")</f>
        <v xml:space="preserve">PUEBLO NUEVO        </v>
      </c>
      <c r="E5474" t="str">
        <f>T("RE ")</f>
        <v xml:space="preserve">RE </v>
      </c>
      <c r="F5474" t="str">
        <f>T("REMOLQUES      ")</f>
        <v xml:space="preserve">REMOLQUES      </v>
      </c>
      <c r="G5474" t="str">
        <f>T("De 1.000 a 2.999 KG DE CARGA ÚTIL                 ")</f>
        <v xml:space="preserve">De 1.000 a 2.999 KG DE CARGA ÚTIL                 </v>
      </c>
      <c r="I5474">
        <v>6</v>
      </c>
    </row>
    <row r="5475" spans="1:9">
      <c r="A5475" t="str">
        <f>T("2018")</f>
        <v>2018</v>
      </c>
      <c r="B5475" t="str">
        <f>T("JURIDICO                                          ")</f>
        <v xml:space="preserve">JURIDICO                                          </v>
      </c>
      <c r="C5475" t="str">
        <f>T("CIUDAD LINEAL       ")</f>
        <v xml:space="preserve">CIUDAD LINEAL       </v>
      </c>
      <c r="D5475" t="str">
        <f>T("PUEBLO NUEVO        ")</f>
        <v xml:space="preserve">PUEBLO NUEVO        </v>
      </c>
      <c r="E5475" t="str">
        <f>T("RE ")</f>
        <v xml:space="preserve">RE </v>
      </c>
      <c r="F5475" t="str">
        <f>T("REMOLQUES      ")</f>
        <v xml:space="preserve">REMOLQUES      </v>
      </c>
      <c r="G5475" t="str">
        <f>T("De 3.000 KG DE CARGA ÚTIL en adelante             ")</f>
        <v xml:space="preserve">De 3.000 KG DE CARGA ÚTIL en adelante             </v>
      </c>
      <c r="I5475">
        <v>52</v>
      </c>
    </row>
    <row r="5476" spans="1:9">
      <c r="A5476" t="str">
        <f>T("2018")</f>
        <v>2018</v>
      </c>
      <c r="B5476" t="str">
        <f>T("JURIDICO                                          ")</f>
        <v xml:space="preserve">JURIDICO                                          </v>
      </c>
      <c r="C5476" t="str">
        <f>T("CIUDAD LINEAL       ")</f>
        <v xml:space="preserve">CIUDAD LINEAL       </v>
      </c>
      <c r="D5476" t="str">
        <f>T("QUINTANA            ")</f>
        <v xml:space="preserve">QUINTANA            </v>
      </c>
      <c r="E5476" t="str">
        <f>T("RE ")</f>
        <v xml:space="preserve">RE </v>
      </c>
      <c r="F5476" t="str">
        <f>T("REMOLQUES      ")</f>
        <v xml:space="preserve">REMOLQUES      </v>
      </c>
      <c r="G5476" t="str">
        <f>T("De 1.000 a 2.999 KG DE CARGA ÚTIL                 ")</f>
        <v xml:space="preserve">De 1.000 a 2.999 KG DE CARGA ÚTIL                 </v>
      </c>
      <c r="I5476">
        <v>3</v>
      </c>
    </row>
    <row r="5477" spans="1:9">
      <c r="A5477" t="str">
        <f>T("2018")</f>
        <v>2018</v>
      </c>
      <c r="B5477" t="str">
        <f>T("JURIDICO                                          ")</f>
        <v xml:space="preserve">JURIDICO                                          </v>
      </c>
      <c r="C5477" t="str">
        <f>T("CIUDAD LINEAL       ")</f>
        <v xml:space="preserve">CIUDAD LINEAL       </v>
      </c>
      <c r="D5477" t="str">
        <f>T("QUINTANA            ")</f>
        <v xml:space="preserve">QUINTANA            </v>
      </c>
      <c r="E5477" t="str">
        <f>T("RE ")</f>
        <v xml:space="preserve">RE </v>
      </c>
      <c r="F5477" t="str">
        <f>T("REMOLQUES      ")</f>
        <v xml:space="preserve">REMOLQUES      </v>
      </c>
      <c r="G5477" t="str">
        <f>T("De 3.000 KG DE CARGA ÚTIL en adelante             ")</f>
        <v xml:space="preserve">De 3.000 KG DE CARGA ÚTIL en adelante             </v>
      </c>
      <c r="I5477">
        <v>11</v>
      </c>
    </row>
    <row r="5478" spans="1:9">
      <c r="A5478" t="str">
        <f>T("2018")</f>
        <v>2018</v>
      </c>
      <c r="B5478" t="str">
        <f>T("JURIDICO                                          ")</f>
        <v xml:space="preserve">JURIDICO                                          </v>
      </c>
      <c r="C5478" t="str">
        <f>T("CIUDAD LINEAL       ")</f>
        <v xml:space="preserve">CIUDAD LINEAL       </v>
      </c>
      <c r="D5478" t="str">
        <f>T("CONCEPCION          ")</f>
        <v xml:space="preserve">CONCEPCION          </v>
      </c>
      <c r="E5478" t="str">
        <f>T("RE ")</f>
        <v xml:space="preserve">RE </v>
      </c>
      <c r="F5478" t="str">
        <f>T("REMOLQUES      ")</f>
        <v xml:space="preserve">REMOLQUES      </v>
      </c>
      <c r="G5478" t="str">
        <f>T("De 1.000 a 2.999 KG DE CARGA ÚTIL                 ")</f>
        <v xml:space="preserve">De 1.000 a 2.999 KG DE CARGA ÚTIL                 </v>
      </c>
      <c r="I5478">
        <v>4</v>
      </c>
    </row>
    <row r="5479" spans="1:9">
      <c r="A5479" t="str">
        <f>T("2018")</f>
        <v>2018</v>
      </c>
      <c r="B5479" t="str">
        <f>T("JURIDICO                                          ")</f>
        <v xml:space="preserve">JURIDICO                                          </v>
      </c>
      <c r="C5479" t="str">
        <f>T("CIUDAD LINEAL       ")</f>
        <v xml:space="preserve">CIUDAD LINEAL       </v>
      </c>
      <c r="D5479" t="str">
        <f>T("CONCEPCION          ")</f>
        <v xml:space="preserve">CONCEPCION          </v>
      </c>
      <c r="E5479" t="str">
        <f>T("RE ")</f>
        <v xml:space="preserve">RE </v>
      </c>
      <c r="F5479" t="str">
        <f>T("REMOLQUES      ")</f>
        <v xml:space="preserve">REMOLQUES      </v>
      </c>
      <c r="G5479" t="str">
        <f>T("De 3.000 KG DE CARGA ÚTIL en adelante             ")</f>
        <v xml:space="preserve">De 3.000 KG DE CARGA ÚTIL en adelante             </v>
      </c>
      <c r="I5479">
        <v>9</v>
      </c>
    </row>
    <row r="5480" spans="1:9">
      <c r="A5480" t="str">
        <f>T("2018")</f>
        <v>2018</v>
      </c>
      <c r="B5480" t="str">
        <f>T("JURIDICO                                          ")</f>
        <v xml:space="preserve">JURIDICO                                          </v>
      </c>
      <c r="C5480" t="str">
        <f>T("CIUDAD LINEAL       ")</f>
        <v xml:space="preserve">CIUDAD LINEAL       </v>
      </c>
      <c r="D5480" t="str">
        <f>T("SAN PASCUAL         ")</f>
        <v xml:space="preserve">SAN PASCUAL         </v>
      </c>
      <c r="E5480" t="str">
        <f>T("RE ")</f>
        <v xml:space="preserve">RE </v>
      </c>
      <c r="F5480" t="str">
        <f>T("REMOLQUES      ")</f>
        <v xml:space="preserve">REMOLQUES      </v>
      </c>
      <c r="G5480" t="str">
        <f>T("De 751 a 999 KG DE CARGA ÚTIL                     ")</f>
        <v xml:space="preserve">De 751 a 999 KG DE CARGA ÚTIL                     </v>
      </c>
      <c r="I5480">
        <v>1</v>
      </c>
    </row>
    <row r="5481" spans="1:9">
      <c r="A5481" t="str">
        <f>T("2018")</f>
        <v>2018</v>
      </c>
      <c r="B5481" t="str">
        <f>T("JURIDICO                                          ")</f>
        <v xml:space="preserve">JURIDICO                                          </v>
      </c>
      <c r="C5481" t="str">
        <f>T("CIUDAD LINEAL       ")</f>
        <v xml:space="preserve">CIUDAD LINEAL       </v>
      </c>
      <c r="D5481" t="str">
        <f>T("SAN PASCUAL         ")</f>
        <v xml:space="preserve">SAN PASCUAL         </v>
      </c>
      <c r="E5481" t="str">
        <f>T("RE ")</f>
        <v xml:space="preserve">RE </v>
      </c>
      <c r="F5481" t="str">
        <f>T("REMOLQUES      ")</f>
        <v xml:space="preserve">REMOLQUES      </v>
      </c>
      <c r="G5481" t="str">
        <f>T("De 1.000 a 2.999 KG DE CARGA ÚTIL                 ")</f>
        <v xml:space="preserve">De 1.000 a 2.999 KG DE CARGA ÚTIL                 </v>
      </c>
      <c r="I5481">
        <v>1</v>
      </c>
    </row>
    <row r="5482" spans="1:9">
      <c r="A5482" t="str">
        <f>T("2018")</f>
        <v>2018</v>
      </c>
      <c r="B5482" t="str">
        <f>T("JURIDICO                                          ")</f>
        <v xml:space="preserve">JURIDICO                                          </v>
      </c>
      <c r="C5482" t="str">
        <f>T("CIUDAD LINEAL       ")</f>
        <v xml:space="preserve">CIUDAD LINEAL       </v>
      </c>
      <c r="D5482" t="str">
        <f>T("SAN PASCUAL         ")</f>
        <v xml:space="preserve">SAN PASCUAL         </v>
      </c>
      <c r="E5482" t="str">
        <f>T("RE ")</f>
        <v xml:space="preserve">RE </v>
      </c>
      <c r="F5482" t="str">
        <f>T("REMOLQUES      ")</f>
        <v xml:space="preserve">REMOLQUES      </v>
      </c>
      <c r="G5482" t="str">
        <f>T("De 3.000 KG DE CARGA ÚTIL en adelante             ")</f>
        <v xml:space="preserve">De 3.000 KG DE CARGA ÚTIL en adelante             </v>
      </c>
      <c r="I5482">
        <v>94</v>
      </c>
    </row>
    <row r="5483" spans="1:9">
      <c r="A5483" t="str">
        <f>T("2018")</f>
        <v>2018</v>
      </c>
      <c r="B5483" t="str">
        <f>T("JURIDICO                                          ")</f>
        <v xml:space="preserve">JURIDICO                                          </v>
      </c>
      <c r="C5483" t="str">
        <f>T("CIUDAD LINEAL       ")</f>
        <v xml:space="preserve">CIUDAD LINEAL       </v>
      </c>
      <c r="D5483" t="str">
        <f>T("SAN JUAN BAUTISTA   ")</f>
        <v xml:space="preserve">SAN JUAN BAUTISTA   </v>
      </c>
      <c r="E5483" t="str">
        <f>T("RE ")</f>
        <v xml:space="preserve">RE </v>
      </c>
      <c r="F5483" t="str">
        <f>T("REMOLQUES      ")</f>
        <v xml:space="preserve">REMOLQUES      </v>
      </c>
      <c r="G5483" t="str">
        <f>T("De 1.000 a 2.999 KG DE CARGA ÚTIL                 ")</f>
        <v xml:space="preserve">De 1.000 a 2.999 KG DE CARGA ÚTIL                 </v>
      </c>
      <c r="I5483">
        <v>2</v>
      </c>
    </row>
    <row r="5484" spans="1:9">
      <c r="A5484" t="str">
        <f>T("2018")</f>
        <v>2018</v>
      </c>
      <c r="B5484" t="str">
        <f>T("JURIDICO                                          ")</f>
        <v xml:space="preserve">JURIDICO                                          </v>
      </c>
      <c r="C5484" t="str">
        <f>T("CIUDAD LINEAL       ")</f>
        <v xml:space="preserve">CIUDAD LINEAL       </v>
      </c>
      <c r="D5484" t="str">
        <f>T("SAN JUAN BAUTISTA   ")</f>
        <v xml:space="preserve">SAN JUAN BAUTISTA   </v>
      </c>
      <c r="E5484" t="str">
        <f>T("RE ")</f>
        <v xml:space="preserve">RE </v>
      </c>
      <c r="F5484" t="str">
        <f>T("REMOLQUES      ")</f>
        <v xml:space="preserve">REMOLQUES      </v>
      </c>
      <c r="G5484" t="str">
        <f>T("De 3.000 KG DE CARGA ÚTIL en adelante             ")</f>
        <v xml:space="preserve">De 3.000 KG DE CARGA ÚTIL en adelante             </v>
      </c>
      <c r="I5484">
        <v>34</v>
      </c>
    </row>
    <row r="5485" spans="1:9">
      <c r="A5485" t="str">
        <f>T("2018")</f>
        <v>2018</v>
      </c>
      <c r="B5485" t="str">
        <f>T("JURIDICO                                          ")</f>
        <v xml:space="preserve">JURIDICO                                          </v>
      </c>
      <c r="C5485" t="str">
        <f>T("CIUDAD LINEAL       ")</f>
        <v xml:space="preserve">CIUDAD LINEAL       </v>
      </c>
      <c r="D5485" t="str">
        <f>T("COLINA              ")</f>
        <v xml:space="preserve">COLINA              </v>
      </c>
      <c r="E5485" t="str">
        <f>T("RE ")</f>
        <v xml:space="preserve">RE </v>
      </c>
      <c r="F5485" t="str">
        <f>T("REMOLQUES      ")</f>
        <v xml:space="preserve">REMOLQUES      </v>
      </c>
      <c r="G5485" t="str">
        <f>T("De 1.000 a 2.999 KG DE CARGA ÚTIL                 ")</f>
        <v xml:space="preserve">De 1.000 a 2.999 KG DE CARGA ÚTIL                 </v>
      </c>
      <c r="I5485">
        <v>1</v>
      </c>
    </row>
    <row r="5486" spans="1:9">
      <c r="A5486" t="str">
        <f>T("2018")</f>
        <v>2018</v>
      </c>
      <c r="B5486" t="str">
        <f>T("JURIDICO                                          ")</f>
        <v xml:space="preserve">JURIDICO                                          </v>
      </c>
      <c r="C5486" t="str">
        <f>T("CIUDAD LINEAL       ")</f>
        <v xml:space="preserve">CIUDAD LINEAL       </v>
      </c>
      <c r="D5486" t="str">
        <f>T("COLINA              ")</f>
        <v xml:space="preserve">COLINA              </v>
      </c>
      <c r="E5486" t="str">
        <f>T("RE ")</f>
        <v xml:space="preserve">RE </v>
      </c>
      <c r="F5486" t="str">
        <f>T("REMOLQUES      ")</f>
        <v xml:space="preserve">REMOLQUES      </v>
      </c>
      <c r="G5486" t="str">
        <f>T("De 3.000 KG DE CARGA ÚTIL en adelante             ")</f>
        <v xml:space="preserve">De 3.000 KG DE CARGA ÚTIL en adelante             </v>
      </c>
      <c r="I5486">
        <v>4</v>
      </c>
    </row>
    <row r="5487" spans="1:9">
      <c r="A5487" t="str">
        <f>T("2018")</f>
        <v>2018</v>
      </c>
      <c r="B5487" t="str">
        <f>T("JURIDICO                                          ")</f>
        <v xml:space="preserve">JURIDICO                                          </v>
      </c>
      <c r="C5487" t="str">
        <f>T("CIUDAD LINEAL       ")</f>
        <v xml:space="preserve">CIUDAD LINEAL       </v>
      </c>
      <c r="D5487" t="str">
        <f>T("COSTILLARES         ")</f>
        <v xml:space="preserve">COSTILLARES         </v>
      </c>
      <c r="E5487" t="str">
        <f>T("RE ")</f>
        <v xml:space="preserve">RE </v>
      </c>
      <c r="F5487" t="str">
        <f>T("REMOLQUES      ")</f>
        <v xml:space="preserve">REMOLQUES      </v>
      </c>
      <c r="G5487" t="str">
        <f>T("De 1.000 a 2.999 KG DE CARGA ÚTIL                 ")</f>
        <v xml:space="preserve">De 1.000 a 2.999 KG DE CARGA ÚTIL                 </v>
      </c>
      <c r="I5487">
        <v>7</v>
      </c>
    </row>
    <row r="5488" spans="1:9">
      <c r="A5488" t="str">
        <f>T("2018")</f>
        <v>2018</v>
      </c>
      <c r="B5488" t="str">
        <f>T("JURIDICO                                          ")</f>
        <v xml:space="preserve">JURIDICO                                          </v>
      </c>
      <c r="C5488" t="str">
        <f>T("CIUDAD LINEAL       ")</f>
        <v xml:space="preserve">CIUDAD LINEAL       </v>
      </c>
      <c r="D5488" t="str">
        <f>T("COSTILLARES         ")</f>
        <v xml:space="preserve">COSTILLARES         </v>
      </c>
      <c r="E5488" t="str">
        <f>T("RE ")</f>
        <v xml:space="preserve">RE </v>
      </c>
      <c r="F5488" t="str">
        <f>T("REMOLQUES      ")</f>
        <v xml:space="preserve">REMOLQUES      </v>
      </c>
      <c r="G5488" t="str">
        <f>T("De 3.000 KG DE CARGA ÚTIL en adelante             ")</f>
        <v xml:space="preserve">De 3.000 KG DE CARGA ÚTIL en adelante             </v>
      </c>
      <c r="I5488">
        <v>24</v>
      </c>
    </row>
    <row r="5489" spans="1:9">
      <c r="A5489" t="str">
        <f>T("2018")</f>
        <v>2018</v>
      </c>
      <c r="B5489" t="str">
        <f>T("Entidad sin personalidad jurídica (art. 35.4 LGT) ")</f>
        <v xml:space="preserve">Entidad sin personalidad jurídica (art. 35.4 LGT) </v>
      </c>
      <c r="C5489" t="str">
        <f>T("CIUDAD LINEAL       ")</f>
        <v xml:space="preserve">CIUDAD LINEAL       </v>
      </c>
      <c r="D5489" t="str">
        <f>T("PUEBLO NUEVO        ")</f>
        <v xml:space="preserve">PUEBLO NUEVO        </v>
      </c>
      <c r="E5489" t="str">
        <f>T("TR ")</f>
        <v xml:space="preserve">TR </v>
      </c>
      <c r="F5489" t="str">
        <f>T("TRACTORES      ")</f>
        <v xml:space="preserve">TRACTORES      </v>
      </c>
      <c r="G5489" t="str">
        <f>T("De 16 a 25 CABALLOS FISCALES                      ")</f>
        <v xml:space="preserve">De 16 a 25 CABALLOS FISCALES                      </v>
      </c>
      <c r="H5489" t="str">
        <f>T("DIESEL                                            ")</f>
        <v xml:space="preserve">DIESEL                                            </v>
      </c>
      <c r="I5489">
        <v>1</v>
      </c>
    </row>
    <row r="5490" spans="1:9">
      <c r="A5490" t="str">
        <f>T("2018")</f>
        <v>2018</v>
      </c>
      <c r="B5490" t="str">
        <f>T("Entidad sin personalidad jurídica (art. 35.4 LGT) ")</f>
        <v xml:space="preserve">Entidad sin personalidad jurídica (art. 35.4 LGT) </v>
      </c>
      <c r="C5490" t="str">
        <f>T("CIUDAD LINEAL       ")</f>
        <v xml:space="preserve">CIUDAD LINEAL       </v>
      </c>
      <c r="D5490" t="str">
        <f>T("PUEBLO NUEVO        ")</f>
        <v xml:space="preserve">PUEBLO NUEVO        </v>
      </c>
      <c r="E5490" t="str">
        <f>T("TR ")</f>
        <v xml:space="preserve">TR </v>
      </c>
      <c r="F5490" t="str">
        <f>T("TRACTORES      ")</f>
        <v xml:space="preserve">TRACTORES      </v>
      </c>
      <c r="G5490" t="str">
        <f>T("De 25,01 CABALLOS FISCALES en adelante            ")</f>
        <v xml:space="preserve">De 25,01 CABALLOS FISCALES en adelante            </v>
      </c>
      <c r="H5490" t="str">
        <f>T("DIESEL                                            ")</f>
        <v xml:space="preserve">DIESEL                                            </v>
      </c>
      <c r="I5490">
        <v>1</v>
      </c>
    </row>
    <row r="5491" spans="1:9">
      <c r="A5491" t="str">
        <f>T("2018")</f>
        <v>2018</v>
      </c>
      <c r="B5491" t="str">
        <f>T("Entidad sin personalidad jurídica (art. 35.4 LGT) ")</f>
        <v xml:space="preserve">Entidad sin personalidad jurídica (art. 35.4 LGT) </v>
      </c>
      <c r="C5491" t="str">
        <f>T("CIUDAD LINEAL       ")</f>
        <v xml:space="preserve">CIUDAD LINEAL       </v>
      </c>
      <c r="D5491" t="str">
        <f>T("SAN PASCUAL         ")</f>
        <v xml:space="preserve">SAN PASCUAL         </v>
      </c>
      <c r="E5491" t="str">
        <f>T("TR ")</f>
        <v xml:space="preserve">TR </v>
      </c>
      <c r="F5491" t="str">
        <f>T("TRACTORES      ")</f>
        <v xml:space="preserve">TRACTORES      </v>
      </c>
      <c r="G5491" t="str">
        <f>T("De 25,01 CABALLOS FISCALES en adelante            ")</f>
        <v xml:space="preserve">De 25,01 CABALLOS FISCALES en adelante            </v>
      </c>
      <c r="H5491" t="str">
        <f>T("DIESEL                                            ")</f>
        <v xml:space="preserve">DIESEL                                            </v>
      </c>
      <c r="I5491">
        <v>1</v>
      </c>
    </row>
    <row r="5492" spans="1:9">
      <c r="A5492" t="str">
        <f>T("2018")</f>
        <v>2018</v>
      </c>
      <c r="B5492" t="str">
        <f>T("Entidad sin personalidad jurídica (art. 35.4 LGT) ")</f>
        <v xml:space="preserve">Entidad sin personalidad jurídica (art. 35.4 LGT) </v>
      </c>
      <c r="C5492" t="str">
        <f>T("CIUDAD LINEAL       ")</f>
        <v xml:space="preserve">CIUDAD LINEAL       </v>
      </c>
      <c r="D5492" t="str">
        <f>T("COSTILLARES         ")</f>
        <v xml:space="preserve">COSTILLARES         </v>
      </c>
      <c r="E5492" t="str">
        <f>T("TR ")</f>
        <v xml:space="preserve">TR </v>
      </c>
      <c r="F5492" t="str">
        <f>T("TRACTORES      ")</f>
        <v xml:space="preserve">TRACTORES      </v>
      </c>
      <c r="G5492" t="str">
        <f>T("De 16 a 25 CABALLOS FISCALES                      ")</f>
        <v xml:space="preserve">De 16 a 25 CABALLOS FISCALES                      </v>
      </c>
      <c r="H5492" t="str">
        <f>T("DIESEL                                            ")</f>
        <v xml:space="preserve">DIESEL                                            </v>
      </c>
      <c r="I5492">
        <v>1</v>
      </c>
    </row>
    <row r="5493" spans="1:9">
      <c r="A5493" t="str">
        <f>T("2018")</f>
        <v>2018</v>
      </c>
      <c r="B5493" t="str">
        <f>T("FISICO                                            ")</f>
        <v xml:space="preserve">FISICO                                            </v>
      </c>
      <c r="C5493" t="str">
        <f>T("CIUDAD LINEAL       ")</f>
        <v xml:space="preserve">CIUDAD LINEAL       </v>
      </c>
      <c r="D5493" t="str">
        <f>T("VENTAS              ")</f>
        <v xml:space="preserve">VENTAS              </v>
      </c>
      <c r="E5493" t="str">
        <f>T("TR ")</f>
        <v xml:space="preserve">TR </v>
      </c>
      <c r="F5493" t="str">
        <f>T("TRACTORES      ")</f>
        <v xml:space="preserve">TRACTORES      </v>
      </c>
      <c r="G5493" t="str">
        <f>T("De menos de 16 CABALLOS FISCALES                  ")</f>
        <v xml:space="preserve">De menos de 16 CABALLOS FISCALES                  </v>
      </c>
      <c r="H5493" t="str">
        <f>T("DIESEL                                            ")</f>
        <v xml:space="preserve">DIESEL                                            </v>
      </c>
      <c r="I5493">
        <v>11</v>
      </c>
    </row>
    <row r="5494" spans="1:9">
      <c r="A5494" t="str">
        <f>T("2018")</f>
        <v>2018</v>
      </c>
      <c r="B5494" t="str">
        <f>T("FISICO                                            ")</f>
        <v xml:space="preserve">FISICO                                            </v>
      </c>
      <c r="C5494" t="str">
        <f>T("CIUDAD LINEAL       ")</f>
        <v xml:space="preserve">CIUDAD LINEAL       </v>
      </c>
      <c r="D5494" t="str">
        <f>T("VENTAS              ")</f>
        <v xml:space="preserve">VENTAS              </v>
      </c>
      <c r="E5494" t="str">
        <f>T("TR ")</f>
        <v xml:space="preserve">TR </v>
      </c>
      <c r="F5494" t="str">
        <f>T("TRACTORES      ")</f>
        <v xml:space="preserve">TRACTORES      </v>
      </c>
      <c r="G5494" t="str">
        <f>T("De 16 a 25 CABALLOS FISCALES                      ")</f>
        <v xml:space="preserve">De 16 a 25 CABALLOS FISCALES                      </v>
      </c>
      <c r="H5494" t="str">
        <f>T("DIESEL                                            ")</f>
        <v xml:space="preserve">DIESEL                                            </v>
      </c>
      <c r="I5494">
        <v>5</v>
      </c>
    </row>
    <row r="5495" spans="1:9">
      <c r="A5495" t="str">
        <f>T("2018")</f>
        <v>2018</v>
      </c>
      <c r="B5495" t="str">
        <f>T("FISICO                                            ")</f>
        <v xml:space="preserve">FISICO                                            </v>
      </c>
      <c r="C5495" t="str">
        <f>T("CIUDAD LINEAL       ")</f>
        <v xml:space="preserve">CIUDAD LINEAL       </v>
      </c>
      <c r="D5495" t="str">
        <f>T("VENTAS              ")</f>
        <v xml:space="preserve">VENTAS              </v>
      </c>
      <c r="E5495" t="str">
        <f>T("TR ")</f>
        <v xml:space="preserve">TR </v>
      </c>
      <c r="F5495" t="str">
        <f>T("TRACTORES      ")</f>
        <v xml:space="preserve">TRACTORES      </v>
      </c>
      <c r="G5495" t="str">
        <f>T("De 25,01 CABALLOS FISCALES en adelante            ")</f>
        <v xml:space="preserve">De 25,01 CABALLOS FISCALES en adelante            </v>
      </c>
      <c r="H5495" t="str">
        <f>T("DIESEL                                            ")</f>
        <v xml:space="preserve">DIESEL                                            </v>
      </c>
      <c r="I5495">
        <v>6</v>
      </c>
    </row>
    <row r="5496" spans="1:9">
      <c r="A5496" t="str">
        <f>T("2018")</f>
        <v>2018</v>
      </c>
      <c r="B5496" t="str">
        <f>T("FISICO                                            ")</f>
        <v xml:space="preserve">FISICO                                            </v>
      </c>
      <c r="C5496" t="str">
        <f>T("CIUDAD LINEAL       ")</f>
        <v xml:space="preserve">CIUDAD LINEAL       </v>
      </c>
      <c r="D5496" t="str">
        <f>T("PUEBLO NUEVO        ")</f>
        <v xml:space="preserve">PUEBLO NUEVO        </v>
      </c>
      <c r="E5496" t="str">
        <f>T("TR ")</f>
        <v xml:space="preserve">TR </v>
      </c>
      <c r="F5496" t="str">
        <f>T("TRACTORES      ")</f>
        <v xml:space="preserve">TRACTORES      </v>
      </c>
      <c r="G5496" t="str">
        <f>T("De menos de 16 CABALLOS FISCALES                  ")</f>
        <v xml:space="preserve">De menos de 16 CABALLOS FISCALES                  </v>
      </c>
      <c r="H5496" t="str">
        <f>T("DIESEL                                            ")</f>
        <v xml:space="preserve">DIESEL                                            </v>
      </c>
      <c r="I5496">
        <v>11</v>
      </c>
    </row>
    <row r="5497" spans="1:9">
      <c r="A5497" t="str">
        <f>T("2018")</f>
        <v>2018</v>
      </c>
      <c r="B5497" t="str">
        <f>T("FISICO                                            ")</f>
        <v xml:space="preserve">FISICO                                            </v>
      </c>
      <c r="C5497" t="str">
        <f>T("CIUDAD LINEAL       ")</f>
        <v xml:space="preserve">CIUDAD LINEAL       </v>
      </c>
      <c r="D5497" t="str">
        <f>T("PUEBLO NUEVO        ")</f>
        <v xml:space="preserve">PUEBLO NUEVO        </v>
      </c>
      <c r="E5497" t="str">
        <f>T("TR ")</f>
        <v xml:space="preserve">TR </v>
      </c>
      <c r="F5497" t="str">
        <f>T("TRACTORES      ")</f>
        <v xml:space="preserve">TRACTORES      </v>
      </c>
      <c r="G5497" t="str">
        <f>T("De 16 a 25 CABALLOS FISCALES                      ")</f>
        <v xml:space="preserve">De 16 a 25 CABALLOS FISCALES                      </v>
      </c>
      <c r="H5497" t="str">
        <f>T("DIESEL                                            ")</f>
        <v xml:space="preserve">DIESEL                                            </v>
      </c>
      <c r="I5497">
        <v>6</v>
      </c>
    </row>
    <row r="5498" spans="1:9">
      <c r="A5498" t="str">
        <f>T("2018")</f>
        <v>2018</v>
      </c>
      <c r="B5498" t="str">
        <f>T("FISICO                                            ")</f>
        <v xml:space="preserve">FISICO                                            </v>
      </c>
      <c r="C5498" t="str">
        <f>T("CIUDAD LINEAL       ")</f>
        <v xml:space="preserve">CIUDAD LINEAL       </v>
      </c>
      <c r="D5498" t="str">
        <f>T("PUEBLO NUEVO        ")</f>
        <v xml:space="preserve">PUEBLO NUEVO        </v>
      </c>
      <c r="E5498" t="str">
        <f>T("TR ")</f>
        <v xml:space="preserve">TR </v>
      </c>
      <c r="F5498" t="str">
        <f>T("TRACTORES      ")</f>
        <v xml:space="preserve">TRACTORES      </v>
      </c>
      <c r="G5498" t="str">
        <f>T("De 25,01 CABALLOS FISCALES en adelante            ")</f>
        <v xml:space="preserve">De 25,01 CABALLOS FISCALES en adelante            </v>
      </c>
      <c r="H5498" t="str">
        <f>T("DIESEL                                            ")</f>
        <v xml:space="preserve">DIESEL                                            </v>
      </c>
      <c r="I5498">
        <v>10</v>
      </c>
    </row>
    <row r="5499" spans="1:9">
      <c r="A5499" t="str">
        <f>T("2018")</f>
        <v>2018</v>
      </c>
      <c r="B5499" t="str">
        <f>T("FISICO                                            ")</f>
        <v xml:space="preserve">FISICO                                            </v>
      </c>
      <c r="C5499" t="str">
        <f>T("CIUDAD LINEAL       ")</f>
        <v xml:space="preserve">CIUDAD LINEAL       </v>
      </c>
      <c r="D5499" t="str">
        <f>T("QUINTANA            ")</f>
        <v xml:space="preserve">QUINTANA            </v>
      </c>
      <c r="E5499" t="str">
        <f>T("TR ")</f>
        <v xml:space="preserve">TR </v>
      </c>
      <c r="F5499" t="str">
        <f>T("TRACTORES      ")</f>
        <v xml:space="preserve">TRACTORES      </v>
      </c>
      <c r="G5499" t="str">
        <f>T("De menos de 16 CABALLOS FISCALES                  ")</f>
        <v xml:space="preserve">De menos de 16 CABALLOS FISCALES                  </v>
      </c>
      <c r="H5499" t="str">
        <f>T("DIESEL                                            ")</f>
        <v xml:space="preserve">DIESEL                                            </v>
      </c>
      <c r="I5499">
        <v>6</v>
      </c>
    </row>
    <row r="5500" spans="1:9">
      <c r="A5500" t="str">
        <f>T("2018")</f>
        <v>2018</v>
      </c>
      <c r="B5500" t="str">
        <f>T("FISICO                                            ")</f>
        <v xml:space="preserve">FISICO                                            </v>
      </c>
      <c r="C5500" t="str">
        <f>T("CIUDAD LINEAL       ")</f>
        <v xml:space="preserve">CIUDAD LINEAL       </v>
      </c>
      <c r="D5500" t="str">
        <f>T("QUINTANA            ")</f>
        <v xml:space="preserve">QUINTANA            </v>
      </c>
      <c r="E5500" t="str">
        <f>T("TR ")</f>
        <v xml:space="preserve">TR </v>
      </c>
      <c r="F5500" t="str">
        <f>T("TRACTORES      ")</f>
        <v xml:space="preserve">TRACTORES      </v>
      </c>
      <c r="G5500" t="str">
        <f>T("De 16 a 25 CABALLOS FISCALES                      ")</f>
        <v xml:space="preserve">De 16 a 25 CABALLOS FISCALES                      </v>
      </c>
      <c r="H5500" t="str">
        <f>T("DIESEL                                            ")</f>
        <v xml:space="preserve">DIESEL                                            </v>
      </c>
      <c r="I5500">
        <v>2</v>
      </c>
    </row>
    <row r="5501" spans="1:9">
      <c r="A5501" t="str">
        <f>T("2018")</f>
        <v>2018</v>
      </c>
      <c r="B5501" t="str">
        <f>T("FISICO                                            ")</f>
        <v xml:space="preserve">FISICO                                            </v>
      </c>
      <c r="C5501" t="str">
        <f>T("CIUDAD LINEAL       ")</f>
        <v xml:space="preserve">CIUDAD LINEAL       </v>
      </c>
      <c r="D5501" t="str">
        <f>T("QUINTANA            ")</f>
        <v xml:space="preserve">QUINTANA            </v>
      </c>
      <c r="E5501" t="str">
        <f>T("TR ")</f>
        <v xml:space="preserve">TR </v>
      </c>
      <c r="F5501" t="str">
        <f>T("TRACTORES      ")</f>
        <v xml:space="preserve">TRACTORES      </v>
      </c>
      <c r="G5501" t="str">
        <f>T("De 25,01 CABALLOS FISCALES en adelante            ")</f>
        <v xml:space="preserve">De 25,01 CABALLOS FISCALES en adelante            </v>
      </c>
      <c r="H5501" t="str">
        <f>T("DIESEL                                            ")</f>
        <v xml:space="preserve">DIESEL                                            </v>
      </c>
      <c r="I5501">
        <v>3</v>
      </c>
    </row>
    <row r="5502" spans="1:9">
      <c r="A5502" t="str">
        <f>T("2018")</f>
        <v>2018</v>
      </c>
      <c r="B5502" t="str">
        <f>T("FISICO                                            ")</f>
        <v xml:space="preserve">FISICO                                            </v>
      </c>
      <c r="C5502" t="str">
        <f>T("CIUDAD LINEAL       ")</f>
        <v xml:space="preserve">CIUDAD LINEAL       </v>
      </c>
      <c r="D5502" t="str">
        <f>T("CONCEPCION          ")</f>
        <v xml:space="preserve">CONCEPCION          </v>
      </c>
      <c r="E5502" t="str">
        <f>T("TR ")</f>
        <v xml:space="preserve">TR </v>
      </c>
      <c r="F5502" t="str">
        <f>T("TRACTORES      ")</f>
        <v xml:space="preserve">TRACTORES      </v>
      </c>
      <c r="G5502" t="str">
        <f>T("De menos de 16 CABALLOS FISCALES                  ")</f>
        <v xml:space="preserve">De menos de 16 CABALLOS FISCALES                  </v>
      </c>
      <c r="H5502" t="str">
        <f>T("DIESEL                                            ")</f>
        <v xml:space="preserve">DIESEL                                            </v>
      </c>
      <c r="I5502">
        <v>5</v>
      </c>
    </row>
    <row r="5503" spans="1:9">
      <c r="A5503" t="str">
        <f>T("2018")</f>
        <v>2018</v>
      </c>
      <c r="B5503" t="str">
        <f>T("FISICO                                            ")</f>
        <v xml:space="preserve">FISICO                                            </v>
      </c>
      <c r="C5503" t="str">
        <f>T("CIUDAD LINEAL       ")</f>
        <v xml:space="preserve">CIUDAD LINEAL       </v>
      </c>
      <c r="D5503" t="str">
        <f>T("CONCEPCION          ")</f>
        <v xml:space="preserve">CONCEPCION          </v>
      </c>
      <c r="E5503" t="str">
        <f>T("TR ")</f>
        <v xml:space="preserve">TR </v>
      </c>
      <c r="F5503" t="str">
        <f>T("TRACTORES      ")</f>
        <v xml:space="preserve">TRACTORES      </v>
      </c>
      <c r="G5503" t="str">
        <f>T("De 16 a 25 CABALLOS FISCALES                      ")</f>
        <v xml:space="preserve">De 16 a 25 CABALLOS FISCALES                      </v>
      </c>
      <c r="H5503" t="str">
        <f>T("DIESEL                                            ")</f>
        <v xml:space="preserve">DIESEL                                            </v>
      </c>
      <c r="I5503">
        <v>4</v>
      </c>
    </row>
    <row r="5504" spans="1:9">
      <c r="A5504" t="str">
        <f>T("2018")</f>
        <v>2018</v>
      </c>
      <c r="B5504" t="str">
        <f>T("FISICO                                            ")</f>
        <v xml:space="preserve">FISICO                                            </v>
      </c>
      <c r="C5504" t="str">
        <f>T("CIUDAD LINEAL       ")</f>
        <v xml:space="preserve">CIUDAD LINEAL       </v>
      </c>
      <c r="D5504" t="str">
        <f>T("CONCEPCION          ")</f>
        <v xml:space="preserve">CONCEPCION          </v>
      </c>
      <c r="E5504" t="str">
        <f>T("TR ")</f>
        <v xml:space="preserve">TR </v>
      </c>
      <c r="F5504" t="str">
        <f>T("TRACTORES      ")</f>
        <v xml:space="preserve">TRACTORES      </v>
      </c>
      <c r="G5504" t="str">
        <f>T("De 25,01 CABALLOS FISCALES en adelante            ")</f>
        <v xml:space="preserve">De 25,01 CABALLOS FISCALES en adelante            </v>
      </c>
      <c r="H5504" t="str">
        <f>T("DIESEL                                            ")</f>
        <v xml:space="preserve">DIESEL                                            </v>
      </c>
      <c r="I5504">
        <v>2</v>
      </c>
    </row>
    <row r="5505" spans="1:9">
      <c r="A5505" t="str">
        <f>T("2018")</f>
        <v>2018</v>
      </c>
      <c r="B5505" t="str">
        <f>T("FISICO                                            ")</f>
        <v xml:space="preserve">FISICO                                            </v>
      </c>
      <c r="C5505" t="str">
        <f>T("CIUDAD LINEAL       ")</f>
        <v xml:space="preserve">CIUDAD LINEAL       </v>
      </c>
      <c r="D5505" t="str">
        <f>T("SAN PASCUAL         ")</f>
        <v xml:space="preserve">SAN PASCUAL         </v>
      </c>
      <c r="E5505" t="str">
        <f>T("TR ")</f>
        <v xml:space="preserve">TR </v>
      </c>
      <c r="F5505" t="str">
        <f>T("TRACTORES      ")</f>
        <v xml:space="preserve">TRACTORES      </v>
      </c>
      <c r="G5505" t="str">
        <f>T("De menos de 16 CABALLOS FISCALES                  ")</f>
        <v xml:space="preserve">De menos de 16 CABALLOS FISCALES                  </v>
      </c>
      <c r="H5505" t="str">
        <f>T("DIESEL                                            ")</f>
        <v xml:space="preserve">DIESEL                                            </v>
      </c>
      <c r="I5505">
        <v>2</v>
      </c>
    </row>
    <row r="5506" spans="1:9">
      <c r="A5506" t="str">
        <f>T("2018")</f>
        <v>2018</v>
      </c>
      <c r="B5506" t="str">
        <f>T("FISICO                                            ")</f>
        <v xml:space="preserve">FISICO                                            </v>
      </c>
      <c r="C5506" t="str">
        <f>T("CIUDAD LINEAL       ")</f>
        <v xml:space="preserve">CIUDAD LINEAL       </v>
      </c>
      <c r="D5506" t="str">
        <f>T("SAN PASCUAL         ")</f>
        <v xml:space="preserve">SAN PASCUAL         </v>
      </c>
      <c r="E5506" t="str">
        <f>T("TR ")</f>
        <v xml:space="preserve">TR </v>
      </c>
      <c r="F5506" t="str">
        <f>T("TRACTORES      ")</f>
        <v xml:space="preserve">TRACTORES      </v>
      </c>
      <c r="G5506" t="str">
        <f>T("De 16 a 25 CABALLOS FISCALES                      ")</f>
        <v xml:space="preserve">De 16 a 25 CABALLOS FISCALES                      </v>
      </c>
      <c r="H5506" t="str">
        <f>T("DIESEL                                            ")</f>
        <v xml:space="preserve">DIESEL                                            </v>
      </c>
      <c r="I5506">
        <v>5</v>
      </c>
    </row>
    <row r="5507" spans="1:9">
      <c r="A5507" t="str">
        <f>T("2018")</f>
        <v>2018</v>
      </c>
      <c r="B5507" t="str">
        <f>T("FISICO                                            ")</f>
        <v xml:space="preserve">FISICO                                            </v>
      </c>
      <c r="C5507" t="str">
        <f>T("CIUDAD LINEAL       ")</f>
        <v xml:space="preserve">CIUDAD LINEAL       </v>
      </c>
      <c r="D5507" t="str">
        <f>T("SAN PASCUAL         ")</f>
        <v xml:space="preserve">SAN PASCUAL         </v>
      </c>
      <c r="E5507" t="str">
        <f>T("TR ")</f>
        <v xml:space="preserve">TR </v>
      </c>
      <c r="F5507" t="str">
        <f>T("TRACTORES      ")</f>
        <v xml:space="preserve">TRACTORES      </v>
      </c>
      <c r="G5507" t="str">
        <f>T("De 25,01 CABALLOS FISCALES en adelante            ")</f>
        <v xml:space="preserve">De 25,01 CABALLOS FISCALES en adelante            </v>
      </c>
      <c r="H5507" t="str">
        <f>T("DIESEL                                            ")</f>
        <v xml:space="preserve">DIESEL                                            </v>
      </c>
      <c r="I5507">
        <v>2</v>
      </c>
    </row>
    <row r="5508" spans="1:9">
      <c r="A5508" t="str">
        <f>T("2018")</f>
        <v>2018</v>
      </c>
      <c r="B5508" t="str">
        <f>T("FISICO                                            ")</f>
        <v xml:space="preserve">FISICO                                            </v>
      </c>
      <c r="C5508" t="str">
        <f>T("CIUDAD LINEAL       ")</f>
        <v xml:space="preserve">CIUDAD LINEAL       </v>
      </c>
      <c r="D5508" t="str">
        <f>T("SAN JUAN BAUTISTA   ")</f>
        <v xml:space="preserve">SAN JUAN BAUTISTA   </v>
      </c>
      <c r="E5508" t="str">
        <f>T("TR ")</f>
        <v xml:space="preserve">TR </v>
      </c>
      <c r="F5508" t="str">
        <f>T("TRACTORES      ")</f>
        <v xml:space="preserve">TRACTORES      </v>
      </c>
      <c r="G5508" t="str">
        <f>T("De 16 a 25 CABALLOS FISCALES                      ")</f>
        <v xml:space="preserve">De 16 a 25 CABALLOS FISCALES                      </v>
      </c>
      <c r="H5508" t="str">
        <f>T("DIESEL                                            ")</f>
        <v xml:space="preserve">DIESEL                                            </v>
      </c>
      <c r="I5508">
        <v>3</v>
      </c>
    </row>
    <row r="5509" spans="1:9">
      <c r="A5509" t="str">
        <f>T("2018")</f>
        <v>2018</v>
      </c>
      <c r="B5509" t="str">
        <f>T("FISICO                                            ")</f>
        <v xml:space="preserve">FISICO                                            </v>
      </c>
      <c r="C5509" t="str">
        <f>T("CIUDAD LINEAL       ")</f>
        <v xml:space="preserve">CIUDAD LINEAL       </v>
      </c>
      <c r="D5509" t="str">
        <f>T("SAN JUAN BAUTISTA   ")</f>
        <v xml:space="preserve">SAN JUAN BAUTISTA   </v>
      </c>
      <c r="E5509" t="str">
        <f>T("TR ")</f>
        <v xml:space="preserve">TR </v>
      </c>
      <c r="F5509" t="str">
        <f>T("TRACTORES      ")</f>
        <v xml:space="preserve">TRACTORES      </v>
      </c>
      <c r="G5509" t="str">
        <f>T("De 25,01 CABALLOS FISCALES en adelante            ")</f>
        <v xml:space="preserve">De 25,01 CABALLOS FISCALES en adelante            </v>
      </c>
      <c r="H5509" t="str">
        <f>T("DIESEL                                            ")</f>
        <v xml:space="preserve">DIESEL                                            </v>
      </c>
      <c r="I5509">
        <v>2</v>
      </c>
    </row>
    <row r="5510" spans="1:9">
      <c r="A5510" t="str">
        <f>T("2018")</f>
        <v>2018</v>
      </c>
      <c r="B5510" t="str">
        <f>T("FISICO                                            ")</f>
        <v xml:space="preserve">FISICO                                            </v>
      </c>
      <c r="C5510" t="str">
        <f>T("CIUDAD LINEAL       ")</f>
        <v xml:space="preserve">CIUDAD LINEAL       </v>
      </c>
      <c r="D5510" t="str">
        <f>T("COLINA              ")</f>
        <v xml:space="preserve">COLINA              </v>
      </c>
      <c r="E5510" t="str">
        <f>T("TR ")</f>
        <v xml:space="preserve">TR </v>
      </c>
      <c r="F5510" t="str">
        <f>T("TRACTORES      ")</f>
        <v xml:space="preserve">TRACTORES      </v>
      </c>
      <c r="G5510" t="str">
        <f>T("De menos de 16 CABALLOS FISCALES                  ")</f>
        <v xml:space="preserve">De menos de 16 CABALLOS FISCALES                  </v>
      </c>
      <c r="H5510" t="str">
        <f>T("DIESEL                                            ")</f>
        <v xml:space="preserve">DIESEL                                            </v>
      </c>
      <c r="I5510">
        <v>1</v>
      </c>
    </row>
    <row r="5511" spans="1:9">
      <c r="A5511" t="str">
        <f>T("2018")</f>
        <v>2018</v>
      </c>
      <c r="B5511" t="str">
        <f>T("FISICO                                            ")</f>
        <v xml:space="preserve">FISICO                                            </v>
      </c>
      <c r="C5511" t="str">
        <f>T("CIUDAD LINEAL       ")</f>
        <v xml:space="preserve">CIUDAD LINEAL       </v>
      </c>
      <c r="D5511" t="str">
        <f>T("COLINA              ")</f>
        <v xml:space="preserve">COLINA              </v>
      </c>
      <c r="E5511" t="str">
        <f>T("TR ")</f>
        <v xml:space="preserve">TR </v>
      </c>
      <c r="F5511" t="str">
        <f>T("TRACTORES      ")</f>
        <v xml:space="preserve">TRACTORES      </v>
      </c>
      <c r="G5511" t="str">
        <f>T("De 25,01 CABALLOS FISCALES en adelante            ")</f>
        <v xml:space="preserve">De 25,01 CABALLOS FISCALES en adelante            </v>
      </c>
      <c r="H5511" t="str">
        <f>T("DIESEL                                            ")</f>
        <v xml:space="preserve">DIESEL                                            </v>
      </c>
      <c r="I5511">
        <v>2</v>
      </c>
    </row>
    <row r="5512" spans="1:9">
      <c r="A5512" t="str">
        <f>T("2018")</f>
        <v>2018</v>
      </c>
      <c r="B5512" t="str">
        <f>T("FISICO                                            ")</f>
        <v xml:space="preserve">FISICO                                            </v>
      </c>
      <c r="C5512" t="str">
        <f>T("CIUDAD LINEAL       ")</f>
        <v xml:space="preserve">CIUDAD LINEAL       </v>
      </c>
      <c r="D5512" t="str">
        <f>T("ATALAYA             ")</f>
        <v xml:space="preserve">ATALAYA             </v>
      </c>
      <c r="E5512" t="str">
        <f>T("TR ")</f>
        <v xml:space="preserve">TR </v>
      </c>
      <c r="F5512" t="str">
        <f>T("TRACTORES      ")</f>
        <v xml:space="preserve">TRACTORES      </v>
      </c>
      <c r="G5512" t="str">
        <f>T("De menos de 16 CABALLOS FISCALES                  ")</f>
        <v xml:space="preserve">De menos de 16 CABALLOS FISCALES                  </v>
      </c>
      <c r="H5512" t="str">
        <f>T("DIESEL                                            ")</f>
        <v xml:space="preserve">DIESEL                                            </v>
      </c>
      <c r="I5512">
        <v>1</v>
      </c>
    </row>
    <row r="5513" spans="1:9">
      <c r="A5513" t="str">
        <f>T("2018")</f>
        <v>2018</v>
      </c>
      <c r="B5513" t="str">
        <f>T("FISICO                                            ")</f>
        <v xml:space="preserve">FISICO                                            </v>
      </c>
      <c r="C5513" t="str">
        <f>T("CIUDAD LINEAL       ")</f>
        <v xml:space="preserve">CIUDAD LINEAL       </v>
      </c>
      <c r="D5513" t="str">
        <f>T("ATALAYA             ")</f>
        <v xml:space="preserve">ATALAYA             </v>
      </c>
      <c r="E5513" t="str">
        <f>T("TR ")</f>
        <v xml:space="preserve">TR </v>
      </c>
      <c r="F5513" t="str">
        <f>T("TRACTORES      ")</f>
        <v xml:space="preserve">TRACTORES      </v>
      </c>
      <c r="G5513" t="str">
        <f>T("De 25,01 CABALLOS FISCALES en adelante            ")</f>
        <v xml:space="preserve">De 25,01 CABALLOS FISCALES en adelante            </v>
      </c>
      <c r="H5513" t="str">
        <f>T("DIESEL                                            ")</f>
        <v xml:space="preserve">DIESEL                                            </v>
      </c>
      <c r="I5513">
        <v>1</v>
      </c>
    </row>
    <row r="5514" spans="1:9">
      <c r="A5514" t="str">
        <f>T("2018")</f>
        <v>2018</v>
      </c>
      <c r="B5514" t="str">
        <f>T("FISICO                                            ")</f>
        <v xml:space="preserve">FISICO                                            </v>
      </c>
      <c r="C5514" t="str">
        <f>T("CIUDAD LINEAL       ")</f>
        <v xml:space="preserve">CIUDAD LINEAL       </v>
      </c>
      <c r="D5514" t="str">
        <f>T("COSTILLARES         ")</f>
        <v xml:space="preserve">COSTILLARES         </v>
      </c>
      <c r="E5514" t="str">
        <f>T("TR ")</f>
        <v xml:space="preserve">TR </v>
      </c>
      <c r="F5514" t="str">
        <f>T("TRACTORES      ")</f>
        <v xml:space="preserve">TRACTORES      </v>
      </c>
      <c r="G5514" t="str">
        <f>T("De menos de 16 CABALLOS FISCALES                  ")</f>
        <v xml:space="preserve">De menos de 16 CABALLOS FISCALES                  </v>
      </c>
      <c r="H5514" t="str">
        <f>T("DIESEL                                            ")</f>
        <v xml:space="preserve">DIESEL                                            </v>
      </c>
      <c r="I5514">
        <v>3</v>
      </c>
    </row>
    <row r="5515" spans="1:9">
      <c r="A5515" t="str">
        <f>T("2018")</f>
        <v>2018</v>
      </c>
      <c r="B5515" t="str">
        <f>T("FISICO                                            ")</f>
        <v xml:space="preserve">FISICO                                            </v>
      </c>
      <c r="C5515" t="str">
        <f>T("CIUDAD LINEAL       ")</f>
        <v xml:space="preserve">CIUDAD LINEAL       </v>
      </c>
      <c r="D5515" t="str">
        <f>T("COSTILLARES         ")</f>
        <v xml:space="preserve">COSTILLARES         </v>
      </c>
      <c r="E5515" t="str">
        <f>T("TR ")</f>
        <v xml:space="preserve">TR </v>
      </c>
      <c r="F5515" t="str">
        <f>T("TRACTORES      ")</f>
        <v xml:space="preserve">TRACTORES      </v>
      </c>
      <c r="G5515" t="str">
        <f>T("De 16 a 25 CABALLOS FISCALES                      ")</f>
        <v xml:space="preserve">De 16 a 25 CABALLOS FISCALES                      </v>
      </c>
      <c r="H5515" t="str">
        <f>T("DIESEL                                            ")</f>
        <v xml:space="preserve">DIESEL                                            </v>
      </c>
      <c r="I5515">
        <v>6</v>
      </c>
    </row>
    <row r="5516" spans="1:9">
      <c r="A5516" t="str">
        <f>T("2018")</f>
        <v>2018</v>
      </c>
      <c r="B5516" t="str">
        <f>T("JURIDICO                                          ")</f>
        <v xml:space="preserve">JURIDICO                                          </v>
      </c>
      <c r="C5516" t="str">
        <f>T("CIUDAD LINEAL       ")</f>
        <v xml:space="preserve">CIUDAD LINEAL       </v>
      </c>
      <c r="D5516" t="str">
        <f>T("SIN BARRIO          ")</f>
        <v xml:space="preserve">SIN BARRIO          </v>
      </c>
      <c r="E5516" t="str">
        <f>T("TR ")</f>
        <v xml:space="preserve">TR </v>
      </c>
      <c r="F5516" t="str">
        <f>T("TRACTORES      ")</f>
        <v xml:space="preserve">TRACTORES      </v>
      </c>
      <c r="G5516" t="str">
        <f>T("De 16 a 25 CABALLOS FISCALES                      ")</f>
        <v xml:space="preserve">De 16 a 25 CABALLOS FISCALES                      </v>
      </c>
      <c r="H5516" t="str">
        <f>T("DIESEL                                            ")</f>
        <v xml:space="preserve">DIESEL                                            </v>
      </c>
      <c r="I5516">
        <v>1</v>
      </c>
    </row>
    <row r="5517" spans="1:9">
      <c r="A5517" t="str">
        <f>T("2018")</f>
        <v>2018</v>
      </c>
      <c r="B5517" t="str">
        <f>T("JURIDICO                                          ")</f>
        <v xml:space="preserve">JURIDICO                                          </v>
      </c>
      <c r="C5517" t="str">
        <f>T("CIUDAD LINEAL       ")</f>
        <v xml:space="preserve">CIUDAD LINEAL       </v>
      </c>
      <c r="D5517" t="str">
        <f>T("VENTAS              ")</f>
        <v xml:space="preserve">VENTAS              </v>
      </c>
      <c r="E5517" t="str">
        <f>T("TR ")</f>
        <v xml:space="preserve">TR </v>
      </c>
      <c r="F5517" t="str">
        <f>T("TRACTORES      ")</f>
        <v xml:space="preserve">TRACTORES      </v>
      </c>
      <c r="G5517" t="str">
        <f>T("De menos de 16 CABALLOS FISCALES                  ")</f>
        <v xml:space="preserve">De menos de 16 CABALLOS FISCALES                  </v>
      </c>
      <c r="H5517" t="str">
        <f>T("DIESEL                                            ")</f>
        <v xml:space="preserve">DIESEL                                            </v>
      </c>
      <c r="I5517">
        <v>44</v>
      </c>
    </row>
    <row r="5518" spans="1:9">
      <c r="A5518" t="str">
        <f>T("2018")</f>
        <v>2018</v>
      </c>
      <c r="B5518" t="str">
        <f>T("JURIDICO                                          ")</f>
        <v xml:space="preserve">JURIDICO                                          </v>
      </c>
      <c r="C5518" t="str">
        <f>T("CIUDAD LINEAL       ")</f>
        <v xml:space="preserve">CIUDAD LINEAL       </v>
      </c>
      <c r="D5518" t="str">
        <f>T("VENTAS              ")</f>
        <v xml:space="preserve">VENTAS              </v>
      </c>
      <c r="E5518" t="str">
        <f>T("TR ")</f>
        <v xml:space="preserve">TR </v>
      </c>
      <c r="F5518" t="str">
        <f>T("TRACTORES      ")</f>
        <v xml:space="preserve">TRACTORES      </v>
      </c>
      <c r="G5518" t="str">
        <f>T("De 16 a 25 CABALLOS FISCALES                      ")</f>
        <v xml:space="preserve">De 16 a 25 CABALLOS FISCALES                      </v>
      </c>
      <c r="H5518" t="str">
        <f>T("DIESEL                                            ")</f>
        <v xml:space="preserve">DIESEL                                            </v>
      </c>
      <c r="I5518">
        <v>4</v>
      </c>
    </row>
    <row r="5519" spans="1:9">
      <c r="A5519" t="str">
        <f>T("2018")</f>
        <v>2018</v>
      </c>
      <c r="B5519" t="str">
        <f>T("JURIDICO                                          ")</f>
        <v xml:space="preserve">JURIDICO                                          </v>
      </c>
      <c r="C5519" t="str">
        <f>T("CIUDAD LINEAL       ")</f>
        <v xml:space="preserve">CIUDAD LINEAL       </v>
      </c>
      <c r="D5519" t="str">
        <f>T("VENTAS              ")</f>
        <v xml:space="preserve">VENTAS              </v>
      </c>
      <c r="E5519" t="str">
        <f>T("TR ")</f>
        <v xml:space="preserve">TR </v>
      </c>
      <c r="F5519" t="str">
        <f>T("TRACTORES      ")</f>
        <v xml:space="preserve">TRACTORES      </v>
      </c>
      <c r="G5519" t="str">
        <f>T("De 25,01 CABALLOS FISCALES en adelante            ")</f>
        <v xml:space="preserve">De 25,01 CABALLOS FISCALES en adelante            </v>
      </c>
      <c r="H5519" t="str">
        <f>T("DIESEL                                            ")</f>
        <v xml:space="preserve">DIESEL                                            </v>
      </c>
      <c r="I5519">
        <v>20</v>
      </c>
    </row>
    <row r="5520" spans="1:9">
      <c r="A5520" t="str">
        <f>T("2018")</f>
        <v>2018</v>
      </c>
      <c r="B5520" t="str">
        <f>T("JURIDICO                                          ")</f>
        <v xml:space="preserve">JURIDICO                                          </v>
      </c>
      <c r="C5520" t="str">
        <f>T("CIUDAD LINEAL       ")</f>
        <v xml:space="preserve">CIUDAD LINEAL       </v>
      </c>
      <c r="D5520" t="str">
        <f>T("PUEBLO NUEVO        ")</f>
        <v xml:space="preserve">PUEBLO NUEVO        </v>
      </c>
      <c r="E5520" t="str">
        <f>T("TR ")</f>
        <v xml:space="preserve">TR </v>
      </c>
      <c r="F5520" t="str">
        <f>T("TRACTORES      ")</f>
        <v xml:space="preserve">TRACTORES      </v>
      </c>
      <c r="G5520" t="str">
        <f>T("De menos de 16 CABALLOS FISCALES                  ")</f>
        <v xml:space="preserve">De menos de 16 CABALLOS FISCALES                  </v>
      </c>
      <c r="H5520" t="str">
        <f>T("DIESEL                                            ")</f>
        <v xml:space="preserve">DIESEL                                            </v>
      </c>
      <c r="I5520">
        <v>46</v>
      </c>
    </row>
    <row r="5521" spans="1:9">
      <c r="A5521" t="str">
        <f>T("2018")</f>
        <v>2018</v>
      </c>
      <c r="B5521" t="str">
        <f>T("JURIDICO                                          ")</f>
        <v xml:space="preserve">JURIDICO                                          </v>
      </c>
      <c r="C5521" t="str">
        <f>T("CIUDAD LINEAL       ")</f>
        <v xml:space="preserve">CIUDAD LINEAL       </v>
      </c>
      <c r="D5521" t="str">
        <f>T("PUEBLO NUEVO        ")</f>
        <v xml:space="preserve">PUEBLO NUEVO        </v>
      </c>
      <c r="E5521" t="str">
        <f>T("TR ")</f>
        <v xml:space="preserve">TR </v>
      </c>
      <c r="F5521" t="str">
        <f>T("TRACTORES      ")</f>
        <v xml:space="preserve">TRACTORES      </v>
      </c>
      <c r="G5521" t="str">
        <f>T("De 16 a 25 CABALLOS FISCALES                      ")</f>
        <v xml:space="preserve">De 16 a 25 CABALLOS FISCALES                      </v>
      </c>
      <c r="H5521" t="str">
        <f>T("DIESEL                                            ")</f>
        <v xml:space="preserve">DIESEL                                            </v>
      </c>
      <c r="I5521">
        <v>11</v>
      </c>
    </row>
    <row r="5522" spans="1:9">
      <c r="A5522" t="str">
        <f>T("2018")</f>
        <v>2018</v>
      </c>
      <c r="B5522" t="str">
        <f>T("JURIDICO                                          ")</f>
        <v xml:space="preserve">JURIDICO                                          </v>
      </c>
      <c r="C5522" t="str">
        <f>T("CIUDAD LINEAL       ")</f>
        <v xml:space="preserve">CIUDAD LINEAL       </v>
      </c>
      <c r="D5522" t="str">
        <f>T("PUEBLO NUEVO        ")</f>
        <v xml:space="preserve">PUEBLO NUEVO        </v>
      </c>
      <c r="E5522" t="str">
        <f>T("TR ")</f>
        <v xml:space="preserve">TR </v>
      </c>
      <c r="F5522" t="str">
        <f>T("TRACTORES      ")</f>
        <v xml:space="preserve">TRACTORES      </v>
      </c>
      <c r="G5522" t="str">
        <f>T("De 25,01 CABALLOS FISCALES en adelante            ")</f>
        <v xml:space="preserve">De 25,01 CABALLOS FISCALES en adelante            </v>
      </c>
      <c r="H5522" t="str">
        <f>T("DIESEL                                            ")</f>
        <v xml:space="preserve">DIESEL                                            </v>
      </c>
      <c r="I5522">
        <v>38</v>
      </c>
    </row>
    <row r="5523" spans="1:9">
      <c r="A5523" t="str">
        <f>T("2018")</f>
        <v>2018</v>
      </c>
      <c r="B5523" t="str">
        <f>T("JURIDICO                                          ")</f>
        <v xml:space="preserve">JURIDICO                                          </v>
      </c>
      <c r="C5523" t="str">
        <f>T("CIUDAD LINEAL       ")</f>
        <v xml:space="preserve">CIUDAD LINEAL       </v>
      </c>
      <c r="D5523" t="str">
        <f>T("QUINTANA            ")</f>
        <v xml:space="preserve">QUINTANA            </v>
      </c>
      <c r="E5523" t="str">
        <f>T("TR ")</f>
        <v xml:space="preserve">TR </v>
      </c>
      <c r="F5523" t="str">
        <f>T("TRACTORES      ")</f>
        <v xml:space="preserve">TRACTORES      </v>
      </c>
      <c r="G5523" t="str">
        <f>T("De menos de 16 CABALLOS FISCALES                  ")</f>
        <v xml:space="preserve">De menos de 16 CABALLOS FISCALES                  </v>
      </c>
      <c r="H5523" t="str">
        <f>T("DIESEL                                            ")</f>
        <v xml:space="preserve">DIESEL                                            </v>
      </c>
      <c r="I5523">
        <v>1</v>
      </c>
    </row>
    <row r="5524" spans="1:9">
      <c r="A5524" t="str">
        <f>T("2018")</f>
        <v>2018</v>
      </c>
      <c r="B5524" t="str">
        <f>T("JURIDICO                                          ")</f>
        <v xml:space="preserve">JURIDICO                                          </v>
      </c>
      <c r="C5524" t="str">
        <f>T("CIUDAD LINEAL       ")</f>
        <v xml:space="preserve">CIUDAD LINEAL       </v>
      </c>
      <c r="D5524" t="str">
        <f>T("QUINTANA            ")</f>
        <v xml:space="preserve">QUINTANA            </v>
      </c>
      <c r="E5524" t="str">
        <f>T("TR ")</f>
        <v xml:space="preserve">TR </v>
      </c>
      <c r="F5524" t="str">
        <f>T("TRACTORES      ")</f>
        <v xml:space="preserve">TRACTORES      </v>
      </c>
      <c r="G5524" t="str">
        <f>T("De 16 a 25 CABALLOS FISCALES                      ")</f>
        <v xml:space="preserve">De 16 a 25 CABALLOS FISCALES                      </v>
      </c>
      <c r="H5524" t="str">
        <f>T("DIESEL                                            ")</f>
        <v xml:space="preserve">DIESEL                                            </v>
      </c>
      <c r="I5524">
        <v>8</v>
      </c>
    </row>
    <row r="5525" spans="1:9">
      <c r="A5525" t="str">
        <f>T("2018")</f>
        <v>2018</v>
      </c>
      <c r="B5525" t="str">
        <f>T("JURIDICO                                          ")</f>
        <v xml:space="preserve">JURIDICO                                          </v>
      </c>
      <c r="C5525" t="str">
        <f>T("CIUDAD LINEAL       ")</f>
        <v xml:space="preserve">CIUDAD LINEAL       </v>
      </c>
      <c r="D5525" t="str">
        <f>T("QUINTANA            ")</f>
        <v xml:space="preserve">QUINTANA            </v>
      </c>
      <c r="E5525" t="str">
        <f>T("TR ")</f>
        <v xml:space="preserve">TR </v>
      </c>
      <c r="F5525" t="str">
        <f>T("TRACTORES      ")</f>
        <v xml:space="preserve">TRACTORES      </v>
      </c>
      <c r="G5525" t="str">
        <f>T("De 25,01 CABALLOS FISCALES en adelante            ")</f>
        <v xml:space="preserve">De 25,01 CABALLOS FISCALES en adelante            </v>
      </c>
      <c r="H5525" t="str">
        <f>T("DIESEL                                            ")</f>
        <v xml:space="preserve">DIESEL                                            </v>
      </c>
      <c r="I5525">
        <v>15</v>
      </c>
    </row>
    <row r="5526" spans="1:9">
      <c r="A5526" t="str">
        <f>T("2018")</f>
        <v>2018</v>
      </c>
      <c r="B5526" t="str">
        <f>T("JURIDICO                                          ")</f>
        <v xml:space="preserve">JURIDICO                                          </v>
      </c>
      <c r="C5526" t="str">
        <f>T("CIUDAD LINEAL       ")</f>
        <v xml:space="preserve">CIUDAD LINEAL       </v>
      </c>
      <c r="D5526" t="str">
        <f>T("CONCEPCION          ")</f>
        <v xml:space="preserve">CONCEPCION          </v>
      </c>
      <c r="E5526" t="str">
        <f>T("TR ")</f>
        <v xml:space="preserve">TR </v>
      </c>
      <c r="F5526" t="str">
        <f>T("TRACTORES      ")</f>
        <v xml:space="preserve">TRACTORES      </v>
      </c>
      <c r="G5526" t="str">
        <f>T("De menos de 16 CABALLOS FISCALES                  ")</f>
        <v xml:space="preserve">De menos de 16 CABALLOS FISCALES                  </v>
      </c>
      <c r="H5526" t="str">
        <f>T("DIESEL                                            ")</f>
        <v xml:space="preserve">DIESEL                                            </v>
      </c>
      <c r="I5526">
        <v>10</v>
      </c>
    </row>
    <row r="5527" spans="1:9">
      <c r="A5527" t="str">
        <f>T("2018")</f>
        <v>2018</v>
      </c>
      <c r="B5527" t="str">
        <f>T("JURIDICO                                          ")</f>
        <v xml:space="preserve">JURIDICO                                          </v>
      </c>
      <c r="C5527" t="str">
        <f>T("CIUDAD LINEAL       ")</f>
        <v xml:space="preserve">CIUDAD LINEAL       </v>
      </c>
      <c r="D5527" t="str">
        <f>T("CONCEPCION          ")</f>
        <v xml:space="preserve">CONCEPCION          </v>
      </c>
      <c r="E5527" t="str">
        <f>T("TR ")</f>
        <v xml:space="preserve">TR </v>
      </c>
      <c r="F5527" t="str">
        <f>T("TRACTORES      ")</f>
        <v xml:space="preserve">TRACTORES      </v>
      </c>
      <c r="G5527" t="str">
        <f>T("De 16 a 25 CABALLOS FISCALES                      ")</f>
        <v xml:space="preserve">De 16 a 25 CABALLOS FISCALES                      </v>
      </c>
      <c r="H5527" t="str">
        <f>T("DIESEL                                            ")</f>
        <v xml:space="preserve">DIESEL                                            </v>
      </c>
      <c r="I5527">
        <v>8</v>
      </c>
    </row>
    <row r="5528" spans="1:9">
      <c r="A5528" t="str">
        <f>T("2018")</f>
        <v>2018</v>
      </c>
      <c r="B5528" t="str">
        <f>T("JURIDICO                                          ")</f>
        <v xml:space="preserve">JURIDICO                                          </v>
      </c>
      <c r="C5528" t="str">
        <f>T("CIUDAD LINEAL       ")</f>
        <v xml:space="preserve">CIUDAD LINEAL       </v>
      </c>
      <c r="D5528" t="str">
        <f>T("CONCEPCION          ")</f>
        <v xml:space="preserve">CONCEPCION          </v>
      </c>
      <c r="E5528" t="str">
        <f>T("TR ")</f>
        <v xml:space="preserve">TR </v>
      </c>
      <c r="F5528" t="str">
        <f>T("TRACTORES      ")</f>
        <v xml:space="preserve">TRACTORES      </v>
      </c>
      <c r="G5528" t="str">
        <f>T("De 25,01 CABALLOS FISCALES en adelante            ")</f>
        <v xml:space="preserve">De 25,01 CABALLOS FISCALES en adelante            </v>
      </c>
      <c r="H5528" t="str">
        <f>T("DIESEL                                            ")</f>
        <v xml:space="preserve">DIESEL                                            </v>
      </c>
      <c r="I5528">
        <v>7</v>
      </c>
    </row>
    <row r="5529" spans="1:9">
      <c r="A5529" t="str">
        <f>T("2018")</f>
        <v>2018</v>
      </c>
      <c r="B5529" t="str">
        <f>T("JURIDICO                                          ")</f>
        <v xml:space="preserve">JURIDICO                                          </v>
      </c>
      <c r="C5529" t="str">
        <f>T("CIUDAD LINEAL       ")</f>
        <v xml:space="preserve">CIUDAD LINEAL       </v>
      </c>
      <c r="D5529" t="str">
        <f>T("SAN PASCUAL         ")</f>
        <v xml:space="preserve">SAN PASCUAL         </v>
      </c>
      <c r="E5529" t="str">
        <f>T("TR ")</f>
        <v xml:space="preserve">TR </v>
      </c>
      <c r="F5529" t="str">
        <f>T("TRACTORES      ")</f>
        <v xml:space="preserve">TRACTORES      </v>
      </c>
      <c r="G5529" t="str">
        <f>T("De menos de 16 CABALLOS FISCALES                  ")</f>
        <v xml:space="preserve">De menos de 16 CABALLOS FISCALES                  </v>
      </c>
      <c r="H5529" t="str">
        <f>T("DIESEL                                            ")</f>
        <v xml:space="preserve">DIESEL                                            </v>
      </c>
      <c r="I5529">
        <v>27</v>
      </c>
    </row>
    <row r="5530" spans="1:9">
      <c r="A5530" t="str">
        <f>T("2018")</f>
        <v>2018</v>
      </c>
      <c r="B5530" t="str">
        <f>T("JURIDICO                                          ")</f>
        <v xml:space="preserve">JURIDICO                                          </v>
      </c>
      <c r="C5530" t="str">
        <f>T("CIUDAD LINEAL       ")</f>
        <v xml:space="preserve">CIUDAD LINEAL       </v>
      </c>
      <c r="D5530" t="str">
        <f>T("SAN PASCUAL         ")</f>
        <v xml:space="preserve">SAN PASCUAL         </v>
      </c>
      <c r="E5530" t="str">
        <f>T("TR ")</f>
        <v xml:space="preserve">TR </v>
      </c>
      <c r="F5530" t="str">
        <f>T("TRACTORES      ")</f>
        <v xml:space="preserve">TRACTORES      </v>
      </c>
      <c r="G5530" t="str">
        <f>T("De 16 a 25 CABALLOS FISCALES                      ")</f>
        <v xml:space="preserve">De 16 a 25 CABALLOS FISCALES                      </v>
      </c>
      <c r="H5530" t="str">
        <f>T("DIESEL                                            ")</f>
        <v xml:space="preserve">DIESEL                                            </v>
      </c>
      <c r="I5530">
        <v>16</v>
      </c>
    </row>
    <row r="5531" spans="1:9">
      <c r="A5531" t="str">
        <f>T("2018")</f>
        <v>2018</v>
      </c>
      <c r="B5531" t="str">
        <f>T("JURIDICO                                          ")</f>
        <v xml:space="preserve">JURIDICO                                          </v>
      </c>
      <c r="C5531" t="str">
        <f>T("CIUDAD LINEAL       ")</f>
        <v xml:space="preserve">CIUDAD LINEAL       </v>
      </c>
      <c r="D5531" t="str">
        <f>T("SAN PASCUAL         ")</f>
        <v xml:space="preserve">SAN PASCUAL         </v>
      </c>
      <c r="E5531" t="str">
        <f>T("TR ")</f>
        <v xml:space="preserve">TR </v>
      </c>
      <c r="F5531" t="str">
        <f>T("TRACTORES      ")</f>
        <v xml:space="preserve">TRACTORES      </v>
      </c>
      <c r="G5531" t="str">
        <f>T("De 25,01 CABALLOS FISCALES en adelante            ")</f>
        <v xml:space="preserve">De 25,01 CABALLOS FISCALES en adelante            </v>
      </c>
      <c r="H5531" t="str">
        <f>T("DIESEL                                            ")</f>
        <v xml:space="preserve">DIESEL                                            </v>
      </c>
      <c r="I5531">
        <v>26</v>
      </c>
    </row>
    <row r="5532" spans="1:9">
      <c r="A5532" t="str">
        <f>T("2018")</f>
        <v>2018</v>
      </c>
      <c r="B5532" t="str">
        <f>T("JURIDICO                                          ")</f>
        <v xml:space="preserve">JURIDICO                                          </v>
      </c>
      <c r="C5532" t="str">
        <f>T("CIUDAD LINEAL       ")</f>
        <v xml:space="preserve">CIUDAD LINEAL       </v>
      </c>
      <c r="D5532" t="str">
        <f>T("SAN JUAN BAUTISTA   ")</f>
        <v xml:space="preserve">SAN JUAN BAUTISTA   </v>
      </c>
      <c r="E5532" t="str">
        <f>T("TR ")</f>
        <v xml:space="preserve">TR </v>
      </c>
      <c r="F5532" t="str">
        <f>T("TRACTORES      ")</f>
        <v xml:space="preserve">TRACTORES      </v>
      </c>
      <c r="G5532" t="str">
        <f>T("De menos de 16 CABALLOS FISCALES                  ")</f>
        <v xml:space="preserve">De menos de 16 CABALLOS FISCALES                  </v>
      </c>
      <c r="H5532" t="str">
        <f>T("DIESEL                                            ")</f>
        <v xml:space="preserve">DIESEL                                            </v>
      </c>
      <c r="I5532">
        <v>8</v>
      </c>
    </row>
    <row r="5533" spans="1:9">
      <c r="A5533" t="str">
        <f>T("2018")</f>
        <v>2018</v>
      </c>
      <c r="B5533" t="str">
        <f>T("JURIDICO                                          ")</f>
        <v xml:space="preserve">JURIDICO                                          </v>
      </c>
      <c r="C5533" t="str">
        <f>T("CIUDAD LINEAL       ")</f>
        <v xml:space="preserve">CIUDAD LINEAL       </v>
      </c>
      <c r="D5533" t="str">
        <f>T("SAN JUAN BAUTISTA   ")</f>
        <v xml:space="preserve">SAN JUAN BAUTISTA   </v>
      </c>
      <c r="E5533" t="str">
        <f>T("TR ")</f>
        <v xml:space="preserve">TR </v>
      </c>
      <c r="F5533" t="str">
        <f>T("TRACTORES      ")</f>
        <v xml:space="preserve">TRACTORES      </v>
      </c>
      <c r="G5533" t="str">
        <f>T("De 16 a 25 CABALLOS FISCALES                      ")</f>
        <v xml:space="preserve">De 16 a 25 CABALLOS FISCALES                      </v>
      </c>
      <c r="H5533" t="str">
        <f>T("DIESEL                                            ")</f>
        <v xml:space="preserve">DIESEL                                            </v>
      </c>
      <c r="I5533">
        <v>8</v>
      </c>
    </row>
    <row r="5534" spans="1:9">
      <c r="A5534" t="str">
        <f>T("2018")</f>
        <v>2018</v>
      </c>
      <c r="B5534" t="str">
        <f>T("JURIDICO                                          ")</f>
        <v xml:space="preserve">JURIDICO                                          </v>
      </c>
      <c r="C5534" t="str">
        <f>T("CIUDAD LINEAL       ")</f>
        <v xml:space="preserve">CIUDAD LINEAL       </v>
      </c>
      <c r="D5534" t="str">
        <f>T("SAN JUAN BAUTISTA   ")</f>
        <v xml:space="preserve">SAN JUAN BAUTISTA   </v>
      </c>
      <c r="E5534" t="str">
        <f>T("TR ")</f>
        <v xml:space="preserve">TR </v>
      </c>
      <c r="F5534" t="str">
        <f>T("TRACTORES      ")</f>
        <v xml:space="preserve">TRACTORES      </v>
      </c>
      <c r="G5534" t="str">
        <f>T("De 25,01 CABALLOS FISCALES en adelante            ")</f>
        <v xml:space="preserve">De 25,01 CABALLOS FISCALES en adelante            </v>
      </c>
      <c r="H5534" t="str">
        <f>T("DIESEL                                            ")</f>
        <v xml:space="preserve">DIESEL                                            </v>
      </c>
      <c r="I5534">
        <v>11</v>
      </c>
    </row>
    <row r="5535" spans="1:9">
      <c r="A5535" t="str">
        <f>T("2018")</f>
        <v>2018</v>
      </c>
      <c r="B5535" t="str">
        <f>T("JURIDICO                                          ")</f>
        <v xml:space="preserve">JURIDICO                                          </v>
      </c>
      <c r="C5535" t="str">
        <f>T("CIUDAD LINEAL       ")</f>
        <v xml:space="preserve">CIUDAD LINEAL       </v>
      </c>
      <c r="D5535" t="str">
        <f>T("COLINA              ")</f>
        <v xml:space="preserve">COLINA              </v>
      </c>
      <c r="E5535" t="str">
        <f>T("TR ")</f>
        <v xml:space="preserve">TR </v>
      </c>
      <c r="F5535" t="str">
        <f>T("TRACTORES      ")</f>
        <v xml:space="preserve">TRACTORES      </v>
      </c>
      <c r="G5535" t="str">
        <f>T("De menos de 16 CABALLOS FISCALES                  ")</f>
        <v xml:space="preserve">De menos de 16 CABALLOS FISCALES                  </v>
      </c>
      <c r="H5535" t="str">
        <f>T("DIESEL                                            ")</f>
        <v xml:space="preserve">DIESEL                                            </v>
      </c>
      <c r="I5535">
        <v>1</v>
      </c>
    </row>
    <row r="5536" spans="1:9">
      <c r="A5536" t="str">
        <f>T("2018")</f>
        <v>2018</v>
      </c>
      <c r="B5536" t="str">
        <f>T("JURIDICO                                          ")</f>
        <v xml:space="preserve">JURIDICO                                          </v>
      </c>
      <c r="C5536" t="str">
        <f>T("CIUDAD LINEAL       ")</f>
        <v xml:space="preserve">CIUDAD LINEAL       </v>
      </c>
      <c r="D5536" t="str">
        <f>T("COLINA              ")</f>
        <v xml:space="preserve">COLINA              </v>
      </c>
      <c r="E5536" t="str">
        <f>T("TR ")</f>
        <v xml:space="preserve">TR </v>
      </c>
      <c r="F5536" t="str">
        <f>T("TRACTORES      ")</f>
        <v xml:space="preserve">TRACTORES      </v>
      </c>
      <c r="G5536" t="str">
        <f>T("De 25,01 CABALLOS FISCALES en adelante            ")</f>
        <v xml:space="preserve">De 25,01 CABALLOS FISCALES en adelante            </v>
      </c>
      <c r="H5536" t="str">
        <f>T("DIESEL                                            ")</f>
        <v xml:space="preserve">DIESEL                                            </v>
      </c>
      <c r="I5536">
        <v>1</v>
      </c>
    </row>
    <row r="5537" spans="1:9">
      <c r="A5537" t="str">
        <f>T("2018")</f>
        <v>2018</v>
      </c>
      <c r="B5537" t="str">
        <f>T("JURIDICO                                          ")</f>
        <v xml:space="preserve">JURIDICO                                          </v>
      </c>
      <c r="C5537" t="str">
        <f>T("CIUDAD LINEAL       ")</f>
        <v xml:space="preserve">CIUDAD LINEAL       </v>
      </c>
      <c r="D5537" t="str">
        <f>T("ATALAYA             ")</f>
        <v xml:space="preserve">ATALAYA             </v>
      </c>
      <c r="E5537" t="str">
        <f>T("TR ")</f>
        <v xml:space="preserve">TR </v>
      </c>
      <c r="F5537" t="str">
        <f>T("TRACTORES      ")</f>
        <v xml:space="preserve">TRACTORES      </v>
      </c>
      <c r="G5537" t="str">
        <f>T("De 16 a 25 CABALLOS FISCALES                      ")</f>
        <v xml:space="preserve">De 16 a 25 CABALLOS FISCALES                      </v>
      </c>
      <c r="H5537" t="str">
        <f>T("DIESEL                                            ")</f>
        <v xml:space="preserve">DIESEL                                            </v>
      </c>
      <c r="I5537">
        <v>3</v>
      </c>
    </row>
    <row r="5538" spans="1:9">
      <c r="A5538" t="str">
        <f>T("2018")</f>
        <v>2018</v>
      </c>
      <c r="B5538" t="str">
        <f>T("JURIDICO                                          ")</f>
        <v xml:space="preserve">JURIDICO                                          </v>
      </c>
      <c r="C5538" t="str">
        <f>T("CIUDAD LINEAL       ")</f>
        <v xml:space="preserve">CIUDAD LINEAL       </v>
      </c>
      <c r="D5538" t="str">
        <f>T("ATALAYA             ")</f>
        <v xml:space="preserve">ATALAYA             </v>
      </c>
      <c r="E5538" t="str">
        <f>T("TR ")</f>
        <v xml:space="preserve">TR </v>
      </c>
      <c r="F5538" t="str">
        <f>T("TRACTORES      ")</f>
        <v xml:space="preserve">TRACTORES      </v>
      </c>
      <c r="G5538" t="str">
        <f>T("De 25,01 CABALLOS FISCALES en adelante            ")</f>
        <v xml:space="preserve">De 25,01 CABALLOS FISCALES en adelante            </v>
      </c>
      <c r="H5538" t="str">
        <f>T("DIESEL                                            ")</f>
        <v xml:space="preserve">DIESEL                                            </v>
      </c>
      <c r="I5538">
        <v>2</v>
      </c>
    </row>
    <row r="5539" spans="1:9">
      <c r="A5539" t="str">
        <f>T("2018")</f>
        <v>2018</v>
      </c>
      <c r="B5539" t="str">
        <f>T("JURIDICO                                          ")</f>
        <v xml:space="preserve">JURIDICO                                          </v>
      </c>
      <c r="C5539" t="str">
        <f>T("CIUDAD LINEAL       ")</f>
        <v xml:space="preserve">CIUDAD LINEAL       </v>
      </c>
      <c r="D5539" t="str">
        <f>T("COSTILLARES         ")</f>
        <v xml:space="preserve">COSTILLARES         </v>
      </c>
      <c r="E5539" t="str">
        <f>T("TR ")</f>
        <v xml:space="preserve">TR </v>
      </c>
      <c r="F5539" t="str">
        <f>T("TRACTORES      ")</f>
        <v xml:space="preserve">TRACTORES      </v>
      </c>
      <c r="G5539" t="str">
        <f>T("De menos de 16 CABALLOS FISCALES                  ")</f>
        <v xml:space="preserve">De menos de 16 CABALLOS FISCALES                  </v>
      </c>
      <c r="H5539" t="str">
        <f>T("DIESEL                                            ")</f>
        <v xml:space="preserve">DIESEL                                            </v>
      </c>
      <c r="I5539">
        <v>7</v>
      </c>
    </row>
    <row r="5540" spans="1:9">
      <c r="A5540" t="str">
        <f>T("2018")</f>
        <v>2018</v>
      </c>
      <c r="B5540" t="str">
        <f>T("JURIDICO                                          ")</f>
        <v xml:space="preserve">JURIDICO                                          </v>
      </c>
      <c r="C5540" t="str">
        <f>T("CIUDAD LINEAL       ")</f>
        <v xml:space="preserve">CIUDAD LINEAL       </v>
      </c>
      <c r="D5540" t="str">
        <f>T("COSTILLARES         ")</f>
        <v xml:space="preserve">COSTILLARES         </v>
      </c>
      <c r="E5540" t="str">
        <f>T("TR ")</f>
        <v xml:space="preserve">TR </v>
      </c>
      <c r="F5540" t="str">
        <f>T("TRACTORES      ")</f>
        <v xml:space="preserve">TRACTORES      </v>
      </c>
      <c r="G5540" t="str">
        <f>T("De 16 a 25 CABALLOS FISCALES                      ")</f>
        <v xml:space="preserve">De 16 a 25 CABALLOS FISCALES                      </v>
      </c>
      <c r="H5540" t="str">
        <f>T("DIESEL                                            ")</f>
        <v xml:space="preserve">DIESEL                                            </v>
      </c>
      <c r="I5540">
        <v>19</v>
      </c>
    </row>
    <row r="5541" spans="1:9">
      <c r="A5541" t="str">
        <f>T("2018")</f>
        <v>2018</v>
      </c>
      <c r="B5541" t="str">
        <f>T("JURIDICO                                          ")</f>
        <v xml:space="preserve">JURIDICO                                          </v>
      </c>
      <c r="C5541" t="str">
        <f>T("CIUDAD LINEAL       ")</f>
        <v xml:space="preserve">CIUDAD LINEAL       </v>
      </c>
      <c r="D5541" t="str">
        <f>T("COSTILLARES         ")</f>
        <v xml:space="preserve">COSTILLARES         </v>
      </c>
      <c r="E5541" t="str">
        <f>T("TR ")</f>
        <v xml:space="preserve">TR </v>
      </c>
      <c r="F5541" t="str">
        <f>T("TRACTORES      ")</f>
        <v xml:space="preserve">TRACTORES      </v>
      </c>
      <c r="G5541" t="str">
        <f>T("De 25,01 CABALLOS FISCALES en adelante            ")</f>
        <v xml:space="preserve">De 25,01 CABALLOS FISCALES en adelante            </v>
      </c>
      <c r="H5541" t="str">
        <f>T("DIESEL                                            ")</f>
        <v xml:space="preserve">DIESEL                                            </v>
      </c>
      <c r="I5541">
        <v>10</v>
      </c>
    </row>
    <row r="5542" spans="1:9">
      <c r="A5542" t="str">
        <f>T("2018")</f>
        <v>2018</v>
      </c>
      <c r="B5542" t="str">
        <f>T("JURIDICO                                          ")</f>
        <v xml:space="preserve">JURIDICO                                          </v>
      </c>
      <c r="C5542" t="str">
        <f>T("CIUDAD LINEAL       ")</f>
        <v xml:space="preserve">CIUDAD LINEAL       </v>
      </c>
      <c r="D5542" t="str">
        <f>T("PUEBLO NUEVO        ")</f>
        <v xml:space="preserve">PUEBLO NUEVO        </v>
      </c>
      <c r="E5542" t="str">
        <f>T("TR ")</f>
        <v xml:space="preserve">TR </v>
      </c>
      <c r="F5542" t="str">
        <f>T("TRACTORES      ")</f>
        <v xml:space="preserve">TRACTORES      </v>
      </c>
      <c r="G5542" t="str">
        <f>T("De menos de 16 CABALLOS FISCALES                  ")</f>
        <v xml:space="preserve">De menos de 16 CABALLOS FISCALES                  </v>
      </c>
      <c r="H5542" t="str">
        <f>T("ELÉCTRICO                                         ")</f>
        <v xml:space="preserve">ELÉCTRICO                                         </v>
      </c>
      <c r="I5542">
        <v>1</v>
      </c>
    </row>
    <row r="5543" spans="1:9">
      <c r="A5543" t="str">
        <f>T("2018")</f>
        <v>2018</v>
      </c>
      <c r="B5543" t="str">
        <f>T("JURIDICO                                          ")</f>
        <v xml:space="preserve">JURIDICO                                          </v>
      </c>
      <c r="C5543" t="str">
        <f>T("CIUDAD LINEAL       ")</f>
        <v xml:space="preserve">CIUDAD LINEAL       </v>
      </c>
      <c r="D5543" t="str">
        <f>T("QUINTANA            ")</f>
        <v xml:space="preserve">QUINTANA            </v>
      </c>
      <c r="E5543" t="str">
        <f>T("TR ")</f>
        <v xml:space="preserve">TR </v>
      </c>
      <c r="F5543" t="str">
        <f>T("TRACTORES      ")</f>
        <v xml:space="preserve">TRACTORES      </v>
      </c>
      <c r="G5543" t="str">
        <f>T("De menos de 16 CABALLOS FISCALES                  ")</f>
        <v xml:space="preserve">De menos de 16 CABALLOS FISCALES                  </v>
      </c>
      <c r="H5543" t="str">
        <f>T("ELÉCTRICO                                         ")</f>
        <v xml:space="preserve">ELÉCTRICO                                         </v>
      </c>
      <c r="I5543">
        <v>1</v>
      </c>
    </row>
    <row r="5544" spans="1:9">
      <c r="A5544" t="str">
        <f>T("2018")</f>
        <v>2018</v>
      </c>
      <c r="B5544" t="str">
        <f>T("JURIDICO                                          ")</f>
        <v xml:space="preserve">JURIDICO                                          </v>
      </c>
      <c r="C5544" t="str">
        <f>T("CIUDAD LINEAL       ")</f>
        <v xml:space="preserve">CIUDAD LINEAL       </v>
      </c>
      <c r="D5544" t="str">
        <f>T("SAN PASCUAL         ")</f>
        <v xml:space="preserve">SAN PASCUAL         </v>
      </c>
      <c r="E5544" t="str">
        <f>T("TR ")</f>
        <v xml:space="preserve">TR </v>
      </c>
      <c r="F5544" t="str">
        <f>T("TRACTORES      ")</f>
        <v xml:space="preserve">TRACTORES      </v>
      </c>
      <c r="G5544" t="str">
        <f>T("De menos de 16 CABALLOS FISCALES                  ")</f>
        <v xml:space="preserve">De menos de 16 CABALLOS FISCALES                  </v>
      </c>
      <c r="H5544" t="str">
        <f>T("ELÉCTRICO                                         ")</f>
        <v xml:space="preserve">ELÉCTRICO                                         </v>
      </c>
      <c r="I5544">
        <v>1</v>
      </c>
    </row>
    <row r="5545" spans="1:9">
      <c r="A5545" t="str">
        <f>T("2018")</f>
        <v>2018</v>
      </c>
      <c r="B5545" t="str">
        <f>T("JURIDICO                                          ")</f>
        <v xml:space="preserve">JURIDICO                                          </v>
      </c>
      <c r="C5545" t="str">
        <f>T("CIUDAD LINEAL       ")</f>
        <v xml:space="preserve">CIUDAD LINEAL       </v>
      </c>
      <c r="D5545" t="str">
        <f>T("SAN JUAN BAUTISTA   ")</f>
        <v xml:space="preserve">SAN JUAN BAUTISTA   </v>
      </c>
      <c r="E5545" t="str">
        <f>T("TR ")</f>
        <v xml:space="preserve">TR </v>
      </c>
      <c r="F5545" t="str">
        <f>T("TRACTORES      ")</f>
        <v xml:space="preserve">TRACTORES      </v>
      </c>
      <c r="G5545" t="str">
        <f>T("De menos de 16 CABALLOS FISCALES                  ")</f>
        <v xml:space="preserve">De menos de 16 CABALLOS FISCALES                  </v>
      </c>
      <c r="H5545" t="str">
        <f>T("ELÉCTRICO                                         ")</f>
        <v xml:space="preserve">ELÉCTRICO                                         </v>
      </c>
      <c r="I5545">
        <v>1</v>
      </c>
    </row>
    <row r="5546" spans="1:9">
      <c r="A5546" t="str">
        <f>T("2018")</f>
        <v>2018</v>
      </c>
      <c r="B5546" t="str">
        <f>T("Entidad sin personalidad jurídica (art. 35.4 LGT) ")</f>
        <v xml:space="preserve">Entidad sin personalidad jurídica (art. 35.4 LGT) </v>
      </c>
      <c r="C5546" t="str">
        <f>T("CIUDAD LINEAL       ")</f>
        <v xml:space="preserve">CIUDAD LINEAL       </v>
      </c>
      <c r="D5546" t="str">
        <f>T("SAN PASCUAL         ")</f>
        <v xml:space="preserve">SAN PASCUAL         </v>
      </c>
      <c r="E5546" t="str">
        <f>T("TR ")</f>
        <v xml:space="preserve">TR </v>
      </c>
      <c r="F5546" t="str">
        <f>T("TRACTORES      ")</f>
        <v xml:space="preserve">TRACTORES      </v>
      </c>
      <c r="G5546" t="str">
        <f>T("De menos de 16 CABALLOS FISCALES                  ")</f>
        <v xml:space="preserve">De menos de 16 CABALLOS FISCALES                  </v>
      </c>
      <c r="H5546" t="str">
        <f>T("GASOLINA                                          ")</f>
        <v xml:space="preserve">GASOLINA                                          </v>
      </c>
      <c r="I5546">
        <v>1</v>
      </c>
    </row>
    <row r="5547" spans="1:9">
      <c r="A5547" t="str">
        <f>T("2018")</f>
        <v>2018</v>
      </c>
      <c r="B5547" t="str">
        <f>T("FISICO                                            ")</f>
        <v xml:space="preserve">FISICO                                            </v>
      </c>
      <c r="C5547" t="str">
        <f>T("CIUDAD LINEAL       ")</f>
        <v xml:space="preserve">CIUDAD LINEAL       </v>
      </c>
      <c r="D5547" t="str">
        <f>T("VENTAS              ")</f>
        <v xml:space="preserve">VENTAS              </v>
      </c>
      <c r="E5547" t="str">
        <f>T("TR ")</f>
        <v xml:space="preserve">TR </v>
      </c>
      <c r="F5547" t="str">
        <f>T("TRACTORES      ")</f>
        <v xml:space="preserve">TRACTORES      </v>
      </c>
      <c r="G5547" t="str">
        <f>T("De menos de 16 CABALLOS FISCALES                  ")</f>
        <v xml:space="preserve">De menos de 16 CABALLOS FISCALES                  </v>
      </c>
      <c r="H5547" t="str">
        <f>T("GASOLINA                                          ")</f>
        <v xml:space="preserve">GASOLINA                                          </v>
      </c>
      <c r="I5547">
        <v>35</v>
      </c>
    </row>
    <row r="5548" spans="1:9">
      <c r="A5548" t="str">
        <f>T("2018")</f>
        <v>2018</v>
      </c>
      <c r="B5548" t="str">
        <f>T("FISICO                                            ")</f>
        <v xml:space="preserve">FISICO                                            </v>
      </c>
      <c r="C5548" t="str">
        <f>T("CIUDAD LINEAL       ")</f>
        <v xml:space="preserve">CIUDAD LINEAL       </v>
      </c>
      <c r="D5548" t="str">
        <f>T("PUEBLO NUEVO        ")</f>
        <v xml:space="preserve">PUEBLO NUEVO        </v>
      </c>
      <c r="E5548" t="str">
        <f>T("TR ")</f>
        <v xml:space="preserve">TR </v>
      </c>
      <c r="F5548" t="str">
        <f>T("TRACTORES      ")</f>
        <v xml:space="preserve">TRACTORES      </v>
      </c>
      <c r="G5548" t="str">
        <f>T("De menos de 16 CABALLOS FISCALES                  ")</f>
        <v xml:space="preserve">De menos de 16 CABALLOS FISCALES                  </v>
      </c>
      <c r="H5548" t="str">
        <f>T("GASOLINA                                          ")</f>
        <v xml:space="preserve">GASOLINA                                          </v>
      </c>
      <c r="I5548">
        <v>63</v>
      </c>
    </row>
    <row r="5549" spans="1:9">
      <c r="A5549" t="str">
        <f>T("2018")</f>
        <v>2018</v>
      </c>
      <c r="B5549" t="str">
        <f>T("FISICO                                            ")</f>
        <v xml:space="preserve">FISICO                                            </v>
      </c>
      <c r="C5549" t="str">
        <f>T("CIUDAD LINEAL       ")</f>
        <v xml:space="preserve">CIUDAD LINEAL       </v>
      </c>
      <c r="D5549" t="str">
        <f>T("QUINTANA            ")</f>
        <v xml:space="preserve">QUINTANA            </v>
      </c>
      <c r="E5549" t="str">
        <f>T("TR ")</f>
        <v xml:space="preserve">TR </v>
      </c>
      <c r="F5549" t="str">
        <f>T("TRACTORES      ")</f>
        <v xml:space="preserve">TRACTORES      </v>
      </c>
      <c r="G5549" t="str">
        <f>T("De menos de 16 CABALLOS FISCALES                  ")</f>
        <v xml:space="preserve">De menos de 16 CABALLOS FISCALES                  </v>
      </c>
      <c r="H5549" t="str">
        <f>T("GASOLINA                                          ")</f>
        <v xml:space="preserve">GASOLINA                                          </v>
      </c>
      <c r="I5549">
        <v>19</v>
      </c>
    </row>
    <row r="5550" spans="1:9">
      <c r="A5550" t="str">
        <f>T("2018")</f>
        <v>2018</v>
      </c>
      <c r="B5550" t="str">
        <f>T("FISICO                                            ")</f>
        <v xml:space="preserve">FISICO                                            </v>
      </c>
      <c r="C5550" t="str">
        <f>T("CIUDAD LINEAL       ")</f>
        <v xml:space="preserve">CIUDAD LINEAL       </v>
      </c>
      <c r="D5550" t="str">
        <f>T("CONCEPCION          ")</f>
        <v xml:space="preserve">CONCEPCION          </v>
      </c>
      <c r="E5550" t="str">
        <f>T("TR ")</f>
        <v xml:space="preserve">TR </v>
      </c>
      <c r="F5550" t="str">
        <f>T("TRACTORES      ")</f>
        <v xml:space="preserve">TRACTORES      </v>
      </c>
      <c r="G5550" t="str">
        <f>T("De menos de 16 CABALLOS FISCALES                  ")</f>
        <v xml:space="preserve">De menos de 16 CABALLOS FISCALES                  </v>
      </c>
      <c r="H5550" t="str">
        <f>T("GASOLINA                                          ")</f>
        <v xml:space="preserve">GASOLINA                                          </v>
      </c>
      <c r="I5550">
        <v>9</v>
      </c>
    </row>
    <row r="5551" spans="1:9">
      <c r="A5551" t="str">
        <f>T("2018")</f>
        <v>2018</v>
      </c>
      <c r="B5551" t="str">
        <f>T("FISICO                                            ")</f>
        <v xml:space="preserve">FISICO                                            </v>
      </c>
      <c r="C5551" t="str">
        <f>T("CIUDAD LINEAL       ")</f>
        <v xml:space="preserve">CIUDAD LINEAL       </v>
      </c>
      <c r="D5551" t="str">
        <f>T("SAN PASCUAL         ")</f>
        <v xml:space="preserve">SAN PASCUAL         </v>
      </c>
      <c r="E5551" t="str">
        <f>T("TR ")</f>
        <v xml:space="preserve">TR </v>
      </c>
      <c r="F5551" t="str">
        <f>T("TRACTORES      ")</f>
        <v xml:space="preserve">TRACTORES      </v>
      </c>
      <c r="G5551" t="str">
        <f>T("De menos de 16 CABALLOS FISCALES                  ")</f>
        <v xml:space="preserve">De menos de 16 CABALLOS FISCALES                  </v>
      </c>
      <c r="H5551" t="str">
        <f>T("GASOLINA                                          ")</f>
        <v xml:space="preserve">GASOLINA                                          </v>
      </c>
      <c r="I5551">
        <v>17</v>
      </c>
    </row>
    <row r="5552" spans="1:9">
      <c r="A5552" t="str">
        <f>T("2018")</f>
        <v>2018</v>
      </c>
      <c r="B5552" t="str">
        <f>T("FISICO                                            ")</f>
        <v xml:space="preserve">FISICO                                            </v>
      </c>
      <c r="C5552" t="str">
        <f>T("CIUDAD LINEAL       ")</f>
        <v xml:space="preserve">CIUDAD LINEAL       </v>
      </c>
      <c r="D5552" t="str">
        <f>T("SAN JUAN BAUTISTA   ")</f>
        <v xml:space="preserve">SAN JUAN BAUTISTA   </v>
      </c>
      <c r="E5552" t="str">
        <f>T("TR ")</f>
        <v xml:space="preserve">TR </v>
      </c>
      <c r="F5552" t="str">
        <f>T("TRACTORES      ")</f>
        <v xml:space="preserve">TRACTORES      </v>
      </c>
      <c r="G5552" t="str">
        <f>T("De menos de 16 CABALLOS FISCALES                  ")</f>
        <v xml:space="preserve">De menos de 16 CABALLOS FISCALES                  </v>
      </c>
      <c r="H5552" t="str">
        <f>T("GASOLINA                                          ")</f>
        <v xml:space="preserve">GASOLINA                                          </v>
      </c>
      <c r="I5552">
        <v>16</v>
      </c>
    </row>
    <row r="5553" spans="1:9">
      <c r="A5553" t="str">
        <f>T("2018")</f>
        <v>2018</v>
      </c>
      <c r="B5553" t="str">
        <f>T("FISICO                                            ")</f>
        <v xml:space="preserve">FISICO                                            </v>
      </c>
      <c r="C5553" t="str">
        <f>T("CIUDAD LINEAL       ")</f>
        <v xml:space="preserve">CIUDAD LINEAL       </v>
      </c>
      <c r="D5553" t="str">
        <f>T("COLINA              ")</f>
        <v xml:space="preserve">COLINA              </v>
      </c>
      <c r="E5553" t="str">
        <f>T("TR ")</f>
        <v xml:space="preserve">TR </v>
      </c>
      <c r="F5553" t="str">
        <f>T("TRACTORES      ")</f>
        <v xml:space="preserve">TRACTORES      </v>
      </c>
      <c r="G5553" t="str">
        <f>T("De menos de 16 CABALLOS FISCALES                  ")</f>
        <v xml:space="preserve">De menos de 16 CABALLOS FISCALES                  </v>
      </c>
      <c r="H5553" t="str">
        <f>T("GASOLINA                                          ")</f>
        <v xml:space="preserve">GASOLINA                                          </v>
      </c>
      <c r="I5553">
        <v>3</v>
      </c>
    </row>
    <row r="5554" spans="1:9">
      <c r="A5554" t="str">
        <f>T("2018")</f>
        <v>2018</v>
      </c>
      <c r="B5554" t="str">
        <f>T("FISICO                                            ")</f>
        <v xml:space="preserve">FISICO                                            </v>
      </c>
      <c r="C5554" t="str">
        <f>T("CIUDAD LINEAL       ")</f>
        <v xml:space="preserve">CIUDAD LINEAL       </v>
      </c>
      <c r="D5554" t="str">
        <f>T("ATALAYA             ")</f>
        <v xml:space="preserve">ATALAYA             </v>
      </c>
      <c r="E5554" t="str">
        <f>T("TR ")</f>
        <v xml:space="preserve">TR </v>
      </c>
      <c r="F5554" t="str">
        <f>T("TRACTORES      ")</f>
        <v xml:space="preserve">TRACTORES      </v>
      </c>
      <c r="G5554" t="str">
        <f>T("De menos de 16 CABALLOS FISCALES                  ")</f>
        <v xml:space="preserve">De menos de 16 CABALLOS FISCALES                  </v>
      </c>
      <c r="H5554" t="str">
        <f>T("GASOLINA                                          ")</f>
        <v xml:space="preserve">GASOLINA                                          </v>
      </c>
      <c r="I5554">
        <v>5</v>
      </c>
    </row>
    <row r="5555" spans="1:9">
      <c r="A5555" t="str">
        <f>T("2018")</f>
        <v>2018</v>
      </c>
      <c r="B5555" t="str">
        <f>T("FISICO                                            ")</f>
        <v xml:space="preserve">FISICO                                            </v>
      </c>
      <c r="C5555" t="str">
        <f>T("CIUDAD LINEAL       ")</f>
        <v xml:space="preserve">CIUDAD LINEAL       </v>
      </c>
      <c r="D5555" t="str">
        <f>T("COSTILLARES         ")</f>
        <v xml:space="preserve">COSTILLARES         </v>
      </c>
      <c r="E5555" t="str">
        <f>T("TR ")</f>
        <v xml:space="preserve">TR </v>
      </c>
      <c r="F5555" t="str">
        <f>T("TRACTORES      ")</f>
        <v xml:space="preserve">TRACTORES      </v>
      </c>
      <c r="G5555" t="str">
        <f>T("De menos de 16 CABALLOS FISCALES                  ")</f>
        <v xml:space="preserve">De menos de 16 CABALLOS FISCALES                  </v>
      </c>
      <c r="H5555" t="str">
        <f>T("GASOLINA                                          ")</f>
        <v xml:space="preserve">GASOLINA                                          </v>
      </c>
      <c r="I5555">
        <v>22</v>
      </c>
    </row>
    <row r="5556" spans="1:9">
      <c r="A5556" t="str">
        <f>T("2018")</f>
        <v>2018</v>
      </c>
      <c r="B5556" t="str">
        <f>T("JURIDICO                                          ")</f>
        <v xml:space="preserve">JURIDICO                                          </v>
      </c>
      <c r="C5556" t="str">
        <f>T("CIUDAD LINEAL       ")</f>
        <v xml:space="preserve">CIUDAD LINEAL       </v>
      </c>
      <c r="D5556" t="str">
        <f>T("VENTAS              ")</f>
        <v xml:space="preserve">VENTAS              </v>
      </c>
      <c r="E5556" t="str">
        <f>T("TR ")</f>
        <v xml:space="preserve">TR </v>
      </c>
      <c r="F5556" t="str">
        <f>T("TRACTORES      ")</f>
        <v xml:space="preserve">TRACTORES      </v>
      </c>
      <c r="G5556" t="str">
        <f>T("De menos de 16 CABALLOS FISCALES                  ")</f>
        <v xml:space="preserve">De menos de 16 CABALLOS FISCALES                  </v>
      </c>
      <c r="H5556" t="str">
        <f>T("GASOLINA                                          ")</f>
        <v xml:space="preserve">GASOLINA                                          </v>
      </c>
      <c r="I5556">
        <v>3</v>
      </c>
    </row>
    <row r="5557" spans="1:9">
      <c r="A5557" t="str">
        <f>T("2018")</f>
        <v>2018</v>
      </c>
      <c r="B5557" t="str">
        <f>T("JURIDICO                                          ")</f>
        <v xml:space="preserve">JURIDICO                                          </v>
      </c>
      <c r="C5557" t="str">
        <f>T("CIUDAD LINEAL       ")</f>
        <v xml:space="preserve">CIUDAD LINEAL       </v>
      </c>
      <c r="D5557" t="str">
        <f>T("VENTAS              ")</f>
        <v xml:space="preserve">VENTAS              </v>
      </c>
      <c r="E5557" t="str">
        <f>T("TR ")</f>
        <v xml:space="preserve">TR </v>
      </c>
      <c r="F5557" t="str">
        <f>T("TRACTORES      ")</f>
        <v xml:space="preserve">TRACTORES      </v>
      </c>
      <c r="G5557" t="str">
        <f>T("De 16 a 25 CABALLOS FISCALES                      ")</f>
        <v xml:space="preserve">De 16 a 25 CABALLOS FISCALES                      </v>
      </c>
      <c r="H5557" t="str">
        <f>T("GASOLINA                                          ")</f>
        <v xml:space="preserve">GASOLINA                                          </v>
      </c>
      <c r="I5557">
        <v>1</v>
      </c>
    </row>
    <row r="5558" spans="1:9">
      <c r="A5558" t="str">
        <f>T("2018")</f>
        <v>2018</v>
      </c>
      <c r="B5558" t="str">
        <f>T("JURIDICO                                          ")</f>
        <v xml:space="preserve">JURIDICO                                          </v>
      </c>
      <c r="C5558" t="str">
        <f>T("CIUDAD LINEAL       ")</f>
        <v xml:space="preserve">CIUDAD LINEAL       </v>
      </c>
      <c r="D5558" t="str">
        <f>T("PUEBLO NUEVO        ")</f>
        <v xml:space="preserve">PUEBLO NUEVO        </v>
      </c>
      <c r="E5558" t="str">
        <f>T("TR ")</f>
        <v xml:space="preserve">TR </v>
      </c>
      <c r="F5558" t="str">
        <f>T("TRACTORES      ")</f>
        <v xml:space="preserve">TRACTORES      </v>
      </c>
      <c r="G5558" t="str">
        <f>T("De menos de 16 CABALLOS FISCALES                  ")</f>
        <v xml:space="preserve">De menos de 16 CABALLOS FISCALES                  </v>
      </c>
      <c r="H5558" t="str">
        <f>T("GASOLINA                                          ")</f>
        <v xml:space="preserve">GASOLINA                                          </v>
      </c>
      <c r="I5558">
        <v>2</v>
      </c>
    </row>
    <row r="5559" spans="1:9">
      <c r="A5559" t="str">
        <f>T("2018")</f>
        <v>2018</v>
      </c>
      <c r="B5559" t="str">
        <f>T("JURIDICO                                          ")</f>
        <v xml:space="preserve">JURIDICO                                          </v>
      </c>
      <c r="C5559" t="str">
        <f>T("CIUDAD LINEAL       ")</f>
        <v xml:space="preserve">CIUDAD LINEAL       </v>
      </c>
      <c r="D5559" t="str">
        <f>T("QUINTANA            ")</f>
        <v xml:space="preserve">QUINTANA            </v>
      </c>
      <c r="E5559" t="str">
        <f>T("TR ")</f>
        <v xml:space="preserve">TR </v>
      </c>
      <c r="F5559" t="str">
        <f>T("TRACTORES      ")</f>
        <v xml:space="preserve">TRACTORES      </v>
      </c>
      <c r="G5559" t="str">
        <f>T("De menos de 16 CABALLOS FISCALES                  ")</f>
        <v xml:space="preserve">De menos de 16 CABALLOS FISCALES                  </v>
      </c>
      <c r="H5559" t="str">
        <f>T("GASOLINA                                          ")</f>
        <v xml:space="preserve">GASOLINA                                          </v>
      </c>
      <c r="I5559">
        <v>3</v>
      </c>
    </row>
    <row r="5560" spans="1:9">
      <c r="A5560" t="str">
        <f>T("2018")</f>
        <v>2018</v>
      </c>
      <c r="B5560" t="str">
        <f>T("JURIDICO                                          ")</f>
        <v xml:space="preserve">JURIDICO                                          </v>
      </c>
      <c r="C5560" t="str">
        <f>T("CIUDAD LINEAL       ")</f>
        <v xml:space="preserve">CIUDAD LINEAL       </v>
      </c>
      <c r="D5560" t="str">
        <f>T("CONCEPCION          ")</f>
        <v xml:space="preserve">CONCEPCION          </v>
      </c>
      <c r="E5560" t="str">
        <f>T("TR ")</f>
        <v xml:space="preserve">TR </v>
      </c>
      <c r="F5560" t="str">
        <f>T("TRACTORES      ")</f>
        <v xml:space="preserve">TRACTORES      </v>
      </c>
      <c r="G5560" t="str">
        <f>T("De menos de 16 CABALLOS FISCALES                  ")</f>
        <v xml:space="preserve">De menos de 16 CABALLOS FISCALES                  </v>
      </c>
      <c r="H5560" t="str">
        <f>T("GASOLINA                                          ")</f>
        <v xml:space="preserve">GASOLINA                                          </v>
      </c>
      <c r="I5560">
        <v>5</v>
      </c>
    </row>
    <row r="5561" spans="1:9">
      <c r="A5561" t="str">
        <f>T("2018")</f>
        <v>2018</v>
      </c>
      <c r="B5561" t="str">
        <f>T("JURIDICO                                          ")</f>
        <v xml:space="preserve">JURIDICO                                          </v>
      </c>
      <c r="C5561" t="str">
        <f>T("CIUDAD LINEAL       ")</f>
        <v xml:space="preserve">CIUDAD LINEAL       </v>
      </c>
      <c r="D5561" t="str">
        <f>T("SAN PASCUAL         ")</f>
        <v xml:space="preserve">SAN PASCUAL         </v>
      </c>
      <c r="E5561" t="str">
        <f>T("TR ")</f>
        <v xml:space="preserve">TR </v>
      </c>
      <c r="F5561" t="str">
        <f>T("TRACTORES      ")</f>
        <v xml:space="preserve">TRACTORES      </v>
      </c>
      <c r="G5561" t="str">
        <f>T("De menos de 16 CABALLOS FISCALES                  ")</f>
        <v xml:space="preserve">De menos de 16 CABALLOS FISCALES                  </v>
      </c>
      <c r="H5561" t="str">
        <f>T("GASOLINA                                          ")</f>
        <v xml:space="preserve">GASOLINA                                          </v>
      </c>
      <c r="I5561">
        <v>5</v>
      </c>
    </row>
    <row r="5562" spans="1:9">
      <c r="A5562" t="str">
        <f>T("2018")</f>
        <v>2018</v>
      </c>
      <c r="B5562" t="str">
        <f>T("JURIDICO                                          ")</f>
        <v xml:space="preserve">JURIDICO                                          </v>
      </c>
      <c r="C5562" t="str">
        <f>T("CIUDAD LINEAL       ")</f>
        <v xml:space="preserve">CIUDAD LINEAL       </v>
      </c>
      <c r="D5562" t="str">
        <f>T("SAN PASCUAL         ")</f>
        <v xml:space="preserve">SAN PASCUAL         </v>
      </c>
      <c r="E5562" t="str">
        <f>T("TR ")</f>
        <v xml:space="preserve">TR </v>
      </c>
      <c r="F5562" t="str">
        <f>T("TRACTORES      ")</f>
        <v xml:space="preserve">TRACTORES      </v>
      </c>
      <c r="G5562" t="str">
        <f>T("De 16 a 25 CABALLOS FISCALES                      ")</f>
        <v xml:space="preserve">De 16 a 25 CABALLOS FISCALES                      </v>
      </c>
      <c r="H5562" t="str">
        <f>T("GASOLINA                                          ")</f>
        <v xml:space="preserve">GASOLINA                                          </v>
      </c>
      <c r="I5562">
        <v>1</v>
      </c>
    </row>
    <row r="5563" spans="1:9">
      <c r="A5563" t="str">
        <f>T("2018")</f>
        <v>2018</v>
      </c>
      <c r="B5563" t="str">
        <f>T("JURIDICO                                          ")</f>
        <v xml:space="preserve">JURIDICO                                          </v>
      </c>
      <c r="C5563" t="str">
        <f>T("CIUDAD LINEAL       ")</f>
        <v xml:space="preserve">CIUDAD LINEAL       </v>
      </c>
      <c r="D5563" t="str">
        <f>T("SAN JUAN BAUTISTA   ")</f>
        <v xml:space="preserve">SAN JUAN BAUTISTA   </v>
      </c>
      <c r="E5563" t="str">
        <f>T("TR ")</f>
        <v xml:space="preserve">TR </v>
      </c>
      <c r="F5563" t="str">
        <f>T("TRACTORES      ")</f>
        <v xml:space="preserve">TRACTORES      </v>
      </c>
      <c r="G5563" t="str">
        <f>T("De menos de 16 CABALLOS FISCALES                  ")</f>
        <v xml:space="preserve">De menos de 16 CABALLOS FISCALES                  </v>
      </c>
      <c r="H5563" t="str">
        <f>T("GASOLINA                                          ")</f>
        <v xml:space="preserve">GASOLINA                                          </v>
      </c>
      <c r="I5563">
        <v>5</v>
      </c>
    </row>
    <row r="5564" spans="1:9">
      <c r="A5564" t="str">
        <f>T("2018")</f>
        <v>2018</v>
      </c>
      <c r="B5564" t="str">
        <f>T("JURIDICO                                          ")</f>
        <v xml:space="preserve">JURIDICO                                          </v>
      </c>
      <c r="C5564" t="str">
        <f>T("CIUDAD LINEAL       ")</f>
        <v xml:space="preserve">CIUDAD LINEAL       </v>
      </c>
      <c r="D5564" t="str">
        <f>T("SAN JUAN BAUTISTA   ")</f>
        <v xml:space="preserve">SAN JUAN BAUTISTA   </v>
      </c>
      <c r="E5564" t="str">
        <f>T("TR ")</f>
        <v xml:space="preserve">TR </v>
      </c>
      <c r="F5564" t="str">
        <f>T("TRACTORES      ")</f>
        <v xml:space="preserve">TRACTORES      </v>
      </c>
      <c r="G5564" t="str">
        <f>T("De 25,01 CABALLOS FISCALES en adelante            ")</f>
        <v xml:space="preserve">De 25,01 CABALLOS FISCALES en adelante            </v>
      </c>
      <c r="H5564" t="str">
        <f>T("GASOLINA                                          ")</f>
        <v xml:space="preserve">GASOLINA                                          </v>
      </c>
      <c r="I5564">
        <v>1</v>
      </c>
    </row>
    <row r="5565" spans="1:9">
      <c r="A5565" t="str">
        <f>T("2018")</f>
        <v>2018</v>
      </c>
      <c r="B5565" t="str">
        <f>T("JURIDICO                                          ")</f>
        <v xml:space="preserve">JURIDICO                                          </v>
      </c>
      <c r="C5565" t="str">
        <f>T("CIUDAD LINEAL       ")</f>
        <v xml:space="preserve">CIUDAD LINEAL       </v>
      </c>
      <c r="D5565" t="str">
        <f>T("COLINA              ")</f>
        <v xml:space="preserve">COLINA              </v>
      </c>
      <c r="E5565" t="str">
        <f>T("TR ")</f>
        <v xml:space="preserve">TR </v>
      </c>
      <c r="F5565" t="str">
        <f>T("TRACTORES      ")</f>
        <v xml:space="preserve">TRACTORES      </v>
      </c>
      <c r="G5565" t="str">
        <f>T("De menos de 16 CABALLOS FISCALES                  ")</f>
        <v xml:space="preserve">De menos de 16 CABALLOS FISCALES                  </v>
      </c>
      <c r="H5565" t="str">
        <f>T("GASOLINA                                          ")</f>
        <v xml:space="preserve">GASOLINA                                          </v>
      </c>
      <c r="I5565">
        <v>2</v>
      </c>
    </row>
    <row r="5566" spans="1:9">
      <c r="A5566" t="str">
        <f>T("2018")</f>
        <v>2018</v>
      </c>
      <c r="B5566" t="str">
        <f>T("JURIDICO                                          ")</f>
        <v xml:space="preserve">JURIDICO                                          </v>
      </c>
      <c r="C5566" t="str">
        <f>T("CIUDAD LINEAL       ")</f>
        <v xml:space="preserve">CIUDAD LINEAL       </v>
      </c>
      <c r="D5566" t="str">
        <f>T("ATALAYA             ")</f>
        <v xml:space="preserve">ATALAYA             </v>
      </c>
      <c r="E5566" t="str">
        <f>T("TR ")</f>
        <v xml:space="preserve">TR </v>
      </c>
      <c r="F5566" t="str">
        <f>T("TRACTORES      ")</f>
        <v xml:space="preserve">TRACTORES      </v>
      </c>
      <c r="G5566" t="str">
        <f>T("De menos de 16 CABALLOS FISCALES                  ")</f>
        <v xml:space="preserve">De menos de 16 CABALLOS FISCALES                  </v>
      </c>
      <c r="H5566" t="str">
        <f>T("GASOLINA                                          ")</f>
        <v xml:space="preserve">GASOLINA                                          </v>
      </c>
      <c r="I5566">
        <v>5</v>
      </c>
    </row>
    <row r="5567" spans="1:9">
      <c r="A5567" t="str">
        <f>T("2018")</f>
        <v>2018</v>
      </c>
      <c r="B5567" t="str">
        <f>T("JURIDICO                                          ")</f>
        <v xml:space="preserve">JURIDICO                                          </v>
      </c>
      <c r="C5567" t="str">
        <f>T("CIUDAD LINEAL       ")</f>
        <v xml:space="preserve">CIUDAD LINEAL       </v>
      </c>
      <c r="D5567" t="str">
        <f>T("COSTILLARES         ")</f>
        <v xml:space="preserve">COSTILLARES         </v>
      </c>
      <c r="E5567" t="str">
        <f>T("TR ")</f>
        <v xml:space="preserve">TR </v>
      </c>
      <c r="F5567" t="str">
        <f>T("TRACTORES      ")</f>
        <v xml:space="preserve">TRACTORES      </v>
      </c>
      <c r="G5567" t="str">
        <f>T("De menos de 16 CABALLOS FISCALES                  ")</f>
        <v xml:space="preserve">De menos de 16 CABALLOS FISCALES                  </v>
      </c>
      <c r="H5567" t="str">
        <f>T("GASOLINA                                          ")</f>
        <v xml:space="preserve">GASOLINA                                          </v>
      </c>
      <c r="I5567">
        <v>5</v>
      </c>
    </row>
    <row r="5568" spans="1:9">
      <c r="A5568" t="str">
        <f>T("2018")</f>
        <v>2018</v>
      </c>
      <c r="B5568" t="str">
        <f>T("JURIDICO                                          ")</f>
        <v xml:space="preserve">JURIDICO                                          </v>
      </c>
      <c r="C5568" t="str">
        <f>T("CIUDAD LINEAL       ")</f>
        <v xml:space="preserve">CIUDAD LINEAL       </v>
      </c>
      <c r="D5568" t="str">
        <f>T("PUEBLO NUEVO        ")</f>
        <v xml:space="preserve">PUEBLO NUEVO        </v>
      </c>
      <c r="E5568" t="str">
        <f>T("TR ")</f>
        <v xml:space="preserve">TR </v>
      </c>
      <c r="F5568" t="str">
        <f>T("TRACTORES      ")</f>
        <v xml:space="preserve">TRACTORES      </v>
      </c>
      <c r="G5568" t="str">
        <f>T("De 16 a 25 CABALLOS FISCALES                      ")</f>
        <v xml:space="preserve">De 16 a 25 CABALLOS FISCALES                      </v>
      </c>
      <c r="H5568" t="str">
        <f>T("OTROS                                             ")</f>
        <v xml:space="preserve">OTROS                                             </v>
      </c>
      <c r="I5568">
        <v>1</v>
      </c>
    </row>
    <row r="5569" spans="1:9">
      <c r="A5569" t="str">
        <f>T("2018")</f>
        <v>2018</v>
      </c>
      <c r="B5569" t="str">
        <f>T("JURIDICO                                          ")</f>
        <v xml:space="preserve">JURIDICO                                          </v>
      </c>
      <c r="C5569" t="str">
        <f>T("CIUDAD LINEAL       ")</f>
        <v xml:space="preserve">CIUDAD LINEAL       </v>
      </c>
      <c r="D5569" t="str">
        <f>T("SAN JUAN BAUTISTA   ")</f>
        <v xml:space="preserve">SAN JUAN BAUTISTA   </v>
      </c>
      <c r="E5569" t="str">
        <f>T("TR ")</f>
        <v xml:space="preserve">TR </v>
      </c>
      <c r="F5569" t="str">
        <f>T("TRACTORES      ")</f>
        <v xml:space="preserve">TRACTORES      </v>
      </c>
      <c r="G5569" t="str">
        <f>T("De 16 a 25 CABALLOS FISCALES                      ")</f>
        <v xml:space="preserve">De 16 a 25 CABALLOS FISCALES                      </v>
      </c>
      <c r="H5569" t="str">
        <f>T("OTROS                                             ")</f>
        <v xml:space="preserve">OTROS                                             </v>
      </c>
      <c r="I5569">
        <v>1</v>
      </c>
    </row>
    <row r="5570" spans="1:9">
      <c r="A5570" t="str">
        <f>T("2018")</f>
        <v>2018</v>
      </c>
      <c r="B5570" t="str">
        <f>T("FISICO                                            ")</f>
        <v xml:space="preserve">FISICO                                            </v>
      </c>
      <c r="C5570" t="str">
        <f>T("CIUDAD LINEAL       ")</f>
        <v xml:space="preserve">CIUDAD LINEAL       </v>
      </c>
      <c r="D5570" t="str">
        <f>T("VENTAS              ")</f>
        <v xml:space="preserve">VENTAS              </v>
      </c>
      <c r="E5570" t="str">
        <f>T("TR ")</f>
        <v xml:space="preserve">TR </v>
      </c>
      <c r="F5570" t="str">
        <f>T("TRACTORES      ")</f>
        <v xml:space="preserve">TRACTORES      </v>
      </c>
      <c r="G5570" t="str">
        <f>T("De menos de 16 CABALLOS FISCALES                  ")</f>
        <v xml:space="preserve">De menos de 16 CABALLOS FISCALES                  </v>
      </c>
      <c r="I5570">
        <v>5</v>
      </c>
    </row>
    <row r="5571" spans="1:9">
      <c r="A5571" t="str">
        <f>T("2018")</f>
        <v>2018</v>
      </c>
      <c r="B5571" t="str">
        <f>T("FISICO                                            ")</f>
        <v xml:space="preserve">FISICO                                            </v>
      </c>
      <c r="C5571" t="str">
        <f>T("CIUDAD LINEAL       ")</f>
        <v xml:space="preserve">CIUDAD LINEAL       </v>
      </c>
      <c r="D5571" t="str">
        <f>T("VENTAS              ")</f>
        <v xml:space="preserve">VENTAS              </v>
      </c>
      <c r="E5571" t="str">
        <f>T("TR ")</f>
        <v xml:space="preserve">TR </v>
      </c>
      <c r="F5571" t="str">
        <f>T("TRACTORES      ")</f>
        <v xml:space="preserve">TRACTORES      </v>
      </c>
      <c r="G5571" t="str">
        <f>T("De 16 a 25 CABALLOS FISCALES                      ")</f>
        <v xml:space="preserve">De 16 a 25 CABALLOS FISCALES                      </v>
      </c>
      <c r="I5571">
        <v>1</v>
      </c>
    </row>
    <row r="5572" spans="1:9">
      <c r="A5572" t="str">
        <f>T("2018")</f>
        <v>2018</v>
      </c>
      <c r="B5572" t="str">
        <f>T("FISICO                                            ")</f>
        <v xml:space="preserve">FISICO                                            </v>
      </c>
      <c r="C5572" t="str">
        <f>T("CIUDAD LINEAL       ")</f>
        <v xml:space="preserve">CIUDAD LINEAL       </v>
      </c>
      <c r="D5572" t="str">
        <f>T("VENTAS              ")</f>
        <v xml:space="preserve">VENTAS              </v>
      </c>
      <c r="E5572" t="str">
        <f>T("TR ")</f>
        <v xml:space="preserve">TR </v>
      </c>
      <c r="F5572" t="str">
        <f>T("TRACTORES      ")</f>
        <v xml:space="preserve">TRACTORES      </v>
      </c>
      <c r="G5572" t="str">
        <f>T("De 25,01 CABALLOS FISCALES en adelante            ")</f>
        <v xml:space="preserve">De 25,01 CABALLOS FISCALES en adelante            </v>
      </c>
      <c r="I5572">
        <v>1</v>
      </c>
    </row>
    <row r="5573" spans="1:9">
      <c r="A5573" t="str">
        <f>T("2018")</f>
        <v>2018</v>
      </c>
      <c r="B5573" t="str">
        <f>T("FISICO                                            ")</f>
        <v xml:space="preserve">FISICO                                            </v>
      </c>
      <c r="C5573" t="str">
        <f>T("CIUDAD LINEAL       ")</f>
        <v xml:space="preserve">CIUDAD LINEAL       </v>
      </c>
      <c r="D5573" t="str">
        <f>T("PUEBLO NUEVO        ")</f>
        <v xml:space="preserve">PUEBLO NUEVO        </v>
      </c>
      <c r="E5573" t="str">
        <f>T("TR ")</f>
        <v xml:space="preserve">TR </v>
      </c>
      <c r="F5573" t="str">
        <f>T("TRACTORES      ")</f>
        <v xml:space="preserve">TRACTORES      </v>
      </c>
      <c r="G5573" t="str">
        <f>T("De menos de 16 CABALLOS FISCALES                  ")</f>
        <v xml:space="preserve">De menos de 16 CABALLOS FISCALES                  </v>
      </c>
      <c r="I5573">
        <v>2</v>
      </c>
    </row>
    <row r="5574" spans="1:9">
      <c r="A5574" t="str">
        <f>T("2018")</f>
        <v>2018</v>
      </c>
      <c r="B5574" t="str">
        <f>T("FISICO                                            ")</f>
        <v xml:space="preserve">FISICO                                            </v>
      </c>
      <c r="C5574" t="str">
        <f>T("CIUDAD LINEAL       ")</f>
        <v xml:space="preserve">CIUDAD LINEAL       </v>
      </c>
      <c r="D5574" t="str">
        <f>T("PUEBLO NUEVO        ")</f>
        <v xml:space="preserve">PUEBLO NUEVO        </v>
      </c>
      <c r="E5574" t="str">
        <f>T("TR ")</f>
        <v xml:space="preserve">TR </v>
      </c>
      <c r="F5574" t="str">
        <f>T("TRACTORES      ")</f>
        <v xml:space="preserve">TRACTORES      </v>
      </c>
      <c r="G5574" t="str">
        <f>T("De 16 a 25 CABALLOS FISCALES                      ")</f>
        <v xml:space="preserve">De 16 a 25 CABALLOS FISCALES                      </v>
      </c>
      <c r="I5574">
        <v>2</v>
      </c>
    </row>
    <row r="5575" spans="1:9">
      <c r="A5575" t="str">
        <f>T("2018")</f>
        <v>2018</v>
      </c>
      <c r="B5575" t="str">
        <f>T("FISICO                                            ")</f>
        <v xml:space="preserve">FISICO                                            </v>
      </c>
      <c r="C5575" t="str">
        <f>T("CIUDAD LINEAL       ")</f>
        <v xml:space="preserve">CIUDAD LINEAL       </v>
      </c>
      <c r="D5575" t="str">
        <f>T("QUINTANA            ")</f>
        <v xml:space="preserve">QUINTANA            </v>
      </c>
      <c r="E5575" t="str">
        <f>T("TR ")</f>
        <v xml:space="preserve">TR </v>
      </c>
      <c r="F5575" t="str">
        <f>T("TRACTORES      ")</f>
        <v xml:space="preserve">TRACTORES      </v>
      </c>
      <c r="G5575" t="str">
        <f>T("De menos de 16 CABALLOS FISCALES                  ")</f>
        <v xml:space="preserve">De menos de 16 CABALLOS FISCALES                  </v>
      </c>
      <c r="I5575">
        <v>1</v>
      </c>
    </row>
    <row r="5576" spans="1:9">
      <c r="A5576" t="str">
        <f>T("2018")</f>
        <v>2018</v>
      </c>
      <c r="B5576" t="str">
        <f>T("FISICO                                            ")</f>
        <v xml:space="preserve">FISICO                                            </v>
      </c>
      <c r="C5576" t="str">
        <f>T("CIUDAD LINEAL       ")</f>
        <v xml:space="preserve">CIUDAD LINEAL       </v>
      </c>
      <c r="D5576" t="str">
        <f>T("CONCEPCION          ")</f>
        <v xml:space="preserve">CONCEPCION          </v>
      </c>
      <c r="E5576" t="str">
        <f>T("TR ")</f>
        <v xml:space="preserve">TR </v>
      </c>
      <c r="F5576" t="str">
        <f>T("TRACTORES      ")</f>
        <v xml:space="preserve">TRACTORES      </v>
      </c>
      <c r="G5576" t="str">
        <f>T("De menos de 16 CABALLOS FISCALES                  ")</f>
        <v xml:space="preserve">De menos de 16 CABALLOS FISCALES                  </v>
      </c>
      <c r="I5576">
        <v>5</v>
      </c>
    </row>
    <row r="5577" spans="1:9">
      <c r="A5577" t="str">
        <f>T("2018")</f>
        <v>2018</v>
      </c>
      <c r="B5577" t="str">
        <f>T("FISICO                                            ")</f>
        <v xml:space="preserve">FISICO                                            </v>
      </c>
      <c r="C5577" t="str">
        <f>T("CIUDAD LINEAL       ")</f>
        <v xml:space="preserve">CIUDAD LINEAL       </v>
      </c>
      <c r="D5577" t="str">
        <f>T("SAN PASCUAL         ")</f>
        <v xml:space="preserve">SAN PASCUAL         </v>
      </c>
      <c r="E5577" t="str">
        <f>T("TR ")</f>
        <v xml:space="preserve">TR </v>
      </c>
      <c r="F5577" t="str">
        <f>T("TRACTORES      ")</f>
        <v xml:space="preserve">TRACTORES      </v>
      </c>
      <c r="G5577" t="str">
        <f>T("De menos de 16 CABALLOS FISCALES                  ")</f>
        <v xml:space="preserve">De menos de 16 CABALLOS FISCALES                  </v>
      </c>
      <c r="I5577">
        <v>1</v>
      </c>
    </row>
    <row r="5578" spans="1:9">
      <c r="A5578" t="str">
        <f>T("2018")</f>
        <v>2018</v>
      </c>
      <c r="B5578" t="str">
        <f>T("FISICO                                            ")</f>
        <v xml:space="preserve">FISICO                                            </v>
      </c>
      <c r="C5578" t="str">
        <f>T("CIUDAD LINEAL       ")</f>
        <v xml:space="preserve">CIUDAD LINEAL       </v>
      </c>
      <c r="D5578" t="str">
        <f>T("SAN JUAN BAUTISTA   ")</f>
        <v xml:space="preserve">SAN JUAN BAUTISTA   </v>
      </c>
      <c r="E5578" t="str">
        <f>T("TR ")</f>
        <v xml:space="preserve">TR </v>
      </c>
      <c r="F5578" t="str">
        <f>T("TRACTORES      ")</f>
        <v xml:space="preserve">TRACTORES      </v>
      </c>
      <c r="G5578" t="str">
        <f>T("De menos de 16 CABALLOS FISCALES                  ")</f>
        <v xml:space="preserve">De menos de 16 CABALLOS FISCALES                  </v>
      </c>
      <c r="I5578">
        <v>2</v>
      </c>
    </row>
    <row r="5579" spans="1:9">
      <c r="A5579" t="str">
        <f>T("2018")</f>
        <v>2018</v>
      </c>
      <c r="B5579" t="str">
        <f>T("FISICO                                            ")</f>
        <v xml:space="preserve">FISICO                                            </v>
      </c>
      <c r="C5579" t="str">
        <f>T("CIUDAD LINEAL       ")</f>
        <v xml:space="preserve">CIUDAD LINEAL       </v>
      </c>
      <c r="D5579" t="str">
        <f>T("COLINA              ")</f>
        <v xml:space="preserve">COLINA              </v>
      </c>
      <c r="E5579" t="str">
        <f>T("TR ")</f>
        <v xml:space="preserve">TR </v>
      </c>
      <c r="F5579" t="str">
        <f>T("TRACTORES      ")</f>
        <v xml:space="preserve">TRACTORES      </v>
      </c>
      <c r="G5579" t="str">
        <f>T("De 25,01 CABALLOS FISCALES en adelante            ")</f>
        <v xml:space="preserve">De 25,01 CABALLOS FISCALES en adelante            </v>
      </c>
      <c r="I5579">
        <v>1</v>
      </c>
    </row>
    <row r="5580" spans="1:9">
      <c r="A5580" t="str">
        <f>T("2018")</f>
        <v>2018</v>
      </c>
      <c r="B5580" t="str">
        <f>T("FISICO                                            ")</f>
        <v xml:space="preserve">FISICO                                            </v>
      </c>
      <c r="C5580" t="str">
        <f>T("CIUDAD LINEAL       ")</f>
        <v xml:space="preserve">CIUDAD LINEAL       </v>
      </c>
      <c r="D5580" t="str">
        <f>T("COSTILLARES         ")</f>
        <v xml:space="preserve">COSTILLARES         </v>
      </c>
      <c r="E5580" t="str">
        <f>T("TR ")</f>
        <v xml:space="preserve">TR </v>
      </c>
      <c r="F5580" t="str">
        <f>T("TRACTORES      ")</f>
        <v xml:space="preserve">TRACTORES      </v>
      </c>
      <c r="G5580" t="str">
        <f>T("De menos de 16 CABALLOS FISCALES                  ")</f>
        <v xml:space="preserve">De menos de 16 CABALLOS FISCALES                  </v>
      </c>
      <c r="I5580">
        <v>2</v>
      </c>
    </row>
    <row r="5581" spans="1:9">
      <c r="A5581" t="str">
        <f>T("2018")</f>
        <v>2018</v>
      </c>
      <c r="B5581" t="str">
        <f>T("FISICO                                            ")</f>
        <v xml:space="preserve">FISICO                                            </v>
      </c>
      <c r="C5581" t="str">
        <f>T("CIUDAD LINEAL       ")</f>
        <v xml:space="preserve">CIUDAD LINEAL       </v>
      </c>
      <c r="D5581" t="str">
        <f>T("COSTILLARES         ")</f>
        <v xml:space="preserve">COSTILLARES         </v>
      </c>
      <c r="E5581" t="str">
        <f>T("TR ")</f>
        <v xml:space="preserve">TR </v>
      </c>
      <c r="F5581" t="str">
        <f>T("TRACTORES      ")</f>
        <v xml:space="preserve">TRACTORES      </v>
      </c>
      <c r="G5581" t="str">
        <f>T("De 16 a 25 CABALLOS FISCALES                      ")</f>
        <v xml:space="preserve">De 16 a 25 CABALLOS FISCALES                      </v>
      </c>
      <c r="I5581">
        <v>1</v>
      </c>
    </row>
    <row r="5582" spans="1:9">
      <c r="A5582" t="str">
        <f>T("2018")</f>
        <v>2018</v>
      </c>
      <c r="B5582" t="str">
        <f>T("JURIDICO                                          ")</f>
        <v xml:space="preserve">JURIDICO                                          </v>
      </c>
      <c r="C5582" t="str">
        <f>T("CIUDAD LINEAL       ")</f>
        <v xml:space="preserve">CIUDAD LINEAL       </v>
      </c>
      <c r="D5582" t="str">
        <f>T("VENTAS              ")</f>
        <v xml:space="preserve">VENTAS              </v>
      </c>
      <c r="E5582" t="str">
        <f>T("TR ")</f>
        <v xml:space="preserve">TR </v>
      </c>
      <c r="F5582" t="str">
        <f>T("TRACTORES      ")</f>
        <v xml:space="preserve">TRACTORES      </v>
      </c>
      <c r="G5582" t="str">
        <f>T("De 25,01 CABALLOS FISCALES en adelante            ")</f>
        <v xml:space="preserve">De 25,01 CABALLOS FISCALES en adelante            </v>
      </c>
      <c r="I5582">
        <v>1</v>
      </c>
    </row>
    <row r="5583" spans="1:9">
      <c r="A5583" t="str">
        <f>T("2018")</f>
        <v>2018</v>
      </c>
      <c r="B5583" t="str">
        <f>T("JURIDICO                                          ")</f>
        <v xml:space="preserve">JURIDICO                                          </v>
      </c>
      <c r="C5583" t="str">
        <f>T("CIUDAD LINEAL       ")</f>
        <v xml:space="preserve">CIUDAD LINEAL       </v>
      </c>
      <c r="D5583" t="str">
        <f>T("PUEBLO NUEVO        ")</f>
        <v xml:space="preserve">PUEBLO NUEVO        </v>
      </c>
      <c r="E5583" t="str">
        <f>T("TR ")</f>
        <v xml:space="preserve">TR </v>
      </c>
      <c r="F5583" t="str">
        <f>T("TRACTORES      ")</f>
        <v xml:space="preserve">TRACTORES      </v>
      </c>
      <c r="G5583" t="str">
        <f>T("De 16 a 25 CABALLOS FISCALES                      ")</f>
        <v xml:space="preserve">De 16 a 25 CABALLOS FISCALES                      </v>
      </c>
      <c r="I5583">
        <v>2</v>
      </c>
    </row>
    <row r="5584" spans="1:9">
      <c r="A5584" t="str">
        <f>T("2018")</f>
        <v>2018</v>
      </c>
      <c r="B5584" t="str">
        <f>T("JURIDICO                                          ")</f>
        <v xml:space="preserve">JURIDICO                                          </v>
      </c>
      <c r="C5584" t="str">
        <f>T("CIUDAD LINEAL       ")</f>
        <v xml:space="preserve">CIUDAD LINEAL       </v>
      </c>
      <c r="D5584" t="str">
        <f>T("QUINTANA            ")</f>
        <v xml:space="preserve">QUINTANA            </v>
      </c>
      <c r="E5584" t="str">
        <f>T("TR ")</f>
        <v xml:space="preserve">TR </v>
      </c>
      <c r="F5584" t="str">
        <f>T("TRACTORES      ")</f>
        <v xml:space="preserve">TRACTORES      </v>
      </c>
      <c r="G5584" t="str">
        <f>T("De 25,01 CABALLOS FISCALES en adelante            ")</f>
        <v xml:space="preserve">De 25,01 CABALLOS FISCALES en adelante            </v>
      </c>
      <c r="I5584">
        <v>1</v>
      </c>
    </row>
    <row r="5585" spans="1:9">
      <c r="A5585" t="str">
        <f>T("2018")</f>
        <v>2018</v>
      </c>
      <c r="B5585" t="str">
        <f>T("JURIDICO                                          ")</f>
        <v xml:space="preserve">JURIDICO                                          </v>
      </c>
      <c r="C5585" t="str">
        <f>T("CIUDAD LINEAL       ")</f>
        <v xml:space="preserve">CIUDAD LINEAL       </v>
      </c>
      <c r="D5585" t="str">
        <f>T("SAN PASCUAL         ")</f>
        <v xml:space="preserve">SAN PASCUAL         </v>
      </c>
      <c r="E5585" t="str">
        <f>T("TR ")</f>
        <v xml:space="preserve">TR </v>
      </c>
      <c r="F5585" t="str">
        <f>T("TRACTORES      ")</f>
        <v xml:space="preserve">TRACTORES      </v>
      </c>
      <c r="G5585" t="str">
        <f>T("De menos de 16 CABALLOS FISCALES                  ")</f>
        <v xml:space="preserve">De menos de 16 CABALLOS FISCALES                  </v>
      </c>
      <c r="I5585">
        <v>1</v>
      </c>
    </row>
    <row r="5586" spans="1:9">
      <c r="A5586" t="str">
        <f>T("2018")</f>
        <v>2018</v>
      </c>
      <c r="B5586" t="str">
        <f>T("JURIDICO                                          ")</f>
        <v xml:space="preserve">JURIDICO                                          </v>
      </c>
      <c r="C5586" t="str">
        <f>T("CIUDAD LINEAL       ")</f>
        <v xml:space="preserve">CIUDAD LINEAL       </v>
      </c>
      <c r="D5586" t="str">
        <f>T("SAN PASCUAL         ")</f>
        <v xml:space="preserve">SAN PASCUAL         </v>
      </c>
      <c r="E5586" t="str">
        <f>T("TR ")</f>
        <v xml:space="preserve">TR </v>
      </c>
      <c r="F5586" t="str">
        <f>T("TRACTORES      ")</f>
        <v xml:space="preserve">TRACTORES      </v>
      </c>
      <c r="G5586" t="str">
        <f>T("De 25,01 CABALLOS FISCALES en adelante            ")</f>
        <v xml:space="preserve">De 25,01 CABALLOS FISCALES en adelante            </v>
      </c>
      <c r="I5586">
        <v>1</v>
      </c>
    </row>
    <row r="5587" spans="1:9">
      <c r="A5587" t="str">
        <f>T("2018")</f>
        <v>2018</v>
      </c>
      <c r="B5587" t="str">
        <f>T("FISICO                                            ")</f>
        <v xml:space="preserve">FISICO                                            </v>
      </c>
      <c r="C5587" t="str">
        <f>T("CIUDAD LINEAL       ")</f>
        <v xml:space="preserve">CIUDAD LINEAL       </v>
      </c>
      <c r="D5587" t="str">
        <f>T("VENTAS              ")</f>
        <v xml:space="preserve">VENTAS              </v>
      </c>
      <c r="E5587" t="str">
        <f>T("TR ")</f>
        <v xml:space="preserve">TR </v>
      </c>
      <c r="F5587" t="str">
        <f>T("TRACTORES      ")</f>
        <v xml:space="preserve">TRACTORES      </v>
      </c>
      <c r="G5587" t="str">
        <f>T("De menos de 16 CABALLOS FISCALES                  ")</f>
        <v xml:space="preserve">De menos de 16 CABALLOS FISCALES                  </v>
      </c>
      <c r="I5587">
        <v>1</v>
      </c>
    </row>
    <row r="5588" spans="1:9">
      <c r="A5588" t="str">
        <f>T("2018")</f>
        <v>2018</v>
      </c>
      <c r="B5588" t="str">
        <f>T("FISICO                                            ")</f>
        <v xml:space="preserve">FISICO                                            </v>
      </c>
      <c r="C5588" t="str">
        <f>T("CIUDAD LINEAL       ")</f>
        <v xml:space="preserve">CIUDAD LINEAL       </v>
      </c>
      <c r="D5588" t="str">
        <f>T("PUEBLO NUEVO        ")</f>
        <v xml:space="preserve">PUEBLO NUEVO        </v>
      </c>
      <c r="E5588" t="str">
        <f>T("TR ")</f>
        <v xml:space="preserve">TR </v>
      </c>
      <c r="F5588" t="str">
        <f>T("TRACTORES      ")</f>
        <v xml:space="preserve">TRACTORES      </v>
      </c>
      <c r="G5588" t="str">
        <f>T("De menos de 16 CABALLOS FISCALES                  ")</f>
        <v xml:space="preserve">De menos de 16 CABALLOS FISCALES                  </v>
      </c>
      <c r="I5588">
        <v>1</v>
      </c>
    </row>
    <row r="5589" spans="1:9">
      <c r="A5589" t="str">
        <f>T("2018")</f>
        <v>2018</v>
      </c>
      <c r="B5589" t="str">
        <f>T("FISICO                                            ")</f>
        <v xml:space="preserve">FISICO                                            </v>
      </c>
      <c r="C5589" t="str">
        <f>T("CIUDAD LINEAL       ")</f>
        <v xml:space="preserve">CIUDAD LINEAL       </v>
      </c>
      <c r="D5589" t="str">
        <f>T("VENTAS              ")</f>
        <v xml:space="preserve">VENTAS              </v>
      </c>
      <c r="E5589" t="str">
        <f>T("TU ")</f>
        <v xml:space="preserve">TU </v>
      </c>
      <c r="F5589" t="str">
        <f>T("TURISMOS       ")</f>
        <v xml:space="preserve">TURISMOS       </v>
      </c>
      <c r="G5589" t="str">
        <f>T("De 16 a 19,99 CABALLOS FISCALES                   ")</f>
        <v xml:space="preserve">De 16 a 19,99 CABALLOS FISCALES                   </v>
      </c>
      <c r="H5589" t="s">
        <v>2</v>
      </c>
      <c r="I5589">
        <v>1</v>
      </c>
    </row>
    <row r="5590" spans="1:9">
      <c r="A5590" t="str">
        <f>T("2018")</f>
        <v>2018</v>
      </c>
      <c r="B5590" t="str">
        <f>T("FISICO                                            ")</f>
        <v xml:space="preserve">FISICO                                            </v>
      </c>
      <c r="C5590" t="str">
        <f>T("CIUDAD LINEAL       ")</f>
        <v xml:space="preserve">CIUDAD LINEAL       </v>
      </c>
      <c r="D5590" t="str">
        <f>T("SAN PASCUAL         ")</f>
        <v xml:space="preserve">SAN PASCUAL         </v>
      </c>
      <c r="E5590" t="str">
        <f>T("TU ")</f>
        <v xml:space="preserve">TU </v>
      </c>
      <c r="F5590" t="str">
        <f>T("TURISMOS       ")</f>
        <v xml:space="preserve">TURISMOS       </v>
      </c>
      <c r="G5590" t="str">
        <f>T("De 16 a 19,99 CABALLOS FISCALES                   ")</f>
        <v xml:space="preserve">De 16 a 19,99 CABALLOS FISCALES                   </v>
      </c>
      <c r="H5590" t="s">
        <v>2</v>
      </c>
      <c r="I5590">
        <v>1</v>
      </c>
    </row>
    <row r="5591" spans="1:9">
      <c r="A5591" t="str">
        <f>T("2018")</f>
        <v>2018</v>
      </c>
      <c r="B5591" t="str">
        <f>T("FISICO                                            ")</f>
        <v xml:space="preserve">FISICO                                            </v>
      </c>
      <c r="C5591" t="str">
        <f>T("CIUDAD LINEAL       ")</f>
        <v xml:space="preserve">CIUDAD LINEAL       </v>
      </c>
      <c r="D5591" t="str">
        <f>T("COSTILLARES         ")</f>
        <v xml:space="preserve">COSTILLARES         </v>
      </c>
      <c r="E5591" t="str">
        <f>T("TU ")</f>
        <v xml:space="preserve">TU </v>
      </c>
      <c r="F5591" t="str">
        <f>T("TURISMOS       ")</f>
        <v xml:space="preserve">TURISMOS       </v>
      </c>
      <c r="G5591" t="str">
        <f>T("De 12 a 15,99 CABALLOS FISCALES                   ")</f>
        <v xml:space="preserve">De 12 a 15,99 CABALLOS FISCALES                   </v>
      </c>
      <c r="H5591" t="s">
        <v>2</v>
      </c>
      <c r="I5591">
        <v>1</v>
      </c>
    </row>
    <row r="5592" spans="1:9">
      <c r="A5592" t="str">
        <f>T("2018")</f>
        <v>2018</v>
      </c>
      <c r="B5592" t="str">
        <f>T("Entidad sin personalidad jurídica (art. 35.4 LGT) ")</f>
        <v xml:space="preserve">Entidad sin personalidad jurídica (art. 35.4 LGT) </v>
      </c>
      <c r="C5592" t="str">
        <f>T("CIUDAD LINEAL       ")</f>
        <v xml:space="preserve">CIUDAD LINEAL       </v>
      </c>
      <c r="D5592" t="str">
        <f>T("VENTAS              ")</f>
        <v xml:space="preserve">VENTAS              </v>
      </c>
      <c r="E5592" t="str">
        <f>T("TU ")</f>
        <v xml:space="preserve">TU </v>
      </c>
      <c r="F5592" t="str">
        <f>T("TURISMOS       ")</f>
        <v xml:space="preserve">TURISMOS       </v>
      </c>
      <c r="G5592" t="str">
        <f>T("De 8 a 11,99 CABALLOS FISCALES                    ")</f>
        <v xml:space="preserve">De 8 a 11,99 CABALLOS FISCALES                    </v>
      </c>
      <c r="H5592" t="str">
        <f>T("DIESEL                                            ")</f>
        <v xml:space="preserve">DIESEL                                            </v>
      </c>
      <c r="I5592">
        <v>5</v>
      </c>
    </row>
    <row r="5593" spans="1:9">
      <c r="A5593" t="str">
        <f>T("2018")</f>
        <v>2018</v>
      </c>
      <c r="B5593" t="str">
        <f>T("Entidad sin personalidad jurídica (art. 35.4 LGT) ")</f>
        <v xml:space="preserve">Entidad sin personalidad jurídica (art. 35.4 LGT) </v>
      </c>
      <c r="C5593" t="str">
        <f>T("CIUDAD LINEAL       ")</f>
        <v xml:space="preserve">CIUDAD LINEAL       </v>
      </c>
      <c r="D5593" t="str">
        <f>T("VENTAS              ")</f>
        <v xml:space="preserve">VENTAS              </v>
      </c>
      <c r="E5593" t="str">
        <f>T("TU ")</f>
        <v xml:space="preserve">TU </v>
      </c>
      <c r="F5593" t="str">
        <f>T("TURISMOS       ")</f>
        <v xml:space="preserve">TURISMOS       </v>
      </c>
      <c r="G5593" t="str">
        <f>T("De 12 a 15,99 CABALLOS FISCALES                   ")</f>
        <v xml:space="preserve">De 12 a 15,99 CABALLOS FISCALES                   </v>
      </c>
      <c r="H5593" t="str">
        <f>T("DIESEL                                            ")</f>
        <v xml:space="preserve">DIESEL                                            </v>
      </c>
      <c r="I5593">
        <v>26</v>
      </c>
    </row>
    <row r="5594" spans="1:9">
      <c r="A5594" t="str">
        <f>T("2018")</f>
        <v>2018</v>
      </c>
      <c r="B5594" t="str">
        <f>T("Entidad sin personalidad jurídica (art. 35.4 LGT) ")</f>
        <v xml:space="preserve">Entidad sin personalidad jurídica (art. 35.4 LGT) </v>
      </c>
      <c r="C5594" t="str">
        <f>T("CIUDAD LINEAL       ")</f>
        <v xml:space="preserve">CIUDAD LINEAL       </v>
      </c>
      <c r="D5594" t="str">
        <f>T("VENTAS              ")</f>
        <v xml:space="preserve">VENTAS              </v>
      </c>
      <c r="E5594" t="str">
        <f>T("TU ")</f>
        <v xml:space="preserve">TU </v>
      </c>
      <c r="F5594" t="str">
        <f>T("TURISMOS       ")</f>
        <v xml:space="preserve">TURISMOS       </v>
      </c>
      <c r="G5594" t="str">
        <f>T("De 16 a 19,99 CABALLOS FISCALES                   ")</f>
        <v xml:space="preserve">De 16 a 19,99 CABALLOS FISCALES                   </v>
      </c>
      <c r="H5594" t="str">
        <f>T("DIESEL                                            ")</f>
        <v xml:space="preserve">DIESEL                                            </v>
      </c>
      <c r="I5594">
        <v>3</v>
      </c>
    </row>
    <row r="5595" spans="1:9">
      <c r="A5595" t="str">
        <f>T("2018")</f>
        <v>2018</v>
      </c>
      <c r="B5595" t="str">
        <f>T("Entidad sin personalidad jurídica (art. 35.4 LGT) ")</f>
        <v xml:space="preserve">Entidad sin personalidad jurídica (art. 35.4 LGT) </v>
      </c>
      <c r="C5595" t="str">
        <f>T("CIUDAD LINEAL       ")</f>
        <v xml:space="preserve">CIUDAD LINEAL       </v>
      </c>
      <c r="D5595" t="str">
        <f>T("PUEBLO NUEVO        ")</f>
        <v xml:space="preserve">PUEBLO NUEVO        </v>
      </c>
      <c r="E5595" t="str">
        <f>T("TU ")</f>
        <v xml:space="preserve">TU </v>
      </c>
      <c r="F5595" t="str">
        <f>T("TURISMOS       ")</f>
        <v xml:space="preserve">TURISMOS       </v>
      </c>
      <c r="G5595" t="str">
        <f>T("De 8 a 11,99 CABALLOS FISCALES                    ")</f>
        <v xml:space="preserve">De 8 a 11,99 CABALLOS FISCALES                    </v>
      </c>
      <c r="H5595" t="str">
        <f>T("DIESEL                                            ")</f>
        <v xml:space="preserve">DIESEL                                            </v>
      </c>
      <c r="I5595">
        <v>6</v>
      </c>
    </row>
    <row r="5596" spans="1:9">
      <c r="A5596" t="str">
        <f>T("2018")</f>
        <v>2018</v>
      </c>
      <c r="B5596" t="str">
        <f>T("Entidad sin personalidad jurídica (art. 35.4 LGT) ")</f>
        <v xml:space="preserve">Entidad sin personalidad jurídica (art. 35.4 LGT) </v>
      </c>
      <c r="C5596" t="str">
        <f>T("CIUDAD LINEAL       ")</f>
        <v xml:space="preserve">CIUDAD LINEAL       </v>
      </c>
      <c r="D5596" t="str">
        <f>T("PUEBLO NUEVO        ")</f>
        <v xml:space="preserve">PUEBLO NUEVO        </v>
      </c>
      <c r="E5596" t="str">
        <f>T("TU ")</f>
        <v xml:space="preserve">TU </v>
      </c>
      <c r="F5596" t="str">
        <f>T("TURISMOS       ")</f>
        <v xml:space="preserve">TURISMOS       </v>
      </c>
      <c r="G5596" t="str">
        <f>T("De 12 a 15,99 CABALLOS FISCALES                   ")</f>
        <v xml:space="preserve">De 12 a 15,99 CABALLOS FISCALES                   </v>
      </c>
      <c r="H5596" t="str">
        <f>T("DIESEL                                            ")</f>
        <v xml:space="preserve">DIESEL                                            </v>
      </c>
      <c r="I5596">
        <v>28</v>
      </c>
    </row>
    <row r="5597" spans="1:9">
      <c r="A5597" t="str">
        <f>T("2018")</f>
        <v>2018</v>
      </c>
      <c r="B5597" t="str">
        <f>T("Entidad sin personalidad jurídica (art. 35.4 LGT) ")</f>
        <v xml:space="preserve">Entidad sin personalidad jurídica (art. 35.4 LGT) </v>
      </c>
      <c r="C5597" t="str">
        <f>T("CIUDAD LINEAL       ")</f>
        <v xml:space="preserve">CIUDAD LINEAL       </v>
      </c>
      <c r="D5597" t="str">
        <f>T("PUEBLO NUEVO        ")</f>
        <v xml:space="preserve">PUEBLO NUEVO        </v>
      </c>
      <c r="E5597" t="str">
        <f>T("TU ")</f>
        <v xml:space="preserve">TU </v>
      </c>
      <c r="F5597" t="str">
        <f>T("TURISMOS       ")</f>
        <v xml:space="preserve">TURISMOS       </v>
      </c>
      <c r="G5597" t="str">
        <f>T("De 16 a 19,99 CABALLOS FISCALES                   ")</f>
        <v xml:space="preserve">De 16 a 19,99 CABALLOS FISCALES                   </v>
      </c>
      <c r="H5597" t="str">
        <f>T("DIESEL                                            ")</f>
        <v xml:space="preserve">DIESEL                                            </v>
      </c>
      <c r="I5597">
        <v>6</v>
      </c>
    </row>
    <row r="5598" spans="1:9">
      <c r="A5598" t="str">
        <f>T("2018")</f>
        <v>2018</v>
      </c>
      <c r="B5598" t="str">
        <f>T("Entidad sin personalidad jurídica (art. 35.4 LGT) ")</f>
        <v xml:space="preserve">Entidad sin personalidad jurídica (art. 35.4 LGT) </v>
      </c>
      <c r="C5598" t="str">
        <f>T("CIUDAD LINEAL       ")</f>
        <v xml:space="preserve">CIUDAD LINEAL       </v>
      </c>
      <c r="D5598" t="str">
        <f>T("PUEBLO NUEVO        ")</f>
        <v xml:space="preserve">PUEBLO NUEVO        </v>
      </c>
      <c r="E5598" t="str">
        <f>T("TU ")</f>
        <v xml:space="preserve">TU </v>
      </c>
      <c r="F5598" t="str">
        <f>T("TURISMOS       ")</f>
        <v xml:space="preserve">TURISMOS       </v>
      </c>
      <c r="G5598" t="str">
        <f>T("De 20 CABALLOS FISCALES en adelante               ")</f>
        <v xml:space="preserve">De 20 CABALLOS FISCALES en adelante               </v>
      </c>
      <c r="H5598" t="str">
        <f>T("DIESEL                                            ")</f>
        <v xml:space="preserve">DIESEL                                            </v>
      </c>
      <c r="I5598">
        <v>1</v>
      </c>
    </row>
    <row r="5599" spans="1:9">
      <c r="A5599" t="str">
        <f>T("2018")</f>
        <v>2018</v>
      </c>
      <c r="B5599" t="str">
        <f>T("Entidad sin personalidad jurídica (art. 35.4 LGT) ")</f>
        <v xml:space="preserve">Entidad sin personalidad jurídica (art. 35.4 LGT) </v>
      </c>
      <c r="C5599" t="str">
        <f>T("CIUDAD LINEAL       ")</f>
        <v xml:space="preserve">CIUDAD LINEAL       </v>
      </c>
      <c r="D5599" t="str">
        <f>T("QUINTANA            ")</f>
        <v xml:space="preserve">QUINTANA            </v>
      </c>
      <c r="E5599" t="str">
        <f>T("TU ")</f>
        <v xml:space="preserve">TU </v>
      </c>
      <c r="F5599" t="str">
        <f>T("TURISMOS       ")</f>
        <v xml:space="preserve">TURISMOS       </v>
      </c>
      <c r="G5599" t="str">
        <f>T("De 8 a 11,99 CABALLOS FISCALES                    ")</f>
        <v xml:space="preserve">De 8 a 11,99 CABALLOS FISCALES                    </v>
      </c>
      <c r="H5599" t="str">
        <f>T("DIESEL                                            ")</f>
        <v xml:space="preserve">DIESEL                                            </v>
      </c>
      <c r="I5599">
        <v>2</v>
      </c>
    </row>
    <row r="5600" spans="1:9">
      <c r="A5600" t="str">
        <f>T("2018")</f>
        <v>2018</v>
      </c>
      <c r="B5600" t="str">
        <f>T("Entidad sin personalidad jurídica (art. 35.4 LGT) ")</f>
        <v xml:space="preserve">Entidad sin personalidad jurídica (art. 35.4 LGT) </v>
      </c>
      <c r="C5600" t="str">
        <f>T("CIUDAD LINEAL       ")</f>
        <v xml:space="preserve">CIUDAD LINEAL       </v>
      </c>
      <c r="D5600" t="str">
        <f>T("QUINTANA            ")</f>
        <v xml:space="preserve">QUINTANA            </v>
      </c>
      <c r="E5600" t="str">
        <f>T("TU ")</f>
        <v xml:space="preserve">TU </v>
      </c>
      <c r="F5600" t="str">
        <f>T("TURISMOS       ")</f>
        <v xml:space="preserve">TURISMOS       </v>
      </c>
      <c r="G5600" t="str">
        <f>T("De 12 a 15,99 CABALLOS FISCALES                   ")</f>
        <v xml:space="preserve">De 12 a 15,99 CABALLOS FISCALES                   </v>
      </c>
      <c r="H5600" t="str">
        <f>T("DIESEL                                            ")</f>
        <v xml:space="preserve">DIESEL                                            </v>
      </c>
      <c r="I5600">
        <v>10</v>
      </c>
    </row>
    <row r="5601" spans="1:9">
      <c r="A5601" t="str">
        <f>T("2018")</f>
        <v>2018</v>
      </c>
      <c r="B5601" t="str">
        <f>T("Entidad sin personalidad jurídica (art. 35.4 LGT) ")</f>
        <v xml:space="preserve">Entidad sin personalidad jurídica (art. 35.4 LGT) </v>
      </c>
      <c r="C5601" t="str">
        <f>T("CIUDAD LINEAL       ")</f>
        <v xml:space="preserve">CIUDAD LINEAL       </v>
      </c>
      <c r="D5601" t="str">
        <f>T("QUINTANA            ")</f>
        <v xml:space="preserve">QUINTANA            </v>
      </c>
      <c r="E5601" t="str">
        <f>T("TU ")</f>
        <v xml:space="preserve">TU </v>
      </c>
      <c r="F5601" t="str">
        <f>T("TURISMOS       ")</f>
        <v xml:space="preserve">TURISMOS       </v>
      </c>
      <c r="G5601" t="str">
        <f>T("De 16 a 19,99 CABALLOS FISCALES                   ")</f>
        <v xml:space="preserve">De 16 a 19,99 CABALLOS FISCALES                   </v>
      </c>
      <c r="H5601" t="str">
        <f>T("DIESEL                                            ")</f>
        <v xml:space="preserve">DIESEL                                            </v>
      </c>
      <c r="I5601">
        <v>2</v>
      </c>
    </row>
    <row r="5602" spans="1:9">
      <c r="A5602" t="str">
        <f>T("2018")</f>
        <v>2018</v>
      </c>
      <c r="B5602" t="str">
        <f>T("Entidad sin personalidad jurídica (art. 35.4 LGT) ")</f>
        <v xml:space="preserve">Entidad sin personalidad jurídica (art. 35.4 LGT) </v>
      </c>
      <c r="C5602" t="str">
        <f>T("CIUDAD LINEAL       ")</f>
        <v xml:space="preserve">CIUDAD LINEAL       </v>
      </c>
      <c r="D5602" t="str">
        <f>T("CONCEPCION          ")</f>
        <v xml:space="preserve">CONCEPCION          </v>
      </c>
      <c r="E5602" t="str">
        <f>T("TU ")</f>
        <v xml:space="preserve">TU </v>
      </c>
      <c r="F5602" t="str">
        <f>T("TURISMOS       ")</f>
        <v xml:space="preserve">TURISMOS       </v>
      </c>
      <c r="G5602" t="str">
        <f>T("De 8 a 11,99 CABALLOS FISCALES                    ")</f>
        <v xml:space="preserve">De 8 a 11,99 CABALLOS FISCALES                    </v>
      </c>
      <c r="H5602" t="str">
        <f>T("DIESEL                                            ")</f>
        <v xml:space="preserve">DIESEL                                            </v>
      </c>
      <c r="I5602">
        <v>2</v>
      </c>
    </row>
    <row r="5603" spans="1:9">
      <c r="A5603" t="str">
        <f>T("2018")</f>
        <v>2018</v>
      </c>
      <c r="B5603" t="str">
        <f>T("Entidad sin personalidad jurídica (art. 35.4 LGT) ")</f>
        <v xml:space="preserve">Entidad sin personalidad jurídica (art. 35.4 LGT) </v>
      </c>
      <c r="C5603" t="str">
        <f>T("CIUDAD LINEAL       ")</f>
        <v xml:space="preserve">CIUDAD LINEAL       </v>
      </c>
      <c r="D5603" t="str">
        <f>T("CONCEPCION          ")</f>
        <v xml:space="preserve">CONCEPCION          </v>
      </c>
      <c r="E5603" t="str">
        <f>T("TU ")</f>
        <v xml:space="preserve">TU </v>
      </c>
      <c r="F5603" t="str">
        <f>T("TURISMOS       ")</f>
        <v xml:space="preserve">TURISMOS       </v>
      </c>
      <c r="G5603" t="str">
        <f>T("De 12 a 15,99 CABALLOS FISCALES                   ")</f>
        <v xml:space="preserve">De 12 a 15,99 CABALLOS FISCALES                   </v>
      </c>
      <c r="H5603" t="str">
        <f>T("DIESEL                                            ")</f>
        <v xml:space="preserve">DIESEL                                            </v>
      </c>
      <c r="I5603">
        <v>12</v>
      </c>
    </row>
    <row r="5604" spans="1:9">
      <c r="A5604" t="str">
        <f>T("2018")</f>
        <v>2018</v>
      </c>
      <c r="B5604" t="str">
        <f>T("Entidad sin personalidad jurídica (art. 35.4 LGT) ")</f>
        <v xml:space="preserve">Entidad sin personalidad jurídica (art. 35.4 LGT) </v>
      </c>
      <c r="C5604" t="str">
        <f>T("CIUDAD LINEAL       ")</f>
        <v xml:space="preserve">CIUDAD LINEAL       </v>
      </c>
      <c r="D5604" t="str">
        <f>T("CONCEPCION          ")</f>
        <v xml:space="preserve">CONCEPCION          </v>
      </c>
      <c r="E5604" t="str">
        <f>T("TU ")</f>
        <v xml:space="preserve">TU </v>
      </c>
      <c r="F5604" t="str">
        <f>T("TURISMOS       ")</f>
        <v xml:space="preserve">TURISMOS       </v>
      </c>
      <c r="G5604" t="str">
        <f>T("De 16 a 19,99 CABALLOS FISCALES                   ")</f>
        <v xml:space="preserve">De 16 a 19,99 CABALLOS FISCALES                   </v>
      </c>
      <c r="H5604" t="str">
        <f>T("DIESEL                                            ")</f>
        <v xml:space="preserve">DIESEL                                            </v>
      </c>
      <c r="I5604">
        <v>1</v>
      </c>
    </row>
    <row r="5605" spans="1:9">
      <c r="A5605" t="str">
        <f>T("2018")</f>
        <v>2018</v>
      </c>
      <c r="B5605" t="str">
        <f>T("Entidad sin personalidad jurídica (art. 35.4 LGT) ")</f>
        <v xml:space="preserve">Entidad sin personalidad jurídica (art. 35.4 LGT) </v>
      </c>
      <c r="C5605" t="str">
        <f>T("CIUDAD LINEAL       ")</f>
        <v xml:space="preserve">CIUDAD LINEAL       </v>
      </c>
      <c r="D5605" t="str">
        <f>T("SAN PASCUAL         ")</f>
        <v xml:space="preserve">SAN PASCUAL         </v>
      </c>
      <c r="E5605" t="str">
        <f>T("TU ")</f>
        <v xml:space="preserve">TU </v>
      </c>
      <c r="F5605" t="str">
        <f>T("TURISMOS       ")</f>
        <v xml:space="preserve">TURISMOS       </v>
      </c>
      <c r="G5605" t="str">
        <f>T("De 8 a 11,99 CABALLOS FISCALES                    ")</f>
        <v xml:space="preserve">De 8 a 11,99 CABALLOS FISCALES                    </v>
      </c>
      <c r="H5605" t="str">
        <f>T("DIESEL                                            ")</f>
        <v xml:space="preserve">DIESEL                                            </v>
      </c>
      <c r="I5605">
        <v>3</v>
      </c>
    </row>
    <row r="5606" spans="1:9">
      <c r="A5606" t="str">
        <f>T("2018")</f>
        <v>2018</v>
      </c>
      <c r="B5606" t="str">
        <f>T("Entidad sin personalidad jurídica (art. 35.4 LGT) ")</f>
        <v xml:space="preserve">Entidad sin personalidad jurídica (art. 35.4 LGT) </v>
      </c>
      <c r="C5606" t="str">
        <f>T("CIUDAD LINEAL       ")</f>
        <v xml:space="preserve">CIUDAD LINEAL       </v>
      </c>
      <c r="D5606" t="str">
        <f>T("SAN PASCUAL         ")</f>
        <v xml:space="preserve">SAN PASCUAL         </v>
      </c>
      <c r="E5606" t="str">
        <f>T("TU ")</f>
        <v xml:space="preserve">TU </v>
      </c>
      <c r="F5606" t="str">
        <f>T("TURISMOS       ")</f>
        <v xml:space="preserve">TURISMOS       </v>
      </c>
      <c r="G5606" t="str">
        <f>T("De 12 a 15,99 CABALLOS FISCALES                   ")</f>
        <v xml:space="preserve">De 12 a 15,99 CABALLOS FISCALES                   </v>
      </c>
      <c r="H5606" t="str">
        <f>T("DIESEL                                            ")</f>
        <v xml:space="preserve">DIESEL                                            </v>
      </c>
      <c r="I5606">
        <v>10</v>
      </c>
    </row>
    <row r="5607" spans="1:9">
      <c r="A5607" t="str">
        <f>T("2018")</f>
        <v>2018</v>
      </c>
      <c r="B5607" t="str">
        <f>T("Entidad sin personalidad jurídica (art. 35.4 LGT) ")</f>
        <v xml:space="preserve">Entidad sin personalidad jurídica (art. 35.4 LGT) </v>
      </c>
      <c r="C5607" t="str">
        <f>T("CIUDAD LINEAL       ")</f>
        <v xml:space="preserve">CIUDAD LINEAL       </v>
      </c>
      <c r="D5607" t="str">
        <f>T("SAN PASCUAL         ")</f>
        <v xml:space="preserve">SAN PASCUAL         </v>
      </c>
      <c r="E5607" t="str">
        <f>T("TU ")</f>
        <v xml:space="preserve">TU </v>
      </c>
      <c r="F5607" t="str">
        <f>T("TURISMOS       ")</f>
        <v xml:space="preserve">TURISMOS       </v>
      </c>
      <c r="G5607" t="str">
        <f>T("De 16 a 19,99 CABALLOS FISCALES                   ")</f>
        <v xml:space="preserve">De 16 a 19,99 CABALLOS FISCALES                   </v>
      </c>
      <c r="H5607" t="str">
        <f>T("DIESEL                                            ")</f>
        <v xml:space="preserve">DIESEL                                            </v>
      </c>
      <c r="I5607">
        <v>2</v>
      </c>
    </row>
    <row r="5608" spans="1:9">
      <c r="A5608" t="str">
        <f>T("2018")</f>
        <v>2018</v>
      </c>
      <c r="B5608" t="str">
        <f>T("Entidad sin personalidad jurídica (art. 35.4 LGT) ")</f>
        <v xml:space="preserve">Entidad sin personalidad jurídica (art. 35.4 LGT) </v>
      </c>
      <c r="C5608" t="str">
        <f>T("CIUDAD LINEAL       ")</f>
        <v xml:space="preserve">CIUDAD LINEAL       </v>
      </c>
      <c r="D5608" t="str">
        <f>T("SAN JUAN BAUTISTA   ")</f>
        <v xml:space="preserve">SAN JUAN BAUTISTA   </v>
      </c>
      <c r="E5608" t="str">
        <f>T("TU ")</f>
        <v xml:space="preserve">TU </v>
      </c>
      <c r="F5608" t="str">
        <f>T("TURISMOS       ")</f>
        <v xml:space="preserve">TURISMOS       </v>
      </c>
      <c r="G5608" t="str">
        <f>T("De 8 a 11,99 CABALLOS FISCALES                    ")</f>
        <v xml:space="preserve">De 8 a 11,99 CABALLOS FISCALES                    </v>
      </c>
      <c r="H5608" t="str">
        <f>T("DIESEL                                            ")</f>
        <v xml:space="preserve">DIESEL                                            </v>
      </c>
      <c r="I5608">
        <v>2</v>
      </c>
    </row>
    <row r="5609" spans="1:9">
      <c r="A5609" t="str">
        <f>T("2018")</f>
        <v>2018</v>
      </c>
      <c r="B5609" t="str">
        <f>T("Entidad sin personalidad jurídica (art. 35.4 LGT) ")</f>
        <v xml:space="preserve">Entidad sin personalidad jurídica (art. 35.4 LGT) </v>
      </c>
      <c r="C5609" t="str">
        <f>T("CIUDAD LINEAL       ")</f>
        <v xml:space="preserve">CIUDAD LINEAL       </v>
      </c>
      <c r="D5609" t="str">
        <f>T("SAN JUAN BAUTISTA   ")</f>
        <v xml:space="preserve">SAN JUAN BAUTISTA   </v>
      </c>
      <c r="E5609" t="str">
        <f>T("TU ")</f>
        <v xml:space="preserve">TU </v>
      </c>
      <c r="F5609" t="str">
        <f>T("TURISMOS       ")</f>
        <v xml:space="preserve">TURISMOS       </v>
      </c>
      <c r="G5609" t="str">
        <f>T("De 12 a 15,99 CABALLOS FISCALES                   ")</f>
        <v xml:space="preserve">De 12 a 15,99 CABALLOS FISCALES                   </v>
      </c>
      <c r="H5609" t="str">
        <f>T("DIESEL                                            ")</f>
        <v xml:space="preserve">DIESEL                                            </v>
      </c>
      <c r="I5609">
        <v>5</v>
      </c>
    </row>
    <row r="5610" spans="1:9">
      <c r="A5610" t="str">
        <f>T("2018")</f>
        <v>2018</v>
      </c>
      <c r="B5610" t="str">
        <f>T("Entidad sin personalidad jurídica (art. 35.4 LGT) ")</f>
        <v xml:space="preserve">Entidad sin personalidad jurídica (art. 35.4 LGT) </v>
      </c>
      <c r="C5610" t="str">
        <f>T("CIUDAD LINEAL       ")</f>
        <v xml:space="preserve">CIUDAD LINEAL       </v>
      </c>
      <c r="D5610" t="str">
        <f>T("SAN JUAN BAUTISTA   ")</f>
        <v xml:space="preserve">SAN JUAN BAUTISTA   </v>
      </c>
      <c r="E5610" t="str">
        <f>T("TU ")</f>
        <v xml:space="preserve">TU </v>
      </c>
      <c r="F5610" t="str">
        <f>T("TURISMOS       ")</f>
        <v xml:space="preserve">TURISMOS       </v>
      </c>
      <c r="G5610" t="str">
        <f>T("De 16 a 19,99 CABALLOS FISCALES                   ")</f>
        <v xml:space="preserve">De 16 a 19,99 CABALLOS FISCALES                   </v>
      </c>
      <c r="H5610" t="str">
        <f>T("DIESEL                                            ")</f>
        <v xml:space="preserve">DIESEL                                            </v>
      </c>
      <c r="I5610">
        <v>2</v>
      </c>
    </row>
    <row r="5611" spans="1:9">
      <c r="A5611" t="str">
        <f>T("2018")</f>
        <v>2018</v>
      </c>
      <c r="B5611" t="str">
        <f>T("Entidad sin personalidad jurídica (art. 35.4 LGT) ")</f>
        <v xml:space="preserve">Entidad sin personalidad jurídica (art. 35.4 LGT) </v>
      </c>
      <c r="C5611" t="str">
        <f>T("CIUDAD LINEAL       ")</f>
        <v xml:space="preserve">CIUDAD LINEAL       </v>
      </c>
      <c r="D5611" t="str">
        <f>T("COLINA              ")</f>
        <v xml:space="preserve">COLINA              </v>
      </c>
      <c r="E5611" t="str">
        <f>T("TU ")</f>
        <v xml:space="preserve">TU </v>
      </c>
      <c r="F5611" t="str">
        <f>T("TURISMOS       ")</f>
        <v xml:space="preserve">TURISMOS       </v>
      </c>
      <c r="G5611" t="str">
        <f>T("De 8 a 11,99 CABALLOS FISCALES                    ")</f>
        <v xml:space="preserve">De 8 a 11,99 CABALLOS FISCALES                    </v>
      </c>
      <c r="H5611" t="str">
        <f>T("DIESEL                                            ")</f>
        <v xml:space="preserve">DIESEL                                            </v>
      </c>
      <c r="I5611">
        <v>1</v>
      </c>
    </row>
    <row r="5612" spans="1:9">
      <c r="A5612" t="str">
        <f>T("2018")</f>
        <v>2018</v>
      </c>
      <c r="B5612" t="str">
        <f>T("Entidad sin personalidad jurídica (art. 35.4 LGT) ")</f>
        <v xml:space="preserve">Entidad sin personalidad jurídica (art. 35.4 LGT) </v>
      </c>
      <c r="C5612" t="str">
        <f>T("CIUDAD LINEAL       ")</f>
        <v xml:space="preserve">CIUDAD LINEAL       </v>
      </c>
      <c r="D5612" t="str">
        <f>T("COLINA              ")</f>
        <v xml:space="preserve">COLINA              </v>
      </c>
      <c r="E5612" t="str">
        <f>T("TU ")</f>
        <v xml:space="preserve">TU </v>
      </c>
      <c r="F5612" t="str">
        <f>T("TURISMOS       ")</f>
        <v xml:space="preserve">TURISMOS       </v>
      </c>
      <c r="G5612" t="str">
        <f>T("De 12 a 15,99 CABALLOS FISCALES                   ")</f>
        <v xml:space="preserve">De 12 a 15,99 CABALLOS FISCALES                   </v>
      </c>
      <c r="H5612" t="str">
        <f>T("DIESEL                                            ")</f>
        <v xml:space="preserve">DIESEL                                            </v>
      </c>
      <c r="I5612">
        <v>2</v>
      </c>
    </row>
    <row r="5613" spans="1:9">
      <c r="A5613" t="str">
        <f>T("2018")</f>
        <v>2018</v>
      </c>
      <c r="B5613" t="str">
        <f>T("Entidad sin personalidad jurídica (art. 35.4 LGT) ")</f>
        <v xml:space="preserve">Entidad sin personalidad jurídica (art. 35.4 LGT) </v>
      </c>
      <c r="C5613" t="str">
        <f>T("CIUDAD LINEAL       ")</f>
        <v xml:space="preserve">CIUDAD LINEAL       </v>
      </c>
      <c r="D5613" t="str">
        <f>T("COLINA              ")</f>
        <v xml:space="preserve">COLINA              </v>
      </c>
      <c r="E5613" t="str">
        <f>T("TU ")</f>
        <v xml:space="preserve">TU </v>
      </c>
      <c r="F5613" t="str">
        <f>T("TURISMOS       ")</f>
        <v xml:space="preserve">TURISMOS       </v>
      </c>
      <c r="G5613" t="str">
        <f>T("De 16 a 19,99 CABALLOS FISCALES                   ")</f>
        <v xml:space="preserve">De 16 a 19,99 CABALLOS FISCALES                   </v>
      </c>
      <c r="H5613" t="str">
        <f>T("DIESEL                                            ")</f>
        <v xml:space="preserve">DIESEL                                            </v>
      </c>
      <c r="I5613">
        <v>2</v>
      </c>
    </row>
    <row r="5614" spans="1:9">
      <c r="A5614" t="str">
        <f>T("2018")</f>
        <v>2018</v>
      </c>
      <c r="B5614" t="str">
        <f>T("Entidad sin personalidad jurídica (art. 35.4 LGT) ")</f>
        <v xml:space="preserve">Entidad sin personalidad jurídica (art. 35.4 LGT) </v>
      </c>
      <c r="C5614" t="str">
        <f>T("CIUDAD LINEAL       ")</f>
        <v xml:space="preserve">CIUDAD LINEAL       </v>
      </c>
      <c r="D5614" t="str">
        <f>T("ATALAYA             ")</f>
        <v xml:space="preserve">ATALAYA             </v>
      </c>
      <c r="E5614" t="str">
        <f>T("TU ")</f>
        <v xml:space="preserve">TU </v>
      </c>
      <c r="F5614" t="str">
        <f>T("TURISMOS       ")</f>
        <v xml:space="preserve">TURISMOS       </v>
      </c>
      <c r="G5614" t="str">
        <f>T("De 8 a 11,99 CABALLOS FISCALES                    ")</f>
        <v xml:space="preserve">De 8 a 11,99 CABALLOS FISCALES                    </v>
      </c>
      <c r="H5614" t="str">
        <f>T("DIESEL                                            ")</f>
        <v xml:space="preserve">DIESEL                                            </v>
      </c>
      <c r="I5614">
        <v>1</v>
      </c>
    </row>
    <row r="5615" spans="1:9">
      <c r="A5615" t="str">
        <f>T("2018")</f>
        <v>2018</v>
      </c>
      <c r="B5615" t="str">
        <f>T("Entidad sin personalidad jurídica (art. 35.4 LGT) ")</f>
        <v xml:space="preserve">Entidad sin personalidad jurídica (art. 35.4 LGT) </v>
      </c>
      <c r="C5615" t="str">
        <f>T("CIUDAD LINEAL       ")</f>
        <v xml:space="preserve">CIUDAD LINEAL       </v>
      </c>
      <c r="D5615" t="str">
        <f>T("COSTILLARES         ")</f>
        <v xml:space="preserve">COSTILLARES         </v>
      </c>
      <c r="E5615" t="str">
        <f>T("TU ")</f>
        <v xml:space="preserve">TU </v>
      </c>
      <c r="F5615" t="str">
        <f>T("TURISMOS       ")</f>
        <v xml:space="preserve">TURISMOS       </v>
      </c>
      <c r="G5615" t="str">
        <f>T("De 8 a 11,99 CABALLOS FISCALES                    ")</f>
        <v xml:space="preserve">De 8 a 11,99 CABALLOS FISCALES                    </v>
      </c>
      <c r="H5615" t="str">
        <f>T("DIESEL                                            ")</f>
        <v xml:space="preserve">DIESEL                                            </v>
      </c>
      <c r="I5615">
        <v>3</v>
      </c>
    </row>
    <row r="5616" spans="1:9">
      <c r="A5616" t="str">
        <f>T("2018")</f>
        <v>2018</v>
      </c>
      <c r="B5616" t="str">
        <f>T("Entidad sin personalidad jurídica (art. 35.4 LGT) ")</f>
        <v xml:space="preserve">Entidad sin personalidad jurídica (art. 35.4 LGT) </v>
      </c>
      <c r="C5616" t="str">
        <f>T("CIUDAD LINEAL       ")</f>
        <v xml:space="preserve">CIUDAD LINEAL       </v>
      </c>
      <c r="D5616" t="str">
        <f>T("COSTILLARES         ")</f>
        <v xml:space="preserve">COSTILLARES         </v>
      </c>
      <c r="E5616" t="str">
        <f>T("TU ")</f>
        <v xml:space="preserve">TU </v>
      </c>
      <c r="F5616" t="str">
        <f>T("TURISMOS       ")</f>
        <v xml:space="preserve">TURISMOS       </v>
      </c>
      <c r="G5616" t="str">
        <f>T("De 12 a 15,99 CABALLOS FISCALES                   ")</f>
        <v xml:space="preserve">De 12 a 15,99 CABALLOS FISCALES                   </v>
      </c>
      <c r="H5616" t="str">
        <f>T("DIESEL                                            ")</f>
        <v xml:space="preserve">DIESEL                                            </v>
      </c>
      <c r="I5616">
        <v>10</v>
      </c>
    </row>
    <row r="5617" spans="1:9">
      <c r="A5617" t="str">
        <f>T("2018")</f>
        <v>2018</v>
      </c>
      <c r="B5617" t="str">
        <f>T("Entidad sin personalidad jurídica (art. 35.4 LGT) ")</f>
        <v xml:space="preserve">Entidad sin personalidad jurídica (art. 35.4 LGT) </v>
      </c>
      <c r="C5617" t="str">
        <f>T("CIUDAD LINEAL       ")</f>
        <v xml:space="preserve">CIUDAD LINEAL       </v>
      </c>
      <c r="D5617" t="str">
        <f>T("COSTILLARES         ")</f>
        <v xml:space="preserve">COSTILLARES         </v>
      </c>
      <c r="E5617" t="str">
        <f>T("TU ")</f>
        <v xml:space="preserve">TU </v>
      </c>
      <c r="F5617" t="str">
        <f>T("TURISMOS       ")</f>
        <v xml:space="preserve">TURISMOS       </v>
      </c>
      <c r="G5617" t="str">
        <f>T("De 16 a 19,99 CABALLOS FISCALES                   ")</f>
        <v xml:space="preserve">De 16 a 19,99 CABALLOS FISCALES                   </v>
      </c>
      <c r="H5617" t="str">
        <f>T("DIESEL                                            ")</f>
        <v xml:space="preserve">DIESEL                                            </v>
      </c>
      <c r="I5617">
        <v>1</v>
      </c>
    </row>
    <row r="5618" spans="1:9">
      <c r="A5618" t="str">
        <f>T("2018")</f>
        <v>2018</v>
      </c>
      <c r="B5618" t="str">
        <f>T("Entidad sin personalidad jurídica (art. 35.4 LGT) ")</f>
        <v xml:space="preserve">Entidad sin personalidad jurídica (art. 35.4 LGT) </v>
      </c>
      <c r="C5618" t="str">
        <f>T("CIUDAD LINEAL       ")</f>
        <v xml:space="preserve">CIUDAD LINEAL       </v>
      </c>
      <c r="D5618" t="str">
        <f>T("COSTILLARES         ")</f>
        <v xml:space="preserve">COSTILLARES         </v>
      </c>
      <c r="E5618" t="str">
        <f>T("TU ")</f>
        <v xml:space="preserve">TU </v>
      </c>
      <c r="F5618" t="str">
        <f>T("TURISMOS       ")</f>
        <v xml:space="preserve">TURISMOS       </v>
      </c>
      <c r="G5618" t="str">
        <f>T("De 20 CABALLOS FISCALES en adelante               ")</f>
        <v xml:space="preserve">De 20 CABALLOS FISCALES en adelante               </v>
      </c>
      <c r="H5618" t="str">
        <f>T("DIESEL                                            ")</f>
        <v xml:space="preserve">DIESEL                                            </v>
      </c>
      <c r="I5618">
        <v>1</v>
      </c>
    </row>
    <row r="5619" spans="1:9">
      <c r="A5619" t="str">
        <f>T("2018")</f>
        <v>2018</v>
      </c>
      <c r="B5619" t="str">
        <f>T("FISICO                                            ")</f>
        <v xml:space="preserve">FISICO                                            </v>
      </c>
      <c r="C5619" t="str">
        <f>T("CIUDAD LINEAL       ")</f>
        <v xml:space="preserve">CIUDAD LINEAL       </v>
      </c>
      <c r="D5619" t="str">
        <f>T("SIN BARRIO          ")</f>
        <v xml:space="preserve">SIN BARRIO          </v>
      </c>
      <c r="E5619" t="str">
        <f>T("TU ")</f>
        <v xml:space="preserve">TU </v>
      </c>
      <c r="F5619" t="str">
        <f>T("TURISMOS       ")</f>
        <v xml:space="preserve">TURISMOS       </v>
      </c>
      <c r="G5619" t="str">
        <f>T("De 8 a 11,99 CABALLOS FISCALES                    ")</f>
        <v xml:space="preserve">De 8 a 11,99 CABALLOS FISCALES                    </v>
      </c>
      <c r="H5619" t="str">
        <f>T("DIESEL                                            ")</f>
        <v xml:space="preserve">DIESEL                                            </v>
      </c>
      <c r="I5619">
        <v>69</v>
      </c>
    </row>
    <row r="5620" spans="1:9">
      <c r="A5620" t="str">
        <f>T("2018")</f>
        <v>2018</v>
      </c>
      <c r="B5620" t="str">
        <f>T("FISICO                                            ")</f>
        <v xml:space="preserve">FISICO                                            </v>
      </c>
      <c r="C5620" t="str">
        <f>T("CIUDAD LINEAL       ")</f>
        <v xml:space="preserve">CIUDAD LINEAL       </v>
      </c>
      <c r="D5620" t="str">
        <f>T("SIN BARRIO          ")</f>
        <v xml:space="preserve">SIN BARRIO          </v>
      </c>
      <c r="E5620" t="str">
        <f>T("TU ")</f>
        <v xml:space="preserve">TU </v>
      </c>
      <c r="F5620" t="str">
        <f>T("TURISMOS       ")</f>
        <v xml:space="preserve">TURISMOS       </v>
      </c>
      <c r="G5620" t="str">
        <f>T("De 12 a 15,99 CABALLOS FISCALES                   ")</f>
        <v xml:space="preserve">De 12 a 15,99 CABALLOS FISCALES                   </v>
      </c>
      <c r="H5620" t="str">
        <f>T("DIESEL                                            ")</f>
        <v xml:space="preserve">DIESEL                                            </v>
      </c>
      <c r="I5620">
        <v>114</v>
      </c>
    </row>
    <row r="5621" spans="1:9">
      <c r="A5621" t="str">
        <f>T("2018")</f>
        <v>2018</v>
      </c>
      <c r="B5621" t="str">
        <f>T("FISICO                                            ")</f>
        <v xml:space="preserve">FISICO                                            </v>
      </c>
      <c r="C5621" t="str">
        <f>T("CIUDAD LINEAL       ")</f>
        <v xml:space="preserve">CIUDAD LINEAL       </v>
      </c>
      <c r="D5621" t="str">
        <f>T("SIN BARRIO          ")</f>
        <v xml:space="preserve">SIN BARRIO          </v>
      </c>
      <c r="E5621" t="str">
        <f>T("TU ")</f>
        <v xml:space="preserve">TU </v>
      </c>
      <c r="F5621" t="str">
        <f>T("TURISMOS       ")</f>
        <v xml:space="preserve">TURISMOS       </v>
      </c>
      <c r="G5621" t="str">
        <f>T("De 16 a 19,99 CABALLOS FISCALES                   ")</f>
        <v xml:space="preserve">De 16 a 19,99 CABALLOS FISCALES                   </v>
      </c>
      <c r="H5621" t="str">
        <f>T("DIESEL                                            ")</f>
        <v xml:space="preserve">DIESEL                                            </v>
      </c>
      <c r="I5621">
        <v>18</v>
      </c>
    </row>
    <row r="5622" spans="1:9">
      <c r="A5622" t="str">
        <f>T("2018")</f>
        <v>2018</v>
      </c>
      <c r="B5622" t="str">
        <f>T("FISICO                                            ")</f>
        <v xml:space="preserve">FISICO                                            </v>
      </c>
      <c r="C5622" t="str">
        <f>T("CIUDAD LINEAL       ")</f>
        <v xml:space="preserve">CIUDAD LINEAL       </v>
      </c>
      <c r="D5622" t="str">
        <f>T("SIN BARRIO          ")</f>
        <v xml:space="preserve">SIN BARRIO          </v>
      </c>
      <c r="E5622" t="str">
        <f>T("TU ")</f>
        <v xml:space="preserve">TU </v>
      </c>
      <c r="F5622" t="str">
        <f>T("TURISMOS       ")</f>
        <v xml:space="preserve">TURISMOS       </v>
      </c>
      <c r="G5622" t="str">
        <f>T("De 20 CABALLOS FISCALES en adelante               ")</f>
        <v xml:space="preserve">De 20 CABALLOS FISCALES en adelante               </v>
      </c>
      <c r="H5622" t="str">
        <f>T("DIESEL                                            ")</f>
        <v xml:space="preserve">DIESEL                                            </v>
      </c>
      <c r="I5622">
        <v>1</v>
      </c>
    </row>
    <row r="5623" spans="1:9">
      <c r="A5623" t="str">
        <f>T("2018")</f>
        <v>2018</v>
      </c>
      <c r="B5623" t="str">
        <f>T("FISICO                                            ")</f>
        <v xml:space="preserve">FISICO                                            </v>
      </c>
      <c r="C5623" t="str">
        <f>T("CIUDAD LINEAL       ")</f>
        <v xml:space="preserve">CIUDAD LINEAL       </v>
      </c>
      <c r="D5623" t="str">
        <f>T("VENTAS              ")</f>
        <v xml:space="preserve">VENTAS              </v>
      </c>
      <c r="E5623" t="str">
        <f>T("TU ")</f>
        <v xml:space="preserve">TU </v>
      </c>
      <c r="F5623" t="str">
        <f>T("TURISMOS       ")</f>
        <v xml:space="preserve">TURISMOS       </v>
      </c>
      <c r="G5623" t="str">
        <f>T("De menos de 8 CABALLOS FISCALES                   ")</f>
        <v xml:space="preserve">De menos de 8 CABALLOS FISCALES                   </v>
      </c>
      <c r="H5623" t="str">
        <f>T("DIESEL                                            ")</f>
        <v xml:space="preserve">DIESEL                                            </v>
      </c>
      <c r="I5623">
        <v>3</v>
      </c>
    </row>
    <row r="5624" spans="1:9">
      <c r="A5624" t="str">
        <f>T("2018")</f>
        <v>2018</v>
      </c>
      <c r="B5624" t="str">
        <f>T("FISICO                                            ")</f>
        <v xml:space="preserve">FISICO                                            </v>
      </c>
      <c r="C5624" t="str">
        <f>T("CIUDAD LINEAL       ")</f>
        <v xml:space="preserve">CIUDAD LINEAL       </v>
      </c>
      <c r="D5624" t="str">
        <f>T("VENTAS              ")</f>
        <v xml:space="preserve">VENTAS              </v>
      </c>
      <c r="E5624" t="str">
        <f>T("TU ")</f>
        <v xml:space="preserve">TU </v>
      </c>
      <c r="F5624" t="str">
        <f>T("TURISMOS       ")</f>
        <v xml:space="preserve">TURISMOS       </v>
      </c>
      <c r="G5624" t="str">
        <f>T("De 8 a 11,99 CABALLOS FISCALES                    ")</f>
        <v xml:space="preserve">De 8 a 11,99 CABALLOS FISCALES                    </v>
      </c>
      <c r="H5624" t="str">
        <f>T("DIESEL                                            ")</f>
        <v xml:space="preserve">DIESEL                                            </v>
      </c>
      <c r="I5624" s="1">
        <v>2582</v>
      </c>
    </row>
    <row r="5625" spans="1:9">
      <c r="A5625" t="str">
        <f>T("2018")</f>
        <v>2018</v>
      </c>
      <c r="B5625" t="str">
        <f>T("FISICO                                            ")</f>
        <v xml:space="preserve">FISICO                                            </v>
      </c>
      <c r="C5625" t="str">
        <f>T("CIUDAD LINEAL       ")</f>
        <v xml:space="preserve">CIUDAD LINEAL       </v>
      </c>
      <c r="D5625" t="str">
        <f>T("VENTAS              ")</f>
        <v xml:space="preserve">VENTAS              </v>
      </c>
      <c r="E5625" t="str">
        <f>T("TU ")</f>
        <v xml:space="preserve">TU </v>
      </c>
      <c r="F5625" t="str">
        <f>T("TURISMOS       ")</f>
        <v xml:space="preserve">TURISMOS       </v>
      </c>
      <c r="G5625" t="str">
        <f>T("De 12 a 15,99 CABALLOS FISCALES                   ")</f>
        <v xml:space="preserve">De 12 a 15,99 CABALLOS FISCALES                   </v>
      </c>
      <c r="H5625" t="str">
        <f>T("DIESEL                                            ")</f>
        <v xml:space="preserve">DIESEL                                            </v>
      </c>
      <c r="I5625" s="1">
        <v>4840</v>
      </c>
    </row>
    <row r="5626" spans="1:9">
      <c r="A5626" t="str">
        <f>T("2018")</f>
        <v>2018</v>
      </c>
      <c r="B5626" t="str">
        <f>T("FISICO                                            ")</f>
        <v xml:space="preserve">FISICO                                            </v>
      </c>
      <c r="C5626" t="str">
        <f>T("CIUDAD LINEAL       ")</f>
        <v xml:space="preserve">CIUDAD LINEAL       </v>
      </c>
      <c r="D5626" t="str">
        <f>T("VENTAS              ")</f>
        <v xml:space="preserve">VENTAS              </v>
      </c>
      <c r="E5626" t="str">
        <f>T("TU ")</f>
        <v xml:space="preserve">TU </v>
      </c>
      <c r="F5626" t="str">
        <f>T("TURISMOS       ")</f>
        <v xml:space="preserve">TURISMOS       </v>
      </c>
      <c r="G5626" t="str">
        <f>T("De 16 a 19,99 CABALLOS FISCALES                   ")</f>
        <v xml:space="preserve">De 16 a 19,99 CABALLOS FISCALES                   </v>
      </c>
      <c r="H5626" t="str">
        <f>T("DIESEL                                            ")</f>
        <v xml:space="preserve">DIESEL                                            </v>
      </c>
      <c r="I5626">
        <v>323</v>
      </c>
    </row>
    <row r="5627" spans="1:9">
      <c r="A5627" t="str">
        <f>T("2018")</f>
        <v>2018</v>
      </c>
      <c r="B5627" t="str">
        <f>T("FISICO                                            ")</f>
        <v xml:space="preserve">FISICO                                            </v>
      </c>
      <c r="C5627" t="str">
        <f>T("CIUDAD LINEAL       ")</f>
        <v xml:space="preserve">CIUDAD LINEAL       </v>
      </c>
      <c r="D5627" t="str">
        <f>T("VENTAS              ")</f>
        <v xml:space="preserve">VENTAS              </v>
      </c>
      <c r="E5627" t="str">
        <f>T("TU ")</f>
        <v xml:space="preserve">TU </v>
      </c>
      <c r="F5627" t="str">
        <f>T("TURISMOS       ")</f>
        <v xml:space="preserve">TURISMOS       </v>
      </c>
      <c r="G5627" t="str">
        <f>T("De 20 CABALLOS FISCALES en adelante               ")</f>
        <v xml:space="preserve">De 20 CABALLOS FISCALES en adelante               </v>
      </c>
      <c r="H5627" t="str">
        <f>T("DIESEL                                            ")</f>
        <v xml:space="preserve">DIESEL                                            </v>
      </c>
      <c r="I5627">
        <v>18</v>
      </c>
    </row>
    <row r="5628" spans="1:9">
      <c r="A5628" t="str">
        <f>T("2018")</f>
        <v>2018</v>
      </c>
      <c r="B5628" t="str">
        <f>T("FISICO                                            ")</f>
        <v xml:space="preserve">FISICO                                            </v>
      </c>
      <c r="C5628" t="str">
        <f>T("CIUDAD LINEAL       ")</f>
        <v xml:space="preserve">CIUDAD LINEAL       </v>
      </c>
      <c r="D5628" t="str">
        <f>T("PUEBLO NUEVO        ")</f>
        <v xml:space="preserve">PUEBLO NUEVO        </v>
      </c>
      <c r="E5628" t="str">
        <f>T("TU ")</f>
        <v xml:space="preserve">TU </v>
      </c>
      <c r="F5628" t="str">
        <f>T("TURISMOS       ")</f>
        <v xml:space="preserve">TURISMOS       </v>
      </c>
      <c r="G5628" t="str">
        <f>T("De menos de 8 CABALLOS FISCALES                   ")</f>
        <v xml:space="preserve">De menos de 8 CABALLOS FISCALES                   </v>
      </c>
      <c r="H5628" t="str">
        <f>T("DIESEL                                            ")</f>
        <v xml:space="preserve">DIESEL                                            </v>
      </c>
      <c r="I5628">
        <v>2</v>
      </c>
    </row>
    <row r="5629" spans="1:9">
      <c r="A5629" t="str">
        <f>T("2018")</f>
        <v>2018</v>
      </c>
      <c r="B5629" t="str">
        <f>T("FISICO                                            ")</f>
        <v xml:space="preserve">FISICO                                            </v>
      </c>
      <c r="C5629" t="str">
        <f>T("CIUDAD LINEAL       ")</f>
        <v xml:space="preserve">CIUDAD LINEAL       </v>
      </c>
      <c r="D5629" t="str">
        <f>T("PUEBLO NUEVO        ")</f>
        <v xml:space="preserve">PUEBLO NUEVO        </v>
      </c>
      <c r="E5629" t="str">
        <f>T("TU ")</f>
        <v xml:space="preserve">TU </v>
      </c>
      <c r="F5629" t="str">
        <f>T("TURISMOS       ")</f>
        <v xml:space="preserve">TURISMOS       </v>
      </c>
      <c r="G5629" t="str">
        <f>T("De 8 a 11,99 CABALLOS FISCALES                    ")</f>
        <v xml:space="preserve">De 8 a 11,99 CABALLOS FISCALES                    </v>
      </c>
      <c r="H5629" t="str">
        <f>T("DIESEL                                            ")</f>
        <v xml:space="preserve">DIESEL                                            </v>
      </c>
      <c r="I5629" s="1">
        <v>3868</v>
      </c>
    </row>
    <row r="5630" spans="1:9">
      <c r="A5630" t="str">
        <f>T("2018")</f>
        <v>2018</v>
      </c>
      <c r="B5630" t="str">
        <f>T("FISICO                                            ")</f>
        <v xml:space="preserve">FISICO                                            </v>
      </c>
      <c r="C5630" t="str">
        <f>T("CIUDAD LINEAL       ")</f>
        <v xml:space="preserve">CIUDAD LINEAL       </v>
      </c>
      <c r="D5630" t="str">
        <f>T("PUEBLO NUEVO        ")</f>
        <v xml:space="preserve">PUEBLO NUEVO        </v>
      </c>
      <c r="E5630" t="str">
        <f>T("TU ")</f>
        <v xml:space="preserve">TU </v>
      </c>
      <c r="F5630" t="str">
        <f>T("TURISMOS       ")</f>
        <v xml:space="preserve">TURISMOS       </v>
      </c>
      <c r="G5630" t="str">
        <f>T("De 12 a 15,99 CABALLOS FISCALES                   ")</f>
        <v xml:space="preserve">De 12 a 15,99 CABALLOS FISCALES                   </v>
      </c>
      <c r="H5630" t="str">
        <f>T("DIESEL                                            ")</f>
        <v xml:space="preserve">DIESEL                                            </v>
      </c>
      <c r="I5630" s="1">
        <v>7081</v>
      </c>
    </row>
    <row r="5631" spans="1:9">
      <c r="A5631" t="str">
        <f>T("2018")</f>
        <v>2018</v>
      </c>
      <c r="B5631" t="str">
        <f>T("FISICO                                            ")</f>
        <v xml:space="preserve">FISICO                                            </v>
      </c>
      <c r="C5631" t="str">
        <f>T("CIUDAD LINEAL       ")</f>
        <v xml:space="preserve">CIUDAD LINEAL       </v>
      </c>
      <c r="D5631" t="str">
        <f>T("PUEBLO NUEVO        ")</f>
        <v xml:space="preserve">PUEBLO NUEVO        </v>
      </c>
      <c r="E5631" t="str">
        <f>T("TU ")</f>
        <v xml:space="preserve">TU </v>
      </c>
      <c r="F5631" t="str">
        <f>T("TURISMOS       ")</f>
        <v xml:space="preserve">TURISMOS       </v>
      </c>
      <c r="G5631" t="str">
        <f>T("De 16 a 19,99 CABALLOS FISCALES                   ")</f>
        <v xml:space="preserve">De 16 a 19,99 CABALLOS FISCALES                   </v>
      </c>
      <c r="H5631" t="str">
        <f>T("DIESEL                                            ")</f>
        <v xml:space="preserve">DIESEL                                            </v>
      </c>
      <c r="I5631">
        <v>442</v>
      </c>
    </row>
    <row r="5632" spans="1:9">
      <c r="A5632" t="str">
        <f>T("2018")</f>
        <v>2018</v>
      </c>
      <c r="B5632" t="str">
        <f>T("FISICO                                            ")</f>
        <v xml:space="preserve">FISICO                                            </v>
      </c>
      <c r="C5632" t="str">
        <f>T("CIUDAD LINEAL       ")</f>
        <v xml:space="preserve">CIUDAD LINEAL       </v>
      </c>
      <c r="D5632" t="str">
        <f>T("PUEBLO NUEVO        ")</f>
        <v xml:space="preserve">PUEBLO NUEVO        </v>
      </c>
      <c r="E5632" t="str">
        <f>T("TU ")</f>
        <v xml:space="preserve">TU </v>
      </c>
      <c r="F5632" t="str">
        <f>T("TURISMOS       ")</f>
        <v xml:space="preserve">TURISMOS       </v>
      </c>
      <c r="G5632" t="str">
        <f>T("De 20 CABALLOS FISCALES en adelante               ")</f>
        <v xml:space="preserve">De 20 CABALLOS FISCALES en adelante               </v>
      </c>
      <c r="H5632" t="str">
        <f>T("DIESEL                                            ")</f>
        <v xml:space="preserve">DIESEL                                            </v>
      </c>
      <c r="I5632">
        <v>39</v>
      </c>
    </row>
    <row r="5633" spans="1:9">
      <c r="A5633" t="str">
        <f>T("2018")</f>
        <v>2018</v>
      </c>
      <c r="B5633" t="str">
        <f>T("FISICO                                            ")</f>
        <v xml:space="preserve">FISICO                                            </v>
      </c>
      <c r="C5633" t="str">
        <f>T("CIUDAD LINEAL       ")</f>
        <v xml:space="preserve">CIUDAD LINEAL       </v>
      </c>
      <c r="D5633" t="str">
        <f>T("QUINTANA            ")</f>
        <v xml:space="preserve">QUINTANA            </v>
      </c>
      <c r="E5633" t="str">
        <f>T("TU ")</f>
        <v xml:space="preserve">TU </v>
      </c>
      <c r="F5633" t="str">
        <f>T("TURISMOS       ")</f>
        <v xml:space="preserve">TURISMOS       </v>
      </c>
      <c r="G5633" t="str">
        <f>T("De menos de 8 CABALLOS FISCALES                   ")</f>
        <v xml:space="preserve">De menos de 8 CABALLOS FISCALES                   </v>
      </c>
      <c r="H5633" t="str">
        <f>T("DIESEL                                            ")</f>
        <v xml:space="preserve">DIESEL                                            </v>
      </c>
      <c r="I5633">
        <v>1</v>
      </c>
    </row>
    <row r="5634" spans="1:9">
      <c r="A5634" t="str">
        <f>T("2018")</f>
        <v>2018</v>
      </c>
      <c r="B5634" t="str">
        <f>T("FISICO                                            ")</f>
        <v xml:space="preserve">FISICO                                            </v>
      </c>
      <c r="C5634" t="str">
        <f>T("CIUDAD LINEAL       ")</f>
        <v xml:space="preserve">CIUDAD LINEAL       </v>
      </c>
      <c r="D5634" t="str">
        <f>T("QUINTANA            ")</f>
        <v xml:space="preserve">QUINTANA            </v>
      </c>
      <c r="E5634" t="str">
        <f>T("TU ")</f>
        <v xml:space="preserve">TU </v>
      </c>
      <c r="F5634" t="str">
        <f>T("TURISMOS       ")</f>
        <v xml:space="preserve">TURISMOS       </v>
      </c>
      <c r="G5634" t="str">
        <f>T("De 8 a 11,99 CABALLOS FISCALES                    ")</f>
        <v xml:space="preserve">De 8 a 11,99 CABALLOS FISCALES                    </v>
      </c>
      <c r="H5634" t="str">
        <f>T("DIESEL                                            ")</f>
        <v xml:space="preserve">DIESEL                                            </v>
      </c>
      <c r="I5634" s="1">
        <v>1214</v>
      </c>
    </row>
    <row r="5635" spans="1:9">
      <c r="A5635" t="str">
        <f>T("2018")</f>
        <v>2018</v>
      </c>
      <c r="B5635" t="str">
        <f>T("FISICO                                            ")</f>
        <v xml:space="preserve">FISICO                                            </v>
      </c>
      <c r="C5635" t="str">
        <f>T("CIUDAD LINEAL       ")</f>
        <v xml:space="preserve">CIUDAD LINEAL       </v>
      </c>
      <c r="D5635" t="str">
        <f>T("QUINTANA            ")</f>
        <v xml:space="preserve">QUINTANA            </v>
      </c>
      <c r="E5635" t="str">
        <f>T("TU ")</f>
        <v xml:space="preserve">TU </v>
      </c>
      <c r="F5635" t="str">
        <f>T("TURISMOS       ")</f>
        <v xml:space="preserve">TURISMOS       </v>
      </c>
      <c r="G5635" t="str">
        <f>T("De 12 a 15,99 CABALLOS FISCALES                   ")</f>
        <v xml:space="preserve">De 12 a 15,99 CABALLOS FISCALES                   </v>
      </c>
      <c r="H5635" t="str">
        <f>T("DIESEL                                            ")</f>
        <v xml:space="preserve">DIESEL                                            </v>
      </c>
      <c r="I5635" s="1">
        <v>2256</v>
      </c>
    </row>
    <row r="5636" spans="1:9">
      <c r="A5636" t="str">
        <f>T("2018")</f>
        <v>2018</v>
      </c>
      <c r="B5636" t="str">
        <f>T("FISICO                                            ")</f>
        <v xml:space="preserve">FISICO                                            </v>
      </c>
      <c r="C5636" t="str">
        <f>T("CIUDAD LINEAL       ")</f>
        <v xml:space="preserve">CIUDAD LINEAL       </v>
      </c>
      <c r="D5636" t="str">
        <f>T("QUINTANA            ")</f>
        <v xml:space="preserve">QUINTANA            </v>
      </c>
      <c r="E5636" t="str">
        <f>T("TU ")</f>
        <v xml:space="preserve">TU </v>
      </c>
      <c r="F5636" t="str">
        <f>T("TURISMOS       ")</f>
        <v xml:space="preserve">TURISMOS       </v>
      </c>
      <c r="G5636" t="str">
        <f>T("De 16 a 19,99 CABALLOS FISCALES                   ")</f>
        <v xml:space="preserve">De 16 a 19,99 CABALLOS FISCALES                   </v>
      </c>
      <c r="H5636" t="str">
        <f>T("DIESEL                                            ")</f>
        <v xml:space="preserve">DIESEL                                            </v>
      </c>
      <c r="I5636">
        <v>206</v>
      </c>
    </row>
    <row r="5637" spans="1:9">
      <c r="A5637" t="str">
        <f>T("2018")</f>
        <v>2018</v>
      </c>
      <c r="B5637" t="str">
        <f>T("FISICO                                            ")</f>
        <v xml:space="preserve">FISICO                                            </v>
      </c>
      <c r="C5637" t="str">
        <f>T("CIUDAD LINEAL       ")</f>
        <v xml:space="preserve">CIUDAD LINEAL       </v>
      </c>
      <c r="D5637" t="str">
        <f>T("QUINTANA            ")</f>
        <v xml:space="preserve">QUINTANA            </v>
      </c>
      <c r="E5637" t="str">
        <f>T("TU ")</f>
        <v xml:space="preserve">TU </v>
      </c>
      <c r="F5637" t="str">
        <f>T("TURISMOS       ")</f>
        <v xml:space="preserve">TURISMOS       </v>
      </c>
      <c r="G5637" t="str">
        <f>T("De 20 CABALLOS FISCALES en adelante               ")</f>
        <v xml:space="preserve">De 20 CABALLOS FISCALES en adelante               </v>
      </c>
      <c r="H5637" t="str">
        <f>T("DIESEL                                            ")</f>
        <v xml:space="preserve">DIESEL                                            </v>
      </c>
      <c r="I5637">
        <v>9</v>
      </c>
    </row>
    <row r="5638" spans="1:9">
      <c r="A5638" t="str">
        <f>T("2018")</f>
        <v>2018</v>
      </c>
      <c r="B5638" t="str">
        <f>T("FISICO                                            ")</f>
        <v xml:space="preserve">FISICO                                            </v>
      </c>
      <c r="C5638" t="str">
        <f>T("CIUDAD LINEAL       ")</f>
        <v xml:space="preserve">CIUDAD LINEAL       </v>
      </c>
      <c r="D5638" t="str">
        <f>T("CONCEPCION          ")</f>
        <v xml:space="preserve">CONCEPCION          </v>
      </c>
      <c r="E5638" t="str">
        <f>T("TU ")</f>
        <v xml:space="preserve">TU </v>
      </c>
      <c r="F5638" t="str">
        <f>T("TURISMOS       ")</f>
        <v xml:space="preserve">TURISMOS       </v>
      </c>
      <c r="G5638" t="str">
        <f>T("De menos de 8 CABALLOS FISCALES                   ")</f>
        <v xml:space="preserve">De menos de 8 CABALLOS FISCALES                   </v>
      </c>
      <c r="H5638" t="str">
        <f>T("DIESEL                                            ")</f>
        <v xml:space="preserve">DIESEL                                            </v>
      </c>
      <c r="I5638">
        <v>2</v>
      </c>
    </row>
    <row r="5639" spans="1:9">
      <c r="A5639" t="str">
        <f>T("2018")</f>
        <v>2018</v>
      </c>
      <c r="B5639" t="str">
        <f>T("FISICO                                            ")</f>
        <v xml:space="preserve">FISICO                                            </v>
      </c>
      <c r="C5639" t="str">
        <f>T("CIUDAD LINEAL       ")</f>
        <v xml:space="preserve">CIUDAD LINEAL       </v>
      </c>
      <c r="D5639" t="str">
        <f>T("CONCEPCION          ")</f>
        <v xml:space="preserve">CONCEPCION          </v>
      </c>
      <c r="E5639" t="str">
        <f>T("TU ")</f>
        <v xml:space="preserve">TU </v>
      </c>
      <c r="F5639" t="str">
        <f>T("TURISMOS       ")</f>
        <v xml:space="preserve">TURISMOS       </v>
      </c>
      <c r="G5639" t="str">
        <f>T("De 8 a 11,99 CABALLOS FISCALES                    ")</f>
        <v xml:space="preserve">De 8 a 11,99 CABALLOS FISCALES                    </v>
      </c>
      <c r="H5639" t="str">
        <f>T("DIESEL                                            ")</f>
        <v xml:space="preserve">DIESEL                                            </v>
      </c>
      <c r="I5639" s="1">
        <v>1171</v>
      </c>
    </row>
    <row r="5640" spans="1:9">
      <c r="A5640" t="str">
        <f>T("2018")</f>
        <v>2018</v>
      </c>
      <c r="B5640" t="str">
        <f>T("FISICO                                            ")</f>
        <v xml:space="preserve">FISICO                                            </v>
      </c>
      <c r="C5640" t="str">
        <f>T("CIUDAD LINEAL       ")</f>
        <v xml:space="preserve">CIUDAD LINEAL       </v>
      </c>
      <c r="D5640" t="str">
        <f>T("CONCEPCION          ")</f>
        <v xml:space="preserve">CONCEPCION          </v>
      </c>
      <c r="E5640" t="str">
        <f>T("TU ")</f>
        <v xml:space="preserve">TU </v>
      </c>
      <c r="F5640" t="str">
        <f>T("TURISMOS       ")</f>
        <v xml:space="preserve">TURISMOS       </v>
      </c>
      <c r="G5640" t="str">
        <f>T("De 12 a 15,99 CABALLOS FISCALES                   ")</f>
        <v xml:space="preserve">De 12 a 15,99 CABALLOS FISCALES                   </v>
      </c>
      <c r="H5640" t="str">
        <f>T("DIESEL                                            ")</f>
        <v xml:space="preserve">DIESEL                                            </v>
      </c>
      <c r="I5640" s="1">
        <v>2140</v>
      </c>
    </row>
    <row r="5641" spans="1:9">
      <c r="A5641" t="str">
        <f>T("2018")</f>
        <v>2018</v>
      </c>
      <c r="B5641" t="str">
        <f>T("FISICO                                            ")</f>
        <v xml:space="preserve">FISICO                                            </v>
      </c>
      <c r="C5641" t="str">
        <f>T("CIUDAD LINEAL       ")</f>
        <v xml:space="preserve">CIUDAD LINEAL       </v>
      </c>
      <c r="D5641" t="str">
        <f>T("CONCEPCION          ")</f>
        <v xml:space="preserve">CONCEPCION          </v>
      </c>
      <c r="E5641" t="str">
        <f>T("TU ")</f>
        <v xml:space="preserve">TU </v>
      </c>
      <c r="F5641" t="str">
        <f>T("TURISMOS       ")</f>
        <v xml:space="preserve">TURISMOS       </v>
      </c>
      <c r="G5641" t="str">
        <f>T("De 16 a 19,99 CABALLOS FISCALES                   ")</f>
        <v xml:space="preserve">De 16 a 19,99 CABALLOS FISCALES                   </v>
      </c>
      <c r="H5641" t="str">
        <f>T("DIESEL                                            ")</f>
        <v xml:space="preserve">DIESEL                                            </v>
      </c>
      <c r="I5641">
        <v>228</v>
      </c>
    </row>
    <row r="5642" spans="1:9">
      <c r="A5642" t="str">
        <f>T("2018")</f>
        <v>2018</v>
      </c>
      <c r="B5642" t="str">
        <f>T("FISICO                                            ")</f>
        <v xml:space="preserve">FISICO                                            </v>
      </c>
      <c r="C5642" t="str">
        <f>T("CIUDAD LINEAL       ")</f>
        <v xml:space="preserve">CIUDAD LINEAL       </v>
      </c>
      <c r="D5642" t="str">
        <f>T("CONCEPCION          ")</f>
        <v xml:space="preserve">CONCEPCION          </v>
      </c>
      <c r="E5642" t="str">
        <f>T("TU ")</f>
        <v xml:space="preserve">TU </v>
      </c>
      <c r="F5642" t="str">
        <f>T("TURISMOS       ")</f>
        <v xml:space="preserve">TURISMOS       </v>
      </c>
      <c r="G5642" t="str">
        <f>T("De 20 CABALLOS FISCALES en adelante               ")</f>
        <v xml:space="preserve">De 20 CABALLOS FISCALES en adelante               </v>
      </c>
      <c r="H5642" t="str">
        <f>T("DIESEL                                            ")</f>
        <v xml:space="preserve">DIESEL                                            </v>
      </c>
      <c r="I5642">
        <v>12</v>
      </c>
    </row>
    <row r="5643" spans="1:9">
      <c r="A5643" t="str">
        <f>T("2018")</f>
        <v>2018</v>
      </c>
      <c r="B5643" t="str">
        <f>T("FISICO                                            ")</f>
        <v xml:space="preserve">FISICO                                            </v>
      </c>
      <c r="C5643" t="str">
        <f>T("CIUDAD LINEAL       ")</f>
        <v xml:space="preserve">CIUDAD LINEAL       </v>
      </c>
      <c r="D5643" t="str">
        <f>T("SAN PASCUAL         ")</f>
        <v xml:space="preserve">SAN PASCUAL         </v>
      </c>
      <c r="E5643" t="str">
        <f>T("TU ")</f>
        <v xml:space="preserve">TU </v>
      </c>
      <c r="F5643" t="str">
        <f>T("TURISMOS       ")</f>
        <v xml:space="preserve">TURISMOS       </v>
      </c>
      <c r="G5643" t="str">
        <f>T("De menos de 8 CABALLOS FISCALES                   ")</f>
        <v xml:space="preserve">De menos de 8 CABALLOS FISCALES                   </v>
      </c>
      <c r="H5643" t="str">
        <f>T("DIESEL                                            ")</f>
        <v xml:space="preserve">DIESEL                                            </v>
      </c>
      <c r="I5643">
        <v>2</v>
      </c>
    </row>
    <row r="5644" spans="1:9">
      <c r="A5644" t="str">
        <f>T("2018")</f>
        <v>2018</v>
      </c>
      <c r="B5644" t="str">
        <f>T("FISICO                                            ")</f>
        <v xml:space="preserve">FISICO                                            </v>
      </c>
      <c r="C5644" t="str">
        <f>T("CIUDAD LINEAL       ")</f>
        <v xml:space="preserve">CIUDAD LINEAL       </v>
      </c>
      <c r="D5644" t="str">
        <f>T("SAN PASCUAL         ")</f>
        <v xml:space="preserve">SAN PASCUAL         </v>
      </c>
      <c r="E5644" t="str">
        <f>T("TU ")</f>
        <v xml:space="preserve">TU </v>
      </c>
      <c r="F5644" t="str">
        <f>T("TURISMOS       ")</f>
        <v xml:space="preserve">TURISMOS       </v>
      </c>
      <c r="G5644" t="str">
        <f>T("De 8 a 11,99 CABALLOS FISCALES                    ")</f>
        <v xml:space="preserve">De 8 a 11,99 CABALLOS FISCALES                    </v>
      </c>
      <c r="H5644" t="str">
        <f>T("DIESEL                                            ")</f>
        <v xml:space="preserve">DIESEL                                            </v>
      </c>
      <c r="I5644" s="1">
        <v>1056</v>
      </c>
    </row>
    <row r="5645" spans="1:9">
      <c r="A5645" t="str">
        <f>T("2018")</f>
        <v>2018</v>
      </c>
      <c r="B5645" t="str">
        <f>T("FISICO                                            ")</f>
        <v xml:space="preserve">FISICO                                            </v>
      </c>
      <c r="C5645" t="str">
        <f>T("CIUDAD LINEAL       ")</f>
        <v xml:space="preserve">CIUDAD LINEAL       </v>
      </c>
      <c r="D5645" t="str">
        <f>T("SAN PASCUAL         ")</f>
        <v xml:space="preserve">SAN PASCUAL         </v>
      </c>
      <c r="E5645" t="str">
        <f>T("TU ")</f>
        <v xml:space="preserve">TU </v>
      </c>
      <c r="F5645" t="str">
        <f>T("TURISMOS       ")</f>
        <v xml:space="preserve">TURISMOS       </v>
      </c>
      <c r="G5645" t="str">
        <f>T("De 12 a 15,99 CABALLOS FISCALES                   ")</f>
        <v xml:space="preserve">De 12 a 15,99 CABALLOS FISCALES                   </v>
      </c>
      <c r="H5645" t="str">
        <f>T("DIESEL                                            ")</f>
        <v xml:space="preserve">DIESEL                                            </v>
      </c>
      <c r="I5645" s="1">
        <v>2340</v>
      </c>
    </row>
    <row r="5646" spans="1:9">
      <c r="A5646" t="str">
        <f>T("2018")</f>
        <v>2018</v>
      </c>
      <c r="B5646" t="str">
        <f>T("FISICO                                            ")</f>
        <v xml:space="preserve">FISICO                                            </v>
      </c>
      <c r="C5646" t="str">
        <f>T("CIUDAD LINEAL       ")</f>
        <v xml:space="preserve">CIUDAD LINEAL       </v>
      </c>
      <c r="D5646" t="str">
        <f>T("SAN PASCUAL         ")</f>
        <v xml:space="preserve">SAN PASCUAL         </v>
      </c>
      <c r="E5646" t="str">
        <f>T("TU ")</f>
        <v xml:space="preserve">TU </v>
      </c>
      <c r="F5646" t="str">
        <f>T("TURISMOS       ")</f>
        <v xml:space="preserve">TURISMOS       </v>
      </c>
      <c r="G5646" t="str">
        <f>T("De 16 a 19,99 CABALLOS FISCALES                   ")</f>
        <v xml:space="preserve">De 16 a 19,99 CABALLOS FISCALES                   </v>
      </c>
      <c r="H5646" t="str">
        <f>T("DIESEL                                            ")</f>
        <v xml:space="preserve">DIESEL                                            </v>
      </c>
      <c r="I5646">
        <v>257</v>
      </c>
    </row>
    <row r="5647" spans="1:9">
      <c r="A5647" t="str">
        <f>T("2018")</f>
        <v>2018</v>
      </c>
      <c r="B5647" t="str">
        <f>T("FISICO                                            ")</f>
        <v xml:space="preserve">FISICO                                            </v>
      </c>
      <c r="C5647" t="str">
        <f>T("CIUDAD LINEAL       ")</f>
        <v xml:space="preserve">CIUDAD LINEAL       </v>
      </c>
      <c r="D5647" t="str">
        <f>T("SAN PASCUAL         ")</f>
        <v xml:space="preserve">SAN PASCUAL         </v>
      </c>
      <c r="E5647" t="str">
        <f>T("TU ")</f>
        <v xml:space="preserve">TU </v>
      </c>
      <c r="F5647" t="str">
        <f>T("TURISMOS       ")</f>
        <v xml:space="preserve">TURISMOS       </v>
      </c>
      <c r="G5647" t="str">
        <f>T("De 20 CABALLOS FISCALES en adelante               ")</f>
        <v xml:space="preserve">De 20 CABALLOS FISCALES en adelante               </v>
      </c>
      <c r="H5647" t="str">
        <f>T("DIESEL                                            ")</f>
        <v xml:space="preserve">DIESEL                                            </v>
      </c>
      <c r="I5647">
        <v>17</v>
      </c>
    </row>
    <row r="5648" spans="1:9">
      <c r="A5648" t="str">
        <f>T("2018")</f>
        <v>2018</v>
      </c>
      <c r="B5648" t="str">
        <f>T("FISICO                                            ")</f>
        <v xml:space="preserve">FISICO                                            </v>
      </c>
      <c r="C5648" t="str">
        <f>T("CIUDAD LINEAL       ")</f>
        <v xml:space="preserve">CIUDAD LINEAL       </v>
      </c>
      <c r="D5648" t="str">
        <f>T("SAN JUAN BAUTISTA   ")</f>
        <v xml:space="preserve">SAN JUAN BAUTISTA   </v>
      </c>
      <c r="E5648" t="str">
        <f>T("TU ")</f>
        <v xml:space="preserve">TU </v>
      </c>
      <c r="F5648" t="str">
        <f>T("TURISMOS       ")</f>
        <v xml:space="preserve">TURISMOS       </v>
      </c>
      <c r="G5648" t="str">
        <f>T("De menos de 8 CABALLOS FISCALES                   ")</f>
        <v xml:space="preserve">De menos de 8 CABALLOS FISCALES                   </v>
      </c>
      <c r="H5648" t="str">
        <f>T("DIESEL                                            ")</f>
        <v xml:space="preserve">DIESEL                                            </v>
      </c>
      <c r="I5648">
        <v>1</v>
      </c>
    </row>
    <row r="5649" spans="1:9">
      <c r="A5649" t="str">
        <f>T("2018")</f>
        <v>2018</v>
      </c>
      <c r="B5649" t="str">
        <f>T("FISICO                                            ")</f>
        <v xml:space="preserve">FISICO                                            </v>
      </c>
      <c r="C5649" t="str">
        <f>T("CIUDAD LINEAL       ")</f>
        <v xml:space="preserve">CIUDAD LINEAL       </v>
      </c>
      <c r="D5649" t="str">
        <f>T("SAN JUAN BAUTISTA   ")</f>
        <v xml:space="preserve">SAN JUAN BAUTISTA   </v>
      </c>
      <c r="E5649" t="str">
        <f>T("TU ")</f>
        <v xml:space="preserve">TU </v>
      </c>
      <c r="F5649" t="str">
        <f>T("TURISMOS       ")</f>
        <v xml:space="preserve">TURISMOS       </v>
      </c>
      <c r="G5649" t="str">
        <f>T("De 8 a 11,99 CABALLOS FISCALES                    ")</f>
        <v xml:space="preserve">De 8 a 11,99 CABALLOS FISCALES                    </v>
      </c>
      <c r="H5649" t="str">
        <f>T("DIESEL                                            ")</f>
        <v xml:space="preserve">DIESEL                                            </v>
      </c>
      <c r="I5649">
        <v>692</v>
      </c>
    </row>
    <row r="5650" spans="1:9">
      <c r="A5650" t="str">
        <f>T("2018")</f>
        <v>2018</v>
      </c>
      <c r="B5650" t="str">
        <f>T("FISICO                                            ")</f>
        <v xml:space="preserve">FISICO                                            </v>
      </c>
      <c r="C5650" t="str">
        <f>T("CIUDAD LINEAL       ")</f>
        <v xml:space="preserve">CIUDAD LINEAL       </v>
      </c>
      <c r="D5650" t="str">
        <f>T("SAN JUAN BAUTISTA   ")</f>
        <v xml:space="preserve">SAN JUAN BAUTISTA   </v>
      </c>
      <c r="E5650" t="str">
        <f>T("TU ")</f>
        <v xml:space="preserve">TU </v>
      </c>
      <c r="F5650" t="str">
        <f>T("TURISMOS       ")</f>
        <v xml:space="preserve">TURISMOS       </v>
      </c>
      <c r="G5650" t="str">
        <f>T("De 12 a 15,99 CABALLOS FISCALES                   ")</f>
        <v xml:space="preserve">De 12 a 15,99 CABALLOS FISCALES                   </v>
      </c>
      <c r="H5650" t="str">
        <f>T("DIESEL                                            ")</f>
        <v xml:space="preserve">DIESEL                                            </v>
      </c>
      <c r="I5650" s="1">
        <v>1567</v>
      </c>
    </row>
    <row r="5651" spans="1:9">
      <c r="A5651" t="str">
        <f>T("2018")</f>
        <v>2018</v>
      </c>
      <c r="B5651" t="str">
        <f>T("FISICO                                            ")</f>
        <v xml:space="preserve">FISICO                                            </v>
      </c>
      <c r="C5651" t="str">
        <f>T("CIUDAD LINEAL       ")</f>
        <v xml:space="preserve">CIUDAD LINEAL       </v>
      </c>
      <c r="D5651" t="str">
        <f>T("SAN JUAN BAUTISTA   ")</f>
        <v xml:space="preserve">SAN JUAN BAUTISTA   </v>
      </c>
      <c r="E5651" t="str">
        <f>T("TU ")</f>
        <v xml:space="preserve">TU </v>
      </c>
      <c r="F5651" t="str">
        <f>T("TURISMOS       ")</f>
        <v xml:space="preserve">TURISMOS       </v>
      </c>
      <c r="G5651" t="str">
        <f>T("De 16 a 19,99 CABALLOS FISCALES                   ")</f>
        <v xml:space="preserve">De 16 a 19,99 CABALLOS FISCALES                   </v>
      </c>
      <c r="H5651" t="str">
        <f>T("DIESEL                                            ")</f>
        <v xml:space="preserve">DIESEL                                            </v>
      </c>
      <c r="I5651">
        <v>254</v>
      </c>
    </row>
    <row r="5652" spans="1:9">
      <c r="A5652" t="str">
        <f>T("2018")</f>
        <v>2018</v>
      </c>
      <c r="B5652" t="str">
        <f>T("FISICO                                            ")</f>
        <v xml:space="preserve">FISICO                                            </v>
      </c>
      <c r="C5652" t="str">
        <f>T("CIUDAD LINEAL       ")</f>
        <v xml:space="preserve">CIUDAD LINEAL       </v>
      </c>
      <c r="D5652" t="str">
        <f>T("SAN JUAN BAUTISTA   ")</f>
        <v xml:space="preserve">SAN JUAN BAUTISTA   </v>
      </c>
      <c r="E5652" t="str">
        <f>T("TU ")</f>
        <v xml:space="preserve">TU </v>
      </c>
      <c r="F5652" t="str">
        <f>T("TURISMOS       ")</f>
        <v xml:space="preserve">TURISMOS       </v>
      </c>
      <c r="G5652" t="str">
        <f>T("De 20 CABALLOS FISCALES en adelante               ")</f>
        <v xml:space="preserve">De 20 CABALLOS FISCALES en adelante               </v>
      </c>
      <c r="H5652" t="str">
        <f>T("DIESEL                                            ")</f>
        <v xml:space="preserve">DIESEL                                            </v>
      </c>
      <c r="I5652">
        <v>13</v>
      </c>
    </row>
    <row r="5653" spans="1:9">
      <c r="A5653" t="str">
        <f>T("2018")</f>
        <v>2018</v>
      </c>
      <c r="B5653" t="str">
        <f>T("FISICO                                            ")</f>
        <v xml:space="preserve">FISICO                                            </v>
      </c>
      <c r="C5653" t="str">
        <f>T("CIUDAD LINEAL       ")</f>
        <v xml:space="preserve">CIUDAD LINEAL       </v>
      </c>
      <c r="D5653" t="str">
        <f>T("COLINA              ")</f>
        <v xml:space="preserve">COLINA              </v>
      </c>
      <c r="E5653" t="str">
        <f>T("TU ")</f>
        <v xml:space="preserve">TU </v>
      </c>
      <c r="F5653" t="str">
        <f>T("TURISMOS       ")</f>
        <v xml:space="preserve">TURISMOS       </v>
      </c>
      <c r="G5653" t="str">
        <f>T("De 8 a 11,99 CABALLOS FISCALES                    ")</f>
        <v xml:space="preserve">De 8 a 11,99 CABALLOS FISCALES                    </v>
      </c>
      <c r="H5653" t="str">
        <f>T("DIESEL                                            ")</f>
        <v xml:space="preserve">DIESEL                                            </v>
      </c>
      <c r="I5653">
        <v>302</v>
      </c>
    </row>
    <row r="5654" spans="1:9">
      <c r="A5654" t="str">
        <f>T("2018")</f>
        <v>2018</v>
      </c>
      <c r="B5654" t="str">
        <f>T("FISICO                                            ")</f>
        <v xml:space="preserve">FISICO                                            </v>
      </c>
      <c r="C5654" t="str">
        <f>T("CIUDAD LINEAL       ")</f>
        <v xml:space="preserve">CIUDAD LINEAL       </v>
      </c>
      <c r="D5654" t="str">
        <f>T("COLINA              ")</f>
        <v xml:space="preserve">COLINA              </v>
      </c>
      <c r="E5654" t="str">
        <f>T("TU ")</f>
        <v xml:space="preserve">TU </v>
      </c>
      <c r="F5654" t="str">
        <f>T("TURISMOS       ")</f>
        <v xml:space="preserve">TURISMOS       </v>
      </c>
      <c r="G5654" t="str">
        <f>T("De 12 a 15,99 CABALLOS FISCALES                   ")</f>
        <v xml:space="preserve">De 12 a 15,99 CABALLOS FISCALES                   </v>
      </c>
      <c r="H5654" t="str">
        <f>T("DIESEL                                            ")</f>
        <v xml:space="preserve">DIESEL                                            </v>
      </c>
      <c r="I5654">
        <v>708</v>
      </c>
    </row>
    <row r="5655" spans="1:9">
      <c r="A5655" t="str">
        <f>T("2018")</f>
        <v>2018</v>
      </c>
      <c r="B5655" t="str">
        <f>T("FISICO                                            ")</f>
        <v xml:space="preserve">FISICO                                            </v>
      </c>
      <c r="C5655" t="str">
        <f>T("CIUDAD LINEAL       ")</f>
        <v xml:space="preserve">CIUDAD LINEAL       </v>
      </c>
      <c r="D5655" t="str">
        <f>T("COLINA              ")</f>
        <v xml:space="preserve">COLINA              </v>
      </c>
      <c r="E5655" t="str">
        <f>T("TU ")</f>
        <v xml:space="preserve">TU </v>
      </c>
      <c r="F5655" t="str">
        <f>T("TURISMOS       ")</f>
        <v xml:space="preserve">TURISMOS       </v>
      </c>
      <c r="G5655" t="str">
        <f>T("De 16 a 19,99 CABALLOS FISCALES                   ")</f>
        <v xml:space="preserve">De 16 a 19,99 CABALLOS FISCALES                   </v>
      </c>
      <c r="H5655" t="str">
        <f>T("DIESEL                                            ")</f>
        <v xml:space="preserve">DIESEL                                            </v>
      </c>
      <c r="I5655">
        <v>102</v>
      </c>
    </row>
    <row r="5656" spans="1:9">
      <c r="A5656" t="str">
        <f>T("2018")</f>
        <v>2018</v>
      </c>
      <c r="B5656" t="str">
        <f>T("FISICO                                            ")</f>
        <v xml:space="preserve">FISICO                                            </v>
      </c>
      <c r="C5656" t="str">
        <f>T("CIUDAD LINEAL       ")</f>
        <v xml:space="preserve">CIUDAD LINEAL       </v>
      </c>
      <c r="D5656" t="str">
        <f>T("COLINA              ")</f>
        <v xml:space="preserve">COLINA              </v>
      </c>
      <c r="E5656" t="str">
        <f>T("TU ")</f>
        <v xml:space="preserve">TU </v>
      </c>
      <c r="F5656" t="str">
        <f>T("TURISMOS       ")</f>
        <v xml:space="preserve">TURISMOS       </v>
      </c>
      <c r="G5656" t="str">
        <f>T("De 20 CABALLOS FISCALES en adelante               ")</f>
        <v xml:space="preserve">De 20 CABALLOS FISCALES en adelante               </v>
      </c>
      <c r="H5656" t="str">
        <f>T("DIESEL                                            ")</f>
        <v xml:space="preserve">DIESEL                                            </v>
      </c>
      <c r="I5656">
        <v>3</v>
      </c>
    </row>
    <row r="5657" spans="1:9">
      <c r="A5657" t="str">
        <f>T("2018")</f>
        <v>2018</v>
      </c>
      <c r="B5657" t="str">
        <f>T("FISICO                                            ")</f>
        <v xml:space="preserve">FISICO                                            </v>
      </c>
      <c r="C5657" t="str">
        <f>T("CIUDAD LINEAL       ")</f>
        <v xml:space="preserve">CIUDAD LINEAL       </v>
      </c>
      <c r="D5657" t="str">
        <f>T("ATALAYA             ")</f>
        <v xml:space="preserve">ATALAYA             </v>
      </c>
      <c r="E5657" t="str">
        <f>T("TU ")</f>
        <v xml:space="preserve">TU </v>
      </c>
      <c r="F5657" t="str">
        <f>T("TURISMOS       ")</f>
        <v xml:space="preserve">TURISMOS       </v>
      </c>
      <c r="G5657" t="str">
        <f>T("De menos de 8 CABALLOS FISCALES                   ")</f>
        <v xml:space="preserve">De menos de 8 CABALLOS FISCALES                   </v>
      </c>
      <c r="H5657" t="str">
        <f>T("DIESEL                                            ")</f>
        <v xml:space="preserve">DIESEL                                            </v>
      </c>
      <c r="I5657">
        <v>1</v>
      </c>
    </row>
    <row r="5658" spans="1:9">
      <c r="A5658" t="str">
        <f>T("2018")</f>
        <v>2018</v>
      </c>
      <c r="B5658" t="str">
        <f>T("FISICO                                            ")</f>
        <v xml:space="preserve">FISICO                                            </v>
      </c>
      <c r="C5658" t="str">
        <f>T("CIUDAD LINEAL       ")</f>
        <v xml:space="preserve">CIUDAD LINEAL       </v>
      </c>
      <c r="D5658" t="str">
        <f>T("ATALAYA             ")</f>
        <v xml:space="preserve">ATALAYA             </v>
      </c>
      <c r="E5658" t="str">
        <f>T("TU ")</f>
        <v xml:space="preserve">TU </v>
      </c>
      <c r="F5658" t="str">
        <f>T("TURISMOS       ")</f>
        <v xml:space="preserve">TURISMOS       </v>
      </c>
      <c r="G5658" t="str">
        <f>T("De 8 a 11,99 CABALLOS FISCALES                    ")</f>
        <v xml:space="preserve">De 8 a 11,99 CABALLOS FISCALES                    </v>
      </c>
      <c r="H5658" t="str">
        <f>T("DIESEL                                            ")</f>
        <v xml:space="preserve">DIESEL                                            </v>
      </c>
      <c r="I5658">
        <v>89</v>
      </c>
    </row>
    <row r="5659" spans="1:9">
      <c r="A5659" t="str">
        <f>T("2018")</f>
        <v>2018</v>
      </c>
      <c r="B5659" t="str">
        <f>T("FISICO                                            ")</f>
        <v xml:space="preserve">FISICO                                            </v>
      </c>
      <c r="C5659" t="str">
        <f>T("CIUDAD LINEAL       ")</f>
        <v xml:space="preserve">CIUDAD LINEAL       </v>
      </c>
      <c r="D5659" t="str">
        <f>T("ATALAYA             ")</f>
        <v xml:space="preserve">ATALAYA             </v>
      </c>
      <c r="E5659" t="str">
        <f>T("TU ")</f>
        <v xml:space="preserve">TU </v>
      </c>
      <c r="F5659" t="str">
        <f>T("TURISMOS       ")</f>
        <v xml:space="preserve">TURISMOS       </v>
      </c>
      <c r="G5659" t="str">
        <f>T("De 12 a 15,99 CABALLOS FISCALES                   ")</f>
        <v xml:space="preserve">De 12 a 15,99 CABALLOS FISCALES                   </v>
      </c>
      <c r="H5659" t="str">
        <f>T("DIESEL                                            ")</f>
        <v xml:space="preserve">DIESEL                                            </v>
      </c>
      <c r="I5659">
        <v>191</v>
      </c>
    </row>
    <row r="5660" spans="1:9">
      <c r="A5660" t="str">
        <f>T("2018")</f>
        <v>2018</v>
      </c>
      <c r="B5660" t="str">
        <f>T("FISICO                                            ")</f>
        <v xml:space="preserve">FISICO                                            </v>
      </c>
      <c r="C5660" t="str">
        <f>T("CIUDAD LINEAL       ")</f>
        <v xml:space="preserve">CIUDAD LINEAL       </v>
      </c>
      <c r="D5660" t="str">
        <f>T("ATALAYA             ")</f>
        <v xml:space="preserve">ATALAYA             </v>
      </c>
      <c r="E5660" t="str">
        <f>T("TU ")</f>
        <v xml:space="preserve">TU </v>
      </c>
      <c r="F5660" t="str">
        <f>T("TURISMOS       ")</f>
        <v xml:space="preserve">TURISMOS       </v>
      </c>
      <c r="G5660" t="str">
        <f>T("De 16 a 19,99 CABALLOS FISCALES                   ")</f>
        <v xml:space="preserve">De 16 a 19,99 CABALLOS FISCALES                   </v>
      </c>
      <c r="H5660" t="str">
        <f>T("DIESEL                                            ")</f>
        <v xml:space="preserve">DIESEL                                            </v>
      </c>
      <c r="I5660">
        <v>30</v>
      </c>
    </row>
    <row r="5661" spans="1:9">
      <c r="A5661" t="str">
        <f>T("2018")</f>
        <v>2018</v>
      </c>
      <c r="B5661" t="str">
        <f>T("FISICO                                            ")</f>
        <v xml:space="preserve">FISICO                                            </v>
      </c>
      <c r="C5661" t="str">
        <f>T("CIUDAD LINEAL       ")</f>
        <v xml:space="preserve">CIUDAD LINEAL       </v>
      </c>
      <c r="D5661" t="str">
        <f>T("ATALAYA             ")</f>
        <v xml:space="preserve">ATALAYA             </v>
      </c>
      <c r="E5661" t="str">
        <f>T("TU ")</f>
        <v xml:space="preserve">TU </v>
      </c>
      <c r="F5661" t="str">
        <f>T("TURISMOS       ")</f>
        <v xml:space="preserve">TURISMOS       </v>
      </c>
      <c r="G5661" t="str">
        <f>T("De 20 CABALLOS FISCALES en adelante               ")</f>
        <v xml:space="preserve">De 20 CABALLOS FISCALES en adelante               </v>
      </c>
      <c r="H5661" t="str">
        <f>T("DIESEL                                            ")</f>
        <v xml:space="preserve">DIESEL                                            </v>
      </c>
      <c r="I5661">
        <v>2</v>
      </c>
    </row>
    <row r="5662" spans="1:9">
      <c r="A5662" t="str">
        <f>T("2018")</f>
        <v>2018</v>
      </c>
      <c r="B5662" t="str">
        <f>T("FISICO                                            ")</f>
        <v xml:space="preserve">FISICO                                            </v>
      </c>
      <c r="C5662" t="str">
        <f>T("CIUDAD LINEAL       ")</f>
        <v xml:space="preserve">CIUDAD LINEAL       </v>
      </c>
      <c r="D5662" t="str">
        <f>T("COSTILLARES         ")</f>
        <v xml:space="preserve">COSTILLARES         </v>
      </c>
      <c r="E5662" t="str">
        <f>T("TU ")</f>
        <v xml:space="preserve">TU </v>
      </c>
      <c r="F5662" t="str">
        <f>T("TURISMOS       ")</f>
        <v xml:space="preserve">TURISMOS       </v>
      </c>
      <c r="G5662" t="str">
        <f>T("De menos de 8 CABALLOS FISCALES                   ")</f>
        <v xml:space="preserve">De menos de 8 CABALLOS FISCALES                   </v>
      </c>
      <c r="H5662" t="str">
        <f>T("DIESEL                                            ")</f>
        <v xml:space="preserve">DIESEL                                            </v>
      </c>
      <c r="I5662">
        <v>4</v>
      </c>
    </row>
    <row r="5663" spans="1:9">
      <c r="A5663" t="str">
        <f>T("2018")</f>
        <v>2018</v>
      </c>
      <c r="B5663" t="str">
        <f>T("FISICO                                            ")</f>
        <v xml:space="preserve">FISICO                                            </v>
      </c>
      <c r="C5663" t="str">
        <f>T("CIUDAD LINEAL       ")</f>
        <v xml:space="preserve">CIUDAD LINEAL       </v>
      </c>
      <c r="D5663" t="str">
        <f>T("COSTILLARES         ")</f>
        <v xml:space="preserve">COSTILLARES         </v>
      </c>
      <c r="E5663" t="str">
        <f>T("TU ")</f>
        <v xml:space="preserve">TU </v>
      </c>
      <c r="F5663" t="str">
        <f>T("TURISMOS       ")</f>
        <v xml:space="preserve">TURISMOS       </v>
      </c>
      <c r="G5663" t="str">
        <f>T("De 8 a 11,99 CABALLOS FISCALES                    ")</f>
        <v xml:space="preserve">De 8 a 11,99 CABALLOS FISCALES                    </v>
      </c>
      <c r="H5663" t="str">
        <f>T("DIESEL                                            ")</f>
        <v xml:space="preserve">DIESEL                                            </v>
      </c>
      <c r="I5663" s="1">
        <v>1347</v>
      </c>
    </row>
    <row r="5664" spans="1:9">
      <c r="A5664" t="str">
        <f>T("2018")</f>
        <v>2018</v>
      </c>
      <c r="B5664" t="str">
        <f>T("FISICO                                            ")</f>
        <v xml:space="preserve">FISICO                                            </v>
      </c>
      <c r="C5664" t="str">
        <f>T("CIUDAD LINEAL       ")</f>
        <v xml:space="preserve">CIUDAD LINEAL       </v>
      </c>
      <c r="D5664" t="str">
        <f>T("COSTILLARES         ")</f>
        <v xml:space="preserve">COSTILLARES         </v>
      </c>
      <c r="E5664" t="str">
        <f>T("TU ")</f>
        <v xml:space="preserve">TU </v>
      </c>
      <c r="F5664" t="str">
        <f>T("TURISMOS       ")</f>
        <v xml:space="preserve">TURISMOS       </v>
      </c>
      <c r="G5664" t="str">
        <f>T("De 12 a 15,99 CABALLOS FISCALES                   ")</f>
        <v xml:space="preserve">De 12 a 15,99 CABALLOS FISCALES                   </v>
      </c>
      <c r="H5664" t="str">
        <f>T("DIESEL                                            ")</f>
        <v xml:space="preserve">DIESEL                                            </v>
      </c>
      <c r="I5664" s="1">
        <v>3136</v>
      </c>
    </row>
    <row r="5665" spans="1:9">
      <c r="A5665" t="str">
        <f>T("2018")</f>
        <v>2018</v>
      </c>
      <c r="B5665" t="str">
        <f>T("FISICO                                            ")</f>
        <v xml:space="preserve">FISICO                                            </v>
      </c>
      <c r="C5665" t="str">
        <f>T("CIUDAD LINEAL       ")</f>
        <v xml:space="preserve">CIUDAD LINEAL       </v>
      </c>
      <c r="D5665" t="str">
        <f>T("COSTILLARES         ")</f>
        <v xml:space="preserve">COSTILLARES         </v>
      </c>
      <c r="E5665" t="str">
        <f>T("TU ")</f>
        <v xml:space="preserve">TU </v>
      </c>
      <c r="F5665" t="str">
        <f>T("TURISMOS       ")</f>
        <v xml:space="preserve">TURISMOS       </v>
      </c>
      <c r="G5665" t="str">
        <f>T("De 16 a 19,99 CABALLOS FISCALES                   ")</f>
        <v xml:space="preserve">De 16 a 19,99 CABALLOS FISCALES                   </v>
      </c>
      <c r="H5665" t="str">
        <f>T("DIESEL                                            ")</f>
        <v xml:space="preserve">DIESEL                                            </v>
      </c>
      <c r="I5665">
        <v>552</v>
      </c>
    </row>
    <row r="5666" spans="1:9">
      <c r="A5666" t="str">
        <f>T("2018")</f>
        <v>2018</v>
      </c>
      <c r="B5666" t="str">
        <f>T("FISICO                                            ")</f>
        <v xml:space="preserve">FISICO                                            </v>
      </c>
      <c r="C5666" t="str">
        <f>T("CIUDAD LINEAL       ")</f>
        <v xml:space="preserve">CIUDAD LINEAL       </v>
      </c>
      <c r="D5666" t="str">
        <f>T("COSTILLARES         ")</f>
        <v xml:space="preserve">COSTILLARES         </v>
      </c>
      <c r="E5666" t="str">
        <f>T("TU ")</f>
        <v xml:space="preserve">TU </v>
      </c>
      <c r="F5666" t="str">
        <f>T("TURISMOS       ")</f>
        <v xml:space="preserve">TURISMOS       </v>
      </c>
      <c r="G5666" t="str">
        <f>T("De 20 CABALLOS FISCALES en adelante               ")</f>
        <v xml:space="preserve">De 20 CABALLOS FISCALES en adelante               </v>
      </c>
      <c r="H5666" t="str">
        <f>T("DIESEL                                            ")</f>
        <v xml:space="preserve">DIESEL                                            </v>
      </c>
      <c r="I5666">
        <v>25</v>
      </c>
    </row>
    <row r="5667" spans="1:9">
      <c r="A5667" t="str">
        <f>T("2018")</f>
        <v>2018</v>
      </c>
      <c r="B5667" t="str">
        <f>T("JURIDICO                                          ")</f>
        <v xml:space="preserve">JURIDICO                                          </v>
      </c>
      <c r="C5667" t="str">
        <f>T("CIUDAD LINEAL       ")</f>
        <v xml:space="preserve">CIUDAD LINEAL       </v>
      </c>
      <c r="D5667" t="str">
        <f>T("SIN BARRIO          ")</f>
        <v xml:space="preserve">SIN BARRIO          </v>
      </c>
      <c r="E5667" t="str">
        <f>T("TU ")</f>
        <v xml:space="preserve">TU </v>
      </c>
      <c r="F5667" t="str">
        <f>T("TURISMOS       ")</f>
        <v xml:space="preserve">TURISMOS       </v>
      </c>
      <c r="G5667" t="str">
        <f>T("De 8 a 11,99 CABALLOS FISCALES                    ")</f>
        <v xml:space="preserve">De 8 a 11,99 CABALLOS FISCALES                    </v>
      </c>
      <c r="H5667" t="str">
        <f>T("DIESEL                                            ")</f>
        <v xml:space="preserve">DIESEL                                            </v>
      </c>
      <c r="I5667">
        <v>5</v>
      </c>
    </row>
    <row r="5668" spans="1:9">
      <c r="A5668" t="str">
        <f>T("2018")</f>
        <v>2018</v>
      </c>
      <c r="B5668" t="str">
        <f>T("JURIDICO                                          ")</f>
        <v xml:space="preserve">JURIDICO                                          </v>
      </c>
      <c r="C5668" t="str">
        <f>T("CIUDAD LINEAL       ")</f>
        <v xml:space="preserve">CIUDAD LINEAL       </v>
      </c>
      <c r="D5668" t="str">
        <f>T("SIN BARRIO          ")</f>
        <v xml:space="preserve">SIN BARRIO          </v>
      </c>
      <c r="E5668" t="str">
        <f>T("TU ")</f>
        <v xml:space="preserve">TU </v>
      </c>
      <c r="F5668" t="str">
        <f>T("TURISMOS       ")</f>
        <v xml:space="preserve">TURISMOS       </v>
      </c>
      <c r="G5668" t="str">
        <f>T("De 12 a 15,99 CABALLOS FISCALES                   ")</f>
        <v xml:space="preserve">De 12 a 15,99 CABALLOS FISCALES                   </v>
      </c>
      <c r="H5668" t="str">
        <f>T("DIESEL                                            ")</f>
        <v xml:space="preserve">DIESEL                                            </v>
      </c>
      <c r="I5668">
        <v>16</v>
      </c>
    </row>
    <row r="5669" spans="1:9">
      <c r="A5669" t="str">
        <f>T("2018")</f>
        <v>2018</v>
      </c>
      <c r="B5669" t="str">
        <f>T("JURIDICO                                          ")</f>
        <v xml:space="preserve">JURIDICO                                          </v>
      </c>
      <c r="C5669" t="str">
        <f>T("CIUDAD LINEAL       ")</f>
        <v xml:space="preserve">CIUDAD LINEAL       </v>
      </c>
      <c r="D5669" t="str">
        <f>T("SIN BARRIO          ")</f>
        <v xml:space="preserve">SIN BARRIO          </v>
      </c>
      <c r="E5669" t="str">
        <f>T("TU ")</f>
        <v xml:space="preserve">TU </v>
      </c>
      <c r="F5669" t="str">
        <f>T("TURISMOS       ")</f>
        <v xml:space="preserve">TURISMOS       </v>
      </c>
      <c r="G5669" t="str">
        <f>T("De 16 a 19,99 CABALLOS FISCALES                   ")</f>
        <v xml:space="preserve">De 16 a 19,99 CABALLOS FISCALES                   </v>
      </c>
      <c r="H5669" t="str">
        <f>T("DIESEL                                            ")</f>
        <v xml:space="preserve">DIESEL                                            </v>
      </c>
      <c r="I5669">
        <v>4</v>
      </c>
    </row>
    <row r="5670" spans="1:9">
      <c r="A5670" t="str">
        <f>T("2018")</f>
        <v>2018</v>
      </c>
      <c r="B5670" t="str">
        <f>T("JURIDICO                                          ")</f>
        <v xml:space="preserve">JURIDICO                                          </v>
      </c>
      <c r="C5670" t="str">
        <f>T("CIUDAD LINEAL       ")</f>
        <v xml:space="preserve">CIUDAD LINEAL       </v>
      </c>
      <c r="D5670" t="str">
        <f>T("SIN BARRIO          ")</f>
        <v xml:space="preserve">SIN BARRIO          </v>
      </c>
      <c r="E5670" t="str">
        <f>T("TU ")</f>
        <v xml:space="preserve">TU </v>
      </c>
      <c r="F5670" t="str">
        <f>T("TURISMOS       ")</f>
        <v xml:space="preserve">TURISMOS       </v>
      </c>
      <c r="G5670" t="str">
        <f>T("De 20 CABALLOS FISCALES en adelante               ")</f>
        <v xml:space="preserve">De 20 CABALLOS FISCALES en adelante               </v>
      </c>
      <c r="H5670" t="str">
        <f>T("DIESEL                                            ")</f>
        <v xml:space="preserve">DIESEL                                            </v>
      </c>
      <c r="I5670">
        <v>1</v>
      </c>
    </row>
    <row r="5671" spans="1:9">
      <c r="A5671" t="str">
        <f>T("2018")</f>
        <v>2018</v>
      </c>
      <c r="B5671" t="str">
        <f>T("JURIDICO                                          ")</f>
        <v xml:space="preserve">JURIDICO                                          </v>
      </c>
      <c r="C5671" t="str">
        <f>T("CIUDAD LINEAL       ")</f>
        <v xml:space="preserve">CIUDAD LINEAL       </v>
      </c>
      <c r="D5671" t="str">
        <f>T("VENTAS              ")</f>
        <v xml:space="preserve">VENTAS              </v>
      </c>
      <c r="E5671" t="str">
        <f>T("TU ")</f>
        <v xml:space="preserve">TU </v>
      </c>
      <c r="F5671" t="str">
        <f>T("TURISMOS       ")</f>
        <v xml:space="preserve">TURISMOS       </v>
      </c>
      <c r="G5671" t="str">
        <f>T("De menos de 8 CABALLOS FISCALES                   ")</f>
        <v xml:space="preserve">De menos de 8 CABALLOS FISCALES                   </v>
      </c>
      <c r="H5671" t="str">
        <f>T("DIESEL                                            ")</f>
        <v xml:space="preserve">DIESEL                                            </v>
      </c>
      <c r="I5671">
        <v>2</v>
      </c>
    </row>
    <row r="5672" spans="1:9">
      <c r="A5672" t="str">
        <f>T("2018")</f>
        <v>2018</v>
      </c>
      <c r="B5672" t="str">
        <f>T("JURIDICO                                          ")</f>
        <v xml:space="preserve">JURIDICO                                          </v>
      </c>
      <c r="C5672" t="str">
        <f>T("CIUDAD LINEAL       ")</f>
        <v xml:space="preserve">CIUDAD LINEAL       </v>
      </c>
      <c r="D5672" t="str">
        <f>T("VENTAS              ")</f>
        <v xml:space="preserve">VENTAS              </v>
      </c>
      <c r="E5672" t="str">
        <f>T("TU ")</f>
        <v xml:space="preserve">TU </v>
      </c>
      <c r="F5672" t="str">
        <f>T("TURISMOS       ")</f>
        <v xml:space="preserve">TURISMOS       </v>
      </c>
      <c r="G5672" t="str">
        <f>T("De 8 a 11,99 CABALLOS FISCALES                    ")</f>
        <v xml:space="preserve">De 8 a 11,99 CABALLOS FISCALES                    </v>
      </c>
      <c r="H5672" t="str">
        <f>T("DIESEL                                            ")</f>
        <v xml:space="preserve">DIESEL                                            </v>
      </c>
      <c r="I5672">
        <v>117</v>
      </c>
    </row>
    <row r="5673" spans="1:9">
      <c r="A5673" t="str">
        <f>T("2018")</f>
        <v>2018</v>
      </c>
      <c r="B5673" t="str">
        <f>T("JURIDICO                                          ")</f>
        <v xml:space="preserve">JURIDICO                                          </v>
      </c>
      <c r="C5673" t="str">
        <f>T("CIUDAD LINEAL       ")</f>
        <v xml:space="preserve">CIUDAD LINEAL       </v>
      </c>
      <c r="D5673" t="str">
        <f>T("VENTAS              ")</f>
        <v xml:space="preserve">VENTAS              </v>
      </c>
      <c r="E5673" t="str">
        <f>T("TU ")</f>
        <v xml:space="preserve">TU </v>
      </c>
      <c r="F5673" t="str">
        <f>T("TURISMOS       ")</f>
        <v xml:space="preserve">TURISMOS       </v>
      </c>
      <c r="G5673" t="str">
        <f>T("De 12 a 15,99 CABALLOS FISCALES                   ")</f>
        <v xml:space="preserve">De 12 a 15,99 CABALLOS FISCALES                   </v>
      </c>
      <c r="H5673" t="str">
        <f>T("DIESEL                                            ")</f>
        <v xml:space="preserve">DIESEL                                            </v>
      </c>
      <c r="I5673">
        <v>280</v>
      </c>
    </row>
    <row r="5674" spans="1:9">
      <c r="A5674" t="str">
        <f>T("2018")</f>
        <v>2018</v>
      </c>
      <c r="B5674" t="str">
        <f>T("JURIDICO                                          ")</f>
        <v xml:space="preserve">JURIDICO                                          </v>
      </c>
      <c r="C5674" t="str">
        <f>T("CIUDAD LINEAL       ")</f>
        <v xml:space="preserve">CIUDAD LINEAL       </v>
      </c>
      <c r="D5674" t="str">
        <f>T("VENTAS              ")</f>
        <v xml:space="preserve">VENTAS              </v>
      </c>
      <c r="E5674" t="str">
        <f>T("TU ")</f>
        <v xml:space="preserve">TU </v>
      </c>
      <c r="F5674" t="str">
        <f>T("TURISMOS       ")</f>
        <v xml:space="preserve">TURISMOS       </v>
      </c>
      <c r="G5674" t="str">
        <f>T("De 16 a 19,99 CABALLOS FISCALES                   ")</f>
        <v xml:space="preserve">De 16 a 19,99 CABALLOS FISCALES                   </v>
      </c>
      <c r="H5674" t="str">
        <f>T("DIESEL                                            ")</f>
        <v xml:space="preserve">DIESEL                                            </v>
      </c>
      <c r="I5674">
        <v>69</v>
      </c>
    </row>
    <row r="5675" spans="1:9">
      <c r="A5675" t="str">
        <f>T("2018")</f>
        <v>2018</v>
      </c>
      <c r="B5675" t="str">
        <f>T("JURIDICO                                          ")</f>
        <v xml:space="preserve">JURIDICO                                          </v>
      </c>
      <c r="C5675" t="str">
        <f>T("CIUDAD LINEAL       ")</f>
        <v xml:space="preserve">CIUDAD LINEAL       </v>
      </c>
      <c r="D5675" t="str">
        <f>T("VENTAS              ")</f>
        <v xml:space="preserve">VENTAS              </v>
      </c>
      <c r="E5675" t="str">
        <f>T("TU ")</f>
        <v xml:space="preserve">TU </v>
      </c>
      <c r="F5675" t="str">
        <f>T("TURISMOS       ")</f>
        <v xml:space="preserve">TURISMOS       </v>
      </c>
      <c r="G5675" t="str">
        <f>T("De 20 CABALLOS FISCALES en adelante               ")</f>
        <v xml:space="preserve">De 20 CABALLOS FISCALES en adelante               </v>
      </c>
      <c r="H5675" t="str">
        <f>T("DIESEL                                            ")</f>
        <v xml:space="preserve">DIESEL                                            </v>
      </c>
      <c r="I5675">
        <v>5</v>
      </c>
    </row>
    <row r="5676" spans="1:9">
      <c r="A5676" t="str">
        <f>T("2018")</f>
        <v>2018</v>
      </c>
      <c r="B5676" t="str">
        <f>T("JURIDICO                                          ")</f>
        <v xml:space="preserve">JURIDICO                                          </v>
      </c>
      <c r="C5676" t="str">
        <f>T("CIUDAD LINEAL       ")</f>
        <v xml:space="preserve">CIUDAD LINEAL       </v>
      </c>
      <c r="D5676" t="str">
        <f>T("PUEBLO NUEVO        ")</f>
        <v xml:space="preserve">PUEBLO NUEVO        </v>
      </c>
      <c r="E5676" t="str">
        <f>T("TU ")</f>
        <v xml:space="preserve">TU </v>
      </c>
      <c r="F5676" t="str">
        <f>T("TURISMOS       ")</f>
        <v xml:space="preserve">TURISMOS       </v>
      </c>
      <c r="G5676" t="str">
        <f>T("De 8 a 11,99 CABALLOS FISCALES                    ")</f>
        <v xml:space="preserve">De 8 a 11,99 CABALLOS FISCALES                    </v>
      </c>
      <c r="H5676" t="str">
        <f>T("DIESEL                                            ")</f>
        <v xml:space="preserve">DIESEL                                            </v>
      </c>
      <c r="I5676">
        <v>181</v>
      </c>
    </row>
    <row r="5677" spans="1:9">
      <c r="A5677" t="str">
        <f>T("2018")</f>
        <v>2018</v>
      </c>
      <c r="B5677" t="str">
        <f>T("JURIDICO                                          ")</f>
        <v xml:space="preserve">JURIDICO                                          </v>
      </c>
      <c r="C5677" t="str">
        <f>T("CIUDAD LINEAL       ")</f>
        <v xml:space="preserve">CIUDAD LINEAL       </v>
      </c>
      <c r="D5677" t="str">
        <f>T("PUEBLO NUEVO        ")</f>
        <v xml:space="preserve">PUEBLO NUEVO        </v>
      </c>
      <c r="E5677" t="str">
        <f>T("TU ")</f>
        <v xml:space="preserve">TU </v>
      </c>
      <c r="F5677" t="str">
        <f>T("TURISMOS       ")</f>
        <v xml:space="preserve">TURISMOS       </v>
      </c>
      <c r="G5677" t="str">
        <f>T("De 12 a 15,99 CABALLOS FISCALES                   ")</f>
        <v xml:space="preserve">De 12 a 15,99 CABALLOS FISCALES                   </v>
      </c>
      <c r="H5677" t="str">
        <f>T("DIESEL                                            ")</f>
        <v xml:space="preserve">DIESEL                                            </v>
      </c>
      <c r="I5677">
        <v>423</v>
      </c>
    </row>
    <row r="5678" spans="1:9">
      <c r="A5678" t="str">
        <f>T("2018")</f>
        <v>2018</v>
      </c>
      <c r="B5678" t="str">
        <f>T("JURIDICO                                          ")</f>
        <v xml:space="preserve">JURIDICO                                          </v>
      </c>
      <c r="C5678" t="str">
        <f>T("CIUDAD LINEAL       ")</f>
        <v xml:space="preserve">CIUDAD LINEAL       </v>
      </c>
      <c r="D5678" t="str">
        <f>T("PUEBLO NUEVO        ")</f>
        <v xml:space="preserve">PUEBLO NUEVO        </v>
      </c>
      <c r="E5678" t="str">
        <f>T("TU ")</f>
        <v xml:space="preserve">TU </v>
      </c>
      <c r="F5678" t="str">
        <f>T("TURISMOS       ")</f>
        <v xml:space="preserve">TURISMOS       </v>
      </c>
      <c r="G5678" t="str">
        <f>T("De 16 a 19,99 CABALLOS FISCALES                   ")</f>
        <v xml:space="preserve">De 16 a 19,99 CABALLOS FISCALES                   </v>
      </c>
      <c r="H5678" t="str">
        <f>T("DIESEL                                            ")</f>
        <v xml:space="preserve">DIESEL                                            </v>
      </c>
      <c r="I5678">
        <v>100</v>
      </c>
    </row>
    <row r="5679" spans="1:9">
      <c r="A5679" t="str">
        <f>T("2018")</f>
        <v>2018</v>
      </c>
      <c r="B5679" t="str">
        <f>T("JURIDICO                                          ")</f>
        <v xml:space="preserve">JURIDICO                                          </v>
      </c>
      <c r="C5679" t="str">
        <f>T("CIUDAD LINEAL       ")</f>
        <v xml:space="preserve">CIUDAD LINEAL       </v>
      </c>
      <c r="D5679" t="str">
        <f>T("PUEBLO NUEVO        ")</f>
        <v xml:space="preserve">PUEBLO NUEVO        </v>
      </c>
      <c r="E5679" t="str">
        <f>T("TU ")</f>
        <v xml:space="preserve">TU </v>
      </c>
      <c r="F5679" t="str">
        <f>T("TURISMOS       ")</f>
        <v xml:space="preserve">TURISMOS       </v>
      </c>
      <c r="G5679" t="str">
        <f>T("De 20 CABALLOS FISCALES en adelante               ")</f>
        <v xml:space="preserve">De 20 CABALLOS FISCALES en adelante               </v>
      </c>
      <c r="H5679" t="str">
        <f>T("DIESEL                                            ")</f>
        <v xml:space="preserve">DIESEL                                            </v>
      </c>
      <c r="I5679">
        <v>11</v>
      </c>
    </row>
    <row r="5680" spans="1:9">
      <c r="A5680" t="str">
        <f>T("2018")</f>
        <v>2018</v>
      </c>
      <c r="B5680" t="str">
        <f>T("JURIDICO                                          ")</f>
        <v xml:space="preserve">JURIDICO                                          </v>
      </c>
      <c r="C5680" t="str">
        <f>T("CIUDAD LINEAL       ")</f>
        <v xml:space="preserve">CIUDAD LINEAL       </v>
      </c>
      <c r="D5680" t="str">
        <f>T("QUINTANA            ")</f>
        <v xml:space="preserve">QUINTANA            </v>
      </c>
      <c r="E5680" t="str">
        <f>T("TU ")</f>
        <v xml:space="preserve">TU </v>
      </c>
      <c r="F5680" t="str">
        <f>T("TURISMOS       ")</f>
        <v xml:space="preserve">TURISMOS       </v>
      </c>
      <c r="G5680" t="str">
        <f>T("De menos de 8 CABALLOS FISCALES                   ")</f>
        <v xml:space="preserve">De menos de 8 CABALLOS FISCALES                   </v>
      </c>
      <c r="H5680" t="str">
        <f>T("DIESEL                                            ")</f>
        <v xml:space="preserve">DIESEL                                            </v>
      </c>
      <c r="I5680">
        <v>1</v>
      </c>
    </row>
    <row r="5681" spans="1:9">
      <c r="A5681" t="str">
        <f>T("2018")</f>
        <v>2018</v>
      </c>
      <c r="B5681" t="str">
        <f>T("JURIDICO                                          ")</f>
        <v xml:space="preserve">JURIDICO                                          </v>
      </c>
      <c r="C5681" t="str">
        <f>T("CIUDAD LINEAL       ")</f>
        <v xml:space="preserve">CIUDAD LINEAL       </v>
      </c>
      <c r="D5681" t="str">
        <f>T("QUINTANA            ")</f>
        <v xml:space="preserve">QUINTANA            </v>
      </c>
      <c r="E5681" t="str">
        <f>T("TU ")</f>
        <v xml:space="preserve">TU </v>
      </c>
      <c r="F5681" t="str">
        <f>T("TURISMOS       ")</f>
        <v xml:space="preserve">TURISMOS       </v>
      </c>
      <c r="G5681" t="str">
        <f>T("De 8 a 11,99 CABALLOS FISCALES                    ")</f>
        <v xml:space="preserve">De 8 a 11,99 CABALLOS FISCALES                    </v>
      </c>
      <c r="H5681" t="str">
        <f>T("DIESEL                                            ")</f>
        <v xml:space="preserve">DIESEL                                            </v>
      </c>
      <c r="I5681">
        <v>104</v>
      </c>
    </row>
    <row r="5682" spans="1:9">
      <c r="A5682" t="str">
        <f>T("2018")</f>
        <v>2018</v>
      </c>
      <c r="B5682" t="str">
        <f>T("JURIDICO                                          ")</f>
        <v xml:space="preserve">JURIDICO                                          </v>
      </c>
      <c r="C5682" t="str">
        <f>T("CIUDAD LINEAL       ")</f>
        <v xml:space="preserve">CIUDAD LINEAL       </v>
      </c>
      <c r="D5682" t="str">
        <f>T("QUINTANA            ")</f>
        <v xml:space="preserve">QUINTANA            </v>
      </c>
      <c r="E5682" t="str">
        <f>T("TU ")</f>
        <v xml:space="preserve">TU </v>
      </c>
      <c r="F5682" t="str">
        <f>T("TURISMOS       ")</f>
        <v xml:space="preserve">TURISMOS       </v>
      </c>
      <c r="G5682" t="str">
        <f>T("De 12 a 15,99 CABALLOS FISCALES                   ")</f>
        <v xml:space="preserve">De 12 a 15,99 CABALLOS FISCALES                   </v>
      </c>
      <c r="H5682" t="str">
        <f>T("DIESEL                                            ")</f>
        <v xml:space="preserve">DIESEL                                            </v>
      </c>
      <c r="I5682">
        <v>182</v>
      </c>
    </row>
    <row r="5683" spans="1:9">
      <c r="A5683" t="str">
        <f>T("2018")</f>
        <v>2018</v>
      </c>
      <c r="B5683" t="str">
        <f>T("JURIDICO                                          ")</f>
        <v xml:space="preserve">JURIDICO                                          </v>
      </c>
      <c r="C5683" t="str">
        <f>T("CIUDAD LINEAL       ")</f>
        <v xml:space="preserve">CIUDAD LINEAL       </v>
      </c>
      <c r="D5683" t="str">
        <f>T("QUINTANA            ")</f>
        <v xml:space="preserve">QUINTANA            </v>
      </c>
      <c r="E5683" t="str">
        <f>T("TU ")</f>
        <v xml:space="preserve">TU </v>
      </c>
      <c r="F5683" t="str">
        <f>T("TURISMOS       ")</f>
        <v xml:space="preserve">TURISMOS       </v>
      </c>
      <c r="G5683" t="str">
        <f>T("De 16 a 19,99 CABALLOS FISCALES                   ")</f>
        <v xml:space="preserve">De 16 a 19,99 CABALLOS FISCALES                   </v>
      </c>
      <c r="H5683" t="str">
        <f>T("DIESEL                                            ")</f>
        <v xml:space="preserve">DIESEL                                            </v>
      </c>
      <c r="I5683">
        <v>61</v>
      </c>
    </row>
    <row r="5684" spans="1:9">
      <c r="A5684" t="str">
        <f>T("2018")</f>
        <v>2018</v>
      </c>
      <c r="B5684" t="str">
        <f>T("JURIDICO                                          ")</f>
        <v xml:space="preserve">JURIDICO                                          </v>
      </c>
      <c r="C5684" t="str">
        <f>T("CIUDAD LINEAL       ")</f>
        <v xml:space="preserve">CIUDAD LINEAL       </v>
      </c>
      <c r="D5684" t="str">
        <f>T("QUINTANA            ")</f>
        <v xml:space="preserve">QUINTANA            </v>
      </c>
      <c r="E5684" t="str">
        <f>T("TU ")</f>
        <v xml:space="preserve">TU </v>
      </c>
      <c r="F5684" t="str">
        <f>T("TURISMOS       ")</f>
        <v xml:space="preserve">TURISMOS       </v>
      </c>
      <c r="G5684" t="str">
        <f>T("De 20 CABALLOS FISCALES en adelante               ")</f>
        <v xml:space="preserve">De 20 CABALLOS FISCALES en adelante               </v>
      </c>
      <c r="H5684" t="str">
        <f>T("DIESEL                                            ")</f>
        <v xml:space="preserve">DIESEL                                            </v>
      </c>
      <c r="I5684">
        <v>8</v>
      </c>
    </row>
    <row r="5685" spans="1:9">
      <c r="A5685" t="str">
        <f>T("2018")</f>
        <v>2018</v>
      </c>
      <c r="B5685" t="str">
        <f>T("JURIDICO                                          ")</f>
        <v xml:space="preserve">JURIDICO                                          </v>
      </c>
      <c r="C5685" t="str">
        <f>T("CIUDAD LINEAL       ")</f>
        <v xml:space="preserve">CIUDAD LINEAL       </v>
      </c>
      <c r="D5685" t="str">
        <f>T("CONCEPCION          ")</f>
        <v xml:space="preserve">CONCEPCION          </v>
      </c>
      <c r="E5685" t="str">
        <f>T("TU ")</f>
        <v xml:space="preserve">TU </v>
      </c>
      <c r="F5685" t="str">
        <f>T("TURISMOS       ")</f>
        <v xml:space="preserve">TURISMOS       </v>
      </c>
      <c r="G5685" t="str">
        <f>T("De 8 a 11,99 CABALLOS FISCALES                    ")</f>
        <v xml:space="preserve">De 8 a 11,99 CABALLOS FISCALES                    </v>
      </c>
      <c r="H5685" t="str">
        <f>T("DIESEL                                            ")</f>
        <v xml:space="preserve">DIESEL                                            </v>
      </c>
      <c r="I5685">
        <v>129</v>
      </c>
    </row>
    <row r="5686" spans="1:9">
      <c r="A5686" t="str">
        <f>T("2018")</f>
        <v>2018</v>
      </c>
      <c r="B5686" t="str">
        <f>T("JURIDICO                                          ")</f>
        <v xml:space="preserve">JURIDICO                                          </v>
      </c>
      <c r="C5686" t="str">
        <f>T("CIUDAD LINEAL       ")</f>
        <v xml:space="preserve">CIUDAD LINEAL       </v>
      </c>
      <c r="D5686" t="str">
        <f>T("CONCEPCION          ")</f>
        <v xml:space="preserve">CONCEPCION          </v>
      </c>
      <c r="E5686" t="str">
        <f>T("TU ")</f>
        <v xml:space="preserve">TU </v>
      </c>
      <c r="F5686" t="str">
        <f>T("TURISMOS       ")</f>
        <v xml:space="preserve">TURISMOS       </v>
      </c>
      <c r="G5686" t="str">
        <f>T("De 12 a 15,99 CABALLOS FISCALES                   ")</f>
        <v xml:space="preserve">De 12 a 15,99 CABALLOS FISCALES                   </v>
      </c>
      <c r="H5686" t="str">
        <f>T("DIESEL                                            ")</f>
        <v xml:space="preserve">DIESEL                                            </v>
      </c>
      <c r="I5686">
        <v>205</v>
      </c>
    </row>
    <row r="5687" spans="1:9">
      <c r="A5687" t="str">
        <f>T("2018")</f>
        <v>2018</v>
      </c>
      <c r="B5687" t="str">
        <f>T("JURIDICO                                          ")</f>
        <v xml:space="preserve">JURIDICO                                          </v>
      </c>
      <c r="C5687" t="str">
        <f>T("CIUDAD LINEAL       ")</f>
        <v xml:space="preserve">CIUDAD LINEAL       </v>
      </c>
      <c r="D5687" t="str">
        <f>T("CONCEPCION          ")</f>
        <v xml:space="preserve">CONCEPCION          </v>
      </c>
      <c r="E5687" t="str">
        <f>T("TU ")</f>
        <v xml:space="preserve">TU </v>
      </c>
      <c r="F5687" t="str">
        <f>T("TURISMOS       ")</f>
        <v xml:space="preserve">TURISMOS       </v>
      </c>
      <c r="G5687" t="str">
        <f>T("De 16 a 19,99 CABALLOS FISCALES                   ")</f>
        <v xml:space="preserve">De 16 a 19,99 CABALLOS FISCALES                   </v>
      </c>
      <c r="H5687" t="str">
        <f>T("DIESEL                                            ")</f>
        <v xml:space="preserve">DIESEL                                            </v>
      </c>
      <c r="I5687">
        <v>73</v>
      </c>
    </row>
    <row r="5688" spans="1:9">
      <c r="A5688" t="str">
        <f>T("2018")</f>
        <v>2018</v>
      </c>
      <c r="B5688" t="str">
        <f>T("JURIDICO                                          ")</f>
        <v xml:space="preserve">JURIDICO                                          </v>
      </c>
      <c r="C5688" t="str">
        <f>T("CIUDAD LINEAL       ")</f>
        <v xml:space="preserve">CIUDAD LINEAL       </v>
      </c>
      <c r="D5688" t="str">
        <f>T("CONCEPCION          ")</f>
        <v xml:space="preserve">CONCEPCION          </v>
      </c>
      <c r="E5688" t="str">
        <f>T("TU ")</f>
        <v xml:space="preserve">TU </v>
      </c>
      <c r="F5688" t="str">
        <f>T("TURISMOS       ")</f>
        <v xml:space="preserve">TURISMOS       </v>
      </c>
      <c r="G5688" t="str">
        <f>T("De 20 CABALLOS FISCALES en adelante               ")</f>
        <v xml:space="preserve">De 20 CABALLOS FISCALES en adelante               </v>
      </c>
      <c r="H5688" t="str">
        <f>T("DIESEL                                            ")</f>
        <v xml:space="preserve">DIESEL                                            </v>
      </c>
      <c r="I5688">
        <v>5</v>
      </c>
    </row>
    <row r="5689" spans="1:9">
      <c r="A5689" t="str">
        <f>T("2018")</f>
        <v>2018</v>
      </c>
      <c r="B5689" t="str">
        <f>T("JURIDICO                                          ")</f>
        <v xml:space="preserve">JURIDICO                                          </v>
      </c>
      <c r="C5689" t="str">
        <f>T("CIUDAD LINEAL       ")</f>
        <v xml:space="preserve">CIUDAD LINEAL       </v>
      </c>
      <c r="D5689" t="str">
        <f>T("SAN PASCUAL         ")</f>
        <v xml:space="preserve">SAN PASCUAL         </v>
      </c>
      <c r="E5689" t="str">
        <f>T("TU ")</f>
        <v xml:space="preserve">TU </v>
      </c>
      <c r="F5689" t="str">
        <f>T("TURISMOS       ")</f>
        <v xml:space="preserve">TURISMOS       </v>
      </c>
      <c r="G5689" t="str">
        <f>T("De menos de 8 CABALLOS FISCALES                   ")</f>
        <v xml:space="preserve">De menos de 8 CABALLOS FISCALES                   </v>
      </c>
      <c r="H5689" t="str">
        <f>T("DIESEL                                            ")</f>
        <v xml:space="preserve">DIESEL                                            </v>
      </c>
      <c r="I5689">
        <v>1</v>
      </c>
    </row>
    <row r="5690" spans="1:9">
      <c r="A5690" t="str">
        <f>T("2018")</f>
        <v>2018</v>
      </c>
      <c r="B5690" t="str">
        <f>T("JURIDICO                                          ")</f>
        <v xml:space="preserve">JURIDICO                                          </v>
      </c>
      <c r="C5690" t="str">
        <f>T("CIUDAD LINEAL       ")</f>
        <v xml:space="preserve">CIUDAD LINEAL       </v>
      </c>
      <c r="D5690" t="str">
        <f>T("SAN PASCUAL         ")</f>
        <v xml:space="preserve">SAN PASCUAL         </v>
      </c>
      <c r="E5690" t="str">
        <f>T("TU ")</f>
        <v xml:space="preserve">TU </v>
      </c>
      <c r="F5690" t="str">
        <f>T("TURISMOS       ")</f>
        <v xml:space="preserve">TURISMOS       </v>
      </c>
      <c r="G5690" t="str">
        <f>T("De 8 a 11,99 CABALLOS FISCALES                    ")</f>
        <v xml:space="preserve">De 8 a 11,99 CABALLOS FISCALES                    </v>
      </c>
      <c r="H5690" t="str">
        <f>T("DIESEL                                            ")</f>
        <v xml:space="preserve">DIESEL                                            </v>
      </c>
      <c r="I5690">
        <v>74</v>
      </c>
    </row>
    <row r="5691" spans="1:9">
      <c r="A5691" t="str">
        <f>T("2018")</f>
        <v>2018</v>
      </c>
      <c r="B5691" t="str">
        <f>T("JURIDICO                                          ")</f>
        <v xml:space="preserve">JURIDICO                                          </v>
      </c>
      <c r="C5691" t="str">
        <f>T("CIUDAD LINEAL       ")</f>
        <v xml:space="preserve">CIUDAD LINEAL       </v>
      </c>
      <c r="D5691" t="str">
        <f>T("SAN PASCUAL         ")</f>
        <v xml:space="preserve">SAN PASCUAL         </v>
      </c>
      <c r="E5691" t="str">
        <f>T("TU ")</f>
        <v xml:space="preserve">TU </v>
      </c>
      <c r="F5691" t="str">
        <f>T("TURISMOS       ")</f>
        <v xml:space="preserve">TURISMOS       </v>
      </c>
      <c r="G5691" t="str">
        <f>T("De 12 a 15,99 CABALLOS FISCALES                   ")</f>
        <v xml:space="preserve">De 12 a 15,99 CABALLOS FISCALES                   </v>
      </c>
      <c r="H5691" t="str">
        <f>T("DIESEL                                            ")</f>
        <v xml:space="preserve">DIESEL                                            </v>
      </c>
      <c r="I5691">
        <v>248</v>
      </c>
    </row>
    <row r="5692" spans="1:9">
      <c r="A5692" t="str">
        <f>T("2018")</f>
        <v>2018</v>
      </c>
      <c r="B5692" t="str">
        <f>T("JURIDICO                                          ")</f>
        <v xml:space="preserve">JURIDICO                                          </v>
      </c>
      <c r="C5692" t="str">
        <f>T("CIUDAD LINEAL       ")</f>
        <v xml:space="preserve">CIUDAD LINEAL       </v>
      </c>
      <c r="D5692" t="str">
        <f>T("SAN PASCUAL         ")</f>
        <v xml:space="preserve">SAN PASCUAL         </v>
      </c>
      <c r="E5692" t="str">
        <f>T("TU ")</f>
        <v xml:space="preserve">TU </v>
      </c>
      <c r="F5692" t="str">
        <f>T("TURISMOS       ")</f>
        <v xml:space="preserve">TURISMOS       </v>
      </c>
      <c r="G5692" t="str">
        <f>T("De 16 a 19,99 CABALLOS FISCALES                   ")</f>
        <v xml:space="preserve">De 16 a 19,99 CABALLOS FISCALES                   </v>
      </c>
      <c r="H5692" t="str">
        <f>T("DIESEL                                            ")</f>
        <v xml:space="preserve">DIESEL                                            </v>
      </c>
      <c r="I5692">
        <v>68</v>
      </c>
    </row>
    <row r="5693" spans="1:9">
      <c r="A5693" t="str">
        <f>T("2018")</f>
        <v>2018</v>
      </c>
      <c r="B5693" t="str">
        <f>T("JURIDICO                                          ")</f>
        <v xml:space="preserve">JURIDICO                                          </v>
      </c>
      <c r="C5693" t="str">
        <f>T("CIUDAD LINEAL       ")</f>
        <v xml:space="preserve">CIUDAD LINEAL       </v>
      </c>
      <c r="D5693" t="str">
        <f>T("SAN PASCUAL         ")</f>
        <v xml:space="preserve">SAN PASCUAL         </v>
      </c>
      <c r="E5693" t="str">
        <f>T("TU ")</f>
        <v xml:space="preserve">TU </v>
      </c>
      <c r="F5693" t="str">
        <f>T("TURISMOS       ")</f>
        <v xml:space="preserve">TURISMOS       </v>
      </c>
      <c r="G5693" t="str">
        <f>T("De 20 CABALLOS FISCALES en adelante               ")</f>
        <v xml:space="preserve">De 20 CABALLOS FISCALES en adelante               </v>
      </c>
      <c r="H5693" t="str">
        <f>T("DIESEL                                            ")</f>
        <v xml:space="preserve">DIESEL                                            </v>
      </c>
      <c r="I5693">
        <v>9</v>
      </c>
    </row>
    <row r="5694" spans="1:9">
      <c r="A5694" t="str">
        <f>T("2018")</f>
        <v>2018</v>
      </c>
      <c r="B5694" t="str">
        <f>T("JURIDICO                                          ")</f>
        <v xml:space="preserve">JURIDICO                                          </v>
      </c>
      <c r="C5694" t="str">
        <f>T("CIUDAD LINEAL       ")</f>
        <v xml:space="preserve">CIUDAD LINEAL       </v>
      </c>
      <c r="D5694" t="str">
        <f>T("SAN JUAN BAUTISTA   ")</f>
        <v xml:space="preserve">SAN JUAN BAUTISTA   </v>
      </c>
      <c r="E5694" t="str">
        <f>T("TU ")</f>
        <v xml:space="preserve">TU </v>
      </c>
      <c r="F5694" t="str">
        <f>T("TURISMOS       ")</f>
        <v xml:space="preserve">TURISMOS       </v>
      </c>
      <c r="G5694" t="str">
        <f>T("De menos de 8 CABALLOS FISCALES                   ")</f>
        <v xml:space="preserve">De menos de 8 CABALLOS FISCALES                   </v>
      </c>
      <c r="H5694" t="str">
        <f>T("DIESEL                                            ")</f>
        <v xml:space="preserve">DIESEL                                            </v>
      </c>
      <c r="I5694">
        <v>2</v>
      </c>
    </row>
    <row r="5695" spans="1:9">
      <c r="A5695" t="str">
        <f>T("2018")</f>
        <v>2018</v>
      </c>
      <c r="B5695" t="str">
        <f>T("JURIDICO                                          ")</f>
        <v xml:space="preserve">JURIDICO                                          </v>
      </c>
      <c r="C5695" t="str">
        <f>T("CIUDAD LINEAL       ")</f>
        <v xml:space="preserve">CIUDAD LINEAL       </v>
      </c>
      <c r="D5695" t="str">
        <f>T("SAN JUAN BAUTISTA   ")</f>
        <v xml:space="preserve">SAN JUAN BAUTISTA   </v>
      </c>
      <c r="E5695" t="str">
        <f>T("TU ")</f>
        <v xml:space="preserve">TU </v>
      </c>
      <c r="F5695" t="str">
        <f>T("TURISMOS       ")</f>
        <v xml:space="preserve">TURISMOS       </v>
      </c>
      <c r="G5695" t="str">
        <f>T("De 8 a 11,99 CABALLOS FISCALES                    ")</f>
        <v xml:space="preserve">De 8 a 11,99 CABALLOS FISCALES                    </v>
      </c>
      <c r="H5695" t="str">
        <f>T("DIESEL                                            ")</f>
        <v xml:space="preserve">DIESEL                                            </v>
      </c>
      <c r="I5695">
        <v>102</v>
      </c>
    </row>
    <row r="5696" spans="1:9">
      <c r="A5696" t="str">
        <f>T("2018")</f>
        <v>2018</v>
      </c>
      <c r="B5696" t="str">
        <f>T("JURIDICO                                          ")</f>
        <v xml:space="preserve">JURIDICO                                          </v>
      </c>
      <c r="C5696" t="str">
        <f>T("CIUDAD LINEAL       ")</f>
        <v xml:space="preserve">CIUDAD LINEAL       </v>
      </c>
      <c r="D5696" t="str">
        <f>T("SAN JUAN BAUTISTA   ")</f>
        <v xml:space="preserve">SAN JUAN BAUTISTA   </v>
      </c>
      <c r="E5696" t="str">
        <f>T("TU ")</f>
        <v xml:space="preserve">TU </v>
      </c>
      <c r="F5696" t="str">
        <f>T("TURISMOS       ")</f>
        <v xml:space="preserve">TURISMOS       </v>
      </c>
      <c r="G5696" t="str">
        <f>T("De 12 a 15,99 CABALLOS FISCALES                   ")</f>
        <v xml:space="preserve">De 12 a 15,99 CABALLOS FISCALES                   </v>
      </c>
      <c r="H5696" t="str">
        <f>T("DIESEL                                            ")</f>
        <v xml:space="preserve">DIESEL                                            </v>
      </c>
      <c r="I5696">
        <v>245</v>
      </c>
    </row>
    <row r="5697" spans="1:9">
      <c r="A5697" t="str">
        <f>T("2018")</f>
        <v>2018</v>
      </c>
      <c r="B5697" t="str">
        <f>T("JURIDICO                                          ")</f>
        <v xml:space="preserve">JURIDICO                                          </v>
      </c>
      <c r="C5697" t="str">
        <f>T("CIUDAD LINEAL       ")</f>
        <v xml:space="preserve">CIUDAD LINEAL       </v>
      </c>
      <c r="D5697" t="str">
        <f>T("SAN JUAN BAUTISTA   ")</f>
        <v xml:space="preserve">SAN JUAN BAUTISTA   </v>
      </c>
      <c r="E5697" t="str">
        <f>T("TU ")</f>
        <v xml:space="preserve">TU </v>
      </c>
      <c r="F5697" t="str">
        <f>T("TURISMOS       ")</f>
        <v xml:space="preserve">TURISMOS       </v>
      </c>
      <c r="G5697" t="str">
        <f>T("De 16 a 19,99 CABALLOS FISCALES                   ")</f>
        <v xml:space="preserve">De 16 a 19,99 CABALLOS FISCALES                   </v>
      </c>
      <c r="H5697" t="str">
        <f>T("DIESEL                                            ")</f>
        <v xml:space="preserve">DIESEL                                            </v>
      </c>
      <c r="I5697">
        <v>78</v>
      </c>
    </row>
    <row r="5698" spans="1:9">
      <c r="A5698" t="str">
        <f>T("2018")</f>
        <v>2018</v>
      </c>
      <c r="B5698" t="str">
        <f>T("JURIDICO                                          ")</f>
        <v xml:space="preserve">JURIDICO                                          </v>
      </c>
      <c r="C5698" t="str">
        <f>T("CIUDAD LINEAL       ")</f>
        <v xml:space="preserve">CIUDAD LINEAL       </v>
      </c>
      <c r="D5698" t="str">
        <f>T("SAN JUAN BAUTISTA   ")</f>
        <v xml:space="preserve">SAN JUAN BAUTISTA   </v>
      </c>
      <c r="E5698" t="str">
        <f>T("TU ")</f>
        <v xml:space="preserve">TU </v>
      </c>
      <c r="F5698" t="str">
        <f>T("TURISMOS       ")</f>
        <v xml:space="preserve">TURISMOS       </v>
      </c>
      <c r="G5698" t="str">
        <f>T("De 20 CABALLOS FISCALES en adelante               ")</f>
        <v xml:space="preserve">De 20 CABALLOS FISCALES en adelante               </v>
      </c>
      <c r="H5698" t="str">
        <f>T("DIESEL                                            ")</f>
        <v xml:space="preserve">DIESEL                                            </v>
      </c>
      <c r="I5698">
        <v>3</v>
      </c>
    </row>
    <row r="5699" spans="1:9">
      <c r="A5699" t="str">
        <f>T("2018")</f>
        <v>2018</v>
      </c>
      <c r="B5699" t="str">
        <f>T("JURIDICO                                          ")</f>
        <v xml:space="preserve">JURIDICO                                          </v>
      </c>
      <c r="C5699" t="str">
        <f>T("CIUDAD LINEAL       ")</f>
        <v xml:space="preserve">CIUDAD LINEAL       </v>
      </c>
      <c r="D5699" t="str">
        <f>T("COLINA              ")</f>
        <v xml:space="preserve">COLINA              </v>
      </c>
      <c r="E5699" t="str">
        <f>T("TU ")</f>
        <v xml:space="preserve">TU </v>
      </c>
      <c r="F5699" t="str">
        <f>T("TURISMOS       ")</f>
        <v xml:space="preserve">TURISMOS       </v>
      </c>
      <c r="G5699" t="str">
        <f>T("De 8 a 11,99 CABALLOS FISCALES                    ")</f>
        <v xml:space="preserve">De 8 a 11,99 CABALLOS FISCALES                    </v>
      </c>
      <c r="H5699" t="str">
        <f>T("DIESEL                                            ")</f>
        <v xml:space="preserve">DIESEL                                            </v>
      </c>
      <c r="I5699">
        <v>49</v>
      </c>
    </row>
    <row r="5700" spans="1:9">
      <c r="A5700" t="str">
        <f>T("2018")</f>
        <v>2018</v>
      </c>
      <c r="B5700" t="str">
        <f>T("JURIDICO                                          ")</f>
        <v xml:space="preserve">JURIDICO                                          </v>
      </c>
      <c r="C5700" t="str">
        <f>T("CIUDAD LINEAL       ")</f>
        <v xml:space="preserve">CIUDAD LINEAL       </v>
      </c>
      <c r="D5700" t="str">
        <f>T("COLINA              ")</f>
        <v xml:space="preserve">COLINA              </v>
      </c>
      <c r="E5700" t="str">
        <f>T("TU ")</f>
        <v xml:space="preserve">TU </v>
      </c>
      <c r="F5700" t="str">
        <f>T("TURISMOS       ")</f>
        <v xml:space="preserve">TURISMOS       </v>
      </c>
      <c r="G5700" t="str">
        <f>T("De 12 a 15,99 CABALLOS FISCALES                   ")</f>
        <v xml:space="preserve">De 12 a 15,99 CABALLOS FISCALES                   </v>
      </c>
      <c r="H5700" t="str">
        <f>T("DIESEL                                            ")</f>
        <v xml:space="preserve">DIESEL                                            </v>
      </c>
      <c r="I5700">
        <v>108</v>
      </c>
    </row>
    <row r="5701" spans="1:9">
      <c r="A5701" t="str">
        <f>T("2018")</f>
        <v>2018</v>
      </c>
      <c r="B5701" t="str">
        <f>T("JURIDICO                                          ")</f>
        <v xml:space="preserve">JURIDICO                                          </v>
      </c>
      <c r="C5701" t="str">
        <f>T("CIUDAD LINEAL       ")</f>
        <v xml:space="preserve">CIUDAD LINEAL       </v>
      </c>
      <c r="D5701" t="str">
        <f>T("COLINA              ")</f>
        <v xml:space="preserve">COLINA              </v>
      </c>
      <c r="E5701" t="str">
        <f>T("TU ")</f>
        <v xml:space="preserve">TU </v>
      </c>
      <c r="F5701" t="str">
        <f>T("TURISMOS       ")</f>
        <v xml:space="preserve">TURISMOS       </v>
      </c>
      <c r="G5701" t="str">
        <f>T("De 16 a 19,99 CABALLOS FISCALES                   ")</f>
        <v xml:space="preserve">De 16 a 19,99 CABALLOS FISCALES                   </v>
      </c>
      <c r="H5701" t="str">
        <f>T("DIESEL                                            ")</f>
        <v xml:space="preserve">DIESEL                                            </v>
      </c>
      <c r="I5701">
        <v>48</v>
      </c>
    </row>
    <row r="5702" spans="1:9">
      <c r="A5702" t="str">
        <f>T("2018")</f>
        <v>2018</v>
      </c>
      <c r="B5702" t="str">
        <f>T("JURIDICO                                          ")</f>
        <v xml:space="preserve">JURIDICO                                          </v>
      </c>
      <c r="C5702" t="str">
        <f>T("CIUDAD LINEAL       ")</f>
        <v xml:space="preserve">CIUDAD LINEAL       </v>
      </c>
      <c r="D5702" t="str">
        <f>T("COLINA              ")</f>
        <v xml:space="preserve">COLINA              </v>
      </c>
      <c r="E5702" t="str">
        <f>T("TU ")</f>
        <v xml:space="preserve">TU </v>
      </c>
      <c r="F5702" t="str">
        <f>T("TURISMOS       ")</f>
        <v xml:space="preserve">TURISMOS       </v>
      </c>
      <c r="G5702" t="str">
        <f>T("De 20 CABALLOS FISCALES en adelante               ")</f>
        <v xml:space="preserve">De 20 CABALLOS FISCALES en adelante               </v>
      </c>
      <c r="H5702" t="str">
        <f>T("DIESEL                                            ")</f>
        <v xml:space="preserve">DIESEL                                            </v>
      </c>
      <c r="I5702">
        <v>3</v>
      </c>
    </row>
    <row r="5703" spans="1:9">
      <c r="A5703" t="str">
        <f>T("2018")</f>
        <v>2018</v>
      </c>
      <c r="B5703" t="str">
        <f>T("JURIDICO                                          ")</f>
        <v xml:space="preserve">JURIDICO                                          </v>
      </c>
      <c r="C5703" t="str">
        <f>T("CIUDAD LINEAL       ")</f>
        <v xml:space="preserve">CIUDAD LINEAL       </v>
      </c>
      <c r="D5703" t="str">
        <f>T("ATALAYA             ")</f>
        <v xml:space="preserve">ATALAYA             </v>
      </c>
      <c r="E5703" t="str">
        <f>T("TU ")</f>
        <v xml:space="preserve">TU </v>
      </c>
      <c r="F5703" t="str">
        <f>T("TURISMOS       ")</f>
        <v xml:space="preserve">TURISMOS       </v>
      </c>
      <c r="G5703" t="str">
        <f>T("De 8 a 11,99 CABALLOS FISCALES                    ")</f>
        <v xml:space="preserve">De 8 a 11,99 CABALLOS FISCALES                    </v>
      </c>
      <c r="H5703" t="str">
        <f>T("DIESEL                                            ")</f>
        <v xml:space="preserve">DIESEL                                            </v>
      </c>
      <c r="I5703">
        <v>14</v>
      </c>
    </row>
    <row r="5704" spans="1:9">
      <c r="A5704" t="str">
        <f>T("2018")</f>
        <v>2018</v>
      </c>
      <c r="B5704" t="str">
        <f>T("JURIDICO                                          ")</f>
        <v xml:space="preserve">JURIDICO                                          </v>
      </c>
      <c r="C5704" t="str">
        <f>T("CIUDAD LINEAL       ")</f>
        <v xml:space="preserve">CIUDAD LINEAL       </v>
      </c>
      <c r="D5704" t="str">
        <f>T("ATALAYA             ")</f>
        <v xml:space="preserve">ATALAYA             </v>
      </c>
      <c r="E5704" t="str">
        <f>T("TU ")</f>
        <v xml:space="preserve">TU </v>
      </c>
      <c r="F5704" t="str">
        <f>T("TURISMOS       ")</f>
        <v xml:space="preserve">TURISMOS       </v>
      </c>
      <c r="G5704" t="str">
        <f>T("De 12 a 15,99 CABALLOS FISCALES                   ")</f>
        <v xml:space="preserve">De 12 a 15,99 CABALLOS FISCALES                   </v>
      </c>
      <c r="H5704" t="str">
        <f>T("DIESEL                                            ")</f>
        <v xml:space="preserve">DIESEL                                            </v>
      </c>
      <c r="I5704">
        <v>27</v>
      </c>
    </row>
    <row r="5705" spans="1:9">
      <c r="A5705" t="str">
        <f>T("2018")</f>
        <v>2018</v>
      </c>
      <c r="B5705" t="str">
        <f>T("JURIDICO                                          ")</f>
        <v xml:space="preserve">JURIDICO                                          </v>
      </c>
      <c r="C5705" t="str">
        <f>T("CIUDAD LINEAL       ")</f>
        <v xml:space="preserve">CIUDAD LINEAL       </v>
      </c>
      <c r="D5705" t="str">
        <f>T("ATALAYA             ")</f>
        <v xml:space="preserve">ATALAYA             </v>
      </c>
      <c r="E5705" t="str">
        <f>T("TU ")</f>
        <v xml:space="preserve">TU </v>
      </c>
      <c r="F5705" t="str">
        <f>T("TURISMOS       ")</f>
        <v xml:space="preserve">TURISMOS       </v>
      </c>
      <c r="G5705" t="str">
        <f>T("De 16 a 19,99 CABALLOS FISCALES                   ")</f>
        <v xml:space="preserve">De 16 a 19,99 CABALLOS FISCALES                   </v>
      </c>
      <c r="H5705" t="str">
        <f>T("DIESEL                                            ")</f>
        <v xml:space="preserve">DIESEL                                            </v>
      </c>
      <c r="I5705">
        <v>15</v>
      </c>
    </row>
    <row r="5706" spans="1:9">
      <c r="A5706" t="str">
        <f>T("2018")</f>
        <v>2018</v>
      </c>
      <c r="B5706" t="str">
        <f>T("JURIDICO                                          ")</f>
        <v xml:space="preserve">JURIDICO                                          </v>
      </c>
      <c r="C5706" t="str">
        <f>T("CIUDAD LINEAL       ")</f>
        <v xml:space="preserve">CIUDAD LINEAL       </v>
      </c>
      <c r="D5706" t="str">
        <f>T("ATALAYA             ")</f>
        <v xml:space="preserve">ATALAYA             </v>
      </c>
      <c r="E5706" t="str">
        <f>T("TU ")</f>
        <v xml:space="preserve">TU </v>
      </c>
      <c r="F5706" t="str">
        <f>T("TURISMOS       ")</f>
        <v xml:space="preserve">TURISMOS       </v>
      </c>
      <c r="G5706" t="str">
        <f>T("De 20 CABALLOS FISCALES en adelante               ")</f>
        <v xml:space="preserve">De 20 CABALLOS FISCALES en adelante               </v>
      </c>
      <c r="H5706" t="str">
        <f>T("DIESEL                                            ")</f>
        <v xml:space="preserve">DIESEL                                            </v>
      </c>
      <c r="I5706">
        <v>3</v>
      </c>
    </row>
    <row r="5707" spans="1:9">
      <c r="A5707" t="str">
        <f>T("2018")</f>
        <v>2018</v>
      </c>
      <c r="B5707" t="str">
        <f>T("JURIDICO                                          ")</f>
        <v xml:space="preserve">JURIDICO                                          </v>
      </c>
      <c r="C5707" t="str">
        <f>T("CIUDAD LINEAL       ")</f>
        <v xml:space="preserve">CIUDAD LINEAL       </v>
      </c>
      <c r="D5707" t="str">
        <f>T("COSTILLARES         ")</f>
        <v xml:space="preserve">COSTILLARES         </v>
      </c>
      <c r="E5707" t="str">
        <f>T("TU ")</f>
        <v xml:space="preserve">TU </v>
      </c>
      <c r="F5707" t="str">
        <f>T("TURISMOS       ")</f>
        <v xml:space="preserve">TURISMOS       </v>
      </c>
      <c r="G5707" t="str">
        <f>T("De menos de 8 CABALLOS FISCALES                   ")</f>
        <v xml:space="preserve">De menos de 8 CABALLOS FISCALES                   </v>
      </c>
      <c r="H5707" t="str">
        <f>T("DIESEL                                            ")</f>
        <v xml:space="preserve">DIESEL                                            </v>
      </c>
      <c r="I5707">
        <v>5</v>
      </c>
    </row>
    <row r="5708" spans="1:9">
      <c r="A5708" t="str">
        <f>T("2018")</f>
        <v>2018</v>
      </c>
      <c r="B5708" t="str">
        <f>T("JURIDICO                                          ")</f>
        <v xml:space="preserve">JURIDICO                                          </v>
      </c>
      <c r="C5708" t="str">
        <f>T("CIUDAD LINEAL       ")</f>
        <v xml:space="preserve">CIUDAD LINEAL       </v>
      </c>
      <c r="D5708" t="str">
        <f>T("COSTILLARES         ")</f>
        <v xml:space="preserve">COSTILLARES         </v>
      </c>
      <c r="E5708" t="str">
        <f>T("TU ")</f>
        <v xml:space="preserve">TU </v>
      </c>
      <c r="F5708" t="str">
        <f>T("TURISMOS       ")</f>
        <v xml:space="preserve">TURISMOS       </v>
      </c>
      <c r="G5708" t="str">
        <f>T("De 8 a 11,99 CABALLOS FISCALES                    ")</f>
        <v xml:space="preserve">De 8 a 11,99 CABALLOS FISCALES                    </v>
      </c>
      <c r="H5708" t="str">
        <f>T("DIESEL                                            ")</f>
        <v xml:space="preserve">DIESEL                                            </v>
      </c>
      <c r="I5708">
        <v>98</v>
      </c>
    </row>
    <row r="5709" spans="1:9">
      <c r="A5709" t="str">
        <f>T("2018")</f>
        <v>2018</v>
      </c>
      <c r="B5709" t="str">
        <f>T("JURIDICO                                          ")</f>
        <v xml:space="preserve">JURIDICO                                          </v>
      </c>
      <c r="C5709" t="str">
        <f>T("CIUDAD LINEAL       ")</f>
        <v xml:space="preserve">CIUDAD LINEAL       </v>
      </c>
      <c r="D5709" t="str">
        <f>T("COSTILLARES         ")</f>
        <v xml:space="preserve">COSTILLARES         </v>
      </c>
      <c r="E5709" t="str">
        <f>T("TU ")</f>
        <v xml:space="preserve">TU </v>
      </c>
      <c r="F5709" t="str">
        <f>T("TURISMOS       ")</f>
        <v xml:space="preserve">TURISMOS       </v>
      </c>
      <c r="G5709" t="str">
        <f>T("De 12 a 15,99 CABALLOS FISCALES                   ")</f>
        <v xml:space="preserve">De 12 a 15,99 CABALLOS FISCALES                   </v>
      </c>
      <c r="H5709" t="str">
        <f>T("DIESEL                                            ")</f>
        <v xml:space="preserve">DIESEL                                            </v>
      </c>
      <c r="I5709">
        <v>220</v>
      </c>
    </row>
    <row r="5710" spans="1:9">
      <c r="A5710" t="str">
        <f>T("2018")</f>
        <v>2018</v>
      </c>
      <c r="B5710" t="str">
        <f>T("JURIDICO                                          ")</f>
        <v xml:space="preserve">JURIDICO                                          </v>
      </c>
      <c r="C5710" t="str">
        <f>T("CIUDAD LINEAL       ")</f>
        <v xml:space="preserve">CIUDAD LINEAL       </v>
      </c>
      <c r="D5710" t="str">
        <f>T("COSTILLARES         ")</f>
        <v xml:space="preserve">COSTILLARES         </v>
      </c>
      <c r="E5710" t="str">
        <f>T("TU ")</f>
        <v xml:space="preserve">TU </v>
      </c>
      <c r="F5710" t="str">
        <f>T("TURISMOS       ")</f>
        <v xml:space="preserve">TURISMOS       </v>
      </c>
      <c r="G5710" t="str">
        <f>T("De 16 a 19,99 CABALLOS FISCALES                   ")</f>
        <v xml:space="preserve">De 16 a 19,99 CABALLOS FISCALES                   </v>
      </c>
      <c r="H5710" t="str">
        <f>T("DIESEL                                            ")</f>
        <v xml:space="preserve">DIESEL                                            </v>
      </c>
      <c r="I5710">
        <v>121</v>
      </c>
    </row>
    <row r="5711" spans="1:9">
      <c r="A5711" t="str">
        <f>T("2018")</f>
        <v>2018</v>
      </c>
      <c r="B5711" t="str">
        <f>T("JURIDICO                                          ")</f>
        <v xml:space="preserve">JURIDICO                                          </v>
      </c>
      <c r="C5711" t="str">
        <f>T("CIUDAD LINEAL       ")</f>
        <v xml:space="preserve">CIUDAD LINEAL       </v>
      </c>
      <c r="D5711" t="str">
        <f>T("COSTILLARES         ")</f>
        <v xml:space="preserve">COSTILLARES         </v>
      </c>
      <c r="E5711" t="str">
        <f>T("TU ")</f>
        <v xml:space="preserve">TU </v>
      </c>
      <c r="F5711" t="str">
        <f>T("TURISMOS       ")</f>
        <v xml:space="preserve">TURISMOS       </v>
      </c>
      <c r="G5711" t="str">
        <f>T("De 20 CABALLOS FISCALES en adelante               ")</f>
        <v xml:space="preserve">De 20 CABALLOS FISCALES en adelante               </v>
      </c>
      <c r="H5711" t="str">
        <f>T("DIESEL                                            ")</f>
        <v xml:space="preserve">DIESEL                                            </v>
      </c>
      <c r="I5711">
        <v>10</v>
      </c>
    </row>
    <row r="5712" spans="1:9">
      <c r="A5712" t="str">
        <f>T("2018")</f>
        <v>2018</v>
      </c>
      <c r="B5712" t="str">
        <f>T("FISICO                                            ")</f>
        <v xml:space="preserve">FISICO                                            </v>
      </c>
      <c r="C5712" t="str">
        <f>T("CIUDAD LINEAL       ")</f>
        <v xml:space="preserve">CIUDAD LINEAL       </v>
      </c>
      <c r="D5712" t="str">
        <f>T("VENTAS              ")</f>
        <v xml:space="preserve">VENTAS              </v>
      </c>
      <c r="E5712" t="str">
        <f>T("TU ")</f>
        <v xml:space="preserve">TU </v>
      </c>
      <c r="F5712" t="str">
        <f>T("TURISMOS       ")</f>
        <v xml:space="preserve">TURISMOS       </v>
      </c>
      <c r="G5712" t="str">
        <f>T("De 12 a 15,99 CABALLOS FISCALES                   ")</f>
        <v xml:space="preserve">De 12 a 15,99 CABALLOS FISCALES                   </v>
      </c>
      <c r="H5712" t="str">
        <f>T("ELÉCTRICO                                         ")</f>
        <v xml:space="preserve">ELÉCTRICO                                         </v>
      </c>
      <c r="I5712">
        <v>1</v>
      </c>
    </row>
    <row r="5713" spans="1:9">
      <c r="A5713" t="str">
        <f>T("2018")</f>
        <v>2018</v>
      </c>
      <c r="B5713" t="str">
        <f>T("FISICO                                            ")</f>
        <v xml:space="preserve">FISICO                                            </v>
      </c>
      <c r="C5713" t="str">
        <f>T("CIUDAD LINEAL       ")</f>
        <v xml:space="preserve">CIUDAD LINEAL       </v>
      </c>
      <c r="D5713" t="str">
        <f>T("PUEBLO NUEVO        ")</f>
        <v xml:space="preserve">PUEBLO NUEVO        </v>
      </c>
      <c r="E5713" t="str">
        <f>T("TU ")</f>
        <v xml:space="preserve">TU </v>
      </c>
      <c r="F5713" t="str">
        <f>T("TURISMOS       ")</f>
        <v xml:space="preserve">TURISMOS       </v>
      </c>
      <c r="G5713" t="str">
        <f>T("De menos de 8 CABALLOS FISCALES                   ")</f>
        <v xml:space="preserve">De menos de 8 CABALLOS FISCALES                   </v>
      </c>
      <c r="H5713" t="str">
        <f>T("ELÉCTRICO                                         ")</f>
        <v xml:space="preserve">ELÉCTRICO                                         </v>
      </c>
      <c r="I5713">
        <v>1</v>
      </c>
    </row>
    <row r="5714" spans="1:9">
      <c r="A5714" t="str">
        <f>T("2018")</f>
        <v>2018</v>
      </c>
      <c r="B5714" t="str">
        <f>T("FISICO                                            ")</f>
        <v xml:space="preserve">FISICO                                            </v>
      </c>
      <c r="C5714" t="str">
        <f>T("CIUDAD LINEAL       ")</f>
        <v xml:space="preserve">CIUDAD LINEAL       </v>
      </c>
      <c r="D5714" t="str">
        <f>T("PUEBLO NUEVO        ")</f>
        <v xml:space="preserve">PUEBLO NUEVO        </v>
      </c>
      <c r="E5714" t="str">
        <f>T("TU ")</f>
        <v xml:space="preserve">TU </v>
      </c>
      <c r="F5714" t="str">
        <f>T("TURISMOS       ")</f>
        <v xml:space="preserve">TURISMOS       </v>
      </c>
      <c r="G5714" t="str">
        <f>T("De 12 a 15,99 CABALLOS FISCALES                   ")</f>
        <v xml:space="preserve">De 12 a 15,99 CABALLOS FISCALES                   </v>
      </c>
      <c r="H5714" t="str">
        <f>T("ELÉCTRICO                                         ")</f>
        <v xml:space="preserve">ELÉCTRICO                                         </v>
      </c>
      <c r="I5714">
        <v>4</v>
      </c>
    </row>
    <row r="5715" spans="1:9">
      <c r="A5715" t="str">
        <f>T("2018")</f>
        <v>2018</v>
      </c>
      <c r="B5715" t="str">
        <f>T("FISICO                                            ")</f>
        <v xml:space="preserve">FISICO                                            </v>
      </c>
      <c r="C5715" t="str">
        <f>T("CIUDAD LINEAL       ")</f>
        <v xml:space="preserve">CIUDAD LINEAL       </v>
      </c>
      <c r="D5715" t="str">
        <f>T("QUINTANA            ")</f>
        <v xml:space="preserve">QUINTANA            </v>
      </c>
      <c r="E5715" t="str">
        <f>T("TU ")</f>
        <v xml:space="preserve">TU </v>
      </c>
      <c r="F5715" t="str">
        <f>T("TURISMOS       ")</f>
        <v xml:space="preserve">TURISMOS       </v>
      </c>
      <c r="G5715" t="str">
        <f>T("De 8 a 11,99 CABALLOS FISCALES                    ")</f>
        <v xml:space="preserve">De 8 a 11,99 CABALLOS FISCALES                    </v>
      </c>
      <c r="H5715" t="str">
        <f>T("ELÉCTRICO                                         ")</f>
        <v xml:space="preserve">ELÉCTRICO                                         </v>
      </c>
      <c r="I5715">
        <v>1</v>
      </c>
    </row>
    <row r="5716" spans="1:9">
      <c r="A5716" t="str">
        <f>T("2018")</f>
        <v>2018</v>
      </c>
      <c r="B5716" t="str">
        <f>T("FISICO                                            ")</f>
        <v xml:space="preserve">FISICO                                            </v>
      </c>
      <c r="C5716" t="str">
        <f>T("CIUDAD LINEAL       ")</f>
        <v xml:space="preserve">CIUDAD LINEAL       </v>
      </c>
      <c r="D5716" t="str">
        <f>T("QUINTANA            ")</f>
        <v xml:space="preserve">QUINTANA            </v>
      </c>
      <c r="E5716" t="str">
        <f>T("TU ")</f>
        <v xml:space="preserve">TU </v>
      </c>
      <c r="F5716" t="str">
        <f>T("TURISMOS       ")</f>
        <v xml:space="preserve">TURISMOS       </v>
      </c>
      <c r="G5716" t="str">
        <f>T("De 12 a 15,99 CABALLOS FISCALES                   ")</f>
        <v xml:space="preserve">De 12 a 15,99 CABALLOS FISCALES                   </v>
      </c>
      <c r="H5716" t="str">
        <f>T("ELÉCTRICO                                         ")</f>
        <v xml:space="preserve">ELÉCTRICO                                         </v>
      </c>
      <c r="I5716">
        <v>1</v>
      </c>
    </row>
    <row r="5717" spans="1:9">
      <c r="A5717" t="str">
        <f>T("2018")</f>
        <v>2018</v>
      </c>
      <c r="B5717" t="str">
        <f>T("FISICO                                            ")</f>
        <v xml:space="preserve">FISICO                                            </v>
      </c>
      <c r="C5717" t="str">
        <f>T("CIUDAD LINEAL       ")</f>
        <v xml:space="preserve">CIUDAD LINEAL       </v>
      </c>
      <c r="D5717" t="str">
        <f>T("CONCEPCION          ")</f>
        <v xml:space="preserve">CONCEPCION          </v>
      </c>
      <c r="E5717" t="str">
        <f>T("TU ")</f>
        <v xml:space="preserve">TU </v>
      </c>
      <c r="F5717" t="str">
        <f>T("TURISMOS       ")</f>
        <v xml:space="preserve">TURISMOS       </v>
      </c>
      <c r="G5717" t="str">
        <f>T("De 12 a 15,99 CABALLOS FISCALES                   ")</f>
        <v xml:space="preserve">De 12 a 15,99 CABALLOS FISCALES                   </v>
      </c>
      <c r="H5717" t="str">
        <f>T("ELÉCTRICO                                         ")</f>
        <v xml:space="preserve">ELÉCTRICO                                         </v>
      </c>
      <c r="I5717">
        <v>1</v>
      </c>
    </row>
    <row r="5718" spans="1:9">
      <c r="A5718" t="str">
        <f>T("2018")</f>
        <v>2018</v>
      </c>
      <c r="B5718" t="str">
        <f>T("FISICO                                            ")</f>
        <v xml:space="preserve">FISICO                                            </v>
      </c>
      <c r="C5718" t="str">
        <f>T("CIUDAD LINEAL       ")</f>
        <v xml:space="preserve">CIUDAD LINEAL       </v>
      </c>
      <c r="D5718" t="str">
        <f>T("SAN PASCUAL         ")</f>
        <v xml:space="preserve">SAN PASCUAL         </v>
      </c>
      <c r="E5718" t="str">
        <f>T("TU ")</f>
        <v xml:space="preserve">TU </v>
      </c>
      <c r="F5718" t="str">
        <f>T("TURISMOS       ")</f>
        <v xml:space="preserve">TURISMOS       </v>
      </c>
      <c r="G5718" t="str">
        <f>T("De menos de 8 CABALLOS FISCALES                   ")</f>
        <v xml:space="preserve">De menos de 8 CABALLOS FISCALES                   </v>
      </c>
      <c r="H5718" t="str">
        <f>T("ELÉCTRICO                                         ")</f>
        <v xml:space="preserve">ELÉCTRICO                                         </v>
      </c>
      <c r="I5718">
        <v>1</v>
      </c>
    </row>
    <row r="5719" spans="1:9">
      <c r="A5719" t="str">
        <f>T("2018")</f>
        <v>2018</v>
      </c>
      <c r="B5719" t="str">
        <f>T("FISICO                                            ")</f>
        <v xml:space="preserve">FISICO                                            </v>
      </c>
      <c r="C5719" t="str">
        <f>T("CIUDAD LINEAL       ")</f>
        <v xml:space="preserve">CIUDAD LINEAL       </v>
      </c>
      <c r="D5719" t="str">
        <f>T("SAN PASCUAL         ")</f>
        <v xml:space="preserve">SAN PASCUAL         </v>
      </c>
      <c r="E5719" t="str">
        <f>T("TU ")</f>
        <v xml:space="preserve">TU </v>
      </c>
      <c r="F5719" t="str">
        <f>T("TURISMOS       ")</f>
        <v xml:space="preserve">TURISMOS       </v>
      </c>
      <c r="G5719" t="str">
        <f>T("De 12 a 15,99 CABALLOS FISCALES                   ")</f>
        <v xml:space="preserve">De 12 a 15,99 CABALLOS FISCALES                   </v>
      </c>
      <c r="H5719" t="str">
        <f>T("ELÉCTRICO                                         ")</f>
        <v xml:space="preserve">ELÉCTRICO                                         </v>
      </c>
      <c r="I5719">
        <v>2</v>
      </c>
    </row>
    <row r="5720" spans="1:9">
      <c r="A5720" t="str">
        <f>T("2018")</f>
        <v>2018</v>
      </c>
      <c r="B5720" t="str">
        <f>T("FISICO                                            ")</f>
        <v xml:space="preserve">FISICO                                            </v>
      </c>
      <c r="C5720" t="str">
        <f>T("CIUDAD LINEAL       ")</f>
        <v xml:space="preserve">CIUDAD LINEAL       </v>
      </c>
      <c r="D5720" t="str">
        <f>T("SAN JUAN BAUTISTA   ")</f>
        <v xml:space="preserve">SAN JUAN BAUTISTA   </v>
      </c>
      <c r="E5720" t="str">
        <f>T("TU ")</f>
        <v xml:space="preserve">TU </v>
      </c>
      <c r="F5720" t="str">
        <f>T("TURISMOS       ")</f>
        <v xml:space="preserve">TURISMOS       </v>
      </c>
      <c r="G5720" t="str">
        <f>T("De menos de 8 CABALLOS FISCALES                   ")</f>
        <v xml:space="preserve">De menos de 8 CABALLOS FISCALES                   </v>
      </c>
      <c r="H5720" t="str">
        <f>T("ELÉCTRICO                                         ")</f>
        <v xml:space="preserve">ELÉCTRICO                                         </v>
      </c>
      <c r="I5720">
        <v>3</v>
      </c>
    </row>
    <row r="5721" spans="1:9">
      <c r="A5721" t="str">
        <f>T("2018")</f>
        <v>2018</v>
      </c>
      <c r="B5721" t="str">
        <f>T("FISICO                                            ")</f>
        <v xml:space="preserve">FISICO                                            </v>
      </c>
      <c r="C5721" t="str">
        <f>T("CIUDAD LINEAL       ")</f>
        <v xml:space="preserve">CIUDAD LINEAL       </v>
      </c>
      <c r="D5721" t="str">
        <f>T("SAN JUAN BAUTISTA   ")</f>
        <v xml:space="preserve">SAN JUAN BAUTISTA   </v>
      </c>
      <c r="E5721" t="str">
        <f>T("TU ")</f>
        <v xml:space="preserve">TU </v>
      </c>
      <c r="F5721" t="str">
        <f>T("TURISMOS       ")</f>
        <v xml:space="preserve">TURISMOS       </v>
      </c>
      <c r="G5721" t="str">
        <f>T("De 8 a 11,99 CABALLOS FISCALES                    ")</f>
        <v xml:space="preserve">De 8 a 11,99 CABALLOS FISCALES                    </v>
      </c>
      <c r="H5721" t="str">
        <f>T("ELÉCTRICO                                         ")</f>
        <v xml:space="preserve">ELÉCTRICO                                         </v>
      </c>
      <c r="I5721">
        <v>1</v>
      </c>
    </row>
    <row r="5722" spans="1:9">
      <c r="A5722" t="str">
        <f>T("2018")</f>
        <v>2018</v>
      </c>
      <c r="B5722" t="str">
        <f>T("FISICO                                            ")</f>
        <v xml:space="preserve">FISICO                                            </v>
      </c>
      <c r="C5722" t="str">
        <f>T("CIUDAD LINEAL       ")</f>
        <v xml:space="preserve">CIUDAD LINEAL       </v>
      </c>
      <c r="D5722" t="str">
        <f>T("SAN JUAN BAUTISTA   ")</f>
        <v xml:space="preserve">SAN JUAN BAUTISTA   </v>
      </c>
      <c r="E5722" t="str">
        <f>T("TU ")</f>
        <v xml:space="preserve">TU </v>
      </c>
      <c r="F5722" t="str">
        <f>T("TURISMOS       ")</f>
        <v xml:space="preserve">TURISMOS       </v>
      </c>
      <c r="G5722" t="str">
        <f>T("De 12 a 15,99 CABALLOS FISCALES                   ")</f>
        <v xml:space="preserve">De 12 a 15,99 CABALLOS FISCALES                   </v>
      </c>
      <c r="H5722" t="str">
        <f>T("ELÉCTRICO                                         ")</f>
        <v xml:space="preserve">ELÉCTRICO                                         </v>
      </c>
      <c r="I5722">
        <v>2</v>
      </c>
    </row>
    <row r="5723" spans="1:9">
      <c r="A5723" t="str">
        <f>T("2018")</f>
        <v>2018</v>
      </c>
      <c r="B5723" t="str">
        <f>T("FISICO                                            ")</f>
        <v xml:space="preserve">FISICO                                            </v>
      </c>
      <c r="C5723" t="str">
        <f>T("CIUDAD LINEAL       ")</f>
        <v xml:space="preserve">CIUDAD LINEAL       </v>
      </c>
      <c r="D5723" t="str">
        <f>T("COLINA              ")</f>
        <v xml:space="preserve">COLINA              </v>
      </c>
      <c r="E5723" t="str">
        <f>T("TU ")</f>
        <v xml:space="preserve">TU </v>
      </c>
      <c r="F5723" t="str">
        <f>T("TURISMOS       ")</f>
        <v xml:space="preserve">TURISMOS       </v>
      </c>
      <c r="G5723" t="str">
        <f>T("De 8 a 11,99 CABALLOS FISCALES                    ")</f>
        <v xml:space="preserve">De 8 a 11,99 CABALLOS FISCALES                    </v>
      </c>
      <c r="H5723" t="str">
        <f>T("ELÉCTRICO                                         ")</f>
        <v xml:space="preserve">ELÉCTRICO                                         </v>
      </c>
      <c r="I5723">
        <v>1</v>
      </c>
    </row>
    <row r="5724" spans="1:9">
      <c r="A5724" t="str">
        <f>T("2018")</f>
        <v>2018</v>
      </c>
      <c r="B5724" t="str">
        <f>T("FISICO                                            ")</f>
        <v xml:space="preserve">FISICO                                            </v>
      </c>
      <c r="C5724" t="str">
        <f>T("CIUDAD LINEAL       ")</f>
        <v xml:space="preserve">CIUDAD LINEAL       </v>
      </c>
      <c r="D5724" t="str">
        <f>T("COLINA              ")</f>
        <v xml:space="preserve">COLINA              </v>
      </c>
      <c r="E5724" t="str">
        <f>T("TU ")</f>
        <v xml:space="preserve">TU </v>
      </c>
      <c r="F5724" t="str">
        <f>T("TURISMOS       ")</f>
        <v xml:space="preserve">TURISMOS       </v>
      </c>
      <c r="G5724" t="str">
        <f>T("De 12 a 15,99 CABALLOS FISCALES                   ")</f>
        <v xml:space="preserve">De 12 a 15,99 CABALLOS FISCALES                   </v>
      </c>
      <c r="H5724" t="str">
        <f>T("ELÉCTRICO                                         ")</f>
        <v xml:space="preserve">ELÉCTRICO                                         </v>
      </c>
      <c r="I5724">
        <v>2</v>
      </c>
    </row>
    <row r="5725" spans="1:9">
      <c r="A5725" t="str">
        <f>T("2018")</f>
        <v>2018</v>
      </c>
      <c r="B5725" t="str">
        <f>T("FISICO                                            ")</f>
        <v xml:space="preserve">FISICO                                            </v>
      </c>
      <c r="C5725" t="str">
        <f>T("CIUDAD LINEAL       ")</f>
        <v xml:space="preserve">CIUDAD LINEAL       </v>
      </c>
      <c r="D5725" t="str">
        <f>T("ATALAYA             ")</f>
        <v xml:space="preserve">ATALAYA             </v>
      </c>
      <c r="E5725" t="str">
        <f>T("TU ")</f>
        <v xml:space="preserve">TU </v>
      </c>
      <c r="F5725" t="str">
        <f>T("TURISMOS       ")</f>
        <v xml:space="preserve">TURISMOS       </v>
      </c>
      <c r="G5725" t="str">
        <f>T("De 8 a 11,99 CABALLOS FISCALES                    ")</f>
        <v xml:space="preserve">De 8 a 11,99 CABALLOS FISCALES                    </v>
      </c>
      <c r="H5725" t="str">
        <f>T("ELÉCTRICO                                         ")</f>
        <v xml:space="preserve">ELÉCTRICO                                         </v>
      </c>
      <c r="I5725">
        <v>1</v>
      </c>
    </row>
    <row r="5726" spans="1:9">
      <c r="A5726" t="str">
        <f>T("2018")</f>
        <v>2018</v>
      </c>
      <c r="B5726" t="str">
        <f>T("FISICO                                            ")</f>
        <v xml:space="preserve">FISICO                                            </v>
      </c>
      <c r="C5726" t="str">
        <f>T("CIUDAD LINEAL       ")</f>
        <v xml:space="preserve">CIUDAD LINEAL       </v>
      </c>
      <c r="D5726" t="str">
        <f>T("COSTILLARES         ")</f>
        <v xml:space="preserve">COSTILLARES         </v>
      </c>
      <c r="E5726" t="str">
        <f>T("TU ")</f>
        <v xml:space="preserve">TU </v>
      </c>
      <c r="F5726" t="str">
        <f>T("TURISMOS       ")</f>
        <v xml:space="preserve">TURISMOS       </v>
      </c>
      <c r="G5726" t="str">
        <f>T("De menos de 8 CABALLOS FISCALES                   ")</f>
        <v xml:space="preserve">De menos de 8 CABALLOS FISCALES                   </v>
      </c>
      <c r="H5726" t="str">
        <f>T("ELÉCTRICO                                         ")</f>
        <v xml:space="preserve">ELÉCTRICO                                         </v>
      </c>
      <c r="I5726">
        <v>1</v>
      </c>
    </row>
    <row r="5727" spans="1:9">
      <c r="A5727" t="str">
        <f>T("2018")</f>
        <v>2018</v>
      </c>
      <c r="B5727" t="str">
        <f>T("FISICO                                            ")</f>
        <v xml:space="preserve">FISICO                                            </v>
      </c>
      <c r="C5727" t="str">
        <f>T("CIUDAD LINEAL       ")</f>
        <v xml:space="preserve">CIUDAD LINEAL       </v>
      </c>
      <c r="D5727" t="str">
        <f>T("COSTILLARES         ")</f>
        <v xml:space="preserve">COSTILLARES         </v>
      </c>
      <c r="E5727" t="str">
        <f>T("TU ")</f>
        <v xml:space="preserve">TU </v>
      </c>
      <c r="F5727" t="str">
        <f>T("TURISMOS       ")</f>
        <v xml:space="preserve">TURISMOS       </v>
      </c>
      <c r="G5727" t="str">
        <f>T("De 8 a 11,99 CABALLOS FISCALES                    ")</f>
        <v xml:space="preserve">De 8 a 11,99 CABALLOS FISCALES                    </v>
      </c>
      <c r="H5727" t="str">
        <f>T("ELÉCTRICO                                         ")</f>
        <v xml:space="preserve">ELÉCTRICO                                         </v>
      </c>
      <c r="I5727">
        <v>7</v>
      </c>
    </row>
    <row r="5728" spans="1:9">
      <c r="A5728" t="str">
        <f>T("2018")</f>
        <v>2018</v>
      </c>
      <c r="B5728" t="str">
        <f>T("FISICO                                            ")</f>
        <v xml:space="preserve">FISICO                                            </v>
      </c>
      <c r="C5728" t="str">
        <f>T("CIUDAD LINEAL       ")</f>
        <v xml:space="preserve">CIUDAD LINEAL       </v>
      </c>
      <c r="D5728" t="str">
        <f>T("COSTILLARES         ")</f>
        <v xml:space="preserve">COSTILLARES         </v>
      </c>
      <c r="E5728" t="str">
        <f>T("TU ")</f>
        <v xml:space="preserve">TU </v>
      </c>
      <c r="F5728" t="str">
        <f>T("TURISMOS       ")</f>
        <v xml:space="preserve">TURISMOS       </v>
      </c>
      <c r="G5728" t="str">
        <f>T("De 12 a 15,99 CABALLOS FISCALES                   ")</f>
        <v xml:space="preserve">De 12 a 15,99 CABALLOS FISCALES                   </v>
      </c>
      <c r="H5728" t="str">
        <f>T("ELÉCTRICO                                         ")</f>
        <v xml:space="preserve">ELÉCTRICO                                         </v>
      </c>
      <c r="I5728">
        <v>4</v>
      </c>
    </row>
    <row r="5729" spans="1:9">
      <c r="A5729" t="str">
        <f>T("2018")</f>
        <v>2018</v>
      </c>
      <c r="B5729" t="str">
        <f>T("FISICO                                            ")</f>
        <v xml:space="preserve">FISICO                                            </v>
      </c>
      <c r="C5729" t="str">
        <f>T("CIUDAD LINEAL       ")</f>
        <v xml:space="preserve">CIUDAD LINEAL       </v>
      </c>
      <c r="D5729" t="str">
        <f>T("COSTILLARES         ")</f>
        <v xml:space="preserve">COSTILLARES         </v>
      </c>
      <c r="E5729" t="str">
        <f>T("TU ")</f>
        <v xml:space="preserve">TU </v>
      </c>
      <c r="F5729" t="str">
        <f>T("TURISMOS       ")</f>
        <v xml:space="preserve">TURISMOS       </v>
      </c>
      <c r="G5729" t="str">
        <f>T("De 20 CABALLOS FISCALES en adelante               ")</f>
        <v xml:space="preserve">De 20 CABALLOS FISCALES en adelante               </v>
      </c>
      <c r="H5729" t="str">
        <f>T("ELÉCTRICO                                         ")</f>
        <v xml:space="preserve">ELÉCTRICO                                         </v>
      </c>
      <c r="I5729">
        <v>1</v>
      </c>
    </row>
    <row r="5730" spans="1:9">
      <c r="A5730" t="str">
        <f>T("2018")</f>
        <v>2018</v>
      </c>
      <c r="B5730" t="str">
        <f>T("JURIDICO                                          ")</f>
        <v xml:space="preserve">JURIDICO                                          </v>
      </c>
      <c r="C5730" t="str">
        <f>T("CIUDAD LINEAL       ")</f>
        <v xml:space="preserve">CIUDAD LINEAL       </v>
      </c>
      <c r="D5730" t="str">
        <f>T("SIN BARRIO          ")</f>
        <v xml:space="preserve">SIN BARRIO          </v>
      </c>
      <c r="E5730" t="str">
        <f>T("TU ")</f>
        <v xml:space="preserve">TU </v>
      </c>
      <c r="F5730" t="str">
        <f>T("TURISMOS       ")</f>
        <v xml:space="preserve">TURISMOS       </v>
      </c>
      <c r="G5730" t="str">
        <f>T("De menos de 8 CABALLOS FISCALES                   ")</f>
        <v xml:space="preserve">De menos de 8 CABALLOS FISCALES                   </v>
      </c>
      <c r="H5730" t="str">
        <f>T("ELÉCTRICO                                         ")</f>
        <v xml:space="preserve">ELÉCTRICO                                         </v>
      </c>
      <c r="I5730">
        <v>1</v>
      </c>
    </row>
    <row r="5731" spans="1:9">
      <c r="A5731" t="str">
        <f>T("2018")</f>
        <v>2018</v>
      </c>
      <c r="B5731" t="str">
        <f>T("JURIDICO                                          ")</f>
        <v xml:space="preserve">JURIDICO                                          </v>
      </c>
      <c r="C5731" t="str">
        <f>T("CIUDAD LINEAL       ")</f>
        <v xml:space="preserve">CIUDAD LINEAL       </v>
      </c>
      <c r="D5731" t="str">
        <f>T("QUINTANA            ")</f>
        <v xml:space="preserve">QUINTANA            </v>
      </c>
      <c r="E5731" t="str">
        <f>T("TU ")</f>
        <v xml:space="preserve">TU </v>
      </c>
      <c r="F5731" t="str">
        <f>T("TURISMOS       ")</f>
        <v xml:space="preserve">TURISMOS       </v>
      </c>
      <c r="G5731" t="str">
        <f>T("De 8 a 11,99 CABALLOS FISCALES                    ")</f>
        <v xml:space="preserve">De 8 a 11,99 CABALLOS FISCALES                    </v>
      </c>
      <c r="H5731" t="str">
        <f>T("ELÉCTRICO                                         ")</f>
        <v xml:space="preserve">ELÉCTRICO                                         </v>
      </c>
      <c r="I5731">
        <v>1</v>
      </c>
    </row>
    <row r="5732" spans="1:9">
      <c r="A5732" t="str">
        <f>T("2018")</f>
        <v>2018</v>
      </c>
      <c r="B5732" t="str">
        <f>T("JURIDICO                                          ")</f>
        <v xml:space="preserve">JURIDICO                                          </v>
      </c>
      <c r="C5732" t="str">
        <f>T("CIUDAD LINEAL       ")</f>
        <v xml:space="preserve">CIUDAD LINEAL       </v>
      </c>
      <c r="D5732" t="str">
        <f>T("QUINTANA            ")</f>
        <v xml:space="preserve">QUINTANA            </v>
      </c>
      <c r="E5732" t="str">
        <f>T("TU ")</f>
        <v xml:space="preserve">TU </v>
      </c>
      <c r="F5732" t="str">
        <f>T("TURISMOS       ")</f>
        <v xml:space="preserve">TURISMOS       </v>
      </c>
      <c r="G5732" t="str">
        <f>T("De 20 CABALLOS FISCALES en adelante               ")</f>
        <v xml:space="preserve">De 20 CABALLOS FISCALES en adelante               </v>
      </c>
      <c r="H5732" t="str">
        <f>T("ELÉCTRICO                                         ")</f>
        <v xml:space="preserve">ELÉCTRICO                                         </v>
      </c>
      <c r="I5732">
        <v>1</v>
      </c>
    </row>
    <row r="5733" spans="1:9">
      <c r="A5733" t="str">
        <f>T("2018")</f>
        <v>2018</v>
      </c>
      <c r="B5733" t="str">
        <f>T("JURIDICO                                          ")</f>
        <v xml:space="preserve">JURIDICO                                          </v>
      </c>
      <c r="C5733" t="str">
        <f>T("CIUDAD LINEAL       ")</f>
        <v xml:space="preserve">CIUDAD LINEAL       </v>
      </c>
      <c r="D5733" t="str">
        <f>T("SAN PASCUAL         ")</f>
        <v xml:space="preserve">SAN PASCUAL         </v>
      </c>
      <c r="E5733" t="str">
        <f>T("TU ")</f>
        <v xml:space="preserve">TU </v>
      </c>
      <c r="F5733" t="str">
        <f>T("TURISMOS       ")</f>
        <v xml:space="preserve">TURISMOS       </v>
      </c>
      <c r="G5733" t="str">
        <f>T("De menos de 8 CABALLOS FISCALES                   ")</f>
        <v xml:space="preserve">De menos de 8 CABALLOS FISCALES                   </v>
      </c>
      <c r="H5733" t="str">
        <f>T("ELÉCTRICO                                         ")</f>
        <v xml:space="preserve">ELÉCTRICO                                         </v>
      </c>
      <c r="I5733">
        <v>1</v>
      </c>
    </row>
    <row r="5734" spans="1:9">
      <c r="A5734" t="str">
        <f>T("2018")</f>
        <v>2018</v>
      </c>
      <c r="B5734" t="str">
        <f>T("JURIDICO                                          ")</f>
        <v xml:space="preserve">JURIDICO                                          </v>
      </c>
      <c r="C5734" t="str">
        <f>T("CIUDAD LINEAL       ")</f>
        <v xml:space="preserve">CIUDAD LINEAL       </v>
      </c>
      <c r="D5734" t="str">
        <f>T("SAN JUAN BAUTISTA   ")</f>
        <v xml:space="preserve">SAN JUAN BAUTISTA   </v>
      </c>
      <c r="E5734" t="str">
        <f>T("TU ")</f>
        <v xml:space="preserve">TU </v>
      </c>
      <c r="F5734" t="str">
        <f>T("TURISMOS       ")</f>
        <v xml:space="preserve">TURISMOS       </v>
      </c>
      <c r="G5734" t="str">
        <f>T("De menos de 8 CABALLOS FISCALES                   ")</f>
        <v xml:space="preserve">De menos de 8 CABALLOS FISCALES                   </v>
      </c>
      <c r="H5734" t="str">
        <f>T("ELÉCTRICO                                         ")</f>
        <v xml:space="preserve">ELÉCTRICO                                         </v>
      </c>
      <c r="I5734">
        <v>2</v>
      </c>
    </row>
    <row r="5735" spans="1:9">
      <c r="A5735" t="str">
        <f>T("2018")</f>
        <v>2018</v>
      </c>
      <c r="B5735" t="str">
        <f>T("JURIDICO                                          ")</f>
        <v xml:space="preserve">JURIDICO                                          </v>
      </c>
      <c r="C5735" t="str">
        <f>T("CIUDAD LINEAL       ")</f>
        <v xml:space="preserve">CIUDAD LINEAL       </v>
      </c>
      <c r="D5735" t="str">
        <f>T("SAN JUAN BAUTISTA   ")</f>
        <v xml:space="preserve">SAN JUAN BAUTISTA   </v>
      </c>
      <c r="E5735" t="str">
        <f>T("TU ")</f>
        <v xml:space="preserve">TU </v>
      </c>
      <c r="F5735" t="str">
        <f>T("TURISMOS       ")</f>
        <v xml:space="preserve">TURISMOS       </v>
      </c>
      <c r="G5735" t="str">
        <f>T("De 8 a 11,99 CABALLOS FISCALES                    ")</f>
        <v xml:space="preserve">De 8 a 11,99 CABALLOS FISCALES                    </v>
      </c>
      <c r="H5735" t="str">
        <f>T("ELÉCTRICO                                         ")</f>
        <v xml:space="preserve">ELÉCTRICO                                         </v>
      </c>
      <c r="I5735">
        <v>7</v>
      </c>
    </row>
    <row r="5736" spans="1:9">
      <c r="A5736" t="str">
        <f>T("2018")</f>
        <v>2018</v>
      </c>
      <c r="B5736" t="str">
        <f>T("JURIDICO                                          ")</f>
        <v xml:space="preserve">JURIDICO                                          </v>
      </c>
      <c r="C5736" t="str">
        <f>T("CIUDAD LINEAL       ")</f>
        <v xml:space="preserve">CIUDAD LINEAL       </v>
      </c>
      <c r="D5736" t="str">
        <f>T("COLINA              ")</f>
        <v xml:space="preserve">COLINA              </v>
      </c>
      <c r="E5736" t="str">
        <f>T("TU ")</f>
        <v xml:space="preserve">TU </v>
      </c>
      <c r="F5736" t="str">
        <f>T("TURISMOS       ")</f>
        <v xml:space="preserve">TURISMOS       </v>
      </c>
      <c r="G5736" t="str">
        <f>T("De 8 a 11,99 CABALLOS FISCALES                    ")</f>
        <v xml:space="preserve">De 8 a 11,99 CABALLOS FISCALES                    </v>
      </c>
      <c r="H5736" t="str">
        <f>T("ELÉCTRICO                                         ")</f>
        <v xml:space="preserve">ELÉCTRICO                                         </v>
      </c>
      <c r="I5736">
        <v>1</v>
      </c>
    </row>
    <row r="5737" spans="1:9">
      <c r="A5737" t="str">
        <f>T("2018")</f>
        <v>2018</v>
      </c>
      <c r="B5737" t="str">
        <f>T("JURIDICO                                          ")</f>
        <v xml:space="preserve">JURIDICO                                          </v>
      </c>
      <c r="C5737" t="str">
        <f>T("CIUDAD LINEAL       ")</f>
        <v xml:space="preserve">CIUDAD LINEAL       </v>
      </c>
      <c r="D5737" t="str">
        <f>T("ATALAYA             ")</f>
        <v xml:space="preserve">ATALAYA             </v>
      </c>
      <c r="E5737" t="str">
        <f>T("TU ")</f>
        <v xml:space="preserve">TU </v>
      </c>
      <c r="F5737" t="str">
        <f>T("TURISMOS       ")</f>
        <v xml:space="preserve">TURISMOS       </v>
      </c>
      <c r="G5737" t="str">
        <f>T("De 12 a 15,99 CABALLOS FISCALES                   ")</f>
        <v xml:space="preserve">De 12 a 15,99 CABALLOS FISCALES                   </v>
      </c>
      <c r="H5737" t="str">
        <f>T("ELÉCTRICO                                         ")</f>
        <v xml:space="preserve">ELÉCTRICO                                         </v>
      </c>
      <c r="I5737">
        <v>1</v>
      </c>
    </row>
    <row r="5738" spans="1:9">
      <c r="A5738" t="str">
        <f>T("2018")</f>
        <v>2018</v>
      </c>
      <c r="B5738" t="str">
        <f>T("JURIDICO                                          ")</f>
        <v xml:space="preserve">JURIDICO                                          </v>
      </c>
      <c r="C5738" t="str">
        <f>T("CIUDAD LINEAL       ")</f>
        <v xml:space="preserve">CIUDAD LINEAL       </v>
      </c>
      <c r="D5738" t="str">
        <f>T("COSTILLARES         ")</f>
        <v xml:space="preserve">COSTILLARES         </v>
      </c>
      <c r="E5738" t="str">
        <f>T("TU ")</f>
        <v xml:space="preserve">TU </v>
      </c>
      <c r="F5738" t="str">
        <f>T("TURISMOS       ")</f>
        <v xml:space="preserve">TURISMOS       </v>
      </c>
      <c r="G5738" t="str">
        <f>T("De menos de 8 CABALLOS FISCALES                   ")</f>
        <v xml:space="preserve">De menos de 8 CABALLOS FISCALES                   </v>
      </c>
      <c r="H5738" t="str">
        <f>T("ELÉCTRICO                                         ")</f>
        <v xml:space="preserve">ELÉCTRICO                                         </v>
      </c>
      <c r="I5738">
        <v>1</v>
      </c>
    </row>
    <row r="5739" spans="1:9">
      <c r="A5739" t="str">
        <f>T("2018")</f>
        <v>2018</v>
      </c>
      <c r="B5739" t="str">
        <f>T("FISICO                                            ")</f>
        <v xml:space="preserve">FISICO                                            </v>
      </c>
      <c r="C5739" t="str">
        <f>T("CIUDAD LINEAL       ")</f>
        <v xml:space="preserve">CIUDAD LINEAL       </v>
      </c>
      <c r="D5739" t="str">
        <f>T("PUEBLO NUEVO        ")</f>
        <v xml:space="preserve">PUEBLO NUEVO        </v>
      </c>
      <c r="E5739" t="str">
        <f>T("TU ")</f>
        <v xml:space="preserve">TU </v>
      </c>
      <c r="F5739" t="str">
        <f>T("TURISMOS       ")</f>
        <v xml:space="preserve">TURISMOS       </v>
      </c>
      <c r="G5739" t="str">
        <f>T("De 20 CABALLOS FISCALES en adelante               ")</f>
        <v xml:space="preserve">De 20 CABALLOS FISCALES en adelante               </v>
      </c>
      <c r="H5739" t="str">
        <f>T("ELECTRICOS RANGO EXTENDIDO                        ")</f>
        <v xml:space="preserve">ELECTRICOS RANGO EXTENDIDO                        </v>
      </c>
      <c r="I5739">
        <v>1</v>
      </c>
    </row>
    <row r="5740" spans="1:9">
      <c r="A5740" t="str">
        <f>T("2018")</f>
        <v>2018</v>
      </c>
      <c r="B5740" t="str">
        <f>T("FISICO                                            ")</f>
        <v xml:space="preserve">FISICO                                            </v>
      </c>
      <c r="C5740" t="str">
        <f>T("CIUDAD LINEAL       ")</f>
        <v xml:space="preserve">CIUDAD LINEAL       </v>
      </c>
      <c r="D5740" t="str">
        <f>T("SAN PASCUAL         ")</f>
        <v xml:space="preserve">SAN PASCUAL         </v>
      </c>
      <c r="E5740" t="str">
        <f>T("TU ")</f>
        <v xml:space="preserve">TU </v>
      </c>
      <c r="F5740" t="str">
        <f>T("TURISMOS       ")</f>
        <v xml:space="preserve">TURISMOS       </v>
      </c>
      <c r="G5740" t="str">
        <f>T("De 12 a 15,99 CABALLOS FISCALES                   ")</f>
        <v xml:space="preserve">De 12 a 15,99 CABALLOS FISCALES                   </v>
      </c>
      <c r="H5740" t="str">
        <f>T("ELECTRICOS RANGO EXTENDIDO                        ")</f>
        <v xml:space="preserve">ELECTRICOS RANGO EXTENDIDO                        </v>
      </c>
      <c r="I5740">
        <v>1</v>
      </c>
    </row>
    <row r="5741" spans="1:9">
      <c r="A5741" t="str">
        <f>T("2018")</f>
        <v>2018</v>
      </c>
      <c r="B5741" t="str">
        <f>T("FISICO                                            ")</f>
        <v xml:space="preserve">FISICO                                            </v>
      </c>
      <c r="C5741" t="str">
        <f>T("CIUDAD LINEAL       ")</f>
        <v xml:space="preserve">CIUDAD LINEAL       </v>
      </c>
      <c r="D5741" t="str">
        <f>T("SAN JUAN BAUTISTA   ")</f>
        <v xml:space="preserve">SAN JUAN BAUTISTA   </v>
      </c>
      <c r="E5741" t="str">
        <f>T("TU ")</f>
        <v xml:space="preserve">TU </v>
      </c>
      <c r="F5741" t="str">
        <f>T("TURISMOS       ")</f>
        <v xml:space="preserve">TURISMOS       </v>
      </c>
      <c r="G5741" t="str">
        <f>T("De 12 a 15,99 CABALLOS FISCALES                   ")</f>
        <v xml:space="preserve">De 12 a 15,99 CABALLOS FISCALES                   </v>
      </c>
      <c r="H5741" t="str">
        <f>T("ELECTRICOS RANGO EXTENDIDO                        ")</f>
        <v xml:space="preserve">ELECTRICOS RANGO EXTENDIDO                        </v>
      </c>
      <c r="I5741">
        <v>1</v>
      </c>
    </row>
    <row r="5742" spans="1:9">
      <c r="A5742" t="str">
        <f>T("2018")</f>
        <v>2018</v>
      </c>
      <c r="B5742" t="str">
        <f>T("FISICO                                            ")</f>
        <v xml:space="preserve">FISICO                                            </v>
      </c>
      <c r="C5742" t="str">
        <f>T("CIUDAD LINEAL       ")</f>
        <v xml:space="preserve">CIUDAD LINEAL       </v>
      </c>
      <c r="D5742" t="str">
        <f>T("ATALAYA             ")</f>
        <v xml:space="preserve">ATALAYA             </v>
      </c>
      <c r="E5742" t="str">
        <f>T("TU ")</f>
        <v xml:space="preserve">TU </v>
      </c>
      <c r="F5742" t="str">
        <f>T("TURISMOS       ")</f>
        <v xml:space="preserve">TURISMOS       </v>
      </c>
      <c r="G5742" t="str">
        <f>T("De 12 a 15,99 CABALLOS FISCALES                   ")</f>
        <v xml:space="preserve">De 12 a 15,99 CABALLOS FISCALES                   </v>
      </c>
      <c r="H5742" t="str">
        <f>T("ELECTRICOS RANGO EXTENDIDO                        ")</f>
        <v xml:space="preserve">ELECTRICOS RANGO EXTENDIDO                        </v>
      </c>
      <c r="I5742">
        <v>1</v>
      </c>
    </row>
    <row r="5743" spans="1:9">
      <c r="A5743" t="str">
        <f>T("2018")</f>
        <v>2018</v>
      </c>
      <c r="B5743" t="str">
        <f>T("FISICO                                            ")</f>
        <v xml:space="preserve">FISICO                                            </v>
      </c>
      <c r="C5743" t="str">
        <f>T("CIUDAD LINEAL       ")</f>
        <v xml:space="preserve">CIUDAD LINEAL       </v>
      </c>
      <c r="D5743" t="str">
        <f>T("COSTILLARES         ")</f>
        <v xml:space="preserve">COSTILLARES         </v>
      </c>
      <c r="E5743" t="str">
        <f>T("TU ")</f>
        <v xml:space="preserve">TU </v>
      </c>
      <c r="F5743" t="str">
        <f>T("TURISMOS       ")</f>
        <v xml:space="preserve">TURISMOS       </v>
      </c>
      <c r="G5743" t="str">
        <f>T("De 12 a 15,99 CABALLOS FISCALES                   ")</f>
        <v xml:space="preserve">De 12 a 15,99 CABALLOS FISCALES                   </v>
      </c>
      <c r="H5743" t="str">
        <f>T("ELECTRICOS RANGO EXTENDIDO                        ")</f>
        <v xml:space="preserve">ELECTRICOS RANGO EXTENDIDO                        </v>
      </c>
      <c r="I5743">
        <v>1</v>
      </c>
    </row>
    <row r="5744" spans="1:9">
      <c r="A5744" t="str">
        <f>T("2018")</f>
        <v>2018</v>
      </c>
      <c r="B5744" t="str">
        <f>T("FISICO                                            ")</f>
        <v xml:space="preserve">FISICO                                            </v>
      </c>
      <c r="C5744" t="str">
        <f>T("CIUDAD LINEAL       ")</f>
        <v xml:space="preserve">CIUDAD LINEAL       </v>
      </c>
      <c r="D5744" t="str">
        <f>T("VENTAS              ")</f>
        <v xml:space="preserve">VENTAS              </v>
      </c>
      <c r="E5744" t="str">
        <f>T("TU ")</f>
        <v xml:space="preserve">TU </v>
      </c>
      <c r="F5744" t="str">
        <f>T("TURISMOS       ")</f>
        <v xml:space="preserve">TURISMOS       </v>
      </c>
      <c r="G5744" t="str">
        <f>T("De menos de 8 CABALLOS FISCALES                   ")</f>
        <v xml:space="preserve">De menos de 8 CABALLOS FISCALES                   </v>
      </c>
      <c r="H5744" t="str">
        <f>T("GAS LICUADO DE PETROLEO                           ")</f>
        <v xml:space="preserve">GAS LICUADO DE PETROLEO                           </v>
      </c>
      <c r="I5744">
        <v>1</v>
      </c>
    </row>
    <row r="5745" spans="1:9">
      <c r="A5745" t="str">
        <f>T("2018")</f>
        <v>2018</v>
      </c>
      <c r="B5745" t="str">
        <f>T("FISICO                                            ")</f>
        <v xml:space="preserve">FISICO                                            </v>
      </c>
      <c r="C5745" t="str">
        <f>T("CIUDAD LINEAL       ")</f>
        <v xml:space="preserve">CIUDAD LINEAL       </v>
      </c>
      <c r="D5745" t="str">
        <f>T("VENTAS              ")</f>
        <v xml:space="preserve">VENTAS              </v>
      </c>
      <c r="E5745" t="str">
        <f>T("TU ")</f>
        <v xml:space="preserve">TU </v>
      </c>
      <c r="F5745" t="str">
        <f>T("TURISMOS       ")</f>
        <v xml:space="preserve">TURISMOS       </v>
      </c>
      <c r="G5745" t="str">
        <f>T("De 8 a 11,99 CABALLOS FISCALES                    ")</f>
        <v xml:space="preserve">De 8 a 11,99 CABALLOS FISCALES                    </v>
      </c>
      <c r="H5745" t="str">
        <f>T("GAS LICUADO DE PETROLEO                           ")</f>
        <v xml:space="preserve">GAS LICUADO DE PETROLEO                           </v>
      </c>
      <c r="I5745">
        <v>16</v>
      </c>
    </row>
    <row r="5746" spans="1:9">
      <c r="A5746" t="str">
        <f>T("2018")</f>
        <v>2018</v>
      </c>
      <c r="B5746" t="str">
        <f>T("FISICO                                            ")</f>
        <v xml:space="preserve">FISICO                                            </v>
      </c>
      <c r="C5746" t="str">
        <f>T("CIUDAD LINEAL       ")</f>
        <v xml:space="preserve">CIUDAD LINEAL       </v>
      </c>
      <c r="D5746" t="str">
        <f>T("VENTAS              ")</f>
        <v xml:space="preserve">VENTAS              </v>
      </c>
      <c r="E5746" t="str">
        <f>T("TU ")</f>
        <v xml:space="preserve">TU </v>
      </c>
      <c r="F5746" t="str">
        <f>T("TURISMOS       ")</f>
        <v xml:space="preserve">TURISMOS       </v>
      </c>
      <c r="G5746" t="str">
        <f>T("De 12 a 15,99 CABALLOS FISCALES                   ")</f>
        <v xml:space="preserve">De 12 a 15,99 CABALLOS FISCALES                   </v>
      </c>
      <c r="H5746" t="str">
        <f>T("GAS LICUADO DE PETROLEO                           ")</f>
        <v xml:space="preserve">GAS LICUADO DE PETROLEO                           </v>
      </c>
      <c r="I5746">
        <v>5</v>
      </c>
    </row>
    <row r="5747" spans="1:9">
      <c r="A5747" t="str">
        <f>T("2018")</f>
        <v>2018</v>
      </c>
      <c r="B5747" t="str">
        <f>T("FISICO                                            ")</f>
        <v xml:space="preserve">FISICO                                            </v>
      </c>
      <c r="C5747" t="str">
        <f>T("CIUDAD LINEAL       ")</f>
        <v xml:space="preserve">CIUDAD LINEAL       </v>
      </c>
      <c r="D5747" t="str">
        <f>T("VENTAS              ")</f>
        <v xml:space="preserve">VENTAS              </v>
      </c>
      <c r="E5747" t="str">
        <f>T("TU ")</f>
        <v xml:space="preserve">TU </v>
      </c>
      <c r="F5747" t="str">
        <f>T("TURISMOS       ")</f>
        <v xml:space="preserve">TURISMOS       </v>
      </c>
      <c r="G5747" t="str">
        <f>T("De 20 CABALLOS FISCALES en adelante               ")</f>
        <v xml:space="preserve">De 20 CABALLOS FISCALES en adelante               </v>
      </c>
      <c r="H5747" t="str">
        <f>T("GAS LICUADO DE PETROLEO                           ")</f>
        <v xml:space="preserve">GAS LICUADO DE PETROLEO                           </v>
      </c>
      <c r="I5747">
        <v>1</v>
      </c>
    </row>
    <row r="5748" spans="1:9">
      <c r="A5748" t="str">
        <f>T("2018")</f>
        <v>2018</v>
      </c>
      <c r="B5748" t="str">
        <f>T("FISICO                                            ")</f>
        <v xml:space="preserve">FISICO                                            </v>
      </c>
      <c r="C5748" t="str">
        <f>T("CIUDAD LINEAL       ")</f>
        <v xml:space="preserve">CIUDAD LINEAL       </v>
      </c>
      <c r="D5748" t="str">
        <f>T("PUEBLO NUEVO        ")</f>
        <v xml:space="preserve">PUEBLO NUEVO        </v>
      </c>
      <c r="E5748" t="str">
        <f>T("TU ")</f>
        <v xml:space="preserve">TU </v>
      </c>
      <c r="F5748" t="str">
        <f>T("TURISMOS       ")</f>
        <v xml:space="preserve">TURISMOS       </v>
      </c>
      <c r="G5748" t="str">
        <f>T("De menos de 8 CABALLOS FISCALES                   ")</f>
        <v xml:space="preserve">De menos de 8 CABALLOS FISCALES                   </v>
      </c>
      <c r="H5748" t="str">
        <f>T("GAS LICUADO DE PETROLEO                           ")</f>
        <v xml:space="preserve">GAS LICUADO DE PETROLEO                           </v>
      </c>
      <c r="I5748">
        <v>1</v>
      </c>
    </row>
    <row r="5749" spans="1:9">
      <c r="A5749" t="str">
        <f>T("2018")</f>
        <v>2018</v>
      </c>
      <c r="B5749" t="str">
        <f>T("FISICO                                            ")</f>
        <v xml:space="preserve">FISICO                                            </v>
      </c>
      <c r="C5749" t="str">
        <f>T("CIUDAD LINEAL       ")</f>
        <v xml:space="preserve">CIUDAD LINEAL       </v>
      </c>
      <c r="D5749" t="str">
        <f>T("PUEBLO NUEVO        ")</f>
        <v xml:space="preserve">PUEBLO NUEVO        </v>
      </c>
      <c r="E5749" t="str">
        <f>T("TU ")</f>
        <v xml:space="preserve">TU </v>
      </c>
      <c r="F5749" t="str">
        <f>T("TURISMOS       ")</f>
        <v xml:space="preserve">TURISMOS       </v>
      </c>
      <c r="G5749" t="str">
        <f>T("De 8 a 11,99 CABALLOS FISCALES                    ")</f>
        <v xml:space="preserve">De 8 a 11,99 CABALLOS FISCALES                    </v>
      </c>
      <c r="H5749" t="str">
        <f>T("GAS LICUADO DE PETROLEO                           ")</f>
        <v xml:space="preserve">GAS LICUADO DE PETROLEO                           </v>
      </c>
      <c r="I5749">
        <v>33</v>
      </c>
    </row>
    <row r="5750" spans="1:9">
      <c r="A5750" t="str">
        <f>T("2018")</f>
        <v>2018</v>
      </c>
      <c r="B5750" t="str">
        <f>T("FISICO                                            ")</f>
        <v xml:space="preserve">FISICO                                            </v>
      </c>
      <c r="C5750" t="str">
        <f>T("CIUDAD LINEAL       ")</f>
        <v xml:space="preserve">CIUDAD LINEAL       </v>
      </c>
      <c r="D5750" t="str">
        <f>T("PUEBLO NUEVO        ")</f>
        <v xml:space="preserve">PUEBLO NUEVO        </v>
      </c>
      <c r="E5750" t="str">
        <f>T("TU ")</f>
        <v xml:space="preserve">TU </v>
      </c>
      <c r="F5750" t="str">
        <f>T("TURISMOS       ")</f>
        <v xml:space="preserve">TURISMOS       </v>
      </c>
      <c r="G5750" t="str">
        <f>T("De 12 a 15,99 CABALLOS FISCALES                   ")</f>
        <v xml:space="preserve">De 12 a 15,99 CABALLOS FISCALES                   </v>
      </c>
      <c r="H5750" t="str">
        <f>T("GAS LICUADO DE PETROLEO                           ")</f>
        <v xml:space="preserve">GAS LICUADO DE PETROLEO                           </v>
      </c>
      <c r="I5750">
        <v>2</v>
      </c>
    </row>
    <row r="5751" spans="1:9">
      <c r="A5751" t="str">
        <f>T("2018")</f>
        <v>2018</v>
      </c>
      <c r="B5751" t="str">
        <f>T("FISICO                                            ")</f>
        <v xml:space="preserve">FISICO                                            </v>
      </c>
      <c r="C5751" t="str">
        <f>T("CIUDAD LINEAL       ")</f>
        <v xml:space="preserve">CIUDAD LINEAL       </v>
      </c>
      <c r="D5751" t="str">
        <f>T("PUEBLO NUEVO        ")</f>
        <v xml:space="preserve">PUEBLO NUEVO        </v>
      </c>
      <c r="E5751" t="str">
        <f>T("TU ")</f>
        <v xml:space="preserve">TU </v>
      </c>
      <c r="F5751" t="str">
        <f>T("TURISMOS       ")</f>
        <v xml:space="preserve">TURISMOS       </v>
      </c>
      <c r="G5751" t="str">
        <f>T("De 16 a 19,99 CABALLOS FISCALES                   ")</f>
        <v xml:space="preserve">De 16 a 19,99 CABALLOS FISCALES                   </v>
      </c>
      <c r="H5751" t="str">
        <f>T("GAS LICUADO DE PETROLEO                           ")</f>
        <v xml:space="preserve">GAS LICUADO DE PETROLEO                           </v>
      </c>
      <c r="I5751">
        <v>2</v>
      </c>
    </row>
    <row r="5752" spans="1:9">
      <c r="A5752" t="str">
        <f>T("2018")</f>
        <v>2018</v>
      </c>
      <c r="B5752" t="str">
        <f>T("FISICO                                            ")</f>
        <v xml:space="preserve">FISICO                                            </v>
      </c>
      <c r="C5752" t="str">
        <f>T("CIUDAD LINEAL       ")</f>
        <v xml:space="preserve">CIUDAD LINEAL       </v>
      </c>
      <c r="D5752" t="str">
        <f>T("QUINTANA            ")</f>
        <v xml:space="preserve">QUINTANA            </v>
      </c>
      <c r="E5752" t="str">
        <f>T("TU ")</f>
        <v xml:space="preserve">TU </v>
      </c>
      <c r="F5752" t="str">
        <f>T("TURISMOS       ")</f>
        <v xml:space="preserve">TURISMOS       </v>
      </c>
      <c r="G5752" t="str">
        <f>T("De 8 a 11,99 CABALLOS FISCALES                    ")</f>
        <v xml:space="preserve">De 8 a 11,99 CABALLOS FISCALES                    </v>
      </c>
      <c r="H5752" t="str">
        <f>T("GAS LICUADO DE PETROLEO                           ")</f>
        <v xml:space="preserve">GAS LICUADO DE PETROLEO                           </v>
      </c>
      <c r="I5752">
        <v>9</v>
      </c>
    </row>
    <row r="5753" spans="1:9">
      <c r="A5753" t="str">
        <f>T("2018")</f>
        <v>2018</v>
      </c>
      <c r="B5753" t="str">
        <f>T("FISICO                                            ")</f>
        <v xml:space="preserve">FISICO                                            </v>
      </c>
      <c r="C5753" t="str">
        <f>T("CIUDAD LINEAL       ")</f>
        <v xml:space="preserve">CIUDAD LINEAL       </v>
      </c>
      <c r="D5753" t="str">
        <f>T("QUINTANA            ")</f>
        <v xml:space="preserve">QUINTANA            </v>
      </c>
      <c r="E5753" t="str">
        <f>T("TU ")</f>
        <v xml:space="preserve">TU </v>
      </c>
      <c r="F5753" t="str">
        <f>T("TURISMOS       ")</f>
        <v xml:space="preserve">TURISMOS       </v>
      </c>
      <c r="G5753" t="str">
        <f>T("De 12 a 15,99 CABALLOS FISCALES                   ")</f>
        <v xml:space="preserve">De 12 a 15,99 CABALLOS FISCALES                   </v>
      </c>
      <c r="H5753" t="str">
        <f>T("GAS LICUADO DE PETROLEO                           ")</f>
        <v xml:space="preserve">GAS LICUADO DE PETROLEO                           </v>
      </c>
      <c r="I5753">
        <v>1</v>
      </c>
    </row>
    <row r="5754" spans="1:9">
      <c r="A5754" t="str">
        <f>T("2018")</f>
        <v>2018</v>
      </c>
      <c r="B5754" t="str">
        <f>T("FISICO                                            ")</f>
        <v xml:space="preserve">FISICO                                            </v>
      </c>
      <c r="C5754" t="str">
        <f>T("CIUDAD LINEAL       ")</f>
        <v xml:space="preserve">CIUDAD LINEAL       </v>
      </c>
      <c r="D5754" t="str">
        <f>T("CONCEPCION          ")</f>
        <v xml:space="preserve">CONCEPCION          </v>
      </c>
      <c r="E5754" t="str">
        <f>T("TU ")</f>
        <v xml:space="preserve">TU </v>
      </c>
      <c r="F5754" t="str">
        <f>T("TURISMOS       ")</f>
        <v xml:space="preserve">TURISMOS       </v>
      </c>
      <c r="G5754" t="str">
        <f>T("De 8 a 11,99 CABALLOS FISCALES                    ")</f>
        <v xml:space="preserve">De 8 a 11,99 CABALLOS FISCALES                    </v>
      </c>
      <c r="H5754" t="str">
        <f>T("GAS LICUADO DE PETROLEO                           ")</f>
        <v xml:space="preserve">GAS LICUADO DE PETROLEO                           </v>
      </c>
      <c r="I5754">
        <v>5</v>
      </c>
    </row>
    <row r="5755" spans="1:9">
      <c r="A5755" t="str">
        <f>T("2018")</f>
        <v>2018</v>
      </c>
      <c r="B5755" t="str">
        <f>T("FISICO                                            ")</f>
        <v xml:space="preserve">FISICO                                            </v>
      </c>
      <c r="C5755" t="str">
        <f>T("CIUDAD LINEAL       ")</f>
        <v xml:space="preserve">CIUDAD LINEAL       </v>
      </c>
      <c r="D5755" t="str">
        <f>T("CONCEPCION          ")</f>
        <v xml:space="preserve">CONCEPCION          </v>
      </c>
      <c r="E5755" t="str">
        <f>T("TU ")</f>
        <v xml:space="preserve">TU </v>
      </c>
      <c r="F5755" t="str">
        <f>T("TURISMOS       ")</f>
        <v xml:space="preserve">TURISMOS       </v>
      </c>
      <c r="G5755" t="str">
        <f>T("De 20 CABALLOS FISCALES en adelante               ")</f>
        <v xml:space="preserve">De 20 CABALLOS FISCALES en adelante               </v>
      </c>
      <c r="H5755" t="str">
        <f>T("GAS LICUADO DE PETROLEO                           ")</f>
        <v xml:space="preserve">GAS LICUADO DE PETROLEO                           </v>
      </c>
      <c r="I5755">
        <v>1</v>
      </c>
    </row>
    <row r="5756" spans="1:9">
      <c r="A5756" t="str">
        <f>T("2018")</f>
        <v>2018</v>
      </c>
      <c r="B5756" t="str">
        <f>T("FISICO                                            ")</f>
        <v xml:space="preserve">FISICO                                            </v>
      </c>
      <c r="C5756" t="str">
        <f>T("CIUDAD LINEAL       ")</f>
        <v xml:space="preserve">CIUDAD LINEAL       </v>
      </c>
      <c r="D5756" t="str">
        <f>T("SAN PASCUAL         ")</f>
        <v xml:space="preserve">SAN PASCUAL         </v>
      </c>
      <c r="E5756" t="str">
        <f>T("TU ")</f>
        <v xml:space="preserve">TU </v>
      </c>
      <c r="F5756" t="str">
        <f>T("TURISMOS       ")</f>
        <v xml:space="preserve">TURISMOS       </v>
      </c>
      <c r="G5756" t="str">
        <f>T("De 8 a 11,99 CABALLOS FISCALES                    ")</f>
        <v xml:space="preserve">De 8 a 11,99 CABALLOS FISCALES                    </v>
      </c>
      <c r="H5756" t="str">
        <f>T("GAS LICUADO DE PETROLEO                           ")</f>
        <v xml:space="preserve">GAS LICUADO DE PETROLEO                           </v>
      </c>
      <c r="I5756">
        <v>3</v>
      </c>
    </row>
    <row r="5757" spans="1:9">
      <c r="A5757" t="str">
        <f>T("2018")</f>
        <v>2018</v>
      </c>
      <c r="B5757" t="str">
        <f>T("FISICO                                            ")</f>
        <v xml:space="preserve">FISICO                                            </v>
      </c>
      <c r="C5757" t="str">
        <f>T("CIUDAD LINEAL       ")</f>
        <v xml:space="preserve">CIUDAD LINEAL       </v>
      </c>
      <c r="D5757" t="str">
        <f>T("SAN PASCUAL         ")</f>
        <v xml:space="preserve">SAN PASCUAL         </v>
      </c>
      <c r="E5757" t="str">
        <f>T("TU ")</f>
        <v xml:space="preserve">TU </v>
      </c>
      <c r="F5757" t="str">
        <f>T("TURISMOS       ")</f>
        <v xml:space="preserve">TURISMOS       </v>
      </c>
      <c r="G5757" t="str">
        <f>T("De 12 a 15,99 CABALLOS FISCALES                   ")</f>
        <v xml:space="preserve">De 12 a 15,99 CABALLOS FISCALES                   </v>
      </c>
      <c r="H5757" t="str">
        <f>T("GAS LICUADO DE PETROLEO                           ")</f>
        <v xml:space="preserve">GAS LICUADO DE PETROLEO                           </v>
      </c>
      <c r="I5757">
        <v>4</v>
      </c>
    </row>
    <row r="5758" spans="1:9">
      <c r="A5758" t="str">
        <f>T("2018")</f>
        <v>2018</v>
      </c>
      <c r="B5758" t="str">
        <f>T("FISICO                                            ")</f>
        <v xml:space="preserve">FISICO                                            </v>
      </c>
      <c r="C5758" t="str">
        <f>T("CIUDAD LINEAL       ")</f>
        <v xml:space="preserve">CIUDAD LINEAL       </v>
      </c>
      <c r="D5758" t="str">
        <f>T("SAN PASCUAL         ")</f>
        <v xml:space="preserve">SAN PASCUAL         </v>
      </c>
      <c r="E5758" t="str">
        <f>T("TU ")</f>
        <v xml:space="preserve">TU </v>
      </c>
      <c r="F5758" t="str">
        <f>T("TURISMOS       ")</f>
        <v xml:space="preserve">TURISMOS       </v>
      </c>
      <c r="G5758" t="str">
        <f>T("De 20 CABALLOS FISCALES en adelante               ")</f>
        <v xml:space="preserve">De 20 CABALLOS FISCALES en adelante               </v>
      </c>
      <c r="H5758" t="str">
        <f>T("GAS LICUADO DE PETROLEO                           ")</f>
        <v xml:space="preserve">GAS LICUADO DE PETROLEO                           </v>
      </c>
      <c r="I5758">
        <v>1</v>
      </c>
    </row>
    <row r="5759" spans="1:9">
      <c r="A5759" t="str">
        <f>T("2018")</f>
        <v>2018</v>
      </c>
      <c r="B5759" t="str">
        <f>T("FISICO                                            ")</f>
        <v xml:space="preserve">FISICO                                            </v>
      </c>
      <c r="C5759" t="str">
        <f>T("CIUDAD LINEAL       ")</f>
        <v xml:space="preserve">CIUDAD LINEAL       </v>
      </c>
      <c r="D5759" t="str">
        <f>T("SAN JUAN BAUTISTA   ")</f>
        <v xml:space="preserve">SAN JUAN BAUTISTA   </v>
      </c>
      <c r="E5759" t="str">
        <f>T("TU ")</f>
        <v xml:space="preserve">TU </v>
      </c>
      <c r="F5759" t="str">
        <f>T("TURISMOS       ")</f>
        <v xml:space="preserve">TURISMOS       </v>
      </c>
      <c r="G5759" t="str">
        <f>T("De 8 a 11,99 CABALLOS FISCALES                    ")</f>
        <v xml:space="preserve">De 8 a 11,99 CABALLOS FISCALES                    </v>
      </c>
      <c r="H5759" t="str">
        <f>T("GAS LICUADO DE PETROLEO                           ")</f>
        <v xml:space="preserve">GAS LICUADO DE PETROLEO                           </v>
      </c>
      <c r="I5759">
        <v>2</v>
      </c>
    </row>
    <row r="5760" spans="1:9">
      <c r="A5760" t="str">
        <f>T("2018")</f>
        <v>2018</v>
      </c>
      <c r="B5760" t="str">
        <f>T("FISICO                                            ")</f>
        <v xml:space="preserve">FISICO                                            </v>
      </c>
      <c r="C5760" t="str">
        <f>T("CIUDAD LINEAL       ")</f>
        <v xml:space="preserve">CIUDAD LINEAL       </v>
      </c>
      <c r="D5760" t="str">
        <f>T("SAN JUAN BAUTISTA   ")</f>
        <v xml:space="preserve">SAN JUAN BAUTISTA   </v>
      </c>
      <c r="E5760" t="str">
        <f>T("TU ")</f>
        <v xml:space="preserve">TU </v>
      </c>
      <c r="F5760" t="str">
        <f>T("TURISMOS       ")</f>
        <v xml:space="preserve">TURISMOS       </v>
      </c>
      <c r="G5760" t="str">
        <f>T("De 12 a 15,99 CABALLOS FISCALES                   ")</f>
        <v xml:space="preserve">De 12 a 15,99 CABALLOS FISCALES                   </v>
      </c>
      <c r="H5760" t="str">
        <f>T("GAS LICUADO DE PETROLEO                           ")</f>
        <v xml:space="preserve">GAS LICUADO DE PETROLEO                           </v>
      </c>
      <c r="I5760">
        <v>1</v>
      </c>
    </row>
    <row r="5761" spans="1:9">
      <c r="A5761" t="str">
        <f>T("2018")</f>
        <v>2018</v>
      </c>
      <c r="B5761" t="str">
        <f>T("FISICO                                            ")</f>
        <v xml:space="preserve">FISICO                                            </v>
      </c>
      <c r="C5761" t="str">
        <f>T("CIUDAD LINEAL       ")</f>
        <v xml:space="preserve">CIUDAD LINEAL       </v>
      </c>
      <c r="D5761" t="str">
        <f>T("SAN JUAN BAUTISTA   ")</f>
        <v xml:space="preserve">SAN JUAN BAUTISTA   </v>
      </c>
      <c r="E5761" t="str">
        <f>T("TU ")</f>
        <v xml:space="preserve">TU </v>
      </c>
      <c r="F5761" t="str">
        <f>T("TURISMOS       ")</f>
        <v xml:space="preserve">TURISMOS       </v>
      </c>
      <c r="G5761" t="str">
        <f>T("De 16 a 19,99 CABALLOS FISCALES                   ")</f>
        <v xml:space="preserve">De 16 a 19,99 CABALLOS FISCALES                   </v>
      </c>
      <c r="H5761" t="str">
        <f>T("GAS LICUADO DE PETROLEO                           ")</f>
        <v xml:space="preserve">GAS LICUADO DE PETROLEO                           </v>
      </c>
      <c r="I5761">
        <v>1</v>
      </c>
    </row>
    <row r="5762" spans="1:9">
      <c r="A5762" t="str">
        <f>T("2018")</f>
        <v>2018</v>
      </c>
      <c r="B5762" t="str">
        <f>T("FISICO                                            ")</f>
        <v xml:space="preserve">FISICO                                            </v>
      </c>
      <c r="C5762" t="str">
        <f>T("CIUDAD LINEAL       ")</f>
        <v xml:space="preserve">CIUDAD LINEAL       </v>
      </c>
      <c r="D5762" t="str">
        <f>T("ATALAYA             ")</f>
        <v xml:space="preserve">ATALAYA             </v>
      </c>
      <c r="E5762" t="str">
        <f>T("TU ")</f>
        <v xml:space="preserve">TU </v>
      </c>
      <c r="F5762" t="str">
        <f>T("TURISMOS       ")</f>
        <v xml:space="preserve">TURISMOS       </v>
      </c>
      <c r="G5762" t="str">
        <f>T("De 8 a 11,99 CABALLOS FISCALES                    ")</f>
        <v xml:space="preserve">De 8 a 11,99 CABALLOS FISCALES                    </v>
      </c>
      <c r="H5762" t="str">
        <f>T("GAS LICUADO DE PETROLEO                           ")</f>
        <v xml:space="preserve">GAS LICUADO DE PETROLEO                           </v>
      </c>
      <c r="I5762">
        <v>1</v>
      </c>
    </row>
    <row r="5763" spans="1:9">
      <c r="A5763" t="str">
        <f>T("2018")</f>
        <v>2018</v>
      </c>
      <c r="B5763" t="str">
        <f>T("FISICO                                            ")</f>
        <v xml:space="preserve">FISICO                                            </v>
      </c>
      <c r="C5763" t="str">
        <f>T("CIUDAD LINEAL       ")</f>
        <v xml:space="preserve">CIUDAD LINEAL       </v>
      </c>
      <c r="D5763" t="str">
        <f>T("COSTILLARES         ")</f>
        <v xml:space="preserve">COSTILLARES         </v>
      </c>
      <c r="E5763" t="str">
        <f>T("TU ")</f>
        <v xml:space="preserve">TU </v>
      </c>
      <c r="F5763" t="str">
        <f>T("TURISMOS       ")</f>
        <v xml:space="preserve">TURISMOS       </v>
      </c>
      <c r="G5763" t="str">
        <f>T("De 8 a 11,99 CABALLOS FISCALES                    ")</f>
        <v xml:space="preserve">De 8 a 11,99 CABALLOS FISCALES                    </v>
      </c>
      <c r="H5763" t="str">
        <f>T("GAS LICUADO DE PETROLEO                           ")</f>
        <v xml:space="preserve">GAS LICUADO DE PETROLEO                           </v>
      </c>
      <c r="I5763">
        <v>1</v>
      </c>
    </row>
    <row r="5764" spans="1:9">
      <c r="A5764" t="str">
        <f>T("2018")</f>
        <v>2018</v>
      </c>
      <c r="B5764" t="str">
        <f>T("FISICO                                            ")</f>
        <v xml:space="preserve">FISICO                                            </v>
      </c>
      <c r="C5764" t="str">
        <f>T("CIUDAD LINEAL       ")</f>
        <v xml:space="preserve">CIUDAD LINEAL       </v>
      </c>
      <c r="D5764" t="str">
        <f>T("COSTILLARES         ")</f>
        <v xml:space="preserve">COSTILLARES         </v>
      </c>
      <c r="E5764" t="str">
        <f>T("TU ")</f>
        <v xml:space="preserve">TU </v>
      </c>
      <c r="F5764" t="str">
        <f>T("TURISMOS       ")</f>
        <v xml:space="preserve">TURISMOS       </v>
      </c>
      <c r="G5764" t="str">
        <f>T("De 12 a 15,99 CABALLOS FISCALES                   ")</f>
        <v xml:space="preserve">De 12 a 15,99 CABALLOS FISCALES                   </v>
      </c>
      <c r="H5764" t="str">
        <f>T("GAS LICUADO DE PETROLEO                           ")</f>
        <v xml:space="preserve">GAS LICUADO DE PETROLEO                           </v>
      </c>
      <c r="I5764">
        <v>1</v>
      </c>
    </row>
    <row r="5765" spans="1:9">
      <c r="A5765" t="str">
        <f>T("2018")</f>
        <v>2018</v>
      </c>
      <c r="B5765" t="str">
        <f>T("JURIDICO                                          ")</f>
        <v xml:space="preserve">JURIDICO                                          </v>
      </c>
      <c r="C5765" t="str">
        <f>T("CIUDAD LINEAL       ")</f>
        <v xml:space="preserve">CIUDAD LINEAL       </v>
      </c>
      <c r="D5765" t="str">
        <f>T("VENTAS              ")</f>
        <v xml:space="preserve">VENTAS              </v>
      </c>
      <c r="E5765" t="str">
        <f>T("TU ")</f>
        <v xml:space="preserve">TU </v>
      </c>
      <c r="F5765" t="str">
        <f>T("TURISMOS       ")</f>
        <v xml:space="preserve">TURISMOS       </v>
      </c>
      <c r="G5765" t="str">
        <f>T("De 8 a 11,99 CABALLOS FISCALES                    ")</f>
        <v xml:space="preserve">De 8 a 11,99 CABALLOS FISCALES                    </v>
      </c>
      <c r="H5765" t="str">
        <f>T("GAS LICUADO DE PETROLEO                           ")</f>
        <v xml:space="preserve">GAS LICUADO DE PETROLEO                           </v>
      </c>
      <c r="I5765">
        <v>1</v>
      </c>
    </row>
    <row r="5766" spans="1:9">
      <c r="A5766" t="str">
        <f>T("2018")</f>
        <v>2018</v>
      </c>
      <c r="B5766" t="str">
        <f>T("JURIDICO                                          ")</f>
        <v xml:space="preserve">JURIDICO                                          </v>
      </c>
      <c r="C5766" t="str">
        <f>T("CIUDAD LINEAL       ")</f>
        <v xml:space="preserve">CIUDAD LINEAL       </v>
      </c>
      <c r="D5766" t="str">
        <f>T("PUEBLO NUEVO        ")</f>
        <v xml:space="preserve">PUEBLO NUEVO        </v>
      </c>
      <c r="E5766" t="str">
        <f>T("TU ")</f>
        <v xml:space="preserve">TU </v>
      </c>
      <c r="F5766" t="str">
        <f>T("TURISMOS       ")</f>
        <v xml:space="preserve">TURISMOS       </v>
      </c>
      <c r="G5766" t="str">
        <f>T("De 8 a 11,99 CABALLOS FISCALES                    ")</f>
        <v xml:space="preserve">De 8 a 11,99 CABALLOS FISCALES                    </v>
      </c>
      <c r="H5766" t="str">
        <f>T("GAS LICUADO DE PETROLEO                           ")</f>
        <v xml:space="preserve">GAS LICUADO DE PETROLEO                           </v>
      </c>
      <c r="I5766">
        <v>1</v>
      </c>
    </row>
    <row r="5767" spans="1:9">
      <c r="A5767" t="str">
        <f>T("2018")</f>
        <v>2018</v>
      </c>
      <c r="B5767" t="str">
        <f>T("JURIDICO                                          ")</f>
        <v xml:space="preserve">JURIDICO                                          </v>
      </c>
      <c r="C5767" t="str">
        <f>T("CIUDAD LINEAL       ")</f>
        <v xml:space="preserve">CIUDAD LINEAL       </v>
      </c>
      <c r="D5767" t="str">
        <f>T("QUINTANA            ")</f>
        <v xml:space="preserve">QUINTANA            </v>
      </c>
      <c r="E5767" t="str">
        <f>T("TU ")</f>
        <v xml:space="preserve">TU </v>
      </c>
      <c r="F5767" t="str">
        <f>T("TURISMOS       ")</f>
        <v xml:space="preserve">TURISMOS       </v>
      </c>
      <c r="G5767" t="str">
        <f>T("De 8 a 11,99 CABALLOS FISCALES                    ")</f>
        <v xml:space="preserve">De 8 a 11,99 CABALLOS FISCALES                    </v>
      </c>
      <c r="H5767" t="str">
        <f>T("GAS LICUADO DE PETROLEO                           ")</f>
        <v xml:space="preserve">GAS LICUADO DE PETROLEO                           </v>
      </c>
      <c r="I5767">
        <v>3</v>
      </c>
    </row>
    <row r="5768" spans="1:9">
      <c r="A5768" t="str">
        <f>T("2018")</f>
        <v>2018</v>
      </c>
      <c r="B5768" t="str">
        <f>T("JURIDICO                                          ")</f>
        <v xml:space="preserve">JURIDICO                                          </v>
      </c>
      <c r="C5768" t="str">
        <f>T("CIUDAD LINEAL       ")</f>
        <v xml:space="preserve">CIUDAD LINEAL       </v>
      </c>
      <c r="D5768" t="str">
        <f>T("CONCEPCION          ")</f>
        <v xml:space="preserve">CONCEPCION          </v>
      </c>
      <c r="E5768" t="str">
        <f>T("TU ")</f>
        <v xml:space="preserve">TU </v>
      </c>
      <c r="F5768" t="str">
        <f>T("TURISMOS       ")</f>
        <v xml:space="preserve">TURISMOS       </v>
      </c>
      <c r="G5768" t="str">
        <f>T("De 8 a 11,99 CABALLOS FISCALES                    ")</f>
        <v xml:space="preserve">De 8 a 11,99 CABALLOS FISCALES                    </v>
      </c>
      <c r="H5768" t="str">
        <f>T("GAS LICUADO DE PETROLEO                           ")</f>
        <v xml:space="preserve">GAS LICUADO DE PETROLEO                           </v>
      </c>
      <c r="I5768">
        <v>3</v>
      </c>
    </row>
    <row r="5769" spans="1:9">
      <c r="A5769" t="str">
        <f>T("2018")</f>
        <v>2018</v>
      </c>
      <c r="B5769" t="str">
        <f>T("JURIDICO                                          ")</f>
        <v xml:space="preserve">JURIDICO                                          </v>
      </c>
      <c r="C5769" t="str">
        <f>T("CIUDAD LINEAL       ")</f>
        <v xml:space="preserve">CIUDAD LINEAL       </v>
      </c>
      <c r="D5769" t="str">
        <f>T("SAN PASCUAL         ")</f>
        <v xml:space="preserve">SAN PASCUAL         </v>
      </c>
      <c r="E5769" t="str">
        <f>T("TU ")</f>
        <v xml:space="preserve">TU </v>
      </c>
      <c r="F5769" t="str">
        <f>T("TURISMOS       ")</f>
        <v xml:space="preserve">TURISMOS       </v>
      </c>
      <c r="G5769" t="str">
        <f>T("De 20 CABALLOS FISCALES en adelante               ")</f>
        <v xml:space="preserve">De 20 CABALLOS FISCALES en adelante               </v>
      </c>
      <c r="H5769" t="str">
        <f>T("GAS LICUADO DE PETROLEO                           ")</f>
        <v xml:space="preserve">GAS LICUADO DE PETROLEO                           </v>
      </c>
      <c r="I5769">
        <v>1</v>
      </c>
    </row>
    <row r="5770" spans="1:9">
      <c r="A5770" t="str">
        <f>T("2018")</f>
        <v>2018</v>
      </c>
      <c r="B5770" t="str">
        <f>T("JURIDICO                                          ")</f>
        <v xml:space="preserve">JURIDICO                                          </v>
      </c>
      <c r="C5770" t="str">
        <f>T("CIUDAD LINEAL       ")</f>
        <v xml:space="preserve">CIUDAD LINEAL       </v>
      </c>
      <c r="D5770" t="str">
        <f>T("SAN JUAN BAUTISTA   ")</f>
        <v xml:space="preserve">SAN JUAN BAUTISTA   </v>
      </c>
      <c r="E5770" t="str">
        <f>T("TU ")</f>
        <v xml:space="preserve">TU </v>
      </c>
      <c r="F5770" t="str">
        <f>T("TURISMOS       ")</f>
        <v xml:space="preserve">TURISMOS       </v>
      </c>
      <c r="G5770" t="str">
        <f>T("De menos de 8 CABALLOS FISCALES                   ")</f>
        <v xml:space="preserve">De menos de 8 CABALLOS FISCALES                   </v>
      </c>
      <c r="H5770" t="str">
        <f>T("GAS LICUADO DE PETROLEO                           ")</f>
        <v xml:space="preserve">GAS LICUADO DE PETROLEO                           </v>
      </c>
      <c r="I5770">
        <v>1</v>
      </c>
    </row>
    <row r="5771" spans="1:9">
      <c r="A5771" t="str">
        <f>T("2018")</f>
        <v>2018</v>
      </c>
      <c r="B5771" t="str">
        <f>T("JURIDICO                                          ")</f>
        <v xml:space="preserve">JURIDICO                                          </v>
      </c>
      <c r="C5771" t="str">
        <f>T("CIUDAD LINEAL       ")</f>
        <v xml:space="preserve">CIUDAD LINEAL       </v>
      </c>
      <c r="D5771" t="str">
        <f>T("COSTILLARES         ")</f>
        <v xml:space="preserve">COSTILLARES         </v>
      </c>
      <c r="E5771" t="str">
        <f>T("TU ")</f>
        <v xml:space="preserve">TU </v>
      </c>
      <c r="F5771" t="str">
        <f>T("TURISMOS       ")</f>
        <v xml:space="preserve">TURISMOS       </v>
      </c>
      <c r="G5771" t="str">
        <f>T("De 16 a 19,99 CABALLOS FISCALES                   ")</f>
        <v xml:space="preserve">De 16 a 19,99 CABALLOS FISCALES                   </v>
      </c>
      <c r="H5771" t="str">
        <f>T("GAS LICUADO DE PETROLEO                           ")</f>
        <v xml:space="preserve">GAS LICUADO DE PETROLEO                           </v>
      </c>
      <c r="I5771">
        <v>1</v>
      </c>
    </row>
    <row r="5772" spans="1:9">
      <c r="A5772" t="str">
        <f>T("2018")</f>
        <v>2018</v>
      </c>
      <c r="B5772" t="str">
        <f>T("FISICO                                            ")</f>
        <v xml:space="preserve">FISICO                                            </v>
      </c>
      <c r="C5772" t="str">
        <f>T("CIUDAD LINEAL       ")</f>
        <v xml:space="preserve">CIUDAD LINEAL       </v>
      </c>
      <c r="D5772" t="str">
        <f>T("VENTAS              ")</f>
        <v xml:space="preserve">VENTAS              </v>
      </c>
      <c r="E5772" t="str">
        <f>T("TU ")</f>
        <v xml:space="preserve">TU </v>
      </c>
      <c r="F5772" t="str">
        <f>T("TURISMOS       ")</f>
        <v xml:space="preserve">TURISMOS       </v>
      </c>
      <c r="G5772" t="str">
        <f>T("De menos de 8 CABALLOS FISCALES                   ")</f>
        <v xml:space="preserve">De menos de 8 CABALLOS FISCALES                   </v>
      </c>
      <c r="H5772" t="str">
        <f>T("GAS NATURAL COMPRIMIDO                            ")</f>
        <v xml:space="preserve">GAS NATURAL COMPRIMIDO                            </v>
      </c>
      <c r="I5772">
        <v>1</v>
      </c>
    </row>
    <row r="5773" spans="1:9">
      <c r="A5773" t="str">
        <f>T("2018")</f>
        <v>2018</v>
      </c>
      <c r="B5773" t="str">
        <f>T("FISICO                                            ")</f>
        <v xml:space="preserve">FISICO                                            </v>
      </c>
      <c r="C5773" t="str">
        <f>T("CIUDAD LINEAL       ")</f>
        <v xml:space="preserve">CIUDAD LINEAL       </v>
      </c>
      <c r="D5773" t="str">
        <f>T("VENTAS              ")</f>
        <v xml:space="preserve">VENTAS              </v>
      </c>
      <c r="E5773" t="str">
        <f>T("TU ")</f>
        <v xml:space="preserve">TU </v>
      </c>
      <c r="F5773" t="str">
        <f>T("TURISMOS       ")</f>
        <v xml:space="preserve">TURISMOS       </v>
      </c>
      <c r="G5773" t="str">
        <f>T("De 8 a 11,99 CABALLOS FISCALES                    ")</f>
        <v xml:space="preserve">De 8 a 11,99 CABALLOS FISCALES                    </v>
      </c>
      <c r="H5773" t="str">
        <f>T("GAS NATURAL COMPRIMIDO                            ")</f>
        <v xml:space="preserve">GAS NATURAL COMPRIMIDO                            </v>
      </c>
      <c r="I5773">
        <v>1</v>
      </c>
    </row>
    <row r="5774" spans="1:9">
      <c r="A5774" t="str">
        <f>T("2018")</f>
        <v>2018</v>
      </c>
      <c r="B5774" t="str">
        <f>T("FISICO                                            ")</f>
        <v xml:space="preserve">FISICO                                            </v>
      </c>
      <c r="C5774" t="str">
        <f>T("CIUDAD LINEAL       ")</f>
        <v xml:space="preserve">CIUDAD LINEAL       </v>
      </c>
      <c r="D5774" t="str">
        <f>T("VENTAS              ")</f>
        <v xml:space="preserve">VENTAS              </v>
      </c>
      <c r="E5774" t="str">
        <f>T("TU ")</f>
        <v xml:space="preserve">TU </v>
      </c>
      <c r="F5774" t="str">
        <f>T("TURISMOS       ")</f>
        <v xml:space="preserve">TURISMOS       </v>
      </c>
      <c r="G5774" t="str">
        <f>T("De 12 a 15,99 CABALLOS FISCALES                   ")</f>
        <v xml:space="preserve">De 12 a 15,99 CABALLOS FISCALES                   </v>
      </c>
      <c r="H5774" t="str">
        <f>T("GAS NATURAL COMPRIMIDO                            ")</f>
        <v xml:space="preserve">GAS NATURAL COMPRIMIDO                            </v>
      </c>
      <c r="I5774">
        <v>2</v>
      </c>
    </row>
    <row r="5775" spans="1:9">
      <c r="A5775" t="str">
        <f>T("2018")</f>
        <v>2018</v>
      </c>
      <c r="B5775" t="str">
        <f>T("FISICO                                            ")</f>
        <v xml:space="preserve">FISICO                                            </v>
      </c>
      <c r="C5775" t="str">
        <f>T("CIUDAD LINEAL       ")</f>
        <v xml:space="preserve">CIUDAD LINEAL       </v>
      </c>
      <c r="D5775" t="str">
        <f>T("PUEBLO NUEVO        ")</f>
        <v xml:space="preserve">PUEBLO NUEVO        </v>
      </c>
      <c r="E5775" t="str">
        <f>T("TU ")</f>
        <v xml:space="preserve">TU </v>
      </c>
      <c r="F5775" t="str">
        <f>T("TURISMOS       ")</f>
        <v xml:space="preserve">TURISMOS       </v>
      </c>
      <c r="G5775" t="str">
        <f>T("De 8 a 11,99 CABALLOS FISCALES                    ")</f>
        <v xml:space="preserve">De 8 a 11,99 CABALLOS FISCALES                    </v>
      </c>
      <c r="H5775" t="str">
        <f>T("GAS NATURAL COMPRIMIDO                            ")</f>
        <v xml:space="preserve">GAS NATURAL COMPRIMIDO                            </v>
      </c>
      <c r="I5775">
        <v>3</v>
      </c>
    </row>
    <row r="5776" spans="1:9">
      <c r="A5776" t="str">
        <f>T("2018")</f>
        <v>2018</v>
      </c>
      <c r="B5776" t="str">
        <f>T("FISICO                                            ")</f>
        <v xml:space="preserve">FISICO                                            </v>
      </c>
      <c r="C5776" t="str">
        <f>T("CIUDAD LINEAL       ")</f>
        <v xml:space="preserve">CIUDAD LINEAL       </v>
      </c>
      <c r="D5776" t="str">
        <f>T("SAN JUAN BAUTISTA   ")</f>
        <v xml:space="preserve">SAN JUAN BAUTISTA   </v>
      </c>
      <c r="E5776" t="str">
        <f>T("TU ")</f>
        <v xml:space="preserve">TU </v>
      </c>
      <c r="F5776" t="str">
        <f>T("TURISMOS       ")</f>
        <v xml:space="preserve">TURISMOS       </v>
      </c>
      <c r="G5776" t="str">
        <f>T("De 8 a 11,99 CABALLOS FISCALES                    ")</f>
        <v xml:space="preserve">De 8 a 11,99 CABALLOS FISCALES                    </v>
      </c>
      <c r="H5776" t="str">
        <f>T("GAS NATURAL COMPRIMIDO                            ")</f>
        <v xml:space="preserve">GAS NATURAL COMPRIMIDO                            </v>
      </c>
      <c r="I5776">
        <v>1</v>
      </c>
    </row>
    <row r="5777" spans="1:9">
      <c r="A5777" t="str">
        <f>T("2018")</f>
        <v>2018</v>
      </c>
      <c r="B5777" t="str">
        <f>T("FISICO                                            ")</f>
        <v xml:space="preserve">FISICO                                            </v>
      </c>
      <c r="C5777" t="str">
        <f>T("CIUDAD LINEAL       ")</f>
        <v xml:space="preserve">CIUDAD LINEAL       </v>
      </c>
      <c r="D5777" t="str">
        <f>T("COLINA              ")</f>
        <v xml:space="preserve">COLINA              </v>
      </c>
      <c r="E5777" t="str">
        <f>T("TU ")</f>
        <v xml:space="preserve">TU </v>
      </c>
      <c r="F5777" t="str">
        <f>T("TURISMOS       ")</f>
        <v xml:space="preserve">TURISMOS       </v>
      </c>
      <c r="G5777" t="str">
        <f>T("De 8 a 11,99 CABALLOS FISCALES                    ")</f>
        <v xml:space="preserve">De 8 a 11,99 CABALLOS FISCALES                    </v>
      </c>
      <c r="H5777" t="str">
        <f>T("GAS NATURAL COMPRIMIDO                            ")</f>
        <v xml:space="preserve">GAS NATURAL COMPRIMIDO                            </v>
      </c>
      <c r="I5777">
        <v>1</v>
      </c>
    </row>
    <row r="5778" spans="1:9">
      <c r="A5778" t="str">
        <f>T("2018")</f>
        <v>2018</v>
      </c>
      <c r="B5778" t="str">
        <f>T("FISICO                                            ")</f>
        <v xml:space="preserve">FISICO                                            </v>
      </c>
      <c r="C5778" t="str">
        <f>T("CIUDAD LINEAL       ")</f>
        <v xml:space="preserve">CIUDAD LINEAL       </v>
      </c>
      <c r="D5778" t="str">
        <f>T("COSTILLARES         ")</f>
        <v xml:space="preserve">COSTILLARES         </v>
      </c>
      <c r="E5778" t="str">
        <f>T("TU ")</f>
        <v xml:space="preserve">TU </v>
      </c>
      <c r="F5778" t="str">
        <f>T("TURISMOS       ")</f>
        <v xml:space="preserve">TURISMOS       </v>
      </c>
      <c r="G5778" t="str">
        <f>T("De menos de 8 CABALLOS FISCALES                   ")</f>
        <v xml:space="preserve">De menos de 8 CABALLOS FISCALES                   </v>
      </c>
      <c r="H5778" t="str">
        <f>T("GAS NATURAL COMPRIMIDO                            ")</f>
        <v xml:space="preserve">GAS NATURAL COMPRIMIDO                            </v>
      </c>
      <c r="I5778">
        <v>1</v>
      </c>
    </row>
    <row r="5779" spans="1:9">
      <c r="A5779" t="str">
        <f>T("2018")</f>
        <v>2018</v>
      </c>
      <c r="B5779" t="str">
        <f>T("FISICO                                            ")</f>
        <v xml:space="preserve">FISICO                                            </v>
      </c>
      <c r="C5779" t="str">
        <f>T("CIUDAD LINEAL       ")</f>
        <v xml:space="preserve">CIUDAD LINEAL       </v>
      </c>
      <c r="D5779" t="str">
        <f>T("COSTILLARES         ")</f>
        <v xml:space="preserve">COSTILLARES         </v>
      </c>
      <c r="E5779" t="str">
        <f>T("TU ")</f>
        <v xml:space="preserve">TU </v>
      </c>
      <c r="F5779" t="str">
        <f>T("TURISMOS       ")</f>
        <v xml:space="preserve">TURISMOS       </v>
      </c>
      <c r="G5779" t="str">
        <f>T("De 8 a 11,99 CABALLOS FISCALES                    ")</f>
        <v xml:space="preserve">De 8 a 11,99 CABALLOS FISCALES                    </v>
      </c>
      <c r="H5779" t="str">
        <f>T("GAS NATURAL COMPRIMIDO                            ")</f>
        <v xml:space="preserve">GAS NATURAL COMPRIMIDO                            </v>
      </c>
      <c r="I5779">
        <v>1</v>
      </c>
    </row>
    <row r="5780" spans="1:9">
      <c r="A5780" t="str">
        <f>T("2018")</f>
        <v>2018</v>
      </c>
      <c r="B5780" t="str">
        <f>T("JURIDICO                                          ")</f>
        <v xml:space="preserve">JURIDICO                                          </v>
      </c>
      <c r="C5780" t="str">
        <f>T("CIUDAD LINEAL       ")</f>
        <v xml:space="preserve">CIUDAD LINEAL       </v>
      </c>
      <c r="D5780" t="str">
        <f>T("VENTAS              ")</f>
        <v xml:space="preserve">VENTAS              </v>
      </c>
      <c r="E5780" t="str">
        <f>T("TU ")</f>
        <v xml:space="preserve">TU </v>
      </c>
      <c r="F5780" t="str">
        <f>T("TURISMOS       ")</f>
        <v xml:space="preserve">TURISMOS       </v>
      </c>
      <c r="G5780" t="str">
        <f>T("De 8 a 11,99 CABALLOS FISCALES                    ")</f>
        <v xml:space="preserve">De 8 a 11,99 CABALLOS FISCALES                    </v>
      </c>
      <c r="H5780" t="str">
        <f>T("GAS NATURAL COMPRIMIDO                            ")</f>
        <v xml:space="preserve">GAS NATURAL COMPRIMIDO                            </v>
      </c>
      <c r="I5780">
        <v>1</v>
      </c>
    </row>
    <row r="5781" spans="1:9">
      <c r="A5781" t="str">
        <f>T("2018")</f>
        <v>2018</v>
      </c>
      <c r="B5781" t="str">
        <f>T("Entidad sin personalidad jurídica (art. 35.4 LGT) ")</f>
        <v xml:space="preserve">Entidad sin personalidad jurídica (art. 35.4 LGT) </v>
      </c>
      <c r="C5781" t="str">
        <f>T("CIUDAD LINEAL       ")</f>
        <v xml:space="preserve">CIUDAD LINEAL       </v>
      </c>
      <c r="D5781" t="str">
        <f>T("SIN BARRIO          ")</f>
        <v xml:space="preserve">SIN BARRIO          </v>
      </c>
      <c r="E5781" t="str">
        <f>T("TU ")</f>
        <v xml:space="preserve">TU </v>
      </c>
      <c r="F5781" t="str">
        <f>T("TURISMOS       ")</f>
        <v xml:space="preserve">TURISMOS       </v>
      </c>
      <c r="G5781" t="str">
        <f>T("De 8 a 11,99 CABALLOS FISCALES                    ")</f>
        <v xml:space="preserve">De 8 a 11,99 CABALLOS FISCALES                    </v>
      </c>
      <c r="H5781" t="str">
        <f>T("GASOLINA                                          ")</f>
        <v xml:space="preserve">GASOLINA                                          </v>
      </c>
      <c r="I5781">
        <v>2</v>
      </c>
    </row>
    <row r="5782" spans="1:9">
      <c r="A5782" t="str">
        <f>T("2018")</f>
        <v>2018</v>
      </c>
      <c r="B5782" t="str">
        <f>T("Entidad sin personalidad jurídica (art. 35.4 LGT) ")</f>
        <v xml:space="preserve">Entidad sin personalidad jurídica (art. 35.4 LGT) </v>
      </c>
      <c r="C5782" t="str">
        <f>T("CIUDAD LINEAL       ")</f>
        <v xml:space="preserve">CIUDAD LINEAL       </v>
      </c>
      <c r="D5782" t="str">
        <f>T("VENTAS              ")</f>
        <v xml:space="preserve">VENTAS              </v>
      </c>
      <c r="E5782" t="str">
        <f>T("TU ")</f>
        <v xml:space="preserve">TU </v>
      </c>
      <c r="F5782" t="str">
        <f>T("TURISMOS       ")</f>
        <v xml:space="preserve">TURISMOS       </v>
      </c>
      <c r="G5782" t="str">
        <f>T("De menos de 8 CABALLOS FISCALES                   ")</f>
        <v xml:space="preserve">De menos de 8 CABALLOS FISCALES                   </v>
      </c>
      <c r="H5782" t="str">
        <f>T("GASOLINA                                          ")</f>
        <v xml:space="preserve">GASOLINA                                          </v>
      </c>
      <c r="I5782">
        <v>8</v>
      </c>
    </row>
    <row r="5783" spans="1:9">
      <c r="A5783" t="str">
        <f>T("2018")</f>
        <v>2018</v>
      </c>
      <c r="B5783" t="str">
        <f>T("Entidad sin personalidad jurídica (art. 35.4 LGT) ")</f>
        <v xml:space="preserve">Entidad sin personalidad jurídica (art. 35.4 LGT) </v>
      </c>
      <c r="C5783" t="str">
        <f>T("CIUDAD LINEAL       ")</f>
        <v xml:space="preserve">CIUDAD LINEAL       </v>
      </c>
      <c r="D5783" t="str">
        <f>T("VENTAS              ")</f>
        <v xml:space="preserve">VENTAS              </v>
      </c>
      <c r="E5783" t="str">
        <f>T("TU ")</f>
        <v xml:space="preserve">TU </v>
      </c>
      <c r="F5783" t="str">
        <f>T("TURISMOS       ")</f>
        <v xml:space="preserve">TURISMOS       </v>
      </c>
      <c r="G5783" t="str">
        <f>T("De 8 a 11,99 CABALLOS FISCALES                    ")</f>
        <v xml:space="preserve">De 8 a 11,99 CABALLOS FISCALES                    </v>
      </c>
      <c r="H5783" t="str">
        <f>T("GASOLINA                                          ")</f>
        <v xml:space="preserve">GASOLINA                                          </v>
      </c>
      <c r="I5783">
        <v>76</v>
      </c>
    </row>
    <row r="5784" spans="1:9">
      <c r="A5784" t="str">
        <f>T("2018")</f>
        <v>2018</v>
      </c>
      <c r="B5784" t="str">
        <f>T("Entidad sin personalidad jurídica (art. 35.4 LGT) ")</f>
        <v xml:space="preserve">Entidad sin personalidad jurídica (art. 35.4 LGT) </v>
      </c>
      <c r="C5784" t="str">
        <f>T("CIUDAD LINEAL       ")</f>
        <v xml:space="preserve">CIUDAD LINEAL       </v>
      </c>
      <c r="D5784" t="str">
        <f>T("VENTAS              ")</f>
        <v xml:space="preserve">VENTAS              </v>
      </c>
      <c r="E5784" t="str">
        <f>T("TU ")</f>
        <v xml:space="preserve">TU </v>
      </c>
      <c r="F5784" t="str">
        <f>T("TURISMOS       ")</f>
        <v xml:space="preserve">TURISMOS       </v>
      </c>
      <c r="G5784" t="str">
        <f>T("De 12 a 15,99 CABALLOS FISCALES                   ")</f>
        <v xml:space="preserve">De 12 a 15,99 CABALLOS FISCALES                   </v>
      </c>
      <c r="H5784" t="str">
        <f>T("GASOLINA                                          ")</f>
        <v xml:space="preserve">GASOLINA                                          </v>
      </c>
      <c r="I5784">
        <v>28</v>
      </c>
    </row>
    <row r="5785" spans="1:9">
      <c r="A5785" t="str">
        <f>T("2018")</f>
        <v>2018</v>
      </c>
      <c r="B5785" t="str">
        <f>T("Entidad sin personalidad jurídica (art. 35.4 LGT) ")</f>
        <v xml:space="preserve">Entidad sin personalidad jurídica (art. 35.4 LGT) </v>
      </c>
      <c r="C5785" t="str">
        <f>T("CIUDAD LINEAL       ")</f>
        <v xml:space="preserve">CIUDAD LINEAL       </v>
      </c>
      <c r="D5785" t="str">
        <f>T("VENTAS              ")</f>
        <v xml:space="preserve">VENTAS              </v>
      </c>
      <c r="E5785" t="str">
        <f>T("TU ")</f>
        <v xml:space="preserve">TU </v>
      </c>
      <c r="F5785" t="str">
        <f>T("TURISMOS       ")</f>
        <v xml:space="preserve">TURISMOS       </v>
      </c>
      <c r="G5785" t="str">
        <f>T("De 16 a 19,99 CABALLOS FISCALES                   ")</f>
        <v xml:space="preserve">De 16 a 19,99 CABALLOS FISCALES                   </v>
      </c>
      <c r="H5785" t="str">
        <f>T("GASOLINA                                          ")</f>
        <v xml:space="preserve">GASOLINA                                          </v>
      </c>
      <c r="I5785">
        <v>3</v>
      </c>
    </row>
    <row r="5786" spans="1:9">
      <c r="A5786" t="str">
        <f>T("2018")</f>
        <v>2018</v>
      </c>
      <c r="B5786" t="str">
        <f>T("Entidad sin personalidad jurídica (art. 35.4 LGT) ")</f>
        <v xml:space="preserve">Entidad sin personalidad jurídica (art. 35.4 LGT) </v>
      </c>
      <c r="C5786" t="str">
        <f>T("CIUDAD LINEAL       ")</f>
        <v xml:space="preserve">CIUDAD LINEAL       </v>
      </c>
      <c r="D5786" t="str">
        <f>T("VENTAS              ")</f>
        <v xml:space="preserve">VENTAS              </v>
      </c>
      <c r="E5786" t="str">
        <f>T("TU ")</f>
        <v xml:space="preserve">TU </v>
      </c>
      <c r="F5786" t="str">
        <f>T("TURISMOS       ")</f>
        <v xml:space="preserve">TURISMOS       </v>
      </c>
      <c r="G5786" t="str">
        <f>T("De 20 CABALLOS FISCALES en adelante               ")</f>
        <v xml:space="preserve">De 20 CABALLOS FISCALES en adelante               </v>
      </c>
      <c r="H5786" t="str">
        <f>T("GASOLINA                                          ")</f>
        <v xml:space="preserve">GASOLINA                                          </v>
      </c>
      <c r="I5786">
        <v>2</v>
      </c>
    </row>
    <row r="5787" spans="1:9">
      <c r="A5787" t="str">
        <f>T("2018")</f>
        <v>2018</v>
      </c>
      <c r="B5787" t="str">
        <f>T("Entidad sin personalidad jurídica (art. 35.4 LGT) ")</f>
        <v xml:space="preserve">Entidad sin personalidad jurídica (art. 35.4 LGT) </v>
      </c>
      <c r="C5787" t="str">
        <f>T("CIUDAD LINEAL       ")</f>
        <v xml:space="preserve">CIUDAD LINEAL       </v>
      </c>
      <c r="D5787" t="str">
        <f>T("PUEBLO NUEVO        ")</f>
        <v xml:space="preserve">PUEBLO NUEVO        </v>
      </c>
      <c r="E5787" t="str">
        <f>T("TU ")</f>
        <v xml:space="preserve">TU </v>
      </c>
      <c r="F5787" t="str">
        <f>T("TURISMOS       ")</f>
        <v xml:space="preserve">TURISMOS       </v>
      </c>
      <c r="G5787" t="str">
        <f>T("De menos de 8 CABALLOS FISCALES                   ")</f>
        <v xml:space="preserve">De menos de 8 CABALLOS FISCALES                   </v>
      </c>
      <c r="H5787" t="str">
        <f>T("GASOLINA                                          ")</f>
        <v xml:space="preserve">GASOLINA                                          </v>
      </c>
      <c r="I5787">
        <v>6</v>
      </c>
    </row>
    <row r="5788" spans="1:9">
      <c r="A5788" t="str">
        <f>T("2018")</f>
        <v>2018</v>
      </c>
      <c r="B5788" t="str">
        <f>T("Entidad sin personalidad jurídica (art. 35.4 LGT) ")</f>
        <v xml:space="preserve">Entidad sin personalidad jurídica (art. 35.4 LGT) </v>
      </c>
      <c r="C5788" t="str">
        <f>T("CIUDAD LINEAL       ")</f>
        <v xml:space="preserve">CIUDAD LINEAL       </v>
      </c>
      <c r="D5788" t="str">
        <f>T("PUEBLO NUEVO        ")</f>
        <v xml:space="preserve">PUEBLO NUEVO        </v>
      </c>
      <c r="E5788" t="str">
        <f>T("TU ")</f>
        <v xml:space="preserve">TU </v>
      </c>
      <c r="F5788" t="str">
        <f>T("TURISMOS       ")</f>
        <v xml:space="preserve">TURISMOS       </v>
      </c>
      <c r="G5788" t="str">
        <f>T("De 8 a 11,99 CABALLOS FISCALES                    ")</f>
        <v xml:space="preserve">De 8 a 11,99 CABALLOS FISCALES                    </v>
      </c>
      <c r="H5788" t="str">
        <f>T("GASOLINA                                          ")</f>
        <v xml:space="preserve">GASOLINA                                          </v>
      </c>
      <c r="I5788">
        <v>88</v>
      </c>
    </row>
    <row r="5789" spans="1:9">
      <c r="A5789" t="str">
        <f>T("2018")</f>
        <v>2018</v>
      </c>
      <c r="B5789" t="str">
        <f>T("Entidad sin personalidad jurídica (art. 35.4 LGT) ")</f>
        <v xml:space="preserve">Entidad sin personalidad jurídica (art. 35.4 LGT) </v>
      </c>
      <c r="C5789" t="str">
        <f>T("CIUDAD LINEAL       ")</f>
        <v xml:space="preserve">CIUDAD LINEAL       </v>
      </c>
      <c r="D5789" t="str">
        <f>T("PUEBLO NUEVO        ")</f>
        <v xml:space="preserve">PUEBLO NUEVO        </v>
      </c>
      <c r="E5789" t="str">
        <f>T("TU ")</f>
        <v xml:space="preserve">TU </v>
      </c>
      <c r="F5789" t="str">
        <f>T("TURISMOS       ")</f>
        <v xml:space="preserve">TURISMOS       </v>
      </c>
      <c r="G5789" t="str">
        <f>T("De 12 a 15,99 CABALLOS FISCALES                   ")</f>
        <v xml:space="preserve">De 12 a 15,99 CABALLOS FISCALES                   </v>
      </c>
      <c r="H5789" t="str">
        <f>T("GASOLINA                                          ")</f>
        <v xml:space="preserve">GASOLINA                                          </v>
      </c>
      <c r="I5789">
        <v>24</v>
      </c>
    </row>
    <row r="5790" spans="1:9">
      <c r="A5790" t="str">
        <f>T("2018")</f>
        <v>2018</v>
      </c>
      <c r="B5790" t="str">
        <f>T("Entidad sin personalidad jurídica (art. 35.4 LGT) ")</f>
        <v xml:space="preserve">Entidad sin personalidad jurídica (art. 35.4 LGT) </v>
      </c>
      <c r="C5790" t="str">
        <f>T("CIUDAD LINEAL       ")</f>
        <v xml:space="preserve">CIUDAD LINEAL       </v>
      </c>
      <c r="D5790" t="str">
        <f>T("PUEBLO NUEVO        ")</f>
        <v xml:space="preserve">PUEBLO NUEVO        </v>
      </c>
      <c r="E5790" t="str">
        <f>T("TU ")</f>
        <v xml:space="preserve">TU </v>
      </c>
      <c r="F5790" t="str">
        <f>T("TURISMOS       ")</f>
        <v xml:space="preserve">TURISMOS       </v>
      </c>
      <c r="G5790" t="str">
        <f>T("De 16 a 19,99 CABALLOS FISCALES                   ")</f>
        <v xml:space="preserve">De 16 a 19,99 CABALLOS FISCALES                   </v>
      </c>
      <c r="H5790" t="str">
        <f>T("GASOLINA                                          ")</f>
        <v xml:space="preserve">GASOLINA                                          </v>
      </c>
      <c r="I5790">
        <v>2</v>
      </c>
    </row>
    <row r="5791" spans="1:9">
      <c r="A5791" t="str">
        <f>T("2018")</f>
        <v>2018</v>
      </c>
      <c r="B5791" t="str">
        <f>T("Entidad sin personalidad jurídica (art. 35.4 LGT) ")</f>
        <v xml:space="preserve">Entidad sin personalidad jurídica (art. 35.4 LGT) </v>
      </c>
      <c r="C5791" t="str">
        <f>T("CIUDAD LINEAL       ")</f>
        <v xml:space="preserve">CIUDAD LINEAL       </v>
      </c>
      <c r="D5791" t="str">
        <f>T("PUEBLO NUEVO        ")</f>
        <v xml:space="preserve">PUEBLO NUEVO        </v>
      </c>
      <c r="E5791" t="str">
        <f>T("TU ")</f>
        <v xml:space="preserve">TU </v>
      </c>
      <c r="F5791" t="str">
        <f>T("TURISMOS       ")</f>
        <v xml:space="preserve">TURISMOS       </v>
      </c>
      <c r="G5791" t="str">
        <f>T("De 20 CABALLOS FISCALES en adelante               ")</f>
        <v xml:space="preserve">De 20 CABALLOS FISCALES en adelante               </v>
      </c>
      <c r="H5791" t="str">
        <f>T("GASOLINA                                          ")</f>
        <v xml:space="preserve">GASOLINA                                          </v>
      </c>
      <c r="I5791">
        <v>1</v>
      </c>
    </row>
    <row r="5792" spans="1:9">
      <c r="A5792" t="str">
        <f>T("2018")</f>
        <v>2018</v>
      </c>
      <c r="B5792" t="str">
        <f>T("Entidad sin personalidad jurídica (art. 35.4 LGT) ")</f>
        <v xml:space="preserve">Entidad sin personalidad jurídica (art. 35.4 LGT) </v>
      </c>
      <c r="C5792" t="str">
        <f>T("CIUDAD LINEAL       ")</f>
        <v xml:space="preserve">CIUDAD LINEAL       </v>
      </c>
      <c r="D5792" t="str">
        <f>T("QUINTANA            ")</f>
        <v xml:space="preserve">QUINTANA            </v>
      </c>
      <c r="E5792" t="str">
        <f>T("TU ")</f>
        <v xml:space="preserve">TU </v>
      </c>
      <c r="F5792" t="str">
        <f>T("TURISMOS       ")</f>
        <v xml:space="preserve">TURISMOS       </v>
      </c>
      <c r="G5792" t="str">
        <f>T("De menos de 8 CABALLOS FISCALES                   ")</f>
        <v xml:space="preserve">De menos de 8 CABALLOS FISCALES                   </v>
      </c>
      <c r="H5792" t="str">
        <f>T("GASOLINA                                          ")</f>
        <v xml:space="preserve">GASOLINA                                          </v>
      </c>
      <c r="I5792">
        <v>8</v>
      </c>
    </row>
    <row r="5793" spans="1:9">
      <c r="A5793" t="str">
        <f>T("2018")</f>
        <v>2018</v>
      </c>
      <c r="B5793" t="str">
        <f>T("Entidad sin personalidad jurídica (art. 35.4 LGT) ")</f>
        <v xml:space="preserve">Entidad sin personalidad jurídica (art. 35.4 LGT) </v>
      </c>
      <c r="C5793" t="str">
        <f>T("CIUDAD LINEAL       ")</f>
        <v xml:space="preserve">CIUDAD LINEAL       </v>
      </c>
      <c r="D5793" t="str">
        <f>T("QUINTANA            ")</f>
        <v xml:space="preserve">QUINTANA            </v>
      </c>
      <c r="E5793" t="str">
        <f>T("TU ")</f>
        <v xml:space="preserve">TU </v>
      </c>
      <c r="F5793" t="str">
        <f>T("TURISMOS       ")</f>
        <v xml:space="preserve">TURISMOS       </v>
      </c>
      <c r="G5793" t="str">
        <f>T("De 8 a 11,99 CABALLOS FISCALES                    ")</f>
        <v xml:space="preserve">De 8 a 11,99 CABALLOS FISCALES                    </v>
      </c>
      <c r="H5793" t="str">
        <f>T("GASOLINA                                          ")</f>
        <v xml:space="preserve">GASOLINA                                          </v>
      </c>
      <c r="I5793">
        <v>53</v>
      </c>
    </row>
    <row r="5794" spans="1:9">
      <c r="A5794" t="str">
        <f>T("2018")</f>
        <v>2018</v>
      </c>
      <c r="B5794" t="str">
        <f>T("Entidad sin personalidad jurídica (art. 35.4 LGT) ")</f>
        <v xml:space="preserve">Entidad sin personalidad jurídica (art. 35.4 LGT) </v>
      </c>
      <c r="C5794" t="str">
        <f>T("CIUDAD LINEAL       ")</f>
        <v xml:space="preserve">CIUDAD LINEAL       </v>
      </c>
      <c r="D5794" t="str">
        <f>T("QUINTANA            ")</f>
        <v xml:space="preserve">QUINTANA            </v>
      </c>
      <c r="E5794" t="str">
        <f>T("TU ")</f>
        <v xml:space="preserve">TU </v>
      </c>
      <c r="F5794" t="str">
        <f>T("TURISMOS       ")</f>
        <v xml:space="preserve">TURISMOS       </v>
      </c>
      <c r="G5794" t="str">
        <f>T("De 12 a 15,99 CABALLOS FISCALES                   ")</f>
        <v xml:space="preserve">De 12 a 15,99 CABALLOS FISCALES                   </v>
      </c>
      <c r="H5794" t="str">
        <f>T("GASOLINA                                          ")</f>
        <v xml:space="preserve">GASOLINA                                          </v>
      </c>
      <c r="I5794">
        <v>16</v>
      </c>
    </row>
    <row r="5795" spans="1:9">
      <c r="A5795" t="str">
        <f>T("2018")</f>
        <v>2018</v>
      </c>
      <c r="B5795" t="str">
        <f>T("Entidad sin personalidad jurídica (art. 35.4 LGT) ")</f>
        <v xml:space="preserve">Entidad sin personalidad jurídica (art. 35.4 LGT) </v>
      </c>
      <c r="C5795" t="str">
        <f>T("CIUDAD LINEAL       ")</f>
        <v xml:space="preserve">CIUDAD LINEAL       </v>
      </c>
      <c r="D5795" t="str">
        <f>T("QUINTANA            ")</f>
        <v xml:space="preserve">QUINTANA            </v>
      </c>
      <c r="E5795" t="str">
        <f>T("TU ")</f>
        <v xml:space="preserve">TU </v>
      </c>
      <c r="F5795" t="str">
        <f>T("TURISMOS       ")</f>
        <v xml:space="preserve">TURISMOS       </v>
      </c>
      <c r="G5795" t="str">
        <f>T("De 16 a 19,99 CABALLOS FISCALES                   ")</f>
        <v xml:space="preserve">De 16 a 19,99 CABALLOS FISCALES                   </v>
      </c>
      <c r="H5795" t="str">
        <f>T("GASOLINA                                          ")</f>
        <v xml:space="preserve">GASOLINA                                          </v>
      </c>
      <c r="I5795">
        <v>2</v>
      </c>
    </row>
    <row r="5796" spans="1:9">
      <c r="A5796" t="str">
        <f>T("2018")</f>
        <v>2018</v>
      </c>
      <c r="B5796" t="str">
        <f>T("Entidad sin personalidad jurídica (art. 35.4 LGT) ")</f>
        <v xml:space="preserve">Entidad sin personalidad jurídica (art. 35.4 LGT) </v>
      </c>
      <c r="C5796" t="str">
        <f>T("CIUDAD LINEAL       ")</f>
        <v xml:space="preserve">CIUDAD LINEAL       </v>
      </c>
      <c r="D5796" t="str">
        <f>T("CONCEPCION          ")</f>
        <v xml:space="preserve">CONCEPCION          </v>
      </c>
      <c r="E5796" t="str">
        <f>T("TU ")</f>
        <v xml:space="preserve">TU </v>
      </c>
      <c r="F5796" t="str">
        <f>T("TURISMOS       ")</f>
        <v xml:space="preserve">TURISMOS       </v>
      </c>
      <c r="G5796" t="str">
        <f>T("De menos de 8 CABALLOS FISCALES                   ")</f>
        <v xml:space="preserve">De menos de 8 CABALLOS FISCALES                   </v>
      </c>
      <c r="H5796" t="str">
        <f>T("GASOLINA                                          ")</f>
        <v xml:space="preserve">GASOLINA                                          </v>
      </c>
      <c r="I5796">
        <v>5</v>
      </c>
    </row>
    <row r="5797" spans="1:9">
      <c r="A5797" t="str">
        <f>T("2018")</f>
        <v>2018</v>
      </c>
      <c r="B5797" t="str">
        <f>T("Entidad sin personalidad jurídica (art. 35.4 LGT) ")</f>
        <v xml:space="preserve">Entidad sin personalidad jurídica (art. 35.4 LGT) </v>
      </c>
      <c r="C5797" t="str">
        <f>T("CIUDAD LINEAL       ")</f>
        <v xml:space="preserve">CIUDAD LINEAL       </v>
      </c>
      <c r="D5797" t="str">
        <f>T("CONCEPCION          ")</f>
        <v xml:space="preserve">CONCEPCION          </v>
      </c>
      <c r="E5797" t="str">
        <f>T("TU ")</f>
        <v xml:space="preserve">TU </v>
      </c>
      <c r="F5797" t="str">
        <f>T("TURISMOS       ")</f>
        <v xml:space="preserve">TURISMOS       </v>
      </c>
      <c r="G5797" t="str">
        <f>T("De 8 a 11,99 CABALLOS FISCALES                    ")</f>
        <v xml:space="preserve">De 8 a 11,99 CABALLOS FISCALES                    </v>
      </c>
      <c r="H5797" t="str">
        <f>T("GASOLINA                                          ")</f>
        <v xml:space="preserve">GASOLINA                                          </v>
      </c>
      <c r="I5797">
        <v>50</v>
      </c>
    </row>
    <row r="5798" spans="1:9">
      <c r="A5798" t="str">
        <f>T("2018")</f>
        <v>2018</v>
      </c>
      <c r="B5798" t="str">
        <f>T("Entidad sin personalidad jurídica (art. 35.4 LGT) ")</f>
        <v xml:space="preserve">Entidad sin personalidad jurídica (art. 35.4 LGT) </v>
      </c>
      <c r="C5798" t="str">
        <f>T("CIUDAD LINEAL       ")</f>
        <v xml:space="preserve">CIUDAD LINEAL       </v>
      </c>
      <c r="D5798" t="str">
        <f>T("CONCEPCION          ")</f>
        <v xml:space="preserve">CONCEPCION          </v>
      </c>
      <c r="E5798" t="str">
        <f>T("TU ")</f>
        <v xml:space="preserve">TU </v>
      </c>
      <c r="F5798" t="str">
        <f>T("TURISMOS       ")</f>
        <v xml:space="preserve">TURISMOS       </v>
      </c>
      <c r="G5798" t="str">
        <f>T("De 12 a 15,99 CABALLOS FISCALES                   ")</f>
        <v xml:space="preserve">De 12 a 15,99 CABALLOS FISCALES                   </v>
      </c>
      <c r="H5798" t="str">
        <f>T("GASOLINA                                          ")</f>
        <v xml:space="preserve">GASOLINA                                          </v>
      </c>
      <c r="I5798">
        <v>12</v>
      </c>
    </row>
    <row r="5799" spans="1:9">
      <c r="A5799" t="str">
        <f>T("2018")</f>
        <v>2018</v>
      </c>
      <c r="B5799" t="str">
        <f>T("Entidad sin personalidad jurídica (art. 35.4 LGT) ")</f>
        <v xml:space="preserve">Entidad sin personalidad jurídica (art. 35.4 LGT) </v>
      </c>
      <c r="C5799" t="str">
        <f>T("CIUDAD LINEAL       ")</f>
        <v xml:space="preserve">CIUDAD LINEAL       </v>
      </c>
      <c r="D5799" t="str">
        <f>T("CONCEPCION          ")</f>
        <v xml:space="preserve">CONCEPCION          </v>
      </c>
      <c r="E5799" t="str">
        <f>T("TU ")</f>
        <v xml:space="preserve">TU </v>
      </c>
      <c r="F5799" t="str">
        <f>T("TURISMOS       ")</f>
        <v xml:space="preserve">TURISMOS       </v>
      </c>
      <c r="G5799" t="str">
        <f>T("De 16 a 19,99 CABALLOS FISCALES                   ")</f>
        <v xml:space="preserve">De 16 a 19,99 CABALLOS FISCALES                   </v>
      </c>
      <c r="H5799" t="str">
        <f>T("GASOLINA                                          ")</f>
        <v xml:space="preserve">GASOLINA                                          </v>
      </c>
      <c r="I5799">
        <v>3</v>
      </c>
    </row>
    <row r="5800" spans="1:9">
      <c r="A5800" t="str">
        <f>T("2018")</f>
        <v>2018</v>
      </c>
      <c r="B5800" t="str">
        <f>T("Entidad sin personalidad jurídica (art. 35.4 LGT) ")</f>
        <v xml:space="preserve">Entidad sin personalidad jurídica (art. 35.4 LGT) </v>
      </c>
      <c r="C5800" t="str">
        <f>T("CIUDAD LINEAL       ")</f>
        <v xml:space="preserve">CIUDAD LINEAL       </v>
      </c>
      <c r="D5800" t="str">
        <f>T("CONCEPCION          ")</f>
        <v xml:space="preserve">CONCEPCION          </v>
      </c>
      <c r="E5800" t="str">
        <f>T("TU ")</f>
        <v xml:space="preserve">TU </v>
      </c>
      <c r="F5800" t="str">
        <f>T("TURISMOS       ")</f>
        <v xml:space="preserve">TURISMOS       </v>
      </c>
      <c r="G5800" t="str">
        <f>T("De 20 CABALLOS FISCALES en adelante               ")</f>
        <v xml:space="preserve">De 20 CABALLOS FISCALES en adelante               </v>
      </c>
      <c r="H5800" t="str">
        <f>T("GASOLINA                                          ")</f>
        <v xml:space="preserve">GASOLINA                                          </v>
      </c>
      <c r="I5800">
        <v>1</v>
      </c>
    </row>
    <row r="5801" spans="1:9">
      <c r="A5801" t="str">
        <f>T("2018")</f>
        <v>2018</v>
      </c>
      <c r="B5801" t="str">
        <f>T("Entidad sin personalidad jurídica (art. 35.4 LGT) ")</f>
        <v xml:space="preserve">Entidad sin personalidad jurídica (art. 35.4 LGT) </v>
      </c>
      <c r="C5801" t="str">
        <f>T("CIUDAD LINEAL       ")</f>
        <v xml:space="preserve">CIUDAD LINEAL       </v>
      </c>
      <c r="D5801" t="str">
        <f>T("SAN PASCUAL         ")</f>
        <v xml:space="preserve">SAN PASCUAL         </v>
      </c>
      <c r="E5801" t="str">
        <f>T("TU ")</f>
        <v xml:space="preserve">TU </v>
      </c>
      <c r="F5801" t="str">
        <f>T("TURISMOS       ")</f>
        <v xml:space="preserve">TURISMOS       </v>
      </c>
      <c r="G5801" t="str">
        <f>T("De menos de 8 CABALLOS FISCALES                   ")</f>
        <v xml:space="preserve">De menos de 8 CABALLOS FISCALES                   </v>
      </c>
      <c r="H5801" t="str">
        <f>T("GASOLINA                                          ")</f>
        <v xml:space="preserve">GASOLINA                                          </v>
      </c>
      <c r="I5801">
        <v>3</v>
      </c>
    </row>
    <row r="5802" spans="1:9">
      <c r="A5802" t="str">
        <f>T("2018")</f>
        <v>2018</v>
      </c>
      <c r="B5802" t="str">
        <f>T("Entidad sin personalidad jurídica (art. 35.4 LGT) ")</f>
        <v xml:space="preserve">Entidad sin personalidad jurídica (art. 35.4 LGT) </v>
      </c>
      <c r="C5802" t="str">
        <f>T("CIUDAD LINEAL       ")</f>
        <v xml:space="preserve">CIUDAD LINEAL       </v>
      </c>
      <c r="D5802" t="str">
        <f>T("SAN PASCUAL         ")</f>
        <v xml:space="preserve">SAN PASCUAL         </v>
      </c>
      <c r="E5802" t="str">
        <f>T("TU ")</f>
        <v xml:space="preserve">TU </v>
      </c>
      <c r="F5802" t="str">
        <f>T("TURISMOS       ")</f>
        <v xml:space="preserve">TURISMOS       </v>
      </c>
      <c r="G5802" t="str">
        <f>T("De 8 a 11,99 CABALLOS FISCALES                    ")</f>
        <v xml:space="preserve">De 8 a 11,99 CABALLOS FISCALES                    </v>
      </c>
      <c r="H5802" t="str">
        <f>T("GASOLINA                                          ")</f>
        <v xml:space="preserve">GASOLINA                                          </v>
      </c>
      <c r="I5802">
        <v>36</v>
      </c>
    </row>
    <row r="5803" spans="1:9">
      <c r="A5803" t="str">
        <f>T("2018")</f>
        <v>2018</v>
      </c>
      <c r="B5803" t="str">
        <f>T("Entidad sin personalidad jurídica (art. 35.4 LGT) ")</f>
        <v xml:space="preserve">Entidad sin personalidad jurídica (art. 35.4 LGT) </v>
      </c>
      <c r="C5803" t="str">
        <f>T("CIUDAD LINEAL       ")</f>
        <v xml:space="preserve">CIUDAD LINEAL       </v>
      </c>
      <c r="D5803" t="str">
        <f>T("SAN PASCUAL         ")</f>
        <v xml:space="preserve">SAN PASCUAL         </v>
      </c>
      <c r="E5803" t="str">
        <f>T("TU ")</f>
        <v xml:space="preserve">TU </v>
      </c>
      <c r="F5803" t="str">
        <f>T("TURISMOS       ")</f>
        <v xml:space="preserve">TURISMOS       </v>
      </c>
      <c r="G5803" t="str">
        <f>T("De 12 a 15,99 CABALLOS FISCALES                   ")</f>
        <v xml:space="preserve">De 12 a 15,99 CABALLOS FISCALES                   </v>
      </c>
      <c r="H5803" t="str">
        <f>T("GASOLINA                                          ")</f>
        <v xml:space="preserve">GASOLINA                                          </v>
      </c>
      <c r="I5803">
        <v>11</v>
      </c>
    </row>
    <row r="5804" spans="1:9">
      <c r="A5804" t="str">
        <f>T("2018")</f>
        <v>2018</v>
      </c>
      <c r="B5804" t="str">
        <f>T("Entidad sin personalidad jurídica (art. 35.4 LGT) ")</f>
        <v xml:space="preserve">Entidad sin personalidad jurídica (art. 35.4 LGT) </v>
      </c>
      <c r="C5804" t="str">
        <f>T("CIUDAD LINEAL       ")</f>
        <v xml:space="preserve">CIUDAD LINEAL       </v>
      </c>
      <c r="D5804" t="str">
        <f>T("SAN PASCUAL         ")</f>
        <v xml:space="preserve">SAN PASCUAL         </v>
      </c>
      <c r="E5804" t="str">
        <f>T("TU ")</f>
        <v xml:space="preserve">TU </v>
      </c>
      <c r="F5804" t="str">
        <f>T("TURISMOS       ")</f>
        <v xml:space="preserve">TURISMOS       </v>
      </c>
      <c r="G5804" t="str">
        <f>T("De 16 a 19,99 CABALLOS FISCALES                   ")</f>
        <v xml:space="preserve">De 16 a 19,99 CABALLOS FISCALES                   </v>
      </c>
      <c r="H5804" t="str">
        <f>T("GASOLINA                                          ")</f>
        <v xml:space="preserve">GASOLINA                                          </v>
      </c>
      <c r="I5804">
        <v>6</v>
      </c>
    </row>
    <row r="5805" spans="1:9">
      <c r="A5805" t="str">
        <f>T("2018")</f>
        <v>2018</v>
      </c>
      <c r="B5805" t="str">
        <f>T("Entidad sin personalidad jurídica (art. 35.4 LGT) ")</f>
        <v xml:space="preserve">Entidad sin personalidad jurídica (art. 35.4 LGT) </v>
      </c>
      <c r="C5805" t="str">
        <f>T("CIUDAD LINEAL       ")</f>
        <v xml:space="preserve">CIUDAD LINEAL       </v>
      </c>
      <c r="D5805" t="str">
        <f>T("SAN PASCUAL         ")</f>
        <v xml:space="preserve">SAN PASCUAL         </v>
      </c>
      <c r="E5805" t="str">
        <f>T("TU ")</f>
        <v xml:space="preserve">TU </v>
      </c>
      <c r="F5805" t="str">
        <f>T("TURISMOS       ")</f>
        <v xml:space="preserve">TURISMOS       </v>
      </c>
      <c r="G5805" t="str">
        <f>T("De 20 CABALLOS FISCALES en adelante               ")</f>
        <v xml:space="preserve">De 20 CABALLOS FISCALES en adelante               </v>
      </c>
      <c r="H5805" t="str">
        <f>T("GASOLINA                                          ")</f>
        <v xml:space="preserve">GASOLINA                                          </v>
      </c>
      <c r="I5805">
        <v>2</v>
      </c>
    </row>
    <row r="5806" spans="1:9">
      <c r="A5806" t="str">
        <f>T("2018")</f>
        <v>2018</v>
      </c>
      <c r="B5806" t="str">
        <f>T("Entidad sin personalidad jurídica (art. 35.4 LGT) ")</f>
        <v xml:space="preserve">Entidad sin personalidad jurídica (art. 35.4 LGT) </v>
      </c>
      <c r="C5806" t="str">
        <f>T("CIUDAD LINEAL       ")</f>
        <v xml:space="preserve">CIUDAD LINEAL       </v>
      </c>
      <c r="D5806" t="str">
        <f>T("SAN JUAN BAUTISTA   ")</f>
        <v xml:space="preserve">SAN JUAN BAUTISTA   </v>
      </c>
      <c r="E5806" t="str">
        <f>T("TU ")</f>
        <v xml:space="preserve">TU </v>
      </c>
      <c r="F5806" t="str">
        <f>T("TURISMOS       ")</f>
        <v xml:space="preserve">TURISMOS       </v>
      </c>
      <c r="G5806" t="str">
        <f>T("De menos de 8 CABALLOS FISCALES                   ")</f>
        <v xml:space="preserve">De menos de 8 CABALLOS FISCALES                   </v>
      </c>
      <c r="H5806" t="str">
        <f>T("GASOLINA                                          ")</f>
        <v xml:space="preserve">GASOLINA                                          </v>
      </c>
      <c r="I5806">
        <v>2</v>
      </c>
    </row>
    <row r="5807" spans="1:9">
      <c r="A5807" t="str">
        <f>T("2018")</f>
        <v>2018</v>
      </c>
      <c r="B5807" t="str">
        <f>T("Entidad sin personalidad jurídica (art. 35.4 LGT) ")</f>
        <v xml:space="preserve">Entidad sin personalidad jurídica (art. 35.4 LGT) </v>
      </c>
      <c r="C5807" t="str">
        <f>T("CIUDAD LINEAL       ")</f>
        <v xml:space="preserve">CIUDAD LINEAL       </v>
      </c>
      <c r="D5807" t="str">
        <f>T("SAN JUAN BAUTISTA   ")</f>
        <v xml:space="preserve">SAN JUAN BAUTISTA   </v>
      </c>
      <c r="E5807" t="str">
        <f>T("TU ")</f>
        <v xml:space="preserve">TU </v>
      </c>
      <c r="F5807" t="str">
        <f>T("TURISMOS       ")</f>
        <v xml:space="preserve">TURISMOS       </v>
      </c>
      <c r="G5807" t="str">
        <f>T("De 8 a 11,99 CABALLOS FISCALES                    ")</f>
        <v xml:space="preserve">De 8 a 11,99 CABALLOS FISCALES                    </v>
      </c>
      <c r="H5807" t="str">
        <f>T("GASOLINA                                          ")</f>
        <v xml:space="preserve">GASOLINA                                          </v>
      </c>
      <c r="I5807">
        <v>23</v>
      </c>
    </row>
    <row r="5808" spans="1:9">
      <c r="A5808" t="str">
        <f>T("2018")</f>
        <v>2018</v>
      </c>
      <c r="B5808" t="str">
        <f>T("Entidad sin personalidad jurídica (art. 35.4 LGT) ")</f>
        <v xml:space="preserve">Entidad sin personalidad jurídica (art. 35.4 LGT) </v>
      </c>
      <c r="C5808" t="str">
        <f>T("CIUDAD LINEAL       ")</f>
        <v xml:space="preserve">CIUDAD LINEAL       </v>
      </c>
      <c r="D5808" t="str">
        <f>T("SAN JUAN BAUTISTA   ")</f>
        <v xml:space="preserve">SAN JUAN BAUTISTA   </v>
      </c>
      <c r="E5808" t="str">
        <f>T("TU ")</f>
        <v xml:space="preserve">TU </v>
      </c>
      <c r="F5808" t="str">
        <f>T("TURISMOS       ")</f>
        <v xml:space="preserve">TURISMOS       </v>
      </c>
      <c r="G5808" t="str">
        <f>T("De 12 a 15,99 CABALLOS FISCALES                   ")</f>
        <v xml:space="preserve">De 12 a 15,99 CABALLOS FISCALES                   </v>
      </c>
      <c r="H5808" t="str">
        <f>T("GASOLINA                                          ")</f>
        <v xml:space="preserve">GASOLINA                                          </v>
      </c>
      <c r="I5808">
        <v>4</v>
      </c>
    </row>
    <row r="5809" spans="1:9">
      <c r="A5809" t="str">
        <f>T("2018")</f>
        <v>2018</v>
      </c>
      <c r="B5809" t="str">
        <f>T("Entidad sin personalidad jurídica (art. 35.4 LGT) ")</f>
        <v xml:space="preserve">Entidad sin personalidad jurídica (art. 35.4 LGT) </v>
      </c>
      <c r="C5809" t="str">
        <f>T("CIUDAD LINEAL       ")</f>
        <v xml:space="preserve">CIUDAD LINEAL       </v>
      </c>
      <c r="D5809" t="str">
        <f>T("SAN JUAN BAUTISTA   ")</f>
        <v xml:space="preserve">SAN JUAN BAUTISTA   </v>
      </c>
      <c r="E5809" t="str">
        <f>T("TU ")</f>
        <v xml:space="preserve">TU </v>
      </c>
      <c r="F5809" t="str">
        <f>T("TURISMOS       ")</f>
        <v xml:space="preserve">TURISMOS       </v>
      </c>
      <c r="G5809" t="str">
        <f>T("De 16 a 19,99 CABALLOS FISCALES                   ")</f>
        <v xml:space="preserve">De 16 a 19,99 CABALLOS FISCALES                   </v>
      </c>
      <c r="H5809" t="str">
        <f>T("GASOLINA                                          ")</f>
        <v xml:space="preserve">GASOLINA                                          </v>
      </c>
      <c r="I5809">
        <v>1</v>
      </c>
    </row>
    <row r="5810" spans="1:9">
      <c r="A5810" t="str">
        <f>T("2018")</f>
        <v>2018</v>
      </c>
      <c r="B5810" t="str">
        <f>T("Entidad sin personalidad jurídica (art. 35.4 LGT) ")</f>
        <v xml:space="preserve">Entidad sin personalidad jurídica (art. 35.4 LGT) </v>
      </c>
      <c r="C5810" t="str">
        <f>T("CIUDAD LINEAL       ")</f>
        <v xml:space="preserve">CIUDAD LINEAL       </v>
      </c>
      <c r="D5810" t="str">
        <f>T("COLINA              ")</f>
        <v xml:space="preserve">COLINA              </v>
      </c>
      <c r="E5810" t="str">
        <f>T("TU ")</f>
        <v xml:space="preserve">TU </v>
      </c>
      <c r="F5810" t="str">
        <f>T("TURISMOS       ")</f>
        <v xml:space="preserve">TURISMOS       </v>
      </c>
      <c r="G5810" t="str">
        <f>T("De menos de 8 CABALLOS FISCALES                   ")</f>
        <v xml:space="preserve">De menos de 8 CABALLOS FISCALES                   </v>
      </c>
      <c r="H5810" t="str">
        <f>T("GASOLINA                                          ")</f>
        <v xml:space="preserve">GASOLINA                                          </v>
      </c>
      <c r="I5810">
        <v>2</v>
      </c>
    </row>
    <row r="5811" spans="1:9">
      <c r="A5811" t="str">
        <f>T("2018")</f>
        <v>2018</v>
      </c>
      <c r="B5811" t="str">
        <f>T("Entidad sin personalidad jurídica (art. 35.4 LGT) ")</f>
        <v xml:space="preserve">Entidad sin personalidad jurídica (art. 35.4 LGT) </v>
      </c>
      <c r="C5811" t="str">
        <f>T("CIUDAD LINEAL       ")</f>
        <v xml:space="preserve">CIUDAD LINEAL       </v>
      </c>
      <c r="D5811" t="str">
        <f>T("COLINA              ")</f>
        <v xml:space="preserve">COLINA              </v>
      </c>
      <c r="E5811" t="str">
        <f>T("TU ")</f>
        <v xml:space="preserve">TU </v>
      </c>
      <c r="F5811" t="str">
        <f>T("TURISMOS       ")</f>
        <v xml:space="preserve">TURISMOS       </v>
      </c>
      <c r="G5811" t="str">
        <f>T("De 8 a 11,99 CABALLOS FISCALES                    ")</f>
        <v xml:space="preserve">De 8 a 11,99 CABALLOS FISCALES                    </v>
      </c>
      <c r="H5811" t="str">
        <f>T("GASOLINA                                          ")</f>
        <v xml:space="preserve">GASOLINA                                          </v>
      </c>
      <c r="I5811">
        <v>14</v>
      </c>
    </row>
    <row r="5812" spans="1:9">
      <c r="A5812" t="str">
        <f>T("2018")</f>
        <v>2018</v>
      </c>
      <c r="B5812" t="str">
        <f>T("Entidad sin personalidad jurídica (art. 35.4 LGT) ")</f>
        <v xml:space="preserve">Entidad sin personalidad jurídica (art. 35.4 LGT) </v>
      </c>
      <c r="C5812" t="str">
        <f>T("CIUDAD LINEAL       ")</f>
        <v xml:space="preserve">CIUDAD LINEAL       </v>
      </c>
      <c r="D5812" t="str">
        <f>T("COLINA              ")</f>
        <v xml:space="preserve">COLINA              </v>
      </c>
      <c r="E5812" t="str">
        <f>T("TU ")</f>
        <v xml:space="preserve">TU </v>
      </c>
      <c r="F5812" t="str">
        <f>T("TURISMOS       ")</f>
        <v xml:space="preserve">TURISMOS       </v>
      </c>
      <c r="G5812" t="str">
        <f>T("De 12 a 15,99 CABALLOS FISCALES                   ")</f>
        <v xml:space="preserve">De 12 a 15,99 CABALLOS FISCALES                   </v>
      </c>
      <c r="H5812" t="str">
        <f>T("GASOLINA                                          ")</f>
        <v xml:space="preserve">GASOLINA                                          </v>
      </c>
      <c r="I5812">
        <v>5</v>
      </c>
    </row>
    <row r="5813" spans="1:9">
      <c r="A5813" t="str">
        <f>T("2018")</f>
        <v>2018</v>
      </c>
      <c r="B5813" t="str">
        <f>T("Entidad sin personalidad jurídica (art. 35.4 LGT) ")</f>
        <v xml:space="preserve">Entidad sin personalidad jurídica (art. 35.4 LGT) </v>
      </c>
      <c r="C5813" t="str">
        <f>T("CIUDAD LINEAL       ")</f>
        <v xml:space="preserve">CIUDAD LINEAL       </v>
      </c>
      <c r="D5813" t="str">
        <f>T("COLINA              ")</f>
        <v xml:space="preserve">COLINA              </v>
      </c>
      <c r="E5813" t="str">
        <f>T("TU ")</f>
        <v xml:space="preserve">TU </v>
      </c>
      <c r="F5813" t="str">
        <f>T("TURISMOS       ")</f>
        <v xml:space="preserve">TURISMOS       </v>
      </c>
      <c r="G5813" t="str">
        <f>T("De 16 a 19,99 CABALLOS FISCALES                   ")</f>
        <v xml:space="preserve">De 16 a 19,99 CABALLOS FISCALES                   </v>
      </c>
      <c r="H5813" t="str">
        <f>T("GASOLINA                                          ")</f>
        <v xml:space="preserve">GASOLINA                                          </v>
      </c>
      <c r="I5813">
        <v>3</v>
      </c>
    </row>
    <row r="5814" spans="1:9">
      <c r="A5814" t="str">
        <f>T("2018")</f>
        <v>2018</v>
      </c>
      <c r="B5814" t="str">
        <f>T("Entidad sin personalidad jurídica (art. 35.4 LGT) ")</f>
        <v xml:space="preserve">Entidad sin personalidad jurídica (art. 35.4 LGT) </v>
      </c>
      <c r="C5814" t="str">
        <f>T("CIUDAD LINEAL       ")</f>
        <v xml:space="preserve">CIUDAD LINEAL       </v>
      </c>
      <c r="D5814" t="str">
        <f>T("ATALAYA             ")</f>
        <v xml:space="preserve">ATALAYA             </v>
      </c>
      <c r="E5814" t="str">
        <f>T("TU ")</f>
        <v xml:space="preserve">TU </v>
      </c>
      <c r="F5814" t="str">
        <f>T("TURISMOS       ")</f>
        <v xml:space="preserve">TURISMOS       </v>
      </c>
      <c r="G5814" t="str">
        <f>T("De menos de 8 CABALLOS FISCALES                   ")</f>
        <v xml:space="preserve">De menos de 8 CABALLOS FISCALES                   </v>
      </c>
      <c r="H5814" t="str">
        <f>T("GASOLINA                                          ")</f>
        <v xml:space="preserve">GASOLINA                                          </v>
      </c>
      <c r="I5814">
        <v>1</v>
      </c>
    </row>
    <row r="5815" spans="1:9">
      <c r="A5815" t="str">
        <f>T("2018")</f>
        <v>2018</v>
      </c>
      <c r="B5815" t="str">
        <f>T("Entidad sin personalidad jurídica (art. 35.4 LGT) ")</f>
        <v xml:space="preserve">Entidad sin personalidad jurídica (art. 35.4 LGT) </v>
      </c>
      <c r="C5815" t="str">
        <f>T("CIUDAD LINEAL       ")</f>
        <v xml:space="preserve">CIUDAD LINEAL       </v>
      </c>
      <c r="D5815" t="str">
        <f>T("ATALAYA             ")</f>
        <v xml:space="preserve">ATALAYA             </v>
      </c>
      <c r="E5815" t="str">
        <f>T("TU ")</f>
        <v xml:space="preserve">TU </v>
      </c>
      <c r="F5815" t="str">
        <f>T("TURISMOS       ")</f>
        <v xml:space="preserve">TURISMOS       </v>
      </c>
      <c r="G5815" t="str">
        <f>T("De 8 a 11,99 CABALLOS FISCALES                    ")</f>
        <v xml:space="preserve">De 8 a 11,99 CABALLOS FISCALES                    </v>
      </c>
      <c r="H5815" t="str">
        <f>T("GASOLINA                                          ")</f>
        <v xml:space="preserve">GASOLINA                                          </v>
      </c>
      <c r="I5815">
        <v>2</v>
      </c>
    </row>
    <row r="5816" spans="1:9">
      <c r="A5816" t="str">
        <f>T("2018")</f>
        <v>2018</v>
      </c>
      <c r="B5816" t="str">
        <f>T("Entidad sin personalidad jurídica (art. 35.4 LGT) ")</f>
        <v xml:space="preserve">Entidad sin personalidad jurídica (art. 35.4 LGT) </v>
      </c>
      <c r="C5816" t="str">
        <f>T("CIUDAD LINEAL       ")</f>
        <v xml:space="preserve">CIUDAD LINEAL       </v>
      </c>
      <c r="D5816" t="str">
        <f>T("ATALAYA             ")</f>
        <v xml:space="preserve">ATALAYA             </v>
      </c>
      <c r="E5816" t="str">
        <f>T("TU ")</f>
        <v xml:space="preserve">TU </v>
      </c>
      <c r="F5816" t="str">
        <f>T("TURISMOS       ")</f>
        <v xml:space="preserve">TURISMOS       </v>
      </c>
      <c r="G5816" t="str">
        <f>T("De 16 a 19,99 CABALLOS FISCALES                   ")</f>
        <v xml:space="preserve">De 16 a 19,99 CABALLOS FISCALES                   </v>
      </c>
      <c r="H5816" t="str">
        <f>T("GASOLINA                                          ")</f>
        <v xml:space="preserve">GASOLINA                                          </v>
      </c>
      <c r="I5816">
        <v>1</v>
      </c>
    </row>
    <row r="5817" spans="1:9">
      <c r="A5817" t="str">
        <f>T("2018")</f>
        <v>2018</v>
      </c>
      <c r="B5817" t="str">
        <f>T("Entidad sin personalidad jurídica (art. 35.4 LGT) ")</f>
        <v xml:space="preserve">Entidad sin personalidad jurídica (art. 35.4 LGT) </v>
      </c>
      <c r="C5817" t="str">
        <f>T("CIUDAD LINEAL       ")</f>
        <v xml:space="preserve">CIUDAD LINEAL       </v>
      </c>
      <c r="D5817" t="str">
        <f>T("COSTILLARES         ")</f>
        <v xml:space="preserve">COSTILLARES         </v>
      </c>
      <c r="E5817" t="str">
        <f>T("TU ")</f>
        <v xml:space="preserve">TU </v>
      </c>
      <c r="F5817" t="str">
        <f>T("TURISMOS       ")</f>
        <v xml:space="preserve">TURISMOS       </v>
      </c>
      <c r="G5817" t="str">
        <f>T("De menos de 8 CABALLOS FISCALES                   ")</f>
        <v xml:space="preserve">De menos de 8 CABALLOS FISCALES                   </v>
      </c>
      <c r="H5817" t="str">
        <f>T("GASOLINA                                          ")</f>
        <v xml:space="preserve">GASOLINA                                          </v>
      </c>
      <c r="I5817">
        <v>3</v>
      </c>
    </row>
    <row r="5818" spans="1:9">
      <c r="A5818" t="str">
        <f>T("2018")</f>
        <v>2018</v>
      </c>
      <c r="B5818" t="str">
        <f>T("Entidad sin personalidad jurídica (art. 35.4 LGT) ")</f>
        <v xml:space="preserve">Entidad sin personalidad jurídica (art. 35.4 LGT) </v>
      </c>
      <c r="C5818" t="str">
        <f>T("CIUDAD LINEAL       ")</f>
        <v xml:space="preserve">CIUDAD LINEAL       </v>
      </c>
      <c r="D5818" t="str">
        <f>T("COSTILLARES         ")</f>
        <v xml:space="preserve">COSTILLARES         </v>
      </c>
      <c r="E5818" t="str">
        <f>T("TU ")</f>
        <v xml:space="preserve">TU </v>
      </c>
      <c r="F5818" t="str">
        <f>T("TURISMOS       ")</f>
        <v xml:space="preserve">TURISMOS       </v>
      </c>
      <c r="G5818" t="str">
        <f>T("De 8 a 11,99 CABALLOS FISCALES                    ")</f>
        <v xml:space="preserve">De 8 a 11,99 CABALLOS FISCALES                    </v>
      </c>
      <c r="H5818" t="str">
        <f>T("GASOLINA                                          ")</f>
        <v xml:space="preserve">GASOLINA                                          </v>
      </c>
      <c r="I5818">
        <v>24</v>
      </c>
    </row>
    <row r="5819" spans="1:9">
      <c r="A5819" t="str">
        <f>T("2018")</f>
        <v>2018</v>
      </c>
      <c r="B5819" t="str">
        <f>T("Entidad sin personalidad jurídica (art. 35.4 LGT) ")</f>
        <v xml:space="preserve">Entidad sin personalidad jurídica (art. 35.4 LGT) </v>
      </c>
      <c r="C5819" t="str">
        <f>T("CIUDAD LINEAL       ")</f>
        <v xml:space="preserve">CIUDAD LINEAL       </v>
      </c>
      <c r="D5819" t="str">
        <f>T("COSTILLARES         ")</f>
        <v xml:space="preserve">COSTILLARES         </v>
      </c>
      <c r="E5819" t="str">
        <f>T("TU ")</f>
        <v xml:space="preserve">TU </v>
      </c>
      <c r="F5819" t="str">
        <f>T("TURISMOS       ")</f>
        <v xml:space="preserve">TURISMOS       </v>
      </c>
      <c r="G5819" t="str">
        <f>T("De 12 a 15,99 CABALLOS FISCALES                   ")</f>
        <v xml:space="preserve">De 12 a 15,99 CABALLOS FISCALES                   </v>
      </c>
      <c r="H5819" t="str">
        <f>T("GASOLINA                                          ")</f>
        <v xml:space="preserve">GASOLINA                                          </v>
      </c>
      <c r="I5819">
        <v>13</v>
      </c>
    </row>
    <row r="5820" spans="1:9">
      <c r="A5820" t="str">
        <f>T("2018")</f>
        <v>2018</v>
      </c>
      <c r="B5820" t="str">
        <f>T("Entidad sin personalidad jurídica (art. 35.4 LGT) ")</f>
        <v xml:space="preserve">Entidad sin personalidad jurídica (art. 35.4 LGT) </v>
      </c>
      <c r="C5820" t="str">
        <f>T("CIUDAD LINEAL       ")</f>
        <v xml:space="preserve">CIUDAD LINEAL       </v>
      </c>
      <c r="D5820" t="str">
        <f>T("COSTILLARES         ")</f>
        <v xml:space="preserve">COSTILLARES         </v>
      </c>
      <c r="E5820" t="str">
        <f>T("TU ")</f>
        <v xml:space="preserve">TU </v>
      </c>
      <c r="F5820" t="str">
        <f>T("TURISMOS       ")</f>
        <v xml:space="preserve">TURISMOS       </v>
      </c>
      <c r="G5820" t="str">
        <f>T("De 16 a 19,99 CABALLOS FISCALES                   ")</f>
        <v xml:space="preserve">De 16 a 19,99 CABALLOS FISCALES                   </v>
      </c>
      <c r="H5820" t="str">
        <f>T("GASOLINA                                          ")</f>
        <v xml:space="preserve">GASOLINA                                          </v>
      </c>
      <c r="I5820">
        <v>5</v>
      </c>
    </row>
    <row r="5821" spans="1:9">
      <c r="A5821" t="str">
        <f>T("2018")</f>
        <v>2018</v>
      </c>
      <c r="B5821" t="str">
        <f>T("Entidad sin personalidad jurídica (art. 35.4 LGT) ")</f>
        <v xml:space="preserve">Entidad sin personalidad jurídica (art. 35.4 LGT) </v>
      </c>
      <c r="C5821" t="str">
        <f>T("CIUDAD LINEAL       ")</f>
        <v xml:space="preserve">CIUDAD LINEAL       </v>
      </c>
      <c r="D5821" t="str">
        <f>T("COSTILLARES         ")</f>
        <v xml:space="preserve">COSTILLARES         </v>
      </c>
      <c r="E5821" t="str">
        <f>T("TU ")</f>
        <v xml:space="preserve">TU </v>
      </c>
      <c r="F5821" t="str">
        <f>T("TURISMOS       ")</f>
        <v xml:space="preserve">TURISMOS       </v>
      </c>
      <c r="G5821" t="str">
        <f>T("De 20 CABALLOS FISCALES en adelante               ")</f>
        <v xml:space="preserve">De 20 CABALLOS FISCALES en adelante               </v>
      </c>
      <c r="H5821" t="str">
        <f>T("GASOLINA                                          ")</f>
        <v xml:space="preserve">GASOLINA                                          </v>
      </c>
      <c r="I5821">
        <v>2</v>
      </c>
    </row>
    <row r="5822" spans="1:9">
      <c r="A5822" t="str">
        <f>T("2018")</f>
        <v>2018</v>
      </c>
      <c r="B5822" t="str">
        <f>T("FISICO                                            ")</f>
        <v xml:space="preserve">FISICO                                            </v>
      </c>
      <c r="C5822" t="str">
        <f>T("CIUDAD LINEAL       ")</f>
        <v xml:space="preserve">CIUDAD LINEAL       </v>
      </c>
      <c r="D5822" t="str">
        <f>T("SIN BARRIO          ")</f>
        <v xml:space="preserve">SIN BARRIO          </v>
      </c>
      <c r="E5822" t="str">
        <f>T("TU ")</f>
        <v xml:space="preserve">TU </v>
      </c>
      <c r="F5822" t="str">
        <f>T("TURISMOS       ")</f>
        <v xml:space="preserve">TURISMOS       </v>
      </c>
      <c r="G5822" t="str">
        <f>T("De menos de 8 CABALLOS FISCALES                   ")</f>
        <v xml:space="preserve">De menos de 8 CABALLOS FISCALES                   </v>
      </c>
      <c r="H5822" t="str">
        <f>T("GASOLINA                                          ")</f>
        <v xml:space="preserve">GASOLINA                                          </v>
      </c>
      <c r="I5822">
        <v>14</v>
      </c>
    </row>
    <row r="5823" spans="1:9">
      <c r="A5823" t="str">
        <f>T("2018")</f>
        <v>2018</v>
      </c>
      <c r="B5823" t="str">
        <f>T("FISICO                                            ")</f>
        <v xml:space="preserve">FISICO                                            </v>
      </c>
      <c r="C5823" t="str">
        <f>T("CIUDAD LINEAL       ")</f>
        <v xml:space="preserve">CIUDAD LINEAL       </v>
      </c>
      <c r="D5823" t="str">
        <f>T("SIN BARRIO          ")</f>
        <v xml:space="preserve">SIN BARRIO          </v>
      </c>
      <c r="E5823" t="str">
        <f>T("TU ")</f>
        <v xml:space="preserve">TU </v>
      </c>
      <c r="F5823" t="str">
        <f>T("TURISMOS       ")</f>
        <v xml:space="preserve">TURISMOS       </v>
      </c>
      <c r="G5823" t="str">
        <f>T("De 8 a 11,99 CABALLOS FISCALES                    ")</f>
        <v xml:space="preserve">De 8 a 11,99 CABALLOS FISCALES                    </v>
      </c>
      <c r="H5823" t="str">
        <f>T("GASOLINA                                          ")</f>
        <v xml:space="preserve">GASOLINA                                          </v>
      </c>
      <c r="I5823">
        <v>98</v>
      </c>
    </row>
    <row r="5824" spans="1:9">
      <c r="A5824" t="str">
        <f>T("2018")</f>
        <v>2018</v>
      </c>
      <c r="B5824" t="str">
        <f>T("FISICO                                            ")</f>
        <v xml:space="preserve">FISICO                                            </v>
      </c>
      <c r="C5824" t="str">
        <f>T("CIUDAD LINEAL       ")</f>
        <v xml:space="preserve">CIUDAD LINEAL       </v>
      </c>
      <c r="D5824" t="str">
        <f>T("SIN BARRIO          ")</f>
        <v xml:space="preserve">SIN BARRIO          </v>
      </c>
      <c r="E5824" t="str">
        <f>T("TU ")</f>
        <v xml:space="preserve">TU </v>
      </c>
      <c r="F5824" t="str">
        <f>T("TURISMOS       ")</f>
        <v xml:space="preserve">TURISMOS       </v>
      </c>
      <c r="G5824" t="str">
        <f>T("De 12 a 15,99 CABALLOS FISCALES                   ")</f>
        <v xml:space="preserve">De 12 a 15,99 CABALLOS FISCALES                   </v>
      </c>
      <c r="H5824" t="str">
        <f>T("GASOLINA                                          ")</f>
        <v xml:space="preserve">GASOLINA                                          </v>
      </c>
      <c r="I5824">
        <v>35</v>
      </c>
    </row>
    <row r="5825" spans="1:9">
      <c r="A5825" t="str">
        <f>T("2018")</f>
        <v>2018</v>
      </c>
      <c r="B5825" t="str">
        <f>T("FISICO                                            ")</f>
        <v xml:space="preserve">FISICO                                            </v>
      </c>
      <c r="C5825" t="str">
        <f>T("CIUDAD LINEAL       ")</f>
        <v xml:space="preserve">CIUDAD LINEAL       </v>
      </c>
      <c r="D5825" t="str">
        <f>T("SIN BARRIO          ")</f>
        <v xml:space="preserve">SIN BARRIO          </v>
      </c>
      <c r="E5825" t="str">
        <f>T("TU ")</f>
        <v xml:space="preserve">TU </v>
      </c>
      <c r="F5825" t="str">
        <f>T("TURISMOS       ")</f>
        <v xml:space="preserve">TURISMOS       </v>
      </c>
      <c r="G5825" t="str">
        <f>T("De 16 a 19,99 CABALLOS FISCALES                   ")</f>
        <v xml:space="preserve">De 16 a 19,99 CABALLOS FISCALES                   </v>
      </c>
      <c r="H5825" t="str">
        <f>T("GASOLINA                                          ")</f>
        <v xml:space="preserve">GASOLINA                                          </v>
      </c>
      <c r="I5825">
        <v>16</v>
      </c>
    </row>
    <row r="5826" spans="1:9">
      <c r="A5826" t="str">
        <f>T("2018")</f>
        <v>2018</v>
      </c>
      <c r="B5826" t="str">
        <f>T("FISICO                                            ")</f>
        <v xml:space="preserve">FISICO                                            </v>
      </c>
      <c r="C5826" t="str">
        <f>T("CIUDAD LINEAL       ")</f>
        <v xml:space="preserve">CIUDAD LINEAL       </v>
      </c>
      <c r="D5826" t="str">
        <f>T("SIN BARRIO          ")</f>
        <v xml:space="preserve">SIN BARRIO          </v>
      </c>
      <c r="E5826" t="str">
        <f>T("TU ")</f>
        <v xml:space="preserve">TU </v>
      </c>
      <c r="F5826" t="str">
        <f>T("TURISMOS       ")</f>
        <v xml:space="preserve">TURISMOS       </v>
      </c>
      <c r="G5826" t="str">
        <f>T("De 20 CABALLOS FISCALES en adelante               ")</f>
        <v xml:space="preserve">De 20 CABALLOS FISCALES en adelante               </v>
      </c>
      <c r="H5826" t="str">
        <f>T("GASOLINA                                          ")</f>
        <v xml:space="preserve">GASOLINA                                          </v>
      </c>
      <c r="I5826">
        <v>4</v>
      </c>
    </row>
    <row r="5827" spans="1:9">
      <c r="A5827" t="str">
        <f>T("2018")</f>
        <v>2018</v>
      </c>
      <c r="B5827" t="str">
        <f>T("FISICO                                            ")</f>
        <v xml:space="preserve">FISICO                                            </v>
      </c>
      <c r="C5827" t="str">
        <f>T("CIUDAD LINEAL       ")</f>
        <v xml:space="preserve">CIUDAD LINEAL       </v>
      </c>
      <c r="D5827" t="str">
        <f>T("VENTAS              ")</f>
        <v xml:space="preserve">VENTAS              </v>
      </c>
      <c r="E5827" t="str">
        <f>T("TU ")</f>
        <v xml:space="preserve">TU </v>
      </c>
      <c r="F5827" t="str">
        <f>T("TURISMOS       ")</f>
        <v xml:space="preserve">TURISMOS       </v>
      </c>
      <c r="G5827" t="str">
        <f>T("De menos de 8 CABALLOS FISCALES                   ")</f>
        <v xml:space="preserve">De menos de 8 CABALLOS FISCALES                   </v>
      </c>
      <c r="H5827" t="str">
        <f>T("GASOLINA                                          ")</f>
        <v xml:space="preserve">GASOLINA                                          </v>
      </c>
      <c r="I5827">
        <v>325</v>
      </c>
    </row>
    <row r="5828" spans="1:9">
      <c r="A5828" t="str">
        <f>T("2018")</f>
        <v>2018</v>
      </c>
      <c r="B5828" t="str">
        <f>T("FISICO                                            ")</f>
        <v xml:space="preserve">FISICO                                            </v>
      </c>
      <c r="C5828" t="str">
        <f>T("CIUDAD LINEAL       ")</f>
        <v xml:space="preserve">CIUDAD LINEAL       </v>
      </c>
      <c r="D5828" t="str">
        <f>T("VENTAS              ")</f>
        <v xml:space="preserve">VENTAS              </v>
      </c>
      <c r="E5828" t="str">
        <f>T("TU ")</f>
        <v xml:space="preserve">TU </v>
      </c>
      <c r="F5828" t="str">
        <f>T("TURISMOS       ")</f>
        <v xml:space="preserve">TURISMOS       </v>
      </c>
      <c r="G5828" t="str">
        <f>T("De 8 a 11,99 CABALLOS FISCALES                    ")</f>
        <v xml:space="preserve">De 8 a 11,99 CABALLOS FISCALES                    </v>
      </c>
      <c r="H5828" t="str">
        <f>T("GASOLINA                                          ")</f>
        <v xml:space="preserve">GASOLINA                                          </v>
      </c>
      <c r="I5828" s="1">
        <v>4379</v>
      </c>
    </row>
    <row r="5829" spans="1:9">
      <c r="A5829" t="str">
        <f>T("2018")</f>
        <v>2018</v>
      </c>
      <c r="B5829" t="str">
        <f>T("FISICO                                            ")</f>
        <v xml:space="preserve">FISICO                                            </v>
      </c>
      <c r="C5829" t="str">
        <f>T("CIUDAD LINEAL       ")</f>
        <v xml:space="preserve">CIUDAD LINEAL       </v>
      </c>
      <c r="D5829" t="str">
        <f>T("VENTAS              ")</f>
        <v xml:space="preserve">VENTAS              </v>
      </c>
      <c r="E5829" t="str">
        <f>T("TU ")</f>
        <v xml:space="preserve">TU </v>
      </c>
      <c r="F5829" t="str">
        <f>T("TURISMOS       ")</f>
        <v xml:space="preserve">TURISMOS       </v>
      </c>
      <c r="G5829" t="str">
        <f>T("De 12 a 15,99 CABALLOS FISCALES                   ")</f>
        <v xml:space="preserve">De 12 a 15,99 CABALLOS FISCALES                   </v>
      </c>
      <c r="H5829" t="str">
        <f>T("GASOLINA                                          ")</f>
        <v xml:space="preserve">GASOLINA                                          </v>
      </c>
      <c r="I5829" s="1">
        <v>1409</v>
      </c>
    </row>
    <row r="5830" spans="1:9">
      <c r="A5830" t="str">
        <f>T("2018")</f>
        <v>2018</v>
      </c>
      <c r="B5830" t="str">
        <f>T("FISICO                                            ")</f>
        <v xml:space="preserve">FISICO                                            </v>
      </c>
      <c r="C5830" t="str">
        <f>T("CIUDAD LINEAL       ")</f>
        <v xml:space="preserve">CIUDAD LINEAL       </v>
      </c>
      <c r="D5830" t="str">
        <f>T("VENTAS              ")</f>
        <v xml:space="preserve">VENTAS              </v>
      </c>
      <c r="E5830" t="str">
        <f>T("TU ")</f>
        <v xml:space="preserve">TU </v>
      </c>
      <c r="F5830" t="str">
        <f>T("TURISMOS       ")</f>
        <v xml:space="preserve">TURISMOS       </v>
      </c>
      <c r="G5830" t="str">
        <f>T("De 16 a 19,99 CABALLOS FISCALES                   ")</f>
        <v xml:space="preserve">De 16 a 19,99 CABALLOS FISCALES                   </v>
      </c>
      <c r="H5830" t="str">
        <f>T("GASOLINA                                          ")</f>
        <v xml:space="preserve">GASOLINA                                          </v>
      </c>
      <c r="I5830">
        <v>222</v>
      </c>
    </row>
    <row r="5831" spans="1:9">
      <c r="A5831" t="str">
        <f>T("2018")</f>
        <v>2018</v>
      </c>
      <c r="B5831" t="str">
        <f>T("FISICO                                            ")</f>
        <v xml:space="preserve">FISICO                                            </v>
      </c>
      <c r="C5831" t="str">
        <f>T("CIUDAD LINEAL       ")</f>
        <v xml:space="preserve">CIUDAD LINEAL       </v>
      </c>
      <c r="D5831" t="str">
        <f>T("VENTAS              ")</f>
        <v xml:space="preserve">VENTAS              </v>
      </c>
      <c r="E5831" t="str">
        <f>T("TU ")</f>
        <v xml:space="preserve">TU </v>
      </c>
      <c r="F5831" t="str">
        <f>T("TURISMOS       ")</f>
        <v xml:space="preserve">TURISMOS       </v>
      </c>
      <c r="G5831" t="str">
        <f>T("De 20 CABALLOS FISCALES en adelante               ")</f>
        <v xml:space="preserve">De 20 CABALLOS FISCALES en adelante               </v>
      </c>
      <c r="H5831" t="str">
        <f>T("GASOLINA                                          ")</f>
        <v xml:space="preserve">GASOLINA                                          </v>
      </c>
      <c r="I5831">
        <v>90</v>
      </c>
    </row>
    <row r="5832" spans="1:9">
      <c r="A5832" t="str">
        <f>T("2018")</f>
        <v>2018</v>
      </c>
      <c r="B5832" t="str">
        <f>T("FISICO                                            ")</f>
        <v xml:space="preserve">FISICO                                            </v>
      </c>
      <c r="C5832" t="str">
        <f>T("CIUDAD LINEAL       ")</f>
        <v xml:space="preserve">CIUDAD LINEAL       </v>
      </c>
      <c r="D5832" t="str">
        <f>T("PUEBLO NUEVO        ")</f>
        <v xml:space="preserve">PUEBLO NUEVO        </v>
      </c>
      <c r="E5832" t="str">
        <f>T("TU ")</f>
        <v xml:space="preserve">TU </v>
      </c>
      <c r="F5832" t="str">
        <f>T("TURISMOS       ")</f>
        <v xml:space="preserve">TURISMOS       </v>
      </c>
      <c r="G5832" t="str">
        <f>T("De menos de 8 CABALLOS FISCALES                   ")</f>
        <v xml:space="preserve">De menos de 8 CABALLOS FISCALES                   </v>
      </c>
      <c r="H5832" t="str">
        <f>T("GASOLINA                                          ")</f>
        <v xml:space="preserve">GASOLINA                                          </v>
      </c>
      <c r="I5832">
        <v>518</v>
      </c>
    </row>
    <row r="5833" spans="1:9">
      <c r="A5833" t="str">
        <f>T("2018")</f>
        <v>2018</v>
      </c>
      <c r="B5833" t="str">
        <f>T("FISICO                                            ")</f>
        <v xml:space="preserve">FISICO                                            </v>
      </c>
      <c r="C5833" t="str">
        <f>T("CIUDAD LINEAL       ")</f>
        <v xml:space="preserve">CIUDAD LINEAL       </v>
      </c>
      <c r="D5833" t="str">
        <f>T("PUEBLO NUEVO        ")</f>
        <v xml:space="preserve">PUEBLO NUEVO        </v>
      </c>
      <c r="E5833" t="str">
        <f>T("TU ")</f>
        <v xml:space="preserve">TU </v>
      </c>
      <c r="F5833" t="str">
        <f>T("TURISMOS       ")</f>
        <v xml:space="preserve">TURISMOS       </v>
      </c>
      <c r="G5833" t="str">
        <f>T("De 8 a 11,99 CABALLOS FISCALES                    ")</f>
        <v xml:space="preserve">De 8 a 11,99 CABALLOS FISCALES                    </v>
      </c>
      <c r="H5833" t="str">
        <f>T("GASOLINA                                          ")</f>
        <v xml:space="preserve">GASOLINA                                          </v>
      </c>
      <c r="I5833" s="1">
        <v>5851</v>
      </c>
    </row>
    <row r="5834" spans="1:9">
      <c r="A5834" t="str">
        <f>T("2018")</f>
        <v>2018</v>
      </c>
      <c r="B5834" t="str">
        <f>T("FISICO                                            ")</f>
        <v xml:space="preserve">FISICO                                            </v>
      </c>
      <c r="C5834" t="str">
        <f>T("CIUDAD LINEAL       ")</f>
        <v xml:space="preserve">CIUDAD LINEAL       </v>
      </c>
      <c r="D5834" t="str">
        <f>T("PUEBLO NUEVO        ")</f>
        <v xml:space="preserve">PUEBLO NUEVO        </v>
      </c>
      <c r="E5834" t="str">
        <f>T("TU ")</f>
        <v xml:space="preserve">TU </v>
      </c>
      <c r="F5834" t="str">
        <f>T("TURISMOS       ")</f>
        <v xml:space="preserve">TURISMOS       </v>
      </c>
      <c r="G5834" t="str">
        <f>T("De 12 a 15,99 CABALLOS FISCALES                   ")</f>
        <v xml:space="preserve">De 12 a 15,99 CABALLOS FISCALES                   </v>
      </c>
      <c r="H5834" t="str">
        <f>T("GASOLINA                                          ")</f>
        <v xml:space="preserve">GASOLINA                                          </v>
      </c>
      <c r="I5834" s="1">
        <v>1837</v>
      </c>
    </row>
    <row r="5835" spans="1:9">
      <c r="A5835" t="str">
        <f>T("2018")</f>
        <v>2018</v>
      </c>
      <c r="B5835" t="str">
        <f>T("FISICO                                            ")</f>
        <v xml:space="preserve">FISICO                                            </v>
      </c>
      <c r="C5835" t="str">
        <f>T("CIUDAD LINEAL       ")</f>
        <v xml:space="preserve">CIUDAD LINEAL       </v>
      </c>
      <c r="D5835" t="str">
        <f>T("PUEBLO NUEVO        ")</f>
        <v xml:space="preserve">PUEBLO NUEVO        </v>
      </c>
      <c r="E5835" t="str">
        <f>T("TU ")</f>
        <v xml:space="preserve">TU </v>
      </c>
      <c r="F5835" t="str">
        <f>T("TURISMOS       ")</f>
        <v xml:space="preserve">TURISMOS       </v>
      </c>
      <c r="G5835" t="str">
        <f>T("De 16 a 19,99 CABALLOS FISCALES                   ")</f>
        <v xml:space="preserve">De 16 a 19,99 CABALLOS FISCALES                   </v>
      </c>
      <c r="H5835" t="str">
        <f>T("GASOLINA                                          ")</f>
        <v xml:space="preserve">GASOLINA                                          </v>
      </c>
      <c r="I5835">
        <v>253</v>
      </c>
    </row>
    <row r="5836" spans="1:9">
      <c r="A5836" t="str">
        <f>T("2018")</f>
        <v>2018</v>
      </c>
      <c r="B5836" t="str">
        <f>T("FISICO                                            ")</f>
        <v xml:space="preserve">FISICO                                            </v>
      </c>
      <c r="C5836" t="str">
        <f>T("CIUDAD LINEAL       ")</f>
        <v xml:space="preserve">CIUDAD LINEAL       </v>
      </c>
      <c r="D5836" t="str">
        <f>T("PUEBLO NUEVO        ")</f>
        <v xml:space="preserve">PUEBLO NUEVO        </v>
      </c>
      <c r="E5836" t="str">
        <f>T("TU ")</f>
        <v xml:space="preserve">TU </v>
      </c>
      <c r="F5836" t="str">
        <f>T("TURISMOS       ")</f>
        <v xml:space="preserve">TURISMOS       </v>
      </c>
      <c r="G5836" t="str">
        <f>T("De 20 CABALLOS FISCALES en adelante               ")</f>
        <v xml:space="preserve">De 20 CABALLOS FISCALES en adelante               </v>
      </c>
      <c r="H5836" t="str">
        <f>T("GASOLINA                                          ")</f>
        <v xml:space="preserve">GASOLINA                                          </v>
      </c>
      <c r="I5836">
        <v>97</v>
      </c>
    </row>
    <row r="5837" spans="1:9">
      <c r="A5837" t="str">
        <f>T("2018")</f>
        <v>2018</v>
      </c>
      <c r="B5837" t="str">
        <f>T("FISICO                                            ")</f>
        <v xml:space="preserve">FISICO                                            </v>
      </c>
      <c r="C5837" t="str">
        <f>T("CIUDAD LINEAL       ")</f>
        <v xml:space="preserve">CIUDAD LINEAL       </v>
      </c>
      <c r="D5837" t="str">
        <f>T("QUINTANA            ")</f>
        <v xml:space="preserve">QUINTANA            </v>
      </c>
      <c r="E5837" t="str">
        <f>T("TU ")</f>
        <v xml:space="preserve">TU </v>
      </c>
      <c r="F5837" t="str">
        <f>T("TURISMOS       ")</f>
        <v xml:space="preserve">TURISMOS       </v>
      </c>
      <c r="G5837" t="str">
        <f>T("De menos de 8 CABALLOS FISCALES                   ")</f>
        <v xml:space="preserve">De menos de 8 CABALLOS FISCALES                   </v>
      </c>
      <c r="H5837" t="str">
        <f>T("GASOLINA                                          ")</f>
        <v xml:space="preserve">GASOLINA                                          </v>
      </c>
      <c r="I5837">
        <v>193</v>
      </c>
    </row>
    <row r="5838" spans="1:9">
      <c r="A5838" t="str">
        <f>T("2018")</f>
        <v>2018</v>
      </c>
      <c r="B5838" t="str">
        <f>T("FISICO                                            ")</f>
        <v xml:space="preserve">FISICO                                            </v>
      </c>
      <c r="C5838" t="str">
        <f>T("CIUDAD LINEAL       ")</f>
        <v xml:space="preserve">CIUDAD LINEAL       </v>
      </c>
      <c r="D5838" t="str">
        <f>T("QUINTANA            ")</f>
        <v xml:space="preserve">QUINTANA            </v>
      </c>
      <c r="E5838" t="str">
        <f>T("TU ")</f>
        <v xml:space="preserve">TU </v>
      </c>
      <c r="F5838" t="str">
        <f>T("TURISMOS       ")</f>
        <v xml:space="preserve">TURISMOS       </v>
      </c>
      <c r="G5838" t="str">
        <f>T("De 8 a 11,99 CABALLOS FISCALES                    ")</f>
        <v xml:space="preserve">De 8 a 11,99 CABALLOS FISCALES                    </v>
      </c>
      <c r="H5838" t="str">
        <f>T("GASOLINA                                          ")</f>
        <v xml:space="preserve">GASOLINA                                          </v>
      </c>
      <c r="I5838" s="1">
        <v>2189</v>
      </c>
    </row>
    <row r="5839" spans="1:9">
      <c r="A5839" t="str">
        <f>T("2018")</f>
        <v>2018</v>
      </c>
      <c r="B5839" t="str">
        <f>T("FISICO                                            ")</f>
        <v xml:space="preserve">FISICO                                            </v>
      </c>
      <c r="C5839" t="str">
        <f>T("CIUDAD LINEAL       ")</f>
        <v xml:space="preserve">CIUDAD LINEAL       </v>
      </c>
      <c r="D5839" t="str">
        <f>T("QUINTANA            ")</f>
        <v xml:space="preserve">QUINTANA            </v>
      </c>
      <c r="E5839" t="str">
        <f>T("TU ")</f>
        <v xml:space="preserve">TU </v>
      </c>
      <c r="F5839" t="str">
        <f>T("TURISMOS       ")</f>
        <v xml:space="preserve">TURISMOS       </v>
      </c>
      <c r="G5839" t="str">
        <f>T("De 12 a 15,99 CABALLOS FISCALES                   ")</f>
        <v xml:space="preserve">De 12 a 15,99 CABALLOS FISCALES                   </v>
      </c>
      <c r="H5839" t="str">
        <f>T("GASOLINA                                          ")</f>
        <v xml:space="preserve">GASOLINA                                          </v>
      </c>
      <c r="I5839">
        <v>719</v>
      </c>
    </row>
    <row r="5840" spans="1:9">
      <c r="A5840" t="str">
        <f>T("2018")</f>
        <v>2018</v>
      </c>
      <c r="B5840" t="str">
        <f>T("FISICO                                            ")</f>
        <v xml:space="preserve">FISICO                                            </v>
      </c>
      <c r="C5840" t="str">
        <f>T("CIUDAD LINEAL       ")</f>
        <v xml:space="preserve">CIUDAD LINEAL       </v>
      </c>
      <c r="D5840" t="str">
        <f>T("QUINTANA            ")</f>
        <v xml:space="preserve">QUINTANA            </v>
      </c>
      <c r="E5840" t="str">
        <f>T("TU ")</f>
        <v xml:space="preserve">TU </v>
      </c>
      <c r="F5840" t="str">
        <f>T("TURISMOS       ")</f>
        <v xml:space="preserve">TURISMOS       </v>
      </c>
      <c r="G5840" t="str">
        <f>T("De 16 a 19,99 CABALLOS FISCALES                   ")</f>
        <v xml:space="preserve">De 16 a 19,99 CABALLOS FISCALES                   </v>
      </c>
      <c r="H5840" t="str">
        <f>T("GASOLINA                                          ")</f>
        <v xml:space="preserve">GASOLINA                                          </v>
      </c>
      <c r="I5840">
        <v>118</v>
      </c>
    </row>
    <row r="5841" spans="1:9">
      <c r="A5841" t="str">
        <f>T("2018")</f>
        <v>2018</v>
      </c>
      <c r="B5841" t="str">
        <f>T("FISICO                                            ")</f>
        <v xml:space="preserve">FISICO                                            </v>
      </c>
      <c r="C5841" t="str">
        <f>T("CIUDAD LINEAL       ")</f>
        <v xml:space="preserve">CIUDAD LINEAL       </v>
      </c>
      <c r="D5841" t="str">
        <f>T("QUINTANA            ")</f>
        <v xml:space="preserve">QUINTANA            </v>
      </c>
      <c r="E5841" t="str">
        <f>T("TU ")</f>
        <v xml:space="preserve">TU </v>
      </c>
      <c r="F5841" t="str">
        <f>T("TURISMOS       ")</f>
        <v xml:space="preserve">TURISMOS       </v>
      </c>
      <c r="G5841" t="str">
        <f>T("De 20 CABALLOS FISCALES en adelante               ")</f>
        <v xml:space="preserve">De 20 CABALLOS FISCALES en adelante               </v>
      </c>
      <c r="H5841" t="str">
        <f>T("GASOLINA                                          ")</f>
        <v xml:space="preserve">GASOLINA                                          </v>
      </c>
      <c r="I5841">
        <v>61</v>
      </c>
    </row>
    <row r="5842" spans="1:9">
      <c r="A5842" t="str">
        <f>T("2018")</f>
        <v>2018</v>
      </c>
      <c r="B5842" t="str">
        <f>T("FISICO                                            ")</f>
        <v xml:space="preserve">FISICO                                            </v>
      </c>
      <c r="C5842" t="str">
        <f>T("CIUDAD LINEAL       ")</f>
        <v xml:space="preserve">CIUDAD LINEAL       </v>
      </c>
      <c r="D5842" t="str">
        <f>T("CONCEPCION          ")</f>
        <v xml:space="preserve">CONCEPCION          </v>
      </c>
      <c r="E5842" t="str">
        <f>T("TU ")</f>
        <v xml:space="preserve">TU </v>
      </c>
      <c r="F5842" t="str">
        <f>T("TURISMOS       ")</f>
        <v xml:space="preserve">TURISMOS       </v>
      </c>
      <c r="G5842" t="str">
        <f>T("De menos de 8 CABALLOS FISCALES                   ")</f>
        <v xml:space="preserve">De menos de 8 CABALLOS FISCALES                   </v>
      </c>
      <c r="H5842" t="str">
        <f>T("GASOLINA                                          ")</f>
        <v xml:space="preserve">GASOLINA                                          </v>
      </c>
      <c r="I5842">
        <v>188</v>
      </c>
    </row>
    <row r="5843" spans="1:9">
      <c r="A5843" t="str">
        <f>T("2018")</f>
        <v>2018</v>
      </c>
      <c r="B5843" t="str">
        <f>T("FISICO                                            ")</f>
        <v xml:space="preserve">FISICO                                            </v>
      </c>
      <c r="C5843" t="str">
        <f>T("CIUDAD LINEAL       ")</f>
        <v xml:space="preserve">CIUDAD LINEAL       </v>
      </c>
      <c r="D5843" t="str">
        <f>T("CONCEPCION          ")</f>
        <v xml:space="preserve">CONCEPCION          </v>
      </c>
      <c r="E5843" t="str">
        <f>T("TU ")</f>
        <v xml:space="preserve">TU </v>
      </c>
      <c r="F5843" t="str">
        <f>T("TURISMOS       ")</f>
        <v xml:space="preserve">TURISMOS       </v>
      </c>
      <c r="G5843" t="str">
        <f>T("De 8 a 11,99 CABALLOS FISCALES                    ")</f>
        <v xml:space="preserve">De 8 a 11,99 CABALLOS FISCALES                    </v>
      </c>
      <c r="H5843" t="str">
        <f>T("GASOLINA                                          ")</f>
        <v xml:space="preserve">GASOLINA                                          </v>
      </c>
      <c r="I5843" s="1">
        <v>1996</v>
      </c>
    </row>
    <row r="5844" spans="1:9">
      <c r="A5844" t="str">
        <f>T("2018")</f>
        <v>2018</v>
      </c>
      <c r="B5844" t="str">
        <f>T("FISICO                                            ")</f>
        <v xml:space="preserve">FISICO                                            </v>
      </c>
      <c r="C5844" t="str">
        <f>T("CIUDAD LINEAL       ")</f>
        <v xml:space="preserve">CIUDAD LINEAL       </v>
      </c>
      <c r="D5844" t="str">
        <f>T("CONCEPCION          ")</f>
        <v xml:space="preserve">CONCEPCION          </v>
      </c>
      <c r="E5844" t="str">
        <f>T("TU ")</f>
        <v xml:space="preserve">TU </v>
      </c>
      <c r="F5844" t="str">
        <f>T("TURISMOS       ")</f>
        <v xml:space="preserve">TURISMOS       </v>
      </c>
      <c r="G5844" t="str">
        <f>T("De 12 a 15,99 CABALLOS FISCALES                   ")</f>
        <v xml:space="preserve">De 12 a 15,99 CABALLOS FISCALES                   </v>
      </c>
      <c r="H5844" t="str">
        <f>T("GASOLINA                                          ")</f>
        <v xml:space="preserve">GASOLINA                                          </v>
      </c>
      <c r="I5844">
        <v>713</v>
      </c>
    </row>
    <row r="5845" spans="1:9">
      <c r="A5845" t="str">
        <f>T("2018")</f>
        <v>2018</v>
      </c>
      <c r="B5845" t="str">
        <f>T("FISICO                                            ")</f>
        <v xml:space="preserve">FISICO                                            </v>
      </c>
      <c r="C5845" t="str">
        <f>T("CIUDAD LINEAL       ")</f>
        <v xml:space="preserve">CIUDAD LINEAL       </v>
      </c>
      <c r="D5845" t="str">
        <f>T("CONCEPCION          ")</f>
        <v xml:space="preserve">CONCEPCION          </v>
      </c>
      <c r="E5845" t="str">
        <f>T("TU ")</f>
        <v xml:space="preserve">TU </v>
      </c>
      <c r="F5845" t="str">
        <f>T("TURISMOS       ")</f>
        <v xml:space="preserve">TURISMOS       </v>
      </c>
      <c r="G5845" t="str">
        <f>T("De 16 a 19,99 CABALLOS FISCALES                   ")</f>
        <v xml:space="preserve">De 16 a 19,99 CABALLOS FISCALES                   </v>
      </c>
      <c r="H5845" t="str">
        <f>T("GASOLINA                                          ")</f>
        <v xml:space="preserve">GASOLINA                                          </v>
      </c>
      <c r="I5845">
        <v>136</v>
      </c>
    </row>
    <row r="5846" spans="1:9">
      <c r="A5846" t="str">
        <f>T("2018")</f>
        <v>2018</v>
      </c>
      <c r="B5846" t="str">
        <f>T("FISICO                                            ")</f>
        <v xml:space="preserve">FISICO                                            </v>
      </c>
      <c r="C5846" t="str">
        <f>T("CIUDAD LINEAL       ")</f>
        <v xml:space="preserve">CIUDAD LINEAL       </v>
      </c>
      <c r="D5846" t="str">
        <f>T("CONCEPCION          ")</f>
        <v xml:space="preserve">CONCEPCION          </v>
      </c>
      <c r="E5846" t="str">
        <f>T("TU ")</f>
        <v xml:space="preserve">TU </v>
      </c>
      <c r="F5846" t="str">
        <f>T("TURISMOS       ")</f>
        <v xml:space="preserve">TURISMOS       </v>
      </c>
      <c r="G5846" t="str">
        <f>T("De 20 CABALLOS FISCALES en adelante               ")</f>
        <v xml:space="preserve">De 20 CABALLOS FISCALES en adelante               </v>
      </c>
      <c r="H5846" t="str">
        <f>T("GASOLINA                                          ")</f>
        <v xml:space="preserve">GASOLINA                                          </v>
      </c>
      <c r="I5846">
        <v>93</v>
      </c>
    </row>
    <row r="5847" spans="1:9">
      <c r="A5847" t="str">
        <f>T("2018")</f>
        <v>2018</v>
      </c>
      <c r="B5847" t="str">
        <f>T("FISICO                                            ")</f>
        <v xml:space="preserve">FISICO                                            </v>
      </c>
      <c r="C5847" t="str">
        <f>T("CIUDAD LINEAL       ")</f>
        <v xml:space="preserve">CIUDAD LINEAL       </v>
      </c>
      <c r="D5847" t="str">
        <f>T("SAN PASCUAL         ")</f>
        <v xml:space="preserve">SAN PASCUAL         </v>
      </c>
      <c r="E5847" t="str">
        <f>T("TU ")</f>
        <v xml:space="preserve">TU </v>
      </c>
      <c r="F5847" t="str">
        <f>T("TURISMOS       ")</f>
        <v xml:space="preserve">TURISMOS       </v>
      </c>
      <c r="G5847" t="str">
        <f>T("De menos de 8 CABALLOS FISCALES                   ")</f>
        <v xml:space="preserve">De menos de 8 CABALLOS FISCALES                   </v>
      </c>
      <c r="H5847" t="str">
        <f>T("GASOLINA                                          ")</f>
        <v xml:space="preserve">GASOLINA                                          </v>
      </c>
      <c r="I5847">
        <v>224</v>
      </c>
    </row>
    <row r="5848" spans="1:9">
      <c r="A5848" t="str">
        <f>T("2018")</f>
        <v>2018</v>
      </c>
      <c r="B5848" t="str">
        <f>T("FISICO                                            ")</f>
        <v xml:space="preserve">FISICO                                            </v>
      </c>
      <c r="C5848" t="str">
        <f>T("CIUDAD LINEAL       ")</f>
        <v xml:space="preserve">CIUDAD LINEAL       </v>
      </c>
      <c r="D5848" t="str">
        <f>T("SAN PASCUAL         ")</f>
        <v xml:space="preserve">SAN PASCUAL         </v>
      </c>
      <c r="E5848" t="str">
        <f>T("TU ")</f>
        <v xml:space="preserve">TU </v>
      </c>
      <c r="F5848" t="str">
        <f>T("TURISMOS       ")</f>
        <v xml:space="preserve">TURISMOS       </v>
      </c>
      <c r="G5848" t="str">
        <f>T("De 8 a 11,99 CABALLOS FISCALES                    ")</f>
        <v xml:space="preserve">De 8 a 11,99 CABALLOS FISCALES                    </v>
      </c>
      <c r="H5848" t="str">
        <f>T("GASOLINA                                          ")</f>
        <v xml:space="preserve">GASOLINA                                          </v>
      </c>
      <c r="I5848" s="1">
        <v>2223</v>
      </c>
    </row>
    <row r="5849" spans="1:9">
      <c r="A5849" t="str">
        <f>T("2018")</f>
        <v>2018</v>
      </c>
      <c r="B5849" t="str">
        <f>T("FISICO                                            ")</f>
        <v xml:space="preserve">FISICO                                            </v>
      </c>
      <c r="C5849" t="str">
        <f>T("CIUDAD LINEAL       ")</f>
        <v xml:space="preserve">CIUDAD LINEAL       </v>
      </c>
      <c r="D5849" t="str">
        <f>T("SAN PASCUAL         ")</f>
        <v xml:space="preserve">SAN PASCUAL         </v>
      </c>
      <c r="E5849" t="str">
        <f>T("TU ")</f>
        <v xml:space="preserve">TU </v>
      </c>
      <c r="F5849" t="str">
        <f>T("TURISMOS       ")</f>
        <v xml:space="preserve">TURISMOS       </v>
      </c>
      <c r="G5849" t="str">
        <f>T("De 12 a 15,99 CABALLOS FISCALES                   ")</f>
        <v xml:space="preserve">De 12 a 15,99 CABALLOS FISCALES                   </v>
      </c>
      <c r="H5849" t="str">
        <f>T("GASOLINA                                          ")</f>
        <v xml:space="preserve">GASOLINA                                          </v>
      </c>
      <c r="I5849">
        <v>798</v>
      </c>
    </row>
    <row r="5850" spans="1:9">
      <c r="A5850" t="str">
        <f>T("2018")</f>
        <v>2018</v>
      </c>
      <c r="B5850" t="str">
        <f>T("FISICO                                            ")</f>
        <v xml:space="preserve">FISICO                                            </v>
      </c>
      <c r="C5850" t="str">
        <f>T("CIUDAD LINEAL       ")</f>
        <v xml:space="preserve">CIUDAD LINEAL       </v>
      </c>
      <c r="D5850" t="str">
        <f>T("SAN PASCUAL         ")</f>
        <v xml:space="preserve">SAN PASCUAL         </v>
      </c>
      <c r="E5850" t="str">
        <f>T("TU ")</f>
        <v xml:space="preserve">TU </v>
      </c>
      <c r="F5850" t="str">
        <f>T("TURISMOS       ")</f>
        <v xml:space="preserve">TURISMOS       </v>
      </c>
      <c r="G5850" t="str">
        <f>T("De 16 a 19,99 CABALLOS FISCALES                   ")</f>
        <v xml:space="preserve">De 16 a 19,99 CABALLOS FISCALES                   </v>
      </c>
      <c r="H5850" t="str">
        <f>T("GASOLINA                                          ")</f>
        <v xml:space="preserve">GASOLINA                                          </v>
      </c>
      <c r="I5850">
        <v>172</v>
      </c>
    </row>
    <row r="5851" spans="1:9">
      <c r="A5851" t="str">
        <f>T("2018")</f>
        <v>2018</v>
      </c>
      <c r="B5851" t="str">
        <f>T("FISICO                                            ")</f>
        <v xml:space="preserve">FISICO                                            </v>
      </c>
      <c r="C5851" t="str">
        <f>T("CIUDAD LINEAL       ")</f>
        <v xml:space="preserve">CIUDAD LINEAL       </v>
      </c>
      <c r="D5851" t="str">
        <f>T("SAN PASCUAL         ")</f>
        <v xml:space="preserve">SAN PASCUAL         </v>
      </c>
      <c r="E5851" t="str">
        <f>T("TU ")</f>
        <v xml:space="preserve">TU </v>
      </c>
      <c r="F5851" t="str">
        <f>T("TURISMOS       ")</f>
        <v xml:space="preserve">TURISMOS       </v>
      </c>
      <c r="G5851" t="str">
        <f>T("De 20 CABALLOS FISCALES en adelante               ")</f>
        <v xml:space="preserve">De 20 CABALLOS FISCALES en adelante               </v>
      </c>
      <c r="H5851" t="str">
        <f>T("GASOLINA                                          ")</f>
        <v xml:space="preserve">GASOLINA                                          </v>
      </c>
      <c r="I5851">
        <v>100</v>
      </c>
    </row>
    <row r="5852" spans="1:9">
      <c r="A5852" t="str">
        <f>T("2018")</f>
        <v>2018</v>
      </c>
      <c r="B5852" t="str">
        <f>T("FISICO                                            ")</f>
        <v xml:space="preserve">FISICO                                            </v>
      </c>
      <c r="C5852" t="str">
        <f>T("CIUDAD LINEAL       ")</f>
        <v xml:space="preserve">CIUDAD LINEAL       </v>
      </c>
      <c r="D5852" t="str">
        <f>T("SAN JUAN BAUTISTA   ")</f>
        <v xml:space="preserve">SAN JUAN BAUTISTA   </v>
      </c>
      <c r="E5852" t="str">
        <f>T("TU ")</f>
        <v xml:space="preserve">TU </v>
      </c>
      <c r="F5852" t="str">
        <f>T("TURISMOS       ")</f>
        <v xml:space="preserve">TURISMOS       </v>
      </c>
      <c r="G5852" t="str">
        <f>T("De menos de 8 CABALLOS FISCALES                   ")</f>
        <v xml:space="preserve">De menos de 8 CABALLOS FISCALES                   </v>
      </c>
      <c r="H5852" t="str">
        <f>T("GASOLINA                                          ")</f>
        <v xml:space="preserve">GASOLINA                                          </v>
      </c>
      <c r="I5852">
        <v>170</v>
      </c>
    </row>
    <row r="5853" spans="1:9">
      <c r="A5853" t="str">
        <f>T("2018")</f>
        <v>2018</v>
      </c>
      <c r="B5853" t="str">
        <f>T("FISICO                                            ")</f>
        <v xml:space="preserve">FISICO                                            </v>
      </c>
      <c r="C5853" t="str">
        <f>T("CIUDAD LINEAL       ")</f>
        <v xml:space="preserve">CIUDAD LINEAL       </v>
      </c>
      <c r="D5853" t="str">
        <f>T("SAN JUAN BAUTISTA   ")</f>
        <v xml:space="preserve">SAN JUAN BAUTISTA   </v>
      </c>
      <c r="E5853" t="str">
        <f>T("TU ")</f>
        <v xml:space="preserve">TU </v>
      </c>
      <c r="F5853" t="str">
        <f>T("TURISMOS       ")</f>
        <v xml:space="preserve">TURISMOS       </v>
      </c>
      <c r="G5853" t="str">
        <f>T("De 8 a 11,99 CABALLOS FISCALES                    ")</f>
        <v xml:space="preserve">De 8 a 11,99 CABALLOS FISCALES                    </v>
      </c>
      <c r="H5853" t="str">
        <f>T("GASOLINA                                          ")</f>
        <v xml:space="preserve">GASOLINA                                          </v>
      </c>
      <c r="I5853" s="1">
        <v>1424</v>
      </c>
    </row>
    <row r="5854" spans="1:9">
      <c r="A5854" t="str">
        <f>T("2018")</f>
        <v>2018</v>
      </c>
      <c r="B5854" t="str">
        <f>T("FISICO                                            ")</f>
        <v xml:space="preserve">FISICO                                            </v>
      </c>
      <c r="C5854" t="str">
        <f>T("CIUDAD LINEAL       ")</f>
        <v xml:space="preserve">CIUDAD LINEAL       </v>
      </c>
      <c r="D5854" t="str">
        <f>T("SAN JUAN BAUTISTA   ")</f>
        <v xml:space="preserve">SAN JUAN BAUTISTA   </v>
      </c>
      <c r="E5854" t="str">
        <f>T("TU ")</f>
        <v xml:space="preserve">TU </v>
      </c>
      <c r="F5854" t="str">
        <f>T("TURISMOS       ")</f>
        <v xml:space="preserve">TURISMOS       </v>
      </c>
      <c r="G5854" t="str">
        <f>T("De 12 a 15,99 CABALLOS FISCALES                   ")</f>
        <v xml:space="preserve">De 12 a 15,99 CABALLOS FISCALES                   </v>
      </c>
      <c r="H5854" t="str">
        <f>T("GASOLINA                                          ")</f>
        <v xml:space="preserve">GASOLINA                                          </v>
      </c>
      <c r="I5854">
        <v>574</v>
      </c>
    </row>
    <row r="5855" spans="1:9">
      <c r="A5855" t="str">
        <f>T("2018")</f>
        <v>2018</v>
      </c>
      <c r="B5855" t="str">
        <f>T("FISICO                                            ")</f>
        <v xml:space="preserve">FISICO                                            </v>
      </c>
      <c r="C5855" t="str">
        <f>T("CIUDAD LINEAL       ")</f>
        <v xml:space="preserve">CIUDAD LINEAL       </v>
      </c>
      <c r="D5855" t="str">
        <f>T("SAN JUAN BAUTISTA   ")</f>
        <v xml:space="preserve">SAN JUAN BAUTISTA   </v>
      </c>
      <c r="E5855" t="str">
        <f>T("TU ")</f>
        <v xml:space="preserve">TU </v>
      </c>
      <c r="F5855" t="str">
        <f>T("TURISMOS       ")</f>
        <v xml:space="preserve">TURISMOS       </v>
      </c>
      <c r="G5855" t="str">
        <f>T("De 16 a 19,99 CABALLOS FISCALES                   ")</f>
        <v xml:space="preserve">De 16 a 19,99 CABALLOS FISCALES                   </v>
      </c>
      <c r="H5855" t="str">
        <f>T("GASOLINA                                          ")</f>
        <v xml:space="preserve">GASOLINA                                          </v>
      </c>
      <c r="I5855">
        <v>177</v>
      </c>
    </row>
    <row r="5856" spans="1:9">
      <c r="A5856" t="str">
        <f>T("2018")</f>
        <v>2018</v>
      </c>
      <c r="B5856" t="str">
        <f>T("FISICO                                            ")</f>
        <v xml:space="preserve">FISICO                                            </v>
      </c>
      <c r="C5856" t="str">
        <f>T("CIUDAD LINEAL       ")</f>
        <v xml:space="preserve">CIUDAD LINEAL       </v>
      </c>
      <c r="D5856" t="str">
        <f>T("SAN JUAN BAUTISTA   ")</f>
        <v xml:space="preserve">SAN JUAN BAUTISTA   </v>
      </c>
      <c r="E5856" t="str">
        <f>T("TU ")</f>
        <v xml:space="preserve">TU </v>
      </c>
      <c r="F5856" t="str">
        <f>T("TURISMOS       ")</f>
        <v xml:space="preserve">TURISMOS       </v>
      </c>
      <c r="G5856" t="str">
        <f>T("De 20 CABALLOS FISCALES en adelante               ")</f>
        <v xml:space="preserve">De 20 CABALLOS FISCALES en adelante               </v>
      </c>
      <c r="H5856" t="str">
        <f>T("GASOLINA                                          ")</f>
        <v xml:space="preserve">GASOLINA                                          </v>
      </c>
      <c r="I5856">
        <v>102</v>
      </c>
    </row>
    <row r="5857" spans="1:9">
      <c r="A5857" t="str">
        <f>T("2018")</f>
        <v>2018</v>
      </c>
      <c r="B5857" t="str">
        <f>T("FISICO                                            ")</f>
        <v xml:space="preserve">FISICO                                            </v>
      </c>
      <c r="C5857" t="str">
        <f>T("CIUDAD LINEAL       ")</f>
        <v xml:space="preserve">CIUDAD LINEAL       </v>
      </c>
      <c r="D5857" t="str">
        <f>T("COLINA              ")</f>
        <v xml:space="preserve">COLINA              </v>
      </c>
      <c r="E5857" t="str">
        <f>T("TU ")</f>
        <v xml:space="preserve">TU </v>
      </c>
      <c r="F5857" t="str">
        <f>T("TURISMOS       ")</f>
        <v xml:space="preserve">TURISMOS       </v>
      </c>
      <c r="G5857" t="str">
        <f>T("De menos de 8 CABALLOS FISCALES                   ")</f>
        <v xml:space="preserve">De menos de 8 CABALLOS FISCALES                   </v>
      </c>
      <c r="H5857" t="str">
        <f>T("GASOLINA                                          ")</f>
        <v xml:space="preserve">GASOLINA                                          </v>
      </c>
      <c r="I5857">
        <v>88</v>
      </c>
    </row>
    <row r="5858" spans="1:9">
      <c r="A5858" t="str">
        <f>T("2018")</f>
        <v>2018</v>
      </c>
      <c r="B5858" t="str">
        <f>T("FISICO                                            ")</f>
        <v xml:space="preserve">FISICO                                            </v>
      </c>
      <c r="C5858" t="str">
        <f>T("CIUDAD LINEAL       ")</f>
        <v xml:space="preserve">CIUDAD LINEAL       </v>
      </c>
      <c r="D5858" t="str">
        <f>T("COLINA              ")</f>
        <v xml:space="preserve">COLINA              </v>
      </c>
      <c r="E5858" t="str">
        <f>T("TU ")</f>
        <v xml:space="preserve">TU </v>
      </c>
      <c r="F5858" t="str">
        <f>T("TURISMOS       ")</f>
        <v xml:space="preserve">TURISMOS       </v>
      </c>
      <c r="G5858" t="str">
        <f>T("De 8 a 11,99 CABALLOS FISCALES                    ")</f>
        <v xml:space="preserve">De 8 a 11,99 CABALLOS FISCALES                    </v>
      </c>
      <c r="H5858" t="str">
        <f>T("GASOLINA                                          ")</f>
        <v xml:space="preserve">GASOLINA                                          </v>
      </c>
      <c r="I5858">
        <v>710</v>
      </c>
    </row>
    <row r="5859" spans="1:9">
      <c r="A5859" t="str">
        <f>T("2018")</f>
        <v>2018</v>
      </c>
      <c r="B5859" t="str">
        <f>T("FISICO                                            ")</f>
        <v xml:space="preserve">FISICO                                            </v>
      </c>
      <c r="C5859" t="str">
        <f>T("CIUDAD LINEAL       ")</f>
        <v xml:space="preserve">CIUDAD LINEAL       </v>
      </c>
      <c r="D5859" t="str">
        <f>T("COLINA              ")</f>
        <v xml:space="preserve">COLINA              </v>
      </c>
      <c r="E5859" t="str">
        <f>T("TU ")</f>
        <v xml:space="preserve">TU </v>
      </c>
      <c r="F5859" t="str">
        <f>T("TURISMOS       ")</f>
        <v xml:space="preserve">TURISMOS       </v>
      </c>
      <c r="G5859" t="str">
        <f>T("De 12 a 15,99 CABALLOS FISCALES                   ")</f>
        <v xml:space="preserve">De 12 a 15,99 CABALLOS FISCALES                   </v>
      </c>
      <c r="H5859" t="str">
        <f>T("GASOLINA                                          ")</f>
        <v xml:space="preserve">GASOLINA                                          </v>
      </c>
      <c r="I5859">
        <v>299</v>
      </c>
    </row>
    <row r="5860" spans="1:9">
      <c r="A5860" t="str">
        <f>T("2018")</f>
        <v>2018</v>
      </c>
      <c r="B5860" t="str">
        <f>T("FISICO                                            ")</f>
        <v xml:space="preserve">FISICO                                            </v>
      </c>
      <c r="C5860" t="str">
        <f>T("CIUDAD LINEAL       ")</f>
        <v xml:space="preserve">CIUDAD LINEAL       </v>
      </c>
      <c r="D5860" t="str">
        <f>T("COLINA              ")</f>
        <v xml:space="preserve">COLINA              </v>
      </c>
      <c r="E5860" t="str">
        <f>T("TU ")</f>
        <v xml:space="preserve">TU </v>
      </c>
      <c r="F5860" t="str">
        <f>T("TURISMOS       ")</f>
        <v xml:space="preserve">TURISMOS       </v>
      </c>
      <c r="G5860" t="str">
        <f>T("De 16 a 19,99 CABALLOS FISCALES                   ")</f>
        <v xml:space="preserve">De 16 a 19,99 CABALLOS FISCALES                   </v>
      </c>
      <c r="H5860" t="str">
        <f>T("GASOLINA                                          ")</f>
        <v xml:space="preserve">GASOLINA                                          </v>
      </c>
      <c r="I5860">
        <v>87</v>
      </c>
    </row>
    <row r="5861" spans="1:9">
      <c r="A5861" t="str">
        <f>T("2018")</f>
        <v>2018</v>
      </c>
      <c r="B5861" t="str">
        <f>T("FISICO                                            ")</f>
        <v xml:space="preserve">FISICO                                            </v>
      </c>
      <c r="C5861" t="str">
        <f>T("CIUDAD LINEAL       ")</f>
        <v xml:space="preserve">CIUDAD LINEAL       </v>
      </c>
      <c r="D5861" t="str">
        <f>T("COLINA              ")</f>
        <v xml:space="preserve">COLINA              </v>
      </c>
      <c r="E5861" t="str">
        <f>T("TU ")</f>
        <v xml:space="preserve">TU </v>
      </c>
      <c r="F5861" t="str">
        <f>T("TURISMOS       ")</f>
        <v xml:space="preserve">TURISMOS       </v>
      </c>
      <c r="G5861" t="str">
        <f>T("De 20 CABALLOS FISCALES en adelante               ")</f>
        <v xml:space="preserve">De 20 CABALLOS FISCALES en adelante               </v>
      </c>
      <c r="H5861" t="str">
        <f>T("GASOLINA                                          ")</f>
        <v xml:space="preserve">GASOLINA                                          </v>
      </c>
      <c r="I5861">
        <v>51</v>
      </c>
    </row>
    <row r="5862" spans="1:9">
      <c r="A5862" t="str">
        <f>T("2018")</f>
        <v>2018</v>
      </c>
      <c r="B5862" t="str">
        <f>T("FISICO                                            ")</f>
        <v xml:space="preserve">FISICO                                            </v>
      </c>
      <c r="C5862" t="str">
        <f>T("CIUDAD LINEAL       ")</f>
        <v xml:space="preserve">CIUDAD LINEAL       </v>
      </c>
      <c r="D5862" t="str">
        <f>T("ATALAYA             ")</f>
        <v xml:space="preserve">ATALAYA             </v>
      </c>
      <c r="E5862" t="str">
        <f>T("TU ")</f>
        <v xml:space="preserve">TU </v>
      </c>
      <c r="F5862" t="str">
        <f>T("TURISMOS       ")</f>
        <v xml:space="preserve">TURISMOS       </v>
      </c>
      <c r="G5862" t="str">
        <f>T("De menos de 8 CABALLOS FISCALES                   ")</f>
        <v xml:space="preserve">De menos de 8 CABALLOS FISCALES                   </v>
      </c>
      <c r="H5862" t="str">
        <f>T("GASOLINA                                          ")</f>
        <v xml:space="preserve">GASOLINA                                          </v>
      </c>
      <c r="I5862">
        <v>43</v>
      </c>
    </row>
    <row r="5863" spans="1:9">
      <c r="A5863" t="str">
        <f>T("2018")</f>
        <v>2018</v>
      </c>
      <c r="B5863" t="str">
        <f>T("FISICO                                            ")</f>
        <v xml:space="preserve">FISICO                                            </v>
      </c>
      <c r="C5863" t="str">
        <f>T("CIUDAD LINEAL       ")</f>
        <v xml:space="preserve">CIUDAD LINEAL       </v>
      </c>
      <c r="D5863" t="str">
        <f>T("ATALAYA             ")</f>
        <v xml:space="preserve">ATALAYA             </v>
      </c>
      <c r="E5863" t="str">
        <f>T("TU ")</f>
        <v xml:space="preserve">TU </v>
      </c>
      <c r="F5863" t="str">
        <f>T("TURISMOS       ")</f>
        <v xml:space="preserve">TURISMOS       </v>
      </c>
      <c r="G5863" t="str">
        <f>T("De 8 a 11,99 CABALLOS FISCALES                    ")</f>
        <v xml:space="preserve">De 8 a 11,99 CABALLOS FISCALES                    </v>
      </c>
      <c r="H5863" t="str">
        <f>T("GASOLINA                                          ")</f>
        <v xml:space="preserve">GASOLINA                                          </v>
      </c>
      <c r="I5863">
        <v>190</v>
      </c>
    </row>
    <row r="5864" spans="1:9">
      <c r="A5864" t="str">
        <f>T("2018")</f>
        <v>2018</v>
      </c>
      <c r="B5864" t="str">
        <f>T("FISICO                                            ")</f>
        <v xml:space="preserve">FISICO                                            </v>
      </c>
      <c r="C5864" t="str">
        <f>T("CIUDAD LINEAL       ")</f>
        <v xml:space="preserve">CIUDAD LINEAL       </v>
      </c>
      <c r="D5864" t="str">
        <f>T("ATALAYA             ")</f>
        <v xml:space="preserve">ATALAYA             </v>
      </c>
      <c r="E5864" t="str">
        <f>T("TU ")</f>
        <v xml:space="preserve">TU </v>
      </c>
      <c r="F5864" t="str">
        <f>T("TURISMOS       ")</f>
        <v xml:space="preserve">TURISMOS       </v>
      </c>
      <c r="G5864" t="str">
        <f>T("De 12 a 15,99 CABALLOS FISCALES                   ")</f>
        <v xml:space="preserve">De 12 a 15,99 CABALLOS FISCALES                   </v>
      </c>
      <c r="H5864" t="str">
        <f>T("GASOLINA                                          ")</f>
        <v xml:space="preserve">GASOLINA                                          </v>
      </c>
      <c r="I5864">
        <v>93</v>
      </c>
    </row>
    <row r="5865" spans="1:9">
      <c r="A5865" t="str">
        <f>T("2018")</f>
        <v>2018</v>
      </c>
      <c r="B5865" t="str">
        <f>T("FISICO                                            ")</f>
        <v xml:space="preserve">FISICO                                            </v>
      </c>
      <c r="C5865" t="str">
        <f>T("CIUDAD LINEAL       ")</f>
        <v xml:space="preserve">CIUDAD LINEAL       </v>
      </c>
      <c r="D5865" t="str">
        <f>T("ATALAYA             ")</f>
        <v xml:space="preserve">ATALAYA             </v>
      </c>
      <c r="E5865" t="str">
        <f>T("TU ")</f>
        <v xml:space="preserve">TU </v>
      </c>
      <c r="F5865" t="str">
        <f>T("TURISMOS       ")</f>
        <v xml:space="preserve">TURISMOS       </v>
      </c>
      <c r="G5865" t="str">
        <f>T("De 16 a 19,99 CABALLOS FISCALES                   ")</f>
        <v xml:space="preserve">De 16 a 19,99 CABALLOS FISCALES                   </v>
      </c>
      <c r="H5865" t="str">
        <f>T("GASOLINA                                          ")</f>
        <v xml:space="preserve">GASOLINA                                          </v>
      </c>
      <c r="I5865">
        <v>37</v>
      </c>
    </row>
    <row r="5866" spans="1:9">
      <c r="A5866" t="str">
        <f>T("2018")</f>
        <v>2018</v>
      </c>
      <c r="B5866" t="str">
        <f>T("FISICO                                            ")</f>
        <v xml:space="preserve">FISICO                                            </v>
      </c>
      <c r="C5866" t="str">
        <f>T("CIUDAD LINEAL       ")</f>
        <v xml:space="preserve">CIUDAD LINEAL       </v>
      </c>
      <c r="D5866" t="str">
        <f>T("ATALAYA             ")</f>
        <v xml:space="preserve">ATALAYA             </v>
      </c>
      <c r="E5866" t="str">
        <f>T("TU ")</f>
        <v xml:space="preserve">TU </v>
      </c>
      <c r="F5866" t="str">
        <f>T("TURISMOS       ")</f>
        <v xml:space="preserve">TURISMOS       </v>
      </c>
      <c r="G5866" t="str">
        <f>T("De 20 CABALLOS FISCALES en adelante               ")</f>
        <v xml:space="preserve">De 20 CABALLOS FISCALES en adelante               </v>
      </c>
      <c r="H5866" t="str">
        <f>T("GASOLINA                                          ")</f>
        <v xml:space="preserve">GASOLINA                                          </v>
      </c>
      <c r="I5866">
        <v>31</v>
      </c>
    </row>
    <row r="5867" spans="1:9">
      <c r="A5867" t="str">
        <f>T("2018")</f>
        <v>2018</v>
      </c>
      <c r="B5867" t="str">
        <f>T("FISICO                                            ")</f>
        <v xml:space="preserve">FISICO                                            </v>
      </c>
      <c r="C5867" t="str">
        <f>T("CIUDAD LINEAL       ")</f>
        <v xml:space="preserve">CIUDAD LINEAL       </v>
      </c>
      <c r="D5867" t="str">
        <f>T("COSTILLARES         ")</f>
        <v xml:space="preserve">COSTILLARES         </v>
      </c>
      <c r="E5867" t="str">
        <f>T("TU ")</f>
        <v xml:space="preserve">TU </v>
      </c>
      <c r="F5867" t="str">
        <f>T("TURISMOS       ")</f>
        <v xml:space="preserve">TURISMOS       </v>
      </c>
      <c r="G5867" t="str">
        <f>T("De menos de 8 CABALLOS FISCALES                   ")</f>
        <v xml:space="preserve">De menos de 8 CABALLOS FISCALES                   </v>
      </c>
      <c r="H5867" t="str">
        <f>T("GASOLINA                                          ")</f>
        <v xml:space="preserve">GASOLINA                                          </v>
      </c>
      <c r="I5867">
        <v>411</v>
      </c>
    </row>
    <row r="5868" spans="1:9">
      <c r="A5868" t="str">
        <f>T("2018")</f>
        <v>2018</v>
      </c>
      <c r="B5868" t="str">
        <f>T("FISICO                                            ")</f>
        <v xml:space="preserve">FISICO                                            </v>
      </c>
      <c r="C5868" t="str">
        <f>T("CIUDAD LINEAL       ")</f>
        <v xml:space="preserve">CIUDAD LINEAL       </v>
      </c>
      <c r="D5868" t="str">
        <f>T("COSTILLARES         ")</f>
        <v xml:space="preserve">COSTILLARES         </v>
      </c>
      <c r="E5868" t="str">
        <f>T("TU ")</f>
        <v xml:space="preserve">TU </v>
      </c>
      <c r="F5868" t="str">
        <f>T("TURISMOS       ")</f>
        <v xml:space="preserve">TURISMOS       </v>
      </c>
      <c r="G5868" t="str">
        <f>T("De 8 a 11,99 CABALLOS FISCALES                    ")</f>
        <v xml:space="preserve">De 8 a 11,99 CABALLOS FISCALES                    </v>
      </c>
      <c r="H5868" t="str">
        <f>T("GASOLINA                                          ")</f>
        <v xml:space="preserve">GASOLINA                                          </v>
      </c>
      <c r="I5868" s="1">
        <v>2949</v>
      </c>
    </row>
    <row r="5869" spans="1:9">
      <c r="A5869" t="str">
        <f>T("2018")</f>
        <v>2018</v>
      </c>
      <c r="B5869" t="str">
        <f>T("FISICO                                            ")</f>
        <v xml:space="preserve">FISICO                                            </v>
      </c>
      <c r="C5869" t="str">
        <f>T("CIUDAD LINEAL       ")</f>
        <v xml:space="preserve">CIUDAD LINEAL       </v>
      </c>
      <c r="D5869" t="str">
        <f>T("COSTILLARES         ")</f>
        <v xml:space="preserve">COSTILLARES         </v>
      </c>
      <c r="E5869" t="str">
        <f>T("TU ")</f>
        <v xml:space="preserve">TU </v>
      </c>
      <c r="F5869" t="str">
        <f>T("TURISMOS       ")</f>
        <v xml:space="preserve">TURISMOS       </v>
      </c>
      <c r="G5869" t="str">
        <f>T("De 12 a 15,99 CABALLOS FISCALES                   ")</f>
        <v xml:space="preserve">De 12 a 15,99 CABALLOS FISCALES                   </v>
      </c>
      <c r="H5869" t="str">
        <f>T("GASOLINA                                          ")</f>
        <v xml:space="preserve">GASOLINA                                          </v>
      </c>
      <c r="I5869" s="1">
        <v>1190</v>
      </c>
    </row>
    <row r="5870" spans="1:9">
      <c r="A5870" t="str">
        <f>T("2018")</f>
        <v>2018</v>
      </c>
      <c r="B5870" t="str">
        <f>T("FISICO                                            ")</f>
        <v xml:space="preserve">FISICO                                            </v>
      </c>
      <c r="C5870" t="str">
        <f>T("CIUDAD LINEAL       ")</f>
        <v xml:space="preserve">CIUDAD LINEAL       </v>
      </c>
      <c r="D5870" t="str">
        <f>T("COSTILLARES         ")</f>
        <v xml:space="preserve">COSTILLARES         </v>
      </c>
      <c r="E5870" t="str">
        <f>T("TU ")</f>
        <v xml:space="preserve">TU </v>
      </c>
      <c r="F5870" t="str">
        <f>T("TURISMOS       ")</f>
        <v xml:space="preserve">TURISMOS       </v>
      </c>
      <c r="G5870" t="str">
        <f>T("De 16 a 19,99 CABALLOS FISCALES                   ")</f>
        <v xml:space="preserve">De 16 a 19,99 CABALLOS FISCALES                   </v>
      </c>
      <c r="H5870" t="str">
        <f>T("GASOLINA                                          ")</f>
        <v xml:space="preserve">GASOLINA                                          </v>
      </c>
      <c r="I5870">
        <v>347</v>
      </c>
    </row>
    <row r="5871" spans="1:9">
      <c r="A5871" t="str">
        <f>T("2018")</f>
        <v>2018</v>
      </c>
      <c r="B5871" t="str">
        <f>T("FISICO                                            ")</f>
        <v xml:space="preserve">FISICO                                            </v>
      </c>
      <c r="C5871" t="str">
        <f>T("CIUDAD LINEAL       ")</f>
        <v xml:space="preserve">CIUDAD LINEAL       </v>
      </c>
      <c r="D5871" t="str">
        <f>T("COSTILLARES         ")</f>
        <v xml:space="preserve">COSTILLARES         </v>
      </c>
      <c r="E5871" t="str">
        <f>T("TU ")</f>
        <v xml:space="preserve">TU </v>
      </c>
      <c r="F5871" t="str">
        <f>T("TURISMOS       ")</f>
        <v xml:space="preserve">TURISMOS       </v>
      </c>
      <c r="G5871" t="str">
        <f>T("De 20 CABALLOS FISCALES en adelante               ")</f>
        <v xml:space="preserve">De 20 CABALLOS FISCALES en adelante               </v>
      </c>
      <c r="H5871" t="str">
        <f>T("GASOLINA                                          ")</f>
        <v xml:space="preserve">GASOLINA                                          </v>
      </c>
      <c r="I5871">
        <v>202</v>
      </c>
    </row>
    <row r="5872" spans="1:9">
      <c r="A5872" t="str">
        <f>T("2018")</f>
        <v>2018</v>
      </c>
      <c r="B5872" t="str">
        <f>T("JURIDICO                                          ")</f>
        <v xml:space="preserve">JURIDICO                                          </v>
      </c>
      <c r="C5872" t="str">
        <f>T("CIUDAD LINEAL       ")</f>
        <v xml:space="preserve">CIUDAD LINEAL       </v>
      </c>
      <c r="D5872" t="str">
        <f>T("SIN BARRIO          ")</f>
        <v xml:space="preserve">SIN BARRIO          </v>
      </c>
      <c r="E5872" t="str">
        <f>T("TU ")</f>
        <v xml:space="preserve">TU </v>
      </c>
      <c r="F5872" t="str">
        <f>T("TURISMOS       ")</f>
        <v xml:space="preserve">TURISMOS       </v>
      </c>
      <c r="G5872" t="str">
        <f>T("De menos de 8 CABALLOS FISCALES                   ")</f>
        <v xml:space="preserve">De menos de 8 CABALLOS FISCALES                   </v>
      </c>
      <c r="H5872" t="str">
        <f>T("GASOLINA                                          ")</f>
        <v xml:space="preserve">GASOLINA                                          </v>
      </c>
      <c r="I5872">
        <v>1</v>
      </c>
    </row>
    <row r="5873" spans="1:9">
      <c r="A5873" t="str">
        <f>T("2018")</f>
        <v>2018</v>
      </c>
      <c r="B5873" t="str">
        <f>T("JURIDICO                                          ")</f>
        <v xml:space="preserve">JURIDICO                                          </v>
      </c>
      <c r="C5873" t="str">
        <f>T("CIUDAD LINEAL       ")</f>
        <v xml:space="preserve">CIUDAD LINEAL       </v>
      </c>
      <c r="D5873" t="str">
        <f>T("SIN BARRIO          ")</f>
        <v xml:space="preserve">SIN BARRIO          </v>
      </c>
      <c r="E5873" t="str">
        <f>T("TU ")</f>
        <v xml:space="preserve">TU </v>
      </c>
      <c r="F5873" t="str">
        <f>T("TURISMOS       ")</f>
        <v xml:space="preserve">TURISMOS       </v>
      </c>
      <c r="G5873" t="str">
        <f>T("De 8 a 11,99 CABALLOS FISCALES                    ")</f>
        <v xml:space="preserve">De 8 a 11,99 CABALLOS FISCALES                    </v>
      </c>
      <c r="H5873" t="str">
        <f>T("GASOLINA                                          ")</f>
        <v xml:space="preserve">GASOLINA                                          </v>
      </c>
      <c r="I5873">
        <v>4</v>
      </c>
    </row>
    <row r="5874" spans="1:9">
      <c r="A5874" t="str">
        <f>T("2018")</f>
        <v>2018</v>
      </c>
      <c r="B5874" t="str">
        <f>T("JURIDICO                                          ")</f>
        <v xml:space="preserve">JURIDICO                                          </v>
      </c>
      <c r="C5874" t="str">
        <f>T("CIUDAD LINEAL       ")</f>
        <v xml:space="preserve">CIUDAD LINEAL       </v>
      </c>
      <c r="D5874" t="str">
        <f>T("SIN BARRIO          ")</f>
        <v xml:space="preserve">SIN BARRIO          </v>
      </c>
      <c r="E5874" t="str">
        <f>T("TU ")</f>
        <v xml:space="preserve">TU </v>
      </c>
      <c r="F5874" t="str">
        <f>T("TURISMOS       ")</f>
        <v xml:space="preserve">TURISMOS       </v>
      </c>
      <c r="G5874" t="str">
        <f>T("De 12 a 15,99 CABALLOS FISCALES                   ")</f>
        <v xml:space="preserve">De 12 a 15,99 CABALLOS FISCALES                   </v>
      </c>
      <c r="H5874" t="str">
        <f>T("GASOLINA                                          ")</f>
        <v xml:space="preserve">GASOLINA                                          </v>
      </c>
      <c r="I5874">
        <v>2</v>
      </c>
    </row>
    <row r="5875" spans="1:9">
      <c r="A5875" t="str">
        <f>T("2018")</f>
        <v>2018</v>
      </c>
      <c r="B5875" t="str">
        <f>T("JURIDICO                                          ")</f>
        <v xml:space="preserve">JURIDICO                                          </v>
      </c>
      <c r="C5875" t="str">
        <f>T("CIUDAD LINEAL       ")</f>
        <v xml:space="preserve">CIUDAD LINEAL       </v>
      </c>
      <c r="D5875" t="str">
        <f>T("SIN BARRIO          ")</f>
        <v xml:space="preserve">SIN BARRIO          </v>
      </c>
      <c r="E5875" t="str">
        <f>T("TU ")</f>
        <v xml:space="preserve">TU </v>
      </c>
      <c r="F5875" t="str">
        <f>T("TURISMOS       ")</f>
        <v xml:space="preserve">TURISMOS       </v>
      </c>
      <c r="G5875" t="str">
        <f>T("De 16 a 19,99 CABALLOS FISCALES                   ")</f>
        <v xml:space="preserve">De 16 a 19,99 CABALLOS FISCALES                   </v>
      </c>
      <c r="H5875" t="str">
        <f>T("GASOLINA                                          ")</f>
        <v xml:space="preserve">GASOLINA                                          </v>
      </c>
      <c r="I5875">
        <v>2</v>
      </c>
    </row>
    <row r="5876" spans="1:9">
      <c r="A5876" t="str">
        <f>T("2018")</f>
        <v>2018</v>
      </c>
      <c r="B5876" t="str">
        <f>T("JURIDICO                                          ")</f>
        <v xml:space="preserve">JURIDICO                                          </v>
      </c>
      <c r="C5876" t="str">
        <f>T("CIUDAD LINEAL       ")</f>
        <v xml:space="preserve">CIUDAD LINEAL       </v>
      </c>
      <c r="D5876" t="str">
        <f>T("SIN BARRIO          ")</f>
        <v xml:space="preserve">SIN BARRIO          </v>
      </c>
      <c r="E5876" t="str">
        <f>T("TU ")</f>
        <v xml:space="preserve">TU </v>
      </c>
      <c r="F5876" t="str">
        <f>T("TURISMOS       ")</f>
        <v xml:space="preserve">TURISMOS       </v>
      </c>
      <c r="G5876" t="str">
        <f>T("De 20 CABALLOS FISCALES en adelante               ")</f>
        <v xml:space="preserve">De 20 CABALLOS FISCALES en adelante               </v>
      </c>
      <c r="H5876" t="str">
        <f>T("GASOLINA                                          ")</f>
        <v xml:space="preserve">GASOLINA                                          </v>
      </c>
      <c r="I5876">
        <v>1</v>
      </c>
    </row>
    <row r="5877" spans="1:9">
      <c r="A5877" t="str">
        <f>T("2018")</f>
        <v>2018</v>
      </c>
      <c r="B5877" t="str">
        <f>T("JURIDICO                                          ")</f>
        <v xml:space="preserve">JURIDICO                                          </v>
      </c>
      <c r="C5877" t="str">
        <f>T("CIUDAD LINEAL       ")</f>
        <v xml:space="preserve">CIUDAD LINEAL       </v>
      </c>
      <c r="D5877" t="str">
        <f>T("VENTAS              ")</f>
        <v xml:space="preserve">VENTAS              </v>
      </c>
      <c r="E5877" t="str">
        <f>T("TU ")</f>
        <v xml:space="preserve">TU </v>
      </c>
      <c r="F5877" t="str">
        <f>T("TURISMOS       ")</f>
        <v xml:space="preserve">TURISMOS       </v>
      </c>
      <c r="G5877" t="str">
        <f>T("De menos de 8 CABALLOS FISCALES                   ")</f>
        <v xml:space="preserve">De menos de 8 CABALLOS FISCALES                   </v>
      </c>
      <c r="H5877" t="str">
        <f>T("GASOLINA                                          ")</f>
        <v xml:space="preserve">GASOLINA                                          </v>
      </c>
      <c r="I5877">
        <v>16</v>
      </c>
    </row>
    <row r="5878" spans="1:9">
      <c r="A5878" t="str">
        <f>T("2018")</f>
        <v>2018</v>
      </c>
      <c r="B5878" t="str">
        <f>T("JURIDICO                                          ")</f>
        <v xml:space="preserve">JURIDICO                                          </v>
      </c>
      <c r="C5878" t="str">
        <f>T("CIUDAD LINEAL       ")</f>
        <v xml:space="preserve">CIUDAD LINEAL       </v>
      </c>
      <c r="D5878" t="str">
        <f>T("VENTAS              ")</f>
        <v xml:space="preserve">VENTAS              </v>
      </c>
      <c r="E5878" t="str">
        <f>T("TU ")</f>
        <v xml:space="preserve">TU </v>
      </c>
      <c r="F5878" t="str">
        <f>T("TURISMOS       ")</f>
        <v xml:space="preserve">TURISMOS       </v>
      </c>
      <c r="G5878" t="str">
        <f>T("De 8 a 11,99 CABALLOS FISCALES                    ")</f>
        <v xml:space="preserve">De 8 a 11,99 CABALLOS FISCALES                    </v>
      </c>
      <c r="H5878" t="str">
        <f>T("GASOLINA                                          ")</f>
        <v xml:space="preserve">GASOLINA                                          </v>
      </c>
      <c r="I5878">
        <v>146</v>
      </c>
    </row>
    <row r="5879" spans="1:9">
      <c r="A5879" t="str">
        <f>T("2018")</f>
        <v>2018</v>
      </c>
      <c r="B5879" t="str">
        <f>T("JURIDICO                                          ")</f>
        <v xml:space="preserve">JURIDICO                                          </v>
      </c>
      <c r="C5879" t="str">
        <f>T("CIUDAD LINEAL       ")</f>
        <v xml:space="preserve">CIUDAD LINEAL       </v>
      </c>
      <c r="D5879" t="str">
        <f>T("VENTAS              ")</f>
        <v xml:space="preserve">VENTAS              </v>
      </c>
      <c r="E5879" t="str">
        <f>T("TU ")</f>
        <v xml:space="preserve">TU </v>
      </c>
      <c r="F5879" t="str">
        <f>T("TURISMOS       ")</f>
        <v xml:space="preserve">TURISMOS       </v>
      </c>
      <c r="G5879" t="str">
        <f>T("De 12 a 15,99 CABALLOS FISCALES                   ")</f>
        <v xml:space="preserve">De 12 a 15,99 CABALLOS FISCALES                   </v>
      </c>
      <c r="H5879" t="str">
        <f>T("GASOLINA                                          ")</f>
        <v xml:space="preserve">GASOLINA                                          </v>
      </c>
      <c r="I5879">
        <v>74</v>
      </c>
    </row>
    <row r="5880" spans="1:9">
      <c r="A5880" t="str">
        <f>T("2018")</f>
        <v>2018</v>
      </c>
      <c r="B5880" t="str">
        <f>T("JURIDICO                                          ")</f>
        <v xml:space="preserve">JURIDICO                                          </v>
      </c>
      <c r="C5880" t="str">
        <f>T("CIUDAD LINEAL       ")</f>
        <v xml:space="preserve">CIUDAD LINEAL       </v>
      </c>
      <c r="D5880" t="str">
        <f>T("VENTAS              ")</f>
        <v xml:space="preserve">VENTAS              </v>
      </c>
      <c r="E5880" t="str">
        <f>T("TU ")</f>
        <v xml:space="preserve">TU </v>
      </c>
      <c r="F5880" t="str">
        <f>T("TURISMOS       ")</f>
        <v xml:space="preserve">TURISMOS       </v>
      </c>
      <c r="G5880" t="str">
        <f>T("De 16 a 19,99 CABALLOS FISCALES                   ")</f>
        <v xml:space="preserve">De 16 a 19,99 CABALLOS FISCALES                   </v>
      </c>
      <c r="H5880" t="str">
        <f>T("GASOLINA                                          ")</f>
        <v xml:space="preserve">GASOLINA                                          </v>
      </c>
      <c r="I5880">
        <v>25</v>
      </c>
    </row>
    <row r="5881" spans="1:9">
      <c r="A5881" t="str">
        <f>T("2018")</f>
        <v>2018</v>
      </c>
      <c r="B5881" t="str">
        <f>T("JURIDICO                                          ")</f>
        <v xml:space="preserve">JURIDICO                                          </v>
      </c>
      <c r="C5881" t="str">
        <f>T("CIUDAD LINEAL       ")</f>
        <v xml:space="preserve">CIUDAD LINEAL       </v>
      </c>
      <c r="D5881" t="str">
        <f>T("VENTAS              ")</f>
        <v xml:space="preserve">VENTAS              </v>
      </c>
      <c r="E5881" t="str">
        <f>T("TU ")</f>
        <v xml:space="preserve">TU </v>
      </c>
      <c r="F5881" t="str">
        <f>T("TURISMOS       ")</f>
        <v xml:space="preserve">TURISMOS       </v>
      </c>
      <c r="G5881" t="str">
        <f>T("De 20 CABALLOS FISCALES en adelante               ")</f>
        <v xml:space="preserve">De 20 CABALLOS FISCALES en adelante               </v>
      </c>
      <c r="H5881" t="str">
        <f>T("GASOLINA                                          ")</f>
        <v xml:space="preserve">GASOLINA                                          </v>
      </c>
      <c r="I5881">
        <v>26</v>
      </c>
    </row>
    <row r="5882" spans="1:9">
      <c r="A5882" t="str">
        <f>T("2018")</f>
        <v>2018</v>
      </c>
      <c r="B5882" t="str">
        <f>T("JURIDICO                                          ")</f>
        <v xml:space="preserve">JURIDICO                                          </v>
      </c>
      <c r="C5882" t="str">
        <f>T("CIUDAD LINEAL       ")</f>
        <v xml:space="preserve">CIUDAD LINEAL       </v>
      </c>
      <c r="D5882" t="str">
        <f>T("PUEBLO NUEVO        ")</f>
        <v xml:space="preserve">PUEBLO NUEVO        </v>
      </c>
      <c r="E5882" t="str">
        <f>T("TU ")</f>
        <v xml:space="preserve">TU </v>
      </c>
      <c r="F5882" t="str">
        <f>T("TURISMOS       ")</f>
        <v xml:space="preserve">TURISMOS       </v>
      </c>
      <c r="G5882" t="str">
        <f>T("De menos de 8 CABALLOS FISCALES                   ")</f>
        <v xml:space="preserve">De menos de 8 CABALLOS FISCALES                   </v>
      </c>
      <c r="H5882" t="str">
        <f>T("GASOLINA                                          ")</f>
        <v xml:space="preserve">GASOLINA                                          </v>
      </c>
      <c r="I5882">
        <v>22</v>
      </c>
    </row>
    <row r="5883" spans="1:9">
      <c r="A5883" t="str">
        <f>T("2018")</f>
        <v>2018</v>
      </c>
      <c r="B5883" t="str">
        <f>T("JURIDICO                                          ")</f>
        <v xml:space="preserve">JURIDICO                                          </v>
      </c>
      <c r="C5883" t="str">
        <f>T("CIUDAD LINEAL       ")</f>
        <v xml:space="preserve">CIUDAD LINEAL       </v>
      </c>
      <c r="D5883" t="str">
        <f>T("PUEBLO NUEVO        ")</f>
        <v xml:space="preserve">PUEBLO NUEVO        </v>
      </c>
      <c r="E5883" t="str">
        <f>T("TU ")</f>
        <v xml:space="preserve">TU </v>
      </c>
      <c r="F5883" t="str">
        <f>T("TURISMOS       ")</f>
        <v xml:space="preserve">TURISMOS       </v>
      </c>
      <c r="G5883" t="str">
        <f>T("De 8 a 11,99 CABALLOS FISCALES                    ")</f>
        <v xml:space="preserve">De 8 a 11,99 CABALLOS FISCALES                    </v>
      </c>
      <c r="H5883" t="str">
        <f>T("GASOLINA                                          ")</f>
        <v xml:space="preserve">GASOLINA                                          </v>
      </c>
      <c r="I5883">
        <v>201</v>
      </c>
    </row>
    <row r="5884" spans="1:9">
      <c r="A5884" t="str">
        <f>T("2018")</f>
        <v>2018</v>
      </c>
      <c r="B5884" t="str">
        <f>T("JURIDICO                                          ")</f>
        <v xml:space="preserve">JURIDICO                                          </v>
      </c>
      <c r="C5884" t="str">
        <f>T("CIUDAD LINEAL       ")</f>
        <v xml:space="preserve">CIUDAD LINEAL       </v>
      </c>
      <c r="D5884" t="str">
        <f>T("PUEBLO NUEVO        ")</f>
        <v xml:space="preserve">PUEBLO NUEVO        </v>
      </c>
      <c r="E5884" t="str">
        <f>T("TU ")</f>
        <v xml:space="preserve">TU </v>
      </c>
      <c r="F5884" t="str">
        <f>T("TURISMOS       ")</f>
        <v xml:space="preserve">TURISMOS       </v>
      </c>
      <c r="G5884" t="str">
        <f>T("De 12 a 15,99 CABALLOS FISCALES                   ")</f>
        <v xml:space="preserve">De 12 a 15,99 CABALLOS FISCALES                   </v>
      </c>
      <c r="H5884" t="str">
        <f>T("GASOLINA                                          ")</f>
        <v xml:space="preserve">GASOLINA                                          </v>
      </c>
      <c r="I5884">
        <v>84</v>
      </c>
    </row>
    <row r="5885" spans="1:9">
      <c r="A5885" t="str">
        <f>T("2018")</f>
        <v>2018</v>
      </c>
      <c r="B5885" t="str">
        <f>T("JURIDICO                                          ")</f>
        <v xml:space="preserve">JURIDICO                                          </v>
      </c>
      <c r="C5885" t="str">
        <f>T("CIUDAD LINEAL       ")</f>
        <v xml:space="preserve">CIUDAD LINEAL       </v>
      </c>
      <c r="D5885" t="str">
        <f>T("PUEBLO NUEVO        ")</f>
        <v xml:space="preserve">PUEBLO NUEVO        </v>
      </c>
      <c r="E5885" t="str">
        <f>T("TU ")</f>
        <v xml:space="preserve">TU </v>
      </c>
      <c r="F5885" t="str">
        <f>T("TURISMOS       ")</f>
        <v xml:space="preserve">TURISMOS       </v>
      </c>
      <c r="G5885" t="str">
        <f>T("De 16 a 19,99 CABALLOS FISCALES                   ")</f>
        <v xml:space="preserve">De 16 a 19,99 CABALLOS FISCALES                   </v>
      </c>
      <c r="H5885" t="str">
        <f>T("GASOLINA                                          ")</f>
        <v xml:space="preserve">GASOLINA                                          </v>
      </c>
      <c r="I5885">
        <v>31</v>
      </c>
    </row>
    <row r="5886" spans="1:9">
      <c r="A5886" t="str">
        <f>T("2018")</f>
        <v>2018</v>
      </c>
      <c r="B5886" t="str">
        <f>T("JURIDICO                                          ")</f>
        <v xml:space="preserve">JURIDICO                                          </v>
      </c>
      <c r="C5886" t="str">
        <f>T("CIUDAD LINEAL       ")</f>
        <v xml:space="preserve">CIUDAD LINEAL       </v>
      </c>
      <c r="D5886" t="str">
        <f>T("PUEBLO NUEVO        ")</f>
        <v xml:space="preserve">PUEBLO NUEVO        </v>
      </c>
      <c r="E5886" t="str">
        <f>T("TU ")</f>
        <v xml:space="preserve">TU </v>
      </c>
      <c r="F5886" t="str">
        <f>T("TURISMOS       ")</f>
        <v xml:space="preserve">TURISMOS       </v>
      </c>
      <c r="G5886" t="str">
        <f>T("De 20 CABALLOS FISCALES en adelante               ")</f>
        <v xml:space="preserve">De 20 CABALLOS FISCALES en adelante               </v>
      </c>
      <c r="H5886" t="str">
        <f>T("GASOLINA                                          ")</f>
        <v xml:space="preserve">GASOLINA                                          </v>
      </c>
      <c r="I5886">
        <v>37</v>
      </c>
    </row>
    <row r="5887" spans="1:9">
      <c r="A5887" t="str">
        <f>T("2018")</f>
        <v>2018</v>
      </c>
      <c r="B5887" t="str">
        <f>T("JURIDICO                                          ")</f>
        <v xml:space="preserve">JURIDICO                                          </v>
      </c>
      <c r="C5887" t="str">
        <f>T("CIUDAD LINEAL       ")</f>
        <v xml:space="preserve">CIUDAD LINEAL       </v>
      </c>
      <c r="D5887" t="str">
        <f>T("QUINTANA            ")</f>
        <v xml:space="preserve">QUINTANA            </v>
      </c>
      <c r="E5887" t="str">
        <f>T("TU ")</f>
        <v xml:space="preserve">TU </v>
      </c>
      <c r="F5887" t="str">
        <f>T("TURISMOS       ")</f>
        <v xml:space="preserve">TURISMOS       </v>
      </c>
      <c r="G5887" t="str">
        <f>T("De menos de 8 CABALLOS FISCALES                   ")</f>
        <v xml:space="preserve">De menos de 8 CABALLOS FISCALES                   </v>
      </c>
      <c r="H5887" t="str">
        <f>T("GASOLINA                                          ")</f>
        <v xml:space="preserve">GASOLINA                                          </v>
      </c>
      <c r="I5887">
        <v>21</v>
      </c>
    </row>
    <row r="5888" spans="1:9">
      <c r="A5888" t="str">
        <f>T("2018")</f>
        <v>2018</v>
      </c>
      <c r="B5888" t="str">
        <f>T("JURIDICO                                          ")</f>
        <v xml:space="preserve">JURIDICO                                          </v>
      </c>
      <c r="C5888" t="str">
        <f>T("CIUDAD LINEAL       ")</f>
        <v xml:space="preserve">CIUDAD LINEAL       </v>
      </c>
      <c r="D5888" t="str">
        <f>T("QUINTANA            ")</f>
        <v xml:space="preserve">QUINTANA            </v>
      </c>
      <c r="E5888" t="str">
        <f>T("TU ")</f>
        <v xml:space="preserve">TU </v>
      </c>
      <c r="F5888" t="str">
        <f>T("TURISMOS       ")</f>
        <v xml:space="preserve">TURISMOS       </v>
      </c>
      <c r="G5888" t="str">
        <f>T("De 8 a 11,99 CABALLOS FISCALES                    ")</f>
        <v xml:space="preserve">De 8 a 11,99 CABALLOS FISCALES                    </v>
      </c>
      <c r="H5888" t="str">
        <f>T("GASOLINA                                          ")</f>
        <v xml:space="preserve">GASOLINA                                          </v>
      </c>
      <c r="I5888">
        <v>87</v>
      </c>
    </row>
    <row r="5889" spans="1:9">
      <c r="A5889" t="str">
        <f>T("2018")</f>
        <v>2018</v>
      </c>
      <c r="B5889" t="str">
        <f>T("JURIDICO                                          ")</f>
        <v xml:space="preserve">JURIDICO                                          </v>
      </c>
      <c r="C5889" t="str">
        <f>T("CIUDAD LINEAL       ")</f>
        <v xml:space="preserve">CIUDAD LINEAL       </v>
      </c>
      <c r="D5889" t="str">
        <f>T("QUINTANA            ")</f>
        <v xml:space="preserve">QUINTANA            </v>
      </c>
      <c r="E5889" t="str">
        <f>T("TU ")</f>
        <v xml:space="preserve">TU </v>
      </c>
      <c r="F5889" t="str">
        <f>T("TURISMOS       ")</f>
        <v xml:space="preserve">TURISMOS       </v>
      </c>
      <c r="G5889" t="str">
        <f>T("De 12 a 15,99 CABALLOS FISCALES                   ")</f>
        <v xml:space="preserve">De 12 a 15,99 CABALLOS FISCALES                   </v>
      </c>
      <c r="H5889" t="str">
        <f>T("GASOLINA                                          ")</f>
        <v xml:space="preserve">GASOLINA                                          </v>
      </c>
      <c r="I5889">
        <v>38</v>
      </c>
    </row>
    <row r="5890" spans="1:9">
      <c r="A5890" t="str">
        <f>T("2018")</f>
        <v>2018</v>
      </c>
      <c r="B5890" t="str">
        <f>T("JURIDICO                                          ")</f>
        <v xml:space="preserve">JURIDICO                                          </v>
      </c>
      <c r="C5890" t="str">
        <f>T("CIUDAD LINEAL       ")</f>
        <v xml:space="preserve">CIUDAD LINEAL       </v>
      </c>
      <c r="D5890" t="str">
        <f>T("QUINTANA            ")</f>
        <v xml:space="preserve">QUINTANA            </v>
      </c>
      <c r="E5890" t="str">
        <f>T("TU ")</f>
        <v xml:space="preserve">TU </v>
      </c>
      <c r="F5890" t="str">
        <f>T("TURISMOS       ")</f>
        <v xml:space="preserve">TURISMOS       </v>
      </c>
      <c r="G5890" t="str">
        <f>T("De 16 a 19,99 CABALLOS FISCALES                   ")</f>
        <v xml:space="preserve">De 16 a 19,99 CABALLOS FISCALES                   </v>
      </c>
      <c r="H5890" t="str">
        <f>T("GASOLINA                                          ")</f>
        <v xml:space="preserve">GASOLINA                                          </v>
      </c>
      <c r="I5890">
        <v>19</v>
      </c>
    </row>
    <row r="5891" spans="1:9">
      <c r="A5891" t="str">
        <f>T("2018")</f>
        <v>2018</v>
      </c>
      <c r="B5891" t="str">
        <f>T("JURIDICO                                          ")</f>
        <v xml:space="preserve">JURIDICO                                          </v>
      </c>
      <c r="C5891" t="str">
        <f>T("CIUDAD LINEAL       ")</f>
        <v xml:space="preserve">CIUDAD LINEAL       </v>
      </c>
      <c r="D5891" t="str">
        <f>T("QUINTANA            ")</f>
        <v xml:space="preserve">QUINTANA            </v>
      </c>
      <c r="E5891" t="str">
        <f>T("TU ")</f>
        <v xml:space="preserve">TU </v>
      </c>
      <c r="F5891" t="str">
        <f>T("TURISMOS       ")</f>
        <v xml:space="preserve">TURISMOS       </v>
      </c>
      <c r="G5891" t="str">
        <f>T("De 20 CABALLOS FISCALES en adelante               ")</f>
        <v xml:space="preserve">De 20 CABALLOS FISCALES en adelante               </v>
      </c>
      <c r="H5891" t="str">
        <f>T("GASOLINA                                          ")</f>
        <v xml:space="preserve">GASOLINA                                          </v>
      </c>
      <c r="I5891">
        <v>10</v>
      </c>
    </row>
    <row r="5892" spans="1:9">
      <c r="A5892" t="str">
        <f>T("2018")</f>
        <v>2018</v>
      </c>
      <c r="B5892" t="str">
        <f>T("JURIDICO                                          ")</f>
        <v xml:space="preserve">JURIDICO                                          </v>
      </c>
      <c r="C5892" t="str">
        <f>T("CIUDAD LINEAL       ")</f>
        <v xml:space="preserve">CIUDAD LINEAL       </v>
      </c>
      <c r="D5892" t="str">
        <f>T("CONCEPCION          ")</f>
        <v xml:space="preserve">CONCEPCION          </v>
      </c>
      <c r="E5892" t="str">
        <f>T("TU ")</f>
        <v xml:space="preserve">TU </v>
      </c>
      <c r="F5892" t="str">
        <f>T("TURISMOS       ")</f>
        <v xml:space="preserve">TURISMOS       </v>
      </c>
      <c r="G5892" t="str">
        <f>T("De menos de 8 CABALLOS FISCALES                   ")</f>
        <v xml:space="preserve">De menos de 8 CABALLOS FISCALES                   </v>
      </c>
      <c r="H5892" t="str">
        <f>T("GASOLINA                                          ")</f>
        <v xml:space="preserve">GASOLINA                                          </v>
      </c>
      <c r="I5892">
        <v>13</v>
      </c>
    </row>
    <row r="5893" spans="1:9">
      <c r="A5893" t="str">
        <f>T("2018")</f>
        <v>2018</v>
      </c>
      <c r="B5893" t="str">
        <f>T("JURIDICO                                          ")</f>
        <v xml:space="preserve">JURIDICO                                          </v>
      </c>
      <c r="C5893" t="str">
        <f>T("CIUDAD LINEAL       ")</f>
        <v xml:space="preserve">CIUDAD LINEAL       </v>
      </c>
      <c r="D5893" t="str">
        <f>T("CONCEPCION          ")</f>
        <v xml:space="preserve">CONCEPCION          </v>
      </c>
      <c r="E5893" t="str">
        <f>T("TU ")</f>
        <v xml:space="preserve">TU </v>
      </c>
      <c r="F5893" t="str">
        <f>T("TURISMOS       ")</f>
        <v xml:space="preserve">TURISMOS       </v>
      </c>
      <c r="G5893" t="str">
        <f>T("De 8 a 11,99 CABALLOS FISCALES                    ")</f>
        <v xml:space="preserve">De 8 a 11,99 CABALLOS FISCALES                    </v>
      </c>
      <c r="H5893" t="str">
        <f>T("GASOLINA                                          ")</f>
        <v xml:space="preserve">GASOLINA                                          </v>
      </c>
      <c r="I5893">
        <v>91</v>
      </c>
    </row>
    <row r="5894" spans="1:9">
      <c r="A5894" t="str">
        <f>T("2018")</f>
        <v>2018</v>
      </c>
      <c r="B5894" t="str">
        <f>T("JURIDICO                                          ")</f>
        <v xml:space="preserve">JURIDICO                                          </v>
      </c>
      <c r="C5894" t="str">
        <f>T("CIUDAD LINEAL       ")</f>
        <v xml:space="preserve">CIUDAD LINEAL       </v>
      </c>
      <c r="D5894" t="str">
        <f>T("CONCEPCION          ")</f>
        <v xml:space="preserve">CONCEPCION          </v>
      </c>
      <c r="E5894" t="str">
        <f>T("TU ")</f>
        <v xml:space="preserve">TU </v>
      </c>
      <c r="F5894" t="str">
        <f>T("TURISMOS       ")</f>
        <v xml:space="preserve">TURISMOS       </v>
      </c>
      <c r="G5894" t="str">
        <f>T("De 12 a 15,99 CABALLOS FISCALES                   ")</f>
        <v xml:space="preserve">De 12 a 15,99 CABALLOS FISCALES                   </v>
      </c>
      <c r="H5894" t="str">
        <f>T("GASOLINA                                          ")</f>
        <v xml:space="preserve">GASOLINA                                          </v>
      </c>
      <c r="I5894">
        <v>49</v>
      </c>
    </row>
    <row r="5895" spans="1:9">
      <c r="A5895" t="str">
        <f>T("2018")</f>
        <v>2018</v>
      </c>
      <c r="B5895" t="str">
        <f>T("JURIDICO                                          ")</f>
        <v xml:space="preserve">JURIDICO                                          </v>
      </c>
      <c r="C5895" t="str">
        <f>T("CIUDAD LINEAL       ")</f>
        <v xml:space="preserve">CIUDAD LINEAL       </v>
      </c>
      <c r="D5895" t="str">
        <f>T("CONCEPCION          ")</f>
        <v xml:space="preserve">CONCEPCION          </v>
      </c>
      <c r="E5895" t="str">
        <f>T("TU ")</f>
        <v xml:space="preserve">TU </v>
      </c>
      <c r="F5895" t="str">
        <f>T("TURISMOS       ")</f>
        <v xml:space="preserve">TURISMOS       </v>
      </c>
      <c r="G5895" t="str">
        <f>T("De 16 a 19,99 CABALLOS FISCALES                   ")</f>
        <v xml:space="preserve">De 16 a 19,99 CABALLOS FISCALES                   </v>
      </c>
      <c r="H5895" t="str">
        <f>T("GASOLINA                                          ")</f>
        <v xml:space="preserve">GASOLINA                                          </v>
      </c>
      <c r="I5895">
        <v>29</v>
      </c>
    </row>
    <row r="5896" spans="1:9">
      <c r="A5896" t="str">
        <f>T("2018")</f>
        <v>2018</v>
      </c>
      <c r="B5896" t="str">
        <f>T("JURIDICO                                          ")</f>
        <v xml:space="preserve">JURIDICO                                          </v>
      </c>
      <c r="C5896" t="str">
        <f>T("CIUDAD LINEAL       ")</f>
        <v xml:space="preserve">CIUDAD LINEAL       </v>
      </c>
      <c r="D5896" t="str">
        <f>T("CONCEPCION          ")</f>
        <v xml:space="preserve">CONCEPCION          </v>
      </c>
      <c r="E5896" t="str">
        <f>T("TU ")</f>
        <v xml:space="preserve">TU </v>
      </c>
      <c r="F5896" t="str">
        <f>T("TURISMOS       ")</f>
        <v xml:space="preserve">TURISMOS       </v>
      </c>
      <c r="G5896" t="str">
        <f>T("De 20 CABALLOS FISCALES en adelante               ")</f>
        <v xml:space="preserve">De 20 CABALLOS FISCALES en adelante               </v>
      </c>
      <c r="H5896" t="str">
        <f>T("GASOLINA                                          ")</f>
        <v xml:space="preserve">GASOLINA                                          </v>
      </c>
      <c r="I5896">
        <v>58</v>
      </c>
    </row>
    <row r="5897" spans="1:9">
      <c r="A5897" t="str">
        <f>T("2018")</f>
        <v>2018</v>
      </c>
      <c r="B5897" t="str">
        <f>T("JURIDICO                                          ")</f>
        <v xml:space="preserve">JURIDICO                                          </v>
      </c>
      <c r="C5897" t="str">
        <f>T("CIUDAD LINEAL       ")</f>
        <v xml:space="preserve">CIUDAD LINEAL       </v>
      </c>
      <c r="D5897" t="str">
        <f>T("SAN PASCUAL         ")</f>
        <v xml:space="preserve">SAN PASCUAL         </v>
      </c>
      <c r="E5897" t="str">
        <f>T("TU ")</f>
        <v xml:space="preserve">TU </v>
      </c>
      <c r="F5897" t="str">
        <f>T("TURISMOS       ")</f>
        <v xml:space="preserve">TURISMOS       </v>
      </c>
      <c r="G5897" t="str">
        <f>T("De menos de 8 CABALLOS FISCALES                   ")</f>
        <v xml:space="preserve">De menos de 8 CABALLOS FISCALES                   </v>
      </c>
      <c r="H5897" t="str">
        <f>T("GASOLINA                                          ")</f>
        <v xml:space="preserve">GASOLINA                                          </v>
      </c>
      <c r="I5897">
        <v>18</v>
      </c>
    </row>
    <row r="5898" spans="1:9">
      <c r="A5898" t="str">
        <f>T("2018")</f>
        <v>2018</v>
      </c>
      <c r="B5898" t="str">
        <f>T("JURIDICO                                          ")</f>
        <v xml:space="preserve">JURIDICO                                          </v>
      </c>
      <c r="C5898" t="str">
        <f>T("CIUDAD LINEAL       ")</f>
        <v xml:space="preserve">CIUDAD LINEAL       </v>
      </c>
      <c r="D5898" t="str">
        <f>T("SAN PASCUAL         ")</f>
        <v xml:space="preserve">SAN PASCUAL         </v>
      </c>
      <c r="E5898" t="str">
        <f>T("TU ")</f>
        <v xml:space="preserve">TU </v>
      </c>
      <c r="F5898" t="str">
        <f>T("TURISMOS       ")</f>
        <v xml:space="preserve">TURISMOS       </v>
      </c>
      <c r="G5898" t="str">
        <f>T("De 8 a 11,99 CABALLOS FISCALES                    ")</f>
        <v xml:space="preserve">De 8 a 11,99 CABALLOS FISCALES                    </v>
      </c>
      <c r="H5898" t="str">
        <f>T("GASOLINA                                          ")</f>
        <v xml:space="preserve">GASOLINA                                          </v>
      </c>
      <c r="I5898">
        <v>112</v>
      </c>
    </row>
    <row r="5899" spans="1:9">
      <c r="A5899" t="str">
        <f>T("2018")</f>
        <v>2018</v>
      </c>
      <c r="B5899" t="str">
        <f>T("JURIDICO                                          ")</f>
        <v xml:space="preserve">JURIDICO                                          </v>
      </c>
      <c r="C5899" t="str">
        <f>T("CIUDAD LINEAL       ")</f>
        <v xml:space="preserve">CIUDAD LINEAL       </v>
      </c>
      <c r="D5899" t="str">
        <f>T("SAN PASCUAL         ")</f>
        <v xml:space="preserve">SAN PASCUAL         </v>
      </c>
      <c r="E5899" t="str">
        <f>T("TU ")</f>
        <v xml:space="preserve">TU </v>
      </c>
      <c r="F5899" t="str">
        <f>T("TURISMOS       ")</f>
        <v xml:space="preserve">TURISMOS       </v>
      </c>
      <c r="G5899" t="str">
        <f>T("De 12 a 15,99 CABALLOS FISCALES                   ")</f>
        <v xml:space="preserve">De 12 a 15,99 CABALLOS FISCALES                   </v>
      </c>
      <c r="H5899" t="str">
        <f>T("GASOLINA                                          ")</f>
        <v xml:space="preserve">GASOLINA                                          </v>
      </c>
      <c r="I5899">
        <v>44</v>
      </c>
    </row>
    <row r="5900" spans="1:9">
      <c r="A5900" t="str">
        <f>T("2018")</f>
        <v>2018</v>
      </c>
      <c r="B5900" t="str">
        <f>T("JURIDICO                                          ")</f>
        <v xml:space="preserve">JURIDICO                                          </v>
      </c>
      <c r="C5900" t="str">
        <f>T("CIUDAD LINEAL       ")</f>
        <v xml:space="preserve">CIUDAD LINEAL       </v>
      </c>
      <c r="D5900" t="str">
        <f>T("SAN PASCUAL         ")</f>
        <v xml:space="preserve">SAN PASCUAL         </v>
      </c>
      <c r="E5900" t="str">
        <f>T("TU ")</f>
        <v xml:space="preserve">TU </v>
      </c>
      <c r="F5900" t="str">
        <f>T("TURISMOS       ")</f>
        <v xml:space="preserve">TURISMOS       </v>
      </c>
      <c r="G5900" t="str">
        <f>T("De 16 a 19,99 CABALLOS FISCALES                   ")</f>
        <v xml:space="preserve">De 16 a 19,99 CABALLOS FISCALES                   </v>
      </c>
      <c r="H5900" t="str">
        <f>T("GASOLINA                                          ")</f>
        <v xml:space="preserve">GASOLINA                                          </v>
      </c>
      <c r="I5900">
        <v>23</v>
      </c>
    </row>
    <row r="5901" spans="1:9">
      <c r="A5901" t="str">
        <f>T("2018")</f>
        <v>2018</v>
      </c>
      <c r="B5901" t="str">
        <f>T("JURIDICO                                          ")</f>
        <v xml:space="preserve">JURIDICO                                          </v>
      </c>
      <c r="C5901" t="str">
        <f>T("CIUDAD LINEAL       ")</f>
        <v xml:space="preserve">CIUDAD LINEAL       </v>
      </c>
      <c r="D5901" t="str">
        <f>T("SAN PASCUAL         ")</f>
        <v xml:space="preserve">SAN PASCUAL         </v>
      </c>
      <c r="E5901" t="str">
        <f>T("TU ")</f>
        <v xml:space="preserve">TU </v>
      </c>
      <c r="F5901" t="str">
        <f>T("TURISMOS       ")</f>
        <v xml:space="preserve">TURISMOS       </v>
      </c>
      <c r="G5901" t="str">
        <f>T("De 20 CABALLOS FISCALES en adelante               ")</f>
        <v xml:space="preserve">De 20 CABALLOS FISCALES en adelante               </v>
      </c>
      <c r="H5901" t="str">
        <f>T("GASOLINA                                          ")</f>
        <v xml:space="preserve">GASOLINA                                          </v>
      </c>
      <c r="I5901">
        <v>35</v>
      </c>
    </row>
    <row r="5902" spans="1:9">
      <c r="A5902" t="str">
        <f>T("2018")</f>
        <v>2018</v>
      </c>
      <c r="B5902" t="str">
        <f>T("JURIDICO                                          ")</f>
        <v xml:space="preserve">JURIDICO                                          </v>
      </c>
      <c r="C5902" t="str">
        <f>T("CIUDAD LINEAL       ")</f>
        <v xml:space="preserve">CIUDAD LINEAL       </v>
      </c>
      <c r="D5902" t="str">
        <f>T("SAN JUAN BAUTISTA   ")</f>
        <v xml:space="preserve">SAN JUAN BAUTISTA   </v>
      </c>
      <c r="E5902" t="str">
        <f>T("TU ")</f>
        <v xml:space="preserve">TU </v>
      </c>
      <c r="F5902" t="str">
        <f>T("TURISMOS       ")</f>
        <v xml:space="preserve">TURISMOS       </v>
      </c>
      <c r="G5902" t="str">
        <f>T("De menos de 8 CABALLOS FISCALES                   ")</f>
        <v xml:space="preserve">De menos de 8 CABALLOS FISCALES                   </v>
      </c>
      <c r="H5902" t="str">
        <f>T("GASOLINA                                          ")</f>
        <v xml:space="preserve">GASOLINA                                          </v>
      </c>
      <c r="I5902">
        <v>24</v>
      </c>
    </row>
    <row r="5903" spans="1:9">
      <c r="A5903" t="str">
        <f>T("2018")</f>
        <v>2018</v>
      </c>
      <c r="B5903" t="str">
        <f>T("JURIDICO                                          ")</f>
        <v xml:space="preserve">JURIDICO                                          </v>
      </c>
      <c r="C5903" t="str">
        <f>T("CIUDAD LINEAL       ")</f>
        <v xml:space="preserve">CIUDAD LINEAL       </v>
      </c>
      <c r="D5903" t="str">
        <f>T("SAN JUAN BAUTISTA   ")</f>
        <v xml:space="preserve">SAN JUAN BAUTISTA   </v>
      </c>
      <c r="E5903" t="str">
        <f>T("TU ")</f>
        <v xml:space="preserve">TU </v>
      </c>
      <c r="F5903" t="str">
        <f>T("TURISMOS       ")</f>
        <v xml:space="preserve">TURISMOS       </v>
      </c>
      <c r="G5903" t="str">
        <f>T("De 8 a 11,99 CABALLOS FISCALES                    ")</f>
        <v xml:space="preserve">De 8 a 11,99 CABALLOS FISCALES                    </v>
      </c>
      <c r="H5903" t="str">
        <f>T("GASOLINA                                          ")</f>
        <v xml:space="preserve">GASOLINA                                          </v>
      </c>
      <c r="I5903">
        <v>89</v>
      </c>
    </row>
    <row r="5904" spans="1:9">
      <c r="A5904" t="str">
        <f>T("2018")</f>
        <v>2018</v>
      </c>
      <c r="B5904" t="str">
        <f>T("JURIDICO                                          ")</f>
        <v xml:space="preserve">JURIDICO                                          </v>
      </c>
      <c r="C5904" t="str">
        <f>T("CIUDAD LINEAL       ")</f>
        <v xml:space="preserve">CIUDAD LINEAL       </v>
      </c>
      <c r="D5904" t="str">
        <f>T("SAN JUAN BAUTISTA   ")</f>
        <v xml:space="preserve">SAN JUAN BAUTISTA   </v>
      </c>
      <c r="E5904" t="str">
        <f>T("TU ")</f>
        <v xml:space="preserve">TU </v>
      </c>
      <c r="F5904" t="str">
        <f>T("TURISMOS       ")</f>
        <v xml:space="preserve">TURISMOS       </v>
      </c>
      <c r="G5904" t="str">
        <f>T("De 12 a 15,99 CABALLOS FISCALES                   ")</f>
        <v xml:space="preserve">De 12 a 15,99 CABALLOS FISCALES                   </v>
      </c>
      <c r="H5904" t="str">
        <f>T("GASOLINA                                          ")</f>
        <v xml:space="preserve">GASOLINA                                          </v>
      </c>
      <c r="I5904">
        <v>49</v>
      </c>
    </row>
    <row r="5905" spans="1:9">
      <c r="A5905" t="str">
        <f>T("2018")</f>
        <v>2018</v>
      </c>
      <c r="B5905" t="str">
        <f>T("JURIDICO                                          ")</f>
        <v xml:space="preserve">JURIDICO                                          </v>
      </c>
      <c r="C5905" t="str">
        <f>T("CIUDAD LINEAL       ")</f>
        <v xml:space="preserve">CIUDAD LINEAL       </v>
      </c>
      <c r="D5905" t="str">
        <f>T("SAN JUAN BAUTISTA   ")</f>
        <v xml:space="preserve">SAN JUAN BAUTISTA   </v>
      </c>
      <c r="E5905" t="str">
        <f>T("TU ")</f>
        <v xml:space="preserve">TU </v>
      </c>
      <c r="F5905" t="str">
        <f>T("TURISMOS       ")</f>
        <v xml:space="preserve">TURISMOS       </v>
      </c>
      <c r="G5905" t="str">
        <f>T("De 16 a 19,99 CABALLOS FISCALES                   ")</f>
        <v xml:space="preserve">De 16 a 19,99 CABALLOS FISCALES                   </v>
      </c>
      <c r="H5905" t="str">
        <f>T("GASOLINA                                          ")</f>
        <v xml:space="preserve">GASOLINA                                          </v>
      </c>
      <c r="I5905">
        <v>20</v>
      </c>
    </row>
    <row r="5906" spans="1:9">
      <c r="A5906" t="str">
        <f>T("2018")</f>
        <v>2018</v>
      </c>
      <c r="B5906" t="str">
        <f>T("JURIDICO                                          ")</f>
        <v xml:space="preserve">JURIDICO                                          </v>
      </c>
      <c r="C5906" t="str">
        <f>T("CIUDAD LINEAL       ")</f>
        <v xml:space="preserve">CIUDAD LINEAL       </v>
      </c>
      <c r="D5906" t="str">
        <f>T("SAN JUAN BAUTISTA   ")</f>
        <v xml:space="preserve">SAN JUAN BAUTISTA   </v>
      </c>
      <c r="E5906" t="str">
        <f>T("TU ")</f>
        <v xml:space="preserve">TU </v>
      </c>
      <c r="F5906" t="str">
        <f>T("TURISMOS       ")</f>
        <v xml:space="preserve">TURISMOS       </v>
      </c>
      <c r="G5906" t="str">
        <f>T("De 20 CABALLOS FISCALES en adelante               ")</f>
        <v xml:space="preserve">De 20 CABALLOS FISCALES en adelante               </v>
      </c>
      <c r="H5906" t="str">
        <f>T("GASOLINA                                          ")</f>
        <v xml:space="preserve">GASOLINA                                          </v>
      </c>
      <c r="I5906">
        <v>43</v>
      </c>
    </row>
    <row r="5907" spans="1:9">
      <c r="A5907" t="str">
        <f>T("2018")</f>
        <v>2018</v>
      </c>
      <c r="B5907" t="str">
        <f>T("JURIDICO                                          ")</f>
        <v xml:space="preserve">JURIDICO                                          </v>
      </c>
      <c r="C5907" t="str">
        <f>T("CIUDAD LINEAL       ")</f>
        <v xml:space="preserve">CIUDAD LINEAL       </v>
      </c>
      <c r="D5907" t="str">
        <f>T("COLINA              ")</f>
        <v xml:space="preserve">COLINA              </v>
      </c>
      <c r="E5907" t="str">
        <f>T("TU ")</f>
        <v xml:space="preserve">TU </v>
      </c>
      <c r="F5907" t="str">
        <f>T("TURISMOS       ")</f>
        <v xml:space="preserve">TURISMOS       </v>
      </c>
      <c r="G5907" t="str">
        <f>T("De menos de 8 CABALLOS FISCALES                   ")</f>
        <v xml:space="preserve">De menos de 8 CABALLOS FISCALES                   </v>
      </c>
      <c r="H5907" t="str">
        <f>T("GASOLINA                                          ")</f>
        <v xml:space="preserve">GASOLINA                                          </v>
      </c>
      <c r="I5907">
        <v>4</v>
      </c>
    </row>
    <row r="5908" spans="1:9">
      <c r="A5908" t="str">
        <f>T("2018")</f>
        <v>2018</v>
      </c>
      <c r="B5908" t="str">
        <f>T("JURIDICO                                          ")</f>
        <v xml:space="preserve">JURIDICO                                          </v>
      </c>
      <c r="C5908" t="str">
        <f>T("CIUDAD LINEAL       ")</f>
        <v xml:space="preserve">CIUDAD LINEAL       </v>
      </c>
      <c r="D5908" t="str">
        <f>T("COLINA              ")</f>
        <v xml:space="preserve">COLINA              </v>
      </c>
      <c r="E5908" t="str">
        <f>T("TU ")</f>
        <v xml:space="preserve">TU </v>
      </c>
      <c r="F5908" t="str">
        <f>T("TURISMOS       ")</f>
        <v xml:space="preserve">TURISMOS       </v>
      </c>
      <c r="G5908" t="str">
        <f>T("De 8 a 11,99 CABALLOS FISCALES                    ")</f>
        <v xml:space="preserve">De 8 a 11,99 CABALLOS FISCALES                    </v>
      </c>
      <c r="H5908" t="str">
        <f>T("GASOLINA                                          ")</f>
        <v xml:space="preserve">GASOLINA                                          </v>
      </c>
      <c r="I5908">
        <v>60</v>
      </c>
    </row>
    <row r="5909" spans="1:9">
      <c r="A5909" t="str">
        <f>T("2018")</f>
        <v>2018</v>
      </c>
      <c r="B5909" t="str">
        <f>T("JURIDICO                                          ")</f>
        <v xml:space="preserve">JURIDICO                                          </v>
      </c>
      <c r="C5909" t="str">
        <f>T("CIUDAD LINEAL       ")</f>
        <v xml:space="preserve">CIUDAD LINEAL       </v>
      </c>
      <c r="D5909" t="str">
        <f>T("COLINA              ")</f>
        <v xml:space="preserve">COLINA              </v>
      </c>
      <c r="E5909" t="str">
        <f>T("TU ")</f>
        <v xml:space="preserve">TU </v>
      </c>
      <c r="F5909" t="str">
        <f>T("TURISMOS       ")</f>
        <v xml:space="preserve">TURISMOS       </v>
      </c>
      <c r="G5909" t="str">
        <f>T("De 12 a 15,99 CABALLOS FISCALES                   ")</f>
        <v xml:space="preserve">De 12 a 15,99 CABALLOS FISCALES                   </v>
      </c>
      <c r="H5909" t="str">
        <f>T("GASOLINA                                          ")</f>
        <v xml:space="preserve">GASOLINA                                          </v>
      </c>
      <c r="I5909">
        <v>30</v>
      </c>
    </row>
    <row r="5910" spans="1:9">
      <c r="A5910" t="str">
        <f>T("2018")</f>
        <v>2018</v>
      </c>
      <c r="B5910" t="str">
        <f>T("JURIDICO                                          ")</f>
        <v xml:space="preserve">JURIDICO                                          </v>
      </c>
      <c r="C5910" t="str">
        <f>T("CIUDAD LINEAL       ")</f>
        <v xml:space="preserve">CIUDAD LINEAL       </v>
      </c>
      <c r="D5910" t="str">
        <f>T("COLINA              ")</f>
        <v xml:space="preserve">COLINA              </v>
      </c>
      <c r="E5910" t="str">
        <f>T("TU ")</f>
        <v xml:space="preserve">TU </v>
      </c>
      <c r="F5910" t="str">
        <f>T("TURISMOS       ")</f>
        <v xml:space="preserve">TURISMOS       </v>
      </c>
      <c r="G5910" t="str">
        <f>T("De 16 a 19,99 CABALLOS FISCALES                   ")</f>
        <v xml:space="preserve">De 16 a 19,99 CABALLOS FISCALES                   </v>
      </c>
      <c r="H5910" t="str">
        <f>T("GASOLINA                                          ")</f>
        <v xml:space="preserve">GASOLINA                                          </v>
      </c>
      <c r="I5910">
        <v>13</v>
      </c>
    </row>
    <row r="5911" spans="1:9">
      <c r="A5911" t="str">
        <f>T("2018")</f>
        <v>2018</v>
      </c>
      <c r="B5911" t="str">
        <f>T("JURIDICO                                          ")</f>
        <v xml:space="preserve">JURIDICO                                          </v>
      </c>
      <c r="C5911" t="str">
        <f>T("CIUDAD LINEAL       ")</f>
        <v xml:space="preserve">CIUDAD LINEAL       </v>
      </c>
      <c r="D5911" t="str">
        <f>T("COLINA              ")</f>
        <v xml:space="preserve">COLINA              </v>
      </c>
      <c r="E5911" t="str">
        <f>T("TU ")</f>
        <v xml:space="preserve">TU </v>
      </c>
      <c r="F5911" t="str">
        <f>T("TURISMOS       ")</f>
        <v xml:space="preserve">TURISMOS       </v>
      </c>
      <c r="G5911" t="str">
        <f>T("De 20 CABALLOS FISCALES en adelante               ")</f>
        <v xml:space="preserve">De 20 CABALLOS FISCALES en adelante               </v>
      </c>
      <c r="H5911" t="str">
        <f>T("GASOLINA                                          ")</f>
        <v xml:space="preserve">GASOLINA                                          </v>
      </c>
      <c r="I5911">
        <v>14</v>
      </c>
    </row>
    <row r="5912" spans="1:9">
      <c r="A5912" t="str">
        <f>T("2018")</f>
        <v>2018</v>
      </c>
      <c r="B5912" t="str">
        <f>T("JURIDICO                                          ")</f>
        <v xml:space="preserve">JURIDICO                                          </v>
      </c>
      <c r="C5912" t="str">
        <f>T("CIUDAD LINEAL       ")</f>
        <v xml:space="preserve">CIUDAD LINEAL       </v>
      </c>
      <c r="D5912" t="str">
        <f>T("ATALAYA             ")</f>
        <v xml:space="preserve">ATALAYA             </v>
      </c>
      <c r="E5912" t="str">
        <f>T("TU ")</f>
        <v xml:space="preserve">TU </v>
      </c>
      <c r="F5912" t="str">
        <f>T("TURISMOS       ")</f>
        <v xml:space="preserve">TURISMOS       </v>
      </c>
      <c r="G5912" t="str">
        <f>T("De menos de 8 CABALLOS FISCALES                   ")</f>
        <v xml:space="preserve">De menos de 8 CABALLOS FISCALES                   </v>
      </c>
      <c r="H5912" t="str">
        <f>T("GASOLINA                                          ")</f>
        <v xml:space="preserve">GASOLINA                                          </v>
      </c>
      <c r="I5912">
        <v>5</v>
      </c>
    </row>
    <row r="5913" spans="1:9">
      <c r="A5913" t="str">
        <f>T("2018")</f>
        <v>2018</v>
      </c>
      <c r="B5913" t="str">
        <f>T("JURIDICO                                          ")</f>
        <v xml:space="preserve">JURIDICO                                          </v>
      </c>
      <c r="C5913" t="str">
        <f>T("CIUDAD LINEAL       ")</f>
        <v xml:space="preserve">CIUDAD LINEAL       </v>
      </c>
      <c r="D5913" t="str">
        <f>T("ATALAYA             ")</f>
        <v xml:space="preserve">ATALAYA             </v>
      </c>
      <c r="E5913" t="str">
        <f>T("TU ")</f>
        <v xml:space="preserve">TU </v>
      </c>
      <c r="F5913" t="str">
        <f>T("TURISMOS       ")</f>
        <v xml:space="preserve">TURISMOS       </v>
      </c>
      <c r="G5913" t="str">
        <f>T("De 8 a 11,99 CABALLOS FISCALES                    ")</f>
        <v xml:space="preserve">De 8 a 11,99 CABALLOS FISCALES                    </v>
      </c>
      <c r="H5913" t="str">
        <f>T("GASOLINA                                          ")</f>
        <v xml:space="preserve">GASOLINA                                          </v>
      </c>
      <c r="I5913">
        <v>15</v>
      </c>
    </row>
    <row r="5914" spans="1:9">
      <c r="A5914" t="str">
        <f>T("2018")</f>
        <v>2018</v>
      </c>
      <c r="B5914" t="str">
        <f>T("JURIDICO                                          ")</f>
        <v xml:space="preserve">JURIDICO                                          </v>
      </c>
      <c r="C5914" t="str">
        <f>T("CIUDAD LINEAL       ")</f>
        <v xml:space="preserve">CIUDAD LINEAL       </v>
      </c>
      <c r="D5914" t="str">
        <f>T("ATALAYA             ")</f>
        <v xml:space="preserve">ATALAYA             </v>
      </c>
      <c r="E5914" t="str">
        <f>T("TU ")</f>
        <v xml:space="preserve">TU </v>
      </c>
      <c r="F5914" t="str">
        <f>T("TURISMOS       ")</f>
        <v xml:space="preserve">TURISMOS       </v>
      </c>
      <c r="G5914" t="str">
        <f>T("De 12 a 15,99 CABALLOS FISCALES                   ")</f>
        <v xml:space="preserve">De 12 a 15,99 CABALLOS FISCALES                   </v>
      </c>
      <c r="H5914" t="str">
        <f>T("GASOLINA                                          ")</f>
        <v xml:space="preserve">GASOLINA                                          </v>
      </c>
      <c r="I5914">
        <v>5</v>
      </c>
    </row>
    <row r="5915" spans="1:9">
      <c r="A5915" t="str">
        <f>T("2018")</f>
        <v>2018</v>
      </c>
      <c r="B5915" t="str">
        <f>T("JURIDICO                                          ")</f>
        <v xml:space="preserve">JURIDICO                                          </v>
      </c>
      <c r="C5915" t="str">
        <f>T("CIUDAD LINEAL       ")</f>
        <v xml:space="preserve">CIUDAD LINEAL       </v>
      </c>
      <c r="D5915" t="str">
        <f>T("ATALAYA             ")</f>
        <v xml:space="preserve">ATALAYA             </v>
      </c>
      <c r="E5915" t="str">
        <f>T("TU ")</f>
        <v xml:space="preserve">TU </v>
      </c>
      <c r="F5915" t="str">
        <f>T("TURISMOS       ")</f>
        <v xml:space="preserve">TURISMOS       </v>
      </c>
      <c r="G5915" t="str">
        <f>T("De 16 a 19,99 CABALLOS FISCALES                   ")</f>
        <v xml:space="preserve">De 16 a 19,99 CABALLOS FISCALES                   </v>
      </c>
      <c r="H5915" t="str">
        <f>T("GASOLINA                                          ")</f>
        <v xml:space="preserve">GASOLINA                                          </v>
      </c>
      <c r="I5915">
        <v>2</v>
      </c>
    </row>
    <row r="5916" spans="1:9">
      <c r="A5916" t="str">
        <f>T("2018")</f>
        <v>2018</v>
      </c>
      <c r="B5916" t="str">
        <f>T("JURIDICO                                          ")</f>
        <v xml:space="preserve">JURIDICO                                          </v>
      </c>
      <c r="C5916" t="str">
        <f>T("CIUDAD LINEAL       ")</f>
        <v xml:space="preserve">CIUDAD LINEAL       </v>
      </c>
      <c r="D5916" t="str">
        <f>T("ATALAYA             ")</f>
        <v xml:space="preserve">ATALAYA             </v>
      </c>
      <c r="E5916" t="str">
        <f>T("TU ")</f>
        <v xml:space="preserve">TU </v>
      </c>
      <c r="F5916" t="str">
        <f>T("TURISMOS       ")</f>
        <v xml:space="preserve">TURISMOS       </v>
      </c>
      <c r="G5916" t="str">
        <f>T("De 20 CABALLOS FISCALES en adelante               ")</f>
        <v xml:space="preserve">De 20 CABALLOS FISCALES en adelante               </v>
      </c>
      <c r="H5916" t="str">
        <f>T("GASOLINA                                          ")</f>
        <v xml:space="preserve">GASOLINA                                          </v>
      </c>
      <c r="I5916">
        <v>6</v>
      </c>
    </row>
    <row r="5917" spans="1:9">
      <c r="A5917" t="str">
        <f>T("2018")</f>
        <v>2018</v>
      </c>
      <c r="B5917" t="str">
        <f>T("JURIDICO                                          ")</f>
        <v xml:space="preserve">JURIDICO                                          </v>
      </c>
      <c r="C5917" t="str">
        <f>T("CIUDAD LINEAL       ")</f>
        <v xml:space="preserve">CIUDAD LINEAL       </v>
      </c>
      <c r="D5917" t="str">
        <f>T("COSTILLARES         ")</f>
        <v xml:space="preserve">COSTILLARES         </v>
      </c>
      <c r="E5917" t="str">
        <f>T("TU ")</f>
        <v xml:space="preserve">TU </v>
      </c>
      <c r="F5917" t="str">
        <f>T("TURISMOS       ")</f>
        <v xml:space="preserve">TURISMOS       </v>
      </c>
      <c r="G5917" t="str">
        <f>T("De menos de 8 CABALLOS FISCALES                   ")</f>
        <v xml:space="preserve">De menos de 8 CABALLOS FISCALES                   </v>
      </c>
      <c r="H5917" t="str">
        <f>T("GASOLINA                                          ")</f>
        <v xml:space="preserve">GASOLINA                                          </v>
      </c>
      <c r="I5917">
        <v>26</v>
      </c>
    </row>
    <row r="5918" spans="1:9">
      <c r="A5918" t="str">
        <f>T("2018")</f>
        <v>2018</v>
      </c>
      <c r="B5918" t="str">
        <f>T("JURIDICO                                          ")</f>
        <v xml:space="preserve">JURIDICO                                          </v>
      </c>
      <c r="C5918" t="str">
        <f>T("CIUDAD LINEAL       ")</f>
        <v xml:space="preserve">CIUDAD LINEAL       </v>
      </c>
      <c r="D5918" t="str">
        <f>T("COSTILLARES         ")</f>
        <v xml:space="preserve">COSTILLARES         </v>
      </c>
      <c r="E5918" t="str">
        <f>T("TU ")</f>
        <v xml:space="preserve">TU </v>
      </c>
      <c r="F5918" t="str">
        <f>T("TURISMOS       ")</f>
        <v xml:space="preserve">TURISMOS       </v>
      </c>
      <c r="G5918" t="str">
        <f>T("De 8 a 11,99 CABALLOS FISCALES                    ")</f>
        <v xml:space="preserve">De 8 a 11,99 CABALLOS FISCALES                    </v>
      </c>
      <c r="H5918" t="str">
        <f>T("GASOLINA                                          ")</f>
        <v xml:space="preserve">GASOLINA                                          </v>
      </c>
      <c r="I5918">
        <v>120</v>
      </c>
    </row>
    <row r="5919" spans="1:9">
      <c r="A5919" t="str">
        <f>T("2018")</f>
        <v>2018</v>
      </c>
      <c r="B5919" t="str">
        <f>T("JURIDICO                                          ")</f>
        <v xml:space="preserve">JURIDICO                                          </v>
      </c>
      <c r="C5919" t="str">
        <f>T("CIUDAD LINEAL       ")</f>
        <v xml:space="preserve">CIUDAD LINEAL       </v>
      </c>
      <c r="D5919" t="str">
        <f>T("COSTILLARES         ")</f>
        <v xml:space="preserve">COSTILLARES         </v>
      </c>
      <c r="E5919" t="str">
        <f>T("TU ")</f>
        <v xml:space="preserve">TU </v>
      </c>
      <c r="F5919" t="str">
        <f>T("TURISMOS       ")</f>
        <v xml:space="preserve">TURISMOS       </v>
      </c>
      <c r="G5919" t="str">
        <f>T("De 12 a 15,99 CABALLOS FISCALES                   ")</f>
        <v xml:space="preserve">De 12 a 15,99 CABALLOS FISCALES                   </v>
      </c>
      <c r="H5919" t="str">
        <f>T("GASOLINA                                          ")</f>
        <v xml:space="preserve">GASOLINA                                          </v>
      </c>
      <c r="I5919">
        <v>80</v>
      </c>
    </row>
    <row r="5920" spans="1:9">
      <c r="A5920" t="str">
        <f>T("2018")</f>
        <v>2018</v>
      </c>
      <c r="B5920" t="str">
        <f>T("JURIDICO                                          ")</f>
        <v xml:space="preserve">JURIDICO                                          </v>
      </c>
      <c r="C5920" t="str">
        <f>T("CIUDAD LINEAL       ")</f>
        <v xml:space="preserve">CIUDAD LINEAL       </v>
      </c>
      <c r="D5920" t="str">
        <f>T("COSTILLARES         ")</f>
        <v xml:space="preserve">COSTILLARES         </v>
      </c>
      <c r="E5920" t="str">
        <f>T("TU ")</f>
        <v xml:space="preserve">TU </v>
      </c>
      <c r="F5920" t="str">
        <f>T("TURISMOS       ")</f>
        <v xml:space="preserve">TURISMOS       </v>
      </c>
      <c r="G5920" t="str">
        <f>T("De 16 a 19,99 CABALLOS FISCALES                   ")</f>
        <v xml:space="preserve">De 16 a 19,99 CABALLOS FISCALES                   </v>
      </c>
      <c r="H5920" t="str">
        <f>T("GASOLINA                                          ")</f>
        <v xml:space="preserve">GASOLINA                                          </v>
      </c>
      <c r="I5920">
        <v>51</v>
      </c>
    </row>
    <row r="5921" spans="1:9">
      <c r="A5921" t="str">
        <f>T("2018")</f>
        <v>2018</v>
      </c>
      <c r="B5921" t="str">
        <f>T("JURIDICO                                          ")</f>
        <v xml:space="preserve">JURIDICO                                          </v>
      </c>
      <c r="C5921" t="str">
        <f>T("CIUDAD LINEAL       ")</f>
        <v xml:space="preserve">CIUDAD LINEAL       </v>
      </c>
      <c r="D5921" t="str">
        <f>T("COSTILLARES         ")</f>
        <v xml:space="preserve">COSTILLARES         </v>
      </c>
      <c r="E5921" t="str">
        <f>T("TU ")</f>
        <v xml:space="preserve">TU </v>
      </c>
      <c r="F5921" t="str">
        <f>T("TURISMOS       ")</f>
        <v xml:space="preserve">TURISMOS       </v>
      </c>
      <c r="G5921" t="str">
        <f>T("De 20 CABALLOS FISCALES en adelante               ")</f>
        <v xml:space="preserve">De 20 CABALLOS FISCALES en adelante               </v>
      </c>
      <c r="H5921" t="str">
        <f>T("GASOLINA                                          ")</f>
        <v xml:space="preserve">GASOLINA                                          </v>
      </c>
      <c r="I5921">
        <v>58</v>
      </c>
    </row>
    <row r="5922" spans="1:9">
      <c r="A5922" t="str">
        <f>T("2018")</f>
        <v>2018</v>
      </c>
      <c r="B5922" t="str">
        <f>T("Entidad sin personalidad jurídica (art. 35.4 LGT) ")</f>
        <v xml:space="preserve">Entidad sin personalidad jurídica (art. 35.4 LGT) </v>
      </c>
      <c r="C5922" t="str">
        <f>T("CIUDAD LINEAL       ")</f>
        <v xml:space="preserve">CIUDAD LINEAL       </v>
      </c>
      <c r="D5922" t="str">
        <f>T("SAN PASCUAL         ")</f>
        <v xml:space="preserve">SAN PASCUAL         </v>
      </c>
      <c r="E5922" t="str">
        <f>T("TU ")</f>
        <v xml:space="preserve">TU </v>
      </c>
      <c r="F5922" t="str">
        <f>T("TURISMOS       ")</f>
        <v xml:space="preserve">TURISMOS       </v>
      </c>
      <c r="G5922" t="str">
        <f>T("De 12 a 15,99 CABALLOS FISCALES                   ")</f>
        <v xml:space="preserve">De 12 a 15,99 CABALLOS FISCALES                   </v>
      </c>
      <c r="H5922" t="str">
        <f>T("HÍBRIDO                                           ")</f>
        <v xml:space="preserve">HÍBRIDO                                           </v>
      </c>
      <c r="I5922">
        <v>1</v>
      </c>
    </row>
    <row r="5923" spans="1:9">
      <c r="A5923" t="str">
        <f>T("2018")</f>
        <v>2018</v>
      </c>
      <c r="B5923" t="str">
        <f>T("Entidad sin personalidad jurídica (art. 35.4 LGT) ")</f>
        <v xml:space="preserve">Entidad sin personalidad jurídica (art. 35.4 LGT) </v>
      </c>
      <c r="C5923" t="str">
        <f>T("CIUDAD LINEAL       ")</f>
        <v xml:space="preserve">CIUDAD LINEAL       </v>
      </c>
      <c r="D5923" t="str">
        <f>T("COSTILLARES         ")</f>
        <v xml:space="preserve">COSTILLARES         </v>
      </c>
      <c r="E5923" t="str">
        <f>T("TU ")</f>
        <v xml:space="preserve">TU </v>
      </c>
      <c r="F5923" t="str">
        <f>T("TURISMOS       ")</f>
        <v xml:space="preserve">TURISMOS       </v>
      </c>
      <c r="G5923" t="str">
        <f>T("De 12 a 15,99 CABALLOS FISCALES                   ")</f>
        <v xml:space="preserve">De 12 a 15,99 CABALLOS FISCALES                   </v>
      </c>
      <c r="H5923" t="str">
        <f>T("HÍBRIDO                                           ")</f>
        <v xml:space="preserve">HÍBRIDO                                           </v>
      </c>
      <c r="I5923">
        <v>1</v>
      </c>
    </row>
    <row r="5924" spans="1:9">
      <c r="A5924" t="str">
        <f>T("2018")</f>
        <v>2018</v>
      </c>
      <c r="B5924" t="str">
        <f>T("FISICO                                            ")</f>
        <v xml:space="preserve">FISICO                                            </v>
      </c>
      <c r="C5924" t="str">
        <f>T("CIUDAD LINEAL       ")</f>
        <v xml:space="preserve">CIUDAD LINEAL       </v>
      </c>
      <c r="D5924" t="str">
        <f>T("SIN BARRIO          ")</f>
        <v xml:space="preserve">SIN BARRIO          </v>
      </c>
      <c r="E5924" t="str">
        <f>T("TU ")</f>
        <v xml:space="preserve">TU </v>
      </c>
      <c r="F5924" t="str">
        <f>T("TURISMOS       ")</f>
        <v xml:space="preserve">TURISMOS       </v>
      </c>
      <c r="G5924" t="str">
        <f>T("De 8 a 11,99 CABALLOS FISCALES                    ")</f>
        <v xml:space="preserve">De 8 a 11,99 CABALLOS FISCALES                    </v>
      </c>
      <c r="H5924" t="str">
        <f>T("HÍBRIDO                                           ")</f>
        <v xml:space="preserve">HÍBRIDO                                           </v>
      </c>
      <c r="I5924">
        <v>4</v>
      </c>
    </row>
    <row r="5925" spans="1:9">
      <c r="A5925" t="str">
        <f>T("2018")</f>
        <v>2018</v>
      </c>
      <c r="B5925" t="str">
        <f>T("FISICO                                            ")</f>
        <v xml:space="preserve">FISICO                                            </v>
      </c>
      <c r="C5925" t="str">
        <f>T("CIUDAD LINEAL       ")</f>
        <v xml:space="preserve">CIUDAD LINEAL       </v>
      </c>
      <c r="D5925" t="str">
        <f>T("SIN BARRIO          ")</f>
        <v xml:space="preserve">SIN BARRIO          </v>
      </c>
      <c r="E5925" t="str">
        <f>T("TU ")</f>
        <v xml:space="preserve">TU </v>
      </c>
      <c r="F5925" t="str">
        <f>T("TURISMOS       ")</f>
        <v xml:space="preserve">TURISMOS       </v>
      </c>
      <c r="G5925" t="str">
        <f>T("De 12 a 15,99 CABALLOS FISCALES                   ")</f>
        <v xml:space="preserve">De 12 a 15,99 CABALLOS FISCALES                   </v>
      </c>
      <c r="H5925" t="str">
        <f>T("HÍBRIDO                                           ")</f>
        <v xml:space="preserve">HÍBRIDO                                           </v>
      </c>
      <c r="I5925">
        <v>2</v>
      </c>
    </row>
    <row r="5926" spans="1:9">
      <c r="A5926" t="str">
        <f>T("2018")</f>
        <v>2018</v>
      </c>
      <c r="B5926" t="str">
        <f>T("FISICO                                            ")</f>
        <v xml:space="preserve">FISICO                                            </v>
      </c>
      <c r="C5926" t="str">
        <f>T("CIUDAD LINEAL       ")</f>
        <v xml:space="preserve">CIUDAD LINEAL       </v>
      </c>
      <c r="D5926" t="str">
        <f>T("VENTAS              ")</f>
        <v xml:space="preserve">VENTAS              </v>
      </c>
      <c r="E5926" t="str">
        <f>T("TU ")</f>
        <v xml:space="preserve">TU </v>
      </c>
      <c r="F5926" t="str">
        <f>T("TURISMOS       ")</f>
        <v xml:space="preserve">TURISMOS       </v>
      </c>
      <c r="G5926" t="str">
        <f>T("De 8 a 11,99 CABALLOS FISCALES                    ")</f>
        <v xml:space="preserve">De 8 a 11,99 CABALLOS FISCALES                    </v>
      </c>
      <c r="H5926" t="str">
        <f>T("HÍBRIDO                                           ")</f>
        <v xml:space="preserve">HÍBRIDO                                           </v>
      </c>
      <c r="I5926">
        <v>23</v>
      </c>
    </row>
    <row r="5927" spans="1:9">
      <c r="A5927" t="str">
        <f>T("2018")</f>
        <v>2018</v>
      </c>
      <c r="B5927" t="str">
        <f>T("FISICO                                            ")</f>
        <v xml:space="preserve">FISICO                                            </v>
      </c>
      <c r="C5927" t="str">
        <f>T("CIUDAD LINEAL       ")</f>
        <v xml:space="preserve">CIUDAD LINEAL       </v>
      </c>
      <c r="D5927" t="str">
        <f>T("VENTAS              ")</f>
        <v xml:space="preserve">VENTAS              </v>
      </c>
      <c r="E5927" t="str">
        <f>T("TU ")</f>
        <v xml:space="preserve">TU </v>
      </c>
      <c r="F5927" t="str">
        <f>T("TURISMOS       ")</f>
        <v xml:space="preserve">TURISMOS       </v>
      </c>
      <c r="G5927" t="str">
        <f>T("De 12 a 15,99 CABALLOS FISCALES                   ")</f>
        <v xml:space="preserve">De 12 a 15,99 CABALLOS FISCALES                   </v>
      </c>
      <c r="H5927" t="str">
        <f>T("HÍBRIDO                                           ")</f>
        <v xml:space="preserve">HÍBRIDO                                           </v>
      </c>
      <c r="I5927">
        <v>94</v>
      </c>
    </row>
    <row r="5928" spans="1:9">
      <c r="A5928" t="str">
        <f>T("2018")</f>
        <v>2018</v>
      </c>
      <c r="B5928" t="str">
        <f>T("FISICO                                            ")</f>
        <v xml:space="preserve">FISICO                                            </v>
      </c>
      <c r="C5928" t="str">
        <f>T("CIUDAD LINEAL       ")</f>
        <v xml:space="preserve">CIUDAD LINEAL       </v>
      </c>
      <c r="D5928" t="str">
        <f>T("VENTAS              ")</f>
        <v xml:space="preserve">VENTAS              </v>
      </c>
      <c r="E5928" t="str">
        <f>T("TU ")</f>
        <v xml:space="preserve">TU </v>
      </c>
      <c r="F5928" t="str">
        <f>T("TURISMOS       ")</f>
        <v xml:space="preserve">TURISMOS       </v>
      </c>
      <c r="G5928" t="str">
        <f>T("De 16 a 19,99 CABALLOS FISCALES                   ")</f>
        <v xml:space="preserve">De 16 a 19,99 CABALLOS FISCALES                   </v>
      </c>
      <c r="H5928" t="str">
        <f>T("HÍBRIDO                                           ")</f>
        <v xml:space="preserve">HÍBRIDO                                           </v>
      </c>
      <c r="I5928">
        <v>2</v>
      </c>
    </row>
    <row r="5929" spans="1:9">
      <c r="A5929" t="str">
        <f>T("2018")</f>
        <v>2018</v>
      </c>
      <c r="B5929" t="str">
        <f>T("FISICO                                            ")</f>
        <v xml:space="preserve">FISICO                                            </v>
      </c>
      <c r="C5929" t="str">
        <f>T("CIUDAD LINEAL       ")</f>
        <v xml:space="preserve">CIUDAD LINEAL       </v>
      </c>
      <c r="D5929" t="str">
        <f>T("VENTAS              ")</f>
        <v xml:space="preserve">VENTAS              </v>
      </c>
      <c r="E5929" t="str">
        <f>T("TU ")</f>
        <v xml:space="preserve">TU </v>
      </c>
      <c r="F5929" t="str">
        <f>T("TURISMOS       ")</f>
        <v xml:space="preserve">TURISMOS       </v>
      </c>
      <c r="G5929" t="str">
        <f>T("De 20 CABALLOS FISCALES en adelante               ")</f>
        <v xml:space="preserve">De 20 CABALLOS FISCALES en adelante               </v>
      </c>
      <c r="H5929" t="str">
        <f>T("HÍBRIDO                                           ")</f>
        <v xml:space="preserve">HÍBRIDO                                           </v>
      </c>
      <c r="I5929">
        <v>2</v>
      </c>
    </row>
    <row r="5930" spans="1:9">
      <c r="A5930" t="str">
        <f>T("2018")</f>
        <v>2018</v>
      </c>
      <c r="B5930" t="str">
        <f>T("FISICO                                            ")</f>
        <v xml:space="preserve">FISICO                                            </v>
      </c>
      <c r="C5930" t="str">
        <f>T("CIUDAD LINEAL       ")</f>
        <v xml:space="preserve">CIUDAD LINEAL       </v>
      </c>
      <c r="D5930" t="str">
        <f>T("PUEBLO NUEVO        ")</f>
        <v xml:space="preserve">PUEBLO NUEVO        </v>
      </c>
      <c r="E5930" t="str">
        <f>T("TU ")</f>
        <v xml:space="preserve">TU </v>
      </c>
      <c r="F5930" t="str">
        <f>T("TURISMOS       ")</f>
        <v xml:space="preserve">TURISMOS       </v>
      </c>
      <c r="G5930" t="str">
        <f>T("De 8 a 11,99 CABALLOS FISCALES                    ")</f>
        <v xml:space="preserve">De 8 a 11,99 CABALLOS FISCALES                    </v>
      </c>
      <c r="H5930" t="str">
        <f>T("HÍBRIDO                                           ")</f>
        <v xml:space="preserve">HÍBRIDO                                           </v>
      </c>
      <c r="I5930">
        <v>42</v>
      </c>
    </row>
    <row r="5931" spans="1:9">
      <c r="A5931" t="str">
        <f>T("2018")</f>
        <v>2018</v>
      </c>
      <c r="B5931" t="str">
        <f>T("FISICO                                            ")</f>
        <v xml:space="preserve">FISICO                                            </v>
      </c>
      <c r="C5931" t="str">
        <f>T("CIUDAD LINEAL       ")</f>
        <v xml:space="preserve">CIUDAD LINEAL       </v>
      </c>
      <c r="D5931" t="str">
        <f>T("PUEBLO NUEVO        ")</f>
        <v xml:space="preserve">PUEBLO NUEVO        </v>
      </c>
      <c r="E5931" t="str">
        <f>T("TU ")</f>
        <v xml:space="preserve">TU </v>
      </c>
      <c r="F5931" t="str">
        <f>T("TURISMOS       ")</f>
        <v xml:space="preserve">TURISMOS       </v>
      </c>
      <c r="G5931" t="str">
        <f>T("De 12 a 15,99 CABALLOS FISCALES                   ")</f>
        <v xml:space="preserve">De 12 a 15,99 CABALLOS FISCALES                   </v>
      </c>
      <c r="H5931" t="str">
        <f>T("HÍBRIDO                                           ")</f>
        <v xml:space="preserve">HÍBRIDO                                           </v>
      </c>
      <c r="I5931">
        <v>122</v>
      </c>
    </row>
    <row r="5932" spans="1:9">
      <c r="A5932" t="str">
        <f>T("2018")</f>
        <v>2018</v>
      </c>
      <c r="B5932" t="str">
        <f>T("FISICO                                            ")</f>
        <v xml:space="preserve">FISICO                                            </v>
      </c>
      <c r="C5932" t="str">
        <f>T("CIUDAD LINEAL       ")</f>
        <v xml:space="preserve">CIUDAD LINEAL       </v>
      </c>
      <c r="D5932" t="str">
        <f>T("PUEBLO NUEVO        ")</f>
        <v xml:space="preserve">PUEBLO NUEVO        </v>
      </c>
      <c r="E5932" t="str">
        <f>T("TU ")</f>
        <v xml:space="preserve">TU </v>
      </c>
      <c r="F5932" t="str">
        <f>T("TURISMOS       ")</f>
        <v xml:space="preserve">TURISMOS       </v>
      </c>
      <c r="G5932" t="str">
        <f>T("De 20 CABALLOS FISCALES en adelante               ")</f>
        <v xml:space="preserve">De 20 CABALLOS FISCALES en adelante               </v>
      </c>
      <c r="H5932" t="str">
        <f>T("HÍBRIDO                                           ")</f>
        <v xml:space="preserve">HÍBRIDO                                           </v>
      </c>
      <c r="I5932">
        <v>1</v>
      </c>
    </row>
    <row r="5933" spans="1:9">
      <c r="A5933" t="str">
        <f>T("2018")</f>
        <v>2018</v>
      </c>
      <c r="B5933" t="str">
        <f>T("FISICO                                            ")</f>
        <v xml:space="preserve">FISICO                                            </v>
      </c>
      <c r="C5933" t="str">
        <f>T("CIUDAD LINEAL       ")</f>
        <v xml:space="preserve">CIUDAD LINEAL       </v>
      </c>
      <c r="D5933" t="str">
        <f>T("QUINTANA            ")</f>
        <v xml:space="preserve">QUINTANA            </v>
      </c>
      <c r="E5933" t="str">
        <f>T("TU ")</f>
        <v xml:space="preserve">TU </v>
      </c>
      <c r="F5933" t="str">
        <f>T("TURISMOS       ")</f>
        <v xml:space="preserve">TURISMOS       </v>
      </c>
      <c r="G5933" t="str">
        <f>T("De 8 a 11,99 CABALLOS FISCALES                    ")</f>
        <v xml:space="preserve">De 8 a 11,99 CABALLOS FISCALES                    </v>
      </c>
      <c r="H5933" t="str">
        <f>T("HÍBRIDO                                           ")</f>
        <v xml:space="preserve">HÍBRIDO                                           </v>
      </c>
      <c r="I5933">
        <v>18</v>
      </c>
    </row>
    <row r="5934" spans="1:9">
      <c r="A5934" t="str">
        <f>T("2018")</f>
        <v>2018</v>
      </c>
      <c r="B5934" t="str">
        <f>T("FISICO                                            ")</f>
        <v xml:space="preserve">FISICO                                            </v>
      </c>
      <c r="C5934" t="str">
        <f>T("CIUDAD LINEAL       ")</f>
        <v xml:space="preserve">CIUDAD LINEAL       </v>
      </c>
      <c r="D5934" t="str">
        <f>T("QUINTANA            ")</f>
        <v xml:space="preserve">QUINTANA            </v>
      </c>
      <c r="E5934" t="str">
        <f>T("TU ")</f>
        <v xml:space="preserve">TU </v>
      </c>
      <c r="F5934" t="str">
        <f>T("TURISMOS       ")</f>
        <v xml:space="preserve">TURISMOS       </v>
      </c>
      <c r="G5934" t="str">
        <f>T("De 12 a 15,99 CABALLOS FISCALES                   ")</f>
        <v xml:space="preserve">De 12 a 15,99 CABALLOS FISCALES                   </v>
      </c>
      <c r="H5934" t="str">
        <f>T("HÍBRIDO                                           ")</f>
        <v xml:space="preserve">HÍBRIDO                                           </v>
      </c>
      <c r="I5934">
        <v>37</v>
      </c>
    </row>
    <row r="5935" spans="1:9">
      <c r="A5935" t="str">
        <f>T("2018")</f>
        <v>2018</v>
      </c>
      <c r="B5935" t="str">
        <f>T("FISICO                                            ")</f>
        <v xml:space="preserve">FISICO                                            </v>
      </c>
      <c r="C5935" t="str">
        <f>T("CIUDAD LINEAL       ")</f>
        <v xml:space="preserve">CIUDAD LINEAL       </v>
      </c>
      <c r="D5935" t="str">
        <f>T("CONCEPCION          ")</f>
        <v xml:space="preserve">CONCEPCION          </v>
      </c>
      <c r="E5935" t="str">
        <f>T("TU ")</f>
        <v xml:space="preserve">TU </v>
      </c>
      <c r="F5935" t="str">
        <f>T("TURISMOS       ")</f>
        <v xml:space="preserve">TURISMOS       </v>
      </c>
      <c r="G5935" t="str">
        <f>T("De 8 a 11,99 CABALLOS FISCALES                    ")</f>
        <v xml:space="preserve">De 8 a 11,99 CABALLOS FISCALES                    </v>
      </c>
      <c r="H5935" t="str">
        <f>T("HÍBRIDO                                           ")</f>
        <v xml:space="preserve">HÍBRIDO                                           </v>
      </c>
      <c r="I5935">
        <v>20</v>
      </c>
    </row>
    <row r="5936" spans="1:9">
      <c r="A5936" t="str">
        <f>T("2018")</f>
        <v>2018</v>
      </c>
      <c r="B5936" t="str">
        <f>T("FISICO                                            ")</f>
        <v xml:space="preserve">FISICO                                            </v>
      </c>
      <c r="C5936" t="str">
        <f>T("CIUDAD LINEAL       ")</f>
        <v xml:space="preserve">CIUDAD LINEAL       </v>
      </c>
      <c r="D5936" t="str">
        <f>T("CONCEPCION          ")</f>
        <v xml:space="preserve">CONCEPCION          </v>
      </c>
      <c r="E5936" t="str">
        <f>T("TU ")</f>
        <v xml:space="preserve">TU </v>
      </c>
      <c r="F5936" t="str">
        <f>T("TURISMOS       ")</f>
        <v xml:space="preserve">TURISMOS       </v>
      </c>
      <c r="G5936" t="str">
        <f>T("De 12 a 15,99 CABALLOS FISCALES                   ")</f>
        <v xml:space="preserve">De 12 a 15,99 CABALLOS FISCALES                   </v>
      </c>
      <c r="H5936" t="str">
        <f>T("HÍBRIDO                                           ")</f>
        <v xml:space="preserve">HÍBRIDO                                           </v>
      </c>
      <c r="I5936">
        <v>45</v>
      </c>
    </row>
    <row r="5937" spans="1:9">
      <c r="A5937" t="str">
        <f>T("2018")</f>
        <v>2018</v>
      </c>
      <c r="B5937" t="str">
        <f>T("FISICO                                            ")</f>
        <v xml:space="preserve">FISICO                                            </v>
      </c>
      <c r="C5937" t="str">
        <f>T("CIUDAD LINEAL       ")</f>
        <v xml:space="preserve">CIUDAD LINEAL       </v>
      </c>
      <c r="D5937" t="str">
        <f>T("SAN PASCUAL         ")</f>
        <v xml:space="preserve">SAN PASCUAL         </v>
      </c>
      <c r="E5937" t="str">
        <f>T("TU ")</f>
        <v xml:space="preserve">TU </v>
      </c>
      <c r="F5937" t="str">
        <f>T("TURISMOS       ")</f>
        <v xml:space="preserve">TURISMOS       </v>
      </c>
      <c r="G5937" t="str">
        <f>T("De 8 a 11,99 CABALLOS FISCALES                    ")</f>
        <v xml:space="preserve">De 8 a 11,99 CABALLOS FISCALES                    </v>
      </c>
      <c r="H5937" t="str">
        <f>T("HÍBRIDO                                           ")</f>
        <v xml:space="preserve">HÍBRIDO                                           </v>
      </c>
      <c r="I5937">
        <v>20</v>
      </c>
    </row>
    <row r="5938" spans="1:9">
      <c r="A5938" t="str">
        <f>T("2018")</f>
        <v>2018</v>
      </c>
      <c r="B5938" t="str">
        <f>T("FISICO                                            ")</f>
        <v xml:space="preserve">FISICO                                            </v>
      </c>
      <c r="C5938" t="str">
        <f>T("CIUDAD LINEAL       ")</f>
        <v xml:space="preserve">CIUDAD LINEAL       </v>
      </c>
      <c r="D5938" t="str">
        <f>T("SAN PASCUAL         ")</f>
        <v xml:space="preserve">SAN PASCUAL         </v>
      </c>
      <c r="E5938" t="str">
        <f>T("TU ")</f>
        <v xml:space="preserve">TU </v>
      </c>
      <c r="F5938" t="str">
        <f>T("TURISMOS       ")</f>
        <v xml:space="preserve">TURISMOS       </v>
      </c>
      <c r="G5938" t="str">
        <f>T("De 12 a 15,99 CABALLOS FISCALES                   ")</f>
        <v xml:space="preserve">De 12 a 15,99 CABALLOS FISCALES                   </v>
      </c>
      <c r="H5938" t="str">
        <f>T("HÍBRIDO                                           ")</f>
        <v xml:space="preserve">HÍBRIDO                                           </v>
      </c>
      <c r="I5938">
        <v>73</v>
      </c>
    </row>
    <row r="5939" spans="1:9">
      <c r="A5939" t="str">
        <f>T("2018")</f>
        <v>2018</v>
      </c>
      <c r="B5939" t="str">
        <f>T("FISICO                                            ")</f>
        <v xml:space="preserve">FISICO                                            </v>
      </c>
      <c r="C5939" t="str">
        <f>T("CIUDAD LINEAL       ")</f>
        <v xml:space="preserve">CIUDAD LINEAL       </v>
      </c>
      <c r="D5939" t="str">
        <f>T("SAN PASCUAL         ")</f>
        <v xml:space="preserve">SAN PASCUAL         </v>
      </c>
      <c r="E5939" t="str">
        <f>T("TU ")</f>
        <v xml:space="preserve">TU </v>
      </c>
      <c r="F5939" t="str">
        <f>T("TURISMOS       ")</f>
        <v xml:space="preserve">TURISMOS       </v>
      </c>
      <c r="G5939" t="str">
        <f>T("De 20 CABALLOS FISCALES en adelante               ")</f>
        <v xml:space="preserve">De 20 CABALLOS FISCALES en adelante               </v>
      </c>
      <c r="H5939" t="str">
        <f>T("HÍBRIDO                                           ")</f>
        <v xml:space="preserve">HÍBRIDO                                           </v>
      </c>
      <c r="I5939">
        <v>2</v>
      </c>
    </row>
    <row r="5940" spans="1:9">
      <c r="A5940" t="str">
        <f>T("2018")</f>
        <v>2018</v>
      </c>
      <c r="B5940" t="str">
        <f>T("FISICO                                            ")</f>
        <v xml:space="preserve">FISICO                                            </v>
      </c>
      <c r="C5940" t="str">
        <f>T("CIUDAD LINEAL       ")</f>
        <v xml:space="preserve">CIUDAD LINEAL       </v>
      </c>
      <c r="D5940" t="str">
        <f>T("SAN JUAN BAUTISTA   ")</f>
        <v xml:space="preserve">SAN JUAN BAUTISTA   </v>
      </c>
      <c r="E5940" t="str">
        <f>T("TU ")</f>
        <v xml:space="preserve">TU </v>
      </c>
      <c r="F5940" t="str">
        <f>T("TURISMOS       ")</f>
        <v xml:space="preserve">TURISMOS       </v>
      </c>
      <c r="G5940" t="str">
        <f>T("De 8 a 11,99 CABALLOS FISCALES                    ")</f>
        <v xml:space="preserve">De 8 a 11,99 CABALLOS FISCALES                    </v>
      </c>
      <c r="H5940" t="str">
        <f>T("HÍBRIDO                                           ")</f>
        <v xml:space="preserve">HÍBRIDO                                           </v>
      </c>
      <c r="I5940">
        <v>22</v>
      </c>
    </row>
    <row r="5941" spans="1:9">
      <c r="A5941" t="str">
        <f>T("2018")</f>
        <v>2018</v>
      </c>
      <c r="B5941" t="str">
        <f>T("FISICO                                            ")</f>
        <v xml:space="preserve">FISICO                                            </v>
      </c>
      <c r="C5941" t="str">
        <f>T("CIUDAD LINEAL       ")</f>
        <v xml:space="preserve">CIUDAD LINEAL       </v>
      </c>
      <c r="D5941" t="str">
        <f>T("SAN JUAN BAUTISTA   ")</f>
        <v xml:space="preserve">SAN JUAN BAUTISTA   </v>
      </c>
      <c r="E5941" t="str">
        <f>T("TU ")</f>
        <v xml:space="preserve">TU </v>
      </c>
      <c r="F5941" t="str">
        <f>T("TURISMOS       ")</f>
        <v xml:space="preserve">TURISMOS       </v>
      </c>
      <c r="G5941" t="str">
        <f>T("De 12 a 15,99 CABALLOS FISCALES                   ")</f>
        <v xml:space="preserve">De 12 a 15,99 CABALLOS FISCALES                   </v>
      </c>
      <c r="H5941" t="str">
        <f>T("HÍBRIDO                                           ")</f>
        <v xml:space="preserve">HÍBRIDO                                           </v>
      </c>
      <c r="I5941">
        <v>66</v>
      </c>
    </row>
    <row r="5942" spans="1:9">
      <c r="A5942" t="str">
        <f>T("2018")</f>
        <v>2018</v>
      </c>
      <c r="B5942" t="str">
        <f>T("FISICO                                            ")</f>
        <v xml:space="preserve">FISICO                                            </v>
      </c>
      <c r="C5942" t="str">
        <f>T("CIUDAD LINEAL       ")</f>
        <v xml:space="preserve">CIUDAD LINEAL       </v>
      </c>
      <c r="D5942" t="str">
        <f>T("SAN JUAN BAUTISTA   ")</f>
        <v xml:space="preserve">SAN JUAN BAUTISTA   </v>
      </c>
      <c r="E5942" t="str">
        <f>T("TU ")</f>
        <v xml:space="preserve">TU </v>
      </c>
      <c r="F5942" t="str">
        <f>T("TURISMOS       ")</f>
        <v xml:space="preserve">TURISMOS       </v>
      </c>
      <c r="G5942" t="str">
        <f>T("De 20 CABALLOS FISCALES en adelante               ")</f>
        <v xml:space="preserve">De 20 CABALLOS FISCALES en adelante               </v>
      </c>
      <c r="H5942" t="str">
        <f>T("HÍBRIDO                                           ")</f>
        <v xml:space="preserve">HÍBRIDO                                           </v>
      </c>
      <c r="I5942">
        <v>8</v>
      </c>
    </row>
    <row r="5943" spans="1:9">
      <c r="A5943" t="str">
        <f>T("2018")</f>
        <v>2018</v>
      </c>
      <c r="B5943" t="str">
        <f>T("FISICO                                            ")</f>
        <v xml:space="preserve">FISICO                                            </v>
      </c>
      <c r="C5943" t="str">
        <f>T("CIUDAD LINEAL       ")</f>
        <v xml:space="preserve">CIUDAD LINEAL       </v>
      </c>
      <c r="D5943" t="str">
        <f>T("COLINA              ")</f>
        <v xml:space="preserve">COLINA              </v>
      </c>
      <c r="E5943" t="str">
        <f>T("TU ")</f>
        <v xml:space="preserve">TU </v>
      </c>
      <c r="F5943" t="str">
        <f>T("TURISMOS       ")</f>
        <v xml:space="preserve">TURISMOS       </v>
      </c>
      <c r="G5943" t="str">
        <f>T("De 8 a 11,99 CABALLOS FISCALES                    ")</f>
        <v xml:space="preserve">De 8 a 11,99 CABALLOS FISCALES                    </v>
      </c>
      <c r="H5943" t="str">
        <f>T("HÍBRIDO                                           ")</f>
        <v xml:space="preserve">HÍBRIDO                                           </v>
      </c>
      <c r="I5943">
        <v>9</v>
      </c>
    </row>
    <row r="5944" spans="1:9">
      <c r="A5944" t="str">
        <f>T("2018")</f>
        <v>2018</v>
      </c>
      <c r="B5944" t="str">
        <f>T("FISICO                                            ")</f>
        <v xml:space="preserve">FISICO                                            </v>
      </c>
      <c r="C5944" t="str">
        <f>T("CIUDAD LINEAL       ")</f>
        <v xml:space="preserve">CIUDAD LINEAL       </v>
      </c>
      <c r="D5944" t="str">
        <f>T("COLINA              ")</f>
        <v xml:space="preserve">COLINA              </v>
      </c>
      <c r="E5944" t="str">
        <f>T("TU ")</f>
        <v xml:space="preserve">TU </v>
      </c>
      <c r="F5944" t="str">
        <f>T("TURISMOS       ")</f>
        <v xml:space="preserve">TURISMOS       </v>
      </c>
      <c r="G5944" t="str">
        <f>T("De 12 a 15,99 CABALLOS FISCALES                   ")</f>
        <v xml:space="preserve">De 12 a 15,99 CABALLOS FISCALES                   </v>
      </c>
      <c r="H5944" t="str">
        <f>T("HÍBRIDO                                           ")</f>
        <v xml:space="preserve">HÍBRIDO                                           </v>
      </c>
      <c r="I5944">
        <v>22</v>
      </c>
    </row>
    <row r="5945" spans="1:9">
      <c r="A5945" t="str">
        <f>T("2018")</f>
        <v>2018</v>
      </c>
      <c r="B5945" t="str">
        <f>T("FISICO                                            ")</f>
        <v xml:space="preserve">FISICO                                            </v>
      </c>
      <c r="C5945" t="str">
        <f>T("CIUDAD LINEAL       ")</f>
        <v xml:space="preserve">CIUDAD LINEAL       </v>
      </c>
      <c r="D5945" t="str">
        <f>T("COLINA              ")</f>
        <v xml:space="preserve">COLINA              </v>
      </c>
      <c r="E5945" t="str">
        <f>T("TU ")</f>
        <v xml:space="preserve">TU </v>
      </c>
      <c r="F5945" t="str">
        <f>T("TURISMOS       ")</f>
        <v xml:space="preserve">TURISMOS       </v>
      </c>
      <c r="G5945" t="str">
        <f>T("De 20 CABALLOS FISCALES en adelante               ")</f>
        <v xml:space="preserve">De 20 CABALLOS FISCALES en adelante               </v>
      </c>
      <c r="H5945" t="str">
        <f>T("HÍBRIDO                                           ")</f>
        <v xml:space="preserve">HÍBRIDO                                           </v>
      </c>
      <c r="I5945">
        <v>1</v>
      </c>
    </row>
    <row r="5946" spans="1:9">
      <c r="A5946" t="str">
        <f>T("2018")</f>
        <v>2018</v>
      </c>
      <c r="B5946" t="str">
        <f>T("FISICO                                            ")</f>
        <v xml:space="preserve">FISICO                                            </v>
      </c>
      <c r="C5946" t="str">
        <f>T("CIUDAD LINEAL       ")</f>
        <v xml:space="preserve">CIUDAD LINEAL       </v>
      </c>
      <c r="D5946" t="str">
        <f>T("ATALAYA             ")</f>
        <v xml:space="preserve">ATALAYA             </v>
      </c>
      <c r="E5946" t="str">
        <f>T("TU ")</f>
        <v xml:space="preserve">TU </v>
      </c>
      <c r="F5946" t="str">
        <f>T("TURISMOS       ")</f>
        <v xml:space="preserve">TURISMOS       </v>
      </c>
      <c r="G5946" t="str">
        <f>T("De 8 a 11,99 CABALLOS FISCALES                    ")</f>
        <v xml:space="preserve">De 8 a 11,99 CABALLOS FISCALES                    </v>
      </c>
      <c r="H5946" t="str">
        <f>T("HÍBRIDO                                           ")</f>
        <v xml:space="preserve">HÍBRIDO                                           </v>
      </c>
      <c r="I5946">
        <v>2</v>
      </c>
    </row>
    <row r="5947" spans="1:9">
      <c r="A5947" t="str">
        <f>T("2018")</f>
        <v>2018</v>
      </c>
      <c r="B5947" t="str">
        <f>T("FISICO                                            ")</f>
        <v xml:space="preserve">FISICO                                            </v>
      </c>
      <c r="C5947" t="str">
        <f>T("CIUDAD LINEAL       ")</f>
        <v xml:space="preserve">CIUDAD LINEAL       </v>
      </c>
      <c r="D5947" t="str">
        <f>T("ATALAYA             ")</f>
        <v xml:space="preserve">ATALAYA             </v>
      </c>
      <c r="E5947" t="str">
        <f>T("TU ")</f>
        <v xml:space="preserve">TU </v>
      </c>
      <c r="F5947" t="str">
        <f>T("TURISMOS       ")</f>
        <v xml:space="preserve">TURISMOS       </v>
      </c>
      <c r="G5947" t="str">
        <f>T("De 12 a 15,99 CABALLOS FISCALES                   ")</f>
        <v xml:space="preserve">De 12 a 15,99 CABALLOS FISCALES                   </v>
      </c>
      <c r="H5947" t="str">
        <f>T("HÍBRIDO                                           ")</f>
        <v xml:space="preserve">HÍBRIDO                                           </v>
      </c>
      <c r="I5947">
        <v>9</v>
      </c>
    </row>
    <row r="5948" spans="1:9">
      <c r="A5948" t="str">
        <f>T("2018")</f>
        <v>2018</v>
      </c>
      <c r="B5948" t="str">
        <f>T("FISICO                                            ")</f>
        <v xml:space="preserve">FISICO                                            </v>
      </c>
      <c r="C5948" t="str">
        <f>T("CIUDAD LINEAL       ")</f>
        <v xml:space="preserve">CIUDAD LINEAL       </v>
      </c>
      <c r="D5948" t="str">
        <f>T("COSTILLARES         ")</f>
        <v xml:space="preserve">COSTILLARES         </v>
      </c>
      <c r="E5948" t="str">
        <f>T("TU ")</f>
        <v xml:space="preserve">TU </v>
      </c>
      <c r="F5948" t="str">
        <f>T("TURISMOS       ")</f>
        <v xml:space="preserve">TURISMOS       </v>
      </c>
      <c r="G5948" t="str">
        <f>T("De 8 a 11,99 CABALLOS FISCALES                    ")</f>
        <v xml:space="preserve">De 8 a 11,99 CABALLOS FISCALES                    </v>
      </c>
      <c r="H5948" t="str">
        <f>T("HÍBRIDO                                           ")</f>
        <v xml:space="preserve">HÍBRIDO                                           </v>
      </c>
      <c r="I5948">
        <v>45</v>
      </c>
    </row>
    <row r="5949" spans="1:9">
      <c r="A5949" t="str">
        <f>T("2018")</f>
        <v>2018</v>
      </c>
      <c r="B5949" t="str">
        <f>T("FISICO                                            ")</f>
        <v xml:space="preserve">FISICO                                            </v>
      </c>
      <c r="C5949" t="str">
        <f>T("CIUDAD LINEAL       ")</f>
        <v xml:space="preserve">CIUDAD LINEAL       </v>
      </c>
      <c r="D5949" t="str">
        <f>T("COSTILLARES         ")</f>
        <v xml:space="preserve">COSTILLARES         </v>
      </c>
      <c r="E5949" t="str">
        <f>T("TU ")</f>
        <v xml:space="preserve">TU </v>
      </c>
      <c r="F5949" t="str">
        <f>T("TURISMOS       ")</f>
        <v xml:space="preserve">TURISMOS       </v>
      </c>
      <c r="G5949" t="str">
        <f>T("De 12 a 15,99 CABALLOS FISCALES                   ")</f>
        <v xml:space="preserve">De 12 a 15,99 CABALLOS FISCALES                   </v>
      </c>
      <c r="H5949" t="str">
        <f>T("HÍBRIDO                                           ")</f>
        <v xml:space="preserve">HÍBRIDO                                           </v>
      </c>
      <c r="I5949">
        <v>132</v>
      </c>
    </row>
    <row r="5950" spans="1:9">
      <c r="A5950" t="str">
        <f>T("2018")</f>
        <v>2018</v>
      </c>
      <c r="B5950" t="str">
        <f>T("FISICO                                            ")</f>
        <v xml:space="preserve">FISICO                                            </v>
      </c>
      <c r="C5950" t="str">
        <f>T("CIUDAD LINEAL       ")</f>
        <v xml:space="preserve">CIUDAD LINEAL       </v>
      </c>
      <c r="D5950" t="str">
        <f>T("COSTILLARES         ")</f>
        <v xml:space="preserve">COSTILLARES         </v>
      </c>
      <c r="E5950" t="str">
        <f>T("TU ")</f>
        <v xml:space="preserve">TU </v>
      </c>
      <c r="F5950" t="str">
        <f>T("TURISMOS       ")</f>
        <v xml:space="preserve">TURISMOS       </v>
      </c>
      <c r="G5950" t="str">
        <f>T("De 20 CABALLOS FISCALES en adelante               ")</f>
        <v xml:space="preserve">De 20 CABALLOS FISCALES en adelante               </v>
      </c>
      <c r="H5950" t="str">
        <f>T("HÍBRIDO                                           ")</f>
        <v xml:space="preserve">HÍBRIDO                                           </v>
      </c>
      <c r="I5950">
        <v>8</v>
      </c>
    </row>
    <row r="5951" spans="1:9">
      <c r="A5951" t="str">
        <f>T("2018")</f>
        <v>2018</v>
      </c>
      <c r="B5951" t="str">
        <f>T("JURIDICO                                          ")</f>
        <v xml:space="preserve">JURIDICO                                          </v>
      </c>
      <c r="C5951" t="str">
        <f>T("CIUDAD LINEAL       ")</f>
        <v xml:space="preserve">CIUDAD LINEAL       </v>
      </c>
      <c r="D5951" t="str">
        <f>T("SIN BARRIO          ")</f>
        <v xml:space="preserve">SIN BARRIO          </v>
      </c>
      <c r="E5951" t="str">
        <f>T("TU ")</f>
        <v xml:space="preserve">TU </v>
      </c>
      <c r="F5951" t="str">
        <f>T("TURISMOS       ")</f>
        <v xml:space="preserve">TURISMOS       </v>
      </c>
      <c r="G5951" t="str">
        <f>T("De 12 a 15,99 CABALLOS FISCALES                   ")</f>
        <v xml:space="preserve">De 12 a 15,99 CABALLOS FISCALES                   </v>
      </c>
      <c r="H5951" t="str">
        <f>T("HÍBRIDO                                           ")</f>
        <v xml:space="preserve">HÍBRIDO                                           </v>
      </c>
      <c r="I5951">
        <v>1</v>
      </c>
    </row>
    <row r="5952" spans="1:9">
      <c r="A5952" t="str">
        <f>T("2018")</f>
        <v>2018</v>
      </c>
      <c r="B5952" t="str">
        <f>T("JURIDICO                                          ")</f>
        <v xml:space="preserve">JURIDICO                                          </v>
      </c>
      <c r="C5952" t="str">
        <f>T("CIUDAD LINEAL       ")</f>
        <v xml:space="preserve">CIUDAD LINEAL       </v>
      </c>
      <c r="D5952" t="str">
        <f>T("VENTAS              ")</f>
        <v xml:space="preserve">VENTAS              </v>
      </c>
      <c r="E5952" t="str">
        <f>T("TU ")</f>
        <v xml:space="preserve">TU </v>
      </c>
      <c r="F5952" t="str">
        <f>T("TURISMOS       ")</f>
        <v xml:space="preserve">TURISMOS       </v>
      </c>
      <c r="G5952" t="str">
        <f>T("De 12 a 15,99 CABALLOS FISCALES                   ")</f>
        <v xml:space="preserve">De 12 a 15,99 CABALLOS FISCALES                   </v>
      </c>
      <c r="H5952" t="str">
        <f>T("HÍBRIDO                                           ")</f>
        <v xml:space="preserve">HÍBRIDO                                           </v>
      </c>
      <c r="I5952">
        <v>4</v>
      </c>
    </row>
    <row r="5953" spans="1:9">
      <c r="A5953" t="str">
        <f>T("2018")</f>
        <v>2018</v>
      </c>
      <c r="B5953" t="str">
        <f>T("JURIDICO                                          ")</f>
        <v xml:space="preserve">JURIDICO                                          </v>
      </c>
      <c r="C5953" t="str">
        <f>T("CIUDAD LINEAL       ")</f>
        <v xml:space="preserve">CIUDAD LINEAL       </v>
      </c>
      <c r="D5953" t="str">
        <f>T("PUEBLO NUEVO        ")</f>
        <v xml:space="preserve">PUEBLO NUEVO        </v>
      </c>
      <c r="E5953" t="str">
        <f>T("TU ")</f>
        <v xml:space="preserve">TU </v>
      </c>
      <c r="F5953" t="str">
        <f>T("TURISMOS       ")</f>
        <v xml:space="preserve">TURISMOS       </v>
      </c>
      <c r="G5953" t="str">
        <f>T("De 8 a 11,99 CABALLOS FISCALES                    ")</f>
        <v xml:space="preserve">De 8 a 11,99 CABALLOS FISCALES                    </v>
      </c>
      <c r="H5953" t="str">
        <f>T("HÍBRIDO                                           ")</f>
        <v xml:space="preserve">HÍBRIDO                                           </v>
      </c>
      <c r="I5953">
        <v>1</v>
      </c>
    </row>
    <row r="5954" spans="1:9">
      <c r="A5954" t="str">
        <f>T("2018")</f>
        <v>2018</v>
      </c>
      <c r="B5954" t="str">
        <f>T("JURIDICO                                          ")</f>
        <v xml:space="preserve">JURIDICO                                          </v>
      </c>
      <c r="C5954" t="str">
        <f>T("CIUDAD LINEAL       ")</f>
        <v xml:space="preserve">CIUDAD LINEAL       </v>
      </c>
      <c r="D5954" t="str">
        <f>T("PUEBLO NUEVO        ")</f>
        <v xml:space="preserve">PUEBLO NUEVO        </v>
      </c>
      <c r="E5954" t="str">
        <f>T("TU ")</f>
        <v xml:space="preserve">TU </v>
      </c>
      <c r="F5954" t="str">
        <f>T("TURISMOS       ")</f>
        <v xml:space="preserve">TURISMOS       </v>
      </c>
      <c r="G5954" t="str">
        <f>T("De 12 a 15,99 CABALLOS FISCALES                   ")</f>
        <v xml:space="preserve">De 12 a 15,99 CABALLOS FISCALES                   </v>
      </c>
      <c r="H5954" t="str">
        <f>T("HÍBRIDO                                           ")</f>
        <v xml:space="preserve">HÍBRIDO                                           </v>
      </c>
      <c r="I5954">
        <v>9</v>
      </c>
    </row>
    <row r="5955" spans="1:9">
      <c r="A5955" t="str">
        <f>T("2018")</f>
        <v>2018</v>
      </c>
      <c r="B5955" t="str">
        <f>T("JURIDICO                                          ")</f>
        <v xml:space="preserve">JURIDICO                                          </v>
      </c>
      <c r="C5955" t="str">
        <f>T("CIUDAD LINEAL       ")</f>
        <v xml:space="preserve">CIUDAD LINEAL       </v>
      </c>
      <c r="D5955" t="str">
        <f>T("PUEBLO NUEVO        ")</f>
        <v xml:space="preserve">PUEBLO NUEVO        </v>
      </c>
      <c r="E5955" t="str">
        <f>T("TU ")</f>
        <v xml:space="preserve">TU </v>
      </c>
      <c r="F5955" t="str">
        <f>T("TURISMOS       ")</f>
        <v xml:space="preserve">TURISMOS       </v>
      </c>
      <c r="G5955" t="str">
        <f>T("De 20 CABALLOS FISCALES en adelante               ")</f>
        <v xml:space="preserve">De 20 CABALLOS FISCALES en adelante               </v>
      </c>
      <c r="H5955" t="str">
        <f>T("HÍBRIDO                                           ")</f>
        <v xml:space="preserve">HÍBRIDO                                           </v>
      </c>
      <c r="I5955">
        <v>2</v>
      </c>
    </row>
    <row r="5956" spans="1:9">
      <c r="A5956" t="str">
        <f>T("2018")</f>
        <v>2018</v>
      </c>
      <c r="B5956" t="str">
        <f>T("JURIDICO                                          ")</f>
        <v xml:space="preserve">JURIDICO                                          </v>
      </c>
      <c r="C5956" t="str">
        <f>T("CIUDAD LINEAL       ")</f>
        <v xml:space="preserve">CIUDAD LINEAL       </v>
      </c>
      <c r="D5956" t="str">
        <f>T("QUINTANA            ")</f>
        <v xml:space="preserve">QUINTANA            </v>
      </c>
      <c r="E5956" t="str">
        <f>T("TU ")</f>
        <v xml:space="preserve">TU </v>
      </c>
      <c r="F5956" t="str">
        <f>T("TURISMOS       ")</f>
        <v xml:space="preserve">TURISMOS       </v>
      </c>
      <c r="G5956" t="str">
        <f>T("De 8 a 11,99 CABALLOS FISCALES                    ")</f>
        <v xml:space="preserve">De 8 a 11,99 CABALLOS FISCALES                    </v>
      </c>
      <c r="H5956" t="str">
        <f>T("HÍBRIDO                                           ")</f>
        <v xml:space="preserve">HÍBRIDO                                           </v>
      </c>
      <c r="I5956">
        <v>1</v>
      </c>
    </row>
    <row r="5957" spans="1:9">
      <c r="A5957" t="str">
        <f>T("2018")</f>
        <v>2018</v>
      </c>
      <c r="B5957" t="str">
        <f>T("JURIDICO                                          ")</f>
        <v xml:space="preserve">JURIDICO                                          </v>
      </c>
      <c r="C5957" t="str">
        <f>T("CIUDAD LINEAL       ")</f>
        <v xml:space="preserve">CIUDAD LINEAL       </v>
      </c>
      <c r="D5957" t="str">
        <f>T("QUINTANA            ")</f>
        <v xml:space="preserve">QUINTANA            </v>
      </c>
      <c r="E5957" t="str">
        <f>T("TU ")</f>
        <v xml:space="preserve">TU </v>
      </c>
      <c r="F5957" t="str">
        <f>T("TURISMOS       ")</f>
        <v xml:space="preserve">TURISMOS       </v>
      </c>
      <c r="G5957" t="str">
        <f>T("De 20 CABALLOS FISCALES en adelante               ")</f>
        <v xml:space="preserve">De 20 CABALLOS FISCALES en adelante               </v>
      </c>
      <c r="H5957" t="str">
        <f>T("HÍBRIDO                                           ")</f>
        <v xml:space="preserve">HÍBRIDO                                           </v>
      </c>
      <c r="I5957">
        <v>1</v>
      </c>
    </row>
    <row r="5958" spans="1:9">
      <c r="A5958" t="str">
        <f>T("2018")</f>
        <v>2018</v>
      </c>
      <c r="B5958" t="str">
        <f>T("JURIDICO                                          ")</f>
        <v xml:space="preserve">JURIDICO                                          </v>
      </c>
      <c r="C5958" t="str">
        <f>T("CIUDAD LINEAL       ")</f>
        <v xml:space="preserve">CIUDAD LINEAL       </v>
      </c>
      <c r="D5958" t="str">
        <f>T("CONCEPCION          ")</f>
        <v xml:space="preserve">CONCEPCION          </v>
      </c>
      <c r="E5958" t="str">
        <f>T("TU ")</f>
        <v xml:space="preserve">TU </v>
      </c>
      <c r="F5958" t="str">
        <f>T("TURISMOS       ")</f>
        <v xml:space="preserve">TURISMOS       </v>
      </c>
      <c r="G5958" t="str">
        <f>T("De 8 a 11,99 CABALLOS FISCALES                    ")</f>
        <v xml:space="preserve">De 8 a 11,99 CABALLOS FISCALES                    </v>
      </c>
      <c r="H5958" t="str">
        <f>T("HÍBRIDO                                           ")</f>
        <v xml:space="preserve">HÍBRIDO                                           </v>
      </c>
      <c r="I5958">
        <v>2</v>
      </c>
    </row>
    <row r="5959" spans="1:9">
      <c r="A5959" t="str">
        <f>T("2018")</f>
        <v>2018</v>
      </c>
      <c r="B5959" t="str">
        <f>T("JURIDICO                                          ")</f>
        <v xml:space="preserve">JURIDICO                                          </v>
      </c>
      <c r="C5959" t="str">
        <f>T("CIUDAD LINEAL       ")</f>
        <v xml:space="preserve">CIUDAD LINEAL       </v>
      </c>
      <c r="D5959" t="str">
        <f>T("CONCEPCION          ")</f>
        <v xml:space="preserve">CONCEPCION          </v>
      </c>
      <c r="E5959" t="str">
        <f>T("TU ")</f>
        <v xml:space="preserve">TU </v>
      </c>
      <c r="F5959" t="str">
        <f>T("TURISMOS       ")</f>
        <v xml:space="preserve">TURISMOS       </v>
      </c>
      <c r="G5959" t="str">
        <f>T("De 12 a 15,99 CABALLOS FISCALES                   ")</f>
        <v xml:space="preserve">De 12 a 15,99 CABALLOS FISCALES                   </v>
      </c>
      <c r="H5959" t="str">
        <f>T("HÍBRIDO                                           ")</f>
        <v xml:space="preserve">HÍBRIDO                                           </v>
      </c>
      <c r="I5959">
        <v>4</v>
      </c>
    </row>
    <row r="5960" spans="1:9">
      <c r="A5960" t="str">
        <f>T("2018")</f>
        <v>2018</v>
      </c>
      <c r="B5960" t="str">
        <f>T("JURIDICO                                          ")</f>
        <v xml:space="preserve">JURIDICO                                          </v>
      </c>
      <c r="C5960" t="str">
        <f>T("CIUDAD LINEAL       ")</f>
        <v xml:space="preserve">CIUDAD LINEAL       </v>
      </c>
      <c r="D5960" t="str">
        <f>T("SAN PASCUAL         ")</f>
        <v xml:space="preserve">SAN PASCUAL         </v>
      </c>
      <c r="E5960" t="str">
        <f>T("TU ")</f>
        <v xml:space="preserve">TU </v>
      </c>
      <c r="F5960" t="str">
        <f>T("TURISMOS       ")</f>
        <v xml:space="preserve">TURISMOS       </v>
      </c>
      <c r="G5960" t="str">
        <f>T("De 12 a 15,99 CABALLOS FISCALES                   ")</f>
        <v xml:space="preserve">De 12 a 15,99 CABALLOS FISCALES                   </v>
      </c>
      <c r="H5960" t="str">
        <f>T("HÍBRIDO                                           ")</f>
        <v xml:space="preserve">HÍBRIDO                                           </v>
      </c>
      <c r="I5960">
        <v>3</v>
      </c>
    </row>
    <row r="5961" spans="1:9">
      <c r="A5961" t="str">
        <f>T("2018")</f>
        <v>2018</v>
      </c>
      <c r="B5961" t="str">
        <f>T("JURIDICO                                          ")</f>
        <v xml:space="preserve">JURIDICO                                          </v>
      </c>
      <c r="C5961" t="str">
        <f>T("CIUDAD LINEAL       ")</f>
        <v xml:space="preserve">CIUDAD LINEAL       </v>
      </c>
      <c r="D5961" t="str">
        <f>T("SAN PASCUAL         ")</f>
        <v xml:space="preserve">SAN PASCUAL         </v>
      </c>
      <c r="E5961" t="str">
        <f>T("TU ")</f>
        <v xml:space="preserve">TU </v>
      </c>
      <c r="F5961" t="str">
        <f>T("TURISMOS       ")</f>
        <v xml:space="preserve">TURISMOS       </v>
      </c>
      <c r="G5961" t="str">
        <f>T("De 16 a 19,99 CABALLOS FISCALES                   ")</f>
        <v xml:space="preserve">De 16 a 19,99 CABALLOS FISCALES                   </v>
      </c>
      <c r="H5961" t="str">
        <f>T("HÍBRIDO                                           ")</f>
        <v xml:space="preserve">HÍBRIDO                                           </v>
      </c>
      <c r="I5961">
        <v>1</v>
      </c>
    </row>
    <row r="5962" spans="1:9">
      <c r="A5962" t="str">
        <f>T("2018")</f>
        <v>2018</v>
      </c>
      <c r="B5962" t="str">
        <f>T("JURIDICO                                          ")</f>
        <v xml:space="preserve">JURIDICO                                          </v>
      </c>
      <c r="C5962" t="str">
        <f>T("CIUDAD LINEAL       ")</f>
        <v xml:space="preserve">CIUDAD LINEAL       </v>
      </c>
      <c r="D5962" t="str">
        <f>T("SAN PASCUAL         ")</f>
        <v xml:space="preserve">SAN PASCUAL         </v>
      </c>
      <c r="E5962" t="str">
        <f>T("TU ")</f>
        <v xml:space="preserve">TU </v>
      </c>
      <c r="F5962" t="str">
        <f>T("TURISMOS       ")</f>
        <v xml:space="preserve">TURISMOS       </v>
      </c>
      <c r="G5962" t="str">
        <f>T("De 20 CABALLOS FISCALES en adelante               ")</f>
        <v xml:space="preserve">De 20 CABALLOS FISCALES en adelante               </v>
      </c>
      <c r="H5962" t="str">
        <f>T("HÍBRIDO                                           ")</f>
        <v xml:space="preserve">HÍBRIDO                                           </v>
      </c>
      <c r="I5962">
        <v>1</v>
      </c>
    </row>
    <row r="5963" spans="1:9">
      <c r="A5963" t="str">
        <f>T("2018")</f>
        <v>2018</v>
      </c>
      <c r="B5963" t="str">
        <f>T("JURIDICO                                          ")</f>
        <v xml:space="preserve">JURIDICO                                          </v>
      </c>
      <c r="C5963" t="str">
        <f>T("CIUDAD LINEAL       ")</f>
        <v xml:space="preserve">CIUDAD LINEAL       </v>
      </c>
      <c r="D5963" t="str">
        <f>T("SAN JUAN BAUTISTA   ")</f>
        <v xml:space="preserve">SAN JUAN BAUTISTA   </v>
      </c>
      <c r="E5963" t="str">
        <f>T("TU ")</f>
        <v xml:space="preserve">TU </v>
      </c>
      <c r="F5963" t="str">
        <f>T("TURISMOS       ")</f>
        <v xml:space="preserve">TURISMOS       </v>
      </c>
      <c r="G5963" t="str">
        <f>T("De 8 a 11,99 CABALLOS FISCALES                    ")</f>
        <v xml:space="preserve">De 8 a 11,99 CABALLOS FISCALES                    </v>
      </c>
      <c r="H5963" t="str">
        <f>T("HÍBRIDO                                           ")</f>
        <v xml:space="preserve">HÍBRIDO                                           </v>
      </c>
      <c r="I5963">
        <v>3</v>
      </c>
    </row>
    <row r="5964" spans="1:9">
      <c r="A5964" t="str">
        <f>T("2018")</f>
        <v>2018</v>
      </c>
      <c r="B5964" t="str">
        <f>T("JURIDICO                                          ")</f>
        <v xml:space="preserve">JURIDICO                                          </v>
      </c>
      <c r="C5964" t="str">
        <f>T("CIUDAD LINEAL       ")</f>
        <v xml:space="preserve">CIUDAD LINEAL       </v>
      </c>
      <c r="D5964" t="str">
        <f>T("SAN JUAN BAUTISTA   ")</f>
        <v xml:space="preserve">SAN JUAN BAUTISTA   </v>
      </c>
      <c r="E5964" t="str">
        <f>T("TU ")</f>
        <v xml:space="preserve">TU </v>
      </c>
      <c r="F5964" t="str">
        <f>T("TURISMOS       ")</f>
        <v xml:space="preserve">TURISMOS       </v>
      </c>
      <c r="G5964" t="str">
        <f>T("De 12 a 15,99 CABALLOS FISCALES                   ")</f>
        <v xml:space="preserve">De 12 a 15,99 CABALLOS FISCALES                   </v>
      </c>
      <c r="H5964" t="str">
        <f>T("HÍBRIDO                                           ")</f>
        <v xml:space="preserve">HÍBRIDO                                           </v>
      </c>
      <c r="I5964">
        <v>2</v>
      </c>
    </row>
    <row r="5965" spans="1:9">
      <c r="A5965" t="str">
        <f>T("2018")</f>
        <v>2018</v>
      </c>
      <c r="B5965" t="str">
        <f>T("JURIDICO                                          ")</f>
        <v xml:space="preserve">JURIDICO                                          </v>
      </c>
      <c r="C5965" t="str">
        <f>T("CIUDAD LINEAL       ")</f>
        <v xml:space="preserve">CIUDAD LINEAL       </v>
      </c>
      <c r="D5965" t="str">
        <f>T("COLINA              ")</f>
        <v xml:space="preserve">COLINA              </v>
      </c>
      <c r="E5965" t="str">
        <f>T("TU ")</f>
        <v xml:space="preserve">TU </v>
      </c>
      <c r="F5965" t="str">
        <f>T("TURISMOS       ")</f>
        <v xml:space="preserve">TURISMOS       </v>
      </c>
      <c r="G5965" t="str">
        <f>T("De 8 a 11,99 CABALLOS FISCALES                    ")</f>
        <v xml:space="preserve">De 8 a 11,99 CABALLOS FISCALES                    </v>
      </c>
      <c r="H5965" t="str">
        <f>T("HÍBRIDO                                           ")</f>
        <v xml:space="preserve">HÍBRIDO                                           </v>
      </c>
      <c r="I5965">
        <v>1</v>
      </c>
    </row>
    <row r="5966" spans="1:9">
      <c r="A5966" t="str">
        <f>T("2018")</f>
        <v>2018</v>
      </c>
      <c r="B5966" t="str">
        <f>T("JURIDICO                                          ")</f>
        <v xml:space="preserve">JURIDICO                                          </v>
      </c>
      <c r="C5966" t="str">
        <f>T("CIUDAD LINEAL       ")</f>
        <v xml:space="preserve">CIUDAD LINEAL       </v>
      </c>
      <c r="D5966" t="str">
        <f>T("COLINA              ")</f>
        <v xml:space="preserve">COLINA              </v>
      </c>
      <c r="E5966" t="str">
        <f>T("TU ")</f>
        <v xml:space="preserve">TU </v>
      </c>
      <c r="F5966" t="str">
        <f>T("TURISMOS       ")</f>
        <v xml:space="preserve">TURISMOS       </v>
      </c>
      <c r="G5966" t="str">
        <f>T("De 12 a 15,99 CABALLOS FISCALES                   ")</f>
        <v xml:space="preserve">De 12 a 15,99 CABALLOS FISCALES                   </v>
      </c>
      <c r="H5966" t="str">
        <f>T("HÍBRIDO                                           ")</f>
        <v xml:space="preserve">HÍBRIDO                                           </v>
      </c>
      <c r="I5966">
        <v>3</v>
      </c>
    </row>
    <row r="5967" spans="1:9">
      <c r="A5967" t="str">
        <f>T("2018")</f>
        <v>2018</v>
      </c>
      <c r="B5967" t="str">
        <f>T("JURIDICO                                          ")</f>
        <v xml:space="preserve">JURIDICO                                          </v>
      </c>
      <c r="C5967" t="str">
        <f>T("CIUDAD LINEAL       ")</f>
        <v xml:space="preserve">CIUDAD LINEAL       </v>
      </c>
      <c r="D5967" t="str">
        <f>T("COSTILLARES         ")</f>
        <v xml:space="preserve">COSTILLARES         </v>
      </c>
      <c r="E5967" t="str">
        <f>T("TU ")</f>
        <v xml:space="preserve">TU </v>
      </c>
      <c r="F5967" t="str">
        <f>T("TURISMOS       ")</f>
        <v xml:space="preserve">TURISMOS       </v>
      </c>
      <c r="G5967" t="str">
        <f>T("De 8 a 11,99 CABALLOS FISCALES                    ")</f>
        <v xml:space="preserve">De 8 a 11,99 CABALLOS FISCALES                    </v>
      </c>
      <c r="H5967" t="str">
        <f>T("HÍBRIDO                                           ")</f>
        <v xml:space="preserve">HÍBRIDO                                           </v>
      </c>
      <c r="I5967">
        <v>4</v>
      </c>
    </row>
    <row r="5968" spans="1:9">
      <c r="A5968" t="str">
        <f>T("2018")</f>
        <v>2018</v>
      </c>
      <c r="B5968" t="str">
        <f>T("JURIDICO                                          ")</f>
        <v xml:space="preserve">JURIDICO                                          </v>
      </c>
      <c r="C5968" t="str">
        <f>T("CIUDAD LINEAL       ")</f>
        <v xml:space="preserve">CIUDAD LINEAL       </v>
      </c>
      <c r="D5968" t="str">
        <f>T("COSTILLARES         ")</f>
        <v xml:space="preserve">COSTILLARES         </v>
      </c>
      <c r="E5968" t="str">
        <f>T("TU ")</f>
        <v xml:space="preserve">TU </v>
      </c>
      <c r="F5968" t="str">
        <f>T("TURISMOS       ")</f>
        <v xml:space="preserve">TURISMOS       </v>
      </c>
      <c r="G5968" t="str">
        <f>T("De 12 a 15,99 CABALLOS FISCALES                   ")</f>
        <v xml:space="preserve">De 12 a 15,99 CABALLOS FISCALES                   </v>
      </c>
      <c r="H5968" t="str">
        <f>T("HÍBRIDO                                           ")</f>
        <v xml:space="preserve">HÍBRIDO                                           </v>
      </c>
      <c r="I5968">
        <v>7</v>
      </c>
    </row>
    <row r="5969" spans="1:9">
      <c r="A5969" t="str">
        <f>T("2018")</f>
        <v>2018</v>
      </c>
      <c r="B5969" t="str">
        <f>T("JURIDICO                                          ")</f>
        <v xml:space="preserve">JURIDICO                                          </v>
      </c>
      <c r="C5969" t="str">
        <f>T("CIUDAD LINEAL       ")</f>
        <v xml:space="preserve">CIUDAD LINEAL       </v>
      </c>
      <c r="D5969" t="str">
        <f>T("COSTILLARES         ")</f>
        <v xml:space="preserve">COSTILLARES         </v>
      </c>
      <c r="E5969" t="str">
        <f>T("TU ")</f>
        <v xml:space="preserve">TU </v>
      </c>
      <c r="F5969" t="str">
        <f>T("TURISMOS       ")</f>
        <v xml:space="preserve">TURISMOS       </v>
      </c>
      <c r="G5969" t="str">
        <f>T("De 20 CABALLOS FISCALES en adelante               ")</f>
        <v xml:space="preserve">De 20 CABALLOS FISCALES en adelante               </v>
      </c>
      <c r="H5969" t="str">
        <f>T("HÍBRIDO                                           ")</f>
        <v xml:space="preserve">HÍBRIDO                                           </v>
      </c>
      <c r="I5969">
        <v>2</v>
      </c>
    </row>
    <row r="5970" spans="1:9">
      <c r="A5970" t="str">
        <f>T("2018")</f>
        <v>2018</v>
      </c>
      <c r="B5970" t="str">
        <f>T("FISICO                                            ")</f>
        <v xml:space="preserve">FISICO                                            </v>
      </c>
      <c r="C5970" t="str">
        <f>T("CIUDAD LINEAL       ")</f>
        <v xml:space="preserve">CIUDAD LINEAL       </v>
      </c>
      <c r="D5970" t="str">
        <f>T("VENTAS              ")</f>
        <v xml:space="preserve">VENTAS              </v>
      </c>
      <c r="E5970" t="str">
        <f>T("TU ")</f>
        <v xml:space="preserve">TU </v>
      </c>
      <c r="F5970" t="str">
        <f>T("TURISMOS       ")</f>
        <v xml:space="preserve">TURISMOS       </v>
      </c>
      <c r="G5970" t="str">
        <f>T("De 12 a 15,99 CABALLOS FISCALES                   ")</f>
        <v xml:space="preserve">De 12 a 15,99 CABALLOS FISCALES                   </v>
      </c>
      <c r="H5970" t="str">
        <f>T("HIBRIDO ENCHUFABLES PHEV                          ")</f>
        <v xml:space="preserve">HIBRIDO ENCHUFABLES PHEV                          </v>
      </c>
      <c r="I5970">
        <v>1</v>
      </c>
    </row>
    <row r="5971" spans="1:9">
      <c r="A5971" t="str">
        <f>T("2018")</f>
        <v>2018</v>
      </c>
      <c r="B5971" t="str">
        <f>T("FISICO                                            ")</f>
        <v xml:space="preserve">FISICO                                            </v>
      </c>
      <c r="C5971" t="str">
        <f>T("CIUDAD LINEAL       ")</f>
        <v xml:space="preserve">CIUDAD LINEAL       </v>
      </c>
      <c r="D5971" t="str">
        <f>T("PUEBLO NUEVO        ")</f>
        <v xml:space="preserve">PUEBLO NUEVO        </v>
      </c>
      <c r="E5971" t="str">
        <f>T("TU ")</f>
        <v xml:space="preserve">TU </v>
      </c>
      <c r="F5971" t="str">
        <f>T("TURISMOS       ")</f>
        <v xml:space="preserve">TURISMOS       </v>
      </c>
      <c r="G5971" t="str">
        <f>T("De 8 a 11,99 CABALLOS FISCALES                    ")</f>
        <v xml:space="preserve">De 8 a 11,99 CABALLOS FISCALES                    </v>
      </c>
      <c r="H5971" t="str">
        <f>T("HIBRIDO ENCHUFABLES PHEV                          ")</f>
        <v xml:space="preserve">HIBRIDO ENCHUFABLES PHEV                          </v>
      </c>
      <c r="I5971">
        <v>1</v>
      </c>
    </row>
    <row r="5972" spans="1:9">
      <c r="A5972" t="str">
        <f>T("2018")</f>
        <v>2018</v>
      </c>
      <c r="B5972" t="str">
        <f>T("FISICO                                            ")</f>
        <v xml:space="preserve">FISICO                                            </v>
      </c>
      <c r="C5972" t="str">
        <f>T("CIUDAD LINEAL       ")</f>
        <v xml:space="preserve">CIUDAD LINEAL       </v>
      </c>
      <c r="D5972" t="str">
        <f>T("PUEBLO NUEVO        ")</f>
        <v xml:space="preserve">PUEBLO NUEVO        </v>
      </c>
      <c r="E5972" t="str">
        <f>T("TU ")</f>
        <v xml:space="preserve">TU </v>
      </c>
      <c r="F5972" t="str">
        <f>T("TURISMOS       ")</f>
        <v xml:space="preserve">TURISMOS       </v>
      </c>
      <c r="G5972" t="str">
        <f>T("De 12 a 15,99 CABALLOS FISCALES                   ")</f>
        <v xml:space="preserve">De 12 a 15,99 CABALLOS FISCALES                   </v>
      </c>
      <c r="H5972" t="str">
        <f>T("HIBRIDO ENCHUFABLES PHEV                          ")</f>
        <v xml:space="preserve">HIBRIDO ENCHUFABLES PHEV                          </v>
      </c>
      <c r="I5972">
        <v>2</v>
      </c>
    </row>
    <row r="5973" spans="1:9">
      <c r="A5973" t="str">
        <f>T("2018")</f>
        <v>2018</v>
      </c>
      <c r="B5973" t="str">
        <f>T("FISICO                                            ")</f>
        <v xml:space="preserve">FISICO                                            </v>
      </c>
      <c r="C5973" t="str">
        <f>T("CIUDAD LINEAL       ")</f>
        <v xml:space="preserve">CIUDAD LINEAL       </v>
      </c>
      <c r="D5973" t="str">
        <f>T("QUINTANA            ")</f>
        <v xml:space="preserve">QUINTANA            </v>
      </c>
      <c r="E5973" t="str">
        <f>T("TU ")</f>
        <v xml:space="preserve">TU </v>
      </c>
      <c r="F5973" t="str">
        <f>T("TURISMOS       ")</f>
        <v xml:space="preserve">TURISMOS       </v>
      </c>
      <c r="G5973" t="str">
        <f>T("De 8 a 11,99 CABALLOS FISCALES                    ")</f>
        <v xml:space="preserve">De 8 a 11,99 CABALLOS FISCALES                    </v>
      </c>
      <c r="H5973" t="str">
        <f>T("HIBRIDO ENCHUFABLES PHEV                          ")</f>
        <v xml:space="preserve">HIBRIDO ENCHUFABLES PHEV                          </v>
      </c>
      <c r="I5973">
        <v>1</v>
      </c>
    </row>
    <row r="5974" spans="1:9">
      <c r="A5974" t="str">
        <f>T("2018")</f>
        <v>2018</v>
      </c>
      <c r="B5974" t="str">
        <f>T("FISICO                                            ")</f>
        <v xml:space="preserve">FISICO                                            </v>
      </c>
      <c r="C5974" t="str">
        <f>T("CIUDAD LINEAL       ")</f>
        <v xml:space="preserve">CIUDAD LINEAL       </v>
      </c>
      <c r="D5974" t="str">
        <f>T("QUINTANA            ")</f>
        <v xml:space="preserve">QUINTANA            </v>
      </c>
      <c r="E5974" t="str">
        <f>T("TU ")</f>
        <v xml:space="preserve">TU </v>
      </c>
      <c r="F5974" t="str">
        <f>T("TURISMOS       ")</f>
        <v xml:space="preserve">TURISMOS       </v>
      </c>
      <c r="G5974" t="str">
        <f>T("De 12 a 15,99 CABALLOS FISCALES                   ")</f>
        <v xml:space="preserve">De 12 a 15,99 CABALLOS FISCALES                   </v>
      </c>
      <c r="H5974" t="str">
        <f>T("HIBRIDO ENCHUFABLES PHEV                          ")</f>
        <v xml:space="preserve">HIBRIDO ENCHUFABLES PHEV                          </v>
      </c>
      <c r="I5974">
        <v>1</v>
      </c>
    </row>
    <row r="5975" spans="1:9">
      <c r="A5975" t="str">
        <f>T("2018")</f>
        <v>2018</v>
      </c>
      <c r="B5975" t="str">
        <f>T("FISICO                                            ")</f>
        <v xml:space="preserve">FISICO                                            </v>
      </c>
      <c r="C5975" t="str">
        <f>T("CIUDAD LINEAL       ")</f>
        <v xml:space="preserve">CIUDAD LINEAL       </v>
      </c>
      <c r="D5975" t="str">
        <f>T("CONCEPCION          ")</f>
        <v xml:space="preserve">CONCEPCION          </v>
      </c>
      <c r="E5975" t="str">
        <f>T("TU ")</f>
        <v xml:space="preserve">TU </v>
      </c>
      <c r="F5975" t="str">
        <f>T("TURISMOS       ")</f>
        <v xml:space="preserve">TURISMOS       </v>
      </c>
      <c r="G5975" t="str">
        <f>T("De 12 a 15,99 CABALLOS FISCALES                   ")</f>
        <v xml:space="preserve">De 12 a 15,99 CABALLOS FISCALES                   </v>
      </c>
      <c r="H5975" t="str">
        <f>T("HIBRIDO ENCHUFABLES PHEV                          ")</f>
        <v xml:space="preserve">HIBRIDO ENCHUFABLES PHEV                          </v>
      </c>
      <c r="I5975">
        <v>2</v>
      </c>
    </row>
    <row r="5976" spans="1:9">
      <c r="A5976" t="str">
        <f>T("2018")</f>
        <v>2018</v>
      </c>
      <c r="B5976" t="str">
        <f>T("FISICO                                            ")</f>
        <v xml:space="preserve">FISICO                                            </v>
      </c>
      <c r="C5976" t="str">
        <f>T("CIUDAD LINEAL       ")</f>
        <v xml:space="preserve">CIUDAD LINEAL       </v>
      </c>
      <c r="D5976" t="str">
        <f>T("SAN PASCUAL         ")</f>
        <v xml:space="preserve">SAN PASCUAL         </v>
      </c>
      <c r="E5976" t="str">
        <f>T("TU ")</f>
        <v xml:space="preserve">TU </v>
      </c>
      <c r="F5976" t="str">
        <f>T("TURISMOS       ")</f>
        <v xml:space="preserve">TURISMOS       </v>
      </c>
      <c r="G5976" t="str">
        <f>T("De 12 a 15,99 CABALLOS FISCALES                   ")</f>
        <v xml:space="preserve">De 12 a 15,99 CABALLOS FISCALES                   </v>
      </c>
      <c r="H5976" t="str">
        <f>T("HIBRIDO ENCHUFABLES PHEV                          ")</f>
        <v xml:space="preserve">HIBRIDO ENCHUFABLES PHEV                          </v>
      </c>
      <c r="I5976">
        <v>2</v>
      </c>
    </row>
    <row r="5977" spans="1:9">
      <c r="A5977" t="str">
        <f>T("2018")</f>
        <v>2018</v>
      </c>
      <c r="B5977" t="str">
        <f>T("FISICO                                            ")</f>
        <v xml:space="preserve">FISICO                                            </v>
      </c>
      <c r="C5977" t="str">
        <f>T("CIUDAD LINEAL       ")</f>
        <v xml:space="preserve">CIUDAD LINEAL       </v>
      </c>
      <c r="D5977" t="str">
        <f>T("SAN JUAN BAUTISTA   ")</f>
        <v xml:space="preserve">SAN JUAN BAUTISTA   </v>
      </c>
      <c r="E5977" t="str">
        <f>T("TU ")</f>
        <v xml:space="preserve">TU </v>
      </c>
      <c r="F5977" t="str">
        <f>T("TURISMOS       ")</f>
        <v xml:space="preserve">TURISMOS       </v>
      </c>
      <c r="G5977" t="str">
        <f>T("De 8 a 11,99 CABALLOS FISCALES                    ")</f>
        <v xml:space="preserve">De 8 a 11,99 CABALLOS FISCALES                    </v>
      </c>
      <c r="H5977" t="str">
        <f>T("HIBRIDO ENCHUFABLES PHEV                          ")</f>
        <v xml:space="preserve">HIBRIDO ENCHUFABLES PHEV                          </v>
      </c>
      <c r="I5977">
        <v>1</v>
      </c>
    </row>
    <row r="5978" spans="1:9">
      <c r="A5978" t="str">
        <f>T("2018")</f>
        <v>2018</v>
      </c>
      <c r="B5978" t="str">
        <f>T("FISICO                                            ")</f>
        <v xml:space="preserve">FISICO                                            </v>
      </c>
      <c r="C5978" t="str">
        <f>T("CIUDAD LINEAL       ")</f>
        <v xml:space="preserve">CIUDAD LINEAL       </v>
      </c>
      <c r="D5978" t="str">
        <f>T("SAN JUAN BAUTISTA   ")</f>
        <v xml:space="preserve">SAN JUAN BAUTISTA   </v>
      </c>
      <c r="E5978" t="str">
        <f>T("TU ")</f>
        <v xml:space="preserve">TU </v>
      </c>
      <c r="F5978" t="str">
        <f>T("TURISMOS       ")</f>
        <v xml:space="preserve">TURISMOS       </v>
      </c>
      <c r="G5978" t="str">
        <f>T("De 12 a 15,99 CABALLOS FISCALES                   ")</f>
        <v xml:space="preserve">De 12 a 15,99 CABALLOS FISCALES                   </v>
      </c>
      <c r="H5978" t="str">
        <f>T("HIBRIDO ENCHUFABLES PHEV                          ")</f>
        <v xml:space="preserve">HIBRIDO ENCHUFABLES PHEV                          </v>
      </c>
      <c r="I5978">
        <v>2</v>
      </c>
    </row>
    <row r="5979" spans="1:9">
      <c r="A5979" t="str">
        <f>T("2018")</f>
        <v>2018</v>
      </c>
      <c r="B5979" t="str">
        <f>T("FISICO                                            ")</f>
        <v xml:space="preserve">FISICO                                            </v>
      </c>
      <c r="C5979" t="str">
        <f>T("CIUDAD LINEAL       ")</f>
        <v xml:space="preserve">CIUDAD LINEAL       </v>
      </c>
      <c r="D5979" t="str">
        <f>T("SAN JUAN BAUTISTA   ")</f>
        <v xml:space="preserve">SAN JUAN BAUTISTA   </v>
      </c>
      <c r="E5979" t="str">
        <f>T("TU ")</f>
        <v xml:space="preserve">TU </v>
      </c>
      <c r="F5979" t="str">
        <f>T("TURISMOS       ")</f>
        <v xml:space="preserve">TURISMOS       </v>
      </c>
      <c r="G5979" t="str">
        <f>T("De 16 a 19,99 CABALLOS FISCALES                   ")</f>
        <v xml:space="preserve">De 16 a 19,99 CABALLOS FISCALES                   </v>
      </c>
      <c r="H5979" t="str">
        <f>T("HIBRIDO ENCHUFABLES PHEV                          ")</f>
        <v xml:space="preserve">HIBRIDO ENCHUFABLES PHEV                          </v>
      </c>
      <c r="I5979">
        <v>1</v>
      </c>
    </row>
    <row r="5980" spans="1:9">
      <c r="A5980" t="str">
        <f>T("2018")</f>
        <v>2018</v>
      </c>
      <c r="B5980" t="str">
        <f>T("FISICO                                            ")</f>
        <v xml:space="preserve">FISICO                                            </v>
      </c>
      <c r="C5980" t="str">
        <f>T("CIUDAD LINEAL       ")</f>
        <v xml:space="preserve">CIUDAD LINEAL       </v>
      </c>
      <c r="D5980" t="str">
        <f>T("COLINA              ")</f>
        <v xml:space="preserve">COLINA              </v>
      </c>
      <c r="E5980" t="str">
        <f>T("TU ")</f>
        <v xml:space="preserve">TU </v>
      </c>
      <c r="F5980" t="str">
        <f>T("TURISMOS       ")</f>
        <v xml:space="preserve">TURISMOS       </v>
      </c>
      <c r="G5980" t="str">
        <f>T("De 12 a 15,99 CABALLOS FISCALES                   ")</f>
        <v xml:space="preserve">De 12 a 15,99 CABALLOS FISCALES                   </v>
      </c>
      <c r="H5980" t="str">
        <f>T("HIBRIDO ENCHUFABLES PHEV                          ")</f>
        <v xml:space="preserve">HIBRIDO ENCHUFABLES PHEV                          </v>
      </c>
      <c r="I5980">
        <v>1</v>
      </c>
    </row>
    <row r="5981" spans="1:9">
      <c r="A5981" t="str">
        <f>T("2018")</f>
        <v>2018</v>
      </c>
      <c r="B5981" t="str">
        <f>T("FISICO                                            ")</f>
        <v xml:space="preserve">FISICO                                            </v>
      </c>
      <c r="C5981" t="str">
        <f>T("CIUDAD LINEAL       ")</f>
        <v xml:space="preserve">CIUDAD LINEAL       </v>
      </c>
      <c r="D5981" t="str">
        <f>T("COSTILLARES         ")</f>
        <v xml:space="preserve">COSTILLARES         </v>
      </c>
      <c r="E5981" t="str">
        <f>T("TU ")</f>
        <v xml:space="preserve">TU </v>
      </c>
      <c r="F5981" t="str">
        <f>T("TURISMOS       ")</f>
        <v xml:space="preserve">TURISMOS       </v>
      </c>
      <c r="G5981" t="str">
        <f>T("De 12 a 15,99 CABALLOS FISCALES                   ")</f>
        <v xml:space="preserve">De 12 a 15,99 CABALLOS FISCALES                   </v>
      </c>
      <c r="H5981" t="str">
        <f>T("HIBRIDO ENCHUFABLES PHEV                          ")</f>
        <v xml:space="preserve">HIBRIDO ENCHUFABLES PHEV                          </v>
      </c>
      <c r="I5981">
        <v>3</v>
      </c>
    </row>
    <row r="5982" spans="1:9">
      <c r="A5982" t="str">
        <f>T("2018")</f>
        <v>2018</v>
      </c>
      <c r="B5982" t="str">
        <f>T("FISICO                                            ")</f>
        <v xml:space="preserve">FISICO                                            </v>
      </c>
      <c r="C5982" t="str">
        <f>T("CIUDAD LINEAL       ")</f>
        <v xml:space="preserve">CIUDAD LINEAL       </v>
      </c>
      <c r="D5982" t="str">
        <f>T("COSTILLARES         ")</f>
        <v xml:space="preserve">COSTILLARES         </v>
      </c>
      <c r="E5982" t="str">
        <f>T("TU ")</f>
        <v xml:space="preserve">TU </v>
      </c>
      <c r="F5982" t="str">
        <f>T("TURISMOS       ")</f>
        <v xml:space="preserve">TURISMOS       </v>
      </c>
      <c r="G5982" t="str">
        <f>T("De 16 a 19,99 CABALLOS FISCALES                   ")</f>
        <v xml:space="preserve">De 16 a 19,99 CABALLOS FISCALES                   </v>
      </c>
      <c r="H5982" t="str">
        <f>T("HIBRIDO ENCHUFABLES PHEV                          ")</f>
        <v xml:space="preserve">HIBRIDO ENCHUFABLES PHEV                          </v>
      </c>
      <c r="I5982">
        <v>1</v>
      </c>
    </row>
    <row r="5983" spans="1:9">
      <c r="A5983" t="str">
        <f>T("2018")</f>
        <v>2018</v>
      </c>
      <c r="B5983" t="str">
        <f>T("JURIDICO                                          ")</f>
        <v xml:space="preserve">JURIDICO                                          </v>
      </c>
      <c r="C5983" t="str">
        <f>T("CIUDAD LINEAL       ")</f>
        <v xml:space="preserve">CIUDAD LINEAL       </v>
      </c>
      <c r="D5983" t="str">
        <f>T("VENTAS              ")</f>
        <v xml:space="preserve">VENTAS              </v>
      </c>
      <c r="E5983" t="str">
        <f>T("TU ")</f>
        <v xml:space="preserve">TU </v>
      </c>
      <c r="F5983" t="str">
        <f>T("TURISMOS       ")</f>
        <v xml:space="preserve">TURISMOS       </v>
      </c>
      <c r="G5983" t="str">
        <f>T("De 12 a 15,99 CABALLOS FISCALES                   ")</f>
        <v xml:space="preserve">De 12 a 15,99 CABALLOS FISCALES                   </v>
      </c>
      <c r="H5983" t="str">
        <f>T("HIBRIDO ENCHUFABLES PHEV                          ")</f>
        <v xml:space="preserve">HIBRIDO ENCHUFABLES PHEV                          </v>
      </c>
      <c r="I5983">
        <v>2</v>
      </c>
    </row>
    <row r="5984" spans="1:9">
      <c r="A5984" t="str">
        <f>T("2018")</f>
        <v>2018</v>
      </c>
      <c r="B5984" t="str">
        <f>T("JURIDICO                                          ")</f>
        <v xml:space="preserve">JURIDICO                                          </v>
      </c>
      <c r="C5984" t="str">
        <f>T("CIUDAD LINEAL       ")</f>
        <v xml:space="preserve">CIUDAD LINEAL       </v>
      </c>
      <c r="D5984" t="str">
        <f>T("PUEBLO NUEVO        ")</f>
        <v xml:space="preserve">PUEBLO NUEVO        </v>
      </c>
      <c r="E5984" t="str">
        <f>T("TU ")</f>
        <v xml:space="preserve">TU </v>
      </c>
      <c r="F5984" t="str">
        <f>T("TURISMOS       ")</f>
        <v xml:space="preserve">TURISMOS       </v>
      </c>
      <c r="G5984" t="str">
        <f>T("De 16 a 19,99 CABALLOS FISCALES                   ")</f>
        <v xml:space="preserve">De 16 a 19,99 CABALLOS FISCALES                   </v>
      </c>
      <c r="H5984" t="str">
        <f>T("HIBRIDO ENCHUFABLES PHEV                          ")</f>
        <v xml:space="preserve">HIBRIDO ENCHUFABLES PHEV                          </v>
      </c>
      <c r="I5984">
        <v>1</v>
      </c>
    </row>
    <row r="5985" spans="1:9">
      <c r="A5985" t="str">
        <f>T("2018")</f>
        <v>2018</v>
      </c>
      <c r="B5985" t="str">
        <f>T("JURIDICO                                          ")</f>
        <v xml:space="preserve">JURIDICO                                          </v>
      </c>
      <c r="C5985" t="str">
        <f>T("CIUDAD LINEAL       ")</f>
        <v xml:space="preserve">CIUDAD LINEAL       </v>
      </c>
      <c r="D5985" t="str">
        <f>T("QUINTANA            ")</f>
        <v xml:space="preserve">QUINTANA            </v>
      </c>
      <c r="E5985" t="str">
        <f>T("TU ")</f>
        <v xml:space="preserve">TU </v>
      </c>
      <c r="F5985" t="str">
        <f>T("TURISMOS       ")</f>
        <v xml:space="preserve">TURISMOS       </v>
      </c>
      <c r="G5985" t="str">
        <f>T("De 8 a 11,99 CABALLOS FISCALES                    ")</f>
        <v xml:space="preserve">De 8 a 11,99 CABALLOS FISCALES                    </v>
      </c>
      <c r="H5985" t="str">
        <f>T("HIBRIDO ENCHUFABLES PHEV                          ")</f>
        <v xml:space="preserve">HIBRIDO ENCHUFABLES PHEV                          </v>
      </c>
      <c r="I5985">
        <v>1</v>
      </c>
    </row>
    <row r="5986" spans="1:9">
      <c r="A5986" t="str">
        <f>T("2018")</f>
        <v>2018</v>
      </c>
      <c r="B5986" t="str">
        <f>T("JURIDICO                                          ")</f>
        <v xml:space="preserve">JURIDICO                                          </v>
      </c>
      <c r="C5986" t="str">
        <f>T("CIUDAD LINEAL       ")</f>
        <v xml:space="preserve">CIUDAD LINEAL       </v>
      </c>
      <c r="D5986" t="str">
        <f>T("QUINTANA            ")</f>
        <v xml:space="preserve">QUINTANA            </v>
      </c>
      <c r="E5986" t="str">
        <f>T("TU ")</f>
        <v xml:space="preserve">TU </v>
      </c>
      <c r="F5986" t="str">
        <f>T("TURISMOS       ")</f>
        <v xml:space="preserve">TURISMOS       </v>
      </c>
      <c r="G5986" t="str">
        <f>T("De 12 a 15,99 CABALLOS FISCALES                   ")</f>
        <v xml:space="preserve">De 12 a 15,99 CABALLOS FISCALES                   </v>
      </c>
      <c r="H5986" t="str">
        <f>T("HIBRIDO ENCHUFABLES PHEV                          ")</f>
        <v xml:space="preserve">HIBRIDO ENCHUFABLES PHEV                          </v>
      </c>
      <c r="I5986">
        <v>1</v>
      </c>
    </row>
    <row r="5987" spans="1:9">
      <c r="A5987" t="str">
        <f>T("2018")</f>
        <v>2018</v>
      </c>
      <c r="B5987" t="str">
        <f>T("JURIDICO                                          ")</f>
        <v xml:space="preserve">JURIDICO                                          </v>
      </c>
      <c r="C5987" t="str">
        <f>T("CIUDAD LINEAL       ")</f>
        <v xml:space="preserve">CIUDAD LINEAL       </v>
      </c>
      <c r="D5987" t="str">
        <f>T("SAN PASCUAL         ")</f>
        <v xml:space="preserve">SAN PASCUAL         </v>
      </c>
      <c r="E5987" t="str">
        <f>T("TU ")</f>
        <v xml:space="preserve">TU </v>
      </c>
      <c r="F5987" t="str">
        <f>T("TURISMOS       ")</f>
        <v xml:space="preserve">TURISMOS       </v>
      </c>
      <c r="G5987" t="str">
        <f>T("De 12 a 15,99 CABALLOS FISCALES                   ")</f>
        <v xml:space="preserve">De 12 a 15,99 CABALLOS FISCALES                   </v>
      </c>
      <c r="H5987" t="str">
        <f>T("HIBRIDO ENCHUFABLES PHEV                          ")</f>
        <v xml:space="preserve">HIBRIDO ENCHUFABLES PHEV                          </v>
      </c>
      <c r="I5987">
        <v>1</v>
      </c>
    </row>
    <row r="5988" spans="1:9">
      <c r="A5988" t="str">
        <f>T("2018")</f>
        <v>2018</v>
      </c>
      <c r="B5988" t="str">
        <f>T("JURIDICO                                          ")</f>
        <v xml:space="preserve">JURIDICO                                          </v>
      </c>
      <c r="C5988" t="str">
        <f>T("CIUDAD LINEAL       ")</f>
        <v xml:space="preserve">CIUDAD LINEAL       </v>
      </c>
      <c r="D5988" t="str">
        <f>T("COLINA              ")</f>
        <v xml:space="preserve">COLINA              </v>
      </c>
      <c r="E5988" t="str">
        <f>T("TU ")</f>
        <v xml:space="preserve">TU </v>
      </c>
      <c r="F5988" t="str">
        <f>T("TURISMOS       ")</f>
        <v xml:space="preserve">TURISMOS       </v>
      </c>
      <c r="G5988" t="str">
        <f>T("De 12 a 15,99 CABALLOS FISCALES                   ")</f>
        <v xml:space="preserve">De 12 a 15,99 CABALLOS FISCALES                   </v>
      </c>
      <c r="H5988" t="str">
        <f>T("HIBRIDO ENCHUFABLES PHEV                          ")</f>
        <v xml:space="preserve">HIBRIDO ENCHUFABLES PHEV                          </v>
      </c>
      <c r="I5988">
        <v>2</v>
      </c>
    </row>
    <row r="5989" spans="1:9">
      <c r="A5989" t="str">
        <f>T("2018")</f>
        <v>2018</v>
      </c>
      <c r="B5989" t="str">
        <f>T("JURIDICO                                          ")</f>
        <v xml:space="preserve">JURIDICO                                          </v>
      </c>
      <c r="C5989" t="str">
        <f>T("CIUDAD LINEAL       ")</f>
        <v xml:space="preserve">CIUDAD LINEAL       </v>
      </c>
      <c r="D5989" t="str">
        <f>T("COSTILLARES         ")</f>
        <v xml:space="preserve">COSTILLARES         </v>
      </c>
      <c r="E5989" t="str">
        <f>T("TU ")</f>
        <v xml:space="preserve">TU </v>
      </c>
      <c r="F5989" t="str">
        <f>T("TURISMOS       ")</f>
        <v xml:space="preserve">TURISMOS       </v>
      </c>
      <c r="G5989" t="str">
        <f>T("De 12 a 15,99 CABALLOS FISCALES                   ")</f>
        <v xml:space="preserve">De 12 a 15,99 CABALLOS FISCALES                   </v>
      </c>
      <c r="H5989" t="str">
        <f>T("HIBRIDO ENCHUFABLES PHEV                          ")</f>
        <v xml:space="preserve">HIBRIDO ENCHUFABLES PHEV                          </v>
      </c>
      <c r="I5989">
        <v>2</v>
      </c>
    </row>
    <row r="5990" spans="1:9">
      <c r="A5990" t="str">
        <f>T("2018")</f>
        <v>2018</v>
      </c>
      <c r="B5990" t="str">
        <f>T("JURIDICO                                          ")</f>
        <v xml:space="preserve">JURIDICO                                          </v>
      </c>
      <c r="C5990" t="str">
        <f>T("CIUDAD LINEAL       ")</f>
        <v xml:space="preserve">CIUDAD LINEAL       </v>
      </c>
      <c r="D5990" t="str">
        <f>T("COSTILLARES         ")</f>
        <v xml:space="preserve">COSTILLARES         </v>
      </c>
      <c r="E5990" t="str">
        <f>T("TU ")</f>
        <v xml:space="preserve">TU </v>
      </c>
      <c r="F5990" t="str">
        <f>T("TURISMOS       ")</f>
        <v xml:space="preserve">TURISMOS       </v>
      </c>
      <c r="G5990" t="str">
        <f>T("De 16 a 19,99 CABALLOS FISCALES                   ")</f>
        <v xml:space="preserve">De 16 a 19,99 CABALLOS FISCALES                   </v>
      </c>
      <c r="H5990" t="str">
        <f>T("HIBRIDO ENCHUFABLES PHEV                          ")</f>
        <v xml:space="preserve">HIBRIDO ENCHUFABLES PHEV                          </v>
      </c>
      <c r="I5990">
        <v>1</v>
      </c>
    </row>
    <row r="5991" spans="1:9">
      <c r="A5991" t="str">
        <f>T("2018")</f>
        <v>2018</v>
      </c>
      <c r="B5991" t="str">
        <f>T("FISICO                                            ")</f>
        <v xml:space="preserve">FISICO                                            </v>
      </c>
      <c r="C5991" t="str">
        <f>T("CIUDAD LINEAL       ")</f>
        <v xml:space="preserve">CIUDAD LINEAL       </v>
      </c>
      <c r="D5991" t="str">
        <f>T("PUEBLO NUEVO        ")</f>
        <v xml:space="preserve">PUEBLO NUEVO        </v>
      </c>
      <c r="E5991" t="str">
        <f>T("TU ")</f>
        <v xml:space="preserve">TU </v>
      </c>
      <c r="F5991" t="str">
        <f>T("TURISMOS       ")</f>
        <v xml:space="preserve">TURISMOS       </v>
      </c>
      <c r="G5991" t="str">
        <f>T("De 8 a 11,99 CABALLOS FISCALES                    ")</f>
        <v xml:space="preserve">De 8 a 11,99 CABALLOS FISCALES                    </v>
      </c>
      <c r="H5991" t="str">
        <f>T("OTROS                                             ")</f>
        <v xml:space="preserve">OTROS                                             </v>
      </c>
      <c r="I5991">
        <v>1</v>
      </c>
    </row>
    <row r="5992" spans="1:9">
      <c r="A5992" t="str">
        <f>T("2018")</f>
        <v>2018</v>
      </c>
      <c r="B5992" t="str">
        <f>T("FISICO                                            ")</f>
        <v xml:space="preserve">FISICO                                            </v>
      </c>
      <c r="C5992" t="str">
        <f>T("CIUDAD LINEAL       ")</f>
        <v xml:space="preserve">CIUDAD LINEAL       </v>
      </c>
      <c r="D5992" t="str">
        <f>T("PUEBLO NUEVO        ")</f>
        <v xml:space="preserve">PUEBLO NUEVO        </v>
      </c>
      <c r="E5992" t="str">
        <f>T("TU ")</f>
        <v xml:space="preserve">TU </v>
      </c>
      <c r="F5992" t="str">
        <f>T("TURISMOS       ")</f>
        <v xml:space="preserve">TURISMOS       </v>
      </c>
      <c r="G5992" t="str">
        <f>T("De 12 a 15,99 CABALLOS FISCALES                   ")</f>
        <v xml:space="preserve">De 12 a 15,99 CABALLOS FISCALES                   </v>
      </c>
      <c r="H5992" t="str">
        <f>T("OTROS                                             ")</f>
        <v xml:space="preserve">OTROS                                             </v>
      </c>
      <c r="I5992">
        <v>1</v>
      </c>
    </row>
    <row r="5993" spans="1:9">
      <c r="A5993" t="str">
        <f>T("2018")</f>
        <v>2018</v>
      </c>
      <c r="B5993" t="str">
        <f>T("FISICO                                            ")</f>
        <v xml:space="preserve">FISICO                                            </v>
      </c>
      <c r="C5993" t="str">
        <f>T("CIUDAD LINEAL       ")</f>
        <v xml:space="preserve">CIUDAD LINEAL       </v>
      </c>
      <c r="D5993" t="str">
        <f>T("COSTILLARES         ")</f>
        <v xml:space="preserve">COSTILLARES         </v>
      </c>
      <c r="E5993" t="str">
        <f>T("TU ")</f>
        <v xml:space="preserve">TU </v>
      </c>
      <c r="F5993" t="str">
        <f>T("TURISMOS       ")</f>
        <v xml:space="preserve">TURISMOS       </v>
      </c>
      <c r="G5993" t="str">
        <f>T("De 8 a 11,99 CABALLOS FISCALES                    ")</f>
        <v xml:space="preserve">De 8 a 11,99 CABALLOS FISCALES                    </v>
      </c>
      <c r="H5993" t="str">
        <f>T("OTROS                                             ")</f>
        <v xml:space="preserve">OTROS                                             </v>
      </c>
      <c r="I5993">
        <v>1</v>
      </c>
    </row>
    <row r="5994" spans="1:9">
      <c r="A5994" t="str">
        <f>T("2018")</f>
        <v>2018</v>
      </c>
      <c r="B5994" t="str">
        <f>T("Entidad sin personalidad jurídica (art. 35.4 LGT) ")</f>
        <v xml:space="preserve">Entidad sin personalidad jurídica (art. 35.4 LGT) </v>
      </c>
      <c r="C5994" t="str">
        <f>T("CIUDAD LINEAL       ")</f>
        <v xml:space="preserve">CIUDAD LINEAL       </v>
      </c>
      <c r="D5994" t="str">
        <f>T("VENTAS              ")</f>
        <v xml:space="preserve">VENTAS              </v>
      </c>
      <c r="E5994" t="str">
        <f>T("TU ")</f>
        <v xml:space="preserve">TU </v>
      </c>
      <c r="F5994" t="str">
        <f>T("TURISMOS       ")</f>
        <v xml:space="preserve">TURISMOS       </v>
      </c>
      <c r="G5994" t="str">
        <f>T("De menos de 8 CABALLOS FISCALES                   ")</f>
        <v xml:space="preserve">De menos de 8 CABALLOS FISCALES                   </v>
      </c>
      <c r="I5994">
        <v>1</v>
      </c>
    </row>
    <row r="5995" spans="1:9">
      <c r="A5995" t="str">
        <f>T("2018")</f>
        <v>2018</v>
      </c>
      <c r="B5995" t="str">
        <f>T("Entidad sin personalidad jurídica (art. 35.4 LGT) ")</f>
        <v xml:space="preserve">Entidad sin personalidad jurídica (art. 35.4 LGT) </v>
      </c>
      <c r="C5995" t="str">
        <f>T("CIUDAD LINEAL       ")</f>
        <v xml:space="preserve">CIUDAD LINEAL       </v>
      </c>
      <c r="D5995" t="str">
        <f>T("VENTAS              ")</f>
        <v xml:space="preserve">VENTAS              </v>
      </c>
      <c r="E5995" t="str">
        <f>T("TU ")</f>
        <v xml:space="preserve">TU </v>
      </c>
      <c r="F5995" t="str">
        <f>T("TURISMOS       ")</f>
        <v xml:space="preserve">TURISMOS       </v>
      </c>
      <c r="G5995" t="str">
        <f>T("De 8 a 11,99 CABALLOS FISCALES                    ")</f>
        <v xml:space="preserve">De 8 a 11,99 CABALLOS FISCALES                    </v>
      </c>
      <c r="I5995">
        <v>7</v>
      </c>
    </row>
    <row r="5996" spans="1:9">
      <c r="A5996" t="str">
        <f>T("2018")</f>
        <v>2018</v>
      </c>
      <c r="B5996" t="str">
        <f>T("Entidad sin personalidad jurídica (art. 35.4 LGT) ")</f>
        <v xml:space="preserve">Entidad sin personalidad jurídica (art. 35.4 LGT) </v>
      </c>
      <c r="C5996" t="str">
        <f>T("CIUDAD LINEAL       ")</f>
        <v xml:space="preserve">CIUDAD LINEAL       </v>
      </c>
      <c r="D5996" t="str">
        <f>T("VENTAS              ")</f>
        <v xml:space="preserve">VENTAS              </v>
      </c>
      <c r="E5996" t="str">
        <f>T("TU ")</f>
        <v xml:space="preserve">TU </v>
      </c>
      <c r="F5996" t="str">
        <f>T("TURISMOS       ")</f>
        <v xml:space="preserve">TURISMOS       </v>
      </c>
      <c r="G5996" t="str">
        <f>T("De 12 a 15,99 CABALLOS FISCALES                   ")</f>
        <v xml:space="preserve">De 12 a 15,99 CABALLOS FISCALES                   </v>
      </c>
      <c r="I5996">
        <v>4</v>
      </c>
    </row>
    <row r="5997" spans="1:9">
      <c r="A5997" t="str">
        <f>T("2018")</f>
        <v>2018</v>
      </c>
      <c r="B5997" t="str">
        <f>T("Entidad sin personalidad jurídica (art. 35.4 LGT) ")</f>
        <v xml:space="preserve">Entidad sin personalidad jurídica (art. 35.4 LGT) </v>
      </c>
      <c r="C5997" t="str">
        <f>T("CIUDAD LINEAL       ")</f>
        <v xml:space="preserve">CIUDAD LINEAL       </v>
      </c>
      <c r="D5997" t="str">
        <f>T("PUEBLO NUEVO        ")</f>
        <v xml:space="preserve">PUEBLO NUEVO        </v>
      </c>
      <c r="E5997" t="str">
        <f>T("TU ")</f>
        <v xml:space="preserve">TU </v>
      </c>
      <c r="F5997" t="str">
        <f>T("TURISMOS       ")</f>
        <v xml:space="preserve">TURISMOS       </v>
      </c>
      <c r="G5997" t="str">
        <f>T("De 8 a 11,99 CABALLOS FISCALES                    ")</f>
        <v xml:space="preserve">De 8 a 11,99 CABALLOS FISCALES                    </v>
      </c>
      <c r="I5997">
        <v>5</v>
      </c>
    </row>
    <row r="5998" spans="1:9">
      <c r="A5998" t="str">
        <f>T("2018")</f>
        <v>2018</v>
      </c>
      <c r="B5998" t="str">
        <f>T("Entidad sin personalidad jurídica (art. 35.4 LGT) ")</f>
        <v xml:space="preserve">Entidad sin personalidad jurídica (art. 35.4 LGT) </v>
      </c>
      <c r="C5998" t="str">
        <f>T("CIUDAD LINEAL       ")</f>
        <v xml:space="preserve">CIUDAD LINEAL       </v>
      </c>
      <c r="D5998" t="str">
        <f>T("PUEBLO NUEVO        ")</f>
        <v xml:space="preserve">PUEBLO NUEVO        </v>
      </c>
      <c r="E5998" t="str">
        <f>T("TU ")</f>
        <v xml:space="preserve">TU </v>
      </c>
      <c r="F5998" t="str">
        <f>T("TURISMOS       ")</f>
        <v xml:space="preserve">TURISMOS       </v>
      </c>
      <c r="G5998" t="str">
        <f>T("De 12 a 15,99 CABALLOS FISCALES                   ")</f>
        <v xml:space="preserve">De 12 a 15,99 CABALLOS FISCALES                   </v>
      </c>
      <c r="I5998">
        <v>3</v>
      </c>
    </row>
    <row r="5999" spans="1:9">
      <c r="A5999" t="str">
        <f>T("2018")</f>
        <v>2018</v>
      </c>
      <c r="B5999" t="str">
        <f>T("Entidad sin personalidad jurídica (art. 35.4 LGT) ")</f>
        <v xml:space="preserve">Entidad sin personalidad jurídica (art. 35.4 LGT) </v>
      </c>
      <c r="C5999" t="str">
        <f>T("CIUDAD LINEAL       ")</f>
        <v xml:space="preserve">CIUDAD LINEAL       </v>
      </c>
      <c r="D5999" t="str">
        <f>T("PUEBLO NUEVO        ")</f>
        <v xml:space="preserve">PUEBLO NUEVO        </v>
      </c>
      <c r="E5999" t="str">
        <f>T("TU ")</f>
        <v xml:space="preserve">TU </v>
      </c>
      <c r="F5999" t="str">
        <f>T("TURISMOS       ")</f>
        <v xml:space="preserve">TURISMOS       </v>
      </c>
      <c r="G5999" t="str">
        <f>T("De 16 a 19,99 CABALLOS FISCALES                   ")</f>
        <v xml:space="preserve">De 16 a 19,99 CABALLOS FISCALES                   </v>
      </c>
      <c r="I5999">
        <v>1</v>
      </c>
    </row>
    <row r="6000" spans="1:9">
      <c r="A6000" t="str">
        <f>T("2018")</f>
        <v>2018</v>
      </c>
      <c r="B6000" t="str">
        <f>T("Entidad sin personalidad jurídica (art. 35.4 LGT) ")</f>
        <v xml:space="preserve">Entidad sin personalidad jurídica (art. 35.4 LGT) </v>
      </c>
      <c r="C6000" t="str">
        <f>T("CIUDAD LINEAL       ")</f>
        <v xml:space="preserve">CIUDAD LINEAL       </v>
      </c>
      <c r="D6000" t="str">
        <f>T("QUINTANA            ")</f>
        <v xml:space="preserve">QUINTANA            </v>
      </c>
      <c r="E6000" t="str">
        <f>T("TU ")</f>
        <v xml:space="preserve">TU </v>
      </c>
      <c r="F6000" t="str">
        <f>T("TURISMOS       ")</f>
        <v xml:space="preserve">TURISMOS       </v>
      </c>
      <c r="G6000" t="str">
        <f>T("De menos de 8 CABALLOS FISCALES                   ")</f>
        <v xml:space="preserve">De menos de 8 CABALLOS FISCALES                   </v>
      </c>
      <c r="I6000">
        <v>1</v>
      </c>
    </row>
    <row r="6001" spans="1:9">
      <c r="A6001" t="str">
        <f>T("2018")</f>
        <v>2018</v>
      </c>
      <c r="B6001" t="str">
        <f>T("Entidad sin personalidad jurídica (art. 35.4 LGT) ")</f>
        <v xml:space="preserve">Entidad sin personalidad jurídica (art. 35.4 LGT) </v>
      </c>
      <c r="C6001" t="str">
        <f>T("CIUDAD LINEAL       ")</f>
        <v xml:space="preserve">CIUDAD LINEAL       </v>
      </c>
      <c r="D6001" t="str">
        <f>T("QUINTANA            ")</f>
        <v xml:space="preserve">QUINTANA            </v>
      </c>
      <c r="E6001" t="str">
        <f>T("TU ")</f>
        <v xml:space="preserve">TU </v>
      </c>
      <c r="F6001" t="str">
        <f>T("TURISMOS       ")</f>
        <v xml:space="preserve">TURISMOS       </v>
      </c>
      <c r="G6001" t="str">
        <f>T("De 8 a 11,99 CABALLOS FISCALES                    ")</f>
        <v xml:space="preserve">De 8 a 11,99 CABALLOS FISCALES                    </v>
      </c>
      <c r="I6001">
        <v>3</v>
      </c>
    </row>
    <row r="6002" spans="1:9">
      <c r="A6002" t="str">
        <f>T("2018")</f>
        <v>2018</v>
      </c>
      <c r="B6002" t="str">
        <f>T("Entidad sin personalidad jurídica (art. 35.4 LGT) ")</f>
        <v xml:space="preserve">Entidad sin personalidad jurídica (art. 35.4 LGT) </v>
      </c>
      <c r="C6002" t="str">
        <f>T("CIUDAD LINEAL       ")</f>
        <v xml:space="preserve">CIUDAD LINEAL       </v>
      </c>
      <c r="D6002" t="str">
        <f>T("QUINTANA            ")</f>
        <v xml:space="preserve">QUINTANA            </v>
      </c>
      <c r="E6002" t="str">
        <f>T("TU ")</f>
        <v xml:space="preserve">TU </v>
      </c>
      <c r="F6002" t="str">
        <f>T("TURISMOS       ")</f>
        <v xml:space="preserve">TURISMOS       </v>
      </c>
      <c r="G6002" t="str">
        <f>T("De 12 a 15,99 CABALLOS FISCALES                   ")</f>
        <v xml:space="preserve">De 12 a 15,99 CABALLOS FISCALES                   </v>
      </c>
      <c r="I6002">
        <v>1</v>
      </c>
    </row>
    <row r="6003" spans="1:9">
      <c r="A6003" t="str">
        <f>T("2018")</f>
        <v>2018</v>
      </c>
      <c r="B6003" t="str">
        <f>T("Entidad sin personalidad jurídica (art. 35.4 LGT) ")</f>
        <v xml:space="preserve">Entidad sin personalidad jurídica (art. 35.4 LGT) </v>
      </c>
      <c r="C6003" t="str">
        <f>T("CIUDAD LINEAL       ")</f>
        <v xml:space="preserve">CIUDAD LINEAL       </v>
      </c>
      <c r="D6003" t="str">
        <f>T("CONCEPCION          ")</f>
        <v xml:space="preserve">CONCEPCION          </v>
      </c>
      <c r="E6003" t="str">
        <f>T("TU ")</f>
        <v xml:space="preserve">TU </v>
      </c>
      <c r="F6003" t="str">
        <f>T("TURISMOS       ")</f>
        <v xml:space="preserve">TURISMOS       </v>
      </c>
      <c r="G6003" t="str">
        <f>T("De 8 a 11,99 CABALLOS FISCALES                    ")</f>
        <v xml:space="preserve">De 8 a 11,99 CABALLOS FISCALES                    </v>
      </c>
      <c r="I6003">
        <v>6</v>
      </c>
    </row>
    <row r="6004" spans="1:9">
      <c r="A6004" t="str">
        <f>T("2018")</f>
        <v>2018</v>
      </c>
      <c r="B6004" t="str">
        <f>T("Entidad sin personalidad jurídica (art. 35.4 LGT) ")</f>
        <v xml:space="preserve">Entidad sin personalidad jurídica (art. 35.4 LGT) </v>
      </c>
      <c r="C6004" t="str">
        <f>T("CIUDAD LINEAL       ")</f>
        <v xml:space="preserve">CIUDAD LINEAL       </v>
      </c>
      <c r="D6004" t="str">
        <f>T("CONCEPCION          ")</f>
        <v xml:space="preserve">CONCEPCION          </v>
      </c>
      <c r="E6004" t="str">
        <f>T("TU ")</f>
        <v xml:space="preserve">TU </v>
      </c>
      <c r="F6004" t="str">
        <f>T("TURISMOS       ")</f>
        <v xml:space="preserve">TURISMOS       </v>
      </c>
      <c r="G6004" t="str">
        <f>T("De 12 a 15,99 CABALLOS FISCALES                   ")</f>
        <v xml:space="preserve">De 12 a 15,99 CABALLOS FISCALES                   </v>
      </c>
      <c r="I6004">
        <v>2</v>
      </c>
    </row>
    <row r="6005" spans="1:9">
      <c r="A6005" t="str">
        <f>T("2018")</f>
        <v>2018</v>
      </c>
      <c r="B6005" t="str">
        <f>T("Entidad sin personalidad jurídica (art. 35.4 LGT) ")</f>
        <v xml:space="preserve">Entidad sin personalidad jurídica (art. 35.4 LGT) </v>
      </c>
      <c r="C6005" t="str">
        <f>T("CIUDAD LINEAL       ")</f>
        <v xml:space="preserve">CIUDAD LINEAL       </v>
      </c>
      <c r="D6005" t="str">
        <f>T("SAN PASCUAL         ")</f>
        <v xml:space="preserve">SAN PASCUAL         </v>
      </c>
      <c r="E6005" t="str">
        <f>T("TU ")</f>
        <v xml:space="preserve">TU </v>
      </c>
      <c r="F6005" t="str">
        <f>T("TURISMOS       ")</f>
        <v xml:space="preserve">TURISMOS       </v>
      </c>
      <c r="G6005" t="str">
        <f>T("De 8 a 11,99 CABALLOS FISCALES                    ")</f>
        <v xml:space="preserve">De 8 a 11,99 CABALLOS FISCALES                    </v>
      </c>
      <c r="I6005">
        <v>3</v>
      </c>
    </row>
    <row r="6006" spans="1:9">
      <c r="A6006" t="str">
        <f>T("2018")</f>
        <v>2018</v>
      </c>
      <c r="B6006" t="str">
        <f>T("Entidad sin personalidad jurídica (art. 35.4 LGT) ")</f>
        <v xml:space="preserve">Entidad sin personalidad jurídica (art. 35.4 LGT) </v>
      </c>
      <c r="C6006" t="str">
        <f>T("CIUDAD LINEAL       ")</f>
        <v xml:space="preserve">CIUDAD LINEAL       </v>
      </c>
      <c r="D6006" t="str">
        <f>T("SAN PASCUAL         ")</f>
        <v xml:space="preserve">SAN PASCUAL         </v>
      </c>
      <c r="E6006" t="str">
        <f>T("TU ")</f>
        <v xml:space="preserve">TU </v>
      </c>
      <c r="F6006" t="str">
        <f>T("TURISMOS       ")</f>
        <v xml:space="preserve">TURISMOS       </v>
      </c>
      <c r="G6006" t="str">
        <f>T("De 12 a 15,99 CABALLOS FISCALES                   ")</f>
        <v xml:space="preserve">De 12 a 15,99 CABALLOS FISCALES                   </v>
      </c>
      <c r="I6006">
        <v>1</v>
      </c>
    </row>
    <row r="6007" spans="1:9">
      <c r="A6007" t="str">
        <f>T("2018")</f>
        <v>2018</v>
      </c>
      <c r="B6007" t="str">
        <f>T("Entidad sin personalidad jurídica (art. 35.4 LGT) ")</f>
        <v xml:space="preserve">Entidad sin personalidad jurídica (art. 35.4 LGT) </v>
      </c>
      <c r="C6007" t="str">
        <f>T("CIUDAD LINEAL       ")</f>
        <v xml:space="preserve">CIUDAD LINEAL       </v>
      </c>
      <c r="D6007" t="str">
        <f>T("SAN PASCUAL         ")</f>
        <v xml:space="preserve">SAN PASCUAL         </v>
      </c>
      <c r="E6007" t="str">
        <f>T("TU ")</f>
        <v xml:space="preserve">TU </v>
      </c>
      <c r="F6007" t="str">
        <f>T("TURISMOS       ")</f>
        <v xml:space="preserve">TURISMOS       </v>
      </c>
      <c r="G6007" t="str">
        <f>T("De 16 a 19,99 CABALLOS FISCALES                   ")</f>
        <v xml:space="preserve">De 16 a 19,99 CABALLOS FISCALES                   </v>
      </c>
      <c r="I6007">
        <v>1</v>
      </c>
    </row>
    <row r="6008" spans="1:9">
      <c r="A6008" t="str">
        <f>T("2018")</f>
        <v>2018</v>
      </c>
      <c r="B6008" t="str">
        <f>T("Entidad sin personalidad jurídica (art. 35.4 LGT) ")</f>
        <v xml:space="preserve">Entidad sin personalidad jurídica (art. 35.4 LGT) </v>
      </c>
      <c r="C6008" t="str">
        <f>T("CIUDAD LINEAL       ")</f>
        <v xml:space="preserve">CIUDAD LINEAL       </v>
      </c>
      <c r="D6008" t="str">
        <f>T("SAN JUAN BAUTISTA   ")</f>
        <v xml:space="preserve">SAN JUAN BAUTISTA   </v>
      </c>
      <c r="E6008" t="str">
        <f>T("TU ")</f>
        <v xml:space="preserve">TU </v>
      </c>
      <c r="F6008" t="str">
        <f>T("TURISMOS       ")</f>
        <v xml:space="preserve">TURISMOS       </v>
      </c>
      <c r="G6008" t="str">
        <f>T("De 8 a 11,99 CABALLOS FISCALES                    ")</f>
        <v xml:space="preserve">De 8 a 11,99 CABALLOS FISCALES                    </v>
      </c>
      <c r="I6008">
        <v>1</v>
      </c>
    </row>
    <row r="6009" spans="1:9">
      <c r="A6009" t="str">
        <f>T("2018")</f>
        <v>2018</v>
      </c>
      <c r="B6009" t="str">
        <f>T("Entidad sin personalidad jurídica (art. 35.4 LGT) ")</f>
        <v xml:space="preserve">Entidad sin personalidad jurídica (art. 35.4 LGT) </v>
      </c>
      <c r="C6009" t="str">
        <f>T("CIUDAD LINEAL       ")</f>
        <v xml:space="preserve">CIUDAD LINEAL       </v>
      </c>
      <c r="D6009" t="str">
        <f>T("COLINA              ")</f>
        <v xml:space="preserve">COLINA              </v>
      </c>
      <c r="E6009" t="str">
        <f>T("TU ")</f>
        <v xml:space="preserve">TU </v>
      </c>
      <c r="F6009" t="str">
        <f>T("TURISMOS       ")</f>
        <v xml:space="preserve">TURISMOS       </v>
      </c>
      <c r="G6009" t="str">
        <f>T("De 8 a 11,99 CABALLOS FISCALES                    ")</f>
        <v xml:space="preserve">De 8 a 11,99 CABALLOS FISCALES                    </v>
      </c>
      <c r="I6009">
        <v>3</v>
      </c>
    </row>
    <row r="6010" spans="1:9">
      <c r="A6010" t="str">
        <f>T("2018")</f>
        <v>2018</v>
      </c>
      <c r="B6010" t="str">
        <f>T("Entidad sin personalidad jurídica (art. 35.4 LGT) ")</f>
        <v xml:space="preserve">Entidad sin personalidad jurídica (art. 35.4 LGT) </v>
      </c>
      <c r="C6010" t="str">
        <f>T("CIUDAD LINEAL       ")</f>
        <v xml:space="preserve">CIUDAD LINEAL       </v>
      </c>
      <c r="D6010" t="str">
        <f>T("COSTILLARES         ")</f>
        <v xml:space="preserve">COSTILLARES         </v>
      </c>
      <c r="E6010" t="str">
        <f>T("TU ")</f>
        <v xml:space="preserve">TU </v>
      </c>
      <c r="F6010" t="str">
        <f>T("TURISMOS       ")</f>
        <v xml:space="preserve">TURISMOS       </v>
      </c>
      <c r="G6010" t="str">
        <f>T("De 8 a 11,99 CABALLOS FISCALES                    ")</f>
        <v xml:space="preserve">De 8 a 11,99 CABALLOS FISCALES                    </v>
      </c>
      <c r="I6010">
        <v>3</v>
      </c>
    </row>
    <row r="6011" spans="1:9">
      <c r="A6011" t="str">
        <f>T("2018")</f>
        <v>2018</v>
      </c>
      <c r="B6011" t="str">
        <f>T("Entidad sin personalidad jurídica (art. 35.4 LGT) ")</f>
        <v xml:space="preserve">Entidad sin personalidad jurídica (art. 35.4 LGT) </v>
      </c>
      <c r="C6011" t="str">
        <f>T("CIUDAD LINEAL       ")</f>
        <v xml:space="preserve">CIUDAD LINEAL       </v>
      </c>
      <c r="D6011" t="str">
        <f>T("COSTILLARES         ")</f>
        <v xml:space="preserve">COSTILLARES         </v>
      </c>
      <c r="E6011" t="str">
        <f>T("TU ")</f>
        <v xml:space="preserve">TU </v>
      </c>
      <c r="F6011" t="str">
        <f>T("TURISMOS       ")</f>
        <v xml:space="preserve">TURISMOS       </v>
      </c>
      <c r="G6011" t="str">
        <f>T("De 16 a 19,99 CABALLOS FISCALES                   ")</f>
        <v xml:space="preserve">De 16 a 19,99 CABALLOS FISCALES                   </v>
      </c>
      <c r="I6011">
        <v>1</v>
      </c>
    </row>
    <row r="6012" spans="1:9">
      <c r="A6012" t="str">
        <f>T("2018")</f>
        <v>2018</v>
      </c>
      <c r="B6012" t="str">
        <f>T("Entidad sin personalidad jurídica (art. 35.4 LGT) ")</f>
        <v xml:space="preserve">Entidad sin personalidad jurídica (art. 35.4 LGT) </v>
      </c>
      <c r="C6012" t="str">
        <f>T("CIUDAD LINEAL       ")</f>
        <v xml:space="preserve">CIUDAD LINEAL       </v>
      </c>
      <c r="D6012" t="str">
        <f>T("COSTILLARES         ")</f>
        <v xml:space="preserve">COSTILLARES         </v>
      </c>
      <c r="E6012" t="str">
        <f>T("TU ")</f>
        <v xml:space="preserve">TU </v>
      </c>
      <c r="F6012" t="str">
        <f>T("TURISMOS       ")</f>
        <v xml:space="preserve">TURISMOS       </v>
      </c>
      <c r="G6012" t="str">
        <f>T("De 20 CABALLOS FISCALES en adelante               ")</f>
        <v xml:space="preserve">De 20 CABALLOS FISCALES en adelante               </v>
      </c>
      <c r="I6012">
        <v>1</v>
      </c>
    </row>
    <row r="6013" spans="1:9">
      <c r="A6013" t="str">
        <f>T("2018")</f>
        <v>2018</v>
      </c>
      <c r="B6013" t="str">
        <f>T("FISICO                                            ")</f>
        <v xml:space="preserve">FISICO                                            </v>
      </c>
      <c r="C6013" t="str">
        <f>T("CIUDAD LINEAL       ")</f>
        <v xml:space="preserve">CIUDAD LINEAL       </v>
      </c>
      <c r="D6013" t="str">
        <f>T("SIN BARRIO          ")</f>
        <v xml:space="preserve">SIN BARRIO          </v>
      </c>
      <c r="E6013" t="str">
        <f>T("TU ")</f>
        <v xml:space="preserve">TU </v>
      </c>
      <c r="F6013" t="str">
        <f>T("TURISMOS       ")</f>
        <v xml:space="preserve">TURISMOS       </v>
      </c>
      <c r="G6013" t="str">
        <f>T("De 8 a 11,99 CABALLOS FISCALES                    ")</f>
        <v xml:space="preserve">De 8 a 11,99 CABALLOS FISCALES                    </v>
      </c>
      <c r="I6013">
        <v>5</v>
      </c>
    </row>
    <row r="6014" spans="1:9">
      <c r="A6014" t="str">
        <f>T("2018")</f>
        <v>2018</v>
      </c>
      <c r="B6014" t="str">
        <f>T("FISICO                                            ")</f>
        <v xml:space="preserve">FISICO                                            </v>
      </c>
      <c r="C6014" t="str">
        <f>T("CIUDAD LINEAL       ")</f>
        <v xml:space="preserve">CIUDAD LINEAL       </v>
      </c>
      <c r="D6014" t="str">
        <f>T("SIN BARRIO          ")</f>
        <v xml:space="preserve">SIN BARRIO          </v>
      </c>
      <c r="E6014" t="str">
        <f>T("TU ")</f>
        <v xml:space="preserve">TU </v>
      </c>
      <c r="F6014" t="str">
        <f>T("TURISMOS       ")</f>
        <v xml:space="preserve">TURISMOS       </v>
      </c>
      <c r="G6014" t="str">
        <f>T("De 16 a 19,99 CABALLOS FISCALES                   ")</f>
        <v xml:space="preserve">De 16 a 19,99 CABALLOS FISCALES                   </v>
      </c>
      <c r="I6014">
        <v>1</v>
      </c>
    </row>
    <row r="6015" spans="1:9">
      <c r="A6015" t="str">
        <f>T("2018")</f>
        <v>2018</v>
      </c>
      <c r="B6015" t="str">
        <f>T("FISICO                                            ")</f>
        <v xml:space="preserve">FISICO                                            </v>
      </c>
      <c r="C6015" t="str">
        <f>T("CIUDAD LINEAL       ")</f>
        <v xml:space="preserve">CIUDAD LINEAL       </v>
      </c>
      <c r="D6015" t="str">
        <f>T("VENTAS              ")</f>
        <v xml:space="preserve">VENTAS              </v>
      </c>
      <c r="E6015" t="str">
        <f>T("TU ")</f>
        <v xml:space="preserve">TU </v>
      </c>
      <c r="F6015" t="str">
        <f>T("TURISMOS       ")</f>
        <v xml:space="preserve">TURISMOS       </v>
      </c>
      <c r="G6015" t="str">
        <f>T("De menos de 8 CABALLOS FISCALES                   ")</f>
        <v xml:space="preserve">De menos de 8 CABALLOS FISCALES                   </v>
      </c>
      <c r="I6015">
        <v>14</v>
      </c>
    </row>
    <row r="6016" spans="1:9">
      <c r="A6016" t="str">
        <f>T("2018")</f>
        <v>2018</v>
      </c>
      <c r="B6016" t="str">
        <f>T("FISICO                                            ")</f>
        <v xml:space="preserve">FISICO                                            </v>
      </c>
      <c r="C6016" t="str">
        <f>T("CIUDAD LINEAL       ")</f>
        <v xml:space="preserve">CIUDAD LINEAL       </v>
      </c>
      <c r="D6016" t="str">
        <f>T("VENTAS              ")</f>
        <v xml:space="preserve">VENTAS              </v>
      </c>
      <c r="E6016" t="str">
        <f>T("TU ")</f>
        <v xml:space="preserve">TU </v>
      </c>
      <c r="F6016" t="str">
        <f>T("TURISMOS       ")</f>
        <v xml:space="preserve">TURISMOS       </v>
      </c>
      <c r="G6016" t="str">
        <f>T("De 8 a 11,99 CABALLOS FISCALES                    ")</f>
        <v xml:space="preserve">De 8 a 11,99 CABALLOS FISCALES                    </v>
      </c>
      <c r="I6016">
        <v>145</v>
      </c>
    </row>
    <row r="6017" spans="1:9">
      <c r="A6017" t="str">
        <f>T("2018")</f>
        <v>2018</v>
      </c>
      <c r="B6017" t="str">
        <f>T("FISICO                                            ")</f>
        <v xml:space="preserve">FISICO                                            </v>
      </c>
      <c r="C6017" t="str">
        <f>T("CIUDAD LINEAL       ")</f>
        <v xml:space="preserve">CIUDAD LINEAL       </v>
      </c>
      <c r="D6017" t="str">
        <f>T("VENTAS              ")</f>
        <v xml:space="preserve">VENTAS              </v>
      </c>
      <c r="E6017" t="str">
        <f>T("TU ")</f>
        <v xml:space="preserve">TU </v>
      </c>
      <c r="F6017" t="str">
        <f>T("TURISMOS       ")</f>
        <v xml:space="preserve">TURISMOS       </v>
      </c>
      <c r="G6017" t="str">
        <f>T("De 12 a 15,99 CABALLOS FISCALES                   ")</f>
        <v xml:space="preserve">De 12 a 15,99 CABALLOS FISCALES                   </v>
      </c>
      <c r="I6017">
        <v>155</v>
      </c>
    </row>
    <row r="6018" spans="1:9">
      <c r="A6018" t="str">
        <f>T("2018")</f>
        <v>2018</v>
      </c>
      <c r="B6018" t="str">
        <f>T("FISICO                                            ")</f>
        <v xml:space="preserve">FISICO                                            </v>
      </c>
      <c r="C6018" t="str">
        <f>T("CIUDAD LINEAL       ")</f>
        <v xml:space="preserve">CIUDAD LINEAL       </v>
      </c>
      <c r="D6018" t="str">
        <f>T("VENTAS              ")</f>
        <v xml:space="preserve">VENTAS              </v>
      </c>
      <c r="E6018" t="str">
        <f>T("TU ")</f>
        <v xml:space="preserve">TU </v>
      </c>
      <c r="F6018" t="str">
        <f>T("TURISMOS       ")</f>
        <v xml:space="preserve">TURISMOS       </v>
      </c>
      <c r="G6018" t="str">
        <f>T("De 16 a 19,99 CABALLOS FISCALES                   ")</f>
        <v xml:space="preserve">De 16 a 19,99 CABALLOS FISCALES                   </v>
      </c>
      <c r="I6018">
        <v>19</v>
      </c>
    </row>
    <row r="6019" spans="1:9">
      <c r="A6019" t="str">
        <f>T("2018")</f>
        <v>2018</v>
      </c>
      <c r="B6019" t="str">
        <f>T("FISICO                                            ")</f>
        <v xml:space="preserve">FISICO                                            </v>
      </c>
      <c r="C6019" t="str">
        <f>T("CIUDAD LINEAL       ")</f>
        <v xml:space="preserve">CIUDAD LINEAL       </v>
      </c>
      <c r="D6019" t="str">
        <f>T("VENTAS              ")</f>
        <v xml:space="preserve">VENTAS              </v>
      </c>
      <c r="E6019" t="str">
        <f>T("TU ")</f>
        <v xml:space="preserve">TU </v>
      </c>
      <c r="F6019" t="str">
        <f>T("TURISMOS       ")</f>
        <v xml:space="preserve">TURISMOS       </v>
      </c>
      <c r="G6019" t="str">
        <f>T("De 20 CABALLOS FISCALES en adelante               ")</f>
        <v xml:space="preserve">De 20 CABALLOS FISCALES en adelante               </v>
      </c>
      <c r="I6019">
        <v>4</v>
      </c>
    </row>
    <row r="6020" spans="1:9">
      <c r="A6020" t="str">
        <f>T("2018")</f>
        <v>2018</v>
      </c>
      <c r="B6020" t="str">
        <f>T("FISICO                                            ")</f>
        <v xml:space="preserve">FISICO                                            </v>
      </c>
      <c r="C6020" t="str">
        <f>T("CIUDAD LINEAL       ")</f>
        <v xml:space="preserve">CIUDAD LINEAL       </v>
      </c>
      <c r="D6020" t="str">
        <f>T("PUEBLO NUEVO        ")</f>
        <v xml:space="preserve">PUEBLO NUEVO        </v>
      </c>
      <c r="E6020" t="str">
        <f>T("TU ")</f>
        <v xml:space="preserve">TU </v>
      </c>
      <c r="F6020" t="str">
        <f>T("TURISMOS       ")</f>
        <v xml:space="preserve">TURISMOS       </v>
      </c>
      <c r="G6020" t="str">
        <f>T("De menos de 8 CABALLOS FISCALES                   ")</f>
        <v xml:space="preserve">De menos de 8 CABALLOS FISCALES                   </v>
      </c>
      <c r="I6020">
        <v>8</v>
      </c>
    </row>
    <row r="6021" spans="1:9">
      <c r="A6021" t="str">
        <f>T("2018")</f>
        <v>2018</v>
      </c>
      <c r="B6021" t="str">
        <f>T("FISICO                                            ")</f>
        <v xml:space="preserve">FISICO                                            </v>
      </c>
      <c r="C6021" t="str">
        <f>T("CIUDAD LINEAL       ")</f>
        <v xml:space="preserve">CIUDAD LINEAL       </v>
      </c>
      <c r="D6021" t="str">
        <f>T("PUEBLO NUEVO        ")</f>
        <v xml:space="preserve">PUEBLO NUEVO        </v>
      </c>
      <c r="E6021" t="str">
        <f>T("TU ")</f>
        <v xml:space="preserve">TU </v>
      </c>
      <c r="F6021" t="str">
        <f>T("TURISMOS       ")</f>
        <v xml:space="preserve">TURISMOS       </v>
      </c>
      <c r="G6021" t="str">
        <f>T("De 8 a 11,99 CABALLOS FISCALES                    ")</f>
        <v xml:space="preserve">De 8 a 11,99 CABALLOS FISCALES                    </v>
      </c>
      <c r="I6021">
        <v>188</v>
      </c>
    </row>
    <row r="6022" spans="1:9">
      <c r="A6022" t="str">
        <f>T("2018")</f>
        <v>2018</v>
      </c>
      <c r="B6022" t="str">
        <f>T("FISICO                                            ")</f>
        <v xml:space="preserve">FISICO                                            </v>
      </c>
      <c r="C6022" t="str">
        <f>T("CIUDAD LINEAL       ")</f>
        <v xml:space="preserve">CIUDAD LINEAL       </v>
      </c>
      <c r="D6022" t="str">
        <f>T("PUEBLO NUEVO        ")</f>
        <v xml:space="preserve">PUEBLO NUEVO        </v>
      </c>
      <c r="E6022" t="str">
        <f>T("TU ")</f>
        <v xml:space="preserve">TU </v>
      </c>
      <c r="F6022" t="str">
        <f>T("TURISMOS       ")</f>
        <v xml:space="preserve">TURISMOS       </v>
      </c>
      <c r="G6022" t="str">
        <f>T("De 12 a 15,99 CABALLOS FISCALES                   ")</f>
        <v xml:space="preserve">De 12 a 15,99 CABALLOS FISCALES                   </v>
      </c>
      <c r="I6022">
        <v>204</v>
      </c>
    </row>
    <row r="6023" spans="1:9">
      <c r="A6023" t="str">
        <f>T("2018")</f>
        <v>2018</v>
      </c>
      <c r="B6023" t="str">
        <f>T("FISICO                                            ")</f>
        <v xml:space="preserve">FISICO                                            </v>
      </c>
      <c r="C6023" t="str">
        <f>T("CIUDAD LINEAL       ")</f>
        <v xml:space="preserve">CIUDAD LINEAL       </v>
      </c>
      <c r="D6023" t="str">
        <f>T("PUEBLO NUEVO        ")</f>
        <v xml:space="preserve">PUEBLO NUEVO        </v>
      </c>
      <c r="E6023" t="str">
        <f>T("TU ")</f>
        <v xml:space="preserve">TU </v>
      </c>
      <c r="F6023" t="str">
        <f>T("TURISMOS       ")</f>
        <v xml:space="preserve">TURISMOS       </v>
      </c>
      <c r="G6023" t="str">
        <f>T("De 16 a 19,99 CABALLOS FISCALES                   ")</f>
        <v xml:space="preserve">De 16 a 19,99 CABALLOS FISCALES                   </v>
      </c>
      <c r="I6023">
        <v>30</v>
      </c>
    </row>
    <row r="6024" spans="1:9">
      <c r="A6024" t="str">
        <f>T("2018")</f>
        <v>2018</v>
      </c>
      <c r="B6024" t="str">
        <f>T("FISICO                                            ")</f>
        <v xml:space="preserve">FISICO                                            </v>
      </c>
      <c r="C6024" t="str">
        <f>T("CIUDAD LINEAL       ")</f>
        <v xml:space="preserve">CIUDAD LINEAL       </v>
      </c>
      <c r="D6024" t="str">
        <f>T("PUEBLO NUEVO        ")</f>
        <v xml:space="preserve">PUEBLO NUEVO        </v>
      </c>
      <c r="E6024" t="str">
        <f>T("TU ")</f>
        <v xml:space="preserve">TU </v>
      </c>
      <c r="F6024" t="str">
        <f>T("TURISMOS       ")</f>
        <v xml:space="preserve">TURISMOS       </v>
      </c>
      <c r="G6024" t="str">
        <f>T("De 20 CABALLOS FISCALES en adelante               ")</f>
        <v xml:space="preserve">De 20 CABALLOS FISCALES en adelante               </v>
      </c>
      <c r="I6024">
        <v>5</v>
      </c>
    </row>
    <row r="6025" spans="1:9">
      <c r="A6025" t="str">
        <f>T("2018")</f>
        <v>2018</v>
      </c>
      <c r="B6025" t="str">
        <f>T("FISICO                                            ")</f>
        <v xml:space="preserve">FISICO                                            </v>
      </c>
      <c r="C6025" t="str">
        <f>T("CIUDAD LINEAL       ")</f>
        <v xml:space="preserve">CIUDAD LINEAL       </v>
      </c>
      <c r="D6025" t="str">
        <f>T("QUINTANA            ")</f>
        <v xml:space="preserve">QUINTANA            </v>
      </c>
      <c r="E6025" t="str">
        <f>T("TU ")</f>
        <v xml:space="preserve">TU </v>
      </c>
      <c r="F6025" t="str">
        <f>T("TURISMOS       ")</f>
        <v xml:space="preserve">TURISMOS       </v>
      </c>
      <c r="G6025" t="str">
        <f>T("De menos de 8 CABALLOS FISCALES                   ")</f>
        <v xml:space="preserve">De menos de 8 CABALLOS FISCALES                   </v>
      </c>
      <c r="I6025">
        <v>9</v>
      </c>
    </row>
    <row r="6026" spans="1:9">
      <c r="A6026" t="str">
        <f>T("2018")</f>
        <v>2018</v>
      </c>
      <c r="B6026" t="str">
        <f>T("FISICO                                            ")</f>
        <v xml:space="preserve">FISICO                                            </v>
      </c>
      <c r="C6026" t="str">
        <f>T("CIUDAD LINEAL       ")</f>
        <v xml:space="preserve">CIUDAD LINEAL       </v>
      </c>
      <c r="D6026" t="str">
        <f>T("QUINTANA            ")</f>
        <v xml:space="preserve">QUINTANA            </v>
      </c>
      <c r="E6026" t="str">
        <f>T("TU ")</f>
        <v xml:space="preserve">TU </v>
      </c>
      <c r="F6026" t="str">
        <f>T("TURISMOS       ")</f>
        <v xml:space="preserve">TURISMOS       </v>
      </c>
      <c r="G6026" t="str">
        <f>T("De 8 a 11,99 CABALLOS FISCALES                    ")</f>
        <v xml:space="preserve">De 8 a 11,99 CABALLOS FISCALES                    </v>
      </c>
      <c r="I6026">
        <v>65</v>
      </c>
    </row>
    <row r="6027" spans="1:9">
      <c r="A6027" t="str">
        <f>T("2018")</f>
        <v>2018</v>
      </c>
      <c r="B6027" t="str">
        <f>T("FISICO                                            ")</f>
        <v xml:space="preserve">FISICO                                            </v>
      </c>
      <c r="C6027" t="str">
        <f>T("CIUDAD LINEAL       ")</f>
        <v xml:space="preserve">CIUDAD LINEAL       </v>
      </c>
      <c r="D6027" t="str">
        <f>T("QUINTANA            ")</f>
        <v xml:space="preserve">QUINTANA            </v>
      </c>
      <c r="E6027" t="str">
        <f>T("TU ")</f>
        <v xml:space="preserve">TU </v>
      </c>
      <c r="F6027" t="str">
        <f>T("TURISMOS       ")</f>
        <v xml:space="preserve">TURISMOS       </v>
      </c>
      <c r="G6027" t="str">
        <f>T("De 12 a 15,99 CABALLOS FISCALES                   ")</f>
        <v xml:space="preserve">De 12 a 15,99 CABALLOS FISCALES                   </v>
      </c>
      <c r="I6027">
        <v>78</v>
      </c>
    </row>
    <row r="6028" spans="1:9">
      <c r="A6028" t="str">
        <f>T("2018")</f>
        <v>2018</v>
      </c>
      <c r="B6028" t="str">
        <f>T("FISICO                                            ")</f>
        <v xml:space="preserve">FISICO                                            </v>
      </c>
      <c r="C6028" t="str">
        <f>T("CIUDAD LINEAL       ")</f>
        <v xml:space="preserve">CIUDAD LINEAL       </v>
      </c>
      <c r="D6028" t="str">
        <f>T("QUINTANA            ")</f>
        <v xml:space="preserve">QUINTANA            </v>
      </c>
      <c r="E6028" t="str">
        <f>T("TU ")</f>
        <v xml:space="preserve">TU </v>
      </c>
      <c r="F6028" t="str">
        <f>T("TURISMOS       ")</f>
        <v xml:space="preserve">TURISMOS       </v>
      </c>
      <c r="G6028" t="str">
        <f>T("De 16 a 19,99 CABALLOS FISCALES                   ")</f>
        <v xml:space="preserve">De 16 a 19,99 CABALLOS FISCALES                   </v>
      </c>
      <c r="I6028">
        <v>13</v>
      </c>
    </row>
    <row r="6029" spans="1:9">
      <c r="A6029" t="str">
        <f>T("2018")</f>
        <v>2018</v>
      </c>
      <c r="B6029" t="str">
        <f>T("FISICO                                            ")</f>
        <v xml:space="preserve">FISICO                                            </v>
      </c>
      <c r="C6029" t="str">
        <f>T("CIUDAD LINEAL       ")</f>
        <v xml:space="preserve">CIUDAD LINEAL       </v>
      </c>
      <c r="D6029" t="str">
        <f>T("QUINTANA            ")</f>
        <v xml:space="preserve">QUINTANA            </v>
      </c>
      <c r="E6029" t="str">
        <f>T("TU ")</f>
        <v xml:space="preserve">TU </v>
      </c>
      <c r="F6029" t="str">
        <f>T("TURISMOS       ")</f>
        <v xml:space="preserve">TURISMOS       </v>
      </c>
      <c r="G6029" t="str">
        <f>T("De 20 CABALLOS FISCALES en adelante               ")</f>
        <v xml:space="preserve">De 20 CABALLOS FISCALES en adelante               </v>
      </c>
      <c r="I6029">
        <v>3</v>
      </c>
    </row>
    <row r="6030" spans="1:9">
      <c r="A6030" t="str">
        <f>T("2018")</f>
        <v>2018</v>
      </c>
      <c r="B6030" t="str">
        <f>T("FISICO                                            ")</f>
        <v xml:space="preserve">FISICO                                            </v>
      </c>
      <c r="C6030" t="str">
        <f>T("CIUDAD LINEAL       ")</f>
        <v xml:space="preserve">CIUDAD LINEAL       </v>
      </c>
      <c r="D6030" t="str">
        <f>T("CONCEPCION          ")</f>
        <v xml:space="preserve">CONCEPCION          </v>
      </c>
      <c r="E6030" t="str">
        <f>T("TU ")</f>
        <v xml:space="preserve">TU </v>
      </c>
      <c r="F6030" t="str">
        <f>T("TURISMOS       ")</f>
        <v xml:space="preserve">TURISMOS       </v>
      </c>
      <c r="G6030" t="str">
        <f>T("De menos de 8 CABALLOS FISCALES                   ")</f>
        <v xml:space="preserve">De menos de 8 CABALLOS FISCALES                   </v>
      </c>
      <c r="I6030">
        <v>2</v>
      </c>
    </row>
    <row r="6031" spans="1:9">
      <c r="A6031" t="str">
        <f>T("2018")</f>
        <v>2018</v>
      </c>
      <c r="B6031" t="str">
        <f>T("FISICO                                            ")</f>
        <v xml:space="preserve">FISICO                                            </v>
      </c>
      <c r="C6031" t="str">
        <f>T("CIUDAD LINEAL       ")</f>
        <v xml:space="preserve">CIUDAD LINEAL       </v>
      </c>
      <c r="D6031" t="str">
        <f>T("CONCEPCION          ")</f>
        <v xml:space="preserve">CONCEPCION          </v>
      </c>
      <c r="E6031" t="str">
        <f>T("TU ")</f>
        <v xml:space="preserve">TU </v>
      </c>
      <c r="F6031" t="str">
        <f>T("TURISMOS       ")</f>
        <v xml:space="preserve">TURISMOS       </v>
      </c>
      <c r="G6031" t="str">
        <f>T("De 8 a 11,99 CABALLOS FISCALES                    ")</f>
        <v xml:space="preserve">De 8 a 11,99 CABALLOS FISCALES                    </v>
      </c>
      <c r="I6031">
        <v>75</v>
      </c>
    </row>
    <row r="6032" spans="1:9">
      <c r="A6032" t="str">
        <f>T("2018")</f>
        <v>2018</v>
      </c>
      <c r="B6032" t="str">
        <f>T("FISICO                                            ")</f>
        <v xml:space="preserve">FISICO                                            </v>
      </c>
      <c r="C6032" t="str">
        <f>T("CIUDAD LINEAL       ")</f>
        <v xml:space="preserve">CIUDAD LINEAL       </v>
      </c>
      <c r="D6032" t="str">
        <f>T("CONCEPCION          ")</f>
        <v xml:space="preserve">CONCEPCION          </v>
      </c>
      <c r="E6032" t="str">
        <f>T("TU ")</f>
        <v xml:space="preserve">TU </v>
      </c>
      <c r="F6032" t="str">
        <f>T("TURISMOS       ")</f>
        <v xml:space="preserve">TURISMOS       </v>
      </c>
      <c r="G6032" t="str">
        <f>T("De 12 a 15,99 CABALLOS FISCALES                   ")</f>
        <v xml:space="preserve">De 12 a 15,99 CABALLOS FISCALES                   </v>
      </c>
      <c r="I6032">
        <v>73</v>
      </c>
    </row>
    <row r="6033" spans="1:9">
      <c r="A6033" t="str">
        <f>T("2018")</f>
        <v>2018</v>
      </c>
      <c r="B6033" t="str">
        <f>T("FISICO                                            ")</f>
        <v xml:space="preserve">FISICO                                            </v>
      </c>
      <c r="C6033" t="str">
        <f>T("CIUDAD LINEAL       ")</f>
        <v xml:space="preserve">CIUDAD LINEAL       </v>
      </c>
      <c r="D6033" t="str">
        <f>T("CONCEPCION          ")</f>
        <v xml:space="preserve">CONCEPCION          </v>
      </c>
      <c r="E6033" t="str">
        <f>T("TU ")</f>
        <v xml:space="preserve">TU </v>
      </c>
      <c r="F6033" t="str">
        <f>T("TURISMOS       ")</f>
        <v xml:space="preserve">TURISMOS       </v>
      </c>
      <c r="G6033" t="str">
        <f>T("De 16 a 19,99 CABALLOS FISCALES                   ")</f>
        <v xml:space="preserve">De 16 a 19,99 CABALLOS FISCALES                   </v>
      </c>
      <c r="I6033">
        <v>13</v>
      </c>
    </row>
    <row r="6034" spans="1:9">
      <c r="A6034" t="str">
        <f>T("2018")</f>
        <v>2018</v>
      </c>
      <c r="B6034" t="str">
        <f>T("FISICO                                            ")</f>
        <v xml:space="preserve">FISICO                                            </v>
      </c>
      <c r="C6034" t="str">
        <f>T("CIUDAD LINEAL       ")</f>
        <v xml:space="preserve">CIUDAD LINEAL       </v>
      </c>
      <c r="D6034" t="str">
        <f>T("CONCEPCION          ")</f>
        <v xml:space="preserve">CONCEPCION          </v>
      </c>
      <c r="E6034" t="str">
        <f>T("TU ")</f>
        <v xml:space="preserve">TU </v>
      </c>
      <c r="F6034" t="str">
        <f>T("TURISMOS       ")</f>
        <v xml:space="preserve">TURISMOS       </v>
      </c>
      <c r="G6034" t="str">
        <f>T("De 20 CABALLOS FISCALES en adelante               ")</f>
        <v xml:space="preserve">De 20 CABALLOS FISCALES en adelante               </v>
      </c>
      <c r="I6034">
        <v>9</v>
      </c>
    </row>
    <row r="6035" spans="1:9">
      <c r="A6035" t="str">
        <f>T("2018")</f>
        <v>2018</v>
      </c>
      <c r="B6035" t="str">
        <f>T("FISICO                                            ")</f>
        <v xml:space="preserve">FISICO                                            </v>
      </c>
      <c r="C6035" t="str">
        <f>T("CIUDAD LINEAL       ")</f>
        <v xml:space="preserve">CIUDAD LINEAL       </v>
      </c>
      <c r="D6035" t="str">
        <f>T("SAN PASCUAL         ")</f>
        <v xml:space="preserve">SAN PASCUAL         </v>
      </c>
      <c r="E6035" t="str">
        <f>T("TU ")</f>
        <v xml:space="preserve">TU </v>
      </c>
      <c r="F6035" t="str">
        <f>T("TURISMOS       ")</f>
        <v xml:space="preserve">TURISMOS       </v>
      </c>
      <c r="G6035" t="str">
        <f>T("De menos de 8 CABALLOS FISCALES                   ")</f>
        <v xml:space="preserve">De menos de 8 CABALLOS FISCALES                   </v>
      </c>
      <c r="I6035">
        <v>3</v>
      </c>
    </row>
    <row r="6036" spans="1:9">
      <c r="A6036" t="str">
        <f>T("2018")</f>
        <v>2018</v>
      </c>
      <c r="B6036" t="str">
        <f>T("FISICO                                            ")</f>
        <v xml:space="preserve">FISICO                                            </v>
      </c>
      <c r="C6036" t="str">
        <f>T("CIUDAD LINEAL       ")</f>
        <v xml:space="preserve">CIUDAD LINEAL       </v>
      </c>
      <c r="D6036" t="str">
        <f>T("SAN PASCUAL         ")</f>
        <v xml:space="preserve">SAN PASCUAL         </v>
      </c>
      <c r="E6036" t="str">
        <f>T("TU ")</f>
        <v xml:space="preserve">TU </v>
      </c>
      <c r="F6036" t="str">
        <f>T("TURISMOS       ")</f>
        <v xml:space="preserve">TURISMOS       </v>
      </c>
      <c r="G6036" t="str">
        <f>T("De 8 a 11,99 CABALLOS FISCALES                    ")</f>
        <v xml:space="preserve">De 8 a 11,99 CABALLOS FISCALES                    </v>
      </c>
      <c r="I6036">
        <v>63</v>
      </c>
    </row>
    <row r="6037" spans="1:9">
      <c r="A6037" t="str">
        <f>T("2018")</f>
        <v>2018</v>
      </c>
      <c r="B6037" t="str">
        <f>T("FISICO                                            ")</f>
        <v xml:space="preserve">FISICO                                            </v>
      </c>
      <c r="C6037" t="str">
        <f>T("CIUDAD LINEAL       ")</f>
        <v xml:space="preserve">CIUDAD LINEAL       </v>
      </c>
      <c r="D6037" t="str">
        <f>T("SAN PASCUAL         ")</f>
        <v xml:space="preserve">SAN PASCUAL         </v>
      </c>
      <c r="E6037" t="str">
        <f>T("TU ")</f>
        <v xml:space="preserve">TU </v>
      </c>
      <c r="F6037" t="str">
        <f>T("TURISMOS       ")</f>
        <v xml:space="preserve">TURISMOS       </v>
      </c>
      <c r="G6037" t="str">
        <f>T("De 12 a 15,99 CABALLOS FISCALES                   ")</f>
        <v xml:space="preserve">De 12 a 15,99 CABALLOS FISCALES                   </v>
      </c>
      <c r="I6037">
        <v>87</v>
      </c>
    </row>
    <row r="6038" spans="1:9">
      <c r="A6038" t="str">
        <f>T("2018")</f>
        <v>2018</v>
      </c>
      <c r="B6038" t="str">
        <f>T("FISICO                                            ")</f>
        <v xml:space="preserve">FISICO                                            </v>
      </c>
      <c r="C6038" t="str">
        <f>T("CIUDAD LINEAL       ")</f>
        <v xml:space="preserve">CIUDAD LINEAL       </v>
      </c>
      <c r="D6038" t="str">
        <f>T("SAN PASCUAL         ")</f>
        <v xml:space="preserve">SAN PASCUAL         </v>
      </c>
      <c r="E6038" t="str">
        <f>T("TU ")</f>
        <v xml:space="preserve">TU </v>
      </c>
      <c r="F6038" t="str">
        <f>T("TURISMOS       ")</f>
        <v xml:space="preserve">TURISMOS       </v>
      </c>
      <c r="G6038" t="str">
        <f>T("De 16 a 19,99 CABALLOS FISCALES                   ")</f>
        <v xml:space="preserve">De 16 a 19,99 CABALLOS FISCALES                   </v>
      </c>
      <c r="I6038">
        <v>16</v>
      </c>
    </row>
    <row r="6039" spans="1:9">
      <c r="A6039" t="str">
        <f>T("2018")</f>
        <v>2018</v>
      </c>
      <c r="B6039" t="str">
        <f>T("FISICO                                            ")</f>
        <v xml:space="preserve">FISICO                                            </v>
      </c>
      <c r="C6039" t="str">
        <f>T("CIUDAD LINEAL       ")</f>
        <v xml:space="preserve">CIUDAD LINEAL       </v>
      </c>
      <c r="D6039" t="str">
        <f>T("SAN PASCUAL         ")</f>
        <v xml:space="preserve">SAN PASCUAL         </v>
      </c>
      <c r="E6039" t="str">
        <f>T("TU ")</f>
        <v xml:space="preserve">TU </v>
      </c>
      <c r="F6039" t="str">
        <f>T("TURISMOS       ")</f>
        <v xml:space="preserve">TURISMOS       </v>
      </c>
      <c r="G6039" t="str">
        <f>T("De 20 CABALLOS FISCALES en adelante               ")</f>
        <v xml:space="preserve">De 20 CABALLOS FISCALES en adelante               </v>
      </c>
      <c r="I6039">
        <v>4</v>
      </c>
    </row>
    <row r="6040" spans="1:9">
      <c r="A6040" t="str">
        <f>T("2018")</f>
        <v>2018</v>
      </c>
      <c r="B6040" t="str">
        <f>T("FISICO                                            ")</f>
        <v xml:space="preserve">FISICO                                            </v>
      </c>
      <c r="C6040" t="str">
        <f>T("CIUDAD LINEAL       ")</f>
        <v xml:space="preserve">CIUDAD LINEAL       </v>
      </c>
      <c r="D6040" t="str">
        <f>T("SAN JUAN BAUTISTA   ")</f>
        <v xml:space="preserve">SAN JUAN BAUTISTA   </v>
      </c>
      <c r="E6040" t="str">
        <f>T("TU ")</f>
        <v xml:space="preserve">TU </v>
      </c>
      <c r="F6040" t="str">
        <f>T("TURISMOS       ")</f>
        <v xml:space="preserve">TURISMOS       </v>
      </c>
      <c r="G6040" t="str">
        <f>T("De menos de 8 CABALLOS FISCALES                   ")</f>
        <v xml:space="preserve">De menos de 8 CABALLOS FISCALES                   </v>
      </c>
      <c r="I6040">
        <v>3</v>
      </c>
    </row>
    <row r="6041" spans="1:9">
      <c r="A6041" t="str">
        <f>T("2018")</f>
        <v>2018</v>
      </c>
      <c r="B6041" t="str">
        <f>T("FISICO                                            ")</f>
        <v xml:space="preserve">FISICO                                            </v>
      </c>
      <c r="C6041" t="str">
        <f>T("CIUDAD LINEAL       ")</f>
        <v xml:space="preserve">CIUDAD LINEAL       </v>
      </c>
      <c r="D6041" t="str">
        <f>T("SAN JUAN BAUTISTA   ")</f>
        <v xml:space="preserve">SAN JUAN BAUTISTA   </v>
      </c>
      <c r="E6041" t="str">
        <f>T("TU ")</f>
        <v xml:space="preserve">TU </v>
      </c>
      <c r="F6041" t="str">
        <f>T("TURISMOS       ")</f>
        <v xml:space="preserve">TURISMOS       </v>
      </c>
      <c r="G6041" t="str">
        <f>T("De 8 a 11,99 CABALLOS FISCALES                    ")</f>
        <v xml:space="preserve">De 8 a 11,99 CABALLOS FISCALES                    </v>
      </c>
      <c r="I6041">
        <v>55</v>
      </c>
    </row>
    <row r="6042" spans="1:9">
      <c r="A6042" t="str">
        <f>T("2018")</f>
        <v>2018</v>
      </c>
      <c r="B6042" t="str">
        <f>T("FISICO                                            ")</f>
        <v xml:space="preserve">FISICO                                            </v>
      </c>
      <c r="C6042" t="str">
        <f>T("CIUDAD LINEAL       ")</f>
        <v xml:space="preserve">CIUDAD LINEAL       </v>
      </c>
      <c r="D6042" t="str">
        <f>T("SAN JUAN BAUTISTA   ")</f>
        <v xml:space="preserve">SAN JUAN BAUTISTA   </v>
      </c>
      <c r="E6042" t="str">
        <f>T("TU ")</f>
        <v xml:space="preserve">TU </v>
      </c>
      <c r="F6042" t="str">
        <f>T("TURISMOS       ")</f>
        <v xml:space="preserve">TURISMOS       </v>
      </c>
      <c r="G6042" t="str">
        <f>T("De 12 a 15,99 CABALLOS FISCALES                   ")</f>
        <v xml:space="preserve">De 12 a 15,99 CABALLOS FISCALES                   </v>
      </c>
      <c r="I6042">
        <v>57</v>
      </c>
    </row>
    <row r="6043" spans="1:9">
      <c r="A6043" t="str">
        <f>T("2018")</f>
        <v>2018</v>
      </c>
      <c r="B6043" t="str">
        <f>T("FISICO                                            ")</f>
        <v xml:space="preserve">FISICO                                            </v>
      </c>
      <c r="C6043" t="str">
        <f>T("CIUDAD LINEAL       ")</f>
        <v xml:space="preserve">CIUDAD LINEAL       </v>
      </c>
      <c r="D6043" t="str">
        <f>T("SAN JUAN BAUTISTA   ")</f>
        <v xml:space="preserve">SAN JUAN BAUTISTA   </v>
      </c>
      <c r="E6043" t="str">
        <f>T("TU ")</f>
        <v xml:space="preserve">TU </v>
      </c>
      <c r="F6043" t="str">
        <f>T("TURISMOS       ")</f>
        <v xml:space="preserve">TURISMOS       </v>
      </c>
      <c r="G6043" t="str">
        <f>T("De 16 a 19,99 CABALLOS FISCALES                   ")</f>
        <v xml:space="preserve">De 16 a 19,99 CABALLOS FISCALES                   </v>
      </c>
      <c r="I6043">
        <v>12</v>
      </c>
    </row>
    <row r="6044" spans="1:9">
      <c r="A6044" t="str">
        <f>T("2018")</f>
        <v>2018</v>
      </c>
      <c r="B6044" t="str">
        <f>T("FISICO                                            ")</f>
        <v xml:space="preserve">FISICO                                            </v>
      </c>
      <c r="C6044" t="str">
        <f>T("CIUDAD LINEAL       ")</f>
        <v xml:space="preserve">CIUDAD LINEAL       </v>
      </c>
      <c r="D6044" t="str">
        <f>T("SAN JUAN BAUTISTA   ")</f>
        <v xml:space="preserve">SAN JUAN BAUTISTA   </v>
      </c>
      <c r="E6044" t="str">
        <f>T("TU ")</f>
        <v xml:space="preserve">TU </v>
      </c>
      <c r="F6044" t="str">
        <f>T("TURISMOS       ")</f>
        <v xml:space="preserve">TURISMOS       </v>
      </c>
      <c r="G6044" t="str">
        <f>T("De 20 CABALLOS FISCALES en adelante               ")</f>
        <v xml:space="preserve">De 20 CABALLOS FISCALES en adelante               </v>
      </c>
      <c r="I6044">
        <v>5</v>
      </c>
    </row>
    <row r="6045" spans="1:9">
      <c r="A6045" t="str">
        <f>T("2018")</f>
        <v>2018</v>
      </c>
      <c r="B6045" t="str">
        <f>T("FISICO                                            ")</f>
        <v xml:space="preserve">FISICO                                            </v>
      </c>
      <c r="C6045" t="str">
        <f>T("CIUDAD LINEAL       ")</f>
        <v xml:space="preserve">CIUDAD LINEAL       </v>
      </c>
      <c r="D6045" t="str">
        <f>T("COLINA              ")</f>
        <v xml:space="preserve">COLINA              </v>
      </c>
      <c r="E6045" t="str">
        <f>T("TU ")</f>
        <v xml:space="preserve">TU </v>
      </c>
      <c r="F6045" t="str">
        <f>T("TURISMOS       ")</f>
        <v xml:space="preserve">TURISMOS       </v>
      </c>
      <c r="G6045" t="str">
        <f>T("De menos de 8 CABALLOS FISCALES                   ")</f>
        <v xml:space="preserve">De menos de 8 CABALLOS FISCALES                   </v>
      </c>
      <c r="I6045">
        <v>7</v>
      </c>
    </row>
    <row r="6046" spans="1:9">
      <c r="A6046" t="str">
        <f>T("2018")</f>
        <v>2018</v>
      </c>
      <c r="B6046" t="str">
        <f>T("FISICO                                            ")</f>
        <v xml:space="preserve">FISICO                                            </v>
      </c>
      <c r="C6046" t="str">
        <f>T("CIUDAD LINEAL       ")</f>
        <v xml:space="preserve">CIUDAD LINEAL       </v>
      </c>
      <c r="D6046" t="str">
        <f>T("COLINA              ")</f>
        <v xml:space="preserve">COLINA              </v>
      </c>
      <c r="E6046" t="str">
        <f>T("TU ")</f>
        <v xml:space="preserve">TU </v>
      </c>
      <c r="F6046" t="str">
        <f>T("TURISMOS       ")</f>
        <v xml:space="preserve">TURISMOS       </v>
      </c>
      <c r="G6046" t="str">
        <f>T("De 8 a 11,99 CABALLOS FISCALES                    ")</f>
        <v xml:space="preserve">De 8 a 11,99 CABALLOS FISCALES                    </v>
      </c>
      <c r="I6046">
        <v>22</v>
      </c>
    </row>
    <row r="6047" spans="1:9">
      <c r="A6047" t="str">
        <f>T("2018")</f>
        <v>2018</v>
      </c>
      <c r="B6047" t="str">
        <f>T("FISICO                                            ")</f>
        <v xml:space="preserve">FISICO                                            </v>
      </c>
      <c r="C6047" t="str">
        <f>T("CIUDAD LINEAL       ")</f>
        <v xml:space="preserve">CIUDAD LINEAL       </v>
      </c>
      <c r="D6047" t="str">
        <f>T("COLINA              ")</f>
        <v xml:space="preserve">COLINA              </v>
      </c>
      <c r="E6047" t="str">
        <f>T("TU ")</f>
        <v xml:space="preserve">TU </v>
      </c>
      <c r="F6047" t="str">
        <f>T("TURISMOS       ")</f>
        <v xml:space="preserve">TURISMOS       </v>
      </c>
      <c r="G6047" t="str">
        <f>T("De 12 a 15,99 CABALLOS FISCALES                   ")</f>
        <v xml:space="preserve">De 12 a 15,99 CABALLOS FISCALES                   </v>
      </c>
      <c r="I6047">
        <v>24</v>
      </c>
    </row>
    <row r="6048" spans="1:9">
      <c r="A6048" t="str">
        <f>T("2018")</f>
        <v>2018</v>
      </c>
      <c r="B6048" t="str">
        <f>T("FISICO                                            ")</f>
        <v xml:space="preserve">FISICO                                            </v>
      </c>
      <c r="C6048" t="str">
        <f>T("CIUDAD LINEAL       ")</f>
        <v xml:space="preserve">CIUDAD LINEAL       </v>
      </c>
      <c r="D6048" t="str">
        <f>T("COLINA              ")</f>
        <v xml:space="preserve">COLINA              </v>
      </c>
      <c r="E6048" t="str">
        <f>T("TU ")</f>
        <v xml:space="preserve">TU </v>
      </c>
      <c r="F6048" t="str">
        <f>T("TURISMOS       ")</f>
        <v xml:space="preserve">TURISMOS       </v>
      </c>
      <c r="G6048" t="str">
        <f>T("De 16 a 19,99 CABALLOS FISCALES                   ")</f>
        <v xml:space="preserve">De 16 a 19,99 CABALLOS FISCALES                   </v>
      </c>
      <c r="I6048">
        <v>6</v>
      </c>
    </row>
    <row r="6049" spans="1:9">
      <c r="A6049" t="str">
        <f>T("2018")</f>
        <v>2018</v>
      </c>
      <c r="B6049" t="str">
        <f>T("FISICO                                            ")</f>
        <v xml:space="preserve">FISICO                                            </v>
      </c>
      <c r="C6049" t="str">
        <f>T("CIUDAD LINEAL       ")</f>
        <v xml:space="preserve">CIUDAD LINEAL       </v>
      </c>
      <c r="D6049" t="str">
        <f>T("COLINA              ")</f>
        <v xml:space="preserve">COLINA              </v>
      </c>
      <c r="E6049" t="str">
        <f>T("TU ")</f>
        <v xml:space="preserve">TU </v>
      </c>
      <c r="F6049" t="str">
        <f>T("TURISMOS       ")</f>
        <v xml:space="preserve">TURISMOS       </v>
      </c>
      <c r="G6049" t="str">
        <f>T("De 20 CABALLOS FISCALES en adelante               ")</f>
        <v xml:space="preserve">De 20 CABALLOS FISCALES en adelante               </v>
      </c>
      <c r="I6049">
        <v>5</v>
      </c>
    </row>
    <row r="6050" spans="1:9">
      <c r="A6050" t="str">
        <f>T("2018")</f>
        <v>2018</v>
      </c>
      <c r="B6050" t="str">
        <f>T("FISICO                                            ")</f>
        <v xml:space="preserve">FISICO                                            </v>
      </c>
      <c r="C6050" t="str">
        <f>T("CIUDAD LINEAL       ")</f>
        <v xml:space="preserve">CIUDAD LINEAL       </v>
      </c>
      <c r="D6050" t="str">
        <f>T("ATALAYA             ")</f>
        <v xml:space="preserve">ATALAYA             </v>
      </c>
      <c r="E6050" t="str">
        <f>T("TU ")</f>
        <v xml:space="preserve">TU </v>
      </c>
      <c r="F6050" t="str">
        <f>T("TURISMOS       ")</f>
        <v xml:space="preserve">TURISMOS       </v>
      </c>
      <c r="G6050" t="str">
        <f>T("De 8 a 11,99 CABALLOS FISCALES                    ")</f>
        <v xml:space="preserve">De 8 a 11,99 CABALLOS FISCALES                    </v>
      </c>
      <c r="I6050">
        <v>12</v>
      </c>
    </row>
    <row r="6051" spans="1:9">
      <c r="A6051" t="str">
        <f>T("2018")</f>
        <v>2018</v>
      </c>
      <c r="B6051" t="str">
        <f>T("FISICO                                            ")</f>
        <v xml:space="preserve">FISICO                                            </v>
      </c>
      <c r="C6051" t="str">
        <f>T("CIUDAD LINEAL       ")</f>
        <v xml:space="preserve">CIUDAD LINEAL       </v>
      </c>
      <c r="D6051" t="str">
        <f>T("ATALAYA             ")</f>
        <v xml:space="preserve">ATALAYA             </v>
      </c>
      <c r="E6051" t="str">
        <f>T("TU ")</f>
        <v xml:space="preserve">TU </v>
      </c>
      <c r="F6051" t="str">
        <f>T("TURISMOS       ")</f>
        <v xml:space="preserve">TURISMOS       </v>
      </c>
      <c r="G6051" t="str">
        <f>T("De 12 a 15,99 CABALLOS FISCALES                   ")</f>
        <v xml:space="preserve">De 12 a 15,99 CABALLOS FISCALES                   </v>
      </c>
      <c r="I6051">
        <v>13</v>
      </c>
    </row>
    <row r="6052" spans="1:9">
      <c r="A6052" t="str">
        <f>T("2018")</f>
        <v>2018</v>
      </c>
      <c r="B6052" t="str">
        <f>T("FISICO                                            ")</f>
        <v xml:space="preserve">FISICO                                            </v>
      </c>
      <c r="C6052" t="str">
        <f>T("CIUDAD LINEAL       ")</f>
        <v xml:space="preserve">CIUDAD LINEAL       </v>
      </c>
      <c r="D6052" t="str">
        <f>T("ATALAYA             ")</f>
        <v xml:space="preserve">ATALAYA             </v>
      </c>
      <c r="E6052" t="str">
        <f>T("TU ")</f>
        <v xml:space="preserve">TU </v>
      </c>
      <c r="F6052" t="str">
        <f>T("TURISMOS       ")</f>
        <v xml:space="preserve">TURISMOS       </v>
      </c>
      <c r="G6052" t="str">
        <f>T("De 16 a 19,99 CABALLOS FISCALES                   ")</f>
        <v xml:space="preserve">De 16 a 19,99 CABALLOS FISCALES                   </v>
      </c>
      <c r="I6052">
        <v>5</v>
      </c>
    </row>
    <row r="6053" spans="1:9">
      <c r="A6053" t="str">
        <f>T("2018")</f>
        <v>2018</v>
      </c>
      <c r="B6053" t="str">
        <f>T("FISICO                                            ")</f>
        <v xml:space="preserve">FISICO                                            </v>
      </c>
      <c r="C6053" t="str">
        <f>T("CIUDAD LINEAL       ")</f>
        <v xml:space="preserve">CIUDAD LINEAL       </v>
      </c>
      <c r="D6053" t="str">
        <f>T("ATALAYA             ")</f>
        <v xml:space="preserve">ATALAYA             </v>
      </c>
      <c r="E6053" t="str">
        <f>T("TU ")</f>
        <v xml:space="preserve">TU </v>
      </c>
      <c r="F6053" t="str">
        <f>T("TURISMOS       ")</f>
        <v xml:space="preserve">TURISMOS       </v>
      </c>
      <c r="G6053" t="str">
        <f>T("De 20 CABALLOS FISCALES en adelante               ")</f>
        <v xml:space="preserve">De 20 CABALLOS FISCALES en adelante               </v>
      </c>
      <c r="I6053">
        <v>3</v>
      </c>
    </row>
    <row r="6054" spans="1:9">
      <c r="A6054" t="str">
        <f>T("2018")</f>
        <v>2018</v>
      </c>
      <c r="B6054" t="str">
        <f>T("FISICO                                            ")</f>
        <v xml:space="preserve">FISICO                                            </v>
      </c>
      <c r="C6054" t="str">
        <f>T("CIUDAD LINEAL       ")</f>
        <v xml:space="preserve">CIUDAD LINEAL       </v>
      </c>
      <c r="D6054" t="str">
        <f>T("COSTILLARES         ")</f>
        <v xml:space="preserve">COSTILLARES         </v>
      </c>
      <c r="E6054" t="str">
        <f>T("TU ")</f>
        <v xml:space="preserve">TU </v>
      </c>
      <c r="F6054" t="str">
        <f>T("TURISMOS       ")</f>
        <v xml:space="preserve">TURISMOS       </v>
      </c>
      <c r="G6054" t="str">
        <f>T("De menos de 8 CABALLOS FISCALES                   ")</f>
        <v xml:space="preserve">De menos de 8 CABALLOS FISCALES                   </v>
      </c>
      <c r="I6054">
        <v>6</v>
      </c>
    </row>
    <row r="6055" spans="1:9">
      <c r="A6055" t="str">
        <f>T("2018")</f>
        <v>2018</v>
      </c>
      <c r="B6055" t="str">
        <f>T("FISICO                                            ")</f>
        <v xml:space="preserve">FISICO                                            </v>
      </c>
      <c r="C6055" t="str">
        <f>T("CIUDAD LINEAL       ")</f>
        <v xml:space="preserve">CIUDAD LINEAL       </v>
      </c>
      <c r="D6055" t="str">
        <f>T("COSTILLARES         ")</f>
        <v xml:space="preserve">COSTILLARES         </v>
      </c>
      <c r="E6055" t="str">
        <f>T("TU ")</f>
        <v xml:space="preserve">TU </v>
      </c>
      <c r="F6055" t="str">
        <f>T("TURISMOS       ")</f>
        <v xml:space="preserve">TURISMOS       </v>
      </c>
      <c r="G6055" t="str">
        <f>T("De 8 a 11,99 CABALLOS FISCALES                    ")</f>
        <v xml:space="preserve">De 8 a 11,99 CABALLOS FISCALES                    </v>
      </c>
      <c r="I6055">
        <v>82</v>
      </c>
    </row>
    <row r="6056" spans="1:9">
      <c r="A6056" t="str">
        <f>T("2018")</f>
        <v>2018</v>
      </c>
      <c r="B6056" t="str">
        <f>T("FISICO                                            ")</f>
        <v xml:space="preserve">FISICO                                            </v>
      </c>
      <c r="C6056" t="str">
        <f>T("CIUDAD LINEAL       ")</f>
        <v xml:space="preserve">CIUDAD LINEAL       </v>
      </c>
      <c r="D6056" t="str">
        <f>T("COSTILLARES         ")</f>
        <v xml:space="preserve">COSTILLARES         </v>
      </c>
      <c r="E6056" t="str">
        <f>T("TU ")</f>
        <v xml:space="preserve">TU </v>
      </c>
      <c r="F6056" t="str">
        <f>T("TURISMOS       ")</f>
        <v xml:space="preserve">TURISMOS       </v>
      </c>
      <c r="G6056" t="str">
        <f>T("De 12 a 15,99 CABALLOS FISCALES                   ")</f>
        <v xml:space="preserve">De 12 a 15,99 CABALLOS FISCALES                   </v>
      </c>
      <c r="I6056">
        <v>96</v>
      </c>
    </row>
    <row r="6057" spans="1:9">
      <c r="A6057" t="str">
        <f>T("2018")</f>
        <v>2018</v>
      </c>
      <c r="B6057" t="str">
        <f>T("FISICO                                            ")</f>
        <v xml:space="preserve">FISICO                                            </v>
      </c>
      <c r="C6057" t="str">
        <f>T("CIUDAD LINEAL       ")</f>
        <v xml:space="preserve">CIUDAD LINEAL       </v>
      </c>
      <c r="D6057" t="str">
        <f>T("COSTILLARES         ")</f>
        <v xml:space="preserve">COSTILLARES         </v>
      </c>
      <c r="E6057" t="str">
        <f>T("TU ")</f>
        <v xml:space="preserve">TU </v>
      </c>
      <c r="F6057" t="str">
        <f>T("TURISMOS       ")</f>
        <v xml:space="preserve">TURISMOS       </v>
      </c>
      <c r="G6057" t="str">
        <f>T("De 16 a 19,99 CABALLOS FISCALES                   ")</f>
        <v xml:space="preserve">De 16 a 19,99 CABALLOS FISCALES                   </v>
      </c>
      <c r="I6057">
        <v>27</v>
      </c>
    </row>
    <row r="6058" spans="1:9">
      <c r="A6058" t="str">
        <f>T("2018")</f>
        <v>2018</v>
      </c>
      <c r="B6058" t="str">
        <f>T("FISICO                                            ")</f>
        <v xml:space="preserve">FISICO                                            </v>
      </c>
      <c r="C6058" t="str">
        <f>T("CIUDAD LINEAL       ")</f>
        <v xml:space="preserve">CIUDAD LINEAL       </v>
      </c>
      <c r="D6058" t="str">
        <f>T("COSTILLARES         ")</f>
        <v xml:space="preserve">COSTILLARES         </v>
      </c>
      <c r="E6058" t="str">
        <f>T("TU ")</f>
        <v xml:space="preserve">TU </v>
      </c>
      <c r="F6058" t="str">
        <f>T("TURISMOS       ")</f>
        <v xml:space="preserve">TURISMOS       </v>
      </c>
      <c r="G6058" t="str">
        <f>T("De 20 CABALLOS FISCALES en adelante               ")</f>
        <v xml:space="preserve">De 20 CABALLOS FISCALES en adelante               </v>
      </c>
      <c r="I6058">
        <v>22</v>
      </c>
    </row>
    <row r="6059" spans="1:9">
      <c r="A6059" t="str">
        <f>T("2018")</f>
        <v>2018</v>
      </c>
      <c r="B6059" t="str">
        <f>T("JURIDICO                                          ")</f>
        <v xml:space="preserve">JURIDICO                                          </v>
      </c>
      <c r="C6059" t="str">
        <f>T("CIUDAD LINEAL       ")</f>
        <v xml:space="preserve">CIUDAD LINEAL       </v>
      </c>
      <c r="D6059" t="str">
        <f>T("VENTAS              ")</f>
        <v xml:space="preserve">VENTAS              </v>
      </c>
      <c r="E6059" t="str">
        <f>T("TU ")</f>
        <v xml:space="preserve">TU </v>
      </c>
      <c r="F6059" t="str">
        <f>T("TURISMOS       ")</f>
        <v xml:space="preserve">TURISMOS       </v>
      </c>
      <c r="G6059" t="str">
        <f>T("De menos de 8 CABALLOS FISCALES                   ")</f>
        <v xml:space="preserve">De menos de 8 CABALLOS FISCALES                   </v>
      </c>
      <c r="I6059">
        <v>1</v>
      </c>
    </row>
    <row r="6060" spans="1:9">
      <c r="A6060" t="str">
        <f>T("2018")</f>
        <v>2018</v>
      </c>
      <c r="B6060" t="str">
        <f>T("JURIDICO                                          ")</f>
        <v xml:space="preserve">JURIDICO                                          </v>
      </c>
      <c r="C6060" t="str">
        <f>T("CIUDAD LINEAL       ")</f>
        <v xml:space="preserve">CIUDAD LINEAL       </v>
      </c>
      <c r="D6060" t="str">
        <f>T("VENTAS              ")</f>
        <v xml:space="preserve">VENTAS              </v>
      </c>
      <c r="E6060" t="str">
        <f>T("TU ")</f>
        <v xml:space="preserve">TU </v>
      </c>
      <c r="F6060" t="str">
        <f>T("TURISMOS       ")</f>
        <v xml:space="preserve">TURISMOS       </v>
      </c>
      <c r="G6060" t="str">
        <f>T("De 8 a 11,99 CABALLOS FISCALES                    ")</f>
        <v xml:space="preserve">De 8 a 11,99 CABALLOS FISCALES                    </v>
      </c>
      <c r="I6060">
        <v>7</v>
      </c>
    </row>
    <row r="6061" spans="1:9">
      <c r="A6061" t="str">
        <f>T("2018")</f>
        <v>2018</v>
      </c>
      <c r="B6061" t="str">
        <f>T("JURIDICO                                          ")</f>
        <v xml:space="preserve">JURIDICO                                          </v>
      </c>
      <c r="C6061" t="str">
        <f>T("CIUDAD LINEAL       ")</f>
        <v xml:space="preserve">CIUDAD LINEAL       </v>
      </c>
      <c r="D6061" t="str">
        <f>T("VENTAS              ")</f>
        <v xml:space="preserve">VENTAS              </v>
      </c>
      <c r="E6061" t="str">
        <f>T("TU ")</f>
        <v xml:space="preserve">TU </v>
      </c>
      <c r="F6061" t="str">
        <f>T("TURISMOS       ")</f>
        <v xml:space="preserve">TURISMOS       </v>
      </c>
      <c r="G6061" t="str">
        <f>T("De 12 a 15,99 CABALLOS FISCALES                   ")</f>
        <v xml:space="preserve">De 12 a 15,99 CABALLOS FISCALES                   </v>
      </c>
      <c r="I6061">
        <v>8</v>
      </c>
    </row>
    <row r="6062" spans="1:9">
      <c r="A6062" t="str">
        <f>T("2018")</f>
        <v>2018</v>
      </c>
      <c r="B6062" t="str">
        <f>T("JURIDICO                                          ")</f>
        <v xml:space="preserve">JURIDICO                                          </v>
      </c>
      <c r="C6062" t="str">
        <f>T("CIUDAD LINEAL       ")</f>
        <v xml:space="preserve">CIUDAD LINEAL       </v>
      </c>
      <c r="D6062" t="str">
        <f>T("VENTAS              ")</f>
        <v xml:space="preserve">VENTAS              </v>
      </c>
      <c r="E6062" t="str">
        <f>T("TU ")</f>
        <v xml:space="preserve">TU </v>
      </c>
      <c r="F6062" t="str">
        <f>T("TURISMOS       ")</f>
        <v xml:space="preserve">TURISMOS       </v>
      </c>
      <c r="G6062" t="str">
        <f>T("De 16 a 19,99 CABALLOS FISCALES                   ")</f>
        <v xml:space="preserve">De 16 a 19,99 CABALLOS FISCALES                   </v>
      </c>
      <c r="I6062">
        <v>5</v>
      </c>
    </row>
    <row r="6063" spans="1:9">
      <c r="A6063" t="str">
        <f>T("2018")</f>
        <v>2018</v>
      </c>
      <c r="B6063" t="str">
        <f>T("JURIDICO                                          ")</f>
        <v xml:space="preserve">JURIDICO                                          </v>
      </c>
      <c r="C6063" t="str">
        <f>T("CIUDAD LINEAL       ")</f>
        <v xml:space="preserve">CIUDAD LINEAL       </v>
      </c>
      <c r="D6063" t="str">
        <f>T("VENTAS              ")</f>
        <v xml:space="preserve">VENTAS              </v>
      </c>
      <c r="E6063" t="str">
        <f>T("TU ")</f>
        <v xml:space="preserve">TU </v>
      </c>
      <c r="F6063" t="str">
        <f>T("TURISMOS       ")</f>
        <v xml:space="preserve">TURISMOS       </v>
      </c>
      <c r="G6063" t="str">
        <f>T("De 20 CABALLOS FISCALES en adelante               ")</f>
        <v xml:space="preserve">De 20 CABALLOS FISCALES en adelante               </v>
      </c>
      <c r="I6063">
        <v>3</v>
      </c>
    </row>
    <row r="6064" spans="1:9">
      <c r="A6064" t="str">
        <f>T("2018")</f>
        <v>2018</v>
      </c>
      <c r="B6064" t="str">
        <f>T("JURIDICO                                          ")</f>
        <v xml:space="preserve">JURIDICO                                          </v>
      </c>
      <c r="C6064" t="str">
        <f>T("CIUDAD LINEAL       ")</f>
        <v xml:space="preserve">CIUDAD LINEAL       </v>
      </c>
      <c r="D6064" t="str">
        <f>T("PUEBLO NUEVO        ")</f>
        <v xml:space="preserve">PUEBLO NUEVO        </v>
      </c>
      <c r="E6064" t="str">
        <f>T("TU ")</f>
        <v xml:space="preserve">TU </v>
      </c>
      <c r="F6064" t="str">
        <f>T("TURISMOS       ")</f>
        <v xml:space="preserve">TURISMOS       </v>
      </c>
      <c r="G6064" t="str">
        <f>T("De 8 a 11,99 CABALLOS FISCALES                    ")</f>
        <v xml:space="preserve">De 8 a 11,99 CABALLOS FISCALES                    </v>
      </c>
      <c r="I6064">
        <v>11</v>
      </c>
    </row>
    <row r="6065" spans="1:9">
      <c r="A6065" t="str">
        <f>T("2018")</f>
        <v>2018</v>
      </c>
      <c r="B6065" t="str">
        <f>T("JURIDICO                                          ")</f>
        <v xml:space="preserve">JURIDICO                                          </v>
      </c>
      <c r="C6065" t="str">
        <f>T("CIUDAD LINEAL       ")</f>
        <v xml:space="preserve">CIUDAD LINEAL       </v>
      </c>
      <c r="D6065" t="str">
        <f>T("PUEBLO NUEVO        ")</f>
        <v xml:space="preserve">PUEBLO NUEVO        </v>
      </c>
      <c r="E6065" t="str">
        <f>T("TU ")</f>
        <v xml:space="preserve">TU </v>
      </c>
      <c r="F6065" t="str">
        <f>T("TURISMOS       ")</f>
        <v xml:space="preserve">TURISMOS       </v>
      </c>
      <c r="G6065" t="str">
        <f>T("De 12 a 15,99 CABALLOS FISCALES                   ")</f>
        <v xml:space="preserve">De 12 a 15,99 CABALLOS FISCALES                   </v>
      </c>
      <c r="I6065">
        <v>6</v>
      </c>
    </row>
    <row r="6066" spans="1:9">
      <c r="A6066" t="str">
        <f>T("2018")</f>
        <v>2018</v>
      </c>
      <c r="B6066" t="str">
        <f>T("JURIDICO                                          ")</f>
        <v xml:space="preserve">JURIDICO                                          </v>
      </c>
      <c r="C6066" t="str">
        <f>T("CIUDAD LINEAL       ")</f>
        <v xml:space="preserve">CIUDAD LINEAL       </v>
      </c>
      <c r="D6066" t="str">
        <f>T("PUEBLO NUEVO        ")</f>
        <v xml:space="preserve">PUEBLO NUEVO        </v>
      </c>
      <c r="E6066" t="str">
        <f>T("TU ")</f>
        <v xml:space="preserve">TU </v>
      </c>
      <c r="F6066" t="str">
        <f>T("TURISMOS       ")</f>
        <v xml:space="preserve">TURISMOS       </v>
      </c>
      <c r="G6066" t="str">
        <f>T("De 16 a 19,99 CABALLOS FISCALES                   ")</f>
        <v xml:space="preserve">De 16 a 19,99 CABALLOS FISCALES                   </v>
      </c>
      <c r="I6066">
        <v>6</v>
      </c>
    </row>
    <row r="6067" spans="1:9">
      <c r="A6067" t="str">
        <f>T("2018")</f>
        <v>2018</v>
      </c>
      <c r="B6067" t="str">
        <f>T("JURIDICO                                          ")</f>
        <v xml:space="preserve">JURIDICO                                          </v>
      </c>
      <c r="C6067" t="str">
        <f>T("CIUDAD LINEAL       ")</f>
        <v xml:space="preserve">CIUDAD LINEAL       </v>
      </c>
      <c r="D6067" t="str">
        <f>T("PUEBLO NUEVO        ")</f>
        <v xml:space="preserve">PUEBLO NUEVO        </v>
      </c>
      <c r="E6067" t="str">
        <f>T("TU ")</f>
        <v xml:space="preserve">TU </v>
      </c>
      <c r="F6067" t="str">
        <f>T("TURISMOS       ")</f>
        <v xml:space="preserve">TURISMOS       </v>
      </c>
      <c r="G6067" t="str">
        <f>T("De 20 CABALLOS FISCALES en adelante               ")</f>
        <v xml:space="preserve">De 20 CABALLOS FISCALES en adelante               </v>
      </c>
      <c r="I6067">
        <v>7</v>
      </c>
    </row>
    <row r="6068" spans="1:9">
      <c r="A6068" t="str">
        <f>T("2018")</f>
        <v>2018</v>
      </c>
      <c r="B6068" t="str">
        <f>T("JURIDICO                                          ")</f>
        <v xml:space="preserve">JURIDICO                                          </v>
      </c>
      <c r="C6068" t="str">
        <f>T("CIUDAD LINEAL       ")</f>
        <v xml:space="preserve">CIUDAD LINEAL       </v>
      </c>
      <c r="D6068" t="str">
        <f>T("QUINTANA            ")</f>
        <v xml:space="preserve">QUINTANA            </v>
      </c>
      <c r="E6068" t="str">
        <f>T("TU ")</f>
        <v xml:space="preserve">TU </v>
      </c>
      <c r="F6068" t="str">
        <f>T("TURISMOS       ")</f>
        <v xml:space="preserve">TURISMOS       </v>
      </c>
      <c r="G6068" t="str">
        <f>T("De menos de 8 CABALLOS FISCALES                   ")</f>
        <v xml:space="preserve">De menos de 8 CABALLOS FISCALES                   </v>
      </c>
      <c r="I6068">
        <v>1</v>
      </c>
    </row>
    <row r="6069" spans="1:9">
      <c r="A6069" t="str">
        <f>T("2018")</f>
        <v>2018</v>
      </c>
      <c r="B6069" t="str">
        <f>T("JURIDICO                                          ")</f>
        <v xml:space="preserve">JURIDICO                                          </v>
      </c>
      <c r="C6069" t="str">
        <f>T("CIUDAD LINEAL       ")</f>
        <v xml:space="preserve">CIUDAD LINEAL       </v>
      </c>
      <c r="D6069" t="str">
        <f>T("QUINTANA            ")</f>
        <v xml:space="preserve">QUINTANA            </v>
      </c>
      <c r="E6069" t="str">
        <f>T("TU ")</f>
        <v xml:space="preserve">TU </v>
      </c>
      <c r="F6069" t="str">
        <f>T("TURISMOS       ")</f>
        <v xml:space="preserve">TURISMOS       </v>
      </c>
      <c r="G6069" t="str">
        <f>T("De 8 a 11,99 CABALLOS FISCALES                    ")</f>
        <v xml:space="preserve">De 8 a 11,99 CABALLOS FISCALES                    </v>
      </c>
      <c r="I6069">
        <v>3</v>
      </c>
    </row>
    <row r="6070" spans="1:9">
      <c r="A6070" t="str">
        <f>T("2018")</f>
        <v>2018</v>
      </c>
      <c r="B6070" t="str">
        <f>T("JURIDICO                                          ")</f>
        <v xml:space="preserve">JURIDICO                                          </v>
      </c>
      <c r="C6070" t="str">
        <f>T("CIUDAD LINEAL       ")</f>
        <v xml:space="preserve">CIUDAD LINEAL       </v>
      </c>
      <c r="D6070" t="str">
        <f>T("QUINTANA            ")</f>
        <v xml:space="preserve">QUINTANA            </v>
      </c>
      <c r="E6070" t="str">
        <f>T("TU ")</f>
        <v xml:space="preserve">TU </v>
      </c>
      <c r="F6070" t="str">
        <f>T("TURISMOS       ")</f>
        <v xml:space="preserve">TURISMOS       </v>
      </c>
      <c r="G6070" t="str">
        <f>T("De 12 a 15,99 CABALLOS FISCALES                   ")</f>
        <v xml:space="preserve">De 12 a 15,99 CABALLOS FISCALES                   </v>
      </c>
      <c r="I6070">
        <v>5</v>
      </c>
    </row>
    <row r="6071" spans="1:9">
      <c r="A6071" t="str">
        <f>T("2018")</f>
        <v>2018</v>
      </c>
      <c r="B6071" t="str">
        <f>T("JURIDICO                                          ")</f>
        <v xml:space="preserve">JURIDICO                                          </v>
      </c>
      <c r="C6071" t="str">
        <f>T("CIUDAD LINEAL       ")</f>
        <v xml:space="preserve">CIUDAD LINEAL       </v>
      </c>
      <c r="D6071" t="str">
        <f>T("QUINTANA            ")</f>
        <v xml:space="preserve">QUINTANA            </v>
      </c>
      <c r="E6071" t="str">
        <f>T("TU ")</f>
        <v xml:space="preserve">TU </v>
      </c>
      <c r="F6071" t="str">
        <f>T("TURISMOS       ")</f>
        <v xml:space="preserve">TURISMOS       </v>
      </c>
      <c r="G6071" t="str">
        <f>T("De 16 a 19,99 CABALLOS FISCALES                   ")</f>
        <v xml:space="preserve">De 16 a 19,99 CABALLOS FISCALES                   </v>
      </c>
      <c r="I6071">
        <v>3</v>
      </c>
    </row>
    <row r="6072" spans="1:9">
      <c r="A6072" t="str">
        <f>T("2018")</f>
        <v>2018</v>
      </c>
      <c r="B6072" t="str">
        <f>T("JURIDICO                                          ")</f>
        <v xml:space="preserve">JURIDICO                                          </v>
      </c>
      <c r="C6072" t="str">
        <f>T("CIUDAD LINEAL       ")</f>
        <v xml:space="preserve">CIUDAD LINEAL       </v>
      </c>
      <c r="D6072" t="str">
        <f>T("QUINTANA            ")</f>
        <v xml:space="preserve">QUINTANA            </v>
      </c>
      <c r="E6072" t="str">
        <f>T("TU ")</f>
        <v xml:space="preserve">TU </v>
      </c>
      <c r="F6072" t="str">
        <f>T("TURISMOS       ")</f>
        <v xml:space="preserve">TURISMOS       </v>
      </c>
      <c r="G6072" t="str">
        <f>T("De 20 CABALLOS FISCALES en adelante               ")</f>
        <v xml:space="preserve">De 20 CABALLOS FISCALES en adelante               </v>
      </c>
      <c r="I6072">
        <v>1</v>
      </c>
    </row>
    <row r="6073" spans="1:9">
      <c r="A6073" t="str">
        <f>T("2018")</f>
        <v>2018</v>
      </c>
      <c r="B6073" t="str">
        <f>T("JURIDICO                                          ")</f>
        <v xml:space="preserve">JURIDICO                                          </v>
      </c>
      <c r="C6073" t="str">
        <f>T("CIUDAD LINEAL       ")</f>
        <v xml:space="preserve">CIUDAD LINEAL       </v>
      </c>
      <c r="D6073" t="str">
        <f>T("CONCEPCION          ")</f>
        <v xml:space="preserve">CONCEPCION          </v>
      </c>
      <c r="E6073" t="str">
        <f>T("TU ")</f>
        <v xml:space="preserve">TU </v>
      </c>
      <c r="F6073" t="str">
        <f>T("TURISMOS       ")</f>
        <v xml:space="preserve">TURISMOS       </v>
      </c>
      <c r="G6073" t="str">
        <f>T("De menos de 8 CABALLOS FISCALES                   ")</f>
        <v xml:space="preserve">De menos de 8 CABALLOS FISCALES                   </v>
      </c>
      <c r="I6073">
        <v>2</v>
      </c>
    </row>
    <row r="6074" spans="1:9">
      <c r="A6074" t="str">
        <f>T("2018")</f>
        <v>2018</v>
      </c>
      <c r="B6074" t="str">
        <f>T("JURIDICO                                          ")</f>
        <v xml:space="preserve">JURIDICO                                          </v>
      </c>
      <c r="C6074" t="str">
        <f>T("CIUDAD LINEAL       ")</f>
        <v xml:space="preserve">CIUDAD LINEAL       </v>
      </c>
      <c r="D6074" t="str">
        <f>T("CONCEPCION          ")</f>
        <v xml:space="preserve">CONCEPCION          </v>
      </c>
      <c r="E6074" t="str">
        <f>T("TU ")</f>
        <v xml:space="preserve">TU </v>
      </c>
      <c r="F6074" t="str">
        <f>T("TURISMOS       ")</f>
        <v xml:space="preserve">TURISMOS       </v>
      </c>
      <c r="G6074" t="str">
        <f>T("De 8 a 11,99 CABALLOS FISCALES                    ")</f>
        <v xml:space="preserve">De 8 a 11,99 CABALLOS FISCALES                    </v>
      </c>
      <c r="I6074">
        <v>9</v>
      </c>
    </row>
    <row r="6075" spans="1:9">
      <c r="A6075" t="str">
        <f>T("2018")</f>
        <v>2018</v>
      </c>
      <c r="B6075" t="str">
        <f>T("JURIDICO                                          ")</f>
        <v xml:space="preserve">JURIDICO                                          </v>
      </c>
      <c r="C6075" t="str">
        <f>T("CIUDAD LINEAL       ")</f>
        <v xml:space="preserve">CIUDAD LINEAL       </v>
      </c>
      <c r="D6075" t="str">
        <f>T("CONCEPCION          ")</f>
        <v xml:space="preserve">CONCEPCION          </v>
      </c>
      <c r="E6075" t="str">
        <f>T("TU ")</f>
        <v xml:space="preserve">TU </v>
      </c>
      <c r="F6075" t="str">
        <f>T("TURISMOS       ")</f>
        <v xml:space="preserve">TURISMOS       </v>
      </c>
      <c r="G6075" t="str">
        <f>T("De 12 a 15,99 CABALLOS FISCALES                   ")</f>
        <v xml:space="preserve">De 12 a 15,99 CABALLOS FISCALES                   </v>
      </c>
      <c r="I6075">
        <v>5</v>
      </c>
    </row>
    <row r="6076" spans="1:9">
      <c r="A6076" t="str">
        <f>T("2018")</f>
        <v>2018</v>
      </c>
      <c r="B6076" t="str">
        <f>T("JURIDICO                                          ")</f>
        <v xml:space="preserve">JURIDICO                                          </v>
      </c>
      <c r="C6076" t="str">
        <f>T("CIUDAD LINEAL       ")</f>
        <v xml:space="preserve">CIUDAD LINEAL       </v>
      </c>
      <c r="D6076" t="str">
        <f>T("SAN PASCUAL         ")</f>
        <v xml:space="preserve">SAN PASCUAL         </v>
      </c>
      <c r="E6076" t="str">
        <f>T("TU ")</f>
        <v xml:space="preserve">TU </v>
      </c>
      <c r="F6076" t="str">
        <f>T("TURISMOS       ")</f>
        <v xml:space="preserve">TURISMOS       </v>
      </c>
      <c r="G6076" t="str">
        <f>T("De 8 a 11,99 CABALLOS FISCALES                    ")</f>
        <v xml:space="preserve">De 8 a 11,99 CABALLOS FISCALES                    </v>
      </c>
      <c r="I6076">
        <v>5</v>
      </c>
    </row>
    <row r="6077" spans="1:9">
      <c r="A6077" t="str">
        <f>T("2018")</f>
        <v>2018</v>
      </c>
      <c r="B6077" t="str">
        <f>T("JURIDICO                                          ")</f>
        <v xml:space="preserve">JURIDICO                                          </v>
      </c>
      <c r="C6077" t="str">
        <f>T("CIUDAD LINEAL       ")</f>
        <v xml:space="preserve">CIUDAD LINEAL       </v>
      </c>
      <c r="D6077" t="str">
        <f>T("SAN PASCUAL         ")</f>
        <v xml:space="preserve">SAN PASCUAL         </v>
      </c>
      <c r="E6077" t="str">
        <f>T("TU ")</f>
        <v xml:space="preserve">TU </v>
      </c>
      <c r="F6077" t="str">
        <f>T("TURISMOS       ")</f>
        <v xml:space="preserve">TURISMOS       </v>
      </c>
      <c r="G6077" t="str">
        <f>T("De 12 a 15,99 CABALLOS FISCALES                   ")</f>
        <v xml:space="preserve">De 12 a 15,99 CABALLOS FISCALES                   </v>
      </c>
      <c r="I6077">
        <v>8</v>
      </c>
    </row>
    <row r="6078" spans="1:9">
      <c r="A6078" t="str">
        <f>T("2018")</f>
        <v>2018</v>
      </c>
      <c r="B6078" t="str">
        <f>T("JURIDICO                                          ")</f>
        <v xml:space="preserve">JURIDICO                                          </v>
      </c>
      <c r="C6078" t="str">
        <f>T("CIUDAD LINEAL       ")</f>
        <v xml:space="preserve">CIUDAD LINEAL       </v>
      </c>
      <c r="D6078" t="str">
        <f>T("SAN PASCUAL         ")</f>
        <v xml:space="preserve">SAN PASCUAL         </v>
      </c>
      <c r="E6078" t="str">
        <f>T("TU ")</f>
        <v xml:space="preserve">TU </v>
      </c>
      <c r="F6078" t="str">
        <f>T("TURISMOS       ")</f>
        <v xml:space="preserve">TURISMOS       </v>
      </c>
      <c r="G6078" t="str">
        <f>T("De 16 a 19,99 CABALLOS FISCALES                   ")</f>
        <v xml:space="preserve">De 16 a 19,99 CABALLOS FISCALES                   </v>
      </c>
      <c r="I6078">
        <v>4</v>
      </c>
    </row>
    <row r="6079" spans="1:9">
      <c r="A6079" t="str">
        <f>T("2018")</f>
        <v>2018</v>
      </c>
      <c r="B6079" t="str">
        <f>T("JURIDICO                                          ")</f>
        <v xml:space="preserve">JURIDICO                                          </v>
      </c>
      <c r="C6079" t="str">
        <f>T("CIUDAD LINEAL       ")</f>
        <v xml:space="preserve">CIUDAD LINEAL       </v>
      </c>
      <c r="D6079" t="str">
        <f>T("SAN PASCUAL         ")</f>
        <v xml:space="preserve">SAN PASCUAL         </v>
      </c>
      <c r="E6079" t="str">
        <f>T("TU ")</f>
        <v xml:space="preserve">TU </v>
      </c>
      <c r="F6079" t="str">
        <f>T("TURISMOS       ")</f>
        <v xml:space="preserve">TURISMOS       </v>
      </c>
      <c r="G6079" t="str">
        <f>T("De 20 CABALLOS FISCALES en adelante               ")</f>
        <v xml:space="preserve">De 20 CABALLOS FISCALES en adelante               </v>
      </c>
      <c r="I6079">
        <v>2</v>
      </c>
    </row>
    <row r="6080" spans="1:9">
      <c r="A6080" t="str">
        <f>T("2018")</f>
        <v>2018</v>
      </c>
      <c r="B6080" t="str">
        <f>T("JURIDICO                                          ")</f>
        <v xml:space="preserve">JURIDICO                                          </v>
      </c>
      <c r="C6080" t="str">
        <f>T("CIUDAD LINEAL       ")</f>
        <v xml:space="preserve">CIUDAD LINEAL       </v>
      </c>
      <c r="D6080" t="str">
        <f>T("SAN JUAN BAUTISTA   ")</f>
        <v xml:space="preserve">SAN JUAN BAUTISTA   </v>
      </c>
      <c r="E6080" t="str">
        <f>T("TU ")</f>
        <v xml:space="preserve">TU </v>
      </c>
      <c r="F6080" t="str">
        <f>T("TURISMOS       ")</f>
        <v xml:space="preserve">TURISMOS       </v>
      </c>
      <c r="G6080" t="str">
        <f>T("De menos de 8 CABALLOS FISCALES                   ")</f>
        <v xml:space="preserve">De menos de 8 CABALLOS FISCALES                   </v>
      </c>
      <c r="I6080">
        <v>1</v>
      </c>
    </row>
    <row r="6081" spans="1:9">
      <c r="A6081" t="str">
        <f>T("2018")</f>
        <v>2018</v>
      </c>
      <c r="B6081" t="str">
        <f>T("JURIDICO                                          ")</f>
        <v xml:space="preserve">JURIDICO                                          </v>
      </c>
      <c r="C6081" t="str">
        <f>T("CIUDAD LINEAL       ")</f>
        <v xml:space="preserve">CIUDAD LINEAL       </v>
      </c>
      <c r="D6081" t="str">
        <f>T("SAN JUAN BAUTISTA   ")</f>
        <v xml:space="preserve">SAN JUAN BAUTISTA   </v>
      </c>
      <c r="E6081" t="str">
        <f>T("TU ")</f>
        <v xml:space="preserve">TU </v>
      </c>
      <c r="F6081" t="str">
        <f>T("TURISMOS       ")</f>
        <v xml:space="preserve">TURISMOS       </v>
      </c>
      <c r="G6081" t="str">
        <f>T("De 8 a 11,99 CABALLOS FISCALES                    ")</f>
        <v xml:space="preserve">De 8 a 11,99 CABALLOS FISCALES                    </v>
      </c>
      <c r="I6081">
        <v>4</v>
      </c>
    </row>
    <row r="6082" spans="1:9">
      <c r="A6082" t="str">
        <f>T("2018")</f>
        <v>2018</v>
      </c>
      <c r="B6082" t="str">
        <f>T("JURIDICO                                          ")</f>
        <v xml:space="preserve">JURIDICO                                          </v>
      </c>
      <c r="C6082" t="str">
        <f>T("CIUDAD LINEAL       ")</f>
        <v xml:space="preserve">CIUDAD LINEAL       </v>
      </c>
      <c r="D6082" t="str">
        <f>T("SAN JUAN BAUTISTA   ")</f>
        <v xml:space="preserve">SAN JUAN BAUTISTA   </v>
      </c>
      <c r="E6082" t="str">
        <f>T("TU ")</f>
        <v xml:space="preserve">TU </v>
      </c>
      <c r="F6082" t="str">
        <f>T("TURISMOS       ")</f>
        <v xml:space="preserve">TURISMOS       </v>
      </c>
      <c r="G6082" t="str">
        <f>T("De 12 a 15,99 CABALLOS FISCALES                   ")</f>
        <v xml:space="preserve">De 12 a 15,99 CABALLOS FISCALES                   </v>
      </c>
      <c r="I6082">
        <v>11</v>
      </c>
    </row>
    <row r="6083" spans="1:9">
      <c r="A6083" t="str">
        <f>T("2018")</f>
        <v>2018</v>
      </c>
      <c r="B6083" t="str">
        <f>T("JURIDICO                                          ")</f>
        <v xml:space="preserve">JURIDICO                                          </v>
      </c>
      <c r="C6083" t="str">
        <f>T("CIUDAD LINEAL       ")</f>
        <v xml:space="preserve">CIUDAD LINEAL       </v>
      </c>
      <c r="D6083" t="str">
        <f>T("SAN JUAN BAUTISTA   ")</f>
        <v xml:space="preserve">SAN JUAN BAUTISTA   </v>
      </c>
      <c r="E6083" t="str">
        <f>T("TU ")</f>
        <v xml:space="preserve">TU </v>
      </c>
      <c r="F6083" t="str">
        <f>T("TURISMOS       ")</f>
        <v xml:space="preserve">TURISMOS       </v>
      </c>
      <c r="G6083" t="str">
        <f>T("De 16 a 19,99 CABALLOS FISCALES                   ")</f>
        <v xml:space="preserve">De 16 a 19,99 CABALLOS FISCALES                   </v>
      </c>
      <c r="I6083">
        <v>2</v>
      </c>
    </row>
    <row r="6084" spans="1:9">
      <c r="A6084" t="str">
        <f>T("2018")</f>
        <v>2018</v>
      </c>
      <c r="B6084" t="str">
        <f>T("JURIDICO                                          ")</f>
        <v xml:space="preserve">JURIDICO                                          </v>
      </c>
      <c r="C6084" t="str">
        <f>T("CIUDAD LINEAL       ")</f>
        <v xml:space="preserve">CIUDAD LINEAL       </v>
      </c>
      <c r="D6084" t="str">
        <f>T("SAN JUAN BAUTISTA   ")</f>
        <v xml:space="preserve">SAN JUAN BAUTISTA   </v>
      </c>
      <c r="E6084" t="str">
        <f>T("TU ")</f>
        <v xml:space="preserve">TU </v>
      </c>
      <c r="F6084" t="str">
        <f>T("TURISMOS       ")</f>
        <v xml:space="preserve">TURISMOS       </v>
      </c>
      <c r="G6084" t="str">
        <f>T("De 20 CABALLOS FISCALES en adelante               ")</f>
        <v xml:space="preserve">De 20 CABALLOS FISCALES en adelante               </v>
      </c>
      <c r="I6084">
        <v>1</v>
      </c>
    </row>
    <row r="6085" spans="1:9">
      <c r="A6085" t="str">
        <f>T("2018")</f>
        <v>2018</v>
      </c>
      <c r="B6085" t="str">
        <f>T("JURIDICO                                          ")</f>
        <v xml:space="preserve">JURIDICO                                          </v>
      </c>
      <c r="C6085" t="str">
        <f>T("CIUDAD LINEAL       ")</f>
        <v xml:space="preserve">CIUDAD LINEAL       </v>
      </c>
      <c r="D6085" t="str">
        <f>T("COLINA              ")</f>
        <v xml:space="preserve">COLINA              </v>
      </c>
      <c r="E6085" t="str">
        <f>T("TU ")</f>
        <v xml:space="preserve">TU </v>
      </c>
      <c r="F6085" t="str">
        <f>T("TURISMOS       ")</f>
        <v xml:space="preserve">TURISMOS       </v>
      </c>
      <c r="G6085" t="str">
        <f>T("De 8 a 11,99 CABALLOS FISCALES                    ")</f>
        <v xml:space="preserve">De 8 a 11,99 CABALLOS FISCALES                    </v>
      </c>
      <c r="I6085">
        <v>1</v>
      </c>
    </row>
    <row r="6086" spans="1:9">
      <c r="A6086" t="str">
        <f>T("2018")</f>
        <v>2018</v>
      </c>
      <c r="B6086" t="str">
        <f>T("JURIDICO                                          ")</f>
        <v xml:space="preserve">JURIDICO                                          </v>
      </c>
      <c r="C6086" t="str">
        <f>T("CIUDAD LINEAL       ")</f>
        <v xml:space="preserve">CIUDAD LINEAL       </v>
      </c>
      <c r="D6086" t="str">
        <f>T("COLINA              ")</f>
        <v xml:space="preserve">COLINA              </v>
      </c>
      <c r="E6086" t="str">
        <f>T("TU ")</f>
        <v xml:space="preserve">TU </v>
      </c>
      <c r="F6086" t="str">
        <f>T("TURISMOS       ")</f>
        <v xml:space="preserve">TURISMOS       </v>
      </c>
      <c r="G6086" t="str">
        <f>T("De 12 a 15,99 CABALLOS FISCALES                   ")</f>
        <v xml:space="preserve">De 12 a 15,99 CABALLOS FISCALES                   </v>
      </c>
      <c r="I6086">
        <v>5</v>
      </c>
    </row>
    <row r="6087" spans="1:9">
      <c r="A6087" t="str">
        <f>T("2018")</f>
        <v>2018</v>
      </c>
      <c r="B6087" t="str">
        <f>T("JURIDICO                                          ")</f>
        <v xml:space="preserve">JURIDICO                                          </v>
      </c>
      <c r="C6087" t="str">
        <f>T("CIUDAD LINEAL       ")</f>
        <v xml:space="preserve">CIUDAD LINEAL       </v>
      </c>
      <c r="D6087" t="str">
        <f>T("COLINA              ")</f>
        <v xml:space="preserve">COLINA              </v>
      </c>
      <c r="E6087" t="str">
        <f>T("TU ")</f>
        <v xml:space="preserve">TU </v>
      </c>
      <c r="F6087" t="str">
        <f>T("TURISMOS       ")</f>
        <v xml:space="preserve">TURISMOS       </v>
      </c>
      <c r="G6087" t="str">
        <f>T("De 16 a 19,99 CABALLOS FISCALES                   ")</f>
        <v xml:space="preserve">De 16 a 19,99 CABALLOS FISCALES                   </v>
      </c>
      <c r="I6087">
        <v>2</v>
      </c>
    </row>
    <row r="6088" spans="1:9">
      <c r="A6088" t="str">
        <f>T("2018")</f>
        <v>2018</v>
      </c>
      <c r="B6088" t="str">
        <f>T("JURIDICO                                          ")</f>
        <v xml:space="preserve">JURIDICO                                          </v>
      </c>
      <c r="C6088" t="str">
        <f>T("CIUDAD LINEAL       ")</f>
        <v xml:space="preserve">CIUDAD LINEAL       </v>
      </c>
      <c r="D6088" t="str">
        <f>T("ATALAYA             ")</f>
        <v xml:space="preserve">ATALAYA             </v>
      </c>
      <c r="E6088" t="str">
        <f>T("TU ")</f>
        <v xml:space="preserve">TU </v>
      </c>
      <c r="F6088" t="str">
        <f>T("TURISMOS       ")</f>
        <v xml:space="preserve">TURISMOS       </v>
      </c>
      <c r="G6088" t="str">
        <f>T("De 12 a 15,99 CABALLOS FISCALES                   ")</f>
        <v xml:space="preserve">De 12 a 15,99 CABALLOS FISCALES                   </v>
      </c>
      <c r="I6088">
        <v>3</v>
      </c>
    </row>
    <row r="6089" spans="1:9">
      <c r="A6089" t="str">
        <f>T("2018")</f>
        <v>2018</v>
      </c>
      <c r="B6089" t="str">
        <f>T("JURIDICO                                          ")</f>
        <v xml:space="preserve">JURIDICO                                          </v>
      </c>
      <c r="C6089" t="str">
        <f>T("CIUDAD LINEAL       ")</f>
        <v xml:space="preserve">CIUDAD LINEAL       </v>
      </c>
      <c r="D6089" t="str">
        <f>T("ATALAYA             ")</f>
        <v xml:space="preserve">ATALAYA             </v>
      </c>
      <c r="E6089" t="str">
        <f>T("TU ")</f>
        <v xml:space="preserve">TU </v>
      </c>
      <c r="F6089" t="str">
        <f>T("TURISMOS       ")</f>
        <v xml:space="preserve">TURISMOS       </v>
      </c>
      <c r="G6089" t="str">
        <f>T("De 20 CABALLOS FISCALES en adelante               ")</f>
        <v xml:space="preserve">De 20 CABALLOS FISCALES en adelante               </v>
      </c>
      <c r="I6089">
        <v>2</v>
      </c>
    </row>
    <row r="6090" spans="1:9">
      <c r="A6090" t="str">
        <f>T("2018")</f>
        <v>2018</v>
      </c>
      <c r="B6090" t="str">
        <f>T("JURIDICO                                          ")</f>
        <v xml:space="preserve">JURIDICO                                          </v>
      </c>
      <c r="C6090" t="str">
        <f>T("CIUDAD LINEAL       ")</f>
        <v xml:space="preserve">CIUDAD LINEAL       </v>
      </c>
      <c r="D6090" t="str">
        <f>T("COSTILLARES         ")</f>
        <v xml:space="preserve">COSTILLARES         </v>
      </c>
      <c r="E6090" t="str">
        <f>T("TU ")</f>
        <v xml:space="preserve">TU </v>
      </c>
      <c r="F6090" t="str">
        <f>T("TURISMOS       ")</f>
        <v xml:space="preserve">TURISMOS       </v>
      </c>
      <c r="G6090" t="str">
        <f>T("De menos de 8 CABALLOS FISCALES                   ")</f>
        <v xml:space="preserve">De menos de 8 CABALLOS FISCALES                   </v>
      </c>
      <c r="I6090">
        <v>1</v>
      </c>
    </row>
    <row r="6091" spans="1:9">
      <c r="A6091" t="str">
        <f>T("2018")</f>
        <v>2018</v>
      </c>
      <c r="B6091" t="str">
        <f>T("JURIDICO                                          ")</f>
        <v xml:space="preserve">JURIDICO                                          </v>
      </c>
      <c r="C6091" t="str">
        <f>T("CIUDAD LINEAL       ")</f>
        <v xml:space="preserve">CIUDAD LINEAL       </v>
      </c>
      <c r="D6091" t="str">
        <f>T("COSTILLARES         ")</f>
        <v xml:space="preserve">COSTILLARES         </v>
      </c>
      <c r="E6091" t="str">
        <f>T("TU ")</f>
        <v xml:space="preserve">TU </v>
      </c>
      <c r="F6091" t="str">
        <f>T("TURISMOS       ")</f>
        <v xml:space="preserve">TURISMOS       </v>
      </c>
      <c r="G6091" t="str">
        <f>T("De 8 a 11,99 CABALLOS FISCALES                    ")</f>
        <v xml:space="preserve">De 8 a 11,99 CABALLOS FISCALES                    </v>
      </c>
      <c r="I6091">
        <v>4</v>
      </c>
    </row>
    <row r="6092" spans="1:9">
      <c r="A6092" t="str">
        <f>T("2018")</f>
        <v>2018</v>
      </c>
      <c r="B6092" t="str">
        <f>T("JURIDICO                                          ")</f>
        <v xml:space="preserve">JURIDICO                                          </v>
      </c>
      <c r="C6092" t="str">
        <f>T("CIUDAD LINEAL       ")</f>
        <v xml:space="preserve">CIUDAD LINEAL       </v>
      </c>
      <c r="D6092" t="str">
        <f>T("COSTILLARES         ")</f>
        <v xml:space="preserve">COSTILLARES         </v>
      </c>
      <c r="E6092" t="str">
        <f>T("TU ")</f>
        <v xml:space="preserve">TU </v>
      </c>
      <c r="F6092" t="str">
        <f>T("TURISMOS       ")</f>
        <v xml:space="preserve">TURISMOS       </v>
      </c>
      <c r="G6092" t="str">
        <f>T("De 12 a 15,99 CABALLOS FISCALES                   ")</f>
        <v xml:space="preserve">De 12 a 15,99 CABALLOS FISCALES                   </v>
      </c>
      <c r="I6092">
        <v>9</v>
      </c>
    </row>
    <row r="6093" spans="1:9">
      <c r="A6093" t="str">
        <f>T("2018")</f>
        <v>2018</v>
      </c>
      <c r="B6093" t="str">
        <f>T("JURIDICO                                          ")</f>
        <v xml:space="preserve">JURIDICO                                          </v>
      </c>
      <c r="C6093" t="str">
        <f>T("CIUDAD LINEAL       ")</f>
        <v xml:space="preserve">CIUDAD LINEAL       </v>
      </c>
      <c r="D6093" t="str">
        <f>T("COSTILLARES         ")</f>
        <v xml:space="preserve">COSTILLARES         </v>
      </c>
      <c r="E6093" t="str">
        <f>T("TU ")</f>
        <v xml:space="preserve">TU </v>
      </c>
      <c r="F6093" t="str">
        <f>T("TURISMOS       ")</f>
        <v xml:space="preserve">TURISMOS       </v>
      </c>
      <c r="G6093" t="str">
        <f>T("De 16 a 19,99 CABALLOS FISCALES                   ")</f>
        <v xml:space="preserve">De 16 a 19,99 CABALLOS FISCALES                   </v>
      </c>
      <c r="I6093">
        <v>3</v>
      </c>
    </row>
    <row r="6094" spans="1:9">
      <c r="A6094" t="str">
        <f>T("2018")</f>
        <v>2018</v>
      </c>
      <c r="B6094" t="str">
        <f>T("JURIDICO                                          ")</f>
        <v xml:space="preserve">JURIDICO                                          </v>
      </c>
      <c r="C6094" t="str">
        <f>T("CIUDAD LINEAL       ")</f>
        <v xml:space="preserve">CIUDAD LINEAL       </v>
      </c>
      <c r="D6094" t="str">
        <f>T("COSTILLARES         ")</f>
        <v xml:space="preserve">COSTILLARES         </v>
      </c>
      <c r="E6094" t="str">
        <f>T("TU ")</f>
        <v xml:space="preserve">TU </v>
      </c>
      <c r="F6094" t="str">
        <f>T("TURISMOS       ")</f>
        <v xml:space="preserve">TURISMOS       </v>
      </c>
      <c r="G6094" t="str">
        <f>T("De 20 CABALLOS FISCALES en adelante               ")</f>
        <v xml:space="preserve">De 20 CABALLOS FISCALES en adelante               </v>
      </c>
      <c r="I6094">
        <v>2</v>
      </c>
    </row>
    <row r="6095" spans="1:9">
      <c r="A6095" t="str">
        <f>T("2018")</f>
        <v>2018</v>
      </c>
      <c r="B6095" t="str">
        <f>T("FISICO                                            ")</f>
        <v xml:space="preserve">FISICO                                            </v>
      </c>
      <c r="C6095" t="str">
        <f>T("CIUDAD LINEAL       ")</f>
        <v xml:space="preserve">CIUDAD LINEAL       </v>
      </c>
      <c r="D6095" t="str">
        <f>T("VENTAS              ")</f>
        <v xml:space="preserve">VENTAS              </v>
      </c>
      <c r="E6095" t="str">
        <f>T("TU ")</f>
        <v xml:space="preserve">TU </v>
      </c>
      <c r="F6095" t="str">
        <f>T("TURISMOS       ")</f>
        <v xml:space="preserve">TURISMOS       </v>
      </c>
      <c r="G6095" t="str">
        <f>T("De 8 a 11,99 CABALLOS FISCALES                    ")</f>
        <v xml:space="preserve">De 8 a 11,99 CABALLOS FISCALES                    </v>
      </c>
      <c r="I6095">
        <v>1</v>
      </c>
    </row>
    <row r="6096" spans="1:9">
      <c r="A6096" t="str">
        <f>T("2018")</f>
        <v>2018</v>
      </c>
      <c r="B6096" t="str">
        <f>T("FISICO                                            ")</f>
        <v xml:space="preserve">FISICO                                            </v>
      </c>
      <c r="C6096" t="str">
        <f>T("CIUDAD LINEAL       ")</f>
        <v xml:space="preserve">CIUDAD LINEAL       </v>
      </c>
      <c r="D6096" t="str">
        <f>T("VENTAS              ")</f>
        <v xml:space="preserve">VENTAS              </v>
      </c>
      <c r="E6096" t="str">
        <f>T("TU ")</f>
        <v xml:space="preserve">TU </v>
      </c>
      <c r="F6096" t="str">
        <f>T("TURISMOS       ")</f>
        <v xml:space="preserve">TURISMOS       </v>
      </c>
      <c r="G6096" t="str">
        <f>T("De 12 a 15,99 CABALLOS FISCALES                   ")</f>
        <v xml:space="preserve">De 12 a 15,99 CABALLOS FISCALES                   </v>
      </c>
      <c r="I6096">
        <v>1</v>
      </c>
    </row>
    <row r="6097" spans="1:9">
      <c r="A6097" t="str">
        <f>T("2018")</f>
        <v>2018</v>
      </c>
      <c r="B6097" t="str">
        <f>T("FISICO                                            ")</f>
        <v xml:space="preserve">FISICO                                            </v>
      </c>
      <c r="C6097" t="str">
        <f>T("CIUDAD LINEAL       ")</f>
        <v xml:space="preserve">CIUDAD LINEAL       </v>
      </c>
      <c r="D6097" t="str">
        <f>T("PUEBLO NUEVO        ")</f>
        <v xml:space="preserve">PUEBLO NUEVO        </v>
      </c>
      <c r="E6097" t="str">
        <f>T("TU ")</f>
        <v xml:space="preserve">TU </v>
      </c>
      <c r="F6097" t="str">
        <f>T("TURISMOS       ")</f>
        <v xml:space="preserve">TURISMOS       </v>
      </c>
      <c r="G6097" t="str">
        <f>T("De 8 a 11,99 CABALLOS FISCALES                    ")</f>
        <v xml:space="preserve">De 8 a 11,99 CABALLOS FISCALES                    </v>
      </c>
      <c r="I6097">
        <v>1</v>
      </c>
    </row>
    <row r="6098" spans="1:9">
      <c r="A6098" t="str">
        <f>T("2018")</f>
        <v>2018</v>
      </c>
      <c r="B6098" t="str">
        <f>T("FISICO                                            ")</f>
        <v xml:space="preserve">FISICO                                            </v>
      </c>
      <c r="C6098" t="str">
        <f>T("CIUDAD LINEAL       ")</f>
        <v xml:space="preserve">CIUDAD LINEAL       </v>
      </c>
      <c r="D6098" t="str">
        <f>T("SAN JUAN BAUTISTA   ")</f>
        <v xml:space="preserve">SAN JUAN BAUTISTA   </v>
      </c>
      <c r="E6098" t="str">
        <f>T("TU ")</f>
        <v xml:space="preserve">TU </v>
      </c>
      <c r="F6098" t="str">
        <f>T("TURISMOS       ")</f>
        <v xml:space="preserve">TURISMOS       </v>
      </c>
      <c r="G6098" t="str">
        <f>T("De menos de 8 CABALLOS FISCALES                   ")</f>
        <v xml:space="preserve">De menos de 8 CABALLOS FISCALES                   </v>
      </c>
      <c r="I6098">
        <v>1</v>
      </c>
    </row>
    <row r="6099" spans="1:9">
      <c r="A6099" t="str">
        <f>T("2018")</f>
        <v>2018</v>
      </c>
      <c r="B6099" t="str">
        <f>T("FISICO                                            ")</f>
        <v xml:space="preserve">FISICO                                            </v>
      </c>
      <c r="C6099" t="str">
        <f>T("CIUDAD LINEAL       ")</f>
        <v xml:space="preserve">CIUDAD LINEAL       </v>
      </c>
      <c r="D6099" t="str">
        <f>T("COSTILLARES         ")</f>
        <v xml:space="preserve">COSTILLARES         </v>
      </c>
      <c r="E6099" t="str">
        <f>T("TU ")</f>
        <v xml:space="preserve">TU </v>
      </c>
      <c r="F6099" t="str">
        <f>T("TURISMOS       ")</f>
        <v xml:space="preserve">TURISMOS       </v>
      </c>
      <c r="G6099" t="str">
        <f>T("De 8 a 11,99 CABALLOS FISCALES                    ")</f>
        <v xml:space="preserve">De 8 a 11,99 CABALLOS FISCALES                    </v>
      </c>
      <c r="I6099">
        <v>1</v>
      </c>
    </row>
    <row r="6100" spans="1:9">
      <c r="A6100" t="str">
        <f>T("2018")</f>
        <v>2018</v>
      </c>
      <c r="B6100" t="str">
        <f>T("FISICO                                            ")</f>
        <v xml:space="preserve">FISICO                                            </v>
      </c>
      <c r="C6100" t="str">
        <f>T("CIUDAD LINEAL       ")</f>
        <v xml:space="preserve">CIUDAD LINEAL       </v>
      </c>
      <c r="D6100" t="str">
        <f>T("COSTILLARES         ")</f>
        <v xml:space="preserve">COSTILLARES         </v>
      </c>
      <c r="E6100" t="str">
        <f>T("TU ")</f>
        <v xml:space="preserve">TU </v>
      </c>
      <c r="F6100" t="str">
        <f>T("TURISMOS       ")</f>
        <v xml:space="preserve">TURISMOS       </v>
      </c>
      <c r="G6100" t="str">
        <f>T("De 12 a 15,99 CABALLOS FISCALES                   ")</f>
        <v xml:space="preserve">De 12 a 15,99 CABALLOS FISCALES                   </v>
      </c>
      <c r="I6100">
        <v>1</v>
      </c>
    </row>
    <row r="6101" spans="1:9">
      <c r="A6101" t="str">
        <f>T("2018")</f>
        <v>2018</v>
      </c>
      <c r="B6101" t="str">
        <f>T("JURIDICO                                          ")</f>
        <v xml:space="preserve">JURIDICO                                          </v>
      </c>
      <c r="C6101" t="str">
        <f>T("CIUDAD LINEAL       ")</f>
        <v xml:space="preserve">CIUDAD LINEAL       </v>
      </c>
      <c r="D6101" t="str">
        <f>T("CONCEPCION          ")</f>
        <v xml:space="preserve">CONCEPCION          </v>
      </c>
      <c r="E6101" t="str">
        <f>T("TU ")</f>
        <v xml:space="preserve">TU </v>
      </c>
      <c r="F6101" t="str">
        <f>T("TURISMOS       ")</f>
        <v xml:space="preserve">TURISMOS       </v>
      </c>
      <c r="G6101" t="str">
        <f>T("De 12 a 15,99 CABALLOS FISCALES                   ")</f>
        <v xml:space="preserve">De 12 a 15,99 CABALLOS FISCALES                   </v>
      </c>
      <c r="I6101">
        <v>1</v>
      </c>
    </row>
    <row r="6102" spans="1:9">
      <c r="A6102" t="str">
        <f>T("2018")</f>
        <v>2018</v>
      </c>
      <c r="B6102" t="str">
        <f>T("FISICO                                            ")</f>
        <v xml:space="preserve">FISICO                                            </v>
      </c>
      <c r="C6102" t="str">
        <f>T("FUENCARRAL-EL PARDO ")</f>
        <v xml:space="preserve">FUENCARRAL-EL PARDO </v>
      </c>
      <c r="D6102" t="str">
        <f>T("EL PILAR            ")</f>
        <v xml:space="preserve">EL PILAR            </v>
      </c>
      <c r="E6102" t="str">
        <f>T("AU ")</f>
        <v xml:space="preserve">AU </v>
      </c>
      <c r="F6102" t="str">
        <f>T("AUTOBUSES      ")</f>
        <v xml:space="preserve">AUTOBUSES      </v>
      </c>
      <c r="G6102" t="str">
        <f>T("De menos de 21 PLAZAS                             ")</f>
        <v xml:space="preserve">De menos de 21 PLAZAS                             </v>
      </c>
      <c r="H6102" t="str">
        <f>T("DIESEL                                            ")</f>
        <v xml:space="preserve">DIESEL                                            </v>
      </c>
      <c r="I6102">
        <v>1</v>
      </c>
    </row>
    <row r="6103" spans="1:9">
      <c r="A6103" t="str">
        <f>T("2018")</f>
        <v>2018</v>
      </c>
      <c r="B6103" t="str">
        <f>T("FISICO                                            ")</f>
        <v xml:space="preserve">FISICO                                            </v>
      </c>
      <c r="C6103" t="str">
        <f>T("FUENCARRAL-EL PARDO ")</f>
        <v xml:space="preserve">FUENCARRAL-EL PARDO </v>
      </c>
      <c r="D6103" t="str">
        <f>T("MIRASIERRA          ")</f>
        <v xml:space="preserve">MIRASIERRA          </v>
      </c>
      <c r="E6103" t="str">
        <f>T("AU ")</f>
        <v xml:space="preserve">AU </v>
      </c>
      <c r="F6103" t="str">
        <f>T("AUTOBUSES      ")</f>
        <v xml:space="preserve">AUTOBUSES      </v>
      </c>
      <c r="G6103" t="str">
        <f>T("De 51 PLAZAS en adelante                          ")</f>
        <v xml:space="preserve">De 51 PLAZAS en adelante                          </v>
      </c>
      <c r="H6103" t="str">
        <f>T("DIESEL                                            ")</f>
        <v xml:space="preserve">DIESEL                                            </v>
      </c>
      <c r="I6103">
        <v>1</v>
      </c>
    </row>
    <row r="6104" spans="1:9">
      <c r="A6104" t="str">
        <f>T("2018")</f>
        <v>2018</v>
      </c>
      <c r="B6104" t="str">
        <f>T("JURIDICO                                          ")</f>
        <v xml:space="preserve">JURIDICO                                          </v>
      </c>
      <c r="C6104" t="str">
        <f>T("FUENCARRAL-EL PARDO ")</f>
        <v xml:space="preserve">FUENCARRAL-EL PARDO </v>
      </c>
      <c r="D6104" t="str">
        <f>T("EL PARDO            ")</f>
        <v xml:space="preserve">EL PARDO            </v>
      </c>
      <c r="E6104" t="str">
        <f>T("AU ")</f>
        <v xml:space="preserve">AU </v>
      </c>
      <c r="F6104" t="str">
        <f>T("AUTOBUSES      ")</f>
        <v xml:space="preserve">AUTOBUSES      </v>
      </c>
      <c r="G6104" t="str">
        <f>T("De menos de 21 PLAZAS                             ")</f>
        <v xml:space="preserve">De menos de 21 PLAZAS                             </v>
      </c>
      <c r="H6104" t="str">
        <f>T("DIESEL                                            ")</f>
        <v xml:space="preserve">DIESEL                                            </v>
      </c>
      <c r="I6104">
        <v>1</v>
      </c>
    </row>
    <row r="6105" spans="1:9">
      <c r="A6105" t="str">
        <f>T("2018")</f>
        <v>2018</v>
      </c>
      <c r="B6105" t="str">
        <f>T("JURIDICO                                          ")</f>
        <v xml:space="preserve">JURIDICO                                          </v>
      </c>
      <c r="C6105" t="str">
        <f>T("FUENCARRAL-EL PARDO ")</f>
        <v xml:space="preserve">FUENCARRAL-EL PARDO </v>
      </c>
      <c r="D6105" t="str">
        <f>T("EL PARDO            ")</f>
        <v xml:space="preserve">EL PARDO            </v>
      </c>
      <c r="E6105" t="str">
        <f>T("AU ")</f>
        <v xml:space="preserve">AU </v>
      </c>
      <c r="F6105" t="str">
        <f>T("AUTOBUSES      ")</f>
        <v xml:space="preserve">AUTOBUSES      </v>
      </c>
      <c r="G6105" t="str">
        <f>T("De 21 a 50 PLAZAS                                 ")</f>
        <v xml:space="preserve">De 21 a 50 PLAZAS                                 </v>
      </c>
      <c r="H6105" t="str">
        <f>T("DIESEL                                            ")</f>
        <v xml:space="preserve">DIESEL                                            </v>
      </c>
      <c r="I6105">
        <v>8</v>
      </c>
    </row>
    <row r="6106" spans="1:9">
      <c r="A6106" t="str">
        <f>T("2018")</f>
        <v>2018</v>
      </c>
      <c r="B6106" t="str">
        <f>T("JURIDICO                                          ")</f>
        <v xml:space="preserve">JURIDICO                                          </v>
      </c>
      <c r="C6106" t="str">
        <f>T("FUENCARRAL-EL PARDO ")</f>
        <v xml:space="preserve">FUENCARRAL-EL PARDO </v>
      </c>
      <c r="D6106" t="str">
        <f>T("EL PARDO            ")</f>
        <v xml:space="preserve">EL PARDO            </v>
      </c>
      <c r="E6106" t="str">
        <f>T("AU ")</f>
        <v xml:space="preserve">AU </v>
      </c>
      <c r="F6106" t="str">
        <f>T("AUTOBUSES      ")</f>
        <v xml:space="preserve">AUTOBUSES      </v>
      </c>
      <c r="G6106" t="str">
        <f>T("De 51 PLAZAS en adelante                          ")</f>
        <v xml:space="preserve">De 51 PLAZAS en adelante                          </v>
      </c>
      <c r="H6106" t="str">
        <f>T("DIESEL                                            ")</f>
        <v xml:space="preserve">DIESEL                                            </v>
      </c>
      <c r="I6106">
        <v>4</v>
      </c>
    </row>
    <row r="6107" spans="1:9">
      <c r="A6107" t="str">
        <f>T("2018")</f>
        <v>2018</v>
      </c>
      <c r="B6107" t="str">
        <f>T("JURIDICO                                          ")</f>
        <v xml:space="preserve">JURIDICO                                          </v>
      </c>
      <c r="C6107" t="str">
        <f>T("FUENCARRAL-EL PARDO ")</f>
        <v xml:space="preserve">FUENCARRAL-EL PARDO </v>
      </c>
      <c r="D6107" t="str">
        <f>T("PEÑA GRANDE         ")</f>
        <v xml:space="preserve">PEÑA GRANDE         </v>
      </c>
      <c r="E6107" t="str">
        <f>T("AU ")</f>
        <v xml:space="preserve">AU </v>
      </c>
      <c r="F6107" t="str">
        <f>T("AUTOBUSES      ")</f>
        <v xml:space="preserve">AUTOBUSES      </v>
      </c>
      <c r="G6107" t="str">
        <f>T("De menos de 21 PLAZAS                             ")</f>
        <v xml:space="preserve">De menos de 21 PLAZAS                             </v>
      </c>
      <c r="H6107" t="str">
        <f>T("DIESEL                                            ")</f>
        <v xml:space="preserve">DIESEL                                            </v>
      </c>
      <c r="I6107">
        <v>2</v>
      </c>
    </row>
    <row r="6108" spans="1:9">
      <c r="A6108" t="str">
        <f>T("2018")</f>
        <v>2018</v>
      </c>
      <c r="B6108" t="str">
        <f>T("JURIDICO                                          ")</f>
        <v xml:space="preserve">JURIDICO                                          </v>
      </c>
      <c r="C6108" t="str">
        <f>T("FUENCARRAL-EL PARDO ")</f>
        <v xml:space="preserve">FUENCARRAL-EL PARDO </v>
      </c>
      <c r="D6108" t="str">
        <f>T("PEÑA GRANDE         ")</f>
        <v xml:space="preserve">PEÑA GRANDE         </v>
      </c>
      <c r="E6108" t="str">
        <f>T("AU ")</f>
        <v xml:space="preserve">AU </v>
      </c>
      <c r="F6108" t="str">
        <f>T("AUTOBUSES      ")</f>
        <v xml:space="preserve">AUTOBUSES      </v>
      </c>
      <c r="G6108" t="str">
        <f>T("De 21 a 50 PLAZAS                                 ")</f>
        <v xml:space="preserve">De 21 a 50 PLAZAS                                 </v>
      </c>
      <c r="H6108" t="str">
        <f>T("DIESEL                                            ")</f>
        <v xml:space="preserve">DIESEL                                            </v>
      </c>
      <c r="I6108">
        <v>5</v>
      </c>
    </row>
    <row r="6109" spans="1:9">
      <c r="A6109" t="str">
        <f>T("2018")</f>
        <v>2018</v>
      </c>
      <c r="B6109" t="str">
        <f>T("JURIDICO                                          ")</f>
        <v xml:space="preserve">JURIDICO                                          </v>
      </c>
      <c r="C6109" t="str">
        <f>T("FUENCARRAL-EL PARDO ")</f>
        <v xml:space="preserve">FUENCARRAL-EL PARDO </v>
      </c>
      <c r="D6109" t="str">
        <f>T("EL PILAR            ")</f>
        <v xml:space="preserve">EL PILAR            </v>
      </c>
      <c r="E6109" t="str">
        <f>T("AU ")</f>
        <v xml:space="preserve">AU </v>
      </c>
      <c r="F6109" t="str">
        <f>T("AUTOBUSES      ")</f>
        <v xml:space="preserve">AUTOBUSES      </v>
      </c>
      <c r="G6109" t="str">
        <f>T("De menos de 21 PLAZAS                             ")</f>
        <v xml:space="preserve">De menos de 21 PLAZAS                             </v>
      </c>
      <c r="H6109" t="str">
        <f>T("DIESEL                                            ")</f>
        <v xml:space="preserve">DIESEL                                            </v>
      </c>
      <c r="I6109">
        <v>2</v>
      </c>
    </row>
    <row r="6110" spans="1:9">
      <c r="A6110" t="str">
        <f>T("2018")</f>
        <v>2018</v>
      </c>
      <c r="B6110" t="str">
        <f>T("JURIDICO                                          ")</f>
        <v xml:space="preserve">JURIDICO                                          </v>
      </c>
      <c r="C6110" t="str">
        <f>T("FUENCARRAL-EL PARDO ")</f>
        <v xml:space="preserve">FUENCARRAL-EL PARDO </v>
      </c>
      <c r="D6110" t="str">
        <f>T("EL PILAR            ")</f>
        <v xml:space="preserve">EL PILAR            </v>
      </c>
      <c r="E6110" t="str">
        <f>T("AU ")</f>
        <v xml:space="preserve">AU </v>
      </c>
      <c r="F6110" t="str">
        <f>T("AUTOBUSES      ")</f>
        <v xml:space="preserve">AUTOBUSES      </v>
      </c>
      <c r="G6110" t="str">
        <f>T("De 51 PLAZAS en adelante                          ")</f>
        <v xml:space="preserve">De 51 PLAZAS en adelante                          </v>
      </c>
      <c r="H6110" t="str">
        <f>T("DIESEL                                            ")</f>
        <v xml:space="preserve">DIESEL                                            </v>
      </c>
      <c r="I6110">
        <v>1</v>
      </c>
    </row>
    <row r="6111" spans="1:9">
      <c r="A6111" t="str">
        <f>T("2018")</f>
        <v>2018</v>
      </c>
      <c r="B6111" t="str">
        <f>T("JURIDICO                                          ")</f>
        <v xml:space="preserve">JURIDICO                                          </v>
      </c>
      <c r="C6111" t="str">
        <f>T("FUENCARRAL-EL PARDO ")</f>
        <v xml:space="preserve">FUENCARRAL-EL PARDO </v>
      </c>
      <c r="D6111" t="str">
        <f>T("LA PAZ              ")</f>
        <v xml:space="preserve">LA PAZ              </v>
      </c>
      <c r="E6111" t="str">
        <f>T("AU ")</f>
        <v xml:space="preserve">AU </v>
      </c>
      <c r="F6111" t="str">
        <f>T("AUTOBUSES      ")</f>
        <v xml:space="preserve">AUTOBUSES      </v>
      </c>
      <c r="G6111" t="str">
        <f>T("De 21 a 50 PLAZAS                                 ")</f>
        <v xml:space="preserve">De 21 a 50 PLAZAS                                 </v>
      </c>
      <c r="H6111" t="str">
        <f>T("DIESEL                                            ")</f>
        <v xml:space="preserve">DIESEL                                            </v>
      </c>
      <c r="I6111">
        <v>2</v>
      </c>
    </row>
    <row r="6112" spans="1:9">
      <c r="A6112" t="str">
        <f>T("2018")</f>
        <v>2018</v>
      </c>
      <c r="B6112" t="str">
        <f>T("JURIDICO                                          ")</f>
        <v xml:space="preserve">JURIDICO                                          </v>
      </c>
      <c r="C6112" t="str">
        <f>T("FUENCARRAL-EL PARDO ")</f>
        <v xml:space="preserve">FUENCARRAL-EL PARDO </v>
      </c>
      <c r="D6112" t="str">
        <f>T("VALVERDE            ")</f>
        <v xml:space="preserve">VALVERDE            </v>
      </c>
      <c r="E6112" t="str">
        <f>T("AU ")</f>
        <v xml:space="preserve">AU </v>
      </c>
      <c r="F6112" t="str">
        <f>T("AUTOBUSES      ")</f>
        <v xml:space="preserve">AUTOBUSES      </v>
      </c>
      <c r="G6112" t="str">
        <f>T("De menos de 21 PLAZAS                             ")</f>
        <v xml:space="preserve">De menos de 21 PLAZAS                             </v>
      </c>
      <c r="H6112" t="str">
        <f>T("DIESEL                                            ")</f>
        <v xml:space="preserve">DIESEL                                            </v>
      </c>
      <c r="I6112">
        <v>6</v>
      </c>
    </row>
    <row r="6113" spans="1:9">
      <c r="A6113" t="str">
        <f>T("2018")</f>
        <v>2018</v>
      </c>
      <c r="B6113" t="str">
        <f>T("JURIDICO                                          ")</f>
        <v xml:space="preserve">JURIDICO                                          </v>
      </c>
      <c r="C6113" t="str">
        <f>T("FUENCARRAL-EL PARDO ")</f>
        <v xml:space="preserve">FUENCARRAL-EL PARDO </v>
      </c>
      <c r="D6113" t="str">
        <f>T("VALVERDE            ")</f>
        <v xml:space="preserve">VALVERDE            </v>
      </c>
      <c r="E6113" t="str">
        <f>T("AU ")</f>
        <v xml:space="preserve">AU </v>
      </c>
      <c r="F6113" t="str">
        <f>T("AUTOBUSES      ")</f>
        <v xml:space="preserve">AUTOBUSES      </v>
      </c>
      <c r="G6113" t="str">
        <f>T("De 21 a 50 PLAZAS                                 ")</f>
        <v xml:space="preserve">De 21 a 50 PLAZAS                                 </v>
      </c>
      <c r="H6113" t="str">
        <f>T("DIESEL                                            ")</f>
        <v xml:space="preserve">DIESEL                                            </v>
      </c>
      <c r="I6113">
        <v>5</v>
      </c>
    </row>
    <row r="6114" spans="1:9">
      <c r="A6114" t="str">
        <f>T("2018")</f>
        <v>2018</v>
      </c>
      <c r="B6114" t="str">
        <f>T("JURIDICO                                          ")</f>
        <v xml:space="preserve">JURIDICO                                          </v>
      </c>
      <c r="C6114" t="str">
        <f>T("FUENCARRAL-EL PARDO ")</f>
        <v xml:space="preserve">FUENCARRAL-EL PARDO </v>
      </c>
      <c r="D6114" t="str">
        <f>T("VALVERDE            ")</f>
        <v xml:space="preserve">VALVERDE            </v>
      </c>
      <c r="E6114" t="str">
        <f>T("AU ")</f>
        <v xml:space="preserve">AU </v>
      </c>
      <c r="F6114" t="str">
        <f>T("AUTOBUSES      ")</f>
        <v xml:space="preserve">AUTOBUSES      </v>
      </c>
      <c r="G6114" t="str">
        <f>T("De 51 PLAZAS en adelante                          ")</f>
        <v xml:space="preserve">De 51 PLAZAS en adelante                          </v>
      </c>
      <c r="H6114" t="str">
        <f>T("DIESEL                                            ")</f>
        <v xml:space="preserve">DIESEL                                            </v>
      </c>
      <c r="I6114">
        <v>2</v>
      </c>
    </row>
    <row r="6115" spans="1:9">
      <c r="A6115" t="str">
        <f>T("2018")</f>
        <v>2018</v>
      </c>
      <c r="B6115" t="str">
        <f>T("JURIDICO                                          ")</f>
        <v xml:space="preserve">JURIDICO                                          </v>
      </c>
      <c r="C6115" t="str">
        <f>T("FUENCARRAL-EL PARDO ")</f>
        <v xml:space="preserve">FUENCARRAL-EL PARDO </v>
      </c>
      <c r="D6115" t="str">
        <f>T("MIRASIERRA          ")</f>
        <v xml:space="preserve">MIRASIERRA          </v>
      </c>
      <c r="E6115" t="str">
        <f>T("AU ")</f>
        <v xml:space="preserve">AU </v>
      </c>
      <c r="F6115" t="str">
        <f>T("AUTOBUSES      ")</f>
        <v xml:space="preserve">AUTOBUSES      </v>
      </c>
      <c r="G6115" t="str">
        <f>T("De menos de 21 PLAZAS                             ")</f>
        <v xml:space="preserve">De menos de 21 PLAZAS                             </v>
      </c>
      <c r="H6115" t="str">
        <f>T("DIESEL                                            ")</f>
        <v xml:space="preserve">DIESEL                                            </v>
      </c>
      <c r="I6115">
        <v>2</v>
      </c>
    </row>
    <row r="6116" spans="1:9">
      <c r="A6116" t="str">
        <f>T("2018")</f>
        <v>2018</v>
      </c>
      <c r="B6116" t="str">
        <f>T("JURIDICO                                          ")</f>
        <v xml:space="preserve">JURIDICO                                          </v>
      </c>
      <c r="C6116" t="str">
        <f>T("FUENCARRAL-EL PARDO ")</f>
        <v xml:space="preserve">FUENCARRAL-EL PARDO </v>
      </c>
      <c r="D6116" t="str">
        <f>T("MIRASIERRA          ")</f>
        <v xml:space="preserve">MIRASIERRA          </v>
      </c>
      <c r="E6116" t="str">
        <f>T("AU ")</f>
        <v xml:space="preserve">AU </v>
      </c>
      <c r="F6116" t="str">
        <f>T("AUTOBUSES      ")</f>
        <v xml:space="preserve">AUTOBUSES      </v>
      </c>
      <c r="G6116" t="str">
        <f>T("De 21 a 50 PLAZAS                                 ")</f>
        <v xml:space="preserve">De 21 a 50 PLAZAS                                 </v>
      </c>
      <c r="H6116" t="str">
        <f>T("DIESEL                                            ")</f>
        <v xml:space="preserve">DIESEL                                            </v>
      </c>
      <c r="I6116">
        <v>1</v>
      </c>
    </row>
    <row r="6117" spans="1:9">
      <c r="A6117" t="str">
        <f>T("2018")</f>
        <v>2018</v>
      </c>
      <c r="B6117" t="str">
        <f>T("JURIDICO                                          ")</f>
        <v xml:space="preserve">JURIDICO                                          </v>
      </c>
      <c r="C6117" t="str">
        <f>T("FUENCARRAL-EL PARDO ")</f>
        <v xml:space="preserve">FUENCARRAL-EL PARDO </v>
      </c>
      <c r="D6117" t="str">
        <f>T("EL GOLOSO           ")</f>
        <v xml:space="preserve">EL GOLOSO           </v>
      </c>
      <c r="E6117" t="str">
        <f>T("AU ")</f>
        <v xml:space="preserve">AU </v>
      </c>
      <c r="F6117" t="str">
        <f>T("AUTOBUSES      ")</f>
        <v xml:space="preserve">AUTOBUSES      </v>
      </c>
      <c r="G6117" t="str">
        <f>T("De menos de 21 PLAZAS                             ")</f>
        <v xml:space="preserve">De menos de 21 PLAZAS                             </v>
      </c>
      <c r="H6117" t="str">
        <f>T("DIESEL                                            ")</f>
        <v xml:space="preserve">DIESEL                                            </v>
      </c>
      <c r="I6117">
        <v>1</v>
      </c>
    </row>
    <row r="6118" spans="1:9">
      <c r="A6118" t="str">
        <f>T("2018")</f>
        <v>2018</v>
      </c>
      <c r="B6118" t="str">
        <f>T("JURIDICO                                          ")</f>
        <v xml:space="preserve">JURIDICO                                          </v>
      </c>
      <c r="C6118" t="str">
        <f>T("FUENCARRAL-EL PARDO ")</f>
        <v xml:space="preserve">FUENCARRAL-EL PARDO </v>
      </c>
      <c r="D6118" t="str">
        <f>T("EL GOLOSO           ")</f>
        <v xml:space="preserve">EL GOLOSO           </v>
      </c>
      <c r="E6118" t="str">
        <f>T("AU ")</f>
        <v xml:space="preserve">AU </v>
      </c>
      <c r="F6118" t="str">
        <f>T("AUTOBUSES      ")</f>
        <v xml:space="preserve">AUTOBUSES      </v>
      </c>
      <c r="G6118" t="str">
        <f>T("De 21 a 50 PLAZAS                                 ")</f>
        <v xml:space="preserve">De 21 a 50 PLAZAS                                 </v>
      </c>
      <c r="H6118" t="str">
        <f>T("DIESEL                                            ")</f>
        <v xml:space="preserve">DIESEL                                            </v>
      </c>
      <c r="I6118">
        <v>2</v>
      </c>
    </row>
    <row r="6119" spans="1:9">
      <c r="A6119" t="str">
        <f>T("2018")</f>
        <v>2018</v>
      </c>
      <c r="B6119" t="str">
        <f>T("JURIDICO                                          ")</f>
        <v xml:space="preserve">JURIDICO                                          </v>
      </c>
      <c r="C6119" t="str">
        <f>T("FUENCARRAL-EL PARDO ")</f>
        <v xml:space="preserve">FUENCARRAL-EL PARDO </v>
      </c>
      <c r="D6119" t="str">
        <f>T("VALVERDE            ")</f>
        <v xml:space="preserve">VALVERDE            </v>
      </c>
      <c r="E6119" t="str">
        <f>T("AU ")</f>
        <v xml:space="preserve">AU </v>
      </c>
      <c r="F6119" t="str">
        <f>T("AUTOBUSES      ")</f>
        <v xml:space="preserve">AUTOBUSES      </v>
      </c>
      <c r="G6119" t="str">
        <f>T("De 21 a 50 PLAZAS                                 ")</f>
        <v xml:space="preserve">De 21 a 50 PLAZAS                                 </v>
      </c>
      <c r="H6119" t="str">
        <f>T("GASOLINA                                          ")</f>
        <v xml:space="preserve">GASOLINA                                          </v>
      </c>
      <c r="I6119">
        <v>2</v>
      </c>
    </row>
    <row r="6120" spans="1:9">
      <c r="A6120" t="str">
        <f>T("2018")</f>
        <v>2018</v>
      </c>
      <c r="B6120" t="str">
        <f>T("JURIDICO                                          ")</f>
        <v xml:space="preserve">JURIDICO                                          </v>
      </c>
      <c r="C6120" t="str">
        <f>T("FUENCARRAL-EL PARDO ")</f>
        <v xml:space="preserve">FUENCARRAL-EL PARDO </v>
      </c>
      <c r="D6120" t="str">
        <f>T("MIRASIERRA          ")</f>
        <v xml:space="preserve">MIRASIERRA          </v>
      </c>
      <c r="E6120" t="str">
        <f>T("AU ")</f>
        <v xml:space="preserve">AU </v>
      </c>
      <c r="F6120" t="str">
        <f>T("AUTOBUSES      ")</f>
        <v xml:space="preserve">AUTOBUSES      </v>
      </c>
      <c r="G6120" t="str">
        <f>T("De menos de 21 PLAZAS                             ")</f>
        <v xml:space="preserve">De menos de 21 PLAZAS                             </v>
      </c>
      <c r="H6120" t="str">
        <f>T("GASOLINA                                          ")</f>
        <v xml:space="preserve">GASOLINA                                          </v>
      </c>
      <c r="I6120">
        <v>1</v>
      </c>
    </row>
    <row r="6121" spans="1:9">
      <c r="A6121" t="str">
        <f>T("2018")</f>
        <v>2018</v>
      </c>
      <c r="B6121" t="str">
        <f>T("JURIDICO                                          ")</f>
        <v xml:space="preserve">JURIDICO                                          </v>
      </c>
      <c r="C6121" t="str">
        <f>T("FUENCARRAL-EL PARDO ")</f>
        <v xml:space="preserve">FUENCARRAL-EL PARDO </v>
      </c>
      <c r="D6121" t="str">
        <f>T("EL PARDO            ")</f>
        <v xml:space="preserve">EL PARDO            </v>
      </c>
      <c r="E6121" t="str">
        <f>T("AU ")</f>
        <v xml:space="preserve">AU </v>
      </c>
      <c r="F6121" t="str">
        <f>T("AUTOBUSES      ")</f>
        <v xml:space="preserve">AUTOBUSES      </v>
      </c>
      <c r="G6121" t="str">
        <f>T("De 21 a 50 PLAZAS                                 ")</f>
        <v xml:space="preserve">De 21 a 50 PLAZAS                                 </v>
      </c>
      <c r="H6121" t="str">
        <f>T("HÍBRIDO                                           ")</f>
        <v xml:space="preserve">HÍBRIDO                                           </v>
      </c>
      <c r="I6121">
        <v>1</v>
      </c>
    </row>
    <row r="6122" spans="1:9">
      <c r="A6122" t="str">
        <f>T("2018")</f>
        <v>2018</v>
      </c>
      <c r="B6122" t="str">
        <f>T("JURIDICO                                          ")</f>
        <v xml:space="preserve">JURIDICO                                          </v>
      </c>
      <c r="C6122" t="str">
        <f>T("FUENCARRAL-EL PARDO ")</f>
        <v xml:space="preserve">FUENCARRAL-EL PARDO </v>
      </c>
      <c r="D6122" t="str">
        <f>T("EL GOLOSO           ")</f>
        <v xml:space="preserve">EL GOLOSO           </v>
      </c>
      <c r="E6122" t="str">
        <f>T("AU ")</f>
        <v xml:space="preserve">AU </v>
      </c>
      <c r="F6122" t="str">
        <f>T("AUTOBUSES      ")</f>
        <v xml:space="preserve">AUTOBUSES      </v>
      </c>
      <c r="G6122" t="str">
        <f>T("De 21 a 50 PLAZAS                                 ")</f>
        <v xml:space="preserve">De 21 a 50 PLAZAS                                 </v>
      </c>
      <c r="I6122">
        <v>1</v>
      </c>
    </row>
    <row r="6123" spans="1:9">
      <c r="A6123" t="str">
        <f>T("2018")</f>
        <v>2018</v>
      </c>
      <c r="B6123" t="str">
        <f>T("JURIDICO                                          ")</f>
        <v xml:space="preserve">JURIDICO                                          </v>
      </c>
      <c r="C6123" t="str">
        <f>T("FUENCARRAL-EL PARDO ")</f>
        <v xml:space="preserve">FUENCARRAL-EL PARDO </v>
      </c>
      <c r="D6123" t="str">
        <f>T("EL GOLOSO           ")</f>
        <v xml:space="preserve">EL GOLOSO           </v>
      </c>
      <c r="E6123" t="str">
        <f>T("AU ")</f>
        <v xml:space="preserve">AU </v>
      </c>
      <c r="F6123" t="str">
        <f>T("AUTOBUSES      ")</f>
        <v xml:space="preserve">AUTOBUSES      </v>
      </c>
      <c r="G6123" t="str">
        <f>T("De 51 PLAZAS en adelante                          ")</f>
        <v xml:space="preserve">De 51 PLAZAS en adelante                          </v>
      </c>
      <c r="I6123">
        <v>1</v>
      </c>
    </row>
    <row r="6124" spans="1:9">
      <c r="A6124" t="str">
        <f>T("2018")</f>
        <v>2018</v>
      </c>
      <c r="B6124" t="str">
        <f>T("Entidad sin personalidad jurídica (art. 35.4 LGT) ")</f>
        <v xml:space="preserve">Entidad sin personalidad jurídica (art. 35.4 LGT) </v>
      </c>
      <c r="C6124" t="str">
        <f>T("FUENCARRAL-EL PARDO ")</f>
        <v xml:space="preserve">FUENCARRAL-EL PARDO </v>
      </c>
      <c r="D6124" t="str">
        <f>T("SIN BARRIO          ")</f>
        <v xml:space="preserve">SIN BARRIO          </v>
      </c>
      <c r="E6124" t="str">
        <f>T("CA ")</f>
        <v xml:space="preserve">CA </v>
      </c>
      <c r="F6124" t="str">
        <f>T("CAMIONES       ")</f>
        <v xml:space="preserve">CAMIONES       </v>
      </c>
      <c r="G6124" t="str">
        <f>T("De 1.000 a 2.999 KG DE CARGA ÚTIL                 ")</f>
        <v xml:space="preserve">De 1.000 a 2.999 KG DE CARGA ÚTIL                 </v>
      </c>
      <c r="H6124" t="str">
        <f>T("DIESEL                                            ")</f>
        <v xml:space="preserve">DIESEL                                            </v>
      </c>
      <c r="I6124">
        <v>2</v>
      </c>
    </row>
    <row r="6125" spans="1:9">
      <c r="A6125" t="str">
        <f>T("2018")</f>
        <v>2018</v>
      </c>
      <c r="B6125" t="str">
        <f>T("Entidad sin personalidad jurídica (art. 35.4 LGT) ")</f>
        <v xml:space="preserve">Entidad sin personalidad jurídica (art. 35.4 LGT) </v>
      </c>
      <c r="C6125" t="str">
        <f>T("FUENCARRAL-EL PARDO ")</f>
        <v xml:space="preserve">FUENCARRAL-EL PARDO </v>
      </c>
      <c r="D6125" t="str">
        <f>T("EL PARDO            ")</f>
        <v xml:space="preserve">EL PARDO            </v>
      </c>
      <c r="E6125" t="str">
        <f>T("CA ")</f>
        <v xml:space="preserve">CA </v>
      </c>
      <c r="F6125" t="str">
        <f>T("CAMIONES       ")</f>
        <v xml:space="preserve">CAMIONES       </v>
      </c>
      <c r="G6125" t="str">
        <f>T("De 1.000 a 2.999 KG DE CARGA ÚTIL                 ")</f>
        <v xml:space="preserve">De 1.000 a 2.999 KG DE CARGA ÚTIL                 </v>
      </c>
      <c r="H6125" t="str">
        <f>T("DIESEL                                            ")</f>
        <v xml:space="preserve">DIESEL                                            </v>
      </c>
      <c r="I6125">
        <v>1</v>
      </c>
    </row>
    <row r="6126" spans="1:9">
      <c r="A6126" t="str">
        <f>T("2018")</f>
        <v>2018</v>
      </c>
      <c r="B6126" t="str">
        <f>T("Entidad sin personalidad jurídica (art. 35.4 LGT) ")</f>
        <v xml:space="preserve">Entidad sin personalidad jurídica (art. 35.4 LGT) </v>
      </c>
      <c r="C6126" t="str">
        <f>T("FUENCARRAL-EL PARDO ")</f>
        <v xml:space="preserve">FUENCARRAL-EL PARDO </v>
      </c>
      <c r="D6126" t="str">
        <f>T("PEÑA GRANDE         ")</f>
        <v xml:space="preserve">PEÑA GRANDE         </v>
      </c>
      <c r="E6126" t="str">
        <f>T("CA ")</f>
        <v xml:space="preserve">CA </v>
      </c>
      <c r="F6126" t="str">
        <f>T("CAMIONES       ")</f>
        <v xml:space="preserve">CAMIONES       </v>
      </c>
      <c r="G6126" t="str">
        <f>T("De menos de 1.000 KG DE CARGA ÚTIL                ")</f>
        <v xml:space="preserve">De menos de 1.000 KG DE CARGA ÚTIL                </v>
      </c>
      <c r="H6126" t="str">
        <f>T("DIESEL                                            ")</f>
        <v xml:space="preserve">DIESEL                                            </v>
      </c>
      <c r="I6126">
        <v>6</v>
      </c>
    </row>
    <row r="6127" spans="1:9">
      <c r="A6127" t="str">
        <f>T("2018")</f>
        <v>2018</v>
      </c>
      <c r="B6127" t="str">
        <f>T("Entidad sin personalidad jurídica (art. 35.4 LGT) ")</f>
        <v xml:space="preserve">Entidad sin personalidad jurídica (art. 35.4 LGT) </v>
      </c>
      <c r="C6127" t="str">
        <f>T("FUENCARRAL-EL PARDO ")</f>
        <v xml:space="preserve">FUENCARRAL-EL PARDO </v>
      </c>
      <c r="D6127" t="str">
        <f>T("PEÑA GRANDE         ")</f>
        <v xml:space="preserve">PEÑA GRANDE         </v>
      </c>
      <c r="E6127" t="str">
        <f>T("CA ")</f>
        <v xml:space="preserve">CA </v>
      </c>
      <c r="F6127" t="str">
        <f>T("CAMIONES       ")</f>
        <v xml:space="preserve">CAMIONES       </v>
      </c>
      <c r="G6127" t="str">
        <f>T("De 1.000 a 2.999 KG DE CARGA ÚTIL                 ")</f>
        <v xml:space="preserve">De 1.000 a 2.999 KG DE CARGA ÚTIL                 </v>
      </c>
      <c r="H6127" t="str">
        <f>T("DIESEL                                            ")</f>
        <v xml:space="preserve">DIESEL                                            </v>
      </c>
      <c r="I6127">
        <v>6</v>
      </c>
    </row>
    <row r="6128" spans="1:9">
      <c r="A6128" t="str">
        <f>T("2018")</f>
        <v>2018</v>
      </c>
      <c r="B6128" t="str">
        <f>T("Entidad sin personalidad jurídica (art. 35.4 LGT) ")</f>
        <v xml:space="preserve">Entidad sin personalidad jurídica (art. 35.4 LGT) </v>
      </c>
      <c r="C6128" t="str">
        <f>T("FUENCARRAL-EL PARDO ")</f>
        <v xml:space="preserve">FUENCARRAL-EL PARDO </v>
      </c>
      <c r="D6128" t="str">
        <f>T("EL PILAR            ")</f>
        <v xml:space="preserve">EL PILAR            </v>
      </c>
      <c r="E6128" t="str">
        <f>T("CA ")</f>
        <v xml:space="preserve">CA </v>
      </c>
      <c r="F6128" t="str">
        <f>T("CAMIONES       ")</f>
        <v xml:space="preserve">CAMIONES       </v>
      </c>
      <c r="G6128" t="str">
        <f>T("De menos de 1.000 KG DE CARGA ÚTIL                ")</f>
        <v xml:space="preserve">De menos de 1.000 KG DE CARGA ÚTIL                </v>
      </c>
      <c r="H6128" t="str">
        <f>T("DIESEL                                            ")</f>
        <v xml:space="preserve">DIESEL                                            </v>
      </c>
      <c r="I6128">
        <v>5</v>
      </c>
    </row>
    <row r="6129" spans="1:9">
      <c r="A6129" t="str">
        <f>T("2018")</f>
        <v>2018</v>
      </c>
      <c r="B6129" t="str">
        <f>T("Entidad sin personalidad jurídica (art. 35.4 LGT) ")</f>
        <v xml:space="preserve">Entidad sin personalidad jurídica (art. 35.4 LGT) </v>
      </c>
      <c r="C6129" t="str">
        <f>T("FUENCARRAL-EL PARDO ")</f>
        <v xml:space="preserve">FUENCARRAL-EL PARDO </v>
      </c>
      <c r="D6129" t="str">
        <f>T("EL PILAR            ")</f>
        <v xml:space="preserve">EL PILAR            </v>
      </c>
      <c r="E6129" t="str">
        <f>T("CA ")</f>
        <v xml:space="preserve">CA </v>
      </c>
      <c r="F6129" t="str">
        <f>T("CAMIONES       ")</f>
        <v xml:space="preserve">CAMIONES       </v>
      </c>
      <c r="G6129" t="str">
        <f>T("De 1.000 a 2.999 KG DE CARGA ÚTIL                 ")</f>
        <v xml:space="preserve">De 1.000 a 2.999 KG DE CARGA ÚTIL                 </v>
      </c>
      <c r="H6129" t="str">
        <f>T("DIESEL                                            ")</f>
        <v xml:space="preserve">DIESEL                                            </v>
      </c>
      <c r="I6129">
        <v>2</v>
      </c>
    </row>
    <row r="6130" spans="1:9">
      <c r="A6130" t="str">
        <f>T("2018")</f>
        <v>2018</v>
      </c>
      <c r="B6130" t="str">
        <f>T("Entidad sin personalidad jurídica (art. 35.4 LGT) ")</f>
        <v xml:space="preserve">Entidad sin personalidad jurídica (art. 35.4 LGT) </v>
      </c>
      <c r="C6130" t="str">
        <f>T("FUENCARRAL-EL PARDO ")</f>
        <v xml:space="preserve">FUENCARRAL-EL PARDO </v>
      </c>
      <c r="D6130" t="str">
        <f>T("LA PAZ              ")</f>
        <v xml:space="preserve">LA PAZ              </v>
      </c>
      <c r="E6130" t="str">
        <f>T("CA ")</f>
        <v xml:space="preserve">CA </v>
      </c>
      <c r="F6130" t="str">
        <f>T("CAMIONES       ")</f>
        <v xml:space="preserve">CAMIONES       </v>
      </c>
      <c r="G6130" t="str">
        <f>T("De menos de 1.000 KG DE CARGA ÚTIL                ")</f>
        <v xml:space="preserve">De menos de 1.000 KG DE CARGA ÚTIL                </v>
      </c>
      <c r="H6130" t="str">
        <f>T("DIESEL                                            ")</f>
        <v xml:space="preserve">DIESEL                                            </v>
      </c>
      <c r="I6130">
        <v>2</v>
      </c>
    </row>
    <row r="6131" spans="1:9">
      <c r="A6131" t="str">
        <f>T("2018")</f>
        <v>2018</v>
      </c>
      <c r="B6131" t="str">
        <f>T("Entidad sin personalidad jurídica (art. 35.4 LGT) ")</f>
        <v xml:space="preserve">Entidad sin personalidad jurídica (art. 35.4 LGT) </v>
      </c>
      <c r="C6131" t="str">
        <f>T("FUENCARRAL-EL PARDO ")</f>
        <v xml:space="preserve">FUENCARRAL-EL PARDO </v>
      </c>
      <c r="D6131" t="str">
        <f>T("LA PAZ              ")</f>
        <v xml:space="preserve">LA PAZ              </v>
      </c>
      <c r="E6131" t="str">
        <f>T("CA ")</f>
        <v xml:space="preserve">CA </v>
      </c>
      <c r="F6131" t="str">
        <f>T("CAMIONES       ")</f>
        <v xml:space="preserve">CAMIONES       </v>
      </c>
      <c r="G6131" t="str">
        <f>T("De 1.000 a 2.999 KG DE CARGA ÚTIL                 ")</f>
        <v xml:space="preserve">De 1.000 a 2.999 KG DE CARGA ÚTIL                 </v>
      </c>
      <c r="H6131" t="str">
        <f>T("DIESEL                                            ")</f>
        <v xml:space="preserve">DIESEL                                            </v>
      </c>
      <c r="I6131">
        <v>3</v>
      </c>
    </row>
    <row r="6132" spans="1:9">
      <c r="A6132" t="str">
        <f>T("2018")</f>
        <v>2018</v>
      </c>
      <c r="B6132" t="str">
        <f>T("Entidad sin personalidad jurídica (art. 35.4 LGT) ")</f>
        <v xml:space="preserve">Entidad sin personalidad jurídica (art. 35.4 LGT) </v>
      </c>
      <c r="C6132" t="str">
        <f>T("FUENCARRAL-EL PARDO ")</f>
        <v xml:space="preserve">FUENCARRAL-EL PARDO </v>
      </c>
      <c r="D6132" t="str">
        <f>T("VALVERDE            ")</f>
        <v xml:space="preserve">VALVERDE            </v>
      </c>
      <c r="E6132" t="str">
        <f>T("CA ")</f>
        <v xml:space="preserve">CA </v>
      </c>
      <c r="F6132" t="str">
        <f>T("CAMIONES       ")</f>
        <v xml:space="preserve">CAMIONES       </v>
      </c>
      <c r="G6132" t="str">
        <f>T("De menos de 1.000 KG DE CARGA ÚTIL                ")</f>
        <v xml:space="preserve">De menos de 1.000 KG DE CARGA ÚTIL                </v>
      </c>
      <c r="H6132" t="str">
        <f>T("DIESEL                                            ")</f>
        <v xml:space="preserve">DIESEL                                            </v>
      </c>
      <c r="I6132">
        <v>7</v>
      </c>
    </row>
    <row r="6133" spans="1:9">
      <c r="A6133" t="str">
        <f>T("2018")</f>
        <v>2018</v>
      </c>
      <c r="B6133" t="str">
        <f>T("Entidad sin personalidad jurídica (art. 35.4 LGT) ")</f>
        <v xml:space="preserve">Entidad sin personalidad jurídica (art. 35.4 LGT) </v>
      </c>
      <c r="C6133" t="str">
        <f>T("FUENCARRAL-EL PARDO ")</f>
        <v xml:space="preserve">FUENCARRAL-EL PARDO </v>
      </c>
      <c r="D6133" t="str">
        <f>T("VALVERDE            ")</f>
        <v xml:space="preserve">VALVERDE            </v>
      </c>
      <c r="E6133" t="str">
        <f>T("CA ")</f>
        <v xml:space="preserve">CA </v>
      </c>
      <c r="F6133" t="str">
        <f>T("CAMIONES       ")</f>
        <v xml:space="preserve">CAMIONES       </v>
      </c>
      <c r="G6133" t="str">
        <f>T("De 1.000 a 2.999 KG DE CARGA ÚTIL                 ")</f>
        <v xml:space="preserve">De 1.000 a 2.999 KG DE CARGA ÚTIL                 </v>
      </c>
      <c r="H6133" t="str">
        <f>T("DIESEL                                            ")</f>
        <v xml:space="preserve">DIESEL                                            </v>
      </c>
      <c r="I6133">
        <v>4</v>
      </c>
    </row>
    <row r="6134" spans="1:9">
      <c r="A6134" t="str">
        <f>T("2018")</f>
        <v>2018</v>
      </c>
      <c r="B6134" t="str">
        <f>T("Entidad sin personalidad jurídica (art. 35.4 LGT) ")</f>
        <v xml:space="preserve">Entidad sin personalidad jurídica (art. 35.4 LGT) </v>
      </c>
      <c r="C6134" t="str">
        <f>T("FUENCARRAL-EL PARDO ")</f>
        <v xml:space="preserve">FUENCARRAL-EL PARDO </v>
      </c>
      <c r="D6134" t="str">
        <f>T("MIRASIERRA          ")</f>
        <v xml:space="preserve">MIRASIERRA          </v>
      </c>
      <c r="E6134" t="str">
        <f>T("CA ")</f>
        <v xml:space="preserve">CA </v>
      </c>
      <c r="F6134" t="str">
        <f>T("CAMIONES       ")</f>
        <v xml:space="preserve">CAMIONES       </v>
      </c>
      <c r="G6134" t="str">
        <f>T("De menos de 1.000 KG DE CARGA ÚTIL                ")</f>
        <v xml:space="preserve">De menos de 1.000 KG DE CARGA ÚTIL                </v>
      </c>
      <c r="H6134" t="str">
        <f>T("DIESEL                                            ")</f>
        <v xml:space="preserve">DIESEL                                            </v>
      </c>
      <c r="I6134">
        <v>1</v>
      </c>
    </row>
    <row r="6135" spans="1:9">
      <c r="A6135" t="str">
        <f>T("2018")</f>
        <v>2018</v>
      </c>
      <c r="B6135" t="str">
        <f>T("FISICO                                            ")</f>
        <v xml:space="preserve">FISICO                                            </v>
      </c>
      <c r="C6135" t="str">
        <f>T("FUENCARRAL-EL PARDO ")</f>
        <v xml:space="preserve">FUENCARRAL-EL PARDO </v>
      </c>
      <c r="D6135" t="str">
        <f>T("SIN BARRIO          ")</f>
        <v xml:space="preserve">SIN BARRIO          </v>
      </c>
      <c r="E6135" t="str">
        <f>T("CA ")</f>
        <v xml:space="preserve">CA </v>
      </c>
      <c r="F6135" t="str">
        <f>T("CAMIONES       ")</f>
        <v xml:space="preserve">CAMIONES       </v>
      </c>
      <c r="G6135" t="str">
        <f>T("De menos de 1.000 KG DE CARGA ÚTIL                ")</f>
        <v xml:space="preserve">De menos de 1.000 KG DE CARGA ÚTIL                </v>
      </c>
      <c r="H6135" t="str">
        <f>T("DIESEL                                            ")</f>
        <v xml:space="preserve">DIESEL                                            </v>
      </c>
      <c r="I6135">
        <v>38</v>
      </c>
    </row>
    <row r="6136" spans="1:9">
      <c r="A6136" t="str">
        <f>T("2018")</f>
        <v>2018</v>
      </c>
      <c r="B6136" t="str">
        <f>T("FISICO                                            ")</f>
        <v xml:space="preserve">FISICO                                            </v>
      </c>
      <c r="C6136" t="str">
        <f>T("FUENCARRAL-EL PARDO ")</f>
        <v xml:space="preserve">FUENCARRAL-EL PARDO </v>
      </c>
      <c r="D6136" t="str">
        <f>T("SIN BARRIO          ")</f>
        <v xml:space="preserve">SIN BARRIO          </v>
      </c>
      <c r="E6136" t="str">
        <f>T("CA ")</f>
        <v xml:space="preserve">CA </v>
      </c>
      <c r="F6136" t="str">
        <f>T("CAMIONES       ")</f>
        <v xml:space="preserve">CAMIONES       </v>
      </c>
      <c r="G6136" t="str">
        <f>T("De 1.000 a 2.999 KG DE CARGA ÚTIL                 ")</f>
        <v xml:space="preserve">De 1.000 a 2.999 KG DE CARGA ÚTIL                 </v>
      </c>
      <c r="H6136" t="str">
        <f>T("DIESEL                                            ")</f>
        <v xml:space="preserve">DIESEL                                            </v>
      </c>
      <c r="I6136">
        <v>22</v>
      </c>
    </row>
    <row r="6137" spans="1:9">
      <c r="A6137" t="str">
        <f>T("2018")</f>
        <v>2018</v>
      </c>
      <c r="B6137" t="str">
        <f>T("FISICO                                            ")</f>
        <v xml:space="preserve">FISICO                                            </v>
      </c>
      <c r="C6137" t="str">
        <f>T("FUENCARRAL-EL PARDO ")</f>
        <v xml:space="preserve">FUENCARRAL-EL PARDO </v>
      </c>
      <c r="D6137" t="str">
        <f>T("SIN BARRIO          ")</f>
        <v xml:space="preserve">SIN BARRIO          </v>
      </c>
      <c r="E6137" t="str">
        <f>T("CA ")</f>
        <v xml:space="preserve">CA </v>
      </c>
      <c r="F6137" t="str">
        <f>T("CAMIONES       ")</f>
        <v xml:space="preserve">CAMIONES       </v>
      </c>
      <c r="G6137" t="str">
        <f>T("De 3.000 a 9.999 KG DE CARGA ÚTIL                 ")</f>
        <v xml:space="preserve">De 3.000 a 9.999 KG DE CARGA ÚTIL                 </v>
      </c>
      <c r="H6137" t="str">
        <f>T("DIESEL                                            ")</f>
        <v xml:space="preserve">DIESEL                                            </v>
      </c>
      <c r="I6137">
        <v>4</v>
      </c>
    </row>
    <row r="6138" spans="1:9">
      <c r="A6138" t="str">
        <f>T("2018")</f>
        <v>2018</v>
      </c>
      <c r="B6138" t="str">
        <f>T("FISICO                                            ")</f>
        <v xml:space="preserve">FISICO                                            </v>
      </c>
      <c r="C6138" t="str">
        <f>T("FUENCARRAL-EL PARDO ")</f>
        <v xml:space="preserve">FUENCARRAL-EL PARDO </v>
      </c>
      <c r="D6138" t="str">
        <f>T("SIN BARRIO          ")</f>
        <v xml:space="preserve">SIN BARRIO          </v>
      </c>
      <c r="E6138" t="str">
        <f>T("CA ")</f>
        <v xml:space="preserve">CA </v>
      </c>
      <c r="F6138" t="str">
        <f>T("CAMIONES       ")</f>
        <v xml:space="preserve">CAMIONES       </v>
      </c>
      <c r="G6138" t="str">
        <f>T("De 10.000 KG DE CARGA ÚTIL en adelante            ")</f>
        <v xml:space="preserve">De 10.000 KG DE CARGA ÚTIL en adelante            </v>
      </c>
      <c r="H6138" t="str">
        <f>T("DIESEL                                            ")</f>
        <v xml:space="preserve">DIESEL                                            </v>
      </c>
      <c r="I6138">
        <v>1</v>
      </c>
    </row>
    <row r="6139" spans="1:9">
      <c r="A6139" t="str">
        <f>T("2018")</f>
        <v>2018</v>
      </c>
      <c r="B6139" t="str">
        <f>T("FISICO                                            ")</f>
        <v xml:space="preserve">FISICO                                            </v>
      </c>
      <c r="C6139" t="str">
        <f>T("FUENCARRAL-EL PARDO ")</f>
        <v xml:space="preserve">FUENCARRAL-EL PARDO </v>
      </c>
      <c r="D6139" t="str">
        <f>T("EL PARDO            ")</f>
        <v xml:space="preserve">EL PARDO            </v>
      </c>
      <c r="E6139" t="str">
        <f>T("CA ")</f>
        <v xml:space="preserve">CA </v>
      </c>
      <c r="F6139" t="str">
        <f>T("CAMIONES       ")</f>
        <v xml:space="preserve">CAMIONES       </v>
      </c>
      <c r="G6139" t="str">
        <f>T("De menos de 1.000 KG DE CARGA ÚTIL                ")</f>
        <v xml:space="preserve">De menos de 1.000 KG DE CARGA ÚTIL                </v>
      </c>
      <c r="H6139" t="str">
        <f>T("DIESEL                                            ")</f>
        <v xml:space="preserve">DIESEL                                            </v>
      </c>
      <c r="I6139">
        <v>36</v>
      </c>
    </row>
    <row r="6140" spans="1:9">
      <c r="A6140" t="str">
        <f>T("2018")</f>
        <v>2018</v>
      </c>
      <c r="B6140" t="str">
        <f>T("FISICO                                            ")</f>
        <v xml:space="preserve">FISICO                                            </v>
      </c>
      <c r="C6140" t="str">
        <f>T("FUENCARRAL-EL PARDO ")</f>
        <v xml:space="preserve">FUENCARRAL-EL PARDO </v>
      </c>
      <c r="D6140" t="str">
        <f>T("EL PARDO            ")</f>
        <v xml:space="preserve">EL PARDO            </v>
      </c>
      <c r="E6140" t="str">
        <f>T("CA ")</f>
        <v xml:space="preserve">CA </v>
      </c>
      <c r="F6140" t="str">
        <f>T("CAMIONES       ")</f>
        <v xml:space="preserve">CAMIONES       </v>
      </c>
      <c r="G6140" t="str">
        <f>T("De 1.000 a 2.999 KG DE CARGA ÚTIL                 ")</f>
        <v xml:space="preserve">De 1.000 a 2.999 KG DE CARGA ÚTIL                 </v>
      </c>
      <c r="H6140" t="str">
        <f>T("DIESEL                                            ")</f>
        <v xml:space="preserve">DIESEL                                            </v>
      </c>
      <c r="I6140">
        <v>17</v>
      </c>
    </row>
    <row r="6141" spans="1:9">
      <c r="A6141" t="str">
        <f>T("2018")</f>
        <v>2018</v>
      </c>
      <c r="B6141" t="str">
        <f>T("FISICO                                            ")</f>
        <v xml:space="preserve">FISICO                                            </v>
      </c>
      <c r="C6141" t="str">
        <f>T("FUENCARRAL-EL PARDO ")</f>
        <v xml:space="preserve">FUENCARRAL-EL PARDO </v>
      </c>
      <c r="D6141" t="str">
        <f>T("EL PARDO            ")</f>
        <v xml:space="preserve">EL PARDO            </v>
      </c>
      <c r="E6141" t="str">
        <f>T("CA ")</f>
        <v xml:space="preserve">CA </v>
      </c>
      <c r="F6141" t="str">
        <f>T("CAMIONES       ")</f>
        <v xml:space="preserve">CAMIONES       </v>
      </c>
      <c r="G6141" t="str">
        <f>T("De 3.000 a 9.999 KG DE CARGA ÚTIL                 ")</f>
        <v xml:space="preserve">De 3.000 a 9.999 KG DE CARGA ÚTIL                 </v>
      </c>
      <c r="H6141" t="str">
        <f>T("DIESEL                                            ")</f>
        <v xml:space="preserve">DIESEL                                            </v>
      </c>
      <c r="I6141">
        <v>2</v>
      </c>
    </row>
    <row r="6142" spans="1:9">
      <c r="A6142" t="str">
        <f>T("2018")</f>
        <v>2018</v>
      </c>
      <c r="B6142" t="str">
        <f>T("FISICO                                            ")</f>
        <v xml:space="preserve">FISICO                                            </v>
      </c>
      <c r="C6142" t="str">
        <f>T("FUENCARRAL-EL PARDO ")</f>
        <v xml:space="preserve">FUENCARRAL-EL PARDO </v>
      </c>
      <c r="D6142" t="str">
        <f>T("FUENTELARREINA      ")</f>
        <v xml:space="preserve">FUENTELARREINA      </v>
      </c>
      <c r="E6142" t="str">
        <f>T("CA ")</f>
        <v xml:space="preserve">CA </v>
      </c>
      <c r="F6142" t="str">
        <f>T("CAMIONES       ")</f>
        <v xml:space="preserve">CAMIONES       </v>
      </c>
      <c r="G6142" t="str">
        <f>T("De menos de 1.000 KG DE CARGA ÚTIL                ")</f>
        <v xml:space="preserve">De menos de 1.000 KG DE CARGA ÚTIL                </v>
      </c>
      <c r="H6142" t="str">
        <f>T("DIESEL                                            ")</f>
        <v xml:space="preserve">DIESEL                                            </v>
      </c>
      <c r="I6142">
        <v>23</v>
      </c>
    </row>
    <row r="6143" spans="1:9">
      <c r="A6143" t="str">
        <f>T("2018")</f>
        <v>2018</v>
      </c>
      <c r="B6143" t="str">
        <f>T("FISICO                                            ")</f>
        <v xml:space="preserve">FISICO                                            </v>
      </c>
      <c r="C6143" t="str">
        <f>T("FUENCARRAL-EL PARDO ")</f>
        <v xml:space="preserve">FUENCARRAL-EL PARDO </v>
      </c>
      <c r="D6143" t="str">
        <f>T("FUENTELARREINA      ")</f>
        <v xml:space="preserve">FUENTELARREINA      </v>
      </c>
      <c r="E6143" t="str">
        <f>T("CA ")</f>
        <v xml:space="preserve">CA </v>
      </c>
      <c r="F6143" t="str">
        <f>T("CAMIONES       ")</f>
        <v xml:space="preserve">CAMIONES       </v>
      </c>
      <c r="G6143" t="str">
        <f>T("De 1.000 a 2.999 KG DE CARGA ÚTIL                 ")</f>
        <v xml:space="preserve">De 1.000 a 2.999 KG DE CARGA ÚTIL                 </v>
      </c>
      <c r="H6143" t="str">
        <f>T("DIESEL                                            ")</f>
        <v xml:space="preserve">DIESEL                                            </v>
      </c>
      <c r="I6143">
        <v>7</v>
      </c>
    </row>
    <row r="6144" spans="1:9">
      <c r="A6144" t="str">
        <f>T("2018")</f>
        <v>2018</v>
      </c>
      <c r="B6144" t="str">
        <f>T("FISICO                                            ")</f>
        <v xml:space="preserve">FISICO                                            </v>
      </c>
      <c r="C6144" t="str">
        <f>T("FUENCARRAL-EL PARDO ")</f>
        <v xml:space="preserve">FUENCARRAL-EL PARDO </v>
      </c>
      <c r="D6144" t="str">
        <f>T("FUENTELARREINA      ")</f>
        <v xml:space="preserve">FUENTELARREINA      </v>
      </c>
      <c r="E6144" t="str">
        <f>T("CA ")</f>
        <v xml:space="preserve">CA </v>
      </c>
      <c r="F6144" t="str">
        <f>T("CAMIONES       ")</f>
        <v xml:space="preserve">CAMIONES       </v>
      </c>
      <c r="G6144" t="str">
        <f>T("De 3.000 a 9.999 KG DE CARGA ÚTIL                 ")</f>
        <v xml:space="preserve">De 3.000 a 9.999 KG DE CARGA ÚTIL                 </v>
      </c>
      <c r="H6144" t="str">
        <f>T("DIESEL                                            ")</f>
        <v xml:space="preserve">DIESEL                                            </v>
      </c>
      <c r="I6144">
        <v>1</v>
      </c>
    </row>
    <row r="6145" spans="1:9">
      <c r="A6145" t="str">
        <f>T("2018")</f>
        <v>2018</v>
      </c>
      <c r="B6145" t="str">
        <f>T("FISICO                                            ")</f>
        <v xml:space="preserve">FISICO                                            </v>
      </c>
      <c r="C6145" t="str">
        <f>T("FUENCARRAL-EL PARDO ")</f>
        <v xml:space="preserve">FUENCARRAL-EL PARDO </v>
      </c>
      <c r="D6145" t="str">
        <f>T("PEÑA GRANDE         ")</f>
        <v xml:space="preserve">PEÑA GRANDE         </v>
      </c>
      <c r="E6145" t="str">
        <f>T("CA ")</f>
        <v xml:space="preserve">CA </v>
      </c>
      <c r="F6145" t="str">
        <f>T("CAMIONES       ")</f>
        <v xml:space="preserve">CAMIONES       </v>
      </c>
      <c r="G6145" t="str">
        <f>T("De menos de 1.000 KG DE CARGA ÚTIL                ")</f>
        <v xml:space="preserve">De menos de 1.000 KG DE CARGA ÚTIL                </v>
      </c>
      <c r="H6145" t="str">
        <f>T("DIESEL                                            ")</f>
        <v xml:space="preserve">DIESEL                                            </v>
      </c>
      <c r="I6145">
        <v>497</v>
      </c>
    </row>
    <row r="6146" spans="1:9">
      <c r="A6146" t="str">
        <f>T("2018")</f>
        <v>2018</v>
      </c>
      <c r="B6146" t="str">
        <f>T("FISICO                                            ")</f>
        <v xml:space="preserve">FISICO                                            </v>
      </c>
      <c r="C6146" t="str">
        <f>T("FUENCARRAL-EL PARDO ")</f>
        <v xml:space="preserve">FUENCARRAL-EL PARDO </v>
      </c>
      <c r="D6146" t="str">
        <f>T("PEÑA GRANDE         ")</f>
        <v xml:space="preserve">PEÑA GRANDE         </v>
      </c>
      <c r="E6146" t="str">
        <f>T("CA ")</f>
        <v xml:space="preserve">CA </v>
      </c>
      <c r="F6146" t="str">
        <f>T("CAMIONES       ")</f>
        <v xml:space="preserve">CAMIONES       </v>
      </c>
      <c r="G6146" t="str">
        <f>T("De 1.000 a 2.999 KG DE CARGA ÚTIL                 ")</f>
        <v xml:space="preserve">De 1.000 a 2.999 KG DE CARGA ÚTIL                 </v>
      </c>
      <c r="H6146" t="str">
        <f>T("DIESEL                                            ")</f>
        <v xml:space="preserve">DIESEL                                            </v>
      </c>
      <c r="I6146">
        <v>139</v>
      </c>
    </row>
    <row r="6147" spans="1:9">
      <c r="A6147" t="str">
        <f>T("2018")</f>
        <v>2018</v>
      </c>
      <c r="B6147" t="str">
        <f>T("FISICO                                            ")</f>
        <v xml:space="preserve">FISICO                                            </v>
      </c>
      <c r="C6147" t="str">
        <f>T("FUENCARRAL-EL PARDO ")</f>
        <v xml:space="preserve">FUENCARRAL-EL PARDO </v>
      </c>
      <c r="D6147" t="str">
        <f>T("PEÑA GRANDE         ")</f>
        <v xml:space="preserve">PEÑA GRANDE         </v>
      </c>
      <c r="E6147" t="str">
        <f>T("CA ")</f>
        <v xml:space="preserve">CA </v>
      </c>
      <c r="F6147" t="str">
        <f>T("CAMIONES       ")</f>
        <v xml:space="preserve">CAMIONES       </v>
      </c>
      <c r="G6147" t="str">
        <f>T("De 3.000 a 9.999 KG DE CARGA ÚTIL                 ")</f>
        <v xml:space="preserve">De 3.000 a 9.999 KG DE CARGA ÚTIL                 </v>
      </c>
      <c r="H6147" t="str">
        <f>T("DIESEL                                            ")</f>
        <v xml:space="preserve">DIESEL                                            </v>
      </c>
      <c r="I6147">
        <v>8</v>
      </c>
    </row>
    <row r="6148" spans="1:9">
      <c r="A6148" t="str">
        <f>T("2018")</f>
        <v>2018</v>
      </c>
      <c r="B6148" t="str">
        <f>T("FISICO                                            ")</f>
        <v xml:space="preserve">FISICO                                            </v>
      </c>
      <c r="C6148" t="str">
        <f>T("FUENCARRAL-EL PARDO ")</f>
        <v xml:space="preserve">FUENCARRAL-EL PARDO </v>
      </c>
      <c r="D6148" t="str">
        <f>T("PEÑA GRANDE         ")</f>
        <v xml:space="preserve">PEÑA GRANDE         </v>
      </c>
      <c r="E6148" t="str">
        <f>T("CA ")</f>
        <v xml:space="preserve">CA </v>
      </c>
      <c r="F6148" t="str">
        <f>T("CAMIONES       ")</f>
        <v xml:space="preserve">CAMIONES       </v>
      </c>
      <c r="G6148" t="str">
        <f>T("De 10.000 KG DE CARGA ÚTIL en adelante            ")</f>
        <v xml:space="preserve">De 10.000 KG DE CARGA ÚTIL en adelante            </v>
      </c>
      <c r="H6148" t="str">
        <f>T("DIESEL                                            ")</f>
        <v xml:space="preserve">DIESEL                                            </v>
      </c>
      <c r="I6148">
        <v>1</v>
      </c>
    </row>
    <row r="6149" spans="1:9">
      <c r="A6149" t="str">
        <f>T("2018")</f>
        <v>2018</v>
      </c>
      <c r="B6149" t="str">
        <f>T("FISICO                                            ")</f>
        <v xml:space="preserve">FISICO                                            </v>
      </c>
      <c r="C6149" t="str">
        <f>T("FUENCARRAL-EL PARDO ")</f>
        <v xml:space="preserve">FUENCARRAL-EL PARDO </v>
      </c>
      <c r="D6149" t="str">
        <f>T("EL PILAR            ")</f>
        <v xml:space="preserve">EL PILAR            </v>
      </c>
      <c r="E6149" t="str">
        <f>T("CA ")</f>
        <v xml:space="preserve">CA </v>
      </c>
      <c r="F6149" t="str">
        <f>T("CAMIONES       ")</f>
        <v xml:space="preserve">CAMIONES       </v>
      </c>
      <c r="G6149" t="str">
        <f>T("De menos de 1.000 KG DE CARGA ÚTIL                ")</f>
        <v xml:space="preserve">De menos de 1.000 KG DE CARGA ÚTIL                </v>
      </c>
      <c r="H6149" t="str">
        <f>T("DIESEL                                            ")</f>
        <v xml:space="preserve">DIESEL                                            </v>
      </c>
      <c r="I6149">
        <v>567</v>
      </c>
    </row>
    <row r="6150" spans="1:9">
      <c r="A6150" t="str">
        <f>T("2018")</f>
        <v>2018</v>
      </c>
      <c r="B6150" t="str">
        <f>T("FISICO                                            ")</f>
        <v xml:space="preserve">FISICO                                            </v>
      </c>
      <c r="C6150" t="str">
        <f>T("FUENCARRAL-EL PARDO ")</f>
        <v xml:space="preserve">FUENCARRAL-EL PARDO </v>
      </c>
      <c r="D6150" t="str">
        <f>T("EL PILAR            ")</f>
        <v xml:space="preserve">EL PILAR            </v>
      </c>
      <c r="E6150" t="str">
        <f>T("CA ")</f>
        <v xml:space="preserve">CA </v>
      </c>
      <c r="F6150" t="str">
        <f>T("CAMIONES       ")</f>
        <v xml:space="preserve">CAMIONES       </v>
      </c>
      <c r="G6150" t="str">
        <f>T("De 1.000 a 2.999 KG DE CARGA ÚTIL                 ")</f>
        <v xml:space="preserve">De 1.000 a 2.999 KG DE CARGA ÚTIL                 </v>
      </c>
      <c r="H6150" t="str">
        <f>T("DIESEL                                            ")</f>
        <v xml:space="preserve">DIESEL                                            </v>
      </c>
      <c r="I6150">
        <v>178</v>
      </c>
    </row>
    <row r="6151" spans="1:9">
      <c r="A6151" t="str">
        <f>T("2018")</f>
        <v>2018</v>
      </c>
      <c r="B6151" t="str">
        <f>T("FISICO                                            ")</f>
        <v xml:space="preserve">FISICO                                            </v>
      </c>
      <c r="C6151" t="str">
        <f>T("FUENCARRAL-EL PARDO ")</f>
        <v xml:space="preserve">FUENCARRAL-EL PARDO </v>
      </c>
      <c r="D6151" t="str">
        <f>T("EL PILAR            ")</f>
        <v xml:space="preserve">EL PILAR            </v>
      </c>
      <c r="E6151" t="str">
        <f>T("CA ")</f>
        <v xml:space="preserve">CA </v>
      </c>
      <c r="F6151" t="str">
        <f>T("CAMIONES       ")</f>
        <v xml:space="preserve">CAMIONES       </v>
      </c>
      <c r="G6151" t="str">
        <f>T("De 3.000 a 9.999 KG DE CARGA ÚTIL                 ")</f>
        <v xml:space="preserve">De 3.000 a 9.999 KG DE CARGA ÚTIL                 </v>
      </c>
      <c r="H6151" t="str">
        <f>T("DIESEL                                            ")</f>
        <v xml:space="preserve">DIESEL                                            </v>
      </c>
      <c r="I6151">
        <v>8</v>
      </c>
    </row>
    <row r="6152" spans="1:9">
      <c r="A6152" t="str">
        <f>T("2018")</f>
        <v>2018</v>
      </c>
      <c r="B6152" t="str">
        <f>T("FISICO                                            ")</f>
        <v xml:space="preserve">FISICO                                            </v>
      </c>
      <c r="C6152" t="str">
        <f>T("FUENCARRAL-EL PARDO ")</f>
        <v xml:space="preserve">FUENCARRAL-EL PARDO </v>
      </c>
      <c r="D6152" t="str">
        <f>T("EL PILAR            ")</f>
        <v xml:space="preserve">EL PILAR            </v>
      </c>
      <c r="E6152" t="str">
        <f>T("CA ")</f>
        <v xml:space="preserve">CA </v>
      </c>
      <c r="F6152" t="str">
        <f>T("CAMIONES       ")</f>
        <v xml:space="preserve">CAMIONES       </v>
      </c>
      <c r="G6152" t="str">
        <f>T("De 10.000 KG DE CARGA ÚTIL en adelante            ")</f>
        <v xml:space="preserve">De 10.000 KG DE CARGA ÚTIL en adelante            </v>
      </c>
      <c r="H6152" t="str">
        <f>T("DIESEL                                            ")</f>
        <v xml:space="preserve">DIESEL                                            </v>
      </c>
      <c r="I6152">
        <v>2</v>
      </c>
    </row>
    <row r="6153" spans="1:9">
      <c r="A6153" t="str">
        <f>T("2018")</f>
        <v>2018</v>
      </c>
      <c r="B6153" t="str">
        <f>T("FISICO                                            ")</f>
        <v xml:space="preserve">FISICO                                            </v>
      </c>
      <c r="C6153" t="str">
        <f>T("FUENCARRAL-EL PARDO ")</f>
        <v xml:space="preserve">FUENCARRAL-EL PARDO </v>
      </c>
      <c r="D6153" t="str">
        <f>T("LA PAZ              ")</f>
        <v xml:space="preserve">LA PAZ              </v>
      </c>
      <c r="E6153" t="str">
        <f>T("CA ")</f>
        <v xml:space="preserve">CA </v>
      </c>
      <c r="F6153" t="str">
        <f>T("CAMIONES       ")</f>
        <v xml:space="preserve">CAMIONES       </v>
      </c>
      <c r="G6153" t="str">
        <f>T("De menos de 1.000 KG DE CARGA ÚTIL                ")</f>
        <v xml:space="preserve">De menos de 1.000 KG DE CARGA ÚTIL                </v>
      </c>
      <c r="H6153" t="str">
        <f>T("DIESEL                                            ")</f>
        <v xml:space="preserve">DIESEL                                            </v>
      </c>
      <c r="I6153">
        <v>253</v>
      </c>
    </row>
    <row r="6154" spans="1:9">
      <c r="A6154" t="str">
        <f>T("2018")</f>
        <v>2018</v>
      </c>
      <c r="B6154" t="str">
        <f>T("FISICO                                            ")</f>
        <v xml:space="preserve">FISICO                                            </v>
      </c>
      <c r="C6154" t="str">
        <f>T("FUENCARRAL-EL PARDO ")</f>
        <v xml:space="preserve">FUENCARRAL-EL PARDO </v>
      </c>
      <c r="D6154" t="str">
        <f>T("LA PAZ              ")</f>
        <v xml:space="preserve">LA PAZ              </v>
      </c>
      <c r="E6154" t="str">
        <f>T("CA ")</f>
        <v xml:space="preserve">CA </v>
      </c>
      <c r="F6154" t="str">
        <f>T("CAMIONES       ")</f>
        <v xml:space="preserve">CAMIONES       </v>
      </c>
      <c r="G6154" t="str">
        <f>T("De 1.000 a 2.999 KG DE CARGA ÚTIL                 ")</f>
        <v xml:space="preserve">De 1.000 a 2.999 KG DE CARGA ÚTIL                 </v>
      </c>
      <c r="H6154" t="str">
        <f>T("DIESEL                                            ")</f>
        <v xml:space="preserve">DIESEL                                            </v>
      </c>
      <c r="I6154">
        <v>50</v>
      </c>
    </row>
    <row r="6155" spans="1:9">
      <c r="A6155" t="str">
        <f>T("2018")</f>
        <v>2018</v>
      </c>
      <c r="B6155" t="str">
        <f>T("FISICO                                            ")</f>
        <v xml:space="preserve">FISICO                                            </v>
      </c>
      <c r="C6155" t="str">
        <f>T("FUENCARRAL-EL PARDO ")</f>
        <v xml:space="preserve">FUENCARRAL-EL PARDO </v>
      </c>
      <c r="D6155" t="str">
        <f>T("LA PAZ              ")</f>
        <v xml:space="preserve">LA PAZ              </v>
      </c>
      <c r="E6155" t="str">
        <f>T("CA ")</f>
        <v xml:space="preserve">CA </v>
      </c>
      <c r="F6155" t="str">
        <f>T("CAMIONES       ")</f>
        <v xml:space="preserve">CAMIONES       </v>
      </c>
      <c r="G6155" t="str">
        <f>T("De 10.000 KG DE CARGA ÚTIL en adelante            ")</f>
        <v xml:space="preserve">De 10.000 KG DE CARGA ÚTIL en adelante            </v>
      </c>
      <c r="H6155" t="str">
        <f>T("DIESEL                                            ")</f>
        <v xml:space="preserve">DIESEL                                            </v>
      </c>
      <c r="I6155">
        <v>1</v>
      </c>
    </row>
    <row r="6156" spans="1:9">
      <c r="A6156" t="str">
        <f>T("2018")</f>
        <v>2018</v>
      </c>
      <c r="B6156" t="str">
        <f>T("FISICO                                            ")</f>
        <v xml:space="preserve">FISICO                                            </v>
      </c>
      <c r="C6156" t="str">
        <f>T("FUENCARRAL-EL PARDO ")</f>
        <v xml:space="preserve">FUENCARRAL-EL PARDO </v>
      </c>
      <c r="D6156" t="str">
        <f>T("VALVERDE            ")</f>
        <v xml:space="preserve">VALVERDE            </v>
      </c>
      <c r="E6156" t="str">
        <f>T("CA ")</f>
        <v xml:space="preserve">CA </v>
      </c>
      <c r="F6156" t="str">
        <f>T("CAMIONES       ")</f>
        <v xml:space="preserve">CAMIONES       </v>
      </c>
      <c r="G6156" t="str">
        <f>T("De menos de 1.000 KG DE CARGA ÚTIL                ")</f>
        <v xml:space="preserve">De menos de 1.000 KG DE CARGA ÚTIL                </v>
      </c>
      <c r="H6156" t="str">
        <f>T("DIESEL                                            ")</f>
        <v xml:space="preserve">DIESEL                                            </v>
      </c>
      <c r="I6156">
        <v>644</v>
      </c>
    </row>
    <row r="6157" spans="1:9">
      <c r="A6157" t="str">
        <f>T("2018")</f>
        <v>2018</v>
      </c>
      <c r="B6157" t="str">
        <f>T("FISICO                                            ")</f>
        <v xml:space="preserve">FISICO                                            </v>
      </c>
      <c r="C6157" t="str">
        <f>T("FUENCARRAL-EL PARDO ")</f>
        <v xml:space="preserve">FUENCARRAL-EL PARDO </v>
      </c>
      <c r="D6157" t="str">
        <f>T("VALVERDE            ")</f>
        <v xml:space="preserve">VALVERDE            </v>
      </c>
      <c r="E6157" t="str">
        <f>T("CA ")</f>
        <v xml:space="preserve">CA </v>
      </c>
      <c r="F6157" t="str">
        <f>T("CAMIONES       ")</f>
        <v xml:space="preserve">CAMIONES       </v>
      </c>
      <c r="G6157" t="str">
        <f>T("De 1.000 a 2.999 KG DE CARGA ÚTIL                 ")</f>
        <v xml:space="preserve">De 1.000 a 2.999 KG DE CARGA ÚTIL                 </v>
      </c>
      <c r="H6157" t="str">
        <f>T("DIESEL                                            ")</f>
        <v xml:space="preserve">DIESEL                                            </v>
      </c>
      <c r="I6157">
        <v>217</v>
      </c>
    </row>
    <row r="6158" spans="1:9">
      <c r="A6158" t="str">
        <f>T("2018")</f>
        <v>2018</v>
      </c>
      <c r="B6158" t="str">
        <f>T("FISICO                                            ")</f>
        <v xml:space="preserve">FISICO                                            </v>
      </c>
      <c r="C6158" t="str">
        <f>T("FUENCARRAL-EL PARDO ")</f>
        <v xml:space="preserve">FUENCARRAL-EL PARDO </v>
      </c>
      <c r="D6158" t="str">
        <f>T("VALVERDE            ")</f>
        <v xml:space="preserve">VALVERDE            </v>
      </c>
      <c r="E6158" t="str">
        <f>T("CA ")</f>
        <v xml:space="preserve">CA </v>
      </c>
      <c r="F6158" t="str">
        <f>T("CAMIONES       ")</f>
        <v xml:space="preserve">CAMIONES       </v>
      </c>
      <c r="G6158" t="str">
        <f>T("De 3.000 a 9.999 KG DE CARGA ÚTIL                 ")</f>
        <v xml:space="preserve">De 3.000 a 9.999 KG DE CARGA ÚTIL                 </v>
      </c>
      <c r="H6158" t="str">
        <f>T("DIESEL                                            ")</f>
        <v xml:space="preserve">DIESEL                                            </v>
      </c>
      <c r="I6158">
        <v>12</v>
      </c>
    </row>
    <row r="6159" spans="1:9">
      <c r="A6159" t="str">
        <f>T("2018")</f>
        <v>2018</v>
      </c>
      <c r="B6159" t="str">
        <f>T("FISICO                                            ")</f>
        <v xml:space="preserve">FISICO                                            </v>
      </c>
      <c r="C6159" t="str">
        <f>T("FUENCARRAL-EL PARDO ")</f>
        <v xml:space="preserve">FUENCARRAL-EL PARDO </v>
      </c>
      <c r="D6159" t="str">
        <f>T("VALVERDE            ")</f>
        <v xml:space="preserve">VALVERDE            </v>
      </c>
      <c r="E6159" t="str">
        <f>T("CA ")</f>
        <v xml:space="preserve">CA </v>
      </c>
      <c r="F6159" t="str">
        <f>T("CAMIONES       ")</f>
        <v xml:space="preserve">CAMIONES       </v>
      </c>
      <c r="G6159" t="str">
        <f>T("De 10.000 KG DE CARGA ÚTIL en adelante            ")</f>
        <v xml:space="preserve">De 10.000 KG DE CARGA ÚTIL en adelante            </v>
      </c>
      <c r="H6159" t="str">
        <f>T("DIESEL                                            ")</f>
        <v xml:space="preserve">DIESEL                                            </v>
      </c>
      <c r="I6159">
        <v>6</v>
      </c>
    </row>
    <row r="6160" spans="1:9">
      <c r="A6160" t="str">
        <f>T("2018")</f>
        <v>2018</v>
      </c>
      <c r="B6160" t="str">
        <f>T("FISICO                                            ")</f>
        <v xml:space="preserve">FISICO                                            </v>
      </c>
      <c r="C6160" t="str">
        <f>T("FUENCARRAL-EL PARDO ")</f>
        <v xml:space="preserve">FUENCARRAL-EL PARDO </v>
      </c>
      <c r="D6160" t="str">
        <f>T("MIRASIERRA          ")</f>
        <v xml:space="preserve">MIRASIERRA          </v>
      </c>
      <c r="E6160" t="str">
        <f>T("CA ")</f>
        <v xml:space="preserve">CA </v>
      </c>
      <c r="F6160" t="str">
        <f>T("CAMIONES       ")</f>
        <v xml:space="preserve">CAMIONES       </v>
      </c>
      <c r="G6160" t="str">
        <f>T("De menos de 1.000 KG DE CARGA ÚTIL                ")</f>
        <v xml:space="preserve">De menos de 1.000 KG DE CARGA ÚTIL                </v>
      </c>
      <c r="H6160" t="str">
        <f>T("DIESEL                                            ")</f>
        <v xml:space="preserve">DIESEL                                            </v>
      </c>
      <c r="I6160">
        <v>241</v>
      </c>
    </row>
    <row r="6161" spans="1:9">
      <c r="A6161" t="str">
        <f>T("2018")</f>
        <v>2018</v>
      </c>
      <c r="B6161" t="str">
        <f>T("FISICO                                            ")</f>
        <v xml:space="preserve">FISICO                                            </v>
      </c>
      <c r="C6161" t="str">
        <f>T("FUENCARRAL-EL PARDO ")</f>
        <v xml:space="preserve">FUENCARRAL-EL PARDO </v>
      </c>
      <c r="D6161" t="str">
        <f>T("MIRASIERRA          ")</f>
        <v xml:space="preserve">MIRASIERRA          </v>
      </c>
      <c r="E6161" t="str">
        <f>T("CA ")</f>
        <v xml:space="preserve">CA </v>
      </c>
      <c r="F6161" t="str">
        <f>T("CAMIONES       ")</f>
        <v xml:space="preserve">CAMIONES       </v>
      </c>
      <c r="G6161" t="str">
        <f>T("De 1.000 a 2.999 KG DE CARGA ÚTIL                 ")</f>
        <v xml:space="preserve">De 1.000 a 2.999 KG DE CARGA ÚTIL                 </v>
      </c>
      <c r="H6161" t="str">
        <f>T("DIESEL                                            ")</f>
        <v xml:space="preserve">DIESEL                                            </v>
      </c>
      <c r="I6161">
        <v>76</v>
      </c>
    </row>
    <row r="6162" spans="1:9">
      <c r="A6162" t="str">
        <f>T("2018")</f>
        <v>2018</v>
      </c>
      <c r="B6162" t="str">
        <f>T("FISICO                                            ")</f>
        <v xml:space="preserve">FISICO                                            </v>
      </c>
      <c r="C6162" t="str">
        <f>T("FUENCARRAL-EL PARDO ")</f>
        <v xml:space="preserve">FUENCARRAL-EL PARDO </v>
      </c>
      <c r="D6162" t="str">
        <f>T("MIRASIERRA          ")</f>
        <v xml:space="preserve">MIRASIERRA          </v>
      </c>
      <c r="E6162" t="str">
        <f>T("CA ")</f>
        <v xml:space="preserve">CA </v>
      </c>
      <c r="F6162" t="str">
        <f>T("CAMIONES       ")</f>
        <v xml:space="preserve">CAMIONES       </v>
      </c>
      <c r="G6162" t="str">
        <f>T("De 3.000 a 9.999 KG DE CARGA ÚTIL                 ")</f>
        <v xml:space="preserve">De 3.000 a 9.999 KG DE CARGA ÚTIL                 </v>
      </c>
      <c r="H6162" t="str">
        <f>T("DIESEL                                            ")</f>
        <v xml:space="preserve">DIESEL                                            </v>
      </c>
      <c r="I6162">
        <v>3</v>
      </c>
    </row>
    <row r="6163" spans="1:9">
      <c r="A6163" t="str">
        <f>T("2018")</f>
        <v>2018</v>
      </c>
      <c r="B6163" t="str">
        <f>T("FISICO                                            ")</f>
        <v xml:space="preserve">FISICO                                            </v>
      </c>
      <c r="C6163" t="str">
        <f>T("FUENCARRAL-EL PARDO ")</f>
        <v xml:space="preserve">FUENCARRAL-EL PARDO </v>
      </c>
      <c r="D6163" t="str">
        <f>T("MIRASIERRA          ")</f>
        <v xml:space="preserve">MIRASIERRA          </v>
      </c>
      <c r="E6163" t="str">
        <f>T("CA ")</f>
        <v xml:space="preserve">CA </v>
      </c>
      <c r="F6163" t="str">
        <f>T("CAMIONES       ")</f>
        <v xml:space="preserve">CAMIONES       </v>
      </c>
      <c r="G6163" t="str">
        <f>T("De 10.000 KG DE CARGA ÚTIL en adelante            ")</f>
        <v xml:space="preserve">De 10.000 KG DE CARGA ÚTIL en adelante            </v>
      </c>
      <c r="H6163" t="str">
        <f>T("DIESEL                                            ")</f>
        <v xml:space="preserve">DIESEL                                            </v>
      </c>
      <c r="I6163">
        <v>2</v>
      </c>
    </row>
    <row r="6164" spans="1:9">
      <c r="A6164" t="str">
        <f>T("2018")</f>
        <v>2018</v>
      </c>
      <c r="B6164" t="str">
        <f>T("FISICO                                            ")</f>
        <v xml:space="preserve">FISICO                                            </v>
      </c>
      <c r="C6164" t="str">
        <f>T("FUENCARRAL-EL PARDO ")</f>
        <v xml:space="preserve">FUENCARRAL-EL PARDO </v>
      </c>
      <c r="D6164" t="str">
        <f>T("EL GOLOSO           ")</f>
        <v xml:space="preserve">EL GOLOSO           </v>
      </c>
      <c r="E6164" t="str">
        <f>T("CA ")</f>
        <v xml:space="preserve">CA </v>
      </c>
      <c r="F6164" t="str">
        <f>T("CAMIONES       ")</f>
        <v xml:space="preserve">CAMIONES       </v>
      </c>
      <c r="G6164" t="str">
        <f>T("De menos de 1.000 KG DE CARGA ÚTIL                ")</f>
        <v xml:space="preserve">De menos de 1.000 KG DE CARGA ÚTIL                </v>
      </c>
      <c r="H6164" t="str">
        <f>T("DIESEL                                            ")</f>
        <v xml:space="preserve">DIESEL                                            </v>
      </c>
      <c r="I6164">
        <v>80</v>
      </c>
    </row>
    <row r="6165" spans="1:9">
      <c r="A6165" t="str">
        <f>T("2018")</f>
        <v>2018</v>
      </c>
      <c r="B6165" t="str">
        <f>T("FISICO                                            ")</f>
        <v xml:space="preserve">FISICO                                            </v>
      </c>
      <c r="C6165" t="str">
        <f>T("FUENCARRAL-EL PARDO ")</f>
        <v xml:space="preserve">FUENCARRAL-EL PARDO </v>
      </c>
      <c r="D6165" t="str">
        <f>T("EL GOLOSO           ")</f>
        <v xml:space="preserve">EL GOLOSO           </v>
      </c>
      <c r="E6165" t="str">
        <f>T("CA ")</f>
        <v xml:space="preserve">CA </v>
      </c>
      <c r="F6165" t="str">
        <f>T("CAMIONES       ")</f>
        <v xml:space="preserve">CAMIONES       </v>
      </c>
      <c r="G6165" t="str">
        <f>T("De 1.000 a 2.999 KG DE CARGA ÚTIL                 ")</f>
        <v xml:space="preserve">De 1.000 a 2.999 KG DE CARGA ÚTIL                 </v>
      </c>
      <c r="H6165" t="str">
        <f>T("DIESEL                                            ")</f>
        <v xml:space="preserve">DIESEL                                            </v>
      </c>
      <c r="I6165">
        <v>15</v>
      </c>
    </row>
    <row r="6166" spans="1:9">
      <c r="A6166" t="str">
        <f>T("2018")</f>
        <v>2018</v>
      </c>
      <c r="B6166" t="str">
        <f>T("FISICO                                            ")</f>
        <v xml:space="preserve">FISICO                                            </v>
      </c>
      <c r="C6166" t="str">
        <f>T("FUENCARRAL-EL PARDO ")</f>
        <v xml:space="preserve">FUENCARRAL-EL PARDO </v>
      </c>
      <c r="D6166" t="str">
        <f>T("EL GOLOSO           ")</f>
        <v xml:space="preserve">EL GOLOSO           </v>
      </c>
      <c r="E6166" t="str">
        <f>T("CA ")</f>
        <v xml:space="preserve">CA </v>
      </c>
      <c r="F6166" t="str">
        <f>T("CAMIONES       ")</f>
        <v xml:space="preserve">CAMIONES       </v>
      </c>
      <c r="G6166" t="str">
        <f>T("De 3.000 a 9.999 KG DE CARGA ÚTIL                 ")</f>
        <v xml:space="preserve">De 3.000 a 9.999 KG DE CARGA ÚTIL                 </v>
      </c>
      <c r="H6166" t="str">
        <f>T("DIESEL                                            ")</f>
        <v xml:space="preserve">DIESEL                                            </v>
      </c>
      <c r="I6166">
        <v>3</v>
      </c>
    </row>
    <row r="6167" spans="1:9">
      <c r="A6167" t="str">
        <f>T("2018")</f>
        <v>2018</v>
      </c>
      <c r="B6167" t="str">
        <f>T("JURIDICO                                          ")</f>
        <v xml:space="preserve">JURIDICO                                          </v>
      </c>
      <c r="C6167" t="str">
        <f>T("FUENCARRAL-EL PARDO ")</f>
        <v xml:space="preserve">FUENCARRAL-EL PARDO </v>
      </c>
      <c r="D6167" t="str">
        <f>T("SIN BARRIO          ")</f>
        <v xml:space="preserve">SIN BARRIO          </v>
      </c>
      <c r="E6167" t="str">
        <f>T("CA ")</f>
        <v xml:space="preserve">CA </v>
      </c>
      <c r="F6167" t="str">
        <f>T("CAMIONES       ")</f>
        <v xml:space="preserve">CAMIONES       </v>
      </c>
      <c r="G6167" t="str">
        <f>T("De menos de 1.000 KG DE CARGA ÚTIL                ")</f>
        <v xml:space="preserve">De menos de 1.000 KG DE CARGA ÚTIL                </v>
      </c>
      <c r="H6167" t="str">
        <f>T("DIESEL                                            ")</f>
        <v xml:space="preserve">DIESEL                                            </v>
      </c>
      <c r="I6167">
        <v>54</v>
      </c>
    </row>
    <row r="6168" spans="1:9">
      <c r="A6168" t="str">
        <f>T("2018")</f>
        <v>2018</v>
      </c>
      <c r="B6168" t="str">
        <f>T("JURIDICO                                          ")</f>
        <v xml:space="preserve">JURIDICO                                          </v>
      </c>
      <c r="C6168" t="str">
        <f>T("FUENCARRAL-EL PARDO ")</f>
        <v xml:space="preserve">FUENCARRAL-EL PARDO </v>
      </c>
      <c r="D6168" t="str">
        <f>T("SIN BARRIO          ")</f>
        <v xml:space="preserve">SIN BARRIO          </v>
      </c>
      <c r="E6168" t="str">
        <f>T("CA ")</f>
        <v xml:space="preserve">CA </v>
      </c>
      <c r="F6168" t="str">
        <f>T("CAMIONES       ")</f>
        <v xml:space="preserve">CAMIONES       </v>
      </c>
      <c r="G6168" t="str">
        <f>T("De 1.000 a 2.999 KG DE CARGA ÚTIL                 ")</f>
        <v xml:space="preserve">De 1.000 a 2.999 KG DE CARGA ÚTIL                 </v>
      </c>
      <c r="H6168" t="str">
        <f>T("DIESEL                                            ")</f>
        <v xml:space="preserve">DIESEL                                            </v>
      </c>
      <c r="I6168">
        <v>30</v>
      </c>
    </row>
    <row r="6169" spans="1:9">
      <c r="A6169" t="str">
        <f>T("2018")</f>
        <v>2018</v>
      </c>
      <c r="B6169" t="str">
        <f>T("JURIDICO                                          ")</f>
        <v xml:space="preserve">JURIDICO                                          </v>
      </c>
      <c r="C6169" t="str">
        <f>T("FUENCARRAL-EL PARDO ")</f>
        <v xml:space="preserve">FUENCARRAL-EL PARDO </v>
      </c>
      <c r="D6169" t="str">
        <f>T("SIN BARRIO          ")</f>
        <v xml:space="preserve">SIN BARRIO          </v>
      </c>
      <c r="E6169" t="str">
        <f>T("CA ")</f>
        <v xml:space="preserve">CA </v>
      </c>
      <c r="F6169" t="str">
        <f>T("CAMIONES       ")</f>
        <v xml:space="preserve">CAMIONES       </v>
      </c>
      <c r="G6169" t="str">
        <f>T("De 3.000 a 9.999 KG DE CARGA ÚTIL                 ")</f>
        <v xml:space="preserve">De 3.000 a 9.999 KG DE CARGA ÚTIL                 </v>
      </c>
      <c r="H6169" t="str">
        <f>T("DIESEL                                            ")</f>
        <v xml:space="preserve">DIESEL                                            </v>
      </c>
      <c r="I6169">
        <v>4</v>
      </c>
    </row>
    <row r="6170" spans="1:9">
      <c r="A6170" t="str">
        <f>T("2018")</f>
        <v>2018</v>
      </c>
      <c r="B6170" t="str">
        <f>T("JURIDICO                                          ")</f>
        <v xml:space="preserve">JURIDICO                                          </v>
      </c>
      <c r="C6170" t="str">
        <f>T("FUENCARRAL-EL PARDO ")</f>
        <v xml:space="preserve">FUENCARRAL-EL PARDO </v>
      </c>
      <c r="D6170" t="str">
        <f>T("SIN BARRIO          ")</f>
        <v xml:space="preserve">SIN BARRIO          </v>
      </c>
      <c r="E6170" t="str">
        <f>T("CA ")</f>
        <v xml:space="preserve">CA </v>
      </c>
      <c r="F6170" t="str">
        <f>T("CAMIONES       ")</f>
        <v xml:space="preserve">CAMIONES       </v>
      </c>
      <c r="G6170" t="str">
        <f>T("De 10.000 KG DE CARGA ÚTIL en adelante            ")</f>
        <v xml:space="preserve">De 10.000 KG DE CARGA ÚTIL en adelante            </v>
      </c>
      <c r="H6170" t="str">
        <f>T("DIESEL                                            ")</f>
        <v xml:space="preserve">DIESEL                                            </v>
      </c>
      <c r="I6170">
        <v>8</v>
      </c>
    </row>
    <row r="6171" spans="1:9">
      <c r="A6171" t="str">
        <f>T("2018")</f>
        <v>2018</v>
      </c>
      <c r="B6171" t="str">
        <f>T("JURIDICO                                          ")</f>
        <v xml:space="preserve">JURIDICO                                          </v>
      </c>
      <c r="C6171" t="str">
        <f>T("FUENCARRAL-EL PARDO ")</f>
        <v xml:space="preserve">FUENCARRAL-EL PARDO </v>
      </c>
      <c r="D6171" t="str">
        <f>T("EL PARDO            ")</f>
        <v xml:space="preserve">EL PARDO            </v>
      </c>
      <c r="E6171" t="str">
        <f>T("CA ")</f>
        <v xml:space="preserve">CA </v>
      </c>
      <c r="F6171" t="str">
        <f>T("CAMIONES       ")</f>
        <v xml:space="preserve">CAMIONES       </v>
      </c>
      <c r="G6171" t="str">
        <f>T("De menos de 1.000 KG DE CARGA ÚTIL                ")</f>
        <v xml:space="preserve">De menos de 1.000 KG DE CARGA ÚTIL                </v>
      </c>
      <c r="H6171" t="str">
        <f>T("DIESEL                                            ")</f>
        <v xml:space="preserve">DIESEL                                            </v>
      </c>
      <c r="I6171">
        <v>12</v>
      </c>
    </row>
    <row r="6172" spans="1:9">
      <c r="A6172" t="str">
        <f>T("2018")</f>
        <v>2018</v>
      </c>
      <c r="B6172" t="str">
        <f>T("JURIDICO                                          ")</f>
        <v xml:space="preserve">JURIDICO                                          </v>
      </c>
      <c r="C6172" t="str">
        <f>T("FUENCARRAL-EL PARDO ")</f>
        <v xml:space="preserve">FUENCARRAL-EL PARDO </v>
      </c>
      <c r="D6172" t="str">
        <f>T("EL PARDO            ")</f>
        <v xml:space="preserve">EL PARDO            </v>
      </c>
      <c r="E6172" t="str">
        <f>T("CA ")</f>
        <v xml:space="preserve">CA </v>
      </c>
      <c r="F6172" t="str">
        <f>T("CAMIONES       ")</f>
        <v xml:space="preserve">CAMIONES       </v>
      </c>
      <c r="G6172" t="str">
        <f>T("De 1.000 a 2.999 KG DE CARGA ÚTIL                 ")</f>
        <v xml:space="preserve">De 1.000 a 2.999 KG DE CARGA ÚTIL                 </v>
      </c>
      <c r="H6172" t="str">
        <f>T("DIESEL                                            ")</f>
        <v xml:space="preserve">DIESEL                                            </v>
      </c>
      <c r="I6172">
        <v>4</v>
      </c>
    </row>
    <row r="6173" spans="1:9">
      <c r="A6173" t="str">
        <f>T("2018")</f>
        <v>2018</v>
      </c>
      <c r="B6173" t="str">
        <f>T("JURIDICO                                          ")</f>
        <v xml:space="preserve">JURIDICO                                          </v>
      </c>
      <c r="C6173" t="str">
        <f>T("FUENCARRAL-EL PARDO ")</f>
        <v xml:space="preserve">FUENCARRAL-EL PARDO </v>
      </c>
      <c r="D6173" t="str">
        <f>T("EL PARDO            ")</f>
        <v xml:space="preserve">EL PARDO            </v>
      </c>
      <c r="E6173" t="str">
        <f>T("CA ")</f>
        <v xml:space="preserve">CA </v>
      </c>
      <c r="F6173" t="str">
        <f>T("CAMIONES       ")</f>
        <v xml:space="preserve">CAMIONES       </v>
      </c>
      <c r="G6173" t="str">
        <f>T("De 3.000 a 9.999 KG DE CARGA ÚTIL                 ")</f>
        <v xml:space="preserve">De 3.000 a 9.999 KG DE CARGA ÚTIL                 </v>
      </c>
      <c r="H6173" t="str">
        <f>T("DIESEL                                            ")</f>
        <v xml:space="preserve">DIESEL                                            </v>
      </c>
      <c r="I6173">
        <v>1</v>
      </c>
    </row>
    <row r="6174" spans="1:9">
      <c r="A6174" t="str">
        <f>T("2018")</f>
        <v>2018</v>
      </c>
      <c r="B6174" t="str">
        <f>T("JURIDICO                                          ")</f>
        <v xml:space="preserve">JURIDICO                                          </v>
      </c>
      <c r="C6174" t="str">
        <f>T("FUENCARRAL-EL PARDO ")</f>
        <v xml:space="preserve">FUENCARRAL-EL PARDO </v>
      </c>
      <c r="D6174" t="str">
        <f>T("FUENTELARREINA      ")</f>
        <v xml:space="preserve">FUENTELARREINA      </v>
      </c>
      <c r="E6174" t="str">
        <f>T("CA ")</f>
        <v xml:space="preserve">CA </v>
      </c>
      <c r="F6174" t="str">
        <f>T("CAMIONES       ")</f>
        <v xml:space="preserve">CAMIONES       </v>
      </c>
      <c r="G6174" t="str">
        <f>T("De menos de 1.000 KG DE CARGA ÚTIL                ")</f>
        <v xml:space="preserve">De menos de 1.000 KG DE CARGA ÚTIL                </v>
      </c>
      <c r="H6174" t="str">
        <f>T("DIESEL                                            ")</f>
        <v xml:space="preserve">DIESEL                                            </v>
      </c>
      <c r="I6174">
        <v>10</v>
      </c>
    </row>
    <row r="6175" spans="1:9">
      <c r="A6175" t="str">
        <f>T("2018")</f>
        <v>2018</v>
      </c>
      <c r="B6175" t="str">
        <f>T("JURIDICO                                          ")</f>
        <v xml:space="preserve">JURIDICO                                          </v>
      </c>
      <c r="C6175" t="str">
        <f>T("FUENCARRAL-EL PARDO ")</f>
        <v xml:space="preserve">FUENCARRAL-EL PARDO </v>
      </c>
      <c r="D6175" t="str">
        <f>T("FUENTELARREINA      ")</f>
        <v xml:space="preserve">FUENTELARREINA      </v>
      </c>
      <c r="E6175" t="str">
        <f>T("CA ")</f>
        <v xml:space="preserve">CA </v>
      </c>
      <c r="F6175" t="str">
        <f>T("CAMIONES       ")</f>
        <v xml:space="preserve">CAMIONES       </v>
      </c>
      <c r="G6175" t="str">
        <f>T("De 1.000 a 2.999 KG DE CARGA ÚTIL                 ")</f>
        <v xml:space="preserve">De 1.000 a 2.999 KG DE CARGA ÚTIL                 </v>
      </c>
      <c r="H6175" t="str">
        <f>T("DIESEL                                            ")</f>
        <v xml:space="preserve">DIESEL                                            </v>
      </c>
      <c r="I6175">
        <v>13</v>
      </c>
    </row>
    <row r="6176" spans="1:9">
      <c r="A6176" t="str">
        <f>T("2018")</f>
        <v>2018</v>
      </c>
      <c r="B6176" t="str">
        <f>T("JURIDICO                                          ")</f>
        <v xml:space="preserve">JURIDICO                                          </v>
      </c>
      <c r="C6176" t="str">
        <f>T("FUENCARRAL-EL PARDO ")</f>
        <v xml:space="preserve">FUENCARRAL-EL PARDO </v>
      </c>
      <c r="D6176" t="str">
        <f>T("PEÑA GRANDE         ")</f>
        <v xml:space="preserve">PEÑA GRANDE         </v>
      </c>
      <c r="E6176" t="str">
        <f>T("CA ")</f>
        <v xml:space="preserve">CA </v>
      </c>
      <c r="F6176" t="str">
        <f>T("CAMIONES       ")</f>
        <v xml:space="preserve">CAMIONES       </v>
      </c>
      <c r="G6176" t="str">
        <f>T("De menos de 1.000 KG DE CARGA ÚTIL                ")</f>
        <v xml:space="preserve">De menos de 1.000 KG DE CARGA ÚTIL                </v>
      </c>
      <c r="H6176" t="str">
        <f>T("DIESEL                                            ")</f>
        <v xml:space="preserve">DIESEL                                            </v>
      </c>
      <c r="I6176">
        <v>214</v>
      </c>
    </row>
    <row r="6177" spans="1:9">
      <c r="A6177" t="str">
        <f>T("2018")</f>
        <v>2018</v>
      </c>
      <c r="B6177" t="str">
        <f>T("JURIDICO                                          ")</f>
        <v xml:space="preserve">JURIDICO                                          </v>
      </c>
      <c r="C6177" t="str">
        <f>T("FUENCARRAL-EL PARDO ")</f>
        <v xml:space="preserve">FUENCARRAL-EL PARDO </v>
      </c>
      <c r="D6177" t="str">
        <f>T("PEÑA GRANDE         ")</f>
        <v xml:space="preserve">PEÑA GRANDE         </v>
      </c>
      <c r="E6177" t="str">
        <f>T("CA ")</f>
        <v xml:space="preserve">CA </v>
      </c>
      <c r="F6177" t="str">
        <f>T("CAMIONES       ")</f>
        <v xml:space="preserve">CAMIONES       </v>
      </c>
      <c r="G6177" t="str">
        <f>T("De 1.000 a 2.999 KG DE CARGA ÚTIL                 ")</f>
        <v xml:space="preserve">De 1.000 a 2.999 KG DE CARGA ÚTIL                 </v>
      </c>
      <c r="H6177" t="str">
        <f>T("DIESEL                                            ")</f>
        <v xml:space="preserve">DIESEL                                            </v>
      </c>
      <c r="I6177">
        <v>115</v>
      </c>
    </row>
    <row r="6178" spans="1:9">
      <c r="A6178" t="str">
        <f>T("2018")</f>
        <v>2018</v>
      </c>
      <c r="B6178" t="str">
        <f>T("JURIDICO                                          ")</f>
        <v xml:space="preserve">JURIDICO                                          </v>
      </c>
      <c r="C6178" t="str">
        <f>T("FUENCARRAL-EL PARDO ")</f>
        <v xml:space="preserve">FUENCARRAL-EL PARDO </v>
      </c>
      <c r="D6178" t="str">
        <f>T("PEÑA GRANDE         ")</f>
        <v xml:space="preserve">PEÑA GRANDE         </v>
      </c>
      <c r="E6178" t="str">
        <f>T("CA ")</f>
        <v xml:space="preserve">CA </v>
      </c>
      <c r="F6178" t="str">
        <f>T("CAMIONES       ")</f>
        <v xml:space="preserve">CAMIONES       </v>
      </c>
      <c r="G6178" t="str">
        <f>T("De 3.000 a 9.999 KG DE CARGA ÚTIL                 ")</f>
        <v xml:space="preserve">De 3.000 a 9.999 KG DE CARGA ÚTIL                 </v>
      </c>
      <c r="H6178" t="str">
        <f>T("DIESEL                                            ")</f>
        <v xml:space="preserve">DIESEL                                            </v>
      </c>
      <c r="I6178">
        <v>18</v>
      </c>
    </row>
    <row r="6179" spans="1:9">
      <c r="A6179" t="str">
        <f>T("2018")</f>
        <v>2018</v>
      </c>
      <c r="B6179" t="str">
        <f>T("JURIDICO                                          ")</f>
        <v xml:space="preserve">JURIDICO                                          </v>
      </c>
      <c r="C6179" t="str">
        <f>T("FUENCARRAL-EL PARDO ")</f>
        <v xml:space="preserve">FUENCARRAL-EL PARDO </v>
      </c>
      <c r="D6179" t="str">
        <f>T("PEÑA GRANDE         ")</f>
        <v xml:space="preserve">PEÑA GRANDE         </v>
      </c>
      <c r="E6179" t="str">
        <f>T("CA ")</f>
        <v xml:space="preserve">CA </v>
      </c>
      <c r="F6179" t="str">
        <f>T("CAMIONES       ")</f>
        <v xml:space="preserve">CAMIONES       </v>
      </c>
      <c r="G6179" t="str">
        <f>T("De 10.000 KG DE CARGA ÚTIL en adelante            ")</f>
        <v xml:space="preserve">De 10.000 KG DE CARGA ÚTIL en adelante            </v>
      </c>
      <c r="H6179" t="str">
        <f>T("DIESEL                                            ")</f>
        <v xml:space="preserve">DIESEL                                            </v>
      </c>
      <c r="I6179">
        <v>9</v>
      </c>
    </row>
    <row r="6180" spans="1:9">
      <c r="A6180" t="str">
        <f>T("2018")</f>
        <v>2018</v>
      </c>
      <c r="B6180" t="str">
        <f>T("JURIDICO                                          ")</f>
        <v xml:space="preserve">JURIDICO                                          </v>
      </c>
      <c r="C6180" t="str">
        <f>T("FUENCARRAL-EL PARDO ")</f>
        <v xml:space="preserve">FUENCARRAL-EL PARDO </v>
      </c>
      <c r="D6180" t="str">
        <f>T("EL PILAR            ")</f>
        <v xml:space="preserve">EL PILAR            </v>
      </c>
      <c r="E6180" t="str">
        <f>T("CA ")</f>
        <v xml:space="preserve">CA </v>
      </c>
      <c r="F6180" t="str">
        <f>T("CAMIONES       ")</f>
        <v xml:space="preserve">CAMIONES       </v>
      </c>
      <c r="G6180" t="str">
        <f>T("De menos de 1.000 KG DE CARGA ÚTIL                ")</f>
        <v xml:space="preserve">De menos de 1.000 KG DE CARGA ÚTIL                </v>
      </c>
      <c r="H6180" t="str">
        <f>T("DIESEL                                            ")</f>
        <v xml:space="preserve">DIESEL                                            </v>
      </c>
      <c r="I6180">
        <v>204</v>
      </c>
    </row>
    <row r="6181" spans="1:9">
      <c r="A6181" t="str">
        <f>T("2018")</f>
        <v>2018</v>
      </c>
      <c r="B6181" t="str">
        <f>T("JURIDICO                                          ")</f>
        <v xml:space="preserve">JURIDICO                                          </v>
      </c>
      <c r="C6181" t="str">
        <f>T("FUENCARRAL-EL PARDO ")</f>
        <v xml:space="preserve">FUENCARRAL-EL PARDO </v>
      </c>
      <c r="D6181" t="str">
        <f>T("EL PILAR            ")</f>
        <v xml:space="preserve">EL PILAR            </v>
      </c>
      <c r="E6181" t="str">
        <f>T("CA ")</f>
        <v xml:space="preserve">CA </v>
      </c>
      <c r="F6181" t="str">
        <f>T("CAMIONES       ")</f>
        <v xml:space="preserve">CAMIONES       </v>
      </c>
      <c r="G6181" t="str">
        <f>T("De 1.000 a 2.999 KG DE CARGA ÚTIL                 ")</f>
        <v xml:space="preserve">De 1.000 a 2.999 KG DE CARGA ÚTIL                 </v>
      </c>
      <c r="H6181" t="str">
        <f>T("DIESEL                                            ")</f>
        <v xml:space="preserve">DIESEL                                            </v>
      </c>
      <c r="I6181">
        <v>91</v>
      </c>
    </row>
    <row r="6182" spans="1:9">
      <c r="A6182" t="str">
        <f>T("2018")</f>
        <v>2018</v>
      </c>
      <c r="B6182" t="str">
        <f>T("JURIDICO                                          ")</f>
        <v xml:space="preserve">JURIDICO                                          </v>
      </c>
      <c r="C6182" t="str">
        <f>T("FUENCARRAL-EL PARDO ")</f>
        <v xml:space="preserve">FUENCARRAL-EL PARDO </v>
      </c>
      <c r="D6182" t="str">
        <f>T("EL PILAR            ")</f>
        <v xml:space="preserve">EL PILAR            </v>
      </c>
      <c r="E6182" t="str">
        <f>T("CA ")</f>
        <v xml:space="preserve">CA </v>
      </c>
      <c r="F6182" t="str">
        <f>T("CAMIONES       ")</f>
        <v xml:space="preserve">CAMIONES       </v>
      </c>
      <c r="G6182" t="str">
        <f>T("De 3.000 a 9.999 KG DE CARGA ÚTIL                 ")</f>
        <v xml:space="preserve">De 3.000 a 9.999 KG DE CARGA ÚTIL                 </v>
      </c>
      <c r="H6182" t="str">
        <f>T("DIESEL                                            ")</f>
        <v xml:space="preserve">DIESEL                                            </v>
      </c>
      <c r="I6182">
        <v>19</v>
      </c>
    </row>
    <row r="6183" spans="1:9">
      <c r="A6183" t="str">
        <f>T("2018")</f>
        <v>2018</v>
      </c>
      <c r="B6183" t="str">
        <f>T("JURIDICO                                          ")</f>
        <v xml:space="preserve">JURIDICO                                          </v>
      </c>
      <c r="C6183" t="str">
        <f>T("FUENCARRAL-EL PARDO ")</f>
        <v xml:space="preserve">FUENCARRAL-EL PARDO </v>
      </c>
      <c r="D6183" t="str">
        <f>T("EL PILAR            ")</f>
        <v xml:space="preserve">EL PILAR            </v>
      </c>
      <c r="E6183" t="str">
        <f>T("CA ")</f>
        <v xml:space="preserve">CA </v>
      </c>
      <c r="F6183" t="str">
        <f>T("CAMIONES       ")</f>
        <v xml:space="preserve">CAMIONES       </v>
      </c>
      <c r="G6183" t="str">
        <f>T("De 10.000 KG DE CARGA ÚTIL en adelante            ")</f>
        <v xml:space="preserve">De 10.000 KG DE CARGA ÚTIL en adelante            </v>
      </c>
      <c r="H6183" t="str">
        <f>T("DIESEL                                            ")</f>
        <v xml:space="preserve">DIESEL                                            </v>
      </c>
      <c r="I6183">
        <v>7</v>
      </c>
    </row>
    <row r="6184" spans="1:9">
      <c r="A6184" t="str">
        <f>T("2018")</f>
        <v>2018</v>
      </c>
      <c r="B6184" t="str">
        <f>T("JURIDICO                                          ")</f>
        <v xml:space="preserve">JURIDICO                                          </v>
      </c>
      <c r="C6184" t="str">
        <f>T("FUENCARRAL-EL PARDO ")</f>
        <v xml:space="preserve">FUENCARRAL-EL PARDO </v>
      </c>
      <c r="D6184" t="str">
        <f>T("LA PAZ              ")</f>
        <v xml:space="preserve">LA PAZ              </v>
      </c>
      <c r="E6184" t="str">
        <f>T("CA ")</f>
        <v xml:space="preserve">CA </v>
      </c>
      <c r="F6184" t="str">
        <f>T("CAMIONES       ")</f>
        <v xml:space="preserve">CAMIONES       </v>
      </c>
      <c r="G6184" t="str">
        <f>T("De menos de 1.000 KG DE CARGA ÚTIL                ")</f>
        <v xml:space="preserve">De menos de 1.000 KG DE CARGA ÚTIL                </v>
      </c>
      <c r="H6184" t="str">
        <f>T("DIESEL                                            ")</f>
        <v xml:space="preserve">DIESEL                                            </v>
      </c>
      <c r="I6184">
        <v>157</v>
      </c>
    </row>
    <row r="6185" spans="1:9">
      <c r="A6185" t="str">
        <f>T("2018")</f>
        <v>2018</v>
      </c>
      <c r="B6185" t="str">
        <f>T("JURIDICO                                          ")</f>
        <v xml:space="preserve">JURIDICO                                          </v>
      </c>
      <c r="C6185" t="str">
        <f>T("FUENCARRAL-EL PARDO ")</f>
        <v xml:space="preserve">FUENCARRAL-EL PARDO </v>
      </c>
      <c r="D6185" t="str">
        <f>T("LA PAZ              ")</f>
        <v xml:space="preserve">LA PAZ              </v>
      </c>
      <c r="E6185" t="str">
        <f>T("CA ")</f>
        <v xml:space="preserve">CA </v>
      </c>
      <c r="F6185" t="str">
        <f>T("CAMIONES       ")</f>
        <v xml:space="preserve">CAMIONES       </v>
      </c>
      <c r="G6185" t="str">
        <f>T("De 1.000 a 2.999 KG DE CARGA ÚTIL                 ")</f>
        <v xml:space="preserve">De 1.000 a 2.999 KG DE CARGA ÚTIL                 </v>
      </c>
      <c r="H6185" t="str">
        <f>T("DIESEL                                            ")</f>
        <v xml:space="preserve">DIESEL                                            </v>
      </c>
      <c r="I6185">
        <v>67</v>
      </c>
    </row>
    <row r="6186" spans="1:9">
      <c r="A6186" t="str">
        <f>T("2018")</f>
        <v>2018</v>
      </c>
      <c r="B6186" t="str">
        <f>T("JURIDICO                                          ")</f>
        <v xml:space="preserve">JURIDICO                                          </v>
      </c>
      <c r="C6186" t="str">
        <f>T("FUENCARRAL-EL PARDO ")</f>
        <v xml:space="preserve">FUENCARRAL-EL PARDO </v>
      </c>
      <c r="D6186" t="str">
        <f>T("LA PAZ              ")</f>
        <v xml:space="preserve">LA PAZ              </v>
      </c>
      <c r="E6186" t="str">
        <f>T("CA ")</f>
        <v xml:space="preserve">CA </v>
      </c>
      <c r="F6186" t="str">
        <f>T("CAMIONES       ")</f>
        <v xml:space="preserve">CAMIONES       </v>
      </c>
      <c r="G6186" t="str">
        <f>T("De 3.000 a 9.999 KG DE CARGA ÚTIL                 ")</f>
        <v xml:space="preserve">De 3.000 a 9.999 KG DE CARGA ÚTIL                 </v>
      </c>
      <c r="H6186" t="str">
        <f>T("DIESEL                                            ")</f>
        <v xml:space="preserve">DIESEL                                            </v>
      </c>
      <c r="I6186">
        <v>65</v>
      </c>
    </row>
    <row r="6187" spans="1:9">
      <c r="A6187" t="str">
        <f>T("2018")</f>
        <v>2018</v>
      </c>
      <c r="B6187" t="str">
        <f>T("JURIDICO                                          ")</f>
        <v xml:space="preserve">JURIDICO                                          </v>
      </c>
      <c r="C6187" t="str">
        <f>T("FUENCARRAL-EL PARDO ")</f>
        <v xml:space="preserve">FUENCARRAL-EL PARDO </v>
      </c>
      <c r="D6187" t="str">
        <f>T("LA PAZ              ")</f>
        <v xml:space="preserve">LA PAZ              </v>
      </c>
      <c r="E6187" t="str">
        <f>T("CA ")</f>
        <v xml:space="preserve">CA </v>
      </c>
      <c r="F6187" t="str">
        <f>T("CAMIONES       ")</f>
        <v xml:space="preserve">CAMIONES       </v>
      </c>
      <c r="G6187" t="str">
        <f>T("De 10.000 KG DE CARGA ÚTIL en adelante            ")</f>
        <v xml:space="preserve">De 10.000 KG DE CARGA ÚTIL en adelante            </v>
      </c>
      <c r="H6187" t="str">
        <f>T("DIESEL                                            ")</f>
        <v xml:space="preserve">DIESEL                                            </v>
      </c>
      <c r="I6187">
        <v>89</v>
      </c>
    </row>
    <row r="6188" spans="1:9">
      <c r="A6188" t="str">
        <f>T("2018")</f>
        <v>2018</v>
      </c>
      <c r="B6188" t="str">
        <f>T("JURIDICO                                          ")</f>
        <v xml:space="preserve">JURIDICO                                          </v>
      </c>
      <c r="C6188" t="str">
        <f>T("FUENCARRAL-EL PARDO ")</f>
        <v xml:space="preserve">FUENCARRAL-EL PARDO </v>
      </c>
      <c r="D6188" t="str">
        <f>T("VALVERDE            ")</f>
        <v xml:space="preserve">VALVERDE            </v>
      </c>
      <c r="E6188" t="str">
        <f>T("CA ")</f>
        <v xml:space="preserve">CA </v>
      </c>
      <c r="F6188" t="str">
        <f>T("CAMIONES       ")</f>
        <v xml:space="preserve">CAMIONES       </v>
      </c>
      <c r="G6188" t="str">
        <f>T("De menos de 1.000 KG DE CARGA ÚTIL                ")</f>
        <v xml:space="preserve">De menos de 1.000 KG DE CARGA ÚTIL                </v>
      </c>
      <c r="H6188" t="str">
        <f>T("DIESEL                                            ")</f>
        <v xml:space="preserve">DIESEL                                            </v>
      </c>
      <c r="I6188">
        <v>389</v>
      </c>
    </row>
    <row r="6189" spans="1:9">
      <c r="A6189" t="str">
        <f>T("2018")</f>
        <v>2018</v>
      </c>
      <c r="B6189" t="str">
        <f>T("JURIDICO                                          ")</f>
        <v xml:space="preserve">JURIDICO                                          </v>
      </c>
      <c r="C6189" t="str">
        <f>T("FUENCARRAL-EL PARDO ")</f>
        <v xml:space="preserve">FUENCARRAL-EL PARDO </v>
      </c>
      <c r="D6189" t="str">
        <f>T("VALVERDE            ")</f>
        <v xml:space="preserve">VALVERDE            </v>
      </c>
      <c r="E6189" t="str">
        <f>T("CA ")</f>
        <v xml:space="preserve">CA </v>
      </c>
      <c r="F6189" t="str">
        <f>T("CAMIONES       ")</f>
        <v xml:space="preserve">CAMIONES       </v>
      </c>
      <c r="G6189" t="str">
        <f>T("De 1.000 a 2.999 KG DE CARGA ÚTIL                 ")</f>
        <v xml:space="preserve">De 1.000 a 2.999 KG DE CARGA ÚTIL                 </v>
      </c>
      <c r="H6189" t="str">
        <f>T("DIESEL                                            ")</f>
        <v xml:space="preserve">DIESEL                                            </v>
      </c>
      <c r="I6189">
        <v>162</v>
      </c>
    </row>
    <row r="6190" spans="1:9">
      <c r="A6190" t="str">
        <f>T("2018")</f>
        <v>2018</v>
      </c>
      <c r="B6190" t="str">
        <f>T("JURIDICO                                          ")</f>
        <v xml:space="preserve">JURIDICO                                          </v>
      </c>
      <c r="C6190" t="str">
        <f>T("FUENCARRAL-EL PARDO ")</f>
        <v xml:space="preserve">FUENCARRAL-EL PARDO </v>
      </c>
      <c r="D6190" t="str">
        <f>T("VALVERDE            ")</f>
        <v xml:space="preserve">VALVERDE            </v>
      </c>
      <c r="E6190" t="str">
        <f>T("CA ")</f>
        <v xml:space="preserve">CA </v>
      </c>
      <c r="F6190" t="str">
        <f>T("CAMIONES       ")</f>
        <v xml:space="preserve">CAMIONES       </v>
      </c>
      <c r="G6190" t="str">
        <f>T("De 3.000 a 9.999 KG DE CARGA ÚTIL                 ")</f>
        <v xml:space="preserve">De 3.000 a 9.999 KG DE CARGA ÚTIL                 </v>
      </c>
      <c r="H6190" t="str">
        <f>T("DIESEL                                            ")</f>
        <v xml:space="preserve">DIESEL                                            </v>
      </c>
      <c r="I6190">
        <v>75</v>
      </c>
    </row>
    <row r="6191" spans="1:9">
      <c r="A6191" t="str">
        <f>T("2018")</f>
        <v>2018</v>
      </c>
      <c r="B6191" t="str">
        <f>T("JURIDICO                                          ")</f>
        <v xml:space="preserve">JURIDICO                                          </v>
      </c>
      <c r="C6191" t="str">
        <f>T("FUENCARRAL-EL PARDO ")</f>
        <v xml:space="preserve">FUENCARRAL-EL PARDO </v>
      </c>
      <c r="D6191" t="str">
        <f>T("VALVERDE            ")</f>
        <v xml:space="preserve">VALVERDE            </v>
      </c>
      <c r="E6191" t="str">
        <f>T("CA ")</f>
        <v xml:space="preserve">CA </v>
      </c>
      <c r="F6191" t="str">
        <f>T("CAMIONES       ")</f>
        <v xml:space="preserve">CAMIONES       </v>
      </c>
      <c r="G6191" t="str">
        <f>T("De 10.000 KG DE CARGA ÚTIL en adelante            ")</f>
        <v xml:space="preserve">De 10.000 KG DE CARGA ÚTIL en adelante            </v>
      </c>
      <c r="H6191" t="str">
        <f>T("DIESEL                                            ")</f>
        <v xml:space="preserve">DIESEL                                            </v>
      </c>
      <c r="I6191">
        <v>43</v>
      </c>
    </row>
    <row r="6192" spans="1:9">
      <c r="A6192" t="str">
        <f>T("2018")</f>
        <v>2018</v>
      </c>
      <c r="B6192" t="str">
        <f>T("JURIDICO                                          ")</f>
        <v xml:space="preserve">JURIDICO                                          </v>
      </c>
      <c r="C6192" t="str">
        <f>T("FUENCARRAL-EL PARDO ")</f>
        <v xml:space="preserve">FUENCARRAL-EL PARDO </v>
      </c>
      <c r="D6192" t="str">
        <f>T("MIRASIERRA          ")</f>
        <v xml:space="preserve">MIRASIERRA          </v>
      </c>
      <c r="E6192" t="str">
        <f>T("CA ")</f>
        <v xml:space="preserve">CA </v>
      </c>
      <c r="F6192" t="str">
        <f>T("CAMIONES       ")</f>
        <v xml:space="preserve">CAMIONES       </v>
      </c>
      <c r="G6192" t="str">
        <f>T("De menos de 1.000 KG DE CARGA ÚTIL                ")</f>
        <v xml:space="preserve">De menos de 1.000 KG DE CARGA ÚTIL                </v>
      </c>
      <c r="H6192" t="str">
        <f>T("DIESEL                                            ")</f>
        <v xml:space="preserve">DIESEL                                            </v>
      </c>
      <c r="I6192">
        <v>83</v>
      </c>
    </row>
    <row r="6193" spans="1:9">
      <c r="A6193" t="str">
        <f>T("2018")</f>
        <v>2018</v>
      </c>
      <c r="B6193" t="str">
        <f>T("JURIDICO                                          ")</f>
        <v xml:space="preserve">JURIDICO                                          </v>
      </c>
      <c r="C6193" t="str">
        <f>T("FUENCARRAL-EL PARDO ")</f>
        <v xml:space="preserve">FUENCARRAL-EL PARDO </v>
      </c>
      <c r="D6193" t="str">
        <f>T("MIRASIERRA          ")</f>
        <v xml:space="preserve">MIRASIERRA          </v>
      </c>
      <c r="E6193" t="str">
        <f>T("CA ")</f>
        <v xml:space="preserve">CA </v>
      </c>
      <c r="F6193" t="str">
        <f>T("CAMIONES       ")</f>
        <v xml:space="preserve">CAMIONES       </v>
      </c>
      <c r="G6193" t="str">
        <f>T("De 1.000 a 2.999 KG DE CARGA ÚTIL                 ")</f>
        <v xml:space="preserve">De 1.000 a 2.999 KG DE CARGA ÚTIL                 </v>
      </c>
      <c r="H6193" t="str">
        <f>T("DIESEL                                            ")</f>
        <v xml:space="preserve">DIESEL                                            </v>
      </c>
      <c r="I6193">
        <v>57</v>
      </c>
    </row>
    <row r="6194" spans="1:9">
      <c r="A6194" t="str">
        <f>T("2018")</f>
        <v>2018</v>
      </c>
      <c r="B6194" t="str">
        <f>T("JURIDICO                                          ")</f>
        <v xml:space="preserve">JURIDICO                                          </v>
      </c>
      <c r="C6194" t="str">
        <f>T("FUENCARRAL-EL PARDO ")</f>
        <v xml:space="preserve">FUENCARRAL-EL PARDO </v>
      </c>
      <c r="D6194" t="str">
        <f>T("MIRASIERRA          ")</f>
        <v xml:space="preserve">MIRASIERRA          </v>
      </c>
      <c r="E6194" t="str">
        <f>T("CA ")</f>
        <v xml:space="preserve">CA </v>
      </c>
      <c r="F6194" t="str">
        <f>T("CAMIONES       ")</f>
        <v xml:space="preserve">CAMIONES       </v>
      </c>
      <c r="G6194" t="str">
        <f>T("De 3.000 a 9.999 KG DE CARGA ÚTIL                 ")</f>
        <v xml:space="preserve">De 3.000 a 9.999 KG DE CARGA ÚTIL                 </v>
      </c>
      <c r="H6194" t="str">
        <f>T("DIESEL                                            ")</f>
        <v xml:space="preserve">DIESEL                                            </v>
      </c>
      <c r="I6194">
        <v>4</v>
      </c>
    </row>
    <row r="6195" spans="1:9">
      <c r="A6195" t="str">
        <f>T("2018")</f>
        <v>2018</v>
      </c>
      <c r="B6195" t="str">
        <f>T("JURIDICO                                          ")</f>
        <v xml:space="preserve">JURIDICO                                          </v>
      </c>
      <c r="C6195" t="str">
        <f>T("FUENCARRAL-EL PARDO ")</f>
        <v xml:space="preserve">FUENCARRAL-EL PARDO </v>
      </c>
      <c r="D6195" t="str">
        <f>T("EL GOLOSO           ")</f>
        <v xml:space="preserve">EL GOLOSO           </v>
      </c>
      <c r="E6195" t="str">
        <f>T("CA ")</f>
        <v xml:space="preserve">CA </v>
      </c>
      <c r="F6195" t="str">
        <f>T("CAMIONES       ")</f>
        <v xml:space="preserve">CAMIONES       </v>
      </c>
      <c r="G6195" t="str">
        <f>T("De menos de 1.000 KG DE CARGA ÚTIL                ")</f>
        <v xml:space="preserve">De menos de 1.000 KG DE CARGA ÚTIL                </v>
      </c>
      <c r="H6195" t="str">
        <f>T("DIESEL                                            ")</f>
        <v xml:space="preserve">DIESEL                                            </v>
      </c>
      <c r="I6195">
        <v>24</v>
      </c>
    </row>
    <row r="6196" spans="1:9">
      <c r="A6196" t="str">
        <f>T("2018")</f>
        <v>2018</v>
      </c>
      <c r="B6196" t="str">
        <f>T("JURIDICO                                          ")</f>
        <v xml:space="preserve">JURIDICO                                          </v>
      </c>
      <c r="C6196" t="str">
        <f>T("FUENCARRAL-EL PARDO ")</f>
        <v xml:space="preserve">FUENCARRAL-EL PARDO </v>
      </c>
      <c r="D6196" t="str">
        <f>T("EL GOLOSO           ")</f>
        <v xml:space="preserve">EL GOLOSO           </v>
      </c>
      <c r="E6196" t="str">
        <f>T("CA ")</f>
        <v xml:space="preserve">CA </v>
      </c>
      <c r="F6196" t="str">
        <f>T("CAMIONES       ")</f>
        <v xml:space="preserve">CAMIONES       </v>
      </c>
      <c r="G6196" t="str">
        <f>T("De 1.000 a 2.999 KG DE CARGA ÚTIL                 ")</f>
        <v xml:space="preserve">De 1.000 a 2.999 KG DE CARGA ÚTIL                 </v>
      </c>
      <c r="H6196" t="str">
        <f>T("DIESEL                                            ")</f>
        <v xml:space="preserve">DIESEL                                            </v>
      </c>
      <c r="I6196">
        <v>13</v>
      </c>
    </row>
    <row r="6197" spans="1:9">
      <c r="A6197" t="str">
        <f>T("2018")</f>
        <v>2018</v>
      </c>
      <c r="B6197" t="str">
        <f>T("JURIDICO                                          ")</f>
        <v xml:space="preserve">JURIDICO                                          </v>
      </c>
      <c r="C6197" t="str">
        <f>T("FUENCARRAL-EL PARDO ")</f>
        <v xml:space="preserve">FUENCARRAL-EL PARDO </v>
      </c>
      <c r="D6197" t="str">
        <f>T("EL GOLOSO           ")</f>
        <v xml:space="preserve">EL GOLOSO           </v>
      </c>
      <c r="E6197" t="str">
        <f>T("CA ")</f>
        <v xml:space="preserve">CA </v>
      </c>
      <c r="F6197" t="str">
        <f>T("CAMIONES       ")</f>
        <v xml:space="preserve">CAMIONES       </v>
      </c>
      <c r="G6197" t="str">
        <f>T("De 3.000 a 9.999 KG DE CARGA ÚTIL                 ")</f>
        <v xml:space="preserve">De 3.000 a 9.999 KG DE CARGA ÚTIL                 </v>
      </c>
      <c r="H6197" t="str">
        <f>T("DIESEL                                            ")</f>
        <v xml:space="preserve">DIESEL                                            </v>
      </c>
      <c r="I6197">
        <v>1</v>
      </c>
    </row>
    <row r="6198" spans="1:9">
      <c r="A6198" t="str">
        <f>T("2018")</f>
        <v>2018</v>
      </c>
      <c r="B6198" t="str">
        <f>T("JURIDICO                                          ")</f>
        <v xml:space="preserve">JURIDICO                                          </v>
      </c>
      <c r="C6198" t="str">
        <f>T("FUENCARRAL-EL PARDO ")</f>
        <v xml:space="preserve">FUENCARRAL-EL PARDO </v>
      </c>
      <c r="D6198" t="str">
        <f>T("EL GOLOSO           ")</f>
        <v xml:space="preserve">EL GOLOSO           </v>
      </c>
      <c r="E6198" t="str">
        <f>T("CA ")</f>
        <v xml:space="preserve">CA </v>
      </c>
      <c r="F6198" t="str">
        <f>T("CAMIONES       ")</f>
        <v xml:space="preserve">CAMIONES       </v>
      </c>
      <c r="G6198" t="str">
        <f>T("De 10.000 KG DE CARGA ÚTIL en adelante            ")</f>
        <v xml:space="preserve">De 10.000 KG DE CARGA ÚTIL en adelante            </v>
      </c>
      <c r="H6198" t="str">
        <f>T("DIESEL                                            ")</f>
        <v xml:space="preserve">DIESEL                                            </v>
      </c>
      <c r="I6198">
        <v>1</v>
      </c>
    </row>
    <row r="6199" spans="1:9">
      <c r="A6199" t="str">
        <f>T("2018")</f>
        <v>2018</v>
      </c>
      <c r="B6199" t="str">
        <f>T("FISICO                                            ")</f>
        <v xml:space="preserve">FISICO                                            </v>
      </c>
      <c r="C6199" t="str">
        <f>T("FUENCARRAL-EL PARDO ")</f>
        <v xml:space="preserve">FUENCARRAL-EL PARDO </v>
      </c>
      <c r="D6199" t="str">
        <f>T("VALVERDE            ")</f>
        <v xml:space="preserve">VALVERDE            </v>
      </c>
      <c r="E6199" t="str">
        <f>T("CA ")</f>
        <v xml:space="preserve">CA </v>
      </c>
      <c r="F6199" t="str">
        <f>T("CAMIONES       ")</f>
        <v xml:space="preserve">CAMIONES       </v>
      </c>
      <c r="G6199" t="str">
        <f>T("De menos de 1.000 KG DE CARGA ÚTIL                ")</f>
        <v xml:space="preserve">De menos de 1.000 KG DE CARGA ÚTIL                </v>
      </c>
      <c r="H6199" t="str">
        <f>T("ELÉCTRICO                                         ")</f>
        <v xml:space="preserve">ELÉCTRICO                                         </v>
      </c>
      <c r="I6199">
        <v>1</v>
      </c>
    </row>
    <row r="6200" spans="1:9">
      <c r="A6200" t="str">
        <f>T("2018")</f>
        <v>2018</v>
      </c>
      <c r="B6200" t="str">
        <f>T("FISICO                                            ")</f>
        <v xml:space="preserve">FISICO                                            </v>
      </c>
      <c r="C6200" t="str">
        <f>T("FUENCARRAL-EL PARDO ")</f>
        <v xml:space="preserve">FUENCARRAL-EL PARDO </v>
      </c>
      <c r="D6200" t="str">
        <f>T("MIRASIERRA          ")</f>
        <v xml:space="preserve">MIRASIERRA          </v>
      </c>
      <c r="E6200" t="str">
        <f>T("CA ")</f>
        <v xml:space="preserve">CA </v>
      </c>
      <c r="F6200" t="str">
        <f>T("CAMIONES       ")</f>
        <v xml:space="preserve">CAMIONES       </v>
      </c>
      <c r="G6200" t="str">
        <f>T("De menos de 1.000 KG DE CARGA ÚTIL                ")</f>
        <v xml:space="preserve">De menos de 1.000 KG DE CARGA ÚTIL                </v>
      </c>
      <c r="H6200" t="str">
        <f>T("ELÉCTRICO                                         ")</f>
        <v xml:space="preserve">ELÉCTRICO                                         </v>
      </c>
      <c r="I6200">
        <v>1</v>
      </c>
    </row>
    <row r="6201" spans="1:9">
      <c r="A6201" t="str">
        <f>T("2018")</f>
        <v>2018</v>
      </c>
      <c r="B6201" t="str">
        <f>T("JURIDICO                                          ")</f>
        <v xml:space="preserve">JURIDICO                                          </v>
      </c>
      <c r="C6201" t="str">
        <f>T("FUENCARRAL-EL PARDO ")</f>
        <v xml:space="preserve">FUENCARRAL-EL PARDO </v>
      </c>
      <c r="D6201" t="str">
        <f>T("PEÑA GRANDE         ")</f>
        <v xml:space="preserve">PEÑA GRANDE         </v>
      </c>
      <c r="E6201" t="str">
        <f>T("CA ")</f>
        <v xml:space="preserve">CA </v>
      </c>
      <c r="F6201" t="str">
        <f>T("CAMIONES       ")</f>
        <v xml:space="preserve">CAMIONES       </v>
      </c>
      <c r="G6201" t="str">
        <f>T("De menos de 1.000 KG DE CARGA ÚTIL                ")</f>
        <v xml:space="preserve">De menos de 1.000 KG DE CARGA ÚTIL                </v>
      </c>
      <c r="H6201" t="str">
        <f>T("ELÉCTRICO                                         ")</f>
        <v xml:space="preserve">ELÉCTRICO                                         </v>
      </c>
      <c r="I6201">
        <v>1</v>
      </c>
    </row>
    <row r="6202" spans="1:9">
      <c r="A6202" t="str">
        <f>T("2018")</f>
        <v>2018</v>
      </c>
      <c r="B6202" t="str">
        <f>T("JURIDICO                                          ")</f>
        <v xml:space="preserve">JURIDICO                                          </v>
      </c>
      <c r="C6202" t="str">
        <f>T("FUENCARRAL-EL PARDO ")</f>
        <v xml:space="preserve">FUENCARRAL-EL PARDO </v>
      </c>
      <c r="D6202" t="str">
        <f>T("VALVERDE            ")</f>
        <v xml:space="preserve">VALVERDE            </v>
      </c>
      <c r="E6202" t="str">
        <f>T("CA ")</f>
        <v xml:space="preserve">CA </v>
      </c>
      <c r="F6202" t="str">
        <f>T("CAMIONES       ")</f>
        <v xml:space="preserve">CAMIONES       </v>
      </c>
      <c r="G6202" t="str">
        <f>T("De menos de 1.000 KG DE CARGA ÚTIL                ")</f>
        <v xml:space="preserve">De menos de 1.000 KG DE CARGA ÚTIL                </v>
      </c>
      <c r="H6202" t="str">
        <f>T("ELÉCTRICO                                         ")</f>
        <v xml:space="preserve">ELÉCTRICO                                         </v>
      </c>
      <c r="I6202">
        <v>6</v>
      </c>
    </row>
    <row r="6203" spans="1:9">
      <c r="A6203" t="str">
        <f>T("2018")</f>
        <v>2018</v>
      </c>
      <c r="B6203" t="str">
        <f>T("FISICO                                            ")</f>
        <v xml:space="preserve">FISICO                                            </v>
      </c>
      <c r="C6203" t="str">
        <f>T("FUENCARRAL-EL PARDO ")</f>
        <v xml:space="preserve">FUENCARRAL-EL PARDO </v>
      </c>
      <c r="D6203" t="str">
        <f>T("EL PARDO            ")</f>
        <v xml:space="preserve">EL PARDO            </v>
      </c>
      <c r="E6203" t="str">
        <f>T("CA ")</f>
        <v xml:space="preserve">CA </v>
      </c>
      <c r="F6203" t="str">
        <f>T("CAMIONES       ")</f>
        <v xml:space="preserve">CAMIONES       </v>
      </c>
      <c r="G6203" t="str">
        <f>T("De menos de 1.000 KG DE CARGA ÚTIL                ")</f>
        <v xml:space="preserve">De menos de 1.000 KG DE CARGA ÚTIL                </v>
      </c>
      <c r="H6203" t="str">
        <f>T("GAS LICUADO DE PETROLEO                           ")</f>
        <v xml:space="preserve">GAS LICUADO DE PETROLEO                           </v>
      </c>
      <c r="I6203">
        <v>1</v>
      </c>
    </row>
    <row r="6204" spans="1:9">
      <c r="A6204" t="str">
        <f>T("2018")</f>
        <v>2018</v>
      </c>
      <c r="B6204" t="str">
        <f>T("FISICO                                            ")</f>
        <v xml:space="preserve">FISICO                                            </v>
      </c>
      <c r="C6204" t="str">
        <f>T("FUENCARRAL-EL PARDO ")</f>
        <v xml:space="preserve">FUENCARRAL-EL PARDO </v>
      </c>
      <c r="D6204" t="str">
        <f>T("VALVERDE            ")</f>
        <v xml:space="preserve">VALVERDE            </v>
      </c>
      <c r="E6204" t="str">
        <f>T("CA ")</f>
        <v xml:space="preserve">CA </v>
      </c>
      <c r="F6204" t="str">
        <f>T("CAMIONES       ")</f>
        <v xml:space="preserve">CAMIONES       </v>
      </c>
      <c r="G6204" t="str">
        <f>T("De menos de 1.000 KG DE CARGA ÚTIL                ")</f>
        <v xml:space="preserve">De menos de 1.000 KG DE CARGA ÚTIL                </v>
      </c>
      <c r="H6204" t="str">
        <f>T("GAS LICUADO DE PETROLEO                           ")</f>
        <v xml:space="preserve">GAS LICUADO DE PETROLEO                           </v>
      </c>
      <c r="I6204">
        <v>1</v>
      </c>
    </row>
    <row r="6205" spans="1:9">
      <c r="A6205" t="str">
        <f>T("2018")</f>
        <v>2018</v>
      </c>
      <c r="B6205" t="str">
        <f>T("JURIDICO                                          ")</f>
        <v xml:space="preserve">JURIDICO                                          </v>
      </c>
      <c r="C6205" t="str">
        <f>T("FUENCARRAL-EL PARDO ")</f>
        <v xml:space="preserve">FUENCARRAL-EL PARDO </v>
      </c>
      <c r="D6205" t="str">
        <f>T("SIN BARRIO          ")</f>
        <v xml:space="preserve">SIN BARRIO          </v>
      </c>
      <c r="E6205" t="str">
        <f>T("CA ")</f>
        <v xml:space="preserve">CA </v>
      </c>
      <c r="F6205" t="str">
        <f>T("CAMIONES       ")</f>
        <v xml:space="preserve">CAMIONES       </v>
      </c>
      <c r="G6205" t="str">
        <f>T("De menos de 1.000 KG DE CARGA ÚTIL                ")</f>
        <v xml:space="preserve">De menos de 1.000 KG DE CARGA ÚTIL                </v>
      </c>
      <c r="H6205" t="str">
        <f>T("GAS LICUADO DE PETROLEO                           ")</f>
        <v xml:space="preserve">GAS LICUADO DE PETROLEO                           </v>
      </c>
      <c r="I6205">
        <v>4</v>
      </c>
    </row>
    <row r="6206" spans="1:9">
      <c r="A6206" t="str">
        <f>T("2018")</f>
        <v>2018</v>
      </c>
      <c r="B6206" t="str">
        <f>T("JURIDICO                                          ")</f>
        <v xml:space="preserve">JURIDICO                                          </v>
      </c>
      <c r="C6206" t="str">
        <f>T("FUENCARRAL-EL PARDO ")</f>
        <v xml:space="preserve">FUENCARRAL-EL PARDO </v>
      </c>
      <c r="D6206" t="str">
        <f>T("VALVERDE            ")</f>
        <v xml:space="preserve">VALVERDE            </v>
      </c>
      <c r="E6206" t="str">
        <f>T("CA ")</f>
        <v xml:space="preserve">CA </v>
      </c>
      <c r="F6206" t="str">
        <f>T("CAMIONES       ")</f>
        <v xml:space="preserve">CAMIONES       </v>
      </c>
      <c r="G6206" t="str">
        <f>T("De menos de 1.000 KG DE CARGA ÚTIL                ")</f>
        <v xml:space="preserve">De menos de 1.000 KG DE CARGA ÚTIL                </v>
      </c>
      <c r="H6206" t="str">
        <f>T("GAS LICUADO DE PETROLEO                           ")</f>
        <v xml:space="preserve">GAS LICUADO DE PETROLEO                           </v>
      </c>
      <c r="I6206">
        <v>3</v>
      </c>
    </row>
    <row r="6207" spans="1:9">
      <c r="A6207" t="str">
        <f>T("2018")</f>
        <v>2018</v>
      </c>
      <c r="B6207" t="str">
        <f>T("JURIDICO                                          ")</f>
        <v xml:space="preserve">JURIDICO                                          </v>
      </c>
      <c r="C6207" t="str">
        <f>T("FUENCARRAL-EL PARDO ")</f>
        <v xml:space="preserve">FUENCARRAL-EL PARDO </v>
      </c>
      <c r="D6207" t="str">
        <f>T("EL GOLOSO           ")</f>
        <v xml:space="preserve">EL GOLOSO           </v>
      </c>
      <c r="E6207" t="str">
        <f>T("CA ")</f>
        <v xml:space="preserve">CA </v>
      </c>
      <c r="F6207" t="str">
        <f>T("CAMIONES       ")</f>
        <v xml:space="preserve">CAMIONES       </v>
      </c>
      <c r="G6207" t="str">
        <f>T("De 1.000 a 2.999 KG DE CARGA ÚTIL                 ")</f>
        <v xml:space="preserve">De 1.000 a 2.999 KG DE CARGA ÚTIL                 </v>
      </c>
      <c r="H6207" t="str">
        <f>T("GAS NATURAL COMPRIMIDO                            ")</f>
        <v xml:space="preserve">GAS NATURAL COMPRIMIDO                            </v>
      </c>
      <c r="I6207">
        <v>1</v>
      </c>
    </row>
    <row r="6208" spans="1:9">
      <c r="A6208" t="str">
        <f>T("2018")</f>
        <v>2018</v>
      </c>
      <c r="B6208" t="str">
        <f>T("Entidad sin personalidad jurídica (art. 35.4 LGT) ")</f>
        <v xml:space="preserve">Entidad sin personalidad jurídica (art. 35.4 LGT) </v>
      </c>
      <c r="C6208" t="str">
        <f>T("FUENCARRAL-EL PARDO ")</f>
        <v xml:space="preserve">FUENCARRAL-EL PARDO </v>
      </c>
      <c r="D6208" t="str">
        <f>T("PEÑA GRANDE         ")</f>
        <v xml:space="preserve">PEÑA GRANDE         </v>
      </c>
      <c r="E6208" t="str">
        <f>T("CA ")</f>
        <v xml:space="preserve">CA </v>
      </c>
      <c r="F6208" t="str">
        <f>T("CAMIONES       ")</f>
        <v xml:space="preserve">CAMIONES       </v>
      </c>
      <c r="G6208" t="str">
        <f>T("De menos de 1.000 KG DE CARGA ÚTIL                ")</f>
        <v xml:space="preserve">De menos de 1.000 KG DE CARGA ÚTIL                </v>
      </c>
      <c r="H6208" t="str">
        <f>T("GASOLINA                                          ")</f>
        <v xml:space="preserve">GASOLINA                                          </v>
      </c>
      <c r="I6208">
        <v>2</v>
      </c>
    </row>
    <row r="6209" spans="1:9">
      <c r="A6209" t="str">
        <f>T("2018")</f>
        <v>2018</v>
      </c>
      <c r="B6209" t="str">
        <f>T("Entidad sin personalidad jurídica (art. 35.4 LGT) ")</f>
        <v xml:space="preserve">Entidad sin personalidad jurídica (art. 35.4 LGT) </v>
      </c>
      <c r="C6209" t="str">
        <f>T("FUENCARRAL-EL PARDO ")</f>
        <v xml:space="preserve">FUENCARRAL-EL PARDO </v>
      </c>
      <c r="D6209" t="str">
        <f>T("EL PILAR            ")</f>
        <v xml:space="preserve">EL PILAR            </v>
      </c>
      <c r="E6209" t="str">
        <f>T("CA ")</f>
        <v xml:space="preserve">CA </v>
      </c>
      <c r="F6209" t="str">
        <f>T("CAMIONES       ")</f>
        <v xml:space="preserve">CAMIONES       </v>
      </c>
      <c r="G6209" t="str">
        <f>T("De menos de 1.000 KG DE CARGA ÚTIL                ")</f>
        <v xml:space="preserve">De menos de 1.000 KG DE CARGA ÚTIL                </v>
      </c>
      <c r="H6209" t="str">
        <f>T("GASOLINA                                          ")</f>
        <v xml:space="preserve">GASOLINA                                          </v>
      </c>
      <c r="I6209">
        <v>1</v>
      </c>
    </row>
    <row r="6210" spans="1:9">
      <c r="A6210" t="str">
        <f>T("2018")</f>
        <v>2018</v>
      </c>
      <c r="B6210" t="str">
        <f>T("Entidad sin personalidad jurídica (art. 35.4 LGT) ")</f>
        <v xml:space="preserve">Entidad sin personalidad jurídica (art. 35.4 LGT) </v>
      </c>
      <c r="C6210" t="str">
        <f>T("FUENCARRAL-EL PARDO ")</f>
        <v xml:space="preserve">FUENCARRAL-EL PARDO </v>
      </c>
      <c r="D6210" t="str">
        <f>T("VALVERDE            ")</f>
        <v xml:space="preserve">VALVERDE            </v>
      </c>
      <c r="E6210" t="str">
        <f>T("CA ")</f>
        <v xml:space="preserve">CA </v>
      </c>
      <c r="F6210" t="str">
        <f>T("CAMIONES       ")</f>
        <v xml:space="preserve">CAMIONES       </v>
      </c>
      <c r="G6210" t="str">
        <f>T("De menos de 1.000 KG DE CARGA ÚTIL                ")</f>
        <v xml:space="preserve">De menos de 1.000 KG DE CARGA ÚTIL                </v>
      </c>
      <c r="H6210" t="str">
        <f>T("GASOLINA                                          ")</f>
        <v xml:space="preserve">GASOLINA                                          </v>
      </c>
      <c r="I6210">
        <v>2</v>
      </c>
    </row>
    <row r="6211" spans="1:9">
      <c r="A6211" t="str">
        <f>T("2018")</f>
        <v>2018</v>
      </c>
      <c r="B6211" t="str">
        <f>T("FISICO                                            ")</f>
        <v xml:space="preserve">FISICO                                            </v>
      </c>
      <c r="C6211" t="str">
        <f>T("FUENCARRAL-EL PARDO ")</f>
        <v xml:space="preserve">FUENCARRAL-EL PARDO </v>
      </c>
      <c r="D6211" t="str">
        <f>T("SIN BARRIO          ")</f>
        <v xml:space="preserve">SIN BARRIO          </v>
      </c>
      <c r="E6211" t="str">
        <f>T("CA ")</f>
        <v xml:space="preserve">CA </v>
      </c>
      <c r="F6211" t="str">
        <f>T("CAMIONES       ")</f>
        <v xml:space="preserve">CAMIONES       </v>
      </c>
      <c r="G6211" t="str">
        <f>T("De menos de 1.000 KG DE CARGA ÚTIL                ")</f>
        <v xml:space="preserve">De menos de 1.000 KG DE CARGA ÚTIL                </v>
      </c>
      <c r="H6211" t="str">
        <f>T("GASOLINA                                          ")</f>
        <v xml:space="preserve">GASOLINA                                          </v>
      </c>
      <c r="I6211">
        <v>3</v>
      </c>
    </row>
    <row r="6212" spans="1:9">
      <c r="A6212" t="str">
        <f>T("2018")</f>
        <v>2018</v>
      </c>
      <c r="B6212" t="str">
        <f>T("FISICO                                            ")</f>
        <v xml:space="preserve">FISICO                                            </v>
      </c>
      <c r="C6212" t="str">
        <f>T("FUENCARRAL-EL PARDO ")</f>
        <v xml:space="preserve">FUENCARRAL-EL PARDO </v>
      </c>
      <c r="D6212" t="str">
        <f>T("SIN BARRIO          ")</f>
        <v xml:space="preserve">SIN BARRIO          </v>
      </c>
      <c r="E6212" t="str">
        <f>T("CA ")</f>
        <v xml:space="preserve">CA </v>
      </c>
      <c r="F6212" t="str">
        <f>T("CAMIONES       ")</f>
        <v xml:space="preserve">CAMIONES       </v>
      </c>
      <c r="G6212" t="str">
        <f>T("De 1.000 a 2.999 KG DE CARGA ÚTIL                 ")</f>
        <v xml:space="preserve">De 1.000 a 2.999 KG DE CARGA ÚTIL                 </v>
      </c>
      <c r="H6212" t="str">
        <f>T("GASOLINA                                          ")</f>
        <v xml:space="preserve">GASOLINA                                          </v>
      </c>
      <c r="I6212">
        <v>1</v>
      </c>
    </row>
    <row r="6213" spans="1:9">
      <c r="A6213" t="str">
        <f>T("2018")</f>
        <v>2018</v>
      </c>
      <c r="B6213" t="str">
        <f>T("FISICO                                            ")</f>
        <v xml:space="preserve">FISICO                                            </v>
      </c>
      <c r="C6213" t="str">
        <f>T("FUENCARRAL-EL PARDO ")</f>
        <v xml:space="preserve">FUENCARRAL-EL PARDO </v>
      </c>
      <c r="D6213" t="str">
        <f>T("EL PARDO            ")</f>
        <v xml:space="preserve">EL PARDO            </v>
      </c>
      <c r="E6213" t="str">
        <f>T("CA ")</f>
        <v xml:space="preserve">CA </v>
      </c>
      <c r="F6213" t="str">
        <f>T("CAMIONES       ")</f>
        <v xml:space="preserve">CAMIONES       </v>
      </c>
      <c r="G6213" t="str">
        <f>T("De menos de 1.000 KG DE CARGA ÚTIL                ")</f>
        <v xml:space="preserve">De menos de 1.000 KG DE CARGA ÚTIL                </v>
      </c>
      <c r="H6213" t="str">
        <f>T("GASOLINA                                          ")</f>
        <v xml:space="preserve">GASOLINA                                          </v>
      </c>
      <c r="I6213">
        <v>1</v>
      </c>
    </row>
    <row r="6214" spans="1:9">
      <c r="A6214" t="str">
        <f>T("2018")</f>
        <v>2018</v>
      </c>
      <c r="B6214" t="str">
        <f>T("FISICO                                            ")</f>
        <v xml:space="preserve">FISICO                                            </v>
      </c>
      <c r="C6214" t="str">
        <f>T("FUENCARRAL-EL PARDO ")</f>
        <v xml:space="preserve">FUENCARRAL-EL PARDO </v>
      </c>
      <c r="D6214" t="str">
        <f>T("EL PARDO            ")</f>
        <v xml:space="preserve">EL PARDO            </v>
      </c>
      <c r="E6214" t="str">
        <f>T("CA ")</f>
        <v xml:space="preserve">CA </v>
      </c>
      <c r="F6214" t="str">
        <f>T("CAMIONES       ")</f>
        <v xml:space="preserve">CAMIONES       </v>
      </c>
      <c r="G6214" t="str">
        <f>T("De 1.000 a 2.999 KG DE CARGA ÚTIL                 ")</f>
        <v xml:space="preserve">De 1.000 a 2.999 KG DE CARGA ÚTIL                 </v>
      </c>
      <c r="H6214" t="str">
        <f>T("GASOLINA                                          ")</f>
        <v xml:space="preserve">GASOLINA                                          </v>
      </c>
      <c r="I6214">
        <v>1</v>
      </c>
    </row>
    <row r="6215" spans="1:9">
      <c r="A6215" t="str">
        <f>T("2018")</f>
        <v>2018</v>
      </c>
      <c r="B6215" t="str">
        <f>T("FISICO                                            ")</f>
        <v xml:space="preserve">FISICO                                            </v>
      </c>
      <c r="C6215" t="str">
        <f>T("FUENCARRAL-EL PARDO ")</f>
        <v xml:space="preserve">FUENCARRAL-EL PARDO </v>
      </c>
      <c r="D6215" t="str">
        <f>T("FUENTELARREINA      ")</f>
        <v xml:space="preserve">FUENTELARREINA      </v>
      </c>
      <c r="E6215" t="str">
        <f>T("CA ")</f>
        <v xml:space="preserve">CA </v>
      </c>
      <c r="F6215" t="str">
        <f>T("CAMIONES       ")</f>
        <v xml:space="preserve">CAMIONES       </v>
      </c>
      <c r="G6215" t="str">
        <f>T("De menos de 1.000 KG DE CARGA ÚTIL                ")</f>
        <v xml:space="preserve">De menos de 1.000 KG DE CARGA ÚTIL                </v>
      </c>
      <c r="H6215" t="str">
        <f>T("GASOLINA                                          ")</f>
        <v xml:space="preserve">GASOLINA                                          </v>
      </c>
      <c r="I6215">
        <v>4</v>
      </c>
    </row>
    <row r="6216" spans="1:9">
      <c r="A6216" t="str">
        <f>T("2018")</f>
        <v>2018</v>
      </c>
      <c r="B6216" t="str">
        <f>T("FISICO                                            ")</f>
        <v xml:space="preserve">FISICO                                            </v>
      </c>
      <c r="C6216" t="str">
        <f>T("FUENCARRAL-EL PARDO ")</f>
        <v xml:space="preserve">FUENCARRAL-EL PARDO </v>
      </c>
      <c r="D6216" t="str">
        <f>T("PEÑA GRANDE         ")</f>
        <v xml:space="preserve">PEÑA GRANDE         </v>
      </c>
      <c r="E6216" t="str">
        <f>T("CA ")</f>
        <v xml:space="preserve">CA </v>
      </c>
      <c r="F6216" t="str">
        <f>T("CAMIONES       ")</f>
        <v xml:space="preserve">CAMIONES       </v>
      </c>
      <c r="G6216" t="str">
        <f>T("De menos de 1.000 KG DE CARGA ÚTIL                ")</f>
        <v xml:space="preserve">De menos de 1.000 KG DE CARGA ÚTIL                </v>
      </c>
      <c r="H6216" t="str">
        <f>T("GASOLINA                                          ")</f>
        <v xml:space="preserve">GASOLINA                                          </v>
      </c>
      <c r="I6216">
        <v>47</v>
      </c>
    </row>
    <row r="6217" spans="1:9">
      <c r="A6217" t="str">
        <f>T("2018")</f>
        <v>2018</v>
      </c>
      <c r="B6217" t="str">
        <f>T("FISICO                                            ")</f>
        <v xml:space="preserve">FISICO                                            </v>
      </c>
      <c r="C6217" t="str">
        <f>T("FUENCARRAL-EL PARDO ")</f>
        <v xml:space="preserve">FUENCARRAL-EL PARDO </v>
      </c>
      <c r="D6217" t="str">
        <f>T("EL PILAR            ")</f>
        <v xml:space="preserve">EL PILAR            </v>
      </c>
      <c r="E6217" t="str">
        <f>T("CA ")</f>
        <v xml:space="preserve">CA </v>
      </c>
      <c r="F6217" t="str">
        <f>T("CAMIONES       ")</f>
        <v xml:space="preserve">CAMIONES       </v>
      </c>
      <c r="G6217" t="str">
        <f>T("De menos de 1.000 KG DE CARGA ÚTIL                ")</f>
        <v xml:space="preserve">De menos de 1.000 KG DE CARGA ÚTIL                </v>
      </c>
      <c r="H6217" t="str">
        <f>T("GASOLINA                                          ")</f>
        <v xml:space="preserve">GASOLINA                                          </v>
      </c>
      <c r="I6217">
        <v>53</v>
      </c>
    </row>
    <row r="6218" spans="1:9">
      <c r="A6218" t="str">
        <f>T("2018")</f>
        <v>2018</v>
      </c>
      <c r="B6218" t="str">
        <f>T("FISICO                                            ")</f>
        <v xml:space="preserve">FISICO                                            </v>
      </c>
      <c r="C6218" t="str">
        <f>T("FUENCARRAL-EL PARDO ")</f>
        <v xml:space="preserve">FUENCARRAL-EL PARDO </v>
      </c>
      <c r="D6218" t="str">
        <f>T("EL PILAR            ")</f>
        <v xml:space="preserve">EL PILAR            </v>
      </c>
      <c r="E6218" t="str">
        <f>T("CA ")</f>
        <v xml:space="preserve">CA </v>
      </c>
      <c r="F6218" t="str">
        <f>T("CAMIONES       ")</f>
        <v xml:space="preserve">CAMIONES       </v>
      </c>
      <c r="G6218" t="str">
        <f>T("De 1.000 a 2.999 KG DE CARGA ÚTIL                 ")</f>
        <v xml:space="preserve">De 1.000 a 2.999 KG DE CARGA ÚTIL                 </v>
      </c>
      <c r="H6218" t="str">
        <f>T("GASOLINA                                          ")</f>
        <v xml:space="preserve">GASOLINA                                          </v>
      </c>
      <c r="I6218">
        <v>4</v>
      </c>
    </row>
    <row r="6219" spans="1:9">
      <c r="A6219" t="str">
        <f>T("2018")</f>
        <v>2018</v>
      </c>
      <c r="B6219" t="str">
        <f>T("FISICO                                            ")</f>
        <v xml:space="preserve">FISICO                                            </v>
      </c>
      <c r="C6219" t="str">
        <f>T("FUENCARRAL-EL PARDO ")</f>
        <v xml:space="preserve">FUENCARRAL-EL PARDO </v>
      </c>
      <c r="D6219" t="str">
        <f>T("LA PAZ              ")</f>
        <v xml:space="preserve">LA PAZ              </v>
      </c>
      <c r="E6219" t="str">
        <f>T("CA ")</f>
        <v xml:space="preserve">CA </v>
      </c>
      <c r="F6219" t="str">
        <f>T("CAMIONES       ")</f>
        <v xml:space="preserve">CAMIONES       </v>
      </c>
      <c r="G6219" t="str">
        <f>T("De menos de 1.000 KG DE CARGA ÚTIL                ")</f>
        <v xml:space="preserve">De menos de 1.000 KG DE CARGA ÚTIL                </v>
      </c>
      <c r="H6219" t="str">
        <f>T("GASOLINA                                          ")</f>
        <v xml:space="preserve">GASOLINA                                          </v>
      </c>
      <c r="I6219">
        <v>32</v>
      </c>
    </row>
    <row r="6220" spans="1:9">
      <c r="A6220" t="str">
        <f>T("2018")</f>
        <v>2018</v>
      </c>
      <c r="B6220" t="str">
        <f>T("FISICO                                            ")</f>
        <v xml:space="preserve">FISICO                                            </v>
      </c>
      <c r="C6220" t="str">
        <f>T("FUENCARRAL-EL PARDO ")</f>
        <v xml:space="preserve">FUENCARRAL-EL PARDO </v>
      </c>
      <c r="D6220" t="str">
        <f>T("VALVERDE            ")</f>
        <v xml:space="preserve">VALVERDE            </v>
      </c>
      <c r="E6220" t="str">
        <f>T("CA ")</f>
        <v xml:space="preserve">CA </v>
      </c>
      <c r="F6220" t="str">
        <f>T("CAMIONES       ")</f>
        <v xml:space="preserve">CAMIONES       </v>
      </c>
      <c r="G6220" t="str">
        <f>T("De menos de 1.000 KG DE CARGA ÚTIL                ")</f>
        <v xml:space="preserve">De menos de 1.000 KG DE CARGA ÚTIL                </v>
      </c>
      <c r="H6220" t="str">
        <f>T("GASOLINA                                          ")</f>
        <v xml:space="preserve">GASOLINA                                          </v>
      </c>
      <c r="I6220">
        <v>52</v>
      </c>
    </row>
    <row r="6221" spans="1:9">
      <c r="A6221" t="str">
        <f>T("2018")</f>
        <v>2018</v>
      </c>
      <c r="B6221" t="str">
        <f>T("FISICO                                            ")</f>
        <v xml:space="preserve">FISICO                                            </v>
      </c>
      <c r="C6221" t="str">
        <f>T("FUENCARRAL-EL PARDO ")</f>
        <v xml:space="preserve">FUENCARRAL-EL PARDO </v>
      </c>
      <c r="D6221" t="str">
        <f>T("VALVERDE            ")</f>
        <v xml:space="preserve">VALVERDE            </v>
      </c>
      <c r="E6221" t="str">
        <f>T("CA ")</f>
        <v xml:space="preserve">CA </v>
      </c>
      <c r="F6221" t="str">
        <f>T("CAMIONES       ")</f>
        <v xml:space="preserve">CAMIONES       </v>
      </c>
      <c r="G6221" t="str">
        <f>T("De 1.000 a 2.999 KG DE CARGA ÚTIL                 ")</f>
        <v xml:space="preserve">De 1.000 a 2.999 KG DE CARGA ÚTIL                 </v>
      </c>
      <c r="H6221" t="str">
        <f>T("GASOLINA                                          ")</f>
        <v xml:space="preserve">GASOLINA                                          </v>
      </c>
      <c r="I6221">
        <v>4</v>
      </c>
    </row>
    <row r="6222" spans="1:9">
      <c r="A6222" t="str">
        <f>T("2018")</f>
        <v>2018</v>
      </c>
      <c r="B6222" t="str">
        <f>T("FISICO                                            ")</f>
        <v xml:space="preserve">FISICO                                            </v>
      </c>
      <c r="C6222" t="str">
        <f>T("FUENCARRAL-EL PARDO ")</f>
        <v xml:space="preserve">FUENCARRAL-EL PARDO </v>
      </c>
      <c r="D6222" t="str">
        <f>T("MIRASIERRA          ")</f>
        <v xml:space="preserve">MIRASIERRA          </v>
      </c>
      <c r="E6222" t="str">
        <f>T("CA ")</f>
        <v xml:space="preserve">CA </v>
      </c>
      <c r="F6222" t="str">
        <f>T("CAMIONES       ")</f>
        <v xml:space="preserve">CAMIONES       </v>
      </c>
      <c r="G6222" t="str">
        <f>T("De menos de 1.000 KG DE CARGA ÚTIL                ")</f>
        <v xml:space="preserve">De menos de 1.000 KG DE CARGA ÚTIL                </v>
      </c>
      <c r="H6222" t="str">
        <f>T("GASOLINA                                          ")</f>
        <v xml:space="preserve">GASOLINA                                          </v>
      </c>
      <c r="I6222">
        <v>27</v>
      </c>
    </row>
    <row r="6223" spans="1:9">
      <c r="A6223" t="str">
        <f>T("2018")</f>
        <v>2018</v>
      </c>
      <c r="B6223" t="str">
        <f>T("FISICO                                            ")</f>
        <v xml:space="preserve">FISICO                                            </v>
      </c>
      <c r="C6223" t="str">
        <f>T("FUENCARRAL-EL PARDO ")</f>
        <v xml:space="preserve">FUENCARRAL-EL PARDO </v>
      </c>
      <c r="D6223" t="str">
        <f>T("MIRASIERRA          ")</f>
        <v xml:space="preserve">MIRASIERRA          </v>
      </c>
      <c r="E6223" t="str">
        <f>T("CA ")</f>
        <v xml:space="preserve">CA </v>
      </c>
      <c r="F6223" t="str">
        <f>T("CAMIONES       ")</f>
        <v xml:space="preserve">CAMIONES       </v>
      </c>
      <c r="G6223" t="str">
        <f>T("De 1.000 a 2.999 KG DE CARGA ÚTIL                 ")</f>
        <v xml:space="preserve">De 1.000 a 2.999 KG DE CARGA ÚTIL                 </v>
      </c>
      <c r="H6223" t="str">
        <f>T("GASOLINA                                          ")</f>
        <v xml:space="preserve">GASOLINA                                          </v>
      </c>
      <c r="I6223">
        <v>4</v>
      </c>
    </row>
    <row r="6224" spans="1:9">
      <c r="A6224" t="str">
        <f>T("2018")</f>
        <v>2018</v>
      </c>
      <c r="B6224" t="str">
        <f>T("FISICO                                            ")</f>
        <v xml:space="preserve">FISICO                                            </v>
      </c>
      <c r="C6224" t="str">
        <f>T("FUENCARRAL-EL PARDO ")</f>
        <v xml:space="preserve">FUENCARRAL-EL PARDO </v>
      </c>
      <c r="D6224" t="str">
        <f>T("EL GOLOSO           ")</f>
        <v xml:space="preserve">EL GOLOSO           </v>
      </c>
      <c r="E6224" t="str">
        <f>T("CA ")</f>
        <v xml:space="preserve">CA </v>
      </c>
      <c r="F6224" t="str">
        <f>T("CAMIONES       ")</f>
        <v xml:space="preserve">CAMIONES       </v>
      </c>
      <c r="G6224" t="str">
        <f>T("De menos de 1.000 KG DE CARGA ÚTIL                ")</f>
        <v xml:space="preserve">De menos de 1.000 KG DE CARGA ÚTIL                </v>
      </c>
      <c r="H6224" t="str">
        <f>T("GASOLINA                                          ")</f>
        <v xml:space="preserve">GASOLINA                                          </v>
      </c>
      <c r="I6224">
        <v>5</v>
      </c>
    </row>
    <row r="6225" spans="1:9">
      <c r="A6225" t="str">
        <f>T("2018")</f>
        <v>2018</v>
      </c>
      <c r="B6225" t="str">
        <f>T("FISICO                                            ")</f>
        <v xml:space="preserve">FISICO                                            </v>
      </c>
      <c r="C6225" t="str">
        <f>T("FUENCARRAL-EL PARDO ")</f>
        <v xml:space="preserve">FUENCARRAL-EL PARDO </v>
      </c>
      <c r="D6225" t="str">
        <f>T("EL GOLOSO           ")</f>
        <v xml:space="preserve">EL GOLOSO           </v>
      </c>
      <c r="E6225" t="str">
        <f>T("CA ")</f>
        <v xml:space="preserve">CA </v>
      </c>
      <c r="F6225" t="str">
        <f>T("CAMIONES       ")</f>
        <v xml:space="preserve">CAMIONES       </v>
      </c>
      <c r="G6225" t="str">
        <f>T("De 1.000 a 2.999 KG DE CARGA ÚTIL                 ")</f>
        <v xml:space="preserve">De 1.000 a 2.999 KG DE CARGA ÚTIL                 </v>
      </c>
      <c r="H6225" t="str">
        <f>T("GASOLINA                                          ")</f>
        <v xml:space="preserve">GASOLINA                                          </v>
      </c>
      <c r="I6225">
        <v>1</v>
      </c>
    </row>
    <row r="6226" spans="1:9">
      <c r="A6226" t="str">
        <f>T("2018")</f>
        <v>2018</v>
      </c>
      <c r="B6226" t="str">
        <f>T("JURIDICO                                          ")</f>
        <v xml:space="preserve">JURIDICO                                          </v>
      </c>
      <c r="C6226" t="str">
        <f>T("FUENCARRAL-EL PARDO ")</f>
        <v xml:space="preserve">FUENCARRAL-EL PARDO </v>
      </c>
      <c r="D6226" t="str">
        <f>T("SIN BARRIO          ")</f>
        <v xml:space="preserve">SIN BARRIO          </v>
      </c>
      <c r="E6226" t="str">
        <f>T("CA ")</f>
        <v xml:space="preserve">CA </v>
      </c>
      <c r="F6226" t="str">
        <f>T("CAMIONES       ")</f>
        <v xml:space="preserve">CAMIONES       </v>
      </c>
      <c r="G6226" t="str">
        <f>T("De menos de 1.000 KG DE CARGA ÚTIL                ")</f>
        <v xml:space="preserve">De menos de 1.000 KG DE CARGA ÚTIL                </v>
      </c>
      <c r="H6226" t="str">
        <f>T("GASOLINA                                          ")</f>
        <v xml:space="preserve">GASOLINA                                          </v>
      </c>
      <c r="I6226">
        <v>1</v>
      </c>
    </row>
    <row r="6227" spans="1:9">
      <c r="A6227" t="str">
        <f>T("2018")</f>
        <v>2018</v>
      </c>
      <c r="B6227" t="str">
        <f>T("JURIDICO                                          ")</f>
        <v xml:space="preserve">JURIDICO                                          </v>
      </c>
      <c r="C6227" t="str">
        <f>T("FUENCARRAL-EL PARDO ")</f>
        <v xml:space="preserve">FUENCARRAL-EL PARDO </v>
      </c>
      <c r="D6227" t="str">
        <f>T("SIN BARRIO          ")</f>
        <v xml:space="preserve">SIN BARRIO          </v>
      </c>
      <c r="E6227" t="str">
        <f>T("CA ")</f>
        <v xml:space="preserve">CA </v>
      </c>
      <c r="F6227" t="str">
        <f>T("CAMIONES       ")</f>
        <v xml:space="preserve">CAMIONES       </v>
      </c>
      <c r="G6227" t="str">
        <f>T("De 10.000 KG DE CARGA ÚTIL en adelante            ")</f>
        <v xml:space="preserve">De 10.000 KG DE CARGA ÚTIL en adelante            </v>
      </c>
      <c r="H6227" t="str">
        <f>T("GASOLINA                                          ")</f>
        <v xml:space="preserve">GASOLINA                                          </v>
      </c>
      <c r="I6227">
        <v>1</v>
      </c>
    </row>
    <row r="6228" spans="1:9">
      <c r="A6228" t="str">
        <f>T("2018")</f>
        <v>2018</v>
      </c>
      <c r="B6228" t="str">
        <f>T("JURIDICO                                          ")</f>
        <v xml:space="preserve">JURIDICO                                          </v>
      </c>
      <c r="C6228" t="str">
        <f>T("FUENCARRAL-EL PARDO ")</f>
        <v xml:space="preserve">FUENCARRAL-EL PARDO </v>
      </c>
      <c r="D6228" t="str">
        <f>T("FUENTELARREINA      ")</f>
        <v xml:space="preserve">FUENTELARREINA      </v>
      </c>
      <c r="E6228" t="str">
        <f>T("CA ")</f>
        <v xml:space="preserve">CA </v>
      </c>
      <c r="F6228" t="str">
        <f>T("CAMIONES       ")</f>
        <v xml:space="preserve">CAMIONES       </v>
      </c>
      <c r="G6228" t="str">
        <f>T("De menos de 1.000 KG DE CARGA ÚTIL                ")</f>
        <v xml:space="preserve">De menos de 1.000 KG DE CARGA ÚTIL                </v>
      </c>
      <c r="H6228" t="str">
        <f>T("GASOLINA                                          ")</f>
        <v xml:space="preserve">GASOLINA                                          </v>
      </c>
      <c r="I6228">
        <v>2</v>
      </c>
    </row>
    <row r="6229" spans="1:9">
      <c r="A6229" t="str">
        <f>T("2018")</f>
        <v>2018</v>
      </c>
      <c r="B6229" t="str">
        <f>T("JURIDICO                                          ")</f>
        <v xml:space="preserve">JURIDICO                                          </v>
      </c>
      <c r="C6229" t="str">
        <f>T("FUENCARRAL-EL PARDO ")</f>
        <v xml:space="preserve">FUENCARRAL-EL PARDO </v>
      </c>
      <c r="D6229" t="str">
        <f>T("PEÑA GRANDE         ")</f>
        <v xml:space="preserve">PEÑA GRANDE         </v>
      </c>
      <c r="E6229" t="str">
        <f>T("CA ")</f>
        <v xml:space="preserve">CA </v>
      </c>
      <c r="F6229" t="str">
        <f>T("CAMIONES       ")</f>
        <v xml:space="preserve">CAMIONES       </v>
      </c>
      <c r="G6229" t="str">
        <f>T("De menos de 1.000 KG DE CARGA ÚTIL                ")</f>
        <v xml:space="preserve">De menos de 1.000 KG DE CARGA ÚTIL                </v>
      </c>
      <c r="H6229" t="str">
        <f>T("GASOLINA                                          ")</f>
        <v xml:space="preserve">GASOLINA                                          </v>
      </c>
      <c r="I6229">
        <v>8</v>
      </c>
    </row>
    <row r="6230" spans="1:9">
      <c r="A6230" t="str">
        <f>T("2018")</f>
        <v>2018</v>
      </c>
      <c r="B6230" t="str">
        <f>T("JURIDICO                                          ")</f>
        <v xml:space="preserve">JURIDICO                                          </v>
      </c>
      <c r="C6230" t="str">
        <f>T("FUENCARRAL-EL PARDO ")</f>
        <v xml:space="preserve">FUENCARRAL-EL PARDO </v>
      </c>
      <c r="D6230" t="str">
        <f>T("EL PILAR            ")</f>
        <v xml:space="preserve">EL PILAR            </v>
      </c>
      <c r="E6230" t="str">
        <f>T("CA ")</f>
        <v xml:space="preserve">CA </v>
      </c>
      <c r="F6230" t="str">
        <f>T("CAMIONES       ")</f>
        <v xml:space="preserve">CAMIONES       </v>
      </c>
      <c r="G6230" t="str">
        <f>T("De menos de 1.000 KG DE CARGA ÚTIL                ")</f>
        <v xml:space="preserve">De menos de 1.000 KG DE CARGA ÚTIL                </v>
      </c>
      <c r="H6230" t="str">
        <f>T("GASOLINA                                          ")</f>
        <v xml:space="preserve">GASOLINA                                          </v>
      </c>
      <c r="I6230">
        <v>16</v>
      </c>
    </row>
    <row r="6231" spans="1:9">
      <c r="A6231" t="str">
        <f>T("2018")</f>
        <v>2018</v>
      </c>
      <c r="B6231" t="str">
        <f>T("JURIDICO                                          ")</f>
        <v xml:space="preserve">JURIDICO                                          </v>
      </c>
      <c r="C6231" t="str">
        <f>T("FUENCARRAL-EL PARDO ")</f>
        <v xml:space="preserve">FUENCARRAL-EL PARDO </v>
      </c>
      <c r="D6231" t="str">
        <f>T("EL PILAR            ")</f>
        <v xml:space="preserve">EL PILAR            </v>
      </c>
      <c r="E6231" t="str">
        <f>T("CA ")</f>
        <v xml:space="preserve">CA </v>
      </c>
      <c r="F6231" t="str">
        <f>T("CAMIONES       ")</f>
        <v xml:space="preserve">CAMIONES       </v>
      </c>
      <c r="G6231" t="str">
        <f>T("De 3.000 a 9.999 KG DE CARGA ÚTIL                 ")</f>
        <v xml:space="preserve">De 3.000 a 9.999 KG DE CARGA ÚTIL                 </v>
      </c>
      <c r="H6231" t="str">
        <f>T("GASOLINA                                          ")</f>
        <v xml:space="preserve">GASOLINA                                          </v>
      </c>
      <c r="I6231">
        <v>2</v>
      </c>
    </row>
    <row r="6232" spans="1:9">
      <c r="A6232" t="str">
        <f>T("2018")</f>
        <v>2018</v>
      </c>
      <c r="B6232" t="str">
        <f>T("JURIDICO                                          ")</f>
        <v xml:space="preserve">JURIDICO                                          </v>
      </c>
      <c r="C6232" t="str">
        <f>T("FUENCARRAL-EL PARDO ")</f>
        <v xml:space="preserve">FUENCARRAL-EL PARDO </v>
      </c>
      <c r="D6232" t="str">
        <f>T("LA PAZ              ")</f>
        <v xml:space="preserve">LA PAZ              </v>
      </c>
      <c r="E6232" t="str">
        <f>T("CA ")</f>
        <v xml:space="preserve">CA </v>
      </c>
      <c r="F6232" t="str">
        <f>T("CAMIONES       ")</f>
        <v xml:space="preserve">CAMIONES       </v>
      </c>
      <c r="G6232" t="str">
        <f>T("De menos de 1.000 KG DE CARGA ÚTIL                ")</f>
        <v xml:space="preserve">De menos de 1.000 KG DE CARGA ÚTIL                </v>
      </c>
      <c r="H6232" t="str">
        <f>T("GASOLINA                                          ")</f>
        <v xml:space="preserve">GASOLINA                                          </v>
      </c>
      <c r="I6232">
        <v>12</v>
      </c>
    </row>
    <row r="6233" spans="1:9">
      <c r="A6233" t="str">
        <f>T("2018")</f>
        <v>2018</v>
      </c>
      <c r="B6233" t="str">
        <f>T("JURIDICO                                          ")</f>
        <v xml:space="preserve">JURIDICO                                          </v>
      </c>
      <c r="C6233" t="str">
        <f>T("FUENCARRAL-EL PARDO ")</f>
        <v xml:space="preserve">FUENCARRAL-EL PARDO </v>
      </c>
      <c r="D6233" t="str">
        <f>T("VALVERDE            ")</f>
        <v xml:space="preserve">VALVERDE            </v>
      </c>
      <c r="E6233" t="str">
        <f>T("CA ")</f>
        <v xml:space="preserve">CA </v>
      </c>
      <c r="F6233" t="str">
        <f>T("CAMIONES       ")</f>
        <v xml:space="preserve">CAMIONES       </v>
      </c>
      <c r="G6233" t="str">
        <f>T("De menos de 1.000 KG DE CARGA ÚTIL                ")</f>
        <v xml:space="preserve">De menos de 1.000 KG DE CARGA ÚTIL                </v>
      </c>
      <c r="H6233" t="str">
        <f>T("GASOLINA                                          ")</f>
        <v xml:space="preserve">GASOLINA                                          </v>
      </c>
      <c r="I6233">
        <v>25</v>
      </c>
    </row>
    <row r="6234" spans="1:9">
      <c r="A6234" t="str">
        <f>T("2018")</f>
        <v>2018</v>
      </c>
      <c r="B6234" t="str">
        <f>T("JURIDICO                                          ")</f>
        <v xml:space="preserve">JURIDICO                                          </v>
      </c>
      <c r="C6234" t="str">
        <f>T("FUENCARRAL-EL PARDO ")</f>
        <v xml:space="preserve">FUENCARRAL-EL PARDO </v>
      </c>
      <c r="D6234" t="str">
        <f>T("MIRASIERRA          ")</f>
        <v xml:space="preserve">MIRASIERRA          </v>
      </c>
      <c r="E6234" t="str">
        <f>T("CA ")</f>
        <v xml:space="preserve">CA </v>
      </c>
      <c r="F6234" t="str">
        <f>T("CAMIONES       ")</f>
        <v xml:space="preserve">CAMIONES       </v>
      </c>
      <c r="G6234" t="str">
        <f>T("De menos de 1.000 KG DE CARGA ÚTIL                ")</f>
        <v xml:space="preserve">De menos de 1.000 KG DE CARGA ÚTIL                </v>
      </c>
      <c r="H6234" t="str">
        <f>T("GASOLINA                                          ")</f>
        <v xml:space="preserve">GASOLINA                                          </v>
      </c>
      <c r="I6234">
        <v>5</v>
      </c>
    </row>
    <row r="6235" spans="1:9">
      <c r="A6235" t="str">
        <f>T("2018")</f>
        <v>2018</v>
      </c>
      <c r="B6235" t="str">
        <f>T("JURIDICO                                          ")</f>
        <v xml:space="preserve">JURIDICO                                          </v>
      </c>
      <c r="C6235" t="str">
        <f>T("FUENCARRAL-EL PARDO ")</f>
        <v xml:space="preserve">FUENCARRAL-EL PARDO </v>
      </c>
      <c r="D6235" t="str">
        <f>T("MIRASIERRA          ")</f>
        <v xml:space="preserve">MIRASIERRA          </v>
      </c>
      <c r="E6235" t="str">
        <f>T("CA ")</f>
        <v xml:space="preserve">CA </v>
      </c>
      <c r="F6235" t="str">
        <f>T("CAMIONES       ")</f>
        <v xml:space="preserve">CAMIONES       </v>
      </c>
      <c r="G6235" t="str">
        <f>T("De 10.000 KG DE CARGA ÚTIL en adelante            ")</f>
        <v xml:space="preserve">De 10.000 KG DE CARGA ÚTIL en adelante            </v>
      </c>
      <c r="H6235" t="str">
        <f>T("GASOLINA                                          ")</f>
        <v xml:space="preserve">GASOLINA                                          </v>
      </c>
      <c r="I6235">
        <v>1</v>
      </c>
    </row>
    <row r="6236" spans="1:9">
      <c r="A6236" t="str">
        <f>T("2018")</f>
        <v>2018</v>
      </c>
      <c r="B6236" t="str">
        <f>T("JURIDICO                                          ")</f>
        <v xml:space="preserve">JURIDICO                                          </v>
      </c>
      <c r="C6236" t="str">
        <f>T("FUENCARRAL-EL PARDO ")</f>
        <v xml:space="preserve">FUENCARRAL-EL PARDO </v>
      </c>
      <c r="D6236" t="str">
        <f>T("EL GOLOSO           ")</f>
        <v xml:space="preserve">EL GOLOSO           </v>
      </c>
      <c r="E6236" t="str">
        <f>T("CA ")</f>
        <v xml:space="preserve">CA </v>
      </c>
      <c r="F6236" t="str">
        <f>T("CAMIONES       ")</f>
        <v xml:space="preserve">CAMIONES       </v>
      </c>
      <c r="G6236" t="str">
        <f>T("De menos de 1.000 KG DE CARGA ÚTIL                ")</f>
        <v xml:space="preserve">De menos de 1.000 KG DE CARGA ÚTIL                </v>
      </c>
      <c r="H6236" t="str">
        <f>T("GASOLINA                                          ")</f>
        <v xml:space="preserve">GASOLINA                                          </v>
      </c>
      <c r="I6236">
        <v>2</v>
      </c>
    </row>
    <row r="6237" spans="1:9">
      <c r="A6237" t="str">
        <f>T("2018")</f>
        <v>2018</v>
      </c>
      <c r="B6237" t="str">
        <f>T("JURIDICO                                          ")</f>
        <v xml:space="preserve">JURIDICO                                          </v>
      </c>
      <c r="C6237" t="str">
        <f>T("FUENCARRAL-EL PARDO ")</f>
        <v xml:space="preserve">FUENCARRAL-EL PARDO </v>
      </c>
      <c r="D6237" t="str">
        <f>T("EL GOLOSO           ")</f>
        <v xml:space="preserve">EL GOLOSO           </v>
      </c>
      <c r="E6237" t="str">
        <f>T("CA ")</f>
        <v xml:space="preserve">CA </v>
      </c>
      <c r="F6237" t="str">
        <f>T("CAMIONES       ")</f>
        <v xml:space="preserve">CAMIONES       </v>
      </c>
      <c r="G6237" t="str">
        <f>T("De 10.000 KG DE CARGA ÚTIL en adelante            ")</f>
        <v xml:space="preserve">De 10.000 KG DE CARGA ÚTIL en adelante            </v>
      </c>
      <c r="H6237" t="str">
        <f>T("GASOLINA                                          ")</f>
        <v xml:space="preserve">GASOLINA                                          </v>
      </c>
      <c r="I6237">
        <v>1</v>
      </c>
    </row>
    <row r="6238" spans="1:9">
      <c r="A6238" t="str">
        <f>T("2018")</f>
        <v>2018</v>
      </c>
      <c r="B6238" t="str">
        <f>T("Entidad sin personalidad jurídica (art. 35.4 LGT) ")</f>
        <v xml:space="preserve">Entidad sin personalidad jurídica (art. 35.4 LGT) </v>
      </c>
      <c r="C6238" t="str">
        <f>T("FUENCARRAL-EL PARDO ")</f>
        <v xml:space="preserve">FUENCARRAL-EL PARDO </v>
      </c>
      <c r="D6238" t="str">
        <f>T("EL PARDO            ")</f>
        <v xml:space="preserve">EL PARDO            </v>
      </c>
      <c r="E6238" t="str">
        <f>T("CA ")</f>
        <v xml:space="preserve">CA </v>
      </c>
      <c r="F6238" t="str">
        <f>T("CAMIONES       ")</f>
        <v xml:space="preserve">CAMIONES       </v>
      </c>
      <c r="G6238" t="str">
        <f>T("De menos de 1.000 KG DE CARGA ÚTIL                ")</f>
        <v xml:space="preserve">De menos de 1.000 KG DE CARGA ÚTIL                </v>
      </c>
      <c r="I6238">
        <v>1</v>
      </c>
    </row>
    <row r="6239" spans="1:9">
      <c r="A6239" t="str">
        <f>T("2018")</f>
        <v>2018</v>
      </c>
      <c r="B6239" t="str">
        <f>T("Entidad sin personalidad jurídica (art. 35.4 LGT) ")</f>
        <v xml:space="preserve">Entidad sin personalidad jurídica (art. 35.4 LGT) </v>
      </c>
      <c r="C6239" t="str">
        <f>T("FUENCARRAL-EL PARDO ")</f>
        <v xml:space="preserve">FUENCARRAL-EL PARDO </v>
      </c>
      <c r="D6239" t="str">
        <f>T("VALVERDE            ")</f>
        <v xml:space="preserve">VALVERDE            </v>
      </c>
      <c r="E6239" t="str">
        <f>T("CA ")</f>
        <v xml:space="preserve">CA </v>
      </c>
      <c r="F6239" t="str">
        <f>T("CAMIONES       ")</f>
        <v xml:space="preserve">CAMIONES       </v>
      </c>
      <c r="G6239" t="str">
        <f>T("De menos de 1.000 KG DE CARGA ÚTIL                ")</f>
        <v xml:space="preserve">De menos de 1.000 KG DE CARGA ÚTIL                </v>
      </c>
      <c r="I6239">
        <v>1</v>
      </c>
    </row>
    <row r="6240" spans="1:9">
      <c r="A6240" t="str">
        <f>T("2018")</f>
        <v>2018</v>
      </c>
      <c r="B6240" t="str">
        <f>T("FISICO                                            ")</f>
        <v xml:space="preserve">FISICO                                            </v>
      </c>
      <c r="C6240" t="str">
        <f>T("FUENCARRAL-EL PARDO ")</f>
        <v xml:space="preserve">FUENCARRAL-EL PARDO </v>
      </c>
      <c r="D6240" t="str">
        <f>T("SIN BARRIO          ")</f>
        <v xml:space="preserve">SIN BARRIO          </v>
      </c>
      <c r="E6240" t="str">
        <f>T("CA ")</f>
        <v xml:space="preserve">CA </v>
      </c>
      <c r="F6240" t="str">
        <f>T("CAMIONES       ")</f>
        <v xml:space="preserve">CAMIONES       </v>
      </c>
      <c r="G6240" t="str">
        <f>T("De menos de 1.000 KG DE CARGA ÚTIL                ")</f>
        <v xml:space="preserve">De menos de 1.000 KG DE CARGA ÚTIL                </v>
      </c>
      <c r="I6240">
        <v>1</v>
      </c>
    </row>
    <row r="6241" spans="1:9">
      <c r="A6241" t="str">
        <f>T("2018")</f>
        <v>2018</v>
      </c>
      <c r="B6241" t="str">
        <f>T("FISICO                                            ")</f>
        <v xml:space="preserve">FISICO                                            </v>
      </c>
      <c r="C6241" t="str">
        <f>T("FUENCARRAL-EL PARDO ")</f>
        <v xml:space="preserve">FUENCARRAL-EL PARDO </v>
      </c>
      <c r="D6241" t="str">
        <f>T("SIN BARRIO          ")</f>
        <v xml:space="preserve">SIN BARRIO          </v>
      </c>
      <c r="E6241" t="str">
        <f>T("CA ")</f>
        <v xml:space="preserve">CA </v>
      </c>
      <c r="F6241" t="str">
        <f>T("CAMIONES       ")</f>
        <v xml:space="preserve">CAMIONES       </v>
      </c>
      <c r="G6241" t="str">
        <f>T("De 1.000 a 2.999 KG DE CARGA ÚTIL                 ")</f>
        <v xml:space="preserve">De 1.000 a 2.999 KG DE CARGA ÚTIL                 </v>
      </c>
      <c r="I6241">
        <v>10</v>
      </c>
    </row>
    <row r="6242" spans="1:9">
      <c r="A6242" t="str">
        <f>T("2018")</f>
        <v>2018</v>
      </c>
      <c r="B6242" t="str">
        <f>T("FISICO                                            ")</f>
        <v xml:space="preserve">FISICO                                            </v>
      </c>
      <c r="C6242" t="str">
        <f>T("FUENCARRAL-EL PARDO ")</f>
        <v xml:space="preserve">FUENCARRAL-EL PARDO </v>
      </c>
      <c r="D6242" t="str">
        <f>T("EL PARDO            ")</f>
        <v xml:space="preserve">EL PARDO            </v>
      </c>
      <c r="E6242" t="str">
        <f>T("CA ")</f>
        <v xml:space="preserve">CA </v>
      </c>
      <c r="F6242" t="str">
        <f>T("CAMIONES       ")</f>
        <v xml:space="preserve">CAMIONES       </v>
      </c>
      <c r="G6242" t="str">
        <f>T("De menos de 1.000 KG DE CARGA ÚTIL                ")</f>
        <v xml:space="preserve">De menos de 1.000 KG DE CARGA ÚTIL                </v>
      </c>
      <c r="I6242">
        <v>4</v>
      </c>
    </row>
    <row r="6243" spans="1:9">
      <c r="A6243" t="str">
        <f>T("2018")</f>
        <v>2018</v>
      </c>
      <c r="B6243" t="str">
        <f>T("FISICO                                            ")</f>
        <v xml:space="preserve">FISICO                                            </v>
      </c>
      <c r="C6243" t="str">
        <f>T("FUENCARRAL-EL PARDO ")</f>
        <v xml:space="preserve">FUENCARRAL-EL PARDO </v>
      </c>
      <c r="D6243" t="str">
        <f>T("FUENTELARREINA      ")</f>
        <v xml:space="preserve">FUENTELARREINA      </v>
      </c>
      <c r="E6243" t="str">
        <f>T("CA ")</f>
        <v xml:space="preserve">CA </v>
      </c>
      <c r="F6243" t="str">
        <f>T("CAMIONES       ")</f>
        <v xml:space="preserve">CAMIONES       </v>
      </c>
      <c r="G6243" t="str">
        <f>T("De menos de 1.000 KG DE CARGA ÚTIL                ")</f>
        <v xml:space="preserve">De menos de 1.000 KG DE CARGA ÚTIL                </v>
      </c>
      <c r="I6243">
        <v>3</v>
      </c>
    </row>
    <row r="6244" spans="1:9">
      <c r="A6244" t="str">
        <f>T("2018")</f>
        <v>2018</v>
      </c>
      <c r="B6244" t="str">
        <f>T("FISICO                                            ")</f>
        <v xml:space="preserve">FISICO                                            </v>
      </c>
      <c r="C6244" t="str">
        <f>T("FUENCARRAL-EL PARDO ")</f>
        <v xml:space="preserve">FUENCARRAL-EL PARDO </v>
      </c>
      <c r="D6244" t="str">
        <f>T("PEÑA GRANDE         ")</f>
        <v xml:space="preserve">PEÑA GRANDE         </v>
      </c>
      <c r="E6244" t="str">
        <f>T("CA ")</f>
        <v xml:space="preserve">CA </v>
      </c>
      <c r="F6244" t="str">
        <f>T("CAMIONES       ")</f>
        <v xml:space="preserve">CAMIONES       </v>
      </c>
      <c r="G6244" t="str">
        <f>T("De menos de 1.000 KG DE CARGA ÚTIL                ")</f>
        <v xml:space="preserve">De menos de 1.000 KG DE CARGA ÚTIL                </v>
      </c>
      <c r="I6244">
        <v>20</v>
      </c>
    </row>
    <row r="6245" spans="1:9">
      <c r="A6245" t="str">
        <f>T("2018")</f>
        <v>2018</v>
      </c>
      <c r="B6245" t="str">
        <f>T("FISICO                                            ")</f>
        <v xml:space="preserve">FISICO                                            </v>
      </c>
      <c r="C6245" t="str">
        <f>T("FUENCARRAL-EL PARDO ")</f>
        <v xml:space="preserve">FUENCARRAL-EL PARDO </v>
      </c>
      <c r="D6245" t="str">
        <f>T("PEÑA GRANDE         ")</f>
        <v xml:space="preserve">PEÑA GRANDE         </v>
      </c>
      <c r="E6245" t="str">
        <f>T("CA ")</f>
        <v xml:space="preserve">CA </v>
      </c>
      <c r="F6245" t="str">
        <f>T("CAMIONES       ")</f>
        <v xml:space="preserve">CAMIONES       </v>
      </c>
      <c r="G6245" t="str">
        <f>T("De 1.000 a 2.999 KG DE CARGA ÚTIL                 ")</f>
        <v xml:space="preserve">De 1.000 a 2.999 KG DE CARGA ÚTIL                 </v>
      </c>
      <c r="I6245">
        <v>5</v>
      </c>
    </row>
    <row r="6246" spans="1:9">
      <c r="A6246" t="str">
        <f>T("2018")</f>
        <v>2018</v>
      </c>
      <c r="B6246" t="str">
        <f>T("FISICO                                            ")</f>
        <v xml:space="preserve">FISICO                                            </v>
      </c>
      <c r="C6246" t="str">
        <f>T("FUENCARRAL-EL PARDO ")</f>
        <v xml:space="preserve">FUENCARRAL-EL PARDO </v>
      </c>
      <c r="D6246" t="str">
        <f>T("EL PILAR            ")</f>
        <v xml:space="preserve">EL PILAR            </v>
      </c>
      <c r="E6246" t="str">
        <f>T("CA ")</f>
        <v xml:space="preserve">CA </v>
      </c>
      <c r="F6246" t="str">
        <f>T("CAMIONES       ")</f>
        <v xml:space="preserve">CAMIONES       </v>
      </c>
      <c r="G6246" t="str">
        <f>T("De menos de 1.000 KG DE CARGA ÚTIL                ")</f>
        <v xml:space="preserve">De menos de 1.000 KG DE CARGA ÚTIL                </v>
      </c>
      <c r="I6246">
        <v>20</v>
      </c>
    </row>
    <row r="6247" spans="1:9">
      <c r="A6247" t="str">
        <f>T("2018")</f>
        <v>2018</v>
      </c>
      <c r="B6247" t="str">
        <f>T("FISICO                                            ")</f>
        <v xml:space="preserve">FISICO                                            </v>
      </c>
      <c r="C6247" t="str">
        <f>T("FUENCARRAL-EL PARDO ")</f>
        <v xml:space="preserve">FUENCARRAL-EL PARDO </v>
      </c>
      <c r="D6247" t="str">
        <f>T("EL PILAR            ")</f>
        <v xml:space="preserve">EL PILAR            </v>
      </c>
      <c r="E6247" t="str">
        <f>T("CA ")</f>
        <v xml:space="preserve">CA </v>
      </c>
      <c r="F6247" t="str">
        <f>T("CAMIONES       ")</f>
        <v xml:space="preserve">CAMIONES       </v>
      </c>
      <c r="G6247" t="str">
        <f>T("De 1.000 a 2.999 KG DE CARGA ÚTIL                 ")</f>
        <v xml:space="preserve">De 1.000 a 2.999 KG DE CARGA ÚTIL                 </v>
      </c>
      <c r="I6247">
        <v>5</v>
      </c>
    </row>
    <row r="6248" spans="1:9">
      <c r="A6248" t="str">
        <f>T("2018")</f>
        <v>2018</v>
      </c>
      <c r="B6248" t="str">
        <f>T("FISICO                                            ")</f>
        <v xml:space="preserve">FISICO                                            </v>
      </c>
      <c r="C6248" t="str">
        <f>T("FUENCARRAL-EL PARDO ")</f>
        <v xml:space="preserve">FUENCARRAL-EL PARDO </v>
      </c>
      <c r="D6248" t="str">
        <f>T("LA PAZ              ")</f>
        <v xml:space="preserve">LA PAZ              </v>
      </c>
      <c r="E6248" t="str">
        <f>T("CA ")</f>
        <v xml:space="preserve">CA </v>
      </c>
      <c r="F6248" t="str">
        <f>T("CAMIONES       ")</f>
        <v xml:space="preserve">CAMIONES       </v>
      </c>
      <c r="G6248" t="str">
        <f>T("De menos de 1.000 KG DE CARGA ÚTIL                ")</f>
        <v xml:space="preserve">De menos de 1.000 KG DE CARGA ÚTIL                </v>
      </c>
      <c r="I6248">
        <v>12</v>
      </c>
    </row>
    <row r="6249" spans="1:9">
      <c r="A6249" t="str">
        <f>T("2018")</f>
        <v>2018</v>
      </c>
      <c r="B6249" t="str">
        <f>T("FISICO                                            ")</f>
        <v xml:space="preserve">FISICO                                            </v>
      </c>
      <c r="C6249" t="str">
        <f>T("FUENCARRAL-EL PARDO ")</f>
        <v xml:space="preserve">FUENCARRAL-EL PARDO </v>
      </c>
      <c r="D6249" t="str">
        <f>T("LA PAZ              ")</f>
        <v xml:space="preserve">LA PAZ              </v>
      </c>
      <c r="E6249" t="str">
        <f>T("CA ")</f>
        <v xml:space="preserve">CA </v>
      </c>
      <c r="F6249" t="str">
        <f>T("CAMIONES       ")</f>
        <v xml:space="preserve">CAMIONES       </v>
      </c>
      <c r="G6249" t="str">
        <f>T("De 3.000 a 9.999 KG DE CARGA ÚTIL                 ")</f>
        <v xml:space="preserve">De 3.000 a 9.999 KG DE CARGA ÚTIL                 </v>
      </c>
      <c r="I6249">
        <v>1</v>
      </c>
    </row>
    <row r="6250" spans="1:9">
      <c r="A6250" t="str">
        <f>T("2018")</f>
        <v>2018</v>
      </c>
      <c r="B6250" t="str">
        <f>T("FISICO                                            ")</f>
        <v xml:space="preserve">FISICO                                            </v>
      </c>
      <c r="C6250" t="str">
        <f>T("FUENCARRAL-EL PARDO ")</f>
        <v xml:space="preserve">FUENCARRAL-EL PARDO </v>
      </c>
      <c r="D6250" t="str">
        <f>T("VALVERDE            ")</f>
        <v xml:space="preserve">VALVERDE            </v>
      </c>
      <c r="E6250" t="str">
        <f>T("CA ")</f>
        <v xml:space="preserve">CA </v>
      </c>
      <c r="F6250" t="str">
        <f>T("CAMIONES       ")</f>
        <v xml:space="preserve">CAMIONES       </v>
      </c>
      <c r="G6250" t="str">
        <f>T("De menos de 1.000 KG DE CARGA ÚTIL                ")</f>
        <v xml:space="preserve">De menos de 1.000 KG DE CARGA ÚTIL                </v>
      </c>
      <c r="I6250">
        <v>17</v>
      </c>
    </row>
    <row r="6251" spans="1:9">
      <c r="A6251" t="str">
        <f>T("2018")</f>
        <v>2018</v>
      </c>
      <c r="B6251" t="str">
        <f>T("FISICO                                            ")</f>
        <v xml:space="preserve">FISICO                                            </v>
      </c>
      <c r="C6251" t="str">
        <f>T("FUENCARRAL-EL PARDO ")</f>
        <v xml:space="preserve">FUENCARRAL-EL PARDO </v>
      </c>
      <c r="D6251" t="str">
        <f>T("VALVERDE            ")</f>
        <v xml:space="preserve">VALVERDE            </v>
      </c>
      <c r="E6251" t="str">
        <f>T("CA ")</f>
        <v xml:space="preserve">CA </v>
      </c>
      <c r="F6251" t="str">
        <f>T("CAMIONES       ")</f>
        <v xml:space="preserve">CAMIONES       </v>
      </c>
      <c r="G6251" t="str">
        <f>T("De 1.000 a 2.999 KG DE CARGA ÚTIL                 ")</f>
        <v xml:space="preserve">De 1.000 a 2.999 KG DE CARGA ÚTIL                 </v>
      </c>
      <c r="I6251">
        <v>13</v>
      </c>
    </row>
    <row r="6252" spans="1:9">
      <c r="A6252" t="str">
        <f>T("2018")</f>
        <v>2018</v>
      </c>
      <c r="B6252" t="str">
        <f>T("FISICO                                            ")</f>
        <v xml:space="preserve">FISICO                                            </v>
      </c>
      <c r="C6252" t="str">
        <f>T("FUENCARRAL-EL PARDO ")</f>
        <v xml:space="preserve">FUENCARRAL-EL PARDO </v>
      </c>
      <c r="D6252" t="str">
        <f>T("MIRASIERRA          ")</f>
        <v xml:space="preserve">MIRASIERRA          </v>
      </c>
      <c r="E6252" t="str">
        <f>T("CA ")</f>
        <v xml:space="preserve">CA </v>
      </c>
      <c r="F6252" t="str">
        <f>T("CAMIONES       ")</f>
        <v xml:space="preserve">CAMIONES       </v>
      </c>
      <c r="G6252" t="str">
        <f>T("De menos de 1.000 KG DE CARGA ÚTIL                ")</f>
        <v xml:space="preserve">De menos de 1.000 KG DE CARGA ÚTIL                </v>
      </c>
      <c r="I6252">
        <v>10</v>
      </c>
    </row>
    <row r="6253" spans="1:9">
      <c r="A6253" t="str">
        <f>T("2018")</f>
        <v>2018</v>
      </c>
      <c r="B6253" t="str">
        <f>T("FISICO                                            ")</f>
        <v xml:space="preserve">FISICO                                            </v>
      </c>
      <c r="C6253" t="str">
        <f>T("FUENCARRAL-EL PARDO ")</f>
        <v xml:space="preserve">FUENCARRAL-EL PARDO </v>
      </c>
      <c r="D6253" t="str">
        <f>T("MIRASIERRA          ")</f>
        <v xml:space="preserve">MIRASIERRA          </v>
      </c>
      <c r="E6253" t="str">
        <f>T("CA ")</f>
        <v xml:space="preserve">CA </v>
      </c>
      <c r="F6253" t="str">
        <f>T("CAMIONES       ")</f>
        <v xml:space="preserve">CAMIONES       </v>
      </c>
      <c r="G6253" t="str">
        <f>T("De 1.000 a 2.999 KG DE CARGA ÚTIL                 ")</f>
        <v xml:space="preserve">De 1.000 a 2.999 KG DE CARGA ÚTIL                 </v>
      </c>
      <c r="I6253">
        <v>5</v>
      </c>
    </row>
    <row r="6254" spans="1:9">
      <c r="A6254" t="str">
        <f>T("2018")</f>
        <v>2018</v>
      </c>
      <c r="B6254" t="str">
        <f>T("FISICO                                            ")</f>
        <v xml:space="preserve">FISICO                                            </v>
      </c>
      <c r="C6254" t="str">
        <f>T("FUENCARRAL-EL PARDO ")</f>
        <v xml:space="preserve">FUENCARRAL-EL PARDO </v>
      </c>
      <c r="D6254" t="str">
        <f>T("EL GOLOSO           ")</f>
        <v xml:space="preserve">EL GOLOSO           </v>
      </c>
      <c r="E6254" t="str">
        <f>T("CA ")</f>
        <v xml:space="preserve">CA </v>
      </c>
      <c r="F6254" t="str">
        <f>T("CAMIONES       ")</f>
        <v xml:space="preserve">CAMIONES       </v>
      </c>
      <c r="G6254" t="str">
        <f>T("De menos de 1.000 KG DE CARGA ÚTIL                ")</f>
        <v xml:space="preserve">De menos de 1.000 KG DE CARGA ÚTIL                </v>
      </c>
      <c r="I6254">
        <v>4</v>
      </c>
    </row>
    <row r="6255" spans="1:9">
      <c r="A6255" t="str">
        <f>T("2018")</f>
        <v>2018</v>
      </c>
      <c r="B6255" t="str">
        <f>T("FISICO                                            ")</f>
        <v xml:space="preserve">FISICO                                            </v>
      </c>
      <c r="C6255" t="str">
        <f>T("FUENCARRAL-EL PARDO ")</f>
        <v xml:space="preserve">FUENCARRAL-EL PARDO </v>
      </c>
      <c r="D6255" t="str">
        <f>T("EL GOLOSO           ")</f>
        <v xml:space="preserve">EL GOLOSO           </v>
      </c>
      <c r="E6255" t="str">
        <f>T("CA ")</f>
        <v xml:space="preserve">CA </v>
      </c>
      <c r="F6255" t="str">
        <f>T("CAMIONES       ")</f>
        <v xml:space="preserve">CAMIONES       </v>
      </c>
      <c r="G6255" t="str">
        <f>T("De 1.000 a 2.999 KG DE CARGA ÚTIL                 ")</f>
        <v xml:space="preserve">De 1.000 a 2.999 KG DE CARGA ÚTIL                 </v>
      </c>
      <c r="I6255">
        <v>1</v>
      </c>
    </row>
    <row r="6256" spans="1:9">
      <c r="A6256" t="str">
        <f>T("2018")</f>
        <v>2018</v>
      </c>
      <c r="B6256" t="str">
        <f>T("JURIDICO                                          ")</f>
        <v xml:space="preserve">JURIDICO                                          </v>
      </c>
      <c r="C6256" t="str">
        <f>T("FUENCARRAL-EL PARDO ")</f>
        <v xml:space="preserve">FUENCARRAL-EL PARDO </v>
      </c>
      <c r="D6256" t="str">
        <f>T("PEÑA GRANDE         ")</f>
        <v xml:space="preserve">PEÑA GRANDE         </v>
      </c>
      <c r="E6256" t="str">
        <f>T("CA ")</f>
        <v xml:space="preserve">CA </v>
      </c>
      <c r="F6256" t="str">
        <f>T("CAMIONES       ")</f>
        <v xml:space="preserve">CAMIONES       </v>
      </c>
      <c r="G6256" t="str">
        <f>T("De menos de 1.000 KG DE CARGA ÚTIL                ")</f>
        <v xml:space="preserve">De menos de 1.000 KG DE CARGA ÚTIL                </v>
      </c>
      <c r="I6256">
        <v>7</v>
      </c>
    </row>
    <row r="6257" spans="1:9">
      <c r="A6257" t="str">
        <f>T("2018")</f>
        <v>2018</v>
      </c>
      <c r="B6257" t="str">
        <f>T("JURIDICO                                          ")</f>
        <v xml:space="preserve">JURIDICO                                          </v>
      </c>
      <c r="C6257" t="str">
        <f>T("FUENCARRAL-EL PARDO ")</f>
        <v xml:space="preserve">FUENCARRAL-EL PARDO </v>
      </c>
      <c r="D6257" t="str">
        <f>T("PEÑA GRANDE         ")</f>
        <v xml:space="preserve">PEÑA GRANDE         </v>
      </c>
      <c r="E6257" t="str">
        <f>T("CA ")</f>
        <v xml:space="preserve">CA </v>
      </c>
      <c r="F6257" t="str">
        <f>T("CAMIONES       ")</f>
        <v xml:space="preserve">CAMIONES       </v>
      </c>
      <c r="G6257" t="str">
        <f>T("De 1.000 a 2.999 KG DE CARGA ÚTIL                 ")</f>
        <v xml:space="preserve">De 1.000 a 2.999 KG DE CARGA ÚTIL                 </v>
      </c>
      <c r="I6257">
        <v>2</v>
      </c>
    </row>
    <row r="6258" spans="1:9">
      <c r="A6258" t="str">
        <f>T("2018")</f>
        <v>2018</v>
      </c>
      <c r="B6258" t="str">
        <f>T("JURIDICO                                          ")</f>
        <v xml:space="preserve">JURIDICO                                          </v>
      </c>
      <c r="C6258" t="str">
        <f>T("FUENCARRAL-EL PARDO ")</f>
        <v xml:space="preserve">FUENCARRAL-EL PARDO </v>
      </c>
      <c r="D6258" t="str">
        <f>T("EL PILAR            ")</f>
        <v xml:space="preserve">EL PILAR            </v>
      </c>
      <c r="E6258" t="str">
        <f>T("CA ")</f>
        <v xml:space="preserve">CA </v>
      </c>
      <c r="F6258" t="str">
        <f>T("CAMIONES       ")</f>
        <v xml:space="preserve">CAMIONES       </v>
      </c>
      <c r="G6258" t="str">
        <f>T("De menos de 1.000 KG DE CARGA ÚTIL                ")</f>
        <v xml:space="preserve">De menos de 1.000 KG DE CARGA ÚTIL                </v>
      </c>
      <c r="I6258">
        <v>7</v>
      </c>
    </row>
    <row r="6259" spans="1:9">
      <c r="A6259" t="str">
        <f>T("2018")</f>
        <v>2018</v>
      </c>
      <c r="B6259" t="str">
        <f>T("JURIDICO                                          ")</f>
        <v xml:space="preserve">JURIDICO                                          </v>
      </c>
      <c r="C6259" t="str">
        <f>T("FUENCARRAL-EL PARDO ")</f>
        <v xml:space="preserve">FUENCARRAL-EL PARDO </v>
      </c>
      <c r="D6259" t="str">
        <f>T("EL PILAR            ")</f>
        <v xml:space="preserve">EL PILAR            </v>
      </c>
      <c r="E6259" t="str">
        <f>T("CA ")</f>
        <v xml:space="preserve">CA </v>
      </c>
      <c r="F6259" t="str">
        <f>T("CAMIONES       ")</f>
        <v xml:space="preserve">CAMIONES       </v>
      </c>
      <c r="G6259" t="str">
        <f>T("De 1.000 a 2.999 KG DE CARGA ÚTIL                 ")</f>
        <v xml:space="preserve">De 1.000 a 2.999 KG DE CARGA ÚTIL                 </v>
      </c>
      <c r="I6259">
        <v>3</v>
      </c>
    </row>
    <row r="6260" spans="1:9">
      <c r="A6260" t="str">
        <f>T("2018")</f>
        <v>2018</v>
      </c>
      <c r="B6260" t="str">
        <f>T("JURIDICO                                          ")</f>
        <v xml:space="preserve">JURIDICO                                          </v>
      </c>
      <c r="C6260" t="str">
        <f>T("FUENCARRAL-EL PARDO ")</f>
        <v xml:space="preserve">FUENCARRAL-EL PARDO </v>
      </c>
      <c r="D6260" t="str">
        <f>T("EL PILAR            ")</f>
        <v xml:space="preserve">EL PILAR            </v>
      </c>
      <c r="E6260" t="str">
        <f>T("CA ")</f>
        <v xml:space="preserve">CA </v>
      </c>
      <c r="F6260" t="str">
        <f>T("CAMIONES       ")</f>
        <v xml:space="preserve">CAMIONES       </v>
      </c>
      <c r="G6260" t="str">
        <f>T("De 3.000 a 9.999 KG DE CARGA ÚTIL                 ")</f>
        <v xml:space="preserve">De 3.000 a 9.999 KG DE CARGA ÚTIL                 </v>
      </c>
      <c r="I6260">
        <v>1</v>
      </c>
    </row>
    <row r="6261" spans="1:9">
      <c r="A6261" t="str">
        <f>T("2018")</f>
        <v>2018</v>
      </c>
      <c r="B6261" t="str">
        <f>T("JURIDICO                                          ")</f>
        <v xml:space="preserve">JURIDICO                                          </v>
      </c>
      <c r="C6261" t="str">
        <f>T("FUENCARRAL-EL PARDO ")</f>
        <v xml:space="preserve">FUENCARRAL-EL PARDO </v>
      </c>
      <c r="D6261" t="str">
        <f>T("LA PAZ              ")</f>
        <v xml:space="preserve">LA PAZ              </v>
      </c>
      <c r="E6261" t="str">
        <f>T("CA ")</f>
        <v xml:space="preserve">CA </v>
      </c>
      <c r="F6261" t="str">
        <f>T("CAMIONES       ")</f>
        <v xml:space="preserve">CAMIONES       </v>
      </c>
      <c r="G6261" t="str">
        <f>T("De menos de 1.000 KG DE CARGA ÚTIL                ")</f>
        <v xml:space="preserve">De menos de 1.000 KG DE CARGA ÚTIL                </v>
      </c>
      <c r="I6261">
        <v>1</v>
      </c>
    </row>
    <row r="6262" spans="1:9">
      <c r="A6262" t="str">
        <f>T("2018")</f>
        <v>2018</v>
      </c>
      <c r="B6262" t="str">
        <f>T("JURIDICO                                          ")</f>
        <v xml:space="preserve">JURIDICO                                          </v>
      </c>
      <c r="C6262" t="str">
        <f>T("FUENCARRAL-EL PARDO ")</f>
        <v xml:space="preserve">FUENCARRAL-EL PARDO </v>
      </c>
      <c r="D6262" t="str">
        <f>T("LA PAZ              ")</f>
        <v xml:space="preserve">LA PAZ              </v>
      </c>
      <c r="E6262" t="str">
        <f>T("CA ")</f>
        <v xml:space="preserve">CA </v>
      </c>
      <c r="F6262" t="str">
        <f>T("CAMIONES       ")</f>
        <v xml:space="preserve">CAMIONES       </v>
      </c>
      <c r="G6262" t="str">
        <f>T("De 1.000 a 2.999 KG DE CARGA ÚTIL                 ")</f>
        <v xml:space="preserve">De 1.000 a 2.999 KG DE CARGA ÚTIL                 </v>
      </c>
      <c r="I6262">
        <v>2</v>
      </c>
    </row>
    <row r="6263" spans="1:9">
      <c r="A6263" t="str">
        <f>T("2018")</f>
        <v>2018</v>
      </c>
      <c r="B6263" t="str">
        <f>T("JURIDICO                                          ")</f>
        <v xml:space="preserve">JURIDICO                                          </v>
      </c>
      <c r="C6263" t="str">
        <f>T("FUENCARRAL-EL PARDO ")</f>
        <v xml:space="preserve">FUENCARRAL-EL PARDO </v>
      </c>
      <c r="D6263" t="str">
        <f>T("LA PAZ              ")</f>
        <v xml:space="preserve">LA PAZ              </v>
      </c>
      <c r="E6263" t="str">
        <f>T("CA ")</f>
        <v xml:space="preserve">CA </v>
      </c>
      <c r="F6263" t="str">
        <f>T("CAMIONES       ")</f>
        <v xml:space="preserve">CAMIONES       </v>
      </c>
      <c r="G6263" t="str">
        <f>T("De 10.000 KG DE CARGA ÚTIL en adelante            ")</f>
        <v xml:space="preserve">De 10.000 KG DE CARGA ÚTIL en adelante            </v>
      </c>
      <c r="I6263">
        <v>1</v>
      </c>
    </row>
    <row r="6264" spans="1:9">
      <c r="A6264" t="str">
        <f>T("2018")</f>
        <v>2018</v>
      </c>
      <c r="B6264" t="str">
        <f>T("JURIDICO                                          ")</f>
        <v xml:space="preserve">JURIDICO                                          </v>
      </c>
      <c r="C6264" t="str">
        <f>T("FUENCARRAL-EL PARDO ")</f>
        <v xml:space="preserve">FUENCARRAL-EL PARDO </v>
      </c>
      <c r="D6264" t="str">
        <f>T("VALVERDE            ")</f>
        <v xml:space="preserve">VALVERDE            </v>
      </c>
      <c r="E6264" t="str">
        <f>T("CA ")</f>
        <v xml:space="preserve">CA </v>
      </c>
      <c r="F6264" t="str">
        <f>T("CAMIONES       ")</f>
        <v xml:space="preserve">CAMIONES       </v>
      </c>
      <c r="G6264" t="str">
        <f>T("De menos de 1.000 KG DE CARGA ÚTIL                ")</f>
        <v xml:space="preserve">De menos de 1.000 KG DE CARGA ÚTIL                </v>
      </c>
      <c r="I6264">
        <v>14</v>
      </c>
    </row>
    <row r="6265" spans="1:9">
      <c r="A6265" t="str">
        <f>T("2018")</f>
        <v>2018</v>
      </c>
      <c r="B6265" t="str">
        <f>T("JURIDICO                                          ")</f>
        <v xml:space="preserve">JURIDICO                                          </v>
      </c>
      <c r="C6265" t="str">
        <f>T("FUENCARRAL-EL PARDO ")</f>
        <v xml:space="preserve">FUENCARRAL-EL PARDO </v>
      </c>
      <c r="D6265" t="str">
        <f>T("VALVERDE            ")</f>
        <v xml:space="preserve">VALVERDE            </v>
      </c>
      <c r="E6265" t="str">
        <f>T("CA ")</f>
        <v xml:space="preserve">CA </v>
      </c>
      <c r="F6265" t="str">
        <f>T("CAMIONES       ")</f>
        <v xml:space="preserve">CAMIONES       </v>
      </c>
      <c r="G6265" t="str">
        <f>T("De 1.000 a 2.999 KG DE CARGA ÚTIL                 ")</f>
        <v xml:space="preserve">De 1.000 a 2.999 KG DE CARGA ÚTIL                 </v>
      </c>
      <c r="I6265">
        <v>3</v>
      </c>
    </row>
    <row r="6266" spans="1:9">
      <c r="A6266" t="str">
        <f>T("2018")</f>
        <v>2018</v>
      </c>
      <c r="B6266" t="str">
        <f>T("JURIDICO                                          ")</f>
        <v xml:space="preserve">JURIDICO                                          </v>
      </c>
      <c r="C6266" t="str">
        <f>T("FUENCARRAL-EL PARDO ")</f>
        <v xml:space="preserve">FUENCARRAL-EL PARDO </v>
      </c>
      <c r="D6266" t="str">
        <f>T("VALVERDE            ")</f>
        <v xml:space="preserve">VALVERDE            </v>
      </c>
      <c r="E6266" t="str">
        <f>T("CA ")</f>
        <v xml:space="preserve">CA </v>
      </c>
      <c r="F6266" t="str">
        <f>T("CAMIONES       ")</f>
        <v xml:space="preserve">CAMIONES       </v>
      </c>
      <c r="G6266" t="str">
        <f>T("De 3.000 a 9.999 KG DE CARGA ÚTIL                 ")</f>
        <v xml:space="preserve">De 3.000 a 9.999 KG DE CARGA ÚTIL                 </v>
      </c>
      <c r="I6266">
        <v>1</v>
      </c>
    </row>
    <row r="6267" spans="1:9">
      <c r="A6267" t="str">
        <f>T("2018")</f>
        <v>2018</v>
      </c>
      <c r="B6267" t="str">
        <f>T("JURIDICO                                          ")</f>
        <v xml:space="preserve">JURIDICO                                          </v>
      </c>
      <c r="C6267" t="str">
        <f>T("FUENCARRAL-EL PARDO ")</f>
        <v xml:space="preserve">FUENCARRAL-EL PARDO </v>
      </c>
      <c r="D6267" t="str">
        <f>T("MIRASIERRA          ")</f>
        <v xml:space="preserve">MIRASIERRA          </v>
      </c>
      <c r="E6267" t="str">
        <f>T("CA ")</f>
        <v xml:space="preserve">CA </v>
      </c>
      <c r="F6267" t="str">
        <f>T("CAMIONES       ")</f>
        <v xml:space="preserve">CAMIONES       </v>
      </c>
      <c r="G6267" t="str">
        <f>T("De 1.000 a 2.999 KG DE CARGA ÚTIL                 ")</f>
        <v xml:space="preserve">De 1.000 a 2.999 KG DE CARGA ÚTIL                 </v>
      </c>
      <c r="I6267">
        <v>1</v>
      </c>
    </row>
    <row r="6268" spans="1:9">
      <c r="A6268" t="str">
        <f>T("2018")</f>
        <v>2018</v>
      </c>
      <c r="B6268" t="str">
        <f>T("JURIDICO                                          ")</f>
        <v xml:space="preserve">JURIDICO                                          </v>
      </c>
      <c r="C6268" t="str">
        <f>T("FUENCARRAL-EL PARDO ")</f>
        <v xml:space="preserve">FUENCARRAL-EL PARDO </v>
      </c>
      <c r="D6268" t="str">
        <f>T("EL GOLOSO           ")</f>
        <v xml:space="preserve">EL GOLOSO           </v>
      </c>
      <c r="E6268" t="str">
        <f>T("CA ")</f>
        <v xml:space="preserve">CA </v>
      </c>
      <c r="F6268" t="str">
        <f>T("CAMIONES       ")</f>
        <v xml:space="preserve">CAMIONES       </v>
      </c>
      <c r="G6268" t="str">
        <f>T("De menos de 1.000 KG DE CARGA ÚTIL                ")</f>
        <v xml:space="preserve">De menos de 1.000 KG DE CARGA ÚTIL                </v>
      </c>
      <c r="I6268">
        <v>1</v>
      </c>
    </row>
    <row r="6269" spans="1:9">
      <c r="A6269" t="str">
        <f>T("2018")</f>
        <v>2018</v>
      </c>
      <c r="B6269" t="str">
        <f>T("FISICO                                            ")</f>
        <v xml:space="preserve">FISICO                                            </v>
      </c>
      <c r="C6269" t="str">
        <f>T("FUENCARRAL-EL PARDO ")</f>
        <v xml:space="preserve">FUENCARRAL-EL PARDO </v>
      </c>
      <c r="D6269" t="str">
        <f>T("EL PILAR            ")</f>
        <v xml:space="preserve">EL PILAR            </v>
      </c>
      <c r="E6269" t="str">
        <f>T("CA ")</f>
        <v xml:space="preserve">CA </v>
      </c>
      <c r="F6269" t="str">
        <f>T("CAMIONES       ")</f>
        <v xml:space="preserve">CAMIONES       </v>
      </c>
      <c r="G6269" t="str">
        <f>T("De menos de 1.000 KG DE CARGA ÚTIL                ")</f>
        <v xml:space="preserve">De menos de 1.000 KG DE CARGA ÚTIL                </v>
      </c>
      <c r="I6269">
        <v>2</v>
      </c>
    </row>
    <row r="6270" spans="1:9">
      <c r="A6270" t="str">
        <f>T("2018")</f>
        <v>2018</v>
      </c>
      <c r="B6270" t="str">
        <f>T("Entidad sin personalidad jurídica (art. 35.4 LGT) ")</f>
        <v xml:space="preserve">Entidad sin personalidad jurídica (art. 35.4 LGT) </v>
      </c>
      <c r="C6270" t="str">
        <f>T("FUENCARRAL-EL PARDO ")</f>
        <v xml:space="preserve">FUENCARRAL-EL PARDO </v>
      </c>
      <c r="D6270" t="str">
        <f>T("MIRASIERRA          ")</f>
        <v xml:space="preserve">MIRASIERRA          </v>
      </c>
      <c r="E6270" t="str">
        <f>T("CI ")</f>
        <v xml:space="preserve">CI </v>
      </c>
      <c r="F6270" t="str">
        <f>T("CICLOMOTORES   ")</f>
        <v xml:space="preserve">CICLOMOTORES   </v>
      </c>
      <c r="G6270" t="str">
        <f>T("todos                                             ")</f>
        <v xml:space="preserve">todos                                             </v>
      </c>
      <c r="H6270" t="str">
        <f>T("DIESEL                                            ")</f>
        <v xml:space="preserve">DIESEL                                            </v>
      </c>
      <c r="I6270">
        <v>1</v>
      </c>
    </row>
    <row r="6271" spans="1:9">
      <c r="A6271" t="str">
        <f>T("2018")</f>
        <v>2018</v>
      </c>
      <c r="B6271" t="str">
        <f>T("FISICO                                            ")</f>
        <v xml:space="preserve">FISICO                                            </v>
      </c>
      <c r="C6271" t="str">
        <f>T("FUENCARRAL-EL PARDO ")</f>
        <v xml:space="preserve">FUENCARRAL-EL PARDO </v>
      </c>
      <c r="D6271" t="str">
        <f>T("SIN BARRIO          ")</f>
        <v xml:space="preserve">SIN BARRIO          </v>
      </c>
      <c r="E6271" t="str">
        <f>T("CI ")</f>
        <v xml:space="preserve">CI </v>
      </c>
      <c r="F6271" t="str">
        <f>T("CICLOMOTORES   ")</f>
        <v xml:space="preserve">CICLOMOTORES   </v>
      </c>
      <c r="G6271" t="str">
        <f>T("todos                                             ")</f>
        <v xml:space="preserve">todos                                             </v>
      </c>
      <c r="H6271" t="str">
        <f>T("DIESEL                                            ")</f>
        <v xml:space="preserve">DIESEL                                            </v>
      </c>
      <c r="I6271">
        <v>2</v>
      </c>
    </row>
    <row r="6272" spans="1:9">
      <c r="A6272" t="str">
        <f>T("2018")</f>
        <v>2018</v>
      </c>
      <c r="B6272" t="str">
        <f>T("FISICO                                            ")</f>
        <v xml:space="preserve">FISICO                                            </v>
      </c>
      <c r="C6272" t="str">
        <f>T("FUENCARRAL-EL PARDO ")</f>
        <v xml:space="preserve">FUENCARRAL-EL PARDO </v>
      </c>
      <c r="D6272" t="str">
        <f>T("PEÑA GRANDE         ")</f>
        <v xml:space="preserve">PEÑA GRANDE         </v>
      </c>
      <c r="E6272" t="str">
        <f>T("CI ")</f>
        <v xml:space="preserve">CI </v>
      </c>
      <c r="F6272" t="str">
        <f>T("CICLOMOTORES   ")</f>
        <v xml:space="preserve">CICLOMOTORES   </v>
      </c>
      <c r="G6272" t="str">
        <f>T("todos                                             ")</f>
        <v xml:space="preserve">todos                                             </v>
      </c>
      <c r="H6272" t="str">
        <f>T("DIESEL                                            ")</f>
        <v xml:space="preserve">DIESEL                                            </v>
      </c>
      <c r="I6272">
        <v>11</v>
      </c>
    </row>
    <row r="6273" spans="1:9">
      <c r="A6273" t="str">
        <f>T("2018")</f>
        <v>2018</v>
      </c>
      <c r="B6273" t="str">
        <f>T("FISICO                                            ")</f>
        <v xml:space="preserve">FISICO                                            </v>
      </c>
      <c r="C6273" t="str">
        <f>T("FUENCARRAL-EL PARDO ")</f>
        <v xml:space="preserve">FUENCARRAL-EL PARDO </v>
      </c>
      <c r="D6273" t="str">
        <f>T("EL PILAR            ")</f>
        <v xml:space="preserve">EL PILAR            </v>
      </c>
      <c r="E6273" t="str">
        <f>T("CI ")</f>
        <v xml:space="preserve">CI </v>
      </c>
      <c r="F6273" t="str">
        <f>T("CICLOMOTORES   ")</f>
        <v xml:space="preserve">CICLOMOTORES   </v>
      </c>
      <c r="G6273" t="str">
        <f>T("todos                                             ")</f>
        <v xml:space="preserve">todos                                             </v>
      </c>
      <c r="H6273" t="str">
        <f>T("DIESEL                                            ")</f>
        <v xml:space="preserve">DIESEL                                            </v>
      </c>
      <c r="I6273">
        <v>14</v>
      </c>
    </row>
    <row r="6274" spans="1:9">
      <c r="A6274" t="str">
        <f>T("2018")</f>
        <v>2018</v>
      </c>
      <c r="B6274" t="str">
        <f>T("FISICO                                            ")</f>
        <v xml:space="preserve">FISICO                                            </v>
      </c>
      <c r="C6274" t="str">
        <f>T("FUENCARRAL-EL PARDO ")</f>
        <v xml:space="preserve">FUENCARRAL-EL PARDO </v>
      </c>
      <c r="D6274" t="str">
        <f>T("LA PAZ              ")</f>
        <v xml:space="preserve">LA PAZ              </v>
      </c>
      <c r="E6274" t="str">
        <f>T("CI ")</f>
        <v xml:space="preserve">CI </v>
      </c>
      <c r="F6274" t="str">
        <f>T("CICLOMOTORES   ")</f>
        <v xml:space="preserve">CICLOMOTORES   </v>
      </c>
      <c r="G6274" t="str">
        <f>T("todos                                             ")</f>
        <v xml:space="preserve">todos                                             </v>
      </c>
      <c r="H6274" t="str">
        <f>T("DIESEL                                            ")</f>
        <v xml:space="preserve">DIESEL                                            </v>
      </c>
      <c r="I6274">
        <v>5</v>
      </c>
    </row>
    <row r="6275" spans="1:9">
      <c r="A6275" t="str">
        <f>T("2018")</f>
        <v>2018</v>
      </c>
      <c r="B6275" t="str">
        <f>T("FISICO                                            ")</f>
        <v xml:space="preserve">FISICO                                            </v>
      </c>
      <c r="C6275" t="str">
        <f>T("FUENCARRAL-EL PARDO ")</f>
        <v xml:space="preserve">FUENCARRAL-EL PARDO </v>
      </c>
      <c r="D6275" t="str">
        <f>T("VALVERDE            ")</f>
        <v xml:space="preserve">VALVERDE            </v>
      </c>
      <c r="E6275" t="str">
        <f>T("CI ")</f>
        <v xml:space="preserve">CI </v>
      </c>
      <c r="F6275" t="str">
        <f>T("CICLOMOTORES   ")</f>
        <v xml:space="preserve">CICLOMOTORES   </v>
      </c>
      <c r="G6275" t="str">
        <f>T("todos                                             ")</f>
        <v xml:space="preserve">todos                                             </v>
      </c>
      <c r="H6275" t="str">
        <f>T("DIESEL                                            ")</f>
        <v xml:space="preserve">DIESEL                                            </v>
      </c>
      <c r="I6275">
        <v>13</v>
      </c>
    </row>
    <row r="6276" spans="1:9">
      <c r="A6276" t="str">
        <f>T("2018")</f>
        <v>2018</v>
      </c>
      <c r="B6276" t="str">
        <f>T("FISICO                                            ")</f>
        <v xml:space="preserve">FISICO                                            </v>
      </c>
      <c r="C6276" t="str">
        <f>T("FUENCARRAL-EL PARDO ")</f>
        <v xml:space="preserve">FUENCARRAL-EL PARDO </v>
      </c>
      <c r="D6276" t="str">
        <f>T("MIRASIERRA          ")</f>
        <v xml:space="preserve">MIRASIERRA          </v>
      </c>
      <c r="E6276" t="str">
        <f>T("CI ")</f>
        <v xml:space="preserve">CI </v>
      </c>
      <c r="F6276" t="str">
        <f>T("CICLOMOTORES   ")</f>
        <v xml:space="preserve">CICLOMOTORES   </v>
      </c>
      <c r="G6276" t="str">
        <f>T("todos                                             ")</f>
        <v xml:space="preserve">todos                                             </v>
      </c>
      <c r="H6276" t="str">
        <f>T("DIESEL                                            ")</f>
        <v xml:space="preserve">DIESEL                                            </v>
      </c>
      <c r="I6276">
        <v>3</v>
      </c>
    </row>
    <row r="6277" spans="1:9">
      <c r="A6277" t="str">
        <f>T("2018")</f>
        <v>2018</v>
      </c>
      <c r="B6277" t="str">
        <f>T("JURIDICO                                          ")</f>
        <v xml:space="preserve">JURIDICO                                          </v>
      </c>
      <c r="C6277" t="str">
        <f>T("FUENCARRAL-EL PARDO ")</f>
        <v xml:space="preserve">FUENCARRAL-EL PARDO </v>
      </c>
      <c r="D6277" t="str">
        <f>T("FUENTELARREINA      ")</f>
        <v xml:space="preserve">FUENTELARREINA      </v>
      </c>
      <c r="E6277" t="str">
        <f>T("CI ")</f>
        <v xml:space="preserve">CI </v>
      </c>
      <c r="F6277" t="str">
        <f>T("CICLOMOTORES   ")</f>
        <v xml:space="preserve">CICLOMOTORES   </v>
      </c>
      <c r="G6277" t="str">
        <f>T("todos                                             ")</f>
        <v xml:space="preserve">todos                                             </v>
      </c>
      <c r="H6277" t="str">
        <f>T("DIESEL                                            ")</f>
        <v xml:space="preserve">DIESEL                                            </v>
      </c>
      <c r="I6277">
        <v>1</v>
      </c>
    </row>
    <row r="6278" spans="1:9">
      <c r="A6278" t="str">
        <f>T("2018")</f>
        <v>2018</v>
      </c>
      <c r="B6278" t="str">
        <f>T("JURIDICO                                          ")</f>
        <v xml:space="preserve">JURIDICO                                          </v>
      </c>
      <c r="C6278" t="str">
        <f>T("FUENCARRAL-EL PARDO ")</f>
        <v xml:space="preserve">FUENCARRAL-EL PARDO </v>
      </c>
      <c r="D6278" t="str">
        <f>T("VALVERDE            ")</f>
        <v xml:space="preserve">VALVERDE            </v>
      </c>
      <c r="E6278" t="str">
        <f>T("CI ")</f>
        <v xml:space="preserve">CI </v>
      </c>
      <c r="F6278" t="str">
        <f>T("CICLOMOTORES   ")</f>
        <v xml:space="preserve">CICLOMOTORES   </v>
      </c>
      <c r="G6278" t="str">
        <f>T("todos                                             ")</f>
        <v xml:space="preserve">todos                                             </v>
      </c>
      <c r="H6278" t="str">
        <f>T("DIESEL                                            ")</f>
        <v xml:space="preserve">DIESEL                                            </v>
      </c>
      <c r="I6278">
        <v>1</v>
      </c>
    </row>
    <row r="6279" spans="1:9">
      <c r="A6279" t="str">
        <f>T("2018")</f>
        <v>2018</v>
      </c>
      <c r="B6279" t="str">
        <f>T("FISICO                                            ")</f>
        <v xml:space="preserve">FISICO                                            </v>
      </c>
      <c r="C6279" t="str">
        <f>T("FUENCARRAL-EL PARDO ")</f>
        <v xml:space="preserve">FUENCARRAL-EL PARDO </v>
      </c>
      <c r="D6279" t="str">
        <f>T("PEÑA GRANDE         ")</f>
        <v xml:space="preserve">PEÑA GRANDE         </v>
      </c>
      <c r="E6279" t="str">
        <f>T("CI ")</f>
        <v xml:space="preserve">CI </v>
      </c>
      <c r="F6279" t="str">
        <f>T("CICLOMOTORES   ")</f>
        <v xml:space="preserve">CICLOMOTORES   </v>
      </c>
      <c r="G6279" t="str">
        <f>T("todos                                             ")</f>
        <v xml:space="preserve">todos                                             </v>
      </c>
      <c r="H6279" t="str">
        <f>T("ELÉCTRICO                                         ")</f>
        <v xml:space="preserve">ELÉCTRICO                                         </v>
      </c>
      <c r="I6279">
        <v>1</v>
      </c>
    </row>
    <row r="6280" spans="1:9">
      <c r="A6280" t="str">
        <f>T("2018")</f>
        <v>2018</v>
      </c>
      <c r="B6280" t="str">
        <f>T("FISICO                                            ")</f>
        <v xml:space="preserve">FISICO                                            </v>
      </c>
      <c r="C6280" t="str">
        <f>T("FUENCARRAL-EL PARDO ")</f>
        <v xml:space="preserve">FUENCARRAL-EL PARDO </v>
      </c>
      <c r="D6280" t="str">
        <f>T("LA PAZ              ")</f>
        <v xml:space="preserve">LA PAZ              </v>
      </c>
      <c r="E6280" t="str">
        <f>T("CI ")</f>
        <v xml:space="preserve">CI </v>
      </c>
      <c r="F6280" t="str">
        <f>T("CICLOMOTORES   ")</f>
        <v xml:space="preserve">CICLOMOTORES   </v>
      </c>
      <c r="G6280" t="str">
        <f>T("todos                                             ")</f>
        <v xml:space="preserve">todos                                             </v>
      </c>
      <c r="H6280" t="str">
        <f>T("ELÉCTRICO                                         ")</f>
        <v xml:space="preserve">ELÉCTRICO                                         </v>
      </c>
      <c r="I6280">
        <v>1</v>
      </c>
    </row>
    <row r="6281" spans="1:9">
      <c r="A6281" t="str">
        <f>T("2018")</f>
        <v>2018</v>
      </c>
      <c r="B6281" t="str">
        <f>T("FISICO                                            ")</f>
        <v xml:space="preserve">FISICO                                            </v>
      </c>
      <c r="C6281" t="str">
        <f>T("FUENCARRAL-EL PARDO ")</f>
        <v xml:space="preserve">FUENCARRAL-EL PARDO </v>
      </c>
      <c r="D6281" t="str">
        <f>T("VALVERDE            ")</f>
        <v xml:space="preserve">VALVERDE            </v>
      </c>
      <c r="E6281" t="str">
        <f>T("CI ")</f>
        <v xml:space="preserve">CI </v>
      </c>
      <c r="F6281" t="str">
        <f>T("CICLOMOTORES   ")</f>
        <v xml:space="preserve">CICLOMOTORES   </v>
      </c>
      <c r="G6281" t="str">
        <f>T("todos                                             ")</f>
        <v xml:space="preserve">todos                                             </v>
      </c>
      <c r="H6281" t="str">
        <f>T("ELÉCTRICO                                         ")</f>
        <v xml:space="preserve">ELÉCTRICO                                         </v>
      </c>
      <c r="I6281">
        <v>1</v>
      </c>
    </row>
    <row r="6282" spans="1:9">
      <c r="A6282" t="str">
        <f>T("2018")</f>
        <v>2018</v>
      </c>
      <c r="B6282" t="str">
        <f>T("FISICO                                            ")</f>
        <v xml:space="preserve">FISICO                                            </v>
      </c>
      <c r="C6282" t="str">
        <f>T("FUENCARRAL-EL PARDO ")</f>
        <v xml:space="preserve">FUENCARRAL-EL PARDO </v>
      </c>
      <c r="D6282" t="str">
        <f>T("MIRASIERRA          ")</f>
        <v xml:space="preserve">MIRASIERRA          </v>
      </c>
      <c r="E6282" t="str">
        <f>T("CI ")</f>
        <v xml:space="preserve">CI </v>
      </c>
      <c r="F6282" t="str">
        <f>T("CICLOMOTORES   ")</f>
        <v xml:space="preserve">CICLOMOTORES   </v>
      </c>
      <c r="G6282" t="str">
        <f>T("todos                                             ")</f>
        <v xml:space="preserve">todos                                             </v>
      </c>
      <c r="H6282" t="str">
        <f>T("ELÉCTRICO                                         ")</f>
        <v xml:space="preserve">ELÉCTRICO                                         </v>
      </c>
      <c r="I6282">
        <v>3</v>
      </c>
    </row>
    <row r="6283" spans="1:9">
      <c r="A6283" t="str">
        <f>T("2018")</f>
        <v>2018</v>
      </c>
      <c r="B6283" t="str">
        <f>T("JURIDICO                                          ")</f>
        <v xml:space="preserve">JURIDICO                                          </v>
      </c>
      <c r="C6283" t="str">
        <f>T("FUENCARRAL-EL PARDO ")</f>
        <v xml:space="preserve">FUENCARRAL-EL PARDO </v>
      </c>
      <c r="D6283" t="str">
        <f>T("SIN BARRIO          ")</f>
        <v xml:space="preserve">SIN BARRIO          </v>
      </c>
      <c r="E6283" t="str">
        <f>T("CI ")</f>
        <v xml:space="preserve">CI </v>
      </c>
      <c r="F6283" t="str">
        <f>T("CICLOMOTORES   ")</f>
        <v xml:space="preserve">CICLOMOTORES   </v>
      </c>
      <c r="G6283" t="str">
        <f>T("todos                                             ")</f>
        <v xml:space="preserve">todos                                             </v>
      </c>
      <c r="H6283" t="str">
        <f>T("ELÉCTRICO                                         ")</f>
        <v xml:space="preserve">ELÉCTRICO                                         </v>
      </c>
      <c r="I6283">
        <v>1</v>
      </c>
    </row>
    <row r="6284" spans="1:9">
      <c r="A6284" t="str">
        <f>T("2018")</f>
        <v>2018</v>
      </c>
      <c r="B6284" t="str">
        <f>T("JURIDICO                                          ")</f>
        <v xml:space="preserve">JURIDICO                                          </v>
      </c>
      <c r="C6284" t="str">
        <f>T("FUENCARRAL-EL PARDO ")</f>
        <v xml:space="preserve">FUENCARRAL-EL PARDO </v>
      </c>
      <c r="D6284" t="str">
        <f>T("PEÑA GRANDE         ")</f>
        <v xml:space="preserve">PEÑA GRANDE         </v>
      </c>
      <c r="E6284" t="str">
        <f>T("CI ")</f>
        <v xml:space="preserve">CI </v>
      </c>
      <c r="F6284" t="str">
        <f>T("CICLOMOTORES   ")</f>
        <v xml:space="preserve">CICLOMOTORES   </v>
      </c>
      <c r="G6284" t="str">
        <f>T("todos                                             ")</f>
        <v xml:space="preserve">todos                                             </v>
      </c>
      <c r="H6284" t="str">
        <f>T("ELÉCTRICO                                         ")</f>
        <v xml:space="preserve">ELÉCTRICO                                         </v>
      </c>
      <c r="I6284">
        <v>1</v>
      </c>
    </row>
    <row r="6285" spans="1:9">
      <c r="A6285" t="str">
        <f>T("2018")</f>
        <v>2018</v>
      </c>
      <c r="B6285" t="str">
        <f>T("JURIDICO                                          ")</f>
        <v xml:space="preserve">JURIDICO                                          </v>
      </c>
      <c r="C6285" t="str">
        <f>T("FUENCARRAL-EL PARDO ")</f>
        <v xml:space="preserve">FUENCARRAL-EL PARDO </v>
      </c>
      <c r="D6285" t="str">
        <f>T("EL PILAR            ")</f>
        <v xml:space="preserve">EL PILAR            </v>
      </c>
      <c r="E6285" t="str">
        <f>T("CI ")</f>
        <v xml:space="preserve">CI </v>
      </c>
      <c r="F6285" t="str">
        <f>T("CICLOMOTORES   ")</f>
        <v xml:space="preserve">CICLOMOTORES   </v>
      </c>
      <c r="G6285" t="str">
        <f>T("todos                                             ")</f>
        <v xml:space="preserve">todos                                             </v>
      </c>
      <c r="H6285" t="str">
        <f>T("ELÉCTRICO                                         ")</f>
        <v xml:space="preserve">ELÉCTRICO                                         </v>
      </c>
      <c r="I6285">
        <v>1</v>
      </c>
    </row>
    <row r="6286" spans="1:9">
      <c r="A6286" t="str">
        <f>T("2018")</f>
        <v>2018</v>
      </c>
      <c r="B6286" t="str">
        <f>T("JURIDICO                                          ")</f>
        <v xml:space="preserve">JURIDICO                                          </v>
      </c>
      <c r="C6286" t="str">
        <f>T("FUENCARRAL-EL PARDO ")</f>
        <v xml:space="preserve">FUENCARRAL-EL PARDO </v>
      </c>
      <c r="D6286" t="str">
        <f>T("VALVERDE            ")</f>
        <v xml:space="preserve">VALVERDE            </v>
      </c>
      <c r="E6286" t="str">
        <f>T("CI ")</f>
        <v xml:space="preserve">CI </v>
      </c>
      <c r="F6286" t="str">
        <f>T("CICLOMOTORES   ")</f>
        <v xml:space="preserve">CICLOMOTORES   </v>
      </c>
      <c r="G6286" t="str">
        <f>T("todos                                             ")</f>
        <v xml:space="preserve">todos                                             </v>
      </c>
      <c r="H6286" t="str">
        <f>T("ELÉCTRICO                                         ")</f>
        <v xml:space="preserve">ELÉCTRICO                                         </v>
      </c>
      <c r="I6286">
        <v>2</v>
      </c>
    </row>
    <row r="6287" spans="1:9">
      <c r="A6287" t="str">
        <f>T("2018")</f>
        <v>2018</v>
      </c>
      <c r="B6287" t="str">
        <f>T("JURIDICO                                          ")</f>
        <v xml:space="preserve">JURIDICO                                          </v>
      </c>
      <c r="C6287" t="str">
        <f>T("FUENCARRAL-EL PARDO ")</f>
        <v xml:space="preserve">FUENCARRAL-EL PARDO </v>
      </c>
      <c r="D6287" t="str">
        <f>T("MIRASIERRA          ")</f>
        <v xml:space="preserve">MIRASIERRA          </v>
      </c>
      <c r="E6287" t="str">
        <f>T("CI ")</f>
        <v xml:space="preserve">CI </v>
      </c>
      <c r="F6287" t="str">
        <f>T("CICLOMOTORES   ")</f>
        <v xml:space="preserve">CICLOMOTORES   </v>
      </c>
      <c r="G6287" t="str">
        <f>T("todos                                             ")</f>
        <v xml:space="preserve">todos                                             </v>
      </c>
      <c r="H6287" t="str">
        <f>T("ELÉCTRICO                                         ")</f>
        <v xml:space="preserve">ELÉCTRICO                                         </v>
      </c>
      <c r="I6287">
        <v>1</v>
      </c>
    </row>
    <row r="6288" spans="1:9">
      <c r="A6288" t="str">
        <f>T("2018")</f>
        <v>2018</v>
      </c>
      <c r="B6288" t="str">
        <f>T("Entidad sin personalidad jurídica (art. 35.4 LGT) ")</f>
        <v xml:space="preserve">Entidad sin personalidad jurídica (art. 35.4 LGT) </v>
      </c>
      <c r="C6288" t="str">
        <f>T("FUENCARRAL-EL PARDO ")</f>
        <v xml:space="preserve">FUENCARRAL-EL PARDO </v>
      </c>
      <c r="D6288" t="str">
        <f>T("PEÑA GRANDE         ")</f>
        <v xml:space="preserve">PEÑA GRANDE         </v>
      </c>
      <c r="E6288" t="str">
        <f>T("CI ")</f>
        <v xml:space="preserve">CI </v>
      </c>
      <c r="F6288" t="str">
        <f>T("CICLOMOTORES   ")</f>
        <v xml:space="preserve">CICLOMOTORES   </v>
      </c>
      <c r="G6288" t="str">
        <f>T("todos                                             ")</f>
        <v xml:space="preserve">todos                                             </v>
      </c>
      <c r="H6288" t="str">
        <f>T("GASOLINA                                          ")</f>
        <v xml:space="preserve">GASOLINA                                          </v>
      </c>
      <c r="I6288">
        <v>3</v>
      </c>
    </row>
    <row r="6289" spans="1:9">
      <c r="A6289" t="str">
        <f>T("2018")</f>
        <v>2018</v>
      </c>
      <c r="B6289" t="str">
        <f>T("Entidad sin personalidad jurídica (art. 35.4 LGT) ")</f>
        <v xml:space="preserve">Entidad sin personalidad jurídica (art. 35.4 LGT) </v>
      </c>
      <c r="C6289" t="str">
        <f>T("FUENCARRAL-EL PARDO ")</f>
        <v xml:space="preserve">FUENCARRAL-EL PARDO </v>
      </c>
      <c r="D6289" t="str">
        <f>T("EL PILAR            ")</f>
        <v xml:space="preserve">EL PILAR            </v>
      </c>
      <c r="E6289" t="str">
        <f>T("CI ")</f>
        <v xml:space="preserve">CI </v>
      </c>
      <c r="F6289" t="str">
        <f>T("CICLOMOTORES   ")</f>
        <v xml:space="preserve">CICLOMOTORES   </v>
      </c>
      <c r="G6289" t="str">
        <f>T("todos                                             ")</f>
        <v xml:space="preserve">todos                                             </v>
      </c>
      <c r="H6289" t="str">
        <f>T("GASOLINA                                          ")</f>
        <v xml:space="preserve">GASOLINA                                          </v>
      </c>
      <c r="I6289">
        <v>3</v>
      </c>
    </row>
    <row r="6290" spans="1:9">
      <c r="A6290" t="str">
        <f>T("2018")</f>
        <v>2018</v>
      </c>
      <c r="B6290" t="str">
        <f>T("Entidad sin personalidad jurídica (art. 35.4 LGT) ")</f>
        <v xml:space="preserve">Entidad sin personalidad jurídica (art. 35.4 LGT) </v>
      </c>
      <c r="C6290" t="str">
        <f>T("FUENCARRAL-EL PARDO ")</f>
        <v xml:space="preserve">FUENCARRAL-EL PARDO </v>
      </c>
      <c r="D6290" t="str">
        <f>T("LA PAZ              ")</f>
        <v xml:space="preserve">LA PAZ              </v>
      </c>
      <c r="E6290" t="str">
        <f>T("CI ")</f>
        <v xml:space="preserve">CI </v>
      </c>
      <c r="F6290" t="str">
        <f>T("CICLOMOTORES   ")</f>
        <v xml:space="preserve">CICLOMOTORES   </v>
      </c>
      <c r="G6290" t="str">
        <f>T("todos                                             ")</f>
        <v xml:space="preserve">todos                                             </v>
      </c>
      <c r="H6290" t="str">
        <f>T("GASOLINA                                          ")</f>
        <v xml:space="preserve">GASOLINA                                          </v>
      </c>
      <c r="I6290">
        <v>5</v>
      </c>
    </row>
    <row r="6291" spans="1:9">
      <c r="A6291" t="str">
        <f>T("2018")</f>
        <v>2018</v>
      </c>
      <c r="B6291" t="str">
        <f>T("Entidad sin personalidad jurídica (art. 35.4 LGT) ")</f>
        <v xml:space="preserve">Entidad sin personalidad jurídica (art. 35.4 LGT) </v>
      </c>
      <c r="C6291" t="str">
        <f>T("FUENCARRAL-EL PARDO ")</f>
        <v xml:space="preserve">FUENCARRAL-EL PARDO </v>
      </c>
      <c r="D6291" t="str">
        <f>T("VALVERDE            ")</f>
        <v xml:space="preserve">VALVERDE            </v>
      </c>
      <c r="E6291" t="str">
        <f>T("CI ")</f>
        <v xml:space="preserve">CI </v>
      </c>
      <c r="F6291" t="str">
        <f>T("CICLOMOTORES   ")</f>
        <v xml:space="preserve">CICLOMOTORES   </v>
      </c>
      <c r="G6291" t="str">
        <f>T("todos                                             ")</f>
        <v xml:space="preserve">todos                                             </v>
      </c>
      <c r="H6291" t="str">
        <f>T("GASOLINA                                          ")</f>
        <v xml:space="preserve">GASOLINA                                          </v>
      </c>
      <c r="I6291">
        <v>5</v>
      </c>
    </row>
    <row r="6292" spans="1:9">
      <c r="A6292" t="str">
        <f>T("2018")</f>
        <v>2018</v>
      </c>
      <c r="B6292" t="str">
        <f>T("Entidad sin personalidad jurídica (art. 35.4 LGT) ")</f>
        <v xml:space="preserve">Entidad sin personalidad jurídica (art. 35.4 LGT) </v>
      </c>
      <c r="C6292" t="str">
        <f>T("FUENCARRAL-EL PARDO ")</f>
        <v xml:space="preserve">FUENCARRAL-EL PARDO </v>
      </c>
      <c r="D6292" t="str">
        <f>T("MIRASIERRA          ")</f>
        <v xml:space="preserve">MIRASIERRA          </v>
      </c>
      <c r="E6292" t="str">
        <f>T("CI ")</f>
        <v xml:space="preserve">CI </v>
      </c>
      <c r="F6292" t="str">
        <f>T("CICLOMOTORES   ")</f>
        <v xml:space="preserve">CICLOMOTORES   </v>
      </c>
      <c r="G6292" t="str">
        <f>T("todos                                             ")</f>
        <v xml:space="preserve">todos                                             </v>
      </c>
      <c r="H6292" t="str">
        <f>T("GASOLINA                                          ")</f>
        <v xml:space="preserve">GASOLINA                                          </v>
      </c>
      <c r="I6292">
        <v>3</v>
      </c>
    </row>
    <row r="6293" spans="1:9">
      <c r="A6293" t="str">
        <f>T("2018")</f>
        <v>2018</v>
      </c>
      <c r="B6293" t="str">
        <f>T("FISICO                                            ")</f>
        <v xml:space="preserve">FISICO                                            </v>
      </c>
      <c r="C6293" t="str">
        <f>T("FUENCARRAL-EL PARDO ")</f>
        <v xml:space="preserve">FUENCARRAL-EL PARDO </v>
      </c>
      <c r="D6293" t="str">
        <f>T("SIN BARRIO          ")</f>
        <v xml:space="preserve">SIN BARRIO          </v>
      </c>
      <c r="E6293" t="str">
        <f>T("CI ")</f>
        <v xml:space="preserve">CI </v>
      </c>
      <c r="F6293" t="str">
        <f>T("CICLOMOTORES   ")</f>
        <v xml:space="preserve">CICLOMOTORES   </v>
      </c>
      <c r="G6293" t="str">
        <f>T("todos                                             ")</f>
        <v xml:space="preserve">todos                                             </v>
      </c>
      <c r="H6293" t="str">
        <f>T("GASOLINA                                          ")</f>
        <v xml:space="preserve">GASOLINA                                          </v>
      </c>
      <c r="I6293">
        <v>18</v>
      </c>
    </row>
    <row r="6294" spans="1:9">
      <c r="A6294" t="str">
        <f>T("2018")</f>
        <v>2018</v>
      </c>
      <c r="B6294" t="str">
        <f>T("FISICO                                            ")</f>
        <v xml:space="preserve">FISICO                                            </v>
      </c>
      <c r="C6294" t="str">
        <f>T("FUENCARRAL-EL PARDO ")</f>
        <v xml:space="preserve">FUENCARRAL-EL PARDO </v>
      </c>
      <c r="D6294" t="str">
        <f>T("EL PARDO            ")</f>
        <v xml:space="preserve">EL PARDO            </v>
      </c>
      <c r="E6294" t="str">
        <f>T("CI ")</f>
        <v xml:space="preserve">CI </v>
      </c>
      <c r="F6294" t="str">
        <f>T("CICLOMOTORES   ")</f>
        <v xml:space="preserve">CICLOMOTORES   </v>
      </c>
      <c r="G6294" t="str">
        <f>T("todos                                             ")</f>
        <v xml:space="preserve">todos                                             </v>
      </c>
      <c r="H6294" t="str">
        <f>T("GASOLINA                                          ")</f>
        <v xml:space="preserve">GASOLINA                                          </v>
      </c>
      <c r="I6294">
        <v>26</v>
      </c>
    </row>
    <row r="6295" spans="1:9">
      <c r="A6295" t="str">
        <f>T("2018")</f>
        <v>2018</v>
      </c>
      <c r="B6295" t="str">
        <f>T("FISICO                                            ")</f>
        <v xml:space="preserve">FISICO                                            </v>
      </c>
      <c r="C6295" t="str">
        <f>T("FUENCARRAL-EL PARDO ")</f>
        <v xml:space="preserve">FUENCARRAL-EL PARDO </v>
      </c>
      <c r="D6295" t="str">
        <f>T("FUENTELARREINA      ")</f>
        <v xml:space="preserve">FUENTELARREINA      </v>
      </c>
      <c r="E6295" t="str">
        <f>T("CI ")</f>
        <v xml:space="preserve">CI </v>
      </c>
      <c r="F6295" t="str">
        <f>T("CICLOMOTORES   ")</f>
        <v xml:space="preserve">CICLOMOTORES   </v>
      </c>
      <c r="G6295" t="str">
        <f>T("todos                                             ")</f>
        <v xml:space="preserve">todos                                             </v>
      </c>
      <c r="H6295" t="str">
        <f>T("GASOLINA                                          ")</f>
        <v xml:space="preserve">GASOLINA                                          </v>
      </c>
      <c r="I6295">
        <v>43</v>
      </c>
    </row>
    <row r="6296" spans="1:9">
      <c r="A6296" t="str">
        <f>T("2018")</f>
        <v>2018</v>
      </c>
      <c r="B6296" t="str">
        <f>T("FISICO                                            ")</f>
        <v xml:space="preserve">FISICO                                            </v>
      </c>
      <c r="C6296" t="str">
        <f>T("FUENCARRAL-EL PARDO ")</f>
        <v xml:space="preserve">FUENCARRAL-EL PARDO </v>
      </c>
      <c r="D6296" t="str">
        <f>T("PEÑA GRANDE         ")</f>
        <v xml:space="preserve">PEÑA GRANDE         </v>
      </c>
      <c r="E6296" t="str">
        <f>T("CI ")</f>
        <v xml:space="preserve">CI </v>
      </c>
      <c r="F6296" t="str">
        <f>T("CICLOMOTORES   ")</f>
        <v xml:space="preserve">CICLOMOTORES   </v>
      </c>
      <c r="G6296" t="str">
        <f>T("todos                                             ")</f>
        <v xml:space="preserve">todos                                             </v>
      </c>
      <c r="H6296" t="str">
        <f>T("GASOLINA                                          ")</f>
        <v xml:space="preserve">GASOLINA                                          </v>
      </c>
      <c r="I6296">
        <v>474</v>
      </c>
    </row>
    <row r="6297" spans="1:9">
      <c r="A6297" t="str">
        <f>T("2018")</f>
        <v>2018</v>
      </c>
      <c r="B6297" t="str">
        <f>T("FISICO                                            ")</f>
        <v xml:space="preserve">FISICO                                            </v>
      </c>
      <c r="C6297" t="str">
        <f>T("FUENCARRAL-EL PARDO ")</f>
        <v xml:space="preserve">FUENCARRAL-EL PARDO </v>
      </c>
      <c r="D6297" t="str">
        <f>T("EL PILAR            ")</f>
        <v xml:space="preserve">EL PILAR            </v>
      </c>
      <c r="E6297" t="str">
        <f>T("CI ")</f>
        <v xml:space="preserve">CI </v>
      </c>
      <c r="F6297" t="str">
        <f>T("CICLOMOTORES   ")</f>
        <v xml:space="preserve">CICLOMOTORES   </v>
      </c>
      <c r="G6297" t="str">
        <f>T("todos                                             ")</f>
        <v xml:space="preserve">todos                                             </v>
      </c>
      <c r="H6297" t="str">
        <f>T("GASOLINA                                          ")</f>
        <v xml:space="preserve">GASOLINA                                          </v>
      </c>
      <c r="I6297">
        <v>416</v>
      </c>
    </row>
    <row r="6298" spans="1:9">
      <c r="A6298" t="str">
        <f>T("2018")</f>
        <v>2018</v>
      </c>
      <c r="B6298" t="str">
        <f>T("FISICO                                            ")</f>
        <v xml:space="preserve">FISICO                                            </v>
      </c>
      <c r="C6298" t="str">
        <f>T("FUENCARRAL-EL PARDO ")</f>
        <v xml:space="preserve">FUENCARRAL-EL PARDO </v>
      </c>
      <c r="D6298" t="str">
        <f>T("LA PAZ              ")</f>
        <v xml:space="preserve">LA PAZ              </v>
      </c>
      <c r="E6298" t="str">
        <f>T("CI ")</f>
        <v xml:space="preserve">CI </v>
      </c>
      <c r="F6298" t="str">
        <f>T("CICLOMOTORES   ")</f>
        <v xml:space="preserve">CICLOMOTORES   </v>
      </c>
      <c r="G6298" t="str">
        <f>T("todos                                             ")</f>
        <v xml:space="preserve">todos                                             </v>
      </c>
      <c r="H6298" t="str">
        <f>T("GASOLINA                                          ")</f>
        <v xml:space="preserve">GASOLINA                                          </v>
      </c>
      <c r="I6298">
        <v>261</v>
      </c>
    </row>
    <row r="6299" spans="1:9">
      <c r="A6299" t="str">
        <f>T("2018")</f>
        <v>2018</v>
      </c>
      <c r="B6299" t="str">
        <f>T("FISICO                                            ")</f>
        <v xml:space="preserve">FISICO                                            </v>
      </c>
      <c r="C6299" t="str">
        <f>T("FUENCARRAL-EL PARDO ")</f>
        <v xml:space="preserve">FUENCARRAL-EL PARDO </v>
      </c>
      <c r="D6299" t="str">
        <f>T("VALVERDE            ")</f>
        <v xml:space="preserve">VALVERDE            </v>
      </c>
      <c r="E6299" t="str">
        <f>T("CI ")</f>
        <v xml:space="preserve">CI </v>
      </c>
      <c r="F6299" t="str">
        <f>T("CICLOMOTORES   ")</f>
        <v xml:space="preserve">CICLOMOTORES   </v>
      </c>
      <c r="G6299" t="str">
        <f>T("todos                                             ")</f>
        <v xml:space="preserve">todos                                             </v>
      </c>
      <c r="H6299" t="str">
        <f>T("GASOLINA                                          ")</f>
        <v xml:space="preserve">GASOLINA                                          </v>
      </c>
      <c r="I6299">
        <v>396</v>
      </c>
    </row>
    <row r="6300" spans="1:9">
      <c r="A6300" t="str">
        <f>T("2018")</f>
        <v>2018</v>
      </c>
      <c r="B6300" t="str">
        <f>T("FISICO                                            ")</f>
        <v xml:space="preserve">FISICO                                            </v>
      </c>
      <c r="C6300" t="str">
        <f>T("FUENCARRAL-EL PARDO ")</f>
        <v xml:space="preserve">FUENCARRAL-EL PARDO </v>
      </c>
      <c r="D6300" t="str">
        <f>T("MIRASIERRA          ")</f>
        <v xml:space="preserve">MIRASIERRA          </v>
      </c>
      <c r="E6300" t="str">
        <f>T("CI ")</f>
        <v xml:space="preserve">CI </v>
      </c>
      <c r="F6300" t="str">
        <f>T("CICLOMOTORES   ")</f>
        <v xml:space="preserve">CICLOMOTORES   </v>
      </c>
      <c r="G6300" t="str">
        <f>T("todos                                             ")</f>
        <v xml:space="preserve">todos                                             </v>
      </c>
      <c r="H6300" t="str">
        <f>T("GASOLINA                                          ")</f>
        <v xml:space="preserve">GASOLINA                                          </v>
      </c>
      <c r="I6300">
        <v>272</v>
      </c>
    </row>
    <row r="6301" spans="1:9">
      <c r="A6301" t="str">
        <f>T("2018")</f>
        <v>2018</v>
      </c>
      <c r="B6301" t="str">
        <f>T("FISICO                                            ")</f>
        <v xml:space="preserve">FISICO                                            </v>
      </c>
      <c r="C6301" t="str">
        <f>T("FUENCARRAL-EL PARDO ")</f>
        <v xml:space="preserve">FUENCARRAL-EL PARDO </v>
      </c>
      <c r="D6301" t="str">
        <f>T("EL GOLOSO           ")</f>
        <v xml:space="preserve">EL GOLOSO           </v>
      </c>
      <c r="E6301" t="str">
        <f>T("CI ")</f>
        <v xml:space="preserve">CI </v>
      </c>
      <c r="F6301" t="str">
        <f>T("CICLOMOTORES   ")</f>
        <v xml:space="preserve">CICLOMOTORES   </v>
      </c>
      <c r="G6301" t="str">
        <f>T("todos                                             ")</f>
        <v xml:space="preserve">todos                                             </v>
      </c>
      <c r="H6301" t="str">
        <f>T("GASOLINA                                          ")</f>
        <v xml:space="preserve">GASOLINA                                          </v>
      </c>
      <c r="I6301">
        <v>40</v>
      </c>
    </row>
    <row r="6302" spans="1:9">
      <c r="A6302" t="str">
        <f>T("2018")</f>
        <v>2018</v>
      </c>
      <c r="B6302" t="str">
        <f>T("JURIDICO                                          ")</f>
        <v xml:space="preserve">JURIDICO                                          </v>
      </c>
      <c r="C6302" t="str">
        <f>T("FUENCARRAL-EL PARDO ")</f>
        <v xml:space="preserve">FUENCARRAL-EL PARDO </v>
      </c>
      <c r="D6302" t="str">
        <f>T("FUENTELARREINA      ")</f>
        <v xml:space="preserve">FUENTELARREINA      </v>
      </c>
      <c r="E6302" t="str">
        <f>T("CI ")</f>
        <v xml:space="preserve">CI </v>
      </c>
      <c r="F6302" t="str">
        <f>T("CICLOMOTORES   ")</f>
        <v xml:space="preserve">CICLOMOTORES   </v>
      </c>
      <c r="G6302" t="str">
        <f>T("todos                                             ")</f>
        <v xml:space="preserve">todos                                             </v>
      </c>
      <c r="H6302" t="str">
        <f>T("GASOLINA                                          ")</f>
        <v xml:space="preserve">GASOLINA                                          </v>
      </c>
      <c r="I6302">
        <v>2</v>
      </c>
    </row>
    <row r="6303" spans="1:9">
      <c r="A6303" t="str">
        <f>T("2018")</f>
        <v>2018</v>
      </c>
      <c r="B6303" t="str">
        <f>T("JURIDICO                                          ")</f>
        <v xml:space="preserve">JURIDICO                                          </v>
      </c>
      <c r="C6303" t="str">
        <f>T("FUENCARRAL-EL PARDO ")</f>
        <v xml:space="preserve">FUENCARRAL-EL PARDO </v>
      </c>
      <c r="D6303" t="str">
        <f>T("PEÑA GRANDE         ")</f>
        <v xml:space="preserve">PEÑA GRANDE         </v>
      </c>
      <c r="E6303" t="str">
        <f>T("CI ")</f>
        <v xml:space="preserve">CI </v>
      </c>
      <c r="F6303" t="str">
        <f>T("CICLOMOTORES   ")</f>
        <v xml:space="preserve">CICLOMOTORES   </v>
      </c>
      <c r="G6303" t="str">
        <f>T("todos                                             ")</f>
        <v xml:space="preserve">todos                                             </v>
      </c>
      <c r="H6303" t="str">
        <f>T("GASOLINA                                          ")</f>
        <v xml:space="preserve">GASOLINA                                          </v>
      </c>
      <c r="I6303">
        <v>22</v>
      </c>
    </row>
    <row r="6304" spans="1:9">
      <c r="A6304" t="str">
        <f>T("2018")</f>
        <v>2018</v>
      </c>
      <c r="B6304" t="str">
        <f>T("JURIDICO                                          ")</f>
        <v xml:space="preserve">JURIDICO                                          </v>
      </c>
      <c r="C6304" t="str">
        <f>T("FUENCARRAL-EL PARDO ")</f>
        <v xml:space="preserve">FUENCARRAL-EL PARDO </v>
      </c>
      <c r="D6304" t="str">
        <f>T("EL PILAR            ")</f>
        <v xml:space="preserve">EL PILAR            </v>
      </c>
      <c r="E6304" t="str">
        <f>T("CI ")</f>
        <v xml:space="preserve">CI </v>
      </c>
      <c r="F6304" t="str">
        <f>T("CICLOMOTORES   ")</f>
        <v xml:space="preserve">CICLOMOTORES   </v>
      </c>
      <c r="G6304" t="str">
        <f>T("todos                                             ")</f>
        <v xml:space="preserve">todos                                             </v>
      </c>
      <c r="H6304" t="str">
        <f>T("GASOLINA                                          ")</f>
        <v xml:space="preserve">GASOLINA                                          </v>
      </c>
      <c r="I6304">
        <v>39</v>
      </c>
    </row>
    <row r="6305" spans="1:9">
      <c r="A6305" t="str">
        <f>T("2018")</f>
        <v>2018</v>
      </c>
      <c r="B6305" t="str">
        <f>T("JURIDICO                                          ")</f>
        <v xml:space="preserve">JURIDICO                                          </v>
      </c>
      <c r="C6305" t="str">
        <f>T("FUENCARRAL-EL PARDO ")</f>
        <v xml:space="preserve">FUENCARRAL-EL PARDO </v>
      </c>
      <c r="D6305" t="str">
        <f>T("LA PAZ              ")</f>
        <v xml:space="preserve">LA PAZ              </v>
      </c>
      <c r="E6305" t="str">
        <f>T("CI ")</f>
        <v xml:space="preserve">CI </v>
      </c>
      <c r="F6305" t="str">
        <f>T("CICLOMOTORES   ")</f>
        <v xml:space="preserve">CICLOMOTORES   </v>
      </c>
      <c r="G6305" t="str">
        <f>T("todos                                             ")</f>
        <v xml:space="preserve">todos                                             </v>
      </c>
      <c r="H6305" t="str">
        <f>T("GASOLINA                                          ")</f>
        <v xml:space="preserve">GASOLINA                                          </v>
      </c>
      <c r="I6305">
        <v>27</v>
      </c>
    </row>
    <row r="6306" spans="1:9">
      <c r="A6306" t="str">
        <f>T("2018")</f>
        <v>2018</v>
      </c>
      <c r="B6306" t="str">
        <f>T("JURIDICO                                          ")</f>
        <v xml:space="preserve">JURIDICO                                          </v>
      </c>
      <c r="C6306" t="str">
        <f>T("FUENCARRAL-EL PARDO ")</f>
        <v xml:space="preserve">FUENCARRAL-EL PARDO </v>
      </c>
      <c r="D6306" t="str">
        <f>T("VALVERDE            ")</f>
        <v xml:space="preserve">VALVERDE            </v>
      </c>
      <c r="E6306" t="str">
        <f>T("CI ")</f>
        <v xml:space="preserve">CI </v>
      </c>
      <c r="F6306" t="str">
        <f>T("CICLOMOTORES   ")</f>
        <v xml:space="preserve">CICLOMOTORES   </v>
      </c>
      <c r="G6306" t="str">
        <f>T("todos                                             ")</f>
        <v xml:space="preserve">todos                                             </v>
      </c>
      <c r="H6306" t="str">
        <f>T("GASOLINA                                          ")</f>
        <v xml:space="preserve">GASOLINA                                          </v>
      </c>
      <c r="I6306">
        <v>36</v>
      </c>
    </row>
    <row r="6307" spans="1:9">
      <c r="A6307" t="str">
        <f>T("2018")</f>
        <v>2018</v>
      </c>
      <c r="B6307" t="str">
        <f>T("JURIDICO                                          ")</f>
        <v xml:space="preserve">JURIDICO                                          </v>
      </c>
      <c r="C6307" t="str">
        <f>T("FUENCARRAL-EL PARDO ")</f>
        <v xml:space="preserve">FUENCARRAL-EL PARDO </v>
      </c>
      <c r="D6307" t="str">
        <f>T("MIRASIERRA          ")</f>
        <v xml:space="preserve">MIRASIERRA          </v>
      </c>
      <c r="E6307" t="str">
        <f>T("CI ")</f>
        <v xml:space="preserve">CI </v>
      </c>
      <c r="F6307" t="str">
        <f>T("CICLOMOTORES   ")</f>
        <v xml:space="preserve">CICLOMOTORES   </v>
      </c>
      <c r="G6307" t="str">
        <f>T("todos                                             ")</f>
        <v xml:space="preserve">todos                                             </v>
      </c>
      <c r="H6307" t="str">
        <f>T("GASOLINA                                          ")</f>
        <v xml:space="preserve">GASOLINA                                          </v>
      </c>
      <c r="I6307">
        <v>16</v>
      </c>
    </row>
    <row r="6308" spans="1:9">
      <c r="A6308" t="str">
        <f>T("2018")</f>
        <v>2018</v>
      </c>
      <c r="B6308" t="str">
        <f>T("JURIDICO                                          ")</f>
        <v xml:space="preserve">JURIDICO                                          </v>
      </c>
      <c r="C6308" t="str">
        <f>T("FUENCARRAL-EL PARDO ")</f>
        <v xml:space="preserve">FUENCARRAL-EL PARDO </v>
      </c>
      <c r="D6308" t="str">
        <f>T("EL GOLOSO           ")</f>
        <v xml:space="preserve">EL GOLOSO           </v>
      </c>
      <c r="E6308" t="str">
        <f>T("CI ")</f>
        <v xml:space="preserve">CI </v>
      </c>
      <c r="F6308" t="str">
        <f>T("CICLOMOTORES   ")</f>
        <v xml:space="preserve">CICLOMOTORES   </v>
      </c>
      <c r="G6308" t="str">
        <f>T("todos                                             ")</f>
        <v xml:space="preserve">todos                                             </v>
      </c>
      <c r="H6308" t="str">
        <f>T("GASOLINA                                          ")</f>
        <v xml:space="preserve">GASOLINA                                          </v>
      </c>
      <c r="I6308">
        <v>3</v>
      </c>
    </row>
    <row r="6309" spans="1:9">
      <c r="A6309" t="str">
        <f>T("2018")</f>
        <v>2018</v>
      </c>
      <c r="B6309" t="str">
        <f>T("Entidad sin personalidad jurídica (art. 35.4 LGT) ")</f>
        <v xml:space="preserve">Entidad sin personalidad jurídica (art. 35.4 LGT) </v>
      </c>
      <c r="C6309" t="str">
        <f>T("FUENCARRAL-EL PARDO ")</f>
        <v xml:space="preserve">FUENCARRAL-EL PARDO </v>
      </c>
      <c r="D6309" t="str">
        <f>T("EL PILAR            ")</f>
        <v xml:space="preserve">EL PILAR            </v>
      </c>
      <c r="E6309" t="str">
        <f>T("CI ")</f>
        <v xml:space="preserve">CI </v>
      </c>
      <c r="F6309" t="str">
        <f>T("CICLOMOTORES   ")</f>
        <v xml:space="preserve">CICLOMOTORES   </v>
      </c>
      <c r="G6309" t="str">
        <f>T("todos                                             ")</f>
        <v xml:space="preserve">todos                                             </v>
      </c>
      <c r="I6309">
        <v>1</v>
      </c>
    </row>
    <row r="6310" spans="1:9">
      <c r="A6310" t="str">
        <f>T("2018")</f>
        <v>2018</v>
      </c>
      <c r="B6310" t="str">
        <f>T("FISICO                                            ")</f>
        <v xml:space="preserve">FISICO                                            </v>
      </c>
      <c r="C6310" t="str">
        <f>T("FUENCARRAL-EL PARDO ")</f>
        <v xml:space="preserve">FUENCARRAL-EL PARDO </v>
      </c>
      <c r="D6310" t="str">
        <f>T("EL PARDO            ")</f>
        <v xml:space="preserve">EL PARDO            </v>
      </c>
      <c r="E6310" t="str">
        <f>T("CI ")</f>
        <v xml:space="preserve">CI </v>
      </c>
      <c r="F6310" t="str">
        <f>T("CICLOMOTORES   ")</f>
        <v xml:space="preserve">CICLOMOTORES   </v>
      </c>
      <c r="G6310" t="str">
        <f>T("todos                                             ")</f>
        <v xml:space="preserve">todos                                             </v>
      </c>
      <c r="I6310">
        <v>3</v>
      </c>
    </row>
    <row r="6311" spans="1:9">
      <c r="A6311" t="str">
        <f>T("2018")</f>
        <v>2018</v>
      </c>
      <c r="B6311" t="str">
        <f>T("FISICO                                            ")</f>
        <v xml:space="preserve">FISICO                                            </v>
      </c>
      <c r="C6311" t="str">
        <f>T("FUENCARRAL-EL PARDO ")</f>
        <v xml:space="preserve">FUENCARRAL-EL PARDO </v>
      </c>
      <c r="D6311" t="str">
        <f>T("FUENTELARREINA      ")</f>
        <v xml:space="preserve">FUENTELARREINA      </v>
      </c>
      <c r="E6311" t="str">
        <f>T("CI ")</f>
        <v xml:space="preserve">CI </v>
      </c>
      <c r="F6311" t="str">
        <f>T("CICLOMOTORES   ")</f>
        <v xml:space="preserve">CICLOMOTORES   </v>
      </c>
      <c r="G6311" t="str">
        <f>T("todos                                             ")</f>
        <v xml:space="preserve">todos                                             </v>
      </c>
      <c r="I6311">
        <v>5</v>
      </c>
    </row>
    <row r="6312" spans="1:9">
      <c r="A6312" t="str">
        <f>T("2018")</f>
        <v>2018</v>
      </c>
      <c r="B6312" t="str">
        <f>T("FISICO                                            ")</f>
        <v xml:space="preserve">FISICO                                            </v>
      </c>
      <c r="C6312" t="str">
        <f>T("FUENCARRAL-EL PARDO ")</f>
        <v xml:space="preserve">FUENCARRAL-EL PARDO </v>
      </c>
      <c r="D6312" t="str">
        <f>T("PEÑA GRANDE         ")</f>
        <v xml:space="preserve">PEÑA GRANDE         </v>
      </c>
      <c r="E6312" t="str">
        <f>T("CI ")</f>
        <v xml:space="preserve">CI </v>
      </c>
      <c r="F6312" t="str">
        <f>T("CICLOMOTORES   ")</f>
        <v xml:space="preserve">CICLOMOTORES   </v>
      </c>
      <c r="G6312" t="str">
        <f>T("todos                                             ")</f>
        <v xml:space="preserve">todos                                             </v>
      </c>
      <c r="I6312">
        <v>28</v>
      </c>
    </row>
    <row r="6313" spans="1:9">
      <c r="A6313" t="str">
        <f>T("2018")</f>
        <v>2018</v>
      </c>
      <c r="B6313" t="str">
        <f>T("FISICO                                            ")</f>
        <v xml:space="preserve">FISICO                                            </v>
      </c>
      <c r="C6313" t="str">
        <f>T("FUENCARRAL-EL PARDO ")</f>
        <v xml:space="preserve">FUENCARRAL-EL PARDO </v>
      </c>
      <c r="D6313" t="str">
        <f>T("EL PILAR            ")</f>
        <v xml:space="preserve">EL PILAR            </v>
      </c>
      <c r="E6313" t="str">
        <f>T("CI ")</f>
        <v xml:space="preserve">CI </v>
      </c>
      <c r="F6313" t="str">
        <f>T("CICLOMOTORES   ")</f>
        <v xml:space="preserve">CICLOMOTORES   </v>
      </c>
      <c r="G6313" t="str">
        <f>T("todos                                             ")</f>
        <v xml:space="preserve">todos                                             </v>
      </c>
      <c r="I6313">
        <v>35</v>
      </c>
    </row>
    <row r="6314" spans="1:9">
      <c r="A6314" t="str">
        <f>T("2018")</f>
        <v>2018</v>
      </c>
      <c r="B6314" t="str">
        <f>T("FISICO                                            ")</f>
        <v xml:space="preserve">FISICO                                            </v>
      </c>
      <c r="C6314" t="str">
        <f>T("FUENCARRAL-EL PARDO ")</f>
        <v xml:space="preserve">FUENCARRAL-EL PARDO </v>
      </c>
      <c r="D6314" t="str">
        <f>T("LA PAZ              ")</f>
        <v xml:space="preserve">LA PAZ              </v>
      </c>
      <c r="E6314" t="str">
        <f>T("CI ")</f>
        <v xml:space="preserve">CI </v>
      </c>
      <c r="F6314" t="str">
        <f>T("CICLOMOTORES   ")</f>
        <v xml:space="preserve">CICLOMOTORES   </v>
      </c>
      <c r="G6314" t="str">
        <f>T("todos                                             ")</f>
        <v xml:space="preserve">todos                                             </v>
      </c>
      <c r="I6314">
        <v>27</v>
      </c>
    </row>
    <row r="6315" spans="1:9">
      <c r="A6315" t="str">
        <f>T("2018")</f>
        <v>2018</v>
      </c>
      <c r="B6315" t="str">
        <f>T("FISICO                                            ")</f>
        <v xml:space="preserve">FISICO                                            </v>
      </c>
      <c r="C6315" t="str">
        <f>T("FUENCARRAL-EL PARDO ")</f>
        <v xml:space="preserve">FUENCARRAL-EL PARDO </v>
      </c>
      <c r="D6315" t="str">
        <f>T("VALVERDE            ")</f>
        <v xml:space="preserve">VALVERDE            </v>
      </c>
      <c r="E6315" t="str">
        <f>T("CI ")</f>
        <v xml:space="preserve">CI </v>
      </c>
      <c r="F6315" t="str">
        <f>T("CICLOMOTORES   ")</f>
        <v xml:space="preserve">CICLOMOTORES   </v>
      </c>
      <c r="G6315" t="str">
        <f>T("todos                                             ")</f>
        <v xml:space="preserve">todos                                             </v>
      </c>
      <c r="I6315">
        <v>33</v>
      </c>
    </row>
    <row r="6316" spans="1:9">
      <c r="A6316" t="str">
        <f>T("2018")</f>
        <v>2018</v>
      </c>
      <c r="B6316" t="str">
        <f>T("FISICO                                            ")</f>
        <v xml:space="preserve">FISICO                                            </v>
      </c>
      <c r="C6316" t="str">
        <f>T("FUENCARRAL-EL PARDO ")</f>
        <v xml:space="preserve">FUENCARRAL-EL PARDO </v>
      </c>
      <c r="D6316" t="str">
        <f>T("MIRASIERRA          ")</f>
        <v xml:space="preserve">MIRASIERRA          </v>
      </c>
      <c r="E6316" t="str">
        <f>T("CI ")</f>
        <v xml:space="preserve">CI </v>
      </c>
      <c r="F6316" t="str">
        <f>T("CICLOMOTORES   ")</f>
        <v xml:space="preserve">CICLOMOTORES   </v>
      </c>
      <c r="G6316" t="str">
        <f>T("todos                                             ")</f>
        <v xml:space="preserve">todos                                             </v>
      </c>
      <c r="I6316">
        <v>34</v>
      </c>
    </row>
    <row r="6317" spans="1:9">
      <c r="A6317" t="str">
        <f>T("2018")</f>
        <v>2018</v>
      </c>
      <c r="B6317" t="str">
        <f>T("FISICO                                            ")</f>
        <v xml:space="preserve">FISICO                                            </v>
      </c>
      <c r="C6317" t="str">
        <f>T("FUENCARRAL-EL PARDO ")</f>
        <v xml:space="preserve">FUENCARRAL-EL PARDO </v>
      </c>
      <c r="D6317" t="str">
        <f>T("EL GOLOSO           ")</f>
        <v xml:space="preserve">EL GOLOSO           </v>
      </c>
      <c r="E6317" t="str">
        <f>T("CI ")</f>
        <v xml:space="preserve">CI </v>
      </c>
      <c r="F6317" t="str">
        <f>T("CICLOMOTORES   ")</f>
        <v xml:space="preserve">CICLOMOTORES   </v>
      </c>
      <c r="G6317" t="str">
        <f>T("todos                                             ")</f>
        <v xml:space="preserve">todos                                             </v>
      </c>
      <c r="I6317">
        <v>3</v>
      </c>
    </row>
    <row r="6318" spans="1:9">
      <c r="A6318" t="str">
        <f>T("2018")</f>
        <v>2018</v>
      </c>
      <c r="B6318" t="str">
        <f>T("JURIDICO                                          ")</f>
        <v xml:space="preserve">JURIDICO                                          </v>
      </c>
      <c r="C6318" t="str">
        <f>T("FUENCARRAL-EL PARDO ")</f>
        <v xml:space="preserve">FUENCARRAL-EL PARDO </v>
      </c>
      <c r="D6318" t="str">
        <f>T("MIRASIERRA          ")</f>
        <v xml:space="preserve">MIRASIERRA          </v>
      </c>
      <c r="E6318" t="str">
        <f>T("CI ")</f>
        <v xml:space="preserve">CI </v>
      </c>
      <c r="F6318" t="str">
        <f>T("CICLOMOTORES   ")</f>
        <v xml:space="preserve">CICLOMOTORES   </v>
      </c>
      <c r="G6318" t="str">
        <f>T("todos                                             ")</f>
        <v xml:space="preserve">todos                                             </v>
      </c>
      <c r="I6318">
        <v>1</v>
      </c>
    </row>
    <row r="6319" spans="1:9">
      <c r="A6319" t="str">
        <f>T("2018")</f>
        <v>2018</v>
      </c>
      <c r="B6319" t="str">
        <f>T("FISICO                                            ")</f>
        <v xml:space="preserve">FISICO                                            </v>
      </c>
      <c r="C6319" t="str">
        <f>T("FUENCARRAL-EL PARDO ")</f>
        <v xml:space="preserve">FUENCARRAL-EL PARDO </v>
      </c>
      <c r="D6319" t="str">
        <f>T("LA PAZ              ")</f>
        <v xml:space="preserve">LA PAZ              </v>
      </c>
      <c r="E6319" t="str">
        <f>T("MT ")</f>
        <v xml:space="preserve">MT </v>
      </c>
      <c r="F6319" t="str">
        <f>T("MOTOCICLETAS   ")</f>
        <v xml:space="preserve">MOTOCICLETAS   </v>
      </c>
      <c r="G6319" t="str">
        <f>T("De 125,01 a 250 CENTIMETROS CUBICOS               ")</f>
        <v xml:space="preserve">De 125,01 a 250 CENTIMETROS CUBICOS               </v>
      </c>
      <c r="H6319" t="str">
        <f>T("DIESEL                                            ")</f>
        <v xml:space="preserve">DIESEL                                            </v>
      </c>
      <c r="I6319">
        <v>1</v>
      </c>
    </row>
    <row r="6320" spans="1:9">
      <c r="A6320" t="str">
        <f>T("2018")</f>
        <v>2018</v>
      </c>
      <c r="B6320" t="str">
        <f>T("FISICO                                            ")</f>
        <v xml:space="preserve">FISICO                                            </v>
      </c>
      <c r="C6320" t="str">
        <f>T("FUENCARRAL-EL PARDO ")</f>
        <v xml:space="preserve">FUENCARRAL-EL PARDO </v>
      </c>
      <c r="D6320" t="str">
        <f>T("LA PAZ              ")</f>
        <v xml:space="preserve">LA PAZ              </v>
      </c>
      <c r="E6320" t="str">
        <f>T("MT ")</f>
        <v xml:space="preserve">MT </v>
      </c>
      <c r="F6320" t="str">
        <f>T("MOTOCICLETAS   ")</f>
        <v xml:space="preserve">MOTOCICLETAS   </v>
      </c>
      <c r="G6320" t="str">
        <f>T("De 250,01 a 500 CENTIMETROS CUBICOS               ")</f>
        <v xml:space="preserve">De 250,01 a 500 CENTIMETROS CUBICOS               </v>
      </c>
      <c r="H6320" t="str">
        <f>T("DIESEL                                            ")</f>
        <v xml:space="preserve">DIESEL                                            </v>
      </c>
      <c r="I6320">
        <v>1</v>
      </c>
    </row>
    <row r="6321" spans="1:9">
      <c r="A6321" t="str">
        <f>T("2018")</f>
        <v>2018</v>
      </c>
      <c r="B6321" t="str">
        <f>T("FISICO                                            ")</f>
        <v xml:space="preserve">FISICO                                            </v>
      </c>
      <c r="C6321" t="str">
        <f>T("FUENCARRAL-EL PARDO ")</f>
        <v xml:space="preserve">FUENCARRAL-EL PARDO </v>
      </c>
      <c r="D6321" t="str">
        <f>T("VALVERDE            ")</f>
        <v xml:space="preserve">VALVERDE            </v>
      </c>
      <c r="E6321" t="str">
        <f>T("MT ")</f>
        <v xml:space="preserve">MT </v>
      </c>
      <c r="F6321" t="str">
        <f>T("MOTOCICLETAS   ")</f>
        <v xml:space="preserve">MOTOCICLETAS   </v>
      </c>
      <c r="G6321" t="str">
        <f>T("De 1.000,01 CENTIMETROS CUBICOS en adelante       ")</f>
        <v xml:space="preserve">De 1.000,01 CENTIMETROS CUBICOS en adelante       </v>
      </c>
      <c r="H6321" t="str">
        <f>T("DIESEL                                            ")</f>
        <v xml:space="preserve">DIESEL                                            </v>
      </c>
      <c r="I6321">
        <v>1</v>
      </c>
    </row>
    <row r="6322" spans="1:9">
      <c r="A6322" t="str">
        <f>T("2018")</f>
        <v>2018</v>
      </c>
      <c r="B6322" t="str">
        <f>T("JURIDICO                                          ")</f>
        <v xml:space="preserve">JURIDICO                                          </v>
      </c>
      <c r="C6322" t="str">
        <f>T("FUENCARRAL-EL PARDO ")</f>
        <v xml:space="preserve">FUENCARRAL-EL PARDO </v>
      </c>
      <c r="D6322" t="str">
        <f>T("VALVERDE            ")</f>
        <v xml:space="preserve">VALVERDE            </v>
      </c>
      <c r="E6322" t="str">
        <f>T("MT ")</f>
        <v xml:space="preserve">MT </v>
      </c>
      <c r="F6322" t="str">
        <f>T("MOTOCICLETAS   ")</f>
        <v xml:space="preserve">MOTOCICLETAS   </v>
      </c>
      <c r="G6322" t="str">
        <f>T("De menos de 125,01 CENTIMETROS CUBICOS            ")</f>
        <v xml:space="preserve">De menos de 125,01 CENTIMETROS CUBICOS            </v>
      </c>
      <c r="H6322" t="str">
        <f>T("DIESEL                                            ")</f>
        <v xml:space="preserve">DIESEL                                            </v>
      </c>
      <c r="I6322">
        <v>1</v>
      </c>
    </row>
    <row r="6323" spans="1:9">
      <c r="A6323" t="str">
        <f>T("2018")</f>
        <v>2018</v>
      </c>
      <c r="B6323" t="str">
        <f>T("FISICO                                            ")</f>
        <v xml:space="preserve">FISICO                                            </v>
      </c>
      <c r="C6323" t="str">
        <f>T("FUENCARRAL-EL PARDO ")</f>
        <v xml:space="preserve">FUENCARRAL-EL PARDO </v>
      </c>
      <c r="D6323" t="str">
        <f>T("PEÑA GRANDE         ")</f>
        <v xml:space="preserve">PEÑA GRANDE         </v>
      </c>
      <c r="E6323" t="str">
        <f>T("MT ")</f>
        <v xml:space="preserve">MT </v>
      </c>
      <c r="F6323" t="str">
        <f>T("MOTOCICLETAS   ")</f>
        <v xml:space="preserve">MOTOCICLETAS   </v>
      </c>
      <c r="G6323" t="str">
        <f>T("De menos de 125,01 CENTIMETROS CUBICOS            ")</f>
        <v xml:space="preserve">De menos de 125,01 CENTIMETROS CUBICOS            </v>
      </c>
      <c r="H6323" t="str">
        <f>T("ELÉCTRICO                                         ")</f>
        <v xml:space="preserve">ELÉCTRICO                                         </v>
      </c>
      <c r="I6323">
        <v>1</v>
      </c>
    </row>
    <row r="6324" spans="1:9">
      <c r="A6324" t="str">
        <f>T("2018")</f>
        <v>2018</v>
      </c>
      <c r="B6324" t="str">
        <f>T("FISICO                                            ")</f>
        <v xml:space="preserve">FISICO                                            </v>
      </c>
      <c r="C6324" t="str">
        <f>T("FUENCARRAL-EL PARDO ")</f>
        <v xml:space="preserve">FUENCARRAL-EL PARDO </v>
      </c>
      <c r="D6324" t="str">
        <f>T("LA PAZ              ")</f>
        <v xml:space="preserve">LA PAZ              </v>
      </c>
      <c r="E6324" t="str">
        <f>T("MT ")</f>
        <v xml:space="preserve">MT </v>
      </c>
      <c r="F6324" t="str">
        <f>T("MOTOCICLETAS   ")</f>
        <v xml:space="preserve">MOTOCICLETAS   </v>
      </c>
      <c r="G6324" t="str">
        <f>T("De menos de 125,01 CENTIMETROS CUBICOS            ")</f>
        <v xml:space="preserve">De menos de 125,01 CENTIMETROS CUBICOS            </v>
      </c>
      <c r="H6324" t="str">
        <f>T("ELÉCTRICO                                         ")</f>
        <v xml:space="preserve">ELÉCTRICO                                         </v>
      </c>
      <c r="I6324">
        <v>4</v>
      </c>
    </row>
    <row r="6325" spans="1:9">
      <c r="A6325" t="str">
        <f>T("2018")</f>
        <v>2018</v>
      </c>
      <c r="B6325" t="str">
        <f>T("FISICO                                            ")</f>
        <v xml:space="preserve">FISICO                                            </v>
      </c>
      <c r="C6325" t="str">
        <f>T("FUENCARRAL-EL PARDO ")</f>
        <v xml:space="preserve">FUENCARRAL-EL PARDO </v>
      </c>
      <c r="D6325" t="str">
        <f>T("VALVERDE            ")</f>
        <v xml:space="preserve">VALVERDE            </v>
      </c>
      <c r="E6325" t="str">
        <f>T("MT ")</f>
        <v xml:space="preserve">MT </v>
      </c>
      <c r="F6325" t="str">
        <f>T("MOTOCICLETAS   ")</f>
        <v xml:space="preserve">MOTOCICLETAS   </v>
      </c>
      <c r="G6325" t="str">
        <f>T("De menos de 125,01 CENTIMETROS CUBICOS            ")</f>
        <v xml:space="preserve">De menos de 125,01 CENTIMETROS CUBICOS            </v>
      </c>
      <c r="H6325" t="str">
        <f>T("ELÉCTRICO                                         ")</f>
        <v xml:space="preserve">ELÉCTRICO                                         </v>
      </c>
      <c r="I6325">
        <v>3</v>
      </c>
    </row>
    <row r="6326" spans="1:9">
      <c r="A6326" t="str">
        <f>T("2018")</f>
        <v>2018</v>
      </c>
      <c r="B6326" t="str">
        <f>T("FISICO                                            ")</f>
        <v xml:space="preserve">FISICO                                            </v>
      </c>
      <c r="C6326" t="str">
        <f>T("FUENCARRAL-EL PARDO ")</f>
        <v xml:space="preserve">FUENCARRAL-EL PARDO </v>
      </c>
      <c r="D6326" t="str">
        <f>T("MIRASIERRA          ")</f>
        <v xml:space="preserve">MIRASIERRA          </v>
      </c>
      <c r="E6326" t="str">
        <f>T("MT ")</f>
        <v xml:space="preserve">MT </v>
      </c>
      <c r="F6326" t="str">
        <f>T("MOTOCICLETAS   ")</f>
        <v xml:space="preserve">MOTOCICLETAS   </v>
      </c>
      <c r="G6326" t="str">
        <f>T("De menos de 125,01 CENTIMETROS CUBICOS            ")</f>
        <v xml:space="preserve">De menos de 125,01 CENTIMETROS CUBICOS            </v>
      </c>
      <c r="H6326" t="str">
        <f>T("ELÉCTRICO                                         ")</f>
        <v xml:space="preserve">ELÉCTRICO                                         </v>
      </c>
      <c r="I6326">
        <v>1</v>
      </c>
    </row>
    <row r="6327" spans="1:9">
      <c r="A6327" t="str">
        <f>T("2018")</f>
        <v>2018</v>
      </c>
      <c r="B6327" t="str">
        <f>T("FISICO                                            ")</f>
        <v xml:space="preserve">FISICO                                            </v>
      </c>
      <c r="C6327" t="str">
        <f>T("FUENCARRAL-EL PARDO ")</f>
        <v xml:space="preserve">FUENCARRAL-EL PARDO </v>
      </c>
      <c r="D6327" t="str">
        <f>T("EL GOLOSO           ")</f>
        <v xml:space="preserve">EL GOLOSO           </v>
      </c>
      <c r="E6327" t="str">
        <f>T("MT ")</f>
        <v xml:space="preserve">MT </v>
      </c>
      <c r="F6327" t="str">
        <f>T("MOTOCICLETAS   ")</f>
        <v xml:space="preserve">MOTOCICLETAS   </v>
      </c>
      <c r="G6327" t="str">
        <f>T("De menos de 125,01 CENTIMETROS CUBICOS            ")</f>
        <v xml:space="preserve">De menos de 125,01 CENTIMETROS CUBICOS            </v>
      </c>
      <c r="H6327" t="str">
        <f>T("ELÉCTRICO                                         ")</f>
        <v xml:space="preserve">ELÉCTRICO                                         </v>
      </c>
      <c r="I6327">
        <v>1</v>
      </c>
    </row>
    <row r="6328" spans="1:9">
      <c r="A6328" t="str">
        <f>T("2018")</f>
        <v>2018</v>
      </c>
      <c r="B6328" t="str">
        <f>T("JURIDICO                                          ")</f>
        <v xml:space="preserve">JURIDICO                                          </v>
      </c>
      <c r="C6328" t="str">
        <f>T("FUENCARRAL-EL PARDO ")</f>
        <v xml:space="preserve">FUENCARRAL-EL PARDO </v>
      </c>
      <c r="D6328" t="str">
        <f>T("SIN BARRIO          ")</f>
        <v xml:space="preserve">SIN BARRIO          </v>
      </c>
      <c r="E6328" t="str">
        <f>T("MT ")</f>
        <v xml:space="preserve">MT </v>
      </c>
      <c r="F6328" t="str">
        <f>T("MOTOCICLETAS   ")</f>
        <v xml:space="preserve">MOTOCICLETAS   </v>
      </c>
      <c r="G6328" t="str">
        <f>T("De menos de 125,01 CENTIMETROS CUBICOS            ")</f>
        <v xml:space="preserve">De menos de 125,01 CENTIMETROS CUBICOS            </v>
      </c>
      <c r="H6328" t="str">
        <f>T("ELÉCTRICO                                         ")</f>
        <v xml:space="preserve">ELÉCTRICO                                         </v>
      </c>
      <c r="I6328">
        <v>1</v>
      </c>
    </row>
    <row r="6329" spans="1:9">
      <c r="A6329" t="str">
        <f>T("2018")</f>
        <v>2018</v>
      </c>
      <c r="B6329" t="str">
        <f>T("JURIDICO                                          ")</f>
        <v xml:space="preserve">JURIDICO                                          </v>
      </c>
      <c r="C6329" t="str">
        <f>T("FUENCARRAL-EL PARDO ")</f>
        <v xml:space="preserve">FUENCARRAL-EL PARDO </v>
      </c>
      <c r="D6329" t="str">
        <f>T("FUENTELARREINA      ")</f>
        <v xml:space="preserve">FUENTELARREINA      </v>
      </c>
      <c r="E6329" t="str">
        <f>T("MT ")</f>
        <v xml:space="preserve">MT </v>
      </c>
      <c r="F6329" t="str">
        <f>T("MOTOCICLETAS   ")</f>
        <v xml:space="preserve">MOTOCICLETAS   </v>
      </c>
      <c r="G6329" t="str">
        <f>T("De menos de 125,01 CENTIMETROS CUBICOS            ")</f>
        <v xml:space="preserve">De menos de 125,01 CENTIMETROS CUBICOS            </v>
      </c>
      <c r="H6329" t="str">
        <f>T("ELÉCTRICO                                         ")</f>
        <v xml:space="preserve">ELÉCTRICO                                         </v>
      </c>
      <c r="I6329">
        <v>2</v>
      </c>
    </row>
    <row r="6330" spans="1:9">
      <c r="A6330" t="str">
        <f>T("2018")</f>
        <v>2018</v>
      </c>
      <c r="B6330" t="str">
        <f>T("JURIDICO                                          ")</f>
        <v xml:space="preserve">JURIDICO                                          </v>
      </c>
      <c r="C6330" t="str">
        <f>T("FUENCARRAL-EL PARDO ")</f>
        <v xml:space="preserve">FUENCARRAL-EL PARDO </v>
      </c>
      <c r="D6330" t="str">
        <f>T("LA PAZ              ")</f>
        <v xml:space="preserve">LA PAZ              </v>
      </c>
      <c r="E6330" t="str">
        <f>T("MT ")</f>
        <v xml:space="preserve">MT </v>
      </c>
      <c r="F6330" t="str">
        <f>T("MOTOCICLETAS   ")</f>
        <v xml:space="preserve">MOTOCICLETAS   </v>
      </c>
      <c r="G6330" t="str">
        <f>T("De menos de 125,01 CENTIMETROS CUBICOS            ")</f>
        <v xml:space="preserve">De menos de 125,01 CENTIMETROS CUBICOS            </v>
      </c>
      <c r="H6330" t="str">
        <f>T("ELÉCTRICO                                         ")</f>
        <v xml:space="preserve">ELÉCTRICO                                         </v>
      </c>
      <c r="I6330">
        <v>1</v>
      </c>
    </row>
    <row r="6331" spans="1:9">
      <c r="A6331" t="str">
        <f>T("2018")</f>
        <v>2018</v>
      </c>
      <c r="B6331" t="str">
        <f>T("JURIDICO                                          ")</f>
        <v xml:space="preserve">JURIDICO                                          </v>
      </c>
      <c r="C6331" t="str">
        <f>T("FUENCARRAL-EL PARDO ")</f>
        <v xml:space="preserve">FUENCARRAL-EL PARDO </v>
      </c>
      <c r="D6331" t="str">
        <f>T("VALVERDE            ")</f>
        <v xml:space="preserve">VALVERDE            </v>
      </c>
      <c r="E6331" t="str">
        <f>T("MT ")</f>
        <v xml:space="preserve">MT </v>
      </c>
      <c r="F6331" t="str">
        <f>T("MOTOCICLETAS   ")</f>
        <v xml:space="preserve">MOTOCICLETAS   </v>
      </c>
      <c r="G6331" t="str">
        <f>T("De menos de 125,01 CENTIMETROS CUBICOS            ")</f>
        <v xml:space="preserve">De menos de 125,01 CENTIMETROS CUBICOS            </v>
      </c>
      <c r="H6331" t="str">
        <f>T("ELÉCTRICO                                         ")</f>
        <v xml:space="preserve">ELÉCTRICO                                         </v>
      </c>
      <c r="I6331">
        <v>86</v>
      </c>
    </row>
    <row r="6332" spans="1:9">
      <c r="A6332" t="str">
        <f>T("2018")</f>
        <v>2018</v>
      </c>
      <c r="B6332" t="str">
        <f>T("JURIDICO                                          ")</f>
        <v xml:space="preserve">JURIDICO                                          </v>
      </c>
      <c r="C6332" t="str">
        <f>T("FUENCARRAL-EL PARDO ")</f>
        <v xml:space="preserve">FUENCARRAL-EL PARDO </v>
      </c>
      <c r="D6332" t="str">
        <f>T("EL GOLOSO           ")</f>
        <v xml:space="preserve">EL GOLOSO           </v>
      </c>
      <c r="E6332" t="str">
        <f>T("MT ")</f>
        <v xml:space="preserve">MT </v>
      </c>
      <c r="F6332" t="str">
        <f>T("MOTOCICLETAS   ")</f>
        <v xml:space="preserve">MOTOCICLETAS   </v>
      </c>
      <c r="G6332" t="str">
        <f>T("De menos de 125,01 CENTIMETROS CUBICOS            ")</f>
        <v xml:space="preserve">De menos de 125,01 CENTIMETROS CUBICOS            </v>
      </c>
      <c r="H6332" t="str">
        <f>T("ELÉCTRICO                                         ")</f>
        <v xml:space="preserve">ELÉCTRICO                                         </v>
      </c>
      <c r="I6332">
        <v>2</v>
      </c>
    </row>
    <row r="6333" spans="1:9">
      <c r="A6333" t="str">
        <f>T("2018")</f>
        <v>2018</v>
      </c>
      <c r="B6333" t="str">
        <f>T("FISICO                                            ")</f>
        <v xml:space="preserve">FISICO                                            </v>
      </c>
      <c r="C6333" t="str">
        <f>T("FUENCARRAL-EL PARDO ")</f>
        <v xml:space="preserve">FUENCARRAL-EL PARDO </v>
      </c>
      <c r="D6333" t="str">
        <f>T("LA PAZ              ")</f>
        <v xml:space="preserve">LA PAZ              </v>
      </c>
      <c r="E6333" t="str">
        <f>T("MT ")</f>
        <v xml:space="preserve">MT </v>
      </c>
      <c r="F6333" t="str">
        <f>T("MOTOCICLETAS   ")</f>
        <v xml:space="preserve">MOTOCICLETAS   </v>
      </c>
      <c r="G6333" t="str">
        <f>T("De menos de 125,01 CENTIMETROS CUBICOS            ")</f>
        <v xml:space="preserve">De menos de 125,01 CENTIMETROS CUBICOS            </v>
      </c>
      <c r="H6333" t="str">
        <f>T("GAS LICUADO DE PETROLEO                           ")</f>
        <v xml:space="preserve">GAS LICUADO DE PETROLEO                           </v>
      </c>
      <c r="I6333">
        <v>1</v>
      </c>
    </row>
    <row r="6334" spans="1:9">
      <c r="A6334" t="str">
        <f>T("2018")</f>
        <v>2018</v>
      </c>
      <c r="B6334" t="str">
        <f>T("Entidad sin personalidad jurídica (art. 35.4 LGT) ")</f>
        <v xml:space="preserve">Entidad sin personalidad jurídica (art. 35.4 LGT) </v>
      </c>
      <c r="C6334" t="str">
        <f>T("FUENCARRAL-EL PARDO ")</f>
        <v xml:space="preserve">FUENCARRAL-EL PARDO </v>
      </c>
      <c r="D6334" t="str">
        <f>T("EL PARDO            ")</f>
        <v xml:space="preserve">EL PARDO            </v>
      </c>
      <c r="E6334" t="str">
        <f>T("MT ")</f>
        <v xml:space="preserve">MT </v>
      </c>
      <c r="F6334" t="str">
        <f>T("MOTOCICLETAS   ")</f>
        <v xml:space="preserve">MOTOCICLETAS   </v>
      </c>
      <c r="G6334" t="str">
        <f>T("De 125,01 a 250 CENTIMETROS CUBICOS               ")</f>
        <v xml:space="preserve">De 125,01 a 250 CENTIMETROS CUBICOS               </v>
      </c>
      <c r="H6334" t="str">
        <f>T("GASOLINA                                          ")</f>
        <v xml:space="preserve">GASOLINA                                          </v>
      </c>
      <c r="I6334">
        <v>2</v>
      </c>
    </row>
    <row r="6335" spans="1:9">
      <c r="A6335" t="str">
        <f>T("2018")</f>
        <v>2018</v>
      </c>
      <c r="B6335" t="str">
        <f>T("Entidad sin personalidad jurídica (art. 35.4 LGT) ")</f>
        <v xml:space="preserve">Entidad sin personalidad jurídica (art. 35.4 LGT) </v>
      </c>
      <c r="C6335" t="str">
        <f>T("FUENCARRAL-EL PARDO ")</f>
        <v xml:space="preserve">FUENCARRAL-EL PARDO </v>
      </c>
      <c r="D6335" t="str">
        <f>T("EL PARDO            ")</f>
        <v xml:space="preserve">EL PARDO            </v>
      </c>
      <c r="E6335" t="str">
        <f>T("MT ")</f>
        <v xml:space="preserve">MT </v>
      </c>
      <c r="F6335" t="str">
        <f>T("MOTOCICLETAS   ")</f>
        <v xml:space="preserve">MOTOCICLETAS   </v>
      </c>
      <c r="G6335" t="str">
        <f>T("De 250,01 a 500 CENTIMETROS CUBICOS               ")</f>
        <v xml:space="preserve">De 250,01 a 500 CENTIMETROS CUBICOS               </v>
      </c>
      <c r="H6335" t="str">
        <f>T("GASOLINA                                          ")</f>
        <v xml:space="preserve">GASOLINA                                          </v>
      </c>
      <c r="I6335">
        <v>1</v>
      </c>
    </row>
    <row r="6336" spans="1:9">
      <c r="A6336" t="str">
        <f>T("2018")</f>
        <v>2018</v>
      </c>
      <c r="B6336" t="str">
        <f>T("Entidad sin personalidad jurídica (art. 35.4 LGT) ")</f>
        <v xml:space="preserve">Entidad sin personalidad jurídica (art. 35.4 LGT) </v>
      </c>
      <c r="C6336" t="str">
        <f>T("FUENCARRAL-EL PARDO ")</f>
        <v xml:space="preserve">FUENCARRAL-EL PARDO </v>
      </c>
      <c r="D6336" t="str">
        <f>T("FUENTELARREINA      ")</f>
        <v xml:space="preserve">FUENTELARREINA      </v>
      </c>
      <c r="E6336" t="str">
        <f>T("MT ")</f>
        <v xml:space="preserve">MT </v>
      </c>
      <c r="F6336" t="str">
        <f>T("MOTOCICLETAS   ")</f>
        <v xml:space="preserve">MOTOCICLETAS   </v>
      </c>
      <c r="G6336" t="str">
        <f>T("De menos de 125,01 CENTIMETROS CUBICOS            ")</f>
        <v xml:space="preserve">De menos de 125,01 CENTIMETROS CUBICOS            </v>
      </c>
      <c r="H6336" t="str">
        <f>T("GASOLINA                                          ")</f>
        <v xml:space="preserve">GASOLINA                                          </v>
      </c>
      <c r="I6336">
        <v>1</v>
      </c>
    </row>
    <row r="6337" spans="1:9">
      <c r="A6337" t="str">
        <f>T("2018")</f>
        <v>2018</v>
      </c>
      <c r="B6337" t="str">
        <f>T("Entidad sin personalidad jurídica (art. 35.4 LGT) ")</f>
        <v xml:space="preserve">Entidad sin personalidad jurídica (art. 35.4 LGT) </v>
      </c>
      <c r="C6337" t="str">
        <f>T("FUENCARRAL-EL PARDO ")</f>
        <v xml:space="preserve">FUENCARRAL-EL PARDO </v>
      </c>
      <c r="D6337" t="str">
        <f>T("PEÑA GRANDE         ")</f>
        <v xml:space="preserve">PEÑA GRANDE         </v>
      </c>
      <c r="E6337" t="str">
        <f>T("MT ")</f>
        <v xml:space="preserve">MT </v>
      </c>
      <c r="F6337" t="str">
        <f>T("MOTOCICLETAS   ")</f>
        <v xml:space="preserve">MOTOCICLETAS   </v>
      </c>
      <c r="G6337" t="str">
        <f>T("De menos de 125,01 CENTIMETROS CUBICOS            ")</f>
        <v xml:space="preserve">De menos de 125,01 CENTIMETROS CUBICOS            </v>
      </c>
      <c r="H6337" t="str">
        <f>T("GASOLINA                                          ")</f>
        <v xml:space="preserve">GASOLINA                                          </v>
      </c>
      <c r="I6337">
        <v>8</v>
      </c>
    </row>
    <row r="6338" spans="1:9">
      <c r="A6338" t="str">
        <f>T("2018")</f>
        <v>2018</v>
      </c>
      <c r="B6338" t="str">
        <f>T("Entidad sin personalidad jurídica (art. 35.4 LGT) ")</f>
        <v xml:space="preserve">Entidad sin personalidad jurídica (art. 35.4 LGT) </v>
      </c>
      <c r="C6338" t="str">
        <f>T("FUENCARRAL-EL PARDO ")</f>
        <v xml:space="preserve">FUENCARRAL-EL PARDO </v>
      </c>
      <c r="D6338" t="str">
        <f>T("PEÑA GRANDE         ")</f>
        <v xml:space="preserve">PEÑA GRANDE         </v>
      </c>
      <c r="E6338" t="str">
        <f>T("MT ")</f>
        <v xml:space="preserve">MT </v>
      </c>
      <c r="F6338" t="str">
        <f>T("MOTOCICLETAS   ")</f>
        <v xml:space="preserve">MOTOCICLETAS   </v>
      </c>
      <c r="G6338" t="str">
        <f>T("De 125,01 a 250 CENTIMETROS CUBICOS               ")</f>
        <v xml:space="preserve">De 125,01 a 250 CENTIMETROS CUBICOS               </v>
      </c>
      <c r="H6338" t="str">
        <f>T("GASOLINA                                          ")</f>
        <v xml:space="preserve">GASOLINA                                          </v>
      </c>
      <c r="I6338">
        <v>5</v>
      </c>
    </row>
    <row r="6339" spans="1:9">
      <c r="A6339" t="str">
        <f>T("2018")</f>
        <v>2018</v>
      </c>
      <c r="B6339" t="str">
        <f>T("Entidad sin personalidad jurídica (art. 35.4 LGT) ")</f>
        <v xml:space="preserve">Entidad sin personalidad jurídica (art. 35.4 LGT) </v>
      </c>
      <c r="C6339" t="str">
        <f>T("FUENCARRAL-EL PARDO ")</f>
        <v xml:space="preserve">FUENCARRAL-EL PARDO </v>
      </c>
      <c r="D6339" t="str">
        <f>T("PEÑA GRANDE         ")</f>
        <v xml:space="preserve">PEÑA GRANDE         </v>
      </c>
      <c r="E6339" t="str">
        <f>T("MT ")</f>
        <v xml:space="preserve">MT </v>
      </c>
      <c r="F6339" t="str">
        <f>T("MOTOCICLETAS   ")</f>
        <v xml:space="preserve">MOTOCICLETAS   </v>
      </c>
      <c r="G6339" t="str">
        <f>T("De 250,01 a 500 CENTIMETROS CUBICOS               ")</f>
        <v xml:space="preserve">De 250,01 a 500 CENTIMETROS CUBICOS               </v>
      </c>
      <c r="H6339" t="str">
        <f>T("GASOLINA                                          ")</f>
        <v xml:space="preserve">GASOLINA                                          </v>
      </c>
      <c r="I6339">
        <v>1</v>
      </c>
    </row>
    <row r="6340" spans="1:9">
      <c r="A6340" t="str">
        <f>T("2018")</f>
        <v>2018</v>
      </c>
      <c r="B6340" t="str">
        <f>T("Entidad sin personalidad jurídica (art. 35.4 LGT) ")</f>
        <v xml:space="preserve">Entidad sin personalidad jurídica (art. 35.4 LGT) </v>
      </c>
      <c r="C6340" t="str">
        <f>T("FUENCARRAL-EL PARDO ")</f>
        <v xml:space="preserve">FUENCARRAL-EL PARDO </v>
      </c>
      <c r="D6340" t="str">
        <f>T("PEÑA GRANDE         ")</f>
        <v xml:space="preserve">PEÑA GRANDE         </v>
      </c>
      <c r="E6340" t="str">
        <f>T("MT ")</f>
        <v xml:space="preserve">MT </v>
      </c>
      <c r="F6340" t="str">
        <f>T("MOTOCICLETAS   ")</f>
        <v xml:space="preserve">MOTOCICLETAS   </v>
      </c>
      <c r="G6340" t="str">
        <f>T("De 500,01 a 1.000 CENTIMETROS CUBICOS             ")</f>
        <v xml:space="preserve">De 500,01 a 1.000 CENTIMETROS CUBICOS             </v>
      </c>
      <c r="H6340" t="str">
        <f>T("GASOLINA                                          ")</f>
        <v xml:space="preserve">GASOLINA                                          </v>
      </c>
      <c r="I6340">
        <v>3</v>
      </c>
    </row>
    <row r="6341" spans="1:9">
      <c r="A6341" t="str">
        <f>T("2018")</f>
        <v>2018</v>
      </c>
      <c r="B6341" t="str">
        <f>T("Entidad sin personalidad jurídica (art. 35.4 LGT) ")</f>
        <v xml:space="preserve">Entidad sin personalidad jurídica (art. 35.4 LGT) </v>
      </c>
      <c r="C6341" t="str">
        <f>T("FUENCARRAL-EL PARDO ")</f>
        <v xml:space="preserve">FUENCARRAL-EL PARDO </v>
      </c>
      <c r="D6341" t="str">
        <f>T("EL PILAR            ")</f>
        <v xml:space="preserve">EL PILAR            </v>
      </c>
      <c r="E6341" t="str">
        <f>T("MT ")</f>
        <v xml:space="preserve">MT </v>
      </c>
      <c r="F6341" t="str">
        <f>T("MOTOCICLETAS   ")</f>
        <v xml:space="preserve">MOTOCICLETAS   </v>
      </c>
      <c r="G6341" t="str">
        <f>T("De menos de 125,01 CENTIMETROS CUBICOS            ")</f>
        <v xml:space="preserve">De menos de 125,01 CENTIMETROS CUBICOS            </v>
      </c>
      <c r="H6341" t="str">
        <f>T("GASOLINA                                          ")</f>
        <v xml:space="preserve">GASOLINA                                          </v>
      </c>
      <c r="I6341">
        <v>10</v>
      </c>
    </row>
    <row r="6342" spans="1:9">
      <c r="A6342" t="str">
        <f>T("2018")</f>
        <v>2018</v>
      </c>
      <c r="B6342" t="str">
        <f>T("Entidad sin personalidad jurídica (art. 35.4 LGT) ")</f>
        <v xml:space="preserve">Entidad sin personalidad jurídica (art. 35.4 LGT) </v>
      </c>
      <c r="C6342" t="str">
        <f>T("FUENCARRAL-EL PARDO ")</f>
        <v xml:space="preserve">FUENCARRAL-EL PARDO </v>
      </c>
      <c r="D6342" t="str">
        <f>T("EL PILAR            ")</f>
        <v xml:space="preserve">EL PILAR            </v>
      </c>
      <c r="E6342" t="str">
        <f>T("MT ")</f>
        <v xml:space="preserve">MT </v>
      </c>
      <c r="F6342" t="str">
        <f>T("MOTOCICLETAS   ")</f>
        <v xml:space="preserve">MOTOCICLETAS   </v>
      </c>
      <c r="G6342" t="str">
        <f>T("De 125,01 a 250 CENTIMETROS CUBICOS               ")</f>
        <v xml:space="preserve">De 125,01 a 250 CENTIMETROS CUBICOS               </v>
      </c>
      <c r="H6342" t="str">
        <f>T("GASOLINA                                          ")</f>
        <v xml:space="preserve">GASOLINA                                          </v>
      </c>
      <c r="I6342">
        <v>7</v>
      </c>
    </row>
    <row r="6343" spans="1:9">
      <c r="A6343" t="str">
        <f>T("2018")</f>
        <v>2018</v>
      </c>
      <c r="B6343" t="str">
        <f>T("Entidad sin personalidad jurídica (art. 35.4 LGT) ")</f>
        <v xml:space="preserve">Entidad sin personalidad jurídica (art. 35.4 LGT) </v>
      </c>
      <c r="C6343" t="str">
        <f>T("FUENCARRAL-EL PARDO ")</f>
        <v xml:space="preserve">FUENCARRAL-EL PARDO </v>
      </c>
      <c r="D6343" t="str">
        <f>T("EL PILAR            ")</f>
        <v xml:space="preserve">EL PILAR            </v>
      </c>
      <c r="E6343" t="str">
        <f>T("MT ")</f>
        <v xml:space="preserve">MT </v>
      </c>
      <c r="F6343" t="str">
        <f>T("MOTOCICLETAS   ")</f>
        <v xml:space="preserve">MOTOCICLETAS   </v>
      </c>
      <c r="G6343" t="str">
        <f>T("De 250,01 a 500 CENTIMETROS CUBICOS               ")</f>
        <v xml:space="preserve">De 250,01 a 500 CENTIMETROS CUBICOS               </v>
      </c>
      <c r="H6343" t="str">
        <f>T("GASOLINA                                          ")</f>
        <v xml:space="preserve">GASOLINA                                          </v>
      </c>
      <c r="I6343">
        <v>4</v>
      </c>
    </row>
    <row r="6344" spans="1:9">
      <c r="A6344" t="str">
        <f>T("2018")</f>
        <v>2018</v>
      </c>
      <c r="B6344" t="str">
        <f>T("Entidad sin personalidad jurídica (art. 35.4 LGT) ")</f>
        <v xml:space="preserve">Entidad sin personalidad jurídica (art. 35.4 LGT) </v>
      </c>
      <c r="C6344" t="str">
        <f>T("FUENCARRAL-EL PARDO ")</f>
        <v xml:space="preserve">FUENCARRAL-EL PARDO </v>
      </c>
      <c r="D6344" t="str">
        <f>T("EL PILAR            ")</f>
        <v xml:space="preserve">EL PILAR            </v>
      </c>
      <c r="E6344" t="str">
        <f>T("MT ")</f>
        <v xml:space="preserve">MT </v>
      </c>
      <c r="F6344" t="str">
        <f>T("MOTOCICLETAS   ")</f>
        <v xml:space="preserve">MOTOCICLETAS   </v>
      </c>
      <c r="G6344" t="str">
        <f>T("De 500,01 a 1.000 CENTIMETROS CUBICOS             ")</f>
        <v xml:space="preserve">De 500,01 a 1.000 CENTIMETROS CUBICOS             </v>
      </c>
      <c r="H6344" t="str">
        <f>T("GASOLINA                                          ")</f>
        <v xml:space="preserve">GASOLINA                                          </v>
      </c>
      <c r="I6344">
        <v>3</v>
      </c>
    </row>
    <row r="6345" spans="1:9">
      <c r="A6345" t="str">
        <f>T("2018")</f>
        <v>2018</v>
      </c>
      <c r="B6345" t="str">
        <f>T("Entidad sin personalidad jurídica (art. 35.4 LGT) ")</f>
        <v xml:space="preserve">Entidad sin personalidad jurídica (art. 35.4 LGT) </v>
      </c>
      <c r="C6345" t="str">
        <f>T("FUENCARRAL-EL PARDO ")</f>
        <v xml:space="preserve">FUENCARRAL-EL PARDO </v>
      </c>
      <c r="D6345" t="str">
        <f>T("LA PAZ              ")</f>
        <v xml:space="preserve">LA PAZ              </v>
      </c>
      <c r="E6345" t="str">
        <f>T("MT ")</f>
        <v xml:space="preserve">MT </v>
      </c>
      <c r="F6345" t="str">
        <f>T("MOTOCICLETAS   ")</f>
        <v xml:space="preserve">MOTOCICLETAS   </v>
      </c>
      <c r="G6345" t="str">
        <f>T("De menos de 125,01 CENTIMETROS CUBICOS            ")</f>
        <v xml:space="preserve">De menos de 125,01 CENTIMETROS CUBICOS            </v>
      </c>
      <c r="H6345" t="str">
        <f>T("GASOLINA                                          ")</f>
        <v xml:space="preserve">GASOLINA                                          </v>
      </c>
      <c r="I6345">
        <v>3</v>
      </c>
    </row>
    <row r="6346" spans="1:9">
      <c r="A6346" t="str">
        <f>T("2018")</f>
        <v>2018</v>
      </c>
      <c r="B6346" t="str">
        <f>T("Entidad sin personalidad jurídica (art. 35.4 LGT) ")</f>
        <v xml:space="preserve">Entidad sin personalidad jurídica (art. 35.4 LGT) </v>
      </c>
      <c r="C6346" t="str">
        <f>T("FUENCARRAL-EL PARDO ")</f>
        <v xml:space="preserve">FUENCARRAL-EL PARDO </v>
      </c>
      <c r="D6346" t="str">
        <f>T("LA PAZ              ")</f>
        <v xml:space="preserve">LA PAZ              </v>
      </c>
      <c r="E6346" t="str">
        <f>T("MT ")</f>
        <v xml:space="preserve">MT </v>
      </c>
      <c r="F6346" t="str">
        <f>T("MOTOCICLETAS   ")</f>
        <v xml:space="preserve">MOTOCICLETAS   </v>
      </c>
      <c r="G6346" t="str">
        <f>T("De 125,01 a 250 CENTIMETROS CUBICOS               ")</f>
        <v xml:space="preserve">De 125,01 a 250 CENTIMETROS CUBICOS               </v>
      </c>
      <c r="H6346" t="str">
        <f>T("GASOLINA                                          ")</f>
        <v xml:space="preserve">GASOLINA                                          </v>
      </c>
      <c r="I6346">
        <v>3</v>
      </c>
    </row>
    <row r="6347" spans="1:9">
      <c r="A6347" t="str">
        <f>T("2018")</f>
        <v>2018</v>
      </c>
      <c r="B6347" t="str">
        <f>T("Entidad sin personalidad jurídica (art. 35.4 LGT) ")</f>
        <v xml:space="preserve">Entidad sin personalidad jurídica (art. 35.4 LGT) </v>
      </c>
      <c r="C6347" t="str">
        <f>T("FUENCARRAL-EL PARDO ")</f>
        <v xml:space="preserve">FUENCARRAL-EL PARDO </v>
      </c>
      <c r="D6347" t="str">
        <f>T("LA PAZ              ")</f>
        <v xml:space="preserve">LA PAZ              </v>
      </c>
      <c r="E6347" t="str">
        <f>T("MT ")</f>
        <v xml:space="preserve">MT </v>
      </c>
      <c r="F6347" t="str">
        <f>T("MOTOCICLETAS   ")</f>
        <v xml:space="preserve">MOTOCICLETAS   </v>
      </c>
      <c r="G6347" t="str">
        <f>T("De 250,01 a 500 CENTIMETROS CUBICOS               ")</f>
        <v xml:space="preserve">De 250,01 a 500 CENTIMETROS CUBICOS               </v>
      </c>
      <c r="H6347" t="str">
        <f>T("GASOLINA                                          ")</f>
        <v xml:space="preserve">GASOLINA                                          </v>
      </c>
      <c r="I6347">
        <v>1</v>
      </c>
    </row>
    <row r="6348" spans="1:9">
      <c r="A6348" t="str">
        <f>T("2018")</f>
        <v>2018</v>
      </c>
      <c r="B6348" t="str">
        <f>T("Entidad sin personalidad jurídica (art. 35.4 LGT) ")</f>
        <v xml:space="preserve">Entidad sin personalidad jurídica (art. 35.4 LGT) </v>
      </c>
      <c r="C6348" t="str">
        <f>T("FUENCARRAL-EL PARDO ")</f>
        <v xml:space="preserve">FUENCARRAL-EL PARDO </v>
      </c>
      <c r="D6348" t="str">
        <f>T("LA PAZ              ")</f>
        <v xml:space="preserve">LA PAZ              </v>
      </c>
      <c r="E6348" t="str">
        <f>T("MT ")</f>
        <v xml:space="preserve">MT </v>
      </c>
      <c r="F6348" t="str">
        <f>T("MOTOCICLETAS   ")</f>
        <v xml:space="preserve">MOTOCICLETAS   </v>
      </c>
      <c r="G6348" t="str">
        <f>T("De 500,01 a 1.000 CENTIMETROS CUBICOS             ")</f>
        <v xml:space="preserve">De 500,01 a 1.000 CENTIMETROS CUBICOS             </v>
      </c>
      <c r="H6348" t="str">
        <f>T("GASOLINA                                          ")</f>
        <v xml:space="preserve">GASOLINA                                          </v>
      </c>
      <c r="I6348">
        <v>2</v>
      </c>
    </row>
    <row r="6349" spans="1:9">
      <c r="A6349" t="str">
        <f>T("2018")</f>
        <v>2018</v>
      </c>
      <c r="B6349" t="str">
        <f>T("Entidad sin personalidad jurídica (art. 35.4 LGT) ")</f>
        <v xml:space="preserve">Entidad sin personalidad jurídica (art. 35.4 LGT) </v>
      </c>
      <c r="C6349" t="str">
        <f>T("FUENCARRAL-EL PARDO ")</f>
        <v xml:space="preserve">FUENCARRAL-EL PARDO </v>
      </c>
      <c r="D6349" t="str">
        <f>T("VALVERDE            ")</f>
        <v xml:space="preserve">VALVERDE            </v>
      </c>
      <c r="E6349" t="str">
        <f>T("MT ")</f>
        <v xml:space="preserve">MT </v>
      </c>
      <c r="F6349" t="str">
        <f>T("MOTOCICLETAS   ")</f>
        <v xml:space="preserve">MOTOCICLETAS   </v>
      </c>
      <c r="G6349" t="str">
        <f>T("De menos de 125,01 CENTIMETROS CUBICOS            ")</f>
        <v xml:space="preserve">De menos de 125,01 CENTIMETROS CUBICOS            </v>
      </c>
      <c r="H6349" t="str">
        <f>T("GASOLINA                                          ")</f>
        <v xml:space="preserve">GASOLINA                                          </v>
      </c>
      <c r="I6349">
        <v>4</v>
      </c>
    </row>
    <row r="6350" spans="1:9">
      <c r="A6350" t="str">
        <f>T("2018")</f>
        <v>2018</v>
      </c>
      <c r="B6350" t="str">
        <f>T("Entidad sin personalidad jurídica (art. 35.4 LGT) ")</f>
        <v xml:space="preserve">Entidad sin personalidad jurídica (art. 35.4 LGT) </v>
      </c>
      <c r="C6350" t="str">
        <f>T("FUENCARRAL-EL PARDO ")</f>
        <v xml:space="preserve">FUENCARRAL-EL PARDO </v>
      </c>
      <c r="D6350" t="str">
        <f>T("VALVERDE            ")</f>
        <v xml:space="preserve">VALVERDE            </v>
      </c>
      <c r="E6350" t="str">
        <f>T("MT ")</f>
        <v xml:space="preserve">MT </v>
      </c>
      <c r="F6350" t="str">
        <f>T("MOTOCICLETAS   ")</f>
        <v xml:space="preserve">MOTOCICLETAS   </v>
      </c>
      <c r="G6350" t="str">
        <f>T("De 125,01 a 250 CENTIMETROS CUBICOS               ")</f>
        <v xml:space="preserve">De 125,01 a 250 CENTIMETROS CUBICOS               </v>
      </c>
      <c r="H6350" t="str">
        <f>T("GASOLINA                                          ")</f>
        <v xml:space="preserve">GASOLINA                                          </v>
      </c>
      <c r="I6350">
        <v>2</v>
      </c>
    </row>
    <row r="6351" spans="1:9">
      <c r="A6351" t="str">
        <f>T("2018")</f>
        <v>2018</v>
      </c>
      <c r="B6351" t="str">
        <f>T("Entidad sin personalidad jurídica (art. 35.4 LGT) ")</f>
        <v xml:space="preserve">Entidad sin personalidad jurídica (art. 35.4 LGT) </v>
      </c>
      <c r="C6351" t="str">
        <f>T("FUENCARRAL-EL PARDO ")</f>
        <v xml:space="preserve">FUENCARRAL-EL PARDO </v>
      </c>
      <c r="D6351" t="str">
        <f>T("VALVERDE            ")</f>
        <v xml:space="preserve">VALVERDE            </v>
      </c>
      <c r="E6351" t="str">
        <f>T("MT ")</f>
        <v xml:space="preserve">MT </v>
      </c>
      <c r="F6351" t="str">
        <f>T("MOTOCICLETAS   ")</f>
        <v xml:space="preserve">MOTOCICLETAS   </v>
      </c>
      <c r="G6351" t="str">
        <f>T("De 250,01 a 500 CENTIMETROS CUBICOS               ")</f>
        <v xml:space="preserve">De 250,01 a 500 CENTIMETROS CUBICOS               </v>
      </c>
      <c r="H6351" t="str">
        <f>T("GASOLINA                                          ")</f>
        <v xml:space="preserve">GASOLINA                                          </v>
      </c>
      <c r="I6351">
        <v>1</v>
      </c>
    </row>
    <row r="6352" spans="1:9">
      <c r="A6352" t="str">
        <f>T("2018")</f>
        <v>2018</v>
      </c>
      <c r="B6352" t="str">
        <f>T("Entidad sin personalidad jurídica (art. 35.4 LGT) ")</f>
        <v xml:space="preserve">Entidad sin personalidad jurídica (art. 35.4 LGT) </v>
      </c>
      <c r="C6352" t="str">
        <f>T("FUENCARRAL-EL PARDO ")</f>
        <v xml:space="preserve">FUENCARRAL-EL PARDO </v>
      </c>
      <c r="D6352" t="str">
        <f>T("VALVERDE            ")</f>
        <v xml:space="preserve">VALVERDE            </v>
      </c>
      <c r="E6352" t="str">
        <f>T("MT ")</f>
        <v xml:space="preserve">MT </v>
      </c>
      <c r="F6352" t="str">
        <f>T("MOTOCICLETAS   ")</f>
        <v xml:space="preserve">MOTOCICLETAS   </v>
      </c>
      <c r="G6352" t="str">
        <f>T("De 1.000,01 CENTIMETROS CUBICOS en adelante       ")</f>
        <v xml:space="preserve">De 1.000,01 CENTIMETROS CUBICOS en adelante       </v>
      </c>
      <c r="H6352" t="str">
        <f>T("GASOLINA                                          ")</f>
        <v xml:space="preserve">GASOLINA                                          </v>
      </c>
      <c r="I6352">
        <v>2</v>
      </c>
    </row>
    <row r="6353" spans="1:9">
      <c r="A6353" t="str">
        <f>T("2018")</f>
        <v>2018</v>
      </c>
      <c r="B6353" t="str">
        <f>T("Entidad sin personalidad jurídica (art. 35.4 LGT) ")</f>
        <v xml:space="preserve">Entidad sin personalidad jurídica (art. 35.4 LGT) </v>
      </c>
      <c r="C6353" t="str">
        <f>T("FUENCARRAL-EL PARDO ")</f>
        <v xml:space="preserve">FUENCARRAL-EL PARDO </v>
      </c>
      <c r="D6353" t="str">
        <f>T("MIRASIERRA          ")</f>
        <v xml:space="preserve">MIRASIERRA          </v>
      </c>
      <c r="E6353" t="str">
        <f>T("MT ")</f>
        <v xml:space="preserve">MT </v>
      </c>
      <c r="F6353" t="str">
        <f>T("MOTOCICLETAS   ")</f>
        <v xml:space="preserve">MOTOCICLETAS   </v>
      </c>
      <c r="G6353" t="str">
        <f>T("De menos de 125,01 CENTIMETROS CUBICOS            ")</f>
        <v xml:space="preserve">De menos de 125,01 CENTIMETROS CUBICOS            </v>
      </c>
      <c r="H6353" t="str">
        <f>T("GASOLINA                                          ")</f>
        <v xml:space="preserve">GASOLINA                                          </v>
      </c>
      <c r="I6353">
        <v>4</v>
      </c>
    </row>
    <row r="6354" spans="1:9">
      <c r="A6354" t="str">
        <f>T("2018")</f>
        <v>2018</v>
      </c>
      <c r="B6354" t="str">
        <f>T("Entidad sin personalidad jurídica (art. 35.4 LGT) ")</f>
        <v xml:space="preserve">Entidad sin personalidad jurídica (art. 35.4 LGT) </v>
      </c>
      <c r="C6354" t="str">
        <f>T("FUENCARRAL-EL PARDO ")</f>
        <v xml:space="preserve">FUENCARRAL-EL PARDO </v>
      </c>
      <c r="D6354" t="str">
        <f>T("MIRASIERRA          ")</f>
        <v xml:space="preserve">MIRASIERRA          </v>
      </c>
      <c r="E6354" t="str">
        <f>T("MT ")</f>
        <v xml:space="preserve">MT </v>
      </c>
      <c r="F6354" t="str">
        <f>T("MOTOCICLETAS   ")</f>
        <v xml:space="preserve">MOTOCICLETAS   </v>
      </c>
      <c r="G6354" t="str">
        <f>T("De 125,01 a 250 CENTIMETROS CUBICOS               ")</f>
        <v xml:space="preserve">De 125,01 a 250 CENTIMETROS CUBICOS               </v>
      </c>
      <c r="H6354" t="str">
        <f>T("GASOLINA                                          ")</f>
        <v xml:space="preserve">GASOLINA                                          </v>
      </c>
      <c r="I6354">
        <v>2</v>
      </c>
    </row>
    <row r="6355" spans="1:9">
      <c r="A6355" t="str">
        <f>T("2018")</f>
        <v>2018</v>
      </c>
      <c r="B6355" t="str">
        <f>T("Entidad sin personalidad jurídica (art. 35.4 LGT) ")</f>
        <v xml:space="preserve">Entidad sin personalidad jurídica (art. 35.4 LGT) </v>
      </c>
      <c r="C6355" t="str">
        <f>T("FUENCARRAL-EL PARDO ")</f>
        <v xml:space="preserve">FUENCARRAL-EL PARDO </v>
      </c>
      <c r="D6355" t="str">
        <f>T("MIRASIERRA          ")</f>
        <v xml:space="preserve">MIRASIERRA          </v>
      </c>
      <c r="E6355" t="str">
        <f>T("MT ")</f>
        <v xml:space="preserve">MT </v>
      </c>
      <c r="F6355" t="str">
        <f>T("MOTOCICLETAS   ")</f>
        <v xml:space="preserve">MOTOCICLETAS   </v>
      </c>
      <c r="G6355" t="str">
        <f>T("De 250,01 a 500 CENTIMETROS CUBICOS               ")</f>
        <v xml:space="preserve">De 250,01 a 500 CENTIMETROS CUBICOS               </v>
      </c>
      <c r="H6355" t="str">
        <f>T("GASOLINA                                          ")</f>
        <v xml:space="preserve">GASOLINA                                          </v>
      </c>
      <c r="I6355">
        <v>1</v>
      </c>
    </row>
    <row r="6356" spans="1:9">
      <c r="A6356" t="str">
        <f>T("2018")</f>
        <v>2018</v>
      </c>
      <c r="B6356" t="str">
        <f>T("Entidad sin personalidad jurídica (art. 35.4 LGT) ")</f>
        <v xml:space="preserve">Entidad sin personalidad jurídica (art. 35.4 LGT) </v>
      </c>
      <c r="C6356" t="str">
        <f>T("FUENCARRAL-EL PARDO ")</f>
        <v xml:space="preserve">FUENCARRAL-EL PARDO </v>
      </c>
      <c r="D6356" t="str">
        <f>T("MIRASIERRA          ")</f>
        <v xml:space="preserve">MIRASIERRA          </v>
      </c>
      <c r="E6356" t="str">
        <f>T("MT ")</f>
        <v xml:space="preserve">MT </v>
      </c>
      <c r="F6356" t="str">
        <f>T("MOTOCICLETAS   ")</f>
        <v xml:space="preserve">MOTOCICLETAS   </v>
      </c>
      <c r="G6356" t="str">
        <f>T("De 500,01 a 1.000 CENTIMETROS CUBICOS             ")</f>
        <v xml:space="preserve">De 500,01 a 1.000 CENTIMETROS CUBICOS             </v>
      </c>
      <c r="H6356" t="str">
        <f>T("GASOLINA                                          ")</f>
        <v xml:space="preserve">GASOLINA                                          </v>
      </c>
      <c r="I6356">
        <v>2</v>
      </c>
    </row>
    <row r="6357" spans="1:9">
      <c r="A6357" t="str">
        <f>T("2018")</f>
        <v>2018</v>
      </c>
      <c r="B6357" t="str">
        <f>T("Entidad sin personalidad jurídica (art. 35.4 LGT) ")</f>
        <v xml:space="preserve">Entidad sin personalidad jurídica (art. 35.4 LGT) </v>
      </c>
      <c r="C6357" t="str">
        <f>T("FUENCARRAL-EL PARDO ")</f>
        <v xml:space="preserve">FUENCARRAL-EL PARDO </v>
      </c>
      <c r="D6357" t="str">
        <f>T("EL GOLOSO           ")</f>
        <v xml:space="preserve">EL GOLOSO           </v>
      </c>
      <c r="E6357" t="str">
        <f>T("MT ")</f>
        <v xml:space="preserve">MT </v>
      </c>
      <c r="F6357" t="str">
        <f>T("MOTOCICLETAS   ")</f>
        <v xml:space="preserve">MOTOCICLETAS   </v>
      </c>
      <c r="G6357" t="str">
        <f>T("De 1.000,01 CENTIMETROS CUBICOS en adelante       ")</f>
        <v xml:space="preserve">De 1.000,01 CENTIMETROS CUBICOS en adelante       </v>
      </c>
      <c r="H6357" t="str">
        <f>T("GASOLINA                                          ")</f>
        <v xml:space="preserve">GASOLINA                                          </v>
      </c>
      <c r="I6357">
        <v>1</v>
      </c>
    </row>
    <row r="6358" spans="1:9">
      <c r="A6358" t="str">
        <f>T("2018")</f>
        <v>2018</v>
      </c>
      <c r="B6358" t="str">
        <f>T("FISICO                                            ")</f>
        <v xml:space="preserve">FISICO                                            </v>
      </c>
      <c r="C6358" t="str">
        <f>T("FUENCARRAL-EL PARDO ")</f>
        <v xml:space="preserve">FUENCARRAL-EL PARDO </v>
      </c>
      <c r="D6358" t="str">
        <f>T("SIN BARRIO          ")</f>
        <v xml:space="preserve">SIN BARRIO          </v>
      </c>
      <c r="E6358" t="str">
        <f>T("MT ")</f>
        <v xml:space="preserve">MT </v>
      </c>
      <c r="F6358" t="str">
        <f>T("MOTOCICLETAS   ")</f>
        <v xml:space="preserve">MOTOCICLETAS   </v>
      </c>
      <c r="G6358" t="str">
        <f>T("De menos de 125,01 CENTIMETROS CUBICOS            ")</f>
        <v xml:space="preserve">De menos de 125,01 CENTIMETROS CUBICOS            </v>
      </c>
      <c r="H6358" t="str">
        <f>T("GASOLINA                                          ")</f>
        <v xml:space="preserve">GASOLINA                                          </v>
      </c>
      <c r="I6358">
        <v>77</v>
      </c>
    </row>
    <row r="6359" spans="1:9">
      <c r="A6359" t="str">
        <f>T("2018")</f>
        <v>2018</v>
      </c>
      <c r="B6359" t="str">
        <f>T("FISICO                                            ")</f>
        <v xml:space="preserve">FISICO                                            </v>
      </c>
      <c r="C6359" t="str">
        <f>T("FUENCARRAL-EL PARDO ")</f>
        <v xml:space="preserve">FUENCARRAL-EL PARDO </v>
      </c>
      <c r="D6359" t="str">
        <f>T("SIN BARRIO          ")</f>
        <v xml:space="preserve">SIN BARRIO          </v>
      </c>
      <c r="E6359" t="str">
        <f>T("MT ")</f>
        <v xml:space="preserve">MT </v>
      </c>
      <c r="F6359" t="str">
        <f>T("MOTOCICLETAS   ")</f>
        <v xml:space="preserve">MOTOCICLETAS   </v>
      </c>
      <c r="G6359" t="str">
        <f>T("De 125,01 a 250 CENTIMETROS CUBICOS               ")</f>
        <v xml:space="preserve">De 125,01 a 250 CENTIMETROS CUBICOS               </v>
      </c>
      <c r="H6359" t="str">
        <f>T("GASOLINA                                          ")</f>
        <v xml:space="preserve">GASOLINA                                          </v>
      </c>
      <c r="I6359">
        <v>19</v>
      </c>
    </row>
    <row r="6360" spans="1:9">
      <c r="A6360" t="str">
        <f>T("2018")</f>
        <v>2018</v>
      </c>
      <c r="B6360" t="str">
        <f>T("FISICO                                            ")</f>
        <v xml:space="preserve">FISICO                                            </v>
      </c>
      <c r="C6360" t="str">
        <f>T("FUENCARRAL-EL PARDO ")</f>
        <v xml:space="preserve">FUENCARRAL-EL PARDO </v>
      </c>
      <c r="D6360" t="str">
        <f>T("SIN BARRIO          ")</f>
        <v xml:space="preserve">SIN BARRIO          </v>
      </c>
      <c r="E6360" t="str">
        <f>T("MT ")</f>
        <v xml:space="preserve">MT </v>
      </c>
      <c r="F6360" t="str">
        <f>T("MOTOCICLETAS   ")</f>
        <v xml:space="preserve">MOTOCICLETAS   </v>
      </c>
      <c r="G6360" t="str">
        <f>T("De 250,01 a 500 CENTIMETROS CUBICOS               ")</f>
        <v xml:space="preserve">De 250,01 a 500 CENTIMETROS CUBICOS               </v>
      </c>
      <c r="H6360" t="str">
        <f>T("GASOLINA                                          ")</f>
        <v xml:space="preserve">GASOLINA                                          </v>
      </c>
      <c r="I6360">
        <v>28</v>
      </c>
    </row>
    <row r="6361" spans="1:9">
      <c r="A6361" t="str">
        <f>T("2018")</f>
        <v>2018</v>
      </c>
      <c r="B6361" t="str">
        <f>T("FISICO                                            ")</f>
        <v xml:space="preserve">FISICO                                            </v>
      </c>
      <c r="C6361" t="str">
        <f>T("FUENCARRAL-EL PARDO ")</f>
        <v xml:space="preserve">FUENCARRAL-EL PARDO </v>
      </c>
      <c r="D6361" t="str">
        <f>T("SIN BARRIO          ")</f>
        <v xml:space="preserve">SIN BARRIO          </v>
      </c>
      <c r="E6361" t="str">
        <f>T("MT ")</f>
        <v xml:space="preserve">MT </v>
      </c>
      <c r="F6361" t="str">
        <f>T("MOTOCICLETAS   ")</f>
        <v xml:space="preserve">MOTOCICLETAS   </v>
      </c>
      <c r="G6361" t="str">
        <f>T("De 500,01 a 1.000 CENTIMETROS CUBICOS             ")</f>
        <v xml:space="preserve">De 500,01 a 1.000 CENTIMETROS CUBICOS             </v>
      </c>
      <c r="H6361" t="str">
        <f>T("GASOLINA                                          ")</f>
        <v xml:space="preserve">GASOLINA                                          </v>
      </c>
      <c r="I6361">
        <v>43</v>
      </c>
    </row>
    <row r="6362" spans="1:9">
      <c r="A6362" t="str">
        <f>T("2018")</f>
        <v>2018</v>
      </c>
      <c r="B6362" t="str">
        <f>T("FISICO                                            ")</f>
        <v xml:space="preserve">FISICO                                            </v>
      </c>
      <c r="C6362" t="str">
        <f>T("FUENCARRAL-EL PARDO ")</f>
        <v xml:space="preserve">FUENCARRAL-EL PARDO </v>
      </c>
      <c r="D6362" t="str">
        <f>T("SIN BARRIO          ")</f>
        <v xml:space="preserve">SIN BARRIO          </v>
      </c>
      <c r="E6362" t="str">
        <f>T("MT ")</f>
        <v xml:space="preserve">MT </v>
      </c>
      <c r="F6362" t="str">
        <f>T("MOTOCICLETAS   ")</f>
        <v xml:space="preserve">MOTOCICLETAS   </v>
      </c>
      <c r="G6362" t="str">
        <f>T("De 1.000,01 CENTIMETROS CUBICOS en adelante       ")</f>
        <v xml:space="preserve">De 1.000,01 CENTIMETROS CUBICOS en adelante       </v>
      </c>
      <c r="H6362" t="str">
        <f>T("GASOLINA                                          ")</f>
        <v xml:space="preserve">GASOLINA                                          </v>
      </c>
      <c r="I6362">
        <v>9</v>
      </c>
    </row>
    <row r="6363" spans="1:9">
      <c r="A6363" t="str">
        <f>T("2018")</f>
        <v>2018</v>
      </c>
      <c r="B6363" t="str">
        <f>T("FISICO                                            ")</f>
        <v xml:space="preserve">FISICO                                            </v>
      </c>
      <c r="C6363" t="str">
        <f>T("FUENCARRAL-EL PARDO ")</f>
        <v xml:space="preserve">FUENCARRAL-EL PARDO </v>
      </c>
      <c r="D6363" t="str">
        <f>T("EL PARDO            ")</f>
        <v xml:space="preserve">EL PARDO            </v>
      </c>
      <c r="E6363" t="str">
        <f>T("MT ")</f>
        <v xml:space="preserve">MT </v>
      </c>
      <c r="F6363" t="str">
        <f>T("MOTOCICLETAS   ")</f>
        <v xml:space="preserve">MOTOCICLETAS   </v>
      </c>
      <c r="G6363" t="str">
        <f>T("De menos de 125,01 CENTIMETROS CUBICOS            ")</f>
        <v xml:space="preserve">De menos de 125,01 CENTIMETROS CUBICOS            </v>
      </c>
      <c r="H6363" t="str">
        <f>T("GASOLINA                                          ")</f>
        <v xml:space="preserve">GASOLINA                                          </v>
      </c>
      <c r="I6363">
        <v>54</v>
      </c>
    </row>
    <row r="6364" spans="1:9">
      <c r="A6364" t="str">
        <f>T("2018")</f>
        <v>2018</v>
      </c>
      <c r="B6364" t="str">
        <f>T("FISICO                                            ")</f>
        <v xml:space="preserve">FISICO                                            </v>
      </c>
      <c r="C6364" t="str">
        <f>T("FUENCARRAL-EL PARDO ")</f>
        <v xml:space="preserve">FUENCARRAL-EL PARDO </v>
      </c>
      <c r="D6364" t="str">
        <f>T("EL PARDO            ")</f>
        <v xml:space="preserve">EL PARDO            </v>
      </c>
      <c r="E6364" t="str">
        <f>T("MT ")</f>
        <v xml:space="preserve">MT </v>
      </c>
      <c r="F6364" t="str">
        <f>T("MOTOCICLETAS   ")</f>
        <v xml:space="preserve">MOTOCICLETAS   </v>
      </c>
      <c r="G6364" t="str">
        <f>T("De 125,01 a 250 CENTIMETROS CUBICOS               ")</f>
        <v xml:space="preserve">De 125,01 a 250 CENTIMETROS CUBICOS               </v>
      </c>
      <c r="H6364" t="str">
        <f>T("GASOLINA                                          ")</f>
        <v xml:space="preserve">GASOLINA                                          </v>
      </c>
      <c r="I6364">
        <v>45</v>
      </c>
    </row>
    <row r="6365" spans="1:9">
      <c r="A6365" t="str">
        <f>T("2018")</f>
        <v>2018</v>
      </c>
      <c r="B6365" t="str">
        <f>T("FISICO                                            ")</f>
        <v xml:space="preserve">FISICO                                            </v>
      </c>
      <c r="C6365" t="str">
        <f>T("FUENCARRAL-EL PARDO ")</f>
        <v xml:space="preserve">FUENCARRAL-EL PARDO </v>
      </c>
      <c r="D6365" t="str">
        <f>T("EL PARDO            ")</f>
        <v xml:space="preserve">EL PARDO            </v>
      </c>
      <c r="E6365" t="str">
        <f>T("MT ")</f>
        <v xml:space="preserve">MT </v>
      </c>
      <c r="F6365" t="str">
        <f>T("MOTOCICLETAS   ")</f>
        <v xml:space="preserve">MOTOCICLETAS   </v>
      </c>
      <c r="G6365" t="str">
        <f>T("De 250,01 a 500 CENTIMETROS CUBICOS               ")</f>
        <v xml:space="preserve">De 250,01 a 500 CENTIMETROS CUBICOS               </v>
      </c>
      <c r="H6365" t="str">
        <f>T("GASOLINA                                          ")</f>
        <v xml:space="preserve">GASOLINA                                          </v>
      </c>
      <c r="I6365">
        <v>21</v>
      </c>
    </row>
    <row r="6366" spans="1:9">
      <c r="A6366" t="str">
        <f>T("2018")</f>
        <v>2018</v>
      </c>
      <c r="B6366" t="str">
        <f>T("FISICO                                            ")</f>
        <v xml:space="preserve">FISICO                                            </v>
      </c>
      <c r="C6366" t="str">
        <f>T("FUENCARRAL-EL PARDO ")</f>
        <v xml:space="preserve">FUENCARRAL-EL PARDO </v>
      </c>
      <c r="D6366" t="str">
        <f>T("EL PARDO            ")</f>
        <v xml:space="preserve">EL PARDO            </v>
      </c>
      <c r="E6366" t="str">
        <f>T("MT ")</f>
        <v xml:space="preserve">MT </v>
      </c>
      <c r="F6366" t="str">
        <f>T("MOTOCICLETAS   ")</f>
        <v xml:space="preserve">MOTOCICLETAS   </v>
      </c>
      <c r="G6366" t="str">
        <f>T("De 500,01 a 1.000 CENTIMETROS CUBICOS             ")</f>
        <v xml:space="preserve">De 500,01 a 1.000 CENTIMETROS CUBICOS             </v>
      </c>
      <c r="H6366" t="str">
        <f>T("GASOLINA                                          ")</f>
        <v xml:space="preserve">GASOLINA                                          </v>
      </c>
      <c r="I6366">
        <v>59</v>
      </c>
    </row>
    <row r="6367" spans="1:9">
      <c r="A6367" t="str">
        <f>T("2018")</f>
        <v>2018</v>
      </c>
      <c r="B6367" t="str">
        <f>T("FISICO                                            ")</f>
        <v xml:space="preserve">FISICO                                            </v>
      </c>
      <c r="C6367" t="str">
        <f>T("FUENCARRAL-EL PARDO ")</f>
        <v xml:space="preserve">FUENCARRAL-EL PARDO </v>
      </c>
      <c r="D6367" t="str">
        <f>T("EL PARDO            ")</f>
        <v xml:space="preserve">EL PARDO            </v>
      </c>
      <c r="E6367" t="str">
        <f>T("MT ")</f>
        <v xml:space="preserve">MT </v>
      </c>
      <c r="F6367" t="str">
        <f>T("MOTOCICLETAS   ")</f>
        <v xml:space="preserve">MOTOCICLETAS   </v>
      </c>
      <c r="G6367" t="str">
        <f>T("De 1.000,01 CENTIMETROS CUBICOS en adelante       ")</f>
        <v xml:space="preserve">De 1.000,01 CENTIMETROS CUBICOS en adelante       </v>
      </c>
      <c r="H6367" t="str">
        <f>T("GASOLINA                                          ")</f>
        <v xml:space="preserve">GASOLINA                                          </v>
      </c>
      <c r="I6367">
        <v>8</v>
      </c>
    </row>
    <row r="6368" spans="1:9">
      <c r="A6368" t="str">
        <f>T("2018")</f>
        <v>2018</v>
      </c>
      <c r="B6368" t="str">
        <f>T("FISICO                                            ")</f>
        <v xml:space="preserve">FISICO                                            </v>
      </c>
      <c r="C6368" t="str">
        <f>T("FUENCARRAL-EL PARDO ")</f>
        <v xml:space="preserve">FUENCARRAL-EL PARDO </v>
      </c>
      <c r="D6368" t="str">
        <f>T("FUENTELARREINA      ")</f>
        <v xml:space="preserve">FUENTELARREINA      </v>
      </c>
      <c r="E6368" t="str">
        <f>T("MT ")</f>
        <v xml:space="preserve">MT </v>
      </c>
      <c r="F6368" t="str">
        <f>T("MOTOCICLETAS   ")</f>
        <v xml:space="preserve">MOTOCICLETAS   </v>
      </c>
      <c r="G6368" t="str">
        <f>T("De menos de 125,01 CENTIMETROS CUBICOS            ")</f>
        <v xml:space="preserve">De menos de 125,01 CENTIMETROS CUBICOS            </v>
      </c>
      <c r="H6368" t="str">
        <f>T("GASOLINA                                          ")</f>
        <v xml:space="preserve">GASOLINA                                          </v>
      </c>
      <c r="I6368">
        <v>114</v>
      </c>
    </row>
    <row r="6369" spans="1:9">
      <c r="A6369" t="str">
        <f>T("2018")</f>
        <v>2018</v>
      </c>
      <c r="B6369" t="str">
        <f>T("FISICO                                            ")</f>
        <v xml:space="preserve">FISICO                                            </v>
      </c>
      <c r="C6369" t="str">
        <f>T("FUENCARRAL-EL PARDO ")</f>
        <v xml:space="preserve">FUENCARRAL-EL PARDO </v>
      </c>
      <c r="D6369" t="str">
        <f>T("FUENTELARREINA      ")</f>
        <v xml:space="preserve">FUENTELARREINA      </v>
      </c>
      <c r="E6369" t="str">
        <f>T("MT ")</f>
        <v xml:space="preserve">MT </v>
      </c>
      <c r="F6369" t="str">
        <f>T("MOTOCICLETAS   ")</f>
        <v xml:space="preserve">MOTOCICLETAS   </v>
      </c>
      <c r="G6369" t="str">
        <f>T("De 125,01 a 250 CENTIMETROS CUBICOS               ")</f>
        <v xml:space="preserve">De 125,01 a 250 CENTIMETROS CUBICOS               </v>
      </c>
      <c r="H6369" t="str">
        <f>T("GASOLINA                                          ")</f>
        <v xml:space="preserve">GASOLINA                                          </v>
      </c>
      <c r="I6369">
        <v>49</v>
      </c>
    </row>
    <row r="6370" spans="1:9">
      <c r="A6370" t="str">
        <f>T("2018")</f>
        <v>2018</v>
      </c>
      <c r="B6370" t="str">
        <f>T("FISICO                                            ")</f>
        <v xml:space="preserve">FISICO                                            </v>
      </c>
      <c r="C6370" t="str">
        <f>T("FUENCARRAL-EL PARDO ")</f>
        <v xml:space="preserve">FUENCARRAL-EL PARDO </v>
      </c>
      <c r="D6370" t="str">
        <f>T("FUENTELARREINA      ")</f>
        <v xml:space="preserve">FUENTELARREINA      </v>
      </c>
      <c r="E6370" t="str">
        <f>T("MT ")</f>
        <v xml:space="preserve">MT </v>
      </c>
      <c r="F6370" t="str">
        <f>T("MOTOCICLETAS   ")</f>
        <v xml:space="preserve">MOTOCICLETAS   </v>
      </c>
      <c r="G6370" t="str">
        <f>T("De 250,01 a 500 CENTIMETROS CUBICOS               ")</f>
        <v xml:space="preserve">De 250,01 a 500 CENTIMETROS CUBICOS               </v>
      </c>
      <c r="H6370" t="str">
        <f>T("GASOLINA                                          ")</f>
        <v xml:space="preserve">GASOLINA                                          </v>
      </c>
      <c r="I6370">
        <v>33</v>
      </c>
    </row>
    <row r="6371" spans="1:9">
      <c r="A6371" t="str">
        <f>T("2018")</f>
        <v>2018</v>
      </c>
      <c r="B6371" t="str">
        <f>T("FISICO                                            ")</f>
        <v xml:space="preserve">FISICO                                            </v>
      </c>
      <c r="C6371" t="str">
        <f>T("FUENCARRAL-EL PARDO ")</f>
        <v xml:space="preserve">FUENCARRAL-EL PARDO </v>
      </c>
      <c r="D6371" t="str">
        <f>T("FUENTELARREINA      ")</f>
        <v xml:space="preserve">FUENTELARREINA      </v>
      </c>
      <c r="E6371" t="str">
        <f>T("MT ")</f>
        <v xml:space="preserve">MT </v>
      </c>
      <c r="F6371" t="str">
        <f>T("MOTOCICLETAS   ")</f>
        <v xml:space="preserve">MOTOCICLETAS   </v>
      </c>
      <c r="G6371" t="str">
        <f>T("De 500,01 a 1.000 CENTIMETROS CUBICOS             ")</f>
        <v xml:space="preserve">De 500,01 a 1.000 CENTIMETROS CUBICOS             </v>
      </c>
      <c r="H6371" t="str">
        <f>T("GASOLINA                                          ")</f>
        <v xml:space="preserve">GASOLINA                                          </v>
      </c>
      <c r="I6371">
        <v>55</v>
      </c>
    </row>
    <row r="6372" spans="1:9">
      <c r="A6372" t="str">
        <f>T("2018")</f>
        <v>2018</v>
      </c>
      <c r="B6372" t="str">
        <f>T("FISICO                                            ")</f>
        <v xml:space="preserve">FISICO                                            </v>
      </c>
      <c r="C6372" t="str">
        <f>T("FUENCARRAL-EL PARDO ")</f>
        <v xml:space="preserve">FUENCARRAL-EL PARDO </v>
      </c>
      <c r="D6372" t="str">
        <f>T("FUENTELARREINA      ")</f>
        <v xml:space="preserve">FUENTELARREINA      </v>
      </c>
      <c r="E6372" t="str">
        <f>T("MT ")</f>
        <v xml:space="preserve">MT </v>
      </c>
      <c r="F6372" t="str">
        <f>T("MOTOCICLETAS   ")</f>
        <v xml:space="preserve">MOTOCICLETAS   </v>
      </c>
      <c r="G6372" t="str">
        <f>T("De 1.000,01 CENTIMETROS CUBICOS en adelante       ")</f>
        <v xml:space="preserve">De 1.000,01 CENTIMETROS CUBICOS en adelante       </v>
      </c>
      <c r="H6372" t="str">
        <f>T("GASOLINA                                          ")</f>
        <v xml:space="preserve">GASOLINA                                          </v>
      </c>
      <c r="I6372">
        <v>13</v>
      </c>
    </row>
    <row r="6373" spans="1:9">
      <c r="A6373" t="str">
        <f>T("2018")</f>
        <v>2018</v>
      </c>
      <c r="B6373" t="str">
        <f>T("FISICO                                            ")</f>
        <v xml:space="preserve">FISICO                                            </v>
      </c>
      <c r="C6373" t="str">
        <f>T("FUENCARRAL-EL PARDO ")</f>
        <v xml:space="preserve">FUENCARRAL-EL PARDO </v>
      </c>
      <c r="D6373" t="str">
        <f>T("PEÑA GRANDE         ")</f>
        <v xml:space="preserve">PEÑA GRANDE         </v>
      </c>
      <c r="E6373" t="str">
        <f>T("MT ")</f>
        <v xml:space="preserve">MT </v>
      </c>
      <c r="F6373" t="str">
        <f>T("MOTOCICLETAS   ")</f>
        <v xml:space="preserve">MOTOCICLETAS   </v>
      </c>
      <c r="G6373" t="str">
        <f>T("De menos de 125,01 CENTIMETROS CUBICOS            ")</f>
        <v xml:space="preserve">De menos de 125,01 CENTIMETROS CUBICOS            </v>
      </c>
      <c r="H6373" t="str">
        <f>T("GASOLINA                                          ")</f>
        <v xml:space="preserve">GASOLINA                                          </v>
      </c>
      <c r="I6373">
        <v>909</v>
      </c>
    </row>
    <row r="6374" spans="1:9">
      <c r="A6374" t="str">
        <f>T("2018")</f>
        <v>2018</v>
      </c>
      <c r="B6374" t="str">
        <f>T("FISICO                                            ")</f>
        <v xml:space="preserve">FISICO                                            </v>
      </c>
      <c r="C6374" t="str">
        <f>T("FUENCARRAL-EL PARDO ")</f>
        <v xml:space="preserve">FUENCARRAL-EL PARDO </v>
      </c>
      <c r="D6374" t="str">
        <f>T("PEÑA GRANDE         ")</f>
        <v xml:space="preserve">PEÑA GRANDE         </v>
      </c>
      <c r="E6374" t="str">
        <f>T("MT ")</f>
        <v xml:space="preserve">MT </v>
      </c>
      <c r="F6374" t="str">
        <f>T("MOTOCICLETAS   ")</f>
        <v xml:space="preserve">MOTOCICLETAS   </v>
      </c>
      <c r="G6374" t="str">
        <f>T("De 125,01 a 250 CENTIMETROS CUBICOS               ")</f>
        <v xml:space="preserve">De 125,01 a 250 CENTIMETROS CUBICOS               </v>
      </c>
      <c r="H6374" t="str">
        <f>T("GASOLINA                                          ")</f>
        <v xml:space="preserve">GASOLINA                                          </v>
      </c>
      <c r="I6374">
        <v>282</v>
      </c>
    </row>
    <row r="6375" spans="1:9">
      <c r="A6375" t="str">
        <f>T("2018")</f>
        <v>2018</v>
      </c>
      <c r="B6375" t="str">
        <f>T("FISICO                                            ")</f>
        <v xml:space="preserve">FISICO                                            </v>
      </c>
      <c r="C6375" t="str">
        <f>T("FUENCARRAL-EL PARDO ")</f>
        <v xml:space="preserve">FUENCARRAL-EL PARDO </v>
      </c>
      <c r="D6375" t="str">
        <f>T("PEÑA GRANDE         ")</f>
        <v xml:space="preserve">PEÑA GRANDE         </v>
      </c>
      <c r="E6375" t="str">
        <f>T("MT ")</f>
        <v xml:space="preserve">MT </v>
      </c>
      <c r="F6375" t="str">
        <f>T("MOTOCICLETAS   ")</f>
        <v xml:space="preserve">MOTOCICLETAS   </v>
      </c>
      <c r="G6375" t="str">
        <f>T("De 250,01 a 500 CENTIMETROS CUBICOS               ")</f>
        <v xml:space="preserve">De 250,01 a 500 CENTIMETROS CUBICOS               </v>
      </c>
      <c r="H6375" t="str">
        <f>T("GASOLINA                                          ")</f>
        <v xml:space="preserve">GASOLINA                                          </v>
      </c>
      <c r="I6375">
        <v>289</v>
      </c>
    </row>
    <row r="6376" spans="1:9">
      <c r="A6376" t="str">
        <f>T("2018")</f>
        <v>2018</v>
      </c>
      <c r="B6376" t="str">
        <f>T("FISICO                                            ")</f>
        <v xml:space="preserve">FISICO                                            </v>
      </c>
      <c r="C6376" t="str">
        <f>T("FUENCARRAL-EL PARDO ")</f>
        <v xml:space="preserve">FUENCARRAL-EL PARDO </v>
      </c>
      <c r="D6376" t="str">
        <f>T("PEÑA GRANDE         ")</f>
        <v xml:space="preserve">PEÑA GRANDE         </v>
      </c>
      <c r="E6376" t="str">
        <f>T("MT ")</f>
        <v xml:space="preserve">MT </v>
      </c>
      <c r="F6376" t="str">
        <f>T("MOTOCICLETAS   ")</f>
        <v xml:space="preserve">MOTOCICLETAS   </v>
      </c>
      <c r="G6376" t="str">
        <f>T("De 500,01 a 1.000 CENTIMETROS CUBICOS             ")</f>
        <v xml:space="preserve">De 500,01 a 1.000 CENTIMETROS CUBICOS             </v>
      </c>
      <c r="H6376" t="str">
        <f>T("GASOLINA                                          ")</f>
        <v xml:space="preserve">GASOLINA                                          </v>
      </c>
      <c r="I6376">
        <v>554</v>
      </c>
    </row>
    <row r="6377" spans="1:9">
      <c r="A6377" t="str">
        <f>T("2018")</f>
        <v>2018</v>
      </c>
      <c r="B6377" t="str">
        <f>T("FISICO                                            ")</f>
        <v xml:space="preserve">FISICO                                            </v>
      </c>
      <c r="C6377" t="str">
        <f>T("FUENCARRAL-EL PARDO ")</f>
        <v xml:space="preserve">FUENCARRAL-EL PARDO </v>
      </c>
      <c r="D6377" t="str">
        <f>T("PEÑA GRANDE         ")</f>
        <v xml:space="preserve">PEÑA GRANDE         </v>
      </c>
      <c r="E6377" t="str">
        <f>T("MT ")</f>
        <v xml:space="preserve">MT </v>
      </c>
      <c r="F6377" t="str">
        <f>T("MOTOCICLETAS   ")</f>
        <v xml:space="preserve">MOTOCICLETAS   </v>
      </c>
      <c r="G6377" t="str">
        <f>T("De 1.000,01 CENTIMETROS CUBICOS en adelante       ")</f>
        <v xml:space="preserve">De 1.000,01 CENTIMETROS CUBICOS en adelante       </v>
      </c>
      <c r="H6377" t="str">
        <f>T("GASOLINA                                          ")</f>
        <v xml:space="preserve">GASOLINA                                          </v>
      </c>
      <c r="I6377">
        <v>126</v>
      </c>
    </row>
    <row r="6378" spans="1:9">
      <c r="A6378" t="str">
        <f>T("2018")</f>
        <v>2018</v>
      </c>
      <c r="B6378" t="str">
        <f>T("FISICO                                            ")</f>
        <v xml:space="preserve">FISICO                                            </v>
      </c>
      <c r="C6378" t="str">
        <f>T("FUENCARRAL-EL PARDO ")</f>
        <v xml:space="preserve">FUENCARRAL-EL PARDO </v>
      </c>
      <c r="D6378" t="str">
        <f>T("EL PILAR            ")</f>
        <v xml:space="preserve">EL PILAR            </v>
      </c>
      <c r="E6378" t="str">
        <f>T("MT ")</f>
        <v xml:space="preserve">MT </v>
      </c>
      <c r="F6378" t="str">
        <f>T("MOTOCICLETAS   ")</f>
        <v xml:space="preserve">MOTOCICLETAS   </v>
      </c>
      <c r="G6378" t="str">
        <f>T("De menos de 125,01 CENTIMETROS CUBICOS            ")</f>
        <v xml:space="preserve">De menos de 125,01 CENTIMETROS CUBICOS            </v>
      </c>
      <c r="H6378" t="str">
        <f>T("GASOLINA                                          ")</f>
        <v xml:space="preserve">GASOLINA                                          </v>
      </c>
      <c r="I6378">
        <v>733</v>
      </c>
    </row>
    <row r="6379" spans="1:9">
      <c r="A6379" t="str">
        <f>T("2018")</f>
        <v>2018</v>
      </c>
      <c r="B6379" t="str">
        <f>T("FISICO                                            ")</f>
        <v xml:space="preserve">FISICO                                            </v>
      </c>
      <c r="C6379" t="str">
        <f>T("FUENCARRAL-EL PARDO ")</f>
        <v xml:space="preserve">FUENCARRAL-EL PARDO </v>
      </c>
      <c r="D6379" t="str">
        <f>T("EL PILAR            ")</f>
        <v xml:space="preserve">EL PILAR            </v>
      </c>
      <c r="E6379" t="str">
        <f>T("MT ")</f>
        <v xml:space="preserve">MT </v>
      </c>
      <c r="F6379" t="str">
        <f>T("MOTOCICLETAS   ")</f>
        <v xml:space="preserve">MOTOCICLETAS   </v>
      </c>
      <c r="G6379" t="str">
        <f>T("De 125,01 a 250 CENTIMETROS CUBICOS               ")</f>
        <v xml:space="preserve">De 125,01 a 250 CENTIMETROS CUBICOS               </v>
      </c>
      <c r="H6379" t="str">
        <f>T("GASOLINA                                          ")</f>
        <v xml:space="preserve">GASOLINA                                          </v>
      </c>
      <c r="I6379">
        <v>230</v>
      </c>
    </row>
    <row r="6380" spans="1:9">
      <c r="A6380" t="str">
        <f>T("2018")</f>
        <v>2018</v>
      </c>
      <c r="B6380" t="str">
        <f>T("FISICO                                            ")</f>
        <v xml:space="preserve">FISICO                                            </v>
      </c>
      <c r="C6380" t="str">
        <f>T("FUENCARRAL-EL PARDO ")</f>
        <v xml:space="preserve">FUENCARRAL-EL PARDO </v>
      </c>
      <c r="D6380" t="str">
        <f>T("EL PILAR            ")</f>
        <v xml:space="preserve">EL PILAR            </v>
      </c>
      <c r="E6380" t="str">
        <f>T("MT ")</f>
        <v xml:space="preserve">MT </v>
      </c>
      <c r="F6380" t="str">
        <f>T("MOTOCICLETAS   ")</f>
        <v xml:space="preserve">MOTOCICLETAS   </v>
      </c>
      <c r="G6380" t="str">
        <f>T("De 250,01 a 500 CENTIMETROS CUBICOS               ")</f>
        <v xml:space="preserve">De 250,01 a 500 CENTIMETROS CUBICOS               </v>
      </c>
      <c r="H6380" t="str">
        <f>T("GASOLINA                                          ")</f>
        <v xml:space="preserve">GASOLINA                                          </v>
      </c>
      <c r="I6380">
        <v>163</v>
      </c>
    </row>
    <row r="6381" spans="1:9">
      <c r="A6381" t="str">
        <f>T("2018")</f>
        <v>2018</v>
      </c>
      <c r="B6381" t="str">
        <f>T("FISICO                                            ")</f>
        <v xml:space="preserve">FISICO                                            </v>
      </c>
      <c r="C6381" t="str">
        <f>T("FUENCARRAL-EL PARDO ")</f>
        <v xml:space="preserve">FUENCARRAL-EL PARDO </v>
      </c>
      <c r="D6381" t="str">
        <f>T("EL PILAR            ")</f>
        <v xml:space="preserve">EL PILAR            </v>
      </c>
      <c r="E6381" t="str">
        <f>T("MT ")</f>
        <v xml:space="preserve">MT </v>
      </c>
      <c r="F6381" t="str">
        <f>T("MOTOCICLETAS   ")</f>
        <v xml:space="preserve">MOTOCICLETAS   </v>
      </c>
      <c r="G6381" t="str">
        <f>T("De 500,01 a 1.000 CENTIMETROS CUBICOS             ")</f>
        <v xml:space="preserve">De 500,01 a 1.000 CENTIMETROS CUBICOS             </v>
      </c>
      <c r="H6381" t="str">
        <f>T("GASOLINA                                          ")</f>
        <v xml:space="preserve">GASOLINA                                          </v>
      </c>
      <c r="I6381">
        <v>375</v>
      </c>
    </row>
    <row r="6382" spans="1:9">
      <c r="A6382" t="str">
        <f>T("2018")</f>
        <v>2018</v>
      </c>
      <c r="B6382" t="str">
        <f>T("FISICO                                            ")</f>
        <v xml:space="preserve">FISICO                                            </v>
      </c>
      <c r="C6382" t="str">
        <f>T("FUENCARRAL-EL PARDO ")</f>
        <v xml:space="preserve">FUENCARRAL-EL PARDO </v>
      </c>
      <c r="D6382" t="str">
        <f>T("EL PILAR            ")</f>
        <v xml:space="preserve">EL PILAR            </v>
      </c>
      <c r="E6382" t="str">
        <f>T("MT ")</f>
        <v xml:space="preserve">MT </v>
      </c>
      <c r="F6382" t="str">
        <f>T("MOTOCICLETAS   ")</f>
        <v xml:space="preserve">MOTOCICLETAS   </v>
      </c>
      <c r="G6382" t="str">
        <f>T("De 1.000,01 CENTIMETROS CUBICOS en adelante       ")</f>
        <v xml:space="preserve">De 1.000,01 CENTIMETROS CUBICOS en adelante       </v>
      </c>
      <c r="H6382" t="str">
        <f>T("GASOLINA                                          ")</f>
        <v xml:space="preserve">GASOLINA                                          </v>
      </c>
      <c r="I6382">
        <v>59</v>
      </c>
    </row>
    <row r="6383" spans="1:9">
      <c r="A6383" t="str">
        <f>T("2018")</f>
        <v>2018</v>
      </c>
      <c r="B6383" t="str">
        <f>T("FISICO                                            ")</f>
        <v xml:space="preserve">FISICO                                            </v>
      </c>
      <c r="C6383" t="str">
        <f>T("FUENCARRAL-EL PARDO ")</f>
        <v xml:space="preserve">FUENCARRAL-EL PARDO </v>
      </c>
      <c r="D6383" t="str">
        <f>T("LA PAZ              ")</f>
        <v xml:space="preserve">LA PAZ              </v>
      </c>
      <c r="E6383" t="str">
        <f>T("MT ")</f>
        <v xml:space="preserve">MT </v>
      </c>
      <c r="F6383" t="str">
        <f>T("MOTOCICLETAS   ")</f>
        <v xml:space="preserve">MOTOCICLETAS   </v>
      </c>
      <c r="G6383" t="str">
        <f>T("De menos de 125,01 CENTIMETROS CUBICOS            ")</f>
        <v xml:space="preserve">De menos de 125,01 CENTIMETROS CUBICOS            </v>
      </c>
      <c r="H6383" t="str">
        <f>T("GASOLINA                                          ")</f>
        <v xml:space="preserve">GASOLINA                                          </v>
      </c>
      <c r="I6383">
        <v>692</v>
      </c>
    </row>
    <row r="6384" spans="1:9">
      <c r="A6384" t="str">
        <f>T("2018")</f>
        <v>2018</v>
      </c>
      <c r="B6384" t="str">
        <f>T("FISICO                                            ")</f>
        <v xml:space="preserve">FISICO                                            </v>
      </c>
      <c r="C6384" t="str">
        <f>T("FUENCARRAL-EL PARDO ")</f>
        <v xml:space="preserve">FUENCARRAL-EL PARDO </v>
      </c>
      <c r="D6384" t="str">
        <f>T("LA PAZ              ")</f>
        <v xml:space="preserve">LA PAZ              </v>
      </c>
      <c r="E6384" t="str">
        <f>T("MT ")</f>
        <v xml:space="preserve">MT </v>
      </c>
      <c r="F6384" t="str">
        <f>T("MOTOCICLETAS   ")</f>
        <v xml:space="preserve">MOTOCICLETAS   </v>
      </c>
      <c r="G6384" t="str">
        <f>T("De 125,01 a 250 CENTIMETROS CUBICOS               ")</f>
        <v xml:space="preserve">De 125,01 a 250 CENTIMETROS CUBICOS               </v>
      </c>
      <c r="H6384" t="str">
        <f>T("GASOLINA                                          ")</f>
        <v xml:space="preserve">GASOLINA                                          </v>
      </c>
      <c r="I6384">
        <v>265</v>
      </c>
    </row>
    <row r="6385" spans="1:9">
      <c r="A6385" t="str">
        <f>T("2018")</f>
        <v>2018</v>
      </c>
      <c r="B6385" t="str">
        <f>T("FISICO                                            ")</f>
        <v xml:space="preserve">FISICO                                            </v>
      </c>
      <c r="C6385" t="str">
        <f>T("FUENCARRAL-EL PARDO ")</f>
        <v xml:space="preserve">FUENCARRAL-EL PARDO </v>
      </c>
      <c r="D6385" t="str">
        <f>T("LA PAZ              ")</f>
        <v xml:space="preserve">LA PAZ              </v>
      </c>
      <c r="E6385" t="str">
        <f>T("MT ")</f>
        <v xml:space="preserve">MT </v>
      </c>
      <c r="F6385" t="str">
        <f>T("MOTOCICLETAS   ")</f>
        <v xml:space="preserve">MOTOCICLETAS   </v>
      </c>
      <c r="G6385" t="str">
        <f>T("De 250,01 a 500 CENTIMETROS CUBICOS               ")</f>
        <v xml:space="preserve">De 250,01 a 500 CENTIMETROS CUBICOS               </v>
      </c>
      <c r="H6385" t="str">
        <f>T("GASOLINA                                          ")</f>
        <v xml:space="preserve">GASOLINA                                          </v>
      </c>
      <c r="I6385">
        <v>197</v>
      </c>
    </row>
    <row r="6386" spans="1:9">
      <c r="A6386" t="str">
        <f>T("2018")</f>
        <v>2018</v>
      </c>
      <c r="B6386" t="str">
        <f>T("FISICO                                            ")</f>
        <v xml:space="preserve">FISICO                                            </v>
      </c>
      <c r="C6386" t="str">
        <f>T("FUENCARRAL-EL PARDO ")</f>
        <v xml:space="preserve">FUENCARRAL-EL PARDO </v>
      </c>
      <c r="D6386" t="str">
        <f>T("LA PAZ              ")</f>
        <v xml:space="preserve">LA PAZ              </v>
      </c>
      <c r="E6386" t="str">
        <f>T("MT ")</f>
        <v xml:space="preserve">MT </v>
      </c>
      <c r="F6386" t="str">
        <f>T("MOTOCICLETAS   ")</f>
        <v xml:space="preserve">MOTOCICLETAS   </v>
      </c>
      <c r="G6386" t="str">
        <f>T("De 500,01 a 1.000 CENTIMETROS CUBICOS             ")</f>
        <v xml:space="preserve">De 500,01 a 1.000 CENTIMETROS CUBICOS             </v>
      </c>
      <c r="H6386" t="str">
        <f>T("GASOLINA                                          ")</f>
        <v xml:space="preserve">GASOLINA                                          </v>
      </c>
      <c r="I6386">
        <v>441</v>
      </c>
    </row>
    <row r="6387" spans="1:9">
      <c r="A6387" t="str">
        <f>T("2018")</f>
        <v>2018</v>
      </c>
      <c r="B6387" t="str">
        <f>T("FISICO                                            ")</f>
        <v xml:space="preserve">FISICO                                            </v>
      </c>
      <c r="C6387" t="str">
        <f>T("FUENCARRAL-EL PARDO ")</f>
        <v xml:space="preserve">FUENCARRAL-EL PARDO </v>
      </c>
      <c r="D6387" t="str">
        <f>T("LA PAZ              ")</f>
        <v xml:space="preserve">LA PAZ              </v>
      </c>
      <c r="E6387" t="str">
        <f>T("MT ")</f>
        <v xml:space="preserve">MT </v>
      </c>
      <c r="F6387" t="str">
        <f>T("MOTOCICLETAS   ")</f>
        <v xml:space="preserve">MOTOCICLETAS   </v>
      </c>
      <c r="G6387" t="str">
        <f>T("De 1.000,01 CENTIMETROS CUBICOS en adelante       ")</f>
        <v xml:space="preserve">De 1.000,01 CENTIMETROS CUBICOS en adelante       </v>
      </c>
      <c r="H6387" t="str">
        <f>T("GASOLINA                                          ")</f>
        <v xml:space="preserve">GASOLINA                                          </v>
      </c>
      <c r="I6387">
        <v>91</v>
      </c>
    </row>
    <row r="6388" spans="1:9">
      <c r="A6388" t="str">
        <f>T("2018")</f>
        <v>2018</v>
      </c>
      <c r="B6388" t="str">
        <f>T("FISICO                                            ")</f>
        <v xml:space="preserve">FISICO                                            </v>
      </c>
      <c r="C6388" t="str">
        <f>T("FUENCARRAL-EL PARDO ")</f>
        <v xml:space="preserve">FUENCARRAL-EL PARDO </v>
      </c>
      <c r="D6388" t="str">
        <f>T("VALVERDE            ")</f>
        <v xml:space="preserve">VALVERDE            </v>
      </c>
      <c r="E6388" t="str">
        <f>T("MT ")</f>
        <v xml:space="preserve">MT </v>
      </c>
      <c r="F6388" t="str">
        <f>T("MOTOCICLETAS   ")</f>
        <v xml:space="preserve">MOTOCICLETAS   </v>
      </c>
      <c r="G6388" t="str">
        <f>T("De menos de 125,01 CENTIMETROS CUBICOS            ")</f>
        <v xml:space="preserve">De menos de 125,01 CENTIMETROS CUBICOS            </v>
      </c>
      <c r="H6388" t="str">
        <f>T("GASOLINA                                          ")</f>
        <v xml:space="preserve">GASOLINA                                          </v>
      </c>
      <c r="I6388" s="1">
        <v>1139</v>
      </c>
    </row>
    <row r="6389" spans="1:9">
      <c r="A6389" t="str">
        <f>T("2018")</f>
        <v>2018</v>
      </c>
      <c r="B6389" t="str">
        <f>T("FISICO                                            ")</f>
        <v xml:space="preserve">FISICO                                            </v>
      </c>
      <c r="C6389" t="str">
        <f>T("FUENCARRAL-EL PARDO ")</f>
        <v xml:space="preserve">FUENCARRAL-EL PARDO </v>
      </c>
      <c r="D6389" t="str">
        <f>T("VALVERDE            ")</f>
        <v xml:space="preserve">VALVERDE            </v>
      </c>
      <c r="E6389" t="str">
        <f>T("MT ")</f>
        <v xml:space="preserve">MT </v>
      </c>
      <c r="F6389" t="str">
        <f>T("MOTOCICLETAS   ")</f>
        <v xml:space="preserve">MOTOCICLETAS   </v>
      </c>
      <c r="G6389" t="str">
        <f>T("De 125,01 a 250 CENTIMETROS CUBICOS               ")</f>
        <v xml:space="preserve">De 125,01 a 250 CENTIMETROS CUBICOS               </v>
      </c>
      <c r="H6389" t="str">
        <f>T("GASOLINA                                          ")</f>
        <v xml:space="preserve">GASOLINA                                          </v>
      </c>
      <c r="I6389">
        <v>350</v>
      </c>
    </row>
    <row r="6390" spans="1:9">
      <c r="A6390" t="str">
        <f>T("2018")</f>
        <v>2018</v>
      </c>
      <c r="B6390" t="str">
        <f>T("FISICO                                            ")</f>
        <v xml:space="preserve">FISICO                                            </v>
      </c>
      <c r="C6390" t="str">
        <f>T("FUENCARRAL-EL PARDO ")</f>
        <v xml:space="preserve">FUENCARRAL-EL PARDO </v>
      </c>
      <c r="D6390" t="str">
        <f>T("VALVERDE            ")</f>
        <v xml:space="preserve">VALVERDE            </v>
      </c>
      <c r="E6390" t="str">
        <f>T("MT ")</f>
        <v xml:space="preserve">MT </v>
      </c>
      <c r="F6390" t="str">
        <f>T("MOTOCICLETAS   ")</f>
        <v xml:space="preserve">MOTOCICLETAS   </v>
      </c>
      <c r="G6390" t="str">
        <f>T("De 250,01 a 500 CENTIMETROS CUBICOS               ")</f>
        <v xml:space="preserve">De 250,01 a 500 CENTIMETROS CUBICOS               </v>
      </c>
      <c r="H6390" t="str">
        <f>T("GASOLINA                                          ")</f>
        <v xml:space="preserve">GASOLINA                                          </v>
      </c>
      <c r="I6390">
        <v>306</v>
      </c>
    </row>
    <row r="6391" spans="1:9">
      <c r="A6391" t="str">
        <f>T("2018")</f>
        <v>2018</v>
      </c>
      <c r="B6391" t="str">
        <f>T("FISICO                                            ")</f>
        <v xml:space="preserve">FISICO                                            </v>
      </c>
      <c r="C6391" t="str">
        <f>T("FUENCARRAL-EL PARDO ")</f>
        <v xml:space="preserve">FUENCARRAL-EL PARDO </v>
      </c>
      <c r="D6391" t="str">
        <f>T("VALVERDE            ")</f>
        <v xml:space="preserve">VALVERDE            </v>
      </c>
      <c r="E6391" t="str">
        <f>T("MT ")</f>
        <v xml:space="preserve">MT </v>
      </c>
      <c r="F6391" t="str">
        <f>T("MOTOCICLETAS   ")</f>
        <v xml:space="preserve">MOTOCICLETAS   </v>
      </c>
      <c r="G6391" t="str">
        <f>T("De 500,01 a 1.000 CENTIMETROS CUBICOS             ")</f>
        <v xml:space="preserve">De 500,01 a 1.000 CENTIMETROS CUBICOS             </v>
      </c>
      <c r="H6391" t="str">
        <f>T("GASOLINA                                          ")</f>
        <v xml:space="preserve">GASOLINA                                          </v>
      </c>
      <c r="I6391">
        <v>720</v>
      </c>
    </row>
    <row r="6392" spans="1:9">
      <c r="A6392" t="str">
        <f>T("2018")</f>
        <v>2018</v>
      </c>
      <c r="B6392" t="str">
        <f>T("FISICO                                            ")</f>
        <v xml:space="preserve">FISICO                                            </v>
      </c>
      <c r="C6392" t="str">
        <f>T("FUENCARRAL-EL PARDO ")</f>
        <v xml:space="preserve">FUENCARRAL-EL PARDO </v>
      </c>
      <c r="D6392" t="str">
        <f>T("VALVERDE            ")</f>
        <v xml:space="preserve">VALVERDE            </v>
      </c>
      <c r="E6392" t="str">
        <f>T("MT ")</f>
        <v xml:space="preserve">MT </v>
      </c>
      <c r="F6392" t="str">
        <f>T("MOTOCICLETAS   ")</f>
        <v xml:space="preserve">MOTOCICLETAS   </v>
      </c>
      <c r="G6392" t="str">
        <f>T("De 1.000,01 CENTIMETROS CUBICOS en adelante       ")</f>
        <v xml:space="preserve">De 1.000,01 CENTIMETROS CUBICOS en adelante       </v>
      </c>
      <c r="H6392" t="str">
        <f>T("GASOLINA                                          ")</f>
        <v xml:space="preserve">GASOLINA                                          </v>
      </c>
      <c r="I6392">
        <v>157</v>
      </c>
    </row>
    <row r="6393" spans="1:9">
      <c r="A6393" t="str">
        <f>T("2018")</f>
        <v>2018</v>
      </c>
      <c r="B6393" t="str">
        <f>T("FISICO                                            ")</f>
        <v xml:space="preserve">FISICO                                            </v>
      </c>
      <c r="C6393" t="str">
        <f>T("FUENCARRAL-EL PARDO ")</f>
        <v xml:space="preserve">FUENCARRAL-EL PARDO </v>
      </c>
      <c r="D6393" t="str">
        <f>T("MIRASIERRA          ")</f>
        <v xml:space="preserve">MIRASIERRA          </v>
      </c>
      <c r="E6393" t="str">
        <f>T("MT ")</f>
        <v xml:space="preserve">MT </v>
      </c>
      <c r="F6393" t="str">
        <f>T("MOTOCICLETAS   ")</f>
        <v xml:space="preserve">MOTOCICLETAS   </v>
      </c>
      <c r="G6393" t="str">
        <f>T("De menos de 125,01 CENTIMETROS CUBICOS            ")</f>
        <v xml:space="preserve">De menos de 125,01 CENTIMETROS CUBICOS            </v>
      </c>
      <c r="H6393" t="str">
        <f>T("GASOLINA                                          ")</f>
        <v xml:space="preserve">GASOLINA                                          </v>
      </c>
      <c r="I6393">
        <v>754</v>
      </c>
    </row>
    <row r="6394" spans="1:9">
      <c r="A6394" t="str">
        <f>T("2018")</f>
        <v>2018</v>
      </c>
      <c r="B6394" t="str">
        <f>T("FISICO                                            ")</f>
        <v xml:space="preserve">FISICO                                            </v>
      </c>
      <c r="C6394" t="str">
        <f>T("FUENCARRAL-EL PARDO ")</f>
        <v xml:space="preserve">FUENCARRAL-EL PARDO </v>
      </c>
      <c r="D6394" t="str">
        <f>T("MIRASIERRA          ")</f>
        <v xml:space="preserve">MIRASIERRA          </v>
      </c>
      <c r="E6394" t="str">
        <f>T("MT ")</f>
        <v xml:space="preserve">MT </v>
      </c>
      <c r="F6394" t="str">
        <f>T("MOTOCICLETAS   ")</f>
        <v xml:space="preserve">MOTOCICLETAS   </v>
      </c>
      <c r="G6394" t="str">
        <f>T("De 125,01 a 250 CENTIMETROS CUBICOS               ")</f>
        <v xml:space="preserve">De 125,01 a 250 CENTIMETROS CUBICOS               </v>
      </c>
      <c r="H6394" t="str">
        <f>T("GASOLINA                                          ")</f>
        <v xml:space="preserve">GASOLINA                                          </v>
      </c>
      <c r="I6394">
        <v>307</v>
      </c>
    </row>
    <row r="6395" spans="1:9">
      <c r="A6395" t="str">
        <f>T("2018")</f>
        <v>2018</v>
      </c>
      <c r="B6395" t="str">
        <f>T("FISICO                                            ")</f>
        <v xml:space="preserve">FISICO                                            </v>
      </c>
      <c r="C6395" t="str">
        <f>T("FUENCARRAL-EL PARDO ")</f>
        <v xml:space="preserve">FUENCARRAL-EL PARDO </v>
      </c>
      <c r="D6395" t="str">
        <f>T("MIRASIERRA          ")</f>
        <v xml:space="preserve">MIRASIERRA          </v>
      </c>
      <c r="E6395" t="str">
        <f>T("MT ")</f>
        <v xml:space="preserve">MT </v>
      </c>
      <c r="F6395" t="str">
        <f>T("MOTOCICLETAS   ")</f>
        <v xml:space="preserve">MOTOCICLETAS   </v>
      </c>
      <c r="G6395" t="str">
        <f>T("De 250,01 a 500 CENTIMETROS CUBICOS               ")</f>
        <v xml:space="preserve">De 250,01 a 500 CENTIMETROS CUBICOS               </v>
      </c>
      <c r="H6395" t="str">
        <f>T("GASOLINA                                          ")</f>
        <v xml:space="preserve">GASOLINA                                          </v>
      </c>
      <c r="I6395">
        <v>267</v>
      </c>
    </row>
    <row r="6396" spans="1:9">
      <c r="A6396" t="str">
        <f>T("2018")</f>
        <v>2018</v>
      </c>
      <c r="B6396" t="str">
        <f>T("FISICO                                            ")</f>
        <v xml:space="preserve">FISICO                                            </v>
      </c>
      <c r="C6396" t="str">
        <f>T("FUENCARRAL-EL PARDO ")</f>
        <v xml:space="preserve">FUENCARRAL-EL PARDO </v>
      </c>
      <c r="D6396" t="str">
        <f>T("MIRASIERRA          ")</f>
        <v xml:space="preserve">MIRASIERRA          </v>
      </c>
      <c r="E6396" t="str">
        <f>T("MT ")</f>
        <v xml:space="preserve">MT </v>
      </c>
      <c r="F6396" t="str">
        <f>T("MOTOCICLETAS   ")</f>
        <v xml:space="preserve">MOTOCICLETAS   </v>
      </c>
      <c r="G6396" t="str">
        <f>T("De 500,01 a 1.000 CENTIMETROS CUBICOS             ")</f>
        <v xml:space="preserve">De 500,01 a 1.000 CENTIMETROS CUBICOS             </v>
      </c>
      <c r="H6396" t="str">
        <f>T("GASOLINA                                          ")</f>
        <v xml:space="preserve">GASOLINA                                          </v>
      </c>
      <c r="I6396">
        <v>506</v>
      </c>
    </row>
    <row r="6397" spans="1:9">
      <c r="A6397" t="str">
        <f>T("2018")</f>
        <v>2018</v>
      </c>
      <c r="B6397" t="str">
        <f>T("FISICO                                            ")</f>
        <v xml:space="preserve">FISICO                                            </v>
      </c>
      <c r="C6397" t="str">
        <f>T("FUENCARRAL-EL PARDO ")</f>
        <v xml:space="preserve">FUENCARRAL-EL PARDO </v>
      </c>
      <c r="D6397" t="str">
        <f>T("MIRASIERRA          ")</f>
        <v xml:space="preserve">MIRASIERRA          </v>
      </c>
      <c r="E6397" t="str">
        <f>T("MT ")</f>
        <v xml:space="preserve">MT </v>
      </c>
      <c r="F6397" t="str">
        <f>T("MOTOCICLETAS   ")</f>
        <v xml:space="preserve">MOTOCICLETAS   </v>
      </c>
      <c r="G6397" t="str">
        <f>T("De 1.000,01 CENTIMETROS CUBICOS en adelante       ")</f>
        <v xml:space="preserve">De 1.000,01 CENTIMETROS CUBICOS en adelante       </v>
      </c>
      <c r="H6397" t="str">
        <f>T("GASOLINA                                          ")</f>
        <v xml:space="preserve">GASOLINA                                          </v>
      </c>
      <c r="I6397">
        <v>138</v>
      </c>
    </row>
    <row r="6398" spans="1:9">
      <c r="A6398" t="str">
        <f>T("2018")</f>
        <v>2018</v>
      </c>
      <c r="B6398" t="str">
        <f>T("FISICO                                            ")</f>
        <v xml:space="preserve">FISICO                                            </v>
      </c>
      <c r="C6398" t="str">
        <f>T("FUENCARRAL-EL PARDO ")</f>
        <v xml:space="preserve">FUENCARRAL-EL PARDO </v>
      </c>
      <c r="D6398" t="str">
        <f>T("EL GOLOSO           ")</f>
        <v xml:space="preserve">EL GOLOSO           </v>
      </c>
      <c r="E6398" t="str">
        <f>T("MT ")</f>
        <v xml:space="preserve">MT </v>
      </c>
      <c r="F6398" t="str">
        <f>T("MOTOCICLETAS   ")</f>
        <v xml:space="preserve">MOTOCICLETAS   </v>
      </c>
      <c r="G6398" t="str">
        <f>T("De menos de 125,01 CENTIMETROS CUBICOS            ")</f>
        <v xml:space="preserve">De menos de 125,01 CENTIMETROS CUBICOS            </v>
      </c>
      <c r="H6398" t="str">
        <f>T("GASOLINA                                          ")</f>
        <v xml:space="preserve">GASOLINA                                          </v>
      </c>
      <c r="I6398">
        <v>271</v>
      </c>
    </row>
    <row r="6399" spans="1:9">
      <c r="A6399" t="str">
        <f>T("2018")</f>
        <v>2018</v>
      </c>
      <c r="B6399" t="str">
        <f>T("FISICO                                            ")</f>
        <v xml:space="preserve">FISICO                                            </v>
      </c>
      <c r="C6399" t="str">
        <f>T("FUENCARRAL-EL PARDO ")</f>
        <v xml:space="preserve">FUENCARRAL-EL PARDO </v>
      </c>
      <c r="D6399" t="str">
        <f>T("EL GOLOSO           ")</f>
        <v xml:space="preserve">EL GOLOSO           </v>
      </c>
      <c r="E6399" t="str">
        <f>T("MT ")</f>
        <v xml:space="preserve">MT </v>
      </c>
      <c r="F6399" t="str">
        <f>T("MOTOCICLETAS   ")</f>
        <v xml:space="preserve">MOTOCICLETAS   </v>
      </c>
      <c r="G6399" t="str">
        <f>T("De 125,01 a 250 CENTIMETROS CUBICOS               ")</f>
        <v xml:space="preserve">De 125,01 a 250 CENTIMETROS CUBICOS               </v>
      </c>
      <c r="H6399" t="str">
        <f>T("GASOLINA                                          ")</f>
        <v xml:space="preserve">GASOLINA                                          </v>
      </c>
      <c r="I6399">
        <v>97</v>
      </c>
    </row>
    <row r="6400" spans="1:9">
      <c r="A6400" t="str">
        <f>T("2018")</f>
        <v>2018</v>
      </c>
      <c r="B6400" t="str">
        <f>T("FISICO                                            ")</f>
        <v xml:space="preserve">FISICO                                            </v>
      </c>
      <c r="C6400" t="str">
        <f>T("FUENCARRAL-EL PARDO ")</f>
        <v xml:space="preserve">FUENCARRAL-EL PARDO </v>
      </c>
      <c r="D6400" t="str">
        <f>T("EL GOLOSO           ")</f>
        <v xml:space="preserve">EL GOLOSO           </v>
      </c>
      <c r="E6400" t="str">
        <f>T("MT ")</f>
        <v xml:space="preserve">MT </v>
      </c>
      <c r="F6400" t="str">
        <f>T("MOTOCICLETAS   ")</f>
        <v xml:space="preserve">MOTOCICLETAS   </v>
      </c>
      <c r="G6400" t="str">
        <f>T("De 250,01 a 500 CENTIMETROS CUBICOS               ")</f>
        <v xml:space="preserve">De 250,01 a 500 CENTIMETROS CUBICOS               </v>
      </c>
      <c r="H6400" t="str">
        <f>T("GASOLINA                                          ")</f>
        <v xml:space="preserve">GASOLINA                                          </v>
      </c>
      <c r="I6400">
        <v>105</v>
      </c>
    </row>
    <row r="6401" spans="1:9">
      <c r="A6401" t="str">
        <f>T("2018")</f>
        <v>2018</v>
      </c>
      <c r="B6401" t="str">
        <f>T("FISICO                                            ")</f>
        <v xml:space="preserve">FISICO                                            </v>
      </c>
      <c r="C6401" t="str">
        <f>T("FUENCARRAL-EL PARDO ")</f>
        <v xml:space="preserve">FUENCARRAL-EL PARDO </v>
      </c>
      <c r="D6401" t="str">
        <f>T("EL GOLOSO           ")</f>
        <v xml:space="preserve">EL GOLOSO           </v>
      </c>
      <c r="E6401" t="str">
        <f>T("MT ")</f>
        <v xml:space="preserve">MT </v>
      </c>
      <c r="F6401" t="str">
        <f>T("MOTOCICLETAS   ")</f>
        <v xml:space="preserve">MOTOCICLETAS   </v>
      </c>
      <c r="G6401" t="str">
        <f>T("De 500,01 a 1.000 CENTIMETROS CUBICOS             ")</f>
        <v xml:space="preserve">De 500,01 a 1.000 CENTIMETROS CUBICOS             </v>
      </c>
      <c r="H6401" t="str">
        <f>T("GASOLINA                                          ")</f>
        <v xml:space="preserve">GASOLINA                                          </v>
      </c>
      <c r="I6401">
        <v>204</v>
      </c>
    </row>
    <row r="6402" spans="1:9">
      <c r="A6402" t="str">
        <f>T("2018")</f>
        <v>2018</v>
      </c>
      <c r="B6402" t="str">
        <f>T("FISICO                                            ")</f>
        <v xml:space="preserve">FISICO                                            </v>
      </c>
      <c r="C6402" t="str">
        <f>T("FUENCARRAL-EL PARDO ")</f>
        <v xml:space="preserve">FUENCARRAL-EL PARDO </v>
      </c>
      <c r="D6402" t="str">
        <f>T("EL GOLOSO           ")</f>
        <v xml:space="preserve">EL GOLOSO           </v>
      </c>
      <c r="E6402" t="str">
        <f>T("MT ")</f>
        <v xml:space="preserve">MT </v>
      </c>
      <c r="F6402" t="str">
        <f>T("MOTOCICLETAS   ")</f>
        <v xml:space="preserve">MOTOCICLETAS   </v>
      </c>
      <c r="G6402" t="str">
        <f>T("De 1.000,01 CENTIMETROS CUBICOS en adelante       ")</f>
        <v xml:space="preserve">De 1.000,01 CENTIMETROS CUBICOS en adelante       </v>
      </c>
      <c r="H6402" t="str">
        <f>T("GASOLINA                                          ")</f>
        <v xml:space="preserve">GASOLINA                                          </v>
      </c>
      <c r="I6402">
        <v>50</v>
      </c>
    </row>
    <row r="6403" spans="1:9">
      <c r="A6403" t="str">
        <f>T("2018")</f>
        <v>2018</v>
      </c>
      <c r="B6403" t="str">
        <f>T("JURIDICO                                          ")</f>
        <v xml:space="preserve">JURIDICO                                          </v>
      </c>
      <c r="C6403" t="str">
        <f>T("FUENCARRAL-EL PARDO ")</f>
        <v xml:space="preserve">FUENCARRAL-EL PARDO </v>
      </c>
      <c r="D6403" t="str">
        <f>T("SIN BARRIO          ")</f>
        <v xml:space="preserve">SIN BARRIO          </v>
      </c>
      <c r="E6403" t="str">
        <f>T("MT ")</f>
        <v xml:space="preserve">MT </v>
      </c>
      <c r="F6403" t="str">
        <f>T("MOTOCICLETAS   ")</f>
        <v xml:space="preserve">MOTOCICLETAS   </v>
      </c>
      <c r="G6403" t="str">
        <f>T("De menos de 125,01 CENTIMETROS CUBICOS            ")</f>
        <v xml:space="preserve">De menos de 125,01 CENTIMETROS CUBICOS            </v>
      </c>
      <c r="H6403" t="str">
        <f>T("GASOLINA                                          ")</f>
        <v xml:space="preserve">GASOLINA                                          </v>
      </c>
      <c r="I6403">
        <v>6</v>
      </c>
    </row>
    <row r="6404" spans="1:9">
      <c r="A6404" t="str">
        <f>T("2018")</f>
        <v>2018</v>
      </c>
      <c r="B6404" t="str">
        <f>T("JURIDICO                                          ")</f>
        <v xml:space="preserve">JURIDICO                                          </v>
      </c>
      <c r="C6404" t="str">
        <f>T("FUENCARRAL-EL PARDO ")</f>
        <v xml:space="preserve">FUENCARRAL-EL PARDO </v>
      </c>
      <c r="D6404" t="str">
        <f>T("SIN BARRIO          ")</f>
        <v xml:space="preserve">SIN BARRIO          </v>
      </c>
      <c r="E6404" t="str">
        <f>T("MT ")</f>
        <v xml:space="preserve">MT </v>
      </c>
      <c r="F6404" t="str">
        <f>T("MOTOCICLETAS   ")</f>
        <v xml:space="preserve">MOTOCICLETAS   </v>
      </c>
      <c r="G6404" t="str">
        <f>T("De 250,01 a 500 CENTIMETROS CUBICOS               ")</f>
        <v xml:space="preserve">De 250,01 a 500 CENTIMETROS CUBICOS               </v>
      </c>
      <c r="H6404" t="str">
        <f>T("GASOLINA                                          ")</f>
        <v xml:space="preserve">GASOLINA                                          </v>
      </c>
      <c r="I6404">
        <v>3</v>
      </c>
    </row>
    <row r="6405" spans="1:9">
      <c r="A6405" t="str">
        <f>T("2018")</f>
        <v>2018</v>
      </c>
      <c r="B6405" t="str">
        <f>T("JURIDICO                                          ")</f>
        <v xml:space="preserve">JURIDICO                                          </v>
      </c>
      <c r="C6405" t="str">
        <f>T("FUENCARRAL-EL PARDO ")</f>
        <v xml:space="preserve">FUENCARRAL-EL PARDO </v>
      </c>
      <c r="D6405" t="str">
        <f>T("SIN BARRIO          ")</f>
        <v xml:space="preserve">SIN BARRIO          </v>
      </c>
      <c r="E6405" t="str">
        <f>T("MT ")</f>
        <v xml:space="preserve">MT </v>
      </c>
      <c r="F6405" t="str">
        <f>T("MOTOCICLETAS   ")</f>
        <v xml:space="preserve">MOTOCICLETAS   </v>
      </c>
      <c r="G6405" t="str">
        <f>T("De 500,01 a 1.000 CENTIMETROS CUBICOS             ")</f>
        <v xml:space="preserve">De 500,01 a 1.000 CENTIMETROS CUBICOS             </v>
      </c>
      <c r="H6405" t="str">
        <f>T("GASOLINA                                          ")</f>
        <v xml:space="preserve">GASOLINA                                          </v>
      </c>
      <c r="I6405">
        <v>4</v>
      </c>
    </row>
    <row r="6406" spans="1:9">
      <c r="A6406" t="str">
        <f>T("2018")</f>
        <v>2018</v>
      </c>
      <c r="B6406" t="str">
        <f>T("JURIDICO                                          ")</f>
        <v xml:space="preserve">JURIDICO                                          </v>
      </c>
      <c r="C6406" t="str">
        <f>T("FUENCARRAL-EL PARDO ")</f>
        <v xml:space="preserve">FUENCARRAL-EL PARDO </v>
      </c>
      <c r="D6406" t="str">
        <f>T("SIN BARRIO          ")</f>
        <v xml:space="preserve">SIN BARRIO          </v>
      </c>
      <c r="E6406" t="str">
        <f>T("MT ")</f>
        <v xml:space="preserve">MT </v>
      </c>
      <c r="F6406" t="str">
        <f>T("MOTOCICLETAS   ")</f>
        <v xml:space="preserve">MOTOCICLETAS   </v>
      </c>
      <c r="G6406" t="str">
        <f>T("De 1.000,01 CENTIMETROS CUBICOS en adelante       ")</f>
        <v xml:space="preserve">De 1.000,01 CENTIMETROS CUBICOS en adelante       </v>
      </c>
      <c r="H6406" t="str">
        <f>T("GASOLINA                                          ")</f>
        <v xml:space="preserve">GASOLINA                                          </v>
      </c>
      <c r="I6406">
        <v>3</v>
      </c>
    </row>
    <row r="6407" spans="1:9">
      <c r="A6407" t="str">
        <f>T("2018")</f>
        <v>2018</v>
      </c>
      <c r="B6407" t="str">
        <f>T("JURIDICO                                          ")</f>
        <v xml:space="preserve">JURIDICO                                          </v>
      </c>
      <c r="C6407" t="str">
        <f>T("FUENCARRAL-EL PARDO ")</f>
        <v xml:space="preserve">FUENCARRAL-EL PARDO </v>
      </c>
      <c r="D6407" t="str">
        <f>T("EL PARDO            ")</f>
        <v xml:space="preserve">EL PARDO            </v>
      </c>
      <c r="E6407" t="str">
        <f>T("MT ")</f>
        <v xml:space="preserve">MT </v>
      </c>
      <c r="F6407" t="str">
        <f>T("MOTOCICLETAS   ")</f>
        <v xml:space="preserve">MOTOCICLETAS   </v>
      </c>
      <c r="G6407" t="str">
        <f>T("De menos de 125,01 CENTIMETROS CUBICOS            ")</f>
        <v xml:space="preserve">De menos de 125,01 CENTIMETROS CUBICOS            </v>
      </c>
      <c r="H6407" t="str">
        <f>T("GASOLINA                                          ")</f>
        <v xml:space="preserve">GASOLINA                                          </v>
      </c>
      <c r="I6407">
        <v>1</v>
      </c>
    </row>
    <row r="6408" spans="1:9">
      <c r="A6408" t="str">
        <f>T("2018")</f>
        <v>2018</v>
      </c>
      <c r="B6408" t="str">
        <f>T("JURIDICO                                          ")</f>
        <v xml:space="preserve">JURIDICO                                          </v>
      </c>
      <c r="C6408" t="str">
        <f>T("FUENCARRAL-EL PARDO ")</f>
        <v xml:space="preserve">FUENCARRAL-EL PARDO </v>
      </c>
      <c r="D6408" t="str">
        <f>T("EL PARDO            ")</f>
        <v xml:space="preserve">EL PARDO            </v>
      </c>
      <c r="E6408" t="str">
        <f>T("MT ")</f>
        <v xml:space="preserve">MT </v>
      </c>
      <c r="F6408" t="str">
        <f>T("MOTOCICLETAS   ")</f>
        <v xml:space="preserve">MOTOCICLETAS   </v>
      </c>
      <c r="G6408" t="str">
        <f>T("De 125,01 a 250 CENTIMETROS CUBICOS               ")</f>
        <v xml:space="preserve">De 125,01 a 250 CENTIMETROS CUBICOS               </v>
      </c>
      <c r="H6408" t="str">
        <f>T("GASOLINA                                          ")</f>
        <v xml:space="preserve">GASOLINA                                          </v>
      </c>
      <c r="I6408">
        <v>1</v>
      </c>
    </row>
    <row r="6409" spans="1:9">
      <c r="A6409" t="str">
        <f>T("2018")</f>
        <v>2018</v>
      </c>
      <c r="B6409" t="str">
        <f>T("JURIDICO                                          ")</f>
        <v xml:space="preserve">JURIDICO                                          </v>
      </c>
      <c r="C6409" t="str">
        <f>T("FUENCARRAL-EL PARDO ")</f>
        <v xml:space="preserve">FUENCARRAL-EL PARDO </v>
      </c>
      <c r="D6409" t="str">
        <f>T("EL PARDO            ")</f>
        <v xml:space="preserve">EL PARDO            </v>
      </c>
      <c r="E6409" t="str">
        <f>T("MT ")</f>
        <v xml:space="preserve">MT </v>
      </c>
      <c r="F6409" t="str">
        <f>T("MOTOCICLETAS   ")</f>
        <v xml:space="preserve">MOTOCICLETAS   </v>
      </c>
      <c r="G6409" t="str">
        <f>T("De 250,01 a 500 CENTIMETROS CUBICOS               ")</f>
        <v xml:space="preserve">De 250,01 a 500 CENTIMETROS CUBICOS               </v>
      </c>
      <c r="H6409" t="str">
        <f>T("GASOLINA                                          ")</f>
        <v xml:space="preserve">GASOLINA                                          </v>
      </c>
      <c r="I6409">
        <v>1</v>
      </c>
    </row>
    <row r="6410" spans="1:9">
      <c r="A6410" t="str">
        <f>T("2018")</f>
        <v>2018</v>
      </c>
      <c r="B6410" t="str">
        <f>T("JURIDICO                                          ")</f>
        <v xml:space="preserve">JURIDICO                                          </v>
      </c>
      <c r="C6410" t="str">
        <f>T("FUENCARRAL-EL PARDO ")</f>
        <v xml:space="preserve">FUENCARRAL-EL PARDO </v>
      </c>
      <c r="D6410" t="str">
        <f>T("FUENTELARREINA      ")</f>
        <v xml:space="preserve">FUENTELARREINA      </v>
      </c>
      <c r="E6410" t="str">
        <f>T("MT ")</f>
        <v xml:space="preserve">MT </v>
      </c>
      <c r="F6410" t="str">
        <f>T("MOTOCICLETAS   ")</f>
        <v xml:space="preserve">MOTOCICLETAS   </v>
      </c>
      <c r="G6410" t="str">
        <f>T("De menos de 125,01 CENTIMETROS CUBICOS            ")</f>
        <v xml:space="preserve">De menos de 125,01 CENTIMETROS CUBICOS            </v>
      </c>
      <c r="H6410" t="str">
        <f>T("GASOLINA                                          ")</f>
        <v xml:space="preserve">GASOLINA                                          </v>
      </c>
      <c r="I6410">
        <v>4</v>
      </c>
    </row>
    <row r="6411" spans="1:9">
      <c r="A6411" t="str">
        <f>T("2018")</f>
        <v>2018</v>
      </c>
      <c r="B6411" t="str">
        <f>T("JURIDICO                                          ")</f>
        <v xml:space="preserve">JURIDICO                                          </v>
      </c>
      <c r="C6411" t="str">
        <f>T("FUENCARRAL-EL PARDO ")</f>
        <v xml:space="preserve">FUENCARRAL-EL PARDO </v>
      </c>
      <c r="D6411" t="str">
        <f>T("FUENTELARREINA      ")</f>
        <v xml:space="preserve">FUENTELARREINA      </v>
      </c>
      <c r="E6411" t="str">
        <f>T("MT ")</f>
        <v xml:space="preserve">MT </v>
      </c>
      <c r="F6411" t="str">
        <f>T("MOTOCICLETAS   ")</f>
        <v xml:space="preserve">MOTOCICLETAS   </v>
      </c>
      <c r="G6411" t="str">
        <f>T("De 125,01 a 250 CENTIMETROS CUBICOS               ")</f>
        <v xml:space="preserve">De 125,01 a 250 CENTIMETROS CUBICOS               </v>
      </c>
      <c r="H6411" t="str">
        <f>T("GASOLINA                                          ")</f>
        <v xml:space="preserve">GASOLINA                                          </v>
      </c>
      <c r="I6411">
        <v>4</v>
      </c>
    </row>
    <row r="6412" spans="1:9">
      <c r="A6412" t="str">
        <f>T("2018")</f>
        <v>2018</v>
      </c>
      <c r="B6412" t="str">
        <f>T("JURIDICO                                          ")</f>
        <v xml:space="preserve">JURIDICO                                          </v>
      </c>
      <c r="C6412" t="str">
        <f>T("FUENCARRAL-EL PARDO ")</f>
        <v xml:space="preserve">FUENCARRAL-EL PARDO </v>
      </c>
      <c r="D6412" t="str">
        <f>T("FUENTELARREINA      ")</f>
        <v xml:space="preserve">FUENTELARREINA      </v>
      </c>
      <c r="E6412" t="str">
        <f>T("MT ")</f>
        <v xml:space="preserve">MT </v>
      </c>
      <c r="F6412" t="str">
        <f>T("MOTOCICLETAS   ")</f>
        <v xml:space="preserve">MOTOCICLETAS   </v>
      </c>
      <c r="G6412" t="str">
        <f>T("De 250,01 a 500 CENTIMETROS CUBICOS               ")</f>
        <v xml:space="preserve">De 250,01 a 500 CENTIMETROS CUBICOS               </v>
      </c>
      <c r="H6412" t="str">
        <f>T("GASOLINA                                          ")</f>
        <v xml:space="preserve">GASOLINA                                          </v>
      </c>
      <c r="I6412">
        <v>6</v>
      </c>
    </row>
    <row r="6413" spans="1:9">
      <c r="A6413" t="str">
        <f>T("2018")</f>
        <v>2018</v>
      </c>
      <c r="B6413" t="str">
        <f>T("JURIDICO                                          ")</f>
        <v xml:space="preserve">JURIDICO                                          </v>
      </c>
      <c r="C6413" t="str">
        <f>T("FUENCARRAL-EL PARDO ")</f>
        <v xml:space="preserve">FUENCARRAL-EL PARDO </v>
      </c>
      <c r="D6413" t="str">
        <f>T("FUENTELARREINA      ")</f>
        <v xml:space="preserve">FUENTELARREINA      </v>
      </c>
      <c r="E6413" t="str">
        <f>T("MT ")</f>
        <v xml:space="preserve">MT </v>
      </c>
      <c r="F6413" t="str">
        <f>T("MOTOCICLETAS   ")</f>
        <v xml:space="preserve">MOTOCICLETAS   </v>
      </c>
      <c r="G6413" t="str">
        <f>T("De 500,01 a 1.000 CENTIMETROS CUBICOS             ")</f>
        <v xml:space="preserve">De 500,01 a 1.000 CENTIMETROS CUBICOS             </v>
      </c>
      <c r="H6413" t="str">
        <f>T("GASOLINA                                          ")</f>
        <v xml:space="preserve">GASOLINA                                          </v>
      </c>
      <c r="I6413">
        <v>1</v>
      </c>
    </row>
    <row r="6414" spans="1:9">
      <c r="A6414" t="str">
        <f>T("2018")</f>
        <v>2018</v>
      </c>
      <c r="B6414" t="str">
        <f>T("JURIDICO                                          ")</f>
        <v xml:space="preserve">JURIDICO                                          </v>
      </c>
      <c r="C6414" t="str">
        <f>T("FUENCARRAL-EL PARDO ")</f>
        <v xml:space="preserve">FUENCARRAL-EL PARDO </v>
      </c>
      <c r="D6414" t="str">
        <f>T("FUENTELARREINA      ")</f>
        <v xml:space="preserve">FUENTELARREINA      </v>
      </c>
      <c r="E6414" t="str">
        <f>T("MT ")</f>
        <v xml:space="preserve">MT </v>
      </c>
      <c r="F6414" t="str">
        <f>T("MOTOCICLETAS   ")</f>
        <v xml:space="preserve">MOTOCICLETAS   </v>
      </c>
      <c r="G6414" t="str">
        <f>T("De 1.000,01 CENTIMETROS CUBICOS en adelante       ")</f>
        <v xml:space="preserve">De 1.000,01 CENTIMETROS CUBICOS en adelante       </v>
      </c>
      <c r="H6414" t="str">
        <f>T("GASOLINA                                          ")</f>
        <v xml:space="preserve">GASOLINA                                          </v>
      </c>
      <c r="I6414">
        <v>1</v>
      </c>
    </row>
    <row r="6415" spans="1:9">
      <c r="A6415" t="str">
        <f>T("2018")</f>
        <v>2018</v>
      </c>
      <c r="B6415" t="str">
        <f>T("JURIDICO                                          ")</f>
        <v xml:space="preserve">JURIDICO                                          </v>
      </c>
      <c r="C6415" t="str">
        <f>T("FUENCARRAL-EL PARDO ")</f>
        <v xml:space="preserve">FUENCARRAL-EL PARDO </v>
      </c>
      <c r="D6415" t="str">
        <f>T("PEÑA GRANDE         ")</f>
        <v xml:space="preserve">PEÑA GRANDE         </v>
      </c>
      <c r="E6415" t="str">
        <f>T("MT ")</f>
        <v xml:space="preserve">MT </v>
      </c>
      <c r="F6415" t="str">
        <f>T("MOTOCICLETAS   ")</f>
        <v xml:space="preserve">MOTOCICLETAS   </v>
      </c>
      <c r="G6415" t="str">
        <f>T("De menos de 125,01 CENTIMETROS CUBICOS            ")</f>
        <v xml:space="preserve">De menos de 125,01 CENTIMETROS CUBICOS            </v>
      </c>
      <c r="H6415" t="str">
        <f>T("GASOLINA                                          ")</f>
        <v xml:space="preserve">GASOLINA                                          </v>
      </c>
      <c r="I6415">
        <v>37</v>
      </c>
    </row>
    <row r="6416" spans="1:9">
      <c r="A6416" t="str">
        <f>T("2018")</f>
        <v>2018</v>
      </c>
      <c r="B6416" t="str">
        <f>T("JURIDICO                                          ")</f>
        <v xml:space="preserve">JURIDICO                                          </v>
      </c>
      <c r="C6416" t="str">
        <f>T("FUENCARRAL-EL PARDO ")</f>
        <v xml:space="preserve">FUENCARRAL-EL PARDO </v>
      </c>
      <c r="D6416" t="str">
        <f>T("PEÑA GRANDE         ")</f>
        <v xml:space="preserve">PEÑA GRANDE         </v>
      </c>
      <c r="E6416" t="str">
        <f>T("MT ")</f>
        <v xml:space="preserve">MT </v>
      </c>
      <c r="F6416" t="str">
        <f>T("MOTOCICLETAS   ")</f>
        <v xml:space="preserve">MOTOCICLETAS   </v>
      </c>
      <c r="G6416" t="str">
        <f>T("De 125,01 a 250 CENTIMETROS CUBICOS               ")</f>
        <v xml:space="preserve">De 125,01 a 250 CENTIMETROS CUBICOS               </v>
      </c>
      <c r="H6416" t="str">
        <f>T("GASOLINA                                          ")</f>
        <v xml:space="preserve">GASOLINA                                          </v>
      </c>
      <c r="I6416">
        <v>5</v>
      </c>
    </row>
    <row r="6417" spans="1:9">
      <c r="A6417" t="str">
        <f>T("2018")</f>
        <v>2018</v>
      </c>
      <c r="B6417" t="str">
        <f>T("JURIDICO                                          ")</f>
        <v xml:space="preserve">JURIDICO                                          </v>
      </c>
      <c r="C6417" t="str">
        <f>T("FUENCARRAL-EL PARDO ")</f>
        <v xml:space="preserve">FUENCARRAL-EL PARDO </v>
      </c>
      <c r="D6417" t="str">
        <f>T("PEÑA GRANDE         ")</f>
        <v xml:space="preserve">PEÑA GRANDE         </v>
      </c>
      <c r="E6417" t="str">
        <f>T("MT ")</f>
        <v xml:space="preserve">MT </v>
      </c>
      <c r="F6417" t="str">
        <f>T("MOTOCICLETAS   ")</f>
        <v xml:space="preserve">MOTOCICLETAS   </v>
      </c>
      <c r="G6417" t="str">
        <f>T("De 250,01 a 500 CENTIMETROS CUBICOS               ")</f>
        <v xml:space="preserve">De 250,01 a 500 CENTIMETROS CUBICOS               </v>
      </c>
      <c r="H6417" t="str">
        <f>T("GASOLINA                                          ")</f>
        <v xml:space="preserve">GASOLINA                                          </v>
      </c>
      <c r="I6417">
        <v>10</v>
      </c>
    </row>
    <row r="6418" spans="1:9">
      <c r="A6418" t="str">
        <f>T("2018")</f>
        <v>2018</v>
      </c>
      <c r="B6418" t="str">
        <f>T("JURIDICO                                          ")</f>
        <v xml:space="preserve">JURIDICO                                          </v>
      </c>
      <c r="C6418" t="str">
        <f>T("FUENCARRAL-EL PARDO ")</f>
        <v xml:space="preserve">FUENCARRAL-EL PARDO </v>
      </c>
      <c r="D6418" t="str">
        <f>T("PEÑA GRANDE         ")</f>
        <v xml:space="preserve">PEÑA GRANDE         </v>
      </c>
      <c r="E6418" t="str">
        <f>T("MT ")</f>
        <v xml:space="preserve">MT </v>
      </c>
      <c r="F6418" t="str">
        <f>T("MOTOCICLETAS   ")</f>
        <v xml:space="preserve">MOTOCICLETAS   </v>
      </c>
      <c r="G6418" t="str">
        <f>T("De 500,01 a 1.000 CENTIMETROS CUBICOS             ")</f>
        <v xml:space="preserve">De 500,01 a 1.000 CENTIMETROS CUBICOS             </v>
      </c>
      <c r="H6418" t="str">
        <f>T("GASOLINA                                          ")</f>
        <v xml:space="preserve">GASOLINA                                          </v>
      </c>
      <c r="I6418">
        <v>10</v>
      </c>
    </row>
    <row r="6419" spans="1:9">
      <c r="A6419" t="str">
        <f>T("2018")</f>
        <v>2018</v>
      </c>
      <c r="B6419" t="str">
        <f>T("JURIDICO                                          ")</f>
        <v xml:space="preserve">JURIDICO                                          </v>
      </c>
      <c r="C6419" t="str">
        <f>T("FUENCARRAL-EL PARDO ")</f>
        <v xml:space="preserve">FUENCARRAL-EL PARDO </v>
      </c>
      <c r="D6419" t="str">
        <f>T("PEÑA GRANDE         ")</f>
        <v xml:space="preserve">PEÑA GRANDE         </v>
      </c>
      <c r="E6419" t="str">
        <f>T("MT ")</f>
        <v xml:space="preserve">MT </v>
      </c>
      <c r="F6419" t="str">
        <f>T("MOTOCICLETAS   ")</f>
        <v xml:space="preserve">MOTOCICLETAS   </v>
      </c>
      <c r="G6419" t="str">
        <f>T("De 1.000,01 CENTIMETROS CUBICOS en adelante       ")</f>
        <v xml:space="preserve">De 1.000,01 CENTIMETROS CUBICOS en adelante       </v>
      </c>
      <c r="H6419" t="str">
        <f>T("GASOLINA                                          ")</f>
        <v xml:space="preserve">GASOLINA                                          </v>
      </c>
      <c r="I6419">
        <v>6</v>
      </c>
    </row>
    <row r="6420" spans="1:9">
      <c r="A6420" t="str">
        <f>T("2018")</f>
        <v>2018</v>
      </c>
      <c r="B6420" t="str">
        <f>T("JURIDICO                                          ")</f>
        <v xml:space="preserve">JURIDICO                                          </v>
      </c>
      <c r="C6420" t="str">
        <f>T("FUENCARRAL-EL PARDO ")</f>
        <v xml:space="preserve">FUENCARRAL-EL PARDO </v>
      </c>
      <c r="D6420" t="str">
        <f>T("EL PILAR            ")</f>
        <v xml:space="preserve">EL PILAR            </v>
      </c>
      <c r="E6420" t="str">
        <f>T("MT ")</f>
        <v xml:space="preserve">MT </v>
      </c>
      <c r="F6420" t="str">
        <f>T("MOTOCICLETAS   ")</f>
        <v xml:space="preserve">MOTOCICLETAS   </v>
      </c>
      <c r="G6420" t="str">
        <f>T("De menos de 125,01 CENTIMETROS CUBICOS            ")</f>
        <v xml:space="preserve">De menos de 125,01 CENTIMETROS CUBICOS            </v>
      </c>
      <c r="H6420" t="str">
        <f>T("GASOLINA                                          ")</f>
        <v xml:space="preserve">GASOLINA                                          </v>
      </c>
      <c r="I6420">
        <v>21</v>
      </c>
    </row>
    <row r="6421" spans="1:9">
      <c r="A6421" t="str">
        <f>T("2018")</f>
        <v>2018</v>
      </c>
      <c r="B6421" t="str">
        <f>T("JURIDICO                                          ")</f>
        <v xml:space="preserve">JURIDICO                                          </v>
      </c>
      <c r="C6421" t="str">
        <f>T("FUENCARRAL-EL PARDO ")</f>
        <v xml:space="preserve">FUENCARRAL-EL PARDO </v>
      </c>
      <c r="D6421" t="str">
        <f>T("EL PILAR            ")</f>
        <v xml:space="preserve">EL PILAR            </v>
      </c>
      <c r="E6421" t="str">
        <f>T("MT ")</f>
        <v xml:space="preserve">MT </v>
      </c>
      <c r="F6421" t="str">
        <f>T("MOTOCICLETAS   ")</f>
        <v xml:space="preserve">MOTOCICLETAS   </v>
      </c>
      <c r="G6421" t="str">
        <f>T("De 125,01 a 250 CENTIMETROS CUBICOS               ")</f>
        <v xml:space="preserve">De 125,01 a 250 CENTIMETROS CUBICOS               </v>
      </c>
      <c r="H6421" t="str">
        <f>T("GASOLINA                                          ")</f>
        <v xml:space="preserve">GASOLINA                                          </v>
      </c>
      <c r="I6421">
        <v>5</v>
      </c>
    </row>
    <row r="6422" spans="1:9">
      <c r="A6422" t="str">
        <f>T("2018")</f>
        <v>2018</v>
      </c>
      <c r="B6422" t="str">
        <f>T("JURIDICO                                          ")</f>
        <v xml:space="preserve">JURIDICO                                          </v>
      </c>
      <c r="C6422" t="str">
        <f>T("FUENCARRAL-EL PARDO ")</f>
        <v xml:space="preserve">FUENCARRAL-EL PARDO </v>
      </c>
      <c r="D6422" t="str">
        <f>T("EL PILAR            ")</f>
        <v xml:space="preserve">EL PILAR            </v>
      </c>
      <c r="E6422" t="str">
        <f>T("MT ")</f>
        <v xml:space="preserve">MT </v>
      </c>
      <c r="F6422" t="str">
        <f>T("MOTOCICLETAS   ")</f>
        <v xml:space="preserve">MOTOCICLETAS   </v>
      </c>
      <c r="G6422" t="str">
        <f>T("De 250,01 a 500 CENTIMETROS CUBICOS               ")</f>
        <v xml:space="preserve">De 250,01 a 500 CENTIMETROS CUBICOS               </v>
      </c>
      <c r="H6422" t="str">
        <f>T("GASOLINA                                          ")</f>
        <v xml:space="preserve">GASOLINA                                          </v>
      </c>
      <c r="I6422">
        <v>6</v>
      </c>
    </row>
    <row r="6423" spans="1:9">
      <c r="A6423" t="str">
        <f>T("2018")</f>
        <v>2018</v>
      </c>
      <c r="B6423" t="str">
        <f>T("JURIDICO                                          ")</f>
        <v xml:space="preserve">JURIDICO                                          </v>
      </c>
      <c r="C6423" t="str">
        <f>T("FUENCARRAL-EL PARDO ")</f>
        <v xml:space="preserve">FUENCARRAL-EL PARDO </v>
      </c>
      <c r="D6423" t="str">
        <f>T("EL PILAR            ")</f>
        <v xml:space="preserve">EL PILAR            </v>
      </c>
      <c r="E6423" t="str">
        <f>T("MT ")</f>
        <v xml:space="preserve">MT </v>
      </c>
      <c r="F6423" t="str">
        <f>T("MOTOCICLETAS   ")</f>
        <v xml:space="preserve">MOTOCICLETAS   </v>
      </c>
      <c r="G6423" t="str">
        <f>T("De 500,01 a 1.000 CENTIMETROS CUBICOS             ")</f>
        <v xml:space="preserve">De 500,01 a 1.000 CENTIMETROS CUBICOS             </v>
      </c>
      <c r="H6423" t="str">
        <f>T("GASOLINA                                          ")</f>
        <v xml:space="preserve">GASOLINA                                          </v>
      </c>
      <c r="I6423">
        <v>11</v>
      </c>
    </row>
    <row r="6424" spans="1:9">
      <c r="A6424" t="str">
        <f>T("2018")</f>
        <v>2018</v>
      </c>
      <c r="B6424" t="str">
        <f>T("JURIDICO                                          ")</f>
        <v xml:space="preserve">JURIDICO                                          </v>
      </c>
      <c r="C6424" t="str">
        <f>T("FUENCARRAL-EL PARDO ")</f>
        <v xml:space="preserve">FUENCARRAL-EL PARDO </v>
      </c>
      <c r="D6424" t="str">
        <f>T("EL PILAR            ")</f>
        <v xml:space="preserve">EL PILAR            </v>
      </c>
      <c r="E6424" t="str">
        <f>T("MT ")</f>
        <v xml:space="preserve">MT </v>
      </c>
      <c r="F6424" t="str">
        <f>T("MOTOCICLETAS   ")</f>
        <v xml:space="preserve">MOTOCICLETAS   </v>
      </c>
      <c r="G6424" t="str">
        <f>T("De 1.000,01 CENTIMETROS CUBICOS en adelante       ")</f>
        <v xml:space="preserve">De 1.000,01 CENTIMETROS CUBICOS en adelante       </v>
      </c>
      <c r="H6424" t="str">
        <f>T("GASOLINA                                          ")</f>
        <v xml:space="preserve">GASOLINA                                          </v>
      </c>
      <c r="I6424">
        <v>3</v>
      </c>
    </row>
    <row r="6425" spans="1:9">
      <c r="A6425" t="str">
        <f>T("2018")</f>
        <v>2018</v>
      </c>
      <c r="B6425" t="str">
        <f>T("JURIDICO                                          ")</f>
        <v xml:space="preserve">JURIDICO                                          </v>
      </c>
      <c r="C6425" t="str">
        <f>T("FUENCARRAL-EL PARDO ")</f>
        <v xml:space="preserve">FUENCARRAL-EL PARDO </v>
      </c>
      <c r="D6425" t="str">
        <f>T("LA PAZ              ")</f>
        <v xml:space="preserve">LA PAZ              </v>
      </c>
      <c r="E6425" t="str">
        <f>T("MT ")</f>
        <v xml:space="preserve">MT </v>
      </c>
      <c r="F6425" t="str">
        <f>T("MOTOCICLETAS   ")</f>
        <v xml:space="preserve">MOTOCICLETAS   </v>
      </c>
      <c r="G6425" t="str">
        <f>T("De menos de 125,01 CENTIMETROS CUBICOS            ")</f>
        <v xml:space="preserve">De menos de 125,01 CENTIMETROS CUBICOS            </v>
      </c>
      <c r="H6425" t="str">
        <f>T("GASOLINA                                          ")</f>
        <v xml:space="preserve">GASOLINA                                          </v>
      </c>
      <c r="I6425">
        <v>23</v>
      </c>
    </row>
    <row r="6426" spans="1:9">
      <c r="A6426" t="str">
        <f>T("2018")</f>
        <v>2018</v>
      </c>
      <c r="B6426" t="str">
        <f>T("JURIDICO                                          ")</f>
        <v xml:space="preserve">JURIDICO                                          </v>
      </c>
      <c r="C6426" t="str">
        <f>T("FUENCARRAL-EL PARDO ")</f>
        <v xml:space="preserve">FUENCARRAL-EL PARDO </v>
      </c>
      <c r="D6426" t="str">
        <f>T("LA PAZ              ")</f>
        <v xml:space="preserve">LA PAZ              </v>
      </c>
      <c r="E6426" t="str">
        <f>T("MT ")</f>
        <v xml:space="preserve">MT </v>
      </c>
      <c r="F6426" t="str">
        <f>T("MOTOCICLETAS   ")</f>
        <v xml:space="preserve">MOTOCICLETAS   </v>
      </c>
      <c r="G6426" t="str">
        <f>T("De 125,01 a 250 CENTIMETROS CUBICOS               ")</f>
        <v xml:space="preserve">De 125,01 a 250 CENTIMETROS CUBICOS               </v>
      </c>
      <c r="H6426" t="str">
        <f>T("GASOLINA                                          ")</f>
        <v xml:space="preserve">GASOLINA                                          </v>
      </c>
      <c r="I6426">
        <v>9</v>
      </c>
    </row>
    <row r="6427" spans="1:9">
      <c r="A6427" t="str">
        <f>T("2018")</f>
        <v>2018</v>
      </c>
      <c r="B6427" t="str">
        <f>T("JURIDICO                                          ")</f>
        <v xml:space="preserve">JURIDICO                                          </v>
      </c>
      <c r="C6427" t="str">
        <f>T("FUENCARRAL-EL PARDO ")</f>
        <v xml:space="preserve">FUENCARRAL-EL PARDO </v>
      </c>
      <c r="D6427" t="str">
        <f>T("LA PAZ              ")</f>
        <v xml:space="preserve">LA PAZ              </v>
      </c>
      <c r="E6427" t="str">
        <f>T("MT ")</f>
        <v xml:space="preserve">MT </v>
      </c>
      <c r="F6427" t="str">
        <f>T("MOTOCICLETAS   ")</f>
        <v xml:space="preserve">MOTOCICLETAS   </v>
      </c>
      <c r="G6427" t="str">
        <f>T("De 250,01 a 500 CENTIMETROS CUBICOS               ")</f>
        <v xml:space="preserve">De 250,01 a 500 CENTIMETROS CUBICOS               </v>
      </c>
      <c r="H6427" t="str">
        <f>T("GASOLINA                                          ")</f>
        <v xml:space="preserve">GASOLINA                                          </v>
      </c>
      <c r="I6427">
        <v>8</v>
      </c>
    </row>
    <row r="6428" spans="1:9">
      <c r="A6428" t="str">
        <f>T("2018")</f>
        <v>2018</v>
      </c>
      <c r="B6428" t="str">
        <f>T("JURIDICO                                          ")</f>
        <v xml:space="preserve">JURIDICO                                          </v>
      </c>
      <c r="C6428" t="str">
        <f>T("FUENCARRAL-EL PARDO ")</f>
        <v xml:space="preserve">FUENCARRAL-EL PARDO </v>
      </c>
      <c r="D6428" t="str">
        <f>T("LA PAZ              ")</f>
        <v xml:space="preserve">LA PAZ              </v>
      </c>
      <c r="E6428" t="str">
        <f>T("MT ")</f>
        <v xml:space="preserve">MT </v>
      </c>
      <c r="F6428" t="str">
        <f>T("MOTOCICLETAS   ")</f>
        <v xml:space="preserve">MOTOCICLETAS   </v>
      </c>
      <c r="G6428" t="str">
        <f>T("De 500,01 a 1.000 CENTIMETROS CUBICOS             ")</f>
        <v xml:space="preserve">De 500,01 a 1.000 CENTIMETROS CUBICOS             </v>
      </c>
      <c r="H6428" t="str">
        <f>T("GASOLINA                                          ")</f>
        <v xml:space="preserve">GASOLINA                                          </v>
      </c>
      <c r="I6428">
        <v>14</v>
      </c>
    </row>
    <row r="6429" spans="1:9">
      <c r="A6429" t="str">
        <f>T("2018")</f>
        <v>2018</v>
      </c>
      <c r="B6429" t="str">
        <f>T("JURIDICO                                          ")</f>
        <v xml:space="preserve">JURIDICO                                          </v>
      </c>
      <c r="C6429" t="str">
        <f>T("FUENCARRAL-EL PARDO ")</f>
        <v xml:space="preserve">FUENCARRAL-EL PARDO </v>
      </c>
      <c r="D6429" t="str">
        <f>T("LA PAZ              ")</f>
        <v xml:space="preserve">LA PAZ              </v>
      </c>
      <c r="E6429" t="str">
        <f>T("MT ")</f>
        <v xml:space="preserve">MT </v>
      </c>
      <c r="F6429" t="str">
        <f>T("MOTOCICLETAS   ")</f>
        <v xml:space="preserve">MOTOCICLETAS   </v>
      </c>
      <c r="G6429" t="str">
        <f>T("De 1.000,01 CENTIMETROS CUBICOS en adelante       ")</f>
        <v xml:space="preserve">De 1.000,01 CENTIMETROS CUBICOS en adelante       </v>
      </c>
      <c r="H6429" t="str">
        <f>T("GASOLINA                                          ")</f>
        <v xml:space="preserve">GASOLINA                                          </v>
      </c>
      <c r="I6429">
        <v>4</v>
      </c>
    </row>
    <row r="6430" spans="1:9">
      <c r="A6430" t="str">
        <f>T("2018")</f>
        <v>2018</v>
      </c>
      <c r="B6430" t="str">
        <f>T("JURIDICO                                          ")</f>
        <v xml:space="preserve">JURIDICO                                          </v>
      </c>
      <c r="C6430" t="str">
        <f>T("FUENCARRAL-EL PARDO ")</f>
        <v xml:space="preserve">FUENCARRAL-EL PARDO </v>
      </c>
      <c r="D6430" t="str">
        <f>T("VALVERDE            ")</f>
        <v xml:space="preserve">VALVERDE            </v>
      </c>
      <c r="E6430" t="str">
        <f>T("MT ")</f>
        <v xml:space="preserve">MT </v>
      </c>
      <c r="F6430" t="str">
        <f>T("MOTOCICLETAS   ")</f>
        <v xml:space="preserve">MOTOCICLETAS   </v>
      </c>
      <c r="G6430" t="str">
        <f>T("De menos de 125,01 CENTIMETROS CUBICOS            ")</f>
        <v xml:space="preserve">De menos de 125,01 CENTIMETROS CUBICOS            </v>
      </c>
      <c r="H6430" t="str">
        <f>T("GASOLINA                                          ")</f>
        <v xml:space="preserve">GASOLINA                                          </v>
      </c>
      <c r="I6430">
        <v>41</v>
      </c>
    </row>
    <row r="6431" spans="1:9">
      <c r="A6431" t="str">
        <f>T("2018")</f>
        <v>2018</v>
      </c>
      <c r="B6431" t="str">
        <f>T("JURIDICO                                          ")</f>
        <v xml:space="preserve">JURIDICO                                          </v>
      </c>
      <c r="C6431" t="str">
        <f>T("FUENCARRAL-EL PARDO ")</f>
        <v xml:space="preserve">FUENCARRAL-EL PARDO </v>
      </c>
      <c r="D6431" t="str">
        <f>T("VALVERDE            ")</f>
        <v xml:space="preserve">VALVERDE            </v>
      </c>
      <c r="E6431" t="str">
        <f>T("MT ")</f>
        <v xml:space="preserve">MT </v>
      </c>
      <c r="F6431" t="str">
        <f>T("MOTOCICLETAS   ")</f>
        <v xml:space="preserve">MOTOCICLETAS   </v>
      </c>
      <c r="G6431" t="str">
        <f>T("De 125,01 a 250 CENTIMETROS CUBICOS               ")</f>
        <v xml:space="preserve">De 125,01 a 250 CENTIMETROS CUBICOS               </v>
      </c>
      <c r="H6431" t="str">
        <f>T("GASOLINA                                          ")</f>
        <v xml:space="preserve">GASOLINA                                          </v>
      </c>
      <c r="I6431">
        <v>15</v>
      </c>
    </row>
    <row r="6432" spans="1:9">
      <c r="A6432" t="str">
        <f>T("2018")</f>
        <v>2018</v>
      </c>
      <c r="B6432" t="str">
        <f>T("JURIDICO                                          ")</f>
        <v xml:space="preserve">JURIDICO                                          </v>
      </c>
      <c r="C6432" t="str">
        <f>T("FUENCARRAL-EL PARDO ")</f>
        <v xml:space="preserve">FUENCARRAL-EL PARDO </v>
      </c>
      <c r="D6432" t="str">
        <f>T("VALVERDE            ")</f>
        <v xml:space="preserve">VALVERDE            </v>
      </c>
      <c r="E6432" t="str">
        <f>T("MT ")</f>
        <v xml:space="preserve">MT </v>
      </c>
      <c r="F6432" t="str">
        <f>T("MOTOCICLETAS   ")</f>
        <v xml:space="preserve">MOTOCICLETAS   </v>
      </c>
      <c r="G6432" t="str">
        <f>T("De 250,01 a 500 CENTIMETROS CUBICOS               ")</f>
        <v xml:space="preserve">De 250,01 a 500 CENTIMETROS CUBICOS               </v>
      </c>
      <c r="H6432" t="str">
        <f>T("GASOLINA                                          ")</f>
        <v xml:space="preserve">GASOLINA                                          </v>
      </c>
      <c r="I6432">
        <v>26</v>
      </c>
    </row>
    <row r="6433" spans="1:9">
      <c r="A6433" t="str">
        <f>T("2018")</f>
        <v>2018</v>
      </c>
      <c r="B6433" t="str">
        <f>T("JURIDICO                                          ")</f>
        <v xml:space="preserve">JURIDICO                                          </v>
      </c>
      <c r="C6433" t="str">
        <f>T("FUENCARRAL-EL PARDO ")</f>
        <v xml:space="preserve">FUENCARRAL-EL PARDO </v>
      </c>
      <c r="D6433" t="str">
        <f>T("VALVERDE            ")</f>
        <v xml:space="preserve">VALVERDE            </v>
      </c>
      <c r="E6433" t="str">
        <f>T("MT ")</f>
        <v xml:space="preserve">MT </v>
      </c>
      <c r="F6433" t="str">
        <f>T("MOTOCICLETAS   ")</f>
        <v xml:space="preserve">MOTOCICLETAS   </v>
      </c>
      <c r="G6433" t="str">
        <f>T("De 500,01 a 1.000 CENTIMETROS CUBICOS             ")</f>
        <v xml:space="preserve">De 500,01 a 1.000 CENTIMETROS CUBICOS             </v>
      </c>
      <c r="H6433" t="str">
        <f>T("GASOLINA                                          ")</f>
        <v xml:space="preserve">GASOLINA                                          </v>
      </c>
      <c r="I6433">
        <v>20</v>
      </c>
    </row>
    <row r="6434" spans="1:9">
      <c r="A6434" t="str">
        <f>T("2018")</f>
        <v>2018</v>
      </c>
      <c r="B6434" t="str">
        <f>T("JURIDICO                                          ")</f>
        <v xml:space="preserve">JURIDICO                                          </v>
      </c>
      <c r="C6434" t="str">
        <f>T("FUENCARRAL-EL PARDO ")</f>
        <v xml:space="preserve">FUENCARRAL-EL PARDO </v>
      </c>
      <c r="D6434" t="str">
        <f>T("VALVERDE            ")</f>
        <v xml:space="preserve">VALVERDE            </v>
      </c>
      <c r="E6434" t="str">
        <f>T("MT ")</f>
        <v xml:space="preserve">MT </v>
      </c>
      <c r="F6434" t="str">
        <f>T("MOTOCICLETAS   ")</f>
        <v xml:space="preserve">MOTOCICLETAS   </v>
      </c>
      <c r="G6434" t="str">
        <f>T("De 1.000,01 CENTIMETROS CUBICOS en adelante       ")</f>
        <v xml:space="preserve">De 1.000,01 CENTIMETROS CUBICOS en adelante       </v>
      </c>
      <c r="H6434" t="str">
        <f>T("GASOLINA                                          ")</f>
        <v xml:space="preserve">GASOLINA                                          </v>
      </c>
      <c r="I6434">
        <v>13</v>
      </c>
    </row>
    <row r="6435" spans="1:9">
      <c r="A6435" t="str">
        <f>T("2018")</f>
        <v>2018</v>
      </c>
      <c r="B6435" t="str">
        <f>T("JURIDICO                                          ")</f>
        <v xml:space="preserve">JURIDICO                                          </v>
      </c>
      <c r="C6435" t="str">
        <f>T("FUENCARRAL-EL PARDO ")</f>
        <v xml:space="preserve">FUENCARRAL-EL PARDO </v>
      </c>
      <c r="D6435" t="str">
        <f>T("MIRASIERRA          ")</f>
        <v xml:space="preserve">MIRASIERRA          </v>
      </c>
      <c r="E6435" t="str">
        <f>T("MT ")</f>
        <v xml:space="preserve">MT </v>
      </c>
      <c r="F6435" t="str">
        <f>T("MOTOCICLETAS   ")</f>
        <v xml:space="preserve">MOTOCICLETAS   </v>
      </c>
      <c r="G6435" t="str">
        <f>T("De menos de 125,01 CENTIMETROS CUBICOS            ")</f>
        <v xml:space="preserve">De menos de 125,01 CENTIMETROS CUBICOS            </v>
      </c>
      <c r="H6435" t="str">
        <f>T("GASOLINA                                          ")</f>
        <v xml:space="preserve">GASOLINA                                          </v>
      </c>
      <c r="I6435">
        <v>22</v>
      </c>
    </row>
    <row r="6436" spans="1:9">
      <c r="A6436" t="str">
        <f>T("2018")</f>
        <v>2018</v>
      </c>
      <c r="B6436" t="str">
        <f>T("JURIDICO                                          ")</f>
        <v xml:space="preserve">JURIDICO                                          </v>
      </c>
      <c r="C6436" t="str">
        <f>T("FUENCARRAL-EL PARDO ")</f>
        <v xml:space="preserve">FUENCARRAL-EL PARDO </v>
      </c>
      <c r="D6436" t="str">
        <f>T("MIRASIERRA          ")</f>
        <v xml:space="preserve">MIRASIERRA          </v>
      </c>
      <c r="E6436" t="str">
        <f>T("MT ")</f>
        <v xml:space="preserve">MT </v>
      </c>
      <c r="F6436" t="str">
        <f>T("MOTOCICLETAS   ")</f>
        <v xml:space="preserve">MOTOCICLETAS   </v>
      </c>
      <c r="G6436" t="str">
        <f>T("De 125,01 a 250 CENTIMETROS CUBICOS               ")</f>
        <v xml:space="preserve">De 125,01 a 250 CENTIMETROS CUBICOS               </v>
      </c>
      <c r="H6436" t="str">
        <f>T("GASOLINA                                          ")</f>
        <v xml:space="preserve">GASOLINA                                          </v>
      </c>
      <c r="I6436">
        <v>13</v>
      </c>
    </row>
    <row r="6437" spans="1:9">
      <c r="A6437" t="str">
        <f>T("2018")</f>
        <v>2018</v>
      </c>
      <c r="B6437" t="str">
        <f>T("JURIDICO                                          ")</f>
        <v xml:space="preserve">JURIDICO                                          </v>
      </c>
      <c r="C6437" t="str">
        <f>T("FUENCARRAL-EL PARDO ")</f>
        <v xml:space="preserve">FUENCARRAL-EL PARDO </v>
      </c>
      <c r="D6437" t="str">
        <f>T("MIRASIERRA          ")</f>
        <v xml:space="preserve">MIRASIERRA          </v>
      </c>
      <c r="E6437" t="str">
        <f>T("MT ")</f>
        <v xml:space="preserve">MT </v>
      </c>
      <c r="F6437" t="str">
        <f>T("MOTOCICLETAS   ")</f>
        <v xml:space="preserve">MOTOCICLETAS   </v>
      </c>
      <c r="G6437" t="str">
        <f>T("De 250,01 a 500 CENTIMETROS CUBICOS               ")</f>
        <v xml:space="preserve">De 250,01 a 500 CENTIMETROS CUBICOS               </v>
      </c>
      <c r="H6437" t="str">
        <f>T("GASOLINA                                          ")</f>
        <v xml:space="preserve">GASOLINA                                          </v>
      </c>
      <c r="I6437">
        <v>10</v>
      </c>
    </row>
    <row r="6438" spans="1:9">
      <c r="A6438" t="str">
        <f>T("2018")</f>
        <v>2018</v>
      </c>
      <c r="B6438" t="str">
        <f>T("JURIDICO                                          ")</f>
        <v xml:space="preserve">JURIDICO                                          </v>
      </c>
      <c r="C6438" t="str">
        <f>T("FUENCARRAL-EL PARDO ")</f>
        <v xml:space="preserve">FUENCARRAL-EL PARDO </v>
      </c>
      <c r="D6438" t="str">
        <f>T("MIRASIERRA          ")</f>
        <v xml:space="preserve">MIRASIERRA          </v>
      </c>
      <c r="E6438" t="str">
        <f>T("MT ")</f>
        <v xml:space="preserve">MT </v>
      </c>
      <c r="F6438" t="str">
        <f>T("MOTOCICLETAS   ")</f>
        <v xml:space="preserve">MOTOCICLETAS   </v>
      </c>
      <c r="G6438" t="str">
        <f>T("De 500,01 a 1.000 CENTIMETROS CUBICOS             ")</f>
        <v xml:space="preserve">De 500,01 a 1.000 CENTIMETROS CUBICOS             </v>
      </c>
      <c r="H6438" t="str">
        <f>T("GASOLINA                                          ")</f>
        <v xml:space="preserve">GASOLINA                                          </v>
      </c>
      <c r="I6438">
        <v>19</v>
      </c>
    </row>
    <row r="6439" spans="1:9">
      <c r="A6439" t="str">
        <f>T("2018")</f>
        <v>2018</v>
      </c>
      <c r="B6439" t="str">
        <f>T("JURIDICO                                          ")</f>
        <v xml:space="preserve">JURIDICO                                          </v>
      </c>
      <c r="C6439" t="str">
        <f>T("FUENCARRAL-EL PARDO ")</f>
        <v xml:space="preserve">FUENCARRAL-EL PARDO </v>
      </c>
      <c r="D6439" t="str">
        <f>T("MIRASIERRA          ")</f>
        <v xml:space="preserve">MIRASIERRA          </v>
      </c>
      <c r="E6439" t="str">
        <f>T("MT ")</f>
        <v xml:space="preserve">MT </v>
      </c>
      <c r="F6439" t="str">
        <f>T("MOTOCICLETAS   ")</f>
        <v xml:space="preserve">MOTOCICLETAS   </v>
      </c>
      <c r="G6439" t="str">
        <f>T("De 1.000,01 CENTIMETROS CUBICOS en adelante       ")</f>
        <v xml:space="preserve">De 1.000,01 CENTIMETROS CUBICOS en adelante       </v>
      </c>
      <c r="H6439" t="str">
        <f>T("GASOLINA                                          ")</f>
        <v xml:space="preserve">GASOLINA                                          </v>
      </c>
      <c r="I6439">
        <v>5</v>
      </c>
    </row>
    <row r="6440" spans="1:9">
      <c r="A6440" t="str">
        <f>T("2018")</f>
        <v>2018</v>
      </c>
      <c r="B6440" t="str">
        <f>T("JURIDICO                                          ")</f>
        <v xml:space="preserve">JURIDICO                                          </v>
      </c>
      <c r="C6440" t="str">
        <f>T("FUENCARRAL-EL PARDO ")</f>
        <v xml:space="preserve">FUENCARRAL-EL PARDO </v>
      </c>
      <c r="D6440" t="str">
        <f>T("EL GOLOSO           ")</f>
        <v xml:space="preserve">EL GOLOSO           </v>
      </c>
      <c r="E6440" t="str">
        <f>T("MT ")</f>
        <v xml:space="preserve">MT </v>
      </c>
      <c r="F6440" t="str">
        <f>T("MOTOCICLETAS   ")</f>
        <v xml:space="preserve">MOTOCICLETAS   </v>
      </c>
      <c r="G6440" t="str">
        <f>T("De menos de 125,01 CENTIMETROS CUBICOS            ")</f>
        <v xml:space="preserve">De menos de 125,01 CENTIMETROS CUBICOS            </v>
      </c>
      <c r="H6440" t="str">
        <f>T("GASOLINA                                          ")</f>
        <v xml:space="preserve">GASOLINA                                          </v>
      </c>
      <c r="I6440">
        <v>5</v>
      </c>
    </row>
    <row r="6441" spans="1:9">
      <c r="A6441" t="str">
        <f>T("2018")</f>
        <v>2018</v>
      </c>
      <c r="B6441" t="str">
        <f>T("JURIDICO                                          ")</f>
        <v xml:space="preserve">JURIDICO                                          </v>
      </c>
      <c r="C6441" t="str">
        <f>T("FUENCARRAL-EL PARDO ")</f>
        <v xml:space="preserve">FUENCARRAL-EL PARDO </v>
      </c>
      <c r="D6441" t="str">
        <f>T("EL GOLOSO           ")</f>
        <v xml:space="preserve">EL GOLOSO           </v>
      </c>
      <c r="E6441" t="str">
        <f>T("MT ")</f>
        <v xml:space="preserve">MT </v>
      </c>
      <c r="F6441" t="str">
        <f>T("MOTOCICLETAS   ")</f>
        <v xml:space="preserve">MOTOCICLETAS   </v>
      </c>
      <c r="G6441" t="str">
        <f>T("De 125,01 a 250 CENTIMETROS CUBICOS               ")</f>
        <v xml:space="preserve">De 125,01 a 250 CENTIMETROS CUBICOS               </v>
      </c>
      <c r="H6441" t="str">
        <f>T("GASOLINA                                          ")</f>
        <v xml:space="preserve">GASOLINA                                          </v>
      </c>
      <c r="I6441">
        <v>1</v>
      </c>
    </row>
    <row r="6442" spans="1:9">
      <c r="A6442" t="str">
        <f>T("2018")</f>
        <v>2018</v>
      </c>
      <c r="B6442" t="str">
        <f>T("JURIDICO                                          ")</f>
        <v xml:space="preserve">JURIDICO                                          </v>
      </c>
      <c r="C6442" t="str">
        <f>T("FUENCARRAL-EL PARDO ")</f>
        <v xml:space="preserve">FUENCARRAL-EL PARDO </v>
      </c>
      <c r="D6442" t="str">
        <f>T("EL GOLOSO           ")</f>
        <v xml:space="preserve">EL GOLOSO           </v>
      </c>
      <c r="E6442" t="str">
        <f>T("MT ")</f>
        <v xml:space="preserve">MT </v>
      </c>
      <c r="F6442" t="str">
        <f>T("MOTOCICLETAS   ")</f>
        <v xml:space="preserve">MOTOCICLETAS   </v>
      </c>
      <c r="G6442" t="str">
        <f>T("De 250,01 a 500 CENTIMETROS CUBICOS               ")</f>
        <v xml:space="preserve">De 250,01 a 500 CENTIMETROS CUBICOS               </v>
      </c>
      <c r="H6442" t="str">
        <f>T("GASOLINA                                          ")</f>
        <v xml:space="preserve">GASOLINA                                          </v>
      </c>
      <c r="I6442">
        <v>9</v>
      </c>
    </row>
    <row r="6443" spans="1:9">
      <c r="A6443" t="str">
        <f>T("2018")</f>
        <v>2018</v>
      </c>
      <c r="B6443" t="str">
        <f>T("JURIDICO                                          ")</f>
        <v xml:space="preserve">JURIDICO                                          </v>
      </c>
      <c r="C6443" t="str">
        <f>T("FUENCARRAL-EL PARDO ")</f>
        <v xml:space="preserve">FUENCARRAL-EL PARDO </v>
      </c>
      <c r="D6443" t="str">
        <f>T("EL GOLOSO           ")</f>
        <v xml:space="preserve">EL GOLOSO           </v>
      </c>
      <c r="E6443" t="str">
        <f>T("MT ")</f>
        <v xml:space="preserve">MT </v>
      </c>
      <c r="F6443" t="str">
        <f>T("MOTOCICLETAS   ")</f>
        <v xml:space="preserve">MOTOCICLETAS   </v>
      </c>
      <c r="G6443" t="str">
        <f>T("De 500,01 a 1.000 CENTIMETROS CUBICOS             ")</f>
        <v xml:space="preserve">De 500,01 a 1.000 CENTIMETROS CUBICOS             </v>
      </c>
      <c r="H6443" t="str">
        <f>T("GASOLINA                                          ")</f>
        <v xml:space="preserve">GASOLINA                                          </v>
      </c>
      <c r="I6443">
        <v>7</v>
      </c>
    </row>
    <row r="6444" spans="1:9">
      <c r="A6444" t="str">
        <f>T("2018")</f>
        <v>2018</v>
      </c>
      <c r="B6444" t="str">
        <f>T("JURIDICO                                          ")</f>
        <v xml:space="preserve">JURIDICO                                          </v>
      </c>
      <c r="C6444" t="str">
        <f>T("FUENCARRAL-EL PARDO ")</f>
        <v xml:space="preserve">FUENCARRAL-EL PARDO </v>
      </c>
      <c r="D6444" t="str">
        <f>T("EL GOLOSO           ")</f>
        <v xml:space="preserve">EL GOLOSO           </v>
      </c>
      <c r="E6444" t="str">
        <f>T("MT ")</f>
        <v xml:space="preserve">MT </v>
      </c>
      <c r="F6444" t="str">
        <f>T("MOTOCICLETAS   ")</f>
        <v xml:space="preserve">MOTOCICLETAS   </v>
      </c>
      <c r="G6444" t="str">
        <f>T("De 1.000,01 CENTIMETROS CUBICOS en adelante       ")</f>
        <v xml:space="preserve">De 1.000,01 CENTIMETROS CUBICOS en adelante       </v>
      </c>
      <c r="H6444" t="str">
        <f>T("GASOLINA                                          ")</f>
        <v xml:space="preserve">GASOLINA                                          </v>
      </c>
      <c r="I6444">
        <v>3</v>
      </c>
    </row>
    <row r="6445" spans="1:9">
      <c r="A6445" t="str">
        <f>T("2018")</f>
        <v>2018</v>
      </c>
      <c r="B6445" t="str">
        <f>T("FISICO                                            ")</f>
        <v xml:space="preserve">FISICO                                            </v>
      </c>
      <c r="C6445" t="str">
        <f>T("FUENCARRAL-EL PARDO ")</f>
        <v xml:space="preserve">FUENCARRAL-EL PARDO </v>
      </c>
      <c r="D6445" t="str">
        <f>T("VALVERDE            ")</f>
        <v xml:space="preserve">VALVERDE            </v>
      </c>
      <c r="E6445" t="str">
        <f>T("MT ")</f>
        <v xml:space="preserve">MT </v>
      </c>
      <c r="F6445" t="str">
        <f>T("MOTOCICLETAS   ")</f>
        <v xml:space="preserve">MOTOCICLETAS   </v>
      </c>
      <c r="G6445" t="str">
        <f>T("De 250,01 a 500 CENTIMETROS CUBICOS               ")</f>
        <v xml:space="preserve">De 250,01 a 500 CENTIMETROS CUBICOS               </v>
      </c>
      <c r="H6445" t="str">
        <f>T("HIBRIDO ENCHUFABLES PHEV                          ")</f>
        <v xml:space="preserve">HIBRIDO ENCHUFABLES PHEV                          </v>
      </c>
      <c r="I6445">
        <v>1</v>
      </c>
    </row>
    <row r="6446" spans="1:9">
      <c r="A6446" t="str">
        <f>T("2018")</f>
        <v>2018</v>
      </c>
      <c r="B6446" t="str">
        <f>T("Entidad sin personalidad jurídica (art. 35.4 LGT) ")</f>
        <v xml:space="preserve">Entidad sin personalidad jurídica (art. 35.4 LGT) </v>
      </c>
      <c r="C6446" t="str">
        <f>T("FUENCARRAL-EL PARDO ")</f>
        <v xml:space="preserve">FUENCARRAL-EL PARDO </v>
      </c>
      <c r="D6446" t="str">
        <f>T("PEÑA GRANDE         ")</f>
        <v xml:space="preserve">PEÑA GRANDE         </v>
      </c>
      <c r="E6446" t="str">
        <f>T("MT ")</f>
        <v xml:space="preserve">MT </v>
      </c>
      <c r="F6446" t="str">
        <f>T("MOTOCICLETAS   ")</f>
        <v xml:space="preserve">MOTOCICLETAS   </v>
      </c>
      <c r="G6446" t="str">
        <f>T("De 500,01 a 1.000 CENTIMETROS CUBICOS             ")</f>
        <v xml:space="preserve">De 500,01 a 1.000 CENTIMETROS CUBICOS             </v>
      </c>
      <c r="I6446">
        <v>1</v>
      </c>
    </row>
    <row r="6447" spans="1:9">
      <c r="A6447" t="str">
        <f>T("2018")</f>
        <v>2018</v>
      </c>
      <c r="B6447" t="str">
        <f>T("Entidad sin personalidad jurídica (art. 35.4 LGT) ")</f>
        <v xml:space="preserve">Entidad sin personalidad jurídica (art. 35.4 LGT) </v>
      </c>
      <c r="C6447" t="str">
        <f>T("FUENCARRAL-EL PARDO ")</f>
        <v xml:space="preserve">FUENCARRAL-EL PARDO </v>
      </c>
      <c r="D6447" t="str">
        <f>T("EL PILAR            ")</f>
        <v xml:space="preserve">EL PILAR            </v>
      </c>
      <c r="E6447" t="str">
        <f>T("MT ")</f>
        <v xml:space="preserve">MT </v>
      </c>
      <c r="F6447" t="str">
        <f>T("MOTOCICLETAS   ")</f>
        <v xml:space="preserve">MOTOCICLETAS   </v>
      </c>
      <c r="G6447" t="str">
        <f>T("De 250,01 a 500 CENTIMETROS CUBICOS               ")</f>
        <v xml:space="preserve">De 250,01 a 500 CENTIMETROS CUBICOS               </v>
      </c>
      <c r="I6447">
        <v>1</v>
      </c>
    </row>
    <row r="6448" spans="1:9">
      <c r="A6448" t="str">
        <f>T("2018")</f>
        <v>2018</v>
      </c>
      <c r="B6448" t="str">
        <f>T("Entidad sin personalidad jurídica (art. 35.4 LGT) ")</f>
        <v xml:space="preserve">Entidad sin personalidad jurídica (art. 35.4 LGT) </v>
      </c>
      <c r="C6448" t="str">
        <f>T("FUENCARRAL-EL PARDO ")</f>
        <v xml:space="preserve">FUENCARRAL-EL PARDO </v>
      </c>
      <c r="D6448" t="str">
        <f>T("LA PAZ              ")</f>
        <v xml:space="preserve">LA PAZ              </v>
      </c>
      <c r="E6448" t="str">
        <f>T("MT ")</f>
        <v xml:space="preserve">MT </v>
      </c>
      <c r="F6448" t="str">
        <f>T("MOTOCICLETAS   ")</f>
        <v xml:space="preserve">MOTOCICLETAS   </v>
      </c>
      <c r="G6448" t="str">
        <f>T("De 1.000,01 CENTIMETROS CUBICOS en adelante       ")</f>
        <v xml:space="preserve">De 1.000,01 CENTIMETROS CUBICOS en adelante       </v>
      </c>
      <c r="I6448">
        <v>1</v>
      </c>
    </row>
    <row r="6449" spans="1:9">
      <c r="A6449" t="str">
        <f>T("2018")</f>
        <v>2018</v>
      </c>
      <c r="B6449" t="str">
        <f>T("Entidad sin personalidad jurídica (art. 35.4 LGT) ")</f>
        <v xml:space="preserve">Entidad sin personalidad jurídica (art. 35.4 LGT) </v>
      </c>
      <c r="C6449" t="str">
        <f>T("FUENCARRAL-EL PARDO ")</f>
        <v xml:space="preserve">FUENCARRAL-EL PARDO </v>
      </c>
      <c r="D6449" t="str">
        <f>T("VALVERDE            ")</f>
        <v xml:space="preserve">VALVERDE            </v>
      </c>
      <c r="E6449" t="str">
        <f>T("MT ")</f>
        <v xml:space="preserve">MT </v>
      </c>
      <c r="F6449" t="str">
        <f>T("MOTOCICLETAS   ")</f>
        <v xml:space="preserve">MOTOCICLETAS   </v>
      </c>
      <c r="G6449" t="str">
        <f>T("De 125,01 a 250 CENTIMETROS CUBICOS               ")</f>
        <v xml:space="preserve">De 125,01 a 250 CENTIMETROS CUBICOS               </v>
      </c>
      <c r="I6449">
        <v>1</v>
      </c>
    </row>
    <row r="6450" spans="1:9">
      <c r="A6450" t="str">
        <f>T("2018")</f>
        <v>2018</v>
      </c>
      <c r="B6450" t="str">
        <f>T("Entidad sin personalidad jurídica (art. 35.4 LGT) ")</f>
        <v xml:space="preserve">Entidad sin personalidad jurídica (art. 35.4 LGT) </v>
      </c>
      <c r="C6450" t="str">
        <f>T("FUENCARRAL-EL PARDO ")</f>
        <v xml:space="preserve">FUENCARRAL-EL PARDO </v>
      </c>
      <c r="D6450" t="str">
        <f>T("MIRASIERRA          ")</f>
        <v xml:space="preserve">MIRASIERRA          </v>
      </c>
      <c r="E6450" t="str">
        <f>T("MT ")</f>
        <v xml:space="preserve">MT </v>
      </c>
      <c r="F6450" t="str">
        <f>T("MOTOCICLETAS   ")</f>
        <v xml:space="preserve">MOTOCICLETAS   </v>
      </c>
      <c r="G6450" t="str">
        <f>T("De 125,01 a 250 CENTIMETROS CUBICOS               ")</f>
        <v xml:space="preserve">De 125,01 a 250 CENTIMETROS CUBICOS               </v>
      </c>
      <c r="I6450">
        <v>1</v>
      </c>
    </row>
    <row r="6451" spans="1:9">
      <c r="A6451" t="str">
        <f>T("2018")</f>
        <v>2018</v>
      </c>
      <c r="B6451" t="str">
        <f>T("FISICO                                            ")</f>
        <v xml:space="preserve">FISICO                                            </v>
      </c>
      <c r="C6451" t="str">
        <f>T("FUENCARRAL-EL PARDO ")</f>
        <v xml:space="preserve">FUENCARRAL-EL PARDO </v>
      </c>
      <c r="D6451" t="str">
        <f>T("SIN BARRIO          ")</f>
        <v xml:space="preserve">SIN BARRIO          </v>
      </c>
      <c r="E6451" t="str">
        <f>T("MT ")</f>
        <v xml:space="preserve">MT </v>
      </c>
      <c r="F6451" t="str">
        <f>T("MOTOCICLETAS   ")</f>
        <v xml:space="preserve">MOTOCICLETAS   </v>
      </c>
      <c r="G6451" t="str">
        <f>T("De 125,01 a 250 CENTIMETROS CUBICOS               ")</f>
        <v xml:space="preserve">De 125,01 a 250 CENTIMETROS CUBICOS               </v>
      </c>
      <c r="I6451">
        <v>1</v>
      </c>
    </row>
    <row r="6452" spans="1:9">
      <c r="A6452" t="str">
        <f>T("2018")</f>
        <v>2018</v>
      </c>
      <c r="B6452" t="str">
        <f>T("FISICO                                            ")</f>
        <v xml:space="preserve">FISICO                                            </v>
      </c>
      <c r="C6452" t="str">
        <f>T("FUENCARRAL-EL PARDO ")</f>
        <v xml:space="preserve">FUENCARRAL-EL PARDO </v>
      </c>
      <c r="D6452" t="str">
        <f>T("SIN BARRIO          ")</f>
        <v xml:space="preserve">SIN BARRIO          </v>
      </c>
      <c r="E6452" t="str">
        <f>T("MT ")</f>
        <v xml:space="preserve">MT </v>
      </c>
      <c r="F6452" t="str">
        <f>T("MOTOCICLETAS   ")</f>
        <v xml:space="preserve">MOTOCICLETAS   </v>
      </c>
      <c r="G6452" t="str">
        <f>T("De 500,01 a 1.000 CENTIMETROS CUBICOS             ")</f>
        <v xml:space="preserve">De 500,01 a 1.000 CENTIMETROS CUBICOS             </v>
      </c>
      <c r="I6452">
        <v>1</v>
      </c>
    </row>
    <row r="6453" spans="1:9">
      <c r="A6453" t="str">
        <f>T("2018")</f>
        <v>2018</v>
      </c>
      <c r="B6453" t="str">
        <f>T("FISICO                                            ")</f>
        <v xml:space="preserve">FISICO                                            </v>
      </c>
      <c r="C6453" t="str">
        <f>T("FUENCARRAL-EL PARDO ")</f>
        <v xml:space="preserve">FUENCARRAL-EL PARDO </v>
      </c>
      <c r="D6453" t="str">
        <f>T("EL PARDO            ")</f>
        <v xml:space="preserve">EL PARDO            </v>
      </c>
      <c r="E6453" t="str">
        <f>T("MT ")</f>
        <v xml:space="preserve">MT </v>
      </c>
      <c r="F6453" t="str">
        <f>T("MOTOCICLETAS   ")</f>
        <v xml:space="preserve">MOTOCICLETAS   </v>
      </c>
      <c r="G6453" t="str">
        <f>T("De menos de 125,01 CENTIMETROS CUBICOS            ")</f>
        <v xml:space="preserve">De menos de 125,01 CENTIMETROS CUBICOS            </v>
      </c>
      <c r="I6453">
        <v>1</v>
      </c>
    </row>
    <row r="6454" spans="1:9">
      <c r="A6454" t="str">
        <f>T("2018")</f>
        <v>2018</v>
      </c>
      <c r="B6454" t="str">
        <f>T("FISICO                                            ")</f>
        <v xml:space="preserve">FISICO                                            </v>
      </c>
      <c r="C6454" t="str">
        <f>T("FUENCARRAL-EL PARDO ")</f>
        <v xml:space="preserve">FUENCARRAL-EL PARDO </v>
      </c>
      <c r="D6454" t="str">
        <f>T("EL PARDO            ")</f>
        <v xml:space="preserve">EL PARDO            </v>
      </c>
      <c r="E6454" t="str">
        <f>T("MT ")</f>
        <v xml:space="preserve">MT </v>
      </c>
      <c r="F6454" t="str">
        <f>T("MOTOCICLETAS   ")</f>
        <v xml:space="preserve">MOTOCICLETAS   </v>
      </c>
      <c r="G6454" t="str">
        <f>T("De 125,01 a 250 CENTIMETROS CUBICOS               ")</f>
        <v xml:space="preserve">De 125,01 a 250 CENTIMETROS CUBICOS               </v>
      </c>
      <c r="I6454">
        <v>4</v>
      </c>
    </row>
    <row r="6455" spans="1:9">
      <c r="A6455" t="str">
        <f>T("2018")</f>
        <v>2018</v>
      </c>
      <c r="B6455" t="str">
        <f>T("FISICO                                            ")</f>
        <v xml:space="preserve">FISICO                                            </v>
      </c>
      <c r="C6455" t="str">
        <f>T("FUENCARRAL-EL PARDO ")</f>
        <v xml:space="preserve">FUENCARRAL-EL PARDO </v>
      </c>
      <c r="D6455" t="str">
        <f>T("EL PARDO            ")</f>
        <v xml:space="preserve">EL PARDO            </v>
      </c>
      <c r="E6455" t="str">
        <f>T("MT ")</f>
        <v xml:space="preserve">MT </v>
      </c>
      <c r="F6455" t="str">
        <f>T("MOTOCICLETAS   ")</f>
        <v xml:space="preserve">MOTOCICLETAS   </v>
      </c>
      <c r="G6455" t="str">
        <f>T("De 250,01 a 500 CENTIMETROS CUBICOS               ")</f>
        <v xml:space="preserve">De 250,01 a 500 CENTIMETROS CUBICOS               </v>
      </c>
      <c r="I6455">
        <v>2</v>
      </c>
    </row>
    <row r="6456" spans="1:9">
      <c r="A6456" t="str">
        <f>T("2018")</f>
        <v>2018</v>
      </c>
      <c r="B6456" t="str">
        <f>T("FISICO                                            ")</f>
        <v xml:space="preserve">FISICO                                            </v>
      </c>
      <c r="C6456" t="str">
        <f>T("FUENCARRAL-EL PARDO ")</f>
        <v xml:space="preserve">FUENCARRAL-EL PARDO </v>
      </c>
      <c r="D6456" t="str">
        <f>T("EL PARDO            ")</f>
        <v xml:space="preserve">EL PARDO            </v>
      </c>
      <c r="E6456" t="str">
        <f>T("MT ")</f>
        <v xml:space="preserve">MT </v>
      </c>
      <c r="F6456" t="str">
        <f>T("MOTOCICLETAS   ")</f>
        <v xml:space="preserve">MOTOCICLETAS   </v>
      </c>
      <c r="G6456" t="str">
        <f>T("De 500,01 a 1.000 CENTIMETROS CUBICOS             ")</f>
        <v xml:space="preserve">De 500,01 a 1.000 CENTIMETROS CUBICOS             </v>
      </c>
      <c r="I6456">
        <v>2</v>
      </c>
    </row>
    <row r="6457" spans="1:9">
      <c r="A6457" t="str">
        <f>T("2018")</f>
        <v>2018</v>
      </c>
      <c r="B6457" t="str">
        <f>T("FISICO                                            ")</f>
        <v xml:space="preserve">FISICO                                            </v>
      </c>
      <c r="C6457" t="str">
        <f>T("FUENCARRAL-EL PARDO ")</f>
        <v xml:space="preserve">FUENCARRAL-EL PARDO </v>
      </c>
      <c r="D6457" t="str">
        <f>T("EL PARDO            ")</f>
        <v xml:space="preserve">EL PARDO            </v>
      </c>
      <c r="E6457" t="str">
        <f>T("MT ")</f>
        <v xml:space="preserve">MT </v>
      </c>
      <c r="F6457" t="str">
        <f>T("MOTOCICLETAS   ")</f>
        <v xml:space="preserve">MOTOCICLETAS   </v>
      </c>
      <c r="G6457" t="str">
        <f>T("De 1.000,01 CENTIMETROS CUBICOS en adelante       ")</f>
        <v xml:space="preserve">De 1.000,01 CENTIMETROS CUBICOS en adelante       </v>
      </c>
      <c r="I6457">
        <v>1</v>
      </c>
    </row>
    <row r="6458" spans="1:9">
      <c r="A6458" t="str">
        <f>T("2018")</f>
        <v>2018</v>
      </c>
      <c r="B6458" t="str">
        <f>T("FISICO                                            ")</f>
        <v xml:space="preserve">FISICO                                            </v>
      </c>
      <c r="C6458" t="str">
        <f>T("FUENCARRAL-EL PARDO ")</f>
        <v xml:space="preserve">FUENCARRAL-EL PARDO </v>
      </c>
      <c r="D6458" t="str">
        <f>T("FUENTELARREINA      ")</f>
        <v xml:space="preserve">FUENTELARREINA      </v>
      </c>
      <c r="E6458" t="str">
        <f>T("MT ")</f>
        <v xml:space="preserve">MT </v>
      </c>
      <c r="F6458" t="str">
        <f>T("MOTOCICLETAS   ")</f>
        <v xml:space="preserve">MOTOCICLETAS   </v>
      </c>
      <c r="G6458" t="str">
        <f>T("De menos de 125,01 CENTIMETROS CUBICOS            ")</f>
        <v xml:space="preserve">De menos de 125,01 CENTIMETROS CUBICOS            </v>
      </c>
      <c r="I6458">
        <v>4</v>
      </c>
    </row>
    <row r="6459" spans="1:9">
      <c r="A6459" t="str">
        <f>T("2018")</f>
        <v>2018</v>
      </c>
      <c r="B6459" t="str">
        <f>T("FISICO                                            ")</f>
        <v xml:space="preserve">FISICO                                            </v>
      </c>
      <c r="C6459" t="str">
        <f>T("FUENCARRAL-EL PARDO ")</f>
        <v xml:space="preserve">FUENCARRAL-EL PARDO </v>
      </c>
      <c r="D6459" t="str">
        <f>T("FUENTELARREINA      ")</f>
        <v xml:space="preserve">FUENTELARREINA      </v>
      </c>
      <c r="E6459" t="str">
        <f>T("MT ")</f>
        <v xml:space="preserve">MT </v>
      </c>
      <c r="F6459" t="str">
        <f>T("MOTOCICLETAS   ")</f>
        <v xml:space="preserve">MOTOCICLETAS   </v>
      </c>
      <c r="G6459" t="str">
        <f>T("De 125,01 a 250 CENTIMETROS CUBICOS               ")</f>
        <v xml:space="preserve">De 125,01 a 250 CENTIMETROS CUBICOS               </v>
      </c>
      <c r="I6459">
        <v>5</v>
      </c>
    </row>
    <row r="6460" spans="1:9">
      <c r="A6460" t="str">
        <f>T("2018")</f>
        <v>2018</v>
      </c>
      <c r="B6460" t="str">
        <f>T("FISICO                                            ")</f>
        <v xml:space="preserve">FISICO                                            </v>
      </c>
      <c r="C6460" t="str">
        <f>T("FUENCARRAL-EL PARDO ")</f>
        <v xml:space="preserve">FUENCARRAL-EL PARDO </v>
      </c>
      <c r="D6460" t="str">
        <f>T("FUENTELARREINA      ")</f>
        <v xml:space="preserve">FUENTELARREINA      </v>
      </c>
      <c r="E6460" t="str">
        <f>T("MT ")</f>
        <v xml:space="preserve">MT </v>
      </c>
      <c r="F6460" t="str">
        <f>T("MOTOCICLETAS   ")</f>
        <v xml:space="preserve">MOTOCICLETAS   </v>
      </c>
      <c r="G6460" t="str">
        <f>T("De 250,01 a 500 CENTIMETROS CUBICOS               ")</f>
        <v xml:space="preserve">De 250,01 a 500 CENTIMETROS CUBICOS               </v>
      </c>
      <c r="I6460">
        <v>1</v>
      </c>
    </row>
    <row r="6461" spans="1:9">
      <c r="A6461" t="str">
        <f>T("2018")</f>
        <v>2018</v>
      </c>
      <c r="B6461" t="str">
        <f>T("FISICO                                            ")</f>
        <v xml:space="preserve">FISICO                                            </v>
      </c>
      <c r="C6461" t="str">
        <f>T("FUENCARRAL-EL PARDO ")</f>
        <v xml:space="preserve">FUENCARRAL-EL PARDO </v>
      </c>
      <c r="D6461" t="str">
        <f>T("FUENTELARREINA      ")</f>
        <v xml:space="preserve">FUENTELARREINA      </v>
      </c>
      <c r="E6461" t="str">
        <f>T("MT ")</f>
        <v xml:space="preserve">MT </v>
      </c>
      <c r="F6461" t="str">
        <f>T("MOTOCICLETAS   ")</f>
        <v xml:space="preserve">MOTOCICLETAS   </v>
      </c>
      <c r="G6461" t="str">
        <f>T("De 500,01 a 1.000 CENTIMETROS CUBICOS             ")</f>
        <v xml:space="preserve">De 500,01 a 1.000 CENTIMETROS CUBICOS             </v>
      </c>
      <c r="I6461">
        <v>3</v>
      </c>
    </row>
    <row r="6462" spans="1:9">
      <c r="A6462" t="str">
        <f>T("2018")</f>
        <v>2018</v>
      </c>
      <c r="B6462" t="str">
        <f>T("FISICO                                            ")</f>
        <v xml:space="preserve">FISICO                                            </v>
      </c>
      <c r="C6462" t="str">
        <f>T("FUENCARRAL-EL PARDO ")</f>
        <v xml:space="preserve">FUENCARRAL-EL PARDO </v>
      </c>
      <c r="D6462" t="str">
        <f>T("FUENTELARREINA      ")</f>
        <v xml:space="preserve">FUENTELARREINA      </v>
      </c>
      <c r="E6462" t="str">
        <f>T("MT ")</f>
        <v xml:space="preserve">MT </v>
      </c>
      <c r="F6462" t="str">
        <f>T("MOTOCICLETAS   ")</f>
        <v xml:space="preserve">MOTOCICLETAS   </v>
      </c>
      <c r="G6462" t="str">
        <f>T("De 1.000,01 CENTIMETROS CUBICOS en adelante       ")</f>
        <v xml:space="preserve">De 1.000,01 CENTIMETROS CUBICOS en adelante       </v>
      </c>
      <c r="I6462">
        <v>1</v>
      </c>
    </row>
    <row r="6463" spans="1:9">
      <c r="A6463" t="str">
        <f>T("2018")</f>
        <v>2018</v>
      </c>
      <c r="B6463" t="str">
        <f>T("FISICO                                            ")</f>
        <v xml:space="preserve">FISICO                                            </v>
      </c>
      <c r="C6463" t="str">
        <f>T("FUENCARRAL-EL PARDO ")</f>
        <v xml:space="preserve">FUENCARRAL-EL PARDO </v>
      </c>
      <c r="D6463" t="str">
        <f>T("PEÑA GRANDE         ")</f>
        <v xml:space="preserve">PEÑA GRANDE         </v>
      </c>
      <c r="E6463" t="str">
        <f>T("MT ")</f>
        <v xml:space="preserve">MT </v>
      </c>
      <c r="F6463" t="str">
        <f>T("MOTOCICLETAS   ")</f>
        <v xml:space="preserve">MOTOCICLETAS   </v>
      </c>
      <c r="G6463" t="str">
        <f>T("De menos de 125,01 CENTIMETROS CUBICOS            ")</f>
        <v xml:space="preserve">De menos de 125,01 CENTIMETROS CUBICOS            </v>
      </c>
      <c r="I6463">
        <v>28</v>
      </c>
    </row>
    <row r="6464" spans="1:9">
      <c r="A6464" t="str">
        <f>T("2018")</f>
        <v>2018</v>
      </c>
      <c r="B6464" t="str">
        <f>T("FISICO                                            ")</f>
        <v xml:space="preserve">FISICO                                            </v>
      </c>
      <c r="C6464" t="str">
        <f>T("FUENCARRAL-EL PARDO ")</f>
        <v xml:space="preserve">FUENCARRAL-EL PARDO </v>
      </c>
      <c r="D6464" t="str">
        <f>T("PEÑA GRANDE         ")</f>
        <v xml:space="preserve">PEÑA GRANDE         </v>
      </c>
      <c r="E6464" t="str">
        <f>T("MT ")</f>
        <v xml:space="preserve">MT </v>
      </c>
      <c r="F6464" t="str">
        <f>T("MOTOCICLETAS   ")</f>
        <v xml:space="preserve">MOTOCICLETAS   </v>
      </c>
      <c r="G6464" t="str">
        <f>T("De 125,01 a 250 CENTIMETROS CUBICOS               ")</f>
        <v xml:space="preserve">De 125,01 a 250 CENTIMETROS CUBICOS               </v>
      </c>
      <c r="I6464">
        <v>14</v>
      </c>
    </row>
    <row r="6465" spans="1:9">
      <c r="A6465" t="str">
        <f>T("2018")</f>
        <v>2018</v>
      </c>
      <c r="B6465" t="str">
        <f>T("FISICO                                            ")</f>
        <v xml:space="preserve">FISICO                                            </v>
      </c>
      <c r="C6465" t="str">
        <f>T("FUENCARRAL-EL PARDO ")</f>
        <v xml:space="preserve">FUENCARRAL-EL PARDO </v>
      </c>
      <c r="D6465" t="str">
        <f>T("PEÑA GRANDE         ")</f>
        <v xml:space="preserve">PEÑA GRANDE         </v>
      </c>
      <c r="E6465" t="str">
        <f>T("MT ")</f>
        <v xml:space="preserve">MT </v>
      </c>
      <c r="F6465" t="str">
        <f>T("MOTOCICLETAS   ")</f>
        <v xml:space="preserve">MOTOCICLETAS   </v>
      </c>
      <c r="G6465" t="str">
        <f>T("De 250,01 a 500 CENTIMETROS CUBICOS               ")</f>
        <v xml:space="preserve">De 250,01 a 500 CENTIMETROS CUBICOS               </v>
      </c>
      <c r="I6465">
        <v>11</v>
      </c>
    </row>
    <row r="6466" spans="1:9">
      <c r="A6466" t="str">
        <f>T("2018")</f>
        <v>2018</v>
      </c>
      <c r="B6466" t="str">
        <f>T("FISICO                                            ")</f>
        <v xml:space="preserve">FISICO                                            </v>
      </c>
      <c r="C6466" t="str">
        <f>T("FUENCARRAL-EL PARDO ")</f>
        <v xml:space="preserve">FUENCARRAL-EL PARDO </v>
      </c>
      <c r="D6466" t="str">
        <f>T("PEÑA GRANDE         ")</f>
        <v xml:space="preserve">PEÑA GRANDE         </v>
      </c>
      <c r="E6466" t="str">
        <f>T("MT ")</f>
        <v xml:space="preserve">MT </v>
      </c>
      <c r="F6466" t="str">
        <f>T("MOTOCICLETAS   ")</f>
        <v xml:space="preserve">MOTOCICLETAS   </v>
      </c>
      <c r="G6466" t="str">
        <f>T("De 500,01 a 1.000 CENTIMETROS CUBICOS             ")</f>
        <v xml:space="preserve">De 500,01 a 1.000 CENTIMETROS CUBICOS             </v>
      </c>
      <c r="I6466">
        <v>19</v>
      </c>
    </row>
    <row r="6467" spans="1:9">
      <c r="A6467" t="str">
        <f>T("2018")</f>
        <v>2018</v>
      </c>
      <c r="B6467" t="str">
        <f>T("FISICO                                            ")</f>
        <v xml:space="preserve">FISICO                                            </v>
      </c>
      <c r="C6467" t="str">
        <f>T("FUENCARRAL-EL PARDO ")</f>
        <v xml:space="preserve">FUENCARRAL-EL PARDO </v>
      </c>
      <c r="D6467" t="str">
        <f>T("PEÑA GRANDE         ")</f>
        <v xml:space="preserve">PEÑA GRANDE         </v>
      </c>
      <c r="E6467" t="str">
        <f>T("MT ")</f>
        <v xml:space="preserve">MT </v>
      </c>
      <c r="F6467" t="str">
        <f>T("MOTOCICLETAS   ")</f>
        <v xml:space="preserve">MOTOCICLETAS   </v>
      </c>
      <c r="G6467" t="str">
        <f>T("De 1.000,01 CENTIMETROS CUBICOS en adelante       ")</f>
        <v xml:space="preserve">De 1.000,01 CENTIMETROS CUBICOS en adelante       </v>
      </c>
      <c r="I6467">
        <v>2</v>
      </c>
    </row>
    <row r="6468" spans="1:9">
      <c r="A6468" t="str">
        <f>T("2018")</f>
        <v>2018</v>
      </c>
      <c r="B6468" t="str">
        <f>T("FISICO                                            ")</f>
        <v xml:space="preserve">FISICO                                            </v>
      </c>
      <c r="C6468" t="str">
        <f>T("FUENCARRAL-EL PARDO ")</f>
        <v xml:space="preserve">FUENCARRAL-EL PARDO </v>
      </c>
      <c r="D6468" t="str">
        <f>T("EL PILAR            ")</f>
        <v xml:space="preserve">EL PILAR            </v>
      </c>
      <c r="E6468" t="str">
        <f>T("MT ")</f>
        <v xml:space="preserve">MT </v>
      </c>
      <c r="F6468" t="str">
        <f>T("MOTOCICLETAS   ")</f>
        <v xml:space="preserve">MOTOCICLETAS   </v>
      </c>
      <c r="G6468" t="str">
        <f>T("De menos de 125,01 CENTIMETROS CUBICOS            ")</f>
        <v xml:space="preserve">De menos de 125,01 CENTIMETROS CUBICOS            </v>
      </c>
      <c r="I6468">
        <v>15</v>
      </c>
    </row>
    <row r="6469" spans="1:9">
      <c r="A6469" t="str">
        <f>T("2018")</f>
        <v>2018</v>
      </c>
      <c r="B6469" t="str">
        <f>T("FISICO                                            ")</f>
        <v xml:space="preserve">FISICO                                            </v>
      </c>
      <c r="C6469" t="str">
        <f>T("FUENCARRAL-EL PARDO ")</f>
        <v xml:space="preserve">FUENCARRAL-EL PARDO </v>
      </c>
      <c r="D6469" t="str">
        <f>T("EL PILAR            ")</f>
        <v xml:space="preserve">EL PILAR            </v>
      </c>
      <c r="E6469" t="str">
        <f>T("MT ")</f>
        <v xml:space="preserve">MT </v>
      </c>
      <c r="F6469" t="str">
        <f>T("MOTOCICLETAS   ")</f>
        <v xml:space="preserve">MOTOCICLETAS   </v>
      </c>
      <c r="G6469" t="str">
        <f>T("De 125,01 a 250 CENTIMETROS CUBICOS               ")</f>
        <v xml:space="preserve">De 125,01 a 250 CENTIMETROS CUBICOS               </v>
      </c>
      <c r="I6469">
        <v>14</v>
      </c>
    </row>
    <row r="6470" spans="1:9">
      <c r="A6470" t="str">
        <f>T("2018")</f>
        <v>2018</v>
      </c>
      <c r="B6470" t="str">
        <f>T("FISICO                                            ")</f>
        <v xml:space="preserve">FISICO                                            </v>
      </c>
      <c r="C6470" t="str">
        <f>T("FUENCARRAL-EL PARDO ")</f>
        <v xml:space="preserve">FUENCARRAL-EL PARDO </v>
      </c>
      <c r="D6470" t="str">
        <f>T("EL PILAR            ")</f>
        <v xml:space="preserve">EL PILAR            </v>
      </c>
      <c r="E6470" t="str">
        <f>T("MT ")</f>
        <v xml:space="preserve">MT </v>
      </c>
      <c r="F6470" t="str">
        <f>T("MOTOCICLETAS   ")</f>
        <v xml:space="preserve">MOTOCICLETAS   </v>
      </c>
      <c r="G6470" t="str">
        <f>T("De 250,01 a 500 CENTIMETROS CUBICOS               ")</f>
        <v xml:space="preserve">De 250,01 a 500 CENTIMETROS CUBICOS               </v>
      </c>
      <c r="I6470">
        <v>11</v>
      </c>
    </row>
    <row r="6471" spans="1:9">
      <c r="A6471" t="str">
        <f>T("2018")</f>
        <v>2018</v>
      </c>
      <c r="B6471" t="str">
        <f>T("FISICO                                            ")</f>
        <v xml:space="preserve">FISICO                                            </v>
      </c>
      <c r="C6471" t="str">
        <f>T("FUENCARRAL-EL PARDO ")</f>
        <v xml:space="preserve">FUENCARRAL-EL PARDO </v>
      </c>
      <c r="D6471" t="str">
        <f>T("EL PILAR            ")</f>
        <v xml:space="preserve">EL PILAR            </v>
      </c>
      <c r="E6471" t="str">
        <f>T("MT ")</f>
        <v xml:space="preserve">MT </v>
      </c>
      <c r="F6471" t="str">
        <f>T("MOTOCICLETAS   ")</f>
        <v xml:space="preserve">MOTOCICLETAS   </v>
      </c>
      <c r="G6471" t="str">
        <f>T("De 500,01 a 1.000 CENTIMETROS CUBICOS             ")</f>
        <v xml:space="preserve">De 500,01 a 1.000 CENTIMETROS CUBICOS             </v>
      </c>
      <c r="I6471">
        <v>18</v>
      </c>
    </row>
    <row r="6472" spans="1:9">
      <c r="A6472" t="str">
        <f>T("2018")</f>
        <v>2018</v>
      </c>
      <c r="B6472" t="str">
        <f>T("FISICO                                            ")</f>
        <v xml:space="preserve">FISICO                                            </v>
      </c>
      <c r="C6472" t="str">
        <f>T("FUENCARRAL-EL PARDO ")</f>
        <v xml:space="preserve">FUENCARRAL-EL PARDO </v>
      </c>
      <c r="D6472" t="str">
        <f>T("EL PILAR            ")</f>
        <v xml:space="preserve">EL PILAR            </v>
      </c>
      <c r="E6472" t="str">
        <f>T("MT ")</f>
        <v xml:space="preserve">MT </v>
      </c>
      <c r="F6472" t="str">
        <f>T("MOTOCICLETAS   ")</f>
        <v xml:space="preserve">MOTOCICLETAS   </v>
      </c>
      <c r="G6472" t="str">
        <f>T("De 1.000,01 CENTIMETROS CUBICOS en adelante       ")</f>
        <v xml:space="preserve">De 1.000,01 CENTIMETROS CUBICOS en adelante       </v>
      </c>
      <c r="I6472">
        <v>2</v>
      </c>
    </row>
    <row r="6473" spans="1:9">
      <c r="A6473" t="str">
        <f>T("2018")</f>
        <v>2018</v>
      </c>
      <c r="B6473" t="str">
        <f>T("FISICO                                            ")</f>
        <v xml:space="preserve">FISICO                                            </v>
      </c>
      <c r="C6473" t="str">
        <f>T("FUENCARRAL-EL PARDO ")</f>
        <v xml:space="preserve">FUENCARRAL-EL PARDO </v>
      </c>
      <c r="D6473" t="str">
        <f>T("LA PAZ              ")</f>
        <v xml:space="preserve">LA PAZ              </v>
      </c>
      <c r="E6473" t="str">
        <f>T("MT ")</f>
        <v xml:space="preserve">MT </v>
      </c>
      <c r="F6473" t="str">
        <f>T("MOTOCICLETAS   ")</f>
        <v xml:space="preserve">MOTOCICLETAS   </v>
      </c>
      <c r="G6473" t="str">
        <f>T("De menos de 125,01 CENTIMETROS CUBICOS            ")</f>
        <v xml:space="preserve">De menos de 125,01 CENTIMETROS CUBICOS            </v>
      </c>
      <c r="I6473">
        <v>16</v>
      </c>
    </row>
    <row r="6474" spans="1:9">
      <c r="A6474" t="str">
        <f>T("2018")</f>
        <v>2018</v>
      </c>
      <c r="B6474" t="str">
        <f>T("FISICO                                            ")</f>
        <v xml:space="preserve">FISICO                                            </v>
      </c>
      <c r="C6474" t="str">
        <f>T("FUENCARRAL-EL PARDO ")</f>
        <v xml:space="preserve">FUENCARRAL-EL PARDO </v>
      </c>
      <c r="D6474" t="str">
        <f>T("LA PAZ              ")</f>
        <v xml:space="preserve">LA PAZ              </v>
      </c>
      <c r="E6474" t="str">
        <f>T("MT ")</f>
        <v xml:space="preserve">MT </v>
      </c>
      <c r="F6474" t="str">
        <f>T("MOTOCICLETAS   ")</f>
        <v xml:space="preserve">MOTOCICLETAS   </v>
      </c>
      <c r="G6474" t="str">
        <f>T("De 125,01 a 250 CENTIMETROS CUBICOS               ")</f>
        <v xml:space="preserve">De 125,01 a 250 CENTIMETROS CUBICOS               </v>
      </c>
      <c r="I6474">
        <v>11</v>
      </c>
    </row>
    <row r="6475" spans="1:9">
      <c r="A6475" t="str">
        <f>T("2018")</f>
        <v>2018</v>
      </c>
      <c r="B6475" t="str">
        <f>T("FISICO                                            ")</f>
        <v xml:space="preserve">FISICO                                            </v>
      </c>
      <c r="C6475" t="str">
        <f>T("FUENCARRAL-EL PARDO ")</f>
        <v xml:space="preserve">FUENCARRAL-EL PARDO </v>
      </c>
      <c r="D6475" t="str">
        <f>T("LA PAZ              ")</f>
        <v xml:space="preserve">LA PAZ              </v>
      </c>
      <c r="E6475" t="str">
        <f>T("MT ")</f>
        <v xml:space="preserve">MT </v>
      </c>
      <c r="F6475" t="str">
        <f>T("MOTOCICLETAS   ")</f>
        <v xml:space="preserve">MOTOCICLETAS   </v>
      </c>
      <c r="G6475" t="str">
        <f>T("De 250,01 a 500 CENTIMETROS CUBICOS               ")</f>
        <v xml:space="preserve">De 250,01 a 500 CENTIMETROS CUBICOS               </v>
      </c>
      <c r="I6475">
        <v>5</v>
      </c>
    </row>
    <row r="6476" spans="1:9">
      <c r="A6476" t="str">
        <f>T("2018")</f>
        <v>2018</v>
      </c>
      <c r="B6476" t="str">
        <f>T("FISICO                                            ")</f>
        <v xml:space="preserve">FISICO                                            </v>
      </c>
      <c r="C6476" t="str">
        <f>T("FUENCARRAL-EL PARDO ")</f>
        <v xml:space="preserve">FUENCARRAL-EL PARDO </v>
      </c>
      <c r="D6476" t="str">
        <f>T("LA PAZ              ")</f>
        <v xml:space="preserve">LA PAZ              </v>
      </c>
      <c r="E6476" t="str">
        <f>T("MT ")</f>
        <v xml:space="preserve">MT </v>
      </c>
      <c r="F6476" t="str">
        <f>T("MOTOCICLETAS   ")</f>
        <v xml:space="preserve">MOTOCICLETAS   </v>
      </c>
      <c r="G6476" t="str">
        <f>T("De 500,01 a 1.000 CENTIMETROS CUBICOS             ")</f>
        <v xml:space="preserve">De 500,01 a 1.000 CENTIMETROS CUBICOS             </v>
      </c>
      <c r="I6476">
        <v>20</v>
      </c>
    </row>
    <row r="6477" spans="1:9">
      <c r="A6477" t="str">
        <f>T("2018")</f>
        <v>2018</v>
      </c>
      <c r="B6477" t="str">
        <f>T("FISICO                                            ")</f>
        <v xml:space="preserve">FISICO                                            </v>
      </c>
      <c r="C6477" t="str">
        <f>T("FUENCARRAL-EL PARDO ")</f>
        <v xml:space="preserve">FUENCARRAL-EL PARDO </v>
      </c>
      <c r="D6477" t="str">
        <f>T("LA PAZ              ")</f>
        <v xml:space="preserve">LA PAZ              </v>
      </c>
      <c r="E6477" t="str">
        <f>T("MT ")</f>
        <v xml:space="preserve">MT </v>
      </c>
      <c r="F6477" t="str">
        <f>T("MOTOCICLETAS   ")</f>
        <v xml:space="preserve">MOTOCICLETAS   </v>
      </c>
      <c r="G6477" t="str">
        <f>T("De 1.000,01 CENTIMETROS CUBICOS en adelante       ")</f>
        <v xml:space="preserve">De 1.000,01 CENTIMETROS CUBICOS en adelante       </v>
      </c>
      <c r="I6477">
        <v>1</v>
      </c>
    </row>
    <row r="6478" spans="1:9">
      <c r="A6478" t="str">
        <f>T("2018")</f>
        <v>2018</v>
      </c>
      <c r="B6478" t="str">
        <f>T("FISICO                                            ")</f>
        <v xml:space="preserve">FISICO                                            </v>
      </c>
      <c r="C6478" t="str">
        <f>T("FUENCARRAL-EL PARDO ")</f>
        <v xml:space="preserve">FUENCARRAL-EL PARDO </v>
      </c>
      <c r="D6478" t="str">
        <f>T("VALVERDE            ")</f>
        <v xml:space="preserve">VALVERDE            </v>
      </c>
      <c r="E6478" t="str">
        <f>T("MT ")</f>
        <v xml:space="preserve">MT </v>
      </c>
      <c r="F6478" t="str">
        <f>T("MOTOCICLETAS   ")</f>
        <v xml:space="preserve">MOTOCICLETAS   </v>
      </c>
      <c r="G6478" t="str">
        <f>T("De menos de 125,01 CENTIMETROS CUBICOS            ")</f>
        <v xml:space="preserve">De menos de 125,01 CENTIMETROS CUBICOS            </v>
      </c>
      <c r="I6478">
        <v>28</v>
      </c>
    </row>
    <row r="6479" spans="1:9">
      <c r="A6479" t="str">
        <f>T("2018")</f>
        <v>2018</v>
      </c>
      <c r="B6479" t="str">
        <f>T("FISICO                                            ")</f>
        <v xml:space="preserve">FISICO                                            </v>
      </c>
      <c r="C6479" t="str">
        <f>T("FUENCARRAL-EL PARDO ")</f>
        <v xml:space="preserve">FUENCARRAL-EL PARDO </v>
      </c>
      <c r="D6479" t="str">
        <f>T("VALVERDE            ")</f>
        <v xml:space="preserve">VALVERDE            </v>
      </c>
      <c r="E6479" t="str">
        <f>T("MT ")</f>
        <v xml:space="preserve">MT </v>
      </c>
      <c r="F6479" t="str">
        <f>T("MOTOCICLETAS   ")</f>
        <v xml:space="preserve">MOTOCICLETAS   </v>
      </c>
      <c r="G6479" t="str">
        <f>T("De 125,01 a 250 CENTIMETROS CUBICOS               ")</f>
        <v xml:space="preserve">De 125,01 a 250 CENTIMETROS CUBICOS               </v>
      </c>
      <c r="I6479">
        <v>7</v>
      </c>
    </row>
    <row r="6480" spans="1:9">
      <c r="A6480" t="str">
        <f>T("2018")</f>
        <v>2018</v>
      </c>
      <c r="B6480" t="str">
        <f>T("FISICO                                            ")</f>
        <v xml:space="preserve">FISICO                                            </v>
      </c>
      <c r="C6480" t="str">
        <f>T("FUENCARRAL-EL PARDO ")</f>
        <v xml:space="preserve">FUENCARRAL-EL PARDO </v>
      </c>
      <c r="D6480" t="str">
        <f>T("VALVERDE            ")</f>
        <v xml:space="preserve">VALVERDE            </v>
      </c>
      <c r="E6480" t="str">
        <f>T("MT ")</f>
        <v xml:space="preserve">MT </v>
      </c>
      <c r="F6480" t="str">
        <f>T("MOTOCICLETAS   ")</f>
        <v xml:space="preserve">MOTOCICLETAS   </v>
      </c>
      <c r="G6480" t="str">
        <f>T("De 250,01 a 500 CENTIMETROS CUBICOS               ")</f>
        <v xml:space="preserve">De 250,01 a 500 CENTIMETROS CUBICOS               </v>
      </c>
      <c r="I6480">
        <v>5</v>
      </c>
    </row>
    <row r="6481" spans="1:9">
      <c r="A6481" t="str">
        <f>T("2018")</f>
        <v>2018</v>
      </c>
      <c r="B6481" t="str">
        <f>T("FISICO                                            ")</f>
        <v xml:space="preserve">FISICO                                            </v>
      </c>
      <c r="C6481" t="str">
        <f>T("FUENCARRAL-EL PARDO ")</f>
        <v xml:space="preserve">FUENCARRAL-EL PARDO </v>
      </c>
      <c r="D6481" t="str">
        <f>T("VALVERDE            ")</f>
        <v xml:space="preserve">VALVERDE            </v>
      </c>
      <c r="E6481" t="str">
        <f>T("MT ")</f>
        <v xml:space="preserve">MT </v>
      </c>
      <c r="F6481" t="str">
        <f>T("MOTOCICLETAS   ")</f>
        <v xml:space="preserve">MOTOCICLETAS   </v>
      </c>
      <c r="G6481" t="str">
        <f>T("De 500,01 a 1.000 CENTIMETROS CUBICOS             ")</f>
        <v xml:space="preserve">De 500,01 a 1.000 CENTIMETROS CUBICOS             </v>
      </c>
      <c r="I6481">
        <v>21</v>
      </c>
    </row>
    <row r="6482" spans="1:9">
      <c r="A6482" t="str">
        <f>T("2018")</f>
        <v>2018</v>
      </c>
      <c r="B6482" t="str">
        <f>T("FISICO                                            ")</f>
        <v xml:space="preserve">FISICO                                            </v>
      </c>
      <c r="C6482" t="str">
        <f>T("FUENCARRAL-EL PARDO ")</f>
        <v xml:space="preserve">FUENCARRAL-EL PARDO </v>
      </c>
      <c r="D6482" t="str">
        <f>T("VALVERDE            ")</f>
        <v xml:space="preserve">VALVERDE            </v>
      </c>
      <c r="E6482" t="str">
        <f>T("MT ")</f>
        <v xml:space="preserve">MT </v>
      </c>
      <c r="F6482" t="str">
        <f>T("MOTOCICLETAS   ")</f>
        <v xml:space="preserve">MOTOCICLETAS   </v>
      </c>
      <c r="G6482" t="str">
        <f>T("De 1.000,01 CENTIMETROS CUBICOS en adelante       ")</f>
        <v xml:space="preserve">De 1.000,01 CENTIMETROS CUBICOS en adelante       </v>
      </c>
      <c r="I6482">
        <v>8</v>
      </c>
    </row>
    <row r="6483" spans="1:9">
      <c r="A6483" t="str">
        <f>T("2018")</f>
        <v>2018</v>
      </c>
      <c r="B6483" t="str">
        <f>T("FISICO                                            ")</f>
        <v xml:space="preserve">FISICO                                            </v>
      </c>
      <c r="C6483" t="str">
        <f>T("FUENCARRAL-EL PARDO ")</f>
        <v xml:space="preserve">FUENCARRAL-EL PARDO </v>
      </c>
      <c r="D6483" t="str">
        <f>T("MIRASIERRA          ")</f>
        <v xml:space="preserve">MIRASIERRA          </v>
      </c>
      <c r="E6483" t="str">
        <f>T("MT ")</f>
        <v xml:space="preserve">MT </v>
      </c>
      <c r="F6483" t="str">
        <f>T("MOTOCICLETAS   ")</f>
        <v xml:space="preserve">MOTOCICLETAS   </v>
      </c>
      <c r="G6483" t="str">
        <f>T("De menos de 125,01 CENTIMETROS CUBICOS            ")</f>
        <v xml:space="preserve">De menos de 125,01 CENTIMETROS CUBICOS            </v>
      </c>
      <c r="I6483">
        <v>22</v>
      </c>
    </row>
    <row r="6484" spans="1:9">
      <c r="A6484" t="str">
        <f>T("2018")</f>
        <v>2018</v>
      </c>
      <c r="B6484" t="str">
        <f>T("FISICO                                            ")</f>
        <v xml:space="preserve">FISICO                                            </v>
      </c>
      <c r="C6484" t="str">
        <f>T("FUENCARRAL-EL PARDO ")</f>
        <v xml:space="preserve">FUENCARRAL-EL PARDO </v>
      </c>
      <c r="D6484" t="str">
        <f>T("MIRASIERRA          ")</f>
        <v xml:space="preserve">MIRASIERRA          </v>
      </c>
      <c r="E6484" t="str">
        <f>T("MT ")</f>
        <v xml:space="preserve">MT </v>
      </c>
      <c r="F6484" t="str">
        <f>T("MOTOCICLETAS   ")</f>
        <v xml:space="preserve">MOTOCICLETAS   </v>
      </c>
      <c r="G6484" t="str">
        <f>T("De 125,01 a 250 CENTIMETROS CUBICOS               ")</f>
        <v xml:space="preserve">De 125,01 a 250 CENTIMETROS CUBICOS               </v>
      </c>
      <c r="I6484">
        <v>19</v>
      </c>
    </row>
    <row r="6485" spans="1:9">
      <c r="A6485" t="str">
        <f>T("2018")</f>
        <v>2018</v>
      </c>
      <c r="B6485" t="str">
        <f>T("FISICO                                            ")</f>
        <v xml:space="preserve">FISICO                                            </v>
      </c>
      <c r="C6485" t="str">
        <f>T("FUENCARRAL-EL PARDO ")</f>
        <v xml:space="preserve">FUENCARRAL-EL PARDO </v>
      </c>
      <c r="D6485" t="str">
        <f>T("MIRASIERRA          ")</f>
        <v xml:space="preserve">MIRASIERRA          </v>
      </c>
      <c r="E6485" t="str">
        <f>T("MT ")</f>
        <v xml:space="preserve">MT </v>
      </c>
      <c r="F6485" t="str">
        <f>T("MOTOCICLETAS   ")</f>
        <v xml:space="preserve">MOTOCICLETAS   </v>
      </c>
      <c r="G6485" t="str">
        <f>T("De 250,01 a 500 CENTIMETROS CUBICOS               ")</f>
        <v xml:space="preserve">De 250,01 a 500 CENTIMETROS CUBICOS               </v>
      </c>
      <c r="I6485">
        <v>10</v>
      </c>
    </row>
    <row r="6486" spans="1:9">
      <c r="A6486" t="str">
        <f>T("2018")</f>
        <v>2018</v>
      </c>
      <c r="B6486" t="str">
        <f>T("FISICO                                            ")</f>
        <v xml:space="preserve">FISICO                                            </v>
      </c>
      <c r="C6486" t="str">
        <f>T("FUENCARRAL-EL PARDO ")</f>
        <v xml:space="preserve">FUENCARRAL-EL PARDO </v>
      </c>
      <c r="D6486" t="str">
        <f>T("MIRASIERRA          ")</f>
        <v xml:space="preserve">MIRASIERRA          </v>
      </c>
      <c r="E6486" t="str">
        <f>T("MT ")</f>
        <v xml:space="preserve">MT </v>
      </c>
      <c r="F6486" t="str">
        <f>T("MOTOCICLETAS   ")</f>
        <v xml:space="preserve">MOTOCICLETAS   </v>
      </c>
      <c r="G6486" t="str">
        <f>T("De 500,01 a 1.000 CENTIMETROS CUBICOS             ")</f>
        <v xml:space="preserve">De 500,01 a 1.000 CENTIMETROS CUBICOS             </v>
      </c>
      <c r="I6486">
        <v>18</v>
      </c>
    </row>
    <row r="6487" spans="1:9">
      <c r="A6487" t="str">
        <f>T("2018")</f>
        <v>2018</v>
      </c>
      <c r="B6487" t="str">
        <f>T("FISICO                                            ")</f>
        <v xml:space="preserve">FISICO                                            </v>
      </c>
      <c r="C6487" t="str">
        <f>T("FUENCARRAL-EL PARDO ")</f>
        <v xml:space="preserve">FUENCARRAL-EL PARDO </v>
      </c>
      <c r="D6487" t="str">
        <f>T("MIRASIERRA          ")</f>
        <v xml:space="preserve">MIRASIERRA          </v>
      </c>
      <c r="E6487" t="str">
        <f>T("MT ")</f>
        <v xml:space="preserve">MT </v>
      </c>
      <c r="F6487" t="str">
        <f>T("MOTOCICLETAS   ")</f>
        <v xml:space="preserve">MOTOCICLETAS   </v>
      </c>
      <c r="G6487" t="str">
        <f>T("De 1.000,01 CENTIMETROS CUBICOS en adelante       ")</f>
        <v xml:space="preserve">De 1.000,01 CENTIMETROS CUBICOS en adelante       </v>
      </c>
      <c r="I6487">
        <v>4</v>
      </c>
    </row>
    <row r="6488" spans="1:9">
      <c r="A6488" t="str">
        <f>T("2018")</f>
        <v>2018</v>
      </c>
      <c r="B6488" t="str">
        <f>T("FISICO                                            ")</f>
        <v xml:space="preserve">FISICO                                            </v>
      </c>
      <c r="C6488" t="str">
        <f>T("FUENCARRAL-EL PARDO ")</f>
        <v xml:space="preserve">FUENCARRAL-EL PARDO </v>
      </c>
      <c r="D6488" t="str">
        <f>T("EL GOLOSO           ")</f>
        <v xml:space="preserve">EL GOLOSO           </v>
      </c>
      <c r="E6488" t="str">
        <f>T("MT ")</f>
        <v xml:space="preserve">MT </v>
      </c>
      <c r="F6488" t="str">
        <f>T("MOTOCICLETAS   ")</f>
        <v xml:space="preserve">MOTOCICLETAS   </v>
      </c>
      <c r="G6488" t="str">
        <f>T("De menos de 125,01 CENTIMETROS CUBICOS            ")</f>
        <v xml:space="preserve">De menos de 125,01 CENTIMETROS CUBICOS            </v>
      </c>
      <c r="I6488">
        <v>6</v>
      </c>
    </row>
    <row r="6489" spans="1:9">
      <c r="A6489" t="str">
        <f>T("2018")</f>
        <v>2018</v>
      </c>
      <c r="B6489" t="str">
        <f>T("FISICO                                            ")</f>
        <v xml:space="preserve">FISICO                                            </v>
      </c>
      <c r="C6489" t="str">
        <f>T("FUENCARRAL-EL PARDO ")</f>
        <v xml:space="preserve">FUENCARRAL-EL PARDO </v>
      </c>
      <c r="D6489" t="str">
        <f>T("EL GOLOSO           ")</f>
        <v xml:space="preserve">EL GOLOSO           </v>
      </c>
      <c r="E6489" t="str">
        <f>T("MT ")</f>
        <v xml:space="preserve">MT </v>
      </c>
      <c r="F6489" t="str">
        <f>T("MOTOCICLETAS   ")</f>
        <v xml:space="preserve">MOTOCICLETAS   </v>
      </c>
      <c r="G6489" t="str">
        <f>T("De 125,01 a 250 CENTIMETROS CUBICOS               ")</f>
        <v xml:space="preserve">De 125,01 a 250 CENTIMETROS CUBICOS               </v>
      </c>
      <c r="I6489">
        <v>2</v>
      </c>
    </row>
    <row r="6490" spans="1:9">
      <c r="A6490" t="str">
        <f>T("2018")</f>
        <v>2018</v>
      </c>
      <c r="B6490" t="str">
        <f>T("FISICO                                            ")</f>
        <v xml:space="preserve">FISICO                                            </v>
      </c>
      <c r="C6490" t="str">
        <f>T("FUENCARRAL-EL PARDO ")</f>
        <v xml:space="preserve">FUENCARRAL-EL PARDO </v>
      </c>
      <c r="D6490" t="str">
        <f>T("EL GOLOSO           ")</f>
        <v xml:space="preserve">EL GOLOSO           </v>
      </c>
      <c r="E6490" t="str">
        <f>T("MT ")</f>
        <v xml:space="preserve">MT </v>
      </c>
      <c r="F6490" t="str">
        <f>T("MOTOCICLETAS   ")</f>
        <v xml:space="preserve">MOTOCICLETAS   </v>
      </c>
      <c r="G6490" t="str">
        <f>T("De 500,01 a 1.000 CENTIMETROS CUBICOS             ")</f>
        <v xml:space="preserve">De 500,01 a 1.000 CENTIMETROS CUBICOS             </v>
      </c>
      <c r="I6490">
        <v>5</v>
      </c>
    </row>
    <row r="6491" spans="1:9">
      <c r="A6491" t="str">
        <f>T("2018")</f>
        <v>2018</v>
      </c>
      <c r="B6491" t="str">
        <f>T("FISICO                                            ")</f>
        <v xml:space="preserve">FISICO                                            </v>
      </c>
      <c r="C6491" t="str">
        <f>T("FUENCARRAL-EL PARDO ")</f>
        <v xml:space="preserve">FUENCARRAL-EL PARDO </v>
      </c>
      <c r="D6491" t="str">
        <f>T("EL GOLOSO           ")</f>
        <v xml:space="preserve">EL GOLOSO           </v>
      </c>
      <c r="E6491" t="str">
        <f>T("MT ")</f>
        <v xml:space="preserve">MT </v>
      </c>
      <c r="F6491" t="str">
        <f>T("MOTOCICLETAS   ")</f>
        <v xml:space="preserve">MOTOCICLETAS   </v>
      </c>
      <c r="G6491" t="str">
        <f>T("De 1.000,01 CENTIMETROS CUBICOS en adelante       ")</f>
        <v xml:space="preserve">De 1.000,01 CENTIMETROS CUBICOS en adelante       </v>
      </c>
      <c r="I6491">
        <v>2</v>
      </c>
    </row>
    <row r="6492" spans="1:9">
      <c r="A6492" t="str">
        <f>T("2018")</f>
        <v>2018</v>
      </c>
      <c r="B6492" t="str">
        <f>T("JURIDICO                                          ")</f>
        <v xml:space="preserve">JURIDICO                                          </v>
      </c>
      <c r="C6492" t="str">
        <f>T("FUENCARRAL-EL PARDO ")</f>
        <v xml:space="preserve">FUENCARRAL-EL PARDO </v>
      </c>
      <c r="D6492" t="str">
        <f>T("PEÑA GRANDE         ")</f>
        <v xml:space="preserve">PEÑA GRANDE         </v>
      </c>
      <c r="E6492" t="str">
        <f>T("MT ")</f>
        <v xml:space="preserve">MT </v>
      </c>
      <c r="F6492" t="str">
        <f>T("MOTOCICLETAS   ")</f>
        <v xml:space="preserve">MOTOCICLETAS   </v>
      </c>
      <c r="G6492" t="str">
        <f>T("De 500,01 a 1.000 CENTIMETROS CUBICOS             ")</f>
        <v xml:space="preserve">De 500,01 a 1.000 CENTIMETROS CUBICOS             </v>
      </c>
      <c r="I6492">
        <v>1</v>
      </c>
    </row>
    <row r="6493" spans="1:9">
      <c r="A6493" t="str">
        <f>T("2018")</f>
        <v>2018</v>
      </c>
      <c r="B6493" t="str">
        <f>T("JURIDICO                                          ")</f>
        <v xml:space="preserve">JURIDICO                                          </v>
      </c>
      <c r="C6493" t="str">
        <f>T("FUENCARRAL-EL PARDO ")</f>
        <v xml:space="preserve">FUENCARRAL-EL PARDO </v>
      </c>
      <c r="D6493" t="str">
        <f>T("EL PILAR            ")</f>
        <v xml:space="preserve">EL PILAR            </v>
      </c>
      <c r="E6493" t="str">
        <f>T("MT ")</f>
        <v xml:space="preserve">MT </v>
      </c>
      <c r="F6493" t="str">
        <f>T("MOTOCICLETAS   ")</f>
        <v xml:space="preserve">MOTOCICLETAS   </v>
      </c>
      <c r="G6493" t="str">
        <f>T("De menos de 125,01 CENTIMETROS CUBICOS            ")</f>
        <v xml:space="preserve">De menos de 125,01 CENTIMETROS CUBICOS            </v>
      </c>
      <c r="I6493">
        <v>1</v>
      </c>
    </row>
    <row r="6494" spans="1:9">
      <c r="A6494" t="str">
        <f>T("2018")</f>
        <v>2018</v>
      </c>
      <c r="B6494" t="str">
        <f>T("JURIDICO                                          ")</f>
        <v xml:space="preserve">JURIDICO                                          </v>
      </c>
      <c r="C6494" t="str">
        <f>T("FUENCARRAL-EL PARDO ")</f>
        <v xml:space="preserve">FUENCARRAL-EL PARDO </v>
      </c>
      <c r="D6494" t="str">
        <f>T("LA PAZ              ")</f>
        <v xml:space="preserve">LA PAZ              </v>
      </c>
      <c r="E6494" t="str">
        <f>T("MT ")</f>
        <v xml:space="preserve">MT </v>
      </c>
      <c r="F6494" t="str">
        <f>T("MOTOCICLETAS   ")</f>
        <v xml:space="preserve">MOTOCICLETAS   </v>
      </c>
      <c r="G6494" t="str">
        <f>T("De 125,01 a 250 CENTIMETROS CUBICOS               ")</f>
        <v xml:space="preserve">De 125,01 a 250 CENTIMETROS CUBICOS               </v>
      </c>
      <c r="I6494">
        <v>1</v>
      </c>
    </row>
    <row r="6495" spans="1:9">
      <c r="A6495" t="str">
        <f>T("2018")</f>
        <v>2018</v>
      </c>
      <c r="B6495" t="str">
        <f>T("JURIDICO                                          ")</f>
        <v xml:space="preserve">JURIDICO                                          </v>
      </c>
      <c r="C6495" t="str">
        <f>T("FUENCARRAL-EL PARDO ")</f>
        <v xml:space="preserve">FUENCARRAL-EL PARDO </v>
      </c>
      <c r="D6495" t="str">
        <f>T("VALVERDE            ")</f>
        <v xml:space="preserve">VALVERDE            </v>
      </c>
      <c r="E6495" t="str">
        <f>T("MT ")</f>
        <v xml:space="preserve">MT </v>
      </c>
      <c r="F6495" t="str">
        <f>T("MOTOCICLETAS   ")</f>
        <v xml:space="preserve">MOTOCICLETAS   </v>
      </c>
      <c r="G6495" t="str">
        <f>T("De menos de 125,01 CENTIMETROS CUBICOS            ")</f>
        <v xml:space="preserve">De menos de 125,01 CENTIMETROS CUBICOS            </v>
      </c>
      <c r="I6495">
        <v>1</v>
      </c>
    </row>
    <row r="6496" spans="1:9">
      <c r="A6496" t="str">
        <f>T("2018")</f>
        <v>2018</v>
      </c>
      <c r="B6496" t="str">
        <f>T("JURIDICO                                          ")</f>
        <v xml:space="preserve">JURIDICO                                          </v>
      </c>
      <c r="C6496" t="str">
        <f>T("FUENCARRAL-EL PARDO ")</f>
        <v xml:space="preserve">FUENCARRAL-EL PARDO </v>
      </c>
      <c r="D6496" t="str">
        <f>T("VALVERDE            ")</f>
        <v xml:space="preserve">VALVERDE            </v>
      </c>
      <c r="E6496" t="str">
        <f>T("MT ")</f>
        <v xml:space="preserve">MT </v>
      </c>
      <c r="F6496" t="str">
        <f>T("MOTOCICLETAS   ")</f>
        <v xml:space="preserve">MOTOCICLETAS   </v>
      </c>
      <c r="G6496" t="str">
        <f>T("De 125,01 a 250 CENTIMETROS CUBICOS               ")</f>
        <v xml:space="preserve">De 125,01 a 250 CENTIMETROS CUBICOS               </v>
      </c>
      <c r="I6496">
        <v>1</v>
      </c>
    </row>
    <row r="6497" spans="1:9">
      <c r="A6497" t="str">
        <f>T("2018")</f>
        <v>2018</v>
      </c>
      <c r="B6497" t="str">
        <f>T("JURIDICO                                          ")</f>
        <v xml:space="preserve">JURIDICO                                          </v>
      </c>
      <c r="C6497" t="str">
        <f>T("FUENCARRAL-EL PARDO ")</f>
        <v xml:space="preserve">FUENCARRAL-EL PARDO </v>
      </c>
      <c r="D6497" t="str">
        <f>T("VALVERDE            ")</f>
        <v xml:space="preserve">VALVERDE            </v>
      </c>
      <c r="E6497" t="str">
        <f>T("MT ")</f>
        <v xml:space="preserve">MT </v>
      </c>
      <c r="F6497" t="str">
        <f>T("MOTOCICLETAS   ")</f>
        <v xml:space="preserve">MOTOCICLETAS   </v>
      </c>
      <c r="G6497" t="str">
        <f>T("De 250,01 a 500 CENTIMETROS CUBICOS               ")</f>
        <v xml:space="preserve">De 250,01 a 500 CENTIMETROS CUBICOS               </v>
      </c>
      <c r="I6497">
        <v>1</v>
      </c>
    </row>
    <row r="6498" spans="1:9">
      <c r="A6498" t="str">
        <f>T("2018")</f>
        <v>2018</v>
      </c>
      <c r="B6498" t="str">
        <f>T("JURIDICO                                          ")</f>
        <v xml:space="preserve">JURIDICO                                          </v>
      </c>
      <c r="C6498" t="str">
        <f>T("FUENCARRAL-EL PARDO ")</f>
        <v xml:space="preserve">FUENCARRAL-EL PARDO </v>
      </c>
      <c r="D6498" t="str">
        <f>T("MIRASIERRA          ")</f>
        <v xml:space="preserve">MIRASIERRA          </v>
      </c>
      <c r="E6498" t="str">
        <f>T("MT ")</f>
        <v xml:space="preserve">MT </v>
      </c>
      <c r="F6498" t="str">
        <f>T("MOTOCICLETAS   ")</f>
        <v xml:space="preserve">MOTOCICLETAS   </v>
      </c>
      <c r="G6498" t="str">
        <f>T("De 125,01 a 250 CENTIMETROS CUBICOS               ")</f>
        <v xml:space="preserve">De 125,01 a 250 CENTIMETROS CUBICOS               </v>
      </c>
      <c r="I6498">
        <v>1</v>
      </c>
    </row>
    <row r="6499" spans="1:9">
      <c r="A6499" t="str">
        <f>T("2018")</f>
        <v>2018</v>
      </c>
      <c r="B6499" t="str">
        <f>T("JURIDICO                                          ")</f>
        <v xml:space="preserve">JURIDICO                                          </v>
      </c>
      <c r="C6499" t="str">
        <f>T("FUENCARRAL-EL PARDO ")</f>
        <v xml:space="preserve">FUENCARRAL-EL PARDO </v>
      </c>
      <c r="D6499" t="str">
        <f>T("MIRASIERRA          ")</f>
        <v xml:space="preserve">MIRASIERRA          </v>
      </c>
      <c r="E6499" t="str">
        <f>T("MT ")</f>
        <v xml:space="preserve">MT </v>
      </c>
      <c r="F6499" t="str">
        <f>T("MOTOCICLETAS   ")</f>
        <v xml:space="preserve">MOTOCICLETAS   </v>
      </c>
      <c r="G6499" t="str">
        <f>T("De 1.000,01 CENTIMETROS CUBICOS en adelante       ")</f>
        <v xml:space="preserve">De 1.000,01 CENTIMETROS CUBICOS en adelante       </v>
      </c>
      <c r="I6499">
        <v>1</v>
      </c>
    </row>
    <row r="6500" spans="1:9">
      <c r="A6500" t="str">
        <f>T("2018")</f>
        <v>2018</v>
      </c>
      <c r="B6500" t="str">
        <f>T("JURIDICO                                          ")</f>
        <v xml:space="preserve">JURIDICO                                          </v>
      </c>
      <c r="C6500" t="str">
        <f>T("FUENCARRAL-EL PARDO ")</f>
        <v xml:space="preserve">FUENCARRAL-EL PARDO </v>
      </c>
      <c r="D6500" t="str">
        <f>T("LA PAZ              ")</f>
        <v xml:space="preserve">LA PAZ              </v>
      </c>
      <c r="E6500" t="str">
        <f>T("MT ")</f>
        <v xml:space="preserve">MT </v>
      </c>
      <c r="F6500" t="str">
        <f>T("MOTOCICLETAS   ")</f>
        <v xml:space="preserve">MOTOCICLETAS   </v>
      </c>
      <c r="G6500" t="str">
        <f>T("De menos de 125,01 CENTIMETROS CUBICOS            ")</f>
        <v xml:space="preserve">De menos de 125,01 CENTIMETROS CUBICOS            </v>
      </c>
      <c r="I6500">
        <v>1</v>
      </c>
    </row>
    <row r="6501" spans="1:9">
      <c r="A6501" t="str">
        <f>T("2018")</f>
        <v>2018</v>
      </c>
      <c r="B6501" t="str">
        <f>T("FISICO                                            ")</f>
        <v xml:space="preserve">FISICO                                            </v>
      </c>
      <c r="C6501" t="str">
        <f>T("FUENCARRAL-EL PARDO ")</f>
        <v xml:space="preserve">FUENCARRAL-EL PARDO </v>
      </c>
      <c r="D6501" t="str">
        <f>T("EL PILAR            ")</f>
        <v xml:space="preserve">EL PILAR            </v>
      </c>
      <c r="E6501" t="str">
        <f>T("RE ")</f>
        <v xml:space="preserve">RE </v>
      </c>
      <c r="F6501" t="str">
        <f>T("REMOLQUES      ")</f>
        <v xml:space="preserve">REMOLQUES      </v>
      </c>
      <c r="G6501" t="str">
        <f>T("De 3.000 KG DE CARGA ÚTIL en adelante             ")</f>
        <v xml:space="preserve">De 3.000 KG DE CARGA ÚTIL en adelante             </v>
      </c>
      <c r="H6501" t="str">
        <f>T("GASOLINA                                          ")</f>
        <v xml:space="preserve">GASOLINA                                          </v>
      </c>
      <c r="I6501">
        <v>1</v>
      </c>
    </row>
    <row r="6502" spans="1:9">
      <c r="A6502" t="str">
        <f>T("2018")</f>
        <v>2018</v>
      </c>
      <c r="B6502" t="str">
        <f>T("FISICO                                            ")</f>
        <v xml:space="preserve">FISICO                                            </v>
      </c>
      <c r="C6502" t="str">
        <f>T("FUENCARRAL-EL PARDO ")</f>
        <v xml:space="preserve">FUENCARRAL-EL PARDO </v>
      </c>
      <c r="D6502" t="str">
        <f>T("LA PAZ              ")</f>
        <v xml:space="preserve">LA PAZ              </v>
      </c>
      <c r="E6502" t="str">
        <f>T("RE ")</f>
        <v xml:space="preserve">RE </v>
      </c>
      <c r="F6502" t="str">
        <f>T("REMOLQUES      ")</f>
        <v xml:space="preserve">REMOLQUES      </v>
      </c>
      <c r="G6502" t="str">
        <f>T("De 3.000 KG DE CARGA ÚTIL en adelante             ")</f>
        <v xml:space="preserve">De 3.000 KG DE CARGA ÚTIL en adelante             </v>
      </c>
      <c r="H6502" t="str">
        <f>T("GASOLINA                                          ")</f>
        <v xml:space="preserve">GASOLINA                                          </v>
      </c>
      <c r="I6502">
        <v>1</v>
      </c>
    </row>
    <row r="6503" spans="1:9">
      <c r="A6503" t="str">
        <f>T("2018")</f>
        <v>2018</v>
      </c>
      <c r="B6503" t="str">
        <f>T("FISICO                                            ")</f>
        <v xml:space="preserve">FISICO                                            </v>
      </c>
      <c r="C6503" t="str">
        <f>T("FUENCARRAL-EL PARDO ")</f>
        <v xml:space="preserve">FUENCARRAL-EL PARDO </v>
      </c>
      <c r="D6503" t="str">
        <f>T("MIRASIERRA          ")</f>
        <v xml:space="preserve">MIRASIERRA          </v>
      </c>
      <c r="E6503" t="str">
        <f>T("RE ")</f>
        <v xml:space="preserve">RE </v>
      </c>
      <c r="F6503" t="str">
        <f>T("REMOLQUES      ")</f>
        <v xml:space="preserve">REMOLQUES      </v>
      </c>
      <c r="G6503" t="str">
        <f>T("De 3.000 KG DE CARGA ÚTIL en adelante             ")</f>
        <v xml:space="preserve">De 3.000 KG DE CARGA ÚTIL en adelante             </v>
      </c>
      <c r="H6503" t="str">
        <f>T("GASOLINA                                          ")</f>
        <v xml:space="preserve">GASOLINA                                          </v>
      </c>
      <c r="I6503">
        <v>1</v>
      </c>
    </row>
    <row r="6504" spans="1:9">
      <c r="A6504" t="str">
        <f>T("2018")</f>
        <v>2018</v>
      </c>
      <c r="B6504" t="str">
        <f>T("JURIDICO                                          ")</f>
        <v xml:space="preserve">JURIDICO                                          </v>
      </c>
      <c r="C6504" t="str">
        <f>T("FUENCARRAL-EL PARDO ")</f>
        <v xml:space="preserve">FUENCARRAL-EL PARDO </v>
      </c>
      <c r="D6504" t="str">
        <f>T("LA PAZ              ")</f>
        <v xml:space="preserve">LA PAZ              </v>
      </c>
      <c r="E6504" t="str">
        <f>T("RE ")</f>
        <v xml:space="preserve">RE </v>
      </c>
      <c r="F6504" t="str">
        <f>T("REMOLQUES      ")</f>
        <v xml:space="preserve">REMOLQUES      </v>
      </c>
      <c r="G6504" t="str">
        <f>T("De 3.000 KG DE CARGA ÚTIL en adelante             ")</f>
        <v xml:space="preserve">De 3.000 KG DE CARGA ÚTIL en adelante             </v>
      </c>
      <c r="H6504" t="str">
        <f>T("GASOLINA                                          ")</f>
        <v xml:space="preserve">GASOLINA                                          </v>
      </c>
      <c r="I6504">
        <v>1</v>
      </c>
    </row>
    <row r="6505" spans="1:9">
      <c r="A6505" t="str">
        <f>T("2018")</f>
        <v>2018</v>
      </c>
      <c r="B6505" t="str">
        <f>T("FISICO                                            ")</f>
        <v xml:space="preserve">FISICO                                            </v>
      </c>
      <c r="C6505" t="str">
        <f>T("FUENCARRAL-EL PARDO ")</f>
        <v xml:space="preserve">FUENCARRAL-EL PARDO </v>
      </c>
      <c r="D6505" t="str">
        <f>T("EL PARDO            ")</f>
        <v xml:space="preserve">EL PARDO            </v>
      </c>
      <c r="E6505" t="str">
        <f>T("RE ")</f>
        <v xml:space="preserve">RE </v>
      </c>
      <c r="F6505" t="str">
        <f>T("REMOLQUES      ")</f>
        <v xml:space="preserve">REMOLQUES      </v>
      </c>
      <c r="G6505" t="str">
        <f>T("De 751 a 999 KG DE CARGA ÚTIL                     ")</f>
        <v xml:space="preserve">De 751 a 999 KG DE CARGA ÚTIL                     </v>
      </c>
      <c r="I6505">
        <v>1</v>
      </c>
    </row>
    <row r="6506" spans="1:9">
      <c r="A6506" t="str">
        <f>T("2018")</f>
        <v>2018</v>
      </c>
      <c r="B6506" t="str">
        <f>T("FISICO                                            ")</f>
        <v xml:space="preserve">FISICO                                            </v>
      </c>
      <c r="C6506" t="str">
        <f>T("FUENCARRAL-EL PARDO ")</f>
        <v xml:space="preserve">FUENCARRAL-EL PARDO </v>
      </c>
      <c r="D6506" t="str">
        <f>T("PEÑA GRANDE         ")</f>
        <v xml:space="preserve">PEÑA GRANDE         </v>
      </c>
      <c r="E6506" t="str">
        <f>T("RE ")</f>
        <v xml:space="preserve">RE </v>
      </c>
      <c r="F6506" t="str">
        <f>T("REMOLQUES      ")</f>
        <v xml:space="preserve">REMOLQUES      </v>
      </c>
      <c r="G6506" t="str">
        <f>T("De 3.000 KG DE CARGA ÚTIL en adelante             ")</f>
        <v xml:space="preserve">De 3.000 KG DE CARGA ÚTIL en adelante             </v>
      </c>
      <c r="I6506">
        <v>4</v>
      </c>
    </row>
    <row r="6507" spans="1:9">
      <c r="A6507" t="str">
        <f>T("2018")</f>
        <v>2018</v>
      </c>
      <c r="B6507" t="str">
        <f>T("FISICO                                            ")</f>
        <v xml:space="preserve">FISICO                                            </v>
      </c>
      <c r="C6507" t="str">
        <f>T("FUENCARRAL-EL PARDO ")</f>
        <v xml:space="preserve">FUENCARRAL-EL PARDO </v>
      </c>
      <c r="D6507" t="str">
        <f>T("EL PILAR            ")</f>
        <v xml:space="preserve">EL PILAR            </v>
      </c>
      <c r="E6507" t="str">
        <f>T("RE ")</f>
        <v xml:space="preserve">RE </v>
      </c>
      <c r="F6507" t="str">
        <f>T("REMOLQUES      ")</f>
        <v xml:space="preserve">REMOLQUES      </v>
      </c>
      <c r="G6507" t="str">
        <f>T("De 751 a 999 KG DE CARGA ÚTIL                     ")</f>
        <v xml:space="preserve">De 751 a 999 KG DE CARGA ÚTIL                     </v>
      </c>
      <c r="I6507">
        <v>1</v>
      </c>
    </row>
    <row r="6508" spans="1:9">
      <c r="A6508" t="str">
        <f>T("2018")</f>
        <v>2018</v>
      </c>
      <c r="B6508" t="str">
        <f>T("FISICO                                            ")</f>
        <v xml:space="preserve">FISICO                                            </v>
      </c>
      <c r="C6508" t="str">
        <f>T("FUENCARRAL-EL PARDO ")</f>
        <v xml:space="preserve">FUENCARRAL-EL PARDO </v>
      </c>
      <c r="D6508" t="str">
        <f>T("LA PAZ              ")</f>
        <v xml:space="preserve">LA PAZ              </v>
      </c>
      <c r="E6508" t="str">
        <f>T("RE ")</f>
        <v xml:space="preserve">RE </v>
      </c>
      <c r="F6508" t="str">
        <f>T("REMOLQUES      ")</f>
        <v xml:space="preserve">REMOLQUES      </v>
      </c>
      <c r="G6508" t="str">
        <f>T("De 1.000 a 2.999 KG DE CARGA ÚTIL                 ")</f>
        <v xml:space="preserve">De 1.000 a 2.999 KG DE CARGA ÚTIL                 </v>
      </c>
      <c r="I6508">
        <v>2</v>
      </c>
    </row>
    <row r="6509" spans="1:9">
      <c r="A6509" t="str">
        <f>T("2018")</f>
        <v>2018</v>
      </c>
      <c r="B6509" t="str">
        <f>T("FISICO                                            ")</f>
        <v xml:space="preserve">FISICO                                            </v>
      </c>
      <c r="C6509" t="str">
        <f>T("FUENCARRAL-EL PARDO ")</f>
        <v xml:space="preserve">FUENCARRAL-EL PARDO </v>
      </c>
      <c r="D6509" t="str">
        <f>T("VALVERDE            ")</f>
        <v xml:space="preserve">VALVERDE            </v>
      </c>
      <c r="E6509" t="str">
        <f>T("RE ")</f>
        <v xml:space="preserve">RE </v>
      </c>
      <c r="F6509" t="str">
        <f>T("REMOLQUES      ")</f>
        <v xml:space="preserve">REMOLQUES      </v>
      </c>
      <c r="G6509" t="str">
        <f>T("De 1.000 a 2.999 KG DE CARGA ÚTIL                 ")</f>
        <v xml:space="preserve">De 1.000 a 2.999 KG DE CARGA ÚTIL                 </v>
      </c>
      <c r="I6509">
        <v>2</v>
      </c>
    </row>
    <row r="6510" spans="1:9">
      <c r="A6510" t="str">
        <f>T("2018")</f>
        <v>2018</v>
      </c>
      <c r="B6510" t="str">
        <f>T("FISICO                                            ")</f>
        <v xml:space="preserve">FISICO                                            </v>
      </c>
      <c r="C6510" t="str">
        <f>T("FUENCARRAL-EL PARDO ")</f>
        <v xml:space="preserve">FUENCARRAL-EL PARDO </v>
      </c>
      <c r="D6510" t="str">
        <f>T("VALVERDE            ")</f>
        <v xml:space="preserve">VALVERDE            </v>
      </c>
      <c r="E6510" t="str">
        <f>T("RE ")</f>
        <v xml:space="preserve">RE </v>
      </c>
      <c r="F6510" t="str">
        <f>T("REMOLQUES      ")</f>
        <v xml:space="preserve">REMOLQUES      </v>
      </c>
      <c r="G6510" t="str">
        <f>T("De 3.000 KG DE CARGA ÚTIL en adelante             ")</f>
        <v xml:space="preserve">De 3.000 KG DE CARGA ÚTIL en adelante             </v>
      </c>
      <c r="I6510">
        <v>4</v>
      </c>
    </row>
    <row r="6511" spans="1:9">
      <c r="A6511" t="str">
        <f>T("2018")</f>
        <v>2018</v>
      </c>
      <c r="B6511" t="str">
        <f>T("FISICO                                            ")</f>
        <v xml:space="preserve">FISICO                                            </v>
      </c>
      <c r="C6511" t="str">
        <f>T("FUENCARRAL-EL PARDO ")</f>
        <v xml:space="preserve">FUENCARRAL-EL PARDO </v>
      </c>
      <c r="D6511" t="str">
        <f>T("MIRASIERRA          ")</f>
        <v xml:space="preserve">MIRASIERRA          </v>
      </c>
      <c r="E6511" t="str">
        <f>T("RE ")</f>
        <v xml:space="preserve">RE </v>
      </c>
      <c r="F6511" t="str">
        <f>T("REMOLQUES      ")</f>
        <v xml:space="preserve">REMOLQUES      </v>
      </c>
      <c r="G6511" t="str">
        <f>T("De 751 a 999 KG DE CARGA ÚTIL                     ")</f>
        <v xml:space="preserve">De 751 a 999 KG DE CARGA ÚTIL                     </v>
      </c>
      <c r="I6511">
        <v>1</v>
      </c>
    </row>
    <row r="6512" spans="1:9">
      <c r="A6512" t="str">
        <f>T("2018")</f>
        <v>2018</v>
      </c>
      <c r="B6512" t="str">
        <f>T("FISICO                                            ")</f>
        <v xml:space="preserve">FISICO                                            </v>
      </c>
      <c r="C6512" t="str">
        <f>T("FUENCARRAL-EL PARDO ")</f>
        <v xml:space="preserve">FUENCARRAL-EL PARDO </v>
      </c>
      <c r="D6512" t="str">
        <f>T("MIRASIERRA          ")</f>
        <v xml:space="preserve">MIRASIERRA          </v>
      </c>
      <c r="E6512" t="str">
        <f>T("RE ")</f>
        <v xml:space="preserve">RE </v>
      </c>
      <c r="F6512" t="str">
        <f>T("REMOLQUES      ")</f>
        <v xml:space="preserve">REMOLQUES      </v>
      </c>
      <c r="G6512" t="str">
        <f>T("De 1.000 a 2.999 KG DE CARGA ÚTIL                 ")</f>
        <v xml:space="preserve">De 1.000 a 2.999 KG DE CARGA ÚTIL                 </v>
      </c>
      <c r="I6512">
        <v>3</v>
      </c>
    </row>
    <row r="6513" spans="1:9">
      <c r="A6513" t="str">
        <f>T("2018")</f>
        <v>2018</v>
      </c>
      <c r="B6513" t="str">
        <f>T("FISICO                                            ")</f>
        <v xml:space="preserve">FISICO                                            </v>
      </c>
      <c r="C6513" t="str">
        <f>T("FUENCARRAL-EL PARDO ")</f>
        <v xml:space="preserve">FUENCARRAL-EL PARDO </v>
      </c>
      <c r="D6513" t="str">
        <f>T("MIRASIERRA          ")</f>
        <v xml:space="preserve">MIRASIERRA          </v>
      </c>
      <c r="E6513" t="str">
        <f>T("RE ")</f>
        <v xml:space="preserve">RE </v>
      </c>
      <c r="F6513" t="str">
        <f>T("REMOLQUES      ")</f>
        <v xml:space="preserve">REMOLQUES      </v>
      </c>
      <c r="G6513" t="str">
        <f>T("De 3.000 KG DE CARGA ÚTIL en adelante             ")</f>
        <v xml:space="preserve">De 3.000 KG DE CARGA ÚTIL en adelante             </v>
      </c>
      <c r="I6513">
        <v>2</v>
      </c>
    </row>
    <row r="6514" spans="1:9">
      <c r="A6514" t="str">
        <f>T("2018")</f>
        <v>2018</v>
      </c>
      <c r="B6514" t="str">
        <f>T("JURIDICO                                          ")</f>
        <v xml:space="preserve">JURIDICO                                          </v>
      </c>
      <c r="C6514" t="str">
        <f>T("FUENCARRAL-EL PARDO ")</f>
        <v xml:space="preserve">FUENCARRAL-EL PARDO </v>
      </c>
      <c r="D6514" t="str">
        <f>T("EL PARDO            ")</f>
        <v xml:space="preserve">EL PARDO            </v>
      </c>
      <c r="E6514" t="str">
        <f>T("RE ")</f>
        <v xml:space="preserve">RE </v>
      </c>
      <c r="F6514" t="str">
        <f>T("REMOLQUES      ")</f>
        <v xml:space="preserve">REMOLQUES      </v>
      </c>
      <c r="G6514" t="str">
        <f>T("De 751 a 999 KG DE CARGA ÚTIL                     ")</f>
        <v xml:space="preserve">De 751 a 999 KG DE CARGA ÚTIL                     </v>
      </c>
      <c r="I6514">
        <v>1</v>
      </c>
    </row>
    <row r="6515" spans="1:9">
      <c r="A6515" t="str">
        <f>T("2018")</f>
        <v>2018</v>
      </c>
      <c r="B6515" t="str">
        <f>T("JURIDICO                                          ")</f>
        <v xml:space="preserve">JURIDICO                                          </v>
      </c>
      <c r="C6515" t="str">
        <f>T("FUENCARRAL-EL PARDO ")</f>
        <v xml:space="preserve">FUENCARRAL-EL PARDO </v>
      </c>
      <c r="D6515" t="str">
        <f>T("PEÑA GRANDE         ")</f>
        <v xml:space="preserve">PEÑA GRANDE         </v>
      </c>
      <c r="E6515" t="str">
        <f>T("RE ")</f>
        <v xml:space="preserve">RE </v>
      </c>
      <c r="F6515" t="str">
        <f>T("REMOLQUES      ")</f>
        <v xml:space="preserve">REMOLQUES      </v>
      </c>
      <c r="G6515" t="str">
        <f>T("De 751 a 999 KG DE CARGA ÚTIL                     ")</f>
        <v xml:space="preserve">De 751 a 999 KG DE CARGA ÚTIL                     </v>
      </c>
      <c r="I6515">
        <v>1</v>
      </c>
    </row>
    <row r="6516" spans="1:9">
      <c r="A6516" t="str">
        <f>T("2018")</f>
        <v>2018</v>
      </c>
      <c r="B6516" t="str">
        <f>T("JURIDICO                                          ")</f>
        <v xml:space="preserve">JURIDICO                                          </v>
      </c>
      <c r="C6516" t="str">
        <f>T("FUENCARRAL-EL PARDO ")</f>
        <v xml:space="preserve">FUENCARRAL-EL PARDO </v>
      </c>
      <c r="D6516" t="str">
        <f>T("PEÑA GRANDE         ")</f>
        <v xml:space="preserve">PEÑA GRANDE         </v>
      </c>
      <c r="E6516" t="str">
        <f>T("RE ")</f>
        <v xml:space="preserve">RE </v>
      </c>
      <c r="F6516" t="str">
        <f>T("REMOLQUES      ")</f>
        <v xml:space="preserve">REMOLQUES      </v>
      </c>
      <c r="G6516" t="str">
        <f>T("De 3.000 KG DE CARGA ÚTIL en adelante             ")</f>
        <v xml:space="preserve">De 3.000 KG DE CARGA ÚTIL en adelante             </v>
      </c>
      <c r="I6516">
        <v>4</v>
      </c>
    </row>
    <row r="6517" spans="1:9">
      <c r="A6517" t="str">
        <f>T("2018")</f>
        <v>2018</v>
      </c>
      <c r="B6517" t="str">
        <f>T("JURIDICO                                          ")</f>
        <v xml:space="preserve">JURIDICO                                          </v>
      </c>
      <c r="C6517" t="str">
        <f>T("FUENCARRAL-EL PARDO ")</f>
        <v xml:space="preserve">FUENCARRAL-EL PARDO </v>
      </c>
      <c r="D6517" t="str">
        <f>T("LA PAZ              ")</f>
        <v xml:space="preserve">LA PAZ              </v>
      </c>
      <c r="E6517" t="str">
        <f>T("RE ")</f>
        <v xml:space="preserve">RE </v>
      </c>
      <c r="F6517" t="str">
        <f>T("REMOLQUES      ")</f>
        <v xml:space="preserve">REMOLQUES      </v>
      </c>
      <c r="G6517" t="str">
        <f>T("De 3.000 KG DE CARGA ÚTIL en adelante             ")</f>
        <v xml:space="preserve">De 3.000 KG DE CARGA ÚTIL en adelante             </v>
      </c>
      <c r="I6517">
        <v>1</v>
      </c>
    </row>
    <row r="6518" spans="1:9">
      <c r="A6518" t="str">
        <f>T("2018")</f>
        <v>2018</v>
      </c>
      <c r="B6518" t="str">
        <f>T("JURIDICO                                          ")</f>
        <v xml:space="preserve">JURIDICO                                          </v>
      </c>
      <c r="C6518" t="str">
        <f>T("FUENCARRAL-EL PARDO ")</f>
        <v xml:space="preserve">FUENCARRAL-EL PARDO </v>
      </c>
      <c r="D6518" t="str">
        <f>T("VALVERDE            ")</f>
        <v xml:space="preserve">VALVERDE            </v>
      </c>
      <c r="E6518" t="str">
        <f>T("RE ")</f>
        <v xml:space="preserve">RE </v>
      </c>
      <c r="F6518" t="str">
        <f>T("REMOLQUES      ")</f>
        <v xml:space="preserve">REMOLQUES      </v>
      </c>
      <c r="G6518" t="str">
        <f>T("De 1.000 a 2.999 KG DE CARGA ÚTIL                 ")</f>
        <v xml:space="preserve">De 1.000 a 2.999 KG DE CARGA ÚTIL                 </v>
      </c>
      <c r="I6518">
        <v>1</v>
      </c>
    </row>
    <row r="6519" spans="1:9">
      <c r="A6519" t="str">
        <f>T("2018")</f>
        <v>2018</v>
      </c>
      <c r="B6519" t="str">
        <f>T("JURIDICO                                          ")</f>
        <v xml:space="preserve">JURIDICO                                          </v>
      </c>
      <c r="C6519" t="str">
        <f>T("FUENCARRAL-EL PARDO ")</f>
        <v xml:space="preserve">FUENCARRAL-EL PARDO </v>
      </c>
      <c r="D6519" t="str">
        <f>T("VALVERDE            ")</f>
        <v xml:space="preserve">VALVERDE            </v>
      </c>
      <c r="E6519" t="str">
        <f>T("RE ")</f>
        <v xml:space="preserve">RE </v>
      </c>
      <c r="F6519" t="str">
        <f>T("REMOLQUES      ")</f>
        <v xml:space="preserve">REMOLQUES      </v>
      </c>
      <c r="G6519" t="str">
        <f>T("De 3.000 KG DE CARGA ÚTIL en adelante             ")</f>
        <v xml:space="preserve">De 3.000 KG DE CARGA ÚTIL en adelante             </v>
      </c>
      <c r="I6519">
        <v>8</v>
      </c>
    </row>
    <row r="6520" spans="1:9">
      <c r="A6520" t="str">
        <f>T("2018")</f>
        <v>2018</v>
      </c>
      <c r="B6520" t="str">
        <f>T("JURIDICO                                          ")</f>
        <v xml:space="preserve">JURIDICO                                          </v>
      </c>
      <c r="C6520" t="str">
        <f>T("FUENCARRAL-EL PARDO ")</f>
        <v xml:space="preserve">FUENCARRAL-EL PARDO </v>
      </c>
      <c r="D6520" t="str">
        <f>T("MIRASIERRA          ")</f>
        <v xml:space="preserve">MIRASIERRA          </v>
      </c>
      <c r="E6520" t="str">
        <f>T("RE ")</f>
        <v xml:space="preserve">RE </v>
      </c>
      <c r="F6520" t="str">
        <f>T("REMOLQUES      ")</f>
        <v xml:space="preserve">REMOLQUES      </v>
      </c>
      <c r="G6520" t="str">
        <f>T("De 751 a 999 KG DE CARGA ÚTIL                     ")</f>
        <v xml:space="preserve">De 751 a 999 KG DE CARGA ÚTIL                     </v>
      </c>
      <c r="I6520">
        <v>1</v>
      </c>
    </row>
    <row r="6521" spans="1:9">
      <c r="A6521" t="str">
        <f>T("2018")</f>
        <v>2018</v>
      </c>
      <c r="B6521" t="str">
        <f>T("JURIDICO                                          ")</f>
        <v xml:space="preserve">JURIDICO                                          </v>
      </c>
      <c r="C6521" t="str">
        <f>T("FUENCARRAL-EL PARDO ")</f>
        <v xml:space="preserve">FUENCARRAL-EL PARDO </v>
      </c>
      <c r="D6521" t="str">
        <f>T("MIRASIERRA          ")</f>
        <v xml:space="preserve">MIRASIERRA          </v>
      </c>
      <c r="E6521" t="str">
        <f>T("RE ")</f>
        <v xml:space="preserve">RE </v>
      </c>
      <c r="F6521" t="str">
        <f>T("REMOLQUES      ")</f>
        <v xml:space="preserve">REMOLQUES      </v>
      </c>
      <c r="G6521" t="str">
        <f>T("De 1.000 a 2.999 KG DE CARGA ÚTIL                 ")</f>
        <v xml:space="preserve">De 1.000 a 2.999 KG DE CARGA ÚTIL                 </v>
      </c>
      <c r="I6521">
        <v>1</v>
      </c>
    </row>
    <row r="6522" spans="1:9">
      <c r="A6522" t="str">
        <f>T("2018")</f>
        <v>2018</v>
      </c>
      <c r="B6522" t="str">
        <f>T("Entidad sin personalidad jurídica (art. 35.4 LGT) ")</f>
        <v xml:space="preserve">Entidad sin personalidad jurídica (art. 35.4 LGT) </v>
      </c>
      <c r="C6522" t="str">
        <f>T("FUENCARRAL-EL PARDO ")</f>
        <v xml:space="preserve">FUENCARRAL-EL PARDO </v>
      </c>
      <c r="D6522" t="str">
        <f>T("LA PAZ              ")</f>
        <v xml:space="preserve">LA PAZ              </v>
      </c>
      <c r="E6522" t="str">
        <f>T("RE ")</f>
        <v xml:space="preserve">RE </v>
      </c>
      <c r="F6522" t="str">
        <f>T("REMOLQUES      ")</f>
        <v xml:space="preserve">REMOLQUES      </v>
      </c>
      <c r="G6522" t="str">
        <f>T("De 751 a 999 KG DE CARGA ÚTIL                     ")</f>
        <v xml:space="preserve">De 751 a 999 KG DE CARGA ÚTIL                     </v>
      </c>
      <c r="I6522">
        <v>1</v>
      </c>
    </row>
    <row r="6523" spans="1:9">
      <c r="A6523" t="str">
        <f>T("2018")</f>
        <v>2018</v>
      </c>
      <c r="B6523" t="str">
        <f>T("Entidad sin personalidad jurídica (art. 35.4 LGT) ")</f>
        <v xml:space="preserve">Entidad sin personalidad jurídica (art. 35.4 LGT) </v>
      </c>
      <c r="C6523" t="str">
        <f>T("FUENCARRAL-EL PARDO ")</f>
        <v xml:space="preserve">FUENCARRAL-EL PARDO </v>
      </c>
      <c r="D6523" t="str">
        <f>T("EL GOLOSO           ")</f>
        <v xml:space="preserve">EL GOLOSO           </v>
      </c>
      <c r="E6523" t="str">
        <f>T("RE ")</f>
        <v xml:space="preserve">RE </v>
      </c>
      <c r="F6523" t="str">
        <f>T("REMOLQUES      ")</f>
        <v xml:space="preserve">REMOLQUES      </v>
      </c>
      <c r="G6523" t="str">
        <f>T("De 1.000 a 2.999 KG DE CARGA ÚTIL                 ")</f>
        <v xml:space="preserve">De 1.000 a 2.999 KG DE CARGA ÚTIL                 </v>
      </c>
      <c r="I6523">
        <v>1</v>
      </c>
    </row>
    <row r="6524" spans="1:9">
      <c r="A6524" t="str">
        <f>T("2018")</f>
        <v>2018</v>
      </c>
      <c r="B6524" t="str">
        <f>T("Entidad sin personalidad jurídica (art. 35.4 LGT) ")</f>
        <v xml:space="preserve">Entidad sin personalidad jurídica (art. 35.4 LGT) </v>
      </c>
      <c r="C6524" t="str">
        <f>T("FUENCARRAL-EL PARDO ")</f>
        <v xml:space="preserve">FUENCARRAL-EL PARDO </v>
      </c>
      <c r="D6524" t="str">
        <f>T("EL GOLOSO           ")</f>
        <v xml:space="preserve">EL GOLOSO           </v>
      </c>
      <c r="E6524" t="str">
        <f>T("RE ")</f>
        <v xml:space="preserve">RE </v>
      </c>
      <c r="F6524" t="str">
        <f>T("REMOLQUES      ")</f>
        <v xml:space="preserve">REMOLQUES      </v>
      </c>
      <c r="G6524" t="str">
        <f>T("De 3.000 KG DE CARGA ÚTIL en adelante             ")</f>
        <v xml:space="preserve">De 3.000 KG DE CARGA ÚTIL en adelante             </v>
      </c>
      <c r="I6524">
        <v>1</v>
      </c>
    </row>
    <row r="6525" spans="1:9">
      <c r="A6525" t="str">
        <f>T("2018")</f>
        <v>2018</v>
      </c>
      <c r="B6525" t="str">
        <f>T("FISICO                                            ")</f>
        <v xml:space="preserve">FISICO                                            </v>
      </c>
      <c r="C6525" t="str">
        <f>T("FUENCARRAL-EL PARDO ")</f>
        <v xml:space="preserve">FUENCARRAL-EL PARDO </v>
      </c>
      <c r="D6525" t="str">
        <f>T("SIN BARRIO          ")</f>
        <v xml:space="preserve">SIN BARRIO          </v>
      </c>
      <c r="E6525" t="str">
        <f>T("RE ")</f>
        <v xml:space="preserve">RE </v>
      </c>
      <c r="F6525" t="str">
        <f>T("REMOLQUES      ")</f>
        <v xml:space="preserve">REMOLQUES      </v>
      </c>
      <c r="G6525" t="str">
        <f>T("De 1.000 a 2.999 KG DE CARGA ÚTIL                 ")</f>
        <v xml:space="preserve">De 1.000 a 2.999 KG DE CARGA ÚTIL                 </v>
      </c>
      <c r="I6525">
        <v>1</v>
      </c>
    </row>
    <row r="6526" spans="1:9">
      <c r="A6526" t="str">
        <f>T("2018")</f>
        <v>2018</v>
      </c>
      <c r="B6526" t="str">
        <f>T("FISICO                                            ")</f>
        <v xml:space="preserve">FISICO                                            </v>
      </c>
      <c r="C6526" t="str">
        <f>T("FUENCARRAL-EL PARDO ")</f>
        <v xml:space="preserve">FUENCARRAL-EL PARDO </v>
      </c>
      <c r="D6526" t="str">
        <f>T("EL PARDO            ")</f>
        <v xml:space="preserve">EL PARDO            </v>
      </c>
      <c r="E6526" t="str">
        <f>T("RE ")</f>
        <v xml:space="preserve">RE </v>
      </c>
      <c r="F6526" t="str">
        <f>T("REMOLQUES      ")</f>
        <v xml:space="preserve">REMOLQUES      </v>
      </c>
      <c r="G6526" t="str">
        <f>T("De 1.000 a 2.999 KG DE CARGA ÚTIL                 ")</f>
        <v xml:space="preserve">De 1.000 a 2.999 KG DE CARGA ÚTIL                 </v>
      </c>
      <c r="I6526">
        <v>1</v>
      </c>
    </row>
    <row r="6527" spans="1:9">
      <c r="A6527" t="str">
        <f>T("2018")</f>
        <v>2018</v>
      </c>
      <c r="B6527" t="str">
        <f>T("FISICO                                            ")</f>
        <v xml:space="preserve">FISICO                                            </v>
      </c>
      <c r="C6527" t="str">
        <f>T("FUENCARRAL-EL PARDO ")</f>
        <v xml:space="preserve">FUENCARRAL-EL PARDO </v>
      </c>
      <c r="D6527" t="str">
        <f>T("FUENTELARREINA      ")</f>
        <v xml:space="preserve">FUENTELARREINA      </v>
      </c>
      <c r="E6527" t="str">
        <f>T("RE ")</f>
        <v xml:space="preserve">RE </v>
      </c>
      <c r="F6527" t="str">
        <f>T("REMOLQUES      ")</f>
        <v xml:space="preserve">REMOLQUES      </v>
      </c>
      <c r="G6527" t="str">
        <f>T("De 751 a 999 KG DE CARGA ÚTIL                     ")</f>
        <v xml:space="preserve">De 751 a 999 KG DE CARGA ÚTIL                     </v>
      </c>
      <c r="I6527">
        <v>1</v>
      </c>
    </row>
    <row r="6528" spans="1:9">
      <c r="A6528" t="str">
        <f>T("2018")</f>
        <v>2018</v>
      </c>
      <c r="B6528" t="str">
        <f>T("FISICO                                            ")</f>
        <v xml:space="preserve">FISICO                                            </v>
      </c>
      <c r="C6528" t="str">
        <f>T("FUENCARRAL-EL PARDO ")</f>
        <v xml:space="preserve">FUENCARRAL-EL PARDO </v>
      </c>
      <c r="D6528" t="str">
        <f>T("FUENTELARREINA      ")</f>
        <v xml:space="preserve">FUENTELARREINA      </v>
      </c>
      <c r="E6528" t="str">
        <f>T("RE ")</f>
        <v xml:space="preserve">RE </v>
      </c>
      <c r="F6528" t="str">
        <f>T("REMOLQUES      ")</f>
        <v xml:space="preserve">REMOLQUES      </v>
      </c>
      <c r="G6528" t="str">
        <f>T("De 1.000 a 2.999 KG DE CARGA ÚTIL                 ")</f>
        <v xml:space="preserve">De 1.000 a 2.999 KG DE CARGA ÚTIL                 </v>
      </c>
      <c r="I6528">
        <v>1</v>
      </c>
    </row>
    <row r="6529" spans="1:9">
      <c r="A6529" t="str">
        <f>T("2018")</f>
        <v>2018</v>
      </c>
      <c r="B6529" t="str">
        <f>T("FISICO                                            ")</f>
        <v xml:space="preserve">FISICO                                            </v>
      </c>
      <c r="C6529" t="str">
        <f>T("FUENCARRAL-EL PARDO ")</f>
        <v xml:space="preserve">FUENCARRAL-EL PARDO </v>
      </c>
      <c r="D6529" t="str">
        <f>T("PEÑA GRANDE         ")</f>
        <v xml:space="preserve">PEÑA GRANDE         </v>
      </c>
      <c r="E6529" t="str">
        <f>T("RE ")</f>
        <v xml:space="preserve">RE </v>
      </c>
      <c r="F6529" t="str">
        <f>T("REMOLQUES      ")</f>
        <v xml:space="preserve">REMOLQUES      </v>
      </c>
      <c r="G6529" t="str">
        <f>T("De 751 a 999 KG DE CARGA ÚTIL                     ")</f>
        <v xml:space="preserve">De 751 a 999 KG DE CARGA ÚTIL                     </v>
      </c>
      <c r="I6529">
        <v>3</v>
      </c>
    </row>
    <row r="6530" spans="1:9">
      <c r="A6530" t="str">
        <f>T("2018")</f>
        <v>2018</v>
      </c>
      <c r="B6530" t="str">
        <f>T("FISICO                                            ")</f>
        <v xml:space="preserve">FISICO                                            </v>
      </c>
      <c r="C6530" t="str">
        <f>T("FUENCARRAL-EL PARDO ")</f>
        <v xml:space="preserve">FUENCARRAL-EL PARDO </v>
      </c>
      <c r="D6530" t="str">
        <f>T("PEÑA GRANDE         ")</f>
        <v xml:space="preserve">PEÑA GRANDE         </v>
      </c>
      <c r="E6530" t="str">
        <f>T("RE ")</f>
        <v xml:space="preserve">RE </v>
      </c>
      <c r="F6530" t="str">
        <f>T("REMOLQUES      ")</f>
        <v xml:space="preserve">REMOLQUES      </v>
      </c>
      <c r="G6530" t="str">
        <f>T("De 1.000 a 2.999 KG DE CARGA ÚTIL                 ")</f>
        <v xml:space="preserve">De 1.000 a 2.999 KG DE CARGA ÚTIL                 </v>
      </c>
      <c r="I6530">
        <v>9</v>
      </c>
    </row>
    <row r="6531" spans="1:9">
      <c r="A6531" t="str">
        <f>T("2018")</f>
        <v>2018</v>
      </c>
      <c r="B6531" t="str">
        <f>T("FISICO                                            ")</f>
        <v xml:space="preserve">FISICO                                            </v>
      </c>
      <c r="C6531" t="str">
        <f>T("FUENCARRAL-EL PARDO ")</f>
        <v xml:space="preserve">FUENCARRAL-EL PARDO </v>
      </c>
      <c r="D6531" t="str">
        <f>T("PEÑA GRANDE         ")</f>
        <v xml:space="preserve">PEÑA GRANDE         </v>
      </c>
      <c r="E6531" t="str">
        <f>T("RE ")</f>
        <v xml:space="preserve">RE </v>
      </c>
      <c r="F6531" t="str">
        <f>T("REMOLQUES      ")</f>
        <v xml:space="preserve">REMOLQUES      </v>
      </c>
      <c r="G6531" t="str">
        <f>T("De 3.000 KG DE CARGA ÚTIL en adelante             ")</f>
        <v xml:space="preserve">De 3.000 KG DE CARGA ÚTIL en adelante             </v>
      </c>
      <c r="I6531">
        <v>2</v>
      </c>
    </row>
    <row r="6532" spans="1:9">
      <c r="A6532" t="str">
        <f>T("2018")</f>
        <v>2018</v>
      </c>
      <c r="B6532" t="str">
        <f>T("FISICO                                            ")</f>
        <v xml:space="preserve">FISICO                                            </v>
      </c>
      <c r="C6532" t="str">
        <f>T("FUENCARRAL-EL PARDO ")</f>
        <v xml:space="preserve">FUENCARRAL-EL PARDO </v>
      </c>
      <c r="D6532" t="str">
        <f>T("EL PILAR            ")</f>
        <v xml:space="preserve">EL PILAR            </v>
      </c>
      <c r="E6532" t="str">
        <f>T("RE ")</f>
        <v xml:space="preserve">RE </v>
      </c>
      <c r="F6532" t="str">
        <f>T("REMOLQUES      ")</f>
        <v xml:space="preserve">REMOLQUES      </v>
      </c>
      <c r="G6532" t="str">
        <f>T("De 751 a 999 KG DE CARGA ÚTIL                     ")</f>
        <v xml:space="preserve">De 751 a 999 KG DE CARGA ÚTIL                     </v>
      </c>
      <c r="I6532">
        <v>1</v>
      </c>
    </row>
    <row r="6533" spans="1:9">
      <c r="A6533" t="str">
        <f>T("2018")</f>
        <v>2018</v>
      </c>
      <c r="B6533" t="str">
        <f>T("FISICO                                            ")</f>
        <v xml:space="preserve">FISICO                                            </v>
      </c>
      <c r="C6533" t="str">
        <f>T("FUENCARRAL-EL PARDO ")</f>
        <v xml:space="preserve">FUENCARRAL-EL PARDO </v>
      </c>
      <c r="D6533" t="str">
        <f>T("EL PILAR            ")</f>
        <v xml:space="preserve">EL PILAR            </v>
      </c>
      <c r="E6533" t="str">
        <f>T("RE ")</f>
        <v xml:space="preserve">RE </v>
      </c>
      <c r="F6533" t="str">
        <f>T("REMOLQUES      ")</f>
        <v xml:space="preserve">REMOLQUES      </v>
      </c>
      <c r="G6533" t="str">
        <f>T("De 1.000 a 2.999 KG DE CARGA ÚTIL                 ")</f>
        <v xml:space="preserve">De 1.000 a 2.999 KG DE CARGA ÚTIL                 </v>
      </c>
      <c r="I6533">
        <v>4</v>
      </c>
    </row>
    <row r="6534" spans="1:9">
      <c r="A6534" t="str">
        <f>T("2018")</f>
        <v>2018</v>
      </c>
      <c r="B6534" t="str">
        <f>T("FISICO                                            ")</f>
        <v xml:space="preserve">FISICO                                            </v>
      </c>
      <c r="C6534" t="str">
        <f>T("FUENCARRAL-EL PARDO ")</f>
        <v xml:space="preserve">FUENCARRAL-EL PARDO </v>
      </c>
      <c r="D6534" t="str">
        <f>T("EL PILAR            ")</f>
        <v xml:space="preserve">EL PILAR            </v>
      </c>
      <c r="E6534" t="str">
        <f>T("RE ")</f>
        <v xml:space="preserve">RE </v>
      </c>
      <c r="F6534" t="str">
        <f>T("REMOLQUES      ")</f>
        <v xml:space="preserve">REMOLQUES      </v>
      </c>
      <c r="G6534" t="str">
        <f>T("De 3.000 KG DE CARGA ÚTIL en adelante             ")</f>
        <v xml:space="preserve">De 3.000 KG DE CARGA ÚTIL en adelante             </v>
      </c>
      <c r="I6534">
        <v>2</v>
      </c>
    </row>
    <row r="6535" spans="1:9">
      <c r="A6535" t="str">
        <f>T("2018")</f>
        <v>2018</v>
      </c>
      <c r="B6535" t="str">
        <f>T("FISICO                                            ")</f>
        <v xml:space="preserve">FISICO                                            </v>
      </c>
      <c r="C6535" t="str">
        <f>T("FUENCARRAL-EL PARDO ")</f>
        <v xml:space="preserve">FUENCARRAL-EL PARDO </v>
      </c>
      <c r="D6535" t="str">
        <f>T("LA PAZ              ")</f>
        <v xml:space="preserve">LA PAZ              </v>
      </c>
      <c r="E6535" t="str">
        <f>T("RE ")</f>
        <v xml:space="preserve">RE </v>
      </c>
      <c r="F6535" t="str">
        <f>T("REMOLQUES      ")</f>
        <v xml:space="preserve">REMOLQUES      </v>
      </c>
      <c r="G6535" t="str">
        <f>T("De 751 a 999 KG DE CARGA ÚTIL                     ")</f>
        <v xml:space="preserve">De 751 a 999 KG DE CARGA ÚTIL                     </v>
      </c>
      <c r="I6535">
        <v>5</v>
      </c>
    </row>
    <row r="6536" spans="1:9">
      <c r="A6536" t="str">
        <f>T("2018")</f>
        <v>2018</v>
      </c>
      <c r="B6536" t="str">
        <f>T("FISICO                                            ")</f>
        <v xml:space="preserve">FISICO                                            </v>
      </c>
      <c r="C6536" t="str">
        <f>T("FUENCARRAL-EL PARDO ")</f>
        <v xml:space="preserve">FUENCARRAL-EL PARDO </v>
      </c>
      <c r="D6536" t="str">
        <f>T("LA PAZ              ")</f>
        <v xml:space="preserve">LA PAZ              </v>
      </c>
      <c r="E6536" t="str">
        <f>T("RE ")</f>
        <v xml:space="preserve">RE </v>
      </c>
      <c r="F6536" t="str">
        <f>T("REMOLQUES      ")</f>
        <v xml:space="preserve">REMOLQUES      </v>
      </c>
      <c r="G6536" t="str">
        <f>T("De 1.000 a 2.999 KG DE CARGA ÚTIL                 ")</f>
        <v xml:space="preserve">De 1.000 a 2.999 KG DE CARGA ÚTIL                 </v>
      </c>
      <c r="I6536">
        <v>4</v>
      </c>
    </row>
    <row r="6537" spans="1:9">
      <c r="A6537" t="str">
        <f>T("2018")</f>
        <v>2018</v>
      </c>
      <c r="B6537" t="str">
        <f>T("FISICO                                            ")</f>
        <v xml:space="preserve">FISICO                                            </v>
      </c>
      <c r="C6537" t="str">
        <f>T("FUENCARRAL-EL PARDO ")</f>
        <v xml:space="preserve">FUENCARRAL-EL PARDO </v>
      </c>
      <c r="D6537" t="str">
        <f>T("LA PAZ              ")</f>
        <v xml:space="preserve">LA PAZ              </v>
      </c>
      <c r="E6537" t="str">
        <f>T("RE ")</f>
        <v xml:space="preserve">RE </v>
      </c>
      <c r="F6537" t="str">
        <f>T("REMOLQUES      ")</f>
        <v xml:space="preserve">REMOLQUES      </v>
      </c>
      <c r="G6537" t="str">
        <f>T("De 3.000 KG DE CARGA ÚTIL en adelante             ")</f>
        <v xml:space="preserve">De 3.000 KG DE CARGA ÚTIL en adelante             </v>
      </c>
      <c r="I6537">
        <v>4</v>
      </c>
    </row>
    <row r="6538" spans="1:9">
      <c r="A6538" t="str">
        <f>T("2018")</f>
        <v>2018</v>
      </c>
      <c r="B6538" t="str">
        <f>T("FISICO                                            ")</f>
        <v xml:space="preserve">FISICO                                            </v>
      </c>
      <c r="C6538" t="str">
        <f>T("FUENCARRAL-EL PARDO ")</f>
        <v xml:space="preserve">FUENCARRAL-EL PARDO </v>
      </c>
      <c r="D6538" t="str">
        <f>T("VALVERDE            ")</f>
        <v xml:space="preserve">VALVERDE            </v>
      </c>
      <c r="E6538" t="str">
        <f>T("RE ")</f>
        <v xml:space="preserve">RE </v>
      </c>
      <c r="F6538" t="str">
        <f>T("REMOLQUES      ")</f>
        <v xml:space="preserve">REMOLQUES      </v>
      </c>
      <c r="G6538" t="str">
        <f>T("De 751 a 999 KG DE CARGA ÚTIL                     ")</f>
        <v xml:space="preserve">De 751 a 999 KG DE CARGA ÚTIL                     </v>
      </c>
      <c r="I6538">
        <v>2</v>
      </c>
    </row>
    <row r="6539" spans="1:9">
      <c r="A6539" t="str">
        <f>T("2018")</f>
        <v>2018</v>
      </c>
      <c r="B6539" t="str">
        <f>T("FISICO                                            ")</f>
        <v xml:space="preserve">FISICO                                            </v>
      </c>
      <c r="C6539" t="str">
        <f>T("FUENCARRAL-EL PARDO ")</f>
        <v xml:space="preserve">FUENCARRAL-EL PARDO </v>
      </c>
      <c r="D6539" t="str">
        <f>T("VALVERDE            ")</f>
        <v xml:space="preserve">VALVERDE            </v>
      </c>
      <c r="E6539" t="str">
        <f>T("RE ")</f>
        <v xml:space="preserve">RE </v>
      </c>
      <c r="F6539" t="str">
        <f>T("REMOLQUES      ")</f>
        <v xml:space="preserve">REMOLQUES      </v>
      </c>
      <c r="G6539" t="str">
        <f>T("De 1.000 a 2.999 KG DE CARGA ÚTIL                 ")</f>
        <v xml:space="preserve">De 1.000 a 2.999 KG DE CARGA ÚTIL                 </v>
      </c>
      <c r="I6539">
        <v>9</v>
      </c>
    </row>
    <row r="6540" spans="1:9">
      <c r="A6540" t="str">
        <f>T("2018")</f>
        <v>2018</v>
      </c>
      <c r="B6540" t="str">
        <f>T("FISICO                                            ")</f>
        <v xml:space="preserve">FISICO                                            </v>
      </c>
      <c r="C6540" t="str">
        <f>T("FUENCARRAL-EL PARDO ")</f>
        <v xml:space="preserve">FUENCARRAL-EL PARDO </v>
      </c>
      <c r="D6540" t="str">
        <f>T("VALVERDE            ")</f>
        <v xml:space="preserve">VALVERDE            </v>
      </c>
      <c r="E6540" t="str">
        <f>T("RE ")</f>
        <v xml:space="preserve">RE </v>
      </c>
      <c r="F6540" t="str">
        <f>T("REMOLQUES      ")</f>
        <v xml:space="preserve">REMOLQUES      </v>
      </c>
      <c r="G6540" t="str">
        <f>T("De 3.000 KG DE CARGA ÚTIL en adelante             ")</f>
        <v xml:space="preserve">De 3.000 KG DE CARGA ÚTIL en adelante             </v>
      </c>
      <c r="I6540">
        <v>14</v>
      </c>
    </row>
    <row r="6541" spans="1:9">
      <c r="A6541" t="str">
        <f>T("2018")</f>
        <v>2018</v>
      </c>
      <c r="B6541" t="str">
        <f>T("FISICO                                            ")</f>
        <v xml:space="preserve">FISICO                                            </v>
      </c>
      <c r="C6541" t="str">
        <f>T("FUENCARRAL-EL PARDO ")</f>
        <v xml:space="preserve">FUENCARRAL-EL PARDO </v>
      </c>
      <c r="D6541" t="str">
        <f>T("MIRASIERRA          ")</f>
        <v xml:space="preserve">MIRASIERRA          </v>
      </c>
      <c r="E6541" t="str">
        <f>T("RE ")</f>
        <v xml:space="preserve">RE </v>
      </c>
      <c r="F6541" t="str">
        <f>T("REMOLQUES      ")</f>
        <v xml:space="preserve">REMOLQUES      </v>
      </c>
      <c r="G6541" t="str">
        <f>T("De 751 a 999 KG DE CARGA ÚTIL                     ")</f>
        <v xml:space="preserve">De 751 a 999 KG DE CARGA ÚTIL                     </v>
      </c>
      <c r="I6541">
        <v>1</v>
      </c>
    </row>
    <row r="6542" spans="1:9">
      <c r="A6542" t="str">
        <f>T("2018")</f>
        <v>2018</v>
      </c>
      <c r="B6542" t="str">
        <f>T("FISICO                                            ")</f>
        <v xml:space="preserve">FISICO                                            </v>
      </c>
      <c r="C6542" t="str">
        <f>T("FUENCARRAL-EL PARDO ")</f>
        <v xml:space="preserve">FUENCARRAL-EL PARDO </v>
      </c>
      <c r="D6542" t="str">
        <f>T("MIRASIERRA          ")</f>
        <v xml:space="preserve">MIRASIERRA          </v>
      </c>
      <c r="E6542" t="str">
        <f>T("RE ")</f>
        <v xml:space="preserve">RE </v>
      </c>
      <c r="F6542" t="str">
        <f>T("REMOLQUES      ")</f>
        <v xml:space="preserve">REMOLQUES      </v>
      </c>
      <c r="G6542" t="str">
        <f>T("De 1.000 a 2.999 KG DE CARGA ÚTIL                 ")</f>
        <v xml:space="preserve">De 1.000 a 2.999 KG DE CARGA ÚTIL                 </v>
      </c>
      <c r="I6542">
        <v>7</v>
      </c>
    </row>
    <row r="6543" spans="1:9">
      <c r="A6543" t="str">
        <f>T("2018")</f>
        <v>2018</v>
      </c>
      <c r="B6543" t="str">
        <f>T("FISICO                                            ")</f>
        <v xml:space="preserve">FISICO                                            </v>
      </c>
      <c r="C6543" t="str">
        <f>T("FUENCARRAL-EL PARDO ")</f>
        <v xml:space="preserve">FUENCARRAL-EL PARDO </v>
      </c>
      <c r="D6543" t="str">
        <f>T("MIRASIERRA          ")</f>
        <v xml:space="preserve">MIRASIERRA          </v>
      </c>
      <c r="E6543" t="str">
        <f>T("RE ")</f>
        <v xml:space="preserve">RE </v>
      </c>
      <c r="F6543" t="str">
        <f>T("REMOLQUES      ")</f>
        <v xml:space="preserve">REMOLQUES      </v>
      </c>
      <c r="G6543" t="str">
        <f>T("De 3.000 KG DE CARGA ÚTIL en adelante             ")</f>
        <v xml:space="preserve">De 3.000 KG DE CARGA ÚTIL en adelante             </v>
      </c>
      <c r="I6543">
        <v>10</v>
      </c>
    </row>
    <row r="6544" spans="1:9">
      <c r="A6544" t="str">
        <f>T("2018")</f>
        <v>2018</v>
      </c>
      <c r="B6544" t="str">
        <f>T("FISICO                                            ")</f>
        <v xml:space="preserve">FISICO                                            </v>
      </c>
      <c r="C6544" t="str">
        <f>T("FUENCARRAL-EL PARDO ")</f>
        <v xml:space="preserve">FUENCARRAL-EL PARDO </v>
      </c>
      <c r="D6544" t="str">
        <f>T("EL GOLOSO           ")</f>
        <v xml:space="preserve">EL GOLOSO           </v>
      </c>
      <c r="E6544" t="str">
        <f>T("RE ")</f>
        <v xml:space="preserve">RE </v>
      </c>
      <c r="F6544" t="str">
        <f>T("REMOLQUES      ")</f>
        <v xml:space="preserve">REMOLQUES      </v>
      </c>
      <c r="G6544" t="str">
        <f>T("De 1.000 a 2.999 KG DE CARGA ÚTIL                 ")</f>
        <v xml:space="preserve">De 1.000 a 2.999 KG DE CARGA ÚTIL                 </v>
      </c>
      <c r="I6544">
        <v>1</v>
      </c>
    </row>
    <row r="6545" spans="1:9">
      <c r="A6545" t="str">
        <f>T("2018")</f>
        <v>2018</v>
      </c>
      <c r="B6545" t="str">
        <f>T("JURIDICO                                          ")</f>
        <v xml:space="preserve">JURIDICO                                          </v>
      </c>
      <c r="C6545" t="str">
        <f>T("FUENCARRAL-EL PARDO ")</f>
        <v xml:space="preserve">FUENCARRAL-EL PARDO </v>
      </c>
      <c r="D6545" t="str">
        <f>T("SIN BARRIO          ")</f>
        <v xml:space="preserve">SIN BARRIO          </v>
      </c>
      <c r="E6545" t="str">
        <f>T("RE ")</f>
        <v xml:space="preserve">RE </v>
      </c>
      <c r="F6545" t="str">
        <f>T("REMOLQUES      ")</f>
        <v xml:space="preserve">REMOLQUES      </v>
      </c>
      <c r="G6545" t="str">
        <f>T("De 1.000 a 2.999 KG DE CARGA ÚTIL                 ")</f>
        <v xml:space="preserve">De 1.000 a 2.999 KG DE CARGA ÚTIL                 </v>
      </c>
      <c r="I6545">
        <v>1</v>
      </c>
    </row>
    <row r="6546" spans="1:9">
      <c r="A6546" t="str">
        <f>T("2018")</f>
        <v>2018</v>
      </c>
      <c r="B6546" t="str">
        <f>T("JURIDICO                                          ")</f>
        <v xml:space="preserve">JURIDICO                                          </v>
      </c>
      <c r="C6546" t="str">
        <f>T("FUENCARRAL-EL PARDO ")</f>
        <v xml:space="preserve">FUENCARRAL-EL PARDO </v>
      </c>
      <c r="D6546" t="str">
        <f>T("SIN BARRIO          ")</f>
        <v xml:space="preserve">SIN BARRIO          </v>
      </c>
      <c r="E6546" t="str">
        <f>T("RE ")</f>
        <v xml:space="preserve">RE </v>
      </c>
      <c r="F6546" t="str">
        <f>T("REMOLQUES      ")</f>
        <v xml:space="preserve">REMOLQUES      </v>
      </c>
      <c r="G6546" t="str">
        <f>T("De 3.000 KG DE CARGA ÚTIL en adelante             ")</f>
        <v xml:space="preserve">De 3.000 KG DE CARGA ÚTIL en adelante             </v>
      </c>
      <c r="I6546">
        <v>2</v>
      </c>
    </row>
    <row r="6547" spans="1:9">
      <c r="A6547" t="str">
        <f>T("2018")</f>
        <v>2018</v>
      </c>
      <c r="B6547" t="str">
        <f>T("JURIDICO                                          ")</f>
        <v xml:space="preserve">JURIDICO                                          </v>
      </c>
      <c r="C6547" t="str">
        <f>T("FUENCARRAL-EL PARDO ")</f>
        <v xml:space="preserve">FUENCARRAL-EL PARDO </v>
      </c>
      <c r="D6547" t="str">
        <f>T("EL PARDO            ")</f>
        <v xml:space="preserve">EL PARDO            </v>
      </c>
      <c r="E6547" t="str">
        <f>T("RE ")</f>
        <v xml:space="preserve">RE </v>
      </c>
      <c r="F6547" t="str">
        <f>T("REMOLQUES      ")</f>
        <v xml:space="preserve">REMOLQUES      </v>
      </c>
      <c r="G6547" t="str">
        <f>T("De 3.000 KG DE CARGA ÚTIL en adelante             ")</f>
        <v xml:space="preserve">De 3.000 KG DE CARGA ÚTIL en adelante             </v>
      </c>
      <c r="I6547">
        <v>4</v>
      </c>
    </row>
    <row r="6548" spans="1:9">
      <c r="A6548" t="str">
        <f>T("2018")</f>
        <v>2018</v>
      </c>
      <c r="B6548" t="str">
        <f>T("JURIDICO                                          ")</f>
        <v xml:space="preserve">JURIDICO                                          </v>
      </c>
      <c r="C6548" t="str">
        <f>T("FUENCARRAL-EL PARDO ")</f>
        <v xml:space="preserve">FUENCARRAL-EL PARDO </v>
      </c>
      <c r="D6548" t="str">
        <f>T("FUENTELARREINA      ")</f>
        <v xml:space="preserve">FUENTELARREINA      </v>
      </c>
      <c r="E6548" t="str">
        <f>T("RE ")</f>
        <v xml:space="preserve">RE </v>
      </c>
      <c r="F6548" t="str">
        <f>T("REMOLQUES      ")</f>
        <v xml:space="preserve">REMOLQUES      </v>
      </c>
      <c r="G6548" t="str">
        <f>T("De 1.000 a 2.999 KG DE CARGA ÚTIL                 ")</f>
        <v xml:space="preserve">De 1.000 a 2.999 KG DE CARGA ÚTIL                 </v>
      </c>
      <c r="I6548">
        <v>1</v>
      </c>
    </row>
    <row r="6549" spans="1:9">
      <c r="A6549" t="str">
        <f>T("2018")</f>
        <v>2018</v>
      </c>
      <c r="B6549" t="str">
        <f>T("JURIDICO                                          ")</f>
        <v xml:space="preserve">JURIDICO                                          </v>
      </c>
      <c r="C6549" t="str">
        <f>T("FUENCARRAL-EL PARDO ")</f>
        <v xml:space="preserve">FUENCARRAL-EL PARDO </v>
      </c>
      <c r="D6549" t="str">
        <f>T("PEÑA GRANDE         ")</f>
        <v xml:space="preserve">PEÑA GRANDE         </v>
      </c>
      <c r="E6549" t="str">
        <f>T("RE ")</f>
        <v xml:space="preserve">RE </v>
      </c>
      <c r="F6549" t="str">
        <f>T("REMOLQUES      ")</f>
        <v xml:space="preserve">REMOLQUES      </v>
      </c>
      <c r="G6549" t="str">
        <f>T("De 751 a 999 KG DE CARGA ÚTIL                     ")</f>
        <v xml:space="preserve">De 751 a 999 KG DE CARGA ÚTIL                     </v>
      </c>
      <c r="I6549">
        <v>1</v>
      </c>
    </row>
    <row r="6550" spans="1:9">
      <c r="A6550" t="str">
        <f>T("2018")</f>
        <v>2018</v>
      </c>
      <c r="B6550" t="str">
        <f>T("JURIDICO                                          ")</f>
        <v xml:space="preserve">JURIDICO                                          </v>
      </c>
      <c r="C6550" t="str">
        <f>T("FUENCARRAL-EL PARDO ")</f>
        <v xml:space="preserve">FUENCARRAL-EL PARDO </v>
      </c>
      <c r="D6550" t="str">
        <f>T("PEÑA GRANDE         ")</f>
        <v xml:space="preserve">PEÑA GRANDE         </v>
      </c>
      <c r="E6550" t="str">
        <f>T("RE ")</f>
        <v xml:space="preserve">RE </v>
      </c>
      <c r="F6550" t="str">
        <f>T("REMOLQUES      ")</f>
        <v xml:space="preserve">REMOLQUES      </v>
      </c>
      <c r="G6550" t="str">
        <f>T("De 1.000 a 2.999 KG DE CARGA ÚTIL                 ")</f>
        <v xml:space="preserve">De 1.000 a 2.999 KG DE CARGA ÚTIL                 </v>
      </c>
      <c r="I6550">
        <v>2</v>
      </c>
    </row>
    <row r="6551" spans="1:9">
      <c r="A6551" t="str">
        <f>T("2018")</f>
        <v>2018</v>
      </c>
      <c r="B6551" t="str">
        <f>T("JURIDICO                                          ")</f>
        <v xml:space="preserve">JURIDICO                                          </v>
      </c>
      <c r="C6551" t="str">
        <f>T("FUENCARRAL-EL PARDO ")</f>
        <v xml:space="preserve">FUENCARRAL-EL PARDO </v>
      </c>
      <c r="D6551" t="str">
        <f>T("PEÑA GRANDE         ")</f>
        <v xml:space="preserve">PEÑA GRANDE         </v>
      </c>
      <c r="E6551" t="str">
        <f>T("RE ")</f>
        <v xml:space="preserve">RE </v>
      </c>
      <c r="F6551" t="str">
        <f>T("REMOLQUES      ")</f>
        <v xml:space="preserve">REMOLQUES      </v>
      </c>
      <c r="G6551" t="str">
        <f>T("De 3.000 KG DE CARGA ÚTIL en adelante             ")</f>
        <v xml:space="preserve">De 3.000 KG DE CARGA ÚTIL en adelante             </v>
      </c>
      <c r="I6551">
        <v>14</v>
      </c>
    </row>
    <row r="6552" spans="1:9">
      <c r="A6552" t="str">
        <f>T("2018")</f>
        <v>2018</v>
      </c>
      <c r="B6552" t="str">
        <f>T("JURIDICO                                          ")</f>
        <v xml:space="preserve">JURIDICO                                          </v>
      </c>
      <c r="C6552" t="str">
        <f>T("FUENCARRAL-EL PARDO ")</f>
        <v xml:space="preserve">FUENCARRAL-EL PARDO </v>
      </c>
      <c r="D6552" t="str">
        <f>T("EL PILAR            ")</f>
        <v xml:space="preserve">EL PILAR            </v>
      </c>
      <c r="E6552" t="str">
        <f>T("RE ")</f>
        <v xml:space="preserve">RE </v>
      </c>
      <c r="F6552" t="str">
        <f>T("REMOLQUES      ")</f>
        <v xml:space="preserve">REMOLQUES      </v>
      </c>
      <c r="G6552" t="str">
        <f>T("De 1.000 a 2.999 KG DE CARGA ÚTIL                 ")</f>
        <v xml:space="preserve">De 1.000 a 2.999 KG DE CARGA ÚTIL                 </v>
      </c>
      <c r="I6552">
        <v>1</v>
      </c>
    </row>
    <row r="6553" spans="1:9">
      <c r="A6553" t="str">
        <f>T("2018")</f>
        <v>2018</v>
      </c>
      <c r="B6553" t="str">
        <f>T("JURIDICO                                          ")</f>
        <v xml:space="preserve">JURIDICO                                          </v>
      </c>
      <c r="C6553" t="str">
        <f>T("FUENCARRAL-EL PARDO ")</f>
        <v xml:space="preserve">FUENCARRAL-EL PARDO </v>
      </c>
      <c r="D6553" t="str">
        <f>T("EL PILAR            ")</f>
        <v xml:space="preserve">EL PILAR            </v>
      </c>
      <c r="E6553" t="str">
        <f>T("RE ")</f>
        <v xml:space="preserve">RE </v>
      </c>
      <c r="F6553" t="str">
        <f>T("REMOLQUES      ")</f>
        <v xml:space="preserve">REMOLQUES      </v>
      </c>
      <c r="G6553" t="str">
        <f>T("De 3.000 KG DE CARGA ÚTIL en adelante             ")</f>
        <v xml:space="preserve">De 3.000 KG DE CARGA ÚTIL en adelante             </v>
      </c>
      <c r="I6553">
        <v>4</v>
      </c>
    </row>
    <row r="6554" spans="1:9">
      <c r="A6554" t="str">
        <f>T("2018")</f>
        <v>2018</v>
      </c>
      <c r="B6554" t="str">
        <f>T("JURIDICO                                          ")</f>
        <v xml:space="preserve">JURIDICO                                          </v>
      </c>
      <c r="C6554" t="str">
        <f>T("FUENCARRAL-EL PARDO ")</f>
        <v xml:space="preserve">FUENCARRAL-EL PARDO </v>
      </c>
      <c r="D6554" t="str">
        <f>T("LA PAZ              ")</f>
        <v xml:space="preserve">LA PAZ              </v>
      </c>
      <c r="E6554" t="str">
        <f>T("RE ")</f>
        <v xml:space="preserve">RE </v>
      </c>
      <c r="F6554" t="str">
        <f>T("REMOLQUES      ")</f>
        <v xml:space="preserve">REMOLQUES      </v>
      </c>
      <c r="G6554" t="str">
        <f>T("De 751 a 999 KG DE CARGA ÚTIL                     ")</f>
        <v xml:space="preserve">De 751 a 999 KG DE CARGA ÚTIL                     </v>
      </c>
      <c r="I6554">
        <v>1</v>
      </c>
    </row>
    <row r="6555" spans="1:9">
      <c r="A6555" t="str">
        <f>T("2018")</f>
        <v>2018</v>
      </c>
      <c r="B6555" t="str">
        <f>T("JURIDICO                                          ")</f>
        <v xml:space="preserve">JURIDICO                                          </v>
      </c>
      <c r="C6555" t="str">
        <f>T("FUENCARRAL-EL PARDO ")</f>
        <v xml:space="preserve">FUENCARRAL-EL PARDO </v>
      </c>
      <c r="D6555" t="str">
        <f>T("LA PAZ              ")</f>
        <v xml:space="preserve">LA PAZ              </v>
      </c>
      <c r="E6555" t="str">
        <f>T("RE ")</f>
        <v xml:space="preserve">RE </v>
      </c>
      <c r="F6555" t="str">
        <f>T("REMOLQUES      ")</f>
        <v xml:space="preserve">REMOLQUES      </v>
      </c>
      <c r="G6555" t="str">
        <f>T("De 3.000 KG DE CARGA ÚTIL en adelante             ")</f>
        <v xml:space="preserve">De 3.000 KG DE CARGA ÚTIL en adelante             </v>
      </c>
      <c r="I6555">
        <v>27</v>
      </c>
    </row>
    <row r="6556" spans="1:9">
      <c r="A6556" t="str">
        <f>T("2018")</f>
        <v>2018</v>
      </c>
      <c r="B6556" t="str">
        <f>T("JURIDICO                                          ")</f>
        <v xml:space="preserve">JURIDICO                                          </v>
      </c>
      <c r="C6556" t="str">
        <f>T("FUENCARRAL-EL PARDO ")</f>
        <v xml:space="preserve">FUENCARRAL-EL PARDO </v>
      </c>
      <c r="D6556" t="str">
        <f>T("VALVERDE            ")</f>
        <v xml:space="preserve">VALVERDE            </v>
      </c>
      <c r="E6556" t="str">
        <f>T("RE ")</f>
        <v xml:space="preserve">RE </v>
      </c>
      <c r="F6556" t="str">
        <f>T("REMOLQUES      ")</f>
        <v xml:space="preserve">REMOLQUES      </v>
      </c>
      <c r="G6556" t="str">
        <f>T("De 1.000 a 2.999 KG DE CARGA ÚTIL                 ")</f>
        <v xml:space="preserve">De 1.000 a 2.999 KG DE CARGA ÚTIL                 </v>
      </c>
      <c r="I6556">
        <v>12</v>
      </c>
    </row>
    <row r="6557" spans="1:9">
      <c r="A6557" t="str">
        <f>T("2018")</f>
        <v>2018</v>
      </c>
      <c r="B6557" t="str">
        <f>T("JURIDICO                                          ")</f>
        <v xml:space="preserve">JURIDICO                                          </v>
      </c>
      <c r="C6557" t="str">
        <f>T("FUENCARRAL-EL PARDO ")</f>
        <v xml:space="preserve">FUENCARRAL-EL PARDO </v>
      </c>
      <c r="D6557" t="str">
        <f>T("VALVERDE            ")</f>
        <v xml:space="preserve">VALVERDE            </v>
      </c>
      <c r="E6557" t="str">
        <f>T("RE ")</f>
        <v xml:space="preserve">RE </v>
      </c>
      <c r="F6557" t="str">
        <f>T("REMOLQUES      ")</f>
        <v xml:space="preserve">REMOLQUES      </v>
      </c>
      <c r="G6557" t="str">
        <f>T("De 3.000 KG DE CARGA ÚTIL en adelante             ")</f>
        <v xml:space="preserve">De 3.000 KG DE CARGA ÚTIL en adelante             </v>
      </c>
      <c r="I6557">
        <v>72</v>
      </c>
    </row>
    <row r="6558" spans="1:9">
      <c r="A6558" t="str">
        <f>T("2018")</f>
        <v>2018</v>
      </c>
      <c r="B6558" t="str">
        <f>T("JURIDICO                                          ")</f>
        <v xml:space="preserve">JURIDICO                                          </v>
      </c>
      <c r="C6558" t="str">
        <f>T("FUENCARRAL-EL PARDO ")</f>
        <v xml:space="preserve">FUENCARRAL-EL PARDO </v>
      </c>
      <c r="D6558" t="str">
        <f>T("MIRASIERRA          ")</f>
        <v xml:space="preserve">MIRASIERRA          </v>
      </c>
      <c r="E6558" t="str">
        <f>T("RE ")</f>
        <v xml:space="preserve">RE </v>
      </c>
      <c r="F6558" t="str">
        <f>T("REMOLQUES      ")</f>
        <v xml:space="preserve">REMOLQUES      </v>
      </c>
      <c r="G6558" t="str">
        <f>T("De 751 a 999 KG DE CARGA ÚTIL                     ")</f>
        <v xml:space="preserve">De 751 a 999 KG DE CARGA ÚTIL                     </v>
      </c>
      <c r="I6558">
        <v>2</v>
      </c>
    </row>
    <row r="6559" spans="1:9">
      <c r="A6559" t="str">
        <f>T("2018")</f>
        <v>2018</v>
      </c>
      <c r="B6559" t="str">
        <f>T("JURIDICO                                          ")</f>
        <v xml:space="preserve">JURIDICO                                          </v>
      </c>
      <c r="C6559" t="str">
        <f>T("FUENCARRAL-EL PARDO ")</f>
        <v xml:space="preserve">FUENCARRAL-EL PARDO </v>
      </c>
      <c r="D6559" t="str">
        <f>T("MIRASIERRA          ")</f>
        <v xml:space="preserve">MIRASIERRA          </v>
      </c>
      <c r="E6559" t="str">
        <f>T("RE ")</f>
        <v xml:space="preserve">RE </v>
      </c>
      <c r="F6559" t="str">
        <f>T("REMOLQUES      ")</f>
        <v xml:space="preserve">REMOLQUES      </v>
      </c>
      <c r="G6559" t="str">
        <f>T("De 1.000 a 2.999 KG DE CARGA ÚTIL                 ")</f>
        <v xml:space="preserve">De 1.000 a 2.999 KG DE CARGA ÚTIL                 </v>
      </c>
      <c r="I6559">
        <v>2</v>
      </c>
    </row>
    <row r="6560" spans="1:9">
      <c r="A6560" t="str">
        <f>T("2018")</f>
        <v>2018</v>
      </c>
      <c r="B6560" t="str">
        <f>T("JURIDICO                                          ")</f>
        <v xml:space="preserve">JURIDICO                                          </v>
      </c>
      <c r="C6560" t="str">
        <f>T("FUENCARRAL-EL PARDO ")</f>
        <v xml:space="preserve">FUENCARRAL-EL PARDO </v>
      </c>
      <c r="D6560" t="str">
        <f>T("MIRASIERRA          ")</f>
        <v xml:space="preserve">MIRASIERRA          </v>
      </c>
      <c r="E6560" t="str">
        <f>T("RE ")</f>
        <v xml:space="preserve">RE </v>
      </c>
      <c r="F6560" t="str">
        <f>T("REMOLQUES      ")</f>
        <v xml:space="preserve">REMOLQUES      </v>
      </c>
      <c r="G6560" t="str">
        <f>T("De 3.000 KG DE CARGA ÚTIL en adelante             ")</f>
        <v xml:space="preserve">De 3.000 KG DE CARGA ÚTIL en adelante             </v>
      </c>
      <c r="I6560">
        <v>4</v>
      </c>
    </row>
    <row r="6561" spans="1:9">
      <c r="A6561" t="str">
        <f>T("2018")</f>
        <v>2018</v>
      </c>
      <c r="B6561" t="str">
        <f>T("JURIDICO                                          ")</f>
        <v xml:space="preserve">JURIDICO                                          </v>
      </c>
      <c r="C6561" t="str">
        <f>T("FUENCARRAL-EL PARDO ")</f>
        <v xml:space="preserve">FUENCARRAL-EL PARDO </v>
      </c>
      <c r="D6561" t="str">
        <f>T("EL GOLOSO           ")</f>
        <v xml:space="preserve">EL GOLOSO           </v>
      </c>
      <c r="E6561" t="str">
        <f>T("RE ")</f>
        <v xml:space="preserve">RE </v>
      </c>
      <c r="F6561" t="str">
        <f>T("REMOLQUES      ")</f>
        <v xml:space="preserve">REMOLQUES      </v>
      </c>
      <c r="G6561" t="str">
        <f>T("De 1.000 a 2.999 KG DE CARGA ÚTIL                 ")</f>
        <v xml:space="preserve">De 1.000 a 2.999 KG DE CARGA ÚTIL                 </v>
      </c>
      <c r="I6561">
        <v>2</v>
      </c>
    </row>
    <row r="6562" spans="1:9">
      <c r="A6562" t="str">
        <f>T("2018")</f>
        <v>2018</v>
      </c>
      <c r="B6562" t="str">
        <f>T("JURIDICO                                          ")</f>
        <v xml:space="preserve">JURIDICO                                          </v>
      </c>
      <c r="C6562" t="str">
        <f>T("FUENCARRAL-EL PARDO ")</f>
        <v xml:space="preserve">FUENCARRAL-EL PARDO </v>
      </c>
      <c r="D6562" t="str">
        <f>T("VALVERDE            ")</f>
        <v xml:space="preserve">VALVERDE            </v>
      </c>
      <c r="E6562" t="str">
        <f>T("SE ")</f>
        <v xml:space="preserve">SE </v>
      </c>
      <c r="F6562" t="str">
        <f>T("SEMIRREMOLQUES ")</f>
        <v xml:space="preserve">SEMIRREMOLQUES </v>
      </c>
      <c r="G6562" t="str">
        <f>T("De 3.000 KG DE CARGA ÚTIL en adelante             ")</f>
        <v xml:space="preserve">De 3.000 KG DE CARGA ÚTIL en adelante             </v>
      </c>
      <c r="I6562">
        <v>1</v>
      </c>
    </row>
    <row r="6563" spans="1:9">
      <c r="A6563" t="str">
        <f>T("2018")</f>
        <v>2018</v>
      </c>
      <c r="B6563" t="str">
        <f>T("Entidad sin personalidad jurídica (art. 35.4 LGT) ")</f>
        <v xml:space="preserve">Entidad sin personalidad jurídica (art. 35.4 LGT) </v>
      </c>
      <c r="C6563" t="str">
        <f>T("FUENCARRAL-EL PARDO ")</f>
        <v xml:space="preserve">FUENCARRAL-EL PARDO </v>
      </c>
      <c r="D6563" t="str">
        <f>T("FUENTELARREINA      ")</f>
        <v xml:space="preserve">FUENTELARREINA      </v>
      </c>
      <c r="E6563" t="str">
        <f>T("TR ")</f>
        <v xml:space="preserve">TR </v>
      </c>
      <c r="F6563" t="str">
        <f>T("TRACTORES      ")</f>
        <v xml:space="preserve">TRACTORES      </v>
      </c>
      <c r="G6563" t="str">
        <f>T("De 16 a 25 CABALLOS FISCALES                      ")</f>
        <v xml:space="preserve">De 16 a 25 CABALLOS FISCALES                      </v>
      </c>
      <c r="H6563" t="str">
        <f>T("DIESEL                                            ")</f>
        <v xml:space="preserve">DIESEL                                            </v>
      </c>
      <c r="I6563">
        <v>1</v>
      </c>
    </row>
    <row r="6564" spans="1:9">
      <c r="A6564" t="str">
        <f>T("2018")</f>
        <v>2018</v>
      </c>
      <c r="B6564" t="str">
        <f>T("Entidad sin personalidad jurídica (art. 35.4 LGT) ")</f>
        <v xml:space="preserve">Entidad sin personalidad jurídica (art. 35.4 LGT) </v>
      </c>
      <c r="C6564" t="str">
        <f>T("FUENCARRAL-EL PARDO ")</f>
        <v xml:space="preserve">FUENCARRAL-EL PARDO </v>
      </c>
      <c r="D6564" t="str">
        <f>T("PEÑA GRANDE         ")</f>
        <v xml:space="preserve">PEÑA GRANDE         </v>
      </c>
      <c r="E6564" t="str">
        <f>T("TR ")</f>
        <v xml:space="preserve">TR </v>
      </c>
      <c r="F6564" t="str">
        <f>T("TRACTORES      ")</f>
        <v xml:space="preserve">TRACTORES      </v>
      </c>
      <c r="G6564" t="str">
        <f>T("De menos de 16 CABALLOS FISCALES                  ")</f>
        <v xml:space="preserve">De menos de 16 CABALLOS FISCALES                  </v>
      </c>
      <c r="H6564" t="str">
        <f>T("DIESEL                                            ")</f>
        <v xml:space="preserve">DIESEL                                            </v>
      </c>
      <c r="I6564">
        <v>1</v>
      </c>
    </row>
    <row r="6565" spans="1:9">
      <c r="A6565" t="str">
        <f>T("2018")</f>
        <v>2018</v>
      </c>
      <c r="B6565" t="str">
        <f>T("Entidad sin personalidad jurídica (art. 35.4 LGT) ")</f>
        <v xml:space="preserve">Entidad sin personalidad jurídica (art. 35.4 LGT) </v>
      </c>
      <c r="C6565" t="str">
        <f>T("FUENCARRAL-EL PARDO ")</f>
        <v xml:space="preserve">FUENCARRAL-EL PARDO </v>
      </c>
      <c r="D6565" t="str">
        <f>T("LA PAZ              ")</f>
        <v xml:space="preserve">LA PAZ              </v>
      </c>
      <c r="E6565" t="str">
        <f>T("TR ")</f>
        <v xml:space="preserve">TR </v>
      </c>
      <c r="F6565" t="str">
        <f>T("TRACTORES      ")</f>
        <v xml:space="preserve">TRACTORES      </v>
      </c>
      <c r="G6565" t="str">
        <f>T("De 25,01 CABALLOS FISCALES en adelante            ")</f>
        <v xml:space="preserve">De 25,01 CABALLOS FISCALES en adelante            </v>
      </c>
      <c r="H6565" t="str">
        <f>T("DIESEL                                            ")</f>
        <v xml:space="preserve">DIESEL                                            </v>
      </c>
      <c r="I6565">
        <v>1</v>
      </c>
    </row>
    <row r="6566" spans="1:9">
      <c r="A6566" t="str">
        <f>T("2018")</f>
        <v>2018</v>
      </c>
      <c r="B6566" t="str">
        <f>T("Entidad sin personalidad jurídica (art. 35.4 LGT) ")</f>
        <v xml:space="preserve">Entidad sin personalidad jurídica (art. 35.4 LGT) </v>
      </c>
      <c r="C6566" t="str">
        <f>T("FUENCARRAL-EL PARDO ")</f>
        <v xml:space="preserve">FUENCARRAL-EL PARDO </v>
      </c>
      <c r="D6566" t="str">
        <f>T("EL GOLOSO           ")</f>
        <v xml:space="preserve">EL GOLOSO           </v>
      </c>
      <c r="E6566" t="str">
        <f>T("TR ")</f>
        <v xml:space="preserve">TR </v>
      </c>
      <c r="F6566" t="str">
        <f>T("TRACTORES      ")</f>
        <v xml:space="preserve">TRACTORES      </v>
      </c>
      <c r="G6566" t="str">
        <f>T("De 25,01 CABALLOS FISCALES en adelante            ")</f>
        <v xml:space="preserve">De 25,01 CABALLOS FISCALES en adelante            </v>
      </c>
      <c r="H6566" t="str">
        <f>T("DIESEL                                            ")</f>
        <v xml:space="preserve">DIESEL                                            </v>
      </c>
      <c r="I6566">
        <v>1</v>
      </c>
    </row>
    <row r="6567" spans="1:9">
      <c r="A6567" t="str">
        <f>T("2018")</f>
        <v>2018</v>
      </c>
      <c r="B6567" t="str">
        <f>T("FISICO                                            ")</f>
        <v xml:space="preserve">FISICO                                            </v>
      </c>
      <c r="C6567" t="str">
        <f>T("FUENCARRAL-EL PARDO ")</f>
        <v xml:space="preserve">FUENCARRAL-EL PARDO </v>
      </c>
      <c r="D6567" t="str">
        <f>T("SIN BARRIO          ")</f>
        <v xml:space="preserve">SIN BARRIO          </v>
      </c>
      <c r="E6567" t="str">
        <f>T("TR ")</f>
        <v xml:space="preserve">TR </v>
      </c>
      <c r="F6567" t="str">
        <f>T("TRACTORES      ")</f>
        <v xml:space="preserve">TRACTORES      </v>
      </c>
      <c r="G6567" t="str">
        <f>T("De menos de 16 CABALLOS FISCALES                  ")</f>
        <v xml:space="preserve">De menos de 16 CABALLOS FISCALES                  </v>
      </c>
      <c r="H6567" t="str">
        <f>T("DIESEL                                            ")</f>
        <v xml:space="preserve">DIESEL                                            </v>
      </c>
      <c r="I6567">
        <v>1</v>
      </c>
    </row>
    <row r="6568" spans="1:9">
      <c r="A6568" t="str">
        <f>T("2018")</f>
        <v>2018</v>
      </c>
      <c r="B6568" t="str">
        <f>T("FISICO                                            ")</f>
        <v xml:space="preserve">FISICO                                            </v>
      </c>
      <c r="C6568" t="str">
        <f>T("FUENCARRAL-EL PARDO ")</f>
        <v xml:space="preserve">FUENCARRAL-EL PARDO </v>
      </c>
      <c r="D6568" t="str">
        <f>T("SIN BARRIO          ")</f>
        <v xml:space="preserve">SIN BARRIO          </v>
      </c>
      <c r="E6568" t="str">
        <f>T("TR ")</f>
        <v xml:space="preserve">TR </v>
      </c>
      <c r="F6568" t="str">
        <f>T("TRACTORES      ")</f>
        <v xml:space="preserve">TRACTORES      </v>
      </c>
      <c r="G6568" t="str">
        <f>T("De 16 a 25 CABALLOS FISCALES                      ")</f>
        <v xml:space="preserve">De 16 a 25 CABALLOS FISCALES                      </v>
      </c>
      <c r="H6568" t="str">
        <f>T("DIESEL                                            ")</f>
        <v xml:space="preserve">DIESEL                                            </v>
      </c>
      <c r="I6568">
        <v>2</v>
      </c>
    </row>
    <row r="6569" spans="1:9">
      <c r="A6569" t="str">
        <f>T("2018")</f>
        <v>2018</v>
      </c>
      <c r="B6569" t="str">
        <f>T("FISICO                                            ")</f>
        <v xml:space="preserve">FISICO                                            </v>
      </c>
      <c r="C6569" t="str">
        <f>T("FUENCARRAL-EL PARDO ")</f>
        <v xml:space="preserve">FUENCARRAL-EL PARDO </v>
      </c>
      <c r="D6569" t="str">
        <f>T("EL PARDO            ")</f>
        <v xml:space="preserve">EL PARDO            </v>
      </c>
      <c r="E6569" t="str">
        <f>T("TR ")</f>
        <v xml:space="preserve">TR </v>
      </c>
      <c r="F6569" t="str">
        <f>T("TRACTORES      ")</f>
        <v xml:space="preserve">TRACTORES      </v>
      </c>
      <c r="G6569" t="str">
        <f>T("De menos de 16 CABALLOS FISCALES                  ")</f>
        <v xml:space="preserve">De menos de 16 CABALLOS FISCALES                  </v>
      </c>
      <c r="H6569" t="str">
        <f>T("DIESEL                                            ")</f>
        <v xml:space="preserve">DIESEL                                            </v>
      </c>
      <c r="I6569">
        <v>1</v>
      </c>
    </row>
    <row r="6570" spans="1:9">
      <c r="A6570" t="str">
        <f>T("2018")</f>
        <v>2018</v>
      </c>
      <c r="B6570" t="str">
        <f>T("FISICO                                            ")</f>
        <v xml:space="preserve">FISICO                                            </v>
      </c>
      <c r="C6570" t="str">
        <f>T("FUENCARRAL-EL PARDO ")</f>
        <v xml:space="preserve">FUENCARRAL-EL PARDO </v>
      </c>
      <c r="D6570" t="str">
        <f>T("FUENTELARREINA      ")</f>
        <v xml:space="preserve">FUENTELARREINA      </v>
      </c>
      <c r="E6570" t="str">
        <f>T("TR ")</f>
        <v xml:space="preserve">TR </v>
      </c>
      <c r="F6570" t="str">
        <f>T("TRACTORES      ")</f>
        <v xml:space="preserve">TRACTORES      </v>
      </c>
      <c r="G6570" t="str">
        <f>T("De menos de 16 CABALLOS FISCALES                  ")</f>
        <v xml:space="preserve">De menos de 16 CABALLOS FISCALES                  </v>
      </c>
      <c r="H6570" t="str">
        <f>T("DIESEL                                            ")</f>
        <v xml:space="preserve">DIESEL                                            </v>
      </c>
      <c r="I6570">
        <v>3</v>
      </c>
    </row>
    <row r="6571" spans="1:9">
      <c r="A6571" t="str">
        <f>T("2018")</f>
        <v>2018</v>
      </c>
      <c r="B6571" t="str">
        <f>T("FISICO                                            ")</f>
        <v xml:space="preserve">FISICO                                            </v>
      </c>
      <c r="C6571" t="str">
        <f>T("FUENCARRAL-EL PARDO ")</f>
        <v xml:space="preserve">FUENCARRAL-EL PARDO </v>
      </c>
      <c r="D6571" t="str">
        <f>T("FUENTELARREINA      ")</f>
        <v xml:space="preserve">FUENTELARREINA      </v>
      </c>
      <c r="E6571" t="str">
        <f>T("TR ")</f>
        <v xml:space="preserve">TR </v>
      </c>
      <c r="F6571" t="str">
        <f>T("TRACTORES      ")</f>
        <v xml:space="preserve">TRACTORES      </v>
      </c>
      <c r="G6571" t="str">
        <f>T("De 16 a 25 CABALLOS FISCALES                      ")</f>
        <v xml:space="preserve">De 16 a 25 CABALLOS FISCALES                      </v>
      </c>
      <c r="H6571" t="str">
        <f>T("DIESEL                                            ")</f>
        <v xml:space="preserve">DIESEL                                            </v>
      </c>
      <c r="I6571">
        <v>3</v>
      </c>
    </row>
    <row r="6572" spans="1:9">
      <c r="A6572" t="str">
        <f>T("2018")</f>
        <v>2018</v>
      </c>
      <c r="B6572" t="str">
        <f>T("FISICO                                            ")</f>
        <v xml:space="preserve">FISICO                                            </v>
      </c>
      <c r="C6572" t="str">
        <f>T("FUENCARRAL-EL PARDO ")</f>
        <v xml:space="preserve">FUENCARRAL-EL PARDO </v>
      </c>
      <c r="D6572" t="str">
        <f>T("FUENTELARREINA      ")</f>
        <v xml:space="preserve">FUENTELARREINA      </v>
      </c>
      <c r="E6572" t="str">
        <f>T("TR ")</f>
        <v xml:space="preserve">TR </v>
      </c>
      <c r="F6572" t="str">
        <f>T("TRACTORES      ")</f>
        <v xml:space="preserve">TRACTORES      </v>
      </c>
      <c r="G6572" t="str">
        <f>T("De 25,01 CABALLOS FISCALES en adelante            ")</f>
        <v xml:space="preserve">De 25,01 CABALLOS FISCALES en adelante            </v>
      </c>
      <c r="H6572" t="str">
        <f>T("DIESEL                                            ")</f>
        <v xml:space="preserve">DIESEL                                            </v>
      </c>
      <c r="I6572">
        <v>2</v>
      </c>
    </row>
    <row r="6573" spans="1:9">
      <c r="A6573" t="str">
        <f>T("2018")</f>
        <v>2018</v>
      </c>
      <c r="B6573" t="str">
        <f>T("FISICO                                            ")</f>
        <v xml:space="preserve">FISICO                                            </v>
      </c>
      <c r="C6573" t="str">
        <f>T("FUENCARRAL-EL PARDO ")</f>
        <v xml:space="preserve">FUENCARRAL-EL PARDO </v>
      </c>
      <c r="D6573" t="str">
        <f>T("PEÑA GRANDE         ")</f>
        <v xml:space="preserve">PEÑA GRANDE         </v>
      </c>
      <c r="E6573" t="str">
        <f>T("TR ")</f>
        <v xml:space="preserve">TR </v>
      </c>
      <c r="F6573" t="str">
        <f>T("TRACTORES      ")</f>
        <v xml:space="preserve">TRACTORES      </v>
      </c>
      <c r="G6573" t="str">
        <f>T("De menos de 16 CABALLOS FISCALES                  ")</f>
        <v xml:space="preserve">De menos de 16 CABALLOS FISCALES                  </v>
      </c>
      <c r="H6573" t="str">
        <f>T("DIESEL                                            ")</f>
        <v xml:space="preserve">DIESEL                                            </v>
      </c>
      <c r="I6573">
        <v>11</v>
      </c>
    </row>
    <row r="6574" spans="1:9">
      <c r="A6574" t="str">
        <f>T("2018")</f>
        <v>2018</v>
      </c>
      <c r="B6574" t="str">
        <f>T("FISICO                                            ")</f>
        <v xml:space="preserve">FISICO                                            </v>
      </c>
      <c r="C6574" t="str">
        <f>T("FUENCARRAL-EL PARDO ")</f>
        <v xml:space="preserve">FUENCARRAL-EL PARDO </v>
      </c>
      <c r="D6574" t="str">
        <f>T("PEÑA GRANDE         ")</f>
        <v xml:space="preserve">PEÑA GRANDE         </v>
      </c>
      <c r="E6574" t="str">
        <f>T("TR ")</f>
        <v xml:space="preserve">TR </v>
      </c>
      <c r="F6574" t="str">
        <f>T("TRACTORES      ")</f>
        <v xml:space="preserve">TRACTORES      </v>
      </c>
      <c r="G6574" t="str">
        <f>T("De 16 a 25 CABALLOS FISCALES                      ")</f>
        <v xml:space="preserve">De 16 a 25 CABALLOS FISCALES                      </v>
      </c>
      <c r="H6574" t="str">
        <f>T("DIESEL                                            ")</f>
        <v xml:space="preserve">DIESEL                                            </v>
      </c>
      <c r="I6574">
        <v>5</v>
      </c>
    </row>
    <row r="6575" spans="1:9">
      <c r="A6575" t="str">
        <f>T("2018")</f>
        <v>2018</v>
      </c>
      <c r="B6575" t="str">
        <f>T("FISICO                                            ")</f>
        <v xml:space="preserve">FISICO                                            </v>
      </c>
      <c r="C6575" t="str">
        <f>T("FUENCARRAL-EL PARDO ")</f>
        <v xml:space="preserve">FUENCARRAL-EL PARDO </v>
      </c>
      <c r="D6575" t="str">
        <f>T("PEÑA GRANDE         ")</f>
        <v xml:space="preserve">PEÑA GRANDE         </v>
      </c>
      <c r="E6575" t="str">
        <f>T("TR ")</f>
        <v xml:space="preserve">TR </v>
      </c>
      <c r="F6575" t="str">
        <f>T("TRACTORES      ")</f>
        <v xml:space="preserve">TRACTORES      </v>
      </c>
      <c r="G6575" t="str">
        <f>T("De 25,01 CABALLOS FISCALES en adelante            ")</f>
        <v xml:space="preserve">De 25,01 CABALLOS FISCALES en adelante            </v>
      </c>
      <c r="H6575" t="str">
        <f>T("DIESEL                                            ")</f>
        <v xml:space="preserve">DIESEL                                            </v>
      </c>
      <c r="I6575">
        <v>7</v>
      </c>
    </row>
    <row r="6576" spans="1:9">
      <c r="A6576" t="str">
        <f>T("2018")</f>
        <v>2018</v>
      </c>
      <c r="B6576" t="str">
        <f>T("FISICO                                            ")</f>
        <v xml:space="preserve">FISICO                                            </v>
      </c>
      <c r="C6576" t="str">
        <f>T("FUENCARRAL-EL PARDO ")</f>
        <v xml:space="preserve">FUENCARRAL-EL PARDO </v>
      </c>
      <c r="D6576" t="str">
        <f>T("EL PILAR            ")</f>
        <v xml:space="preserve">EL PILAR            </v>
      </c>
      <c r="E6576" t="str">
        <f>T("TR ")</f>
        <v xml:space="preserve">TR </v>
      </c>
      <c r="F6576" t="str">
        <f>T("TRACTORES      ")</f>
        <v xml:space="preserve">TRACTORES      </v>
      </c>
      <c r="G6576" t="str">
        <f>T("De menos de 16 CABALLOS FISCALES                  ")</f>
        <v xml:space="preserve">De menos de 16 CABALLOS FISCALES                  </v>
      </c>
      <c r="H6576" t="str">
        <f>T("DIESEL                                            ")</f>
        <v xml:space="preserve">DIESEL                                            </v>
      </c>
      <c r="I6576">
        <v>11</v>
      </c>
    </row>
    <row r="6577" spans="1:9">
      <c r="A6577" t="str">
        <f>T("2018")</f>
        <v>2018</v>
      </c>
      <c r="B6577" t="str">
        <f>T("FISICO                                            ")</f>
        <v xml:space="preserve">FISICO                                            </v>
      </c>
      <c r="C6577" t="str">
        <f>T("FUENCARRAL-EL PARDO ")</f>
        <v xml:space="preserve">FUENCARRAL-EL PARDO </v>
      </c>
      <c r="D6577" t="str">
        <f>T("EL PILAR            ")</f>
        <v xml:space="preserve">EL PILAR            </v>
      </c>
      <c r="E6577" t="str">
        <f>T("TR ")</f>
        <v xml:space="preserve">TR </v>
      </c>
      <c r="F6577" t="str">
        <f>T("TRACTORES      ")</f>
        <v xml:space="preserve">TRACTORES      </v>
      </c>
      <c r="G6577" t="str">
        <f>T("De 16 a 25 CABALLOS FISCALES                      ")</f>
        <v xml:space="preserve">De 16 a 25 CABALLOS FISCALES                      </v>
      </c>
      <c r="H6577" t="str">
        <f>T("DIESEL                                            ")</f>
        <v xml:space="preserve">DIESEL                                            </v>
      </c>
      <c r="I6577">
        <v>1</v>
      </c>
    </row>
    <row r="6578" spans="1:9">
      <c r="A6578" t="str">
        <f>T("2018")</f>
        <v>2018</v>
      </c>
      <c r="B6578" t="str">
        <f>T("FISICO                                            ")</f>
        <v xml:space="preserve">FISICO                                            </v>
      </c>
      <c r="C6578" t="str">
        <f>T("FUENCARRAL-EL PARDO ")</f>
        <v xml:space="preserve">FUENCARRAL-EL PARDO </v>
      </c>
      <c r="D6578" t="str">
        <f>T("EL PILAR            ")</f>
        <v xml:space="preserve">EL PILAR            </v>
      </c>
      <c r="E6578" t="str">
        <f>T("TR ")</f>
        <v xml:space="preserve">TR </v>
      </c>
      <c r="F6578" t="str">
        <f>T("TRACTORES      ")</f>
        <v xml:space="preserve">TRACTORES      </v>
      </c>
      <c r="G6578" t="str">
        <f>T("De 25,01 CABALLOS FISCALES en adelante            ")</f>
        <v xml:space="preserve">De 25,01 CABALLOS FISCALES en adelante            </v>
      </c>
      <c r="H6578" t="str">
        <f>T("DIESEL                                            ")</f>
        <v xml:space="preserve">DIESEL                                            </v>
      </c>
      <c r="I6578">
        <v>8</v>
      </c>
    </row>
    <row r="6579" spans="1:9">
      <c r="A6579" t="str">
        <f>T("2018")</f>
        <v>2018</v>
      </c>
      <c r="B6579" t="str">
        <f>T("FISICO                                            ")</f>
        <v xml:space="preserve">FISICO                                            </v>
      </c>
      <c r="C6579" t="str">
        <f>T("FUENCARRAL-EL PARDO ")</f>
        <v xml:space="preserve">FUENCARRAL-EL PARDO </v>
      </c>
      <c r="D6579" t="str">
        <f>T("LA PAZ              ")</f>
        <v xml:space="preserve">LA PAZ              </v>
      </c>
      <c r="E6579" t="str">
        <f>T("TR ")</f>
        <v xml:space="preserve">TR </v>
      </c>
      <c r="F6579" t="str">
        <f>T("TRACTORES      ")</f>
        <v xml:space="preserve">TRACTORES      </v>
      </c>
      <c r="G6579" t="str">
        <f>T("De menos de 16 CABALLOS FISCALES                  ")</f>
        <v xml:space="preserve">De menos de 16 CABALLOS FISCALES                  </v>
      </c>
      <c r="H6579" t="str">
        <f>T("DIESEL                                            ")</f>
        <v xml:space="preserve">DIESEL                                            </v>
      </c>
      <c r="I6579">
        <v>10</v>
      </c>
    </row>
    <row r="6580" spans="1:9">
      <c r="A6580" t="str">
        <f>T("2018")</f>
        <v>2018</v>
      </c>
      <c r="B6580" t="str">
        <f>T("FISICO                                            ")</f>
        <v xml:space="preserve">FISICO                                            </v>
      </c>
      <c r="C6580" t="str">
        <f>T("FUENCARRAL-EL PARDO ")</f>
        <v xml:space="preserve">FUENCARRAL-EL PARDO </v>
      </c>
      <c r="D6580" t="str">
        <f>T("LA PAZ              ")</f>
        <v xml:space="preserve">LA PAZ              </v>
      </c>
      <c r="E6580" t="str">
        <f>T("TR ")</f>
        <v xml:space="preserve">TR </v>
      </c>
      <c r="F6580" t="str">
        <f>T("TRACTORES      ")</f>
        <v xml:space="preserve">TRACTORES      </v>
      </c>
      <c r="G6580" t="str">
        <f>T("De 16 a 25 CABALLOS FISCALES                      ")</f>
        <v xml:space="preserve">De 16 a 25 CABALLOS FISCALES                      </v>
      </c>
      <c r="H6580" t="str">
        <f>T("DIESEL                                            ")</f>
        <v xml:space="preserve">DIESEL                                            </v>
      </c>
      <c r="I6580">
        <v>6</v>
      </c>
    </row>
    <row r="6581" spans="1:9">
      <c r="A6581" t="str">
        <f>T("2018")</f>
        <v>2018</v>
      </c>
      <c r="B6581" t="str">
        <f>T("FISICO                                            ")</f>
        <v xml:space="preserve">FISICO                                            </v>
      </c>
      <c r="C6581" t="str">
        <f>T("FUENCARRAL-EL PARDO ")</f>
        <v xml:space="preserve">FUENCARRAL-EL PARDO </v>
      </c>
      <c r="D6581" t="str">
        <f>T("VALVERDE            ")</f>
        <v xml:space="preserve">VALVERDE            </v>
      </c>
      <c r="E6581" t="str">
        <f>T("TR ")</f>
        <v xml:space="preserve">TR </v>
      </c>
      <c r="F6581" t="str">
        <f>T("TRACTORES      ")</f>
        <v xml:space="preserve">TRACTORES      </v>
      </c>
      <c r="G6581" t="str">
        <f>T("De menos de 16 CABALLOS FISCALES                  ")</f>
        <v xml:space="preserve">De menos de 16 CABALLOS FISCALES                  </v>
      </c>
      <c r="H6581" t="str">
        <f>T("DIESEL                                            ")</f>
        <v xml:space="preserve">DIESEL                                            </v>
      </c>
      <c r="I6581">
        <v>8</v>
      </c>
    </row>
    <row r="6582" spans="1:9">
      <c r="A6582" t="str">
        <f>T("2018")</f>
        <v>2018</v>
      </c>
      <c r="B6582" t="str">
        <f>T("FISICO                                            ")</f>
        <v xml:space="preserve">FISICO                                            </v>
      </c>
      <c r="C6582" t="str">
        <f>T("FUENCARRAL-EL PARDO ")</f>
        <v xml:space="preserve">FUENCARRAL-EL PARDO </v>
      </c>
      <c r="D6582" t="str">
        <f>T("VALVERDE            ")</f>
        <v xml:space="preserve">VALVERDE            </v>
      </c>
      <c r="E6582" t="str">
        <f>T("TR ")</f>
        <v xml:space="preserve">TR </v>
      </c>
      <c r="F6582" t="str">
        <f>T("TRACTORES      ")</f>
        <v xml:space="preserve">TRACTORES      </v>
      </c>
      <c r="G6582" t="str">
        <f>T("De 16 a 25 CABALLOS FISCALES                      ")</f>
        <v xml:space="preserve">De 16 a 25 CABALLOS FISCALES                      </v>
      </c>
      <c r="H6582" t="str">
        <f>T("DIESEL                                            ")</f>
        <v xml:space="preserve">DIESEL                                            </v>
      </c>
      <c r="I6582">
        <v>10</v>
      </c>
    </row>
    <row r="6583" spans="1:9">
      <c r="A6583" t="str">
        <f>T("2018")</f>
        <v>2018</v>
      </c>
      <c r="B6583" t="str">
        <f>T("FISICO                                            ")</f>
        <v xml:space="preserve">FISICO                                            </v>
      </c>
      <c r="C6583" t="str">
        <f>T("FUENCARRAL-EL PARDO ")</f>
        <v xml:space="preserve">FUENCARRAL-EL PARDO </v>
      </c>
      <c r="D6583" t="str">
        <f>T("VALVERDE            ")</f>
        <v xml:space="preserve">VALVERDE            </v>
      </c>
      <c r="E6583" t="str">
        <f>T("TR ")</f>
        <v xml:space="preserve">TR </v>
      </c>
      <c r="F6583" t="str">
        <f>T("TRACTORES      ")</f>
        <v xml:space="preserve">TRACTORES      </v>
      </c>
      <c r="G6583" t="str">
        <f>T("De 25,01 CABALLOS FISCALES en adelante            ")</f>
        <v xml:space="preserve">De 25,01 CABALLOS FISCALES en adelante            </v>
      </c>
      <c r="H6583" t="str">
        <f>T("DIESEL                                            ")</f>
        <v xml:space="preserve">DIESEL                                            </v>
      </c>
      <c r="I6583">
        <v>16</v>
      </c>
    </row>
    <row r="6584" spans="1:9">
      <c r="A6584" t="str">
        <f>T("2018")</f>
        <v>2018</v>
      </c>
      <c r="B6584" t="str">
        <f>T("FISICO                                            ")</f>
        <v xml:space="preserve">FISICO                                            </v>
      </c>
      <c r="C6584" t="str">
        <f>T("FUENCARRAL-EL PARDO ")</f>
        <v xml:space="preserve">FUENCARRAL-EL PARDO </v>
      </c>
      <c r="D6584" t="str">
        <f>T("MIRASIERRA          ")</f>
        <v xml:space="preserve">MIRASIERRA          </v>
      </c>
      <c r="E6584" t="str">
        <f>T("TR ")</f>
        <v xml:space="preserve">TR </v>
      </c>
      <c r="F6584" t="str">
        <f>T("TRACTORES      ")</f>
        <v xml:space="preserve">TRACTORES      </v>
      </c>
      <c r="G6584" t="str">
        <f>T("De menos de 16 CABALLOS FISCALES                  ")</f>
        <v xml:space="preserve">De menos de 16 CABALLOS FISCALES                  </v>
      </c>
      <c r="H6584" t="str">
        <f>T("DIESEL                                            ")</f>
        <v xml:space="preserve">DIESEL                                            </v>
      </c>
      <c r="I6584">
        <v>10</v>
      </c>
    </row>
    <row r="6585" spans="1:9">
      <c r="A6585" t="str">
        <f>T("2018")</f>
        <v>2018</v>
      </c>
      <c r="B6585" t="str">
        <f>T("FISICO                                            ")</f>
        <v xml:space="preserve">FISICO                                            </v>
      </c>
      <c r="C6585" t="str">
        <f>T("FUENCARRAL-EL PARDO ")</f>
        <v xml:space="preserve">FUENCARRAL-EL PARDO </v>
      </c>
      <c r="D6585" t="str">
        <f>T("MIRASIERRA          ")</f>
        <v xml:space="preserve">MIRASIERRA          </v>
      </c>
      <c r="E6585" t="str">
        <f>T("TR ")</f>
        <v xml:space="preserve">TR </v>
      </c>
      <c r="F6585" t="str">
        <f>T("TRACTORES      ")</f>
        <v xml:space="preserve">TRACTORES      </v>
      </c>
      <c r="G6585" t="str">
        <f>T("De 16 a 25 CABALLOS FISCALES                      ")</f>
        <v xml:space="preserve">De 16 a 25 CABALLOS FISCALES                      </v>
      </c>
      <c r="H6585" t="str">
        <f>T("DIESEL                                            ")</f>
        <v xml:space="preserve">DIESEL                                            </v>
      </c>
      <c r="I6585">
        <v>3</v>
      </c>
    </row>
    <row r="6586" spans="1:9">
      <c r="A6586" t="str">
        <f>T("2018")</f>
        <v>2018</v>
      </c>
      <c r="B6586" t="str">
        <f>T("FISICO                                            ")</f>
        <v xml:space="preserve">FISICO                                            </v>
      </c>
      <c r="C6586" t="str">
        <f>T("FUENCARRAL-EL PARDO ")</f>
        <v xml:space="preserve">FUENCARRAL-EL PARDO </v>
      </c>
      <c r="D6586" t="str">
        <f>T("MIRASIERRA          ")</f>
        <v xml:space="preserve">MIRASIERRA          </v>
      </c>
      <c r="E6586" t="str">
        <f>T("TR ")</f>
        <v xml:space="preserve">TR </v>
      </c>
      <c r="F6586" t="str">
        <f>T("TRACTORES      ")</f>
        <v xml:space="preserve">TRACTORES      </v>
      </c>
      <c r="G6586" t="str">
        <f>T("De 25,01 CABALLOS FISCALES en adelante            ")</f>
        <v xml:space="preserve">De 25,01 CABALLOS FISCALES en adelante            </v>
      </c>
      <c r="H6586" t="str">
        <f>T("DIESEL                                            ")</f>
        <v xml:space="preserve">DIESEL                                            </v>
      </c>
      <c r="I6586">
        <v>12</v>
      </c>
    </row>
    <row r="6587" spans="1:9">
      <c r="A6587" t="str">
        <f>T("2018")</f>
        <v>2018</v>
      </c>
      <c r="B6587" t="str">
        <f>T("FISICO                                            ")</f>
        <v xml:space="preserve">FISICO                                            </v>
      </c>
      <c r="C6587" t="str">
        <f>T("FUENCARRAL-EL PARDO ")</f>
        <v xml:space="preserve">FUENCARRAL-EL PARDO </v>
      </c>
      <c r="D6587" t="str">
        <f>T("EL GOLOSO           ")</f>
        <v xml:space="preserve">EL GOLOSO           </v>
      </c>
      <c r="E6587" t="str">
        <f>T("TR ")</f>
        <v xml:space="preserve">TR </v>
      </c>
      <c r="F6587" t="str">
        <f>T("TRACTORES      ")</f>
        <v xml:space="preserve">TRACTORES      </v>
      </c>
      <c r="G6587" t="str">
        <f>T("De menos de 16 CABALLOS FISCALES                  ")</f>
        <v xml:space="preserve">De menos de 16 CABALLOS FISCALES                  </v>
      </c>
      <c r="H6587" t="str">
        <f>T("DIESEL                                            ")</f>
        <v xml:space="preserve">DIESEL                                            </v>
      </c>
      <c r="I6587">
        <v>1</v>
      </c>
    </row>
    <row r="6588" spans="1:9">
      <c r="A6588" t="str">
        <f>T("2018")</f>
        <v>2018</v>
      </c>
      <c r="B6588" t="str">
        <f>T("JURIDICO                                          ")</f>
        <v xml:space="preserve">JURIDICO                                          </v>
      </c>
      <c r="C6588" t="str">
        <f>T("FUENCARRAL-EL PARDO ")</f>
        <v xml:space="preserve">FUENCARRAL-EL PARDO </v>
      </c>
      <c r="D6588" t="str">
        <f>T("SIN BARRIO          ")</f>
        <v xml:space="preserve">SIN BARRIO          </v>
      </c>
      <c r="E6588" t="str">
        <f>T("TR ")</f>
        <v xml:space="preserve">TR </v>
      </c>
      <c r="F6588" t="str">
        <f>T("TRACTORES      ")</f>
        <v xml:space="preserve">TRACTORES      </v>
      </c>
      <c r="G6588" t="str">
        <f>T("De menos de 16 CABALLOS FISCALES                  ")</f>
        <v xml:space="preserve">De menos de 16 CABALLOS FISCALES                  </v>
      </c>
      <c r="H6588" t="str">
        <f>T("DIESEL                                            ")</f>
        <v xml:space="preserve">DIESEL                                            </v>
      </c>
      <c r="I6588">
        <v>8</v>
      </c>
    </row>
    <row r="6589" spans="1:9">
      <c r="A6589" t="str">
        <f>T("2018")</f>
        <v>2018</v>
      </c>
      <c r="B6589" t="str">
        <f>T("JURIDICO                                          ")</f>
        <v xml:space="preserve">JURIDICO                                          </v>
      </c>
      <c r="C6589" t="str">
        <f>T("FUENCARRAL-EL PARDO ")</f>
        <v xml:space="preserve">FUENCARRAL-EL PARDO </v>
      </c>
      <c r="D6589" t="str">
        <f>T("SIN BARRIO          ")</f>
        <v xml:space="preserve">SIN BARRIO          </v>
      </c>
      <c r="E6589" t="str">
        <f>T("TR ")</f>
        <v xml:space="preserve">TR </v>
      </c>
      <c r="F6589" t="str">
        <f>T("TRACTORES      ")</f>
        <v xml:space="preserve">TRACTORES      </v>
      </c>
      <c r="G6589" t="str">
        <f>T("De 16 a 25 CABALLOS FISCALES                      ")</f>
        <v xml:space="preserve">De 16 a 25 CABALLOS FISCALES                      </v>
      </c>
      <c r="H6589" t="str">
        <f>T("DIESEL                                            ")</f>
        <v xml:space="preserve">DIESEL                                            </v>
      </c>
      <c r="I6589">
        <v>3</v>
      </c>
    </row>
    <row r="6590" spans="1:9">
      <c r="A6590" t="str">
        <f>T("2018")</f>
        <v>2018</v>
      </c>
      <c r="B6590" t="str">
        <f>T("JURIDICO                                          ")</f>
        <v xml:space="preserve">JURIDICO                                          </v>
      </c>
      <c r="C6590" t="str">
        <f>T("FUENCARRAL-EL PARDO ")</f>
        <v xml:space="preserve">FUENCARRAL-EL PARDO </v>
      </c>
      <c r="D6590" t="str">
        <f>T("SIN BARRIO          ")</f>
        <v xml:space="preserve">SIN BARRIO          </v>
      </c>
      <c r="E6590" t="str">
        <f>T("TR ")</f>
        <v xml:space="preserve">TR </v>
      </c>
      <c r="F6590" t="str">
        <f>T("TRACTORES      ")</f>
        <v xml:space="preserve">TRACTORES      </v>
      </c>
      <c r="G6590" t="str">
        <f>T("De 25,01 CABALLOS FISCALES en adelante            ")</f>
        <v xml:space="preserve">De 25,01 CABALLOS FISCALES en adelante            </v>
      </c>
      <c r="H6590" t="str">
        <f>T("DIESEL                                            ")</f>
        <v xml:space="preserve">DIESEL                                            </v>
      </c>
      <c r="I6590">
        <v>1</v>
      </c>
    </row>
    <row r="6591" spans="1:9">
      <c r="A6591" t="str">
        <f>T("2018")</f>
        <v>2018</v>
      </c>
      <c r="B6591" t="str">
        <f>T("JURIDICO                                          ")</f>
        <v xml:space="preserve">JURIDICO                                          </v>
      </c>
      <c r="C6591" t="str">
        <f>T("FUENCARRAL-EL PARDO ")</f>
        <v xml:space="preserve">FUENCARRAL-EL PARDO </v>
      </c>
      <c r="D6591" t="str">
        <f>T("EL PARDO            ")</f>
        <v xml:space="preserve">EL PARDO            </v>
      </c>
      <c r="E6591" t="str">
        <f>T("TR ")</f>
        <v xml:space="preserve">TR </v>
      </c>
      <c r="F6591" t="str">
        <f>T("TRACTORES      ")</f>
        <v xml:space="preserve">TRACTORES      </v>
      </c>
      <c r="G6591" t="str">
        <f>T("De menos de 16 CABALLOS FISCALES                  ")</f>
        <v xml:space="preserve">De menos de 16 CABALLOS FISCALES                  </v>
      </c>
      <c r="H6591" t="str">
        <f>T("DIESEL                                            ")</f>
        <v xml:space="preserve">DIESEL                                            </v>
      </c>
      <c r="I6591">
        <v>2</v>
      </c>
    </row>
    <row r="6592" spans="1:9">
      <c r="A6592" t="str">
        <f>T("2018")</f>
        <v>2018</v>
      </c>
      <c r="B6592" t="str">
        <f>T("JURIDICO                                          ")</f>
        <v xml:space="preserve">JURIDICO                                          </v>
      </c>
      <c r="C6592" t="str">
        <f>T("FUENCARRAL-EL PARDO ")</f>
        <v xml:space="preserve">FUENCARRAL-EL PARDO </v>
      </c>
      <c r="D6592" t="str">
        <f>T("EL PARDO            ")</f>
        <v xml:space="preserve">EL PARDO            </v>
      </c>
      <c r="E6592" t="str">
        <f>T("TR ")</f>
        <v xml:space="preserve">TR </v>
      </c>
      <c r="F6592" t="str">
        <f>T("TRACTORES      ")</f>
        <v xml:space="preserve">TRACTORES      </v>
      </c>
      <c r="G6592" t="str">
        <f>T("De 25,01 CABALLOS FISCALES en adelante            ")</f>
        <v xml:space="preserve">De 25,01 CABALLOS FISCALES en adelante            </v>
      </c>
      <c r="H6592" t="str">
        <f>T("DIESEL                                            ")</f>
        <v xml:space="preserve">DIESEL                                            </v>
      </c>
      <c r="I6592">
        <v>3</v>
      </c>
    </row>
    <row r="6593" spans="1:9">
      <c r="A6593" t="str">
        <f>T("2018")</f>
        <v>2018</v>
      </c>
      <c r="B6593" t="str">
        <f>T("JURIDICO                                          ")</f>
        <v xml:space="preserve">JURIDICO                                          </v>
      </c>
      <c r="C6593" t="str">
        <f>T("FUENCARRAL-EL PARDO ")</f>
        <v xml:space="preserve">FUENCARRAL-EL PARDO </v>
      </c>
      <c r="D6593" t="str">
        <f>T("FUENTELARREINA      ")</f>
        <v xml:space="preserve">FUENTELARREINA      </v>
      </c>
      <c r="E6593" t="str">
        <f>T("TR ")</f>
        <v xml:space="preserve">TR </v>
      </c>
      <c r="F6593" t="str">
        <f>T("TRACTORES      ")</f>
        <v xml:space="preserve">TRACTORES      </v>
      </c>
      <c r="G6593" t="str">
        <f>T("De menos de 16 CABALLOS FISCALES                  ")</f>
        <v xml:space="preserve">De menos de 16 CABALLOS FISCALES                  </v>
      </c>
      <c r="H6593" t="str">
        <f>T("DIESEL                                            ")</f>
        <v xml:space="preserve">DIESEL                                            </v>
      </c>
      <c r="I6593">
        <v>1</v>
      </c>
    </row>
    <row r="6594" spans="1:9">
      <c r="A6594" t="str">
        <f>T("2018")</f>
        <v>2018</v>
      </c>
      <c r="B6594" t="str">
        <f>T("JURIDICO                                          ")</f>
        <v xml:space="preserve">JURIDICO                                          </v>
      </c>
      <c r="C6594" t="str">
        <f>T("FUENCARRAL-EL PARDO ")</f>
        <v xml:space="preserve">FUENCARRAL-EL PARDO </v>
      </c>
      <c r="D6594" t="str">
        <f>T("PEÑA GRANDE         ")</f>
        <v xml:space="preserve">PEÑA GRANDE         </v>
      </c>
      <c r="E6594" t="str">
        <f>T("TR ")</f>
        <v xml:space="preserve">TR </v>
      </c>
      <c r="F6594" t="str">
        <f>T("TRACTORES      ")</f>
        <v xml:space="preserve">TRACTORES      </v>
      </c>
      <c r="G6594" t="str">
        <f>T("De menos de 16 CABALLOS FISCALES                  ")</f>
        <v xml:space="preserve">De menos de 16 CABALLOS FISCALES                  </v>
      </c>
      <c r="H6594" t="str">
        <f>T("DIESEL                                            ")</f>
        <v xml:space="preserve">DIESEL                                            </v>
      </c>
      <c r="I6594">
        <v>9</v>
      </c>
    </row>
    <row r="6595" spans="1:9">
      <c r="A6595" t="str">
        <f>T("2018")</f>
        <v>2018</v>
      </c>
      <c r="B6595" t="str">
        <f>T("JURIDICO                                          ")</f>
        <v xml:space="preserve">JURIDICO                                          </v>
      </c>
      <c r="C6595" t="str">
        <f>T("FUENCARRAL-EL PARDO ")</f>
        <v xml:space="preserve">FUENCARRAL-EL PARDO </v>
      </c>
      <c r="D6595" t="str">
        <f>T("PEÑA GRANDE         ")</f>
        <v xml:space="preserve">PEÑA GRANDE         </v>
      </c>
      <c r="E6595" t="str">
        <f>T("TR ")</f>
        <v xml:space="preserve">TR </v>
      </c>
      <c r="F6595" t="str">
        <f>T("TRACTORES      ")</f>
        <v xml:space="preserve">TRACTORES      </v>
      </c>
      <c r="G6595" t="str">
        <f>T("De 16 a 25 CABALLOS FISCALES                      ")</f>
        <v xml:space="preserve">De 16 a 25 CABALLOS FISCALES                      </v>
      </c>
      <c r="H6595" t="str">
        <f>T("DIESEL                                            ")</f>
        <v xml:space="preserve">DIESEL                                            </v>
      </c>
      <c r="I6595">
        <v>6</v>
      </c>
    </row>
    <row r="6596" spans="1:9">
      <c r="A6596" t="str">
        <f>T("2018")</f>
        <v>2018</v>
      </c>
      <c r="B6596" t="str">
        <f>T("JURIDICO                                          ")</f>
        <v xml:space="preserve">JURIDICO                                          </v>
      </c>
      <c r="C6596" t="str">
        <f>T("FUENCARRAL-EL PARDO ")</f>
        <v xml:space="preserve">FUENCARRAL-EL PARDO </v>
      </c>
      <c r="D6596" t="str">
        <f>T("PEÑA GRANDE         ")</f>
        <v xml:space="preserve">PEÑA GRANDE         </v>
      </c>
      <c r="E6596" t="str">
        <f>T("TR ")</f>
        <v xml:space="preserve">TR </v>
      </c>
      <c r="F6596" t="str">
        <f>T("TRACTORES      ")</f>
        <v xml:space="preserve">TRACTORES      </v>
      </c>
      <c r="G6596" t="str">
        <f>T("De 25,01 CABALLOS FISCALES en adelante            ")</f>
        <v xml:space="preserve">De 25,01 CABALLOS FISCALES en adelante            </v>
      </c>
      <c r="H6596" t="str">
        <f>T("DIESEL                                            ")</f>
        <v xml:space="preserve">DIESEL                                            </v>
      </c>
      <c r="I6596">
        <v>20</v>
      </c>
    </row>
    <row r="6597" spans="1:9">
      <c r="A6597" t="str">
        <f>T("2018")</f>
        <v>2018</v>
      </c>
      <c r="B6597" t="str">
        <f>T("JURIDICO                                          ")</f>
        <v xml:space="preserve">JURIDICO                                          </v>
      </c>
      <c r="C6597" t="str">
        <f>T("FUENCARRAL-EL PARDO ")</f>
        <v xml:space="preserve">FUENCARRAL-EL PARDO </v>
      </c>
      <c r="D6597" t="str">
        <f>T("EL PILAR            ")</f>
        <v xml:space="preserve">EL PILAR            </v>
      </c>
      <c r="E6597" t="str">
        <f>T("TR ")</f>
        <v xml:space="preserve">TR </v>
      </c>
      <c r="F6597" t="str">
        <f>T("TRACTORES      ")</f>
        <v xml:space="preserve">TRACTORES      </v>
      </c>
      <c r="G6597" t="str">
        <f>T("De menos de 16 CABALLOS FISCALES                  ")</f>
        <v xml:space="preserve">De menos de 16 CABALLOS FISCALES                  </v>
      </c>
      <c r="H6597" t="str">
        <f>T("DIESEL                                            ")</f>
        <v xml:space="preserve">DIESEL                                            </v>
      </c>
      <c r="I6597">
        <v>2</v>
      </c>
    </row>
    <row r="6598" spans="1:9">
      <c r="A6598" t="str">
        <f>T("2018")</f>
        <v>2018</v>
      </c>
      <c r="B6598" t="str">
        <f>T("JURIDICO                                          ")</f>
        <v xml:space="preserve">JURIDICO                                          </v>
      </c>
      <c r="C6598" t="str">
        <f>T("FUENCARRAL-EL PARDO ")</f>
        <v xml:space="preserve">FUENCARRAL-EL PARDO </v>
      </c>
      <c r="D6598" t="str">
        <f>T("EL PILAR            ")</f>
        <v xml:space="preserve">EL PILAR            </v>
      </c>
      <c r="E6598" t="str">
        <f>T("TR ")</f>
        <v xml:space="preserve">TR </v>
      </c>
      <c r="F6598" t="str">
        <f>T("TRACTORES      ")</f>
        <v xml:space="preserve">TRACTORES      </v>
      </c>
      <c r="G6598" t="str">
        <f>T("De 16 a 25 CABALLOS FISCALES                      ")</f>
        <v xml:space="preserve">De 16 a 25 CABALLOS FISCALES                      </v>
      </c>
      <c r="H6598" t="str">
        <f>T("DIESEL                                            ")</f>
        <v xml:space="preserve">DIESEL                                            </v>
      </c>
      <c r="I6598">
        <v>3</v>
      </c>
    </row>
    <row r="6599" spans="1:9">
      <c r="A6599" t="str">
        <f>T("2018")</f>
        <v>2018</v>
      </c>
      <c r="B6599" t="str">
        <f>T("JURIDICO                                          ")</f>
        <v xml:space="preserve">JURIDICO                                          </v>
      </c>
      <c r="C6599" t="str">
        <f>T("FUENCARRAL-EL PARDO ")</f>
        <v xml:space="preserve">FUENCARRAL-EL PARDO </v>
      </c>
      <c r="D6599" t="str">
        <f>T("EL PILAR            ")</f>
        <v xml:space="preserve">EL PILAR            </v>
      </c>
      <c r="E6599" t="str">
        <f>T("TR ")</f>
        <v xml:space="preserve">TR </v>
      </c>
      <c r="F6599" t="str">
        <f>T("TRACTORES      ")</f>
        <v xml:space="preserve">TRACTORES      </v>
      </c>
      <c r="G6599" t="str">
        <f>T("De 25,01 CABALLOS FISCALES en adelante            ")</f>
        <v xml:space="preserve">De 25,01 CABALLOS FISCALES en adelante            </v>
      </c>
      <c r="H6599" t="str">
        <f>T("DIESEL                                            ")</f>
        <v xml:space="preserve">DIESEL                                            </v>
      </c>
      <c r="I6599">
        <v>4</v>
      </c>
    </row>
    <row r="6600" spans="1:9">
      <c r="A6600" t="str">
        <f>T("2018")</f>
        <v>2018</v>
      </c>
      <c r="B6600" t="str">
        <f>T("JURIDICO                                          ")</f>
        <v xml:space="preserve">JURIDICO                                          </v>
      </c>
      <c r="C6600" t="str">
        <f>T("FUENCARRAL-EL PARDO ")</f>
        <v xml:space="preserve">FUENCARRAL-EL PARDO </v>
      </c>
      <c r="D6600" t="str">
        <f>T("LA PAZ              ")</f>
        <v xml:space="preserve">LA PAZ              </v>
      </c>
      <c r="E6600" t="str">
        <f>T("TR ")</f>
        <v xml:space="preserve">TR </v>
      </c>
      <c r="F6600" t="str">
        <f>T("TRACTORES      ")</f>
        <v xml:space="preserve">TRACTORES      </v>
      </c>
      <c r="G6600" t="str">
        <f>T("De menos de 16 CABALLOS FISCALES                  ")</f>
        <v xml:space="preserve">De menos de 16 CABALLOS FISCALES                  </v>
      </c>
      <c r="H6600" t="str">
        <f>T("DIESEL                                            ")</f>
        <v xml:space="preserve">DIESEL                                            </v>
      </c>
      <c r="I6600">
        <v>11</v>
      </c>
    </row>
    <row r="6601" spans="1:9">
      <c r="A6601" t="str">
        <f>T("2018")</f>
        <v>2018</v>
      </c>
      <c r="B6601" t="str">
        <f>T("JURIDICO                                          ")</f>
        <v xml:space="preserve">JURIDICO                                          </v>
      </c>
      <c r="C6601" t="str">
        <f>T("FUENCARRAL-EL PARDO ")</f>
        <v xml:space="preserve">FUENCARRAL-EL PARDO </v>
      </c>
      <c r="D6601" t="str">
        <f>T("LA PAZ              ")</f>
        <v xml:space="preserve">LA PAZ              </v>
      </c>
      <c r="E6601" t="str">
        <f>T("TR ")</f>
        <v xml:space="preserve">TR </v>
      </c>
      <c r="F6601" t="str">
        <f>T("TRACTORES      ")</f>
        <v xml:space="preserve">TRACTORES      </v>
      </c>
      <c r="G6601" t="str">
        <f>T("De 16 a 25 CABALLOS FISCALES                      ")</f>
        <v xml:space="preserve">De 16 a 25 CABALLOS FISCALES                      </v>
      </c>
      <c r="H6601" t="str">
        <f>T("DIESEL                                            ")</f>
        <v xml:space="preserve">DIESEL                                            </v>
      </c>
      <c r="I6601">
        <v>17</v>
      </c>
    </row>
    <row r="6602" spans="1:9">
      <c r="A6602" t="str">
        <f>T("2018")</f>
        <v>2018</v>
      </c>
      <c r="B6602" t="str">
        <f>T("JURIDICO                                          ")</f>
        <v xml:space="preserve">JURIDICO                                          </v>
      </c>
      <c r="C6602" t="str">
        <f>T("FUENCARRAL-EL PARDO ")</f>
        <v xml:space="preserve">FUENCARRAL-EL PARDO </v>
      </c>
      <c r="D6602" t="str">
        <f>T("LA PAZ              ")</f>
        <v xml:space="preserve">LA PAZ              </v>
      </c>
      <c r="E6602" t="str">
        <f>T("TR ")</f>
        <v xml:space="preserve">TR </v>
      </c>
      <c r="F6602" t="str">
        <f>T("TRACTORES      ")</f>
        <v xml:space="preserve">TRACTORES      </v>
      </c>
      <c r="G6602" t="str">
        <f>T("De 25,01 CABALLOS FISCALES en adelante            ")</f>
        <v xml:space="preserve">De 25,01 CABALLOS FISCALES en adelante            </v>
      </c>
      <c r="H6602" t="str">
        <f>T("DIESEL                                            ")</f>
        <v xml:space="preserve">DIESEL                                            </v>
      </c>
      <c r="I6602">
        <v>31</v>
      </c>
    </row>
    <row r="6603" spans="1:9">
      <c r="A6603" t="str">
        <f>T("2018")</f>
        <v>2018</v>
      </c>
      <c r="B6603" t="str">
        <f>T("JURIDICO                                          ")</f>
        <v xml:space="preserve">JURIDICO                                          </v>
      </c>
      <c r="C6603" t="str">
        <f>T("FUENCARRAL-EL PARDO ")</f>
        <v xml:space="preserve">FUENCARRAL-EL PARDO </v>
      </c>
      <c r="D6603" t="str">
        <f>T("VALVERDE            ")</f>
        <v xml:space="preserve">VALVERDE            </v>
      </c>
      <c r="E6603" t="str">
        <f>T("TR ")</f>
        <v xml:space="preserve">TR </v>
      </c>
      <c r="F6603" t="str">
        <f>T("TRACTORES      ")</f>
        <v xml:space="preserve">TRACTORES      </v>
      </c>
      <c r="G6603" t="str">
        <f>T("De menos de 16 CABALLOS FISCALES                  ")</f>
        <v xml:space="preserve">De menos de 16 CABALLOS FISCALES                  </v>
      </c>
      <c r="H6603" t="str">
        <f>T("DIESEL                                            ")</f>
        <v xml:space="preserve">DIESEL                                            </v>
      </c>
      <c r="I6603">
        <v>47</v>
      </c>
    </row>
    <row r="6604" spans="1:9">
      <c r="A6604" t="str">
        <f>T("2018")</f>
        <v>2018</v>
      </c>
      <c r="B6604" t="str">
        <f>T("JURIDICO                                          ")</f>
        <v xml:space="preserve">JURIDICO                                          </v>
      </c>
      <c r="C6604" t="str">
        <f>T("FUENCARRAL-EL PARDO ")</f>
        <v xml:space="preserve">FUENCARRAL-EL PARDO </v>
      </c>
      <c r="D6604" t="str">
        <f>T("VALVERDE            ")</f>
        <v xml:space="preserve">VALVERDE            </v>
      </c>
      <c r="E6604" t="str">
        <f>T("TR ")</f>
        <v xml:space="preserve">TR </v>
      </c>
      <c r="F6604" t="str">
        <f>T("TRACTORES      ")</f>
        <v xml:space="preserve">TRACTORES      </v>
      </c>
      <c r="G6604" t="str">
        <f>T("De 16 a 25 CABALLOS FISCALES                      ")</f>
        <v xml:space="preserve">De 16 a 25 CABALLOS FISCALES                      </v>
      </c>
      <c r="H6604" t="str">
        <f>T("DIESEL                                            ")</f>
        <v xml:space="preserve">DIESEL                                            </v>
      </c>
      <c r="I6604">
        <v>29</v>
      </c>
    </row>
    <row r="6605" spans="1:9">
      <c r="A6605" t="str">
        <f>T("2018")</f>
        <v>2018</v>
      </c>
      <c r="B6605" t="str">
        <f>T("JURIDICO                                          ")</f>
        <v xml:space="preserve">JURIDICO                                          </v>
      </c>
      <c r="C6605" t="str">
        <f>T("FUENCARRAL-EL PARDO ")</f>
        <v xml:space="preserve">FUENCARRAL-EL PARDO </v>
      </c>
      <c r="D6605" t="str">
        <f>T("VALVERDE            ")</f>
        <v xml:space="preserve">VALVERDE            </v>
      </c>
      <c r="E6605" t="str">
        <f>T("TR ")</f>
        <v xml:space="preserve">TR </v>
      </c>
      <c r="F6605" t="str">
        <f>T("TRACTORES      ")</f>
        <v xml:space="preserve">TRACTORES      </v>
      </c>
      <c r="G6605" t="str">
        <f>T("De 25,01 CABALLOS FISCALES en adelante            ")</f>
        <v xml:space="preserve">De 25,01 CABALLOS FISCALES en adelante            </v>
      </c>
      <c r="H6605" t="str">
        <f>T("DIESEL                                            ")</f>
        <v xml:space="preserve">DIESEL                                            </v>
      </c>
      <c r="I6605">
        <v>61</v>
      </c>
    </row>
    <row r="6606" spans="1:9">
      <c r="A6606" t="str">
        <f>T("2018")</f>
        <v>2018</v>
      </c>
      <c r="B6606" t="str">
        <f>T("JURIDICO                                          ")</f>
        <v xml:space="preserve">JURIDICO                                          </v>
      </c>
      <c r="C6606" t="str">
        <f>T("FUENCARRAL-EL PARDO ")</f>
        <v xml:space="preserve">FUENCARRAL-EL PARDO </v>
      </c>
      <c r="D6606" t="str">
        <f>T("MIRASIERRA          ")</f>
        <v xml:space="preserve">MIRASIERRA          </v>
      </c>
      <c r="E6606" t="str">
        <f>T("TR ")</f>
        <v xml:space="preserve">TR </v>
      </c>
      <c r="F6606" t="str">
        <f>T("TRACTORES      ")</f>
        <v xml:space="preserve">TRACTORES      </v>
      </c>
      <c r="G6606" t="str">
        <f>T("De menos de 16 CABALLOS FISCALES                  ")</f>
        <v xml:space="preserve">De menos de 16 CABALLOS FISCALES                  </v>
      </c>
      <c r="H6606" t="str">
        <f>T("DIESEL                                            ")</f>
        <v xml:space="preserve">DIESEL                                            </v>
      </c>
      <c r="I6606">
        <v>13</v>
      </c>
    </row>
    <row r="6607" spans="1:9">
      <c r="A6607" t="str">
        <f>T("2018")</f>
        <v>2018</v>
      </c>
      <c r="B6607" t="str">
        <f>T("JURIDICO                                          ")</f>
        <v xml:space="preserve">JURIDICO                                          </v>
      </c>
      <c r="C6607" t="str">
        <f>T("FUENCARRAL-EL PARDO ")</f>
        <v xml:space="preserve">FUENCARRAL-EL PARDO </v>
      </c>
      <c r="D6607" t="str">
        <f>T("MIRASIERRA          ")</f>
        <v xml:space="preserve">MIRASIERRA          </v>
      </c>
      <c r="E6607" t="str">
        <f>T("TR ")</f>
        <v xml:space="preserve">TR </v>
      </c>
      <c r="F6607" t="str">
        <f>T("TRACTORES      ")</f>
        <v xml:space="preserve">TRACTORES      </v>
      </c>
      <c r="G6607" t="str">
        <f>T("De 16 a 25 CABALLOS FISCALES                      ")</f>
        <v xml:space="preserve">De 16 a 25 CABALLOS FISCALES                      </v>
      </c>
      <c r="H6607" t="str">
        <f>T("DIESEL                                            ")</f>
        <v xml:space="preserve">DIESEL                                            </v>
      </c>
      <c r="I6607">
        <v>4</v>
      </c>
    </row>
    <row r="6608" spans="1:9">
      <c r="A6608" t="str">
        <f>T("2018")</f>
        <v>2018</v>
      </c>
      <c r="B6608" t="str">
        <f>T("JURIDICO                                          ")</f>
        <v xml:space="preserve">JURIDICO                                          </v>
      </c>
      <c r="C6608" t="str">
        <f>T("FUENCARRAL-EL PARDO ")</f>
        <v xml:space="preserve">FUENCARRAL-EL PARDO </v>
      </c>
      <c r="D6608" t="str">
        <f>T("MIRASIERRA          ")</f>
        <v xml:space="preserve">MIRASIERRA          </v>
      </c>
      <c r="E6608" t="str">
        <f>T("TR ")</f>
        <v xml:space="preserve">TR </v>
      </c>
      <c r="F6608" t="str">
        <f>T("TRACTORES      ")</f>
        <v xml:space="preserve">TRACTORES      </v>
      </c>
      <c r="G6608" t="str">
        <f>T("De 25,01 CABALLOS FISCALES en adelante            ")</f>
        <v xml:space="preserve">De 25,01 CABALLOS FISCALES en adelante            </v>
      </c>
      <c r="H6608" t="str">
        <f>T("DIESEL                                            ")</f>
        <v xml:space="preserve">DIESEL                                            </v>
      </c>
      <c r="I6608">
        <v>2</v>
      </c>
    </row>
    <row r="6609" spans="1:9">
      <c r="A6609" t="str">
        <f>T("2018")</f>
        <v>2018</v>
      </c>
      <c r="B6609" t="str">
        <f>T("JURIDICO                                          ")</f>
        <v xml:space="preserve">JURIDICO                                          </v>
      </c>
      <c r="C6609" t="str">
        <f>T("FUENCARRAL-EL PARDO ")</f>
        <v xml:space="preserve">FUENCARRAL-EL PARDO </v>
      </c>
      <c r="D6609" t="str">
        <f>T("LA PAZ              ")</f>
        <v xml:space="preserve">LA PAZ              </v>
      </c>
      <c r="E6609" t="str">
        <f>T("TR ")</f>
        <v xml:space="preserve">TR </v>
      </c>
      <c r="F6609" t="str">
        <f>T("TRACTORES      ")</f>
        <v xml:space="preserve">TRACTORES      </v>
      </c>
      <c r="G6609" t="str">
        <f>T("De menos de 16 CABALLOS FISCALES                  ")</f>
        <v xml:space="preserve">De menos de 16 CABALLOS FISCALES                  </v>
      </c>
      <c r="H6609" t="str">
        <f>T("ELÉCTRICO                                         ")</f>
        <v xml:space="preserve">ELÉCTRICO                                         </v>
      </c>
      <c r="I6609">
        <v>1</v>
      </c>
    </row>
    <row r="6610" spans="1:9">
      <c r="A6610" t="str">
        <f>T("2018")</f>
        <v>2018</v>
      </c>
      <c r="B6610" t="str">
        <f>T("JURIDICO                                          ")</f>
        <v xml:space="preserve">JURIDICO                                          </v>
      </c>
      <c r="C6610" t="str">
        <f>T("FUENCARRAL-EL PARDO ")</f>
        <v xml:space="preserve">FUENCARRAL-EL PARDO </v>
      </c>
      <c r="D6610" t="str">
        <f>T("VALVERDE            ")</f>
        <v xml:space="preserve">VALVERDE            </v>
      </c>
      <c r="E6610" t="str">
        <f>T("TR ")</f>
        <v xml:space="preserve">TR </v>
      </c>
      <c r="F6610" t="str">
        <f>T("TRACTORES      ")</f>
        <v xml:space="preserve">TRACTORES      </v>
      </c>
      <c r="G6610" t="str">
        <f>T("De menos de 16 CABALLOS FISCALES                  ")</f>
        <v xml:space="preserve">De menos de 16 CABALLOS FISCALES                  </v>
      </c>
      <c r="H6610" t="str">
        <f>T("ELÉCTRICO                                         ")</f>
        <v xml:space="preserve">ELÉCTRICO                                         </v>
      </c>
      <c r="I6610">
        <v>6</v>
      </c>
    </row>
    <row r="6611" spans="1:9">
      <c r="A6611" t="str">
        <f>T("2018")</f>
        <v>2018</v>
      </c>
      <c r="B6611" t="str">
        <f>T("Entidad sin personalidad jurídica (art. 35.4 LGT) ")</f>
        <v xml:space="preserve">Entidad sin personalidad jurídica (art. 35.4 LGT) </v>
      </c>
      <c r="C6611" t="str">
        <f>T("FUENCARRAL-EL PARDO ")</f>
        <v xml:space="preserve">FUENCARRAL-EL PARDO </v>
      </c>
      <c r="D6611" t="str">
        <f>T("LA PAZ              ")</f>
        <v xml:space="preserve">LA PAZ              </v>
      </c>
      <c r="E6611" t="str">
        <f>T("TR ")</f>
        <v xml:space="preserve">TR </v>
      </c>
      <c r="F6611" t="str">
        <f>T("TRACTORES      ")</f>
        <v xml:space="preserve">TRACTORES      </v>
      </c>
      <c r="G6611" t="str">
        <f>T("De menos de 16 CABALLOS FISCALES                  ")</f>
        <v xml:space="preserve">De menos de 16 CABALLOS FISCALES                  </v>
      </c>
      <c r="H6611" t="str">
        <f>T("GASOLINA                                          ")</f>
        <v xml:space="preserve">GASOLINA                                          </v>
      </c>
      <c r="I6611">
        <v>1</v>
      </c>
    </row>
    <row r="6612" spans="1:9">
      <c r="A6612" t="str">
        <f>T("2018")</f>
        <v>2018</v>
      </c>
      <c r="B6612" t="str">
        <f>T("Entidad sin personalidad jurídica (art. 35.4 LGT) ")</f>
        <v xml:space="preserve">Entidad sin personalidad jurídica (art. 35.4 LGT) </v>
      </c>
      <c r="C6612" t="str">
        <f>T("FUENCARRAL-EL PARDO ")</f>
        <v xml:space="preserve">FUENCARRAL-EL PARDO </v>
      </c>
      <c r="D6612" t="str">
        <f>T("VALVERDE            ")</f>
        <v xml:space="preserve">VALVERDE            </v>
      </c>
      <c r="E6612" t="str">
        <f>T("TR ")</f>
        <v xml:space="preserve">TR </v>
      </c>
      <c r="F6612" t="str">
        <f>T("TRACTORES      ")</f>
        <v xml:space="preserve">TRACTORES      </v>
      </c>
      <c r="G6612" t="str">
        <f>T("De menos de 16 CABALLOS FISCALES                  ")</f>
        <v xml:space="preserve">De menos de 16 CABALLOS FISCALES                  </v>
      </c>
      <c r="H6612" t="str">
        <f>T("GASOLINA                                          ")</f>
        <v xml:space="preserve">GASOLINA                                          </v>
      </c>
      <c r="I6612">
        <v>1</v>
      </c>
    </row>
    <row r="6613" spans="1:9">
      <c r="A6613" t="str">
        <f>T("2018")</f>
        <v>2018</v>
      </c>
      <c r="B6613" t="str">
        <f>T("FISICO                                            ")</f>
        <v xml:space="preserve">FISICO                                            </v>
      </c>
      <c r="C6613" t="str">
        <f>T("FUENCARRAL-EL PARDO ")</f>
        <v xml:space="preserve">FUENCARRAL-EL PARDO </v>
      </c>
      <c r="D6613" t="str">
        <f>T("SIN BARRIO          ")</f>
        <v xml:space="preserve">SIN BARRIO          </v>
      </c>
      <c r="E6613" t="str">
        <f>T("TR ")</f>
        <v xml:space="preserve">TR </v>
      </c>
      <c r="F6613" t="str">
        <f>T("TRACTORES      ")</f>
        <v xml:space="preserve">TRACTORES      </v>
      </c>
      <c r="G6613" t="str">
        <f>T("De menos de 16 CABALLOS FISCALES                  ")</f>
        <v xml:space="preserve">De menos de 16 CABALLOS FISCALES                  </v>
      </c>
      <c r="H6613" t="str">
        <f>T("GASOLINA                                          ")</f>
        <v xml:space="preserve">GASOLINA                                          </v>
      </c>
      <c r="I6613">
        <v>7</v>
      </c>
    </row>
    <row r="6614" spans="1:9">
      <c r="A6614" t="str">
        <f>T("2018")</f>
        <v>2018</v>
      </c>
      <c r="B6614" t="str">
        <f>T("FISICO                                            ")</f>
        <v xml:space="preserve">FISICO                                            </v>
      </c>
      <c r="C6614" t="str">
        <f>T("FUENCARRAL-EL PARDO ")</f>
        <v xml:space="preserve">FUENCARRAL-EL PARDO </v>
      </c>
      <c r="D6614" t="str">
        <f>T("EL PARDO            ")</f>
        <v xml:space="preserve">EL PARDO            </v>
      </c>
      <c r="E6614" t="str">
        <f>T("TR ")</f>
        <v xml:space="preserve">TR </v>
      </c>
      <c r="F6614" t="str">
        <f>T("TRACTORES      ")</f>
        <v xml:space="preserve">TRACTORES      </v>
      </c>
      <c r="G6614" t="str">
        <f>T("De menos de 16 CABALLOS FISCALES                  ")</f>
        <v xml:space="preserve">De menos de 16 CABALLOS FISCALES                  </v>
      </c>
      <c r="H6614" t="str">
        <f>T("GASOLINA                                          ")</f>
        <v xml:space="preserve">GASOLINA                                          </v>
      </c>
      <c r="I6614">
        <v>1</v>
      </c>
    </row>
    <row r="6615" spans="1:9">
      <c r="A6615" t="str">
        <f>T("2018")</f>
        <v>2018</v>
      </c>
      <c r="B6615" t="str">
        <f>T("FISICO                                            ")</f>
        <v xml:space="preserve">FISICO                                            </v>
      </c>
      <c r="C6615" t="str">
        <f>T("FUENCARRAL-EL PARDO ")</f>
        <v xml:space="preserve">FUENCARRAL-EL PARDO </v>
      </c>
      <c r="D6615" t="str">
        <f>T("FUENTELARREINA      ")</f>
        <v xml:space="preserve">FUENTELARREINA      </v>
      </c>
      <c r="E6615" t="str">
        <f>T("TR ")</f>
        <v xml:space="preserve">TR </v>
      </c>
      <c r="F6615" t="str">
        <f>T("TRACTORES      ")</f>
        <v xml:space="preserve">TRACTORES      </v>
      </c>
      <c r="G6615" t="str">
        <f>T("De menos de 16 CABALLOS FISCALES                  ")</f>
        <v xml:space="preserve">De menos de 16 CABALLOS FISCALES                  </v>
      </c>
      <c r="H6615" t="str">
        <f>T("GASOLINA                                          ")</f>
        <v xml:space="preserve">GASOLINA                                          </v>
      </c>
      <c r="I6615">
        <v>11</v>
      </c>
    </row>
    <row r="6616" spans="1:9">
      <c r="A6616" t="str">
        <f>T("2018")</f>
        <v>2018</v>
      </c>
      <c r="B6616" t="str">
        <f>T("FISICO                                            ")</f>
        <v xml:space="preserve">FISICO                                            </v>
      </c>
      <c r="C6616" t="str">
        <f>T("FUENCARRAL-EL PARDO ")</f>
        <v xml:space="preserve">FUENCARRAL-EL PARDO </v>
      </c>
      <c r="D6616" t="str">
        <f>T("PEÑA GRANDE         ")</f>
        <v xml:space="preserve">PEÑA GRANDE         </v>
      </c>
      <c r="E6616" t="str">
        <f>T("TR ")</f>
        <v xml:space="preserve">TR </v>
      </c>
      <c r="F6616" t="str">
        <f>T("TRACTORES      ")</f>
        <v xml:space="preserve">TRACTORES      </v>
      </c>
      <c r="G6616" t="str">
        <f>T("De menos de 16 CABALLOS FISCALES                  ")</f>
        <v xml:space="preserve">De menos de 16 CABALLOS FISCALES                  </v>
      </c>
      <c r="H6616" t="str">
        <f>T("GASOLINA                                          ")</f>
        <v xml:space="preserve">GASOLINA                                          </v>
      </c>
      <c r="I6616">
        <v>60</v>
      </c>
    </row>
    <row r="6617" spans="1:9">
      <c r="A6617" t="str">
        <f>T("2018")</f>
        <v>2018</v>
      </c>
      <c r="B6617" t="str">
        <f>T("FISICO                                            ")</f>
        <v xml:space="preserve">FISICO                                            </v>
      </c>
      <c r="C6617" t="str">
        <f>T("FUENCARRAL-EL PARDO ")</f>
        <v xml:space="preserve">FUENCARRAL-EL PARDO </v>
      </c>
      <c r="D6617" t="str">
        <f>T("EL PILAR            ")</f>
        <v xml:space="preserve">EL PILAR            </v>
      </c>
      <c r="E6617" t="str">
        <f>T("TR ")</f>
        <v xml:space="preserve">TR </v>
      </c>
      <c r="F6617" t="str">
        <f>T("TRACTORES      ")</f>
        <v xml:space="preserve">TRACTORES      </v>
      </c>
      <c r="G6617" t="str">
        <f>T("De menos de 16 CABALLOS FISCALES                  ")</f>
        <v xml:space="preserve">De menos de 16 CABALLOS FISCALES                  </v>
      </c>
      <c r="H6617" t="str">
        <f>T("GASOLINA                                          ")</f>
        <v xml:space="preserve">GASOLINA                                          </v>
      </c>
      <c r="I6617">
        <v>30</v>
      </c>
    </row>
    <row r="6618" spans="1:9">
      <c r="A6618" t="str">
        <f>T("2018")</f>
        <v>2018</v>
      </c>
      <c r="B6618" t="str">
        <f>T("FISICO                                            ")</f>
        <v xml:space="preserve">FISICO                                            </v>
      </c>
      <c r="C6618" t="str">
        <f>T("FUENCARRAL-EL PARDO ")</f>
        <v xml:space="preserve">FUENCARRAL-EL PARDO </v>
      </c>
      <c r="D6618" t="str">
        <f>T("LA PAZ              ")</f>
        <v xml:space="preserve">LA PAZ              </v>
      </c>
      <c r="E6618" t="str">
        <f>T("TR ")</f>
        <v xml:space="preserve">TR </v>
      </c>
      <c r="F6618" t="str">
        <f>T("TRACTORES      ")</f>
        <v xml:space="preserve">TRACTORES      </v>
      </c>
      <c r="G6618" t="str">
        <f>T("De menos de 16 CABALLOS FISCALES                  ")</f>
        <v xml:space="preserve">De menos de 16 CABALLOS FISCALES                  </v>
      </c>
      <c r="H6618" t="str">
        <f>T("GASOLINA                                          ")</f>
        <v xml:space="preserve">GASOLINA                                          </v>
      </c>
      <c r="I6618">
        <v>37</v>
      </c>
    </row>
    <row r="6619" spans="1:9">
      <c r="A6619" t="str">
        <f>T("2018")</f>
        <v>2018</v>
      </c>
      <c r="B6619" t="str">
        <f>T("FISICO                                            ")</f>
        <v xml:space="preserve">FISICO                                            </v>
      </c>
      <c r="C6619" t="str">
        <f>T("FUENCARRAL-EL PARDO ")</f>
        <v xml:space="preserve">FUENCARRAL-EL PARDO </v>
      </c>
      <c r="D6619" t="str">
        <f>T("LA PAZ              ")</f>
        <v xml:space="preserve">LA PAZ              </v>
      </c>
      <c r="E6619" t="str">
        <f>T("TR ")</f>
        <v xml:space="preserve">TR </v>
      </c>
      <c r="F6619" t="str">
        <f>T("TRACTORES      ")</f>
        <v xml:space="preserve">TRACTORES      </v>
      </c>
      <c r="G6619" t="str">
        <f>T("De 16 a 25 CABALLOS FISCALES                      ")</f>
        <v xml:space="preserve">De 16 a 25 CABALLOS FISCALES                      </v>
      </c>
      <c r="H6619" t="str">
        <f>T("GASOLINA                                          ")</f>
        <v xml:space="preserve">GASOLINA                                          </v>
      </c>
      <c r="I6619">
        <v>1</v>
      </c>
    </row>
    <row r="6620" spans="1:9">
      <c r="A6620" t="str">
        <f>T("2018")</f>
        <v>2018</v>
      </c>
      <c r="B6620" t="str">
        <f>T("FISICO                                            ")</f>
        <v xml:space="preserve">FISICO                                            </v>
      </c>
      <c r="C6620" t="str">
        <f>T("FUENCARRAL-EL PARDO ")</f>
        <v xml:space="preserve">FUENCARRAL-EL PARDO </v>
      </c>
      <c r="D6620" t="str">
        <f>T("VALVERDE            ")</f>
        <v xml:space="preserve">VALVERDE            </v>
      </c>
      <c r="E6620" t="str">
        <f>T("TR ")</f>
        <v xml:space="preserve">TR </v>
      </c>
      <c r="F6620" t="str">
        <f>T("TRACTORES      ")</f>
        <v xml:space="preserve">TRACTORES      </v>
      </c>
      <c r="G6620" t="str">
        <f>T("De menos de 16 CABALLOS FISCALES                  ")</f>
        <v xml:space="preserve">De menos de 16 CABALLOS FISCALES                  </v>
      </c>
      <c r="H6620" t="str">
        <f>T("GASOLINA                                          ")</f>
        <v xml:space="preserve">GASOLINA                                          </v>
      </c>
      <c r="I6620">
        <v>59</v>
      </c>
    </row>
    <row r="6621" spans="1:9">
      <c r="A6621" t="str">
        <f>T("2018")</f>
        <v>2018</v>
      </c>
      <c r="B6621" t="str">
        <f>T("FISICO                                            ")</f>
        <v xml:space="preserve">FISICO                                            </v>
      </c>
      <c r="C6621" t="str">
        <f>T("FUENCARRAL-EL PARDO ")</f>
        <v xml:space="preserve">FUENCARRAL-EL PARDO </v>
      </c>
      <c r="D6621" t="str">
        <f>T("MIRASIERRA          ")</f>
        <v xml:space="preserve">MIRASIERRA          </v>
      </c>
      <c r="E6621" t="str">
        <f>T("TR ")</f>
        <v xml:space="preserve">TR </v>
      </c>
      <c r="F6621" t="str">
        <f>T("TRACTORES      ")</f>
        <v xml:space="preserve">TRACTORES      </v>
      </c>
      <c r="G6621" t="str">
        <f>T("De menos de 16 CABALLOS FISCALES                  ")</f>
        <v xml:space="preserve">De menos de 16 CABALLOS FISCALES                  </v>
      </c>
      <c r="H6621" t="str">
        <f>T("GASOLINA                                          ")</f>
        <v xml:space="preserve">GASOLINA                                          </v>
      </c>
      <c r="I6621">
        <v>34</v>
      </c>
    </row>
    <row r="6622" spans="1:9">
      <c r="A6622" t="str">
        <f>T("2018")</f>
        <v>2018</v>
      </c>
      <c r="B6622" t="str">
        <f>T("FISICO                                            ")</f>
        <v xml:space="preserve">FISICO                                            </v>
      </c>
      <c r="C6622" t="str">
        <f>T("FUENCARRAL-EL PARDO ")</f>
        <v xml:space="preserve">FUENCARRAL-EL PARDO </v>
      </c>
      <c r="D6622" t="str">
        <f>T("MIRASIERRA          ")</f>
        <v xml:space="preserve">MIRASIERRA          </v>
      </c>
      <c r="E6622" t="str">
        <f>T("TR ")</f>
        <v xml:space="preserve">TR </v>
      </c>
      <c r="F6622" t="str">
        <f>T("TRACTORES      ")</f>
        <v xml:space="preserve">TRACTORES      </v>
      </c>
      <c r="G6622" t="str">
        <f>T("De 25,01 CABALLOS FISCALES en adelante            ")</f>
        <v xml:space="preserve">De 25,01 CABALLOS FISCALES en adelante            </v>
      </c>
      <c r="H6622" t="str">
        <f>T("GASOLINA                                          ")</f>
        <v xml:space="preserve">GASOLINA                                          </v>
      </c>
      <c r="I6622">
        <v>1</v>
      </c>
    </row>
    <row r="6623" spans="1:9">
      <c r="A6623" t="str">
        <f>T("2018")</f>
        <v>2018</v>
      </c>
      <c r="B6623" t="str">
        <f>T("FISICO                                            ")</f>
        <v xml:space="preserve">FISICO                                            </v>
      </c>
      <c r="C6623" t="str">
        <f>T("FUENCARRAL-EL PARDO ")</f>
        <v xml:space="preserve">FUENCARRAL-EL PARDO </v>
      </c>
      <c r="D6623" t="str">
        <f>T("EL GOLOSO           ")</f>
        <v xml:space="preserve">EL GOLOSO           </v>
      </c>
      <c r="E6623" t="str">
        <f>T("TR ")</f>
        <v xml:space="preserve">TR </v>
      </c>
      <c r="F6623" t="str">
        <f>T("TRACTORES      ")</f>
        <v xml:space="preserve">TRACTORES      </v>
      </c>
      <c r="G6623" t="str">
        <f>T("De menos de 16 CABALLOS FISCALES                  ")</f>
        <v xml:space="preserve">De menos de 16 CABALLOS FISCALES                  </v>
      </c>
      <c r="H6623" t="str">
        <f>T("GASOLINA                                          ")</f>
        <v xml:space="preserve">GASOLINA                                          </v>
      </c>
      <c r="I6623">
        <v>8</v>
      </c>
    </row>
    <row r="6624" spans="1:9">
      <c r="A6624" t="str">
        <f>T("2018")</f>
        <v>2018</v>
      </c>
      <c r="B6624" t="str">
        <f>T("FISICO                                            ")</f>
        <v xml:space="preserve">FISICO                                            </v>
      </c>
      <c r="C6624" t="str">
        <f>T("FUENCARRAL-EL PARDO ")</f>
        <v xml:space="preserve">FUENCARRAL-EL PARDO </v>
      </c>
      <c r="D6624" t="str">
        <f>T("EL GOLOSO           ")</f>
        <v xml:space="preserve">EL GOLOSO           </v>
      </c>
      <c r="E6624" t="str">
        <f>T("TR ")</f>
        <v xml:space="preserve">TR </v>
      </c>
      <c r="F6624" t="str">
        <f>T("TRACTORES      ")</f>
        <v xml:space="preserve">TRACTORES      </v>
      </c>
      <c r="G6624" t="str">
        <f>T("De 16 a 25 CABALLOS FISCALES                      ")</f>
        <v xml:space="preserve">De 16 a 25 CABALLOS FISCALES                      </v>
      </c>
      <c r="H6624" t="str">
        <f>T("GASOLINA                                          ")</f>
        <v xml:space="preserve">GASOLINA                                          </v>
      </c>
      <c r="I6624">
        <v>1</v>
      </c>
    </row>
    <row r="6625" spans="1:9">
      <c r="A6625" t="str">
        <f>T("2018")</f>
        <v>2018</v>
      </c>
      <c r="B6625" t="str">
        <f>T("JURIDICO                                          ")</f>
        <v xml:space="preserve">JURIDICO                                          </v>
      </c>
      <c r="C6625" t="str">
        <f>T("FUENCARRAL-EL PARDO ")</f>
        <v xml:space="preserve">FUENCARRAL-EL PARDO </v>
      </c>
      <c r="D6625" t="str">
        <f>T("FUENTELARREINA      ")</f>
        <v xml:space="preserve">FUENTELARREINA      </v>
      </c>
      <c r="E6625" t="str">
        <f>T("TR ")</f>
        <v xml:space="preserve">TR </v>
      </c>
      <c r="F6625" t="str">
        <f>T("TRACTORES      ")</f>
        <v xml:space="preserve">TRACTORES      </v>
      </c>
      <c r="G6625" t="str">
        <f>T("De menos de 16 CABALLOS FISCALES                  ")</f>
        <v xml:space="preserve">De menos de 16 CABALLOS FISCALES                  </v>
      </c>
      <c r="H6625" t="str">
        <f>T("GASOLINA                                          ")</f>
        <v xml:space="preserve">GASOLINA                                          </v>
      </c>
      <c r="I6625">
        <v>3</v>
      </c>
    </row>
    <row r="6626" spans="1:9">
      <c r="A6626" t="str">
        <f>T("2018")</f>
        <v>2018</v>
      </c>
      <c r="B6626" t="str">
        <f>T("JURIDICO                                          ")</f>
        <v xml:space="preserve">JURIDICO                                          </v>
      </c>
      <c r="C6626" t="str">
        <f>T("FUENCARRAL-EL PARDO ")</f>
        <v xml:space="preserve">FUENCARRAL-EL PARDO </v>
      </c>
      <c r="D6626" t="str">
        <f>T("PEÑA GRANDE         ")</f>
        <v xml:space="preserve">PEÑA GRANDE         </v>
      </c>
      <c r="E6626" t="str">
        <f>T("TR ")</f>
        <v xml:space="preserve">TR </v>
      </c>
      <c r="F6626" t="str">
        <f>T("TRACTORES      ")</f>
        <v xml:space="preserve">TRACTORES      </v>
      </c>
      <c r="G6626" t="str">
        <f>T("De menos de 16 CABALLOS FISCALES                  ")</f>
        <v xml:space="preserve">De menos de 16 CABALLOS FISCALES                  </v>
      </c>
      <c r="H6626" t="str">
        <f>T("GASOLINA                                          ")</f>
        <v xml:space="preserve">GASOLINA                                          </v>
      </c>
      <c r="I6626">
        <v>2</v>
      </c>
    </row>
    <row r="6627" spans="1:9">
      <c r="A6627" t="str">
        <f>T("2018")</f>
        <v>2018</v>
      </c>
      <c r="B6627" t="str">
        <f>T("JURIDICO                                          ")</f>
        <v xml:space="preserve">JURIDICO                                          </v>
      </c>
      <c r="C6627" t="str">
        <f>T("FUENCARRAL-EL PARDO ")</f>
        <v xml:space="preserve">FUENCARRAL-EL PARDO </v>
      </c>
      <c r="D6627" t="str">
        <f>T("EL PILAR            ")</f>
        <v xml:space="preserve">EL PILAR            </v>
      </c>
      <c r="E6627" t="str">
        <f>T("TR ")</f>
        <v xml:space="preserve">TR </v>
      </c>
      <c r="F6627" t="str">
        <f>T("TRACTORES      ")</f>
        <v xml:space="preserve">TRACTORES      </v>
      </c>
      <c r="G6627" t="str">
        <f>T("De menos de 16 CABALLOS FISCALES                  ")</f>
        <v xml:space="preserve">De menos de 16 CABALLOS FISCALES                  </v>
      </c>
      <c r="H6627" t="str">
        <f>T("GASOLINA                                          ")</f>
        <v xml:space="preserve">GASOLINA                                          </v>
      </c>
      <c r="I6627">
        <v>3</v>
      </c>
    </row>
    <row r="6628" spans="1:9">
      <c r="A6628" t="str">
        <f>T("2018")</f>
        <v>2018</v>
      </c>
      <c r="B6628" t="str">
        <f>T("JURIDICO                                          ")</f>
        <v xml:space="preserve">JURIDICO                                          </v>
      </c>
      <c r="C6628" t="str">
        <f>T("FUENCARRAL-EL PARDO ")</f>
        <v xml:space="preserve">FUENCARRAL-EL PARDO </v>
      </c>
      <c r="D6628" t="str">
        <f>T("LA PAZ              ")</f>
        <v xml:space="preserve">LA PAZ              </v>
      </c>
      <c r="E6628" t="str">
        <f>T("TR ")</f>
        <v xml:space="preserve">TR </v>
      </c>
      <c r="F6628" t="str">
        <f>T("TRACTORES      ")</f>
        <v xml:space="preserve">TRACTORES      </v>
      </c>
      <c r="G6628" t="str">
        <f>T("De menos de 16 CABALLOS FISCALES                  ")</f>
        <v xml:space="preserve">De menos de 16 CABALLOS FISCALES                  </v>
      </c>
      <c r="H6628" t="str">
        <f>T("GASOLINA                                          ")</f>
        <v xml:space="preserve">GASOLINA                                          </v>
      </c>
      <c r="I6628">
        <v>5</v>
      </c>
    </row>
    <row r="6629" spans="1:9">
      <c r="A6629" t="str">
        <f>T("2018")</f>
        <v>2018</v>
      </c>
      <c r="B6629" t="str">
        <f>T("JURIDICO                                          ")</f>
        <v xml:space="preserve">JURIDICO                                          </v>
      </c>
      <c r="C6629" t="str">
        <f>T("FUENCARRAL-EL PARDO ")</f>
        <v xml:space="preserve">FUENCARRAL-EL PARDO </v>
      </c>
      <c r="D6629" t="str">
        <f>T("VALVERDE            ")</f>
        <v xml:space="preserve">VALVERDE            </v>
      </c>
      <c r="E6629" t="str">
        <f>T("TR ")</f>
        <v xml:space="preserve">TR </v>
      </c>
      <c r="F6629" t="str">
        <f>T("TRACTORES      ")</f>
        <v xml:space="preserve">TRACTORES      </v>
      </c>
      <c r="G6629" t="str">
        <f>T("De menos de 16 CABALLOS FISCALES                  ")</f>
        <v xml:space="preserve">De menos de 16 CABALLOS FISCALES                  </v>
      </c>
      <c r="H6629" t="str">
        <f>T("GASOLINA                                          ")</f>
        <v xml:space="preserve">GASOLINA                                          </v>
      </c>
      <c r="I6629">
        <v>5</v>
      </c>
    </row>
    <row r="6630" spans="1:9">
      <c r="A6630" t="str">
        <f>T("2018")</f>
        <v>2018</v>
      </c>
      <c r="B6630" t="str">
        <f>T("JURIDICO                                          ")</f>
        <v xml:space="preserve">JURIDICO                                          </v>
      </c>
      <c r="C6630" t="str">
        <f>T("FUENCARRAL-EL PARDO ")</f>
        <v xml:space="preserve">FUENCARRAL-EL PARDO </v>
      </c>
      <c r="D6630" t="str">
        <f>T("MIRASIERRA          ")</f>
        <v xml:space="preserve">MIRASIERRA          </v>
      </c>
      <c r="E6630" t="str">
        <f>T("TR ")</f>
        <v xml:space="preserve">TR </v>
      </c>
      <c r="F6630" t="str">
        <f>T("TRACTORES      ")</f>
        <v xml:space="preserve">TRACTORES      </v>
      </c>
      <c r="G6630" t="str">
        <f>T("De menos de 16 CABALLOS FISCALES                  ")</f>
        <v xml:space="preserve">De menos de 16 CABALLOS FISCALES                  </v>
      </c>
      <c r="H6630" t="str">
        <f>T("GASOLINA                                          ")</f>
        <v xml:space="preserve">GASOLINA                                          </v>
      </c>
      <c r="I6630">
        <v>2</v>
      </c>
    </row>
    <row r="6631" spans="1:9">
      <c r="A6631" t="str">
        <f>T("2018")</f>
        <v>2018</v>
      </c>
      <c r="B6631" t="str">
        <f>T("FISICO                                            ")</f>
        <v xml:space="preserve">FISICO                                            </v>
      </c>
      <c r="C6631" t="str">
        <f>T("FUENCARRAL-EL PARDO ")</f>
        <v xml:space="preserve">FUENCARRAL-EL PARDO </v>
      </c>
      <c r="D6631" t="str">
        <f>T("PEÑA GRANDE         ")</f>
        <v xml:space="preserve">PEÑA GRANDE         </v>
      </c>
      <c r="E6631" t="str">
        <f>T("TR ")</f>
        <v xml:space="preserve">TR </v>
      </c>
      <c r="F6631" t="str">
        <f>T("TRACTORES      ")</f>
        <v xml:space="preserve">TRACTORES      </v>
      </c>
      <c r="G6631" t="str">
        <f>T("De menos de 16 CABALLOS FISCALES                  ")</f>
        <v xml:space="preserve">De menos de 16 CABALLOS FISCALES                  </v>
      </c>
      <c r="H6631" t="str">
        <f>T("OTROS                                             ")</f>
        <v xml:space="preserve">OTROS                                             </v>
      </c>
      <c r="I6631">
        <v>1</v>
      </c>
    </row>
    <row r="6632" spans="1:9">
      <c r="A6632" t="str">
        <f>T("2018")</f>
        <v>2018</v>
      </c>
      <c r="B6632" t="str">
        <f>T("FISICO                                            ")</f>
        <v xml:space="preserve">FISICO                                            </v>
      </c>
      <c r="C6632" t="str">
        <f>T("FUENCARRAL-EL PARDO ")</f>
        <v xml:space="preserve">FUENCARRAL-EL PARDO </v>
      </c>
      <c r="D6632" t="str">
        <f>T("PEÑA GRANDE         ")</f>
        <v xml:space="preserve">PEÑA GRANDE         </v>
      </c>
      <c r="E6632" t="str">
        <f>T("TR ")</f>
        <v xml:space="preserve">TR </v>
      </c>
      <c r="F6632" t="str">
        <f>T("TRACTORES      ")</f>
        <v xml:space="preserve">TRACTORES      </v>
      </c>
      <c r="G6632" t="str">
        <f>T("De 16 a 25 CABALLOS FISCALES                      ")</f>
        <v xml:space="preserve">De 16 a 25 CABALLOS FISCALES                      </v>
      </c>
      <c r="H6632" t="str">
        <f>T("OTROS                                             ")</f>
        <v xml:space="preserve">OTROS                                             </v>
      </c>
      <c r="I6632">
        <v>1</v>
      </c>
    </row>
    <row r="6633" spans="1:9">
      <c r="A6633" t="str">
        <f>T("2018")</f>
        <v>2018</v>
      </c>
      <c r="B6633" t="str">
        <f>T("FISICO                                            ")</f>
        <v xml:space="preserve">FISICO                                            </v>
      </c>
      <c r="C6633" t="str">
        <f>T("FUENCARRAL-EL PARDO ")</f>
        <v xml:space="preserve">FUENCARRAL-EL PARDO </v>
      </c>
      <c r="D6633" t="str">
        <f>T("LA PAZ              ")</f>
        <v xml:space="preserve">LA PAZ              </v>
      </c>
      <c r="E6633" t="str">
        <f>T("TR ")</f>
        <v xml:space="preserve">TR </v>
      </c>
      <c r="F6633" t="str">
        <f>T("TRACTORES      ")</f>
        <v xml:space="preserve">TRACTORES      </v>
      </c>
      <c r="G6633" t="str">
        <f>T("De 16 a 25 CABALLOS FISCALES                      ")</f>
        <v xml:space="preserve">De 16 a 25 CABALLOS FISCALES                      </v>
      </c>
      <c r="H6633" t="str">
        <f>T("OTROS                                             ")</f>
        <v xml:space="preserve">OTROS                                             </v>
      </c>
      <c r="I6633">
        <v>2</v>
      </c>
    </row>
    <row r="6634" spans="1:9">
      <c r="A6634" t="str">
        <f>T("2018")</f>
        <v>2018</v>
      </c>
      <c r="B6634" t="str">
        <f>T("JURIDICO                                          ")</f>
        <v xml:space="preserve">JURIDICO                                          </v>
      </c>
      <c r="C6634" t="str">
        <f>T("FUENCARRAL-EL PARDO ")</f>
        <v xml:space="preserve">FUENCARRAL-EL PARDO </v>
      </c>
      <c r="D6634" t="str">
        <f>T("FUENTELARREINA      ")</f>
        <v xml:space="preserve">FUENTELARREINA      </v>
      </c>
      <c r="E6634" t="str">
        <f>T("TR ")</f>
        <v xml:space="preserve">TR </v>
      </c>
      <c r="F6634" t="str">
        <f>T("TRACTORES      ")</f>
        <v xml:space="preserve">TRACTORES      </v>
      </c>
      <c r="G6634" t="str">
        <f>T("De 25,01 CABALLOS FISCALES en adelante            ")</f>
        <v xml:space="preserve">De 25,01 CABALLOS FISCALES en adelante            </v>
      </c>
      <c r="H6634" t="str">
        <f>T("OTROS                                             ")</f>
        <v xml:space="preserve">OTROS                                             </v>
      </c>
      <c r="I6634">
        <v>1</v>
      </c>
    </row>
    <row r="6635" spans="1:9">
      <c r="A6635" t="str">
        <f>T("2018")</f>
        <v>2018</v>
      </c>
      <c r="B6635" t="str">
        <f>T("JURIDICO                                          ")</f>
        <v xml:space="preserve">JURIDICO                                          </v>
      </c>
      <c r="C6635" t="str">
        <f>T("FUENCARRAL-EL PARDO ")</f>
        <v xml:space="preserve">FUENCARRAL-EL PARDO </v>
      </c>
      <c r="D6635" t="str">
        <f>T("EL PILAR            ")</f>
        <v xml:space="preserve">EL PILAR            </v>
      </c>
      <c r="E6635" t="str">
        <f>T("TR ")</f>
        <v xml:space="preserve">TR </v>
      </c>
      <c r="F6635" t="str">
        <f>T("TRACTORES      ")</f>
        <v xml:space="preserve">TRACTORES      </v>
      </c>
      <c r="G6635" t="str">
        <f>T("De 25,01 CABALLOS FISCALES en adelante            ")</f>
        <v xml:space="preserve">De 25,01 CABALLOS FISCALES en adelante            </v>
      </c>
      <c r="H6635" t="str">
        <f>T("OTROS                                             ")</f>
        <v xml:space="preserve">OTROS                                             </v>
      </c>
      <c r="I6635">
        <v>1</v>
      </c>
    </row>
    <row r="6636" spans="1:9">
      <c r="A6636" t="str">
        <f>T("2018")</f>
        <v>2018</v>
      </c>
      <c r="B6636" t="str">
        <f>T("FISICO                                            ")</f>
        <v xml:space="preserve">FISICO                                            </v>
      </c>
      <c r="C6636" t="str">
        <f>T("FUENCARRAL-EL PARDO ")</f>
        <v xml:space="preserve">FUENCARRAL-EL PARDO </v>
      </c>
      <c r="D6636" t="str">
        <f>T("SIN BARRIO          ")</f>
        <v xml:space="preserve">SIN BARRIO          </v>
      </c>
      <c r="E6636" t="str">
        <f>T("TR ")</f>
        <v xml:space="preserve">TR </v>
      </c>
      <c r="F6636" t="str">
        <f>T("TRACTORES      ")</f>
        <v xml:space="preserve">TRACTORES      </v>
      </c>
      <c r="G6636" t="str">
        <f>T("De 16 a 25 CABALLOS FISCALES                      ")</f>
        <v xml:space="preserve">De 16 a 25 CABALLOS FISCALES                      </v>
      </c>
      <c r="I6636">
        <v>1</v>
      </c>
    </row>
    <row r="6637" spans="1:9">
      <c r="A6637" t="str">
        <f>T("2018")</f>
        <v>2018</v>
      </c>
      <c r="B6637" t="str">
        <f>T("FISICO                                            ")</f>
        <v xml:space="preserve">FISICO                                            </v>
      </c>
      <c r="C6637" t="str">
        <f>T("FUENCARRAL-EL PARDO ")</f>
        <v xml:space="preserve">FUENCARRAL-EL PARDO </v>
      </c>
      <c r="D6637" t="str">
        <f>T("PEÑA GRANDE         ")</f>
        <v xml:space="preserve">PEÑA GRANDE         </v>
      </c>
      <c r="E6637" t="str">
        <f>T("TR ")</f>
        <v xml:space="preserve">TR </v>
      </c>
      <c r="F6637" t="str">
        <f>T("TRACTORES      ")</f>
        <v xml:space="preserve">TRACTORES      </v>
      </c>
      <c r="G6637" t="str">
        <f>T("De menos de 16 CABALLOS FISCALES                  ")</f>
        <v xml:space="preserve">De menos de 16 CABALLOS FISCALES                  </v>
      </c>
      <c r="I6637">
        <v>5</v>
      </c>
    </row>
    <row r="6638" spans="1:9">
      <c r="A6638" t="str">
        <f>T("2018")</f>
        <v>2018</v>
      </c>
      <c r="B6638" t="str">
        <f>T("FISICO                                            ")</f>
        <v xml:space="preserve">FISICO                                            </v>
      </c>
      <c r="C6638" t="str">
        <f>T("FUENCARRAL-EL PARDO ")</f>
        <v xml:space="preserve">FUENCARRAL-EL PARDO </v>
      </c>
      <c r="D6638" t="str">
        <f>T("PEÑA GRANDE         ")</f>
        <v xml:space="preserve">PEÑA GRANDE         </v>
      </c>
      <c r="E6638" t="str">
        <f>T("TR ")</f>
        <v xml:space="preserve">TR </v>
      </c>
      <c r="F6638" t="str">
        <f>T("TRACTORES      ")</f>
        <v xml:space="preserve">TRACTORES      </v>
      </c>
      <c r="G6638" t="str">
        <f>T("De 16 a 25 CABALLOS FISCALES                      ")</f>
        <v xml:space="preserve">De 16 a 25 CABALLOS FISCALES                      </v>
      </c>
      <c r="I6638">
        <v>1</v>
      </c>
    </row>
    <row r="6639" spans="1:9">
      <c r="A6639" t="str">
        <f>T("2018")</f>
        <v>2018</v>
      </c>
      <c r="B6639" t="str">
        <f>T("FISICO                                            ")</f>
        <v xml:space="preserve">FISICO                                            </v>
      </c>
      <c r="C6639" t="str">
        <f>T("FUENCARRAL-EL PARDO ")</f>
        <v xml:space="preserve">FUENCARRAL-EL PARDO </v>
      </c>
      <c r="D6639" t="str">
        <f>T("EL PILAR            ")</f>
        <v xml:space="preserve">EL PILAR            </v>
      </c>
      <c r="E6639" t="str">
        <f>T("TR ")</f>
        <v xml:space="preserve">TR </v>
      </c>
      <c r="F6639" t="str">
        <f>T("TRACTORES      ")</f>
        <v xml:space="preserve">TRACTORES      </v>
      </c>
      <c r="G6639" t="str">
        <f>T("De menos de 16 CABALLOS FISCALES                  ")</f>
        <v xml:space="preserve">De menos de 16 CABALLOS FISCALES                  </v>
      </c>
      <c r="I6639">
        <v>4</v>
      </c>
    </row>
    <row r="6640" spans="1:9">
      <c r="A6640" t="str">
        <f>T("2018")</f>
        <v>2018</v>
      </c>
      <c r="B6640" t="str">
        <f>T("FISICO                                            ")</f>
        <v xml:space="preserve">FISICO                                            </v>
      </c>
      <c r="C6640" t="str">
        <f>T("FUENCARRAL-EL PARDO ")</f>
        <v xml:space="preserve">FUENCARRAL-EL PARDO </v>
      </c>
      <c r="D6640" t="str">
        <f>T("EL PILAR            ")</f>
        <v xml:space="preserve">EL PILAR            </v>
      </c>
      <c r="E6640" t="str">
        <f>T("TR ")</f>
        <v xml:space="preserve">TR </v>
      </c>
      <c r="F6640" t="str">
        <f>T("TRACTORES      ")</f>
        <v xml:space="preserve">TRACTORES      </v>
      </c>
      <c r="G6640" t="str">
        <f>T("De 25,01 CABALLOS FISCALES en adelante            ")</f>
        <v xml:space="preserve">De 25,01 CABALLOS FISCALES en adelante            </v>
      </c>
      <c r="I6640">
        <v>1</v>
      </c>
    </row>
    <row r="6641" spans="1:9">
      <c r="A6641" t="str">
        <f>T("2018")</f>
        <v>2018</v>
      </c>
      <c r="B6641" t="str">
        <f>T("FISICO                                            ")</f>
        <v xml:space="preserve">FISICO                                            </v>
      </c>
      <c r="C6641" t="str">
        <f>T("FUENCARRAL-EL PARDO ")</f>
        <v xml:space="preserve">FUENCARRAL-EL PARDO </v>
      </c>
      <c r="D6641" t="str">
        <f>T("LA PAZ              ")</f>
        <v xml:space="preserve">LA PAZ              </v>
      </c>
      <c r="E6641" t="str">
        <f>T("TR ")</f>
        <v xml:space="preserve">TR </v>
      </c>
      <c r="F6641" t="str">
        <f>T("TRACTORES      ")</f>
        <v xml:space="preserve">TRACTORES      </v>
      </c>
      <c r="G6641" t="str">
        <f>T("De menos de 16 CABALLOS FISCALES                  ")</f>
        <v xml:space="preserve">De menos de 16 CABALLOS FISCALES                  </v>
      </c>
      <c r="I6641">
        <v>2</v>
      </c>
    </row>
    <row r="6642" spans="1:9">
      <c r="A6642" t="str">
        <f>T("2018")</f>
        <v>2018</v>
      </c>
      <c r="B6642" t="str">
        <f>T("FISICO                                            ")</f>
        <v xml:space="preserve">FISICO                                            </v>
      </c>
      <c r="C6642" t="str">
        <f>T("FUENCARRAL-EL PARDO ")</f>
        <v xml:space="preserve">FUENCARRAL-EL PARDO </v>
      </c>
      <c r="D6642" t="str">
        <f>T("VALVERDE            ")</f>
        <v xml:space="preserve">VALVERDE            </v>
      </c>
      <c r="E6642" t="str">
        <f>T("TR ")</f>
        <v xml:space="preserve">TR </v>
      </c>
      <c r="F6642" t="str">
        <f>T("TRACTORES      ")</f>
        <v xml:space="preserve">TRACTORES      </v>
      </c>
      <c r="G6642" t="str">
        <f>T("De menos de 16 CABALLOS FISCALES                  ")</f>
        <v xml:space="preserve">De menos de 16 CABALLOS FISCALES                  </v>
      </c>
      <c r="I6642">
        <v>3</v>
      </c>
    </row>
    <row r="6643" spans="1:9">
      <c r="A6643" t="str">
        <f>T("2018")</f>
        <v>2018</v>
      </c>
      <c r="B6643" t="str">
        <f>T("FISICO                                            ")</f>
        <v xml:space="preserve">FISICO                                            </v>
      </c>
      <c r="C6643" t="str">
        <f>T("FUENCARRAL-EL PARDO ")</f>
        <v xml:space="preserve">FUENCARRAL-EL PARDO </v>
      </c>
      <c r="D6643" t="str">
        <f>T("MIRASIERRA          ")</f>
        <v xml:space="preserve">MIRASIERRA          </v>
      </c>
      <c r="E6643" t="str">
        <f>T("TR ")</f>
        <v xml:space="preserve">TR </v>
      </c>
      <c r="F6643" t="str">
        <f>T("TRACTORES      ")</f>
        <v xml:space="preserve">TRACTORES      </v>
      </c>
      <c r="G6643" t="str">
        <f>T("De menos de 16 CABALLOS FISCALES                  ")</f>
        <v xml:space="preserve">De menos de 16 CABALLOS FISCALES                  </v>
      </c>
      <c r="I6643">
        <v>2</v>
      </c>
    </row>
    <row r="6644" spans="1:9">
      <c r="A6644" t="str">
        <f>T("2018")</f>
        <v>2018</v>
      </c>
      <c r="B6644" t="str">
        <f>T("JURIDICO                                          ")</f>
        <v xml:space="preserve">JURIDICO                                          </v>
      </c>
      <c r="C6644" t="str">
        <f>T("FUENCARRAL-EL PARDO ")</f>
        <v xml:space="preserve">FUENCARRAL-EL PARDO </v>
      </c>
      <c r="D6644" t="str">
        <f>T("SIN BARRIO          ")</f>
        <v xml:space="preserve">SIN BARRIO          </v>
      </c>
      <c r="E6644" t="str">
        <f>T("TR ")</f>
        <v xml:space="preserve">TR </v>
      </c>
      <c r="F6644" t="str">
        <f>T("TRACTORES      ")</f>
        <v xml:space="preserve">TRACTORES      </v>
      </c>
      <c r="G6644" t="str">
        <f>T("De menos de 16 CABALLOS FISCALES                  ")</f>
        <v xml:space="preserve">De menos de 16 CABALLOS FISCALES                  </v>
      </c>
      <c r="I6644">
        <v>1</v>
      </c>
    </row>
    <row r="6645" spans="1:9">
      <c r="A6645" t="str">
        <f>T("2018")</f>
        <v>2018</v>
      </c>
      <c r="B6645" t="str">
        <f>T("JURIDICO                                          ")</f>
        <v xml:space="preserve">JURIDICO                                          </v>
      </c>
      <c r="C6645" t="str">
        <f>T("FUENCARRAL-EL PARDO ")</f>
        <v xml:space="preserve">FUENCARRAL-EL PARDO </v>
      </c>
      <c r="D6645" t="str">
        <f>T("PEÑA GRANDE         ")</f>
        <v xml:space="preserve">PEÑA GRANDE         </v>
      </c>
      <c r="E6645" t="str">
        <f>T("TR ")</f>
        <v xml:space="preserve">TR </v>
      </c>
      <c r="F6645" t="str">
        <f>T("TRACTORES      ")</f>
        <v xml:space="preserve">TRACTORES      </v>
      </c>
      <c r="G6645" t="str">
        <f>T("De menos de 16 CABALLOS FISCALES                  ")</f>
        <v xml:space="preserve">De menos de 16 CABALLOS FISCALES                  </v>
      </c>
      <c r="I6645">
        <v>2</v>
      </c>
    </row>
    <row r="6646" spans="1:9">
      <c r="A6646" t="str">
        <f>T("2018")</f>
        <v>2018</v>
      </c>
      <c r="B6646" t="str">
        <f>T("JURIDICO                                          ")</f>
        <v xml:space="preserve">JURIDICO                                          </v>
      </c>
      <c r="C6646" t="str">
        <f>T("FUENCARRAL-EL PARDO ")</f>
        <v xml:space="preserve">FUENCARRAL-EL PARDO </v>
      </c>
      <c r="D6646" t="str">
        <f>T("PEÑA GRANDE         ")</f>
        <v xml:space="preserve">PEÑA GRANDE         </v>
      </c>
      <c r="E6646" t="str">
        <f>T("TR ")</f>
        <v xml:space="preserve">TR </v>
      </c>
      <c r="F6646" t="str">
        <f>T("TRACTORES      ")</f>
        <v xml:space="preserve">TRACTORES      </v>
      </c>
      <c r="G6646" t="str">
        <f>T("De 16 a 25 CABALLOS FISCALES                      ")</f>
        <v xml:space="preserve">De 16 a 25 CABALLOS FISCALES                      </v>
      </c>
      <c r="I6646">
        <v>1</v>
      </c>
    </row>
    <row r="6647" spans="1:9">
      <c r="A6647" t="str">
        <f>T("2018")</f>
        <v>2018</v>
      </c>
      <c r="B6647" t="str">
        <f>T("JURIDICO                                          ")</f>
        <v xml:space="preserve">JURIDICO                                          </v>
      </c>
      <c r="C6647" t="str">
        <f>T("FUENCARRAL-EL PARDO ")</f>
        <v xml:space="preserve">FUENCARRAL-EL PARDO </v>
      </c>
      <c r="D6647" t="str">
        <f>T("LA PAZ              ")</f>
        <v xml:space="preserve">LA PAZ              </v>
      </c>
      <c r="E6647" t="str">
        <f>T("TR ")</f>
        <v xml:space="preserve">TR </v>
      </c>
      <c r="F6647" t="str">
        <f>T("TRACTORES      ")</f>
        <v xml:space="preserve">TRACTORES      </v>
      </c>
      <c r="G6647" t="str">
        <f>T("De 25,01 CABALLOS FISCALES en adelante            ")</f>
        <v xml:space="preserve">De 25,01 CABALLOS FISCALES en adelante            </v>
      </c>
      <c r="I6647">
        <v>1</v>
      </c>
    </row>
    <row r="6648" spans="1:9">
      <c r="A6648" t="str">
        <f>T("2018")</f>
        <v>2018</v>
      </c>
      <c r="B6648" t="str">
        <f>T("JURIDICO                                          ")</f>
        <v xml:space="preserve">JURIDICO                                          </v>
      </c>
      <c r="C6648" t="str">
        <f>T("FUENCARRAL-EL PARDO ")</f>
        <v xml:space="preserve">FUENCARRAL-EL PARDO </v>
      </c>
      <c r="D6648" t="str">
        <f>T("VALVERDE            ")</f>
        <v xml:space="preserve">VALVERDE            </v>
      </c>
      <c r="E6648" t="str">
        <f>T("TR ")</f>
        <v xml:space="preserve">TR </v>
      </c>
      <c r="F6648" t="str">
        <f>T("TRACTORES      ")</f>
        <v xml:space="preserve">TRACTORES      </v>
      </c>
      <c r="G6648" t="str">
        <f>T("De menos de 16 CABALLOS FISCALES                  ")</f>
        <v xml:space="preserve">De menos de 16 CABALLOS FISCALES                  </v>
      </c>
      <c r="I6648">
        <v>2</v>
      </c>
    </row>
    <row r="6649" spans="1:9">
      <c r="A6649" t="str">
        <f>T("2018")</f>
        <v>2018</v>
      </c>
      <c r="B6649" t="str">
        <f>T("JURIDICO                                          ")</f>
        <v xml:space="preserve">JURIDICO                                          </v>
      </c>
      <c r="C6649" t="str">
        <f>T("FUENCARRAL-EL PARDO ")</f>
        <v xml:space="preserve">FUENCARRAL-EL PARDO </v>
      </c>
      <c r="D6649" t="str">
        <f>T("VALVERDE            ")</f>
        <v xml:space="preserve">VALVERDE            </v>
      </c>
      <c r="E6649" t="str">
        <f>T("TR ")</f>
        <v xml:space="preserve">TR </v>
      </c>
      <c r="F6649" t="str">
        <f>T("TRACTORES      ")</f>
        <v xml:space="preserve">TRACTORES      </v>
      </c>
      <c r="G6649" t="str">
        <f>T("De 25,01 CABALLOS FISCALES en adelante            ")</f>
        <v xml:space="preserve">De 25,01 CABALLOS FISCALES en adelante            </v>
      </c>
      <c r="I6649">
        <v>2</v>
      </c>
    </row>
    <row r="6650" spans="1:9">
      <c r="A6650" t="str">
        <f>T("2018")</f>
        <v>2018</v>
      </c>
      <c r="B6650" t="str">
        <f>T("JURIDICO                                          ")</f>
        <v xml:space="preserve">JURIDICO                                          </v>
      </c>
      <c r="C6650" t="str">
        <f>T("FUENCARRAL-EL PARDO ")</f>
        <v xml:space="preserve">FUENCARRAL-EL PARDO </v>
      </c>
      <c r="D6650" t="str">
        <f>T("VALVERDE            ")</f>
        <v xml:space="preserve">VALVERDE            </v>
      </c>
      <c r="E6650" t="str">
        <f>T("TR ")</f>
        <v xml:space="preserve">TR </v>
      </c>
      <c r="F6650" t="str">
        <f>T("TRACTORES      ")</f>
        <v xml:space="preserve">TRACTORES      </v>
      </c>
      <c r="G6650" t="str">
        <f>T("De 25,01 CABALLOS FISCALES en adelante            ")</f>
        <v xml:space="preserve">De 25,01 CABALLOS FISCALES en adelante            </v>
      </c>
      <c r="I6650">
        <v>1</v>
      </c>
    </row>
    <row r="6651" spans="1:9">
      <c r="A6651" t="str">
        <f>T("2018")</f>
        <v>2018</v>
      </c>
      <c r="B6651" t="str">
        <f>T("FISICO                                            ")</f>
        <v xml:space="preserve">FISICO                                            </v>
      </c>
      <c r="C6651" t="str">
        <f>T("FUENCARRAL-EL PARDO ")</f>
        <v xml:space="preserve">FUENCARRAL-EL PARDO </v>
      </c>
      <c r="D6651" t="str">
        <f>T("EL PILAR            ")</f>
        <v xml:space="preserve">EL PILAR            </v>
      </c>
      <c r="E6651" t="str">
        <f>T("TU ")</f>
        <v xml:space="preserve">TU </v>
      </c>
      <c r="F6651" t="str">
        <f>T("TURISMOS       ")</f>
        <v xml:space="preserve">TURISMOS       </v>
      </c>
      <c r="G6651" t="str">
        <f>T("De 12 a 15,99 CABALLOS FISCALES                   ")</f>
        <v xml:space="preserve">De 12 a 15,99 CABALLOS FISCALES                   </v>
      </c>
      <c r="H6651" t="s">
        <v>2</v>
      </c>
      <c r="I6651">
        <v>2</v>
      </c>
    </row>
    <row r="6652" spans="1:9">
      <c r="A6652" t="str">
        <f>T("2018")</f>
        <v>2018</v>
      </c>
      <c r="B6652" t="str">
        <f>T("FISICO                                            ")</f>
        <v xml:space="preserve">FISICO                                            </v>
      </c>
      <c r="C6652" t="str">
        <f>T("FUENCARRAL-EL PARDO ")</f>
        <v xml:space="preserve">FUENCARRAL-EL PARDO </v>
      </c>
      <c r="D6652" t="str">
        <f>T("VALVERDE            ")</f>
        <v xml:space="preserve">VALVERDE            </v>
      </c>
      <c r="E6652" t="str">
        <f>T("TU ")</f>
        <v xml:space="preserve">TU </v>
      </c>
      <c r="F6652" t="str">
        <f>T("TURISMOS       ")</f>
        <v xml:space="preserve">TURISMOS       </v>
      </c>
      <c r="G6652" t="str">
        <f>T("De 8 a 11,99 CABALLOS FISCALES                    ")</f>
        <v xml:space="preserve">De 8 a 11,99 CABALLOS FISCALES                    </v>
      </c>
      <c r="H6652" t="s">
        <v>2</v>
      </c>
      <c r="I6652">
        <v>2</v>
      </c>
    </row>
    <row r="6653" spans="1:9">
      <c r="A6653" t="str">
        <f>T("2018")</f>
        <v>2018</v>
      </c>
      <c r="B6653" t="str">
        <f>T("FISICO                                            ")</f>
        <v xml:space="preserve">FISICO                                            </v>
      </c>
      <c r="C6653" t="str">
        <f>T("FUENCARRAL-EL PARDO ")</f>
        <v xml:space="preserve">FUENCARRAL-EL PARDO </v>
      </c>
      <c r="D6653" t="str">
        <f>T("VALVERDE            ")</f>
        <v xml:space="preserve">VALVERDE            </v>
      </c>
      <c r="E6653" t="str">
        <f>T("TU ")</f>
        <v xml:space="preserve">TU </v>
      </c>
      <c r="F6653" t="str">
        <f>T("TURISMOS       ")</f>
        <v xml:space="preserve">TURISMOS       </v>
      </c>
      <c r="G6653" t="str">
        <f>T("De 12 a 15,99 CABALLOS FISCALES                   ")</f>
        <v xml:space="preserve">De 12 a 15,99 CABALLOS FISCALES                   </v>
      </c>
      <c r="H6653" t="s">
        <v>2</v>
      </c>
      <c r="I6653">
        <v>1</v>
      </c>
    </row>
    <row r="6654" spans="1:9">
      <c r="A6654" t="str">
        <f>T("2018")</f>
        <v>2018</v>
      </c>
      <c r="B6654" t="str">
        <f>T("Entidad sin personalidad jurídica (art. 35.4 LGT) ")</f>
        <v xml:space="preserve">Entidad sin personalidad jurídica (art. 35.4 LGT) </v>
      </c>
      <c r="C6654" t="str">
        <f>T("FUENCARRAL-EL PARDO ")</f>
        <v xml:space="preserve">FUENCARRAL-EL PARDO </v>
      </c>
      <c r="D6654" t="str">
        <f>T("EL PARDO            ")</f>
        <v xml:space="preserve">EL PARDO            </v>
      </c>
      <c r="E6654" t="str">
        <f>T("TU ")</f>
        <v xml:space="preserve">TU </v>
      </c>
      <c r="F6654" t="str">
        <f>T("TURISMOS       ")</f>
        <v xml:space="preserve">TURISMOS       </v>
      </c>
      <c r="G6654" t="str">
        <f>T("De 8 a 11,99 CABALLOS FISCALES                    ")</f>
        <v xml:space="preserve">De 8 a 11,99 CABALLOS FISCALES                    </v>
      </c>
      <c r="H6654" t="str">
        <f>T("DIESEL                                            ")</f>
        <v xml:space="preserve">DIESEL                                            </v>
      </c>
      <c r="I6654">
        <v>1</v>
      </c>
    </row>
    <row r="6655" spans="1:9">
      <c r="A6655" t="str">
        <f>T("2018")</f>
        <v>2018</v>
      </c>
      <c r="B6655" t="str">
        <f>T("Entidad sin personalidad jurídica (art. 35.4 LGT) ")</f>
        <v xml:space="preserve">Entidad sin personalidad jurídica (art. 35.4 LGT) </v>
      </c>
      <c r="C6655" t="str">
        <f>T("FUENCARRAL-EL PARDO ")</f>
        <v xml:space="preserve">FUENCARRAL-EL PARDO </v>
      </c>
      <c r="D6655" t="str">
        <f>T("EL PARDO            ")</f>
        <v xml:space="preserve">EL PARDO            </v>
      </c>
      <c r="E6655" t="str">
        <f>T("TU ")</f>
        <v xml:space="preserve">TU </v>
      </c>
      <c r="F6655" t="str">
        <f>T("TURISMOS       ")</f>
        <v xml:space="preserve">TURISMOS       </v>
      </c>
      <c r="G6655" t="str">
        <f>T("De 12 a 15,99 CABALLOS FISCALES                   ")</f>
        <v xml:space="preserve">De 12 a 15,99 CABALLOS FISCALES                   </v>
      </c>
      <c r="H6655" t="str">
        <f>T("DIESEL                                            ")</f>
        <v xml:space="preserve">DIESEL                                            </v>
      </c>
      <c r="I6655">
        <v>4</v>
      </c>
    </row>
    <row r="6656" spans="1:9">
      <c r="A6656" t="str">
        <f>T("2018")</f>
        <v>2018</v>
      </c>
      <c r="B6656" t="str">
        <f>T("Entidad sin personalidad jurídica (art. 35.4 LGT) ")</f>
        <v xml:space="preserve">Entidad sin personalidad jurídica (art. 35.4 LGT) </v>
      </c>
      <c r="C6656" t="str">
        <f>T("FUENCARRAL-EL PARDO ")</f>
        <v xml:space="preserve">FUENCARRAL-EL PARDO </v>
      </c>
      <c r="D6656" t="str">
        <f>T("FUENTELARREINA      ")</f>
        <v xml:space="preserve">FUENTELARREINA      </v>
      </c>
      <c r="E6656" t="str">
        <f>T("TU ")</f>
        <v xml:space="preserve">TU </v>
      </c>
      <c r="F6656" t="str">
        <f>T("TURISMOS       ")</f>
        <v xml:space="preserve">TURISMOS       </v>
      </c>
      <c r="G6656" t="str">
        <f>T("De 8 a 11,99 CABALLOS FISCALES                    ")</f>
        <v xml:space="preserve">De 8 a 11,99 CABALLOS FISCALES                    </v>
      </c>
      <c r="H6656" t="str">
        <f>T("DIESEL                                            ")</f>
        <v xml:space="preserve">DIESEL                                            </v>
      </c>
      <c r="I6656">
        <v>1</v>
      </c>
    </row>
    <row r="6657" spans="1:9">
      <c r="A6657" t="str">
        <f>T("2018")</f>
        <v>2018</v>
      </c>
      <c r="B6657" t="str">
        <f>T("Entidad sin personalidad jurídica (art. 35.4 LGT) ")</f>
        <v xml:space="preserve">Entidad sin personalidad jurídica (art. 35.4 LGT) </v>
      </c>
      <c r="C6657" t="str">
        <f>T("FUENCARRAL-EL PARDO ")</f>
        <v xml:space="preserve">FUENCARRAL-EL PARDO </v>
      </c>
      <c r="D6657" t="str">
        <f>T("FUENTELARREINA      ")</f>
        <v xml:space="preserve">FUENTELARREINA      </v>
      </c>
      <c r="E6657" t="str">
        <f>T("TU ")</f>
        <v xml:space="preserve">TU </v>
      </c>
      <c r="F6657" t="str">
        <f>T("TURISMOS       ")</f>
        <v xml:space="preserve">TURISMOS       </v>
      </c>
      <c r="G6657" t="str">
        <f>T("De 12 a 15,99 CABALLOS FISCALES                   ")</f>
        <v xml:space="preserve">De 12 a 15,99 CABALLOS FISCALES                   </v>
      </c>
      <c r="H6657" t="str">
        <f>T("DIESEL                                            ")</f>
        <v xml:space="preserve">DIESEL                                            </v>
      </c>
      <c r="I6657">
        <v>2</v>
      </c>
    </row>
    <row r="6658" spans="1:9">
      <c r="A6658" t="str">
        <f>T("2018")</f>
        <v>2018</v>
      </c>
      <c r="B6658" t="str">
        <f>T("Entidad sin personalidad jurídica (art. 35.4 LGT) ")</f>
        <v xml:space="preserve">Entidad sin personalidad jurídica (art. 35.4 LGT) </v>
      </c>
      <c r="C6658" t="str">
        <f>T("FUENCARRAL-EL PARDO ")</f>
        <v xml:space="preserve">FUENCARRAL-EL PARDO </v>
      </c>
      <c r="D6658" t="str">
        <f>T("PEÑA GRANDE         ")</f>
        <v xml:space="preserve">PEÑA GRANDE         </v>
      </c>
      <c r="E6658" t="str">
        <f>T("TU ")</f>
        <v xml:space="preserve">TU </v>
      </c>
      <c r="F6658" t="str">
        <f>T("TURISMOS       ")</f>
        <v xml:space="preserve">TURISMOS       </v>
      </c>
      <c r="G6658" t="str">
        <f>T("De 8 a 11,99 CABALLOS FISCALES                    ")</f>
        <v xml:space="preserve">De 8 a 11,99 CABALLOS FISCALES                    </v>
      </c>
      <c r="H6658" t="str">
        <f>T("DIESEL                                            ")</f>
        <v xml:space="preserve">DIESEL                                            </v>
      </c>
      <c r="I6658">
        <v>10</v>
      </c>
    </row>
    <row r="6659" spans="1:9">
      <c r="A6659" t="str">
        <f>T("2018")</f>
        <v>2018</v>
      </c>
      <c r="B6659" t="str">
        <f>T("Entidad sin personalidad jurídica (art. 35.4 LGT) ")</f>
        <v xml:space="preserve">Entidad sin personalidad jurídica (art. 35.4 LGT) </v>
      </c>
      <c r="C6659" t="str">
        <f>T("FUENCARRAL-EL PARDO ")</f>
        <v xml:space="preserve">FUENCARRAL-EL PARDO </v>
      </c>
      <c r="D6659" t="str">
        <f>T("PEÑA GRANDE         ")</f>
        <v xml:space="preserve">PEÑA GRANDE         </v>
      </c>
      <c r="E6659" t="str">
        <f>T("TU ")</f>
        <v xml:space="preserve">TU </v>
      </c>
      <c r="F6659" t="str">
        <f>T("TURISMOS       ")</f>
        <v xml:space="preserve">TURISMOS       </v>
      </c>
      <c r="G6659" t="str">
        <f>T("De 12 a 15,99 CABALLOS FISCALES                   ")</f>
        <v xml:space="preserve">De 12 a 15,99 CABALLOS FISCALES                   </v>
      </c>
      <c r="H6659" t="str">
        <f>T("DIESEL                                            ")</f>
        <v xml:space="preserve">DIESEL                                            </v>
      </c>
      <c r="I6659">
        <v>30</v>
      </c>
    </row>
    <row r="6660" spans="1:9">
      <c r="A6660" t="str">
        <f>T("2018")</f>
        <v>2018</v>
      </c>
      <c r="B6660" t="str">
        <f>T("Entidad sin personalidad jurídica (art. 35.4 LGT) ")</f>
        <v xml:space="preserve">Entidad sin personalidad jurídica (art. 35.4 LGT) </v>
      </c>
      <c r="C6660" t="str">
        <f>T("FUENCARRAL-EL PARDO ")</f>
        <v xml:space="preserve">FUENCARRAL-EL PARDO </v>
      </c>
      <c r="D6660" t="str">
        <f>T("PEÑA GRANDE         ")</f>
        <v xml:space="preserve">PEÑA GRANDE         </v>
      </c>
      <c r="E6660" t="str">
        <f>T("TU ")</f>
        <v xml:space="preserve">TU </v>
      </c>
      <c r="F6660" t="str">
        <f>T("TURISMOS       ")</f>
        <v xml:space="preserve">TURISMOS       </v>
      </c>
      <c r="G6660" t="str">
        <f>T("De 16 a 19,99 CABALLOS FISCALES                   ")</f>
        <v xml:space="preserve">De 16 a 19,99 CABALLOS FISCALES                   </v>
      </c>
      <c r="H6660" t="str">
        <f>T("DIESEL                                            ")</f>
        <v xml:space="preserve">DIESEL                                            </v>
      </c>
      <c r="I6660">
        <v>5</v>
      </c>
    </row>
    <row r="6661" spans="1:9">
      <c r="A6661" t="str">
        <f>T("2018")</f>
        <v>2018</v>
      </c>
      <c r="B6661" t="str">
        <f>T("Entidad sin personalidad jurídica (art. 35.4 LGT) ")</f>
        <v xml:space="preserve">Entidad sin personalidad jurídica (art. 35.4 LGT) </v>
      </c>
      <c r="C6661" t="str">
        <f>T("FUENCARRAL-EL PARDO ")</f>
        <v xml:space="preserve">FUENCARRAL-EL PARDO </v>
      </c>
      <c r="D6661" t="str">
        <f>T("EL PILAR            ")</f>
        <v xml:space="preserve">EL PILAR            </v>
      </c>
      <c r="E6661" t="str">
        <f>T("TU ")</f>
        <v xml:space="preserve">TU </v>
      </c>
      <c r="F6661" t="str">
        <f>T("TURISMOS       ")</f>
        <v xml:space="preserve">TURISMOS       </v>
      </c>
      <c r="G6661" t="str">
        <f>T("De 8 a 11,99 CABALLOS FISCALES                    ")</f>
        <v xml:space="preserve">De 8 a 11,99 CABALLOS FISCALES                    </v>
      </c>
      <c r="H6661" t="str">
        <f>T("DIESEL                                            ")</f>
        <v xml:space="preserve">DIESEL                                            </v>
      </c>
      <c r="I6661">
        <v>4</v>
      </c>
    </row>
    <row r="6662" spans="1:9">
      <c r="A6662" t="str">
        <f>T("2018")</f>
        <v>2018</v>
      </c>
      <c r="B6662" t="str">
        <f>T("Entidad sin personalidad jurídica (art. 35.4 LGT) ")</f>
        <v xml:space="preserve">Entidad sin personalidad jurídica (art. 35.4 LGT) </v>
      </c>
      <c r="C6662" t="str">
        <f>T("FUENCARRAL-EL PARDO ")</f>
        <v xml:space="preserve">FUENCARRAL-EL PARDO </v>
      </c>
      <c r="D6662" t="str">
        <f>T("EL PILAR            ")</f>
        <v xml:space="preserve">EL PILAR            </v>
      </c>
      <c r="E6662" t="str">
        <f>T("TU ")</f>
        <v xml:space="preserve">TU </v>
      </c>
      <c r="F6662" t="str">
        <f>T("TURISMOS       ")</f>
        <v xml:space="preserve">TURISMOS       </v>
      </c>
      <c r="G6662" t="str">
        <f>T("De 12 a 15,99 CABALLOS FISCALES                   ")</f>
        <v xml:space="preserve">De 12 a 15,99 CABALLOS FISCALES                   </v>
      </c>
      <c r="H6662" t="str">
        <f>T("DIESEL                                            ")</f>
        <v xml:space="preserve">DIESEL                                            </v>
      </c>
      <c r="I6662">
        <v>12</v>
      </c>
    </row>
    <row r="6663" spans="1:9">
      <c r="A6663" t="str">
        <f>T("2018")</f>
        <v>2018</v>
      </c>
      <c r="B6663" t="str">
        <f>T("Entidad sin personalidad jurídica (art. 35.4 LGT) ")</f>
        <v xml:space="preserve">Entidad sin personalidad jurídica (art. 35.4 LGT) </v>
      </c>
      <c r="C6663" t="str">
        <f>T("FUENCARRAL-EL PARDO ")</f>
        <v xml:space="preserve">FUENCARRAL-EL PARDO </v>
      </c>
      <c r="D6663" t="str">
        <f>T("EL PILAR            ")</f>
        <v xml:space="preserve">EL PILAR            </v>
      </c>
      <c r="E6663" t="str">
        <f>T("TU ")</f>
        <v xml:space="preserve">TU </v>
      </c>
      <c r="F6663" t="str">
        <f>T("TURISMOS       ")</f>
        <v xml:space="preserve">TURISMOS       </v>
      </c>
      <c r="G6663" t="str">
        <f>T("De 16 a 19,99 CABALLOS FISCALES                   ")</f>
        <v xml:space="preserve">De 16 a 19,99 CABALLOS FISCALES                   </v>
      </c>
      <c r="H6663" t="str">
        <f>T("DIESEL                                            ")</f>
        <v xml:space="preserve">DIESEL                                            </v>
      </c>
      <c r="I6663">
        <v>1</v>
      </c>
    </row>
    <row r="6664" spans="1:9">
      <c r="A6664" t="str">
        <f>T("2018")</f>
        <v>2018</v>
      </c>
      <c r="B6664" t="str">
        <f>T("Entidad sin personalidad jurídica (art. 35.4 LGT) ")</f>
        <v xml:space="preserve">Entidad sin personalidad jurídica (art. 35.4 LGT) </v>
      </c>
      <c r="C6664" t="str">
        <f>T("FUENCARRAL-EL PARDO ")</f>
        <v xml:space="preserve">FUENCARRAL-EL PARDO </v>
      </c>
      <c r="D6664" t="str">
        <f>T("LA PAZ              ")</f>
        <v xml:space="preserve">LA PAZ              </v>
      </c>
      <c r="E6664" t="str">
        <f>T("TU ")</f>
        <v xml:space="preserve">TU </v>
      </c>
      <c r="F6664" t="str">
        <f>T("TURISMOS       ")</f>
        <v xml:space="preserve">TURISMOS       </v>
      </c>
      <c r="G6664" t="str">
        <f>T("De 8 a 11,99 CABALLOS FISCALES                    ")</f>
        <v xml:space="preserve">De 8 a 11,99 CABALLOS FISCALES                    </v>
      </c>
      <c r="H6664" t="str">
        <f>T("DIESEL                                            ")</f>
        <v xml:space="preserve">DIESEL                                            </v>
      </c>
      <c r="I6664">
        <v>3</v>
      </c>
    </row>
    <row r="6665" spans="1:9">
      <c r="A6665" t="str">
        <f>T("2018")</f>
        <v>2018</v>
      </c>
      <c r="B6665" t="str">
        <f>T("Entidad sin personalidad jurídica (art. 35.4 LGT) ")</f>
        <v xml:space="preserve">Entidad sin personalidad jurídica (art. 35.4 LGT) </v>
      </c>
      <c r="C6665" t="str">
        <f>T("FUENCARRAL-EL PARDO ")</f>
        <v xml:space="preserve">FUENCARRAL-EL PARDO </v>
      </c>
      <c r="D6665" t="str">
        <f>T("LA PAZ              ")</f>
        <v xml:space="preserve">LA PAZ              </v>
      </c>
      <c r="E6665" t="str">
        <f>T("TU ")</f>
        <v xml:space="preserve">TU </v>
      </c>
      <c r="F6665" t="str">
        <f>T("TURISMOS       ")</f>
        <v xml:space="preserve">TURISMOS       </v>
      </c>
      <c r="G6665" t="str">
        <f>T("De 12 a 15,99 CABALLOS FISCALES                   ")</f>
        <v xml:space="preserve">De 12 a 15,99 CABALLOS FISCALES                   </v>
      </c>
      <c r="H6665" t="str">
        <f>T("DIESEL                                            ")</f>
        <v xml:space="preserve">DIESEL                                            </v>
      </c>
      <c r="I6665">
        <v>12</v>
      </c>
    </row>
    <row r="6666" spans="1:9">
      <c r="A6666" t="str">
        <f>T("2018")</f>
        <v>2018</v>
      </c>
      <c r="B6666" t="str">
        <f>T("Entidad sin personalidad jurídica (art. 35.4 LGT) ")</f>
        <v xml:space="preserve">Entidad sin personalidad jurídica (art. 35.4 LGT) </v>
      </c>
      <c r="C6666" t="str">
        <f>T("FUENCARRAL-EL PARDO ")</f>
        <v xml:space="preserve">FUENCARRAL-EL PARDO </v>
      </c>
      <c r="D6666" t="str">
        <f>T("LA PAZ              ")</f>
        <v xml:space="preserve">LA PAZ              </v>
      </c>
      <c r="E6666" t="str">
        <f>T("TU ")</f>
        <v xml:space="preserve">TU </v>
      </c>
      <c r="F6666" t="str">
        <f>T("TURISMOS       ")</f>
        <v xml:space="preserve">TURISMOS       </v>
      </c>
      <c r="G6666" t="str">
        <f>T("De 16 a 19,99 CABALLOS FISCALES                   ")</f>
        <v xml:space="preserve">De 16 a 19,99 CABALLOS FISCALES                   </v>
      </c>
      <c r="H6666" t="str">
        <f>T("DIESEL                                            ")</f>
        <v xml:space="preserve">DIESEL                                            </v>
      </c>
      <c r="I6666">
        <v>3</v>
      </c>
    </row>
    <row r="6667" spans="1:9">
      <c r="A6667" t="str">
        <f>T("2018")</f>
        <v>2018</v>
      </c>
      <c r="B6667" t="str">
        <f>T("Entidad sin personalidad jurídica (art. 35.4 LGT) ")</f>
        <v xml:space="preserve">Entidad sin personalidad jurídica (art. 35.4 LGT) </v>
      </c>
      <c r="C6667" t="str">
        <f>T("FUENCARRAL-EL PARDO ")</f>
        <v xml:space="preserve">FUENCARRAL-EL PARDO </v>
      </c>
      <c r="D6667" t="str">
        <f>T("VALVERDE            ")</f>
        <v xml:space="preserve">VALVERDE            </v>
      </c>
      <c r="E6667" t="str">
        <f>T("TU ")</f>
        <v xml:space="preserve">TU </v>
      </c>
      <c r="F6667" t="str">
        <f>T("TURISMOS       ")</f>
        <v xml:space="preserve">TURISMOS       </v>
      </c>
      <c r="G6667" t="str">
        <f>T("De 8 a 11,99 CABALLOS FISCALES                    ")</f>
        <v xml:space="preserve">De 8 a 11,99 CABALLOS FISCALES                    </v>
      </c>
      <c r="H6667" t="str">
        <f>T("DIESEL                                            ")</f>
        <v xml:space="preserve">DIESEL                                            </v>
      </c>
      <c r="I6667">
        <v>2</v>
      </c>
    </row>
    <row r="6668" spans="1:9">
      <c r="A6668" t="str">
        <f>T("2018")</f>
        <v>2018</v>
      </c>
      <c r="B6668" t="str">
        <f>T("Entidad sin personalidad jurídica (art. 35.4 LGT) ")</f>
        <v xml:space="preserve">Entidad sin personalidad jurídica (art. 35.4 LGT) </v>
      </c>
      <c r="C6668" t="str">
        <f>T("FUENCARRAL-EL PARDO ")</f>
        <v xml:space="preserve">FUENCARRAL-EL PARDO </v>
      </c>
      <c r="D6668" t="str">
        <f>T("VALVERDE            ")</f>
        <v xml:space="preserve">VALVERDE            </v>
      </c>
      <c r="E6668" t="str">
        <f>T("TU ")</f>
        <v xml:space="preserve">TU </v>
      </c>
      <c r="F6668" t="str">
        <f>T("TURISMOS       ")</f>
        <v xml:space="preserve">TURISMOS       </v>
      </c>
      <c r="G6668" t="str">
        <f>T("De 12 a 15,99 CABALLOS FISCALES                   ")</f>
        <v xml:space="preserve">De 12 a 15,99 CABALLOS FISCALES                   </v>
      </c>
      <c r="H6668" t="str">
        <f>T("DIESEL                                            ")</f>
        <v xml:space="preserve">DIESEL                                            </v>
      </c>
      <c r="I6668">
        <v>18</v>
      </c>
    </row>
    <row r="6669" spans="1:9">
      <c r="A6669" t="str">
        <f>T("2018")</f>
        <v>2018</v>
      </c>
      <c r="B6669" t="str">
        <f>T("Entidad sin personalidad jurídica (art. 35.4 LGT) ")</f>
        <v xml:space="preserve">Entidad sin personalidad jurídica (art. 35.4 LGT) </v>
      </c>
      <c r="C6669" t="str">
        <f>T("FUENCARRAL-EL PARDO ")</f>
        <v xml:space="preserve">FUENCARRAL-EL PARDO </v>
      </c>
      <c r="D6669" t="str">
        <f>T("VALVERDE            ")</f>
        <v xml:space="preserve">VALVERDE            </v>
      </c>
      <c r="E6669" t="str">
        <f>T("TU ")</f>
        <v xml:space="preserve">TU </v>
      </c>
      <c r="F6669" t="str">
        <f>T("TURISMOS       ")</f>
        <v xml:space="preserve">TURISMOS       </v>
      </c>
      <c r="G6669" t="str">
        <f>T("De 16 a 19,99 CABALLOS FISCALES                   ")</f>
        <v xml:space="preserve">De 16 a 19,99 CABALLOS FISCALES                   </v>
      </c>
      <c r="H6669" t="str">
        <f>T("DIESEL                                            ")</f>
        <v xml:space="preserve">DIESEL                                            </v>
      </c>
      <c r="I6669">
        <v>2</v>
      </c>
    </row>
    <row r="6670" spans="1:9">
      <c r="A6670" t="str">
        <f>T("2018")</f>
        <v>2018</v>
      </c>
      <c r="B6670" t="str">
        <f>T("Entidad sin personalidad jurídica (art. 35.4 LGT) ")</f>
        <v xml:space="preserve">Entidad sin personalidad jurídica (art. 35.4 LGT) </v>
      </c>
      <c r="C6670" t="str">
        <f>T("FUENCARRAL-EL PARDO ")</f>
        <v xml:space="preserve">FUENCARRAL-EL PARDO </v>
      </c>
      <c r="D6670" t="str">
        <f>T("MIRASIERRA          ")</f>
        <v xml:space="preserve">MIRASIERRA          </v>
      </c>
      <c r="E6670" t="str">
        <f>T("TU ")</f>
        <v xml:space="preserve">TU </v>
      </c>
      <c r="F6670" t="str">
        <f>T("TURISMOS       ")</f>
        <v xml:space="preserve">TURISMOS       </v>
      </c>
      <c r="G6670" t="str">
        <f>T("De 12 a 15,99 CABALLOS FISCALES                   ")</f>
        <v xml:space="preserve">De 12 a 15,99 CABALLOS FISCALES                   </v>
      </c>
      <c r="H6670" t="str">
        <f>T("DIESEL                                            ")</f>
        <v xml:space="preserve">DIESEL                                            </v>
      </c>
      <c r="I6670">
        <v>7</v>
      </c>
    </row>
    <row r="6671" spans="1:9">
      <c r="A6671" t="str">
        <f>T("2018")</f>
        <v>2018</v>
      </c>
      <c r="B6671" t="str">
        <f>T("Entidad sin personalidad jurídica (art. 35.4 LGT) ")</f>
        <v xml:space="preserve">Entidad sin personalidad jurídica (art. 35.4 LGT) </v>
      </c>
      <c r="C6671" t="str">
        <f>T("FUENCARRAL-EL PARDO ")</f>
        <v xml:space="preserve">FUENCARRAL-EL PARDO </v>
      </c>
      <c r="D6671" t="str">
        <f>T("MIRASIERRA          ")</f>
        <v xml:space="preserve">MIRASIERRA          </v>
      </c>
      <c r="E6671" t="str">
        <f>T("TU ")</f>
        <v xml:space="preserve">TU </v>
      </c>
      <c r="F6671" t="str">
        <f>T("TURISMOS       ")</f>
        <v xml:space="preserve">TURISMOS       </v>
      </c>
      <c r="G6671" t="str">
        <f>T("De 16 a 19,99 CABALLOS FISCALES                   ")</f>
        <v xml:space="preserve">De 16 a 19,99 CABALLOS FISCALES                   </v>
      </c>
      <c r="H6671" t="str">
        <f>T("DIESEL                                            ")</f>
        <v xml:space="preserve">DIESEL                                            </v>
      </c>
      <c r="I6671">
        <v>1</v>
      </c>
    </row>
    <row r="6672" spans="1:9">
      <c r="A6672" t="str">
        <f>T("2018")</f>
        <v>2018</v>
      </c>
      <c r="B6672" t="str">
        <f>T("Entidad sin personalidad jurídica (art. 35.4 LGT) ")</f>
        <v xml:space="preserve">Entidad sin personalidad jurídica (art. 35.4 LGT) </v>
      </c>
      <c r="C6672" t="str">
        <f>T("FUENCARRAL-EL PARDO ")</f>
        <v xml:space="preserve">FUENCARRAL-EL PARDO </v>
      </c>
      <c r="D6672" t="str">
        <f>T("EL GOLOSO           ")</f>
        <v xml:space="preserve">EL GOLOSO           </v>
      </c>
      <c r="E6672" t="str">
        <f>T("TU ")</f>
        <v xml:space="preserve">TU </v>
      </c>
      <c r="F6672" t="str">
        <f>T("TURISMOS       ")</f>
        <v xml:space="preserve">TURISMOS       </v>
      </c>
      <c r="G6672" t="str">
        <f>T("De 12 a 15,99 CABALLOS FISCALES                   ")</f>
        <v xml:space="preserve">De 12 a 15,99 CABALLOS FISCALES                   </v>
      </c>
      <c r="H6672" t="str">
        <f>T("DIESEL                                            ")</f>
        <v xml:space="preserve">DIESEL                                            </v>
      </c>
      <c r="I6672">
        <v>2</v>
      </c>
    </row>
    <row r="6673" spans="1:9">
      <c r="A6673" t="str">
        <f>T("2018")</f>
        <v>2018</v>
      </c>
      <c r="B6673" t="str">
        <f>T("FISICO                                            ")</f>
        <v xml:space="preserve">FISICO                                            </v>
      </c>
      <c r="C6673" t="str">
        <f>T("FUENCARRAL-EL PARDO ")</f>
        <v xml:space="preserve">FUENCARRAL-EL PARDO </v>
      </c>
      <c r="D6673" t="str">
        <f>T("SIN BARRIO          ")</f>
        <v xml:space="preserve">SIN BARRIO          </v>
      </c>
      <c r="E6673" t="str">
        <f>T("TU ")</f>
        <v xml:space="preserve">TU </v>
      </c>
      <c r="F6673" t="str">
        <f>T("TURISMOS       ")</f>
        <v xml:space="preserve">TURISMOS       </v>
      </c>
      <c r="G6673" t="str">
        <f>T("De 8 a 11,99 CABALLOS FISCALES                    ")</f>
        <v xml:space="preserve">De 8 a 11,99 CABALLOS FISCALES                    </v>
      </c>
      <c r="H6673" t="str">
        <f>T("DIESEL                                            ")</f>
        <v xml:space="preserve">DIESEL                                            </v>
      </c>
      <c r="I6673">
        <v>215</v>
      </c>
    </row>
    <row r="6674" spans="1:9">
      <c r="A6674" t="str">
        <f>T("2018")</f>
        <v>2018</v>
      </c>
      <c r="B6674" t="str">
        <f>T("FISICO                                            ")</f>
        <v xml:space="preserve">FISICO                                            </v>
      </c>
      <c r="C6674" t="str">
        <f>T("FUENCARRAL-EL PARDO ")</f>
        <v xml:space="preserve">FUENCARRAL-EL PARDO </v>
      </c>
      <c r="D6674" t="str">
        <f>T("SIN BARRIO          ")</f>
        <v xml:space="preserve">SIN BARRIO          </v>
      </c>
      <c r="E6674" t="str">
        <f>T("TU ")</f>
        <v xml:space="preserve">TU </v>
      </c>
      <c r="F6674" t="str">
        <f>T("TURISMOS       ")</f>
        <v xml:space="preserve">TURISMOS       </v>
      </c>
      <c r="G6674" t="str">
        <f>T("De 12 a 15,99 CABALLOS FISCALES                   ")</f>
        <v xml:space="preserve">De 12 a 15,99 CABALLOS FISCALES                   </v>
      </c>
      <c r="H6674" t="str">
        <f>T("DIESEL                                            ")</f>
        <v xml:space="preserve">DIESEL                                            </v>
      </c>
      <c r="I6674">
        <v>469</v>
      </c>
    </row>
    <row r="6675" spans="1:9">
      <c r="A6675" t="str">
        <f>T("2018")</f>
        <v>2018</v>
      </c>
      <c r="B6675" t="str">
        <f>T("FISICO                                            ")</f>
        <v xml:space="preserve">FISICO                                            </v>
      </c>
      <c r="C6675" t="str">
        <f>T("FUENCARRAL-EL PARDO ")</f>
        <v xml:space="preserve">FUENCARRAL-EL PARDO </v>
      </c>
      <c r="D6675" t="str">
        <f>T("SIN BARRIO          ")</f>
        <v xml:space="preserve">SIN BARRIO          </v>
      </c>
      <c r="E6675" t="str">
        <f>T("TU ")</f>
        <v xml:space="preserve">TU </v>
      </c>
      <c r="F6675" t="str">
        <f>T("TURISMOS       ")</f>
        <v xml:space="preserve">TURISMOS       </v>
      </c>
      <c r="G6675" t="str">
        <f>T("De 16 a 19,99 CABALLOS FISCALES                   ")</f>
        <v xml:space="preserve">De 16 a 19,99 CABALLOS FISCALES                   </v>
      </c>
      <c r="H6675" t="str">
        <f>T("DIESEL                                            ")</f>
        <v xml:space="preserve">DIESEL                                            </v>
      </c>
      <c r="I6675">
        <v>56</v>
      </c>
    </row>
    <row r="6676" spans="1:9">
      <c r="A6676" t="str">
        <f>T("2018")</f>
        <v>2018</v>
      </c>
      <c r="B6676" t="str">
        <f>T("FISICO                                            ")</f>
        <v xml:space="preserve">FISICO                                            </v>
      </c>
      <c r="C6676" t="str">
        <f>T("FUENCARRAL-EL PARDO ")</f>
        <v xml:space="preserve">FUENCARRAL-EL PARDO </v>
      </c>
      <c r="D6676" t="str">
        <f>T("SIN BARRIO          ")</f>
        <v xml:space="preserve">SIN BARRIO          </v>
      </c>
      <c r="E6676" t="str">
        <f>T("TU ")</f>
        <v xml:space="preserve">TU </v>
      </c>
      <c r="F6676" t="str">
        <f>T("TURISMOS       ")</f>
        <v xml:space="preserve">TURISMOS       </v>
      </c>
      <c r="G6676" t="str">
        <f>T("De 20 CABALLOS FISCALES en adelante               ")</f>
        <v xml:space="preserve">De 20 CABALLOS FISCALES en adelante               </v>
      </c>
      <c r="H6676" t="str">
        <f>T("DIESEL                                            ")</f>
        <v xml:space="preserve">DIESEL                                            </v>
      </c>
      <c r="I6676">
        <v>2</v>
      </c>
    </row>
    <row r="6677" spans="1:9">
      <c r="A6677" t="str">
        <f>T("2018")</f>
        <v>2018</v>
      </c>
      <c r="B6677" t="str">
        <f>T("FISICO                                            ")</f>
        <v xml:space="preserve">FISICO                                            </v>
      </c>
      <c r="C6677" t="str">
        <f>T("FUENCARRAL-EL PARDO ")</f>
        <v xml:space="preserve">FUENCARRAL-EL PARDO </v>
      </c>
      <c r="D6677" t="str">
        <f>T("EL PARDO            ")</f>
        <v xml:space="preserve">EL PARDO            </v>
      </c>
      <c r="E6677" t="str">
        <f>T("TU ")</f>
        <v xml:space="preserve">TU </v>
      </c>
      <c r="F6677" t="str">
        <f>T("TURISMOS       ")</f>
        <v xml:space="preserve">TURISMOS       </v>
      </c>
      <c r="G6677" t="str">
        <f>T("De 8 a 11,99 CABALLOS FISCALES                    ")</f>
        <v xml:space="preserve">De 8 a 11,99 CABALLOS FISCALES                    </v>
      </c>
      <c r="H6677" t="str">
        <f>T("DIESEL                                            ")</f>
        <v xml:space="preserve">DIESEL                                            </v>
      </c>
      <c r="I6677">
        <v>262</v>
      </c>
    </row>
    <row r="6678" spans="1:9">
      <c r="A6678" t="str">
        <f>T("2018")</f>
        <v>2018</v>
      </c>
      <c r="B6678" t="str">
        <f>T("FISICO                                            ")</f>
        <v xml:space="preserve">FISICO                                            </v>
      </c>
      <c r="C6678" t="str">
        <f>T("FUENCARRAL-EL PARDO ")</f>
        <v xml:space="preserve">FUENCARRAL-EL PARDO </v>
      </c>
      <c r="D6678" t="str">
        <f>T("EL PARDO            ")</f>
        <v xml:space="preserve">EL PARDO            </v>
      </c>
      <c r="E6678" t="str">
        <f>T("TU ")</f>
        <v xml:space="preserve">TU </v>
      </c>
      <c r="F6678" t="str">
        <f>T("TURISMOS       ")</f>
        <v xml:space="preserve">TURISMOS       </v>
      </c>
      <c r="G6678" t="str">
        <f>T("De 12 a 15,99 CABALLOS FISCALES                   ")</f>
        <v xml:space="preserve">De 12 a 15,99 CABALLOS FISCALES                   </v>
      </c>
      <c r="H6678" t="str">
        <f>T("DIESEL                                            ")</f>
        <v xml:space="preserve">DIESEL                                            </v>
      </c>
      <c r="I6678">
        <v>413</v>
      </c>
    </row>
    <row r="6679" spans="1:9">
      <c r="A6679" t="str">
        <f>T("2018")</f>
        <v>2018</v>
      </c>
      <c r="B6679" t="str">
        <f>T("FISICO                                            ")</f>
        <v xml:space="preserve">FISICO                                            </v>
      </c>
      <c r="C6679" t="str">
        <f>T("FUENCARRAL-EL PARDO ")</f>
        <v xml:space="preserve">FUENCARRAL-EL PARDO </v>
      </c>
      <c r="D6679" t="str">
        <f>T("EL PARDO            ")</f>
        <v xml:space="preserve">EL PARDO            </v>
      </c>
      <c r="E6679" t="str">
        <f>T("TU ")</f>
        <v xml:space="preserve">TU </v>
      </c>
      <c r="F6679" t="str">
        <f>T("TURISMOS       ")</f>
        <v xml:space="preserve">TURISMOS       </v>
      </c>
      <c r="G6679" t="str">
        <f>T("De 16 a 19,99 CABALLOS FISCALES                   ")</f>
        <v xml:space="preserve">De 16 a 19,99 CABALLOS FISCALES                   </v>
      </c>
      <c r="H6679" t="str">
        <f>T("DIESEL                                            ")</f>
        <v xml:space="preserve">DIESEL                                            </v>
      </c>
      <c r="I6679">
        <v>38</v>
      </c>
    </row>
    <row r="6680" spans="1:9">
      <c r="A6680" t="str">
        <f>T("2018")</f>
        <v>2018</v>
      </c>
      <c r="B6680" t="str">
        <f>T("FISICO                                            ")</f>
        <v xml:space="preserve">FISICO                                            </v>
      </c>
      <c r="C6680" t="str">
        <f>T("FUENCARRAL-EL PARDO ")</f>
        <v xml:space="preserve">FUENCARRAL-EL PARDO </v>
      </c>
      <c r="D6680" t="str">
        <f>T("EL PARDO            ")</f>
        <v xml:space="preserve">EL PARDO            </v>
      </c>
      <c r="E6680" t="str">
        <f>T("TU ")</f>
        <v xml:space="preserve">TU </v>
      </c>
      <c r="F6680" t="str">
        <f>T("TURISMOS       ")</f>
        <v xml:space="preserve">TURISMOS       </v>
      </c>
      <c r="G6680" t="str">
        <f>T("De 20 CABALLOS FISCALES en adelante               ")</f>
        <v xml:space="preserve">De 20 CABALLOS FISCALES en adelante               </v>
      </c>
      <c r="H6680" t="str">
        <f>T("DIESEL                                            ")</f>
        <v xml:space="preserve">DIESEL                                            </v>
      </c>
      <c r="I6680">
        <v>2</v>
      </c>
    </row>
    <row r="6681" spans="1:9">
      <c r="A6681" t="str">
        <f>T("2018")</f>
        <v>2018</v>
      </c>
      <c r="B6681" t="str">
        <f>T("FISICO                                            ")</f>
        <v xml:space="preserve">FISICO                                            </v>
      </c>
      <c r="C6681" t="str">
        <f>T("FUENCARRAL-EL PARDO ")</f>
        <v xml:space="preserve">FUENCARRAL-EL PARDO </v>
      </c>
      <c r="D6681" t="str">
        <f>T("FUENTELARREINA      ")</f>
        <v xml:space="preserve">FUENTELARREINA      </v>
      </c>
      <c r="E6681" t="str">
        <f>T("TU ")</f>
        <v xml:space="preserve">TU </v>
      </c>
      <c r="F6681" t="str">
        <f>T("TURISMOS       ")</f>
        <v xml:space="preserve">TURISMOS       </v>
      </c>
      <c r="G6681" t="str">
        <f>T("De menos de 8 CABALLOS FISCALES                   ")</f>
        <v xml:space="preserve">De menos de 8 CABALLOS FISCALES                   </v>
      </c>
      <c r="H6681" t="str">
        <f>T("DIESEL                                            ")</f>
        <v xml:space="preserve">DIESEL                                            </v>
      </c>
      <c r="I6681">
        <v>1</v>
      </c>
    </row>
    <row r="6682" spans="1:9">
      <c r="A6682" t="str">
        <f>T("2018")</f>
        <v>2018</v>
      </c>
      <c r="B6682" t="str">
        <f>T("FISICO                                            ")</f>
        <v xml:space="preserve">FISICO                                            </v>
      </c>
      <c r="C6682" t="str">
        <f>T("FUENCARRAL-EL PARDO ")</f>
        <v xml:space="preserve">FUENCARRAL-EL PARDO </v>
      </c>
      <c r="D6682" t="str">
        <f>T("FUENTELARREINA      ")</f>
        <v xml:space="preserve">FUENTELARREINA      </v>
      </c>
      <c r="E6682" t="str">
        <f>T("TU ")</f>
        <v xml:space="preserve">TU </v>
      </c>
      <c r="F6682" t="str">
        <f>T("TURISMOS       ")</f>
        <v xml:space="preserve">TURISMOS       </v>
      </c>
      <c r="G6682" t="str">
        <f>T("De 8 a 11,99 CABALLOS FISCALES                    ")</f>
        <v xml:space="preserve">De 8 a 11,99 CABALLOS FISCALES                    </v>
      </c>
      <c r="H6682" t="str">
        <f>T("DIESEL                                            ")</f>
        <v xml:space="preserve">DIESEL                                            </v>
      </c>
      <c r="I6682">
        <v>159</v>
      </c>
    </row>
    <row r="6683" spans="1:9">
      <c r="A6683" t="str">
        <f>T("2018")</f>
        <v>2018</v>
      </c>
      <c r="B6683" t="str">
        <f>T("FISICO                                            ")</f>
        <v xml:space="preserve">FISICO                                            </v>
      </c>
      <c r="C6683" t="str">
        <f>T("FUENCARRAL-EL PARDO ")</f>
        <v xml:space="preserve">FUENCARRAL-EL PARDO </v>
      </c>
      <c r="D6683" t="str">
        <f>T("FUENTELARREINA      ")</f>
        <v xml:space="preserve">FUENTELARREINA      </v>
      </c>
      <c r="E6683" t="str">
        <f>T("TU ")</f>
        <v xml:space="preserve">TU </v>
      </c>
      <c r="F6683" t="str">
        <f>T("TURISMOS       ")</f>
        <v xml:space="preserve">TURISMOS       </v>
      </c>
      <c r="G6683" t="str">
        <f>T("De 12 a 15,99 CABALLOS FISCALES                   ")</f>
        <v xml:space="preserve">De 12 a 15,99 CABALLOS FISCALES                   </v>
      </c>
      <c r="H6683" t="str">
        <f>T("DIESEL                                            ")</f>
        <v xml:space="preserve">DIESEL                                            </v>
      </c>
      <c r="I6683">
        <v>375</v>
      </c>
    </row>
    <row r="6684" spans="1:9">
      <c r="A6684" t="str">
        <f>T("2018")</f>
        <v>2018</v>
      </c>
      <c r="B6684" t="str">
        <f>T("FISICO                                            ")</f>
        <v xml:space="preserve">FISICO                                            </v>
      </c>
      <c r="C6684" t="str">
        <f>T("FUENCARRAL-EL PARDO ")</f>
        <v xml:space="preserve">FUENCARRAL-EL PARDO </v>
      </c>
      <c r="D6684" t="str">
        <f>T("FUENTELARREINA      ")</f>
        <v xml:space="preserve">FUENTELARREINA      </v>
      </c>
      <c r="E6684" t="str">
        <f>T("TU ")</f>
        <v xml:space="preserve">TU </v>
      </c>
      <c r="F6684" t="str">
        <f>T("TURISMOS       ")</f>
        <v xml:space="preserve">TURISMOS       </v>
      </c>
      <c r="G6684" t="str">
        <f>T("De 16 a 19,99 CABALLOS FISCALES                   ")</f>
        <v xml:space="preserve">De 16 a 19,99 CABALLOS FISCALES                   </v>
      </c>
      <c r="H6684" t="str">
        <f>T("DIESEL                                            ")</f>
        <v xml:space="preserve">DIESEL                                            </v>
      </c>
      <c r="I6684">
        <v>100</v>
      </c>
    </row>
    <row r="6685" spans="1:9">
      <c r="A6685" t="str">
        <f>T("2018")</f>
        <v>2018</v>
      </c>
      <c r="B6685" t="str">
        <f>T("FISICO                                            ")</f>
        <v xml:space="preserve">FISICO                                            </v>
      </c>
      <c r="C6685" t="str">
        <f>T("FUENCARRAL-EL PARDO ")</f>
        <v xml:space="preserve">FUENCARRAL-EL PARDO </v>
      </c>
      <c r="D6685" t="str">
        <f>T("FUENTELARREINA      ")</f>
        <v xml:space="preserve">FUENTELARREINA      </v>
      </c>
      <c r="E6685" t="str">
        <f>T("TU ")</f>
        <v xml:space="preserve">TU </v>
      </c>
      <c r="F6685" t="str">
        <f>T("TURISMOS       ")</f>
        <v xml:space="preserve">TURISMOS       </v>
      </c>
      <c r="G6685" t="str">
        <f>T("De 20 CABALLOS FISCALES en adelante               ")</f>
        <v xml:space="preserve">De 20 CABALLOS FISCALES en adelante               </v>
      </c>
      <c r="H6685" t="str">
        <f>T("DIESEL                                            ")</f>
        <v xml:space="preserve">DIESEL                                            </v>
      </c>
      <c r="I6685">
        <v>12</v>
      </c>
    </row>
    <row r="6686" spans="1:9">
      <c r="A6686" t="str">
        <f>T("2018")</f>
        <v>2018</v>
      </c>
      <c r="B6686" t="str">
        <f>T("FISICO                                            ")</f>
        <v xml:space="preserve">FISICO                                            </v>
      </c>
      <c r="C6686" t="str">
        <f>T("FUENCARRAL-EL PARDO ")</f>
        <v xml:space="preserve">FUENCARRAL-EL PARDO </v>
      </c>
      <c r="D6686" t="str">
        <f>T("PEÑA GRANDE         ")</f>
        <v xml:space="preserve">PEÑA GRANDE         </v>
      </c>
      <c r="E6686" t="str">
        <f>T("TU ")</f>
        <v xml:space="preserve">TU </v>
      </c>
      <c r="F6686" t="str">
        <f>T("TURISMOS       ")</f>
        <v xml:space="preserve">TURISMOS       </v>
      </c>
      <c r="G6686" t="str">
        <f>T("De menos de 8 CABALLOS FISCALES                   ")</f>
        <v xml:space="preserve">De menos de 8 CABALLOS FISCALES                   </v>
      </c>
      <c r="H6686" t="str">
        <f>T("DIESEL                                            ")</f>
        <v xml:space="preserve">DIESEL                                            </v>
      </c>
      <c r="I6686">
        <v>5</v>
      </c>
    </row>
    <row r="6687" spans="1:9">
      <c r="A6687" t="str">
        <f>T("2018")</f>
        <v>2018</v>
      </c>
      <c r="B6687" t="str">
        <f>T("FISICO                                            ")</f>
        <v xml:space="preserve">FISICO                                            </v>
      </c>
      <c r="C6687" t="str">
        <f>T("FUENCARRAL-EL PARDO ")</f>
        <v xml:space="preserve">FUENCARRAL-EL PARDO </v>
      </c>
      <c r="D6687" t="str">
        <f>T("PEÑA GRANDE         ")</f>
        <v xml:space="preserve">PEÑA GRANDE         </v>
      </c>
      <c r="E6687" t="str">
        <f>T("TU ")</f>
        <v xml:space="preserve">TU </v>
      </c>
      <c r="F6687" t="str">
        <f>T("TURISMOS       ")</f>
        <v xml:space="preserve">TURISMOS       </v>
      </c>
      <c r="G6687" t="str">
        <f>T("De 8 a 11,99 CABALLOS FISCALES                    ")</f>
        <v xml:space="preserve">De 8 a 11,99 CABALLOS FISCALES                    </v>
      </c>
      <c r="H6687" t="str">
        <f>T("DIESEL                                            ")</f>
        <v xml:space="preserve">DIESEL                                            </v>
      </c>
      <c r="I6687" s="1">
        <v>3220</v>
      </c>
    </row>
    <row r="6688" spans="1:9">
      <c r="A6688" t="str">
        <f>T("2018")</f>
        <v>2018</v>
      </c>
      <c r="B6688" t="str">
        <f>T("FISICO                                            ")</f>
        <v xml:space="preserve">FISICO                                            </v>
      </c>
      <c r="C6688" t="str">
        <f>T("FUENCARRAL-EL PARDO ")</f>
        <v xml:space="preserve">FUENCARRAL-EL PARDO </v>
      </c>
      <c r="D6688" t="str">
        <f>T("PEÑA GRANDE         ")</f>
        <v xml:space="preserve">PEÑA GRANDE         </v>
      </c>
      <c r="E6688" t="str">
        <f>T("TU ")</f>
        <v xml:space="preserve">TU </v>
      </c>
      <c r="F6688" t="str">
        <f>T("TURISMOS       ")</f>
        <v xml:space="preserve">TURISMOS       </v>
      </c>
      <c r="G6688" t="str">
        <f>T("De 12 a 15,99 CABALLOS FISCALES                   ")</f>
        <v xml:space="preserve">De 12 a 15,99 CABALLOS FISCALES                   </v>
      </c>
      <c r="H6688" t="str">
        <f>T("DIESEL                                            ")</f>
        <v xml:space="preserve">DIESEL                                            </v>
      </c>
      <c r="I6688" s="1">
        <v>6322</v>
      </c>
    </row>
    <row r="6689" spans="1:9">
      <c r="A6689" t="str">
        <f>T("2018")</f>
        <v>2018</v>
      </c>
      <c r="B6689" t="str">
        <f>T("FISICO                                            ")</f>
        <v xml:space="preserve">FISICO                                            </v>
      </c>
      <c r="C6689" t="str">
        <f>T("FUENCARRAL-EL PARDO ")</f>
        <v xml:space="preserve">FUENCARRAL-EL PARDO </v>
      </c>
      <c r="D6689" t="str">
        <f>T("PEÑA GRANDE         ")</f>
        <v xml:space="preserve">PEÑA GRANDE         </v>
      </c>
      <c r="E6689" t="str">
        <f>T("TU ")</f>
        <v xml:space="preserve">TU </v>
      </c>
      <c r="F6689" t="str">
        <f>T("TURISMOS       ")</f>
        <v xml:space="preserve">TURISMOS       </v>
      </c>
      <c r="G6689" t="str">
        <f>T("De 16 a 19,99 CABALLOS FISCALES                   ")</f>
        <v xml:space="preserve">De 16 a 19,99 CABALLOS FISCALES                   </v>
      </c>
      <c r="H6689" t="str">
        <f>T("DIESEL                                            ")</f>
        <v xml:space="preserve">DIESEL                                            </v>
      </c>
      <c r="I6689">
        <v>705</v>
      </c>
    </row>
    <row r="6690" spans="1:9">
      <c r="A6690" t="str">
        <f>T("2018")</f>
        <v>2018</v>
      </c>
      <c r="B6690" t="str">
        <f>T("FISICO                                            ")</f>
        <v xml:space="preserve">FISICO                                            </v>
      </c>
      <c r="C6690" t="str">
        <f>T("FUENCARRAL-EL PARDO ")</f>
        <v xml:space="preserve">FUENCARRAL-EL PARDO </v>
      </c>
      <c r="D6690" t="str">
        <f>T("PEÑA GRANDE         ")</f>
        <v xml:space="preserve">PEÑA GRANDE         </v>
      </c>
      <c r="E6690" t="str">
        <f>T("TU ")</f>
        <v xml:space="preserve">TU </v>
      </c>
      <c r="F6690" t="str">
        <f>T("TURISMOS       ")</f>
        <v xml:space="preserve">TURISMOS       </v>
      </c>
      <c r="G6690" t="str">
        <f>T("De 20 CABALLOS FISCALES en adelante               ")</f>
        <v xml:space="preserve">De 20 CABALLOS FISCALES en adelante               </v>
      </c>
      <c r="H6690" t="str">
        <f>T("DIESEL                                            ")</f>
        <v xml:space="preserve">DIESEL                                            </v>
      </c>
      <c r="I6690">
        <v>35</v>
      </c>
    </row>
    <row r="6691" spans="1:9">
      <c r="A6691" t="str">
        <f>T("2018")</f>
        <v>2018</v>
      </c>
      <c r="B6691" t="str">
        <f>T("FISICO                                            ")</f>
        <v xml:space="preserve">FISICO                                            </v>
      </c>
      <c r="C6691" t="str">
        <f>T("FUENCARRAL-EL PARDO ")</f>
        <v xml:space="preserve">FUENCARRAL-EL PARDO </v>
      </c>
      <c r="D6691" t="str">
        <f>T("EL PILAR            ")</f>
        <v xml:space="preserve">EL PILAR            </v>
      </c>
      <c r="E6691" t="str">
        <f>T("TU ")</f>
        <v xml:space="preserve">TU </v>
      </c>
      <c r="F6691" t="str">
        <f>T("TURISMOS       ")</f>
        <v xml:space="preserve">TURISMOS       </v>
      </c>
      <c r="G6691" t="str">
        <f>T("De menos de 8 CABALLOS FISCALES                   ")</f>
        <v xml:space="preserve">De menos de 8 CABALLOS FISCALES                   </v>
      </c>
      <c r="H6691" t="str">
        <f>T("DIESEL                                            ")</f>
        <v xml:space="preserve">DIESEL                                            </v>
      </c>
      <c r="I6691">
        <v>10</v>
      </c>
    </row>
    <row r="6692" spans="1:9">
      <c r="A6692" t="str">
        <f>T("2018")</f>
        <v>2018</v>
      </c>
      <c r="B6692" t="str">
        <f>T("FISICO                                            ")</f>
        <v xml:space="preserve">FISICO                                            </v>
      </c>
      <c r="C6692" t="str">
        <f>T("FUENCARRAL-EL PARDO ")</f>
        <v xml:space="preserve">FUENCARRAL-EL PARDO </v>
      </c>
      <c r="D6692" t="str">
        <f>T("EL PILAR            ")</f>
        <v xml:space="preserve">EL PILAR            </v>
      </c>
      <c r="E6692" t="str">
        <f>T("TU ")</f>
        <v xml:space="preserve">TU </v>
      </c>
      <c r="F6692" t="str">
        <f>T("TURISMOS       ")</f>
        <v xml:space="preserve">TURISMOS       </v>
      </c>
      <c r="G6692" t="str">
        <f>T("De 8 a 11,99 CABALLOS FISCALES                    ")</f>
        <v xml:space="preserve">De 8 a 11,99 CABALLOS FISCALES                    </v>
      </c>
      <c r="H6692" t="str">
        <f>T("DIESEL                                            ")</f>
        <v xml:space="preserve">DIESEL                                            </v>
      </c>
      <c r="I6692" s="1">
        <v>3492</v>
      </c>
    </row>
    <row r="6693" spans="1:9">
      <c r="A6693" t="str">
        <f>T("2018")</f>
        <v>2018</v>
      </c>
      <c r="B6693" t="str">
        <f>T("FISICO                                            ")</f>
        <v xml:space="preserve">FISICO                                            </v>
      </c>
      <c r="C6693" t="str">
        <f>T("FUENCARRAL-EL PARDO ")</f>
        <v xml:space="preserve">FUENCARRAL-EL PARDO </v>
      </c>
      <c r="D6693" t="str">
        <f>T("EL PILAR            ")</f>
        <v xml:space="preserve">EL PILAR            </v>
      </c>
      <c r="E6693" t="str">
        <f>T("TU ")</f>
        <v xml:space="preserve">TU </v>
      </c>
      <c r="F6693" t="str">
        <f>T("TURISMOS       ")</f>
        <v xml:space="preserve">TURISMOS       </v>
      </c>
      <c r="G6693" t="str">
        <f>T("De 12 a 15,99 CABALLOS FISCALES                   ")</f>
        <v xml:space="preserve">De 12 a 15,99 CABALLOS FISCALES                   </v>
      </c>
      <c r="H6693" t="str">
        <f>T("DIESEL                                            ")</f>
        <v xml:space="preserve">DIESEL                                            </v>
      </c>
      <c r="I6693" s="1">
        <v>6073</v>
      </c>
    </row>
    <row r="6694" spans="1:9">
      <c r="A6694" t="str">
        <f>T("2018")</f>
        <v>2018</v>
      </c>
      <c r="B6694" t="str">
        <f>T("FISICO                                            ")</f>
        <v xml:space="preserve">FISICO                                            </v>
      </c>
      <c r="C6694" t="str">
        <f>T("FUENCARRAL-EL PARDO ")</f>
        <v xml:space="preserve">FUENCARRAL-EL PARDO </v>
      </c>
      <c r="D6694" t="str">
        <f>T("EL PILAR            ")</f>
        <v xml:space="preserve">EL PILAR            </v>
      </c>
      <c r="E6694" t="str">
        <f>T("TU ")</f>
        <v xml:space="preserve">TU </v>
      </c>
      <c r="F6694" t="str">
        <f>T("TURISMOS       ")</f>
        <v xml:space="preserve">TURISMOS       </v>
      </c>
      <c r="G6694" t="str">
        <f>T("De 16 a 19,99 CABALLOS FISCALES                   ")</f>
        <v xml:space="preserve">De 16 a 19,99 CABALLOS FISCALES                   </v>
      </c>
      <c r="H6694" t="str">
        <f>T("DIESEL                                            ")</f>
        <v xml:space="preserve">DIESEL                                            </v>
      </c>
      <c r="I6694">
        <v>474</v>
      </c>
    </row>
    <row r="6695" spans="1:9">
      <c r="A6695" t="str">
        <f>T("2018")</f>
        <v>2018</v>
      </c>
      <c r="B6695" t="str">
        <f>T("FISICO                                            ")</f>
        <v xml:space="preserve">FISICO                                            </v>
      </c>
      <c r="C6695" t="str">
        <f>T("FUENCARRAL-EL PARDO ")</f>
        <v xml:space="preserve">FUENCARRAL-EL PARDO </v>
      </c>
      <c r="D6695" t="str">
        <f>T("EL PILAR            ")</f>
        <v xml:space="preserve">EL PILAR            </v>
      </c>
      <c r="E6695" t="str">
        <f>T("TU ")</f>
        <v xml:space="preserve">TU </v>
      </c>
      <c r="F6695" t="str">
        <f>T("TURISMOS       ")</f>
        <v xml:space="preserve">TURISMOS       </v>
      </c>
      <c r="G6695" t="str">
        <f>T("De 20 CABALLOS FISCALES en adelante               ")</f>
        <v xml:space="preserve">De 20 CABALLOS FISCALES en adelante               </v>
      </c>
      <c r="H6695" t="str">
        <f>T("DIESEL                                            ")</f>
        <v xml:space="preserve">DIESEL                                            </v>
      </c>
      <c r="I6695">
        <v>24</v>
      </c>
    </row>
    <row r="6696" spans="1:9">
      <c r="A6696" t="str">
        <f>T("2018")</f>
        <v>2018</v>
      </c>
      <c r="B6696" t="str">
        <f>T("FISICO                                            ")</f>
        <v xml:space="preserve">FISICO                                            </v>
      </c>
      <c r="C6696" t="str">
        <f>T("FUENCARRAL-EL PARDO ")</f>
        <v xml:space="preserve">FUENCARRAL-EL PARDO </v>
      </c>
      <c r="D6696" t="str">
        <f>T("LA PAZ              ")</f>
        <v xml:space="preserve">LA PAZ              </v>
      </c>
      <c r="E6696" t="str">
        <f>T("TU ")</f>
        <v xml:space="preserve">TU </v>
      </c>
      <c r="F6696" t="str">
        <f>T("TURISMOS       ")</f>
        <v xml:space="preserve">TURISMOS       </v>
      </c>
      <c r="G6696" t="str">
        <f>T("De menos de 8 CABALLOS FISCALES                   ")</f>
        <v xml:space="preserve">De menos de 8 CABALLOS FISCALES                   </v>
      </c>
      <c r="H6696" t="str">
        <f>T("DIESEL                                            ")</f>
        <v xml:space="preserve">DIESEL                                            </v>
      </c>
      <c r="I6696">
        <v>9</v>
      </c>
    </row>
    <row r="6697" spans="1:9">
      <c r="A6697" t="str">
        <f>T("2018")</f>
        <v>2018</v>
      </c>
      <c r="B6697" t="str">
        <f>T("FISICO                                            ")</f>
        <v xml:space="preserve">FISICO                                            </v>
      </c>
      <c r="C6697" t="str">
        <f>T("FUENCARRAL-EL PARDO ")</f>
        <v xml:space="preserve">FUENCARRAL-EL PARDO </v>
      </c>
      <c r="D6697" t="str">
        <f>T("LA PAZ              ")</f>
        <v xml:space="preserve">LA PAZ              </v>
      </c>
      <c r="E6697" t="str">
        <f>T("TU ")</f>
        <v xml:space="preserve">TU </v>
      </c>
      <c r="F6697" t="str">
        <f>T("TURISMOS       ")</f>
        <v xml:space="preserve">TURISMOS       </v>
      </c>
      <c r="G6697" t="str">
        <f>T("De 8 a 11,99 CABALLOS FISCALES                    ")</f>
        <v xml:space="preserve">De 8 a 11,99 CABALLOS FISCALES                    </v>
      </c>
      <c r="H6697" t="str">
        <f>T("DIESEL                                            ")</f>
        <v xml:space="preserve">DIESEL                                            </v>
      </c>
      <c r="I6697" s="1">
        <v>2990</v>
      </c>
    </row>
    <row r="6698" spans="1:9">
      <c r="A6698" t="str">
        <f>T("2018")</f>
        <v>2018</v>
      </c>
      <c r="B6698" t="str">
        <f>T("FISICO                                            ")</f>
        <v xml:space="preserve">FISICO                                            </v>
      </c>
      <c r="C6698" t="str">
        <f>T("FUENCARRAL-EL PARDO ")</f>
        <v xml:space="preserve">FUENCARRAL-EL PARDO </v>
      </c>
      <c r="D6698" t="str">
        <f>T("LA PAZ              ")</f>
        <v xml:space="preserve">LA PAZ              </v>
      </c>
      <c r="E6698" t="str">
        <f>T("TU ")</f>
        <v xml:space="preserve">TU </v>
      </c>
      <c r="F6698" t="str">
        <f>T("TURISMOS       ")</f>
        <v xml:space="preserve">TURISMOS       </v>
      </c>
      <c r="G6698" t="str">
        <f>T("De 12 a 15,99 CABALLOS FISCALES                   ")</f>
        <v xml:space="preserve">De 12 a 15,99 CABALLOS FISCALES                   </v>
      </c>
      <c r="H6698" t="str">
        <f>T("DIESEL                                            ")</f>
        <v xml:space="preserve">DIESEL                                            </v>
      </c>
      <c r="I6698" s="1">
        <v>6120</v>
      </c>
    </row>
    <row r="6699" spans="1:9">
      <c r="A6699" t="str">
        <f>T("2018")</f>
        <v>2018</v>
      </c>
      <c r="B6699" t="str">
        <f>T("FISICO                                            ")</f>
        <v xml:space="preserve">FISICO                                            </v>
      </c>
      <c r="C6699" t="str">
        <f>T("FUENCARRAL-EL PARDO ")</f>
        <v xml:space="preserve">FUENCARRAL-EL PARDO </v>
      </c>
      <c r="D6699" t="str">
        <f>T("LA PAZ              ")</f>
        <v xml:space="preserve">LA PAZ              </v>
      </c>
      <c r="E6699" t="str">
        <f>T("TU ")</f>
        <v xml:space="preserve">TU </v>
      </c>
      <c r="F6699" t="str">
        <f>T("TURISMOS       ")</f>
        <v xml:space="preserve">TURISMOS       </v>
      </c>
      <c r="G6699" t="str">
        <f>T("De 16 a 19,99 CABALLOS FISCALES                   ")</f>
        <v xml:space="preserve">De 16 a 19,99 CABALLOS FISCALES                   </v>
      </c>
      <c r="H6699" t="str">
        <f>T("DIESEL                                            ")</f>
        <v xml:space="preserve">DIESEL                                            </v>
      </c>
      <c r="I6699">
        <v>746</v>
      </c>
    </row>
    <row r="6700" spans="1:9">
      <c r="A6700" t="str">
        <f>T("2018")</f>
        <v>2018</v>
      </c>
      <c r="B6700" t="str">
        <f>T("FISICO                                            ")</f>
        <v xml:space="preserve">FISICO                                            </v>
      </c>
      <c r="C6700" t="str">
        <f>T("FUENCARRAL-EL PARDO ")</f>
        <v xml:space="preserve">FUENCARRAL-EL PARDO </v>
      </c>
      <c r="D6700" t="str">
        <f>T("LA PAZ              ")</f>
        <v xml:space="preserve">LA PAZ              </v>
      </c>
      <c r="E6700" t="str">
        <f>T("TU ")</f>
        <v xml:space="preserve">TU </v>
      </c>
      <c r="F6700" t="str">
        <f>T("TURISMOS       ")</f>
        <v xml:space="preserve">TURISMOS       </v>
      </c>
      <c r="G6700" t="str">
        <f>T("De 20 CABALLOS FISCALES en adelante               ")</f>
        <v xml:space="preserve">De 20 CABALLOS FISCALES en adelante               </v>
      </c>
      <c r="H6700" t="str">
        <f>T("DIESEL                                            ")</f>
        <v xml:space="preserve">DIESEL                                            </v>
      </c>
      <c r="I6700">
        <v>26</v>
      </c>
    </row>
    <row r="6701" spans="1:9">
      <c r="A6701" t="str">
        <f>T("2018")</f>
        <v>2018</v>
      </c>
      <c r="B6701" t="str">
        <f>T("FISICO                                            ")</f>
        <v xml:space="preserve">FISICO                                            </v>
      </c>
      <c r="C6701" t="str">
        <f>T("FUENCARRAL-EL PARDO ")</f>
        <v xml:space="preserve">FUENCARRAL-EL PARDO </v>
      </c>
      <c r="D6701" t="str">
        <f>T("VALVERDE            ")</f>
        <v xml:space="preserve">VALVERDE            </v>
      </c>
      <c r="E6701" t="str">
        <f>T("TU ")</f>
        <v xml:space="preserve">TU </v>
      </c>
      <c r="F6701" t="str">
        <f>T("TURISMOS       ")</f>
        <v xml:space="preserve">TURISMOS       </v>
      </c>
      <c r="G6701" t="str">
        <f>T("De menos de 8 CABALLOS FISCALES                   ")</f>
        <v xml:space="preserve">De menos de 8 CABALLOS FISCALES                   </v>
      </c>
      <c r="H6701" t="str">
        <f>T("DIESEL                                            ")</f>
        <v xml:space="preserve">DIESEL                                            </v>
      </c>
      <c r="I6701">
        <v>7</v>
      </c>
    </row>
    <row r="6702" spans="1:9">
      <c r="A6702" t="str">
        <f>T("2018")</f>
        <v>2018</v>
      </c>
      <c r="B6702" t="str">
        <f>T("FISICO                                            ")</f>
        <v xml:space="preserve">FISICO                                            </v>
      </c>
      <c r="C6702" t="str">
        <f>T("FUENCARRAL-EL PARDO ")</f>
        <v xml:space="preserve">FUENCARRAL-EL PARDO </v>
      </c>
      <c r="D6702" t="str">
        <f>T("VALVERDE            ")</f>
        <v xml:space="preserve">VALVERDE            </v>
      </c>
      <c r="E6702" t="str">
        <f>T("TU ")</f>
        <v xml:space="preserve">TU </v>
      </c>
      <c r="F6702" t="str">
        <f>T("TURISMOS       ")</f>
        <v xml:space="preserve">TURISMOS       </v>
      </c>
      <c r="G6702" t="str">
        <f>T("De 8 a 11,99 CABALLOS FISCALES                    ")</f>
        <v xml:space="preserve">De 8 a 11,99 CABALLOS FISCALES                    </v>
      </c>
      <c r="H6702" t="str">
        <f>T("DIESEL                                            ")</f>
        <v xml:space="preserve">DIESEL                                            </v>
      </c>
      <c r="I6702" s="1">
        <v>3718</v>
      </c>
    </row>
    <row r="6703" spans="1:9">
      <c r="A6703" t="str">
        <f>T("2018")</f>
        <v>2018</v>
      </c>
      <c r="B6703" t="str">
        <f>T("FISICO                                            ")</f>
        <v xml:space="preserve">FISICO                                            </v>
      </c>
      <c r="C6703" t="str">
        <f>T("FUENCARRAL-EL PARDO ")</f>
        <v xml:space="preserve">FUENCARRAL-EL PARDO </v>
      </c>
      <c r="D6703" t="str">
        <f>T("VALVERDE            ")</f>
        <v xml:space="preserve">VALVERDE            </v>
      </c>
      <c r="E6703" t="str">
        <f>T("TU ")</f>
        <v xml:space="preserve">TU </v>
      </c>
      <c r="F6703" t="str">
        <f>T("TURISMOS       ")</f>
        <v xml:space="preserve">TURISMOS       </v>
      </c>
      <c r="G6703" t="str">
        <f>T("De 12 a 15,99 CABALLOS FISCALES                   ")</f>
        <v xml:space="preserve">De 12 a 15,99 CABALLOS FISCALES                   </v>
      </c>
      <c r="H6703" t="str">
        <f>T("DIESEL                                            ")</f>
        <v xml:space="preserve">DIESEL                                            </v>
      </c>
      <c r="I6703" s="1">
        <v>7133</v>
      </c>
    </row>
    <row r="6704" spans="1:9">
      <c r="A6704" t="str">
        <f>T("2018")</f>
        <v>2018</v>
      </c>
      <c r="B6704" t="str">
        <f>T("FISICO                                            ")</f>
        <v xml:space="preserve">FISICO                                            </v>
      </c>
      <c r="C6704" t="str">
        <f>T("FUENCARRAL-EL PARDO ")</f>
        <v xml:space="preserve">FUENCARRAL-EL PARDO </v>
      </c>
      <c r="D6704" t="str">
        <f>T("VALVERDE            ")</f>
        <v xml:space="preserve">VALVERDE            </v>
      </c>
      <c r="E6704" t="str">
        <f>T("TU ")</f>
        <v xml:space="preserve">TU </v>
      </c>
      <c r="F6704" t="str">
        <f>T("TURISMOS       ")</f>
        <v xml:space="preserve">TURISMOS       </v>
      </c>
      <c r="G6704" t="str">
        <f>T("De 16 a 19,99 CABALLOS FISCALES                   ")</f>
        <v xml:space="preserve">De 16 a 19,99 CABALLOS FISCALES                   </v>
      </c>
      <c r="H6704" t="str">
        <f>T("DIESEL                                            ")</f>
        <v xml:space="preserve">DIESEL                                            </v>
      </c>
      <c r="I6704">
        <v>625</v>
      </c>
    </row>
    <row r="6705" spans="1:9">
      <c r="A6705" t="str">
        <f>T("2018")</f>
        <v>2018</v>
      </c>
      <c r="B6705" t="str">
        <f>T("FISICO                                            ")</f>
        <v xml:space="preserve">FISICO                                            </v>
      </c>
      <c r="C6705" t="str">
        <f>T("FUENCARRAL-EL PARDO ")</f>
        <v xml:space="preserve">FUENCARRAL-EL PARDO </v>
      </c>
      <c r="D6705" t="str">
        <f>T("VALVERDE            ")</f>
        <v xml:space="preserve">VALVERDE            </v>
      </c>
      <c r="E6705" t="str">
        <f>T("TU ")</f>
        <v xml:space="preserve">TU </v>
      </c>
      <c r="F6705" t="str">
        <f>T("TURISMOS       ")</f>
        <v xml:space="preserve">TURISMOS       </v>
      </c>
      <c r="G6705" t="str">
        <f>T("De 20 CABALLOS FISCALES en adelante               ")</f>
        <v xml:space="preserve">De 20 CABALLOS FISCALES en adelante               </v>
      </c>
      <c r="H6705" t="str">
        <f>T("DIESEL                                            ")</f>
        <v xml:space="preserve">DIESEL                                            </v>
      </c>
      <c r="I6705">
        <v>23</v>
      </c>
    </row>
    <row r="6706" spans="1:9">
      <c r="A6706" t="str">
        <f>T("2018")</f>
        <v>2018</v>
      </c>
      <c r="B6706" t="str">
        <f>T("FISICO                                            ")</f>
        <v xml:space="preserve">FISICO                                            </v>
      </c>
      <c r="C6706" t="str">
        <f>T("FUENCARRAL-EL PARDO ")</f>
        <v xml:space="preserve">FUENCARRAL-EL PARDO </v>
      </c>
      <c r="D6706" t="str">
        <f>T("MIRASIERRA          ")</f>
        <v xml:space="preserve">MIRASIERRA          </v>
      </c>
      <c r="E6706" t="str">
        <f>T("TU ")</f>
        <v xml:space="preserve">TU </v>
      </c>
      <c r="F6706" t="str">
        <f>T("TURISMOS       ")</f>
        <v xml:space="preserve">TURISMOS       </v>
      </c>
      <c r="G6706" t="str">
        <f>T("De menos de 8 CABALLOS FISCALES                   ")</f>
        <v xml:space="preserve">De menos de 8 CABALLOS FISCALES                   </v>
      </c>
      <c r="H6706" t="str">
        <f>T("DIESEL                                            ")</f>
        <v xml:space="preserve">DIESEL                                            </v>
      </c>
      <c r="I6706">
        <v>12</v>
      </c>
    </row>
    <row r="6707" spans="1:9">
      <c r="A6707" t="str">
        <f>T("2018")</f>
        <v>2018</v>
      </c>
      <c r="B6707" t="str">
        <f>T("FISICO                                            ")</f>
        <v xml:space="preserve">FISICO                                            </v>
      </c>
      <c r="C6707" t="str">
        <f>T("FUENCARRAL-EL PARDO ")</f>
        <v xml:space="preserve">FUENCARRAL-EL PARDO </v>
      </c>
      <c r="D6707" t="str">
        <f>T("MIRASIERRA          ")</f>
        <v xml:space="preserve">MIRASIERRA          </v>
      </c>
      <c r="E6707" t="str">
        <f>T("TU ")</f>
        <v xml:space="preserve">TU </v>
      </c>
      <c r="F6707" t="str">
        <f>T("TURISMOS       ")</f>
        <v xml:space="preserve">TURISMOS       </v>
      </c>
      <c r="G6707" t="str">
        <f>T("De 8 a 11,99 CABALLOS FISCALES                    ")</f>
        <v xml:space="preserve">De 8 a 11,99 CABALLOS FISCALES                    </v>
      </c>
      <c r="H6707" t="str">
        <f>T("DIESEL                                            ")</f>
        <v xml:space="preserve">DIESEL                                            </v>
      </c>
      <c r="I6707" s="1">
        <v>1940</v>
      </c>
    </row>
    <row r="6708" spans="1:9">
      <c r="A6708" t="str">
        <f>T("2018")</f>
        <v>2018</v>
      </c>
      <c r="B6708" t="str">
        <f>T("FISICO                                            ")</f>
        <v xml:space="preserve">FISICO                                            </v>
      </c>
      <c r="C6708" t="str">
        <f>T("FUENCARRAL-EL PARDO ")</f>
        <v xml:space="preserve">FUENCARRAL-EL PARDO </v>
      </c>
      <c r="D6708" t="str">
        <f>T("MIRASIERRA          ")</f>
        <v xml:space="preserve">MIRASIERRA          </v>
      </c>
      <c r="E6708" t="str">
        <f>T("TU ")</f>
        <v xml:space="preserve">TU </v>
      </c>
      <c r="F6708" t="str">
        <f>T("TURISMOS       ")</f>
        <v xml:space="preserve">TURISMOS       </v>
      </c>
      <c r="G6708" t="str">
        <f>T("De 12 a 15,99 CABALLOS FISCALES                   ")</f>
        <v xml:space="preserve">De 12 a 15,99 CABALLOS FISCALES                   </v>
      </c>
      <c r="H6708" t="str">
        <f>T("DIESEL                                            ")</f>
        <v xml:space="preserve">DIESEL                                            </v>
      </c>
      <c r="I6708" s="1">
        <v>4051</v>
      </c>
    </row>
    <row r="6709" spans="1:9">
      <c r="A6709" t="str">
        <f>T("2018")</f>
        <v>2018</v>
      </c>
      <c r="B6709" t="str">
        <f>T("FISICO                                            ")</f>
        <v xml:space="preserve">FISICO                                            </v>
      </c>
      <c r="C6709" t="str">
        <f>T("FUENCARRAL-EL PARDO ")</f>
        <v xml:space="preserve">FUENCARRAL-EL PARDO </v>
      </c>
      <c r="D6709" t="str">
        <f>T("MIRASIERRA          ")</f>
        <v xml:space="preserve">MIRASIERRA          </v>
      </c>
      <c r="E6709" t="str">
        <f>T("TU ")</f>
        <v xml:space="preserve">TU </v>
      </c>
      <c r="F6709" t="str">
        <f>T("TURISMOS       ")</f>
        <v xml:space="preserve">TURISMOS       </v>
      </c>
      <c r="G6709" t="str">
        <f>T("De 16 a 19,99 CABALLOS FISCALES                   ")</f>
        <v xml:space="preserve">De 16 a 19,99 CABALLOS FISCALES                   </v>
      </c>
      <c r="H6709" t="str">
        <f>T("DIESEL                                            ")</f>
        <v xml:space="preserve">DIESEL                                            </v>
      </c>
      <c r="I6709">
        <v>718</v>
      </c>
    </row>
    <row r="6710" spans="1:9">
      <c r="A6710" t="str">
        <f>T("2018")</f>
        <v>2018</v>
      </c>
      <c r="B6710" t="str">
        <f>T("FISICO                                            ")</f>
        <v xml:space="preserve">FISICO                                            </v>
      </c>
      <c r="C6710" t="str">
        <f>T("FUENCARRAL-EL PARDO ")</f>
        <v xml:space="preserve">FUENCARRAL-EL PARDO </v>
      </c>
      <c r="D6710" t="str">
        <f>T("MIRASIERRA          ")</f>
        <v xml:space="preserve">MIRASIERRA          </v>
      </c>
      <c r="E6710" t="str">
        <f>T("TU ")</f>
        <v xml:space="preserve">TU </v>
      </c>
      <c r="F6710" t="str">
        <f>T("TURISMOS       ")</f>
        <v xml:space="preserve">TURISMOS       </v>
      </c>
      <c r="G6710" t="str">
        <f>T("De 20 CABALLOS FISCALES en adelante               ")</f>
        <v xml:space="preserve">De 20 CABALLOS FISCALES en adelante               </v>
      </c>
      <c r="H6710" t="str">
        <f>T("DIESEL                                            ")</f>
        <v xml:space="preserve">DIESEL                                            </v>
      </c>
      <c r="I6710">
        <v>39</v>
      </c>
    </row>
    <row r="6711" spans="1:9">
      <c r="A6711" t="str">
        <f>T("2018")</f>
        <v>2018</v>
      </c>
      <c r="B6711" t="str">
        <f>T("FISICO                                            ")</f>
        <v xml:space="preserve">FISICO                                            </v>
      </c>
      <c r="C6711" t="str">
        <f>T("FUENCARRAL-EL PARDO ")</f>
        <v xml:space="preserve">FUENCARRAL-EL PARDO </v>
      </c>
      <c r="D6711" t="str">
        <f>T("EL GOLOSO           ")</f>
        <v xml:space="preserve">EL GOLOSO           </v>
      </c>
      <c r="E6711" t="str">
        <f>T("TU ")</f>
        <v xml:space="preserve">TU </v>
      </c>
      <c r="F6711" t="str">
        <f>T("TURISMOS       ")</f>
        <v xml:space="preserve">TURISMOS       </v>
      </c>
      <c r="G6711" t="str">
        <f>T("De menos de 8 CABALLOS FISCALES                   ")</f>
        <v xml:space="preserve">De menos de 8 CABALLOS FISCALES                   </v>
      </c>
      <c r="H6711" t="str">
        <f>T("DIESEL                                            ")</f>
        <v xml:space="preserve">DIESEL                                            </v>
      </c>
      <c r="I6711">
        <v>2</v>
      </c>
    </row>
    <row r="6712" spans="1:9">
      <c r="A6712" t="str">
        <f>T("2018")</f>
        <v>2018</v>
      </c>
      <c r="B6712" t="str">
        <f>T("FISICO                                            ")</f>
        <v xml:space="preserve">FISICO                                            </v>
      </c>
      <c r="C6712" t="str">
        <f>T("FUENCARRAL-EL PARDO ")</f>
        <v xml:space="preserve">FUENCARRAL-EL PARDO </v>
      </c>
      <c r="D6712" t="str">
        <f>T("EL GOLOSO           ")</f>
        <v xml:space="preserve">EL GOLOSO           </v>
      </c>
      <c r="E6712" t="str">
        <f>T("TU ")</f>
        <v xml:space="preserve">TU </v>
      </c>
      <c r="F6712" t="str">
        <f>T("TURISMOS       ")</f>
        <v xml:space="preserve">TURISMOS       </v>
      </c>
      <c r="G6712" t="str">
        <f>T("De 8 a 11,99 CABALLOS FISCALES                    ")</f>
        <v xml:space="preserve">De 8 a 11,99 CABALLOS FISCALES                    </v>
      </c>
      <c r="H6712" t="str">
        <f>T("DIESEL                                            ")</f>
        <v xml:space="preserve">DIESEL                                            </v>
      </c>
      <c r="I6712">
        <v>800</v>
      </c>
    </row>
    <row r="6713" spans="1:9">
      <c r="A6713" t="str">
        <f>T("2018")</f>
        <v>2018</v>
      </c>
      <c r="B6713" t="str">
        <f>T("FISICO                                            ")</f>
        <v xml:space="preserve">FISICO                                            </v>
      </c>
      <c r="C6713" t="str">
        <f>T("FUENCARRAL-EL PARDO ")</f>
        <v xml:space="preserve">FUENCARRAL-EL PARDO </v>
      </c>
      <c r="D6713" t="str">
        <f>T("EL GOLOSO           ")</f>
        <v xml:space="preserve">EL GOLOSO           </v>
      </c>
      <c r="E6713" t="str">
        <f>T("TU ")</f>
        <v xml:space="preserve">TU </v>
      </c>
      <c r="F6713" t="str">
        <f>T("TURISMOS       ")</f>
        <v xml:space="preserve">TURISMOS       </v>
      </c>
      <c r="G6713" t="str">
        <f>T("De 12 a 15,99 CABALLOS FISCALES                   ")</f>
        <v xml:space="preserve">De 12 a 15,99 CABALLOS FISCALES                   </v>
      </c>
      <c r="H6713" t="str">
        <f>T("DIESEL                                            ")</f>
        <v xml:space="preserve">DIESEL                                            </v>
      </c>
      <c r="I6713" s="1">
        <v>1658</v>
      </c>
    </row>
    <row r="6714" spans="1:9">
      <c r="A6714" t="str">
        <f>T("2018")</f>
        <v>2018</v>
      </c>
      <c r="B6714" t="str">
        <f>T("FISICO                                            ")</f>
        <v xml:space="preserve">FISICO                                            </v>
      </c>
      <c r="C6714" t="str">
        <f>T("FUENCARRAL-EL PARDO ")</f>
        <v xml:space="preserve">FUENCARRAL-EL PARDO </v>
      </c>
      <c r="D6714" t="str">
        <f>T("EL GOLOSO           ")</f>
        <v xml:space="preserve">EL GOLOSO           </v>
      </c>
      <c r="E6714" t="str">
        <f>T("TU ")</f>
        <v xml:space="preserve">TU </v>
      </c>
      <c r="F6714" t="str">
        <f>T("TURISMOS       ")</f>
        <v xml:space="preserve">TURISMOS       </v>
      </c>
      <c r="G6714" t="str">
        <f>T("De 16 a 19,99 CABALLOS FISCALES                   ")</f>
        <v xml:space="preserve">De 16 a 19,99 CABALLOS FISCALES                   </v>
      </c>
      <c r="H6714" t="str">
        <f>T("DIESEL                                            ")</f>
        <v xml:space="preserve">DIESEL                                            </v>
      </c>
      <c r="I6714">
        <v>207</v>
      </c>
    </row>
    <row r="6715" spans="1:9">
      <c r="A6715" t="str">
        <f>T("2018")</f>
        <v>2018</v>
      </c>
      <c r="B6715" t="str">
        <f>T("FISICO                                            ")</f>
        <v xml:space="preserve">FISICO                                            </v>
      </c>
      <c r="C6715" t="str">
        <f>T("FUENCARRAL-EL PARDO ")</f>
        <v xml:space="preserve">FUENCARRAL-EL PARDO </v>
      </c>
      <c r="D6715" t="str">
        <f>T("EL GOLOSO           ")</f>
        <v xml:space="preserve">EL GOLOSO           </v>
      </c>
      <c r="E6715" t="str">
        <f>T("TU ")</f>
        <v xml:space="preserve">TU </v>
      </c>
      <c r="F6715" t="str">
        <f>T("TURISMOS       ")</f>
        <v xml:space="preserve">TURISMOS       </v>
      </c>
      <c r="G6715" t="str">
        <f>T("De 20 CABALLOS FISCALES en adelante               ")</f>
        <v xml:space="preserve">De 20 CABALLOS FISCALES en adelante               </v>
      </c>
      <c r="H6715" t="str">
        <f>T("DIESEL                                            ")</f>
        <v xml:space="preserve">DIESEL                                            </v>
      </c>
      <c r="I6715">
        <v>9</v>
      </c>
    </row>
    <row r="6716" spans="1:9">
      <c r="A6716" t="str">
        <f>T("2018")</f>
        <v>2018</v>
      </c>
      <c r="B6716" t="str">
        <f>T("JURIDICO                                          ")</f>
        <v xml:space="preserve">JURIDICO                                          </v>
      </c>
      <c r="C6716" t="str">
        <f>T("FUENCARRAL-EL PARDO ")</f>
        <v xml:space="preserve">FUENCARRAL-EL PARDO </v>
      </c>
      <c r="D6716" t="str">
        <f>T("SIN BARRIO          ")</f>
        <v xml:space="preserve">SIN BARRIO          </v>
      </c>
      <c r="E6716" t="str">
        <f>T("TU ")</f>
        <v xml:space="preserve">TU </v>
      </c>
      <c r="F6716" t="str">
        <f>T("TURISMOS       ")</f>
        <v xml:space="preserve">TURISMOS       </v>
      </c>
      <c r="G6716" t="str">
        <f>T("De menos de 8 CABALLOS FISCALES                   ")</f>
        <v xml:space="preserve">De menos de 8 CABALLOS FISCALES                   </v>
      </c>
      <c r="H6716" t="str">
        <f>T("DIESEL                                            ")</f>
        <v xml:space="preserve">DIESEL                                            </v>
      </c>
      <c r="I6716">
        <v>1</v>
      </c>
    </row>
    <row r="6717" spans="1:9">
      <c r="A6717" t="str">
        <f>T("2018")</f>
        <v>2018</v>
      </c>
      <c r="B6717" t="str">
        <f>T("JURIDICO                                          ")</f>
        <v xml:space="preserve">JURIDICO                                          </v>
      </c>
      <c r="C6717" t="str">
        <f>T("FUENCARRAL-EL PARDO ")</f>
        <v xml:space="preserve">FUENCARRAL-EL PARDO </v>
      </c>
      <c r="D6717" t="str">
        <f>T("SIN BARRIO          ")</f>
        <v xml:space="preserve">SIN BARRIO          </v>
      </c>
      <c r="E6717" t="str">
        <f>T("TU ")</f>
        <v xml:space="preserve">TU </v>
      </c>
      <c r="F6717" t="str">
        <f>T("TURISMOS       ")</f>
        <v xml:space="preserve">TURISMOS       </v>
      </c>
      <c r="G6717" t="str">
        <f>T("De 8 a 11,99 CABALLOS FISCALES                    ")</f>
        <v xml:space="preserve">De 8 a 11,99 CABALLOS FISCALES                    </v>
      </c>
      <c r="H6717" t="str">
        <f>T("DIESEL                                            ")</f>
        <v xml:space="preserve">DIESEL                                            </v>
      </c>
      <c r="I6717">
        <v>189</v>
      </c>
    </row>
    <row r="6718" spans="1:9">
      <c r="A6718" t="str">
        <f>T("2018")</f>
        <v>2018</v>
      </c>
      <c r="B6718" t="str">
        <f>T("JURIDICO                                          ")</f>
        <v xml:space="preserve">JURIDICO                                          </v>
      </c>
      <c r="C6718" t="str">
        <f>T("FUENCARRAL-EL PARDO ")</f>
        <v xml:space="preserve">FUENCARRAL-EL PARDO </v>
      </c>
      <c r="D6718" t="str">
        <f>T("SIN BARRIO          ")</f>
        <v xml:space="preserve">SIN BARRIO          </v>
      </c>
      <c r="E6718" t="str">
        <f>T("TU ")</f>
        <v xml:space="preserve">TU </v>
      </c>
      <c r="F6718" t="str">
        <f>T("TURISMOS       ")</f>
        <v xml:space="preserve">TURISMOS       </v>
      </c>
      <c r="G6718" t="str">
        <f>T("De 12 a 15,99 CABALLOS FISCALES                   ")</f>
        <v xml:space="preserve">De 12 a 15,99 CABALLOS FISCALES                   </v>
      </c>
      <c r="H6718" t="str">
        <f>T("DIESEL                                            ")</f>
        <v xml:space="preserve">DIESEL                                            </v>
      </c>
      <c r="I6718">
        <v>370</v>
      </c>
    </row>
    <row r="6719" spans="1:9">
      <c r="A6719" t="str">
        <f>T("2018")</f>
        <v>2018</v>
      </c>
      <c r="B6719" t="str">
        <f>T("JURIDICO                                          ")</f>
        <v xml:space="preserve">JURIDICO                                          </v>
      </c>
      <c r="C6719" t="str">
        <f>T("FUENCARRAL-EL PARDO ")</f>
        <v xml:space="preserve">FUENCARRAL-EL PARDO </v>
      </c>
      <c r="D6719" t="str">
        <f>T("SIN BARRIO          ")</f>
        <v xml:space="preserve">SIN BARRIO          </v>
      </c>
      <c r="E6719" t="str">
        <f>T("TU ")</f>
        <v xml:space="preserve">TU </v>
      </c>
      <c r="F6719" t="str">
        <f>T("TURISMOS       ")</f>
        <v xml:space="preserve">TURISMOS       </v>
      </c>
      <c r="G6719" t="str">
        <f>T("De 16 a 19,99 CABALLOS FISCALES                   ")</f>
        <v xml:space="preserve">De 16 a 19,99 CABALLOS FISCALES                   </v>
      </c>
      <c r="H6719" t="str">
        <f>T("DIESEL                                            ")</f>
        <v xml:space="preserve">DIESEL                                            </v>
      </c>
      <c r="I6719">
        <v>74</v>
      </c>
    </row>
    <row r="6720" spans="1:9">
      <c r="A6720" t="str">
        <f>T("2018")</f>
        <v>2018</v>
      </c>
      <c r="B6720" t="str">
        <f>T("JURIDICO                                          ")</f>
        <v xml:space="preserve">JURIDICO                                          </v>
      </c>
      <c r="C6720" t="str">
        <f>T("FUENCARRAL-EL PARDO ")</f>
        <v xml:space="preserve">FUENCARRAL-EL PARDO </v>
      </c>
      <c r="D6720" t="str">
        <f>T("SIN BARRIO          ")</f>
        <v xml:space="preserve">SIN BARRIO          </v>
      </c>
      <c r="E6720" t="str">
        <f>T("TU ")</f>
        <v xml:space="preserve">TU </v>
      </c>
      <c r="F6720" t="str">
        <f>T("TURISMOS       ")</f>
        <v xml:space="preserve">TURISMOS       </v>
      </c>
      <c r="G6720" t="str">
        <f>T("De 20 CABALLOS FISCALES en adelante               ")</f>
        <v xml:space="preserve">De 20 CABALLOS FISCALES en adelante               </v>
      </c>
      <c r="H6720" t="str">
        <f>T("DIESEL                                            ")</f>
        <v xml:space="preserve">DIESEL                                            </v>
      </c>
      <c r="I6720">
        <v>1</v>
      </c>
    </row>
    <row r="6721" spans="1:9">
      <c r="A6721" t="str">
        <f>T("2018")</f>
        <v>2018</v>
      </c>
      <c r="B6721" t="str">
        <f>T("JURIDICO                                          ")</f>
        <v xml:space="preserve">JURIDICO                                          </v>
      </c>
      <c r="C6721" t="str">
        <f>T("FUENCARRAL-EL PARDO ")</f>
        <v xml:space="preserve">FUENCARRAL-EL PARDO </v>
      </c>
      <c r="D6721" t="str">
        <f>T("EL PARDO            ")</f>
        <v xml:space="preserve">EL PARDO            </v>
      </c>
      <c r="E6721" t="str">
        <f>T("TU ")</f>
        <v xml:space="preserve">TU </v>
      </c>
      <c r="F6721" t="str">
        <f>T("TURISMOS       ")</f>
        <v xml:space="preserve">TURISMOS       </v>
      </c>
      <c r="G6721" t="str">
        <f>T("De 8 a 11,99 CABALLOS FISCALES                    ")</f>
        <v xml:space="preserve">De 8 a 11,99 CABALLOS FISCALES                    </v>
      </c>
      <c r="H6721" t="str">
        <f>T("DIESEL                                            ")</f>
        <v xml:space="preserve">DIESEL                                            </v>
      </c>
      <c r="I6721">
        <v>5</v>
      </c>
    </row>
    <row r="6722" spans="1:9">
      <c r="A6722" t="str">
        <f>T("2018")</f>
        <v>2018</v>
      </c>
      <c r="B6722" t="str">
        <f>T("JURIDICO                                          ")</f>
        <v xml:space="preserve">JURIDICO                                          </v>
      </c>
      <c r="C6722" t="str">
        <f>T("FUENCARRAL-EL PARDO ")</f>
        <v xml:space="preserve">FUENCARRAL-EL PARDO </v>
      </c>
      <c r="D6722" t="str">
        <f>T("EL PARDO            ")</f>
        <v xml:space="preserve">EL PARDO            </v>
      </c>
      <c r="E6722" t="str">
        <f>T("TU ")</f>
        <v xml:space="preserve">TU </v>
      </c>
      <c r="F6722" t="str">
        <f>T("TURISMOS       ")</f>
        <v xml:space="preserve">TURISMOS       </v>
      </c>
      <c r="G6722" t="str">
        <f>T("De 12 a 15,99 CABALLOS FISCALES                   ")</f>
        <v xml:space="preserve">De 12 a 15,99 CABALLOS FISCALES                   </v>
      </c>
      <c r="H6722" t="str">
        <f>T("DIESEL                                            ")</f>
        <v xml:space="preserve">DIESEL                                            </v>
      </c>
      <c r="I6722">
        <v>15</v>
      </c>
    </row>
    <row r="6723" spans="1:9">
      <c r="A6723" t="str">
        <f>T("2018")</f>
        <v>2018</v>
      </c>
      <c r="B6723" t="str">
        <f>T("JURIDICO                                          ")</f>
        <v xml:space="preserve">JURIDICO                                          </v>
      </c>
      <c r="C6723" t="str">
        <f>T("FUENCARRAL-EL PARDO ")</f>
        <v xml:space="preserve">FUENCARRAL-EL PARDO </v>
      </c>
      <c r="D6723" t="str">
        <f>T("EL PARDO            ")</f>
        <v xml:space="preserve">EL PARDO            </v>
      </c>
      <c r="E6723" t="str">
        <f>T("TU ")</f>
        <v xml:space="preserve">TU </v>
      </c>
      <c r="F6723" t="str">
        <f>T("TURISMOS       ")</f>
        <v xml:space="preserve">TURISMOS       </v>
      </c>
      <c r="G6723" t="str">
        <f>T("De 16 a 19,99 CABALLOS FISCALES                   ")</f>
        <v xml:space="preserve">De 16 a 19,99 CABALLOS FISCALES                   </v>
      </c>
      <c r="H6723" t="str">
        <f>T("DIESEL                                            ")</f>
        <v xml:space="preserve">DIESEL                                            </v>
      </c>
      <c r="I6723">
        <v>4</v>
      </c>
    </row>
    <row r="6724" spans="1:9">
      <c r="A6724" t="str">
        <f>T("2018")</f>
        <v>2018</v>
      </c>
      <c r="B6724" t="str">
        <f>T("JURIDICO                                          ")</f>
        <v xml:space="preserve">JURIDICO                                          </v>
      </c>
      <c r="C6724" t="str">
        <f>T("FUENCARRAL-EL PARDO ")</f>
        <v xml:space="preserve">FUENCARRAL-EL PARDO </v>
      </c>
      <c r="D6724" t="str">
        <f>T("EL PARDO            ")</f>
        <v xml:space="preserve">EL PARDO            </v>
      </c>
      <c r="E6724" t="str">
        <f>T("TU ")</f>
        <v xml:space="preserve">TU </v>
      </c>
      <c r="F6724" t="str">
        <f>T("TURISMOS       ")</f>
        <v xml:space="preserve">TURISMOS       </v>
      </c>
      <c r="G6724" t="str">
        <f>T("De 20 CABALLOS FISCALES en adelante               ")</f>
        <v xml:space="preserve">De 20 CABALLOS FISCALES en adelante               </v>
      </c>
      <c r="H6724" t="str">
        <f>T("DIESEL                                            ")</f>
        <v xml:space="preserve">DIESEL                                            </v>
      </c>
      <c r="I6724">
        <v>1</v>
      </c>
    </row>
    <row r="6725" spans="1:9">
      <c r="A6725" t="str">
        <f>T("2018")</f>
        <v>2018</v>
      </c>
      <c r="B6725" t="str">
        <f>T("JURIDICO                                          ")</f>
        <v xml:space="preserve">JURIDICO                                          </v>
      </c>
      <c r="C6725" t="str">
        <f>T("FUENCARRAL-EL PARDO ")</f>
        <v xml:space="preserve">FUENCARRAL-EL PARDO </v>
      </c>
      <c r="D6725" t="str">
        <f>T("FUENTELARREINA      ")</f>
        <v xml:space="preserve">FUENTELARREINA      </v>
      </c>
      <c r="E6725" t="str">
        <f>T("TU ")</f>
        <v xml:space="preserve">TU </v>
      </c>
      <c r="F6725" t="str">
        <f>T("TURISMOS       ")</f>
        <v xml:space="preserve">TURISMOS       </v>
      </c>
      <c r="G6725" t="str">
        <f>T("De 8 a 11,99 CABALLOS FISCALES                    ")</f>
        <v xml:space="preserve">De 8 a 11,99 CABALLOS FISCALES                    </v>
      </c>
      <c r="H6725" t="str">
        <f>T("DIESEL                                            ")</f>
        <v xml:space="preserve">DIESEL                                            </v>
      </c>
      <c r="I6725">
        <v>8</v>
      </c>
    </row>
    <row r="6726" spans="1:9">
      <c r="A6726" t="str">
        <f>T("2018")</f>
        <v>2018</v>
      </c>
      <c r="B6726" t="str">
        <f>T("JURIDICO                                          ")</f>
        <v xml:space="preserve">JURIDICO                                          </v>
      </c>
      <c r="C6726" t="str">
        <f>T("FUENCARRAL-EL PARDO ")</f>
        <v xml:space="preserve">FUENCARRAL-EL PARDO </v>
      </c>
      <c r="D6726" t="str">
        <f>T("FUENTELARREINA      ")</f>
        <v xml:space="preserve">FUENTELARREINA      </v>
      </c>
      <c r="E6726" t="str">
        <f>T("TU ")</f>
        <v xml:space="preserve">TU </v>
      </c>
      <c r="F6726" t="str">
        <f>T("TURISMOS       ")</f>
        <v xml:space="preserve">TURISMOS       </v>
      </c>
      <c r="G6726" t="str">
        <f>T("De 12 a 15,99 CABALLOS FISCALES                   ")</f>
        <v xml:space="preserve">De 12 a 15,99 CABALLOS FISCALES                   </v>
      </c>
      <c r="H6726" t="str">
        <f>T("DIESEL                                            ")</f>
        <v xml:space="preserve">DIESEL                                            </v>
      </c>
      <c r="I6726">
        <v>38</v>
      </c>
    </row>
    <row r="6727" spans="1:9">
      <c r="A6727" t="str">
        <f>T("2018")</f>
        <v>2018</v>
      </c>
      <c r="B6727" t="str">
        <f>T("JURIDICO                                          ")</f>
        <v xml:space="preserve">JURIDICO                                          </v>
      </c>
      <c r="C6727" t="str">
        <f>T("FUENCARRAL-EL PARDO ")</f>
        <v xml:space="preserve">FUENCARRAL-EL PARDO </v>
      </c>
      <c r="D6727" t="str">
        <f>T("FUENTELARREINA      ")</f>
        <v xml:space="preserve">FUENTELARREINA      </v>
      </c>
      <c r="E6727" t="str">
        <f>T("TU ")</f>
        <v xml:space="preserve">TU </v>
      </c>
      <c r="F6727" t="str">
        <f>T("TURISMOS       ")</f>
        <v xml:space="preserve">TURISMOS       </v>
      </c>
      <c r="G6727" t="str">
        <f>T("De 16 a 19,99 CABALLOS FISCALES                   ")</f>
        <v xml:space="preserve">De 16 a 19,99 CABALLOS FISCALES                   </v>
      </c>
      <c r="H6727" t="str">
        <f>T("DIESEL                                            ")</f>
        <v xml:space="preserve">DIESEL                                            </v>
      </c>
      <c r="I6727">
        <v>25</v>
      </c>
    </row>
    <row r="6728" spans="1:9">
      <c r="A6728" t="str">
        <f>T("2018")</f>
        <v>2018</v>
      </c>
      <c r="B6728" t="str">
        <f>T("JURIDICO                                          ")</f>
        <v xml:space="preserve">JURIDICO                                          </v>
      </c>
      <c r="C6728" t="str">
        <f>T("FUENCARRAL-EL PARDO ")</f>
        <v xml:space="preserve">FUENCARRAL-EL PARDO </v>
      </c>
      <c r="D6728" t="str">
        <f>T("FUENTELARREINA      ")</f>
        <v xml:space="preserve">FUENTELARREINA      </v>
      </c>
      <c r="E6728" t="str">
        <f>T("TU ")</f>
        <v xml:space="preserve">TU </v>
      </c>
      <c r="F6728" t="str">
        <f>T("TURISMOS       ")</f>
        <v xml:space="preserve">TURISMOS       </v>
      </c>
      <c r="G6728" t="str">
        <f>T("De 20 CABALLOS FISCALES en adelante               ")</f>
        <v xml:space="preserve">De 20 CABALLOS FISCALES en adelante               </v>
      </c>
      <c r="H6728" t="str">
        <f>T("DIESEL                                            ")</f>
        <v xml:space="preserve">DIESEL                                            </v>
      </c>
      <c r="I6728">
        <v>3</v>
      </c>
    </row>
    <row r="6729" spans="1:9">
      <c r="A6729" t="str">
        <f>T("2018")</f>
        <v>2018</v>
      </c>
      <c r="B6729" t="str">
        <f>T("JURIDICO                                          ")</f>
        <v xml:space="preserve">JURIDICO                                          </v>
      </c>
      <c r="C6729" t="str">
        <f>T("FUENCARRAL-EL PARDO ")</f>
        <v xml:space="preserve">FUENCARRAL-EL PARDO </v>
      </c>
      <c r="D6729" t="str">
        <f>T("PEÑA GRANDE         ")</f>
        <v xml:space="preserve">PEÑA GRANDE         </v>
      </c>
      <c r="E6729" t="str">
        <f>T("TU ")</f>
        <v xml:space="preserve">TU </v>
      </c>
      <c r="F6729" t="str">
        <f>T("TURISMOS       ")</f>
        <v xml:space="preserve">TURISMOS       </v>
      </c>
      <c r="G6729" t="str">
        <f>T("De 8 a 11,99 CABALLOS FISCALES                    ")</f>
        <v xml:space="preserve">De 8 a 11,99 CABALLOS FISCALES                    </v>
      </c>
      <c r="H6729" t="str">
        <f>T("DIESEL                                            ")</f>
        <v xml:space="preserve">DIESEL                                            </v>
      </c>
      <c r="I6729">
        <v>186</v>
      </c>
    </row>
    <row r="6730" spans="1:9">
      <c r="A6730" t="str">
        <f>T("2018")</f>
        <v>2018</v>
      </c>
      <c r="B6730" t="str">
        <f>T("JURIDICO                                          ")</f>
        <v xml:space="preserve">JURIDICO                                          </v>
      </c>
      <c r="C6730" t="str">
        <f>T("FUENCARRAL-EL PARDO ")</f>
        <v xml:space="preserve">FUENCARRAL-EL PARDO </v>
      </c>
      <c r="D6730" t="str">
        <f>T("PEÑA GRANDE         ")</f>
        <v xml:space="preserve">PEÑA GRANDE         </v>
      </c>
      <c r="E6730" t="str">
        <f>T("TU ")</f>
        <v xml:space="preserve">TU </v>
      </c>
      <c r="F6730" t="str">
        <f>T("TURISMOS       ")</f>
        <v xml:space="preserve">TURISMOS       </v>
      </c>
      <c r="G6730" t="str">
        <f>T("De 12 a 15,99 CABALLOS FISCALES                   ")</f>
        <v xml:space="preserve">De 12 a 15,99 CABALLOS FISCALES                   </v>
      </c>
      <c r="H6730" t="str">
        <f>T("DIESEL                                            ")</f>
        <v xml:space="preserve">DIESEL                                            </v>
      </c>
      <c r="I6730">
        <v>562</v>
      </c>
    </row>
    <row r="6731" spans="1:9">
      <c r="A6731" t="str">
        <f>T("2018")</f>
        <v>2018</v>
      </c>
      <c r="B6731" t="str">
        <f>T("JURIDICO                                          ")</f>
        <v xml:space="preserve">JURIDICO                                          </v>
      </c>
      <c r="C6731" t="str">
        <f>T("FUENCARRAL-EL PARDO ")</f>
        <v xml:space="preserve">FUENCARRAL-EL PARDO </v>
      </c>
      <c r="D6731" t="str">
        <f>T("PEÑA GRANDE         ")</f>
        <v xml:space="preserve">PEÑA GRANDE         </v>
      </c>
      <c r="E6731" t="str">
        <f>T("TU ")</f>
        <v xml:space="preserve">TU </v>
      </c>
      <c r="F6731" t="str">
        <f>T("TURISMOS       ")</f>
        <v xml:space="preserve">TURISMOS       </v>
      </c>
      <c r="G6731" t="str">
        <f>T("De 16 a 19,99 CABALLOS FISCALES                   ")</f>
        <v xml:space="preserve">De 16 a 19,99 CABALLOS FISCALES                   </v>
      </c>
      <c r="H6731" t="str">
        <f>T("DIESEL                                            ")</f>
        <v xml:space="preserve">DIESEL                                            </v>
      </c>
      <c r="I6731">
        <v>134</v>
      </c>
    </row>
    <row r="6732" spans="1:9">
      <c r="A6732" t="str">
        <f>T("2018")</f>
        <v>2018</v>
      </c>
      <c r="B6732" t="str">
        <f>T("JURIDICO                                          ")</f>
        <v xml:space="preserve">JURIDICO                                          </v>
      </c>
      <c r="C6732" t="str">
        <f>T("FUENCARRAL-EL PARDO ")</f>
        <v xml:space="preserve">FUENCARRAL-EL PARDO </v>
      </c>
      <c r="D6732" t="str">
        <f>T("PEÑA GRANDE         ")</f>
        <v xml:space="preserve">PEÑA GRANDE         </v>
      </c>
      <c r="E6732" t="str">
        <f>T("TU ")</f>
        <v xml:space="preserve">TU </v>
      </c>
      <c r="F6732" t="str">
        <f>T("TURISMOS       ")</f>
        <v xml:space="preserve">TURISMOS       </v>
      </c>
      <c r="G6732" t="str">
        <f>T("De 20 CABALLOS FISCALES en adelante               ")</f>
        <v xml:space="preserve">De 20 CABALLOS FISCALES en adelante               </v>
      </c>
      <c r="H6732" t="str">
        <f>T("DIESEL                                            ")</f>
        <v xml:space="preserve">DIESEL                                            </v>
      </c>
      <c r="I6732">
        <v>16</v>
      </c>
    </row>
    <row r="6733" spans="1:9">
      <c r="A6733" t="str">
        <f>T("2018")</f>
        <v>2018</v>
      </c>
      <c r="B6733" t="str">
        <f>T("JURIDICO                                          ")</f>
        <v xml:space="preserve">JURIDICO                                          </v>
      </c>
      <c r="C6733" t="str">
        <f>T("FUENCARRAL-EL PARDO ")</f>
        <v xml:space="preserve">FUENCARRAL-EL PARDO </v>
      </c>
      <c r="D6733" t="str">
        <f>T("EL PILAR            ")</f>
        <v xml:space="preserve">EL PILAR            </v>
      </c>
      <c r="E6733" t="str">
        <f>T("TU ")</f>
        <v xml:space="preserve">TU </v>
      </c>
      <c r="F6733" t="str">
        <f>T("TURISMOS       ")</f>
        <v xml:space="preserve">TURISMOS       </v>
      </c>
      <c r="G6733" t="str">
        <f>T("De 8 a 11,99 CABALLOS FISCALES                    ")</f>
        <v xml:space="preserve">De 8 a 11,99 CABALLOS FISCALES                    </v>
      </c>
      <c r="H6733" t="str">
        <f>T("DIESEL                                            ")</f>
        <v xml:space="preserve">DIESEL                                            </v>
      </c>
      <c r="I6733">
        <v>165</v>
      </c>
    </row>
    <row r="6734" spans="1:9">
      <c r="A6734" t="str">
        <f>T("2018")</f>
        <v>2018</v>
      </c>
      <c r="B6734" t="str">
        <f>T("JURIDICO                                          ")</f>
        <v xml:space="preserve">JURIDICO                                          </v>
      </c>
      <c r="C6734" t="str">
        <f>T("FUENCARRAL-EL PARDO ")</f>
        <v xml:space="preserve">FUENCARRAL-EL PARDO </v>
      </c>
      <c r="D6734" t="str">
        <f>T("EL PILAR            ")</f>
        <v xml:space="preserve">EL PILAR            </v>
      </c>
      <c r="E6734" t="str">
        <f>T("TU ")</f>
        <v xml:space="preserve">TU </v>
      </c>
      <c r="F6734" t="str">
        <f>T("TURISMOS       ")</f>
        <v xml:space="preserve">TURISMOS       </v>
      </c>
      <c r="G6734" t="str">
        <f>T("De 12 a 15,99 CABALLOS FISCALES                   ")</f>
        <v xml:space="preserve">De 12 a 15,99 CABALLOS FISCALES                   </v>
      </c>
      <c r="H6734" t="str">
        <f>T("DIESEL                                            ")</f>
        <v xml:space="preserve">DIESEL                                            </v>
      </c>
      <c r="I6734">
        <v>230</v>
      </c>
    </row>
    <row r="6735" spans="1:9">
      <c r="A6735" t="str">
        <f>T("2018")</f>
        <v>2018</v>
      </c>
      <c r="B6735" t="str">
        <f>T("JURIDICO                                          ")</f>
        <v xml:space="preserve">JURIDICO                                          </v>
      </c>
      <c r="C6735" t="str">
        <f>T("FUENCARRAL-EL PARDO ")</f>
        <v xml:space="preserve">FUENCARRAL-EL PARDO </v>
      </c>
      <c r="D6735" t="str">
        <f>T("EL PILAR            ")</f>
        <v xml:space="preserve">EL PILAR            </v>
      </c>
      <c r="E6735" t="str">
        <f>T("TU ")</f>
        <v xml:space="preserve">TU </v>
      </c>
      <c r="F6735" t="str">
        <f>T("TURISMOS       ")</f>
        <v xml:space="preserve">TURISMOS       </v>
      </c>
      <c r="G6735" t="str">
        <f>T("De 16 a 19,99 CABALLOS FISCALES                   ")</f>
        <v xml:space="preserve">De 16 a 19,99 CABALLOS FISCALES                   </v>
      </c>
      <c r="H6735" t="str">
        <f>T("DIESEL                                            ")</f>
        <v xml:space="preserve">DIESEL                                            </v>
      </c>
      <c r="I6735">
        <v>51</v>
      </c>
    </row>
    <row r="6736" spans="1:9">
      <c r="A6736" t="str">
        <f>T("2018")</f>
        <v>2018</v>
      </c>
      <c r="B6736" t="str">
        <f>T("JURIDICO                                          ")</f>
        <v xml:space="preserve">JURIDICO                                          </v>
      </c>
      <c r="C6736" t="str">
        <f>T("FUENCARRAL-EL PARDO ")</f>
        <v xml:space="preserve">FUENCARRAL-EL PARDO </v>
      </c>
      <c r="D6736" t="str">
        <f>T("EL PILAR            ")</f>
        <v xml:space="preserve">EL PILAR            </v>
      </c>
      <c r="E6736" t="str">
        <f>T("TU ")</f>
        <v xml:space="preserve">TU </v>
      </c>
      <c r="F6736" t="str">
        <f>T("TURISMOS       ")</f>
        <v xml:space="preserve">TURISMOS       </v>
      </c>
      <c r="G6736" t="str">
        <f>T("De 20 CABALLOS FISCALES en adelante               ")</f>
        <v xml:space="preserve">De 20 CABALLOS FISCALES en adelante               </v>
      </c>
      <c r="H6736" t="str">
        <f>T("DIESEL                                            ")</f>
        <v xml:space="preserve">DIESEL                                            </v>
      </c>
      <c r="I6736">
        <v>4</v>
      </c>
    </row>
    <row r="6737" spans="1:9">
      <c r="A6737" t="str">
        <f>T("2018")</f>
        <v>2018</v>
      </c>
      <c r="B6737" t="str">
        <f>T("JURIDICO                                          ")</f>
        <v xml:space="preserve">JURIDICO                                          </v>
      </c>
      <c r="C6737" t="str">
        <f>T("FUENCARRAL-EL PARDO ")</f>
        <v xml:space="preserve">FUENCARRAL-EL PARDO </v>
      </c>
      <c r="D6737" t="str">
        <f>T("LA PAZ              ")</f>
        <v xml:space="preserve">LA PAZ              </v>
      </c>
      <c r="E6737" t="str">
        <f>T("TU ")</f>
        <v xml:space="preserve">TU </v>
      </c>
      <c r="F6737" t="str">
        <f>T("TURISMOS       ")</f>
        <v xml:space="preserve">TURISMOS       </v>
      </c>
      <c r="G6737" t="str">
        <f>T("De menos de 8 CABALLOS FISCALES                   ")</f>
        <v xml:space="preserve">De menos de 8 CABALLOS FISCALES                   </v>
      </c>
      <c r="H6737" t="str">
        <f>T("DIESEL                                            ")</f>
        <v xml:space="preserve">DIESEL                                            </v>
      </c>
      <c r="I6737">
        <v>1</v>
      </c>
    </row>
    <row r="6738" spans="1:9">
      <c r="A6738" t="str">
        <f>T("2018")</f>
        <v>2018</v>
      </c>
      <c r="B6738" t="str">
        <f>T("JURIDICO                                          ")</f>
        <v xml:space="preserve">JURIDICO                                          </v>
      </c>
      <c r="C6738" t="str">
        <f>T("FUENCARRAL-EL PARDO ")</f>
        <v xml:space="preserve">FUENCARRAL-EL PARDO </v>
      </c>
      <c r="D6738" t="str">
        <f>T("LA PAZ              ")</f>
        <v xml:space="preserve">LA PAZ              </v>
      </c>
      <c r="E6738" t="str">
        <f>T("TU ")</f>
        <v xml:space="preserve">TU </v>
      </c>
      <c r="F6738" t="str">
        <f>T("TURISMOS       ")</f>
        <v xml:space="preserve">TURISMOS       </v>
      </c>
      <c r="G6738" t="str">
        <f>T("De 8 a 11,99 CABALLOS FISCALES                    ")</f>
        <v xml:space="preserve">De 8 a 11,99 CABALLOS FISCALES                    </v>
      </c>
      <c r="H6738" t="str">
        <f>T("DIESEL                                            ")</f>
        <v xml:space="preserve">DIESEL                                            </v>
      </c>
      <c r="I6738">
        <v>93</v>
      </c>
    </row>
    <row r="6739" spans="1:9">
      <c r="A6739" t="str">
        <f>T("2018")</f>
        <v>2018</v>
      </c>
      <c r="B6739" t="str">
        <f>T("JURIDICO                                          ")</f>
        <v xml:space="preserve">JURIDICO                                          </v>
      </c>
      <c r="C6739" t="str">
        <f>T("FUENCARRAL-EL PARDO ")</f>
        <v xml:space="preserve">FUENCARRAL-EL PARDO </v>
      </c>
      <c r="D6739" t="str">
        <f>T("LA PAZ              ")</f>
        <v xml:space="preserve">LA PAZ              </v>
      </c>
      <c r="E6739" t="str">
        <f>T("TU ")</f>
        <v xml:space="preserve">TU </v>
      </c>
      <c r="F6739" t="str">
        <f>T("TURISMOS       ")</f>
        <v xml:space="preserve">TURISMOS       </v>
      </c>
      <c r="G6739" t="str">
        <f>T("De 12 a 15,99 CABALLOS FISCALES                   ")</f>
        <v xml:space="preserve">De 12 a 15,99 CABALLOS FISCALES                   </v>
      </c>
      <c r="H6739" t="str">
        <f>T("DIESEL                                            ")</f>
        <v xml:space="preserve">DIESEL                                            </v>
      </c>
      <c r="I6739">
        <v>275</v>
      </c>
    </row>
    <row r="6740" spans="1:9">
      <c r="A6740" t="str">
        <f>T("2018")</f>
        <v>2018</v>
      </c>
      <c r="B6740" t="str">
        <f>T("JURIDICO                                          ")</f>
        <v xml:space="preserve">JURIDICO                                          </v>
      </c>
      <c r="C6740" t="str">
        <f>T("FUENCARRAL-EL PARDO ")</f>
        <v xml:space="preserve">FUENCARRAL-EL PARDO </v>
      </c>
      <c r="D6740" t="str">
        <f>T("LA PAZ              ")</f>
        <v xml:space="preserve">LA PAZ              </v>
      </c>
      <c r="E6740" t="str">
        <f>T("TU ")</f>
        <v xml:space="preserve">TU </v>
      </c>
      <c r="F6740" t="str">
        <f>T("TURISMOS       ")</f>
        <v xml:space="preserve">TURISMOS       </v>
      </c>
      <c r="G6740" t="str">
        <f>T("De 16 a 19,99 CABALLOS FISCALES                   ")</f>
        <v xml:space="preserve">De 16 a 19,99 CABALLOS FISCALES                   </v>
      </c>
      <c r="H6740" t="str">
        <f>T("DIESEL                                            ")</f>
        <v xml:space="preserve">DIESEL                                            </v>
      </c>
      <c r="I6740">
        <v>108</v>
      </c>
    </row>
    <row r="6741" spans="1:9">
      <c r="A6741" t="str">
        <f>T("2018")</f>
        <v>2018</v>
      </c>
      <c r="B6741" t="str">
        <f>T("JURIDICO                                          ")</f>
        <v xml:space="preserve">JURIDICO                                          </v>
      </c>
      <c r="C6741" t="str">
        <f>T("FUENCARRAL-EL PARDO ")</f>
        <v xml:space="preserve">FUENCARRAL-EL PARDO </v>
      </c>
      <c r="D6741" t="str">
        <f>T("LA PAZ              ")</f>
        <v xml:space="preserve">LA PAZ              </v>
      </c>
      <c r="E6741" t="str">
        <f>T("TU ")</f>
        <v xml:space="preserve">TU </v>
      </c>
      <c r="F6741" t="str">
        <f>T("TURISMOS       ")</f>
        <v xml:space="preserve">TURISMOS       </v>
      </c>
      <c r="G6741" t="str">
        <f>T("De 20 CABALLOS FISCALES en adelante               ")</f>
        <v xml:space="preserve">De 20 CABALLOS FISCALES en adelante               </v>
      </c>
      <c r="H6741" t="str">
        <f>T("DIESEL                                            ")</f>
        <v xml:space="preserve">DIESEL                                            </v>
      </c>
      <c r="I6741">
        <v>10</v>
      </c>
    </row>
    <row r="6742" spans="1:9">
      <c r="A6742" t="str">
        <f>T("2018")</f>
        <v>2018</v>
      </c>
      <c r="B6742" t="str">
        <f>T("JURIDICO                                          ")</f>
        <v xml:space="preserve">JURIDICO                                          </v>
      </c>
      <c r="C6742" t="str">
        <f>T("FUENCARRAL-EL PARDO ")</f>
        <v xml:space="preserve">FUENCARRAL-EL PARDO </v>
      </c>
      <c r="D6742" t="str">
        <f>T("VALVERDE            ")</f>
        <v xml:space="preserve">VALVERDE            </v>
      </c>
      <c r="E6742" t="str">
        <f>T("TU ")</f>
        <v xml:space="preserve">TU </v>
      </c>
      <c r="F6742" t="str">
        <f>T("TURISMOS       ")</f>
        <v xml:space="preserve">TURISMOS       </v>
      </c>
      <c r="G6742" t="str">
        <f>T("De menos de 8 CABALLOS FISCALES                   ")</f>
        <v xml:space="preserve">De menos de 8 CABALLOS FISCALES                   </v>
      </c>
      <c r="H6742" t="str">
        <f>T("DIESEL                                            ")</f>
        <v xml:space="preserve">DIESEL                                            </v>
      </c>
      <c r="I6742">
        <v>3</v>
      </c>
    </row>
    <row r="6743" spans="1:9">
      <c r="A6743" t="str">
        <f>T("2018")</f>
        <v>2018</v>
      </c>
      <c r="B6743" t="str">
        <f>T("JURIDICO                                          ")</f>
        <v xml:space="preserve">JURIDICO                                          </v>
      </c>
      <c r="C6743" t="str">
        <f>T("FUENCARRAL-EL PARDO ")</f>
        <v xml:space="preserve">FUENCARRAL-EL PARDO </v>
      </c>
      <c r="D6743" t="str">
        <f>T("VALVERDE            ")</f>
        <v xml:space="preserve">VALVERDE            </v>
      </c>
      <c r="E6743" t="str">
        <f>T("TU ")</f>
        <v xml:space="preserve">TU </v>
      </c>
      <c r="F6743" t="str">
        <f>T("TURISMOS       ")</f>
        <v xml:space="preserve">TURISMOS       </v>
      </c>
      <c r="G6743" t="str">
        <f>T("De 8 a 11,99 CABALLOS FISCALES                    ")</f>
        <v xml:space="preserve">De 8 a 11,99 CABALLOS FISCALES                    </v>
      </c>
      <c r="H6743" t="str">
        <f>T("DIESEL                                            ")</f>
        <v xml:space="preserve">DIESEL                                            </v>
      </c>
      <c r="I6743">
        <v>418</v>
      </c>
    </row>
    <row r="6744" spans="1:9">
      <c r="A6744" t="str">
        <f>T("2018")</f>
        <v>2018</v>
      </c>
      <c r="B6744" t="str">
        <f>T("JURIDICO                                          ")</f>
        <v xml:space="preserve">JURIDICO                                          </v>
      </c>
      <c r="C6744" t="str">
        <f>T("FUENCARRAL-EL PARDO ")</f>
        <v xml:space="preserve">FUENCARRAL-EL PARDO </v>
      </c>
      <c r="D6744" t="str">
        <f>T("VALVERDE            ")</f>
        <v xml:space="preserve">VALVERDE            </v>
      </c>
      <c r="E6744" t="str">
        <f>T("TU ")</f>
        <v xml:space="preserve">TU </v>
      </c>
      <c r="F6744" t="str">
        <f>T("TURISMOS       ")</f>
        <v xml:space="preserve">TURISMOS       </v>
      </c>
      <c r="G6744" t="str">
        <f>T("De 12 a 15,99 CABALLOS FISCALES                   ")</f>
        <v xml:space="preserve">De 12 a 15,99 CABALLOS FISCALES                   </v>
      </c>
      <c r="H6744" t="str">
        <f>T("DIESEL                                            ")</f>
        <v xml:space="preserve">DIESEL                                            </v>
      </c>
      <c r="I6744">
        <v>717</v>
      </c>
    </row>
    <row r="6745" spans="1:9">
      <c r="A6745" t="str">
        <f>T("2018")</f>
        <v>2018</v>
      </c>
      <c r="B6745" t="str">
        <f>T("JURIDICO                                          ")</f>
        <v xml:space="preserve">JURIDICO                                          </v>
      </c>
      <c r="C6745" t="str">
        <f>T("FUENCARRAL-EL PARDO ")</f>
        <v xml:space="preserve">FUENCARRAL-EL PARDO </v>
      </c>
      <c r="D6745" t="str">
        <f>T("VALVERDE            ")</f>
        <v xml:space="preserve">VALVERDE            </v>
      </c>
      <c r="E6745" t="str">
        <f>T("TU ")</f>
        <v xml:space="preserve">TU </v>
      </c>
      <c r="F6745" t="str">
        <f>T("TURISMOS       ")</f>
        <v xml:space="preserve">TURISMOS       </v>
      </c>
      <c r="G6745" t="str">
        <f>T("De 16 a 19,99 CABALLOS FISCALES                   ")</f>
        <v xml:space="preserve">De 16 a 19,99 CABALLOS FISCALES                   </v>
      </c>
      <c r="H6745" t="str">
        <f>T("DIESEL                                            ")</f>
        <v xml:space="preserve">DIESEL                                            </v>
      </c>
      <c r="I6745">
        <v>232</v>
      </c>
    </row>
    <row r="6746" spans="1:9">
      <c r="A6746" t="str">
        <f>T("2018")</f>
        <v>2018</v>
      </c>
      <c r="B6746" t="str">
        <f>T("JURIDICO                                          ")</f>
        <v xml:space="preserve">JURIDICO                                          </v>
      </c>
      <c r="C6746" t="str">
        <f>T("FUENCARRAL-EL PARDO ")</f>
        <v xml:space="preserve">FUENCARRAL-EL PARDO </v>
      </c>
      <c r="D6746" t="str">
        <f>T("VALVERDE            ")</f>
        <v xml:space="preserve">VALVERDE            </v>
      </c>
      <c r="E6746" t="str">
        <f>T("TU ")</f>
        <v xml:space="preserve">TU </v>
      </c>
      <c r="F6746" t="str">
        <f>T("TURISMOS       ")</f>
        <v xml:space="preserve">TURISMOS       </v>
      </c>
      <c r="G6746" t="str">
        <f>T("De 20 CABALLOS FISCALES en adelante               ")</f>
        <v xml:space="preserve">De 20 CABALLOS FISCALES en adelante               </v>
      </c>
      <c r="H6746" t="str">
        <f>T("DIESEL                                            ")</f>
        <v xml:space="preserve">DIESEL                                            </v>
      </c>
      <c r="I6746">
        <v>21</v>
      </c>
    </row>
    <row r="6747" spans="1:9">
      <c r="A6747" t="str">
        <f>T("2018")</f>
        <v>2018</v>
      </c>
      <c r="B6747" t="str">
        <f>T("JURIDICO                                          ")</f>
        <v xml:space="preserve">JURIDICO                                          </v>
      </c>
      <c r="C6747" t="str">
        <f>T("FUENCARRAL-EL PARDO ")</f>
        <v xml:space="preserve">FUENCARRAL-EL PARDO </v>
      </c>
      <c r="D6747" t="str">
        <f>T("MIRASIERRA          ")</f>
        <v xml:space="preserve">MIRASIERRA          </v>
      </c>
      <c r="E6747" t="str">
        <f>T("TU ")</f>
        <v xml:space="preserve">TU </v>
      </c>
      <c r="F6747" t="str">
        <f>T("TURISMOS       ")</f>
        <v xml:space="preserve">TURISMOS       </v>
      </c>
      <c r="G6747" t="str">
        <f>T("De menos de 8 CABALLOS FISCALES                   ")</f>
        <v xml:space="preserve">De menos de 8 CABALLOS FISCALES                   </v>
      </c>
      <c r="H6747" t="str">
        <f>T("DIESEL                                            ")</f>
        <v xml:space="preserve">DIESEL                                            </v>
      </c>
      <c r="I6747">
        <v>1</v>
      </c>
    </row>
    <row r="6748" spans="1:9">
      <c r="A6748" t="str">
        <f>T("2018")</f>
        <v>2018</v>
      </c>
      <c r="B6748" t="str">
        <f>T("JURIDICO                                          ")</f>
        <v xml:space="preserve">JURIDICO                                          </v>
      </c>
      <c r="C6748" t="str">
        <f>T("FUENCARRAL-EL PARDO ")</f>
        <v xml:space="preserve">FUENCARRAL-EL PARDO </v>
      </c>
      <c r="D6748" t="str">
        <f>T("MIRASIERRA          ")</f>
        <v xml:space="preserve">MIRASIERRA          </v>
      </c>
      <c r="E6748" t="str">
        <f>T("TU ")</f>
        <v xml:space="preserve">TU </v>
      </c>
      <c r="F6748" t="str">
        <f>T("TURISMOS       ")</f>
        <v xml:space="preserve">TURISMOS       </v>
      </c>
      <c r="G6748" t="str">
        <f>T("De 8 a 11,99 CABALLOS FISCALES                    ")</f>
        <v xml:space="preserve">De 8 a 11,99 CABALLOS FISCALES                    </v>
      </c>
      <c r="H6748" t="str">
        <f>T("DIESEL                                            ")</f>
        <v xml:space="preserve">DIESEL                                            </v>
      </c>
      <c r="I6748">
        <v>111</v>
      </c>
    </row>
    <row r="6749" spans="1:9">
      <c r="A6749" t="str">
        <f>T("2018")</f>
        <v>2018</v>
      </c>
      <c r="B6749" t="str">
        <f>T("JURIDICO                                          ")</f>
        <v xml:space="preserve">JURIDICO                                          </v>
      </c>
      <c r="C6749" t="str">
        <f>T("FUENCARRAL-EL PARDO ")</f>
        <v xml:space="preserve">FUENCARRAL-EL PARDO </v>
      </c>
      <c r="D6749" t="str">
        <f>T("MIRASIERRA          ")</f>
        <v xml:space="preserve">MIRASIERRA          </v>
      </c>
      <c r="E6749" t="str">
        <f>T("TU ")</f>
        <v xml:space="preserve">TU </v>
      </c>
      <c r="F6749" t="str">
        <f>T("TURISMOS       ")</f>
        <v xml:space="preserve">TURISMOS       </v>
      </c>
      <c r="G6749" t="str">
        <f>T("De 12 a 15,99 CABALLOS FISCALES                   ")</f>
        <v xml:space="preserve">De 12 a 15,99 CABALLOS FISCALES                   </v>
      </c>
      <c r="H6749" t="str">
        <f>T("DIESEL                                            ")</f>
        <v xml:space="preserve">DIESEL                                            </v>
      </c>
      <c r="I6749">
        <v>328</v>
      </c>
    </row>
    <row r="6750" spans="1:9">
      <c r="A6750" t="str">
        <f>T("2018")</f>
        <v>2018</v>
      </c>
      <c r="B6750" t="str">
        <f>T("JURIDICO                                          ")</f>
        <v xml:space="preserve">JURIDICO                                          </v>
      </c>
      <c r="C6750" t="str">
        <f>T("FUENCARRAL-EL PARDO ")</f>
        <v xml:space="preserve">FUENCARRAL-EL PARDO </v>
      </c>
      <c r="D6750" t="str">
        <f>T("MIRASIERRA          ")</f>
        <v xml:space="preserve">MIRASIERRA          </v>
      </c>
      <c r="E6750" t="str">
        <f>T("TU ")</f>
        <v xml:space="preserve">TU </v>
      </c>
      <c r="F6750" t="str">
        <f>T("TURISMOS       ")</f>
        <v xml:space="preserve">TURISMOS       </v>
      </c>
      <c r="G6750" t="str">
        <f>T("De 16 a 19,99 CABALLOS FISCALES                   ")</f>
        <v xml:space="preserve">De 16 a 19,99 CABALLOS FISCALES                   </v>
      </c>
      <c r="H6750" t="str">
        <f>T("DIESEL                                            ")</f>
        <v xml:space="preserve">DIESEL                                            </v>
      </c>
      <c r="I6750">
        <v>144</v>
      </c>
    </row>
    <row r="6751" spans="1:9">
      <c r="A6751" t="str">
        <f>T("2018")</f>
        <v>2018</v>
      </c>
      <c r="B6751" t="str">
        <f>T("JURIDICO                                          ")</f>
        <v xml:space="preserve">JURIDICO                                          </v>
      </c>
      <c r="C6751" t="str">
        <f>T("FUENCARRAL-EL PARDO ")</f>
        <v xml:space="preserve">FUENCARRAL-EL PARDO </v>
      </c>
      <c r="D6751" t="str">
        <f>T("MIRASIERRA          ")</f>
        <v xml:space="preserve">MIRASIERRA          </v>
      </c>
      <c r="E6751" t="str">
        <f>T("TU ")</f>
        <v xml:space="preserve">TU </v>
      </c>
      <c r="F6751" t="str">
        <f>T("TURISMOS       ")</f>
        <v xml:space="preserve">TURISMOS       </v>
      </c>
      <c r="G6751" t="str">
        <f>T("De 20 CABALLOS FISCALES en adelante               ")</f>
        <v xml:space="preserve">De 20 CABALLOS FISCALES en adelante               </v>
      </c>
      <c r="H6751" t="str">
        <f>T("DIESEL                                            ")</f>
        <v xml:space="preserve">DIESEL                                            </v>
      </c>
      <c r="I6751">
        <v>11</v>
      </c>
    </row>
    <row r="6752" spans="1:9">
      <c r="A6752" t="str">
        <f>T("2018")</f>
        <v>2018</v>
      </c>
      <c r="B6752" t="str">
        <f>T("JURIDICO                                          ")</f>
        <v xml:space="preserve">JURIDICO                                          </v>
      </c>
      <c r="C6752" t="str">
        <f>T("FUENCARRAL-EL PARDO ")</f>
        <v xml:space="preserve">FUENCARRAL-EL PARDO </v>
      </c>
      <c r="D6752" t="str">
        <f>T("EL GOLOSO           ")</f>
        <v xml:space="preserve">EL GOLOSO           </v>
      </c>
      <c r="E6752" t="str">
        <f>T("TU ")</f>
        <v xml:space="preserve">TU </v>
      </c>
      <c r="F6752" t="str">
        <f>T("TURISMOS       ")</f>
        <v xml:space="preserve">TURISMOS       </v>
      </c>
      <c r="G6752" t="str">
        <f>T("De 8 a 11,99 CABALLOS FISCALES                    ")</f>
        <v xml:space="preserve">De 8 a 11,99 CABALLOS FISCALES                    </v>
      </c>
      <c r="H6752" t="str">
        <f>T("DIESEL                                            ")</f>
        <v xml:space="preserve">DIESEL                                            </v>
      </c>
      <c r="I6752">
        <v>26</v>
      </c>
    </row>
    <row r="6753" spans="1:9">
      <c r="A6753" t="str">
        <f>T("2018")</f>
        <v>2018</v>
      </c>
      <c r="B6753" t="str">
        <f>T("JURIDICO                                          ")</f>
        <v xml:space="preserve">JURIDICO                                          </v>
      </c>
      <c r="C6753" t="str">
        <f>T("FUENCARRAL-EL PARDO ")</f>
        <v xml:space="preserve">FUENCARRAL-EL PARDO </v>
      </c>
      <c r="D6753" t="str">
        <f>T("EL GOLOSO           ")</f>
        <v xml:space="preserve">EL GOLOSO           </v>
      </c>
      <c r="E6753" t="str">
        <f>T("TU ")</f>
        <v xml:space="preserve">TU </v>
      </c>
      <c r="F6753" t="str">
        <f>T("TURISMOS       ")</f>
        <v xml:space="preserve">TURISMOS       </v>
      </c>
      <c r="G6753" t="str">
        <f>T("De 12 a 15,99 CABALLOS FISCALES                   ")</f>
        <v xml:space="preserve">De 12 a 15,99 CABALLOS FISCALES                   </v>
      </c>
      <c r="H6753" t="str">
        <f>T("DIESEL                                            ")</f>
        <v xml:space="preserve">DIESEL                                            </v>
      </c>
      <c r="I6753">
        <v>88</v>
      </c>
    </row>
    <row r="6754" spans="1:9">
      <c r="A6754" t="str">
        <f>T("2018")</f>
        <v>2018</v>
      </c>
      <c r="B6754" t="str">
        <f>T("JURIDICO                                          ")</f>
        <v xml:space="preserve">JURIDICO                                          </v>
      </c>
      <c r="C6754" t="str">
        <f>T("FUENCARRAL-EL PARDO ")</f>
        <v xml:space="preserve">FUENCARRAL-EL PARDO </v>
      </c>
      <c r="D6754" t="str">
        <f>T("EL GOLOSO           ")</f>
        <v xml:space="preserve">EL GOLOSO           </v>
      </c>
      <c r="E6754" t="str">
        <f>T("TU ")</f>
        <v xml:space="preserve">TU </v>
      </c>
      <c r="F6754" t="str">
        <f>T("TURISMOS       ")</f>
        <v xml:space="preserve">TURISMOS       </v>
      </c>
      <c r="G6754" t="str">
        <f>T("De 16 a 19,99 CABALLOS FISCALES                   ")</f>
        <v xml:space="preserve">De 16 a 19,99 CABALLOS FISCALES                   </v>
      </c>
      <c r="H6754" t="str">
        <f>T("DIESEL                                            ")</f>
        <v xml:space="preserve">DIESEL                                            </v>
      </c>
      <c r="I6754">
        <v>36</v>
      </c>
    </row>
    <row r="6755" spans="1:9">
      <c r="A6755" t="str">
        <f>T("2018")</f>
        <v>2018</v>
      </c>
      <c r="B6755" t="str">
        <f>T("FISICO                                            ")</f>
        <v xml:space="preserve">FISICO                                            </v>
      </c>
      <c r="C6755" t="str">
        <f>T("FUENCARRAL-EL PARDO ")</f>
        <v xml:space="preserve">FUENCARRAL-EL PARDO </v>
      </c>
      <c r="D6755" t="str">
        <f>T("SIN BARRIO          ")</f>
        <v xml:space="preserve">SIN BARRIO          </v>
      </c>
      <c r="E6755" t="str">
        <f>T("TU ")</f>
        <v xml:space="preserve">TU </v>
      </c>
      <c r="F6755" t="str">
        <f>T("TURISMOS       ")</f>
        <v xml:space="preserve">TURISMOS       </v>
      </c>
      <c r="G6755" t="str">
        <f>T("De 8 a 11,99 CABALLOS FISCALES                    ")</f>
        <v xml:space="preserve">De 8 a 11,99 CABALLOS FISCALES                    </v>
      </c>
      <c r="H6755" t="str">
        <f>T("ELÉCTRICO                                         ")</f>
        <v xml:space="preserve">ELÉCTRICO                                         </v>
      </c>
      <c r="I6755">
        <v>1</v>
      </c>
    </row>
    <row r="6756" spans="1:9">
      <c r="A6756" t="str">
        <f>T("2018")</f>
        <v>2018</v>
      </c>
      <c r="B6756" t="str">
        <f>T("FISICO                                            ")</f>
        <v xml:space="preserve">FISICO                                            </v>
      </c>
      <c r="C6756" t="str">
        <f>T("FUENCARRAL-EL PARDO ")</f>
        <v xml:space="preserve">FUENCARRAL-EL PARDO </v>
      </c>
      <c r="D6756" t="str">
        <f>T("EL PARDO            ")</f>
        <v xml:space="preserve">EL PARDO            </v>
      </c>
      <c r="E6756" t="str">
        <f>T("TU ")</f>
        <v xml:space="preserve">TU </v>
      </c>
      <c r="F6756" t="str">
        <f>T("TURISMOS       ")</f>
        <v xml:space="preserve">TURISMOS       </v>
      </c>
      <c r="G6756" t="str">
        <f>T("De 12 a 15,99 CABALLOS FISCALES                   ")</f>
        <v xml:space="preserve">De 12 a 15,99 CABALLOS FISCALES                   </v>
      </c>
      <c r="H6756" t="str">
        <f>T("ELÉCTRICO                                         ")</f>
        <v xml:space="preserve">ELÉCTRICO                                         </v>
      </c>
      <c r="I6756">
        <v>1</v>
      </c>
    </row>
    <row r="6757" spans="1:9">
      <c r="A6757" t="str">
        <f>T("2018")</f>
        <v>2018</v>
      </c>
      <c r="B6757" t="str">
        <f>T("FISICO                                            ")</f>
        <v xml:space="preserve">FISICO                                            </v>
      </c>
      <c r="C6757" t="str">
        <f>T("FUENCARRAL-EL PARDO ")</f>
        <v xml:space="preserve">FUENCARRAL-EL PARDO </v>
      </c>
      <c r="D6757" t="str">
        <f>T("FUENTELARREINA      ")</f>
        <v xml:space="preserve">FUENTELARREINA      </v>
      </c>
      <c r="E6757" t="str">
        <f>T("TU ")</f>
        <v xml:space="preserve">TU </v>
      </c>
      <c r="F6757" t="str">
        <f>T("TURISMOS       ")</f>
        <v xml:space="preserve">TURISMOS       </v>
      </c>
      <c r="G6757" t="str">
        <f>T("De menos de 8 CABALLOS FISCALES                   ")</f>
        <v xml:space="preserve">De menos de 8 CABALLOS FISCALES                   </v>
      </c>
      <c r="H6757" t="str">
        <f>T("ELÉCTRICO                                         ")</f>
        <v xml:space="preserve">ELÉCTRICO                                         </v>
      </c>
      <c r="I6757">
        <v>2</v>
      </c>
    </row>
    <row r="6758" spans="1:9">
      <c r="A6758" t="str">
        <f>T("2018")</f>
        <v>2018</v>
      </c>
      <c r="B6758" t="str">
        <f>T("FISICO                                            ")</f>
        <v xml:space="preserve">FISICO                                            </v>
      </c>
      <c r="C6758" t="str">
        <f>T("FUENCARRAL-EL PARDO ")</f>
        <v xml:space="preserve">FUENCARRAL-EL PARDO </v>
      </c>
      <c r="D6758" t="str">
        <f>T("FUENTELARREINA      ")</f>
        <v xml:space="preserve">FUENTELARREINA      </v>
      </c>
      <c r="E6758" t="str">
        <f>T("TU ")</f>
        <v xml:space="preserve">TU </v>
      </c>
      <c r="F6758" t="str">
        <f>T("TURISMOS       ")</f>
        <v xml:space="preserve">TURISMOS       </v>
      </c>
      <c r="G6758" t="str">
        <f>T("De 8 a 11,99 CABALLOS FISCALES                    ")</f>
        <v xml:space="preserve">De 8 a 11,99 CABALLOS FISCALES                    </v>
      </c>
      <c r="H6758" t="str">
        <f>T("ELÉCTRICO                                         ")</f>
        <v xml:space="preserve">ELÉCTRICO                                         </v>
      </c>
      <c r="I6758">
        <v>1</v>
      </c>
    </row>
    <row r="6759" spans="1:9">
      <c r="A6759" t="str">
        <f>T("2018")</f>
        <v>2018</v>
      </c>
      <c r="B6759" t="str">
        <f>T("FISICO                                            ")</f>
        <v xml:space="preserve">FISICO                                            </v>
      </c>
      <c r="C6759" t="str">
        <f>T("FUENCARRAL-EL PARDO ")</f>
        <v xml:space="preserve">FUENCARRAL-EL PARDO </v>
      </c>
      <c r="D6759" t="str">
        <f>T("FUENTELARREINA      ")</f>
        <v xml:space="preserve">FUENTELARREINA      </v>
      </c>
      <c r="E6759" t="str">
        <f>T("TU ")</f>
        <v xml:space="preserve">TU </v>
      </c>
      <c r="F6759" t="str">
        <f>T("TURISMOS       ")</f>
        <v xml:space="preserve">TURISMOS       </v>
      </c>
      <c r="G6759" t="str">
        <f>T("De 12 a 15,99 CABALLOS FISCALES                   ")</f>
        <v xml:space="preserve">De 12 a 15,99 CABALLOS FISCALES                   </v>
      </c>
      <c r="H6759" t="str">
        <f>T("ELÉCTRICO                                         ")</f>
        <v xml:space="preserve">ELÉCTRICO                                         </v>
      </c>
      <c r="I6759">
        <v>1</v>
      </c>
    </row>
    <row r="6760" spans="1:9">
      <c r="A6760" t="str">
        <f>T("2018")</f>
        <v>2018</v>
      </c>
      <c r="B6760" t="str">
        <f>T("FISICO                                            ")</f>
        <v xml:space="preserve">FISICO                                            </v>
      </c>
      <c r="C6760" t="str">
        <f>T("FUENCARRAL-EL PARDO ")</f>
        <v xml:space="preserve">FUENCARRAL-EL PARDO </v>
      </c>
      <c r="D6760" t="str">
        <f>T("PEÑA GRANDE         ")</f>
        <v xml:space="preserve">PEÑA GRANDE         </v>
      </c>
      <c r="E6760" t="str">
        <f>T("TU ")</f>
        <v xml:space="preserve">TU </v>
      </c>
      <c r="F6760" t="str">
        <f>T("TURISMOS       ")</f>
        <v xml:space="preserve">TURISMOS       </v>
      </c>
      <c r="G6760" t="str">
        <f>T("De menos de 8 CABALLOS FISCALES                   ")</f>
        <v xml:space="preserve">De menos de 8 CABALLOS FISCALES                   </v>
      </c>
      <c r="H6760" t="str">
        <f>T("ELÉCTRICO                                         ")</f>
        <v xml:space="preserve">ELÉCTRICO                                         </v>
      </c>
      <c r="I6760">
        <v>2</v>
      </c>
    </row>
    <row r="6761" spans="1:9">
      <c r="A6761" t="str">
        <f>T("2018")</f>
        <v>2018</v>
      </c>
      <c r="B6761" t="str">
        <f>T("FISICO                                            ")</f>
        <v xml:space="preserve">FISICO                                            </v>
      </c>
      <c r="C6761" t="str">
        <f>T("FUENCARRAL-EL PARDO ")</f>
        <v xml:space="preserve">FUENCARRAL-EL PARDO </v>
      </c>
      <c r="D6761" t="str">
        <f>T("PEÑA GRANDE         ")</f>
        <v xml:space="preserve">PEÑA GRANDE         </v>
      </c>
      <c r="E6761" t="str">
        <f>T("TU ")</f>
        <v xml:space="preserve">TU </v>
      </c>
      <c r="F6761" t="str">
        <f>T("TURISMOS       ")</f>
        <v xml:space="preserve">TURISMOS       </v>
      </c>
      <c r="G6761" t="str">
        <f>T("De 8 a 11,99 CABALLOS FISCALES                    ")</f>
        <v xml:space="preserve">De 8 a 11,99 CABALLOS FISCALES                    </v>
      </c>
      <c r="H6761" t="str">
        <f>T("ELÉCTRICO                                         ")</f>
        <v xml:space="preserve">ELÉCTRICO                                         </v>
      </c>
      <c r="I6761">
        <v>8</v>
      </c>
    </row>
    <row r="6762" spans="1:9">
      <c r="A6762" t="str">
        <f>T("2018")</f>
        <v>2018</v>
      </c>
      <c r="B6762" t="str">
        <f>T("FISICO                                            ")</f>
        <v xml:space="preserve">FISICO                                            </v>
      </c>
      <c r="C6762" t="str">
        <f>T("FUENCARRAL-EL PARDO ")</f>
        <v xml:space="preserve">FUENCARRAL-EL PARDO </v>
      </c>
      <c r="D6762" t="str">
        <f>T("PEÑA GRANDE         ")</f>
        <v xml:space="preserve">PEÑA GRANDE         </v>
      </c>
      <c r="E6762" t="str">
        <f>T("TU ")</f>
        <v xml:space="preserve">TU </v>
      </c>
      <c r="F6762" t="str">
        <f>T("TURISMOS       ")</f>
        <v xml:space="preserve">TURISMOS       </v>
      </c>
      <c r="G6762" t="str">
        <f>T("De 12 a 15,99 CABALLOS FISCALES                   ")</f>
        <v xml:space="preserve">De 12 a 15,99 CABALLOS FISCALES                   </v>
      </c>
      <c r="H6762" t="str">
        <f>T("ELÉCTRICO                                         ")</f>
        <v xml:space="preserve">ELÉCTRICO                                         </v>
      </c>
      <c r="I6762">
        <v>5</v>
      </c>
    </row>
    <row r="6763" spans="1:9">
      <c r="A6763" t="str">
        <f>T("2018")</f>
        <v>2018</v>
      </c>
      <c r="B6763" t="str">
        <f>T("FISICO                                            ")</f>
        <v xml:space="preserve">FISICO                                            </v>
      </c>
      <c r="C6763" t="str">
        <f>T("FUENCARRAL-EL PARDO ")</f>
        <v xml:space="preserve">FUENCARRAL-EL PARDO </v>
      </c>
      <c r="D6763" t="str">
        <f>T("EL PILAR            ")</f>
        <v xml:space="preserve">EL PILAR            </v>
      </c>
      <c r="E6763" t="str">
        <f>T("TU ")</f>
        <v xml:space="preserve">TU </v>
      </c>
      <c r="F6763" t="str">
        <f>T("TURISMOS       ")</f>
        <v xml:space="preserve">TURISMOS       </v>
      </c>
      <c r="G6763" t="str">
        <f>T("De menos de 8 CABALLOS FISCALES                   ")</f>
        <v xml:space="preserve">De menos de 8 CABALLOS FISCALES                   </v>
      </c>
      <c r="H6763" t="str">
        <f>T("ELÉCTRICO                                         ")</f>
        <v xml:space="preserve">ELÉCTRICO                                         </v>
      </c>
      <c r="I6763">
        <v>1</v>
      </c>
    </row>
    <row r="6764" spans="1:9">
      <c r="A6764" t="str">
        <f>T("2018")</f>
        <v>2018</v>
      </c>
      <c r="B6764" t="str">
        <f>T("FISICO                                            ")</f>
        <v xml:space="preserve">FISICO                                            </v>
      </c>
      <c r="C6764" t="str">
        <f>T("FUENCARRAL-EL PARDO ")</f>
        <v xml:space="preserve">FUENCARRAL-EL PARDO </v>
      </c>
      <c r="D6764" t="str">
        <f>T("EL PILAR            ")</f>
        <v xml:space="preserve">EL PILAR            </v>
      </c>
      <c r="E6764" t="str">
        <f>T("TU ")</f>
        <v xml:space="preserve">TU </v>
      </c>
      <c r="F6764" t="str">
        <f>T("TURISMOS       ")</f>
        <v xml:space="preserve">TURISMOS       </v>
      </c>
      <c r="G6764" t="str">
        <f>T("De 12 a 15,99 CABALLOS FISCALES                   ")</f>
        <v xml:space="preserve">De 12 a 15,99 CABALLOS FISCALES                   </v>
      </c>
      <c r="H6764" t="str">
        <f>T("ELÉCTRICO                                         ")</f>
        <v xml:space="preserve">ELÉCTRICO                                         </v>
      </c>
      <c r="I6764">
        <v>4</v>
      </c>
    </row>
    <row r="6765" spans="1:9">
      <c r="A6765" t="str">
        <f>T("2018")</f>
        <v>2018</v>
      </c>
      <c r="B6765" t="str">
        <f>T("FISICO                                            ")</f>
        <v xml:space="preserve">FISICO                                            </v>
      </c>
      <c r="C6765" t="str">
        <f>T("FUENCARRAL-EL PARDO ")</f>
        <v xml:space="preserve">FUENCARRAL-EL PARDO </v>
      </c>
      <c r="D6765" t="str">
        <f>T("LA PAZ              ")</f>
        <v xml:space="preserve">LA PAZ              </v>
      </c>
      <c r="E6765" t="str">
        <f>T("TU ")</f>
        <v xml:space="preserve">TU </v>
      </c>
      <c r="F6765" t="str">
        <f>T("TURISMOS       ")</f>
        <v xml:space="preserve">TURISMOS       </v>
      </c>
      <c r="G6765" t="str">
        <f>T("De menos de 8 CABALLOS FISCALES                   ")</f>
        <v xml:space="preserve">De menos de 8 CABALLOS FISCALES                   </v>
      </c>
      <c r="H6765" t="str">
        <f>T("ELÉCTRICO                                         ")</f>
        <v xml:space="preserve">ELÉCTRICO                                         </v>
      </c>
      <c r="I6765">
        <v>1</v>
      </c>
    </row>
    <row r="6766" spans="1:9">
      <c r="A6766" t="str">
        <f>T("2018")</f>
        <v>2018</v>
      </c>
      <c r="B6766" t="str">
        <f>T("FISICO                                            ")</f>
        <v xml:space="preserve">FISICO                                            </v>
      </c>
      <c r="C6766" t="str">
        <f>T("FUENCARRAL-EL PARDO ")</f>
        <v xml:space="preserve">FUENCARRAL-EL PARDO </v>
      </c>
      <c r="D6766" t="str">
        <f>T("LA PAZ              ")</f>
        <v xml:space="preserve">LA PAZ              </v>
      </c>
      <c r="E6766" t="str">
        <f>T("TU ")</f>
        <v xml:space="preserve">TU </v>
      </c>
      <c r="F6766" t="str">
        <f>T("TURISMOS       ")</f>
        <v xml:space="preserve">TURISMOS       </v>
      </c>
      <c r="G6766" t="str">
        <f>T("De 8 a 11,99 CABALLOS FISCALES                    ")</f>
        <v xml:space="preserve">De 8 a 11,99 CABALLOS FISCALES                    </v>
      </c>
      <c r="H6766" t="str">
        <f>T("ELÉCTRICO                                         ")</f>
        <v xml:space="preserve">ELÉCTRICO                                         </v>
      </c>
      <c r="I6766">
        <v>5</v>
      </c>
    </row>
    <row r="6767" spans="1:9">
      <c r="A6767" t="str">
        <f>T("2018")</f>
        <v>2018</v>
      </c>
      <c r="B6767" t="str">
        <f>T("FISICO                                            ")</f>
        <v xml:space="preserve">FISICO                                            </v>
      </c>
      <c r="C6767" t="str">
        <f>T("FUENCARRAL-EL PARDO ")</f>
        <v xml:space="preserve">FUENCARRAL-EL PARDO </v>
      </c>
      <c r="D6767" t="str">
        <f>T("LA PAZ              ")</f>
        <v xml:space="preserve">LA PAZ              </v>
      </c>
      <c r="E6767" t="str">
        <f>T("TU ")</f>
        <v xml:space="preserve">TU </v>
      </c>
      <c r="F6767" t="str">
        <f>T("TURISMOS       ")</f>
        <v xml:space="preserve">TURISMOS       </v>
      </c>
      <c r="G6767" t="str">
        <f>T("De 12 a 15,99 CABALLOS FISCALES                   ")</f>
        <v xml:space="preserve">De 12 a 15,99 CABALLOS FISCALES                   </v>
      </c>
      <c r="H6767" t="str">
        <f>T("ELÉCTRICO                                         ")</f>
        <v xml:space="preserve">ELÉCTRICO                                         </v>
      </c>
      <c r="I6767">
        <v>2</v>
      </c>
    </row>
    <row r="6768" spans="1:9">
      <c r="A6768" t="str">
        <f>T("2018")</f>
        <v>2018</v>
      </c>
      <c r="B6768" t="str">
        <f>T("FISICO                                            ")</f>
        <v xml:space="preserve">FISICO                                            </v>
      </c>
      <c r="C6768" t="str">
        <f>T("FUENCARRAL-EL PARDO ")</f>
        <v xml:space="preserve">FUENCARRAL-EL PARDO </v>
      </c>
      <c r="D6768" t="str">
        <f>T("VALVERDE            ")</f>
        <v xml:space="preserve">VALVERDE            </v>
      </c>
      <c r="E6768" t="str">
        <f>T("TU ")</f>
        <v xml:space="preserve">TU </v>
      </c>
      <c r="F6768" t="str">
        <f>T("TURISMOS       ")</f>
        <v xml:space="preserve">TURISMOS       </v>
      </c>
      <c r="G6768" t="str">
        <f>T("De menos de 8 CABALLOS FISCALES                   ")</f>
        <v xml:space="preserve">De menos de 8 CABALLOS FISCALES                   </v>
      </c>
      <c r="H6768" t="str">
        <f>T("ELÉCTRICO                                         ")</f>
        <v xml:space="preserve">ELÉCTRICO                                         </v>
      </c>
      <c r="I6768">
        <v>5</v>
      </c>
    </row>
    <row r="6769" spans="1:9">
      <c r="A6769" t="str">
        <f>T("2018")</f>
        <v>2018</v>
      </c>
      <c r="B6769" t="str">
        <f>T("FISICO                                            ")</f>
        <v xml:space="preserve">FISICO                                            </v>
      </c>
      <c r="C6769" t="str">
        <f>T("FUENCARRAL-EL PARDO ")</f>
        <v xml:space="preserve">FUENCARRAL-EL PARDO </v>
      </c>
      <c r="D6769" t="str">
        <f>T("VALVERDE            ")</f>
        <v xml:space="preserve">VALVERDE            </v>
      </c>
      <c r="E6769" t="str">
        <f>T("TU ")</f>
        <v xml:space="preserve">TU </v>
      </c>
      <c r="F6769" t="str">
        <f>T("TURISMOS       ")</f>
        <v xml:space="preserve">TURISMOS       </v>
      </c>
      <c r="G6769" t="str">
        <f>T("De 8 a 11,99 CABALLOS FISCALES                    ")</f>
        <v xml:space="preserve">De 8 a 11,99 CABALLOS FISCALES                    </v>
      </c>
      <c r="H6769" t="str">
        <f>T("ELÉCTRICO                                         ")</f>
        <v xml:space="preserve">ELÉCTRICO                                         </v>
      </c>
      <c r="I6769">
        <v>6</v>
      </c>
    </row>
    <row r="6770" spans="1:9">
      <c r="A6770" t="str">
        <f>T("2018")</f>
        <v>2018</v>
      </c>
      <c r="B6770" t="str">
        <f>T("FISICO                                            ")</f>
        <v xml:space="preserve">FISICO                                            </v>
      </c>
      <c r="C6770" t="str">
        <f>T("FUENCARRAL-EL PARDO ")</f>
        <v xml:space="preserve">FUENCARRAL-EL PARDO </v>
      </c>
      <c r="D6770" t="str">
        <f>T("VALVERDE            ")</f>
        <v xml:space="preserve">VALVERDE            </v>
      </c>
      <c r="E6770" t="str">
        <f>T("TU ")</f>
        <v xml:space="preserve">TU </v>
      </c>
      <c r="F6770" t="str">
        <f>T("TURISMOS       ")</f>
        <v xml:space="preserve">TURISMOS       </v>
      </c>
      <c r="G6770" t="str">
        <f>T("De 12 a 15,99 CABALLOS FISCALES                   ")</f>
        <v xml:space="preserve">De 12 a 15,99 CABALLOS FISCALES                   </v>
      </c>
      <c r="H6770" t="str">
        <f>T("ELÉCTRICO                                         ")</f>
        <v xml:space="preserve">ELÉCTRICO                                         </v>
      </c>
      <c r="I6770">
        <v>4</v>
      </c>
    </row>
    <row r="6771" spans="1:9">
      <c r="A6771" t="str">
        <f>T("2018")</f>
        <v>2018</v>
      </c>
      <c r="B6771" t="str">
        <f>T("FISICO                                            ")</f>
        <v xml:space="preserve">FISICO                                            </v>
      </c>
      <c r="C6771" t="str">
        <f>T("FUENCARRAL-EL PARDO ")</f>
        <v xml:space="preserve">FUENCARRAL-EL PARDO </v>
      </c>
      <c r="D6771" t="str">
        <f>T("VALVERDE            ")</f>
        <v xml:space="preserve">VALVERDE            </v>
      </c>
      <c r="E6771" t="str">
        <f>T("TU ")</f>
        <v xml:space="preserve">TU </v>
      </c>
      <c r="F6771" t="str">
        <f>T("TURISMOS       ")</f>
        <v xml:space="preserve">TURISMOS       </v>
      </c>
      <c r="G6771" t="str">
        <f>T("De 16 a 19,99 CABALLOS FISCALES                   ")</f>
        <v xml:space="preserve">De 16 a 19,99 CABALLOS FISCALES                   </v>
      </c>
      <c r="H6771" t="str">
        <f>T("ELÉCTRICO                                         ")</f>
        <v xml:space="preserve">ELÉCTRICO                                         </v>
      </c>
      <c r="I6771">
        <v>2</v>
      </c>
    </row>
    <row r="6772" spans="1:9">
      <c r="A6772" t="str">
        <f>T("2018")</f>
        <v>2018</v>
      </c>
      <c r="B6772" t="str">
        <f>T("FISICO                                            ")</f>
        <v xml:space="preserve">FISICO                                            </v>
      </c>
      <c r="C6772" t="str">
        <f>T("FUENCARRAL-EL PARDO ")</f>
        <v xml:space="preserve">FUENCARRAL-EL PARDO </v>
      </c>
      <c r="D6772" t="str">
        <f>T("MIRASIERRA          ")</f>
        <v xml:space="preserve">MIRASIERRA          </v>
      </c>
      <c r="E6772" t="str">
        <f>T("TU ")</f>
        <v xml:space="preserve">TU </v>
      </c>
      <c r="F6772" t="str">
        <f>T("TURISMOS       ")</f>
        <v xml:space="preserve">TURISMOS       </v>
      </c>
      <c r="G6772" t="str">
        <f>T("De menos de 8 CABALLOS FISCALES                   ")</f>
        <v xml:space="preserve">De menos de 8 CABALLOS FISCALES                   </v>
      </c>
      <c r="H6772" t="str">
        <f>T("ELÉCTRICO                                         ")</f>
        <v xml:space="preserve">ELÉCTRICO                                         </v>
      </c>
      <c r="I6772">
        <v>3</v>
      </c>
    </row>
    <row r="6773" spans="1:9">
      <c r="A6773" t="str">
        <f>T("2018")</f>
        <v>2018</v>
      </c>
      <c r="B6773" t="str">
        <f>T("FISICO                                            ")</f>
        <v xml:space="preserve">FISICO                                            </v>
      </c>
      <c r="C6773" t="str">
        <f>T("FUENCARRAL-EL PARDO ")</f>
        <v xml:space="preserve">FUENCARRAL-EL PARDO </v>
      </c>
      <c r="D6773" t="str">
        <f>T("MIRASIERRA          ")</f>
        <v xml:space="preserve">MIRASIERRA          </v>
      </c>
      <c r="E6773" t="str">
        <f>T("TU ")</f>
        <v xml:space="preserve">TU </v>
      </c>
      <c r="F6773" t="str">
        <f>T("TURISMOS       ")</f>
        <v xml:space="preserve">TURISMOS       </v>
      </c>
      <c r="G6773" t="str">
        <f>T("De 8 a 11,99 CABALLOS FISCALES                    ")</f>
        <v xml:space="preserve">De 8 a 11,99 CABALLOS FISCALES                    </v>
      </c>
      <c r="H6773" t="str">
        <f>T("ELÉCTRICO                                         ")</f>
        <v xml:space="preserve">ELÉCTRICO                                         </v>
      </c>
      <c r="I6773">
        <v>5</v>
      </c>
    </row>
    <row r="6774" spans="1:9">
      <c r="A6774" t="str">
        <f>T("2018")</f>
        <v>2018</v>
      </c>
      <c r="B6774" t="str">
        <f>T("FISICO                                            ")</f>
        <v xml:space="preserve">FISICO                                            </v>
      </c>
      <c r="C6774" t="str">
        <f>T("FUENCARRAL-EL PARDO ")</f>
        <v xml:space="preserve">FUENCARRAL-EL PARDO </v>
      </c>
      <c r="D6774" t="str">
        <f>T("MIRASIERRA          ")</f>
        <v xml:space="preserve">MIRASIERRA          </v>
      </c>
      <c r="E6774" t="str">
        <f>T("TU ")</f>
        <v xml:space="preserve">TU </v>
      </c>
      <c r="F6774" t="str">
        <f>T("TURISMOS       ")</f>
        <v xml:space="preserve">TURISMOS       </v>
      </c>
      <c r="G6774" t="str">
        <f>T("De 12 a 15,99 CABALLOS FISCALES                   ")</f>
        <v xml:space="preserve">De 12 a 15,99 CABALLOS FISCALES                   </v>
      </c>
      <c r="H6774" t="str">
        <f>T("ELÉCTRICO                                         ")</f>
        <v xml:space="preserve">ELÉCTRICO                                         </v>
      </c>
      <c r="I6774">
        <v>11</v>
      </c>
    </row>
    <row r="6775" spans="1:9">
      <c r="A6775" t="str">
        <f>T("2018")</f>
        <v>2018</v>
      </c>
      <c r="B6775" t="str">
        <f>T("FISICO                                            ")</f>
        <v xml:space="preserve">FISICO                                            </v>
      </c>
      <c r="C6775" t="str">
        <f>T("FUENCARRAL-EL PARDO ")</f>
        <v xml:space="preserve">FUENCARRAL-EL PARDO </v>
      </c>
      <c r="D6775" t="str">
        <f>T("MIRASIERRA          ")</f>
        <v xml:space="preserve">MIRASIERRA          </v>
      </c>
      <c r="E6775" t="str">
        <f>T("TU ")</f>
        <v xml:space="preserve">TU </v>
      </c>
      <c r="F6775" t="str">
        <f>T("TURISMOS       ")</f>
        <v xml:space="preserve">TURISMOS       </v>
      </c>
      <c r="G6775" t="str">
        <f>T("De 16 a 19,99 CABALLOS FISCALES                   ")</f>
        <v xml:space="preserve">De 16 a 19,99 CABALLOS FISCALES                   </v>
      </c>
      <c r="H6775" t="str">
        <f>T("ELÉCTRICO                                         ")</f>
        <v xml:space="preserve">ELÉCTRICO                                         </v>
      </c>
      <c r="I6775">
        <v>1</v>
      </c>
    </row>
    <row r="6776" spans="1:9">
      <c r="A6776" t="str">
        <f>T("2018")</f>
        <v>2018</v>
      </c>
      <c r="B6776" t="str">
        <f>T("FISICO                                            ")</f>
        <v xml:space="preserve">FISICO                                            </v>
      </c>
      <c r="C6776" t="str">
        <f>T("FUENCARRAL-EL PARDO ")</f>
        <v xml:space="preserve">FUENCARRAL-EL PARDO </v>
      </c>
      <c r="D6776" t="str">
        <f>T("EL GOLOSO           ")</f>
        <v xml:space="preserve">EL GOLOSO           </v>
      </c>
      <c r="E6776" t="str">
        <f>T("TU ")</f>
        <v xml:space="preserve">TU </v>
      </c>
      <c r="F6776" t="str">
        <f>T("TURISMOS       ")</f>
        <v xml:space="preserve">TURISMOS       </v>
      </c>
      <c r="G6776" t="str">
        <f>T("De menos de 8 CABALLOS FISCALES                   ")</f>
        <v xml:space="preserve">De menos de 8 CABALLOS FISCALES                   </v>
      </c>
      <c r="H6776" t="str">
        <f>T("ELÉCTRICO                                         ")</f>
        <v xml:space="preserve">ELÉCTRICO                                         </v>
      </c>
      <c r="I6776">
        <v>1</v>
      </c>
    </row>
    <row r="6777" spans="1:9">
      <c r="A6777" t="str">
        <f>T("2018")</f>
        <v>2018</v>
      </c>
      <c r="B6777" t="str">
        <f>T("FISICO                                            ")</f>
        <v xml:space="preserve">FISICO                                            </v>
      </c>
      <c r="C6777" t="str">
        <f>T("FUENCARRAL-EL PARDO ")</f>
        <v xml:space="preserve">FUENCARRAL-EL PARDO </v>
      </c>
      <c r="D6777" t="str">
        <f>T("EL GOLOSO           ")</f>
        <v xml:space="preserve">EL GOLOSO           </v>
      </c>
      <c r="E6777" t="str">
        <f>T("TU ")</f>
        <v xml:space="preserve">TU </v>
      </c>
      <c r="F6777" t="str">
        <f>T("TURISMOS       ")</f>
        <v xml:space="preserve">TURISMOS       </v>
      </c>
      <c r="G6777" t="str">
        <f>T("De 8 a 11,99 CABALLOS FISCALES                    ")</f>
        <v xml:space="preserve">De 8 a 11,99 CABALLOS FISCALES                    </v>
      </c>
      <c r="H6777" t="str">
        <f>T("ELÉCTRICO                                         ")</f>
        <v xml:space="preserve">ELÉCTRICO                                         </v>
      </c>
      <c r="I6777">
        <v>2</v>
      </c>
    </row>
    <row r="6778" spans="1:9">
      <c r="A6778" t="str">
        <f>T("2018")</f>
        <v>2018</v>
      </c>
      <c r="B6778" t="str">
        <f>T("JURIDICO                                          ")</f>
        <v xml:space="preserve">JURIDICO                                          </v>
      </c>
      <c r="C6778" t="str">
        <f>T("FUENCARRAL-EL PARDO ")</f>
        <v xml:space="preserve">FUENCARRAL-EL PARDO </v>
      </c>
      <c r="D6778" t="str">
        <f>T("FUENTELARREINA      ")</f>
        <v xml:space="preserve">FUENTELARREINA      </v>
      </c>
      <c r="E6778" t="str">
        <f>T("TU ")</f>
        <v xml:space="preserve">TU </v>
      </c>
      <c r="F6778" t="str">
        <f>T("TURISMOS       ")</f>
        <v xml:space="preserve">TURISMOS       </v>
      </c>
      <c r="G6778" t="str">
        <f>T("De menos de 8 CABALLOS FISCALES                   ")</f>
        <v xml:space="preserve">De menos de 8 CABALLOS FISCALES                   </v>
      </c>
      <c r="H6778" t="str">
        <f>T("ELÉCTRICO                                         ")</f>
        <v xml:space="preserve">ELÉCTRICO                                         </v>
      </c>
      <c r="I6778">
        <v>1</v>
      </c>
    </row>
    <row r="6779" spans="1:9">
      <c r="A6779" t="str">
        <f>T("2018")</f>
        <v>2018</v>
      </c>
      <c r="B6779" t="str">
        <f>T("JURIDICO                                          ")</f>
        <v xml:space="preserve">JURIDICO                                          </v>
      </c>
      <c r="C6779" t="str">
        <f>T("FUENCARRAL-EL PARDO ")</f>
        <v xml:space="preserve">FUENCARRAL-EL PARDO </v>
      </c>
      <c r="D6779" t="str">
        <f>T("FUENTELARREINA      ")</f>
        <v xml:space="preserve">FUENTELARREINA      </v>
      </c>
      <c r="E6779" t="str">
        <f>T("TU ")</f>
        <v xml:space="preserve">TU </v>
      </c>
      <c r="F6779" t="str">
        <f>T("TURISMOS       ")</f>
        <v xml:space="preserve">TURISMOS       </v>
      </c>
      <c r="G6779" t="str">
        <f>T("De 20 CABALLOS FISCALES en adelante               ")</f>
        <v xml:space="preserve">De 20 CABALLOS FISCALES en adelante               </v>
      </c>
      <c r="H6779" t="str">
        <f>T("ELÉCTRICO                                         ")</f>
        <v xml:space="preserve">ELÉCTRICO                                         </v>
      </c>
      <c r="I6779">
        <v>1</v>
      </c>
    </row>
    <row r="6780" spans="1:9">
      <c r="A6780" t="str">
        <f>T("2018")</f>
        <v>2018</v>
      </c>
      <c r="B6780" t="str">
        <f>T("JURIDICO                                          ")</f>
        <v xml:space="preserve">JURIDICO                                          </v>
      </c>
      <c r="C6780" t="str">
        <f>T("FUENCARRAL-EL PARDO ")</f>
        <v xml:space="preserve">FUENCARRAL-EL PARDO </v>
      </c>
      <c r="D6780" t="str">
        <f>T("PEÑA GRANDE         ")</f>
        <v xml:space="preserve">PEÑA GRANDE         </v>
      </c>
      <c r="E6780" t="str">
        <f>T("TU ")</f>
        <v xml:space="preserve">TU </v>
      </c>
      <c r="F6780" t="str">
        <f>T("TURISMOS       ")</f>
        <v xml:space="preserve">TURISMOS       </v>
      </c>
      <c r="G6780" t="str">
        <f>T("De 8 a 11,99 CABALLOS FISCALES                    ")</f>
        <v xml:space="preserve">De 8 a 11,99 CABALLOS FISCALES                    </v>
      </c>
      <c r="H6780" t="str">
        <f>T("ELÉCTRICO                                         ")</f>
        <v xml:space="preserve">ELÉCTRICO                                         </v>
      </c>
      <c r="I6780">
        <v>1</v>
      </c>
    </row>
    <row r="6781" spans="1:9">
      <c r="A6781" t="str">
        <f>T("2018")</f>
        <v>2018</v>
      </c>
      <c r="B6781" t="str">
        <f>T("JURIDICO                                          ")</f>
        <v xml:space="preserve">JURIDICO                                          </v>
      </c>
      <c r="C6781" t="str">
        <f>T("FUENCARRAL-EL PARDO ")</f>
        <v xml:space="preserve">FUENCARRAL-EL PARDO </v>
      </c>
      <c r="D6781" t="str">
        <f>T("EL PILAR            ")</f>
        <v xml:space="preserve">EL PILAR            </v>
      </c>
      <c r="E6781" t="str">
        <f>T("TU ")</f>
        <v xml:space="preserve">TU </v>
      </c>
      <c r="F6781" t="str">
        <f>T("TURISMOS       ")</f>
        <v xml:space="preserve">TURISMOS       </v>
      </c>
      <c r="G6781" t="str">
        <f>T("De 8 a 11,99 CABALLOS FISCALES                    ")</f>
        <v xml:space="preserve">De 8 a 11,99 CABALLOS FISCALES                    </v>
      </c>
      <c r="H6781" t="str">
        <f>T("ELÉCTRICO                                         ")</f>
        <v xml:space="preserve">ELÉCTRICO                                         </v>
      </c>
      <c r="I6781">
        <v>1</v>
      </c>
    </row>
    <row r="6782" spans="1:9">
      <c r="A6782" t="str">
        <f>T("2018")</f>
        <v>2018</v>
      </c>
      <c r="B6782" t="str">
        <f>T("JURIDICO                                          ")</f>
        <v xml:space="preserve">JURIDICO                                          </v>
      </c>
      <c r="C6782" t="str">
        <f>T("FUENCARRAL-EL PARDO ")</f>
        <v xml:space="preserve">FUENCARRAL-EL PARDO </v>
      </c>
      <c r="D6782" t="str">
        <f>T("LA PAZ              ")</f>
        <v xml:space="preserve">LA PAZ              </v>
      </c>
      <c r="E6782" t="str">
        <f>T("TU ")</f>
        <v xml:space="preserve">TU </v>
      </c>
      <c r="F6782" t="str">
        <f>T("TURISMOS       ")</f>
        <v xml:space="preserve">TURISMOS       </v>
      </c>
      <c r="G6782" t="str">
        <f>T("De menos de 8 CABALLOS FISCALES                   ")</f>
        <v xml:space="preserve">De menos de 8 CABALLOS FISCALES                   </v>
      </c>
      <c r="H6782" t="str">
        <f>T("ELÉCTRICO                                         ")</f>
        <v xml:space="preserve">ELÉCTRICO                                         </v>
      </c>
      <c r="I6782">
        <v>1</v>
      </c>
    </row>
    <row r="6783" spans="1:9">
      <c r="A6783" t="str">
        <f>T("2018")</f>
        <v>2018</v>
      </c>
      <c r="B6783" t="str">
        <f>T("JURIDICO                                          ")</f>
        <v xml:space="preserve">JURIDICO                                          </v>
      </c>
      <c r="C6783" t="str">
        <f>T("FUENCARRAL-EL PARDO ")</f>
        <v xml:space="preserve">FUENCARRAL-EL PARDO </v>
      </c>
      <c r="D6783" t="str">
        <f>T("LA PAZ              ")</f>
        <v xml:space="preserve">LA PAZ              </v>
      </c>
      <c r="E6783" t="str">
        <f>T("TU ")</f>
        <v xml:space="preserve">TU </v>
      </c>
      <c r="F6783" t="str">
        <f>T("TURISMOS       ")</f>
        <v xml:space="preserve">TURISMOS       </v>
      </c>
      <c r="G6783" t="str">
        <f>T("De 8 a 11,99 CABALLOS FISCALES                    ")</f>
        <v xml:space="preserve">De 8 a 11,99 CABALLOS FISCALES                    </v>
      </c>
      <c r="H6783" t="str">
        <f>T("ELÉCTRICO                                         ")</f>
        <v xml:space="preserve">ELÉCTRICO                                         </v>
      </c>
      <c r="I6783">
        <v>1</v>
      </c>
    </row>
    <row r="6784" spans="1:9">
      <c r="A6784" t="str">
        <f>T("2018")</f>
        <v>2018</v>
      </c>
      <c r="B6784" t="str">
        <f>T("JURIDICO                                          ")</f>
        <v xml:space="preserve">JURIDICO                                          </v>
      </c>
      <c r="C6784" t="str">
        <f>T("FUENCARRAL-EL PARDO ")</f>
        <v xml:space="preserve">FUENCARRAL-EL PARDO </v>
      </c>
      <c r="D6784" t="str">
        <f>T("VALVERDE            ")</f>
        <v xml:space="preserve">VALVERDE            </v>
      </c>
      <c r="E6784" t="str">
        <f>T("TU ")</f>
        <v xml:space="preserve">TU </v>
      </c>
      <c r="F6784" t="str">
        <f>T("TURISMOS       ")</f>
        <v xml:space="preserve">TURISMOS       </v>
      </c>
      <c r="G6784" t="str">
        <f>T("De menos de 8 CABALLOS FISCALES                   ")</f>
        <v xml:space="preserve">De menos de 8 CABALLOS FISCALES                   </v>
      </c>
      <c r="H6784" t="str">
        <f>T("ELÉCTRICO                                         ")</f>
        <v xml:space="preserve">ELÉCTRICO                                         </v>
      </c>
      <c r="I6784">
        <v>1</v>
      </c>
    </row>
    <row r="6785" spans="1:9">
      <c r="A6785" t="str">
        <f>T("2018")</f>
        <v>2018</v>
      </c>
      <c r="B6785" t="str">
        <f>T("JURIDICO                                          ")</f>
        <v xml:space="preserve">JURIDICO                                          </v>
      </c>
      <c r="C6785" t="str">
        <f>T("FUENCARRAL-EL PARDO ")</f>
        <v xml:space="preserve">FUENCARRAL-EL PARDO </v>
      </c>
      <c r="D6785" t="str">
        <f>T("VALVERDE            ")</f>
        <v xml:space="preserve">VALVERDE            </v>
      </c>
      <c r="E6785" t="str">
        <f>T("TU ")</f>
        <v xml:space="preserve">TU </v>
      </c>
      <c r="F6785" t="str">
        <f>T("TURISMOS       ")</f>
        <v xml:space="preserve">TURISMOS       </v>
      </c>
      <c r="G6785" t="str">
        <f>T("De 8 a 11,99 CABALLOS FISCALES                    ")</f>
        <v xml:space="preserve">De 8 a 11,99 CABALLOS FISCALES                    </v>
      </c>
      <c r="H6785" t="str">
        <f>T("ELÉCTRICO                                         ")</f>
        <v xml:space="preserve">ELÉCTRICO                                         </v>
      </c>
      <c r="I6785">
        <v>501</v>
      </c>
    </row>
    <row r="6786" spans="1:9">
      <c r="A6786" t="str">
        <f>T("2018")</f>
        <v>2018</v>
      </c>
      <c r="B6786" t="str">
        <f>T("JURIDICO                                          ")</f>
        <v xml:space="preserve">JURIDICO                                          </v>
      </c>
      <c r="C6786" t="str">
        <f>T("FUENCARRAL-EL PARDO ")</f>
        <v xml:space="preserve">FUENCARRAL-EL PARDO </v>
      </c>
      <c r="D6786" t="str">
        <f>T("MIRASIERRA          ")</f>
        <v xml:space="preserve">MIRASIERRA          </v>
      </c>
      <c r="E6786" t="str">
        <f>T("TU ")</f>
        <v xml:space="preserve">TU </v>
      </c>
      <c r="F6786" t="str">
        <f>T("TURISMOS       ")</f>
        <v xml:space="preserve">TURISMOS       </v>
      </c>
      <c r="G6786" t="str">
        <f>T("De 12 a 15,99 CABALLOS FISCALES                   ")</f>
        <v xml:space="preserve">De 12 a 15,99 CABALLOS FISCALES                   </v>
      </c>
      <c r="H6786" t="str">
        <f>T("ELÉCTRICO                                         ")</f>
        <v xml:space="preserve">ELÉCTRICO                                         </v>
      </c>
      <c r="I6786">
        <v>2</v>
      </c>
    </row>
    <row r="6787" spans="1:9">
      <c r="A6787" t="str">
        <f>T("2018")</f>
        <v>2018</v>
      </c>
      <c r="B6787" t="str">
        <f>T("FISICO                                            ")</f>
        <v xml:space="preserve">FISICO                                            </v>
      </c>
      <c r="C6787" t="str">
        <f>T("FUENCARRAL-EL PARDO ")</f>
        <v xml:space="preserve">FUENCARRAL-EL PARDO </v>
      </c>
      <c r="D6787" t="str">
        <f>T("VALVERDE            ")</f>
        <v xml:space="preserve">VALVERDE            </v>
      </c>
      <c r="E6787" t="str">
        <f>T("TU ")</f>
        <v xml:space="preserve">TU </v>
      </c>
      <c r="F6787" t="str">
        <f>T("TURISMOS       ")</f>
        <v xml:space="preserve">TURISMOS       </v>
      </c>
      <c r="G6787" t="str">
        <f>T("De 20 CABALLOS FISCALES en adelante               ")</f>
        <v xml:space="preserve">De 20 CABALLOS FISCALES en adelante               </v>
      </c>
      <c r="H6787" t="str">
        <f>T("ELECTRICOS RANGO EXTENDIDO                        ")</f>
        <v xml:space="preserve">ELECTRICOS RANGO EXTENDIDO                        </v>
      </c>
      <c r="I6787">
        <v>1</v>
      </c>
    </row>
    <row r="6788" spans="1:9">
      <c r="A6788" t="str">
        <f>T("2018")</f>
        <v>2018</v>
      </c>
      <c r="B6788" t="str">
        <f>T("FISICO                                            ")</f>
        <v xml:space="preserve">FISICO                                            </v>
      </c>
      <c r="C6788" t="str">
        <f>T("FUENCARRAL-EL PARDO ")</f>
        <v xml:space="preserve">FUENCARRAL-EL PARDO </v>
      </c>
      <c r="D6788" t="str">
        <f>T("MIRASIERRA          ")</f>
        <v xml:space="preserve">MIRASIERRA          </v>
      </c>
      <c r="E6788" t="str">
        <f>T("TU ")</f>
        <v xml:space="preserve">TU </v>
      </c>
      <c r="F6788" t="str">
        <f>T("TURISMOS       ")</f>
        <v xml:space="preserve">TURISMOS       </v>
      </c>
      <c r="G6788" t="str">
        <f>T("De 20 CABALLOS FISCALES en adelante               ")</f>
        <v xml:space="preserve">De 20 CABALLOS FISCALES en adelante               </v>
      </c>
      <c r="H6788" t="str">
        <f>T("ELECTRICOS RANGO EXTENDIDO                        ")</f>
        <v xml:space="preserve">ELECTRICOS RANGO EXTENDIDO                        </v>
      </c>
      <c r="I6788">
        <v>3</v>
      </c>
    </row>
    <row r="6789" spans="1:9">
      <c r="A6789" t="str">
        <f>T("2018")</f>
        <v>2018</v>
      </c>
      <c r="B6789" t="str">
        <f>T("JURIDICO                                          ")</f>
        <v xml:space="preserve">JURIDICO                                          </v>
      </c>
      <c r="C6789" t="str">
        <f>T("FUENCARRAL-EL PARDO ")</f>
        <v xml:space="preserve">FUENCARRAL-EL PARDO </v>
      </c>
      <c r="D6789" t="str">
        <f>T("MIRASIERRA          ")</f>
        <v xml:space="preserve">MIRASIERRA          </v>
      </c>
      <c r="E6789" t="str">
        <f>T("TU ")</f>
        <v xml:space="preserve">TU </v>
      </c>
      <c r="F6789" t="str">
        <f>T("TURISMOS       ")</f>
        <v xml:space="preserve">TURISMOS       </v>
      </c>
      <c r="G6789" t="str">
        <f>T("De 12 a 15,99 CABALLOS FISCALES                   ")</f>
        <v xml:space="preserve">De 12 a 15,99 CABALLOS FISCALES                   </v>
      </c>
      <c r="H6789" t="str">
        <f>T("ELECTRICOS RANGO EXTENDIDO                        ")</f>
        <v xml:space="preserve">ELECTRICOS RANGO EXTENDIDO                        </v>
      </c>
      <c r="I6789">
        <v>2</v>
      </c>
    </row>
    <row r="6790" spans="1:9">
      <c r="A6790" t="str">
        <f>T("2018")</f>
        <v>2018</v>
      </c>
      <c r="B6790" t="str">
        <f>T("FISICO                                            ")</f>
        <v xml:space="preserve">FISICO                                            </v>
      </c>
      <c r="C6790" t="str">
        <f>T("FUENCARRAL-EL PARDO ")</f>
        <v xml:space="preserve">FUENCARRAL-EL PARDO </v>
      </c>
      <c r="D6790" t="str">
        <f>T("PEÑA GRANDE         ")</f>
        <v xml:space="preserve">PEÑA GRANDE         </v>
      </c>
      <c r="E6790" t="str">
        <f>T("TU ")</f>
        <v xml:space="preserve">TU </v>
      </c>
      <c r="F6790" t="str">
        <f>T("TURISMOS       ")</f>
        <v xml:space="preserve">TURISMOS       </v>
      </c>
      <c r="G6790" t="str">
        <f>T("De 12 a 15,99 CABALLOS FISCALES                   ")</f>
        <v xml:space="preserve">De 12 a 15,99 CABALLOS FISCALES                   </v>
      </c>
      <c r="H6790" t="str">
        <f>T("ETANOL                                            ")</f>
        <v xml:space="preserve">ETANOL                                            </v>
      </c>
      <c r="I6790">
        <v>1</v>
      </c>
    </row>
    <row r="6791" spans="1:9">
      <c r="A6791" t="str">
        <f>T("2018")</f>
        <v>2018</v>
      </c>
      <c r="B6791" t="str">
        <f>T("Entidad sin personalidad jurídica (art. 35.4 LGT) ")</f>
        <v xml:space="preserve">Entidad sin personalidad jurídica (art. 35.4 LGT) </v>
      </c>
      <c r="C6791" t="str">
        <f>T("FUENCARRAL-EL PARDO ")</f>
        <v xml:space="preserve">FUENCARRAL-EL PARDO </v>
      </c>
      <c r="D6791" t="str">
        <f>T("PEÑA GRANDE         ")</f>
        <v xml:space="preserve">PEÑA GRANDE         </v>
      </c>
      <c r="E6791" t="str">
        <f>T("TU ")</f>
        <v xml:space="preserve">TU </v>
      </c>
      <c r="F6791" t="str">
        <f>T("TURISMOS       ")</f>
        <v xml:space="preserve">TURISMOS       </v>
      </c>
      <c r="G6791" t="str">
        <f>T("De 8 a 11,99 CABALLOS FISCALES                    ")</f>
        <v xml:space="preserve">De 8 a 11,99 CABALLOS FISCALES                    </v>
      </c>
      <c r="H6791" t="str">
        <f>T("GAS LICUADO DE PETROLEO                           ")</f>
        <v xml:space="preserve">GAS LICUADO DE PETROLEO                           </v>
      </c>
      <c r="I6791">
        <v>1</v>
      </c>
    </row>
    <row r="6792" spans="1:9">
      <c r="A6792" t="str">
        <f>T("2018")</f>
        <v>2018</v>
      </c>
      <c r="B6792" t="str">
        <f>T("FISICO                                            ")</f>
        <v xml:space="preserve">FISICO                                            </v>
      </c>
      <c r="C6792" t="str">
        <f>T("FUENCARRAL-EL PARDO ")</f>
        <v xml:space="preserve">FUENCARRAL-EL PARDO </v>
      </c>
      <c r="D6792" t="str">
        <f>T("SIN BARRIO          ")</f>
        <v xml:space="preserve">SIN BARRIO          </v>
      </c>
      <c r="E6792" t="str">
        <f>T("TU ")</f>
        <v xml:space="preserve">TU </v>
      </c>
      <c r="F6792" t="str">
        <f>T("TURISMOS       ")</f>
        <v xml:space="preserve">TURISMOS       </v>
      </c>
      <c r="G6792" t="str">
        <f>T("De 8 a 11,99 CABALLOS FISCALES                    ")</f>
        <v xml:space="preserve">De 8 a 11,99 CABALLOS FISCALES                    </v>
      </c>
      <c r="H6792" t="str">
        <f>T("GAS LICUADO DE PETROLEO                           ")</f>
        <v xml:space="preserve">GAS LICUADO DE PETROLEO                           </v>
      </c>
      <c r="I6792">
        <v>1</v>
      </c>
    </row>
    <row r="6793" spans="1:9">
      <c r="A6793" t="str">
        <f>T("2018")</f>
        <v>2018</v>
      </c>
      <c r="B6793" t="str">
        <f>T("FISICO                                            ")</f>
        <v xml:space="preserve">FISICO                                            </v>
      </c>
      <c r="C6793" t="str">
        <f>T("FUENCARRAL-EL PARDO ")</f>
        <v xml:space="preserve">FUENCARRAL-EL PARDO </v>
      </c>
      <c r="D6793" t="str">
        <f>T("SIN BARRIO          ")</f>
        <v xml:space="preserve">SIN BARRIO          </v>
      </c>
      <c r="E6793" t="str">
        <f>T("TU ")</f>
        <v xml:space="preserve">TU </v>
      </c>
      <c r="F6793" t="str">
        <f>T("TURISMOS       ")</f>
        <v xml:space="preserve">TURISMOS       </v>
      </c>
      <c r="G6793" t="str">
        <f>T("De 12 a 15,99 CABALLOS FISCALES                   ")</f>
        <v xml:space="preserve">De 12 a 15,99 CABALLOS FISCALES                   </v>
      </c>
      <c r="H6793" t="str">
        <f>T("GAS LICUADO DE PETROLEO                           ")</f>
        <v xml:space="preserve">GAS LICUADO DE PETROLEO                           </v>
      </c>
      <c r="I6793">
        <v>1</v>
      </c>
    </row>
    <row r="6794" spans="1:9">
      <c r="A6794" t="str">
        <f>T("2018")</f>
        <v>2018</v>
      </c>
      <c r="B6794" t="str">
        <f>T("FISICO                                            ")</f>
        <v xml:space="preserve">FISICO                                            </v>
      </c>
      <c r="C6794" t="str">
        <f>T("FUENCARRAL-EL PARDO ")</f>
        <v xml:space="preserve">FUENCARRAL-EL PARDO </v>
      </c>
      <c r="D6794" t="str">
        <f>T("EL PARDO            ")</f>
        <v xml:space="preserve">EL PARDO            </v>
      </c>
      <c r="E6794" t="str">
        <f>T("TU ")</f>
        <v xml:space="preserve">TU </v>
      </c>
      <c r="F6794" t="str">
        <f>T("TURISMOS       ")</f>
        <v xml:space="preserve">TURISMOS       </v>
      </c>
      <c r="G6794" t="str">
        <f>T("De 20 CABALLOS FISCALES en adelante               ")</f>
        <v xml:space="preserve">De 20 CABALLOS FISCALES en adelante               </v>
      </c>
      <c r="H6794" t="str">
        <f>T("GAS LICUADO DE PETROLEO                           ")</f>
        <v xml:space="preserve">GAS LICUADO DE PETROLEO                           </v>
      </c>
      <c r="I6794">
        <v>2</v>
      </c>
    </row>
    <row r="6795" spans="1:9">
      <c r="A6795" t="str">
        <f>T("2018")</f>
        <v>2018</v>
      </c>
      <c r="B6795" t="str">
        <f>T("FISICO                                            ")</f>
        <v xml:space="preserve">FISICO                                            </v>
      </c>
      <c r="C6795" t="str">
        <f>T("FUENCARRAL-EL PARDO ")</f>
        <v xml:space="preserve">FUENCARRAL-EL PARDO </v>
      </c>
      <c r="D6795" t="str">
        <f>T("FUENTELARREINA      ")</f>
        <v xml:space="preserve">FUENTELARREINA      </v>
      </c>
      <c r="E6795" t="str">
        <f>T("TU ")</f>
        <v xml:space="preserve">TU </v>
      </c>
      <c r="F6795" t="str">
        <f>T("TURISMOS       ")</f>
        <v xml:space="preserve">TURISMOS       </v>
      </c>
      <c r="G6795" t="str">
        <f>T("De 8 a 11,99 CABALLOS FISCALES                    ")</f>
        <v xml:space="preserve">De 8 a 11,99 CABALLOS FISCALES                    </v>
      </c>
      <c r="H6795" t="str">
        <f>T("GAS LICUADO DE PETROLEO                           ")</f>
        <v xml:space="preserve">GAS LICUADO DE PETROLEO                           </v>
      </c>
      <c r="I6795">
        <v>1</v>
      </c>
    </row>
    <row r="6796" spans="1:9">
      <c r="A6796" t="str">
        <f>T("2018")</f>
        <v>2018</v>
      </c>
      <c r="B6796" t="str">
        <f>T("FISICO                                            ")</f>
        <v xml:space="preserve">FISICO                                            </v>
      </c>
      <c r="C6796" t="str">
        <f>T("FUENCARRAL-EL PARDO ")</f>
        <v xml:space="preserve">FUENCARRAL-EL PARDO </v>
      </c>
      <c r="D6796" t="str">
        <f>T("PEÑA GRANDE         ")</f>
        <v xml:space="preserve">PEÑA GRANDE         </v>
      </c>
      <c r="E6796" t="str">
        <f>T("TU ")</f>
        <v xml:space="preserve">TU </v>
      </c>
      <c r="F6796" t="str">
        <f>T("TURISMOS       ")</f>
        <v xml:space="preserve">TURISMOS       </v>
      </c>
      <c r="G6796" t="str">
        <f>T("De menos de 8 CABALLOS FISCALES                   ")</f>
        <v xml:space="preserve">De menos de 8 CABALLOS FISCALES                   </v>
      </c>
      <c r="H6796" t="str">
        <f>T("GAS LICUADO DE PETROLEO                           ")</f>
        <v xml:space="preserve">GAS LICUADO DE PETROLEO                           </v>
      </c>
      <c r="I6796">
        <v>1</v>
      </c>
    </row>
    <row r="6797" spans="1:9">
      <c r="A6797" t="str">
        <f>T("2018")</f>
        <v>2018</v>
      </c>
      <c r="B6797" t="str">
        <f>T("FISICO                                            ")</f>
        <v xml:space="preserve">FISICO                                            </v>
      </c>
      <c r="C6797" t="str">
        <f>T("FUENCARRAL-EL PARDO ")</f>
        <v xml:space="preserve">FUENCARRAL-EL PARDO </v>
      </c>
      <c r="D6797" t="str">
        <f>T("PEÑA GRANDE         ")</f>
        <v xml:space="preserve">PEÑA GRANDE         </v>
      </c>
      <c r="E6797" t="str">
        <f>T("TU ")</f>
        <v xml:space="preserve">TU </v>
      </c>
      <c r="F6797" t="str">
        <f>T("TURISMOS       ")</f>
        <v xml:space="preserve">TURISMOS       </v>
      </c>
      <c r="G6797" t="str">
        <f>T("De 8 a 11,99 CABALLOS FISCALES                    ")</f>
        <v xml:space="preserve">De 8 a 11,99 CABALLOS FISCALES                    </v>
      </c>
      <c r="H6797" t="str">
        <f>T("GAS LICUADO DE PETROLEO                           ")</f>
        <v xml:space="preserve">GAS LICUADO DE PETROLEO                           </v>
      </c>
      <c r="I6797">
        <v>26</v>
      </c>
    </row>
    <row r="6798" spans="1:9">
      <c r="A6798" t="str">
        <f>T("2018")</f>
        <v>2018</v>
      </c>
      <c r="B6798" t="str">
        <f>T("FISICO                                            ")</f>
        <v xml:space="preserve">FISICO                                            </v>
      </c>
      <c r="C6798" t="str">
        <f>T("FUENCARRAL-EL PARDO ")</f>
        <v xml:space="preserve">FUENCARRAL-EL PARDO </v>
      </c>
      <c r="D6798" t="str">
        <f>T("PEÑA GRANDE         ")</f>
        <v xml:space="preserve">PEÑA GRANDE         </v>
      </c>
      <c r="E6798" t="str">
        <f>T("TU ")</f>
        <v xml:space="preserve">TU </v>
      </c>
      <c r="F6798" t="str">
        <f>T("TURISMOS       ")</f>
        <v xml:space="preserve">TURISMOS       </v>
      </c>
      <c r="G6798" t="str">
        <f>T("De 12 a 15,99 CABALLOS FISCALES                   ")</f>
        <v xml:space="preserve">De 12 a 15,99 CABALLOS FISCALES                   </v>
      </c>
      <c r="H6798" t="str">
        <f>T("GAS LICUADO DE PETROLEO                           ")</f>
        <v xml:space="preserve">GAS LICUADO DE PETROLEO                           </v>
      </c>
      <c r="I6798">
        <v>3</v>
      </c>
    </row>
    <row r="6799" spans="1:9">
      <c r="A6799" t="str">
        <f>T("2018")</f>
        <v>2018</v>
      </c>
      <c r="B6799" t="str">
        <f>T("FISICO                                            ")</f>
        <v xml:space="preserve">FISICO                                            </v>
      </c>
      <c r="C6799" t="str">
        <f>T("FUENCARRAL-EL PARDO ")</f>
        <v xml:space="preserve">FUENCARRAL-EL PARDO </v>
      </c>
      <c r="D6799" t="str">
        <f>T("PEÑA GRANDE         ")</f>
        <v xml:space="preserve">PEÑA GRANDE         </v>
      </c>
      <c r="E6799" t="str">
        <f>T("TU ")</f>
        <v xml:space="preserve">TU </v>
      </c>
      <c r="F6799" t="str">
        <f>T("TURISMOS       ")</f>
        <v xml:space="preserve">TURISMOS       </v>
      </c>
      <c r="G6799" t="str">
        <f>T("De 16 a 19,99 CABALLOS FISCALES                   ")</f>
        <v xml:space="preserve">De 16 a 19,99 CABALLOS FISCALES                   </v>
      </c>
      <c r="H6799" t="str">
        <f>T("GAS LICUADO DE PETROLEO                           ")</f>
        <v xml:space="preserve">GAS LICUADO DE PETROLEO                           </v>
      </c>
      <c r="I6799">
        <v>1</v>
      </c>
    </row>
    <row r="6800" spans="1:9">
      <c r="A6800" t="str">
        <f>T("2018")</f>
        <v>2018</v>
      </c>
      <c r="B6800" t="str">
        <f>T("FISICO                                            ")</f>
        <v xml:space="preserve">FISICO                                            </v>
      </c>
      <c r="C6800" t="str">
        <f>T("FUENCARRAL-EL PARDO ")</f>
        <v xml:space="preserve">FUENCARRAL-EL PARDO </v>
      </c>
      <c r="D6800" t="str">
        <f>T("PEÑA GRANDE         ")</f>
        <v xml:space="preserve">PEÑA GRANDE         </v>
      </c>
      <c r="E6800" t="str">
        <f>T("TU ")</f>
        <v xml:space="preserve">TU </v>
      </c>
      <c r="F6800" t="str">
        <f>T("TURISMOS       ")</f>
        <v xml:space="preserve">TURISMOS       </v>
      </c>
      <c r="G6800" t="str">
        <f>T("De 20 CABALLOS FISCALES en adelante               ")</f>
        <v xml:space="preserve">De 20 CABALLOS FISCALES en adelante               </v>
      </c>
      <c r="H6800" t="str">
        <f>T("GAS LICUADO DE PETROLEO                           ")</f>
        <v xml:space="preserve">GAS LICUADO DE PETROLEO                           </v>
      </c>
      <c r="I6800">
        <v>1</v>
      </c>
    </row>
    <row r="6801" spans="1:9">
      <c r="A6801" t="str">
        <f>T("2018")</f>
        <v>2018</v>
      </c>
      <c r="B6801" t="str">
        <f>T("FISICO                                            ")</f>
        <v xml:space="preserve">FISICO                                            </v>
      </c>
      <c r="C6801" t="str">
        <f>T("FUENCARRAL-EL PARDO ")</f>
        <v xml:space="preserve">FUENCARRAL-EL PARDO </v>
      </c>
      <c r="D6801" t="str">
        <f>T("EL PILAR            ")</f>
        <v xml:space="preserve">EL PILAR            </v>
      </c>
      <c r="E6801" t="str">
        <f>T("TU ")</f>
        <v xml:space="preserve">TU </v>
      </c>
      <c r="F6801" t="str">
        <f>T("TURISMOS       ")</f>
        <v xml:space="preserve">TURISMOS       </v>
      </c>
      <c r="G6801" t="str">
        <f>T("De menos de 8 CABALLOS FISCALES                   ")</f>
        <v xml:space="preserve">De menos de 8 CABALLOS FISCALES                   </v>
      </c>
      <c r="H6801" t="str">
        <f>T("GAS LICUADO DE PETROLEO                           ")</f>
        <v xml:space="preserve">GAS LICUADO DE PETROLEO                           </v>
      </c>
      <c r="I6801">
        <v>1</v>
      </c>
    </row>
    <row r="6802" spans="1:9">
      <c r="A6802" t="str">
        <f>T("2018")</f>
        <v>2018</v>
      </c>
      <c r="B6802" t="str">
        <f>T("FISICO                                            ")</f>
        <v xml:space="preserve">FISICO                                            </v>
      </c>
      <c r="C6802" t="str">
        <f>T("FUENCARRAL-EL PARDO ")</f>
        <v xml:space="preserve">FUENCARRAL-EL PARDO </v>
      </c>
      <c r="D6802" t="str">
        <f>T("EL PILAR            ")</f>
        <v xml:space="preserve">EL PILAR            </v>
      </c>
      <c r="E6802" t="str">
        <f>T("TU ")</f>
        <v xml:space="preserve">TU </v>
      </c>
      <c r="F6802" t="str">
        <f>T("TURISMOS       ")</f>
        <v xml:space="preserve">TURISMOS       </v>
      </c>
      <c r="G6802" t="str">
        <f>T("De 8 a 11,99 CABALLOS FISCALES                    ")</f>
        <v xml:space="preserve">De 8 a 11,99 CABALLOS FISCALES                    </v>
      </c>
      <c r="H6802" t="str">
        <f>T("GAS LICUADO DE PETROLEO                           ")</f>
        <v xml:space="preserve">GAS LICUADO DE PETROLEO                           </v>
      </c>
      <c r="I6802">
        <v>28</v>
      </c>
    </row>
    <row r="6803" spans="1:9">
      <c r="A6803" t="str">
        <f>T("2018")</f>
        <v>2018</v>
      </c>
      <c r="B6803" t="str">
        <f>T("FISICO                                            ")</f>
        <v xml:space="preserve">FISICO                                            </v>
      </c>
      <c r="C6803" t="str">
        <f>T("FUENCARRAL-EL PARDO ")</f>
        <v xml:space="preserve">FUENCARRAL-EL PARDO </v>
      </c>
      <c r="D6803" t="str">
        <f>T("EL PILAR            ")</f>
        <v xml:space="preserve">EL PILAR            </v>
      </c>
      <c r="E6803" t="str">
        <f>T("TU ")</f>
        <v xml:space="preserve">TU </v>
      </c>
      <c r="F6803" t="str">
        <f>T("TURISMOS       ")</f>
        <v xml:space="preserve">TURISMOS       </v>
      </c>
      <c r="G6803" t="str">
        <f>T("De 12 a 15,99 CABALLOS FISCALES                   ")</f>
        <v xml:space="preserve">De 12 a 15,99 CABALLOS FISCALES                   </v>
      </c>
      <c r="H6803" t="str">
        <f>T("GAS LICUADO DE PETROLEO                           ")</f>
        <v xml:space="preserve">GAS LICUADO DE PETROLEO                           </v>
      </c>
      <c r="I6803">
        <v>3</v>
      </c>
    </row>
    <row r="6804" spans="1:9">
      <c r="A6804" t="str">
        <f>T("2018")</f>
        <v>2018</v>
      </c>
      <c r="B6804" t="str">
        <f>T("FISICO                                            ")</f>
        <v xml:space="preserve">FISICO                                            </v>
      </c>
      <c r="C6804" t="str">
        <f>T("FUENCARRAL-EL PARDO ")</f>
        <v xml:space="preserve">FUENCARRAL-EL PARDO </v>
      </c>
      <c r="D6804" t="str">
        <f>T("EL PILAR            ")</f>
        <v xml:space="preserve">EL PILAR            </v>
      </c>
      <c r="E6804" t="str">
        <f>T("TU ")</f>
        <v xml:space="preserve">TU </v>
      </c>
      <c r="F6804" t="str">
        <f>T("TURISMOS       ")</f>
        <v xml:space="preserve">TURISMOS       </v>
      </c>
      <c r="G6804" t="str">
        <f>T("De 20 CABALLOS FISCALES en adelante               ")</f>
        <v xml:space="preserve">De 20 CABALLOS FISCALES en adelante               </v>
      </c>
      <c r="H6804" t="str">
        <f>T("GAS LICUADO DE PETROLEO                           ")</f>
        <v xml:space="preserve">GAS LICUADO DE PETROLEO                           </v>
      </c>
      <c r="I6804">
        <v>3</v>
      </c>
    </row>
    <row r="6805" spans="1:9">
      <c r="A6805" t="str">
        <f>T("2018")</f>
        <v>2018</v>
      </c>
      <c r="B6805" t="str">
        <f>T("FISICO                                            ")</f>
        <v xml:space="preserve">FISICO                                            </v>
      </c>
      <c r="C6805" t="str">
        <f>T("FUENCARRAL-EL PARDO ")</f>
        <v xml:space="preserve">FUENCARRAL-EL PARDO </v>
      </c>
      <c r="D6805" t="str">
        <f>T("LA PAZ              ")</f>
        <v xml:space="preserve">LA PAZ              </v>
      </c>
      <c r="E6805" t="str">
        <f>T("TU ")</f>
        <v xml:space="preserve">TU </v>
      </c>
      <c r="F6805" t="str">
        <f>T("TURISMOS       ")</f>
        <v xml:space="preserve">TURISMOS       </v>
      </c>
      <c r="G6805" t="str">
        <f>T("De menos de 8 CABALLOS FISCALES                   ")</f>
        <v xml:space="preserve">De menos de 8 CABALLOS FISCALES                   </v>
      </c>
      <c r="H6805" t="str">
        <f>T("GAS LICUADO DE PETROLEO                           ")</f>
        <v xml:space="preserve">GAS LICUADO DE PETROLEO                           </v>
      </c>
      <c r="I6805">
        <v>1</v>
      </c>
    </row>
    <row r="6806" spans="1:9">
      <c r="A6806" t="str">
        <f>T("2018")</f>
        <v>2018</v>
      </c>
      <c r="B6806" t="str">
        <f>T("FISICO                                            ")</f>
        <v xml:space="preserve">FISICO                                            </v>
      </c>
      <c r="C6806" t="str">
        <f>T("FUENCARRAL-EL PARDO ")</f>
        <v xml:space="preserve">FUENCARRAL-EL PARDO </v>
      </c>
      <c r="D6806" t="str">
        <f>T("LA PAZ              ")</f>
        <v xml:space="preserve">LA PAZ              </v>
      </c>
      <c r="E6806" t="str">
        <f>T("TU ")</f>
        <v xml:space="preserve">TU </v>
      </c>
      <c r="F6806" t="str">
        <f>T("TURISMOS       ")</f>
        <v xml:space="preserve">TURISMOS       </v>
      </c>
      <c r="G6806" t="str">
        <f>T("De 8 a 11,99 CABALLOS FISCALES                    ")</f>
        <v xml:space="preserve">De 8 a 11,99 CABALLOS FISCALES                    </v>
      </c>
      <c r="H6806" t="str">
        <f>T("GAS LICUADO DE PETROLEO                           ")</f>
        <v xml:space="preserve">GAS LICUADO DE PETROLEO                           </v>
      </c>
      <c r="I6806">
        <v>10</v>
      </c>
    </row>
    <row r="6807" spans="1:9">
      <c r="A6807" t="str">
        <f>T("2018")</f>
        <v>2018</v>
      </c>
      <c r="B6807" t="str">
        <f>T("FISICO                                            ")</f>
        <v xml:space="preserve">FISICO                                            </v>
      </c>
      <c r="C6807" t="str">
        <f>T("FUENCARRAL-EL PARDO ")</f>
        <v xml:space="preserve">FUENCARRAL-EL PARDO </v>
      </c>
      <c r="D6807" t="str">
        <f>T("LA PAZ              ")</f>
        <v xml:space="preserve">LA PAZ              </v>
      </c>
      <c r="E6807" t="str">
        <f>T("TU ")</f>
        <v xml:space="preserve">TU </v>
      </c>
      <c r="F6807" t="str">
        <f>T("TURISMOS       ")</f>
        <v xml:space="preserve">TURISMOS       </v>
      </c>
      <c r="G6807" t="str">
        <f>T("De 12 a 15,99 CABALLOS FISCALES                   ")</f>
        <v xml:space="preserve">De 12 a 15,99 CABALLOS FISCALES                   </v>
      </c>
      <c r="H6807" t="str">
        <f>T("GAS LICUADO DE PETROLEO                           ")</f>
        <v xml:space="preserve">GAS LICUADO DE PETROLEO                           </v>
      </c>
      <c r="I6807">
        <v>2</v>
      </c>
    </row>
    <row r="6808" spans="1:9">
      <c r="A6808" t="str">
        <f>T("2018")</f>
        <v>2018</v>
      </c>
      <c r="B6808" t="str">
        <f>T("FISICO                                            ")</f>
        <v xml:space="preserve">FISICO                                            </v>
      </c>
      <c r="C6808" t="str">
        <f>T("FUENCARRAL-EL PARDO ")</f>
        <v xml:space="preserve">FUENCARRAL-EL PARDO </v>
      </c>
      <c r="D6808" t="str">
        <f>T("LA PAZ              ")</f>
        <v xml:space="preserve">LA PAZ              </v>
      </c>
      <c r="E6808" t="str">
        <f>T("TU ")</f>
        <v xml:space="preserve">TU </v>
      </c>
      <c r="F6808" t="str">
        <f>T("TURISMOS       ")</f>
        <v xml:space="preserve">TURISMOS       </v>
      </c>
      <c r="G6808" t="str">
        <f>T("De 16 a 19,99 CABALLOS FISCALES                   ")</f>
        <v xml:space="preserve">De 16 a 19,99 CABALLOS FISCALES                   </v>
      </c>
      <c r="H6808" t="str">
        <f>T("GAS LICUADO DE PETROLEO                           ")</f>
        <v xml:space="preserve">GAS LICUADO DE PETROLEO                           </v>
      </c>
      <c r="I6808">
        <v>1</v>
      </c>
    </row>
    <row r="6809" spans="1:9">
      <c r="A6809" t="str">
        <f>T("2018")</f>
        <v>2018</v>
      </c>
      <c r="B6809" t="str">
        <f>T("FISICO                                            ")</f>
        <v xml:space="preserve">FISICO                                            </v>
      </c>
      <c r="C6809" t="str">
        <f>T("FUENCARRAL-EL PARDO ")</f>
        <v xml:space="preserve">FUENCARRAL-EL PARDO </v>
      </c>
      <c r="D6809" t="str">
        <f>T("VALVERDE            ")</f>
        <v xml:space="preserve">VALVERDE            </v>
      </c>
      <c r="E6809" t="str">
        <f>T("TU ")</f>
        <v xml:space="preserve">TU </v>
      </c>
      <c r="F6809" t="str">
        <f>T("TURISMOS       ")</f>
        <v xml:space="preserve">TURISMOS       </v>
      </c>
      <c r="G6809" t="str">
        <f>T("De menos de 8 CABALLOS FISCALES                   ")</f>
        <v xml:space="preserve">De menos de 8 CABALLOS FISCALES                   </v>
      </c>
      <c r="H6809" t="str">
        <f>T("GAS LICUADO DE PETROLEO                           ")</f>
        <v xml:space="preserve">GAS LICUADO DE PETROLEO                           </v>
      </c>
      <c r="I6809">
        <v>3</v>
      </c>
    </row>
    <row r="6810" spans="1:9">
      <c r="A6810" t="str">
        <f>T("2018")</f>
        <v>2018</v>
      </c>
      <c r="B6810" t="str">
        <f>T("FISICO                                            ")</f>
        <v xml:space="preserve">FISICO                                            </v>
      </c>
      <c r="C6810" t="str">
        <f>T("FUENCARRAL-EL PARDO ")</f>
        <v xml:space="preserve">FUENCARRAL-EL PARDO </v>
      </c>
      <c r="D6810" t="str">
        <f>T("VALVERDE            ")</f>
        <v xml:space="preserve">VALVERDE            </v>
      </c>
      <c r="E6810" t="str">
        <f>T("TU ")</f>
        <v xml:space="preserve">TU </v>
      </c>
      <c r="F6810" t="str">
        <f>T("TURISMOS       ")</f>
        <v xml:space="preserve">TURISMOS       </v>
      </c>
      <c r="G6810" t="str">
        <f>T("De 8 a 11,99 CABALLOS FISCALES                    ")</f>
        <v xml:space="preserve">De 8 a 11,99 CABALLOS FISCALES                    </v>
      </c>
      <c r="H6810" t="str">
        <f>T("GAS LICUADO DE PETROLEO                           ")</f>
        <v xml:space="preserve">GAS LICUADO DE PETROLEO                           </v>
      </c>
      <c r="I6810">
        <v>26</v>
      </c>
    </row>
    <row r="6811" spans="1:9">
      <c r="A6811" t="str">
        <f>T("2018")</f>
        <v>2018</v>
      </c>
      <c r="B6811" t="str">
        <f>T("FISICO                                            ")</f>
        <v xml:space="preserve">FISICO                                            </v>
      </c>
      <c r="C6811" t="str">
        <f>T("FUENCARRAL-EL PARDO ")</f>
        <v xml:space="preserve">FUENCARRAL-EL PARDO </v>
      </c>
      <c r="D6811" t="str">
        <f>T("VALVERDE            ")</f>
        <v xml:space="preserve">VALVERDE            </v>
      </c>
      <c r="E6811" t="str">
        <f>T("TU ")</f>
        <v xml:space="preserve">TU </v>
      </c>
      <c r="F6811" t="str">
        <f>T("TURISMOS       ")</f>
        <v xml:space="preserve">TURISMOS       </v>
      </c>
      <c r="G6811" t="str">
        <f>T("De 12 a 15,99 CABALLOS FISCALES                   ")</f>
        <v xml:space="preserve">De 12 a 15,99 CABALLOS FISCALES                   </v>
      </c>
      <c r="H6811" t="str">
        <f>T("GAS LICUADO DE PETROLEO                           ")</f>
        <v xml:space="preserve">GAS LICUADO DE PETROLEO                           </v>
      </c>
      <c r="I6811">
        <v>5</v>
      </c>
    </row>
    <row r="6812" spans="1:9">
      <c r="A6812" t="str">
        <f>T("2018")</f>
        <v>2018</v>
      </c>
      <c r="B6812" t="str">
        <f>T("FISICO                                            ")</f>
        <v xml:space="preserve">FISICO                                            </v>
      </c>
      <c r="C6812" t="str">
        <f>T("FUENCARRAL-EL PARDO ")</f>
        <v xml:space="preserve">FUENCARRAL-EL PARDO </v>
      </c>
      <c r="D6812" t="str">
        <f>T("VALVERDE            ")</f>
        <v xml:space="preserve">VALVERDE            </v>
      </c>
      <c r="E6812" t="str">
        <f>T("TU ")</f>
        <v xml:space="preserve">TU </v>
      </c>
      <c r="F6812" t="str">
        <f>T("TURISMOS       ")</f>
        <v xml:space="preserve">TURISMOS       </v>
      </c>
      <c r="G6812" t="str">
        <f>T("De 16 a 19,99 CABALLOS FISCALES                   ")</f>
        <v xml:space="preserve">De 16 a 19,99 CABALLOS FISCALES                   </v>
      </c>
      <c r="H6812" t="str">
        <f>T("GAS LICUADO DE PETROLEO                           ")</f>
        <v xml:space="preserve">GAS LICUADO DE PETROLEO                           </v>
      </c>
      <c r="I6812">
        <v>1</v>
      </c>
    </row>
    <row r="6813" spans="1:9">
      <c r="A6813" t="str">
        <f>T("2018")</f>
        <v>2018</v>
      </c>
      <c r="B6813" t="str">
        <f>T("FISICO                                            ")</f>
        <v xml:space="preserve">FISICO                                            </v>
      </c>
      <c r="C6813" t="str">
        <f>T("FUENCARRAL-EL PARDO ")</f>
        <v xml:space="preserve">FUENCARRAL-EL PARDO </v>
      </c>
      <c r="D6813" t="str">
        <f>T("VALVERDE            ")</f>
        <v xml:space="preserve">VALVERDE            </v>
      </c>
      <c r="E6813" t="str">
        <f>T("TU ")</f>
        <v xml:space="preserve">TU </v>
      </c>
      <c r="F6813" t="str">
        <f>T("TURISMOS       ")</f>
        <v xml:space="preserve">TURISMOS       </v>
      </c>
      <c r="G6813" t="str">
        <f>T("De 20 CABALLOS FISCALES en adelante               ")</f>
        <v xml:space="preserve">De 20 CABALLOS FISCALES en adelante               </v>
      </c>
      <c r="H6813" t="str">
        <f>T("GAS LICUADO DE PETROLEO                           ")</f>
        <v xml:space="preserve">GAS LICUADO DE PETROLEO                           </v>
      </c>
      <c r="I6813">
        <v>1</v>
      </c>
    </row>
    <row r="6814" spans="1:9">
      <c r="A6814" t="str">
        <f>T("2018")</f>
        <v>2018</v>
      </c>
      <c r="B6814" t="str">
        <f>T("FISICO                                            ")</f>
        <v xml:space="preserve">FISICO                                            </v>
      </c>
      <c r="C6814" t="str">
        <f>T("FUENCARRAL-EL PARDO ")</f>
        <v xml:space="preserve">FUENCARRAL-EL PARDO </v>
      </c>
      <c r="D6814" t="str">
        <f>T("MIRASIERRA          ")</f>
        <v xml:space="preserve">MIRASIERRA          </v>
      </c>
      <c r="E6814" t="str">
        <f>T("TU ")</f>
        <v xml:space="preserve">TU </v>
      </c>
      <c r="F6814" t="str">
        <f>T("TURISMOS       ")</f>
        <v xml:space="preserve">TURISMOS       </v>
      </c>
      <c r="G6814" t="str">
        <f>T("De menos de 8 CABALLOS FISCALES                   ")</f>
        <v xml:space="preserve">De menos de 8 CABALLOS FISCALES                   </v>
      </c>
      <c r="H6814" t="str">
        <f>T("GAS LICUADO DE PETROLEO                           ")</f>
        <v xml:space="preserve">GAS LICUADO DE PETROLEO                           </v>
      </c>
      <c r="I6814">
        <v>1</v>
      </c>
    </row>
    <row r="6815" spans="1:9">
      <c r="A6815" t="str">
        <f>T("2018")</f>
        <v>2018</v>
      </c>
      <c r="B6815" t="str">
        <f>T("FISICO                                            ")</f>
        <v xml:space="preserve">FISICO                                            </v>
      </c>
      <c r="C6815" t="str">
        <f>T("FUENCARRAL-EL PARDO ")</f>
        <v xml:space="preserve">FUENCARRAL-EL PARDO </v>
      </c>
      <c r="D6815" t="str">
        <f>T("MIRASIERRA          ")</f>
        <v xml:space="preserve">MIRASIERRA          </v>
      </c>
      <c r="E6815" t="str">
        <f>T("TU ")</f>
        <v xml:space="preserve">TU </v>
      </c>
      <c r="F6815" t="str">
        <f>T("TURISMOS       ")</f>
        <v xml:space="preserve">TURISMOS       </v>
      </c>
      <c r="G6815" t="str">
        <f>T("De 8 a 11,99 CABALLOS FISCALES                    ")</f>
        <v xml:space="preserve">De 8 a 11,99 CABALLOS FISCALES                    </v>
      </c>
      <c r="H6815" t="str">
        <f>T("GAS LICUADO DE PETROLEO                           ")</f>
        <v xml:space="preserve">GAS LICUADO DE PETROLEO                           </v>
      </c>
      <c r="I6815">
        <v>7</v>
      </c>
    </row>
    <row r="6816" spans="1:9">
      <c r="A6816" t="str">
        <f>T("2018")</f>
        <v>2018</v>
      </c>
      <c r="B6816" t="str">
        <f>T("FISICO                                            ")</f>
        <v xml:space="preserve">FISICO                                            </v>
      </c>
      <c r="C6816" t="str">
        <f>T("FUENCARRAL-EL PARDO ")</f>
        <v xml:space="preserve">FUENCARRAL-EL PARDO </v>
      </c>
      <c r="D6816" t="str">
        <f>T("MIRASIERRA          ")</f>
        <v xml:space="preserve">MIRASIERRA          </v>
      </c>
      <c r="E6816" t="str">
        <f>T("TU ")</f>
        <v xml:space="preserve">TU </v>
      </c>
      <c r="F6816" t="str">
        <f>T("TURISMOS       ")</f>
        <v xml:space="preserve">TURISMOS       </v>
      </c>
      <c r="G6816" t="str">
        <f>T("De 12 a 15,99 CABALLOS FISCALES                   ")</f>
        <v xml:space="preserve">De 12 a 15,99 CABALLOS FISCALES                   </v>
      </c>
      <c r="H6816" t="str">
        <f>T("GAS LICUADO DE PETROLEO                           ")</f>
        <v xml:space="preserve">GAS LICUADO DE PETROLEO                           </v>
      </c>
      <c r="I6816">
        <v>2</v>
      </c>
    </row>
    <row r="6817" spans="1:9">
      <c r="A6817" t="str">
        <f>T("2018")</f>
        <v>2018</v>
      </c>
      <c r="B6817" t="str">
        <f>T("FISICO                                            ")</f>
        <v xml:space="preserve">FISICO                                            </v>
      </c>
      <c r="C6817" t="str">
        <f>T("FUENCARRAL-EL PARDO ")</f>
        <v xml:space="preserve">FUENCARRAL-EL PARDO </v>
      </c>
      <c r="D6817" t="str">
        <f>T("MIRASIERRA          ")</f>
        <v xml:space="preserve">MIRASIERRA          </v>
      </c>
      <c r="E6817" t="str">
        <f>T("TU ")</f>
        <v xml:space="preserve">TU </v>
      </c>
      <c r="F6817" t="str">
        <f>T("TURISMOS       ")</f>
        <v xml:space="preserve">TURISMOS       </v>
      </c>
      <c r="G6817" t="str">
        <f>T("De 16 a 19,99 CABALLOS FISCALES                   ")</f>
        <v xml:space="preserve">De 16 a 19,99 CABALLOS FISCALES                   </v>
      </c>
      <c r="H6817" t="str">
        <f>T("GAS LICUADO DE PETROLEO                           ")</f>
        <v xml:space="preserve">GAS LICUADO DE PETROLEO                           </v>
      </c>
      <c r="I6817">
        <v>3</v>
      </c>
    </row>
    <row r="6818" spans="1:9">
      <c r="A6818" t="str">
        <f>T("2018")</f>
        <v>2018</v>
      </c>
      <c r="B6818" t="str">
        <f>T("FISICO                                            ")</f>
        <v xml:space="preserve">FISICO                                            </v>
      </c>
      <c r="C6818" t="str">
        <f>T("FUENCARRAL-EL PARDO ")</f>
        <v xml:space="preserve">FUENCARRAL-EL PARDO </v>
      </c>
      <c r="D6818" t="str">
        <f>T("EL GOLOSO           ")</f>
        <v xml:space="preserve">EL GOLOSO           </v>
      </c>
      <c r="E6818" t="str">
        <f>T("TU ")</f>
        <v xml:space="preserve">TU </v>
      </c>
      <c r="F6818" t="str">
        <f>T("TURISMOS       ")</f>
        <v xml:space="preserve">TURISMOS       </v>
      </c>
      <c r="G6818" t="str">
        <f>T("De menos de 8 CABALLOS FISCALES                   ")</f>
        <v xml:space="preserve">De menos de 8 CABALLOS FISCALES                   </v>
      </c>
      <c r="H6818" t="str">
        <f>T("GAS LICUADO DE PETROLEO                           ")</f>
        <v xml:space="preserve">GAS LICUADO DE PETROLEO                           </v>
      </c>
      <c r="I6818">
        <v>1</v>
      </c>
    </row>
    <row r="6819" spans="1:9">
      <c r="A6819" t="str">
        <f>T("2018")</f>
        <v>2018</v>
      </c>
      <c r="B6819" t="str">
        <f>T("FISICO                                            ")</f>
        <v xml:space="preserve">FISICO                                            </v>
      </c>
      <c r="C6819" t="str">
        <f>T("FUENCARRAL-EL PARDO ")</f>
        <v xml:space="preserve">FUENCARRAL-EL PARDO </v>
      </c>
      <c r="D6819" t="str">
        <f>T("EL GOLOSO           ")</f>
        <v xml:space="preserve">EL GOLOSO           </v>
      </c>
      <c r="E6819" t="str">
        <f>T("TU ")</f>
        <v xml:space="preserve">TU </v>
      </c>
      <c r="F6819" t="str">
        <f>T("TURISMOS       ")</f>
        <v xml:space="preserve">TURISMOS       </v>
      </c>
      <c r="G6819" t="str">
        <f>T("De 8 a 11,99 CABALLOS FISCALES                    ")</f>
        <v xml:space="preserve">De 8 a 11,99 CABALLOS FISCALES                    </v>
      </c>
      <c r="H6819" t="str">
        <f>T("GAS LICUADO DE PETROLEO                           ")</f>
        <v xml:space="preserve">GAS LICUADO DE PETROLEO                           </v>
      </c>
      <c r="I6819">
        <v>3</v>
      </c>
    </row>
    <row r="6820" spans="1:9">
      <c r="A6820" t="str">
        <f>T("2018")</f>
        <v>2018</v>
      </c>
      <c r="B6820" t="str">
        <f>T("FISICO                                            ")</f>
        <v xml:space="preserve">FISICO                                            </v>
      </c>
      <c r="C6820" t="str">
        <f>T("FUENCARRAL-EL PARDO ")</f>
        <v xml:space="preserve">FUENCARRAL-EL PARDO </v>
      </c>
      <c r="D6820" t="str">
        <f>T("EL GOLOSO           ")</f>
        <v xml:space="preserve">EL GOLOSO           </v>
      </c>
      <c r="E6820" t="str">
        <f>T("TU ")</f>
        <v xml:space="preserve">TU </v>
      </c>
      <c r="F6820" t="str">
        <f>T("TURISMOS       ")</f>
        <v xml:space="preserve">TURISMOS       </v>
      </c>
      <c r="G6820" t="str">
        <f>T("De 20 CABALLOS FISCALES en adelante               ")</f>
        <v xml:space="preserve">De 20 CABALLOS FISCALES en adelante               </v>
      </c>
      <c r="H6820" t="str">
        <f>T("GAS LICUADO DE PETROLEO                           ")</f>
        <v xml:space="preserve">GAS LICUADO DE PETROLEO                           </v>
      </c>
      <c r="I6820">
        <v>1</v>
      </c>
    </row>
    <row r="6821" spans="1:9">
      <c r="A6821" t="str">
        <f>T("2018")</f>
        <v>2018</v>
      </c>
      <c r="B6821" t="str">
        <f>T("JURIDICO                                          ")</f>
        <v xml:space="preserve">JURIDICO                                          </v>
      </c>
      <c r="C6821" t="str">
        <f>T("FUENCARRAL-EL PARDO ")</f>
        <v xml:space="preserve">FUENCARRAL-EL PARDO </v>
      </c>
      <c r="D6821" t="str">
        <f>T("LA PAZ              ")</f>
        <v xml:space="preserve">LA PAZ              </v>
      </c>
      <c r="E6821" t="str">
        <f>T("TU ")</f>
        <v xml:space="preserve">TU </v>
      </c>
      <c r="F6821" t="str">
        <f>T("TURISMOS       ")</f>
        <v xml:space="preserve">TURISMOS       </v>
      </c>
      <c r="G6821" t="str">
        <f>T("De 8 a 11,99 CABALLOS FISCALES                    ")</f>
        <v xml:space="preserve">De 8 a 11,99 CABALLOS FISCALES                    </v>
      </c>
      <c r="H6821" t="str">
        <f>T("GAS LICUADO DE PETROLEO                           ")</f>
        <v xml:space="preserve">GAS LICUADO DE PETROLEO                           </v>
      </c>
      <c r="I6821">
        <v>1</v>
      </c>
    </row>
    <row r="6822" spans="1:9">
      <c r="A6822" t="str">
        <f>T("2018")</f>
        <v>2018</v>
      </c>
      <c r="B6822" t="str">
        <f>T("JURIDICO                                          ")</f>
        <v xml:space="preserve">JURIDICO                                          </v>
      </c>
      <c r="C6822" t="str">
        <f>T("FUENCARRAL-EL PARDO ")</f>
        <v xml:space="preserve">FUENCARRAL-EL PARDO </v>
      </c>
      <c r="D6822" t="str">
        <f>T("VALVERDE            ")</f>
        <v xml:space="preserve">VALVERDE            </v>
      </c>
      <c r="E6822" t="str">
        <f>T("TU ")</f>
        <v xml:space="preserve">TU </v>
      </c>
      <c r="F6822" t="str">
        <f>T("TURISMOS       ")</f>
        <v xml:space="preserve">TURISMOS       </v>
      </c>
      <c r="G6822" t="str">
        <f>T("De menos de 8 CABALLOS FISCALES                   ")</f>
        <v xml:space="preserve">De menos de 8 CABALLOS FISCALES                   </v>
      </c>
      <c r="H6822" t="str">
        <f>T("GAS LICUADO DE PETROLEO                           ")</f>
        <v xml:space="preserve">GAS LICUADO DE PETROLEO                           </v>
      </c>
      <c r="I6822">
        <v>2</v>
      </c>
    </row>
    <row r="6823" spans="1:9">
      <c r="A6823" t="str">
        <f>T("2018")</f>
        <v>2018</v>
      </c>
      <c r="B6823" t="str">
        <f>T("JURIDICO                                          ")</f>
        <v xml:space="preserve">JURIDICO                                          </v>
      </c>
      <c r="C6823" t="str">
        <f>T("FUENCARRAL-EL PARDO ")</f>
        <v xml:space="preserve">FUENCARRAL-EL PARDO </v>
      </c>
      <c r="D6823" t="str">
        <f>T("VALVERDE            ")</f>
        <v xml:space="preserve">VALVERDE            </v>
      </c>
      <c r="E6823" t="str">
        <f>T("TU ")</f>
        <v xml:space="preserve">TU </v>
      </c>
      <c r="F6823" t="str">
        <f>T("TURISMOS       ")</f>
        <v xml:space="preserve">TURISMOS       </v>
      </c>
      <c r="G6823" t="str">
        <f>T("De 8 a 11,99 CABALLOS FISCALES                    ")</f>
        <v xml:space="preserve">De 8 a 11,99 CABALLOS FISCALES                    </v>
      </c>
      <c r="H6823" t="str">
        <f>T("GAS LICUADO DE PETROLEO                           ")</f>
        <v xml:space="preserve">GAS LICUADO DE PETROLEO                           </v>
      </c>
      <c r="I6823">
        <v>2</v>
      </c>
    </row>
    <row r="6824" spans="1:9">
      <c r="A6824" t="str">
        <f>T("2018")</f>
        <v>2018</v>
      </c>
      <c r="B6824" t="str">
        <f>T("JURIDICO                                          ")</f>
        <v xml:space="preserve">JURIDICO                                          </v>
      </c>
      <c r="C6824" t="str">
        <f>T("FUENCARRAL-EL PARDO ")</f>
        <v xml:space="preserve">FUENCARRAL-EL PARDO </v>
      </c>
      <c r="D6824" t="str">
        <f>T("EL GOLOSO           ")</f>
        <v xml:space="preserve">EL GOLOSO           </v>
      </c>
      <c r="E6824" t="str">
        <f>T("TU ")</f>
        <v xml:space="preserve">TU </v>
      </c>
      <c r="F6824" t="str">
        <f>T("TURISMOS       ")</f>
        <v xml:space="preserve">TURISMOS       </v>
      </c>
      <c r="G6824" t="str">
        <f>T("De 8 a 11,99 CABALLOS FISCALES                    ")</f>
        <v xml:space="preserve">De 8 a 11,99 CABALLOS FISCALES                    </v>
      </c>
      <c r="H6824" t="str">
        <f>T("GAS LICUADO DE PETROLEO                           ")</f>
        <v xml:space="preserve">GAS LICUADO DE PETROLEO                           </v>
      </c>
      <c r="I6824">
        <v>1</v>
      </c>
    </row>
    <row r="6825" spans="1:9">
      <c r="A6825" t="str">
        <f>T("2018")</f>
        <v>2018</v>
      </c>
      <c r="B6825" t="str">
        <f>T("FISICO                                            ")</f>
        <v xml:space="preserve">FISICO                                            </v>
      </c>
      <c r="C6825" t="str">
        <f>T("FUENCARRAL-EL PARDO ")</f>
        <v xml:space="preserve">FUENCARRAL-EL PARDO </v>
      </c>
      <c r="D6825" t="str">
        <f>T("PEÑA GRANDE         ")</f>
        <v xml:space="preserve">PEÑA GRANDE         </v>
      </c>
      <c r="E6825" t="str">
        <f>T("TU ")</f>
        <v xml:space="preserve">TU </v>
      </c>
      <c r="F6825" t="str">
        <f>T("TURISMOS       ")</f>
        <v xml:space="preserve">TURISMOS       </v>
      </c>
      <c r="G6825" t="str">
        <f>T("De 8 a 11,99 CABALLOS FISCALES                    ")</f>
        <v xml:space="preserve">De 8 a 11,99 CABALLOS FISCALES                    </v>
      </c>
      <c r="H6825" t="str">
        <f>T("GAS NATURAL COMPRIMIDO                            ")</f>
        <v xml:space="preserve">GAS NATURAL COMPRIMIDO                            </v>
      </c>
      <c r="I6825">
        <v>3</v>
      </c>
    </row>
    <row r="6826" spans="1:9">
      <c r="A6826" t="str">
        <f>T("2018")</f>
        <v>2018</v>
      </c>
      <c r="B6826" t="str">
        <f>T("FISICO                                            ")</f>
        <v xml:space="preserve">FISICO                                            </v>
      </c>
      <c r="C6826" t="str">
        <f>T("FUENCARRAL-EL PARDO ")</f>
        <v xml:space="preserve">FUENCARRAL-EL PARDO </v>
      </c>
      <c r="D6826" t="str">
        <f>T("PEÑA GRANDE         ")</f>
        <v xml:space="preserve">PEÑA GRANDE         </v>
      </c>
      <c r="E6826" t="str">
        <f>T("TU ")</f>
        <v xml:space="preserve">TU </v>
      </c>
      <c r="F6826" t="str">
        <f>T("TURISMOS       ")</f>
        <v xml:space="preserve">TURISMOS       </v>
      </c>
      <c r="G6826" t="str">
        <f>T("De 12 a 15,99 CABALLOS FISCALES                   ")</f>
        <v xml:space="preserve">De 12 a 15,99 CABALLOS FISCALES                   </v>
      </c>
      <c r="H6826" t="str">
        <f>T("GAS NATURAL COMPRIMIDO                            ")</f>
        <v xml:space="preserve">GAS NATURAL COMPRIMIDO                            </v>
      </c>
      <c r="I6826">
        <v>2</v>
      </c>
    </row>
    <row r="6827" spans="1:9">
      <c r="A6827" t="str">
        <f>T("2018")</f>
        <v>2018</v>
      </c>
      <c r="B6827" t="str">
        <f>T("FISICO                                            ")</f>
        <v xml:space="preserve">FISICO                                            </v>
      </c>
      <c r="C6827" t="str">
        <f>T("FUENCARRAL-EL PARDO ")</f>
        <v xml:space="preserve">FUENCARRAL-EL PARDO </v>
      </c>
      <c r="D6827" t="str">
        <f>T("EL PILAR            ")</f>
        <v xml:space="preserve">EL PILAR            </v>
      </c>
      <c r="E6827" t="str">
        <f>T("TU ")</f>
        <v xml:space="preserve">TU </v>
      </c>
      <c r="F6827" t="str">
        <f>T("TURISMOS       ")</f>
        <v xml:space="preserve">TURISMOS       </v>
      </c>
      <c r="G6827" t="str">
        <f>T("De 8 a 11,99 CABALLOS FISCALES                    ")</f>
        <v xml:space="preserve">De 8 a 11,99 CABALLOS FISCALES                    </v>
      </c>
      <c r="H6827" t="str">
        <f>T("GAS NATURAL COMPRIMIDO                            ")</f>
        <v xml:space="preserve">GAS NATURAL COMPRIMIDO                            </v>
      </c>
      <c r="I6827">
        <v>1</v>
      </c>
    </row>
    <row r="6828" spans="1:9">
      <c r="A6828" t="str">
        <f>T("2018")</f>
        <v>2018</v>
      </c>
      <c r="B6828" t="str">
        <f>T("FISICO                                            ")</f>
        <v xml:space="preserve">FISICO                                            </v>
      </c>
      <c r="C6828" t="str">
        <f>T("FUENCARRAL-EL PARDO ")</f>
        <v xml:space="preserve">FUENCARRAL-EL PARDO </v>
      </c>
      <c r="D6828" t="str">
        <f>T("LA PAZ              ")</f>
        <v xml:space="preserve">LA PAZ              </v>
      </c>
      <c r="E6828" t="str">
        <f>T("TU ")</f>
        <v xml:space="preserve">TU </v>
      </c>
      <c r="F6828" t="str">
        <f>T("TURISMOS       ")</f>
        <v xml:space="preserve">TURISMOS       </v>
      </c>
      <c r="G6828" t="str">
        <f>T("De menos de 8 CABALLOS FISCALES                   ")</f>
        <v xml:space="preserve">De menos de 8 CABALLOS FISCALES                   </v>
      </c>
      <c r="H6828" t="str">
        <f>T("GAS NATURAL COMPRIMIDO                            ")</f>
        <v xml:space="preserve">GAS NATURAL COMPRIMIDO                            </v>
      </c>
      <c r="I6828">
        <v>1</v>
      </c>
    </row>
    <row r="6829" spans="1:9">
      <c r="A6829" t="str">
        <f>T("2018")</f>
        <v>2018</v>
      </c>
      <c r="B6829" t="str">
        <f>T("FISICO                                            ")</f>
        <v xml:space="preserve">FISICO                                            </v>
      </c>
      <c r="C6829" t="str">
        <f>T("FUENCARRAL-EL PARDO ")</f>
        <v xml:space="preserve">FUENCARRAL-EL PARDO </v>
      </c>
      <c r="D6829" t="str">
        <f>T("LA PAZ              ")</f>
        <v xml:space="preserve">LA PAZ              </v>
      </c>
      <c r="E6829" t="str">
        <f>T("TU ")</f>
        <v xml:space="preserve">TU </v>
      </c>
      <c r="F6829" t="str">
        <f>T("TURISMOS       ")</f>
        <v xml:space="preserve">TURISMOS       </v>
      </c>
      <c r="G6829" t="str">
        <f>T("De 8 a 11,99 CABALLOS FISCALES                    ")</f>
        <v xml:space="preserve">De 8 a 11,99 CABALLOS FISCALES                    </v>
      </c>
      <c r="H6829" t="str">
        <f>T("GAS NATURAL COMPRIMIDO                            ")</f>
        <v xml:space="preserve">GAS NATURAL COMPRIMIDO                            </v>
      </c>
      <c r="I6829">
        <v>2</v>
      </c>
    </row>
    <row r="6830" spans="1:9">
      <c r="A6830" t="str">
        <f>T("2018")</f>
        <v>2018</v>
      </c>
      <c r="B6830" t="str">
        <f>T("FISICO                                            ")</f>
        <v xml:space="preserve">FISICO                                            </v>
      </c>
      <c r="C6830" t="str">
        <f>T("FUENCARRAL-EL PARDO ")</f>
        <v xml:space="preserve">FUENCARRAL-EL PARDO </v>
      </c>
      <c r="D6830" t="str">
        <f>T("VALVERDE            ")</f>
        <v xml:space="preserve">VALVERDE            </v>
      </c>
      <c r="E6830" t="str">
        <f>T("TU ")</f>
        <v xml:space="preserve">TU </v>
      </c>
      <c r="F6830" t="str">
        <f>T("TURISMOS       ")</f>
        <v xml:space="preserve">TURISMOS       </v>
      </c>
      <c r="G6830" t="str">
        <f>T("De menos de 8 CABALLOS FISCALES                   ")</f>
        <v xml:space="preserve">De menos de 8 CABALLOS FISCALES                   </v>
      </c>
      <c r="H6830" t="str">
        <f>T("GAS NATURAL COMPRIMIDO                            ")</f>
        <v xml:space="preserve">GAS NATURAL COMPRIMIDO                            </v>
      </c>
      <c r="I6830">
        <v>1</v>
      </c>
    </row>
    <row r="6831" spans="1:9">
      <c r="A6831" t="str">
        <f>T("2018")</f>
        <v>2018</v>
      </c>
      <c r="B6831" t="str">
        <f>T("FISICO                                            ")</f>
        <v xml:space="preserve">FISICO                                            </v>
      </c>
      <c r="C6831" t="str">
        <f>T("FUENCARRAL-EL PARDO ")</f>
        <v xml:space="preserve">FUENCARRAL-EL PARDO </v>
      </c>
      <c r="D6831" t="str">
        <f>T("VALVERDE            ")</f>
        <v xml:space="preserve">VALVERDE            </v>
      </c>
      <c r="E6831" t="str">
        <f>T("TU ")</f>
        <v xml:space="preserve">TU </v>
      </c>
      <c r="F6831" t="str">
        <f>T("TURISMOS       ")</f>
        <v xml:space="preserve">TURISMOS       </v>
      </c>
      <c r="G6831" t="str">
        <f>T("De 8 a 11,99 CABALLOS FISCALES                    ")</f>
        <v xml:space="preserve">De 8 a 11,99 CABALLOS FISCALES                    </v>
      </c>
      <c r="H6831" t="str">
        <f>T("GAS NATURAL COMPRIMIDO                            ")</f>
        <v xml:space="preserve">GAS NATURAL COMPRIMIDO                            </v>
      </c>
      <c r="I6831">
        <v>6</v>
      </c>
    </row>
    <row r="6832" spans="1:9">
      <c r="A6832" t="str">
        <f>T("2018")</f>
        <v>2018</v>
      </c>
      <c r="B6832" t="str">
        <f>T("FISICO                                            ")</f>
        <v xml:space="preserve">FISICO                                            </v>
      </c>
      <c r="C6832" t="str">
        <f>T("FUENCARRAL-EL PARDO ")</f>
        <v xml:space="preserve">FUENCARRAL-EL PARDO </v>
      </c>
      <c r="D6832" t="str">
        <f>T("VALVERDE            ")</f>
        <v xml:space="preserve">VALVERDE            </v>
      </c>
      <c r="E6832" t="str">
        <f>T("TU ")</f>
        <v xml:space="preserve">TU </v>
      </c>
      <c r="F6832" t="str">
        <f>T("TURISMOS       ")</f>
        <v xml:space="preserve">TURISMOS       </v>
      </c>
      <c r="G6832" t="str">
        <f>T("De 12 a 15,99 CABALLOS FISCALES                   ")</f>
        <v xml:space="preserve">De 12 a 15,99 CABALLOS FISCALES                   </v>
      </c>
      <c r="H6832" t="str">
        <f>T("GAS NATURAL COMPRIMIDO                            ")</f>
        <v xml:space="preserve">GAS NATURAL COMPRIMIDO                            </v>
      </c>
      <c r="I6832">
        <v>2</v>
      </c>
    </row>
    <row r="6833" spans="1:9">
      <c r="A6833" t="str">
        <f>T("2018")</f>
        <v>2018</v>
      </c>
      <c r="B6833" t="str">
        <f>T("FISICO                                            ")</f>
        <v xml:space="preserve">FISICO                                            </v>
      </c>
      <c r="C6833" t="str">
        <f>T("FUENCARRAL-EL PARDO ")</f>
        <v xml:space="preserve">FUENCARRAL-EL PARDO </v>
      </c>
      <c r="D6833" t="str">
        <f>T("MIRASIERRA          ")</f>
        <v xml:space="preserve">MIRASIERRA          </v>
      </c>
      <c r="E6833" t="str">
        <f>T("TU ")</f>
        <v xml:space="preserve">TU </v>
      </c>
      <c r="F6833" t="str">
        <f>T("TURISMOS       ")</f>
        <v xml:space="preserve">TURISMOS       </v>
      </c>
      <c r="G6833" t="str">
        <f>T("De 8 a 11,99 CABALLOS FISCALES                    ")</f>
        <v xml:space="preserve">De 8 a 11,99 CABALLOS FISCALES                    </v>
      </c>
      <c r="H6833" t="str">
        <f>T("GAS NATURAL COMPRIMIDO                            ")</f>
        <v xml:space="preserve">GAS NATURAL COMPRIMIDO                            </v>
      </c>
      <c r="I6833">
        <v>1</v>
      </c>
    </row>
    <row r="6834" spans="1:9">
      <c r="A6834" t="str">
        <f>T("2018")</f>
        <v>2018</v>
      </c>
      <c r="B6834" t="str">
        <f>T("FISICO                                            ")</f>
        <v xml:space="preserve">FISICO                                            </v>
      </c>
      <c r="C6834" t="str">
        <f>T("FUENCARRAL-EL PARDO ")</f>
        <v xml:space="preserve">FUENCARRAL-EL PARDO </v>
      </c>
      <c r="D6834" t="str">
        <f>T("EL GOLOSO           ")</f>
        <v xml:space="preserve">EL GOLOSO           </v>
      </c>
      <c r="E6834" t="str">
        <f>T("TU ")</f>
        <v xml:space="preserve">TU </v>
      </c>
      <c r="F6834" t="str">
        <f>T("TURISMOS       ")</f>
        <v xml:space="preserve">TURISMOS       </v>
      </c>
      <c r="G6834" t="str">
        <f>T("De 12 a 15,99 CABALLOS FISCALES                   ")</f>
        <v xml:space="preserve">De 12 a 15,99 CABALLOS FISCALES                   </v>
      </c>
      <c r="H6834" t="str">
        <f>T("GAS NATURAL COMPRIMIDO                            ")</f>
        <v xml:space="preserve">GAS NATURAL COMPRIMIDO                            </v>
      </c>
      <c r="I6834">
        <v>2</v>
      </c>
    </row>
    <row r="6835" spans="1:9">
      <c r="A6835" t="str">
        <f>T("2018")</f>
        <v>2018</v>
      </c>
      <c r="B6835" t="str">
        <f>T("JURIDICO                                          ")</f>
        <v xml:space="preserve">JURIDICO                                          </v>
      </c>
      <c r="C6835" t="str">
        <f>T("FUENCARRAL-EL PARDO ")</f>
        <v xml:space="preserve">FUENCARRAL-EL PARDO </v>
      </c>
      <c r="D6835" t="str">
        <f>T("VALVERDE            ")</f>
        <v xml:space="preserve">VALVERDE            </v>
      </c>
      <c r="E6835" t="str">
        <f>T("TU ")</f>
        <v xml:space="preserve">TU </v>
      </c>
      <c r="F6835" t="str">
        <f>T("TURISMOS       ")</f>
        <v xml:space="preserve">TURISMOS       </v>
      </c>
      <c r="G6835" t="str">
        <f>T("De 8 a 11,99 CABALLOS FISCALES                    ")</f>
        <v xml:space="preserve">De 8 a 11,99 CABALLOS FISCALES                    </v>
      </c>
      <c r="H6835" t="str">
        <f>T("GAS NATURAL COMPRIMIDO                            ")</f>
        <v xml:space="preserve">GAS NATURAL COMPRIMIDO                            </v>
      </c>
      <c r="I6835">
        <v>1</v>
      </c>
    </row>
    <row r="6836" spans="1:9">
      <c r="A6836" t="str">
        <f>T("2018")</f>
        <v>2018</v>
      </c>
      <c r="B6836" t="str">
        <f>T("FISICO                                            ")</f>
        <v xml:space="preserve">FISICO                                            </v>
      </c>
      <c r="C6836" t="str">
        <f>T("FUENCARRAL-EL PARDO ")</f>
        <v xml:space="preserve">FUENCARRAL-EL PARDO </v>
      </c>
      <c r="D6836" t="str">
        <f>T("MIRASIERRA          ")</f>
        <v xml:space="preserve">MIRASIERRA          </v>
      </c>
      <c r="E6836" t="str">
        <f>T("TU ")</f>
        <v xml:space="preserve">TU </v>
      </c>
      <c r="F6836" t="str">
        <f>T("TURISMOS       ")</f>
        <v xml:space="preserve">TURISMOS       </v>
      </c>
      <c r="G6836" t="str">
        <f>T("De 8 a 11,99 CABALLOS FISCALES                    ")</f>
        <v xml:space="preserve">De 8 a 11,99 CABALLOS FISCALES                    </v>
      </c>
      <c r="H6836" t="str">
        <f>T("GAS NATURAL LICUADO                               ")</f>
        <v xml:space="preserve">GAS NATURAL LICUADO                               </v>
      </c>
      <c r="I6836">
        <v>1</v>
      </c>
    </row>
    <row r="6837" spans="1:9">
      <c r="A6837" t="str">
        <f>T("2018")</f>
        <v>2018</v>
      </c>
      <c r="B6837" t="str">
        <f>T("Entidad sin personalidad jurídica (art. 35.4 LGT) ")</f>
        <v xml:space="preserve">Entidad sin personalidad jurídica (art. 35.4 LGT) </v>
      </c>
      <c r="C6837" t="str">
        <f>T("FUENCARRAL-EL PARDO ")</f>
        <v xml:space="preserve">FUENCARRAL-EL PARDO </v>
      </c>
      <c r="D6837" t="str">
        <f>T("SIN BARRIO          ")</f>
        <v xml:space="preserve">SIN BARRIO          </v>
      </c>
      <c r="E6837" t="str">
        <f>T("TU ")</f>
        <v xml:space="preserve">TU </v>
      </c>
      <c r="F6837" t="str">
        <f>T("TURISMOS       ")</f>
        <v xml:space="preserve">TURISMOS       </v>
      </c>
      <c r="G6837" t="str">
        <f>T("De 8 a 11,99 CABALLOS FISCALES                    ")</f>
        <v xml:space="preserve">De 8 a 11,99 CABALLOS FISCALES                    </v>
      </c>
      <c r="H6837" t="str">
        <f>T("GASOLINA                                          ")</f>
        <v xml:space="preserve">GASOLINA                                          </v>
      </c>
      <c r="I6837">
        <v>3</v>
      </c>
    </row>
    <row r="6838" spans="1:9">
      <c r="A6838" t="str">
        <f>T("2018")</f>
        <v>2018</v>
      </c>
      <c r="B6838" t="str">
        <f>T("Entidad sin personalidad jurídica (art. 35.4 LGT) ")</f>
        <v xml:space="preserve">Entidad sin personalidad jurídica (art. 35.4 LGT) </v>
      </c>
      <c r="C6838" t="str">
        <f>T("FUENCARRAL-EL PARDO ")</f>
        <v xml:space="preserve">FUENCARRAL-EL PARDO </v>
      </c>
      <c r="D6838" t="str">
        <f>T("SIN BARRIO          ")</f>
        <v xml:space="preserve">SIN BARRIO          </v>
      </c>
      <c r="E6838" t="str">
        <f>T("TU ")</f>
        <v xml:space="preserve">TU </v>
      </c>
      <c r="F6838" t="str">
        <f>T("TURISMOS       ")</f>
        <v xml:space="preserve">TURISMOS       </v>
      </c>
      <c r="G6838" t="str">
        <f>T("De 12 a 15,99 CABALLOS FISCALES                   ")</f>
        <v xml:space="preserve">De 12 a 15,99 CABALLOS FISCALES                   </v>
      </c>
      <c r="H6838" t="str">
        <f>T("GASOLINA                                          ")</f>
        <v xml:space="preserve">GASOLINA                                          </v>
      </c>
      <c r="I6838">
        <v>1</v>
      </c>
    </row>
    <row r="6839" spans="1:9">
      <c r="A6839" t="str">
        <f>T("2018")</f>
        <v>2018</v>
      </c>
      <c r="B6839" t="str">
        <f>T("Entidad sin personalidad jurídica (art. 35.4 LGT) ")</f>
        <v xml:space="preserve">Entidad sin personalidad jurídica (art. 35.4 LGT) </v>
      </c>
      <c r="C6839" t="str">
        <f>T("FUENCARRAL-EL PARDO ")</f>
        <v xml:space="preserve">FUENCARRAL-EL PARDO </v>
      </c>
      <c r="D6839" t="str">
        <f>T("EL PARDO            ")</f>
        <v xml:space="preserve">EL PARDO            </v>
      </c>
      <c r="E6839" t="str">
        <f>T("TU ")</f>
        <v xml:space="preserve">TU </v>
      </c>
      <c r="F6839" t="str">
        <f>T("TURISMOS       ")</f>
        <v xml:space="preserve">TURISMOS       </v>
      </c>
      <c r="G6839" t="str">
        <f>T("De menos de 8 CABALLOS FISCALES                   ")</f>
        <v xml:space="preserve">De menos de 8 CABALLOS FISCALES                   </v>
      </c>
      <c r="H6839" t="str">
        <f>T("GASOLINA                                          ")</f>
        <v xml:space="preserve">GASOLINA                                          </v>
      </c>
      <c r="I6839">
        <v>1</v>
      </c>
    </row>
    <row r="6840" spans="1:9">
      <c r="A6840" t="str">
        <f>T("2018")</f>
        <v>2018</v>
      </c>
      <c r="B6840" t="str">
        <f>T("Entidad sin personalidad jurídica (art. 35.4 LGT) ")</f>
        <v xml:space="preserve">Entidad sin personalidad jurídica (art. 35.4 LGT) </v>
      </c>
      <c r="C6840" t="str">
        <f>T("FUENCARRAL-EL PARDO ")</f>
        <v xml:space="preserve">FUENCARRAL-EL PARDO </v>
      </c>
      <c r="D6840" t="str">
        <f>T("EL PARDO            ")</f>
        <v xml:space="preserve">EL PARDO            </v>
      </c>
      <c r="E6840" t="str">
        <f>T("TU ")</f>
        <v xml:space="preserve">TU </v>
      </c>
      <c r="F6840" t="str">
        <f>T("TURISMOS       ")</f>
        <v xml:space="preserve">TURISMOS       </v>
      </c>
      <c r="G6840" t="str">
        <f>T("De 8 a 11,99 CABALLOS FISCALES                    ")</f>
        <v xml:space="preserve">De 8 a 11,99 CABALLOS FISCALES                    </v>
      </c>
      <c r="H6840" t="str">
        <f>T("GASOLINA                                          ")</f>
        <v xml:space="preserve">GASOLINA                                          </v>
      </c>
      <c r="I6840">
        <v>11</v>
      </c>
    </row>
    <row r="6841" spans="1:9">
      <c r="A6841" t="str">
        <f>T("2018")</f>
        <v>2018</v>
      </c>
      <c r="B6841" t="str">
        <f>T("Entidad sin personalidad jurídica (art. 35.4 LGT) ")</f>
        <v xml:space="preserve">Entidad sin personalidad jurídica (art. 35.4 LGT) </v>
      </c>
      <c r="C6841" t="str">
        <f>T("FUENCARRAL-EL PARDO ")</f>
        <v xml:space="preserve">FUENCARRAL-EL PARDO </v>
      </c>
      <c r="D6841" t="str">
        <f>T("EL PARDO            ")</f>
        <v xml:space="preserve">EL PARDO            </v>
      </c>
      <c r="E6841" t="str">
        <f>T("TU ")</f>
        <v xml:space="preserve">TU </v>
      </c>
      <c r="F6841" t="str">
        <f>T("TURISMOS       ")</f>
        <v xml:space="preserve">TURISMOS       </v>
      </c>
      <c r="G6841" t="str">
        <f>T("De 12 a 15,99 CABALLOS FISCALES                   ")</f>
        <v xml:space="preserve">De 12 a 15,99 CABALLOS FISCALES                   </v>
      </c>
      <c r="H6841" t="str">
        <f>T("GASOLINA                                          ")</f>
        <v xml:space="preserve">GASOLINA                                          </v>
      </c>
      <c r="I6841">
        <v>2</v>
      </c>
    </row>
    <row r="6842" spans="1:9">
      <c r="A6842" t="str">
        <f>T("2018")</f>
        <v>2018</v>
      </c>
      <c r="B6842" t="str">
        <f>T("Entidad sin personalidad jurídica (art. 35.4 LGT) ")</f>
        <v xml:space="preserve">Entidad sin personalidad jurídica (art. 35.4 LGT) </v>
      </c>
      <c r="C6842" t="str">
        <f>T("FUENCARRAL-EL PARDO ")</f>
        <v xml:space="preserve">FUENCARRAL-EL PARDO </v>
      </c>
      <c r="D6842" t="str">
        <f>T("FUENTELARREINA      ")</f>
        <v xml:space="preserve">FUENTELARREINA      </v>
      </c>
      <c r="E6842" t="str">
        <f>T("TU ")</f>
        <v xml:space="preserve">TU </v>
      </c>
      <c r="F6842" t="str">
        <f>T("TURISMOS       ")</f>
        <v xml:space="preserve">TURISMOS       </v>
      </c>
      <c r="G6842" t="str">
        <f>T("De 8 a 11,99 CABALLOS FISCALES                    ")</f>
        <v xml:space="preserve">De 8 a 11,99 CABALLOS FISCALES                    </v>
      </c>
      <c r="H6842" t="str">
        <f>T("GASOLINA                                          ")</f>
        <v xml:space="preserve">GASOLINA                                          </v>
      </c>
      <c r="I6842">
        <v>7</v>
      </c>
    </row>
    <row r="6843" spans="1:9">
      <c r="A6843" t="str">
        <f>T("2018")</f>
        <v>2018</v>
      </c>
      <c r="B6843" t="str">
        <f>T("Entidad sin personalidad jurídica (art. 35.4 LGT) ")</f>
        <v xml:space="preserve">Entidad sin personalidad jurídica (art. 35.4 LGT) </v>
      </c>
      <c r="C6843" t="str">
        <f>T("FUENCARRAL-EL PARDO ")</f>
        <v xml:space="preserve">FUENCARRAL-EL PARDO </v>
      </c>
      <c r="D6843" t="str">
        <f>T("FUENTELARREINA      ")</f>
        <v xml:space="preserve">FUENTELARREINA      </v>
      </c>
      <c r="E6843" t="str">
        <f>T("TU ")</f>
        <v xml:space="preserve">TU </v>
      </c>
      <c r="F6843" t="str">
        <f>T("TURISMOS       ")</f>
        <v xml:space="preserve">TURISMOS       </v>
      </c>
      <c r="G6843" t="str">
        <f>T("De 12 a 15,99 CABALLOS FISCALES                   ")</f>
        <v xml:space="preserve">De 12 a 15,99 CABALLOS FISCALES                   </v>
      </c>
      <c r="H6843" t="str">
        <f>T("GASOLINA                                          ")</f>
        <v xml:space="preserve">GASOLINA                                          </v>
      </c>
      <c r="I6843">
        <v>5</v>
      </c>
    </row>
    <row r="6844" spans="1:9">
      <c r="A6844" t="str">
        <f>T("2018")</f>
        <v>2018</v>
      </c>
      <c r="B6844" t="str">
        <f>T("Entidad sin personalidad jurídica (art. 35.4 LGT) ")</f>
        <v xml:space="preserve">Entidad sin personalidad jurídica (art. 35.4 LGT) </v>
      </c>
      <c r="C6844" t="str">
        <f>T("FUENCARRAL-EL PARDO ")</f>
        <v xml:space="preserve">FUENCARRAL-EL PARDO </v>
      </c>
      <c r="D6844" t="str">
        <f>T("FUENTELARREINA      ")</f>
        <v xml:space="preserve">FUENTELARREINA      </v>
      </c>
      <c r="E6844" t="str">
        <f>T("TU ")</f>
        <v xml:space="preserve">TU </v>
      </c>
      <c r="F6844" t="str">
        <f>T("TURISMOS       ")</f>
        <v xml:space="preserve">TURISMOS       </v>
      </c>
      <c r="G6844" t="str">
        <f>T("De 16 a 19,99 CABALLOS FISCALES                   ")</f>
        <v xml:space="preserve">De 16 a 19,99 CABALLOS FISCALES                   </v>
      </c>
      <c r="H6844" t="str">
        <f>T("GASOLINA                                          ")</f>
        <v xml:space="preserve">GASOLINA                                          </v>
      </c>
      <c r="I6844">
        <v>2</v>
      </c>
    </row>
    <row r="6845" spans="1:9">
      <c r="A6845" t="str">
        <f>T("2018")</f>
        <v>2018</v>
      </c>
      <c r="B6845" t="str">
        <f>T("Entidad sin personalidad jurídica (art. 35.4 LGT) ")</f>
        <v xml:space="preserve">Entidad sin personalidad jurídica (art. 35.4 LGT) </v>
      </c>
      <c r="C6845" t="str">
        <f>T("FUENCARRAL-EL PARDO ")</f>
        <v xml:space="preserve">FUENCARRAL-EL PARDO </v>
      </c>
      <c r="D6845" t="str">
        <f>T("FUENTELARREINA      ")</f>
        <v xml:space="preserve">FUENTELARREINA      </v>
      </c>
      <c r="E6845" t="str">
        <f>T("TU ")</f>
        <v xml:space="preserve">TU </v>
      </c>
      <c r="F6845" t="str">
        <f>T("TURISMOS       ")</f>
        <v xml:space="preserve">TURISMOS       </v>
      </c>
      <c r="G6845" t="str">
        <f>T("De 20 CABALLOS FISCALES en adelante               ")</f>
        <v xml:space="preserve">De 20 CABALLOS FISCALES en adelante               </v>
      </c>
      <c r="H6845" t="str">
        <f>T("GASOLINA                                          ")</f>
        <v xml:space="preserve">GASOLINA                                          </v>
      </c>
      <c r="I6845">
        <v>1</v>
      </c>
    </row>
    <row r="6846" spans="1:9">
      <c r="A6846" t="str">
        <f>T("2018")</f>
        <v>2018</v>
      </c>
      <c r="B6846" t="str">
        <f>T("Entidad sin personalidad jurídica (art. 35.4 LGT) ")</f>
        <v xml:space="preserve">Entidad sin personalidad jurídica (art. 35.4 LGT) </v>
      </c>
      <c r="C6846" t="str">
        <f>T("FUENCARRAL-EL PARDO ")</f>
        <v xml:space="preserve">FUENCARRAL-EL PARDO </v>
      </c>
      <c r="D6846" t="str">
        <f>T("PEÑA GRANDE         ")</f>
        <v xml:space="preserve">PEÑA GRANDE         </v>
      </c>
      <c r="E6846" t="str">
        <f>T("TU ")</f>
        <v xml:space="preserve">TU </v>
      </c>
      <c r="F6846" t="str">
        <f>T("TURISMOS       ")</f>
        <v xml:space="preserve">TURISMOS       </v>
      </c>
      <c r="G6846" t="str">
        <f>T("De menos de 8 CABALLOS FISCALES                   ")</f>
        <v xml:space="preserve">De menos de 8 CABALLOS FISCALES                   </v>
      </c>
      <c r="H6846" t="str">
        <f>T("GASOLINA                                          ")</f>
        <v xml:space="preserve">GASOLINA                                          </v>
      </c>
      <c r="I6846">
        <v>6</v>
      </c>
    </row>
    <row r="6847" spans="1:9">
      <c r="A6847" t="str">
        <f>T("2018")</f>
        <v>2018</v>
      </c>
      <c r="B6847" t="str">
        <f>T("Entidad sin personalidad jurídica (art. 35.4 LGT) ")</f>
        <v xml:space="preserve">Entidad sin personalidad jurídica (art. 35.4 LGT) </v>
      </c>
      <c r="C6847" t="str">
        <f>T("FUENCARRAL-EL PARDO ")</f>
        <v xml:space="preserve">FUENCARRAL-EL PARDO </v>
      </c>
      <c r="D6847" t="str">
        <f>T("PEÑA GRANDE         ")</f>
        <v xml:space="preserve">PEÑA GRANDE         </v>
      </c>
      <c r="E6847" t="str">
        <f>T("TU ")</f>
        <v xml:space="preserve">TU </v>
      </c>
      <c r="F6847" t="str">
        <f>T("TURISMOS       ")</f>
        <v xml:space="preserve">TURISMOS       </v>
      </c>
      <c r="G6847" t="str">
        <f>T("De 8 a 11,99 CABALLOS FISCALES                    ")</f>
        <v xml:space="preserve">De 8 a 11,99 CABALLOS FISCALES                    </v>
      </c>
      <c r="H6847" t="str">
        <f>T("GASOLINA                                          ")</f>
        <v xml:space="preserve">GASOLINA                                          </v>
      </c>
      <c r="I6847">
        <v>51</v>
      </c>
    </row>
    <row r="6848" spans="1:9">
      <c r="A6848" t="str">
        <f>T("2018")</f>
        <v>2018</v>
      </c>
      <c r="B6848" t="str">
        <f>T("Entidad sin personalidad jurídica (art. 35.4 LGT) ")</f>
        <v xml:space="preserve">Entidad sin personalidad jurídica (art. 35.4 LGT) </v>
      </c>
      <c r="C6848" t="str">
        <f>T("FUENCARRAL-EL PARDO ")</f>
        <v xml:space="preserve">FUENCARRAL-EL PARDO </v>
      </c>
      <c r="D6848" t="str">
        <f>T("PEÑA GRANDE         ")</f>
        <v xml:space="preserve">PEÑA GRANDE         </v>
      </c>
      <c r="E6848" t="str">
        <f>T("TU ")</f>
        <v xml:space="preserve">TU </v>
      </c>
      <c r="F6848" t="str">
        <f>T("TURISMOS       ")</f>
        <v xml:space="preserve">TURISMOS       </v>
      </c>
      <c r="G6848" t="str">
        <f>T("De 12 a 15,99 CABALLOS FISCALES                   ")</f>
        <v xml:space="preserve">De 12 a 15,99 CABALLOS FISCALES                   </v>
      </c>
      <c r="H6848" t="str">
        <f>T("GASOLINA                                          ")</f>
        <v xml:space="preserve">GASOLINA                                          </v>
      </c>
      <c r="I6848">
        <v>29</v>
      </c>
    </row>
    <row r="6849" spans="1:9">
      <c r="A6849" t="str">
        <f>T("2018")</f>
        <v>2018</v>
      </c>
      <c r="B6849" t="str">
        <f>T("Entidad sin personalidad jurídica (art. 35.4 LGT) ")</f>
        <v xml:space="preserve">Entidad sin personalidad jurídica (art. 35.4 LGT) </v>
      </c>
      <c r="C6849" t="str">
        <f>T("FUENCARRAL-EL PARDO ")</f>
        <v xml:space="preserve">FUENCARRAL-EL PARDO </v>
      </c>
      <c r="D6849" t="str">
        <f>T("PEÑA GRANDE         ")</f>
        <v xml:space="preserve">PEÑA GRANDE         </v>
      </c>
      <c r="E6849" t="str">
        <f>T("TU ")</f>
        <v xml:space="preserve">TU </v>
      </c>
      <c r="F6849" t="str">
        <f>T("TURISMOS       ")</f>
        <v xml:space="preserve">TURISMOS       </v>
      </c>
      <c r="G6849" t="str">
        <f>T("De 16 a 19,99 CABALLOS FISCALES                   ")</f>
        <v xml:space="preserve">De 16 a 19,99 CABALLOS FISCALES                   </v>
      </c>
      <c r="H6849" t="str">
        <f>T("GASOLINA                                          ")</f>
        <v xml:space="preserve">GASOLINA                                          </v>
      </c>
      <c r="I6849">
        <v>5</v>
      </c>
    </row>
    <row r="6850" spans="1:9">
      <c r="A6850" t="str">
        <f>T("2018")</f>
        <v>2018</v>
      </c>
      <c r="B6850" t="str">
        <f>T("Entidad sin personalidad jurídica (art. 35.4 LGT) ")</f>
        <v xml:space="preserve">Entidad sin personalidad jurídica (art. 35.4 LGT) </v>
      </c>
      <c r="C6850" t="str">
        <f>T("FUENCARRAL-EL PARDO ")</f>
        <v xml:space="preserve">FUENCARRAL-EL PARDO </v>
      </c>
      <c r="D6850" t="str">
        <f>T("PEÑA GRANDE         ")</f>
        <v xml:space="preserve">PEÑA GRANDE         </v>
      </c>
      <c r="E6850" t="str">
        <f>T("TU ")</f>
        <v xml:space="preserve">TU </v>
      </c>
      <c r="F6850" t="str">
        <f>T("TURISMOS       ")</f>
        <v xml:space="preserve">TURISMOS       </v>
      </c>
      <c r="G6850" t="str">
        <f>T("De 20 CABALLOS FISCALES en adelante               ")</f>
        <v xml:space="preserve">De 20 CABALLOS FISCALES en adelante               </v>
      </c>
      <c r="H6850" t="str">
        <f>T("GASOLINA                                          ")</f>
        <v xml:space="preserve">GASOLINA                                          </v>
      </c>
      <c r="I6850">
        <v>3</v>
      </c>
    </row>
    <row r="6851" spans="1:9">
      <c r="A6851" t="str">
        <f>T("2018")</f>
        <v>2018</v>
      </c>
      <c r="B6851" t="str">
        <f>T("Entidad sin personalidad jurídica (art. 35.4 LGT) ")</f>
        <v xml:space="preserve">Entidad sin personalidad jurídica (art. 35.4 LGT) </v>
      </c>
      <c r="C6851" t="str">
        <f>T("FUENCARRAL-EL PARDO ")</f>
        <v xml:space="preserve">FUENCARRAL-EL PARDO </v>
      </c>
      <c r="D6851" t="str">
        <f>T("EL PILAR            ")</f>
        <v xml:space="preserve">EL PILAR            </v>
      </c>
      <c r="E6851" t="str">
        <f>T("TU ")</f>
        <v xml:space="preserve">TU </v>
      </c>
      <c r="F6851" t="str">
        <f>T("TURISMOS       ")</f>
        <v xml:space="preserve">TURISMOS       </v>
      </c>
      <c r="G6851" t="str">
        <f>T("De menos de 8 CABALLOS FISCALES                   ")</f>
        <v xml:space="preserve">De menos de 8 CABALLOS FISCALES                   </v>
      </c>
      <c r="H6851" t="str">
        <f>T("GASOLINA                                          ")</f>
        <v xml:space="preserve">GASOLINA                                          </v>
      </c>
      <c r="I6851">
        <v>3</v>
      </c>
    </row>
    <row r="6852" spans="1:9">
      <c r="A6852" t="str">
        <f>T("2018")</f>
        <v>2018</v>
      </c>
      <c r="B6852" t="str">
        <f>T("Entidad sin personalidad jurídica (art. 35.4 LGT) ")</f>
        <v xml:space="preserve">Entidad sin personalidad jurídica (art. 35.4 LGT) </v>
      </c>
      <c r="C6852" t="str">
        <f>T("FUENCARRAL-EL PARDO ")</f>
        <v xml:space="preserve">FUENCARRAL-EL PARDO </v>
      </c>
      <c r="D6852" t="str">
        <f>T("EL PILAR            ")</f>
        <v xml:space="preserve">EL PILAR            </v>
      </c>
      <c r="E6852" t="str">
        <f>T("TU ")</f>
        <v xml:space="preserve">TU </v>
      </c>
      <c r="F6852" t="str">
        <f>T("TURISMOS       ")</f>
        <v xml:space="preserve">TURISMOS       </v>
      </c>
      <c r="G6852" t="str">
        <f>T("De 8 a 11,99 CABALLOS FISCALES                    ")</f>
        <v xml:space="preserve">De 8 a 11,99 CABALLOS FISCALES                    </v>
      </c>
      <c r="H6852" t="str">
        <f>T("GASOLINA                                          ")</f>
        <v xml:space="preserve">GASOLINA                                          </v>
      </c>
      <c r="I6852">
        <v>74</v>
      </c>
    </row>
    <row r="6853" spans="1:9">
      <c r="A6853" t="str">
        <f>T("2018")</f>
        <v>2018</v>
      </c>
      <c r="B6853" t="str">
        <f>T("Entidad sin personalidad jurídica (art. 35.4 LGT) ")</f>
        <v xml:space="preserve">Entidad sin personalidad jurídica (art. 35.4 LGT) </v>
      </c>
      <c r="C6853" t="str">
        <f>T("FUENCARRAL-EL PARDO ")</f>
        <v xml:space="preserve">FUENCARRAL-EL PARDO </v>
      </c>
      <c r="D6853" t="str">
        <f>T("EL PILAR            ")</f>
        <v xml:space="preserve">EL PILAR            </v>
      </c>
      <c r="E6853" t="str">
        <f>T("TU ")</f>
        <v xml:space="preserve">TU </v>
      </c>
      <c r="F6853" t="str">
        <f>T("TURISMOS       ")</f>
        <v xml:space="preserve">TURISMOS       </v>
      </c>
      <c r="G6853" t="str">
        <f>T("De 12 a 15,99 CABALLOS FISCALES                   ")</f>
        <v xml:space="preserve">De 12 a 15,99 CABALLOS FISCALES                   </v>
      </c>
      <c r="H6853" t="str">
        <f>T("GASOLINA                                          ")</f>
        <v xml:space="preserve">GASOLINA                                          </v>
      </c>
      <c r="I6853">
        <v>21</v>
      </c>
    </row>
    <row r="6854" spans="1:9">
      <c r="A6854" t="str">
        <f>T("2018")</f>
        <v>2018</v>
      </c>
      <c r="B6854" t="str">
        <f>T("Entidad sin personalidad jurídica (art. 35.4 LGT) ")</f>
        <v xml:space="preserve">Entidad sin personalidad jurídica (art. 35.4 LGT) </v>
      </c>
      <c r="C6854" t="str">
        <f>T("FUENCARRAL-EL PARDO ")</f>
        <v xml:space="preserve">FUENCARRAL-EL PARDO </v>
      </c>
      <c r="D6854" t="str">
        <f>T("EL PILAR            ")</f>
        <v xml:space="preserve">EL PILAR            </v>
      </c>
      <c r="E6854" t="str">
        <f>T("TU ")</f>
        <v xml:space="preserve">TU </v>
      </c>
      <c r="F6854" t="str">
        <f>T("TURISMOS       ")</f>
        <v xml:space="preserve">TURISMOS       </v>
      </c>
      <c r="G6854" t="str">
        <f>T("De 16 a 19,99 CABALLOS FISCALES                   ")</f>
        <v xml:space="preserve">De 16 a 19,99 CABALLOS FISCALES                   </v>
      </c>
      <c r="H6854" t="str">
        <f>T("GASOLINA                                          ")</f>
        <v xml:space="preserve">GASOLINA                                          </v>
      </c>
      <c r="I6854">
        <v>1</v>
      </c>
    </row>
    <row r="6855" spans="1:9">
      <c r="A6855" t="str">
        <f>T("2018")</f>
        <v>2018</v>
      </c>
      <c r="B6855" t="str">
        <f>T("Entidad sin personalidad jurídica (art. 35.4 LGT) ")</f>
        <v xml:space="preserve">Entidad sin personalidad jurídica (art. 35.4 LGT) </v>
      </c>
      <c r="C6855" t="str">
        <f>T("FUENCARRAL-EL PARDO ")</f>
        <v xml:space="preserve">FUENCARRAL-EL PARDO </v>
      </c>
      <c r="D6855" t="str">
        <f>T("EL PILAR            ")</f>
        <v xml:space="preserve">EL PILAR            </v>
      </c>
      <c r="E6855" t="str">
        <f>T("TU ")</f>
        <v xml:space="preserve">TU </v>
      </c>
      <c r="F6855" t="str">
        <f>T("TURISMOS       ")</f>
        <v xml:space="preserve">TURISMOS       </v>
      </c>
      <c r="G6855" t="str">
        <f>T("De 20 CABALLOS FISCALES en adelante               ")</f>
        <v xml:space="preserve">De 20 CABALLOS FISCALES en adelante               </v>
      </c>
      <c r="H6855" t="str">
        <f>T("GASOLINA                                          ")</f>
        <v xml:space="preserve">GASOLINA                                          </v>
      </c>
      <c r="I6855">
        <v>2</v>
      </c>
    </row>
    <row r="6856" spans="1:9">
      <c r="A6856" t="str">
        <f>T("2018")</f>
        <v>2018</v>
      </c>
      <c r="B6856" t="str">
        <f>T("Entidad sin personalidad jurídica (art. 35.4 LGT) ")</f>
        <v xml:space="preserve">Entidad sin personalidad jurídica (art. 35.4 LGT) </v>
      </c>
      <c r="C6856" t="str">
        <f>T("FUENCARRAL-EL PARDO ")</f>
        <v xml:space="preserve">FUENCARRAL-EL PARDO </v>
      </c>
      <c r="D6856" t="str">
        <f>T("LA PAZ              ")</f>
        <v xml:space="preserve">LA PAZ              </v>
      </c>
      <c r="E6856" t="str">
        <f>T("TU ")</f>
        <v xml:space="preserve">TU </v>
      </c>
      <c r="F6856" t="str">
        <f>T("TURISMOS       ")</f>
        <v xml:space="preserve">TURISMOS       </v>
      </c>
      <c r="G6856" t="str">
        <f>T("De menos de 8 CABALLOS FISCALES                   ")</f>
        <v xml:space="preserve">De menos de 8 CABALLOS FISCALES                   </v>
      </c>
      <c r="H6856" t="str">
        <f>T("GASOLINA                                          ")</f>
        <v xml:space="preserve">GASOLINA                                          </v>
      </c>
      <c r="I6856">
        <v>3</v>
      </c>
    </row>
    <row r="6857" spans="1:9">
      <c r="A6857" t="str">
        <f>T("2018")</f>
        <v>2018</v>
      </c>
      <c r="B6857" t="str">
        <f>T("Entidad sin personalidad jurídica (art. 35.4 LGT) ")</f>
        <v xml:space="preserve">Entidad sin personalidad jurídica (art. 35.4 LGT) </v>
      </c>
      <c r="C6857" t="str">
        <f>T("FUENCARRAL-EL PARDO ")</f>
        <v xml:space="preserve">FUENCARRAL-EL PARDO </v>
      </c>
      <c r="D6857" t="str">
        <f>T("LA PAZ              ")</f>
        <v xml:space="preserve">LA PAZ              </v>
      </c>
      <c r="E6857" t="str">
        <f>T("TU ")</f>
        <v xml:space="preserve">TU </v>
      </c>
      <c r="F6857" t="str">
        <f>T("TURISMOS       ")</f>
        <v xml:space="preserve">TURISMOS       </v>
      </c>
      <c r="G6857" t="str">
        <f>T("De 8 a 11,99 CABALLOS FISCALES                    ")</f>
        <v xml:space="preserve">De 8 a 11,99 CABALLOS FISCALES                    </v>
      </c>
      <c r="H6857" t="str">
        <f>T("GASOLINA                                          ")</f>
        <v xml:space="preserve">GASOLINA                                          </v>
      </c>
      <c r="I6857">
        <v>29</v>
      </c>
    </row>
    <row r="6858" spans="1:9">
      <c r="A6858" t="str">
        <f>T("2018")</f>
        <v>2018</v>
      </c>
      <c r="B6858" t="str">
        <f>T("Entidad sin personalidad jurídica (art. 35.4 LGT) ")</f>
        <v xml:space="preserve">Entidad sin personalidad jurídica (art. 35.4 LGT) </v>
      </c>
      <c r="C6858" t="str">
        <f>T("FUENCARRAL-EL PARDO ")</f>
        <v xml:space="preserve">FUENCARRAL-EL PARDO </v>
      </c>
      <c r="D6858" t="str">
        <f>T("LA PAZ              ")</f>
        <v xml:space="preserve">LA PAZ              </v>
      </c>
      <c r="E6858" t="str">
        <f>T("TU ")</f>
        <v xml:space="preserve">TU </v>
      </c>
      <c r="F6858" t="str">
        <f>T("TURISMOS       ")</f>
        <v xml:space="preserve">TURISMOS       </v>
      </c>
      <c r="G6858" t="str">
        <f>T("De 12 a 15,99 CABALLOS FISCALES                   ")</f>
        <v xml:space="preserve">De 12 a 15,99 CABALLOS FISCALES                   </v>
      </c>
      <c r="H6858" t="str">
        <f>T("GASOLINA                                          ")</f>
        <v xml:space="preserve">GASOLINA                                          </v>
      </c>
      <c r="I6858">
        <v>16</v>
      </c>
    </row>
    <row r="6859" spans="1:9">
      <c r="A6859" t="str">
        <f>T("2018")</f>
        <v>2018</v>
      </c>
      <c r="B6859" t="str">
        <f>T("Entidad sin personalidad jurídica (art. 35.4 LGT) ")</f>
        <v xml:space="preserve">Entidad sin personalidad jurídica (art. 35.4 LGT) </v>
      </c>
      <c r="C6859" t="str">
        <f>T("FUENCARRAL-EL PARDO ")</f>
        <v xml:space="preserve">FUENCARRAL-EL PARDO </v>
      </c>
      <c r="D6859" t="str">
        <f>T("LA PAZ              ")</f>
        <v xml:space="preserve">LA PAZ              </v>
      </c>
      <c r="E6859" t="str">
        <f>T("TU ")</f>
        <v xml:space="preserve">TU </v>
      </c>
      <c r="F6859" t="str">
        <f>T("TURISMOS       ")</f>
        <v xml:space="preserve">TURISMOS       </v>
      </c>
      <c r="G6859" t="str">
        <f>T("De 16 a 19,99 CABALLOS FISCALES                   ")</f>
        <v xml:space="preserve">De 16 a 19,99 CABALLOS FISCALES                   </v>
      </c>
      <c r="H6859" t="str">
        <f>T("GASOLINA                                          ")</f>
        <v xml:space="preserve">GASOLINA                                          </v>
      </c>
      <c r="I6859">
        <v>2</v>
      </c>
    </row>
    <row r="6860" spans="1:9">
      <c r="A6860" t="str">
        <f>T("2018")</f>
        <v>2018</v>
      </c>
      <c r="B6860" t="str">
        <f>T("Entidad sin personalidad jurídica (art. 35.4 LGT) ")</f>
        <v xml:space="preserve">Entidad sin personalidad jurídica (art. 35.4 LGT) </v>
      </c>
      <c r="C6860" t="str">
        <f>T("FUENCARRAL-EL PARDO ")</f>
        <v xml:space="preserve">FUENCARRAL-EL PARDO </v>
      </c>
      <c r="D6860" t="str">
        <f>T("LA PAZ              ")</f>
        <v xml:space="preserve">LA PAZ              </v>
      </c>
      <c r="E6860" t="str">
        <f>T("TU ")</f>
        <v xml:space="preserve">TU </v>
      </c>
      <c r="F6860" t="str">
        <f>T("TURISMOS       ")</f>
        <v xml:space="preserve">TURISMOS       </v>
      </c>
      <c r="G6860" t="str">
        <f>T("De 20 CABALLOS FISCALES en adelante               ")</f>
        <v xml:space="preserve">De 20 CABALLOS FISCALES en adelante               </v>
      </c>
      <c r="H6860" t="str">
        <f>T("GASOLINA                                          ")</f>
        <v xml:space="preserve">GASOLINA                                          </v>
      </c>
      <c r="I6860">
        <v>2</v>
      </c>
    </row>
    <row r="6861" spans="1:9">
      <c r="A6861" t="str">
        <f>T("2018")</f>
        <v>2018</v>
      </c>
      <c r="B6861" t="str">
        <f>T("Entidad sin personalidad jurídica (art. 35.4 LGT) ")</f>
        <v xml:space="preserve">Entidad sin personalidad jurídica (art. 35.4 LGT) </v>
      </c>
      <c r="C6861" t="str">
        <f>T("FUENCARRAL-EL PARDO ")</f>
        <v xml:space="preserve">FUENCARRAL-EL PARDO </v>
      </c>
      <c r="D6861" t="str">
        <f>T("VALVERDE            ")</f>
        <v xml:space="preserve">VALVERDE            </v>
      </c>
      <c r="E6861" t="str">
        <f>T("TU ")</f>
        <v xml:space="preserve">TU </v>
      </c>
      <c r="F6861" t="str">
        <f>T("TURISMOS       ")</f>
        <v xml:space="preserve">TURISMOS       </v>
      </c>
      <c r="G6861" t="str">
        <f>T("De menos de 8 CABALLOS FISCALES                   ")</f>
        <v xml:space="preserve">De menos de 8 CABALLOS FISCALES                   </v>
      </c>
      <c r="H6861" t="str">
        <f>T("GASOLINA                                          ")</f>
        <v xml:space="preserve">GASOLINA                                          </v>
      </c>
      <c r="I6861">
        <v>5</v>
      </c>
    </row>
    <row r="6862" spans="1:9">
      <c r="A6862" t="str">
        <f>T("2018")</f>
        <v>2018</v>
      </c>
      <c r="B6862" t="str">
        <f>T("Entidad sin personalidad jurídica (art. 35.4 LGT) ")</f>
        <v xml:space="preserve">Entidad sin personalidad jurídica (art. 35.4 LGT) </v>
      </c>
      <c r="C6862" t="str">
        <f>T("FUENCARRAL-EL PARDO ")</f>
        <v xml:space="preserve">FUENCARRAL-EL PARDO </v>
      </c>
      <c r="D6862" t="str">
        <f>T("VALVERDE            ")</f>
        <v xml:space="preserve">VALVERDE            </v>
      </c>
      <c r="E6862" t="str">
        <f>T("TU ")</f>
        <v xml:space="preserve">TU </v>
      </c>
      <c r="F6862" t="str">
        <f>T("TURISMOS       ")</f>
        <v xml:space="preserve">TURISMOS       </v>
      </c>
      <c r="G6862" t="str">
        <f>T("De 8 a 11,99 CABALLOS FISCALES                    ")</f>
        <v xml:space="preserve">De 8 a 11,99 CABALLOS FISCALES                    </v>
      </c>
      <c r="H6862" t="str">
        <f>T("GASOLINA                                          ")</f>
        <v xml:space="preserve">GASOLINA                                          </v>
      </c>
      <c r="I6862">
        <v>54</v>
      </c>
    </row>
    <row r="6863" spans="1:9">
      <c r="A6863" t="str">
        <f>T("2018")</f>
        <v>2018</v>
      </c>
      <c r="B6863" t="str">
        <f>T("Entidad sin personalidad jurídica (art. 35.4 LGT) ")</f>
        <v xml:space="preserve">Entidad sin personalidad jurídica (art. 35.4 LGT) </v>
      </c>
      <c r="C6863" t="str">
        <f>T("FUENCARRAL-EL PARDO ")</f>
        <v xml:space="preserve">FUENCARRAL-EL PARDO </v>
      </c>
      <c r="D6863" t="str">
        <f>T("VALVERDE            ")</f>
        <v xml:space="preserve">VALVERDE            </v>
      </c>
      <c r="E6863" t="str">
        <f>T("TU ")</f>
        <v xml:space="preserve">TU </v>
      </c>
      <c r="F6863" t="str">
        <f>T("TURISMOS       ")</f>
        <v xml:space="preserve">TURISMOS       </v>
      </c>
      <c r="G6863" t="str">
        <f>T("De 12 a 15,99 CABALLOS FISCALES                   ")</f>
        <v xml:space="preserve">De 12 a 15,99 CABALLOS FISCALES                   </v>
      </c>
      <c r="H6863" t="str">
        <f>T("GASOLINA                                          ")</f>
        <v xml:space="preserve">GASOLINA                                          </v>
      </c>
      <c r="I6863">
        <v>20</v>
      </c>
    </row>
    <row r="6864" spans="1:9">
      <c r="A6864" t="str">
        <f>T("2018")</f>
        <v>2018</v>
      </c>
      <c r="B6864" t="str">
        <f>T("Entidad sin personalidad jurídica (art. 35.4 LGT) ")</f>
        <v xml:space="preserve">Entidad sin personalidad jurídica (art. 35.4 LGT) </v>
      </c>
      <c r="C6864" t="str">
        <f>T("FUENCARRAL-EL PARDO ")</f>
        <v xml:space="preserve">FUENCARRAL-EL PARDO </v>
      </c>
      <c r="D6864" t="str">
        <f>T("VALVERDE            ")</f>
        <v xml:space="preserve">VALVERDE            </v>
      </c>
      <c r="E6864" t="str">
        <f>T("TU ")</f>
        <v xml:space="preserve">TU </v>
      </c>
      <c r="F6864" t="str">
        <f>T("TURISMOS       ")</f>
        <v xml:space="preserve">TURISMOS       </v>
      </c>
      <c r="G6864" t="str">
        <f>T("De 16 a 19,99 CABALLOS FISCALES                   ")</f>
        <v xml:space="preserve">De 16 a 19,99 CABALLOS FISCALES                   </v>
      </c>
      <c r="H6864" t="str">
        <f>T("GASOLINA                                          ")</f>
        <v xml:space="preserve">GASOLINA                                          </v>
      </c>
      <c r="I6864">
        <v>3</v>
      </c>
    </row>
    <row r="6865" spans="1:9">
      <c r="A6865" t="str">
        <f>T("2018")</f>
        <v>2018</v>
      </c>
      <c r="B6865" t="str">
        <f>T("Entidad sin personalidad jurídica (art. 35.4 LGT) ")</f>
        <v xml:space="preserve">Entidad sin personalidad jurídica (art. 35.4 LGT) </v>
      </c>
      <c r="C6865" t="str">
        <f>T("FUENCARRAL-EL PARDO ")</f>
        <v xml:space="preserve">FUENCARRAL-EL PARDO </v>
      </c>
      <c r="D6865" t="str">
        <f>T("VALVERDE            ")</f>
        <v xml:space="preserve">VALVERDE            </v>
      </c>
      <c r="E6865" t="str">
        <f>T("TU ")</f>
        <v xml:space="preserve">TU </v>
      </c>
      <c r="F6865" t="str">
        <f>T("TURISMOS       ")</f>
        <v xml:space="preserve">TURISMOS       </v>
      </c>
      <c r="G6865" t="str">
        <f>T("De 20 CABALLOS FISCALES en adelante               ")</f>
        <v xml:space="preserve">De 20 CABALLOS FISCALES en adelante               </v>
      </c>
      <c r="H6865" t="str">
        <f>T("GASOLINA                                          ")</f>
        <v xml:space="preserve">GASOLINA                                          </v>
      </c>
      <c r="I6865">
        <v>1</v>
      </c>
    </row>
    <row r="6866" spans="1:9">
      <c r="A6866" t="str">
        <f>T("2018")</f>
        <v>2018</v>
      </c>
      <c r="B6866" t="str">
        <f>T("Entidad sin personalidad jurídica (art. 35.4 LGT) ")</f>
        <v xml:space="preserve">Entidad sin personalidad jurídica (art. 35.4 LGT) </v>
      </c>
      <c r="C6866" t="str">
        <f>T("FUENCARRAL-EL PARDO ")</f>
        <v xml:space="preserve">FUENCARRAL-EL PARDO </v>
      </c>
      <c r="D6866" t="str">
        <f>T("MIRASIERRA          ")</f>
        <v xml:space="preserve">MIRASIERRA          </v>
      </c>
      <c r="E6866" t="str">
        <f>T("TU ")</f>
        <v xml:space="preserve">TU </v>
      </c>
      <c r="F6866" t="str">
        <f>T("TURISMOS       ")</f>
        <v xml:space="preserve">TURISMOS       </v>
      </c>
      <c r="G6866" t="str">
        <f>T("De menos de 8 CABALLOS FISCALES                   ")</f>
        <v xml:space="preserve">De menos de 8 CABALLOS FISCALES                   </v>
      </c>
      <c r="H6866" t="str">
        <f>T("GASOLINA                                          ")</f>
        <v xml:space="preserve">GASOLINA                                          </v>
      </c>
      <c r="I6866">
        <v>7</v>
      </c>
    </row>
    <row r="6867" spans="1:9">
      <c r="A6867" t="str">
        <f>T("2018")</f>
        <v>2018</v>
      </c>
      <c r="B6867" t="str">
        <f>T("Entidad sin personalidad jurídica (art. 35.4 LGT) ")</f>
        <v xml:space="preserve">Entidad sin personalidad jurídica (art. 35.4 LGT) </v>
      </c>
      <c r="C6867" t="str">
        <f>T("FUENCARRAL-EL PARDO ")</f>
        <v xml:space="preserve">FUENCARRAL-EL PARDO </v>
      </c>
      <c r="D6867" t="str">
        <f>T("MIRASIERRA          ")</f>
        <v xml:space="preserve">MIRASIERRA          </v>
      </c>
      <c r="E6867" t="str">
        <f>T("TU ")</f>
        <v xml:space="preserve">TU </v>
      </c>
      <c r="F6867" t="str">
        <f>T("TURISMOS       ")</f>
        <v xml:space="preserve">TURISMOS       </v>
      </c>
      <c r="G6867" t="str">
        <f>T("De 8 a 11,99 CABALLOS FISCALES                    ")</f>
        <v xml:space="preserve">De 8 a 11,99 CABALLOS FISCALES                    </v>
      </c>
      <c r="H6867" t="str">
        <f>T("GASOLINA                                          ")</f>
        <v xml:space="preserve">GASOLINA                                          </v>
      </c>
      <c r="I6867">
        <v>31</v>
      </c>
    </row>
    <row r="6868" spans="1:9">
      <c r="A6868" t="str">
        <f>T("2018")</f>
        <v>2018</v>
      </c>
      <c r="B6868" t="str">
        <f>T("Entidad sin personalidad jurídica (art. 35.4 LGT) ")</f>
        <v xml:space="preserve">Entidad sin personalidad jurídica (art. 35.4 LGT) </v>
      </c>
      <c r="C6868" t="str">
        <f>T("FUENCARRAL-EL PARDO ")</f>
        <v xml:space="preserve">FUENCARRAL-EL PARDO </v>
      </c>
      <c r="D6868" t="str">
        <f>T("MIRASIERRA          ")</f>
        <v xml:space="preserve">MIRASIERRA          </v>
      </c>
      <c r="E6868" t="str">
        <f>T("TU ")</f>
        <v xml:space="preserve">TU </v>
      </c>
      <c r="F6868" t="str">
        <f>T("TURISMOS       ")</f>
        <v xml:space="preserve">TURISMOS       </v>
      </c>
      <c r="G6868" t="str">
        <f>T("De 12 a 15,99 CABALLOS FISCALES                   ")</f>
        <v xml:space="preserve">De 12 a 15,99 CABALLOS FISCALES                   </v>
      </c>
      <c r="H6868" t="str">
        <f>T("GASOLINA                                          ")</f>
        <v xml:space="preserve">GASOLINA                                          </v>
      </c>
      <c r="I6868">
        <v>13</v>
      </c>
    </row>
    <row r="6869" spans="1:9">
      <c r="A6869" t="str">
        <f>T("2018")</f>
        <v>2018</v>
      </c>
      <c r="B6869" t="str">
        <f>T("Entidad sin personalidad jurídica (art. 35.4 LGT) ")</f>
        <v xml:space="preserve">Entidad sin personalidad jurídica (art. 35.4 LGT) </v>
      </c>
      <c r="C6869" t="str">
        <f>T("FUENCARRAL-EL PARDO ")</f>
        <v xml:space="preserve">FUENCARRAL-EL PARDO </v>
      </c>
      <c r="D6869" t="str">
        <f>T("MIRASIERRA          ")</f>
        <v xml:space="preserve">MIRASIERRA          </v>
      </c>
      <c r="E6869" t="str">
        <f>T("TU ")</f>
        <v xml:space="preserve">TU </v>
      </c>
      <c r="F6869" t="str">
        <f>T("TURISMOS       ")</f>
        <v xml:space="preserve">TURISMOS       </v>
      </c>
      <c r="G6869" t="str">
        <f>T("De 16 a 19,99 CABALLOS FISCALES                   ")</f>
        <v xml:space="preserve">De 16 a 19,99 CABALLOS FISCALES                   </v>
      </c>
      <c r="H6869" t="str">
        <f>T("GASOLINA                                          ")</f>
        <v xml:space="preserve">GASOLINA                                          </v>
      </c>
      <c r="I6869">
        <v>5</v>
      </c>
    </row>
    <row r="6870" spans="1:9">
      <c r="A6870" t="str">
        <f>T("2018")</f>
        <v>2018</v>
      </c>
      <c r="B6870" t="str">
        <f>T("Entidad sin personalidad jurídica (art. 35.4 LGT) ")</f>
        <v xml:space="preserve">Entidad sin personalidad jurídica (art. 35.4 LGT) </v>
      </c>
      <c r="C6870" t="str">
        <f>T("FUENCARRAL-EL PARDO ")</f>
        <v xml:space="preserve">FUENCARRAL-EL PARDO </v>
      </c>
      <c r="D6870" t="str">
        <f>T("MIRASIERRA          ")</f>
        <v xml:space="preserve">MIRASIERRA          </v>
      </c>
      <c r="E6870" t="str">
        <f>T("TU ")</f>
        <v xml:space="preserve">TU </v>
      </c>
      <c r="F6870" t="str">
        <f>T("TURISMOS       ")</f>
        <v xml:space="preserve">TURISMOS       </v>
      </c>
      <c r="G6870" t="str">
        <f>T("De 20 CABALLOS FISCALES en adelante               ")</f>
        <v xml:space="preserve">De 20 CABALLOS FISCALES en adelante               </v>
      </c>
      <c r="H6870" t="str">
        <f>T("GASOLINA                                          ")</f>
        <v xml:space="preserve">GASOLINA                                          </v>
      </c>
      <c r="I6870">
        <v>4</v>
      </c>
    </row>
    <row r="6871" spans="1:9">
      <c r="A6871" t="str">
        <f>T("2018")</f>
        <v>2018</v>
      </c>
      <c r="B6871" t="str">
        <f>T("Entidad sin personalidad jurídica (art. 35.4 LGT) ")</f>
        <v xml:space="preserve">Entidad sin personalidad jurídica (art. 35.4 LGT) </v>
      </c>
      <c r="C6871" t="str">
        <f>T("FUENCARRAL-EL PARDO ")</f>
        <v xml:space="preserve">FUENCARRAL-EL PARDO </v>
      </c>
      <c r="D6871" t="str">
        <f>T("EL GOLOSO           ")</f>
        <v xml:space="preserve">EL GOLOSO           </v>
      </c>
      <c r="E6871" t="str">
        <f>T("TU ")</f>
        <v xml:space="preserve">TU </v>
      </c>
      <c r="F6871" t="str">
        <f>T("TURISMOS       ")</f>
        <v xml:space="preserve">TURISMOS       </v>
      </c>
      <c r="G6871" t="str">
        <f>T("De 8 a 11,99 CABALLOS FISCALES                    ")</f>
        <v xml:space="preserve">De 8 a 11,99 CABALLOS FISCALES                    </v>
      </c>
      <c r="H6871" t="str">
        <f>T("GASOLINA                                          ")</f>
        <v xml:space="preserve">GASOLINA                                          </v>
      </c>
      <c r="I6871">
        <v>5</v>
      </c>
    </row>
    <row r="6872" spans="1:9">
      <c r="A6872" t="str">
        <f>T("2018")</f>
        <v>2018</v>
      </c>
      <c r="B6872" t="str">
        <f>T("Entidad sin personalidad jurídica (art. 35.4 LGT) ")</f>
        <v xml:space="preserve">Entidad sin personalidad jurídica (art. 35.4 LGT) </v>
      </c>
      <c r="C6872" t="str">
        <f>T("FUENCARRAL-EL PARDO ")</f>
        <v xml:space="preserve">FUENCARRAL-EL PARDO </v>
      </c>
      <c r="D6872" t="str">
        <f>T("EL GOLOSO           ")</f>
        <v xml:space="preserve">EL GOLOSO           </v>
      </c>
      <c r="E6872" t="str">
        <f>T("TU ")</f>
        <v xml:space="preserve">TU </v>
      </c>
      <c r="F6872" t="str">
        <f>T("TURISMOS       ")</f>
        <v xml:space="preserve">TURISMOS       </v>
      </c>
      <c r="G6872" t="str">
        <f>T("De 16 a 19,99 CABALLOS FISCALES                   ")</f>
        <v xml:space="preserve">De 16 a 19,99 CABALLOS FISCALES                   </v>
      </c>
      <c r="H6872" t="str">
        <f>T("GASOLINA                                          ")</f>
        <v xml:space="preserve">GASOLINA                                          </v>
      </c>
      <c r="I6872">
        <v>1</v>
      </c>
    </row>
    <row r="6873" spans="1:9">
      <c r="A6873" t="str">
        <f>T("2018")</f>
        <v>2018</v>
      </c>
      <c r="B6873" t="str">
        <f>T("FISICO                                            ")</f>
        <v xml:space="preserve">FISICO                                            </v>
      </c>
      <c r="C6873" t="str">
        <f>T("FUENCARRAL-EL PARDO ")</f>
        <v xml:space="preserve">FUENCARRAL-EL PARDO </v>
      </c>
      <c r="D6873" t="str">
        <f>T("SIN BARRIO          ")</f>
        <v xml:space="preserve">SIN BARRIO          </v>
      </c>
      <c r="E6873" t="str">
        <f>T("TU ")</f>
        <v xml:space="preserve">TU </v>
      </c>
      <c r="F6873" t="str">
        <f>T("TURISMOS       ")</f>
        <v xml:space="preserve">TURISMOS       </v>
      </c>
      <c r="G6873" t="str">
        <f>T("De menos de 8 CABALLOS FISCALES                   ")</f>
        <v xml:space="preserve">De menos de 8 CABALLOS FISCALES                   </v>
      </c>
      <c r="H6873" t="str">
        <f>T("GASOLINA                                          ")</f>
        <v xml:space="preserve">GASOLINA                                          </v>
      </c>
      <c r="I6873">
        <v>39</v>
      </c>
    </row>
    <row r="6874" spans="1:9">
      <c r="A6874" t="str">
        <f>T("2018")</f>
        <v>2018</v>
      </c>
      <c r="B6874" t="str">
        <f>T("FISICO                                            ")</f>
        <v xml:space="preserve">FISICO                                            </v>
      </c>
      <c r="C6874" t="str">
        <f>T("FUENCARRAL-EL PARDO ")</f>
        <v xml:space="preserve">FUENCARRAL-EL PARDO </v>
      </c>
      <c r="D6874" t="str">
        <f>T("SIN BARRIO          ")</f>
        <v xml:space="preserve">SIN BARRIO          </v>
      </c>
      <c r="E6874" t="str">
        <f>T("TU ")</f>
        <v xml:space="preserve">TU </v>
      </c>
      <c r="F6874" t="str">
        <f>T("TURISMOS       ")</f>
        <v xml:space="preserve">TURISMOS       </v>
      </c>
      <c r="G6874" t="str">
        <f>T("De 8 a 11,99 CABALLOS FISCALES                    ")</f>
        <v xml:space="preserve">De 8 a 11,99 CABALLOS FISCALES                    </v>
      </c>
      <c r="H6874" t="str">
        <f>T("GASOLINA                                          ")</f>
        <v xml:space="preserve">GASOLINA                                          </v>
      </c>
      <c r="I6874">
        <v>283</v>
      </c>
    </row>
    <row r="6875" spans="1:9">
      <c r="A6875" t="str">
        <f>T("2018")</f>
        <v>2018</v>
      </c>
      <c r="B6875" t="str">
        <f>T("FISICO                                            ")</f>
        <v xml:space="preserve">FISICO                                            </v>
      </c>
      <c r="C6875" t="str">
        <f>T("FUENCARRAL-EL PARDO ")</f>
        <v xml:space="preserve">FUENCARRAL-EL PARDO </v>
      </c>
      <c r="D6875" t="str">
        <f>T("SIN BARRIO          ")</f>
        <v xml:space="preserve">SIN BARRIO          </v>
      </c>
      <c r="E6875" t="str">
        <f>T("TU ")</f>
        <v xml:space="preserve">TU </v>
      </c>
      <c r="F6875" t="str">
        <f>T("TURISMOS       ")</f>
        <v xml:space="preserve">TURISMOS       </v>
      </c>
      <c r="G6875" t="str">
        <f>T("De 12 a 15,99 CABALLOS FISCALES                   ")</f>
        <v xml:space="preserve">De 12 a 15,99 CABALLOS FISCALES                   </v>
      </c>
      <c r="H6875" t="str">
        <f>T("GASOLINA                                          ")</f>
        <v xml:space="preserve">GASOLINA                                          </v>
      </c>
      <c r="I6875">
        <v>107</v>
      </c>
    </row>
    <row r="6876" spans="1:9">
      <c r="A6876" t="str">
        <f>T("2018")</f>
        <v>2018</v>
      </c>
      <c r="B6876" t="str">
        <f>T("FISICO                                            ")</f>
        <v xml:space="preserve">FISICO                                            </v>
      </c>
      <c r="C6876" t="str">
        <f>T("FUENCARRAL-EL PARDO ")</f>
        <v xml:space="preserve">FUENCARRAL-EL PARDO </v>
      </c>
      <c r="D6876" t="str">
        <f>T("SIN BARRIO          ")</f>
        <v xml:space="preserve">SIN BARRIO          </v>
      </c>
      <c r="E6876" t="str">
        <f>T("TU ")</f>
        <v xml:space="preserve">TU </v>
      </c>
      <c r="F6876" t="str">
        <f>T("TURISMOS       ")</f>
        <v xml:space="preserve">TURISMOS       </v>
      </c>
      <c r="G6876" t="str">
        <f>T("De 16 a 19,99 CABALLOS FISCALES                   ")</f>
        <v xml:space="preserve">De 16 a 19,99 CABALLOS FISCALES                   </v>
      </c>
      <c r="H6876" t="str">
        <f>T("GASOLINA                                          ")</f>
        <v xml:space="preserve">GASOLINA                                          </v>
      </c>
      <c r="I6876">
        <v>14</v>
      </c>
    </row>
    <row r="6877" spans="1:9">
      <c r="A6877" t="str">
        <f>T("2018")</f>
        <v>2018</v>
      </c>
      <c r="B6877" t="str">
        <f>T("FISICO                                            ")</f>
        <v xml:space="preserve">FISICO                                            </v>
      </c>
      <c r="C6877" t="str">
        <f>T("FUENCARRAL-EL PARDO ")</f>
        <v xml:space="preserve">FUENCARRAL-EL PARDO </v>
      </c>
      <c r="D6877" t="str">
        <f>T("SIN BARRIO          ")</f>
        <v xml:space="preserve">SIN BARRIO          </v>
      </c>
      <c r="E6877" t="str">
        <f>T("TU ")</f>
        <v xml:space="preserve">TU </v>
      </c>
      <c r="F6877" t="str">
        <f>T("TURISMOS       ")</f>
        <v xml:space="preserve">TURISMOS       </v>
      </c>
      <c r="G6877" t="str">
        <f>T("De 20 CABALLOS FISCALES en adelante               ")</f>
        <v xml:space="preserve">De 20 CABALLOS FISCALES en adelante               </v>
      </c>
      <c r="H6877" t="str">
        <f>T("GASOLINA                                          ")</f>
        <v xml:space="preserve">GASOLINA                                          </v>
      </c>
      <c r="I6877">
        <v>21</v>
      </c>
    </row>
    <row r="6878" spans="1:9">
      <c r="A6878" t="str">
        <f>T("2018")</f>
        <v>2018</v>
      </c>
      <c r="B6878" t="str">
        <f>T("FISICO                                            ")</f>
        <v xml:space="preserve">FISICO                                            </v>
      </c>
      <c r="C6878" t="str">
        <f>T("FUENCARRAL-EL PARDO ")</f>
        <v xml:space="preserve">FUENCARRAL-EL PARDO </v>
      </c>
      <c r="D6878" t="str">
        <f>T("EL PARDO            ")</f>
        <v xml:space="preserve">EL PARDO            </v>
      </c>
      <c r="E6878" t="str">
        <f>T("TU ")</f>
        <v xml:space="preserve">TU </v>
      </c>
      <c r="F6878" t="str">
        <f>T("TURISMOS       ")</f>
        <v xml:space="preserve">TURISMOS       </v>
      </c>
      <c r="G6878" t="str">
        <f>T("De menos de 8 CABALLOS FISCALES                   ")</f>
        <v xml:space="preserve">De menos de 8 CABALLOS FISCALES                   </v>
      </c>
      <c r="H6878" t="str">
        <f>T("GASOLINA                                          ")</f>
        <v xml:space="preserve">GASOLINA                                          </v>
      </c>
      <c r="I6878">
        <v>28</v>
      </c>
    </row>
    <row r="6879" spans="1:9">
      <c r="A6879" t="str">
        <f>T("2018")</f>
        <v>2018</v>
      </c>
      <c r="B6879" t="str">
        <f>T("FISICO                                            ")</f>
        <v xml:space="preserve">FISICO                                            </v>
      </c>
      <c r="C6879" t="str">
        <f>T("FUENCARRAL-EL PARDO ")</f>
        <v xml:space="preserve">FUENCARRAL-EL PARDO </v>
      </c>
      <c r="D6879" t="str">
        <f>T("EL PARDO            ")</f>
        <v xml:space="preserve">EL PARDO            </v>
      </c>
      <c r="E6879" t="str">
        <f>T("TU ")</f>
        <v xml:space="preserve">TU </v>
      </c>
      <c r="F6879" t="str">
        <f>T("TURISMOS       ")</f>
        <v xml:space="preserve">TURISMOS       </v>
      </c>
      <c r="G6879" t="str">
        <f>T("De 8 a 11,99 CABALLOS FISCALES                    ")</f>
        <v xml:space="preserve">De 8 a 11,99 CABALLOS FISCALES                    </v>
      </c>
      <c r="H6879" t="str">
        <f>T("GASOLINA                                          ")</f>
        <v xml:space="preserve">GASOLINA                                          </v>
      </c>
      <c r="I6879">
        <v>277</v>
      </c>
    </row>
    <row r="6880" spans="1:9">
      <c r="A6880" t="str">
        <f>T("2018")</f>
        <v>2018</v>
      </c>
      <c r="B6880" t="str">
        <f>T("FISICO                                            ")</f>
        <v xml:space="preserve">FISICO                                            </v>
      </c>
      <c r="C6880" t="str">
        <f>T("FUENCARRAL-EL PARDO ")</f>
        <v xml:space="preserve">FUENCARRAL-EL PARDO </v>
      </c>
      <c r="D6880" t="str">
        <f>T("EL PARDO            ")</f>
        <v xml:space="preserve">EL PARDO            </v>
      </c>
      <c r="E6880" t="str">
        <f>T("TU ")</f>
        <v xml:space="preserve">TU </v>
      </c>
      <c r="F6880" t="str">
        <f>T("TURISMOS       ")</f>
        <v xml:space="preserve">TURISMOS       </v>
      </c>
      <c r="G6880" t="str">
        <f>T("De 12 a 15,99 CABALLOS FISCALES                   ")</f>
        <v xml:space="preserve">De 12 a 15,99 CABALLOS FISCALES                   </v>
      </c>
      <c r="H6880" t="str">
        <f>T("GASOLINA                                          ")</f>
        <v xml:space="preserve">GASOLINA                                          </v>
      </c>
      <c r="I6880">
        <v>80</v>
      </c>
    </row>
    <row r="6881" spans="1:9">
      <c r="A6881" t="str">
        <f>T("2018")</f>
        <v>2018</v>
      </c>
      <c r="B6881" t="str">
        <f>T("FISICO                                            ")</f>
        <v xml:space="preserve">FISICO                                            </v>
      </c>
      <c r="C6881" t="str">
        <f>T("FUENCARRAL-EL PARDO ")</f>
        <v xml:space="preserve">FUENCARRAL-EL PARDO </v>
      </c>
      <c r="D6881" t="str">
        <f>T("EL PARDO            ")</f>
        <v xml:space="preserve">EL PARDO            </v>
      </c>
      <c r="E6881" t="str">
        <f>T("TU ")</f>
        <v xml:space="preserve">TU </v>
      </c>
      <c r="F6881" t="str">
        <f>T("TURISMOS       ")</f>
        <v xml:space="preserve">TURISMOS       </v>
      </c>
      <c r="G6881" t="str">
        <f>T("De 16 a 19,99 CABALLOS FISCALES                   ")</f>
        <v xml:space="preserve">De 16 a 19,99 CABALLOS FISCALES                   </v>
      </c>
      <c r="H6881" t="str">
        <f>T("GASOLINA                                          ")</f>
        <v xml:space="preserve">GASOLINA                                          </v>
      </c>
      <c r="I6881">
        <v>12</v>
      </c>
    </row>
    <row r="6882" spans="1:9">
      <c r="A6882" t="str">
        <f>T("2018")</f>
        <v>2018</v>
      </c>
      <c r="B6882" t="str">
        <f>T("FISICO                                            ")</f>
        <v xml:space="preserve">FISICO                                            </v>
      </c>
      <c r="C6882" t="str">
        <f>T("FUENCARRAL-EL PARDO ")</f>
        <v xml:space="preserve">FUENCARRAL-EL PARDO </v>
      </c>
      <c r="D6882" t="str">
        <f>T("EL PARDO            ")</f>
        <v xml:space="preserve">EL PARDO            </v>
      </c>
      <c r="E6882" t="str">
        <f>T("TU ")</f>
        <v xml:space="preserve">TU </v>
      </c>
      <c r="F6882" t="str">
        <f>T("TURISMOS       ")</f>
        <v xml:space="preserve">TURISMOS       </v>
      </c>
      <c r="G6882" t="str">
        <f>T("De 20 CABALLOS FISCALES en adelante               ")</f>
        <v xml:space="preserve">De 20 CABALLOS FISCALES en adelante               </v>
      </c>
      <c r="H6882" t="str">
        <f>T("GASOLINA                                          ")</f>
        <v xml:space="preserve">GASOLINA                                          </v>
      </c>
      <c r="I6882">
        <v>7</v>
      </c>
    </row>
    <row r="6883" spans="1:9">
      <c r="A6883" t="str">
        <f>T("2018")</f>
        <v>2018</v>
      </c>
      <c r="B6883" t="str">
        <f>T("FISICO                                            ")</f>
        <v xml:space="preserve">FISICO                                            </v>
      </c>
      <c r="C6883" t="str">
        <f>T("FUENCARRAL-EL PARDO ")</f>
        <v xml:space="preserve">FUENCARRAL-EL PARDO </v>
      </c>
      <c r="D6883" t="str">
        <f>T("FUENTELARREINA      ")</f>
        <v xml:space="preserve">FUENTELARREINA      </v>
      </c>
      <c r="E6883" t="str">
        <f>T("TU ")</f>
        <v xml:space="preserve">TU </v>
      </c>
      <c r="F6883" t="str">
        <f>T("TURISMOS       ")</f>
        <v xml:space="preserve">TURISMOS       </v>
      </c>
      <c r="G6883" t="str">
        <f>T("De menos de 8 CABALLOS FISCALES                   ")</f>
        <v xml:space="preserve">De menos de 8 CABALLOS FISCALES                   </v>
      </c>
      <c r="H6883" t="str">
        <f>T("GASOLINA                                          ")</f>
        <v xml:space="preserve">GASOLINA                                          </v>
      </c>
      <c r="I6883">
        <v>74</v>
      </c>
    </row>
    <row r="6884" spans="1:9">
      <c r="A6884" t="str">
        <f>T("2018")</f>
        <v>2018</v>
      </c>
      <c r="B6884" t="str">
        <f>T("FISICO                                            ")</f>
        <v xml:space="preserve">FISICO                                            </v>
      </c>
      <c r="C6884" t="str">
        <f>T("FUENCARRAL-EL PARDO ")</f>
        <v xml:space="preserve">FUENCARRAL-EL PARDO </v>
      </c>
      <c r="D6884" t="str">
        <f>T("FUENTELARREINA      ")</f>
        <v xml:space="preserve">FUENTELARREINA      </v>
      </c>
      <c r="E6884" t="str">
        <f>T("TU ")</f>
        <v xml:space="preserve">TU </v>
      </c>
      <c r="F6884" t="str">
        <f>T("TURISMOS       ")</f>
        <v xml:space="preserve">TURISMOS       </v>
      </c>
      <c r="G6884" t="str">
        <f>T("De 8 a 11,99 CABALLOS FISCALES                    ")</f>
        <v xml:space="preserve">De 8 a 11,99 CABALLOS FISCALES                    </v>
      </c>
      <c r="H6884" t="str">
        <f>T("GASOLINA                                          ")</f>
        <v xml:space="preserve">GASOLINA                                          </v>
      </c>
      <c r="I6884">
        <v>367</v>
      </c>
    </row>
    <row r="6885" spans="1:9">
      <c r="A6885" t="str">
        <f>T("2018")</f>
        <v>2018</v>
      </c>
      <c r="B6885" t="str">
        <f>T("FISICO                                            ")</f>
        <v xml:space="preserve">FISICO                                            </v>
      </c>
      <c r="C6885" t="str">
        <f>T("FUENCARRAL-EL PARDO ")</f>
        <v xml:space="preserve">FUENCARRAL-EL PARDO </v>
      </c>
      <c r="D6885" t="str">
        <f>T("FUENTELARREINA      ")</f>
        <v xml:space="preserve">FUENTELARREINA      </v>
      </c>
      <c r="E6885" t="str">
        <f>T("TU ")</f>
        <v xml:space="preserve">TU </v>
      </c>
      <c r="F6885" t="str">
        <f>T("TURISMOS       ")</f>
        <v xml:space="preserve">TURISMOS       </v>
      </c>
      <c r="G6885" t="str">
        <f>T("De 12 a 15,99 CABALLOS FISCALES                   ")</f>
        <v xml:space="preserve">De 12 a 15,99 CABALLOS FISCALES                   </v>
      </c>
      <c r="H6885" t="str">
        <f>T("GASOLINA                                          ")</f>
        <v xml:space="preserve">GASOLINA                                          </v>
      </c>
      <c r="I6885">
        <v>222</v>
      </c>
    </row>
    <row r="6886" spans="1:9">
      <c r="A6886" t="str">
        <f>T("2018")</f>
        <v>2018</v>
      </c>
      <c r="B6886" t="str">
        <f>T("FISICO                                            ")</f>
        <v xml:space="preserve">FISICO                                            </v>
      </c>
      <c r="C6886" t="str">
        <f>T("FUENCARRAL-EL PARDO ")</f>
        <v xml:space="preserve">FUENCARRAL-EL PARDO </v>
      </c>
      <c r="D6886" t="str">
        <f>T("FUENTELARREINA      ")</f>
        <v xml:space="preserve">FUENTELARREINA      </v>
      </c>
      <c r="E6886" t="str">
        <f>T("TU ")</f>
        <v xml:space="preserve">TU </v>
      </c>
      <c r="F6886" t="str">
        <f>T("TURISMOS       ")</f>
        <v xml:space="preserve">TURISMOS       </v>
      </c>
      <c r="G6886" t="str">
        <f>T("De 16 a 19,99 CABALLOS FISCALES                   ")</f>
        <v xml:space="preserve">De 16 a 19,99 CABALLOS FISCALES                   </v>
      </c>
      <c r="H6886" t="str">
        <f>T("GASOLINA                                          ")</f>
        <v xml:space="preserve">GASOLINA                                          </v>
      </c>
      <c r="I6886">
        <v>85</v>
      </c>
    </row>
    <row r="6887" spans="1:9">
      <c r="A6887" t="str">
        <f>T("2018")</f>
        <v>2018</v>
      </c>
      <c r="B6887" t="str">
        <f>T("FISICO                                            ")</f>
        <v xml:space="preserve">FISICO                                            </v>
      </c>
      <c r="C6887" t="str">
        <f>T("FUENCARRAL-EL PARDO ")</f>
        <v xml:space="preserve">FUENCARRAL-EL PARDO </v>
      </c>
      <c r="D6887" t="str">
        <f>T("FUENTELARREINA      ")</f>
        <v xml:space="preserve">FUENTELARREINA      </v>
      </c>
      <c r="E6887" t="str">
        <f>T("TU ")</f>
        <v xml:space="preserve">TU </v>
      </c>
      <c r="F6887" t="str">
        <f>T("TURISMOS       ")</f>
        <v xml:space="preserve">TURISMOS       </v>
      </c>
      <c r="G6887" t="str">
        <f>T("De 20 CABALLOS FISCALES en adelante               ")</f>
        <v xml:space="preserve">De 20 CABALLOS FISCALES en adelante               </v>
      </c>
      <c r="H6887" t="str">
        <f>T("GASOLINA                                          ")</f>
        <v xml:space="preserve">GASOLINA                                          </v>
      </c>
      <c r="I6887">
        <v>90</v>
      </c>
    </row>
    <row r="6888" spans="1:9">
      <c r="A6888" t="str">
        <f>T("2018")</f>
        <v>2018</v>
      </c>
      <c r="B6888" t="str">
        <f>T("FISICO                                            ")</f>
        <v xml:space="preserve">FISICO                                            </v>
      </c>
      <c r="C6888" t="str">
        <f>T("FUENCARRAL-EL PARDO ")</f>
        <v xml:space="preserve">FUENCARRAL-EL PARDO </v>
      </c>
      <c r="D6888" t="str">
        <f>T("PEÑA GRANDE         ")</f>
        <v xml:space="preserve">PEÑA GRANDE         </v>
      </c>
      <c r="E6888" t="str">
        <f>T("TU ")</f>
        <v xml:space="preserve">TU </v>
      </c>
      <c r="F6888" t="str">
        <f>T("TURISMOS       ")</f>
        <v xml:space="preserve">TURISMOS       </v>
      </c>
      <c r="G6888" t="str">
        <f>T("De menos de 8 CABALLOS FISCALES                   ")</f>
        <v xml:space="preserve">De menos de 8 CABALLOS FISCALES                   </v>
      </c>
      <c r="H6888" t="str">
        <f>T("GASOLINA                                          ")</f>
        <v xml:space="preserve">GASOLINA                                          </v>
      </c>
      <c r="I6888">
        <v>561</v>
      </c>
    </row>
    <row r="6889" spans="1:9">
      <c r="A6889" t="str">
        <f>T("2018")</f>
        <v>2018</v>
      </c>
      <c r="B6889" t="str">
        <f>T("FISICO                                            ")</f>
        <v xml:space="preserve">FISICO                                            </v>
      </c>
      <c r="C6889" t="str">
        <f>T("FUENCARRAL-EL PARDO ")</f>
        <v xml:space="preserve">FUENCARRAL-EL PARDO </v>
      </c>
      <c r="D6889" t="str">
        <f>T("PEÑA GRANDE         ")</f>
        <v xml:space="preserve">PEÑA GRANDE         </v>
      </c>
      <c r="E6889" t="str">
        <f>T("TU ")</f>
        <v xml:space="preserve">TU </v>
      </c>
      <c r="F6889" t="str">
        <f>T("TURISMOS       ")</f>
        <v xml:space="preserve">TURISMOS       </v>
      </c>
      <c r="G6889" t="str">
        <f>T("De 8 a 11,99 CABALLOS FISCALES                    ")</f>
        <v xml:space="preserve">De 8 a 11,99 CABALLOS FISCALES                    </v>
      </c>
      <c r="H6889" t="str">
        <f>T("GASOLINA                                          ")</f>
        <v xml:space="preserve">GASOLINA                                          </v>
      </c>
      <c r="I6889" s="1">
        <v>5027</v>
      </c>
    </row>
    <row r="6890" spans="1:9">
      <c r="A6890" t="str">
        <f>T("2018")</f>
        <v>2018</v>
      </c>
      <c r="B6890" t="str">
        <f>T("FISICO                                            ")</f>
        <v xml:space="preserve">FISICO                                            </v>
      </c>
      <c r="C6890" t="str">
        <f>T("FUENCARRAL-EL PARDO ")</f>
        <v xml:space="preserve">FUENCARRAL-EL PARDO </v>
      </c>
      <c r="D6890" t="str">
        <f>T("PEÑA GRANDE         ")</f>
        <v xml:space="preserve">PEÑA GRANDE         </v>
      </c>
      <c r="E6890" t="str">
        <f>T("TU ")</f>
        <v xml:space="preserve">TU </v>
      </c>
      <c r="F6890" t="str">
        <f>T("TURISMOS       ")</f>
        <v xml:space="preserve">TURISMOS       </v>
      </c>
      <c r="G6890" t="str">
        <f>T("De 12 a 15,99 CABALLOS FISCALES                   ")</f>
        <v xml:space="preserve">De 12 a 15,99 CABALLOS FISCALES                   </v>
      </c>
      <c r="H6890" t="str">
        <f>T("GASOLINA                                          ")</f>
        <v xml:space="preserve">GASOLINA                                          </v>
      </c>
      <c r="I6890" s="1">
        <v>1769</v>
      </c>
    </row>
    <row r="6891" spans="1:9">
      <c r="A6891" t="str">
        <f>T("2018")</f>
        <v>2018</v>
      </c>
      <c r="B6891" t="str">
        <f>T("FISICO                                            ")</f>
        <v xml:space="preserve">FISICO                                            </v>
      </c>
      <c r="C6891" t="str">
        <f>T("FUENCARRAL-EL PARDO ")</f>
        <v xml:space="preserve">FUENCARRAL-EL PARDO </v>
      </c>
      <c r="D6891" t="str">
        <f>T("PEÑA GRANDE         ")</f>
        <v xml:space="preserve">PEÑA GRANDE         </v>
      </c>
      <c r="E6891" t="str">
        <f>T("TU ")</f>
        <v xml:space="preserve">TU </v>
      </c>
      <c r="F6891" t="str">
        <f>T("TURISMOS       ")</f>
        <v xml:space="preserve">TURISMOS       </v>
      </c>
      <c r="G6891" t="str">
        <f>T("De 16 a 19,99 CABALLOS FISCALES                   ")</f>
        <v xml:space="preserve">De 16 a 19,99 CABALLOS FISCALES                   </v>
      </c>
      <c r="H6891" t="str">
        <f>T("GASOLINA                                          ")</f>
        <v xml:space="preserve">GASOLINA                                          </v>
      </c>
      <c r="I6891">
        <v>347</v>
      </c>
    </row>
    <row r="6892" spans="1:9">
      <c r="A6892" t="str">
        <f>T("2018")</f>
        <v>2018</v>
      </c>
      <c r="B6892" t="str">
        <f>T("FISICO                                            ")</f>
        <v xml:space="preserve">FISICO                                            </v>
      </c>
      <c r="C6892" t="str">
        <f>T("FUENCARRAL-EL PARDO ")</f>
        <v xml:space="preserve">FUENCARRAL-EL PARDO </v>
      </c>
      <c r="D6892" t="str">
        <f>T("PEÑA GRANDE         ")</f>
        <v xml:space="preserve">PEÑA GRANDE         </v>
      </c>
      <c r="E6892" t="str">
        <f>T("TU ")</f>
        <v xml:space="preserve">TU </v>
      </c>
      <c r="F6892" t="str">
        <f>T("TURISMOS       ")</f>
        <v xml:space="preserve">TURISMOS       </v>
      </c>
      <c r="G6892" t="str">
        <f>T("De 20 CABALLOS FISCALES en adelante               ")</f>
        <v xml:space="preserve">De 20 CABALLOS FISCALES en adelante               </v>
      </c>
      <c r="H6892" t="str">
        <f>T("GASOLINA                                          ")</f>
        <v xml:space="preserve">GASOLINA                                          </v>
      </c>
      <c r="I6892">
        <v>200</v>
      </c>
    </row>
    <row r="6893" spans="1:9">
      <c r="A6893" t="str">
        <f>T("2018")</f>
        <v>2018</v>
      </c>
      <c r="B6893" t="str">
        <f>T("FISICO                                            ")</f>
        <v xml:space="preserve">FISICO                                            </v>
      </c>
      <c r="C6893" t="str">
        <f>T("FUENCARRAL-EL PARDO ")</f>
        <v xml:space="preserve">FUENCARRAL-EL PARDO </v>
      </c>
      <c r="D6893" t="str">
        <f>T("EL PILAR            ")</f>
        <v xml:space="preserve">EL PILAR            </v>
      </c>
      <c r="E6893" t="str">
        <f>T("TU ")</f>
        <v xml:space="preserve">TU </v>
      </c>
      <c r="F6893" t="str">
        <f>T("TURISMOS       ")</f>
        <v xml:space="preserve">TURISMOS       </v>
      </c>
      <c r="G6893" t="str">
        <f>T("De menos de 8 CABALLOS FISCALES                   ")</f>
        <v xml:space="preserve">De menos de 8 CABALLOS FISCALES                   </v>
      </c>
      <c r="H6893" t="str">
        <f>T("GASOLINA                                          ")</f>
        <v xml:space="preserve">GASOLINA                                          </v>
      </c>
      <c r="I6893">
        <v>477</v>
      </c>
    </row>
    <row r="6894" spans="1:9">
      <c r="A6894" t="str">
        <f>T("2018")</f>
        <v>2018</v>
      </c>
      <c r="B6894" t="str">
        <f>T("FISICO                                            ")</f>
        <v xml:space="preserve">FISICO                                            </v>
      </c>
      <c r="C6894" t="str">
        <f>T("FUENCARRAL-EL PARDO ")</f>
        <v xml:space="preserve">FUENCARRAL-EL PARDO </v>
      </c>
      <c r="D6894" t="str">
        <f>T("EL PILAR            ")</f>
        <v xml:space="preserve">EL PILAR            </v>
      </c>
      <c r="E6894" t="str">
        <f>T("TU ")</f>
        <v xml:space="preserve">TU </v>
      </c>
      <c r="F6894" t="str">
        <f>T("TURISMOS       ")</f>
        <v xml:space="preserve">TURISMOS       </v>
      </c>
      <c r="G6894" t="str">
        <f>T("De 8 a 11,99 CABALLOS FISCALES                    ")</f>
        <v xml:space="preserve">De 8 a 11,99 CABALLOS FISCALES                    </v>
      </c>
      <c r="H6894" t="str">
        <f>T("GASOLINA                                          ")</f>
        <v xml:space="preserve">GASOLINA                                          </v>
      </c>
      <c r="I6894" s="1">
        <v>5461</v>
      </c>
    </row>
    <row r="6895" spans="1:9">
      <c r="A6895" t="str">
        <f>T("2018")</f>
        <v>2018</v>
      </c>
      <c r="B6895" t="str">
        <f>T("FISICO                                            ")</f>
        <v xml:space="preserve">FISICO                                            </v>
      </c>
      <c r="C6895" t="str">
        <f>T("FUENCARRAL-EL PARDO ")</f>
        <v xml:space="preserve">FUENCARRAL-EL PARDO </v>
      </c>
      <c r="D6895" t="str">
        <f>T("EL PILAR            ")</f>
        <v xml:space="preserve">EL PILAR            </v>
      </c>
      <c r="E6895" t="str">
        <f>T("TU ")</f>
        <v xml:space="preserve">TU </v>
      </c>
      <c r="F6895" t="str">
        <f>T("TURISMOS       ")</f>
        <v xml:space="preserve">TURISMOS       </v>
      </c>
      <c r="G6895" t="str">
        <f>T("De 12 a 15,99 CABALLOS FISCALES                   ")</f>
        <v xml:space="preserve">De 12 a 15,99 CABALLOS FISCALES                   </v>
      </c>
      <c r="H6895" t="str">
        <f>T("GASOLINA                                          ")</f>
        <v xml:space="preserve">GASOLINA                                          </v>
      </c>
      <c r="I6895" s="1">
        <v>1532</v>
      </c>
    </row>
    <row r="6896" spans="1:9">
      <c r="A6896" t="str">
        <f>T("2018")</f>
        <v>2018</v>
      </c>
      <c r="B6896" t="str">
        <f>T("FISICO                                            ")</f>
        <v xml:space="preserve">FISICO                                            </v>
      </c>
      <c r="C6896" t="str">
        <f>T("FUENCARRAL-EL PARDO ")</f>
        <v xml:space="preserve">FUENCARRAL-EL PARDO </v>
      </c>
      <c r="D6896" t="str">
        <f>T("EL PILAR            ")</f>
        <v xml:space="preserve">EL PILAR            </v>
      </c>
      <c r="E6896" t="str">
        <f>T("TU ")</f>
        <v xml:space="preserve">TU </v>
      </c>
      <c r="F6896" t="str">
        <f>T("TURISMOS       ")</f>
        <v xml:space="preserve">TURISMOS       </v>
      </c>
      <c r="G6896" t="str">
        <f>T("De 16 a 19,99 CABALLOS FISCALES                   ")</f>
        <v xml:space="preserve">De 16 a 19,99 CABALLOS FISCALES                   </v>
      </c>
      <c r="H6896" t="str">
        <f>T("GASOLINA                                          ")</f>
        <v xml:space="preserve">GASOLINA                                          </v>
      </c>
      <c r="I6896">
        <v>268</v>
      </c>
    </row>
    <row r="6897" spans="1:9">
      <c r="A6897" t="str">
        <f>T("2018")</f>
        <v>2018</v>
      </c>
      <c r="B6897" t="str">
        <f>T("FISICO                                            ")</f>
        <v xml:space="preserve">FISICO                                            </v>
      </c>
      <c r="C6897" t="str">
        <f>T("FUENCARRAL-EL PARDO ")</f>
        <v xml:space="preserve">FUENCARRAL-EL PARDO </v>
      </c>
      <c r="D6897" t="str">
        <f>T("EL PILAR            ")</f>
        <v xml:space="preserve">EL PILAR            </v>
      </c>
      <c r="E6897" t="str">
        <f>T("TU ")</f>
        <v xml:space="preserve">TU </v>
      </c>
      <c r="F6897" t="str">
        <f>T("TURISMOS       ")</f>
        <v xml:space="preserve">TURISMOS       </v>
      </c>
      <c r="G6897" t="str">
        <f>T("De 20 CABALLOS FISCALES en adelante               ")</f>
        <v xml:space="preserve">De 20 CABALLOS FISCALES en adelante               </v>
      </c>
      <c r="H6897" t="str">
        <f>T("GASOLINA                                          ")</f>
        <v xml:space="preserve">GASOLINA                                          </v>
      </c>
      <c r="I6897">
        <v>112</v>
      </c>
    </row>
    <row r="6898" spans="1:9">
      <c r="A6898" t="str">
        <f>T("2018")</f>
        <v>2018</v>
      </c>
      <c r="B6898" t="str">
        <f>T("FISICO                                            ")</f>
        <v xml:space="preserve">FISICO                                            </v>
      </c>
      <c r="C6898" t="str">
        <f>T("FUENCARRAL-EL PARDO ")</f>
        <v xml:space="preserve">FUENCARRAL-EL PARDO </v>
      </c>
      <c r="D6898" t="str">
        <f>T("LA PAZ              ")</f>
        <v xml:space="preserve">LA PAZ              </v>
      </c>
      <c r="E6898" t="str">
        <f>T("TU ")</f>
        <v xml:space="preserve">TU </v>
      </c>
      <c r="F6898" t="str">
        <f>T("TURISMOS       ")</f>
        <v xml:space="preserve">TURISMOS       </v>
      </c>
      <c r="G6898" t="str">
        <f>T("De menos de 8 CABALLOS FISCALES                   ")</f>
        <v xml:space="preserve">De menos de 8 CABALLOS FISCALES                   </v>
      </c>
      <c r="H6898" t="str">
        <f>T("GASOLINA                                          ")</f>
        <v xml:space="preserve">GASOLINA                                          </v>
      </c>
      <c r="I6898">
        <v>500</v>
      </c>
    </row>
    <row r="6899" spans="1:9">
      <c r="A6899" t="str">
        <f>T("2018")</f>
        <v>2018</v>
      </c>
      <c r="B6899" t="str">
        <f>T("FISICO                                            ")</f>
        <v xml:space="preserve">FISICO                                            </v>
      </c>
      <c r="C6899" t="str">
        <f>T("FUENCARRAL-EL PARDO ")</f>
        <v xml:space="preserve">FUENCARRAL-EL PARDO </v>
      </c>
      <c r="D6899" t="str">
        <f>T("LA PAZ              ")</f>
        <v xml:space="preserve">LA PAZ              </v>
      </c>
      <c r="E6899" t="str">
        <f>T("TU ")</f>
        <v xml:space="preserve">TU </v>
      </c>
      <c r="F6899" t="str">
        <f>T("TURISMOS       ")</f>
        <v xml:space="preserve">TURISMOS       </v>
      </c>
      <c r="G6899" t="str">
        <f>T("De 8 a 11,99 CABALLOS FISCALES                    ")</f>
        <v xml:space="preserve">De 8 a 11,99 CABALLOS FISCALES                    </v>
      </c>
      <c r="H6899" t="str">
        <f>T("GASOLINA                                          ")</f>
        <v xml:space="preserve">GASOLINA                                          </v>
      </c>
      <c r="I6899" s="1">
        <v>5188</v>
      </c>
    </row>
    <row r="6900" spans="1:9">
      <c r="A6900" t="str">
        <f>T("2018")</f>
        <v>2018</v>
      </c>
      <c r="B6900" t="str">
        <f>T("FISICO                                            ")</f>
        <v xml:space="preserve">FISICO                                            </v>
      </c>
      <c r="C6900" t="str">
        <f>T("FUENCARRAL-EL PARDO ")</f>
        <v xml:space="preserve">FUENCARRAL-EL PARDO </v>
      </c>
      <c r="D6900" t="str">
        <f>T("LA PAZ              ")</f>
        <v xml:space="preserve">LA PAZ              </v>
      </c>
      <c r="E6900" t="str">
        <f>T("TU ")</f>
        <v xml:space="preserve">TU </v>
      </c>
      <c r="F6900" t="str">
        <f>T("TURISMOS       ")</f>
        <v xml:space="preserve">TURISMOS       </v>
      </c>
      <c r="G6900" t="str">
        <f>T("De 12 a 15,99 CABALLOS FISCALES                   ")</f>
        <v xml:space="preserve">De 12 a 15,99 CABALLOS FISCALES                   </v>
      </c>
      <c r="H6900" t="str">
        <f>T("GASOLINA                                          ")</f>
        <v xml:space="preserve">GASOLINA                                          </v>
      </c>
      <c r="I6900" s="1">
        <v>1872</v>
      </c>
    </row>
    <row r="6901" spans="1:9">
      <c r="A6901" t="str">
        <f>T("2018")</f>
        <v>2018</v>
      </c>
      <c r="B6901" t="str">
        <f>T("FISICO                                            ")</f>
        <v xml:space="preserve">FISICO                                            </v>
      </c>
      <c r="C6901" t="str">
        <f>T("FUENCARRAL-EL PARDO ")</f>
        <v xml:space="preserve">FUENCARRAL-EL PARDO </v>
      </c>
      <c r="D6901" t="str">
        <f>T("LA PAZ              ")</f>
        <v xml:space="preserve">LA PAZ              </v>
      </c>
      <c r="E6901" t="str">
        <f>T("TU ")</f>
        <v xml:space="preserve">TU </v>
      </c>
      <c r="F6901" t="str">
        <f>T("TURISMOS       ")</f>
        <v xml:space="preserve">TURISMOS       </v>
      </c>
      <c r="G6901" t="str">
        <f>T("De 16 a 19,99 CABALLOS FISCALES                   ")</f>
        <v xml:space="preserve">De 16 a 19,99 CABALLOS FISCALES                   </v>
      </c>
      <c r="H6901" t="str">
        <f>T("GASOLINA                                          ")</f>
        <v xml:space="preserve">GASOLINA                                          </v>
      </c>
      <c r="I6901">
        <v>437</v>
      </c>
    </row>
    <row r="6902" spans="1:9">
      <c r="A6902" t="str">
        <f>T("2018")</f>
        <v>2018</v>
      </c>
      <c r="B6902" t="str">
        <f>T("FISICO                                            ")</f>
        <v xml:space="preserve">FISICO                                            </v>
      </c>
      <c r="C6902" t="str">
        <f>T("FUENCARRAL-EL PARDO ")</f>
        <v xml:space="preserve">FUENCARRAL-EL PARDO </v>
      </c>
      <c r="D6902" t="str">
        <f>T("LA PAZ              ")</f>
        <v xml:space="preserve">LA PAZ              </v>
      </c>
      <c r="E6902" t="str">
        <f>T("TU ")</f>
        <v xml:space="preserve">TU </v>
      </c>
      <c r="F6902" t="str">
        <f>T("TURISMOS       ")</f>
        <v xml:space="preserve">TURISMOS       </v>
      </c>
      <c r="G6902" t="str">
        <f>T("De 20 CABALLOS FISCALES en adelante               ")</f>
        <v xml:space="preserve">De 20 CABALLOS FISCALES en adelante               </v>
      </c>
      <c r="H6902" t="str">
        <f>T("GASOLINA                                          ")</f>
        <v xml:space="preserve">GASOLINA                                          </v>
      </c>
      <c r="I6902">
        <v>229</v>
      </c>
    </row>
    <row r="6903" spans="1:9">
      <c r="A6903" t="str">
        <f>T("2018")</f>
        <v>2018</v>
      </c>
      <c r="B6903" t="str">
        <f>T("FISICO                                            ")</f>
        <v xml:space="preserve">FISICO                                            </v>
      </c>
      <c r="C6903" t="str">
        <f>T("FUENCARRAL-EL PARDO ")</f>
        <v xml:space="preserve">FUENCARRAL-EL PARDO </v>
      </c>
      <c r="D6903" t="str">
        <f>T("VALVERDE            ")</f>
        <v xml:space="preserve">VALVERDE            </v>
      </c>
      <c r="E6903" t="str">
        <f>T("TU ")</f>
        <v xml:space="preserve">TU </v>
      </c>
      <c r="F6903" t="str">
        <f>T("TURISMOS       ")</f>
        <v xml:space="preserve">TURISMOS       </v>
      </c>
      <c r="G6903" t="str">
        <f>T("De menos de 8 CABALLOS FISCALES                   ")</f>
        <v xml:space="preserve">De menos de 8 CABALLOS FISCALES                   </v>
      </c>
      <c r="H6903" t="str">
        <f>T("GASOLINA                                          ")</f>
        <v xml:space="preserve">GASOLINA                                          </v>
      </c>
      <c r="I6903">
        <v>641</v>
      </c>
    </row>
    <row r="6904" spans="1:9">
      <c r="A6904" t="str">
        <f>T("2018")</f>
        <v>2018</v>
      </c>
      <c r="B6904" t="str">
        <f>T("FISICO                                            ")</f>
        <v xml:space="preserve">FISICO                                            </v>
      </c>
      <c r="C6904" t="str">
        <f>T("FUENCARRAL-EL PARDO ")</f>
        <v xml:space="preserve">FUENCARRAL-EL PARDO </v>
      </c>
      <c r="D6904" t="str">
        <f>T("VALVERDE            ")</f>
        <v xml:space="preserve">VALVERDE            </v>
      </c>
      <c r="E6904" t="str">
        <f>T("TU ")</f>
        <v xml:space="preserve">TU </v>
      </c>
      <c r="F6904" t="str">
        <f>T("TURISMOS       ")</f>
        <v xml:space="preserve">TURISMOS       </v>
      </c>
      <c r="G6904" t="str">
        <f>T("De 8 a 11,99 CABALLOS FISCALES                    ")</f>
        <v xml:space="preserve">De 8 a 11,99 CABALLOS FISCALES                    </v>
      </c>
      <c r="H6904" t="str">
        <f>T("GASOLINA                                          ")</f>
        <v xml:space="preserve">GASOLINA                                          </v>
      </c>
      <c r="I6904" s="1">
        <v>5259</v>
      </c>
    </row>
    <row r="6905" spans="1:9">
      <c r="A6905" t="str">
        <f>T("2018")</f>
        <v>2018</v>
      </c>
      <c r="B6905" t="str">
        <f>T("FISICO                                            ")</f>
        <v xml:space="preserve">FISICO                                            </v>
      </c>
      <c r="C6905" t="str">
        <f>T("FUENCARRAL-EL PARDO ")</f>
        <v xml:space="preserve">FUENCARRAL-EL PARDO </v>
      </c>
      <c r="D6905" t="str">
        <f>T("VALVERDE            ")</f>
        <v xml:space="preserve">VALVERDE            </v>
      </c>
      <c r="E6905" t="str">
        <f>T("TU ")</f>
        <v xml:space="preserve">TU </v>
      </c>
      <c r="F6905" t="str">
        <f>T("TURISMOS       ")</f>
        <v xml:space="preserve">TURISMOS       </v>
      </c>
      <c r="G6905" t="str">
        <f>T("De 12 a 15,99 CABALLOS FISCALES                   ")</f>
        <v xml:space="preserve">De 12 a 15,99 CABALLOS FISCALES                   </v>
      </c>
      <c r="H6905" t="str">
        <f>T("GASOLINA                                          ")</f>
        <v xml:space="preserve">GASOLINA                                          </v>
      </c>
      <c r="I6905" s="1">
        <v>1592</v>
      </c>
    </row>
    <row r="6906" spans="1:9">
      <c r="A6906" t="str">
        <f>T("2018")</f>
        <v>2018</v>
      </c>
      <c r="B6906" t="str">
        <f>T("FISICO                                            ")</f>
        <v xml:space="preserve">FISICO                                            </v>
      </c>
      <c r="C6906" t="str">
        <f>T("FUENCARRAL-EL PARDO ")</f>
        <v xml:space="preserve">FUENCARRAL-EL PARDO </v>
      </c>
      <c r="D6906" t="str">
        <f>T("VALVERDE            ")</f>
        <v xml:space="preserve">VALVERDE            </v>
      </c>
      <c r="E6906" t="str">
        <f>T("TU ")</f>
        <v xml:space="preserve">TU </v>
      </c>
      <c r="F6906" t="str">
        <f>T("TURISMOS       ")</f>
        <v xml:space="preserve">TURISMOS       </v>
      </c>
      <c r="G6906" t="str">
        <f>T("De 16 a 19,99 CABALLOS FISCALES                   ")</f>
        <v xml:space="preserve">De 16 a 19,99 CABALLOS FISCALES                   </v>
      </c>
      <c r="H6906" t="str">
        <f>T("GASOLINA                                          ")</f>
        <v xml:space="preserve">GASOLINA                                          </v>
      </c>
      <c r="I6906">
        <v>290</v>
      </c>
    </row>
    <row r="6907" spans="1:9">
      <c r="A6907" t="str">
        <f>T("2018")</f>
        <v>2018</v>
      </c>
      <c r="B6907" t="str">
        <f>T("FISICO                                            ")</f>
        <v xml:space="preserve">FISICO                                            </v>
      </c>
      <c r="C6907" t="str">
        <f>T("FUENCARRAL-EL PARDO ")</f>
        <v xml:space="preserve">FUENCARRAL-EL PARDO </v>
      </c>
      <c r="D6907" t="str">
        <f>T("VALVERDE            ")</f>
        <v xml:space="preserve">VALVERDE            </v>
      </c>
      <c r="E6907" t="str">
        <f>T("TU ")</f>
        <v xml:space="preserve">TU </v>
      </c>
      <c r="F6907" t="str">
        <f>T("TURISMOS       ")</f>
        <v xml:space="preserve">TURISMOS       </v>
      </c>
      <c r="G6907" t="str">
        <f>T("De 20 CABALLOS FISCALES en adelante               ")</f>
        <v xml:space="preserve">De 20 CABALLOS FISCALES en adelante               </v>
      </c>
      <c r="H6907" t="str">
        <f>T("GASOLINA                                          ")</f>
        <v xml:space="preserve">GASOLINA                                          </v>
      </c>
      <c r="I6907">
        <v>148</v>
      </c>
    </row>
    <row r="6908" spans="1:9">
      <c r="A6908" t="str">
        <f>T("2018")</f>
        <v>2018</v>
      </c>
      <c r="B6908" t="str">
        <f>T("FISICO                                            ")</f>
        <v xml:space="preserve">FISICO                                            </v>
      </c>
      <c r="C6908" t="str">
        <f>T("FUENCARRAL-EL PARDO ")</f>
        <v xml:space="preserve">FUENCARRAL-EL PARDO </v>
      </c>
      <c r="D6908" t="str">
        <f>T("MIRASIERRA          ")</f>
        <v xml:space="preserve">MIRASIERRA          </v>
      </c>
      <c r="E6908" t="str">
        <f>T("TU ")</f>
        <v xml:space="preserve">TU </v>
      </c>
      <c r="F6908" t="str">
        <f>T("TURISMOS       ")</f>
        <v xml:space="preserve">TURISMOS       </v>
      </c>
      <c r="G6908" t="str">
        <f>T("De menos de 8 CABALLOS FISCALES                   ")</f>
        <v xml:space="preserve">De menos de 8 CABALLOS FISCALES                   </v>
      </c>
      <c r="H6908" t="str">
        <f>T("GASOLINA                                          ")</f>
        <v xml:space="preserve">GASOLINA                                          </v>
      </c>
      <c r="I6908">
        <v>439</v>
      </c>
    </row>
    <row r="6909" spans="1:9">
      <c r="A6909" t="str">
        <f>T("2018")</f>
        <v>2018</v>
      </c>
      <c r="B6909" t="str">
        <f>T("FISICO                                            ")</f>
        <v xml:space="preserve">FISICO                                            </v>
      </c>
      <c r="C6909" t="str">
        <f>T("FUENCARRAL-EL PARDO ")</f>
        <v xml:space="preserve">FUENCARRAL-EL PARDO </v>
      </c>
      <c r="D6909" t="str">
        <f>T("MIRASIERRA          ")</f>
        <v xml:space="preserve">MIRASIERRA          </v>
      </c>
      <c r="E6909" t="str">
        <f>T("TU ")</f>
        <v xml:space="preserve">TU </v>
      </c>
      <c r="F6909" t="str">
        <f>T("TURISMOS       ")</f>
        <v xml:space="preserve">TURISMOS       </v>
      </c>
      <c r="G6909" t="str">
        <f>T("De 8 a 11,99 CABALLOS FISCALES                    ")</f>
        <v xml:space="preserve">De 8 a 11,99 CABALLOS FISCALES                    </v>
      </c>
      <c r="H6909" t="str">
        <f>T("GASOLINA                                          ")</f>
        <v xml:space="preserve">GASOLINA                                          </v>
      </c>
      <c r="I6909" s="1">
        <v>3381</v>
      </c>
    </row>
    <row r="6910" spans="1:9">
      <c r="A6910" t="str">
        <f>T("2018")</f>
        <v>2018</v>
      </c>
      <c r="B6910" t="str">
        <f>T("FISICO                                            ")</f>
        <v xml:space="preserve">FISICO                                            </v>
      </c>
      <c r="C6910" t="str">
        <f>T("FUENCARRAL-EL PARDO ")</f>
        <v xml:space="preserve">FUENCARRAL-EL PARDO </v>
      </c>
      <c r="D6910" t="str">
        <f>T("MIRASIERRA          ")</f>
        <v xml:space="preserve">MIRASIERRA          </v>
      </c>
      <c r="E6910" t="str">
        <f>T("TU ")</f>
        <v xml:space="preserve">TU </v>
      </c>
      <c r="F6910" t="str">
        <f>T("TURISMOS       ")</f>
        <v xml:space="preserve">TURISMOS       </v>
      </c>
      <c r="G6910" t="str">
        <f>T("De 12 a 15,99 CABALLOS FISCALES                   ")</f>
        <v xml:space="preserve">De 12 a 15,99 CABALLOS FISCALES                   </v>
      </c>
      <c r="H6910" t="str">
        <f>T("GASOLINA                                          ")</f>
        <v xml:space="preserve">GASOLINA                                          </v>
      </c>
      <c r="I6910" s="1">
        <v>1279</v>
      </c>
    </row>
    <row r="6911" spans="1:9">
      <c r="A6911" t="str">
        <f>T("2018")</f>
        <v>2018</v>
      </c>
      <c r="B6911" t="str">
        <f>T("FISICO                                            ")</f>
        <v xml:space="preserve">FISICO                                            </v>
      </c>
      <c r="C6911" t="str">
        <f>T("FUENCARRAL-EL PARDO ")</f>
        <v xml:space="preserve">FUENCARRAL-EL PARDO </v>
      </c>
      <c r="D6911" t="str">
        <f>T("MIRASIERRA          ")</f>
        <v xml:space="preserve">MIRASIERRA          </v>
      </c>
      <c r="E6911" t="str">
        <f>T("TU ")</f>
        <v xml:space="preserve">TU </v>
      </c>
      <c r="F6911" t="str">
        <f>T("TURISMOS       ")</f>
        <v xml:space="preserve">TURISMOS       </v>
      </c>
      <c r="G6911" t="str">
        <f>T("De 16 a 19,99 CABALLOS FISCALES                   ")</f>
        <v xml:space="preserve">De 16 a 19,99 CABALLOS FISCALES                   </v>
      </c>
      <c r="H6911" t="str">
        <f>T("GASOLINA                                          ")</f>
        <v xml:space="preserve">GASOLINA                                          </v>
      </c>
      <c r="I6911">
        <v>422</v>
      </c>
    </row>
    <row r="6912" spans="1:9">
      <c r="A6912" t="str">
        <f>T("2018")</f>
        <v>2018</v>
      </c>
      <c r="B6912" t="str">
        <f>T("FISICO                                            ")</f>
        <v xml:space="preserve">FISICO                                            </v>
      </c>
      <c r="C6912" t="str">
        <f>T("FUENCARRAL-EL PARDO ")</f>
        <v xml:space="preserve">FUENCARRAL-EL PARDO </v>
      </c>
      <c r="D6912" t="str">
        <f>T("MIRASIERRA          ")</f>
        <v xml:space="preserve">MIRASIERRA          </v>
      </c>
      <c r="E6912" t="str">
        <f>T("TU ")</f>
        <v xml:space="preserve">TU </v>
      </c>
      <c r="F6912" t="str">
        <f>T("TURISMOS       ")</f>
        <v xml:space="preserve">TURISMOS       </v>
      </c>
      <c r="G6912" t="str">
        <f>T("De 20 CABALLOS FISCALES en adelante               ")</f>
        <v xml:space="preserve">De 20 CABALLOS FISCALES en adelante               </v>
      </c>
      <c r="H6912" t="str">
        <f>T("GASOLINA                                          ")</f>
        <v xml:space="preserve">GASOLINA                                          </v>
      </c>
      <c r="I6912">
        <v>314</v>
      </c>
    </row>
    <row r="6913" spans="1:9">
      <c r="A6913" t="str">
        <f>T("2018")</f>
        <v>2018</v>
      </c>
      <c r="B6913" t="str">
        <f>T("FISICO                                            ")</f>
        <v xml:space="preserve">FISICO                                            </v>
      </c>
      <c r="C6913" t="str">
        <f>T("FUENCARRAL-EL PARDO ")</f>
        <v xml:space="preserve">FUENCARRAL-EL PARDO </v>
      </c>
      <c r="D6913" t="str">
        <f>T("EL GOLOSO           ")</f>
        <v xml:space="preserve">EL GOLOSO           </v>
      </c>
      <c r="E6913" t="str">
        <f>T("TU ")</f>
        <v xml:space="preserve">TU </v>
      </c>
      <c r="F6913" t="str">
        <f>T("TURISMOS       ")</f>
        <v xml:space="preserve">TURISMOS       </v>
      </c>
      <c r="G6913" t="str">
        <f>T("De menos de 8 CABALLOS FISCALES                   ")</f>
        <v xml:space="preserve">De menos de 8 CABALLOS FISCALES                   </v>
      </c>
      <c r="H6913" t="str">
        <f>T("GASOLINA                                          ")</f>
        <v xml:space="preserve">GASOLINA                                          </v>
      </c>
      <c r="I6913">
        <v>135</v>
      </c>
    </row>
    <row r="6914" spans="1:9">
      <c r="A6914" t="str">
        <f>T("2018")</f>
        <v>2018</v>
      </c>
      <c r="B6914" t="str">
        <f>T("FISICO                                            ")</f>
        <v xml:space="preserve">FISICO                                            </v>
      </c>
      <c r="C6914" t="str">
        <f>T("FUENCARRAL-EL PARDO ")</f>
        <v xml:space="preserve">FUENCARRAL-EL PARDO </v>
      </c>
      <c r="D6914" t="str">
        <f>T("EL GOLOSO           ")</f>
        <v xml:space="preserve">EL GOLOSO           </v>
      </c>
      <c r="E6914" t="str">
        <f>T("TU ")</f>
        <v xml:space="preserve">TU </v>
      </c>
      <c r="F6914" t="str">
        <f>T("TURISMOS       ")</f>
        <v xml:space="preserve">TURISMOS       </v>
      </c>
      <c r="G6914" t="str">
        <f>T("De 8 a 11,99 CABALLOS FISCALES                    ")</f>
        <v xml:space="preserve">De 8 a 11,99 CABALLOS FISCALES                    </v>
      </c>
      <c r="H6914" t="str">
        <f>T("GASOLINA                                          ")</f>
        <v xml:space="preserve">GASOLINA                                          </v>
      </c>
      <c r="I6914">
        <v>961</v>
      </c>
    </row>
    <row r="6915" spans="1:9">
      <c r="A6915" t="str">
        <f>T("2018")</f>
        <v>2018</v>
      </c>
      <c r="B6915" t="str">
        <f>T("FISICO                                            ")</f>
        <v xml:space="preserve">FISICO                                            </v>
      </c>
      <c r="C6915" t="str">
        <f>T("FUENCARRAL-EL PARDO ")</f>
        <v xml:space="preserve">FUENCARRAL-EL PARDO </v>
      </c>
      <c r="D6915" t="str">
        <f>T("EL GOLOSO           ")</f>
        <v xml:space="preserve">EL GOLOSO           </v>
      </c>
      <c r="E6915" t="str">
        <f>T("TU ")</f>
        <v xml:space="preserve">TU </v>
      </c>
      <c r="F6915" t="str">
        <f>T("TURISMOS       ")</f>
        <v xml:space="preserve">TURISMOS       </v>
      </c>
      <c r="G6915" t="str">
        <f>T("De 12 a 15,99 CABALLOS FISCALES                   ")</f>
        <v xml:space="preserve">De 12 a 15,99 CABALLOS FISCALES                   </v>
      </c>
      <c r="H6915" t="str">
        <f>T("GASOLINA                                          ")</f>
        <v xml:space="preserve">GASOLINA                                          </v>
      </c>
      <c r="I6915">
        <v>278</v>
      </c>
    </row>
    <row r="6916" spans="1:9">
      <c r="A6916" t="str">
        <f>T("2018")</f>
        <v>2018</v>
      </c>
      <c r="B6916" t="str">
        <f>T("FISICO                                            ")</f>
        <v xml:space="preserve">FISICO                                            </v>
      </c>
      <c r="C6916" t="str">
        <f>T("FUENCARRAL-EL PARDO ")</f>
        <v xml:space="preserve">FUENCARRAL-EL PARDO </v>
      </c>
      <c r="D6916" t="str">
        <f>T("EL GOLOSO           ")</f>
        <v xml:space="preserve">EL GOLOSO           </v>
      </c>
      <c r="E6916" t="str">
        <f>T("TU ")</f>
        <v xml:space="preserve">TU </v>
      </c>
      <c r="F6916" t="str">
        <f>T("TURISMOS       ")</f>
        <v xml:space="preserve">TURISMOS       </v>
      </c>
      <c r="G6916" t="str">
        <f>T("De 16 a 19,99 CABALLOS FISCALES                   ")</f>
        <v xml:space="preserve">De 16 a 19,99 CABALLOS FISCALES                   </v>
      </c>
      <c r="H6916" t="str">
        <f>T("GASOLINA                                          ")</f>
        <v xml:space="preserve">GASOLINA                                          </v>
      </c>
      <c r="I6916">
        <v>64</v>
      </c>
    </row>
    <row r="6917" spans="1:9">
      <c r="A6917" t="str">
        <f>T("2018")</f>
        <v>2018</v>
      </c>
      <c r="B6917" t="str">
        <f>T("FISICO                                            ")</f>
        <v xml:space="preserve">FISICO                                            </v>
      </c>
      <c r="C6917" t="str">
        <f>T("FUENCARRAL-EL PARDO ")</f>
        <v xml:space="preserve">FUENCARRAL-EL PARDO </v>
      </c>
      <c r="D6917" t="str">
        <f>T("EL GOLOSO           ")</f>
        <v xml:space="preserve">EL GOLOSO           </v>
      </c>
      <c r="E6917" t="str">
        <f>T("TU ")</f>
        <v xml:space="preserve">TU </v>
      </c>
      <c r="F6917" t="str">
        <f>T("TURISMOS       ")</f>
        <v xml:space="preserve">TURISMOS       </v>
      </c>
      <c r="G6917" t="str">
        <f>T("De 20 CABALLOS FISCALES en adelante               ")</f>
        <v xml:space="preserve">De 20 CABALLOS FISCALES en adelante               </v>
      </c>
      <c r="H6917" t="str">
        <f>T("GASOLINA                                          ")</f>
        <v xml:space="preserve">GASOLINA                                          </v>
      </c>
      <c r="I6917">
        <v>26</v>
      </c>
    </row>
    <row r="6918" spans="1:9">
      <c r="A6918" t="str">
        <f>T("2018")</f>
        <v>2018</v>
      </c>
      <c r="B6918" t="str">
        <f>T("JURIDICO                                          ")</f>
        <v xml:space="preserve">JURIDICO                                          </v>
      </c>
      <c r="C6918" t="str">
        <f>T("FUENCARRAL-EL PARDO ")</f>
        <v xml:space="preserve">FUENCARRAL-EL PARDO </v>
      </c>
      <c r="D6918" t="str">
        <f>T("SIN BARRIO          ")</f>
        <v xml:space="preserve">SIN BARRIO          </v>
      </c>
      <c r="E6918" t="str">
        <f>T("TU ")</f>
        <v xml:space="preserve">TU </v>
      </c>
      <c r="F6918" t="str">
        <f>T("TURISMOS       ")</f>
        <v xml:space="preserve">TURISMOS       </v>
      </c>
      <c r="G6918" t="str">
        <f>T("De menos de 8 CABALLOS FISCALES                   ")</f>
        <v xml:space="preserve">De menos de 8 CABALLOS FISCALES                   </v>
      </c>
      <c r="H6918" t="str">
        <f>T("GASOLINA                                          ")</f>
        <v xml:space="preserve">GASOLINA                                          </v>
      </c>
      <c r="I6918">
        <v>6</v>
      </c>
    </row>
    <row r="6919" spans="1:9">
      <c r="A6919" t="str">
        <f>T("2018")</f>
        <v>2018</v>
      </c>
      <c r="B6919" t="str">
        <f>T("JURIDICO                                          ")</f>
        <v xml:space="preserve">JURIDICO                                          </v>
      </c>
      <c r="C6919" t="str">
        <f>T("FUENCARRAL-EL PARDO ")</f>
        <v xml:space="preserve">FUENCARRAL-EL PARDO </v>
      </c>
      <c r="D6919" t="str">
        <f>T("SIN BARRIO          ")</f>
        <v xml:space="preserve">SIN BARRIO          </v>
      </c>
      <c r="E6919" t="str">
        <f>T("TU ")</f>
        <v xml:space="preserve">TU </v>
      </c>
      <c r="F6919" t="str">
        <f>T("TURISMOS       ")</f>
        <v xml:space="preserve">TURISMOS       </v>
      </c>
      <c r="G6919" t="str">
        <f>T("De 8 a 11,99 CABALLOS FISCALES                    ")</f>
        <v xml:space="preserve">De 8 a 11,99 CABALLOS FISCALES                    </v>
      </c>
      <c r="H6919" t="str">
        <f>T("GASOLINA                                          ")</f>
        <v xml:space="preserve">GASOLINA                                          </v>
      </c>
      <c r="I6919">
        <v>55</v>
      </c>
    </row>
    <row r="6920" spans="1:9">
      <c r="A6920" t="str">
        <f>T("2018")</f>
        <v>2018</v>
      </c>
      <c r="B6920" t="str">
        <f>T("JURIDICO                                          ")</f>
        <v xml:space="preserve">JURIDICO                                          </v>
      </c>
      <c r="C6920" t="str">
        <f>T("FUENCARRAL-EL PARDO ")</f>
        <v xml:space="preserve">FUENCARRAL-EL PARDO </v>
      </c>
      <c r="D6920" t="str">
        <f>T("SIN BARRIO          ")</f>
        <v xml:space="preserve">SIN BARRIO          </v>
      </c>
      <c r="E6920" t="str">
        <f>T("TU ")</f>
        <v xml:space="preserve">TU </v>
      </c>
      <c r="F6920" t="str">
        <f>T("TURISMOS       ")</f>
        <v xml:space="preserve">TURISMOS       </v>
      </c>
      <c r="G6920" t="str">
        <f>T("De 12 a 15,99 CABALLOS FISCALES                   ")</f>
        <v xml:space="preserve">De 12 a 15,99 CABALLOS FISCALES                   </v>
      </c>
      <c r="H6920" t="str">
        <f>T("GASOLINA                                          ")</f>
        <v xml:space="preserve">GASOLINA                                          </v>
      </c>
      <c r="I6920">
        <v>41</v>
      </c>
    </row>
    <row r="6921" spans="1:9">
      <c r="A6921" t="str">
        <f>T("2018")</f>
        <v>2018</v>
      </c>
      <c r="B6921" t="str">
        <f>T("JURIDICO                                          ")</f>
        <v xml:space="preserve">JURIDICO                                          </v>
      </c>
      <c r="C6921" t="str">
        <f>T("FUENCARRAL-EL PARDO ")</f>
        <v xml:space="preserve">FUENCARRAL-EL PARDO </v>
      </c>
      <c r="D6921" t="str">
        <f>T("SIN BARRIO          ")</f>
        <v xml:space="preserve">SIN BARRIO          </v>
      </c>
      <c r="E6921" t="str">
        <f>T("TU ")</f>
        <v xml:space="preserve">TU </v>
      </c>
      <c r="F6921" t="str">
        <f>T("TURISMOS       ")</f>
        <v xml:space="preserve">TURISMOS       </v>
      </c>
      <c r="G6921" t="str">
        <f>T("De 16 a 19,99 CABALLOS FISCALES                   ")</f>
        <v xml:space="preserve">De 16 a 19,99 CABALLOS FISCALES                   </v>
      </c>
      <c r="H6921" t="str">
        <f>T("GASOLINA                                          ")</f>
        <v xml:space="preserve">GASOLINA                                          </v>
      </c>
      <c r="I6921">
        <v>6</v>
      </c>
    </row>
    <row r="6922" spans="1:9">
      <c r="A6922" t="str">
        <f>T("2018")</f>
        <v>2018</v>
      </c>
      <c r="B6922" t="str">
        <f>T("JURIDICO                                          ")</f>
        <v xml:space="preserve">JURIDICO                                          </v>
      </c>
      <c r="C6922" t="str">
        <f>T("FUENCARRAL-EL PARDO ")</f>
        <v xml:space="preserve">FUENCARRAL-EL PARDO </v>
      </c>
      <c r="D6922" t="str">
        <f>T("SIN BARRIO          ")</f>
        <v xml:space="preserve">SIN BARRIO          </v>
      </c>
      <c r="E6922" t="str">
        <f>T("TU ")</f>
        <v xml:space="preserve">TU </v>
      </c>
      <c r="F6922" t="str">
        <f>T("TURISMOS       ")</f>
        <v xml:space="preserve">TURISMOS       </v>
      </c>
      <c r="G6922" t="str">
        <f>T("De 20 CABALLOS FISCALES en adelante               ")</f>
        <v xml:space="preserve">De 20 CABALLOS FISCALES en adelante               </v>
      </c>
      <c r="H6922" t="str">
        <f>T("GASOLINA                                          ")</f>
        <v xml:space="preserve">GASOLINA                                          </v>
      </c>
      <c r="I6922">
        <v>14</v>
      </c>
    </row>
    <row r="6923" spans="1:9">
      <c r="A6923" t="str">
        <f>T("2018")</f>
        <v>2018</v>
      </c>
      <c r="B6923" t="str">
        <f>T("JURIDICO                                          ")</f>
        <v xml:space="preserve">JURIDICO                                          </v>
      </c>
      <c r="C6923" t="str">
        <f>T("FUENCARRAL-EL PARDO ")</f>
        <v xml:space="preserve">FUENCARRAL-EL PARDO </v>
      </c>
      <c r="D6923" t="str">
        <f>T("EL PARDO            ")</f>
        <v xml:space="preserve">EL PARDO            </v>
      </c>
      <c r="E6923" t="str">
        <f>T("TU ")</f>
        <v xml:space="preserve">TU </v>
      </c>
      <c r="F6923" t="str">
        <f>T("TURISMOS       ")</f>
        <v xml:space="preserve">TURISMOS       </v>
      </c>
      <c r="G6923" t="str">
        <f>T("De menos de 8 CABALLOS FISCALES                   ")</f>
        <v xml:space="preserve">De menos de 8 CABALLOS FISCALES                   </v>
      </c>
      <c r="H6923" t="str">
        <f>T("GASOLINA                                          ")</f>
        <v xml:space="preserve">GASOLINA                                          </v>
      </c>
      <c r="I6923">
        <v>1</v>
      </c>
    </row>
    <row r="6924" spans="1:9">
      <c r="A6924" t="str">
        <f>T("2018")</f>
        <v>2018</v>
      </c>
      <c r="B6924" t="str">
        <f>T("JURIDICO                                          ")</f>
        <v xml:space="preserve">JURIDICO                                          </v>
      </c>
      <c r="C6924" t="str">
        <f>T("FUENCARRAL-EL PARDO ")</f>
        <v xml:space="preserve">FUENCARRAL-EL PARDO </v>
      </c>
      <c r="D6924" t="str">
        <f>T("EL PARDO            ")</f>
        <v xml:space="preserve">EL PARDO            </v>
      </c>
      <c r="E6924" t="str">
        <f>T("TU ")</f>
        <v xml:space="preserve">TU </v>
      </c>
      <c r="F6924" t="str">
        <f>T("TURISMOS       ")</f>
        <v xml:space="preserve">TURISMOS       </v>
      </c>
      <c r="G6924" t="str">
        <f>T("De 8 a 11,99 CABALLOS FISCALES                    ")</f>
        <v xml:space="preserve">De 8 a 11,99 CABALLOS FISCALES                    </v>
      </c>
      <c r="H6924" t="str">
        <f>T("GASOLINA                                          ")</f>
        <v xml:space="preserve">GASOLINA                                          </v>
      </c>
      <c r="I6924">
        <v>4</v>
      </c>
    </row>
    <row r="6925" spans="1:9">
      <c r="A6925" t="str">
        <f>T("2018")</f>
        <v>2018</v>
      </c>
      <c r="B6925" t="str">
        <f>T("JURIDICO                                          ")</f>
        <v xml:space="preserve">JURIDICO                                          </v>
      </c>
      <c r="C6925" t="str">
        <f>T("FUENCARRAL-EL PARDO ")</f>
        <v xml:space="preserve">FUENCARRAL-EL PARDO </v>
      </c>
      <c r="D6925" t="str">
        <f>T("EL PARDO            ")</f>
        <v xml:space="preserve">EL PARDO            </v>
      </c>
      <c r="E6925" t="str">
        <f>T("TU ")</f>
        <v xml:space="preserve">TU </v>
      </c>
      <c r="F6925" t="str">
        <f>T("TURISMOS       ")</f>
        <v xml:space="preserve">TURISMOS       </v>
      </c>
      <c r="G6925" t="str">
        <f>T("De 12 a 15,99 CABALLOS FISCALES                   ")</f>
        <v xml:space="preserve">De 12 a 15,99 CABALLOS FISCALES                   </v>
      </c>
      <c r="H6925" t="str">
        <f>T("GASOLINA                                          ")</f>
        <v xml:space="preserve">GASOLINA                                          </v>
      </c>
      <c r="I6925">
        <v>4</v>
      </c>
    </row>
    <row r="6926" spans="1:9">
      <c r="A6926" t="str">
        <f>T("2018")</f>
        <v>2018</v>
      </c>
      <c r="B6926" t="str">
        <f>T("JURIDICO                                          ")</f>
        <v xml:space="preserve">JURIDICO                                          </v>
      </c>
      <c r="C6926" t="str">
        <f>T("FUENCARRAL-EL PARDO ")</f>
        <v xml:space="preserve">FUENCARRAL-EL PARDO </v>
      </c>
      <c r="D6926" t="str">
        <f>T("EL PARDO            ")</f>
        <v xml:space="preserve">EL PARDO            </v>
      </c>
      <c r="E6926" t="str">
        <f>T("TU ")</f>
        <v xml:space="preserve">TU </v>
      </c>
      <c r="F6926" t="str">
        <f>T("TURISMOS       ")</f>
        <v xml:space="preserve">TURISMOS       </v>
      </c>
      <c r="G6926" t="str">
        <f>T("De 16 a 19,99 CABALLOS FISCALES                   ")</f>
        <v xml:space="preserve">De 16 a 19,99 CABALLOS FISCALES                   </v>
      </c>
      <c r="H6926" t="str">
        <f>T("GASOLINA                                          ")</f>
        <v xml:space="preserve">GASOLINA                                          </v>
      </c>
      <c r="I6926">
        <v>1</v>
      </c>
    </row>
    <row r="6927" spans="1:9">
      <c r="A6927" t="str">
        <f>T("2018")</f>
        <v>2018</v>
      </c>
      <c r="B6927" t="str">
        <f>T("JURIDICO                                          ")</f>
        <v xml:space="preserve">JURIDICO                                          </v>
      </c>
      <c r="C6927" t="str">
        <f>T("FUENCARRAL-EL PARDO ")</f>
        <v xml:space="preserve">FUENCARRAL-EL PARDO </v>
      </c>
      <c r="D6927" t="str">
        <f>T("EL PARDO            ")</f>
        <v xml:space="preserve">EL PARDO            </v>
      </c>
      <c r="E6927" t="str">
        <f>T("TU ")</f>
        <v xml:space="preserve">TU </v>
      </c>
      <c r="F6927" t="str">
        <f>T("TURISMOS       ")</f>
        <v xml:space="preserve">TURISMOS       </v>
      </c>
      <c r="G6927" t="str">
        <f>T("De 20 CABALLOS FISCALES en adelante               ")</f>
        <v xml:space="preserve">De 20 CABALLOS FISCALES en adelante               </v>
      </c>
      <c r="H6927" t="str">
        <f>T("GASOLINA                                          ")</f>
        <v xml:space="preserve">GASOLINA                                          </v>
      </c>
      <c r="I6927">
        <v>1</v>
      </c>
    </row>
    <row r="6928" spans="1:9">
      <c r="A6928" t="str">
        <f>T("2018")</f>
        <v>2018</v>
      </c>
      <c r="B6928" t="str">
        <f>T("JURIDICO                                          ")</f>
        <v xml:space="preserve">JURIDICO                                          </v>
      </c>
      <c r="C6928" t="str">
        <f>T("FUENCARRAL-EL PARDO ")</f>
        <v xml:space="preserve">FUENCARRAL-EL PARDO </v>
      </c>
      <c r="D6928" t="str">
        <f>T("FUENTELARREINA      ")</f>
        <v xml:space="preserve">FUENTELARREINA      </v>
      </c>
      <c r="E6928" t="str">
        <f>T("TU ")</f>
        <v xml:space="preserve">TU </v>
      </c>
      <c r="F6928" t="str">
        <f>T("TURISMOS       ")</f>
        <v xml:space="preserve">TURISMOS       </v>
      </c>
      <c r="G6928" t="str">
        <f>T("De menos de 8 CABALLOS FISCALES                   ")</f>
        <v xml:space="preserve">De menos de 8 CABALLOS FISCALES                   </v>
      </c>
      <c r="H6928" t="str">
        <f>T("GASOLINA                                          ")</f>
        <v xml:space="preserve">GASOLINA                                          </v>
      </c>
      <c r="I6928">
        <v>9</v>
      </c>
    </row>
    <row r="6929" spans="1:9">
      <c r="A6929" t="str">
        <f>T("2018")</f>
        <v>2018</v>
      </c>
      <c r="B6929" t="str">
        <f>T("JURIDICO                                          ")</f>
        <v xml:space="preserve">JURIDICO                                          </v>
      </c>
      <c r="C6929" t="str">
        <f>T("FUENCARRAL-EL PARDO ")</f>
        <v xml:space="preserve">FUENCARRAL-EL PARDO </v>
      </c>
      <c r="D6929" t="str">
        <f>T("FUENTELARREINA      ")</f>
        <v xml:space="preserve">FUENTELARREINA      </v>
      </c>
      <c r="E6929" t="str">
        <f>T("TU ")</f>
        <v xml:space="preserve">TU </v>
      </c>
      <c r="F6929" t="str">
        <f>T("TURISMOS       ")</f>
        <v xml:space="preserve">TURISMOS       </v>
      </c>
      <c r="G6929" t="str">
        <f>T("De 8 a 11,99 CABALLOS FISCALES                    ")</f>
        <v xml:space="preserve">De 8 a 11,99 CABALLOS FISCALES                    </v>
      </c>
      <c r="H6929" t="str">
        <f>T("GASOLINA                                          ")</f>
        <v xml:space="preserve">GASOLINA                                          </v>
      </c>
      <c r="I6929">
        <v>29</v>
      </c>
    </row>
    <row r="6930" spans="1:9">
      <c r="A6930" t="str">
        <f>T("2018")</f>
        <v>2018</v>
      </c>
      <c r="B6930" t="str">
        <f>T("JURIDICO                                          ")</f>
        <v xml:space="preserve">JURIDICO                                          </v>
      </c>
      <c r="C6930" t="str">
        <f>T("FUENCARRAL-EL PARDO ")</f>
        <v xml:space="preserve">FUENCARRAL-EL PARDO </v>
      </c>
      <c r="D6930" t="str">
        <f>T("FUENTELARREINA      ")</f>
        <v xml:space="preserve">FUENTELARREINA      </v>
      </c>
      <c r="E6930" t="str">
        <f>T("TU ")</f>
        <v xml:space="preserve">TU </v>
      </c>
      <c r="F6930" t="str">
        <f>T("TURISMOS       ")</f>
        <v xml:space="preserve">TURISMOS       </v>
      </c>
      <c r="G6930" t="str">
        <f>T("De 12 a 15,99 CABALLOS FISCALES                   ")</f>
        <v xml:space="preserve">De 12 a 15,99 CABALLOS FISCALES                   </v>
      </c>
      <c r="H6930" t="str">
        <f>T("GASOLINA                                          ")</f>
        <v xml:space="preserve">GASOLINA                                          </v>
      </c>
      <c r="I6930">
        <v>13</v>
      </c>
    </row>
    <row r="6931" spans="1:9">
      <c r="A6931" t="str">
        <f>T("2018")</f>
        <v>2018</v>
      </c>
      <c r="B6931" t="str">
        <f>T("JURIDICO                                          ")</f>
        <v xml:space="preserve">JURIDICO                                          </v>
      </c>
      <c r="C6931" t="str">
        <f>T("FUENCARRAL-EL PARDO ")</f>
        <v xml:space="preserve">FUENCARRAL-EL PARDO </v>
      </c>
      <c r="D6931" t="str">
        <f>T("FUENTELARREINA      ")</f>
        <v xml:space="preserve">FUENTELARREINA      </v>
      </c>
      <c r="E6931" t="str">
        <f>T("TU ")</f>
        <v xml:space="preserve">TU </v>
      </c>
      <c r="F6931" t="str">
        <f>T("TURISMOS       ")</f>
        <v xml:space="preserve">TURISMOS       </v>
      </c>
      <c r="G6931" t="str">
        <f>T("De 16 a 19,99 CABALLOS FISCALES                   ")</f>
        <v xml:space="preserve">De 16 a 19,99 CABALLOS FISCALES                   </v>
      </c>
      <c r="H6931" t="str">
        <f>T("GASOLINA                                          ")</f>
        <v xml:space="preserve">GASOLINA                                          </v>
      </c>
      <c r="I6931">
        <v>23</v>
      </c>
    </row>
    <row r="6932" spans="1:9">
      <c r="A6932" t="str">
        <f>T("2018")</f>
        <v>2018</v>
      </c>
      <c r="B6932" t="str">
        <f>T("JURIDICO                                          ")</f>
        <v xml:space="preserve">JURIDICO                                          </v>
      </c>
      <c r="C6932" t="str">
        <f>T("FUENCARRAL-EL PARDO ")</f>
        <v xml:space="preserve">FUENCARRAL-EL PARDO </v>
      </c>
      <c r="D6932" t="str">
        <f>T("FUENTELARREINA      ")</f>
        <v xml:space="preserve">FUENTELARREINA      </v>
      </c>
      <c r="E6932" t="str">
        <f>T("TU ")</f>
        <v xml:space="preserve">TU </v>
      </c>
      <c r="F6932" t="str">
        <f>T("TURISMOS       ")</f>
        <v xml:space="preserve">TURISMOS       </v>
      </c>
      <c r="G6932" t="str">
        <f>T("De 20 CABALLOS FISCALES en adelante               ")</f>
        <v xml:space="preserve">De 20 CABALLOS FISCALES en adelante               </v>
      </c>
      <c r="H6932" t="str">
        <f>T("GASOLINA                                          ")</f>
        <v xml:space="preserve">GASOLINA                                          </v>
      </c>
      <c r="I6932">
        <v>20</v>
      </c>
    </row>
    <row r="6933" spans="1:9">
      <c r="A6933" t="str">
        <f>T("2018")</f>
        <v>2018</v>
      </c>
      <c r="B6933" t="str">
        <f>T("JURIDICO                                          ")</f>
        <v xml:space="preserve">JURIDICO                                          </v>
      </c>
      <c r="C6933" t="str">
        <f>T("FUENCARRAL-EL PARDO ")</f>
        <v xml:space="preserve">FUENCARRAL-EL PARDO </v>
      </c>
      <c r="D6933" t="str">
        <f>T("PEÑA GRANDE         ")</f>
        <v xml:space="preserve">PEÑA GRANDE         </v>
      </c>
      <c r="E6933" t="str">
        <f>T("TU ")</f>
        <v xml:space="preserve">TU </v>
      </c>
      <c r="F6933" t="str">
        <f>T("TURISMOS       ")</f>
        <v xml:space="preserve">TURISMOS       </v>
      </c>
      <c r="G6933" t="str">
        <f>T("De menos de 8 CABALLOS FISCALES                   ")</f>
        <v xml:space="preserve">De menos de 8 CABALLOS FISCALES                   </v>
      </c>
      <c r="H6933" t="str">
        <f>T("GASOLINA                                          ")</f>
        <v xml:space="preserve">GASOLINA                                          </v>
      </c>
      <c r="I6933">
        <v>27</v>
      </c>
    </row>
    <row r="6934" spans="1:9">
      <c r="A6934" t="str">
        <f>T("2018")</f>
        <v>2018</v>
      </c>
      <c r="B6934" t="str">
        <f>T("JURIDICO                                          ")</f>
        <v xml:space="preserve">JURIDICO                                          </v>
      </c>
      <c r="C6934" t="str">
        <f>T("FUENCARRAL-EL PARDO ")</f>
        <v xml:space="preserve">FUENCARRAL-EL PARDO </v>
      </c>
      <c r="D6934" t="str">
        <f>T("PEÑA GRANDE         ")</f>
        <v xml:space="preserve">PEÑA GRANDE         </v>
      </c>
      <c r="E6934" t="str">
        <f>T("TU ")</f>
        <v xml:space="preserve">TU </v>
      </c>
      <c r="F6934" t="str">
        <f>T("TURISMOS       ")</f>
        <v xml:space="preserve">TURISMOS       </v>
      </c>
      <c r="G6934" t="str">
        <f>T("De 8 a 11,99 CABALLOS FISCALES                    ")</f>
        <v xml:space="preserve">De 8 a 11,99 CABALLOS FISCALES                    </v>
      </c>
      <c r="H6934" t="str">
        <f>T("GASOLINA                                          ")</f>
        <v xml:space="preserve">GASOLINA                                          </v>
      </c>
      <c r="I6934">
        <v>219</v>
      </c>
    </row>
    <row r="6935" spans="1:9">
      <c r="A6935" t="str">
        <f>T("2018")</f>
        <v>2018</v>
      </c>
      <c r="B6935" t="str">
        <f>T("JURIDICO                                          ")</f>
        <v xml:space="preserve">JURIDICO                                          </v>
      </c>
      <c r="C6935" t="str">
        <f>T("FUENCARRAL-EL PARDO ")</f>
        <v xml:space="preserve">FUENCARRAL-EL PARDO </v>
      </c>
      <c r="D6935" t="str">
        <f>T("PEÑA GRANDE         ")</f>
        <v xml:space="preserve">PEÑA GRANDE         </v>
      </c>
      <c r="E6935" t="str">
        <f>T("TU ")</f>
        <v xml:space="preserve">TU </v>
      </c>
      <c r="F6935" t="str">
        <f>T("TURISMOS       ")</f>
        <v xml:space="preserve">TURISMOS       </v>
      </c>
      <c r="G6935" t="str">
        <f>T("De 12 a 15,99 CABALLOS FISCALES                   ")</f>
        <v xml:space="preserve">De 12 a 15,99 CABALLOS FISCALES                   </v>
      </c>
      <c r="H6935" t="str">
        <f>T("GASOLINA                                          ")</f>
        <v xml:space="preserve">GASOLINA                                          </v>
      </c>
      <c r="I6935">
        <v>91</v>
      </c>
    </row>
    <row r="6936" spans="1:9">
      <c r="A6936" t="str">
        <f>T("2018")</f>
        <v>2018</v>
      </c>
      <c r="B6936" t="str">
        <f>T("JURIDICO                                          ")</f>
        <v xml:space="preserve">JURIDICO                                          </v>
      </c>
      <c r="C6936" t="str">
        <f>T("FUENCARRAL-EL PARDO ")</f>
        <v xml:space="preserve">FUENCARRAL-EL PARDO </v>
      </c>
      <c r="D6936" t="str">
        <f>T("PEÑA GRANDE         ")</f>
        <v xml:space="preserve">PEÑA GRANDE         </v>
      </c>
      <c r="E6936" t="str">
        <f>T("TU ")</f>
        <v xml:space="preserve">TU </v>
      </c>
      <c r="F6936" t="str">
        <f>T("TURISMOS       ")</f>
        <v xml:space="preserve">TURISMOS       </v>
      </c>
      <c r="G6936" t="str">
        <f>T("De 16 a 19,99 CABALLOS FISCALES                   ")</f>
        <v xml:space="preserve">De 16 a 19,99 CABALLOS FISCALES                   </v>
      </c>
      <c r="H6936" t="str">
        <f>T("GASOLINA                                          ")</f>
        <v xml:space="preserve">GASOLINA                                          </v>
      </c>
      <c r="I6936">
        <v>45</v>
      </c>
    </row>
    <row r="6937" spans="1:9">
      <c r="A6937" t="str">
        <f>T("2018")</f>
        <v>2018</v>
      </c>
      <c r="B6937" t="str">
        <f>T("JURIDICO                                          ")</f>
        <v xml:space="preserve">JURIDICO                                          </v>
      </c>
      <c r="C6937" t="str">
        <f>T("FUENCARRAL-EL PARDO ")</f>
        <v xml:space="preserve">FUENCARRAL-EL PARDO </v>
      </c>
      <c r="D6937" t="str">
        <f>T("PEÑA GRANDE         ")</f>
        <v xml:space="preserve">PEÑA GRANDE         </v>
      </c>
      <c r="E6937" t="str">
        <f>T("TU ")</f>
        <v xml:space="preserve">TU </v>
      </c>
      <c r="F6937" t="str">
        <f>T("TURISMOS       ")</f>
        <v xml:space="preserve">TURISMOS       </v>
      </c>
      <c r="G6937" t="str">
        <f>T("De 20 CABALLOS FISCALES en adelante               ")</f>
        <v xml:space="preserve">De 20 CABALLOS FISCALES en adelante               </v>
      </c>
      <c r="H6937" t="str">
        <f>T("GASOLINA                                          ")</f>
        <v xml:space="preserve">GASOLINA                                          </v>
      </c>
      <c r="I6937">
        <v>42</v>
      </c>
    </row>
    <row r="6938" spans="1:9">
      <c r="A6938" t="str">
        <f>T("2018")</f>
        <v>2018</v>
      </c>
      <c r="B6938" t="str">
        <f>T("JURIDICO                                          ")</f>
        <v xml:space="preserve">JURIDICO                                          </v>
      </c>
      <c r="C6938" t="str">
        <f>T("FUENCARRAL-EL PARDO ")</f>
        <v xml:space="preserve">FUENCARRAL-EL PARDO </v>
      </c>
      <c r="D6938" t="str">
        <f>T("EL PILAR            ")</f>
        <v xml:space="preserve">EL PILAR            </v>
      </c>
      <c r="E6938" t="str">
        <f>T("TU ")</f>
        <v xml:space="preserve">TU </v>
      </c>
      <c r="F6938" t="str">
        <f>T("TURISMOS       ")</f>
        <v xml:space="preserve">TURISMOS       </v>
      </c>
      <c r="G6938" t="str">
        <f>T("De menos de 8 CABALLOS FISCALES                   ")</f>
        <v xml:space="preserve">De menos de 8 CABALLOS FISCALES                   </v>
      </c>
      <c r="H6938" t="str">
        <f>T("GASOLINA                                          ")</f>
        <v xml:space="preserve">GASOLINA                                          </v>
      </c>
      <c r="I6938">
        <v>13</v>
      </c>
    </row>
    <row r="6939" spans="1:9">
      <c r="A6939" t="str">
        <f>T("2018")</f>
        <v>2018</v>
      </c>
      <c r="B6939" t="str">
        <f>T("JURIDICO                                          ")</f>
        <v xml:space="preserve">JURIDICO                                          </v>
      </c>
      <c r="C6939" t="str">
        <f>T("FUENCARRAL-EL PARDO ")</f>
        <v xml:space="preserve">FUENCARRAL-EL PARDO </v>
      </c>
      <c r="D6939" t="str">
        <f>T("EL PILAR            ")</f>
        <v xml:space="preserve">EL PILAR            </v>
      </c>
      <c r="E6939" t="str">
        <f>T("TU ")</f>
        <v xml:space="preserve">TU </v>
      </c>
      <c r="F6939" t="str">
        <f>T("TURISMOS       ")</f>
        <v xml:space="preserve">TURISMOS       </v>
      </c>
      <c r="G6939" t="str">
        <f>T("De 8 a 11,99 CABALLOS FISCALES                    ")</f>
        <v xml:space="preserve">De 8 a 11,99 CABALLOS FISCALES                    </v>
      </c>
      <c r="H6939" t="str">
        <f>T("GASOLINA                                          ")</f>
        <v xml:space="preserve">GASOLINA                                          </v>
      </c>
      <c r="I6939">
        <v>176</v>
      </c>
    </row>
    <row r="6940" spans="1:9">
      <c r="A6940" t="str">
        <f>T("2018")</f>
        <v>2018</v>
      </c>
      <c r="B6940" t="str">
        <f>T("JURIDICO                                          ")</f>
        <v xml:space="preserve">JURIDICO                                          </v>
      </c>
      <c r="C6940" t="str">
        <f>T("FUENCARRAL-EL PARDO ")</f>
        <v xml:space="preserve">FUENCARRAL-EL PARDO </v>
      </c>
      <c r="D6940" t="str">
        <f>T("EL PILAR            ")</f>
        <v xml:space="preserve">EL PILAR            </v>
      </c>
      <c r="E6940" t="str">
        <f>T("TU ")</f>
        <v xml:space="preserve">TU </v>
      </c>
      <c r="F6940" t="str">
        <f>T("TURISMOS       ")</f>
        <v xml:space="preserve">TURISMOS       </v>
      </c>
      <c r="G6940" t="str">
        <f>T("De 12 a 15,99 CABALLOS FISCALES                   ")</f>
        <v xml:space="preserve">De 12 a 15,99 CABALLOS FISCALES                   </v>
      </c>
      <c r="H6940" t="str">
        <f>T("GASOLINA                                          ")</f>
        <v xml:space="preserve">GASOLINA                                          </v>
      </c>
      <c r="I6940">
        <v>60</v>
      </c>
    </row>
    <row r="6941" spans="1:9">
      <c r="A6941" t="str">
        <f>T("2018")</f>
        <v>2018</v>
      </c>
      <c r="B6941" t="str">
        <f>T("JURIDICO                                          ")</f>
        <v xml:space="preserve">JURIDICO                                          </v>
      </c>
      <c r="C6941" t="str">
        <f>T("FUENCARRAL-EL PARDO ")</f>
        <v xml:space="preserve">FUENCARRAL-EL PARDO </v>
      </c>
      <c r="D6941" t="str">
        <f>T("EL PILAR            ")</f>
        <v xml:space="preserve">EL PILAR            </v>
      </c>
      <c r="E6941" t="str">
        <f>T("TU ")</f>
        <v xml:space="preserve">TU </v>
      </c>
      <c r="F6941" t="str">
        <f>T("TURISMOS       ")</f>
        <v xml:space="preserve">TURISMOS       </v>
      </c>
      <c r="G6941" t="str">
        <f>T("De 16 a 19,99 CABALLOS FISCALES                   ")</f>
        <v xml:space="preserve">De 16 a 19,99 CABALLOS FISCALES                   </v>
      </c>
      <c r="H6941" t="str">
        <f>T("GASOLINA                                          ")</f>
        <v xml:space="preserve">GASOLINA                                          </v>
      </c>
      <c r="I6941">
        <v>21</v>
      </c>
    </row>
    <row r="6942" spans="1:9">
      <c r="A6942" t="str">
        <f>T("2018")</f>
        <v>2018</v>
      </c>
      <c r="B6942" t="str">
        <f>T("JURIDICO                                          ")</f>
        <v xml:space="preserve">JURIDICO                                          </v>
      </c>
      <c r="C6942" t="str">
        <f>T("FUENCARRAL-EL PARDO ")</f>
        <v xml:space="preserve">FUENCARRAL-EL PARDO </v>
      </c>
      <c r="D6942" t="str">
        <f>T("EL PILAR            ")</f>
        <v xml:space="preserve">EL PILAR            </v>
      </c>
      <c r="E6942" t="str">
        <f>T("TU ")</f>
        <v xml:space="preserve">TU </v>
      </c>
      <c r="F6942" t="str">
        <f>T("TURISMOS       ")</f>
        <v xml:space="preserve">TURISMOS       </v>
      </c>
      <c r="G6942" t="str">
        <f>T("De 20 CABALLOS FISCALES en adelante               ")</f>
        <v xml:space="preserve">De 20 CABALLOS FISCALES en adelante               </v>
      </c>
      <c r="H6942" t="str">
        <f>T("GASOLINA                                          ")</f>
        <v xml:space="preserve">GASOLINA                                          </v>
      </c>
      <c r="I6942">
        <v>38</v>
      </c>
    </row>
    <row r="6943" spans="1:9">
      <c r="A6943" t="str">
        <f>T("2018")</f>
        <v>2018</v>
      </c>
      <c r="B6943" t="str">
        <f>T("JURIDICO                                          ")</f>
        <v xml:space="preserve">JURIDICO                                          </v>
      </c>
      <c r="C6943" t="str">
        <f>T("FUENCARRAL-EL PARDO ")</f>
        <v xml:space="preserve">FUENCARRAL-EL PARDO </v>
      </c>
      <c r="D6943" t="str">
        <f>T("LA PAZ              ")</f>
        <v xml:space="preserve">LA PAZ              </v>
      </c>
      <c r="E6943" t="str">
        <f>T("TU ")</f>
        <v xml:space="preserve">TU </v>
      </c>
      <c r="F6943" t="str">
        <f>T("TURISMOS       ")</f>
        <v xml:space="preserve">TURISMOS       </v>
      </c>
      <c r="G6943" t="str">
        <f>T("De menos de 8 CABALLOS FISCALES                   ")</f>
        <v xml:space="preserve">De menos de 8 CABALLOS FISCALES                   </v>
      </c>
      <c r="H6943" t="str">
        <f>T("GASOLINA                                          ")</f>
        <v xml:space="preserve">GASOLINA                                          </v>
      </c>
      <c r="I6943">
        <v>13</v>
      </c>
    </row>
    <row r="6944" spans="1:9">
      <c r="A6944" t="str">
        <f>T("2018")</f>
        <v>2018</v>
      </c>
      <c r="B6944" t="str">
        <f>T("JURIDICO                                          ")</f>
        <v xml:space="preserve">JURIDICO                                          </v>
      </c>
      <c r="C6944" t="str">
        <f>T("FUENCARRAL-EL PARDO ")</f>
        <v xml:space="preserve">FUENCARRAL-EL PARDO </v>
      </c>
      <c r="D6944" t="str">
        <f>T("LA PAZ              ")</f>
        <v xml:space="preserve">LA PAZ              </v>
      </c>
      <c r="E6944" t="str">
        <f>T("TU ")</f>
        <v xml:space="preserve">TU </v>
      </c>
      <c r="F6944" t="str">
        <f>T("TURISMOS       ")</f>
        <v xml:space="preserve">TURISMOS       </v>
      </c>
      <c r="G6944" t="str">
        <f>T("De 8 a 11,99 CABALLOS FISCALES                    ")</f>
        <v xml:space="preserve">De 8 a 11,99 CABALLOS FISCALES                    </v>
      </c>
      <c r="H6944" t="str">
        <f>T("GASOLINA                                          ")</f>
        <v xml:space="preserve">GASOLINA                                          </v>
      </c>
      <c r="I6944">
        <v>133</v>
      </c>
    </row>
    <row r="6945" spans="1:9">
      <c r="A6945" t="str">
        <f>T("2018")</f>
        <v>2018</v>
      </c>
      <c r="B6945" t="str">
        <f>T("JURIDICO                                          ")</f>
        <v xml:space="preserve">JURIDICO                                          </v>
      </c>
      <c r="C6945" t="str">
        <f>T("FUENCARRAL-EL PARDO ")</f>
        <v xml:space="preserve">FUENCARRAL-EL PARDO </v>
      </c>
      <c r="D6945" t="str">
        <f>T("LA PAZ              ")</f>
        <v xml:space="preserve">LA PAZ              </v>
      </c>
      <c r="E6945" t="str">
        <f>T("TU ")</f>
        <v xml:space="preserve">TU </v>
      </c>
      <c r="F6945" t="str">
        <f>T("TURISMOS       ")</f>
        <v xml:space="preserve">TURISMOS       </v>
      </c>
      <c r="G6945" t="str">
        <f>T("De 12 a 15,99 CABALLOS FISCALES                   ")</f>
        <v xml:space="preserve">De 12 a 15,99 CABALLOS FISCALES                   </v>
      </c>
      <c r="H6945" t="str">
        <f>T("GASOLINA                                          ")</f>
        <v xml:space="preserve">GASOLINA                                          </v>
      </c>
      <c r="I6945">
        <v>73</v>
      </c>
    </row>
    <row r="6946" spans="1:9">
      <c r="A6946" t="str">
        <f>T("2018")</f>
        <v>2018</v>
      </c>
      <c r="B6946" t="str">
        <f>T("JURIDICO                                          ")</f>
        <v xml:space="preserve">JURIDICO                                          </v>
      </c>
      <c r="C6946" t="str">
        <f>T("FUENCARRAL-EL PARDO ")</f>
        <v xml:space="preserve">FUENCARRAL-EL PARDO </v>
      </c>
      <c r="D6946" t="str">
        <f>T("LA PAZ              ")</f>
        <v xml:space="preserve">LA PAZ              </v>
      </c>
      <c r="E6946" t="str">
        <f>T("TU ")</f>
        <v xml:space="preserve">TU </v>
      </c>
      <c r="F6946" t="str">
        <f>T("TURISMOS       ")</f>
        <v xml:space="preserve">TURISMOS       </v>
      </c>
      <c r="G6946" t="str">
        <f>T("De 16 a 19,99 CABALLOS FISCALES                   ")</f>
        <v xml:space="preserve">De 16 a 19,99 CABALLOS FISCALES                   </v>
      </c>
      <c r="H6946" t="str">
        <f>T("GASOLINA                                          ")</f>
        <v xml:space="preserve">GASOLINA                                          </v>
      </c>
      <c r="I6946">
        <v>33</v>
      </c>
    </row>
    <row r="6947" spans="1:9">
      <c r="A6947" t="str">
        <f>T("2018")</f>
        <v>2018</v>
      </c>
      <c r="B6947" t="str">
        <f>T("JURIDICO                                          ")</f>
        <v xml:space="preserve">JURIDICO                                          </v>
      </c>
      <c r="C6947" t="str">
        <f>T("FUENCARRAL-EL PARDO ")</f>
        <v xml:space="preserve">FUENCARRAL-EL PARDO </v>
      </c>
      <c r="D6947" t="str">
        <f>T("LA PAZ              ")</f>
        <v xml:space="preserve">LA PAZ              </v>
      </c>
      <c r="E6947" t="str">
        <f>T("TU ")</f>
        <v xml:space="preserve">TU </v>
      </c>
      <c r="F6947" t="str">
        <f>T("TURISMOS       ")</f>
        <v xml:space="preserve">TURISMOS       </v>
      </c>
      <c r="G6947" t="str">
        <f>T("De 20 CABALLOS FISCALES en adelante               ")</f>
        <v xml:space="preserve">De 20 CABALLOS FISCALES en adelante               </v>
      </c>
      <c r="H6947" t="str">
        <f>T("GASOLINA                                          ")</f>
        <v xml:space="preserve">GASOLINA                                          </v>
      </c>
      <c r="I6947">
        <v>50</v>
      </c>
    </row>
    <row r="6948" spans="1:9">
      <c r="A6948" t="str">
        <f>T("2018")</f>
        <v>2018</v>
      </c>
      <c r="B6948" t="str">
        <f>T("JURIDICO                                          ")</f>
        <v xml:space="preserve">JURIDICO                                          </v>
      </c>
      <c r="C6948" t="str">
        <f>T("FUENCARRAL-EL PARDO ")</f>
        <v xml:space="preserve">FUENCARRAL-EL PARDO </v>
      </c>
      <c r="D6948" t="str">
        <f>T("VALVERDE            ")</f>
        <v xml:space="preserve">VALVERDE            </v>
      </c>
      <c r="E6948" t="str">
        <f>T("TU ")</f>
        <v xml:space="preserve">TU </v>
      </c>
      <c r="F6948" t="str">
        <f>T("TURISMOS       ")</f>
        <v xml:space="preserve">TURISMOS       </v>
      </c>
      <c r="G6948" t="str">
        <f>T("De menos de 8 CABALLOS FISCALES                   ")</f>
        <v xml:space="preserve">De menos de 8 CABALLOS FISCALES                   </v>
      </c>
      <c r="H6948" t="str">
        <f>T("GASOLINA                                          ")</f>
        <v xml:space="preserve">GASOLINA                                          </v>
      </c>
      <c r="I6948">
        <v>104</v>
      </c>
    </row>
    <row r="6949" spans="1:9">
      <c r="A6949" t="str">
        <f>T("2018")</f>
        <v>2018</v>
      </c>
      <c r="B6949" t="str">
        <f>T("JURIDICO                                          ")</f>
        <v xml:space="preserve">JURIDICO                                          </v>
      </c>
      <c r="C6949" t="str">
        <f>T("FUENCARRAL-EL PARDO ")</f>
        <v xml:space="preserve">FUENCARRAL-EL PARDO </v>
      </c>
      <c r="D6949" t="str">
        <f>T("VALVERDE            ")</f>
        <v xml:space="preserve">VALVERDE            </v>
      </c>
      <c r="E6949" t="str">
        <f>T("TU ")</f>
        <v xml:space="preserve">TU </v>
      </c>
      <c r="F6949" t="str">
        <f>T("TURISMOS       ")</f>
        <v xml:space="preserve">TURISMOS       </v>
      </c>
      <c r="G6949" t="str">
        <f>T("De 8 a 11,99 CABALLOS FISCALES                    ")</f>
        <v xml:space="preserve">De 8 a 11,99 CABALLOS FISCALES                    </v>
      </c>
      <c r="H6949" t="str">
        <f>T("GASOLINA                                          ")</f>
        <v xml:space="preserve">GASOLINA                                          </v>
      </c>
      <c r="I6949">
        <v>264</v>
      </c>
    </row>
    <row r="6950" spans="1:9">
      <c r="A6950" t="str">
        <f>T("2018")</f>
        <v>2018</v>
      </c>
      <c r="B6950" t="str">
        <f>T("JURIDICO                                          ")</f>
        <v xml:space="preserve">JURIDICO                                          </v>
      </c>
      <c r="C6950" t="str">
        <f>T("FUENCARRAL-EL PARDO ")</f>
        <v xml:space="preserve">FUENCARRAL-EL PARDO </v>
      </c>
      <c r="D6950" t="str">
        <f>T("VALVERDE            ")</f>
        <v xml:space="preserve">VALVERDE            </v>
      </c>
      <c r="E6950" t="str">
        <f>T("TU ")</f>
        <v xml:space="preserve">TU </v>
      </c>
      <c r="F6950" t="str">
        <f>T("TURISMOS       ")</f>
        <v xml:space="preserve">TURISMOS       </v>
      </c>
      <c r="G6950" t="str">
        <f>T("De 12 a 15,99 CABALLOS FISCALES                   ")</f>
        <v xml:space="preserve">De 12 a 15,99 CABALLOS FISCALES                   </v>
      </c>
      <c r="H6950" t="str">
        <f>T("GASOLINA                                          ")</f>
        <v xml:space="preserve">GASOLINA                                          </v>
      </c>
      <c r="I6950">
        <v>164</v>
      </c>
    </row>
    <row r="6951" spans="1:9">
      <c r="A6951" t="str">
        <f>T("2018")</f>
        <v>2018</v>
      </c>
      <c r="B6951" t="str">
        <f>T("JURIDICO                                          ")</f>
        <v xml:space="preserve">JURIDICO                                          </v>
      </c>
      <c r="C6951" t="str">
        <f>T("FUENCARRAL-EL PARDO ")</f>
        <v xml:space="preserve">FUENCARRAL-EL PARDO </v>
      </c>
      <c r="D6951" t="str">
        <f>T("VALVERDE            ")</f>
        <v xml:space="preserve">VALVERDE            </v>
      </c>
      <c r="E6951" t="str">
        <f>T("TU ")</f>
        <v xml:space="preserve">TU </v>
      </c>
      <c r="F6951" t="str">
        <f>T("TURISMOS       ")</f>
        <v xml:space="preserve">TURISMOS       </v>
      </c>
      <c r="G6951" t="str">
        <f>T("De 16 a 19,99 CABALLOS FISCALES                   ")</f>
        <v xml:space="preserve">De 16 a 19,99 CABALLOS FISCALES                   </v>
      </c>
      <c r="H6951" t="str">
        <f>T("GASOLINA                                          ")</f>
        <v xml:space="preserve">GASOLINA                                          </v>
      </c>
      <c r="I6951">
        <v>81</v>
      </c>
    </row>
    <row r="6952" spans="1:9">
      <c r="A6952" t="str">
        <f>T("2018")</f>
        <v>2018</v>
      </c>
      <c r="B6952" t="str">
        <f>T("JURIDICO                                          ")</f>
        <v xml:space="preserve">JURIDICO                                          </v>
      </c>
      <c r="C6952" t="str">
        <f>T("FUENCARRAL-EL PARDO ")</f>
        <v xml:space="preserve">FUENCARRAL-EL PARDO </v>
      </c>
      <c r="D6952" t="str">
        <f>T("VALVERDE            ")</f>
        <v xml:space="preserve">VALVERDE            </v>
      </c>
      <c r="E6952" t="str">
        <f>T("TU ")</f>
        <v xml:space="preserve">TU </v>
      </c>
      <c r="F6952" t="str">
        <f>T("TURISMOS       ")</f>
        <v xml:space="preserve">TURISMOS       </v>
      </c>
      <c r="G6952" t="str">
        <f>T("De 20 CABALLOS FISCALES en adelante               ")</f>
        <v xml:space="preserve">De 20 CABALLOS FISCALES en adelante               </v>
      </c>
      <c r="H6952" t="str">
        <f>T("GASOLINA                                          ")</f>
        <v xml:space="preserve">GASOLINA                                          </v>
      </c>
      <c r="I6952">
        <v>98</v>
      </c>
    </row>
    <row r="6953" spans="1:9">
      <c r="A6953" t="str">
        <f>T("2018")</f>
        <v>2018</v>
      </c>
      <c r="B6953" t="str">
        <f>T("JURIDICO                                          ")</f>
        <v xml:space="preserve">JURIDICO                                          </v>
      </c>
      <c r="C6953" t="str">
        <f>T("FUENCARRAL-EL PARDO ")</f>
        <v xml:space="preserve">FUENCARRAL-EL PARDO </v>
      </c>
      <c r="D6953" t="str">
        <f>T("MIRASIERRA          ")</f>
        <v xml:space="preserve">MIRASIERRA          </v>
      </c>
      <c r="E6953" t="str">
        <f>T("TU ")</f>
        <v xml:space="preserve">TU </v>
      </c>
      <c r="F6953" t="str">
        <f>T("TURISMOS       ")</f>
        <v xml:space="preserve">TURISMOS       </v>
      </c>
      <c r="G6953" t="str">
        <f>T("De menos de 8 CABALLOS FISCALES                   ")</f>
        <v xml:space="preserve">De menos de 8 CABALLOS FISCALES                   </v>
      </c>
      <c r="H6953" t="str">
        <f>T("GASOLINA                                          ")</f>
        <v xml:space="preserve">GASOLINA                                          </v>
      </c>
      <c r="I6953">
        <v>30</v>
      </c>
    </row>
    <row r="6954" spans="1:9">
      <c r="A6954" t="str">
        <f>T("2018")</f>
        <v>2018</v>
      </c>
      <c r="B6954" t="str">
        <f>T("JURIDICO                                          ")</f>
        <v xml:space="preserve">JURIDICO                                          </v>
      </c>
      <c r="C6954" t="str">
        <f>T("FUENCARRAL-EL PARDO ")</f>
        <v xml:space="preserve">FUENCARRAL-EL PARDO </v>
      </c>
      <c r="D6954" t="str">
        <f>T("MIRASIERRA          ")</f>
        <v xml:space="preserve">MIRASIERRA          </v>
      </c>
      <c r="E6954" t="str">
        <f>T("TU ")</f>
        <v xml:space="preserve">TU </v>
      </c>
      <c r="F6954" t="str">
        <f>T("TURISMOS       ")</f>
        <v xml:space="preserve">TURISMOS       </v>
      </c>
      <c r="G6954" t="str">
        <f>T("De 8 a 11,99 CABALLOS FISCALES                    ")</f>
        <v xml:space="preserve">De 8 a 11,99 CABALLOS FISCALES                    </v>
      </c>
      <c r="H6954" t="str">
        <f>T("GASOLINA                                          ")</f>
        <v xml:space="preserve">GASOLINA                                          </v>
      </c>
      <c r="I6954">
        <v>196</v>
      </c>
    </row>
    <row r="6955" spans="1:9">
      <c r="A6955" t="str">
        <f>T("2018")</f>
        <v>2018</v>
      </c>
      <c r="B6955" t="str">
        <f>T("JURIDICO                                          ")</f>
        <v xml:space="preserve">JURIDICO                                          </v>
      </c>
      <c r="C6955" t="str">
        <f>T("FUENCARRAL-EL PARDO ")</f>
        <v xml:space="preserve">FUENCARRAL-EL PARDO </v>
      </c>
      <c r="D6955" t="str">
        <f>T("MIRASIERRA          ")</f>
        <v xml:space="preserve">MIRASIERRA          </v>
      </c>
      <c r="E6955" t="str">
        <f>T("TU ")</f>
        <v xml:space="preserve">TU </v>
      </c>
      <c r="F6955" t="str">
        <f>T("TURISMOS       ")</f>
        <v xml:space="preserve">TURISMOS       </v>
      </c>
      <c r="G6955" t="str">
        <f>T("De 12 a 15,99 CABALLOS FISCALES                   ")</f>
        <v xml:space="preserve">De 12 a 15,99 CABALLOS FISCALES                   </v>
      </c>
      <c r="H6955" t="str">
        <f>T("GASOLINA                                          ")</f>
        <v xml:space="preserve">GASOLINA                                          </v>
      </c>
      <c r="I6955">
        <v>80</v>
      </c>
    </row>
    <row r="6956" spans="1:9">
      <c r="A6956" t="str">
        <f>T("2018")</f>
        <v>2018</v>
      </c>
      <c r="B6956" t="str">
        <f>T("JURIDICO                                          ")</f>
        <v xml:space="preserve">JURIDICO                                          </v>
      </c>
      <c r="C6956" t="str">
        <f>T("FUENCARRAL-EL PARDO ")</f>
        <v xml:space="preserve">FUENCARRAL-EL PARDO </v>
      </c>
      <c r="D6956" t="str">
        <f>T("MIRASIERRA          ")</f>
        <v xml:space="preserve">MIRASIERRA          </v>
      </c>
      <c r="E6956" t="str">
        <f>T("TU ")</f>
        <v xml:space="preserve">TU </v>
      </c>
      <c r="F6956" t="str">
        <f>T("TURISMOS       ")</f>
        <v xml:space="preserve">TURISMOS       </v>
      </c>
      <c r="G6956" t="str">
        <f>T("De 16 a 19,99 CABALLOS FISCALES                   ")</f>
        <v xml:space="preserve">De 16 a 19,99 CABALLOS FISCALES                   </v>
      </c>
      <c r="H6956" t="str">
        <f>T("GASOLINA                                          ")</f>
        <v xml:space="preserve">GASOLINA                                          </v>
      </c>
      <c r="I6956">
        <v>32</v>
      </c>
    </row>
    <row r="6957" spans="1:9">
      <c r="A6957" t="str">
        <f>T("2018")</f>
        <v>2018</v>
      </c>
      <c r="B6957" t="str">
        <f>T("JURIDICO                                          ")</f>
        <v xml:space="preserve">JURIDICO                                          </v>
      </c>
      <c r="C6957" t="str">
        <f>T("FUENCARRAL-EL PARDO ")</f>
        <v xml:space="preserve">FUENCARRAL-EL PARDO </v>
      </c>
      <c r="D6957" t="str">
        <f>T("MIRASIERRA          ")</f>
        <v xml:space="preserve">MIRASIERRA          </v>
      </c>
      <c r="E6957" t="str">
        <f>T("TU ")</f>
        <v xml:space="preserve">TU </v>
      </c>
      <c r="F6957" t="str">
        <f>T("TURISMOS       ")</f>
        <v xml:space="preserve">TURISMOS       </v>
      </c>
      <c r="G6957" t="str">
        <f>T("De 20 CABALLOS FISCALES en adelante               ")</f>
        <v xml:space="preserve">De 20 CABALLOS FISCALES en adelante               </v>
      </c>
      <c r="H6957" t="str">
        <f>T("GASOLINA                                          ")</f>
        <v xml:space="preserve">GASOLINA                                          </v>
      </c>
      <c r="I6957">
        <v>74</v>
      </c>
    </row>
    <row r="6958" spans="1:9">
      <c r="A6958" t="str">
        <f>T("2018")</f>
        <v>2018</v>
      </c>
      <c r="B6958" t="str">
        <f>T("JURIDICO                                          ")</f>
        <v xml:space="preserve">JURIDICO                                          </v>
      </c>
      <c r="C6958" t="str">
        <f>T("FUENCARRAL-EL PARDO ")</f>
        <v xml:space="preserve">FUENCARRAL-EL PARDO </v>
      </c>
      <c r="D6958" t="str">
        <f>T("EL GOLOSO           ")</f>
        <v xml:space="preserve">EL GOLOSO           </v>
      </c>
      <c r="E6958" t="str">
        <f>T("TU ")</f>
        <v xml:space="preserve">TU </v>
      </c>
      <c r="F6958" t="str">
        <f>T("TURISMOS       ")</f>
        <v xml:space="preserve">TURISMOS       </v>
      </c>
      <c r="G6958" t="str">
        <f>T("De menos de 8 CABALLOS FISCALES                   ")</f>
        <v xml:space="preserve">De menos de 8 CABALLOS FISCALES                   </v>
      </c>
      <c r="H6958" t="str">
        <f>T("GASOLINA                                          ")</f>
        <v xml:space="preserve">GASOLINA                                          </v>
      </c>
      <c r="I6958">
        <v>6</v>
      </c>
    </row>
    <row r="6959" spans="1:9">
      <c r="A6959" t="str">
        <f>T("2018")</f>
        <v>2018</v>
      </c>
      <c r="B6959" t="str">
        <f>T("JURIDICO                                          ")</f>
        <v xml:space="preserve">JURIDICO                                          </v>
      </c>
      <c r="C6959" t="str">
        <f>T("FUENCARRAL-EL PARDO ")</f>
        <v xml:space="preserve">FUENCARRAL-EL PARDO </v>
      </c>
      <c r="D6959" t="str">
        <f>T("EL GOLOSO           ")</f>
        <v xml:space="preserve">EL GOLOSO           </v>
      </c>
      <c r="E6959" t="str">
        <f>T("TU ")</f>
        <v xml:space="preserve">TU </v>
      </c>
      <c r="F6959" t="str">
        <f>T("TURISMOS       ")</f>
        <v xml:space="preserve">TURISMOS       </v>
      </c>
      <c r="G6959" t="str">
        <f>T("De 8 a 11,99 CABALLOS FISCALES                    ")</f>
        <v xml:space="preserve">De 8 a 11,99 CABALLOS FISCALES                    </v>
      </c>
      <c r="H6959" t="str">
        <f>T("GASOLINA                                          ")</f>
        <v xml:space="preserve">GASOLINA                                          </v>
      </c>
      <c r="I6959">
        <v>29</v>
      </c>
    </row>
    <row r="6960" spans="1:9">
      <c r="A6960" t="str">
        <f>T("2018")</f>
        <v>2018</v>
      </c>
      <c r="B6960" t="str">
        <f>T("JURIDICO                                          ")</f>
        <v xml:space="preserve">JURIDICO                                          </v>
      </c>
      <c r="C6960" t="str">
        <f>T("FUENCARRAL-EL PARDO ")</f>
        <v xml:space="preserve">FUENCARRAL-EL PARDO </v>
      </c>
      <c r="D6960" t="str">
        <f>T("EL GOLOSO           ")</f>
        <v xml:space="preserve">EL GOLOSO           </v>
      </c>
      <c r="E6960" t="str">
        <f>T("TU ")</f>
        <v xml:space="preserve">TU </v>
      </c>
      <c r="F6960" t="str">
        <f>T("TURISMOS       ")</f>
        <v xml:space="preserve">TURISMOS       </v>
      </c>
      <c r="G6960" t="str">
        <f>T("De 12 a 15,99 CABALLOS FISCALES                   ")</f>
        <v xml:space="preserve">De 12 a 15,99 CABALLOS FISCALES                   </v>
      </c>
      <c r="H6960" t="str">
        <f>T("GASOLINA                                          ")</f>
        <v xml:space="preserve">GASOLINA                                          </v>
      </c>
      <c r="I6960">
        <v>10</v>
      </c>
    </row>
    <row r="6961" spans="1:9">
      <c r="A6961" t="str">
        <f>T("2018")</f>
        <v>2018</v>
      </c>
      <c r="B6961" t="str">
        <f>T("JURIDICO                                          ")</f>
        <v xml:space="preserve">JURIDICO                                          </v>
      </c>
      <c r="C6961" t="str">
        <f>T("FUENCARRAL-EL PARDO ")</f>
        <v xml:space="preserve">FUENCARRAL-EL PARDO </v>
      </c>
      <c r="D6961" t="str">
        <f>T("EL GOLOSO           ")</f>
        <v xml:space="preserve">EL GOLOSO           </v>
      </c>
      <c r="E6961" t="str">
        <f>T("TU ")</f>
        <v xml:space="preserve">TU </v>
      </c>
      <c r="F6961" t="str">
        <f>T("TURISMOS       ")</f>
        <v xml:space="preserve">TURISMOS       </v>
      </c>
      <c r="G6961" t="str">
        <f>T("De 16 a 19,99 CABALLOS FISCALES                   ")</f>
        <v xml:space="preserve">De 16 a 19,99 CABALLOS FISCALES                   </v>
      </c>
      <c r="H6961" t="str">
        <f>T("GASOLINA                                          ")</f>
        <v xml:space="preserve">GASOLINA                                          </v>
      </c>
      <c r="I6961">
        <v>4</v>
      </c>
    </row>
    <row r="6962" spans="1:9">
      <c r="A6962" t="str">
        <f>T("2018")</f>
        <v>2018</v>
      </c>
      <c r="B6962" t="str">
        <f>T("JURIDICO                                          ")</f>
        <v xml:space="preserve">JURIDICO                                          </v>
      </c>
      <c r="C6962" t="str">
        <f>T("FUENCARRAL-EL PARDO ")</f>
        <v xml:space="preserve">FUENCARRAL-EL PARDO </v>
      </c>
      <c r="D6962" t="str">
        <f>T("EL GOLOSO           ")</f>
        <v xml:space="preserve">EL GOLOSO           </v>
      </c>
      <c r="E6962" t="str">
        <f>T("TU ")</f>
        <v xml:space="preserve">TU </v>
      </c>
      <c r="F6962" t="str">
        <f>T("TURISMOS       ")</f>
        <v xml:space="preserve">TURISMOS       </v>
      </c>
      <c r="G6962" t="str">
        <f>T("De 20 CABALLOS FISCALES en adelante               ")</f>
        <v xml:space="preserve">De 20 CABALLOS FISCALES en adelante               </v>
      </c>
      <c r="H6962" t="str">
        <f>T("GASOLINA                                          ")</f>
        <v xml:space="preserve">GASOLINA                                          </v>
      </c>
      <c r="I6962">
        <v>8</v>
      </c>
    </row>
    <row r="6963" spans="1:9">
      <c r="A6963" t="str">
        <f>T("2018")</f>
        <v>2018</v>
      </c>
      <c r="B6963" t="str">
        <f>T("FISICO                                            ")</f>
        <v xml:space="preserve">FISICO                                            </v>
      </c>
      <c r="C6963" t="str">
        <f>T("FUENCARRAL-EL PARDO ")</f>
        <v xml:space="preserve">FUENCARRAL-EL PARDO </v>
      </c>
      <c r="D6963" t="str">
        <f>T("SIN BARRIO          ")</f>
        <v xml:space="preserve">SIN BARRIO          </v>
      </c>
      <c r="E6963" t="str">
        <f>T("TU ")</f>
        <v xml:space="preserve">TU </v>
      </c>
      <c r="F6963" t="str">
        <f>T("TURISMOS       ")</f>
        <v xml:space="preserve">TURISMOS       </v>
      </c>
      <c r="G6963" t="str">
        <f>T("De 8 a 11,99 CABALLOS FISCALES                    ")</f>
        <v xml:space="preserve">De 8 a 11,99 CABALLOS FISCALES                    </v>
      </c>
      <c r="H6963" t="str">
        <f>T("HÍBRIDO                                           ")</f>
        <v xml:space="preserve">HÍBRIDO                                           </v>
      </c>
      <c r="I6963">
        <v>4</v>
      </c>
    </row>
    <row r="6964" spans="1:9">
      <c r="A6964" t="str">
        <f>T("2018")</f>
        <v>2018</v>
      </c>
      <c r="B6964" t="str">
        <f>T("FISICO                                            ")</f>
        <v xml:space="preserve">FISICO                                            </v>
      </c>
      <c r="C6964" t="str">
        <f>T("FUENCARRAL-EL PARDO ")</f>
        <v xml:space="preserve">FUENCARRAL-EL PARDO </v>
      </c>
      <c r="D6964" t="str">
        <f>T("SIN BARRIO          ")</f>
        <v xml:space="preserve">SIN BARRIO          </v>
      </c>
      <c r="E6964" t="str">
        <f>T("TU ")</f>
        <v xml:space="preserve">TU </v>
      </c>
      <c r="F6964" t="str">
        <f>T("TURISMOS       ")</f>
        <v xml:space="preserve">TURISMOS       </v>
      </c>
      <c r="G6964" t="str">
        <f>T("De 12 a 15,99 CABALLOS FISCALES                   ")</f>
        <v xml:space="preserve">De 12 a 15,99 CABALLOS FISCALES                   </v>
      </c>
      <c r="H6964" t="str">
        <f>T("HÍBRIDO                                           ")</f>
        <v xml:space="preserve">HÍBRIDO                                           </v>
      </c>
      <c r="I6964">
        <v>24</v>
      </c>
    </row>
    <row r="6965" spans="1:9">
      <c r="A6965" t="str">
        <f>T("2018")</f>
        <v>2018</v>
      </c>
      <c r="B6965" t="str">
        <f>T("FISICO                                            ")</f>
        <v xml:space="preserve">FISICO                                            </v>
      </c>
      <c r="C6965" t="str">
        <f>T("FUENCARRAL-EL PARDO ")</f>
        <v xml:space="preserve">FUENCARRAL-EL PARDO </v>
      </c>
      <c r="D6965" t="str">
        <f>T("SIN BARRIO          ")</f>
        <v xml:space="preserve">SIN BARRIO          </v>
      </c>
      <c r="E6965" t="str">
        <f>T("TU ")</f>
        <v xml:space="preserve">TU </v>
      </c>
      <c r="F6965" t="str">
        <f>T("TURISMOS       ")</f>
        <v xml:space="preserve">TURISMOS       </v>
      </c>
      <c r="G6965" t="str">
        <f>T("De 20 CABALLOS FISCALES en adelante               ")</f>
        <v xml:space="preserve">De 20 CABALLOS FISCALES en adelante               </v>
      </c>
      <c r="H6965" t="str">
        <f>T("HÍBRIDO                                           ")</f>
        <v xml:space="preserve">HÍBRIDO                                           </v>
      </c>
      <c r="I6965">
        <v>1</v>
      </c>
    </row>
    <row r="6966" spans="1:9">
      <c r="A6966" t="str">
        <f>T("2018")</f>
        <v>2018</v>
      </c>
      <c r="B6966" t="str">
        <f>T("FISICO                                            ")</f>
        <v xml:space="preserve">FISICO                                            </v>
      </c>
      <c r="C6966" t="str">
        <f>T("FUENCARRAL-EL PARDO ")</f>
        <v xml:space="preserve">FUENCARRAL-EL PARDO </v>
      </c>
      <c r="D6966" t="str">
        <f>T("EL PARDO            ")</f>
        <v xml:space="preserve">EL PARDO            </v>
      </c>
      <c r="E6966" t="str">
        <f>T("TU ")</f>
        <v xml:space="preserve">TU </v>
      </c>
      <c r="F6966" t="str">
        <f>T("TURISMOS       ")</f>
        <v xml:space="preserve">TURISMOS       </v>
      </c>
      <c r="G6966" t="str">
        <f>T("De 8 a 11,99 CABALLOS FISCALES                    ")</f>
        <v xml:space="preserve">De 8 a 11,99 CABALLOS FISCALES                    </v>
      </c>
      <c r="H6966" t="str">
        <f>T("HÍBRIDO                                           ")</f>
        <v xml:space="preserve">HÍBRIDO                                           </v>
      </c>
      <c r="I6966">
        <v>3</v>
      </c>
    </row>
    <row r="6967" spans="1:9">
      <c r="A6967" t="str">
        <f>T("2018")</f>
        <v>2018</v>
      </c>
      <c r="B6967" t="str">
        <f>T("FISICO                                            ")</f>
        <v xml:space="preserve">FISICO                                            </v>
      </c>
      <c r="C6967" t="str">
        <f>T("FUENCARRAL-EL PARDO ")</f>
        <v xml:space="preserve">FUENCARRAL-EL PARDO </v>
      </c>
      <c r="D6967" t="str">
        <f>T("EL PARDO            ")</f>
        <v xml:space="preserve">EL PARDO            </v>
      </c>
      <c r="E6967" t="str">
        <f>T("TU ")</f>
        <v xml:space="preserve">TU </v>
      </c>
      <c r="F6967" t="str">
        <f>T("TURISMOS       ")</f>
        <v xml:space="preserve">TURISMOS       </v>
      </c>
      <c r="G6967" t="str">
        <f>T("De 12 a 15,99 CABALLOS FISCALES                   ")</f>
        <v xml:space="preserve">De 12 a 15,99 CABALLOS FISCALES                   </v>
      </c>
      <c r="H6967" t="str">
        <f>T("HÍBRIDO                                           ")</f>
        <v xml:space="preserve">HÍBRIDO                                           </v>
      </c>
      <c r="I6967">
        <v>5</v>
      </c>
    </row>
    <row r="6968" spans="1:9">
      <c r="A6968" t="str">
        <f>T("2018")</f>
        <v>2018</v>
      </c>
      <c r="B6968" t="str">
        <f>T("FISICO                                            ")</f>
        <v xml:space="preserve">FISICO                                            </v>
      </c>
      <c r="C6968" t="str">
        <f>T("FUENCARRAL-EL PARDO ")</f>
        <v xml:space="preserve">FUENCARRAL-EL PARDO </v>
      </c>
      <c r="D6968" t="str">
        <f>T("FUENTELARREINA      ")</f>
        <v xml:space="preserve">FUENTELARREINA      </v>
      </c>
      <c r="E6968" t="str">
        <f>T("TU ")</f>
        <v xml:space="preserve">TU </v>
      </c>
      <c r="F6968" t="str">
        <f>T("TURISMOS       ")</f>
        <v xml:space="preserve">TURISMOS       </v>
      </c>
      <c r="G6968" t="str">
        <f>T("De 8 a 11,99 CABALLOS FISCALES                    ")</f>
        <v xml:space="preserve">De 8 a 11,99 CABALLOS FISCALES                    </v>
      </c>
      <c r="H6968" t="str">
        <f>T("HÍBRIDO                                           ")</f>
        <v xml:space="preserve">HÍBRIDO                                           </v>
      </c>
      <c r="I6968">
        <v>4</v>
      </c>
    </row>
    <row r="6969" spans="1:9">
      <c r="A6969" t="str">
        <f>T("2018")</f>
        <v>2018</v>
      </c>
      <c r="B6969" t="str">
        <f>T("FISICO                                            ")</f>
        <v xml:space="preserve">FISICO                                            </v>
      </c>
      <c r="C6969" t="str">
        <f>T("FUENCARRAL-EL PARDO ")</f>
        <v xml:space="preserve">FUENCARRAL-EL PARDO </v>
      </c>
      <c r="D6969" t="str">
        <f>T("FUENTELARREINA      ")</f>
        <v xml:space="preserve">FUENTELARREINA      </v>
      </c>
      <c r="E6969" t="str">
        <f>T("TU ")</f>
        <v xml:space="preserve">TU </v>
      </c>
      <c r="F6969" t="str">
        <f>T("TURISMOS       ")</f>
        <v xml:space="preserve">TURISMOS       </v>
      </c>
      <c r="G6969" t="str">
        <f>T("De 12 a 15,99 CABALLOS FISCALES                   ")</f>
        <v xml:space="preserve">De 12 a 15,99 CABALLOS FISCALES                   </v>
      </c>
      <c r="H6969" t="str">
        <f>T("HÍBRIDO                                           ")</f>
        <v xml:space="preserve">HÍBRIDO                                           </v>
      </c>
      <c r="I6969">
        <v>23</v>
      </c>
    </row>
    <row r="6970" spans="1:9">
      <c r="A6970" t="str">
        <f>T("2018")</f>
        <v>2018</v>
      </c>
      <c r="B6970" t="str">
        <f>T("FISICO                                            ")</f>
        <v xml:space="preserve">FISICO                                            </v>
      </c>
      <c r="C6970" t="str">
        <f>T("FUENCARRAL-EL PARDO ")</f>
        <v xml:space="preserve">FUENCARRAL-EL PARDO </v>
      </c>
      <c r="D6970" t="str">
        <f>T("FUENTELARREINA      ")</f>
        <v xml:space="preserve">FUENTELARREINA      </v>
      </c>
      <c r="E6970" t="str">
        <f>T("TU ")</f>
        <v xml:space="preserve">TU </v>
      </c>
      <c r="F6970" t="str">
        <f>T("TURISMOS       ")</f>
        <v xml:space="preserve">TURISMOS       </v>
      </c>
      <c r="G6970" t="str">
        <f>T("De 20 CABALLOS FISCALES en adelante               ")</f>
        <v xml:space="preserve">De 20 CABALLOS FISCALES en adelante               </v>
      </c>
      <c r="H6970" t="str">
        <f>T("HÍBRIDO                                           ")</f>
        <v xml:space="preserve">HÍBRIDO                                           </v>
      </c>
      <c r="I6970">
        <v>1</v>
      </c>
    </row>
    <row r="6971" spans="1:9">
      <c r="A6971" t="str">
        <f>T("2018")</f>
        <v>2018</v>
      </c>
      <c r="B6971" t="str">
        <f>T("FISICO                                            ")</f>
        <v xml:space="preserve">FISICO                                            </v>
      </c>
      <c r="C6971" t="str">
        <f>T("FUENCARRAL-EL PARDO ")</f>
        <v xml:space="preserve">FUENCARRAL-EL PARDO </v>
      </c>
      <c r="D6971" t="str">
        <f>T("PEÑA GRANDE         ")</f>
        <v xml:space="preserve">PEÑA GRANDE         </v>
      </c>
      <c r="E6971" t="str">
        <f>T("TU ")</f>
        <v xml:space="preserve">TU </v>
      </c>
      <c r="F6971" t="str">
        <f>T("TURISMOS       ")</f>
        <v xml:space="preserve">TURISMOS       </v>
      </c>
      <c r="G6971" t="str">
        <f>T("De 8 a 11,99 CABALLOS FISCALES                    ")</f>
        <v xml:space="preserve">De 8 a 11,99 CABALLOS FISCALES                    </v>
      </c>
      <c r="H6971" t="str">
        <f>T("HÍBRIDO                                           ")</f>
        <v xml:space="preserve">HÍBRIDO                                           </v>
      </c>
      <c r="I6971">
        <v>56</v>
      </c>
    </row>
    <row r="6972" spans="1:9">
      <c r="A6972" t="str">
        <f>T("2018")</f>
        <v>2018</v>
      </c>
      <c r="B6972" t="str">
        <f>T("FISICO                                            ")</f>
        <v xml:space="preserve">FISICO                                            </v>
      </c>
      <c r="C6972" t="str">
        <f>T("FUENCARRAL-EL PARDO ")</f>
        <v xml:space="preserve">FUENCARRAL-EL PARDO </v>
      </c>
      <c r="D6972" t="str">
        <f>T("PEÑA GRANDE         ")</f>
        <v xml:space="preserve">PEÑA GRANDE         </v>
      </c>
      <c r="E6972" t="str">
        <f>T("TU ")</f>
        <v xml:space="preserve">TU </v>
      </c>
      <c r="F6972" t="str">
        <f>T("TURISMOS       ")</f>
        <v xml:space="preserve">TURISMOS       </v>
      </c>
      <c r="G6972" t="str">
        <f>T("De 12 a 15,99 CABALLOS FISCALES                   ")</f>
        <v xml:space="preserve">De 12 a 15,99 CABALLOS FISCALES                   </v>
      </c>
      <c r="H6972" t="str">
        <f>T("HÍBRIDO                                           ")</f>
        <v xml:space="preserve">HÍBRIDO                                           </v>
      </c>
      <c r="I6972">
        <v>159</v>
      </c>
    </row>
    <row r="6973" spans="1:9">
      <c r="A6973" t="str">
        <f>T("2018")</f>
        <v>2018</v>
      </c>
      <c r="B6973" t="str">
        <f>T("FISICO                                            ")</f>
        <v xml:space="preserve">FISICO                                            </v>
      </c>
      <c r="C6973" t="str">
        <f>T("FUENCARRAL-EL PARDO ")</f>
        <v xml:space="preserve">FUENCARRAL-EL PARDO </v>
      </c>
      <c r="D6973" t="str">
        <f>T("PEÑA GRANDE         ")</f>
        <v xml:space="preserve">PEÑA GRANDE         </v>
      </c>
      <c r="E6973" t="str">
        <f>T("TU ")</f>
        <v xml:space="preserve">TU </v>
      </c>
      <c r="F6973" t="str">
        <f>T("TURISMOS       ")</f>
        <v xml:space="preserve">TURISMOS       </v>
      </c>
      <c r="G6973" t="str">
        <f>T("De 20 CABALLOS FISCALES en adelante               ")</f>
        <v xml:space="preserve">De 20 CABALLOS FISCALES en adelante               </v>
      </c>
      <c r="H6973" t="str">
        <f>T("HÍBRIDO                                           ")</f>
        <v xml:space="preserve">HÍBRIDO                                           </v>
      </c>
      <c r="I6973">
        <v>1</v>
      </c>
    </row>
    <row r="6974" spans="1:9">
      <c r="A6974" t="str">
        <f>T("2018")</f>
        <v>2018</v>
      </c>
      <c r="B6974" t="str">
        <f>T("FISICO                                            ")</f>
        <v xml:space="preserve">FISICO                                            </v>
      </c>
      <c r="C6974" t="str">
        <f>T("FUENCARRAL-EL PARDO ")</f>
        <v xml:space="preserve">FUENCARRAL-EL PARDO </v>
      </c>
      <c r="D6974" t="str">
        <f>T("EL PILAR            ")</f>
        <v xml:space="preserve">EL PILAR            </v>
      </c>
      <c r="E6974" t="str">
        <f>T("TU ")</f>
        <v xml:space="preserve">TU </v>
      </c>
      <c r="F6974" t="str">
        <f>T("TURISMOS       ")</f>
        <v xml:space="preserve">TURISMOS       </v>
      </c>
      <c r="G6974" t="str">
        <f>T("De 8 a 11,99 CABALLOS FISCALES                    ")</f>
        <v xml:space="preserve">De 8 a 11,99 CABALLOS FISCALES                    </v>
      </c>
      <c r="H6974" t="str">
        <f>T("HÍBRIDO                                           ")</f>
        <v xml:space="preserve">HÍBRIDO                                           </v>
      </c>
      <c r="I6974">
        <v>34</v>
      </c>
    </row>
    <row r="6975" spans="1:9">
      <c r="A6975" t="str">
        <f>T("2018")</f>
        <v>2018</v>
      </c>
      <c r="B6975" t="str">
        <f>T("FISICO                                            ")</f>
        <v xml:space="preserve">FISICO                                            </v>
      </c>
      <c r="C6975" t="str">
        <f>T("FUENCARRAL-EL PARDO ")</f>
        <v xml:space="preserve">FUENCARRAL-EL PARDO </v>
      </c>
      <c r="D6975" t="str">
        <f>T("EL PILAR            ")</f>
        <v xml:space="preserve">EL PILAR            </v>
      </c>
      <c r="E6975" t="str">
        <f>T("TU ")</f>
        <v xml:space="preserve">TU </v>
      </c>
      <c r="F6975" t="str">
        <f>T("TURISMOS       ")</f>
        <v xml:space="preserve">TURISMOS       </v>
      </c>
      <c r="G6975" t="str">
        <f>T("De 12 a 15,99 CABALLOS FISCALES                   ")</f>
        <v xml:space="preserve">De 12 a 15,99 CABALLOS FISCALES                   </v>
      </c>
      <c r="H6975" t="str">
        <f>T("HÍBRIDO                                           ")</f>
        <v xml:space="preserve">HÍBRIDO                                           </v>
      </c>
      <c r="I6975">
        <v>103</v>
      </c>
    </row>
    <row r="6976" spans="1:9">
      <c r="A6976" t="str">
        <f>T("2018")</f>
        <v>2018</v>
      </c>
      <c r="B6976" t="str">
        <f>T("FISICO                                            ")</f>
        <v xml:space="preserve">FISICO                                            </v>
      </c>
      <c r="C6976" t="str">
        <f>T("FUENCARRAL-EL PARDO ")</f>
        <v xml:space="preserve">FUENCARRAL-EL PARDO </v>
      </c>
      <c r="D6976" t="str">
        <f>T("EL PILAR            ")</f>
        <v xml:space="preserve">EL PILAR            </v>
      </c>
      <c r="E6976" t="str">
        <f>T("TU ")</f>
        <v xml:space="preserve">TU </v>
      </c>
      <c r="F6976" t="str">
        <f>T("TURISMOS       ")</f>
        <v xml:space="preserve">TURISMOS       </v>
      </c>
      <c r="G6976" t="str">
        <f>T("De 20 CABALLOS FISCALES en adelante               ")</f>
        <v xml:space="preserve">De 20 CABALLOS FISCALES en adelante               </v>
      </c>
      <c r="H6976" t="str">
        <f>T("HÍBRIDO                                           ")</f>
        <v xml:space="preserve">HÍBRIDO                                           </v>
      </c>
      <c r="I6976">
        <v>1</v>
      </c>
    </row>
    <row r="6977" spans="1:9">
      <c r="A6977" t="str">
        <f>T("2018")</f>
        <v>2018</v>
      </c>
      <c r="B6977" t="str">
        <f>T("FISICO                                            ")</f>
        <v xml:space="preserve">FISICO                                            </v>
      </c>
      <c r="C6977" t="str">
        <f>T("FUENCARRAL-EL PARDO ")</f>
        <v xml:space="preserve">FUENCARRAL-EL PARDO </v>
      </c>
      <c r="D6977" t="str">
        <f>T("LA PAZ              ")</f>
        <v xml:space="preserve">LA PAZ              </v>
      </c>
      <c r="E6977" t="str">
        <f>T("TU ")</f>
        <v xml:space="preserve">TU </v>
      </c>
      <c r="F6977" t="str">
        <f>T("TURISMOS       ")</f>
        <v xml:space="preserve">TURISMOS       </v>
      </c>
      <c r="G6977" t="str">
        <f>T("De 8 a 11,99 CABALLOS FISCALES                    ")</f>
        <v xml:space="preserve">De 8 a 11,99 CABALLOS FISCALES                    </v>
      </c>
      <c r="H6977" t="str">
        <f>T("HÍBRIDO                                           ")</f>
        <v xml:space="preserve">HÍBRIDO                                           </v>
      </c>
      <c r="I6977">
        <v>65</v>
      </c>
    </row>
    <row r="6978" spans="1:9">
      <c r="A6978" t="str">
        <f>T("2018")</f>
        <v>2018</v>
      </c>
      <c r="B6978" t="str">
        <f>T("FISICO                                            ")</f>
        <v xml:space="preserve">FISICO                                            </v>
      </c>
      <c r="C6978" t="str">
        <f>T("FUENCARRAL-EL PARDO ")</f>
        <v xml:space="preserve">FUENCARRAL-EL PARDO </v>
      </c>
      <c r="D6978" t="str">
        <f>T("LA PAZ              ")</f>
        <v xml:space="preserve">LA PAZ              </v>
      </c>
      <c r="E6978" t="str">
        <f>T("TU ")</f>
        <v xml:space="preserve">TU </v>
      </c>
      <c r="F6978" t="str">
        <f>T("TURISMOS       ")</f>
        <v xml:space="preserve">TURISMOS       </v>
      </c>
      <c r="G6978" t="str">
        <f>T("De 12 a 15,99 CABALLOS FISCALES                   ")</f>
        <v xml:space="preserve">De 12 a 15,99 CABALLOS FISCALES                   </v>
      </c>
      <c r="H6978" t="str">
        <f>T("HÍBRIDO                                           ")</f>
        <v xml:space="preserve">HÍBRIDO                                           </v>
      </c>
      <c r="I6978">
        <v>191</v>
      </c>
    </row>
    <row r="6979" spans="1:9">
      <c r="A6979" t="str">
        <f>T("2018")</f>
        <v>2018</v>
      </c>
      <c r="B6979" t="str">
        <f>T("FISICO                                            ")</f>
        <v xml:space="preserve">FISICO                                            </v>
      </c>
      <c r="C6979" t="str">
        <f>T("FUENCARRAL-EL PARDO ")</f>
        <v xml:space="preserve">FUENCARRAL-EL PARDO </v>
      </c>
      <c r="D6979" t="str">
        <f>T("LA PAZ              ")</f>
        <v xml:space="preserve">LA PAZ              </v>
      </c>
      <c r="E6979" t="str">
        <f>T("TU ")</f>
        <v xml:space="preserve">TU </v>
      </c>
      <c r="F6979" t="str">
        <f>T("TURISMOS       ")</f>
        <v xml:space="preserve">TURISMOS       </v>
      </c>
      <c r="G6979" t="str">
        <f>T("De 20 CABALLOS FISCALES en adelante               ")</f>
        <v xml:space="preserve">De 20 CABALLOS FISCALES en adelante               </v>
      </c>
      <c r="H6979" t="str">
        <f>T("HÍBRIDO                                           ")</f>
        <v xml:space="preserve">HÍBRIDO                                           </v>
      </c>
      <c r="I6979">
        <v>7</v>
      </c>
    </row>
    <row r="6980" spans="1:9">
      <c r="A6980" t="str">
        <f>T("2018")</f>
        <v>2018</v>
      </c>
      <c r="B6980" t="str">
        <f>T("FISICO                                            ")</f>
        <v xml:space="preserve">FISICO                                            </v>
      </c>
      <c r="C6980" t="str">
        <f>T("FUENCARRAL-EL PARDO ")</f>
        <v xml:space="preserve">FUENCARRAL-EL PARDO </v>
      </c>
      <c r="D6980" t="str">
        <f>T("VALVERDE            ")</f>
        <v xml:space="preserve">VALVERDE            </v>
      </c>
      <c r="E6980" t="str">
        <f>T("TU ")</f>
        <v xml:space="preserve">TU </v>
      </c>
      <c r="F6980" t="str">
        <f>T("TURISMOS       ")</f>
        <v xml:space="preserve">TURISMOS       </v>
      </c>
      <c r="G6980" t="str">
        <f>T("De 8 a 11,99 CABALLOS FISCALES                    ")</f>
        <v xml:space="preserve">De 8 a 11,99 CABALLOS FISCALES                    </v>
      </c>
      <c r="H6980" t="str">
        <f>T("HÍBRIDO                                           ")</f>
        <v xml:space="preserve">HÍBRIDO                                           </v>
      </c>
      <c r="I6980">
        <v>68</v>
      </c>
    </row>
    <row r="6981" spans="1:9">
      <c r="A6981" t="str">
        <f>T("2018")</f>
        <v>2018</v>
      </c>
      <c r="B6981" t="str">
        <f>T("FISICO                                            ")</f>
        <v xml:space="preserve">FISICO                                            </v>
      </c>
      <c r="C6981" t="str">
        <f>T("FUENCARRAL-EL PARDO ")</f>
        <v xml:space="preserve">FUENCARRAL-EL PARDO </v>
      </c>
      <c r="D6981" t="str">
        <f>T("VALVERDE            ")</f>
        <v xml:space="preserve">VALVERDE            </v>
      </c>
      <c r="E6981" t="str">
        <f>T("TU ")</f>
        <v xml:space="preserve">TU </v>
      </c>
      <c r="F6981" t="str">
        <f>T("TURISMOS       ")</f>
        <v xml:space="preserve">TURISMOS       </v>
      </c>
      <c r="G6981" t="str">
        <f>T("De 12 a 15,99 CABALLOS FISCALES                   ")</f>
        <v xml:space="preserve">De 12 a 15,99 CABALLOS FISCALES                   </v>
      </c>
      <c r="H6981" t="str">
        <f>T("HÍBRIDO                                           ")</f>
        <v xml:space="preserve">HÍBRIDO                                           </v>
      </c>
      <c r="I6981">
        <v>182</v>
      </c>
    </row>
    <row r="6982" spans="1:9">
      <c r="A6982" t="str">
        <f>T("2018")</f>
        <v>2018</v>
      </c>
      <c r="B6982" t="str">
        <f>T("FISICO                                            ")</f>
        <v xml:space="preserve">FISICO                                            </v>
      </c>
      <c r="C6982" t="str">
        <f>T("FUENCARRAL-EL PARDO ")</f>
        <v xml:space="preserve">FUENCARRAL-EL PARDO </v>
      </c>
      <c r="D6982" t="str">
        <f>T("VALVERDE            ")</f>
        <v xml:space="preserve">VALVERDE            </v>
      </c>
      <c r="E6982" t="str">
        <f>T("TU ")</f>
        <v xml:space="preserve">TU </v>
      </c>
      <c r="F6982" t="str">
        <f>T("TURISMOS       ")</f>
        <v xml:space="preserve">TURISMOS       </v>
      </c>
      <c r="G6982" t="str">
        <f>T("De 16 a 19,99 CABALLOS FISCALES                   ")</f>
        <v xml:space="preserve">De 16 a 19,99 CABALLOS FISCALES                   </v>
      </c>
      <c r="H6982" t="str">
        <f>T("HÍBRIDO                                           ")</f>
        <v xml:space="preserve">HÍBRIDO                                           </v>
      </c>
      <c r="I6982">
        <v>1</v>
      </c>
    </row>
    <row r="6983" spans="1:9">
      <c r="A6983" t="str">
        <f>T("2018")</f>
        <v>2018</v>
      </c>
      <c r="B6983" t="str">
        <f>T("FISICO                                            ")</f>
        <v xml:space="preserve">FISICO                                            </v>
      </c>
      <c r="C6983" t="str">
        <f>T("FUENCARRAL-EL PARDO ")</f>
        <v xml:space="preserve">FUENCARRAL-EL PARDO </v>
      </c>
      <c r="D6983" t="str">
        <f>T("VALVERDE            ")</f>
        <v xml:space="preserve">VALVERDE            </v>
      </c>
      <c r="E6983" t="str">
        <f>T("TU ")</f>
        <v xml:space="preserve">TU </v>
      </c>
      <c r="F6983" t="str">
        <f>T("TURISMOS       ")</f>
        <v xml:space="preserve">TURISMOS       </v>
      </c>
      <c r="G6983" t="str">
        <f>T("De 20 CABALLOS FISCALES en adelante               ")</f>
        <v xml:space="preserve">De 20 CABALLOS FISCALES en adelante               </v>
      </c>
      <c r="H6983" t="str">
        <f>T("HÍBRIDO                                           ")</f>
        <v xml:space="preserve">HÍBRIDO                                           </v>
      </c>
      <c r="I6983">
        <v>7</v>
      </c>
    </row>
    <row r="6984" spans="1:9">
      <c r="A6984" t="str">
        <f>T("2018")</f>
        <v>2018</v>
      </c>
      <c r="B6984" t="str">
        <f>T("FISICO                                            ")</f>
        <v xml:space="preserve">FISICO                                            </v>
      </c>
      <c r="C6984" t="str">
        <f>T("FUENCARRAL-EL PARDO ")</f>
        <v xml:space="preserve">FUENCARRAL-EL PARDO </v>
      </c>
      <c r="D6984" t="str">
        <f>T("MIRASIERRA          ")</f>
        <v xml:space="preserve">MIRASIERRA          </v>
      </c>
      <c r="E6984" t="str">
        <f>T("TU ")</f>
        <v xml:space="preserve">TU </v>
      </c>
      <c r="F6984" t="str">
        <f>T("TURISMOS       ")</f>
        <v xml:space="preserve">TURISMOS       </v>
      </c>
      <c r="G6984" t="str">
        <f>T("De 8 a 11,99 CABALLOS FISCALES                    ")</f>
        <v xml:space="preserve">De 8 a 11,99 CABALLOS FISCALES                    </v>
      </c>
      <c r="H6984" t="str">
        <f>T("HÍBRIDO                                           ")</f>
        <v xml:space="preserve">HÍBRIDO                                           </v>
      </c>
      <c r="I6984">
        <v>46</v>
      </c>
    </row>
    <row r="6985" spans="1:9">
      <c r="A6985" t="str">
        <f>T("2018")</f>
        <v>2018</v>
      </c>
      <c r="B6985" t="str">
        <f>T("FISICO                                            ")</f>
        <v xml:space="preserve">FISICO                                            </v>
      </c>
      <c r="C6985" t="str">
        <f>T("FUENCARRAL-EL PARDO ")</f>
        <v xml:space="preserve">FUENCARRAL-EL PARDO </v>
      </c>
      <c r="D6985" t="str">
        <f>T("MIRASIERRA          ")</f>
        <v xml:space="preserve">MIRASIERRA          </v>
      </c>
      <c r="E6985" t="str">
        <f>T("TU ")</f>
        <v xml:space="preserve">TU </v>
      </c>
      <c r="F6985" t="str">
        <f>T("TURISMOS       ")</f>
        <v xml:space="preserve">TURISMOS       </v>
      </c>
      <c r="G6985" t="str">
        <f>T("De 12 a 15,99 CABALLOS FISCALES                   ")</f>
        <v xml:space="preserve">De 12 a 15,99 CABALLOS FISCALES                   </v>
      </c>
      <c r="H6985" t="str">
        <f>T("HÍBRIDO                                           ")</f>
        <v xml:space="preserve">HÍBRIDO                                           </v>
      </c>
      <c r="I6985">
        <v>164</v>
      </c>
    </row>
    <row r="6986" spans="1:9">
      <c r="A6986" t="str">
        <f>T("2018")</f>
        <v>2018</v>
      </c>
      <c r="B6986" t="str">
        <f>T("FISICO                                            ")</f>
        <v xml:space="preserve">FISICO                                            </v>
      </c>
      <c r="C6986" t="str">
        <f>T("FUENCARRAL-EL PARDO ")</f>
        <v xml:space="preserve">FUENCARRAL-EL PARDO </v>
      </c>
      <c r="D6986" t="str">
        <f>T("MIRASIERRA          ")</f>
        <v xml:space="preserve">MIRASIERRA          </v>
      </c>
      <c r="E6986" t="str">
        <f>T("TU ")</f>
        <v xml:space="preserve">TU </v>
      </c>
      <c r="F6986" t="str">
        <f>T("TURISMOS       ")</f>
        <v xml:space="preserve">TURISMOS       </v>
      </c>
      <c r="G6986" t="str">
        <f>T("De 16 a 19,99 CABALLOS FISCALES                   ")</f>
        <v xml:space="preserve">De 16 a 19,99 CABALLOS FISCALES                   </v>
      </c>
      <c r="H6986" t="str">
        <f>T("HÍBRIDO                                           ")</f>
        <v xml:space="preserve">HÍBRIDO                                           </v>
      </c>
      <c r="I6986">
        <v>1</v>
      </c>
    </row>
    <row r="6987" spans="1:9">
      <c r="A6987" t="str">
        <f>T("2018")</f>
        <v>2018</v>
      </c>
      <c r="B6987" t="str">
        <f>T("FISICO                                            ")</f>
        <v xml:space="preserve">FISICO                                            </v>
      </c>
      <c r="C6987" t="str">
        <f>T("FUENCARRAL-EL PARDO ")</f>
        <v xml:space="preserve">FUENCARRAL-EL PARDO </v>
      </c>
      <c r="D6987" t="str">
        <f>T("MIRASIERRA          ")</f>
        <v xml:space="preserve">MIRASIERRA          </v>
      </c>
      <c r="E6987" t="str">
        <f>T("TU ")</f>
        <v xml:space="preserve">TU </v>
      </c>
      <c r="F6987" t="str">
        <f>T("TURISMOS       ")</f>
        <v xml:space="preserve">TURISMOS       </v>
      </c>
      <c r="G6987" t="str">
        <f>T("De 20 CABALLOS FISCALES en adelante               ")</f>
        <v xml:space="preserve">De 20 CABALLOS FISCALES en adelante               </v>
      </c>
      <c r="H6987" t="str">
        <f>T("HÍBRIDO                                           ")</f>
        <v xml:space="preserve">HÍBRIDO                                           </v>
      </c>
      <c r="I6987">
        <v>11</v>
      </c>
    </row>
    <row r="6988" spans="1:9">
      <c r="A6988" t="str">
        <f>T("2018")</f>
        <v>2018</v>
      </c>
      <c r="B6988" t="str">
        <f>T("FISICO                                            ")</f>
        <v xml:space="preserve">FISICO                                            </v>
      </c>
      <c r="C6988" t="str">
        <f>T("FUENCARRAL-EL PARDO ")</f>
        <v xml:space="preserve">FUENCARRAL-EL PARDO </v>
      </c>
      <c r="D6988" t="str">
        <f>T("EL GOLOSO           ")</f>
        <v xml:space="preserve">EL GOLOSO           </v>
      </c>
      <c r="E6988" t="str">
        <f>T("TU ")</f>
        <v xml:space="preserve">TU </v>
      </c>
      <c r="F6988" t="str">
        <f>T("TURISMOS       ")</f>
        <v xml:space="preserve">TURISMOS       </v>
      </c>
      <c r="G6988" t="str">
        <f>T("De 8 a 11,99 CABALLOS FISCALES                    ")</f>
        <v xml:space="preserve">De 8 a 11,99 CABALLOS FISCALES                    </v>
      </c>
      <c r="H6988" t="str">
        <f>T("HÍBRIDO                                           ")</f>
        <v xml:space="preserve">HÍBRIDO                                           </v>
      </c>
      <c r="I6988">
        <v>11</v>
      </c>
    </row>
    <row r="6989" spans="1:9">
      <c r="A6989" t="str">
        <f>T("2018")</f>
        <v>2018</v>
      </c>
      <c r="B6989" t="str">
        <f>T("FISICO                                            ")</f>
        <v xml:space="preserve">FISICO                                            </v>
      </c>
      <c r="C6989" t="str">
        <f>T("FUENCARRAL-EL PARDO ")</f>
        <v xml:space="preserve">FUENCARRAL-EL PARDO </v>
      </c>
      <c r="D6989" t="str">
        <f>T("EL GOLOSO           ")</f>
        <v xml:space="preserve">EL GOLOSO           </v>
      </c>
      <c r="E6989" t="str">
        <f>T("TU ")</f>
        <v xml:space="preserve">TU </v>
      </c>
      <c r="F6989" t="str">
        <f>T("TURISMOS       ")</f>
        <v xml:space="preserve">TURISMOS       </v>
      </c>
      <c r="G6989" t="str">
        <f>T("De 12 a 15,99 CABALLOS FISCALES                   ")</f>
        <v xml:space="preserve">De 12 a 15,99 CABALLOS FISCALES                   </v>
      </c>
      <c r="H6989" t="str">
        <f>T("HÍBRIDO                                           ")</f>
        <v xml:space="preserve">HÍBRIDO                                           </v>
      </c>
      <c r="I6989">
        <v>43</v>
      </c>
    </row>
    <row r="6990" spans="1:9">
      <c r="A6990" t="str">
        <f>T("2018")</f>
        <v>2018</v>
      </c>
      <c r="B6990" t="str">
        <f>T("FISICO                                            ")</f>
        <v xml:space="preserve">FISICO                                            </v>
      </c>
      <c r="C6990" t="str">
        <f>T("FUENCARRAL-EL PARDO ")</f>
        <v xml:space="preserve">FUENCARRAL-EL PARDO </v>
      </c>
      <c r="D6990" t="str">
        <f>T("EL GOLOSO           ")</f>
        <v xml:space="preserve">EL GOLOSO           </v>
      </c>
      <c r="E6990" t="str">
        <f>T("TU ")</f>
        <v xml:space="preserve">TU </v>
      </c>
      <c r="F6990" t="str">
        <f>T("TURISMOS       ")</f>
        <v xml:space="preserve">TURISMOS       </v>
      </c>
      <c r="G6990" t="str">
        <f>T("De 20 CABALLOS FISCALES en adelante               ")</f>
        <v xml:space="preserve">De 20 CABALLOS FISCALES en adelante               </v>
      </c>
      <c r="H6990" t="str">
        <f>T("HÍBRIDO                                           ")</f>
        <v xml:space="preserve">HÍBRIDO                                           </v>
      </c>
      <c r="I6990">
        <v>4</v>
      </c>
    </row>
    <row r="6991" spans="1:9">
      <c r="A6991" t="str">
        <f>T("2018")</f>
        <v>2018</v>
      </c>
      <c r="B6991" t="str">
        <f>T("JURIDICO                                          ")</f>
        <v xml:space="preserve">JURIDICO                                          </v>
      </c>
      <c r="C6991" t="str">
        <f>T("FUENCARRAL-EL PARDO ")</f>
        <v xml:space="preserve">FUENCARRAL-EL PARDO </v>
      </c>
      <c r="D6991" t="str">
        <f>T("SIN BARRIO          ")</f>
        <v xml:space="preserve">SIN BARRIO          </v>
      </c>
      <c r="E6991" t="str">
        <f>T("TU ")</f>
        <v xml:space="preserve">TU </v>
      </c>
      <c r="F6991" t="str">
        <f>T("TURISMOS       ")</f>
        <v xml:space="preserve">TURISMOS       </v>
      </c>
      <c r="G6991" t="str">
        <f>T("De 8 a 11,99 CABALLOS FISCALES                    ")</f>
        <v xml:space="preserve">De 8 a 11,99 CABALLOS FISCALES                    </v>
      </c>
      <c r="H6991" t="str">
        <f>T("HÍBRIDO                                           ")</f>
        <v xml:space="preserve">HÍBRIDO                                           </v>
      </c>
      <c r="I6991">
        <v>8</v>
      </c>
    </row>
    <row r="6992" spans="1:9">
      <c r="A6992" t="str">
        <f>T("2018")</f>
        <v>2018</v>
      </c>
      <c r="B6992" t="str">
        <f>T("JURIDICO                                          ")</f>
        <v xml:space="preserve">JURIDICO                                          </v>
      </c>
      <c r="C6992" t="str">
        <f>T("FUENCARRAL-EL PARDO ")</f>
        <v xml:space="preserve">FUENCARRAL-EL PARDO </v>
      </c>
      <c r="D6992" t="str">
        <f>T("SIN BARRIO          ")</f>
        <v xml:space="preserve">SIN BARRIO          </v>
      </c>
      <c r="E6992" t="str">
        <f>T("TU ")</f>
        <v xml:space="preserve">TU </v>
      </c>
      <c r="F6992" t="str">
        <f>T("TURISMOS       ")</f>
        <v xml:space="preserve">TURISMOS       </v>
      </c>
      <c r="G6992" t="str">
        <f>T("De 12 a 15,99 CABALLOS FISCALES                   ")</f>
        <v xml:space="preserve">De 12 a 15,99 CABALLOS FISCALES                   </v>
      </c>
      <c r="H6992" t="str">
        <f>T("HÍBRIDO                                           ")</f>
        <v xml:space="preserve">HÍBRIDO                                           </v>
      </c>
      <c r="I6992">
        <v>48</v>
      </c>
    </row>
    <row r="6993" spans="1:9">
      <c r="A6993" t="str">
        <f>T("2018")</f>
        <v>2018</v>
      </c>
      <c r="B6993" t="str">
        <f>T("JURIDICO                                          ")</f>
        <v xml:space="preserve">JURIDICO                                          </v>
      </c>
      <c r="C6993" t="str">
        <f>T("FUENCARRAL-EL PARDO ")</f>
        <v xml:space="preserve">FUENCARRAL-EL PARDO </v>
      </c>
      <c r="D6993" t="str">
        <f>T("SIN BARRIO          ")</f>
        <v xml:space="preserve">SIN BARRIO          </v>
      </c>
      <c r="E6993" t="str">
        <f>T("TU ")</f>
        <v xml:space="preserve">TU </v>
      </c>
      <c r="F6993" t="str">
        <f>T("TURISMOS       ")</f>
        <v xml:space="preserve">TURISMOS       </v>
      </c>
      <c r="G6993" t="str">
        <f>T("De 20 CABALLOS FISCALES en adelante               ")</f>
        <v xml:space="preserve">De 20 CABALLOS FISCALES en adelante               </v>
      </c>
      <c r="H6993" t="str">
        <f>T("HÍBRIDO                                           ")</f>
        <v xml:space="preserve">HÍBRIDO                                           </v>
      </c>
      <c r="I6993">
        <v>1</v>
      </c>
    </row>
    <row r="6994" spans="1:9">
      <c r="A6994" t="str">
        <f>T("2018")</f>
        <v>2018</v>
      </c>
      <c r="B6994" t="str">
        <f>T("JURIDICO                                          ")</f>
        <v xml:space="preserve">JURIDICO                                          </v>
      </c>
      <c r="C6994" t="str">
        <f>T("FUENCARRAL-EL PARDO ")</f>
        <v xml:space="preserve">FUENCARRAL-EL PARDO </v>
      </c>
      <c r="D6994" t="str">
        <f>T("FUENTELARREINA      ")</f>
        <v xml:space="preserve">FUENTELARREINA      </v>
      </c>
      <c r="E6994" t="str">
        <f>T("TU ")</f>
        <v xml:space="preserve">TU </v>
      </c>
      <c r="F6994" t="str">
        <f>T("TURISMOS       ")</f>
        <v xml:space="preserve">TURISMOS       </v>
      </c>
      <c r="G6994" t="str">
        <f>T("De 12 a 15,99 CABALLOS FISCALES                   ")</f>
        <v xml:space="preserve">De 12 a 15,99 CABALLOS FISCALES                   </v>
      </c>
      <c r="H6994" t="str">
        <f>T("HÍBRIDO                                           ")</f>
        <v xml:space="preserve">HÍBRIDO                                           </v>
      </c>
      <c r="I6994">
        <v>1</v>
      </c>
    </row>
    <row r="6995" spans="1:9">
      <c r="A6995" t="str">
        <f>T("2018")</f>
        <v>2018</v>
      </c>
      <c r="B6995" t="str">
        <f>T("JURIDICO                                          ")</f>
        <v xml:space="preserve">JURIDICO                                          </v>
      </c>
      <c r="C6995" t="str">
        <f>T("FUENCARRAL-EL PARDO ")</f>
        <v xml:space="preserve">FUENCARRAL-EL PARDO </v>
      </c>
      <c r="D6995" t="str">
        <f>T("PEÑA GRANDE         ")</f>
        <v xml:space="preserve">PEÑA GRANDE         </v>
      </c>
      <c r="E6995" t="str">
        <f>T("TU ")</f>
        <v xml:space="preserve">TU </v>
      </c>
      <c r="F6995" t="str">
        <f>T("TURISMOS       ")</f>
        <v xml:space="preserve">TURISMOS       </v>
      </c>
      <c r="G6995" t="str">
        <f>T("De 12 a 15,99 CABALLOS FISCALES                   ")</f>
        <v xml:space="preserve">De 12 a 15,99 CABALLOS FISCALES                   </v>
      </c>
      <c r="H6995" t="str">
        <f>T("HÍBRIDO                                           ")</f>
        <v xml:space="preserve">HÍBRIDO                                           </v>
      </c>
      <c r="I6995">
        <v>16</v>
      </c>
    </row>
    <row r="6996" spans="1:9">
      <c r="A6996" t="str">
        <f>T("2018")</f>
        <v>2018</v>
      </c>
      <c r="B6996" t="str">
        <f>T("JURIDICO                                          ")</f>
        <v xml:space="preserve">JURIDICO                                          </v>
      </c>
      <c r="C6996" t="str">
        <f>T("FUENCARRAL-EL PARDO ")</f>
        <v xml:space="preserve">FUENCARRAL-EL PARDO </v>
      </c>
      <c r="D6996" t="str">
        <f>T("PEÑA GRANDE         ")</f>
        <v xml:space="preserve">PEÑA GRANDE         </v>
      </c>
      <c r="E6996" t="str">
        <f>T("TU ")</f>
        <v xml:space="preserve">TU </v>
      </c>
      <c r="F6996" t="str">
        <f>T("TURISMOS       ")</f>
        <v xml:space="preserve">TURISMOS       </v>
      </c>
      <c r="G6996" t="str">
        <f>T("De 20 CABALLOS FISCALES en adelante               ")</f>
        <v xml:space="preserve">De 20 CABALLOS FISCALES en adelante               </v>
      </c>
      <c r="H6996" t="str">
        <f>T("HÍBRIDO                                           ")</f>
        <v xml:space="preserve">HÍBRIDO                                           </v>
      </c>
      <c r="I6996">
        <v>3</v>
      </c>
    </row>
    <row r="6997" spans="1:9">
      <c r="A6997" t="str">
        <f>T("2018")</f>
        <v>2018</v>
      </c>
      <c r="B6997" t="str">
        <f>T("JURIDICO                                          ")</f>
        <v xml:space="preserve">JURIDICO                                          </v>
      </c>
      <c r="C6997" t="str">
        <f>T("FUENCARRAL-EL PARDO ")</f>
        <v xml:space="preserve">FUENCARRAL-EL PARDO </v>
      </c>
      <c r="D6997" t="str">
        <f>T("EL PILAR            ")</f>
        <v xml:space="preserve">EL PILAR            </v>
      </c>
      <c r="E6997" t="str">
        <f>T("TU ")</f>
        <v xml:space="preserve">TU </v>
      </c>
      <c r="F6997" t="str">
        <f>T("TURISMOS       ")</f>
        <v xml:space="preserve">TURISMOS       </v>
      </c>
      <c r="G6997" t="str">
        <f>T("De 8 a 11,99 CABALLOS FISCALES                    ")</f>
        <v xml:space="preserve">De 8 a 11,99 CABALLOS FISCALES                    </v>
      </c>
      <c r="H6997" t="str">
        <f>T("HÍBRIDO                                           ")</f>
        <v xml:space="preserve">HÍBRIDO                                           </v>
      </c>
      <c r="I6997">
        <v>3</v>
      </c>
    </row>
    <row r="6998" spans="1:9">
      <c r="A6998" t="str">
        <f>T("2018")</f>
        <v>2018</v>
      </c>
      <c r="B6998" t="str">
        <f>T("JURIDICO                                          ")</f>
        <v xml:space="preserve">JURIDICO                                          </v>
      </c>
      <c r="C6998" t="str">
        <f>T("FUENCARRAL-EL PARDO ")</f>
        <v xml:space="preserve">FUENCARRAL-EL PARDO </v>
      </c>
      <c r="D6998" t="str">
        <f>T("EL PILAR            ")</f>
        <v xml:space="preserve">EL PILAR            </v>
      </c>
      <c r="E6998" t="str">
        <f>T("TU ")</f>
        <v xml:space="preserve">TU </v>
      </c>
      <c r="F6998" t="str">
        <f>T("TURISMOS       ")</f>
        <v xml:space="preserve">TURISMOS       </v>
      </c>
      <c r="G6998" t="str">
        <f>T("De 12 a 15,99 CABALLOS FISCALES                   ")</f>
        <v xml:space="preserve">De 12 a 15,99 CABALLOS FISCALES                   </v>
      </c>
      <c r="H6998" t="str">
        <f>T("HÍBRIDO                                           ")</f>
        <v xml:space="preserve">HÍBRIDO                                           </v>
      </c>
      <c r="I6998">
        <v>7</v>
      </c>
    </row>
    <row r="6999" spans="1:9">
      <c r="A6999" t="str">
        <f>T("2018")</f>
        <v>2018</v>
      </c>
      <c r="B6999" t="str">
        <f>T("JURIDICO                                          ")</f>
        <v xml:space="preserve">JURIDICO                                          </v>
      </c>
      <c r="C6999" t="str">
        <f>T("FUENCARRAL-EL PARDO ")</f>
        <v xml:space="preserve">FUENCARRAL-EL PARDO </v>
      </c>
      <c r="D6999" t="str">
        <f>T("LA PAZ              ")</f>
        <v xml:space="preserve">LA PAZ              </v>
      </c>
      <c r="E6999" t="str">
        <f>T("TU ")</f>
        <v xml:space="preserve">TU </v>
      </c>
      <c r="F6999" t="str">
        <f>T("TURISMOS       ")</f>
        <v xml:space="preserve">TURISMOS       </v>
      </c>
      <c r="G6999" t="str">
        <f>T("De 8 a 11,99 CABALLOS FISCALES                    ")</f>
        <v xml:space="preserve">De 8 a 11,99 CABALLOS FISCALES                    </v>
      </c>
      <c r="H6999" t="str">
        <f>T("HÍBRIDO                                           ")</f>
        <v xml:space="preserve">HÍBRIDO                                           </v>
      </c>
      <c r="I6999">
        <v>3</v>
      </c>
    </row>
    <row r="7000" spans="1:9">
      <c r="A7000" t="str">
        <f>T("2018")</f>
        <v>2018</v>
      </c>
      <c r="B7000" t="str">
        <f>T("JURIDICO                                          ")</f>
        <v xml:space="preserve">JURIDICO                                          </v>
      </c>
      <c r="C7000" t="str">
        <f>T("FUENCARRAL-EL PARDO ")</f>
        <v xml:space="preserve">FUENCARRAL-EL PARDO </v>
      </c>
      <c r="D7000" t="str">
        <f>T("LA PAZ              ")</f>
        <v xml:space="preserve">LA PAZ              </v>
      </c>
      <c r="E7000" t="str">
        <f>T("TU ")</f>
        <v xml:space="preserve">TU </v>
      </c>
      <c r="F7000" t="str">
        <f>T("TURISMOS       ")</f>
        <v xml:space="preserve">TURISMOS       </v>
      </c>
      <c r="G7000" t="str">
        <f>T("De 12 a 15,99 CABALLOS FISCALES                   ")</f>
        <v xml:space="preserve">De 12 a 15,99 CABALLOS FISCALES                   </v>
      </c>
      <c r="H7000" t="str">
        <f>T("HÍBRIDO                                           ")</f>
        <v xml:space="preserve">HÍBRIDO                                           </v>
      </c>
      <c r="I7000">
        <v>7</v>
      </c>
    </row>
    <row r="7001" spans="1:9">
      <c r="A7001" t="str">
        <f>T("2018")</f>
        <v>2018</v>
      </c>
      <c r="B7001" t="str">
        <f>T("JURIDICO                                          ")</f>
        <v xml:space="preserve">JURIDICO                                          </v>
      </c>
      <c r="C7001" t="str">
        <f>T("FUENCARRAL-EL PARDO ")</f>
        <v xml:space="preserve">FUENCARRAL-EL PARDO </v>
      </c>
      <c r="D7001" t="str">
        <f>T("LA PAZ              ")</f>
        <v xml:space="preserve">LA PAZ              </v>
      </c>
      <c r="E7001" t="str">
        <f>T("TU ")</f>
        <v xml:space="preserve">TU </v>
      </c>
      <c r="F7001" t="str">
        <f>T("TURISMOS       ")</f>
        <v xml:space="preserve">TURISMOS       </v>
      </c>
      <c r="G7001" t="str">
        <f>T("De 20 CABALLOS FISCALES en adelante               ")</f>
        <v xml:space="preserve">De 20 CABALLOS FISCALES en adelante               </v>
      </c>
      <c r="H7001" t="str">
        <f>T("HÍBRIDO                                           ")</f>
        <v xml:space="preserve">HÍBRIDO                                           </v>
      </c>
      <c r="I7001">
        <v>1</v>
      </c>
    </row>
    <row r="7002" spans="1:9">
      <c r="A7002" t="str">
        <f>T("2018")</f>
        <v>2018</v>
      </c>
      <c r="B7002" t="str">
        <f>T("JURIDICO                                          ")</f>
        <v xml:space="preserve">JURIDICO                                          </v>
      </c>
      <c r="C7002" t="str">
        <f>T("FUENCARRAL-EL PARDO ")</f>
        <v xml:space="preserve">FUENCARRAL-EL PARDO </v>
      </c>
      <c r="D7002" t="str">
        <f>T("VALVERDE            ")</f>
        <v xml:space="preserve">VALVERDE            </v>
      </c>
      <c r="E7002" t="str">
        <f>T("TU ")</f>
        <v xml:space="preserve">TU </v>
      </c>
      <c r="F7002" t="str">
        <f>T("TURISMOS       ")</f>
        <v xml:space="preserve">TURISMOS       </v>
      </c>
      <c r="G7002" t="str">
        <f>T("De 8 a 11,99 CABALLOS FISCALES                    ")</f>
        <v xml:space="preserve">De 8 a 11,99 CABALLOS FISCALES                    </v>
      </c>
      <c r="H7002" t="str">
        <f>T("HÍBRIDO                                           ")</f>
        <v xml:space="preserve">HÍBRIDO                                           </v>
      </c>
      <c r="I7002">
        <v>8</v>
      </c>
    </row>
    <row r="7003" spans="1:9">
      <c r="A7003" t="str">
        <f>T("2018")</f>
        <v>2018</v>
      </c>
      <c r="B7003" t="str">
        <f>T("JURIDICO                                          ")</f>
        <v xml:space="preserve">JURIDICO                                          </v>
      </c>
      <c r="C7003" t="str">
        <f>T("FUENCARRAL-EL PARDO ")</f>
        <v xml:space="preserve">FUENCARRAL-EL PARDO </v>
      </c>
      <c r="D7003" t="str">
        <f>T("VALVERDE            ")</f>
        <v xml:space="preserve">VALVERDE            </v>
      </c>
      <c r="E7003" t="str">
        <f>T("TU ")</f>
        <v xml:space="preserve">TU </v>
      </c>
      <c r="F7003" t="str">
        <f>T("TURISMOS       ")</f>
        <v xml:space="preserve">TURISMOS       </v>
      </c>
      <c r="G7003" t="str">
        <f>T("De 12 a 15,99 CABALLOS FISCALES                   ")</f>
        <v xml:space="preserve">De 12 a 15,99 CABALLOS FISCALES                   </v>
      </c>
      <c r="H7003" t="str">
        <f>T("HÍBRIDO                                           ")</f>
        <v xml:space="preserve">HÍBRIDO                                           </v>
      </c>
      <c r="I7003">
        <v>18</v>
      </c>
    </row>
    <row r="7004" spans="1:9">
      <c r="A7004" t="str">
        <f>T("2018")</f>
        <v>2018</v>
      </c>
      <c r="B7004" t="str">
        <f>T("JURIDICO                                          ")</f>
        <v xml:space="preserve">JURIDICO                                          </v>
      </c>
      <c r="C7004" t="str">
        <f>T("FUENCARRAL-EL PARDO ")</f>
        <v xml:space="preserve">FUENCARRAL-EL PARDO </v>
      </c>
      <c r="D7004" t="str">
        <f>T("VALVERDE            ")</f>
        <v xml:space="preserve">VALVERDE            </v>
      </c>
      <c r="E7004" t="str">
        <f>T("TU ")</f>
        <v xml:space="preserve">TU </v>
      </c>
      <c r="F7004" t="str">
        <f>T("TURISMOS       ")</f>
        <v xml:space="preserve">TURISMOS       </v>
      </c>
      <c r="G7004" t="str">
        <f>T("De 20 CABALLOS FISCALES en adelante               ")</f>
        <v xml:space="preserve">De 20 CABALLOS FISCALES en adelante               </v>
      </c>
      <c r="H7004" t="str">
        <f>T("HÍBRIDO                                           ")</f>
        <v xml:space="preserve">HÍBRIDO                                           </v>
      </c>
      <c r="I7004">
        <v>2</v>
      </c>
    </row>
    <row r="7005" spans="1:9">
      <c r="A7005" t="str">
        <f>T("2018")</f>
        <v>2018</v>
      </c>
      <c r="B7005" t="str">
        <f>T("JURIDICO                                          ")</f>
        <v xml:space="preserve">JURIDICO                                          </v>
      </c>
      <c r="C7005" t="str">
        <f>T("FUENCARRAL-EL PARDO ")</f>
        <v xml:space="preserve">FUENCARRAL-EL PARDO </v>
      </c>
      <c r="D7005" t="str">
        <f>T("MIRASIERRA          ")</f>
        <v xml:space="preserve">MIRASIERRA          </v>
      </c>
      <c r="E7005" t="str">
        <f>T("TU ")</f>
        <v xml:space="preserve">TU </v>
      </c>
      <c r="F7005" t="str">
        <f>T("TURISMOS       ")</f>
        <v xml:space="preserve">TURISMOS       </v>
      </c>
      <c r="G7005" t="str">
        <f>T("De 8 a 11,99 CABALLOS FISCALES                    ")</f>
        <v xml:space="preserve">De 8 a 11,99 CABALLOS FISCALES                    </v>
      </c>
      <c r="H7005" t="str">
        <f>T("HÍBRIDO                                           ")</f>
        <v xml:space="preserve">HÍBRIDO                                           </v>
      </c>
      <c r="I7005">
        <v>3</v>
      </c>
    </row>
    <row r="7006" spans="1:9">
      <c r="A7006" t="str">
        <f>T("2018")</f>
        <v>2018</v>
      </c>
      <c r="B7006" t="str">
        <f>T("JURIDICO                                          ")</f>
        <v xml:space="preserve">JURIDICO                                          </v>
      </c>
      <c r="C7006" t="str">
        <f>T("FUENCARRAL-EL PARDO ")</f>
        <v xml:space="preserve">FUENCARRAL-EL PARDO </v>
      </c>
      <c r="D7006" t="str">
        <f>T("MIRASIERRA          ")</f>
        <v xml:space="preserve">MIRASIERRA          </v>
      </c>
      <c r="E7006" t="str">
        <f>T("TU ")</f>
        <v xml:space="preserve">TU </v>
      </c>
      <c r="F7006" t="str">
        <f>T("TURISMOS       ")</f>
        <v xml:space="preserve">TURISMOS       </v>
      </c>
      <c r="G7006" t="str">
        <f>T("De 12 a 15,99 CABALLOS FISCALES                   ")</f>
        <v xml:space="preserve">De 12 a 15,99 CABALLOS FISCALES                   </v>
      </c>
      <c r="H7006" t="str">
        <f>T("HÍBRIDO                                           ")</f>
        <v xml:space="preserve">HÍBRIDO                                           </v>
      </c>
      <c r="I7006">
        <v>19</v>
      </c>
    </row>
    <row r="7007" spans="1:9">
      <c r="A7007" t="str">
        <f>T("2018")</f>
        <v>2018</v>
      </c>
      <c r="B7007" t="str">
        <f>T("JURIDICO                                          ")</f>
        <v xml:space="preserve">JURIDICO                                          </v>
      </c>
      <c r="C7007" t="str">
        <f>T("FUENCARRAL-EL PARDO ")</f>
        <v xml:space="preserve">FUENCARRAL-EL PARDO </v>
      </c>
      <c r="D7007" t="str">
        <f>T("MIRASIERRA          ")</f>
        <v xml:space="preserve">MIRASIERRA          </v>
      </c>
      <c r="E7007" t="str">
        <f>T("TU ")</f>
        <v xml:space="preserve">TU </v>
      </c>
      <c r="F7007" t="str">
        <f>T("TURISMOS       ")</f>
        <v xml:space="preserve">TURISMOS       </v>
      </c>
      <c r="G7007" t="str">
        <f>T("De 20 CABALLOS FISCALES en adelante               ")</f>
        <v xml:space="preserve">De 20 CABALLOS FISCALES en adelante               </v>
      </c>
      <c r="H7007" t="str">
        <f>T("HÍBRIDO                                           ")</f>
        <v xml:space="preserve">HÍBRIDO                                           </v>
      </c>
      <c r="I7007">
        <v>4</v>
      </c>
    </row>
    <row r="7008" spans="1:9">
      <c r="A7008" t="str">
        <f>T("2018")</f>
        <v>2018</v>
      </c>
      <c r="B7008" t="str">
        <f>T("JURIDICO                                          ")</f>
        <v xml:space="preserve">JURIDICO                                          </v>
      </c>
      <c r="C7008" t="str">
        <f>T("FUENCARRAL-EL PARDO ")</f>
        <v xml:space="preserve">FUENCARRAL-EL PARDO </v>
      </c>
      <c r="D7008" t="str">
        <f>T("EL GOLOSO           ")</f>
        <v xml:space="preserve">EL GOLOSO           </v>
      </c>
      <c r="E7008" t="str">
        <f>T("TU ")</f>
        <v xml:space="preserve">TU </v>
      </c>
      <c r="F7008" t="str">
        <f>T("TURISMOS       ")</f>
        <v xml:space="preserve">TURISMOS       </v>
      </c>
      <c r="G7008" t="str">
        <f>T("De 12 a 15,99 CABALLOS FISCALES                   ")</f>
        <v xml:space="preserve">De 12 a 15,99 CABALLOS FISCALES                   </v>
      </c>
      <c r="H7008" t="str">
        <f>T("HÍBRIDO                                           ")</f>
        <v xml:space="preserve">HÍBRIDO                                           </v>
      </c>
      <c r="I7008">
        <v>3</v>
      </c>
    </row>
    <row r="7009" spans="1:9">
      <c r="A7009" t="str">
        <f>T("2018")</f>
        <v>2018</v>
      </c>
      <c r="B7009" t="str">
        <f>T("FISICO                                            ")</f>
        <v xml:space="preserve">FISICO                                            </v>
      </c>
      <c r="C7009" t="str">
        <f>T("FUENCARRAL-EL PARDO ")</f>
        <v xml:space="preserve">FUENCARRAL-EL PARDO </v>
      </c>
      <c r="D7009" t="str">
        <f>T("FUENTELARREINA      ")</f>
        <v xml:space="preserve">FUENTELARREINA      </v>
      </c>
      <c r="E7009" t="str">
        <f>T("TU ")</f>
        <v xml:space="preserve">TU </v>
      </c>
      <c r="F7009" t="str">
        <f>T("TURISMOS       ")</f>
        <v xml:space="preserve">TURISMOS       </v>
      </c>
      <c r="G7009" t="str">
        <f>T("De 8 a 11,99 CABALLOS FISCALES                    ")</f>
        <v xml:space="preserve">De 8 a 11,99 CABALLOS FISCALES                    </v>
      </c>
      <c r="H7009" t="str">
        <f>T("HIBRIDO ENCHUFABLES PHEV                          ")</f>
        <v xml:space="preserve">HIBRIDO ENCHUFABLES PHEV                          </v>
      </c>
      <c r="I7009">
        <v>1</v>
      </c>
    </row>
    <row r="7010" spans="1:9">
      <c r="A7010" t="str">
        <f>T("2018")</f>
        <v>2018</v>
      </c>
      <c r="B7010" t="str">
        <f>T("FISICO                                            ")</f>
        <v xml:space="preserve">FISICO                                            </v>
      </c>
      <c r="C7010" t="str">
        <f>T("FUENCARRAL-EL PARDO ")</f>
        <v xml:space="preserve">FUENCARRAL-EL PARDO </v>
      </c>
      <c r="D7010" t="str">
        <f>T("FUENTELARREINA      ")</f>
        <v xml:space="preserve">FUENTELARREINA      </v>
      </c>
      <c r="E7010" t="str">
        <f>T("TU ")</f>
        <v xml:space="preserve">TU </v>
      </c>
      <c r="F7010" t="str">
        <f>T("TURISMOS       ")</f>
        <v xml:space="preserve">TURISMOS       </v>
      </c>
      <c r="G7010" t="str">
        <f>T("De 12 a 15,99 CABALLOS FISCALES                   ")</f>
        <v xml:space="preserve">De 12 a 15,99 CABALLOS FISCALES                   </v>
      </c>
      <c r="H7010" t="str">
        <f>T("HIBRIDO ENCHUFABLES PHEV                          ")</f>
        <v xml:space="preserve">HIBRIDO ENCHUFABLES PHEV                          </v>
      </c>
      <c r="I7010">
        <v>1</v>
      </c>
    </row>
    <row r="7011" spans="1:9">
      <c r="A7011" t="str">
        <f>T("2018")</f>
        <v>2018</v>
      </c>
      <c r="B7011" t="str">
        <f>T("FISICO                                            ")</f>
        <v xml:space="preserve">FISICO                                            </v>
      </c>
      <c r="C7011" t="str">
        <f>T("FUENCARRAL-EL PARDO ")</f>
        <v xml:space="preserve">FUENCARRAL-EL PARDO </v>
      </c>
      <c r="D7011" t="str">
        <f>T("PEÑA GRANDE         ")</f>
        <v xml:space="preserve">PEÑA GRANDE         </v>
      </c>
      <c r="E7011" t="str">
        <f>T("TU ")</f>
        <v xml:space="preserve">TU </v>
      </c>
      <c r="F7011" t="str">
        <f>T("TURISMOS       ")</f>
        <v xml:space="preserve">TURISMOS       </v>
      </c>
      <c r="G7011" t="str">
        <f>T("De 8 a 11,99 CABALLOS FISCALES                    ")</f>
        <v xml:space="preserve">De 8 a 11,99 CABALLOS FISCALES                    </v>
      </c>
      <c r="H7011" t="str">
        <f>T("HIBRIDO ENCHUFABLES PHEV                          ")</f>
        <v xml:space="preserve">HIBRIDO ENCHUFABLES PHEV                          </v>
      </c>
      <c r="I7011">
        <v>1</v>
      </c>
    </row>
    <row r="7012" spans="1:9">
      <c r="A7012" t="str">
        <f>T("2018")</f>
        <v>2018</v>
      </c>
      <c r="B7012" t="str">
        <f>T("FISICO                                            ")</f>
        <v xml:space="preserve">FISICO                                            </v>
      </c>
      <c r="C7012" t="str">
        <f>T("FUENCARRAL-EL PARDO ")</f>
        <v xml:space="preserve">FUENCARRAL-EL PARDO </v>
      </c>
      <c r="D7012" t="str">
        <f>T("PEÑA GRANDE         ")</f>
        <v xml:space="preserve">PEÑA GRANDE         </v>
      </c>
      <c r="E7012" t="str">
        <f>T("TU ")</f>
        <v xml:space="preserve">TU </v>
      </c>
      <c r="F7012" t="str">
        <f>T("TURISMOS       ")</f>
        <v xml:space="preserve">TURISMOS       </v>
      </c>
      <c r="G7012" t="str">
        <f>T("De 12 a 15,99 CABALLOS FISCALES                   ")</f>
        <v xml:space="preserve">De 12 a 15,99 CABALLOS FISCALES                   </v>
      </c>
      <c r="H7012" t="str">
        <f>T("HIBRIDO ENCHUFABLES PHEV                          ")</f>
        <v xml:space="preserve">HIBRIDO ENCHUFABLES PHEV                          </v>
      </c>
      <c r="I7012">
        <v>7</v>
      </c>
    </row>
    <row r="7013" spans="1:9">
      <c r="A7013" t="str">
        <f>T("2018")</f>
        <v>2018</v>
      </c>
      <c r="B7013" t="str">
        <f>T("FISICO                                            ")</f>
        <v xml:space="preserve">FISICO                                            </v>
      </c>
      <c r="C7013" t="str">
        <f>T("FUENCARRAL-EL PARDO ")</f>
        <v xml:space="preserve">FUENCARRAL-EL PARDO </v>
      </c>
      <c r="D7013" t="str">
        <f>T("LA PAZ              ")</f>
        <v xml:space="preserve">LA PAZ              </v>
      </c>
      <c r="E7013" t="str">
        <f>T("TU ")</f>
        <v xml:space="preserve">TU </v>
      </c>
      <c r="F7013" t="str">
        <f>T("TURISMOS       ")</f>
        <v xml:space="preserve">TURISMOS       </v>
      </c>
      <c r="G7013" t="str">
        <f>T("De 8 a 11,99 CABALLOS FISCALES                    ")</f>
        <v xml:space="preserve">De 8 a 11,99 CABALLOS FISCALES                    </v>
      </c>
      <c r="H7013" t="str">
        <f>T("HIBRIDO ENCHUFABLES PHEV                          ")</f>
        <v xml:space="preserve">HIBRIDO ENCHUFABLES PHEV                          </v>
      </c>
      <c r="I7013">
        <v>3</v>
      </c>
    </row>
    <row r="7014" spans="1:9">
      <c r="A7014" t="str">
        <f>T("2018")</f>
        <v>2018</v>
      </c>
      <c r="B7014" t="str">
        <f>T("FISICO                                            ")</f>
        <v xml:space="preserve">FISICO                                            </v>
      </c>
      <c r="C7014" t="str">
        <f>T("FUENCARRAL-EL PARDO ")</f>
        <v xml:space="preserve">FUENCARRAL-EL PARDO </v>
      </c>
      <c r="D7014" t="str">
        <f>T("LA PAZ              ")</f>
        <v xml:space="preserve">LA PAZ              </v>
      </c>
      <c r="E7014" t="str">
        <f>T("TU ")</f>
        <v xml:space="preserve">TU </v>
      </c>
      <c r="F7014" t="str">
        <f>T("TURISMOS       ")</f>
        <v xml:space="preserve">TURISMOS       </v>
      </c>
      <c r="G7014" t="str">
        <f>T("De 12 a 15,99 CABALLOS FISCALES                   ")</f>
        <v xml:space="preserve">De 12 a 15,99 CABALLOS FISCALES                   </v>
      </c>
      <c r="H7014" t="str">
        <f>T("HIBRIDO ENCHUFABLES PHEV                          ")</f>
        <v xml:space="preserve">HIBRIDO ENCHUFABLES PHEV                          </v>
      </c>
      <c r="I7014">
        <v>6</v>
      </c>
    </row>
    <row r="7015" spans="1:9">
      <c r="A7015" t="str">
        <f>T("2018")</f>
        <v>2018</v>
      </c>
      <c r="B7015" t="str">
        <f>T("FISICO                                            ")</f>
        <v xml:space="preserve">FISICO                                            </v>
      </c>
      <c r="C7015" t="str">
        <f>T("FUENCARRAL-EL PARDO ")</f>
        <v xml:space="preserve">FUENCARRAL-EL PARDO </v>
      </c>
      <c r="D7015" t="str">
        <f>T("VALVERDE            ")</f>
        <v xml:space="preserve">VALVERDE            </v>
      </c>
      <c r="E7015" t="str">
        <f>T("TU ")</f>
        <v xml:space="preserve">TU </v>
      </c>
      <c r="F7015" t="str">
        <f>T("TURISMOS       ")</f>
        <v xml:space="preserve">TURISMOS       </v>
      </c>
      <c r="G7015" t="str">
        <f>T("De 12 a 15,99 CABALLOS FISCALES                   ")</f>
        <v xml:space="preserve">De 12 a 15,99 CABALLOS FISCALES                   </v>
      </c>
      <c r="H7015" t="str">
        <f>T("HIBRIDO ENCHUFABLES PHEV                          ")</f>
        <v xml:space="preserve">HIBRIDO ENCHUFABLES PHEV                          </v>
      </c>
      <c r="I7015">
        <v>5</v>
      </c>
    </row>
    <row r="7016" spans="1:9">
      <c r="A7016" t="str">
        <f>T("2018")</f>
        <v>2018</v>
      </c>
      <c r="B7016" t="str">
        <f>T("FISICO                                            ")</f>
        <v xml:space="preserve">FISICO                                            </v>
      </c>
      <c r="C7016" t="str">
        <f>T("FUENCARRAL-EL PARDO ")</f>
        <v xml:space="preserve">FUENCARRAL-EL PARDO </v>
      </c>
      <c r="D7016" t="str">
        <f>T("VALVERDE            ")</f>
        <v xml:space="preserve">VALVERDE            </v>
      </c>
      <c r="E7016" t="str">
        <f>T("TU ")</f>
        <v xml:space="preserve">TU </v>
      </c>
      <c r="F7016" t="str">
        <f>T("TURISMOS       ")</f>
        <v xml:space="preserve">TURISMOS       </v>
      </c>
      <c r="G7016" t="str">
        <f>T("De 16 a 19,99 CABALLOS FISCALES                   ")</f>
        <v xml:space="preserve">De 16 a 19,99 CABALLOS FISCALES                   </v>
      </c>
      <c r="H7016" t="str">
        <f>T("HIBRIDO ENCHUFABLES PHEV                          ")</f>
        <v xml:space="preserve">HIBRIDO ENCHUFABLES PHEV                          </v>
      </c>
      <c r="I7016">
        <v>1</v>
      </c>
    </row>
    <row r="7017" spans="1:9">
      <c r="A7017" t="str">
        <f>T("2018")</f>
        <v>2018</v>
      </c>
      <c r="B7017" t="str">
        <f>T("FISICO                                            ")</f>
        <v xml:space="preserve">FISICO                                            </v>
      </c>
      <c r="C7017" t="str">
        <f>T("FUENCARRAL-EL PARDO ")</f>
        <v xml:space="preserve">FUENCARRAL-EL PARDO </v>
      </c>
      <c r="D7017" t="str">
        <f>T("MIRASIERRA          ")</f>
        <v xml:space="preserve">MIRASIERRA          </v>
      </c>
      <c r="E7017" t="str">
        <f>T("TU ")</f>
        <v xml:space="preserve">TU </v>
      </c>
      <c r="F7017" t="str">
        <f>T("TURISMOS       ")</f>
        <v xml:space="preserve">TURISMOS       </v>
      </c>
      <c r="G7017" t="str">
        <f>T("De 8 a 11,99 CABALLOS FISCALES                    ")</f>
        <v xml:space="preserve">De 8 a 11,99 CABALLOS FISCALES                    </v>
      </c>
      <c r="H7017" t="str">
        <f>T("HIBRIDO ENCHUFABLES PHEV                          ")</f>
        <v xml:space="preserve">HIBRIDO ENCHUFABLES PHEV                          </v>
      </c>
      <c r="I7017">
        <v>2</v>
      </c>
    </row>
    <row r="7018" spans="1:9">
      <c r="A7018" t="str">
        <f>T("2018")</f>
        <v>2018</v>
      </c>
      <c r="B7018" t="str">
        <f>T("FISICO                                            ")</f>
        <v xml:space="preserve">FISICO                                            </v>
      </c>
      <c r="C7018" t="str">
        <f>T("FUENCARRAL-EL PARDO ")</f>
        <v xml:space="preserve">FUENCARRAL-EL PARDO </v>
      </c>
      <c r="D7018" t="str">
        <f>T("MIRASIERRA          ")</f>
        <v xml:space="preserve">MIRASIERRA          </v>
      </c>
      <c r="E7018" t="str">
        <f>T("TU ")</f>
        <v xml:space="preserve">TU </v>
      </c>
      <c r="F7018" t="str">
        <f>T("TURISMOS       ")</f>
        <v xml:space="preserve">TURISMOS       </v>
      </c>
      <c r="G7018" t="str">
        <f>T("De 12 a 15,99 CABALLOS FISCALES                   ")</f>
        <v xml:space="preserve">De 12 a 15,99 CABALLOS FISCALES                   </v>
      </c>
      <c r="H7018" t="str">
        <f>T("HIBRIDO ENCHUFABLES PHEV                          ")</f>
        <v xml:space="preserve">HIBRIDO ENCHUFABLES PHEV                          </v>
      </c>
      <c r="I7018">
        <v>7</v>
      </c>
    </row>
    <row r="7019" spans="1:9">
      <c r="A7019" t="str">
        <f>T("2018")</f>
        <v>2018</v>
      </c>
      <c r="B7019" t="str">
        <f>T("FISICO                                            ")</f>
        <v xml:space="preserve">FISICO                                            </v>
      </c>
      <c r="C7019" t="str">
        <f>T("FUENCARRAL-EL PARDO ")</f>
        <v xml:space="preserve">FUENCARRAL-EL PARDO </v>
      </c>
      <c r="D7019" t="str">
        <f>T("MIRASIERRA          ")</f>
        <v xml:space="preserve">MIRASIERRA          </v>
      </c>
      <c r="E7019" t="str">
        <f>T("TU ")</f>
        <v xml:space="preserve">TU </v>
      </c>
      <c r="F7019" t="str">
        <f>T("TURISMOS       ")</f>
        <v xml:space="preserve">TURISMOS       </v>
      </c>
      <c r="G7019" t="str">
        <f>T("De 16 a 19,99 CABALLOS FISCALES                   ")</f>
        <v xml:space="preserve">De 16 a 19,99 CABALLOS FISCALES                   </v>
      </c>
      <c r="H7019" t="str">
        <f>T("HIBRIDO ENCHUFABLES PHEV                          ")</f>
        <v xml:space="preserve">HIBRIDO ENCHUFABLES PHEV                          </v>
      </c>
      <c r="I7019">
        <v>1</v>
      </c>
    </row>
    <row r="7020" spans="1:9">
      <c r="A7020" t="str">
        <f>T("2018")</f>
        <v>2018</v>
      </c>
      <c r="B7020" t="str">
        <f>T("FISICO                                            ")</f>
        <v xml:space="preserve">FISICO                                            </v>
      </c>
      <c r="C7020" t="str">
        <f>T("FUENCARRAL-EL PARDO ")</f>
        <v xml:space="preserve">FUENCARRAL-EL PARDO </v>
      </c>
      <c r="D7020" t="str">
        <f>T("EL GOLOSO           ")</f>
        <v xml:space="preserve">EL GOLOSO           </v>
      </c>
      <c r="E7020" t="str">
        <f>T("TU ")</f>
        <v xml:space="preserve">TU </v>
      </c>
      <c r="F7020" t="str">
        <f>T("TURISMOS       ")</f>
        <v xml:space="preserve">TURISMOS       </v>
      </c>
      <c r="G7020" t="str">
        <f>T("De 8 a 11,99 CABALLOS FISCALES                    ")</f>
        <v xml:space="preserve">De 8 a 11,99 CABALLOS FISCALES                    </v>
      </c>
      <c r="H7020" t="str">
        <f>T("HIBRIDO ENCHUFABLES PHEV                          ")</f>
        <v xml:space="preserve">HIBRIDO ENCHUFABLES PHEV                          </v>
      </c>
      <c r="I7020">
        <v>2</v>
      </c>
    </row>
    <row r="7021" spans="1:9">
      <c r="A7021" t="str">
        <f>T("2018")</f>
        <v>2018</v>
      </c>
      <c r="B7021" t="str">
        <f>T("FISICO                                            ")</f>
        <v xml:space="preserve">FISICO                                            </v>
      </c>
      <c r="C7021" t="str">
        <f>T("FUENCARRAL-EL PARDO ")</f>
        <v xml:space="preserve">FUENCARRAL-EL PARDO </v>
      </c>
      <c r="D7021" t="str">
        <f>T("EL GOLOSO           ")</f>
        <v xml:space="preserve">EL GOLOSO           </v>
      </c>
      <c r="E7021" t="str">
        <f>T("TU ")</f>
        <v xml:space="preserve">TU </v>
      </c>
      <c r="F7021" t="str">
        <f>T("TURISMOS       ")</f>
        <v xml:space="preserve">TURISMOS       </v>
      </c>
      <c r="G7021" t="str">
        <f>T("De 12 a 15,99 CABALLOS FISCALES                   ")</f>
        <v xml:space="preserve">De 12 a 15,99 CABALLOS FISCALES                   </v>
      </c>
      <c r="H7021" t="str">
        <f>T("HIBRIDO ENCHUFABLES PHEV                          ")</f>
        <v xml:space="preserve">HIBRIDO ENCHUFABLES PHEV                          </v>
      </c>
      <c r="I7021">
        <v>1</v>
      </c>
    </row>
    <row r="7022" spans="1:9">
      <c r="A7022" t="str">
        <f>T("2018")</f>
        <v>2018</v>
      </c>
      <c r="B7022" t="str">
        <f>T("JURIDICO                                          ")</f>
        <v xml:space="preserve">JURIDICO                                          </v>
      </c>
      <c r="C7022" t="str">
        <f>T("FUENCARRAL-EL PARDO ")</f>
        <v xml:space="preserve">FUENCARRAL-EL PARDO </v>
      </c>
      <c r="D7022" t="str">
        <f>T("SIN BARRIO          ")</f>
        <v xml:space="preserve">SIN BARRIO          </v>
      </c>
      <c r="E7022" t="str">
        <f>T("TU ")</f>
        <v xml:space="preserve">TU </v>
      </c>
      <c r="F7022" t="str">
        <f>T("TURISMOS       ")</f>
        <v xml:space="preserve">TURISMOS       </v>
      </c>
      <c r="G7022" t="str">
        <f>T("De 8 a 11,99 CABALLOS FISCALES                    ")</f>
        <v xml:space="preserve">De 8 a 11,99 CABALLOS FISCALES                    </v>
      </c>
      <c r="H7022" t="str">
        <f>T("HIBRIDO ENCHUFABLES PHEV                          ")</f>
        <v xml:space="preserve">HIBRIDO ENCHUFABLES PHEV                          </v>
      </c>
      <c r="I7022">
        <v>12</v>
      </c>
    </row>
    <row r="7023" spans="1:9">
      <c r="A7023" t="str">
        <f>T("2018")</f>
        <v>2018</v>
      </c>
      <c r="B7023" t="str">
        <f>T("JURIDICO                                          ")</f>
        <v xml:space="preserve">JURIDICO                                          </v>
      </c>
      <c r="C7023" t="str">
        <f>T("FUENCARRAL-EL PARDO ")</f>
        <v xml:space="preserve">FUENCARRAL-EL PARDO </v>
      </c>
      <c r="D7023" t="str">
        <f>T("SIN BARRIO          ")</f>
        <v xml:space="preserve">SIN BARRIO          </v>
      </c>
      <c r="E7023" t="str">
        <f>T("TU ")</f>
        <v xml:space="preserve">TU </v>
      </c>
      <c r="F7023" t="str">
        <f>T("TURISMOS       ")</f>
        <v xml:space="preserve">TURISMOS       </v>
      </c>
      <c r="G7023" t="str">
        <f>T("De 12 a 15,99 CABALLOS FISCALES                   ")</f>
        <v xml:space="preserve">De 12 a 15,99 CABALLOS FISCALES                   </v>
      </c>
      <c r="H7023" t="str">
        <f>T("HIBRIDO ENCHUFABLES PHEV                          ")</f>
        <v xml:space="preserve">HIBRIDO ENCHUFABLES PHEV                          </v>
      </c>
      <c r="I7023">
        <v>4</v>
      </c>
    </row>
    <row r="7024" spans="1:9">
      <c r="A7024" t="str">
        <f>T("2018")</f>
        <v>2018</v>
      </c>
      <c r="B7024" t="str">
        <f>T("JURIDICO                                          ")</f>
        <v xml:space="preserve">JURIDICO                                          </v>
      </c>
      <c r="C7024" t="str">
        <f>T("FUENCARRAL-EL PARDO ")</f>
        <v xml:space="preserve">FUENCARRAL-EL PARDO </v>
      </c>
      <c r="D7024" t="str">
        <f>T("SIN BARRIO          ")</f>
        <v xml:space="preserve">SIN BARRIO          </v>
      </c>
      <c r="E7024" t="str">
        <f>T("TU ")</f>
        <v xml:space="preserve">TU </v>
      </c>
      <c r="F7024" t="str">
        <f>T("TURISMOS       ")</f>
        <v xml:space="preserve">TURISMOS       </v>
      </c>
      <c r="G7024" t="str">
        <f>T("De 16 a 19,99 CABALLOS FISCALES                   ")</f>
        <v xml:space="preserve">De 16 a 19,99 CABALLOS FISCALES                   </v>
      </c>
      <c r="H7024" t="str">
        <f>T("HIBRIDO ENCHUFABLES PHEV                          ")</f>
        <v xml:space="preserve">HIBRIDO ENCHUFABLES PHEV                          </v>
      </c>
      <c r="I7024">
        <v>1</v>
      </c>
    </row>
    <row r="7025" spans="1:9">
      <c r="A7025" t="str">
        <f>T("2018")</f>
        <v>2018</v>
      </c>
      <c r="B7025" t="str">
        <f>T("JURIDICO                                          ")</f>
        <v xml:space="preserve">JURIDICO                                          </v>
      </c>
      <c r="C7025" t="str">
        <f>T("FUENCARRAL-EL PARDO ")</f>
        <v xml:space="preserve">FUENCARRAL-EL PARDO </v>
      </c>
      <c r="D7025" t="str">
        <f>T("PEÑA GRANDE         ")</f>
        <v xml:space="preserve">PEÑA GRANDE         </v>
      </c>
      <c r="E7025" t="str">
        <f>T("TU ")</f>
        <v xml:space="preserve">TU </v>
      </c>
      <c r="F7025" t="str">
        <f>T("TURISMOS       ")</f>
        <v xml:space="preserve">TURISMOS       </v>
      </c>
      <c r="G7025" t="str">
        <f>T("De 12 a 15,99 CABALLOS FISCALES                   ")</f>
        <v xml:space="preserve">De 12 a 15,99 CABALLOS FISCALES                   </v>
      </c>
      <c r="H7025" t="str">
        <f>T("HIBRIDO ENCHUFABLES PHEV                          ")</f>
        <v xml:space="preserve">HIBRIDO ENCHUFABLES PHEV                          </v>
      </c>
      <c r="I7025">
        <v>1</v>
      </c>
    </row>
    <row r="7026" spans="1:9">
      <c r="A7026" t="str">
        <f>T("2018")</f>
        <v>2018</v>
      </c>
      <c r="B7026" t="str">
        <f>T("JURIDICO                                          ")</f>
        <v xml:space="preserve">JURIDICO                                          </v>
      </c>
      <c r="C7026" t="str">
        <f>T("FUENCARRAL-EL PARDO ")</f>
        <v xml:space="preserve">FUENCARRAL-EL PARDO </v>
      </c>
      <c r="D7026" t="str">
        <f>T("LA PAZ              ")</f>
        <v xml:space="preserve">LA PAZ              </v>
      </c>
      <c r="E7026" t="str">
        <f>T("TU ")</f>
        <v xml:space="preserve">TU </v>
      </c>
      <c r="F7026" t="str">
        <f>T("TURISMOS       ")</f>
        <v xml:space="preserve">TURISMOS       </v>
      </c>
      <c r="G7026" t="str">
        <f>T("De 12 a 15,99 CABALLOS FISCALES                   ")</f>
        <v xml:space="preserve">De 12 a 15,99 CABALLOS FISCALES                   </v>
      </c>
      <c r="H7026" t="str">
        <f>T("HIBRIDO ENCHUFABLES PHEV                          ")</f>
        <v xml:space="preserve">HIBRIDO ENCHUFABLES PHEV                          </v>
      </c>
      <c r="I7026">
        <v>1</v>
      </c>
    </row>
    <row r="7027" spans="1:9">
      <c r="A7027" t="str">
        <f>T("2018")</f>
        <v>2018</v>
      </c>
      <c r="B7027" t="str">
        <f>T("JURIDICO                                          ")</f>
        <v xml:space="preserve">JURIDICO                                          </v>
      </c>
      <c r="C7027" t="str">
        <f>T("FUENCARRAL-EL PARDO ")</f>
        <v xml:space="preserve">FUENCARRAL-EL PARDO </v>
      </c>
      <c r="D7027" t="str">
        <f>T("VALVERDE            ")</f>
        <v xml:space="preserve">VALVERDE            </v>
      </c>
      <c r="E7027" t="str">
        <f>T("TU ")</f>
        <v xml:space="preserve">TU </v>
      </c>
      <c r="F7027" t="str">
        <f>T("TURISMOS       ")</f>
        <v xml:space="preserve">TURISMOS       </v>
      </c>
      <c r="G7027" t="str">
        <f>T("De 8 a 11,99 CABALLOS FISCALES                    ")</f>
        <v xml:space="preserve">De 8 a 11,99 CABALLOS FISCALES                    </v>
      </c>
      <c r="H7027" t="str">
        <f>T("HIBRIDO ENCHUFABLES PHEV                          ")</f>
        <v xml:space="preserve">HIBRIDO ENCHUFABLES PHEV                          </v>
      </c>
      <c r="I7027">
        <v>3</v>
      </c>
    </row>
    <row r="7028" spans="1:9">
      <c r="A7028" t="str">
        <f>T("2018")</f>
        <v>2018</v>
      </c>
      <c r="B7028" t="str">
        <f>T("JURIDICO                                          ")</f>
        <v xml:space="preserve">JURIDICO                                          </v>
      </c>
      <c r="C7028" t="str">
        <f>T("FUENCARRAL-EL PARDO ")</f>
        <v xml:space="preserve">FUENCARRAL-EL PARDO </v>
      </c>
      <c r="D7028" t="str">
        <f>T("VALVERDE            ")</f>
        <v xml:space="preserve">VALVERDE            </v>
      </c>
      <c r="E7028" t="str">
        <f>T("TU ")</f>
        <v xml:space="preserve">TU </v>
      </c>
      <c r="F7028" t="str">
        <f>T("TURISMOS       ")</f>
        <v xml:space="preserve">TURISMOS       </v>
      </c>
      <c r="G7028" t="str">
        <f>T("De 12 a 15,99 CABALLOS FISCALES                   ")</f>
        <v xml:space="preserve">De 12 a 15,99 CABALLOS FISCALES                   </v>
      </c>
      <c r="H7028" t="str">
        <f>T("HIBRIDO ENCHUFABLES PHEV                          ")</f>
        <v xml:space="preserve">HIBRIDO ENCHUFABLES PHEV                          </v>
      </c>
      <c r="I7028">
        <v>1</v>
      </c>
    </row>
    <row r="7029" spans="1:9">
      <c r="A7029" t="str">
        <f>T("2018")</f>
        <v>2018</v>
      </c>
      <c r="B7029" t="str">
        <f>T("JURIDICO                                          ")</f>
        <v xml:space="preserve">JURIDICO                                          </v>
      </c>
      <c r="C7029" t="str">
        <f>T("FUENCARRAL-EL PARDO ")</f>
        <v xml:space="preserve">FUENCARRAL-EL PARDO </v>
      </c>
      <c r="D7029" t="str">
        <f>T("VALVERDE            ")</f>
        <v xml:space="preserve">VALVERDE            </v>
      </c>
      <c r="E7029" t="str">
        <f>T("TU ")</f>
        <v xml:space="preserve">TU </v>
      </c>
      <c r="F7029" t="str">
        <f>T("TURISMOS       ")</f>
        <v xml:space="preserve">TURISMOS       </v>
      </c>
      <c r="G7029" t="str">
        <f>T("De 16 a 19,99 CABALLOS FISCALES                   ")</f>
        <v xml:space="preserve">De 16 a 19,99 CABALLOS FISCALES                   </v>
      </c>
      <c r="H7029" t="str">
        <f>T("HIBRIDO ENCHUFABLES PHEV                          ")</f>
        <v xml:space="preserve">HIBRIDO ENCHUFABLES PHEV                          </v>
      </c>
      <c r="I7029">
        <v>23</v>
      </c>
    </row>
    <row r="7030" spans="1:9">
      <c r="A7030" t="str">
        <f>T("2018")</f>
        <v>2018</v>
      </c>
      <c r="B7030" t="str">
        <f>T("JURIDICO                                          ")</f>
        <v xml:space="preserve">JURIDICO                                          </v>
      </c>
      <c r="C7030" t="str">
        <f>T("FUENCARRAL-EL PARDO ")</f>
        <v xml:space="preserve">FUENCARRAL-EL PARDO </v>
      </c>
      <c r="D7030" t="str">
        <f>T("VALVERDE            ")</f>
        <v xml:space="preserve">VALVERDE            </v>
      </c>
      <c r="E7030" t="str">
        <f>T("TU ")</f>
        <v xml:space="preserve">TU </v>
      </c>
      <c r="F7030" t="str">
        <f>T("TURISMOS       ")</f>
        <v xml:space="preserve">TURISMOS       </v>
      </c>
      <c r="G7030" t="str">
        <f>T("De 20 CABALLOS FISCALES en adelante               ")</f>
        <v xml:space="preserve">De 20 CABALLOS FISCALES en adelante               </v>
      </c>
      <c r="H7030" t="str">
        <f>T("HIBRIDO ENCHUFABLES PHEV                          ")</f>
        <v xml:space="preserve">HIBRIDO ENCHUFABLES PHEV                          </v>
      </c>
      <c r="I7030">
        <v>3</v>
      </c>
    </row>
    <row r="7031" spans="1:9">
      <c r="A7031" t="str">
        <f>T("2018")</f>
        <v>2018</v>
      </c>
      <c r="B7031" t="str">
        <f>T("JURIDICO                                          ")</f>
        <v xml:space="preserve">JURIDICO                                          </v>
      </c>
      <c r="C7031" t="str">
        <f>T("FUENCARRAL-EL PARDO ")</f>
        <v xml:space="preserve">FUENCARRAL-EL PARDO </v>
      </c>
      <c r="D7031" t="str">
        <f>T("MIRASIERRA          ")</f>
        <v xml:space="preserve">MIRASIERRA          </v>
      </c>
      <c r="E7031" t="str">
        <f>T("TU ")</f>
        <v xml:space="preserve">TU </v>
      </c>
      <c r="F7031" t="str">
        <f>T("TURISMOS       ")</f>
        <v xml:space="preserve">TURISMOS       </v>
      </c>
      <c r="G7031" t="str">
        <f>T("De 12 a 15,99 CABALLOS FISCALES                   ")</f>
        <v xml:space="preserve">De 12 a 15,99 CABALLOS FISCALES                   </v>
      </c>
      <c r="H7031" t="str">
        <f>T("HIBRIDO ENCHUFABLES PHEV                          ")</f>
        <v xml:space="preserve">HIBRIDO ENCHUFABLES PHEV                          </v>
      </c>
      <c r="I7031">
        <v>1</v>
      </c>
    </row>
    <row r="7032" spans="1:9">
      <c r="A7032" t="str">
        <f>T("2018")</f>
        <v>2018</v>
      </c>
      <c r="B7032" t="str">
        <f>T("JURIDICO                                          ")</f>
        <v xml:space="preserve">JURIDICO                                          </v>
      </c>
      <c r="C7032" t="str">
        <f>T("FUENCARRAL-EL PARDO ")</f>
        <v xml:space="preserve">FUENCARRAL-EL PARDO </v>
      </c>
      <c r="D7032" t="str">
        <f>T("EL GOLOSO           ")</f>
        <v xml:space="preserve">EL GOLOSO           </v>
      </c>
      <c r="E7032" t="str">
        <f>T("TU ")</f>
        <v xml:space="preserve">TU </v>
      </c>
      <c r="F7032" t="str">
        <f>T("TURISMOS       ")</f>
        <v xml:space="preserve">TURISMOS       </v>
      </c>
      <c r="G7032" t="str">
        <f>T("De 8 a 11,99 CABALLOS FISCALES                    ")</f>
        <v xml:space="preserve">De 8 a 11,99 CABALLOS FISCALES                    </v>
      </c>
      <c r="H7032" t="str">
        <f>T("HIBRIDO ENCHUFABLES PHEV                          ")</f>
        <v xml:space="preserve">HIBRIDO ENCHUFABLES PHEV                          </v>
      </c>
      <c r="I7032">
        <v>1</v>
      </c>
    </row>
    <row r="7033" spans="1:9">
      <c r="A7033" t="str">
        <f>T("2018")</f>
        <v>2018</v>
      </c>
      <c r="B7033" t="str">
        <f>T("FISICO                                            ")</f>
        <v xml:space="preserve">FISICO                                            </v>
      </c>
      <c r="C7033" t="str">
        <f>T("FUENCARRAL-EL PARDO ")</f>
        <v xml:space="preserve">FUENCARRAL-EL PARDO </v>
      </c>
      <c r="D7033" t="str">
        <f>T("PEÑA GRANDE         ")</f>
        <v xml:space="preserve">PEÑA GRANDE         </v>
      </c>
      <c r="E7033" t="str">
        <f>T("TU ")</f>
        <v xml:space="preserve">TU </v>
      </c>
      <c r="F7033" t="str">
        <f>T("TURISMOS       ")</f>
        <v xml:space="preserve">TURISMOS       </v>
      </c>
      <c r="G7033" t="str">
        <f>T("De 12 a 15,99 CABALLOS FISCALES                   ")</f>
        <v xml:space="preserve">De 12 a 15,99 CABALLOS FISCALES                   </v>
      </c>
      <c r="H7033" t="str">
        <f>T("OTROS                                             ")</f>
        <v xml:space="preserve">OTROS                                             </v>
      </c>
      <c r="I7033">
        <v>1</v>
      </c>
    </row>
    <row r="7034" spans="1:9">
      <c r="A7034" t="str">
        <f>T("2018")</f>
        <v>2018</v>
      </c>
      <c r="B7034" t="str">
        <f>T("FISICO                                            ")</f>
        <v xml:space="preserve">FISICO                                            </v>
      </c>
      <c r="C7034" t="str">
        <f>T("FUENCARRAL-EL PARDO ")</f>
        <v xml:space="preserve">FUENCARRAL-EL PARDO </v>
      </c>
      <c r="D7034" t="str">
        <f>T("EL PILAR            ")</f>
        <v xml:space="preserve">EL PILAR            </v>
      </c>
      <c r="E7034" t="str">
        <f>T("TU ")</f>
        <v xml:space="preserve">TU </v>
      </c>
      <c r="F7034" t="str">
        <f>T("TURISMOS       ")</f>
        <v xml:space="preserve">TURISMOS       </v>
      </c>
      <c r="G7034" t="str">
        <f>T("De 12 a 15,99 CABALLOS FISCALES                   ")</f>
        <v xml:space="preserve">De 12 a 15,99 CABALLOS FISCALES                   </v>
      </c>
      <c r="H7034" t="str">
        <f>T("OTROS                                             ")</f>
        <v xml:space="preserve">OTROS                                             </v>
      </c>
      <c r="I7034">
        <v>1</v>
      </c>
    </row>
    <row r="7035" spans="1:9">
      <c r="A7035" t="str">
        <f>T("2018")</f>
        <v>2018</v>
      </c>
      <c r="B7035" t="str">
        <f>T("FISICO                                            ")</f>
        <v xml:space="preserve">FISICO                                            </v>
      </c>
      <c r="C7035" t="str">
        <f>T("FUENCARRAL-EL PARDO ")</f>
        <v xml:space="preserve">FUENCARRAL-EL PARDO </v>
      </c>
      <c r="D7035" t="str">
        <f>T("LA PAZ              ")</f>
        <v xml:space="preserve">LA PAZ              </v>
      </c>
      <c r="E7035" t="str">
        <f>T("TU ")</f>
        <v xml:space="preserve">TU </v>
      </c>
      <c r="F7035" t="str">
        <f>T("TURISMOS       ")</f>
        <v xml:space="preserve">TURISMOS       </v>
      </c>
      <c r="G7035" t="str">
        <f>T("De 12 a 15,99 CABALLOS FISCALES                   ")</f>
        <v xml:space="preserve">De 12 a 15,99 CABALLOS FISCALES                   </v>
      </c>
      <c r="H7035" t="str">
        <f>T("OTROS                                             ")</f>
        <v xml:space="preserve">OTROS                                             </v>
      </c>
      <c r="I7035">
        <v>1</v>
      </c>
    </row>
    <row r="7036" spans="1:9">
      <c r="A7036" t="str">
        <f>T("2018")</f>
        <v>2018</v>
      </c>
      <c r="B7036" t="str">
        <f>T("FISICO                                            ")</f>
        <v xml:space="preserve">FISICO                                            </v>
      </c>
      <c r="C7036" t="str">
        <f>T("FUENCARRAL-EL PARDO ")</f>
        <v xml:space="preserve">FUENCARRAL-EL PARDO </v>
      </c>
      <c r="D7036" t="str">
        <f>T("VALVERDE            ")</f>
        <v xml:space="preserve">VALVERDE            </v>
      </c>
      <c r="E7036" t="str">
        <f>T("TU ")</f>
        <v xml:space="preserve">TU </v>
      </c>
      <c r="F7036" t="str">
        <f>T("TURISMOS       ")</f>
        <v xml:space="preserve">TURISMOS       </v>
      </c>
      <c r="G7036" t="str">
        <f>T("De 12 a 15,99 CABALLOS FISCALES                   ")</f>
        <v xml:space="preserve">De 12 a 15,99 CABALLOS FISCALES                   </v>
      </c>
      <c r="H7036" t="str">
        <f>T("OTROS                                             ")</f>
        <v xml:space="preserve">OTROS                                             </v>
      </c>
      <c r="I7036">
        <v>3</v>
      </c>
    </row>
    <row r="7037" spans="1:9">
      <c r="A7037" t="str">
        <f>T("2018")</f>
        <v>2018</v>
      </c>
      <c r="B7037" t="str">
        <f>T("FISICO                                            ")</f>
        <v xml:space="preserve">FISICO                                            </v>
      </c>
      <c r="C7037" t="str">
        <f>T("FUENCARRAL-EL PARDO ")</f>
        <v xml:space="preserve">FUENCARRAL-EL PARDO </v>
      </c>
      <c r="D7037" t="str">
        <f>T("EL GOLOSO           ")</f>
        <v xml:space="preserve">EL GOLOSO           </v>
      </c>
      <c r="E7037" t="str">
        <f>T("TU ")</f>
        <v xml:space="preserve">TU </v>
      </c>
      <c r="F7037" t="str">
        <f>T("TURISMOS       ")</f>
        <v xml:space="preserve">TURISMOS       </v>
      </c>
      <c r="G7037" t="str">
        <f>T("De 8 a 11,99 CABALLOS FISCALES                    ")</f>
        <v xml:space="preserve">De 8 a 11,99 CABALLOS FISCALES                    </v>
      </c>
      <c r="H7037" t="str">
        <f>T("OTROS                                             ")</f>
        <v xml:space="preserve">OTROS                                             </v>
      </c>
      <c r="I7037">
        <v>1</v>
      </c>
    </row>
    <row r="7038" spans="1:9">
      <c r="A7038" t="str">
        <f>T("2018")</f>
        <v>2018</v>
      </c>
      <c r="B7038" t="str">
        <f>T("Entidad sin personalidad jurídica (art. 35.4 LGT) ")</f>
        <v xml:space="preserve">Entidad sin personalidad jurídica (art. 35.4 LGT) </v>
      </c>
      <c r="C7038" t="str">
        <f>T("FUENCARRAL-EL PARDO ")</f>
        <v xml:space="preserve">FUENCARRAL-EL PARDO </v>
      </c>
      <c r="D7038" t="str">
        <f>T("EL PARDO            ")</f>
        <v xml:space="preserve">EL PARDO            </v>
      </c>
      <c r="E7038" t="str">
        <f>T("TU ")</f>
        <v xml:space="preserve">TU </v>
      </c>
      <c r="F7038" t="str">
        <f>T("TURISMOS       ")</f>
        <v xml:space="preserve">TURISMOS       </v>
      </c>
      <c r="G7038" t="str">
        <f>T("De 8 a 11,99 CABALLOS FISCALES                    ")</f>
        <v xml:space="preserve">De 8 a 11,99 CABALLOS FISCALES                    </v>
      </c>
      <c r="I7038">
        <v>1</v>
      </c>
    </row>
    <row r="7039" spans="1:9">
      <c r="A7039" t="str">
        <f>T("2018")</f>
        <v>2018</v>
      </c>
      <c r="B7039" t="str">
        <f>T("Entidad sin personalidad jurídica (art. 35.4 LGT) ")</f>
        <v xml:space="preserve">Entidad sin personalidad jurídica (art. 35.4 LGT) </v>
      </c>
      <c r="C7039" t="str">
        <f>T("FUENCARRAL-EL PARDO ")</f>
        <v xml:space="preserve">FUENCARRAL-EL PARDO </v>
      </c>
      <c r="D7039" t="str">
        <f>T("FUENTELARREINA      ")</f>
        <v xml:space="preserve">FUENTELARREINA      </v>
      </c>
      <c r="E7039" t="str">
        <f>T("TU ")</f>
        <v xml:space="preserve">TU </v>
      </c>
      <c r="F7039" t="str">
        <f>T("TURISMOS       ")</f>
        <v xml:space="preserve">TURISMOS       </v>
      </c>
      <c r="G7039" t="str">
        <f>T("De 8 a 11,99 CABALLOS FISCALES                    ")</f>
        <v xml:space="preserve">De 8 a 11,99 CABALLOS FISCALES                    </v>
      </c>
      <c r="I7039">
        <v>1</v>
      </c>
    </row>
    <row r="7040" spans="1:9">
      <c r="A7040" t="str">
        <f>T("2018")</f>
        <v>2018</v>
      </c>
      <c r="B7040" t="str">
        <f>T("Entidad sin personalidad jurídica (art. 35.4 LGT) ")</f>
        <v xml:space="preserve">Entidad sin personalidad jurídica (art. 35.4 LGT) </v>
      </c>
      <c r="C7040" t="str">
        <f>T("FUENCARRAL-EL PARDO ")</f>
        <v xml:space="preserve">FUENCARRAL-EL PARDO </v>
      </c>
      <c r="D7040" t="str">
        <f>T("PEÑA GRANDE         ")</f>
        <v xml:space="preserve">PEÑA GRANDE         </v>
      </c>
      <c r="E7040" t="str">
        <f>T("TU ")</f>
        <v xml:space="preserve">TU </v>
      </c>
      <c r="F7040" t="str">
        <f>T("TURISMOS       ")</f>
        <v xml:space="preserve">TURISMOS       </v>
      </c>
      <c r="G7040" t="str">
        <f>T("De menos de 8 CABALLOS FISCALES                   ")</f>
        <v xml:space="preserve">De menos de 8 CABALLOS FISCALES                   </v>
      </c>
      <c r="I7040">
        <v>1</v>
      </c>
    </row>
    <row r="7041" spans="1:9">
      <c r="A7041" t="str">
        <f>T("2018")</f>
        <v>2018</v>
      </c>
      <c r="B7041" t="str">
        <f>T("Entidad sin personalidad jurídica (art. 35.4 LGT) ")</f>
        <v xml:space="preserve">Entidad sin personalidad jurídica (art. 35.4 LGT) </v>
      </c>
      <c r="C7041" t="str">
        <f>T("FUENCARRAL-EL PARDO ")</f>
        <v xml:space="preserve">FUENCARRAL-EL PARDO </v>
      </c>
      <c r="D7041" t="str">
        <f>T("PEÑA GRANDE         ")</f>
        <v xml:space="preserve">PEÑA GRANDE         </v>
      </c>
      <c r="E7041" t="str">
        <f>T("TU ")</f>
        <v xml:space="preserve">TU </v>
      </c>
      <c r="F7041" t="str">
        <f>T("TURISMOS       ")</f>
        <v xml:space="preserve">TURISMOS       </v>
      </c>
      <c r="G7041" t="str">
        <f>T("De 8 a 11,99 CABALLOS FISCALES                    ")</f>
        <v xml:space="preserve">De 8 a 11,99 CABALLOS FISCALES                    </v>
      </c>
      <c r="I7041">
        <v>6</v>
      </c>
    </row>
    <row r="7042" spans="1:9">
      <c r="A7042" t="str">
        <f>T("2018")</f>
        <v>2018</v>
      </c>
      <c r="B7042" t="str">
        <f>T("Entidad sin personalidad jurídica (art. 35.4 LGT) ")</f>
        <v xml:space="preserve">Entidad sin personalidad jurídica (art. 35.4 LGT) </v>
      </c>
      <c r="C7042" t="str">
        <f>T("FUENCARRAL-EL PARDO ")</f>
        <v xml:space="preserve">FUENCARRAL-EL PARDO </v>
      </c>
      <c r="D7042" t="str">
        <f>T("EL PILAR            ")</f>
        <v xml:space="preserve">EL PILAR            </v>
      </c>
      <c r="E7042" t="str">
        <f>T("TU ")</f>
        <v xml:space="preserve">TU </v>
      </c>
      <c r="F7042" t="str">
        <f>T("TURISMOS       ")</f>
        <v xml:space="preserve">TURISMOS       </v>
      </c>
      <c r="G7042" t="str">
        <f>T("De 8 a 11,99 CABALLOS FISCALES                    ")</f>
        <v xml:space="preserve">De 8 a 11,99 CABALLOS FISCALES                    </v>
      </c>
      <c r="I7042">
        <v>11</v>
      </c>
    </row>
    <row r="7043" spans="1:9">
      <c r="A7043" t="str">
        <f>T("2018")</f>
        <v>2018</v>
      </c>
      <c r="B7043" t="str">
        <f>T("Entidad sin personalidad jurídica (art. 35.4 LGT) ")</f>
        <v xml:space="preserve">Entidad sin personalidad jurídica (art. 35.4 LGT) </v>
      </c>
      <c r="C7043" t="str">
        <f>T("FUENCARRAL-EL PARDO ")</f>
        <v xml:space="preserve">FUENCARRAL-EL PARDO </v>
      </c>
      <c r="D7043" t="str">
        <f>T("EL PILAR            ")</f>
        <v xml:space="preserve">EL PILAR            </v>
      </c>
      <c r="E7043" t="str">
        <f>T("TU ")</f>
        <v xml:space="preserve">TU </v>
      </c>
      <c r="F7043" t="str">
        <f>T("TURISMOS       ")</f>
        <v xml:space="preserve">TURISMOS       </v>
      </c>
      <c r="G7043" t="str">
        <f>T("De 12 a 15,99 CABALLOS FISCALES                   ")</f>
        <v xml:space="preserve">De 12 a 15,99 CABALLOS FISCALES                   </v>
      </c>
      <c r="I7043">
        <v>3</v>
      </c>
    </row>
    <row r="7044" spans="1:9">
      <c r="A7044" t="str">
        <f>T("2018")</f>
        <v>2018</v>
      </c>
      <c r="B7044" t="str">
        <f>T("Entidad sin personalidad jurídica (art. 35.4 LGT) ")</f>
        <v xml:space="preserve">Entidad sin personalidad jurídica (art. 35.4 LGT) </v>
      </c>
      <c r="C7044" t="str">
        <f>T("FUENCARRAL-EL PARDO ")</f>
        <v xml:space="preserve">FUENCARRAL-EL PARDO </v>
      </c>
      <c r="D7044" t="str">
        <f>T("EL PILAR            ")</f>
        <v xml:space="preserve">EL PILAR            </v>
      </c>
      <c r="E7044" t="str">
        <f>T("TU ")</f>
        <v xml:space="preserve">TU </v>
      </c>
      <c r="F7044" t="str">
        <f>T("TURISMOS       ")</f>
        <v xml:space="preserve">TURISMOS       </v>
      </c>
      <c r="G7044" t="str">
        <f>T("De 16 a 19,99 CABALLOS FISCALES                   ")</f>
        <v xml:space="preserve">De 16 a 19,99 CABALLOS FISCALES                   </v>
      </c>
      <c r="I7044">
        <v>1</v>
      </c>
    </row>
    <row r="7045" spans="1:9">
      <c r="A7045" t="str">
        <f>T("2018")</f>
        <v>2018</v>
      </c>
      <c r="B7045" t="str">
        <f>T("Entidad sin personalidad jurídica (art. 35.4 LGT) ")</f>
        <v xml:space="preserve">Entidad sin personalidad jurídica (art. 35.4 LGT) </v>
      </c>
      <c r="C7045" t="str">
        <f>T("FUENCARRAL-EL PARDO ")</f>
        <v xml:space="preserve">FUENCARRAL-EL PARDO </v>
      </c>
      <c r="D7045" t="str">
        <f>T("LA PAZ              ")</f>
        <v xml:space="preserve">LA PAZ              </v>
      </c>
      <c r="E7045" t="str">
        <f>T("TU ")</f>
        <v xml:space="preserve">TU </v>
      </c>
      <c r="F7045" t="str">
        <f>T("TURISMOS       ")</f>
        <v xml:space="preserve">TURISMOS       </v>
      </c>
      <c r="G7045" t="str">
        <f>T("De menos de 8 CABALLOS FISCALES                   ")</f>
        <v xml:space="preserve">De menos de 8 CABALLOS FISCALES                   </v>
      </c>
      <c r="I7045">
        <v>2</v>
      </c>
    </row>
    <row r="7046" spans="1:9">
      <c r="A7046" t="str">
        <f>T("2018")</f>
        <v>2018</v>
      </c>
      <c r="B7046" t="str">
        <f>T("Entidad sin personalidad jurídica (art. 35.4 LGT) ")</f>
        <v xml:space="preserve">Entidad sin personalidad jurídica (art. 35.4 LGT) </v>
      </c>
      <c r="C7046" t="str">
        <f>T("FUENCARRAL-EL PARDO ")</f>
        <v xml:space="preserve">FUENCARRAL-EL PARDO </v>
      </c>
      <c r="D7046" t="str">
        <f>T("LA PAZ              ")</f>
        <v xml:space="preserve">LA PAZ              </v>
      </c>
      <c r="E7046" t="str">
        <f>T("TU ")</f>
        <v xml:space="preserve">TU </v>
      </c>
      <c r="F7046" t="str">
        <f>T("TURISMOS       ")</f>
        <v xml:space="preserve">TURISMOS       </v>
      </c>
      <c r="G7046" t="str">
        <f>T("De 8 a 11,99 CABALLOS FISCALES                    ")</f>
        <v xml:space="preserve">De 8 a 11,99 CABALLOS FISCALES                    </v>
      </c>
      <c r="I7046">
        <v>1</v>
      </c>
    </row>
    <row r="7047" spans="1:9">
      <c r="A7047" t="str">
        <f>T("2018")</f>
        <v>2018</v>
      </c>
      <c r="B7047" t="str">
        <f>T("Entidad sin personalidad jurídica (art. 35.4 LGT) ")</f>
        <v xml:space="preserve">Entidad sin personalidad jurídica (art. 35.4 LGT) </v>
      </c>
      <c r="C7047" t="str">
        <f>T("FUENCARRAL-EL PARDO ")</f>
        <v xml:space="preserve">FUENCARRAL-EL PARDO </v>
      </c>
      <c r="D7047" t="str">
        <f>T("LA PAZ              ")</f>
        <v xml:space="preserve">LA PAZ              </v>
      </c>
      <c r="E7047" t="str">
        <f>T("TU ")</f>
        <v xml:space="preserve">TU </v>
      </c>
      <c r="F7047" t="str">
        <f>T("TURISMOS       ")</f>
        <v xml:space="preserve">TURISMOS       </v>
      </c>
      <c r="G7047" t="str">
        <f>T("De 12 a 15,99 CABALLOS FISCALES                   ")</f>
        <v xml:space="preserve">De 12 a 15,99 CABALLOS FISCALES                   </v>
      </c>
      <c r="I7047">
        <v>1</v>
      </c>
    </row>
    <row r="7048" spans="1:9">
      <c r="A7048" t="str">
        <f>T("2018")</f>
        <v>2018</v>
      </c>
      <c r="B7048" t="str">
        <f>T("Entidad sin personalidad jurídica (art. 35.4 LGT) ")</f>
        <v xml:space="preserve">Entidad sin personalidad jurídica (art. 35.4 LGT) </v>
      </c>
      <c r="C7048" t="str">
        <f>T("FUENCARRAL-EL PARDO ")</f>
        <v xml:space="preserve">FUENCARRAL-EL PARDO </v>
      </c>
      <c r="D7048" t="str">
        <f>T("VALVERDE            ")</f>
        <v xml:space="preserve">VALVERDE            </v>
      </c>
      <c r="E7048" t="str">
        <f>T("TU ")</f>
        <v xml:space="preserve">TU </v>
      </c>
      <c r="F7048" t="str">
        <f>T("TURISMOS       ")</f>
        <v xml:space="preserve">TURISMOS       </v>
      </c>
      <c r="G7048" t="str">
        <f>T("De menos de 8 CABALLOS FISCALES                   ")</f>
        <v xml:space="preserve">De menos de 8 CABALLOS FISCALES                   </v>
      </c>
      <c r="I7048">
        <v>1</v>
      </c>
    </row>
    <row r="7049" spans="1:9">
      <c r="A7049" t="str">
        <f>T("2018")</f>
        <v>2018</v>
      </c>
      <c r="B7049" t="str">
        <f>T("Entidad sin personalidad jurídica (art. 35.4 LGT) ")</f>
        <v xml:space="preserve">Entidad sin personalidad jurídica (art. 35.4 LGT) </v>
      </c>
      <c r="C7049" t="str">
        <f>T("FUENCARRAL-EL PARDO ")</f>
        <v xml:space="preserve">FUENCARRAL-EL PARDO </v>
      </c>
      <c r="D7049" t="str">
        <f>T("VALVERDE            ")</f>
        <v xml:space="preserve">VALVERDE            </v>
      </c>
      <c r="E7049" t="str">
        <f>T("TU ")</f>
        <v xml:space="preserve">TU </v>
      </c>
      <c r="F7049" t="str">
        <f>T("TURISMOS       ")</f>
        <v xml:space="preserve">TURISMOS       </v>
      </c>
      <c r="G7049" t="str">
        <f>T("De 8 a 11,99 CABALLOS FISCALES                    ")</f>
        <v xml:space="preserve">De 8 a 11,99 CABALLOS FISCALES                    </v>
      </c>
      <c r="I7049">
        <v>8</v>
      </c>
    </row>
    <row r="7050" spans="1:9">
      <c r="A7050" t="str">
        <f>T("2018")</f>
        <v>2018</v>
      </c>
      <c r="B7050" t="str">
        <f>T("Entidad sin personalidad jurídica (art. 35.4 LGT) ")</f>
        <v xml:space="preserve">Entidad sin personalidad jurídica (art. 35.4 LGT) </v>
      </c>
      <c r="C7050" t="str">
        <f>T("FUENCARRAL-EL PARDO ")</f>
        <v xml:space="preserve">FUENCARRAL-EL PARDO </v>
      </c>
      <c r="D7050" t="str">
        <f>T("VALVERDE            ")</f>
        <v xml:space="preserve">VALVERDE            </v>
      </c>
      <c r="E7050" t="str">
        <f>T("TU ")</f>
        <v xml:space="preserve">TU </v>
      </c>
      <c r="F7050" t="str">
        <f>T("TURISMOS       ")</f>
        <v xml:space="preserve">TURISMOS       </v>
      </c>
      <c r="G7050" t="str">
        <f>T("De 12 a 15,99 CABALLOS FISCALES                   ")</f>
        <v xml:space="preserve">De 12 a 15,99 CABALLOS FISCALES                   </v>
      </c>
      <c r="I7050">
        <v>5</v>
      </c>
    </row>
    <row r="7051" spans="1:9">
      <c r="A7051" t="str">
        <f>T("2018")</f>
        <v>2018</v>
      </c>
      <c r="B7051" t="str">
        <f>T("Entidad sin personalidad jurídica (art. 35.4 LGT) ")</f>
        <v xml:space="preserve">Entidad sin personalidad jurídica (art. 35.4 LGT) </v>
      </c>
      <c r="C7051" t="str">
        <f>T("FUENCARRAL-EL PARDO ")</f>
        <v xml:space="preserve">FUENCARRAL-EL PARDO </v>
      </c>
      <c r="D7051" t="str">
        <f>T("VALVERDE            ")</f>
        <v xml:space="preserve">VALVERDE            </v>
      </c>
      <c r="E7051" t="str">
        <f>T("TU ")</f>
        <v xml:space="preserve">TU </v>
      </c>
      <c r="F7051" t="str">
        <f>T("TURISMOS       ")</f>
        <v xml:space="preserve">TURISMOS       </v>
      </c>
      <c r="G7051" t="str">
        <f>T("De 16 a 19,99 CABALLOS FISCALES                   ")</f>
        <v xml:space="preserve">De 16 a 19,99 CABALLOS FISCALES                   </v>
      </c>
      <c r="I7051">
        <v>1</v>
      </c>
    </row>
    <row r="7052" spans="1:9">
      <c r="A7052" t="str">
        <f>T("2018")</f>
        <v>2018</v>
      </c>
      <c r="B7052" t="str">
        <f>T("Entidad sin personalidad jurídica (art. 35.4 LGT) ")</f>
        <v xml:space="preserve">Entidad sin personalidad jurídica (art. 35.4 LGT) </v>
      </c>
      <c r="C7052" t="str">
        <f>T("FUENCARRAL-EL PARDO ")</f>
        <v xml:space="preserve">FUENCARRAL-EL PARDO </v>
      </c>
      <c r="D7052" t="str">
        <f>T("MIRASIERRA          ")</f>
        <v xml:space="preserve">MIRASIERRA          </v>
      </c>
      <c r="E7052" t="str">
        <f>T("TU ")</f>
        <v xml:space="preserve">TU </v>
      </c>
      <c r="F7052" t="str">
        <f>T("TURISMOS       ")</f>
        <v xml:space="preserve">TURISMOS       </v>
      </c>
      <c r="G7052" t="str">
        <f>T("De 8 a 11,99 CABALLOS FISCALES                    ")</f>
        <v xml:space="preserve">De 8 a 11,99 CABALLOS FISCALES                    </v>
      </c>
      <c r="I7052">
        <v>3</v>
      </c>
    </row>
    <row r="7053" spans="1:9">
      <c r="A7053" t="str">
        <f>T("2018")</f>
        <v>2018</v>
      </c>
      <c r="B7053" t="str">
        <f>T("Entidad sin personalidad jurídica (art. 35.4 LGT) ")</f>
        <v xml:space="preserve">Entidad sin personalidad jurídica (art. 35.4 LGT) </v>
      </c>
      <c r="C7053" t="str">
        <f>T("FUENCARRAL-EL PARDO ")</f>
        <v xml:space="preserve">FUENCARRAL-EL PARDO </v>
      </c>
      <c r="D7053" t="str">
        <f>T("MIRASIERRA          ")</f>
        <v xml:space="preserve">MIRASIERRA          </v>
      </c>
      <c r="E7053" t="str">
        <f>T("TU ")</f>
        <v xml:space="preserve">TU </v>
      </c>
      <c r="F7053" t="str">
        <f>T("TURISMOS       ")</f>
        <v xml:space="preserve">TURISMOS       </v>
      </c>
      <c r="G7053" t="str">
        <f>T("De 12 a 15,99 CABALLOS FISCALES                   ")</f>
        <v xml:space="preserve">De 12 a 15,99 CABALLOS FISCALES                   </v>
      </c>
      <c r="I7053">
        <v>2</v>
      </c>
    </row>
    <row r="7054" spans="1:9">
      <c r="A7054" t="str">
        <f>T("2018")</f>
        <v>2018</v>
      </c>
      <c r="B7054" t="str">
        <f>T("Entidad sin personalidad jurídica (art. 35.4 LGT) ")</f>
        <v xml:space="preserve">Entidad sin personalidad jurídica (art. 35.4 LGT) </v>
      </c>
      <c r="C7054" t="str">
        <f>T("FUENCARRAL-EL PARDO ")</f>
        <v xml:space="preserve">FUENCARRAL-EL PARDO </v>
      </c>
      <c r="D7054" t="str">
        <f>T("EL GOLOSO           ")</f>
        <v xml:space="preserve">EL GOLOSO           </v>
      </c>
      <c r="E7054" t="str">
        <f>T("TU ")</f>
        <v xml:space="preserve">TU </v>
      </c>
      <c r="F7054" t="str">
        <f>T("TURISMOS       ")</f>
        <v xml:space="preserve">TURISMOS       </v>
      </c>
      <c r="G7054" t="str">
        <f>T("De menos de 8 CABALLOS FISCALES                   ")</f>
        <v xml:space="preserve">De menos de 8 CABALLOS FISCALES                   </v>
      </c>
      <c r="I7054">
        <v>1</v>
      </c>
    </row>
    <row r="7055" spans="1:9">
      <c r="A7055" t="str">
        <f>T("2018")</f>
        <v>2018</v>
      </c>
      <c r="B7055" t="str">
        <f>T("Entidad sin personalidad jurídica (art. 35.4 LGT) ")</f>
        <v xml:space="preserve">Entidad sin personalidad jurídica (art. 35.4 LGT) </v>
      </c>
      <c r="C7055" t="str">
        <f>T("FUENCARRAL-EL PARDO ")</f>
        <v xml:space="preserve">FUENCARRAL-EL PARDO </v>
      </c>
      <c r="D7055" t="str">
        <f>T("EL GOLOSO           ")</f>
        <v xml:space="preserve">EL GOLOSO           </v>
      </c>
      <c r="E7055" t="str">
        <f>T("TU ")</f>
        <v xml:space="preserve">TU </v>
      </c>
      <c r="F7055" t="str">
        <f>T("TURISMOS       ")</f>
        <v xml:space="preserve">TURISMOS       </v>
      </c>
      <c r="G7055" t="str">
        <f>T("De 8 a 11,99 CABALLOS FISCALES                    ")</f>
        <v xml:space="preserve">De 8 a 11,99 CABALLOS FISCALES                    </v>
      </c>
      <c r="I7055">
        <v>1</v>
      </c>
    </row>
    <row r="7056" spans="1:9">
      <c r="A7056" t="str">
        <f>T("2018")</f>
        <v>2018</v>
      </c>
      <c r="B7056" t="str">
        <f>T("FISICO                                            ")</f>
        <v xml:space="preserve">FISICO                                            </v>
      </c>
      <c r="C7056" t="str">
        <f>T("FUENCARRAL-EL PARDO ")</f>
        <v xml:space="preserve">FUENCARRAL-EL PARDO </v>
      </c>
      <c r="D7056" t="str">
        <f>T("SIN BARRIO          ")</f>
        <v xml:space="preserve">SIN BARRIO          </v>
      </c>
      <c r="E7056" t="str">
        <f>T("TU ")</f>
        <v xml:space="preserve">TU </v>
      </c>
      <c r="F7056" t="str">
        <f>T("TURISMOS       ")</f>
        <v xml:space="preserve">TURISMOS       </v>
      </c>
      <c r="G7056" t="str">
        <f>T("De menos de 8 CABALLOS FISCALES                   ")</f>
        <v xml:space="preserve">De menos de 8 CABALLOS FISCALES                   </v>
      </c>
      <c r="I7056">
        <v>1</v>
      </c>
    </row>
    <row r="7057" spans="1:9">
      <c r="A7057" t="str">
        <f>T("2018")</f>
        <v>2018</v>
      </c>
      <c r="B7057" t="str">
        <f>T("FISICO                                            ")</f>
        <v xml:space="preserve">FISICO                                            </v>
      </c>
      <c r="C7057" t="str">
        <f>T("FUENCARRAL-EL PARDO ")</f>
        <v xml:space="preserve">FUENCARRAL-EL PARDO </v>
      </c>
      <c r="D7057" t="str">
        <f>T("SIN BARRIO          ")</f>
        <v xml:space="preserve">SIN BARRIO          </v>
      </c>
      <c r="E7057" t="str">
        <f>T("TU ")</f>
        <v xml:space="preserve">TU </v>
      </c>
      <c r="F7057" t="str">
        <f>T("TURISMOS       ")</f>
        <v xml:space="preserve">TURISMOS       </v>
      </c>
      <c r="G7057" t="str">
        <f>T("De 8 a 11,99 CABALLOS FISCALES                    ")</f>
        <v xml:space="preserve">De 8 a 11,99 CABALLOS FISCALES                    </v>
      </c>
      <c r="I7057">
        <v>15</v>
      </c>
    </row>
    <row r="7058" spans="1:9">
      <c r="A7058" t="str">
        <f>T("2018")</f>
        <v>2018</v>
      </c>
      <c r="B7058" t="str">
        <f>T("FISICO                                            ")</f>
        <v xml:space="preserve">FISICO                                            </v>
      </c>
      <c r="C7058" t="str">
        <f>T("FUENCARRAL-EL PARDO ")</f>
        <v xml:space="preserve">FUENCARRAL-EL PARDO </v>
      </c>
      <c r="D7058" t="str">
        <f>T("SIN BARRIO          ")</f>
        <v xml:space="preserve">SIN BARRIO          </v>
      </c>
      <c r="E7058" t="str">
        <f>T("TU ")</f>
        <v xml:space="preserve">TU </v>
      </c>
      <c r="F7058" t="str">
        <f>T("TURISMOS       ")</f>
        <v xml:space="preserve">TURISMOS       </v>
      </c>
      <c r="G7058" t="str">
        <f>T("De 12 a 15,99 CABALLOS FISCALES                   ")</f>
        <v xml:space="preserve">De 12 a 15,99 CABALLOS FISCALES                   </v>
      </c>
      <c r="I7058">
        <v>6</v>
      </c>
    </row>
    <row r="7059" spans="1:9">
      <c r="A7059" t="str">
        <f>T("2018")</f>
        <v>2018</v>
      </c>
      <c r="B7059" t="str">
        <f>T("FISICO                                            ")</f>
        <v xml:space="preserve">FISICO                                            </v>
      </c>
      <c r="C7059" t="str">
        <f>T("FUENCARRAL-EL PARDO ")</f>
        <v xml:space="preserve">FUENCARRAL-EL PARDO </v>
      </c>
      <c r="D7059" t="str">
        <f>T("SIN BARRIO          ")</f>
        <v xml:space="preserve">SIN BARRIO          </v>
      </c>
      <c r="E7059" t="str">
        <f>T("TU ")</f>
        <v xml:space="preserve">TU </v>
      </c>
      <c r="F7059" t="str">
        <f>T("TURISMOS       ")</f>
        <v xml:space="preserve">TURISMOS       </v>
      </c>
      <c r="G7059" t="str">
        <f>T("De 16 a 19,99 CABALLOS FISCALES                   ")</f>
        <v xml:space="preserve">De 16 a 19,99 CABALLOS FISCALES                   </v>
      </c>
      <c r="I7059">
        <v>1</v>
      </c>
    </row>
    <row r="7060" spans="1:9">
      <c r="A7060" t="str">
        <f>T("2018")</f>
        <v>2018</v>
      </c>
      <c r="B7060" t="str">
        <f>T("FISICO                                            ")</f>
        <v xml:space="preserve">FISICO                                            </v>
      </c>
      <c r="C7060" t="str">
        <f>T("FUENCARRAL-EL PARDO ")</f>
        <v xml:space="preserve">FUENCARRAL-EL PARDO </v>
      </c>
      <c r="D7060" t="str">
        <f>T("EL PARDO            ")</f>
        <v xml:space="preserve">EL PARDO            </v>
      </c>
      <c r="E7060" t="str">
        <f>T("TU ")</f>
        <v xml:space="preserve">TU </v>
      </c>
      <c r="F7060" t="str">
        <f>T("TURISMOS       ")</f>
        <v xml:space="preserve">TURISMOS       </v>
      </c>
      <c r="G7060" t="str">
        <f>T("De menos de 8 CABALLOS FISCALES                   ")</f>
        <v xml:space="preserve">De menos de 8 CABALLOS FISCALES                   </v>
      </c>
      <c r="I7060">
        <v>2</v>
      </c>
    </row>
    <row r="7061" spans="1:9">
      <c r="A7061" t="str">
        <f>T("2018")</f>
        <v>2018</v>
      </c>
      <c r="B7061" t="str">
        <f>T("FISICO                                            ")</f>
        <v xml:space="preserve">FISICO                                            </v>
      </c>
      <c r="C7061" t="str">
        <f>T("FUENCARRAL-EL PARDO ")</f>
        <v xml:space="preserve">FUENCARRAL-EL PARDO </v>
      </c>
      <c r="D7061" t="str">
        <f>T("EL PARDO            ")</f>
        <v xml:space="preserve">EL PARDO            </v>
      </c>
      <c r="E7061" t="str">
        <f>T("TU ")</f>
        <v xml:space="preserve">TU </v>
      </c>
      <c r="F7061" t="str">
        <f>T("TURISMOS       ")</f>
        <v xml:space="preserve">TURISMOS       </v>
      </c>
      <c r="G7061" t="str">
        <f>T("De 8 a 11,99 CABALLOS FISCALES                    ")</f>
        <v xml:space="preserve">De 8 a 11,99 CABALLOS FISCALES                    </v>
      </c>
      <c r="I7061">
        <v>12</v>
      </c>
    </row>
    <row r="7062" spans="1:9">
      <c r="A7062" t="str">
        <f>T("2018")</f>
        <v>2018</v>
      </c>
      <c r="B7062" t="str">
        <f>T("FISICO                                            ")</f>
        <v xml:space="preserve">FISICO                                            </v>
      </c>
      <c r="C7062" t="str">
        <f>T("FUENCARRAL-EL PARDO ")</f>
        <v xml:space="preserve">FUENCARRAL-EL PARDO </v>
      </c>
      <c r="D7062" t="str">
        <f>T("EL PARDO            ")</f>
        <v xml:space="preserve">EL PARDO            </v>
      </c>
      <c r="E7062" t="str">
        <f>T("TU ")</f>
        <v xml:space="preserve">TU </v>
      </c>
      <c r="F7062" t="str">
        <f>T("TURISMOS       ")</f>
        <v xml:space="preserve">TURISMOS       </v>
      </c>
      <c r="G7062" t="str">
        <f>T("De 12 a 15,99 CABALLOS FISCALES                   ")</f>
        <v xml:space="preserve">De 12 a 15,99 CABALLOS FISCALES                   </v>
      </c>
      <c r="I7062">
        <v>14</v>
      </c>
    </row>
    <row r="7063" spans="1:9">
      <c r="A7063" t="str">
        <f>T("2018")</f>
        <v>2018</v>
      </c>
      <c r="B7063" t="str">
        <f>T("FISICO                                            ")</f>
        <v xml:space="preserve">FISICO                                            </v>
      </c>
      <c r="C7063" t="str">
        <f>T("FUENCARRAL-EL PARDO ")</f>
        <v xml:space="preserve">FUENCARRAL-EL PARDO </v>
      </c>
      <c r="D7063" t="str">
        <f>T("EL PARDO            ")</f>
        <v xml:space="preserve">EL PARDO            </v>
      </c>
      <c r="E7063" t="str">
        <f>T("TU ")</f>
        <v xml:space="preserve">TU </v>
      </c>
      <c r="F7063" t="str">
        <f>T("TURISMOS       ")</f>
        <v xml:space="preserve">TURISMOS       </v>
      </c>
      <c r="G7063" t="str">
        <f>T("De 16 a 19,99 CABALLOS FISCALES                   ")</f>
        <v xml:space="preserve">De 16 a 19,99 CABALLOS FISCALES                   </v>
      </c>
      <c r="I7063">
        <v>3</v>
      </c>
    </row>
    <row r="7064" spans="1:9">
      <c r="A7064" t="str">
        <f>T("2018")</f>
        <v>2018</v>
      </c>
      <c r="B7064" t="str">
        <f>T("FISICO                                            ")</f>
        <v xml:space="preserve">FISICO                                            </v>
      </c>
      <c r="C7064" t="str">
        <f>T("FUENCARRAL-EL PARDO ")</f>
        <v xml:space="preserve">FUENCARRAL-EL PARDO </v>
      </c>
      <c r="D7064" t="str">
        <f>T("FUENTELARREINA      ")</f>
        <v xml:space="preserve">FUENTELARREINA      </v>
      </c>
      <c r="E7064" t="str">
        <f>T("TU ")</f>
        <v xml:space="preserve">TU </v>
      </c>
      <c r="F7064" t="str">
        <f>T("TURISMOS       ")</f>
        <v xml:space="preserve">TURISMOS       </v>
      </c>
      <c r="G7064" t="str">
        <f>T("De menos de 8 CABALLOS FISCALES                   ")</f>
        <v xml:space="preserve">De menos de 8 CABALLOS FISCALES                   </v>
      </c>
      <c r="I7064">
        <v>6</v>
      </c>
    </row>
    <row r="7065" spans="1:9">
      <c r="A7065" t="str">
        <f>T("2018")</f>
        <v>2018</v>
      </c>
      <c r="B7065" t="str">
        <f>T("FISICO                                            ")</f>
        <v xml:space="preserve">FISICO                                            </v>
      </c>
      <c r="C7065" t="str">
        <f>T("FUENCARRAL-EL PARDO ")</f>
        <v xml:space="preserve">FUENCARRAL-EL PARDO </v>
      </c>
      <c r="D7065" t="str">
        <f>T("FUENTELARREINA      ")</f>
        <v xml:space="preserve">FUENTELARREINA      </v>
      </c>
      <c r="E7065" t="str">
        <f>T("TU ")</f>
        <v xml:space="preserve">TU </v>
      </c>
      <c r="F7065" t="str">
        <f>T("TURISMOS       ")</f>
        <v xml:space="preserve">TURISMOS       </v>
      </c>
      <c r="G7065" t="str">
        <f>T("De 8 a 11,99 CABALLOS FISCALES                    ")</f>
        <v xml:space="preserve">De 8 a 11,99 CABALLOS FISCALES                    </v>
      </c>
      <c r="I7065">
        <v>19</v>
      </c>
    </row>
    <row r="7066" spans="1:9">
      <c r="A7066" t="str">
        <f>T("2018")</f>
        <v>2018</v>
      </c>
      <c r="B7066" t="str">
        <f>T("FISICO                                            ")</f>
        <v xml:space="preserve">FISICO                                            </v>
      </c>
      <c r="C7066" t="str">
        <f>T("FUENCARRAL-EL PARDO ")</f>
        <v xml:space="preserve">FUENCARRAL-EL PARDO </v>
      </c>
      <c r="D7066" t="str">
        <f>T("FUENTELARREINA      ")</f>
        <v xml:space="preserve">FUENTELARREINA      </v>
      </c>
      <c r="E7066" t="str">
        <f>T("TU ")</f>
        <v xml:space="preserve">TU </v>
      </c>
      <c r="F7066" t="str">
        <f>T("TURISMOS       ")</f>
        <v xml:space="preserve">TURISMOS       </v>
      </c>
      <c r="G7066" t="str">
        <f>T("De 12 a 15,99 CABALLOS FISCALES                   ")</f>
        <v xml:space="preserve">De 12 a 15,99 CABALLOS FISCALES                   </v>
      </c>
      <c r="I7066">
        <v>12</v>
      </c>
    </row>
    <row r="7067" spans="1:9">
      <c r="A7067" t="str">
        <f>T("2018")</f>
        <v>2018</v>
      </c>
      <c r="B7067" t="str">
        <f>T("FISICO                                            ")</f>
        <v xml:space="preserve">FISICO                                            </v>
      </c>
      <c r="C7067" t="str">
        <f>T("FUENCARRAL-EL PARDO ")</f>
        <v xml:space="preserve">FUENCARRAL-EL PARDO </v>
      </c>
      <c r="D7067" t="str">
        <f>T("FUENTELARREINA      ")</f>
        <v xml:space="preserve">FUENTELARREINA      </v>
      </c>
      <c r="E7067" t="str">
        <f>T("TU ")</f>
        <v xml:space="preserve">TU </v>
      </c>
      <c r="F7067" t="str">
        <f>T("TURISMOS       ")</f>
        <v xml:space="preserve">TURISMOS       </v>
      </c>
      <c r="G7067" t="str">
        <f>T("De 16 a 19,99 CABALLOS FISCALES                   ")</f>
        <v xml:space="preserve">De 16 a 19,99 CABALLOS FISCALES                   </v>
      </c>
      <c r="I7067">
        <v>5</v>
      </c>
    </row>
    <row r="7068" spans="1:9">
      <c r="A7068" t="str">
        <f>T("2018")</f>
        <v>2018</v>
      </c>
      <c r="B7068" t="str">
        <f>T("FISICO                                            ")</f>
        <v xml:space="preserve">FISICO                                            </v>
      </c>
      <c r="C7068" t="str">
        <f>T("FUENCARRAL-EL PARDO ")</f>
        <v xml:space="preserve">FUENCARRAL-EL PARDO </v>
      </c>
      <c r="D7068" t="str">
        <f>T("FUENTELARREINA      ")</f>
        <v xml:space="preserve">FUENTELARREINA      </v>
      </c>
      <c r="E7068" t="str">
        <f>T("TU ")</f>
        <v xml:space="preserve">TU </v>
      </c>
      <c r="F7068" t="str">
        <f>T("TURISMOS       ")</f>
        <v xml:space="preserve">TURISMOS       </v>
      </c>
      <c r="G7068" t="str">
        <f>T("De 20 CABALLOS FISCALES en adelante               ")</f>
        <v xml:space="preserve">De 20 CABALLOS FISCALES en adelante               </v>
      </c>
      <c r="I7068">
        <v>3</v>
      </c>
    </row>
    <row r="7069" spans="1:9">
      <c r="A7069" t="str">
        <f>T("2018")</f>
        <v>2018</v>
      </c>
      <c r="B7069" t="str">
        <f>T("FISICO                                            ")</f>
        <v xml:space="preserve">FISICO                                            </v>
      </c>
      <c r="C7069" t="str">
        <f>T("FUENCARRAL-EL PARDO ")</f>
        <v xml:space="preserve">FUENCARRAL-EL PARDO </v>
      </c>
      <c r="D7069" t="str">
        <f>T("PEÑA GRANDE         ")</f>
        <v xml:space="preserve">PEÑA GRANDE         </v>
      </c>
      <c r="E7069" t="str">
        <f>T("TU ")</f>
        <v xml:space="preserve">TU </v>
      </c>
      <c r="F7069" t="str">
        <f>T("TURISMOS       ")</f>
        <v xml:space="preserve">TURISMOS       </v>
      </c>
      <c r="G7069" t="str">
        <f>T("De menos de 8 CABALLOS FISCALES                   ")</f>
        <v xml:space="preserve">De menos de 8 CABALLOS FISCALES                   </v>
      </c>
      <c r="I7069">
        <v>7</v>
      </c>
    </row>
    <row r="7070" spans="1:9">
      <c r="A7070" t="str">
        <f>T("2018")</f>
        <v>2018</v>
      </c>
      <c r="B7070" t="str">
        <f>T("FISICO                                            ")</f>
        <v xml:space="preserve">FISICO                                            </v>
      </c>
      <c r="C7070" t="str">
        <f>T("FUENCARRAL-EL PARDO ")</f>
        <v xml:space="preserve">FUENCARRAL-EL PARDO </v>
      </c>
      <c r="D7070" t="str">
        <f>T("PEÑA GRANDE         ")</f>
        <v xml:space="preserve">PEÑA GRANDE         </v>
      </c>
      <c r="E7070" t="str">
        <f>T("TU ")</f>
        <v xml:space="preserve">TU </v>
      </c>
      <c r="F7070" t="str">
        <f>T("TURISMOS       ")</f>
        <v xml:space="preserve">TURISMOS       </v>
      </c>
      <c r="G7070" t="str">
        <f>T("De 8 a 11,99 CABALLOS FISCALES                    ")</f>
        <v xml:space="preserve">De 8 a 11,99 CABALLOS FISCALES                    </v>
      </c>
      <c r="I7070">
        <v>152</v>
      </c>
    </row>
    <row r="7071" spans="1:9">
      <c r="A7071" t="str">
        <f>T("2018")</f>
        <v>2018</v>
      </c>
      <c r="B7071" t="str">
        <f>T("FISICO                                            ")</f>
        <v xml:space="preserve">FISICO                                            </v>
      </c>
      <c r="C7071" t="str">
        <f>T("FUENCARRAL-EL PARDO ")</f>
        <v xml:space="preserve">FUENCARRAL-EL PARDO </v>
      </c>
      <c r="D7071" t="str">
        <f>T("PEÑA GRANDE         ")</f>
        <v xml:space="preserve">PEÑA GRANDE         </v>
      </c>
      <c r="E7071" t="str">
        <f>T("TU ")</f>
        <v xml:space="preserve">TU </v>
      </c>
      <c r="F7071" t="str">
        <f>T("TURISMOS       ")</f>
        <v xml:space="preserve">TURISMOS       </v>
      </c>
      <c r="G7071" t="str">
        <f>T("De 12 a 15,99 CABALLOS FISCALES                   ")</f>
        <v xml:space="preserve">De 12 a 15,99 CABALLOS FISCALES                   </v>
      </c>
      <c r="I7071">
        <v>173</v>
      </c>
    </row>
    <row r="7072" spans="1:9">
      <c r="A7072" t="str">
        <f>T("2018")</f>
        <v>2018</v>
      </c>
      <c r="B7072" t="str">
        <f>T("FISICO                                            ")</f>
        <v xml:space="preserve">FISICO                                            </v>
      </c>
      <c r="C7072" t="str">
        <f>T("FUENCARRAL-EL PARDO ")</f>
        <v xml:space="preserve">FUENCARRAL-EL PARDO </v>
      </c>
      <c r="D7072" t="str">
        <f>T("PEÑA GRANDE         ")</f>
        <v xml:space="preserve">PEÑA GRANDE         </v>
      </c>
      <c r="E7072" t="str">
        <f>T("TU ")</f>
        <v xml:space="preserve">TU </v>
      </c>
      <c r="F7072" t="str">
        <f>T("TURISMOS       ")</f>
        <v xml:space="preserve">TURISMOS       </v>
      </c>
      <c r="G7072" t="str">
        <f>T("De 16 a 19,99 CABALLOS FISCALES                   ")</f>
        <v xml:space="preserve">De 16 a 19,99 CABALLOS FISCALES                   </v>
      </c>
      <c r="I7072">
        <v>36</v>
      </c>
    </row>
    <row r="7073" spans="1:9">
      <c r="A7073" t="str">
        <f>T("2018")</f>
        <v>2018</v>
      </c>
      <c r="B7073" t="str">
        <f>T("FISICO                                            ")</f>
        <v xml:space="preserve">FISICO                                            </v>
      </c>
      <c r="C7073" t="str">
        <f>T("FUENCARRAL-EL PARDO ")</f>
        <v xml:space="preserve">FUENCARRAL-EL PARDO </v>
      </c>
      <c r="D7073" t="str">
        <f>T("PEÑA GRANDE         ")</f>
        <v xml:space="preserve">PEÑA GRANDE         </v>
      </c>
      <c r="E7073" t="str">
        <f>T("TU ")</f>
        <v xml:space="preserve">TU </v>
      </c>
      <c r="F7073" t="str">
        <f>T("TURISMOS       ")</f>
        <v xml:space="preserve">TURISMOS       </v>
      </c>
      <c r="G7073" t="str">
        <f>T("De 20 CABALLOS FISCALES en adelante               ")</f>
        <v xml:space="preserve">De 20 CABALLOS FISCALES en adelante               </v>
      </c>
      <c r="I7073">
        <v>9</v>
      </c>
    </row>
    <row r="7074" spans="1:9">
      <c r="A7074" t="str">
        <f>T("2018")</f>
        <v>2018</v>
      </c>
      <c r="B7074" t="str">
        <f>T("FISICO                                            ")</f>
        <v xml:space="preserve">FISICO                                            </v>
      </c>
      <c r="C7074" t="str">
        <f>T("FUENCARRAL-EL PARDO ")</f>
        <v xml:space="preserve">FUENCARRAL-EL PARDO </v>
      </c>
      <c r="D7074" t="str">
        <f>T("EL PILAR            ")</f>
        <v xml:space="preserve">EL PILAR            </v>
      </c>
      <c r="E7074" t="str">
        <f>T("TU ")</f>
        <v xml:space="preserve">TU </v>
      </c>
      <c r="F7074" t="str">
        <f>T("TURISMOS       ")</f>
        <v xml:space="preserve">TURISMOS       </v>
      </c>
      <c r="G7074" t="str">
        <f>T("De menos de 8 CABALLOS FISCALES                   ")</f>
        <v xml:space="preserve">De menos de 8 CABALLOS FISCALES                   </v>
      </c>
      <c r="I7074">
        <v>9</v>
      </c>
    </row>
    <row r="7075" spans="1:9">
      <c r="A7075" t="str">
        <f>T("2018")</f>
        <v>2018</v>
      </c>
      <c r="B7075" t="str">
        <f>T("FISICO                                            ")</f>
        <v xml:space="preserve">FISICO                                            </v>
      </c>
      <c r="C7075" t="str">
        <f>T("FUENCARRAL-EL PARDO ")</f>
        <v xml:space="preserve">FUENCARRAL-EL PARDO </v>
      </c>
      <c r="D7075" t="str">
        <f>T("EL PILAR            ")</f>
        <v xml:space="preserve">EL PILAR            </v>
      </c>
      <c r="E7075" t="str">
        <f>T("TU ")</f>
        <v xml:space="preserve">TU </v>
      </c>
      <c r="F7075" t="str">
        <f>T("TURISMOS       ")</f>
        <v xml:space="preserve">TURISMOS       </v>
      </c>
      <c r="G7075" t="str">
        <f>T("De 8 a 11,99 CABALLOS FISCALES                    ")</f>
        <v xml:space="preserve">De 8 a 11,99 CABALLOS FISCALES                    </v>
      </c>
      <c r="I7075">
        <v>150</v>
      </c>
    </row>
    <row r="7076" spans="1:9">
      <c r="A7076" t="str">
        <f>T("2018")</f>
        <v>2018</v>
      </c>
      <c r="B7076" t="str">
        <f>T("FISICO                                            ")</f>
        <v xml:space="preserve">FISICO                                            </v>
      </c>
      <c r="C7076" t="str">
        <f>T("FUENCARRAL-EL PARDO ")</f>
        <v xml:space="preserve">FUENCARRAL-EL PARDO </v>
      </c>
      <c r="D7076" t="str">
        <f>T("EL PILAR            ")</f>
        <v xml:space="preserve">EL PILAR            </v>
      </c>
      <c r="E7076" t="str">
        <f>T("TU ")</f>
        <v xml:space="preserve">TU </v>
      </c>
      <c r="F7076" t="str">
        <f>T("TURISMOS       ")</f>
        <v xml:space="preserve">TURISMOS       </v>
      </c>
      <c r="G7076" t="str">
        <f>T("De 12 a 15,99 CABALLOS FISCALES                   ")</f>
        <v xml:space="preserve">De 12 a 15,99 CABALLOS FISCALES                   </v>
      </c>
      <c r="I7076">
        <v>160</v>
      </c>
    </row>
    <row r="7077" spans="1:9">
      <c r="A7077" t="str">
        <f>T("2018")</f>
        <v>2018</v>
      </c>
      <c r="B7077" t="str">
        <f>T("FISICO                                            ")</f>
        <v xml:space="preserve">FISICO                                            </v>
      </c>
      <c r="C7077" t="str">
        <f>T("FUENCARRAL-EL PARDO ")</f>
        <v xml:space="preserve">FUENCARRAL-EL PARDO </v>
      </c>
      <c r="D7077" t="str">
        <f>T("EL PILAR            ")</f>
        <v xml:space="preserve">EL PILAR            </v>
      </c>
      <c r="E7077" t="str">
        <f>T("TU ")</f>
        <v xml:space="preserve">TU </v>
      </c>
      <c r="F7077" t="str">
        <f>T("TURISMOS       ")</f>
        <v xml:space="preserve">TURISMOS       </v>
      </c>
      <c r="G7077" t="str">
        <f>T("De 16 a 19,99 CABALLOS FISCALES                   ")</f>
        <v xml:space="preserve">De 16 a 19,99 CABALLOS FISCALES                   </v>
      </c>
      <c r="I7077">
        <v>33</v>
      </c>
    </row>
    <row r="7078" spans="1:9">
      <c r="A7078" t="str">
        <f>T("2018")</f>
        <v>2018</v>
      </c>
      <c r="B7078" t="str">
        <f>T("FISICO                                            ")</f>
        <v xml:space="preserve">FISICO                                            </v>
      </c>
      <c r="C7078" t="str">
        <f>T("FUENCARRAL-EL PARDO ")</f>
        <v xml:space="preserve">FUENCARRAL-EL PARDO </v>
      </c>
      <c r="D7078" t="str">
        <f>T("EL PILAR            ")</f>
        <v xml:space="preserve">EL PILAR            </v>
      </c>
      <c r="E7078" t="str">
        <f>T("TU ")</f>
        <v xml:space="preserve">TU </v>
      </c>
      <c r="F7078" t="str">
        <f>T("TURISMOS       ")</f>
        <v xml:space="preserve">TURISMOS       </v>
      </c>
      <c r="G7078" t="str">
        <f>T("De 20 CABALLOS FISCALES en adelante               ")</f>
        <v xml:space="preserve">De 20 CABALLOS FISCALES en adelante               </v>
      </c>
      <c r="I7078">
        <v>6</v>
      </c>
    </row>
    <row r="7079" spans="1:9">
      <c r="A7079" t="str">
        <f>T("2018")</f>
        <v>2018</v>
      </c>
      <c r="B7079" t="str">
        <f>T("FISICO                                            ")</f>
        <v xml:space="preserve">FISICO                                            </v>
      </c>
      <c r="C7079" t="str">
        <f>T("FUENCARRAL-EL PARDO ")</f>
        <v xml:space="preserve">FUENCARRAL-EL PARDO </v>
      </c>
      <c r="D7079" t="str">
        <f>T("LA PAZ              ")</f>
        <v xml:space="preserve">LA PAZ              </v>
      </c>
      <c r="E7079" t="str">
        <f>T("TU ")</f>
        <v xml:space="preserve">TU </v>
      </c>
      <c r="F7079" t="str">
        <f>T("TURISMOS       ")</f>
        <v xml:space="preserve">TURISMOS       </v>
      </c>
      <c r="G7079" t="str">
        <f>T("De menos de 8 CABALLOS FISCALES                   ")</f>
        <v xml:space="preserve">De menos de 8 CABALLOS FISCALES                   </v>
      </c>
      <c r="I7079">
        <v>4</v>
      </c>
    </row>
    <row r="7080" spans="1:9">
      <c r="A7080" t="str">
        <f>T("2018")</f>
        <v>2018</v>
      </c>
      <c r="B7080" t="str">
        <f>T("FISICO                                            ")</f>
        <v xml:space="preserve">FISICO                                            </v>
      </c>
      <c r="C7080" t="str">
        <f>T("FUENCARRAL-EL PARDO ")</f>
        <v xml:space="preserve">FUENCARRAL-EL PARDO </v>
      </c>
      <c r="D7080" t="str">
        <f>T("LA PAZ              ")</f>
        <v xml:space="preserve">LA PAZ              </v>
      </c>
      <c r="E7080" t="str">
        <f>T("TU ")</f>
        <v xml:space="preserve">TU </v>
      </c>
      <c r="F7080" t="str">
        <f>T("TURISMOS       ")</f>
        <v xml:space="preserve">TURISMOS       </v>
      </c>
      <c r="G7080" t="str">
        <f>T("De 8 a 11,99 CABALLOS FISCALES                    ")</f>
        <v xml:space="preserve">De 8 a 11,99 CABALLOS FISCALES                    </v>
      </c>
      <c r="I7080">
        <v>118</v>
      </c>
    </row>
    <row r="7081" spans="1:9">
      <c r="A7081" t="str">
        <f>T("2018")</f>
        <v>2018</v>
      </c>
      <c r="B7081" t="str">
        <f>T("FISICO                                            ")</f>
        <v xml:space="preserve">FISICO                                            </v>
      </c>
      <c r="C7081" t="str">
        <f>T("FUENCARRAL-EL PARDO ")</f>
        <v xml:space="preserve">FUENCARRAL-EL PARDO </v>
      </c>
      <c r="D7081" t="str">
        <f>T("LA PAZ              ")</f>
        <v xml:space="preserve">LA PAZ              </v>
      </c>
      <c r="E7081" t="str">
        <f>T("TU ")</f>
        <v xml:space="preserve">TU </v>
      </c>
      <c r="F7081" t="str">
        <f>T("TURISMOS       ")</f>
        <v xml:space="preserve">TURISMOS       </v>
      </c>
      <c r="G7081" t="str">
        <f>T("De 12 a 15,99 CABALLOS FISCALES                   ")</f>
        <v xml:space="preserve">De 12 a 15,99 CABALLOS FISCALES                   </v>
      </c>
      <c r="I7081">
        <v>166</v>
      </c>
    </row>
    <row r="7082" spans="1:9">
      <c r="A7082" t="str">
        <f>T("2018")</f>
        <v>2018</v>
      </c>
      <c r="B7082" t="str">
        <f>T("FISICO                                            ")</f>
        <v xml:space="preserve">FISICO                                            </v>
      </c>
      <c r="C7082" t="str">
        <f>T("FUENCARRAL-EL PARDO ")</f>
        <v xml:space="preserve">FUENCARRAL-EL PARDO </v>
      </c>
      <c r="D7082" t="str">
        <f>T("LA PAZ              ")</f>
        <v xml:space="preserve">LA PAZ              </v>
      </c>
      <c r="E7082" t="str">
        <f>T("TU ")</f>
        <v xml:space="preserve">TU </v>
      </c>
      <c r="F7082" t="str">
        <f>T("TURISMOS       ")</f>
        <v xml:space="preserve">TURISMOS       </v>
      </c>
      <c r="G7082" t="str">
        <f>T("De 16 a 19,99 CABALLOS FISCALES                   ")</f>
        <v xml:space="preserve">De 16 a 19,99 CABALLOS FISCALES                   </v>
      </c>
      <c r="I7082">
        <v>45</v>
      </c>
    </row>
    <row r="7083" spans="1:9">
      <c r="A7083" t="str">
        <f>T("2018")</f>
        <v>2018</v>
      </c>
      <c r="B7083" t="str">
        <f>T("FISICO                                            ")</f>
        <v xml:space="preserve">FISICO                                            </v>
      </c>
      <c r="C7083" t="str">
        <f>T("FUENCARRAL-EL PARDO ")</f>
        <v xml:space="preserve">FUENCARRAL-EL PARDO </v>
      </c>
      <c r="D7083" t="str">
        <f>T("LA PAZ              ")</f>
        <v xml:space="preserve">LA PAZ              </v>
      </c>
      <c r="E7083" t="str">
        <f>T("TU ")</f>
        <v xml:space="preserve">TU </v>
      </c>
      <c r="F7083" t="str">
        <f>T("TURISMOS       ")</f>
        <v xml:space="preserve">TURISMOS       </v>
      </c>
      <c r="G7083" t="str">
        <f>T("De 20 CABALLOS FISCALES en adelante               ")</f>
        <v xml:space="preserve">De 20 CABALLOS FISCALES en adelante               </v>
      </c>
      <c r="I7083">
        <v>18</v>
      </c>
    </row>
    <row r="7084" spans="1:9">
      <c r="A7084" t="str">
        <f>T("2018")</f>
        <v>2018</v>
      </c>
      <c r="B7084" t="str">
        <f>T("FISICO                                            ")</f>
        <v xml:space="preserve">FISICO                                            </v>
      </c>
      <c r="C7084" t="str">
        <f>T("FUENCARRAL-EL PARDO ")</f>
        <v xml:space="preserve">FUENCARRAL-EL PARDO </v>
      </c>
      <c r="D7084" t="str">
        <f>T("VALVERDE            ")</f>
        <v xml:space="preserve">VALVERDE            </v>
      </c>
      <c r="E7084" t="str">
        <f>T("TU ")</f>
        <v xml:space="preserve">TU </v>
      </c>
      <c r="F7084" t="str">
        <f>T("TURISMOS       ")</f>
        <v xml:space="preserve">TURISMOS       </v>
      </c>
      <c r="G7084" t="str">
        <f>T("De menos de 8 CABALLOS FISCALES                   ")</f>
        <v xml:space="preserve">De menos de 8 CABALLOS FISCALES                   </v>
      </c>
      <c r="I7084">
        <v>10</v>
      </c>
    </row>
    <row r="7085" spans="1:9">
      <c r="A7085" t="str">
        <f>T("2018")</f>
        <v>2018</v>
      </c>
      <c r="B7085" t="str">
        <f>T("FISICO                                            ")</f>
        <v xml:space="preserve">FISICO                                            </v>
      </c>
      <c r="C7085" t="str">
        <f>T("FUENCARRAL-EL PARDO ")</f>
        <v xml:space="preserve">FUENCARRAL-EL PARDO </v>
      </c>
      <c r="D7085" t="str">
        <f>T("VALVERDE            ")</f>
        <v xml:space="preserve">VALVERDE            </v>
      </c>
      <c r="E7085" t="str">
        <f>T("TU ")</f>
        <v xml:space="preserve">TU </v>
      </c>
      <c r="F7085" t="str">
        <f>T("TURISMOS       ")</f>
        <v xml:space="preserve">TURISMOS       </v>
      </c>
      <c r="G7085" t="str">
        <f>T("De 8 a 11,99 CABALLOS FISCALES                    ")</f>
        <v xml:space="preserve">De 8 a 11,99 CABALLOS FISCALES                    </v>
      </c>
      <c r="I7085">
        <v>140</v>
      </c>
    </row>
    <row r="7086" spans="1:9">
      <c r="A7086" t="str">
        <f>T("2018")</f>
        <v>2018</v>
      </c>
      <c r="B7086" t="str">
        <f>T("FISICO                                            ")</f>
        <v xml:space="preserve">FISICO                                            </v>
      </c>
      <c r="C7086" t="str">
        <f>T("FUENCARRAL-EL PARDO ")</f>
        <v xml:space="preserve">FUENCARRAL-EL PARDO </v>
      </c>
      <c r="D7086" t="str">
        <f>T("VALVERDE            ")</f>
        <v xml:space="preserve">VALVERDE            </v>
      </c>
      <c r="E7086" t="str">
        <f>T("TU ")</f>
        <v xml:space="preserve">TU </v>
      </c>
      <c r="F7086" t="str">
        <f>T("TURISMOS       ")</f>
        <v xml:space="preserve">TURISMOS       </v>
      </c>
      <c r="G7086" t="str">
        <f>T("De 12 a 15,99 CABALLOS FISCALES                   ")</f>
        <v xml:space="preserve">De 12 a 15,99 CABALLOS FISCALES                   </v>
      </c>
      <c r="I7086">
        <v>156</v>
      </c>
    </row>
    <row r="7087" spans="1:9">
      <c r="A7087" t="str">
        <f>T("2018")</f>
        <v>2018</v>
      </c>
      <c r="B7087" t="str">
        <f>T("FISICO                                            ")</f>
        <v xml:space="preserve">FISICO                                            </v>
      </c>
      <c r="C7087" t="str">
        <f>T("FUENCARRAL-EL PARDO ")</f>
        <v xml:space="preserve">FUENCARRAL-EL PARDO </v>
      </c>
      <c r="D7087" t="str">
        <f>T("VALVERDE            ")</f>
        <v xml:space="preserve">VALVERDE            </v>
      </c>
      <c r="E7087" t="str">
        <f>T("TU ")</f>
        <v xml:space="preserve">TU </v>
      </c>
      <c r="F7087" t="str">
        <f>T("TURISMOS       ")</f>
        <v xml:space="preserve">TURISMOS       </v>
      </c>
      <c r="G7087" t="str">
        <f>T("De 16 a 19,99 CABALLOS FISCALES                   ")</f>
        <v xml:space="preserve">De 16 a 19,99 CABALLOS FISCALES                   </v>
      </c>
      <c r="I7087">
        <v>22</v>
      </c>
    </row>
    <row r="7088" spans="1:9">
      <c r="A7088" t="str">
        <f>T("2018")</f>
        <v>2018</v>
      </c>
      <c r="B7088" t="str">
        <f>T("FISICO                                            ")</f>
        <v xml:space="preserve">FISICO                                            </v>
      </c>
      <c r="C7088" t="str">
        <f>T("FUENCARRAL-EL PARDO ")</f>
        <v xml:space="preserve">FUENCARRAL-EL PARDO </v>
      </c>
      <c r="D7088" t="str">
        <f>T("VALVERDE            ")</f>
        <v xml:space="preserve">VALVERDE            </v>
      </c>
      <c r="E7088" t="str">
        <f>T("TU ")</f>
        <v xml:space="preserve">TU </v>
      </c>
      <c r="F7088" t="str">
        <f>T("TURISMOS       ")</f>
        <v xml:space="preserve">TURISMOS       </v>
      </c>
      <c r="G7088" t="str">
        <f>T("De 20 CABALLOS FISCALES en adelante               ")</f>
        <v xml:space="preserve">De 20 CABALLOS FISCALES en adelante               </v>
      </c>
      <c r="I7088">
        <v>2</v>
      </c>
    </row>
    <row r="7089" spans="1:9">
      <c r="A7089" t="str">
        <f>T("2018")</f>
        <v>2018</v>
      </c>
      <c r="B7089" t="str">
        <f>T("FISICO                                            ")</f>
        <v xml:space="preserve">FISICO                                            </v>
      </c>
      <c r="C7089" t="str">
        <f>T("FUENCARRAL-EL PARDO ")</f>
        <v xml:space="preserve">FUENCARRAL-EL PARDO </v>
      </c>
      <c r="D7089" t="str">
        <f>T("MIRASIERRA          ")</f>
        <v xml:space="preserve">MIRASIERRA          </v>
      </c>
      <c r="E7089" t="str">
        <f>T("TU ")</f>
        <v xml:space="preserve">TU </v>
      </c>
      <c r="F7089" t="str">
        <f>T("TURISMOS       ")</f>
        <v xml:space="preserve">TURISMOS       </v>
      </c>
      <c r="G7089" t="str">
        <f>T("De menos de 8 CABALLOS FISCALES                   ")</f>
        <v xml:space="preserve">De menos de 8 CABALLOS FISCALES                   </v>
      </c>
      <c r="I7089">
        <v>9</v>
      </c>
    </row>
    <row r="7090" spans="1:9">
      <c r="A7090" t="str">
        <f>T("2018")</f>
        <v>2018</v>
      </c>
      <c r="B7090" t="str">
        <f>T("FISICO                                            ")</f>
        <v xml:space="preserve">FISICO                                            </v>
      </c>
      <c r="C7090" t="str">
        <f>T("FUENCARRAL-EL PARDO ")</f>
        <v xml:space="preserve">FUENCARRAL-EL PARDO </v>
      </c>
      <c r="D7090" t="str">
        <f>T("MIRASIERRA          ")</f>
        <v xml:space="preserve">MIRASIERRA          </v>
      </c>
      <c r="E7090" t="str">
        <f>T("TU ")</f>
        <v xml:space="preserve">TU </v>
      </c>
      <c r="F7090" t="str">
        <f>T("TURISMOS       ")</f>
        <v xml:space="preserve">TURISMOS       </v>
      </c>
      <c r="G7090" t="str">
        <f>T("De 8 a 11,99 CABALLOS FISCALES                    ")</f>
        <v xml:space="preserve">De 8 a 11,99 CABALLOS FISCALES                    </v>
      </c>
      <c r="I7090">
        <v>116</v>
      </c>
    </row>
    <row r="7091" spans="1:9">
      <c r="A7091" t="str">
        <f>T("2018")</f>
        <v>2018</v>
      </c>
      <c r="B7091" t="str">
        <f>T("FISICO                                            ")</f>
        <v xml:space="preserve">FISICO                                            </v>
      </c>
      <c r="C7091" t="str">
        <f>T("FUENCARRAL-EL PARDO ")</f>
        <v xml:space="preserve">FUENCARRAL-EL PARDO </v>
      </c>
      <c r="D7091" t="str">
        <f>T("MIRASIERRA          ")</f>
        <v xml:space="preserve">MIRASIERRA          </v>
      </c>
      <c r="E7091" t="str">
        <f>T("TU ")</f>
        <v xml:space="preserve">TU </v>
      </c>
      <c r="F7091" t="str">
        <f>T("TURISMOS       ")</f>
        <v xml:space="preserve">TURISMOS       </v>
      </c>
      <c r="G7091" t="str">
        <f>T("De 12 a 15,99 CABALLOS FISCALES                   ")</f>
        <v xml:space="preserve">De 12 a 15,99 CABALLOS FISCALES                   </v>
      </c>
      <c r="I7091">
        <v>109</v>
      </c>
    </row>
    <row r="7092" spans="1:9">
      <c r="A7092" t="str">
        <f>T("2018")</f>
        <v>2018</v>
      </c>
      <c r="B7092" t="str">
        <f>T("FISICO                                            ")</f>
        <v xml:space="preserve">FISICO                                            </v>
      </c>
      <c r="C7092" t="str">
        <f>T("FUENCARRAL-EL PARDO ")</f>
        <v xml:space="preserve">FUENCARRAL-EL PARDO </v>
      </c>
      <c r="D7092" t="str">
        <f>T("MIRASIERRA          ")</f>
        <v xml:space="preserve">MIRASIERRA          </v>
      </c>
      <c r="E7092" t="str">
        <f>T("TU ")</f>
        <v xml:space="preserve">TU </v>
      </c>
      <c r="F7092" t="str">
        <f>T("TURISMOS       ")</f>
        <v xml:space="preserve">TURISMOS       </v>
      </c>
      <c r="G7092" t="str">
        <f>T("De 16 a 19,99 CABALLOS FISCALES                   ")</f>
        <v xml:space="preserve">De 16 a 19,99 CABALLOS FISCALES                   </v>
      </c>
      <c r="I7092">
        <v>29</v>
      </c>
    </row>
    <row r="7093" spans="1:9">
      <c r="A7093" t="str">
        <f>T("2018")</f>
        <v>2018</v>
      </c>
      <c r="B7093" t="str">
        <f>T("FISICO                                            ")</f>
        <v xml:space="preserve">FISICO                                            </v>
      </c>
      <c r="C7093" t="str">
        <f>T("FUENCARRAL-EL PARDO ")</f>
        <v xml:space="preserve">FUENCARRAL-EL PARDO </v>
      </c>
      <c r="D7093" t="str">
        <f>T("MIRASIERRA          ")</f>
        <v xml:space="preserve">MIRASIERRA          </v>
      </c>
      <c r="E7093" t="str">
        <f>T("TU ")</f>
        <v xml:space="preserve">TU </v>
      </c>
      <c r="F7093" t="str">
        <f>T("TURISMOS       ")</f>
        <v xml:space="preserve">TURISMOS       </v>
      </c>
      <c r="G7093" t="str">
        <f>T("De 20 CABALLOS FISCALES en adelante               ")</f>
        <v xml:space="preserve">De 20 CABALLOS FISCALES en adelante               </v>
      </c>
      <c r="I7093">
        <v>13</v>
      </c>
    </row>
    <row r="7094" spans="1:9">
      <c r="A7094" t="str">
        <f>T("2018")</f>
        <v>2018</v>
      </c>
      <c r="B7094" t="str">
        <f>T("FISICO                                            ")</f>
        <v xml:space="preserve">FISICO                                            </v>
      </c>
      <c r="C7094" t="str">
        <f>T("FUENCARRAL-EL PARDO ")</f>
        <v xml:space="preserve">FUENCARRAL-EL PARDO </v>
      </c>
      <c r="D7094" t="str">
        <f>T("EL GOLOSO           ")</f>
        <v xml:space="preserve">EL GOLOSO           </v>
      </c>
      <c r="E7094" t="str">
        <f>T("TU ")</f>
        <v xml:space="preserve">TU </v>
      </c>
      <c r="F7094" t="str">
        <f>T("TURISMOS       ")</f>
        <v xml:space="preserve">TURISMOS       </v>
      </c>
      <c r="G7094" t="str">
        <f>T("De menos de 8 CABALLOS FISCALES                   ")</f>
        <v xml:space="preserve">De menos de 8 CABALLOS FISCALES                   </v>
      </c>
      <c r="I7094">
        <v>1</v>
      </c>
    </row>
    <row r="7095" spans="1:9">
      <c r="A7095" t="str">
        <f>T("2018")</f>
        <v>2018</v>
      </c>
      <c r="B7095" t="str">
        <f>T("FISICO                                            ")</f>
        <v xml:space="preserve">FISICO                                            </v>
      </c>
      <c r="C7095" t="str">
        <f>T("FUENCARRAL-EL PARDO ")</f>
        <v xml:space="preserve">FUENCARRAL-EL PARDO </v>
      </c>
      <c r="D7095" t="str">
        <f>T("EL GOLOSO           ")</f>
        <v xml:space="preserve">EL GOLOSO           </v>
      </c>
      <c r="E7095" t="str">
        <f>T("TU ")</f>
        <v xml:space="preserve">TU </v>
      </c>
      <c r="F7095" t="str">
        <f>T("TURISMOS       ")</f>
        <v xml:space="preserve">TURISMOS       </v>
      </c>
      <c r="G7095" t="str">
        <f>T("De 8 a 11,99 CABALLOS FISCALES                    ")</f>
        <v xml:space="preserve">De 8 a 11,99 CABALLOS FISCALES                    </v>
      </c>
      <c r="I7095">
        <v>29</v>
      </c>
    </row>
    <row r="7096" spans="1:9">
      <c r="A7096" t="str">
        <f>T("2018")</f>
        <v>2018</v>
      </c>
      <c r="B7096" t="str">
        <f>T("FISICO                                            ")</f>
        <v xml:space="preserve">FISICO                                            </v>
      </c>
      <c r="C7096" t="str">
        <f>T("FUENCARRAL-EL PARDO ")</f>
        <v xml:space="preserve">FUENCARRAL-EL PARDO </v>
      </c>
      <c r="D7096" t="str">
        <f>T("EL GOLOSO           ")</f>
        <v xml:space="preserve">EL GOLOSO           </v>
      </c>
      <c r="E7096" t="str">
        <f>T("TU ")</f>
        <v xml:space="preserve">TU </v>
      </c>
      <c r="F7096" t="str">
        <f>T("TURISMOS       ")</f>
        <v xml:space="preserve">TURISMOS       </v>
      </c>
      <c r="G7096" t="str">
        <f>T("De 12 a 15,99 CABALLOS FISCALES                   ")</f>
        <v xml:space="preserve">De 12 a 15,99 CABALLOS FISCALES                   </v>
      </c>
      <c r="I7096">
        <v>33</v>
      </c>
    </row>
    <row r="7097" spans="1:9">
      <c r="A7097" t="str">
        <f>T("2018")</f>
        <v>2018</v>
      </c>
      <c r="B7097" t="str">
        <f>T("FISICO                                            ")</f>
        <v xml:space="preserve">FISICO                                            </v>
      </c>
      <c r="C7097" t="str">
        <f>T("FUENCARRAL-EL PARDO ")</f>
        <v xml:space="preserve">FUENCARRAL-EL PARDO </v>
      </c>
      <c r="D7097" t="str">
        <f>T("EL GOLOSO           ")</f>
        <v xml:space="preserve">EL GOLOSO           </v>
      </c>
      <c r="E7097" t="str">
        <f>T("TU ")</f>
        <v xml:space="preserve">TU </v>
      </c>
      <c r="F7097" t="str">
        <f>T("TURISMOS       ")</f>
        <v xml:space="preserve">TURISMOS       </v>
      </c>
      <c r="G7097" t="str">
        <f>T("De 16 a 19,99 CABALLOS FISCALES                   ")</f>
        <v xml:space="preserve">De 16 a 19,99 CABALLOS FISCALES                   </v>
      </c>
      <c r="I7097">
        <v>6</v>
      </c>
    </row>
    <row r="7098" spans="1:9">
      <c r="A7098" t="str">
        <f>T("2018")</f>
        <v>2018</v>
      </c>
      <c r="B7098" t="str">
        <f>T("FISICO                                            ")</f>
        <v xml:space="preserve">FISICO                                            </v>
      </c>
      <c r="C7098" t="str">
        <f>T("FUENCARRAL-EL PARDO ")</f>
        <v xml:space="preserve">FUENCARRAL-EL PARDO </v>
      </c>
      <c r="D7098" t="str">
        <f>T("EL GOLOSO           ")</f>
        <v xml:space="preserve">EL GOLOSO           </v>
      </c>
      <c r="E7098" t="str">
        <f>T("TU ")</f>
        <v xml:space="preserve">TU </v>
      </c>
      <c r="F7098" t="str">
        <f>T("TURISMOS       ")</f>
        <v xml:space="preserve">TURISMOS       </v>
      </c>
      <c r="G7098" t="str">
        <f>T("De 20 CABALLOS FISCALES en adelante               ")</f>
        <v xml:space="preserve">De 20 CABALLOS FISCALES en adelante               </v>
      </c>
      <c r="I7098">
        <v>3</v>
      </c>
    </row>
    <row r="7099" spans="1:9">
      <c r="A7099" t="str">
        <f>T("2018")</f>
        <v>2018</v>
      </c>
      <c r="B7099" t="str">
        <f>T("JURIDICO                                          ")</f>
        <v xml:space="preserve">JURIDICO                                          </v>
      </c>
      <c r="C7099" t="str">
        <f>T("FUENCARRAL-EL PARDO ")</f>
        <v xml:space="preserve">FUENCARRAL-EL PARDO </v>
      </c>
      <c r="D7099" t="str">
        <f>T("SIN BARRIO          ")</f>
        <v xml:space="preserve">SIN BARRIO          </v>
      </c>
      <c r="E7099" t="str">
        <f>T("TU ")</f>
        <v xml:space="preserve">TU </v>
      </c>
      <c r="F7099" t="str">
        <f>T("TURISMOS       ")</f>
        <v xml:space="preserve">TURISMOS       </v>
      </c>
      <c r="G7099" t="str">
        <f>T("De 8 a 11,99 CABALLOS FISCALES                    ")</f>
        <v xml:space="preserve">De 8 a 11,99 CABALLOS FISCALES                    </v>
      </c>
      <c r="I7099">
        <v>1</v>
      </c>
    </row>
    <row r="7100" spans="1:9">
      <c r="A7100" t="str">
        <f>T("2018")</f>
        <v>2018</v>
      </c>
      <c r="B7100" t="str">
        <f>T("JURIDICO                                          ")</f>
        <v xml:space="preserve">JURIDICO                                          </v>
      </c>
      <c r="C7100" t="str">
        <f>T("FUENCARRAL-EL PARDO ")</f>
        <v xml:space="preserve">FUENCARRAL-EL PARDO </v>
      </c>
      <c r="D7100" t="str">
        <f>T("FUENTELARREINA      ")</f>
        <v xml:space="preserve">FUENTELARREINA      </v>
      </c>
      <c r="E7100" t="str">
        <f>T("TU ")</f>
        <v xml:space="preserve">TU </v>
      </c>
      <c r="F7100" t="str">
        <f>T("TURISMOS       ")</f>
        <v xml:space="preserve">TURISMOS       </v>
      </c>
      <c r="G7100" t="str">
        <f>T("De 12 a 15,99 CABALLOS FISCALES                   ")</f>
        <v xml:space="preserve">De 12 a 15,99 CABALLOS FISCALES                   </v>
      </c>
      <c r="I7100">
        <v>2</v>
      </c>
    </row>
    <row r="7101" spans="1:9">
      <c r="A7101" t="str">
        <f>T("2018")</f>
        <v>2018</v>
      </c>
      <c r="B7101" t="str">
        <f>T("JURIDICO                                          ")</f>
        <v xml:space="preserve">JURIDICO                                          </v>
      </c>
      <c r="C7101" t="str">
        <f>T("FUENCARRAL-EL PARDO ")</f>
        <v xml:space="preserve">FUENCARRAL-EL PARDO </v>
      </c>
      <c r="D7101" t="str">
        <f>T("FUENTELARREINA      ")</f>
        <v xml:space="preserve">FUENTELARREINA      </v>
      </c>
      <c r="E7101" t="str">
        <f>T("TU ")</f>
        <v xml:space="preserve">TU </v>
      </c>
      <c r="F7101" t="str">
        <f>T("TURISMOS       ")</f>
        <v xml:space="preserve">TURISMOS       </v>
      </c>
      <c r="G7101" t="str">
        <f>T("De 16 a 19,99 CABALLOS FISCALES                   ")</f>
        <v xml:space="preserve">De 16 a 19,99 CABALLOS FISCALES                   </v>
      </c>
      <c r="I7101">
        <v>1</v>
      </c>
    </row>
    <row r="7102" spans="1:9">
      <c r="A7102" t="str">
        <f>T("2018")</f>
        <v>2018</v>
      </c>
      <c r="B7102" t="str">
        <f>T("JURIDICO                                          ")</f>
        <v xml:space="preserve">JURIDICO                                          </v>
      </c>
      <c r="C7102" t="str">
        <f>T("FUENCARRAL-EL PARDO ")</f>
        <v xml:space="preserve">FUENCARRAL-EL PARDO </v>
      </c>
      <c r="D7102" t="str">
        <f>T("PEÑA GRANDE         ")</f>
        <v xml:space="preserve">PEÑA GRANDE         </v>
      </c>
      <c r="E7102" t="str">
        <f>T("TU ")</f>
        <v xml:space="preserve">TU </v>
      </c>
      <c r="F7102" t="str">
        <f>T("TURISMOS       ")</f>
        <v xml:space="preserve">TURISMOS       </v>
      </c>
      <c r="G7102" t="str">
        <f>T("De 8 a 11,99 CABALLOS FISCALES                    ")</f>
        <v xml:space="preserve">De 8 a 11,99 CABALLOS FISCALES                    </v>
      </c>
      <c r="I7102">
        <v>4</v>
      </c>
    </row>
    <row r="7103" spans="1:9">
      <c r="A7103" t="str">
        <f>T("2018")</f>
        <v>2018</v>
      </c>
      <c r="B7103" t="str">
        <f>T("JURIDICO                                          ")</f>
        <v xml:space="preserve">JURIDICO                                          </v>
      </c>
      <c r="C7103" t="str">
        <f>T("FUENCARRAL-EL PARDO ")</f>
        <v xml:space="preserve">FUENCARRAL-EL PARDO </v>
      </c>
      <c r="D7103" t="str">
        <f>T("PEÑA GRANDE         ")</f>
        <v xml:space="preserve">PEÑA GRANDE         </v>
      </c>
      <c r="E7103" t="str">
        <f>T("TU ")</f>
        <v xml:space="preserve">TU </v>
      </c>
      <c r="F7103" t="str">
        <f>T("TURISMOS       ")</f>
        <v xml:space="preserve">TURISMOS       </v>
      </c>
      <c r="G7103" t="str">
        <f>T("De 12 a 15,99 CABALLOS FISCALES                   ")</f>
        <v xml:space="preserve">De 12 a 15,99 CABALLOS FISCALES                   </v>
      </c>
      <c r="I7103">
        <v>9</v>
      </c>
    </row>
    <row r="7104" spans="1:9">
      <c r="A7104" t="str">
        <f>T("2018")</f>
        <v>2018</v>
      </c>
      <c r="B7104" t="str">
        <f>T("JURIDICO                                          ")</f>
        <v xml:space="preserve">JURIDICO                                          </v>
      </c>
      <c r="C7104" t="str">
        <f>T("FUENCARRAL-EL PARDO ")</f>
        <v xml:space="preserve">FUENCARRAL-EL PARDO </v>
      </c>
      <c r="D7104" t="str">
        <f>T("PEÑA GRANDE         ")</f>
        <v xml:space="preserve">PEÑA GRANDE         </v>
      </c>
      <c r="E7104" t="str">
        <f>T("TU ")</f>
        <v xml:space="preserve">TU </v>
      </c>
      <c r="F7104" t="str">
        <f>T("TURISMOS       ")</f>
        <v xml:space="preserve">TURISMOS       </v>
      </c>
      <c r="G7104" t="str">
        <f>T("De 16 a 19,99 CABALLOS FISCALES                   ")</f>
        <v xml:space="preserve">De 16 a 19,99 CABALLOS FISCALES                   </v>
      </c>
      <c r="I7104">
        <v>2</v>
      </c>
    </row>
    <row r="7105" spans="1:9">
      <c r="A7105" t="str">
        <f>T("2018")</f>
        <v>2018</v>
      </c>
      <c r="B7105" t="str">
        <f>T("JURIDICO                                          ")</f>
        <v xml:space="preserve">JURIDICO                                          </v>
      </c>
      <c r="C7105" t="str">
        <f>T("FUENCARRAL-EL PARDO ")</f>
        <v xml:space="preserve">FUENCARRAL-EL PARDO </v>
      </c>
      <c r="D7105" t="str">
        <f>T("PEÑA GRANDE         ")</f>
        <v xml:space="preserve">PEÑA GRANDE         </v>
      </c>
      <c r="E7105" t="str">
        <f>T("TU ")</f>
        <v xml:space="preserve">TU </v>
      </c>
      <c r="F7105" t="str">
        <f>T("TURISMOS       ")</f>
        <v xml:space="preserve">TURISMOS       </v>
      </c>
      <c r="G7105" t="str">
        <f>T("De 20 CABALLOS FISCALES en adelante               ")</f>
        <v xml:space="preserve">De 20 CABALLOS FISCALES en adelante               </v>
      </c>
      <c r="I7105">
        <v>2</v>
      </c>
    </row>
    <row r="7106" spans="1:9">
      <c r="A7106" t="str">
        <f>T("2018")</f>
        <v>2018</v>
      </c>
      <c r="B7106" t="str">
        <f>T("JURIDICO                                          ")</f>
        <v xml:space="preserve">JURIDICO                                          </v>
      </c>
      <c r="C7106" t="str">
        <f>T("FUENCARRAL-EL PARDO ")</f>
        <v xml:space="preserve">FUENCARRAL-EL PARDO </v>
      </c>
      <c r="D7106" t="str">
        <f>T("EL PILAR            ")</f>
        <v xml:space="preserve">EL PILAR            </v>
      </c>
      <c r="E7106" t="str">
        <f>T("TU ")</f>
        <v xml:space="preserve">TU </v>
      </c>
      <c r="F7106" t="str">
        <f>T("TURISMOS       ")</f>
        <v xml:space="preserve">TURISMOS       </v>
      </c>
      <c r="G7106" t="str">
        <f>T("De 8 a 11,99 CABALLOS FISCALES                    ")</f>
        <v xml:space="preserve">De 8 a 11,99 CABALLOS FISCALES                    </v>
      </c>
      <c r="I7106">
        <v>5</v>
      </c>
    </row>
    <row r="7107" spans="1:9">
      <c r="A7107" t="str">
        <f>T("2018")</f>
        <v>2018</v>
      </c>
      <c r="B7107" t="str">
        <f>T("JURIDICO                                          ")</f>
        <v xml:space="preserve">JURIDICO                                          </v>
      </c>
      <c r="C7107" t="str">
        <f>T("FUENCARRAL-EL PARDO ")</f>
        <v xml:space="preserve">FUENCARRAL-EL PARDO </v>
      </c>
      <c r="D7107" t="str">
        <f>T("EL PILAR            ")</f>
        <v xml:space="preserve">EL PILAR            </v>
      </c>
      <c r="E7107" t="str">
        <f>T("TU ")</f>
        <v xml:space="preserve">TU </v>
      </c>
      <c r="F7107" t="str">
        <f>T("TURISMOS       ")</f>
        <v xml:space="preserve">TURISMOS       </v>
      </c>
      <c r="G7107" t="str">
        <f>T("De 12 a 15,99 CABALLOS FISCALES                   ")</f>
        <v xml:space="preserve">De 12 a 15,99 CABALLOS FISCALES                   </v>
      </c>
      <c r="I7107">
        <v>10</v>
      </c>
    </row>
    <row r="7108" spans="1:9">
      <c r="A7108" t="str">
        <f>T("2018")</f>
        <v>2018</v>
      </c>
      <c r="B7108" t="str">
        <f>T("JURIDICO                                          ")</f>
        <v xml:space="preserve">JURIDICO                                          </v>
      </c>
      <c r="C7108" t="str">
        <f>T("FUENCARRAL-EL PARDO ")</f>
        <v xml:space="preserve">FUENCARRAL-EL PARDO </v>
      </c>
      <c r="D7108" t="str">
        <f>T("EL PILAR            ")</f>
        <v xml:space="preserve">EL PILAR            </v>
      </c>
      <c r="E7108" t="str">
        <f>T("TU ")</f>
        <v xml:space="preserve">TU </v>
      </c>
      <c r="F7108" t="str">
        <f>T("TURISMOS       ")</f>
        <v xml:space="preserve">TURISMOS       </v>
      </c>
      <c r="G7108" t="str">
        <f>T("De 16 a 19,99 CABALLOS FISCALES                   ")</f>
        <v xml:space="preserve">De 16 a 19,99 CABALLOS FISCALES                   </v>
      </c>
      <c r="I7108">
        <v>4</v>
      </c>
    </row>
    <row r="7109" spans="1:9">
      <c r="A7109" t="str">
        <f>T("2018")</f>
        <v>2018</v>
      </c>
      <c r="B7109" t="str">
        <f>T("JURIDICO                                          ")</f>
        <v xml:space="preserve">JURIDICO                                          </v>
      </c>
      <c r="C7109" t="str">
        <f>T("FUENCARRAL-EL PARDO ")</f>
        <v xml:space="preserve">FUENCARRAL-EL PARDO </v>
      </c>
      <c r="D7109" t="str">
        <f>T("LA PAZ              ")</f>
        <v xml:space="preserve">LA PAZ              </v>
      </c>
      <c r="E7109" t="str">
        <f>T("TU ")</f>
        <v xml:space="preserve">TU </v>
      </c>
      <c r="F7109" t="str">
        <f>T("TURISMOS       ")</f>
        <v xml:space="preserve">TURISMOS       </v>
      </c>
      <c r="G7109" t="str">
        <f>T("De 8 a 11,99 CABALLOS FISCALES                    ")</f>
        <v xml:space="preserve">De 8 a 11,99 CABALLOS FISCALES                    </v>
      </c>
      <c r="I7109">
        <v>6</v>
      </c>
    </row>
    <row r="7110" spans="1:9">
      <c r="A7110" t="str">
        <f>T("2018")</f>
        <v>2018</v>
      </c>
      <c r="B7110" t="str">
        <f>T("JURIDICO                                          ")</f>
        <v xml:space="preserve">JURIDICO                                          </v>
      </c>
      <c r="C7110" t="str">
        <f>T("FUENCARRAL-EL PARDO ")</f>
        <v xml:space="preserve">FUENCARRAL-EL PARDO </v>
      </c>
      <c r="D7110" t="str">
        <f>T("LA PAZ              ")</f>
        <v xml:space="preserve">LA PAZ              </v>
      </c>
      <c r="E7110" t="str">
        <f>T("TU ")</f>
        <v xml:space="preserve">TU </v>
      </c>
      <c r="F7110" t="str">
        <f>T("TURISMOS       ")</f>
        <v xml:space="preserve">TURISMOS       </v>
      </c>
      <c r="G7110" t="str">
        <f>T("De 12 a 15,99 CABALLOS FISCALES                   ")</f>
        <v xml:space="preserve">De 12 a 15,99 CABALLOS FISCALES                   </v>
      </c>
      <c r="I7110">
        <v>6</v>
      </c>
    </row>
    <row r="7111" spans="1:9">
      <c r="A7111" t="str">
        <f>T("2018")</f>
        <v>2018</v>
      </c>
      <c r="B7111" t="str">
        <f>T("JURIDICO                                          ")</f>
        <v xml:space="preserve">JURIDICO                                          </v>
      </c>
      <c r="C7111" t="str">
        <f>T("FUENCARRAL-EL PARDO ")</f>
        <v xml:space="preserve">FUENCARRAL-EL PARDO </v>
      </c>
      <c r="D7111" t="str">
        <f>T("LA PAZ              ")</f>
        <v xml:space="preserve">LA PAZ              </v>
      </c>
      <c r="E7111" t="str">
        <f>T("TU ")</f>
        <v xml:space="preserve">TU </v>
      </c>
      <c r="F7111" t="str">
        <f>T("TURISMOS       ")</f>
        <v xml:space="preserve">TURISMOS       </v>
      </c>
      <c r="G7111" t="str">
        <f>T("De 16 a 19,99 CABALLOS FISCALES                   ")</f>
        <v xml:space="preserve">De 16 a 19,99 CABALLOS FISCALES                   </v>
      </c>
      <c r="I7111">
        <v>3</v>
      </c>
    </row>
    <row r="7112" spans="1:9">
      <c r="A7112" t="str">
        <f>T("2018")</f>
        <v>2018</v>
      </c>
      <c r="B7112" t="str">
        <f>T("JURIDICO                                          ")</f>
        <v xml:space="preserve">JURIDICO                                          </v>
      </c>
      <c r="C7112" t="str">
        <f>T("FUENCARRAL-EL PARDO ")</f>
        <v xml:space="preserve">FUENCARRAL-EL PARDO </v>
      </c>
      <c r="D7112" t="str">
        <f>T("LA PAZ              ")</f>
        <v xml:space="preserve">LA PAZ              </v>
      </c>
      <c r="E7112" t="str">
        <f>T("TU ")</f>
        <v xml:space="preserve">TU </v>
      </c>
      <c r="F7112" t="str">
        <f>T("TURISMOS       ")</f>
        <v xml:space="preserve">TURISMOS       </v>
      </c>
      <c r="G7112" t="str">
        <f>T("De 20 CABALLOS FISCALES en adelante               ")</f>
        <v xml:space="preserve">De 20 CABALLOS FISCALES en adelante               </v>
      </c>
      <c r="I7112">
        <v>1</v>
      </c>
    </row>
    <row r="7113" spans="1:9">
      <c r="A7113" t="str">
        <f>T("2018")</f>
        <v>2018</v>
      </c>
      <c r="B7113" t="str">
        <f>T("JURIDICO                                          ")</f>
        <v xml:space="preserve">JURIDICO                                          </v>
      </c>
      <c r="C7113" t="str">
        <f>T("FUENCARRAL-EL PARDO ")</f>
        <v xml:space="preserve">FUENCARRAL-EL PARDO </v>
      </c>
      <c r="D7113" t="str">
        <f>T("VALVERDE            ")</f>
        <v xml:space="preserve">VALVERDE            </v>
      </c>
      <c r="E7113" t="str">
        <f>T("TU ")</f>
        <v xml:space="preserve">TU </v>
      </c>
      <c r="F7113" t="str">
        <f>T("TURISMOS       ")</f>
        <v xml:space="preserve">TURISMOS       </v>
      </c>
      <c r="G7113" t="str">
        <f>T("De 8 a 11,99 CABALLOS FISCALES                    ")</f>
        <v xml:space="preserve">De 8 a 11,99 CABALLOS FISCALES                    </v>
      </c>
      <c r="I7113">
        <v>7</v>
      </c>
    </row>
    <row r="7114" spans="1:9">
      <c r="A7114" t="str">
        <f>T("2018")</f>
        <v>2018</v>
      </c>
      <c r="B7114" t="str">
        <f>T("JURIDICO                                          ")</f>
        <v xml:space="preserve">JURIDICO                                          </v>
      </c>
      <c r="C7114" t="str">
        <f>T("FUENCARRAL-EL PARDO ")</f>
        <v xml:space="preserve">FUENCARRAL-EL PARDO </v>
      </c>
      <c r="D7114" t="str">
        <f>T("VALVERDE            ")</f>
        <v xml:space="preserve">VALVERDE            </v>
      </c>
      <c r="E7114" t="str">
        <f>T("TU ")</f>
        <v xml:space="preserve">TU </v>
      </c>
      <c r="F7114" t="str">
        <f>T("TURISMOS       ")</f>
        <v xml:space="preserve">TURISMOS       </v>
      </c>
      <c r="G7114" t="str">
        <f>T("De 12 a 15,99 CABALLOS FISCALES                   ")</f>
        <v xml:space="preserve">De 12 a 15,99 CABALLOS FISCALES                   </v>
      </c>
      <c r="I7114">
        <v>10</v>
      </c>
    </row>
    <row r="7115" spans="1:9">
      <c r="A7115" t="str">
        <f>T("2018")</f>
        <v>2018</v>
      </c>
      <c r="B7115" t="str">
        <f>T("JURIDICO                                          ")</f>
        <v xml:space="preserve">JURIDICO                                          </v>
      </c>
      <c r="C7115" t="str">
        <f>T("FUENCARRAL-EL PARDO ")</f>
        <v xml:space="preserve">FUENCARRAL-EL PARDO </v>
      </c>
      <c r="D7115" t="str">
        <f>T("VALVERDE            ")</f>
        <v xml:space="preserve">VALVERDE            </v>
      </c>
      <c r="E7115" t="str">
        <f>T("TU ")</f>
        <v xml:space="preserve">TU </v>
      </c>
      <c r="F7115" t="str">
        <f>T("TURISMOS       ")</f>
        <v xml:space="preserve">TURISMOS       </v>
      </c>
      <c r="G7115" t="str">
        <f>T("De 16 a 19,99 CABALLOS FISCALES                   ")</f>
        <v xml:space="preserve">De 16 a 19,99 CABALLOS FISCALES                   </v>
      </c>
      <c r="I7115">
        <v>2</v>
      </c>
    </row>
    <row r="7116" spans="1:9">
      <c r="A7116" t="str">
        <f>T("2018")</f>
        <v>2018</v>
      </c>
      <c r="B7116" t="str">
        <f>T("JURIDICO                                          ")</f>
        <v xml:space="preserve">JURIDICO                                          </v>
      </c>
      <c r="C7116" t="str">
        <f>T("FUENCARRAL-EL PARDO ")</f>
        <v xml:space="preserve">FUENCARRAL-EL PARDO </v>
      </c>
      <c r="D7116" t="str">
        <f>T("VALVERDE            ")</f>
        <v xml:space="preserve">VALVERDE            </v>
      </c>
      <c r="E7116" t="str">
        <f>T("TU ")</f>
        <v xml:space="preserve">TU </v>
      </c>
      <c r="F7116" t="str">
        <f>T("TURISMOS       ")</f>
        <v xml:space="preserve">TURISMOS       </v>
      </c>
      <c r="G7116" t="str">
        <f>T("De 20 CABALLOS FISCALES en adelante               ")</f>
        <v xml:space="preserve">De 20 CABALLOS FISCALES en adelante               </v>
      </c>
      <c r="I7116">
        <v>1</v>
      </c>
    </row>
    <row r="7117" spans="1:9">
      <c r="A7117" t="str">
        <f>T("2018")</f>
        <v>2018</v>
      </c>
      <c r="B7117" t="str">
        <f>T("JURIDICO                                          ")</f>
        <v xml:space="preserve">JURIDICO                                          </v>
      </c>
      <c r="C7117" t="str">
        <f>T("FUENCARRAL-EL PARDO ")</f>
        <v xml:space="preserve">FUENCARRAL-EL PARDO </v>
      </c>
      <c r="D7117" t="str">
        <f>T("MIRASIERRA          ")</f>
        <v xml:space="preserve">MIRASIERRA          </v>
      </c>
      <c r="E7117" t="str">
        <f>T("TU ")</f>
        <v xml:space="preserve">TU </v>
      </c>
      <c r="F7117" t="str">
        <f>T("TURISMOS       ")</f>
        <v xml:space="preserve">TURISMOS       </v>
      </c>
      <c r="G7117" t="str">
        <f>T("De menos de 8 CABALLOS FISCALES                   ")</f>
        <v xml:space="preserve">De menos de 8 CABALLOS FISCALES                   </v>
      </c>
      <c r="I7117">
        <v>1</v>
      </c>
    </row>
    <row r="7118" spans="1:9">
      <c r="A7118" t="str">
        <f>T("2018")</f>
        <v>2018</v>
      </c>
      <c r="B7118" t="str">
        <f>T("JURIDICO                                          ")</f>
        <v xml:space="preserve">JURIDICO                                          </v>
      </c>
      <c r="C7118" t="str">
        <f>T("FUENCARRAL-EL PARDO ")</f>
        <v xml:space="preserve">FUENCARRAL-EL PARDO </v>
      </c>
      <c r="D7118" t="str">
        <f>T("MIRASIERRA          ")</f>
        <v xml:space="preserve">MIRASIERRA          </v>
      </c>
      <c r="E7118" t="str">
        <f>T("TU ")</f>
        <v xml:space="preserve">TU </v>
      </c>
      <c r="F7118" t="str">
        <f>T("TURISMOS       ")</f>
        <v xml:space="preserve">TURISMOS       </v>
      </c>
      <c r="G7118" t="str">
        <f>T("De 8 a 11,99 CABALLOS FISCALES                    ")</f>
        <v xml:space="preserve">De 8 a 11,99 CABALLOS FISCALES                    </v>
      </c>
      <c r="I7118">
        <v>4</v>
      </c>
    </row>
    <row r="7119" spans="1:9">
      <c r="A7119" t="str">
        <f>T("2018")</f>
        <v>2018</v>
      </c>
      <c r="B7119" t="str">
        <f>T("JURIDICO                                          ")</f>
        <v xml:space="preserve">JURIDICO                                          </v>
      </c>
      <c r="C7119" t="str">
        <f>T("FUENCARRAL-EL PARDO ")</f>
        <v xml:space="preserve">FUENCARRAL-EL PARDO </v>
      </c>
      <c r="D7119" t="str">
        <f>T("MIRASIERRA          ")</f>
        <v xml:space="preserve">MIRASIERRA          </v>
      </c>
      <c r="E7119" t="str">
        <f>T("TU ")</f>
        <v xml:space="preserve">TU </v>
      </c>
      <c r="F7119" t="str">
        <f>T("TURISMOS       ")</f>
        <v xml:space="preserve">TURISMOS       </v>
      </c>
      <c r="G7119" t="str">
        <f>T("De 12 a 15,99 CABALLOS FISCALES                   ")</f>
        <v xml:space="preserve">De 12 a 15,99 CABALLOS FISCALES                   </v>
      </c>
      <c r="I7119">
        <v>5</v>
      </c>
    </row>
    <row r="7120" spans="1:9">
      <c r="A7120" t="str">
        <f>T("2018")</f>
        <v>2018</v>
      </c>
      <c r="B7120" t="str">
        <f>T("JURIDICO                                          ")</f>
        <v xml:space="preserve">JURIDICO                                          </v>
      </c>
      <c r="C7120" t="str">
        <f>T("FUENCARRAL-EL PARDO ")</f>
        <v xml:space="preserve">FUENCARRAL-EL PARDO </v>
      </c>
      <c r="D7120" t="str">
        <f>T("MIRASIERRA          ")</f>
        <v xml:space="preserve">MIRASIERRA          </v>
      </c>
      <c r="E7120" t="str">
        <f>T("TU ")</f>
        <v xml:space="preserve">TU </v>
      </c>
      <c r="F7120" t="str">
        <f>T("TURISMOS       ")</f>
        <v xml:space="preserve">TURISMOS       </v>
      </c>
      <c r="G7120" t="str">
        <f>T("De 16 a 19,99 CABALLOS FISCALES                   ")</f>
        <v xml:space="preserve">De 16 a 19,99 CABALLOS FISCALES                   </v>
      </c>
      <c r="I7120">
        <v>2</v>
      </c>
    </row>
    <row r="7121" spans="1:9">
      <c r="A7121" t="str">
        <f>T("2018")</f>
        <v>2018</v>
      </c>
      <c r="B7121" t="str">
        <f>T("JURIDICO                                          ")</f>
        <v xml:space="preserve">JURIDICO                                          </v>
      </c>
      <c r="C7121" t="str">
        <f>T("FUENCARRAL-EL PARDO ")</f>
        <v xml:space="preserve">FUENCARRAL-EL PARDO </v>
      </c>
      <c r="D7121" t="str">
        <f>T("EL GOLOSO           ")</f>
        <v xml:space="preserve">EL GOLOSO           </v>
      </c>
      <c r="E7121" t="str">
        <f>T("TU ")</f>
        <v xml:space="preserve">TU </v>
      </c>
      <c r="F7121" t="str">
        <f>T("TURISMOS       ")</f>
        <v xml:space="preserve">TURISMOS       </v>
      </c>
      <c r="G7121" t="str">
        <f>T("De 8 a 11,99 CABALLOS FISCALES                    ")</f>
        <v xml:space="preserve">De 8 a 11,99 CABALLOS FISCALES                    </v>
      </c>
      <c r="I7121">
        <v>4</v>
      </c>
    </row>
    <row r="7122" spans="1:9">
      <c r="A7122" t="str">
        <f>T("2018")</f>
        <v>2018</v>
      </c>
      <c r="B7122" t="str">
        <f>T("JURIDICO                                          ")</f>
        <v xml:space="preserve">JURIDICO                                          </v>
      </c>
      <c r="C7122" t="str">
        <f>T("FUENCARRAL-EL PARDO ")</f>
        <v xml:space="preserve">FUENCARRAL-EL PARDO </v>
      </c>
      <c r="D7122" t="str">
        <f>T("EL GOLOSO           ")</f>
        <v xml:space="preserve">EL GOLOSO           </v>
      </c>
      <c r="E7122" t="str">
        <f>T("TU ")</f>
        <v xml:space="preserve">TU </v>
      </c>
      <c r="F7122" t="str">
        <f>T("TURISMOS       ")</f>
        <v xml:space="preserve">TURISMOS       </v>
      </c>
      <c r="G7122" t="str">
        <f>T("De 12 a 15,99 CABALLOS FISCALES                   ")</f>
        <v xml:space="preserve">De 12 a 15,99 CABALLOS FISCALES                   </v>
      </c>
      <c r="I7122">
        <v>1</v>
      </c>
    </row>
    <row r="7123" spans="1:9">
      <c r="A7123" t="str">
        <f>T("2018")</f>
        <v>2018</v>
      </c>
      <c r="B7123" t="str">
        <f>T("JURIDICO                                          ")</f>
        <v xml:space="preserve">JURIDICO                                          </v>
      </c>
      <c r="C7123" t="str">
        <f>T("FUENCARRAL-EL PARDO ")</f>
        <v xml:space="preserve">FUENCARRAL-EL PARDO </v>
      </c>
      <c r="D7123" t="str">
        <f>T("EL GOLOSO           ")</f>
        <v xml:space="preserve">EL GOLOSO           </v>
      </c>
      <c r="E7123" t="str">
        <f>T("TU ")</f>
        <v xml:space="preserve">TU </v>
      </c>
      <c r="F7123" t="str">
        <f>T("TURISMOS       ")</f>
        <v xml:space="preserve">TURISMOS       </v>
      </c>
      <c r="G7123" t="str">
        <f>T("De 16 a 19,99 CABALLOS FISCALES                   ")</f>
        <v xml:space="preserve">De 16 a 19,99 CABALLOS FISCALES                   </v>
      </c>
      <c r="I7123">
        <v>1</v>
      </c>
    </row>
    <row r="7124" spans="1:9">
      <c r="A7124" t="str">
        <f>T("2018")</f>
        <v>2018</v>
      </c>
      <c r="B7124" t="str">
        <f>T("FISICO                                            ")</f>
        <v xml:space="preserve">FISICO                                            </v>
      </c>
      <c r="C7124" t="str">
        <f>T("FUENCARRAL-EL PARDO ")</f>
        <v xml:space="preserve">FUENCARRAL-EL PARDO </v>
      </c>
      <c r="D7124" t="str">
        <f>T("FUENTELARREINA      ")</f>
        <v xml:space="preserve">FUENTELARREINA      </v>
      </c>
      <c r="E7124" t="str">
        <f>T("TU ")</f>
        <v xml:space="preserve">TU </v>
      </c>
      <c r="F7124" t="str">
        <f>T("TURISMOS       ")</f>
        <v xml:space="preserve">TURISMOS       </v>
      </c>
      <c r="G7124" t="str">
        <f>T("De 12 a 15,99 CABALLOS FISCALES                   ")</f>
        <v xml:space="preserve">De 12 a 15,99 CABALLOS FISCALES                   </v>
      </c>
      <c r="I7124">
        <v>1</v>
      </c>
    </row>
    <row r="7125" spans="1:9">
      <c r="A7125" t="str">
        <f>T("2018")</f>
        <v>2018</v>
      </c>
      <c r="B7125" t="str">
        <f>T("FISICO                                            ")</f>
        <v xml:space="preserve">FISICO                                            </v>
      </c>
      <c r="C7125" t="str">
        <f>T("FUENCARRAL-EL PARDO ")</f>
        <v xml:space="preserve">FUENCARRAL-EL PARDO </v>
      </c>
      <c r="D7125" t="str">
        <f>T("PEÑA GRANDE         ")</f>
        <v xml:space="preserve">PEÑA GRANDE         </v>
      </c>
      <c r="E7125" t="str">
        <f>T("TU ")</f>
        <v xml:space="preserve">TU </v>
      </c>
      <c r="F7125" t="str">
        <f>T("TURISMOS       ")</f>
        <v xml:space="preserve">TURISMOS       </v>
      </c>
      <c r="G7125" t="str">
        <f>T("De 8 a 11,99 CABALLOS FISCALES                    ")</f>
        <v xml:space="preserve">De 8 a 11,99 CABALLOS FISCALES                    </v>
      </c>
      <c r="I7125">
        <v>1</v>
      </c>
    </row>
    <row r="7126" spans="1:9">
      <c r="A7126" t="str">
        <f>T("2018")</f>
        <v>2018</v>
      </c>
      <c r="B7126" t="str">
        <f>T("FISICO                                            ")</f>
        <v xml:space="preserve">FISICO                                            </v>
      </c>
      <c r="C7126" t="str">
        <f>T("FUENCARRAL-EL PARDO ")</f>
        <v xml:space="preserve">FUENCARRAL-EL PARDO </v>
      </c>
      <c r="D7126" t="str">
        <f>T("LA PAZ              ")</f>
        <v xml:space="preserve">LA PAZ              </v>
      </c>
      <c r="E7126" t="str">
        <f>T("TU ")</f>
        <v xml:space="preserve">TU </v>
      </c>
      <c r="F7126" t="str">
        <f>T("TURISMOS       ")</f>
        <v xml:space="preserve">TURISMOS       </v>
      </c>
      <c r="G7126" t="str">
        <f>T("De 8 a 11,99 CABALLOS FISCALES                    ")</f>
        <v xml:space="preserve">De 8 a 11,99 CABALLOS FISCALES                    </v>
      </c>
      <c r="I7126">
        <v>3</v>
      </c>
    </row>
    <row r="7127" spans="1:9">
      <c r="A7127" t="str">
        <f>T("2018")</f>
        <v>2018</v>
      </c>
      <c r="B7127" t="str">
        <f>T("FISICO                                            ")</f>
        <v xml:space="preserve">FISICO                                            </v>
      </c>
      <c r="C7127" t="str">
        <f>T("FUENCARRAL-EL PARDO ")</f>
        <v xml:space="preserve">FUENCARRAL-EL PARDO </v>
      </c>
      <c r="D7127" t="str">
        <f>T("VALVERDE            ")</f>
        <v xml:space="preserve">VALVERDE            </v>
      </c>
      <c r="E7127" t="str">
        <f>T("TU ")</f>
        <v xml:space="preserve">TU </v>
      </c>
      <c r="F7127" t="str">
        <f>T("TURISMOS       ")</f>
        <v xml:space="preserve">TURISMOS       </v>
      </c>
      <c r="G7127" t="str">
        <f>T("De 12 a 15,99 CABALLOS FISCALES                   ")</f>
        <v xml:space="preserve">De 12 a 15,99 CABALLOS FISCALES                   </v>
      </c>
      <c r="I7127">
        <v>2</v>
      </c>
    </row>
    <row r="7128" spans="1:9">
      <c r="A7128" t="str">
        <f>T("2018")</f>
        <v>2018</v>
      </c>
      <c r="B7128" t="str">
        <f>T("FISICO                                            ")</f>
        <v xml:space="preserve">FISICO                                            </v>
      </c>
      <c r="C7128" t="str">
        <f>T("FUENCARRAL-EL PARDO ")</f>
        <v xml:space="preserve">FUENCARRAL-EL PARDO </v>
      </c>
      <c r="D7128" t="str">
        <f>T("MIRASIERRA          ")</f>
        <v xml:space="preserve">MIRASIERRA          </v>
      </c>
      <c r="E7128" t="str">
        <f>T("TU ")</f>
        <v xml:space="preserve">TU </v>
      </c>
      <c r="F7128" t="str">
        <f>T("TURISMOS       ")</f>
        <v xml:space="preserve">TURISMOS       </v>
      </c>
      <c r="G7128" t="str">
        <f>T("De 8 a 11,99 CABALLOS FISCALES                    ")</f>
        <v xml:space="preserve">De 8 a 11,99 CABALLOS FISCALES                    </v>
      </c>
      <c r="I7128">
        <v>2</v>
      </c>
    </row>
    <row r="7129" spans="1:9">
      <c r="A7129" t="str">
        <f>T("2018")</f>
        <v>2018</v>
      </c>
      <c r="B7129" t="str">
        <f>T("FISICO                                            ")</f>
        <v xml:space="preserve">FISICO                                            </v>
      </c>
      <c r="C7129" t="str">
        <f>T("FUENCARRAL-EL PARDO ")</f>
        <v xml:space="preserve">FUENCARRAL-EL PARDO </v>
      </c>
      <c r="D7129" t="str">
        <f>T("EL GOLOSO           ")</f>
        <v xml:space="preserve">EL GOLOSO           </v>
      </c>
      <c r="E7129" t="str">
        <f>T("TU ")</f>
        <v xml:space="preserve">TU </v>
      </c>
      <c r="F7129" t="str">
        <f>T("TURISMOS       ")</f>
        <v xml:space="preserve">TURISMOS       </v>
      </c>
      <c r="G7129" t="str">
        <f>T("De 8 a 11,99 CABALLOS FISCALES                    ")</f>
        <v xml:space="preserve">De 8 a 11,99 CABALLOS FISCALES                    </v>
      </c>
      <c r="I7129">
        <v>1</v>
      </c>
    </row>
    <row r="7130" spans="1:9">
      <c r="A7130" t="str">
        <f>T("2018")</f>
        <v>2018</v>
      </c>
      <c r="B7130" t="str">
        <f>T("FISICO                                            ")</f>
        <v xml:space="preserve">FISICO                                            </v>
      </c>
      <c r="C7130" t="str">
        <f>T("HORTALEZA           ")</f>
        <v xml:space="preserve">HORTALEZA           </v>
      </c>
      <c r="D7130" t="str">
        <f>T("CANILLAS            ")</f>
        <v xml:space="preserve">CANILLAS            </v>
      </c>
      <c r="E7130" t="str">
        <f>T("AU ")</f>
        <v xml:space="preserve">AU </v>
      </c>
      <c r="F7130" t="str">
        <f>T("AUTOBUSES      ")</f>
        <v xml:space="preserve">AUTOBUSES      </v>
      </c>
      <c r="G7130" t="str">
        <f>T("De menos de 21 PLAZAS                             ")</f>
        <v xml:space="preserve">De menos de 21 PLAZAS                             </v>
      </c>
      <c r="H7130" t="str">
        <f>T("DIESEL                                            ")</f>
        <v xml:space="preserve">DIESEL                                            </v>
      </c>
      <c r="I7130">
        <v>22</v>
      </c>
    </row>
    <row r="7131" spans="1:9">
      <c r="A7131" t="str">
        <f>T("2018")</f>
        <v>2018</v>
      </c>
      <c r="B7131" t="str">
        <f>T("FISICO                                            ")</f>
        <v xml:space="preserve">FISICO                                            </v>
      </c>
      <c r="C7131" t="str">
        <f>T("HORTALEZA           ")</f>
        <v xml:space="preserve">HORTALEZA           </v>
      </c>
      <c r="D7131" t="str">
        <f>T("CANILLAS            ")</f>
        <v xml:space="preserve">CANILLAS            </v>
      </c>
      <c r="E7131" t="str">
        <f>T("AU ")</f>
        <v xml:space="preserve">AU </v>
      </c>
      <c r="F7131" t="str">
        <f>T("AUTOBUSES      ")</f>
        <v xml:space="preserve">AUTOBUSES      </v>
      </c>
      <c r="G7131" t="str">
        <f>T("De 21 a 50 PLAZAS                                 ")</f>
        <v xml:space="preserve">De 21 a 50 PLAZAS                                 </v>
      </c>
      <c r="H7131" t="str">
        <f>T("DIESEL                                            ")</f>
        <v xml:space="preserve">DIESEL                                            </v>
      </c>
      <c r="I7131">
        <v>18</v>
      </c>
    </row>
    <row r="7132" spans="1:9">
      <c r="A7132" t="str">
        <f>T("2018")</f>
        <v>2018</v>
      </c>
      <c r="B7132" t="str">
        <f>T("FISICO                                            ")</f>
        <v xml:space="preserve">FISICO                                            </v>
      </c>
      <c r="C7132" t="str">
        <f>T("HORTALEZA           ")</f>
        <v xml:space="preserve">HORTALEZA           </v>
      </c>
      <c r="D7132" t="str">
        <f>T("CANILLAS            ")</f>
        <v xml:space="preserve">CANILLAS            </v>
      </c>
      <c r="E7132" t="str">
        <f>T("AU ")</f>
        <v xml:space="preserve">AU </v>
      </c>
      <c r="F7132" t="str">
        <f>T("AUTOBUSES      ")</f>
        <v xml:space="preserve">AUTOBUSES      </v>
      </c>
      <c r="G7132" t="str">
        <f>T("De 51 PLAZAS en adelante                          ")</f>
        <v xml:space="preserve">De 51 PLAZAS en adelante                          </v>
      </c>
      <c r="H7132" t="str">
        <f>T("DIESEL                                            ")</f>
        <v xml:space="preserve">DIESEL                                            </v>
      </c>
      <c r="I7132">
        <v>10</v>
      </c>
    </row>
    <row r="7133" spans="1:9">
      <c r="A7133" t="str">
        <f>T("2018")</f>
        <v>2018</v>
      </c>
      <c r="B7133" t="str">
        <f>T("FISICO                                            ")</f>
        <v xml:space="preserve">FISICO                                            </v>
      </c>
      <c r="C7133" t="str">
        <f>T("HORTALEZA           ")</f>
        <v xml:space="preserve">HORTALEZA           </v>
      </c>
      <c r="D7133" t="str">
        <f>T("VALDEFUENTES        ")</f>
        <v xml:space="preserve">VALDEFUENTES        </v>
      </c>
      <c r="E7133" t="str">
        <f>T("AU ")</f>
        <v xml:space="preserve">AU </v>
      </c>
      <c r="F7133" t="str">
        <f>T("AUTOBUSES      ")</f>
        <v xml:space="preserve">AUTOBUSES      </v>
      </c>
      <c r="G7133" t="str">
        <f>T("De menos de 21 PLAZAS                             ")</f>
        <v xml:space="preserve">De menos de 21 PLAZAS                             </v>
      </c>
      <c r="H7133" t="str">
        <f>T("DIESEL                                            ")</f>
        <v xml:space="preserve">DIESEL                                            </v>
      </c>
      <c r="I7133">
        <v>7</v>
      </c>
    </row>
    <row r="7134" spans="1:9">
      <c r="A7134" t="str">
        <f>T("2018")</f>
        <v>2018</v>
      </c>
      <c r="B7134" t="str">
        <f>T("FISICO                                            ")</f>
        <v xml:space="preserve">FISICO                                            </v>
      </c>
      <c r="C7134" t="str">
        <f>T("HORTALEZA           ")</f>
        <v xml:space="preserve">HORTALEZA           </v>
      </c>
      <c r="D7134" t="str">
        <f>T("VALDEFUENTES        ")</f>
        <v xml:space="preserve">VALDEFUENTES        </v>
      </c>
      <c r="E7134" t="str">
        <f>T("AU ")</f>
        <v xml:space="preserve">AU </v>
      </c>
      <c r="F7134" t="str">
        <f>T("AUTOBUSES      ")</f>
        <v xml:space="preserve">AUTOBUSES      </v>
      </c>
      <c r="G7134" t="str">
        <f>T("De 21 a 50 PLAZAS                                 ")</f>
        <v xml:space="preserve">De 21 a 50 PLAZAS                                 </v>
      </c>
      <c r="H7134" t="str">
        <f>T("DIESEL                                            ")</f>
        <v xml:space="preserve">DIESEL                                            </v>
      </c>
      <c r="I7134">
        <v>13</v>
      </c>
    </row>
    <row r="7135" spans="1:9">
      <c r="A7135" t="str">
        <f>T("2018")</f>
        <v>2018</v>
      </c>
      <c r="B7135" t="str">
        <f>T("FISICO                                            ")</f>
        <v xml:space="preserve">FISICO                                            </v>
      </c>
      <c r="C7135" t="str">
        <f>T("HORTALEZA           ")</f>
        <v xml:space="preserve">HORTALEZA           </v>
      </c>
      <c r="D7135" t="str">
        <f>T("VALDEFUENTES        ")</f>
        <v xml:space="preserve">VALDEFUENTES        </v>
      </c>
      <c r="E7135" t="str">
        <f>T("AU ")</f>
        <v xml:space="preserve">AU </v>
      </c>
      <c r="F7135" t="str">
        <f>T("AUTOBUSES      ")</f>
        <v xml:space="preserve">AUTOBUSES      </v>
      </c>
      <c r="G7135" t="str">
        <f>T("De 51 PLAZAS en adelante                          ")</f>
        <v xml:space="preserve">De 51 PLAZAS en adelante                          </v>
      </c>
      <c r="H7135" t="str">
        <f>T("DIESEL                                            ")</f>
        <v xml:space="preserve">DIESEL                                            </v>
      </c>
      <c r="I7135">
        <v>4</v>
      </c>
    </row>
    <row r="7136" spans="1:9">
      <c r="A7136" t="str">
        <f>T("2018")</f>
        <v>2018</v>
      </c>
      <c r="B7136" t="str">
        <f>T("JURIDICO                                          ")</f>
        <v xml:space="preserve">JURIDICO                                          </v>
      </c>
      <c r="C7136" t="str">
        <f>T("HORTALEZA           ")</f>
        <v xml:space="preserve">HORTALEZA           </v>
      </c>
      <c r="D7136" t="str">
        <f>T("PALOMAS             ")</f>
        <v xml:space="preserve">PALOMAS             </v>
      </c>
      <c r="E7136" t="str">
        <f>T("AU ")</f>
        <v xml:space="preserve">AU </v>
      </c>
      <c r="F7136" t="str">
        <f>T("AUTOBUSES      ")</f>
        <v xml:space="preserve">AUTOBUSES      </v>
      </c>
      <c r="G7136" t="str">
        <f>T("De menos de 21 PLAZAS                             ")</f>
        <v xml:space="preserve">De menos de 21 PLAZAS                             </v>
      </c>
      <c r="H7136" t="str">
        <f>T("DIESEL                                            ")</f>
        <v xml:space="preserve">DIESEL                                            </v>
      </c>
      <c r="I7136">
        <v>1</v>
      </c>
    </row>
    <row r="7137" spans="1:9">
      <c r="A7137" t="str">
        <f>T("2018")</f>
        <v>2018</v>
      </c>
      <c r="B7137" t="str">
        <f>T("JURIDICO                                          ")</f>
        <v xml:space="preserve">JURIDICO                                          </v>
      </c>
      <c r="C7137" t="str">
        <f>T("HORTALEZA           ")</f>
        <v xml:space="preserve">HORTALEZA           </v>
      </c>
      <c r="D7137" t="str">
        <f>T("PALOMAS             ")</f>
        <v xml:space="preserve">PALOMAS             </v>
      </c>
      <c r="E7137" t="str">
        <f>T("AU ")</f>
        <v xml:space="preserve">AU </v>
      </c>
      <c r="F7137" t="str">
        <f>T("AUTOBUSES      ")</f>
        <v xml:space="preserve">AUTOBUSES      </v>
      </c>
      <c r="G7137" t="str">
        <f>T("De 51 PLAZAS en adelante                          ")</f>
        <v xml:space="preserve">De 51 PLAZAS en adelante                          </v>
      </c>
      <c r="H7137" t="str">
        <f>T("DIESEL                                            ")</f>
        <v xml:space="preserve">DIESEL                                            </v>
      </c>
      <c r="I7137">
        <v>1</v>
      </c>
    </row>
    <row r="7138" spans="1:9">
      <c r="A7138" t="str">
        <f>T("2018")</f>
        <v>2018</v>
      </c>
      <c r="B7138" t="str">
        <f>T("JURIDICO                                          ")</f>
        <v xml:space="preserve">JURIDICO                                          </v>
      </c>
      <c r="C7138" t="str">
        <f>T("HORTALEZA           ")</f>
        <v xml:space="preserve">HORTALEZA           </v>
      </c>
      <c r="D7138" t="str">
        <f>T("PIOVERA             ")</f>
        <v xml:space="preserve">PIOVERA             </v>
      </c>
      <c r="E7138" t="str">
        <f>T("AU ")</f>
        <v xml:space="preserve">AU </v>
      </c>
      <c r="F7138" t="str">
        <f>T("AUTOBUSES      ")</f>
        <v xml:space="preserve">AUTOBUSES      </v>
      </c>
      <c r="G7138" t="str">
        <f>T("De menos de 21 PLAZAS                             ")</f>
        <v xml:space="preserve">De menos de 21 PLAZAS                             </v>
      </c>
      <c r="H7138" t="str">
        <f>T("DIESEL                                            ")</f>
        <v xml:space="preserve">DIESEL                                            </v>
      </c>
      <c r="I7138">
        <v>1</v>
      </c>
    </row>
    <row r="7139" spans="1:9">
      <c r="A7139" t="str">
        <f>T("2018")</f>
        <v>2018</v>
      </c>
      <c r="B7139" t="str">
        <f>T("JURIDICO                                          ")</f>
        <v xml:space="preserve">JURIDICO                                          </v>
      </c>
      <c r="C7139" t="str">
        <f>T("HORTALEZA           ")</f>
        <v xml:space="preserve">HORTALEZA           </v>
      </c>
      <c r="D7139" t="str">
        <f>T("PIOVERA             ")</f>
        <v xml:space="preserve">PIOVERA             </v>
      </c>
      <c r="E7139" t="str">
        <f>T("AU ")</f>
        <v xml:space="preserve">AU </v>
      </c>
      <c r="F7139" t="str">
        <f>T("AUTOBUSES      ")</f>
        <v xml:space="preserve">AUTOBUSES      </v>
      </c>
      <c r="G7139" t="str">
        <f>T("De 21 a 50 PLAZAS                                 ")</f>
        <v xml:space="preserve">De 21 a 50 PLAZAS                                 </v>
      </c>
      <c r="H7139" t="str">
        <f>T("DIESEL                                            ")</f>
        <v xml:space="preserve">DIESEL                                            </v>
      </c>
      <c r="I7139">
        <v>3</v>
      </c>
    </row>
    <row r="7140" spans="1:9">
      <c r="A7140" t="str">
        <f>T("2018")</f>
        <v>2018</v>
      </c>
      <c r="B7140" t="str">
        <f>T("JURIDICO                                          ")</f>
        <v xml:space="preserve">JURIDICO                                          </v>
      </c>
      <c r="C7140" t="str">
        <f>T("HORTALEZA           ")</f>
        <v xml:space="preserve">HORTALEZA           </v>
      </c>
      <c r="D7140" t="str">
        <f>T("PIOVERA             ")</f>
        <v xml:space="preserve">PIOVERA             </v>
      </c>
      <c r="E7140" t="str">
        <f>T("AU ")</f>
        <v xml:space="preserve">AU </v>
      </c>
      <c r="F7140" t="str">
        <f>T("AUTOBUSES      ")</f>
        <v xml:space="preserve">AUTOBUSES      </v>
      </c>
      <c r="G7140" t="str">
        <f>T("De 51 PLAZAS en adelante                          ")</f>
        <v xml:space="preserve">De 51 PLAZAS en adelante                          </v>
      </c>
      <c r="H7140" t="str">
        <f>T("DIESEL                                            ")</f>
        <v xml:space="preserve">DIESEL                                            </v>
      </c>
      <c r="I7140">
        <v>6</v>
      </c>
    </row>
    <row r="7141" spans="1:9">
      <c r="A7141" t="str">
        <f>T("2018")</f>
        <v>2018</v>
      </c>
      <c r="B7141" t="str">
        <f>T("JURIDICO                                          ")</f>
        <v xml:space="preserve">JURIDICO                                          </v>
      </c>
      <c r="C7141" t="str">
        <f>T("HORTALEZA           ")</f>
        <v xml:space="preserve">HORTALEZA           </v>
      </c>
      <c r="D7141" t="str">
        <f>T("CANILLAS            ")</f>
        <v xml:space="preserve">CANILLAS            </v>
      </c>
      <c r="E7141" t="str">
        <f>T("AU ")</f>
        <v xml:space="preserve">AU </v>
      </c>
      <c r="F7141" t="str">
        <f>T("AUTOBUSES      ")</f>
        <v xml:space="preserve">AUTOBUSES      </v>
      </c>
      <c r="G7141" t="str">
        <f>T("De menos de 21 PLAZAS                             ")</f>
        <v xml:space="preserve">De menos de 21 PLAZAS                             </v>
      </c>
      <c r="H7141" t="str">
        <f>T("DIESEL                                            ")</f>
        <v xml:space="preserve">DIESEL                                            </v>
      </c>
      <c r="I7141">
        <v>2</v>
      </c>
    </row>
    <row r="7142" spans="1:9">
      <c r="A7142" t="str">
        <f>T("2018")</f>
        <v>2018</v>
      </c>
      <c r="B7142" t="str">
        <f>T("JURIDICO                                          ")</f>
        <v xml:space="preserve">JURIDICO                                          </v>
      </c>
      <c r="C7142" t="str">
        <f>T("HORTALEZA           ")</f>
        <v xml:space="preserve">HORTALEZA           </v>
      </c>
      <c r="D7142" t="str">
        <f>T("CANILLAS            ")</f>
        <v xml:space="preserve">CANILLAS            </v>
      </c>
      <c r="E7142" t="str">
        <f>T("AU ")</f>
        <v xml:space="preserve">AU </v>
      </c>
      <c r="F7142" t="str">
        <f>T("AUTOBUSES      ")</f>
        <v xml:space="preserve">AUTOBUSES      </v>
      </c>
      <c r="G7142" t="str">
        <f>T("De 21 a 50 PLAZAS                                 ")</f>
        <v xml:space="preserve">De 21 a 50 PLAZAS                                 </v>
      </c>
      <c r="H7142" t="str">
        <f>T("DIESEL                                            ")</f>
        <v xml:space="preserve">DIESEL                                            </v>
      </c>
      <c r="I7142">
        <v>4</v>
      </c>
    </row>
    <row r="7143" spans="1:9">
      <c r="A7143" t="str">
        <f>T("2018")</f>
        <v>2018</v>
      </c>
      <c r="B7143" t="str">
        <f>T("JURIDICO                                          ")</f>
        <v xml:space="preserve">JURIDICO                                          </v>
      </c>
      <c r="C7143" t="str">
        <f>T("HORTALEZA           ")</f>
        <v xml:space="preserve">HORTALEZA           </v>
      </c>
      <c r="D7143" t="str">
        <f>T("CANILLAS            ")</f>
        <v xml:space="preserve">CANILLAS            </v>
      </c>
      <c r="E7143" t="str">
        <f>T("AU ")</f>
        <v xml:space="preserve">AU </v>
      </c>
      <c r="F7143" t="str">
        <f>T("AUTOBUSES      ")</f>
        <v xml:space="preserve">AUTOBUSES      </v>
      </c>
      <c r="G7143" t="str">
        <f>T("De 51 PLAZAS en adelante                          ")</f>
        <v xml:space="preserve">De 51 PLAZAS en adelante                          </v>
      </c>
      <c r="H7143" t="str">
        <f>T("DIESEL                                            ")</f>
        <v xml:space="preserve">DIESEL                                            </v>
      </c>
      <c r="I7143">
        <v>10</v>
      </c>
    </row>
    <row r="7144" spans="1:9">
      <c r="A7144" t="str">
        <f>T("2018")</f>
        <v>2018</v>
      </c>
      <c r="B7144" t="str">
        <f>T("JURIDICO                                          ")</f>
        <v xml:space="preserve">JURIDICO                                          </v>
      </c>
      <c r="C7144" t="str">
        <f>T("HORTALEZA           ")</f>
        <v xml:space="preserve">HORTALEZA           </v>
      </c>
      <c r="D7144" t="str">
        <f>T("PINAR DEL REY       ")</f>
        <v xml:space="preserve">PINAR DEL REY       </v>
      </c>
      <c r="E7144" t="str">
        <f>T("AU ")</f>
        <v xml:space="preserve">AU </v>
      </c>
      <c r="F7144" t="str">
        <f>T("AUTOBUSES      ")</f>
        <v xml:space="preserve">AUTOBUSES      </v>
      </c>
      <c r="G7144" t="str">
        <f>T("De 21 a 50 PLAZAS                                 ")</f>
        <v xml:space="preserve">De 21 a 50 PLAZAS                                 </v>
      </c>
      <c r="H7144" t="str">
        <f>T("DIESEL                                            ")</f>
        <v xml:space="preserve">DIESEL                                            </v>
      </c>
      <c r="I7144">
        <v>6</v>
      </c>
    </row>
    <row r="7145" spans="1:9">
      <c r="A7145" t="str">
        <f>T("2018")</f>
        <v>2018</v>
      </c>
      <c r="B7145" t="str">
        <f>T("JURIDICO                                          ")</f>
        <v xml:space="preserve">JURIDICO                                          </v>
      </c>
      <c r="C7145" t="str">
        <f>T("HORTALEZA           ")</f>
        <v xml:space="preserve">HORTALEZA           </v>
      </c>
      <c r="D7145" t="str">
        <f>T("PINAR DEL REY       ")</f>
        <v xml:space="preserve">PINAR DEL REY       </v>
      </c>
      <c r="E7145" t="str">
        <f>T("AU ")</f>
        <v xml:space="preserve">AU </v>
      </c>
      <c r="F7145" t="str">
        <f>T("AUTOBUSES      ")</f>
        <v xml:space="preserve">AUTOBUSES      </v>
      </c>
      <c r="G7145" t="str">
        <f>T("De 51 PLAZAS en adelante                          ")</f>
        <v xml:space="preserve">De 51 PLAZAS en adelante                          </v>
      </c>
      <c r="H7145" t="str">
        <f>T("DIESEL                                            ")</f>
        <v xml:space="preserve">DIESEL                                            </v>
      </c>
      <c r="I7145">
        <v>18</v>
      </c>
    </row>
    <row r="7146" spans="1:9">
      <c r="A7146" t="str">
        <f>T("2018")</f>
        <v>2018</v>
      </c>
      <c r="B7146" t="str">
        <f>T("JURIDICO                                          ")</f>
        <v xml:space="preserve">JURIDICO                                          </v>
      </c>
      <c r="C7146" t="str">
        <f>T("HORTALEZA           ")</f>
        <v xml:space="preserve">HORTALEZA           </v>
      </c>
      <c r="D7146" t="str">
        <f>T("APOSTOL SANTIAGO    ")</f>
        <v xml:space="preserve">APOSTOL SANTIAGO    </v>
      </c>
      <c r="E7146" t="str">
        <f>T("AU ")</f>
        <v xml:space="preserve">AU </v>
      </c>
      <c r="F7146" t="str">
        <f>T("AUTOBUSES      ")</f>
        <v xml:space="preserve">AUTOBUSES      </v>
      </c>
      <c r="G7146" t="str">
        <f>T("De menos de 21 PLAZAS                             ")</f>
        <v xml:space="preserve">De menos de 21 PLAZAS                             </v>
      </c>
      <c r="H7146" t="str">
        <f>T("DIESEL                                            ")</f>
        <v xml:space="preserve">DIESEL                                            </v>
      </c>
      <c r="I7146">
        <v>1</v>
      </c>
    </row>
    <row r="7147" spans="1:9">
      <c r="A7147" t="str">
        <f>T("2018")</f>
        <v>2018</v>
      </c>
      <c r="B7147" t="str">
        <f>T("JURIDICO                                          ")</f>
        <v xml:space="preserve">JURIDICO                                          </v>
      </c>
      <c r="C7147" t="str">
        <f>T("HORTALEZA           ")</f>
        <v xml:space="preserve">HORTALEZA           </v>
      </c>
      <c r="D7147" t="str">
        <f>T("VALDEFUENTES        ")</f>
        <v xml:space="preserve">VALDEFUENTES        </v>
      </c>
      <c r="E7147" t="str">
        <f>T("AU ")</f>
        <v xml:space="preserve">AU </v>
      </c>
      <c r="F7147" t="str">
        <f>T("AUTOBUSES      ")</f>
        <v xml:space="preserve">AUTOBUSES      </v>
      </c>
      <c r="G7147" t="str">
        <f>T("De menos de 21 PLAZAS                             ")</f>
        <v xml:space="preserve">De menos de 21 PLAZAS                             </v>
      </c>
      <c r="H7147" t="str">
        <f>T("DIESEL                                            ")</f>
        <v xml:space="preserve">DIESEL                                            </v>
      </c>
      <c r="I7147">
        <v>11</v>
      </c>
    </row>
    <row r="7148" spans="1:9">
      <c r="A7148" t="str">
        <f>T("2018")</f>
        <v>2018</v>
      </c>
      <c r="B7148" t="str">
        <f>T("JURIDICO                                          ")</f>
        <v xml:space="preserve">JURIDICO                                          </v>
      </c>
      <c r="C7148" t="str">
        <f>T("HORTALEZA           ")</f>
        <v xml:space="preserve">HORTALEZA           </v>
      </c>
      <c r="D7148" t="str">
        <f>T("VALDEFUENTES        ")</f>
        <v xml:space="preserve">VALDEFUENTES        </v>
      </c>
      <c r="E7148" t="str">
        <f>T("AU ")</f>
        <v xml:space="preserve">AU </v>
      </c>
      <c r="F7148" t="str">
        <f>T("AUTOBUSES      ")</f>
        <v xml:space="preserve">AUTOBUSES      </v>
      </c>
      <c r="G7148" t="str">
        <f>T("De 21 a 50 PLAZAS                                 ")</f>
        <v xml:space="preserve">De 21 a 50 PLAZAS                                 </v>
      </c>
      <c r="H7148" t="str">
        <f>T("DIESEL                                            ")</f>
        <v xml:space="preserve">DIESEL                                            </v>
      </c>
      <c r="I7148">
        <v>11</v>
      </c>
    </row>
    <row r="7149" spans="1:9">
      <c r="A7149" t="str">
        <f>T("2018")</f>
        <v>2018</v>
      </c>
      <c r="B7149" t="str">
        <f>T("JURIDICO                                          ")</f>
        <v xml:space="preserve">JURIDICO                                          </v>
      </c>
      <c r="C7149" t="str">
        <f>T("HORTALEZA           ")</f>
        <v xml:space="preserve">HORTALEZA           </v>
      </c>
      <c r="D7149" t="str">
        <f>T("VALDEFUENTES        ")</f>
        <v xml:space="preserve">VALDEFUENTES        </v>
      </c>
      <c r="E7149" t="str">
        <f>T("AU ")</f>
        <v xml:space="preserve">AU </v>
      </c>
      <c r="F7149" t="str">
        <f>T("AUTOBUSES      ")</f>
        <v xml:space="preserve">AUTOBUSES      </v>
      </c>
      <c r="G7149" t="str">
        <f>T("De 51 PLAZAS en adelante                          ")</f>
        <v xml:space="preserve">De 51 PLAZAS en adelante                          </v>
      </c>
      <c r="H7149" t="str">
        <f>T("DIESEL                                            ")</f>
        <v xml:space="preserve">DIESEL                                            </v>
      </c>
      <c r="I7149">
        <v>5</v>
      </c>
    </row>
    <row r="7150" spans="1:9">
      <c r="A7150" t="str">
        <f>T("2018")</f>
        <v>2018</v>
      </c>
      <c r="B7150" t="str">
        <f>T("Entidad sin personalidad jurídica (art. 35.4 LGT) ")</f>
        <v xml:space="preserve">Entidad sin personalidad jurídica (art. 35.4 LGT) </v>
      </c>
      <c r="C7150" t="str">
        <f>T("HORTALEZA           ")</f>
        <v xml:space="preserve">HORTALEZA           </v>
      </c>
      <c r="D7150" t="str">
        <f>T("PIOVERA             ")</f>
        <v xml:space="preserve">PIOVERA             </v>
      </c>
      <c r="E7150" t="str">
        <f>T("CA ")</f>
        <v xml:space="preserve">CA </v>
      </c>
      <c r="F7150" t="str">
        <f>T("CAMIONES       ")</f>
        <v xml:space="preserve">CAMIONES       </v>
      </c>
      <c r="G7150" t="str">
        <f>T("De 1.000 a 2.999 KG DE CARGA ÚTIL                 ")</f>
        <v xml:space="preserve">De 1.000 a 2.999 KG DE CARGA ÚTIL                 </v>
      </c>
      <c r="H7150" t="str">
        <f>T("DIESEL                                            ")</f>
        <v xml:space="preserve">DIESEL                                            </v>
      </c>
      <c r="I7150">
        <v>2</v>
      </c>
    </row>
    <row r="7151" spans="1:9">
      <c r="A7151" t="str">
        <f>T("2018")</f>
        <v>2018</v>
      </c>
      <c r="B7151" t="str">
        <f>T("Entidad sin personalidad jurídica (art. 35.4 LGT) ")</f>
        <v xml:space="preserve">Entidad sin personalidad jurídica (art. 35.4 LGT) </v>
      </c>
      <c r="C7151" t="str">
        <f>T("HORTALEZA           ")</f>
        <v xml:space="preserve">HORTALEZA           </v>
      </c>
      <c r="D7151" t="str">
        <f>T("CANILLAS            ")</f>
        <v xml:space="preserve">CANILLAS            </v>
      </c>
      <c r="E7151" t="str">
        <f>T("CA ")</f>
        <v xml:space="preserve">CA </v>
      </c>
      <c r="F7151" t="str">
        <f>T("CAMIONES       ")</f>
        <v xml:space="preserve">CAMIONES       </v>
      </c>
      <c r="G7151" t="str">
        <f>T("De menos de 1.000 KG DE CARGA ÚTIL                ")</f>
        <v xml:space="preserve">De menos de 1.000 KG DE CARGA ÚTIL                </v>
      </c>
      <c r="H7151" t="str">
        <f>T("DIESEL                                            ")</f>
        <v xml:space="preserve">DIESEL                                            </v>
      </c>
      <c r="I7151">
        <v>3</v>
      </c>
    </row>
    <row r="7152" spans="1:9">
      <c r="A7152" t="str">
        <f>T("2018")</f>
        <v>2018</v>
      </c>
      <c r="B7152" t="str">
        <f>T("Entidad sin personalidad jurídica (art. 35.4 LGT) ")</f>
        <v xml:space="preserve">Entidad sin personalidad jurídica (art. 35.4 LGT) </v>
      </c>
      <c r="C7152" t="str">
        <f>T("HORTALEZA           ")</f>
        <v xml:space="preserve">HORTALEZA           </v>
      </c>
      <c r="D7152" t="str">
        <f>T("CANILLAS            ")</f>
        <v xml:space="preserve">CANILLAS            </v>
      </c>
      <c r="E7152" t="str">
        <f>T("CA ")</f>
        <v xml:space="preserve">CA </v>
      </c>
      <c r="F7152" t="str">
        <f>T("CAMIONES       ")</f>
        <v xml:space="preserve">CAMIONES       </v>
      </c>
      <c r="G7152" t="str">
        <f>T("De 1.000 a 2.999 KG DE CARGA ÚTIL                 ")</f>
        <v xml:space="preserve">De 1.000 a 2.999 KG DE CARGA ÚTIL                 </v>
      </c>
      <c r="H7152" t="str">
        <f>T("DIESEL                                            ")</f>
        <v xml:space="preserve">DIESEL                                            </v>
      </c>
      <c r="I7152">
        <v>1</v>
      </c>
    </row>
    <row r="7153" spans="1:9">
      <c r="A7153" t="str">
        <f>T("2018")</f>
        <v>2018</v>
      </c>
      <c r="B7153" t="str">
        <f>T("Entidad sin personalidad jurídica (art. 35.4 LGT) ")</f>
        <v xml:space="preserve">Entidad sin personalidad jurídica (art. 35.4 LGT) </v>
      </c>
      <c r="C7153" t="str">
        <f>T("HORTALEZA           ")</f>
        <v xml:space="preserve">HORTALEZA           </v>
      </c>
      <c r="D7153" t="str">
        <f>T("PINAR DEL REY       ")</f>
        <v xml:space="preserve">PINAR DEL REY       </v>
      </c>
      <c r="E7153" t="str">
        <f>T("CA ")</f>
        <v xml:space="preserve">CA </v>
      </c>
      <c r="F7153" t="str">
        <f>T("CAMIONES       ")</f>
        <v xml:space="preserve">CAMIONES       </v>
      </c>
      <c r="G7153" t="str">
        <f>T("De menos de 1.000 KG DE CARGA ÚTIL                ")</f>
        <v xml:space="preserve">De menos de 1.000 KG DE CARGA ÚTIL                </v>
      </c>
      <c r="H7153" t="str">
        <f>T("DIESEL                                            ")</f>
        <v xml:space="preserve">DIESEL                                            </v>
      </c>
      <c r="I7153">
        <v>12</v>
      </c>
    </row>
    <row r="7154" spans="1:9">
      <c r="A7154" t="str">
        <f>T("2018")</f>
        <v>2018</v>
      </c>
      <c r="B7154" t="str">
        <f>T("Entidad sin personalidad jurídica (art. 35.4 LGT) ")</f>
        <v xml:space="preserve">Entidad sin personalidad jurídica (art. 35.4 LGT) </v>
      </c>
      <c r="C7154" t="str">
        <f>T("HORTALEZA           ")</f>
        <v xml:space="preserve">HORTALEZA           </v>
      </c>
      <c r="D7154" t="str">
        <f>T("PINAR DEL REY       ")</f>
        <v xml:space="preserve">PINAR DEL REY       </v>
      </c>
      <c r="E7154" t="str">
        <f>T("CA ")</f>
        <v xml:space="preserve">CA </v>
      </c>
      <c r="F7154" t="str">
        <f>T("CAMIONES       ")</f>
        <v xml:space="preserve">CAMIONES       </v>
      </c>
      <c r="G7154" t="str">
        <f>T("De 1.000 a 2.999 KG DE CARGA ÚTIL                 ")</f>
        <v xml:space="preserve">De 1.000 a 2.999 KG DE CARGA ÚTIL                 </v>
      </c>
      <c r="H7154" t="str">
        <f>T("DIESEL                                            ")</f>
        <v xml:space="preserve">DIESEL                                            </v>
      </c>
      <c r="I7154">
        <v>6</v>
      </c>
    </row>
    <row r="7155" spans="1:9">
      <c r="A7155" t="str">
        <f>T("2018")</f>
        <v>2018</v>
      </c>
      <c r="B7155" t="str">
        <f>T("Entidad sin personalidad jurídica (art. 35.4 LGT) ")</f>
        <v xml:space="preserve">Entidad sin personalidad jurídica (art. 35.4 LGT) </v>
      </c>
      <c r="C7155" t="str">
        <f>T("HORTALEZA           ")</f>
        <v xml:space="preserve">HORTALEZA           </v>
      </c>
      <c r="D7155" t="str">
        <f>T("PINAR DEL REY       ")</f>
        <v xml:space="preserve">PINAR DEL REY       </v>
      </c>
      <c r="E7155" t="str">
        <f>T("CA ")</f>
        <v xml:space="preserve">CA </v>
      </c>
      <c r="F7155" t="str">
        <f>T("CAMIONES       ")</f>
        <v xml:space="preserve">CAMIONES       </v>
      </c>
      <c r="G7155" t="str">
        <f>T("De 10.000 KG DE CARGA ÚTIL en adelante            ")</f>
        <v xml:space="preserve">De 10.000 KG DE CARGA ÚTIL en adelante            </v>
      </c>
      <c r="H7155" t="str">
        <f>T("DIESEL                                            ")</f>
        <v xml:space="preserve">DIESEL                                            </v>
      </c>
      <c r="I7155">
        <v>1</v>
      </c>
    </row>
    <row r="7156" spans="1:9">
      <c r="A7156" t="str">
        <f>T("2018")</f>
        <v>2018</v>
      </c>
      <c r="B7156" t="str">
        <f>T("Entidad sin personalidad jurídica (art. 35.4 LGT) ")</f>
        <v xml:space="preserve">Entidad sin personalidad jurídica (art. 35.4 LGT) </v>
      </c>
      <c r="C7156" t="str">
        <f>T("HORTALEZA           ")</f>
        <v xml:space="preserve">HORTALEZA           </v>
      </c>
      <c r="D7156" t="str">
        <f>T("APOSTOL SANTIAGO    ")</f>
        <v xml:space="preserve">APOSTOL SANTIAGO    </v>
      </c>
      <c r="E7156" t="str">
        <f>T("CA ")</f>
        <v xml:space="preserve">CA </v>
      </c>
      <c r="F7156" t="str">
        <f>T("CAMIONES       ")</f>
        <v xml:space="preserve">CAMIONES       </v>
      </c>
      <c r="G7156" t="str">
        <f>T("De menos de 1.000 KG DE CARGA ÚTIL                ")</f>
        <v xml:space="preserve">De menos de 1.000 KG DE CARGA ÚTIL                </v>
      </c>
      <c r="H7156" t="str">
        <f>T("DIESEL                                            ")</f>
        <v xml:space="preserve">DIESEL                                            </v>
      </c>
      <c r="I7156">
        <v>6</v>
      </c>
    </row>
    <row r="7157" spans="1:9">
      <c r="A7157" t="str">
        <f>T("2018")</f>
        <v>2018</v>
      </c>
      <c r="B7157" t="str">
        <f>T("Entidad sin personalidad jurídica (art. 35.4 LGT) ")</f>
        <v xml:space="preserve">Entidad sin personalidad jurídica (art. 35.4 LGT) </v>
      </c>
      <c r="C7157" t="str">
        <f>T("HORTALEZA           ")</f>
        <v xml:space="preserve">HORTALEZA           </v>
      </c>
      <c r="D7157" t="str">
        <f>T("APOSTOL SANTIAGO    ")</f>
        <v xml:space="preserve">APOSTOL SANTIAGO    </v>
      </c>
      <c r="E7157" t="str">
        <f>T("CA ")</f>
        <v xml:space="preserve">CA </v>
      </c>
      <c r="F7157" t="str">
        <f>T("CAMIONES       ")</f>
        <v xml:space="preserve">CAMIONES       </v>
      </c>
      <c r="G7157" t="str">
        <f>T("De 1.000 a 2.999 KG DE CARGA ÚTIL                 ")</f>
        <v xml:space="preserve">De 1.000 a 2.999 KG DE CARGA ÚTIL                 </v>
      </c>
      <c r="H7157" t="str">
        <f>T("DIESEL                                            ")</f>
        <v xml:space="preserve">DIESEL                                            </v>
      </c>
      <c r="I7157">
        <v>2</v>
      </c>
    </row>
    <row r="7158" spans="1:9">
      <c r="A7158" t="str">
        <f>T("2018")</f>
        <v>2018</v>
      </c>
      <c r="B7158" t="str">
        <f>T("Entidad sin personalidad jurídica (art. 35.4 LGT) ")</f>
        <v xml:space="preserve">Entidad sin personalidad jurídica (art. 35.4 LGT) </v>
      </c>
      <c r="C7158" t="str">
        <f>T("HORTALEZA           ")</f>
        <v xml:space="preserve">HORTALEZA           </v>
      </c>
      <c r="D7158" t="str">
        <f>T("VALDEFUENTES        ")</f>
        <v xml:space="preserve">VALDEFUENTES        </v>
      </c>
      <c r="E7158" t="str">
        <f>T("CA ")</f>
        <v xml:space="preserve">CA </v>
      </c>
      <c r="F7158" t="str">
        <f>T("CAMIONES       ")</f>
        <v xml:space="preserve">CAMIONES       </v>
      </c>
      <c r="G7158" t="str">
        <f>T("De menos de 1.000 KG DE CARGA ÚTIL                ")</f>
        <v xml:space="preserve">De menos de 1.000 KG DE CARGA ÚTIL                </v>
      </c>
      <c r="H7158" t="str">
        <f>T("DIESEL                                            ")</f>
        <v xml:space="preserve">DIESEL                                            </v>
      </c>
      <c r="I7158">
        <v>1</v>
      </c>
    </row>
    <row r="7159" spans="1:9">
      <c r="A7159" t="str">
        <f>T("2018")</f>
        <v>2018</v>
      </c>
      <c r="B7159" t="str">
        <f>T("Entidad sin personalidad jurídica (art. 35.4 LGT) ")</f>
        <v xml:space="preserve">Entidad sin personalidad jurídica (art. 35.4 LGT) </v>
      </c>
      <c r="C7159" t="str">
        <f>T("HORTALEZA           ")</f>
        <v xml:space="preserve">HORTALEZA           </v>
      </c>
      <c r="D7159" t="str">
        <f>T("VALDEFUENTES        ")</f>
        <v xml:space="preserve">VALDEFUENTES        </v>
      </c>
      <c r="E7159" t="str">
        <f>T("CA ")</f>
        <v xml:space="preserve">CA </v>
      </c>
      <c r="F7159" t="str">
        <f>T("CAMIONES       ")</f>
        <v xml:space="preserve">CAMIONES       </v>
      </c>
      <c r="G7159" t="str">
        <f>T("De 1.000 a 2.999 KG DE CARGA ÚTIL                 ")</f>
        <v xml:space="preserve">De 1.000 a 2.999 KG DE CARGA ÚTIL                 </v>
      </c>
      <c r="H7159" t="str">
        <f>T("DIESEL                                            ")</f>
        <v xml:space="preserve">DIESEL                                            </v>
      </c>
      <c r="I7159">
        <v>2</v>
      </c>
    </row>
    <row r="7160" spans="1:9">
      <c r="A7160" t="str">
        <f>T("2018")</f>
        <v>2018</v>
      </c>
      <c r="B7160" t="str">
        <f>T("Entidad sin personalidad jurídica (art. 35.4 LGT) ")</f>
        <v xml:space="preserve">Entidad sin personalidad jurídica (art. 35.4 LGT) </v>
      </c>
      <c r="C7160" t="str">
        <f>T("HORTALEZA           ")</f>
        <v xml:space="preserve">HORTALEZA           </v>
      </c>
      <c r="D7160" t="str">
        <f>T("VALDEFUENTES        ")</f>
        <v xml:space="preserve">VALDEFUENTES        </v>
      </c>
      <c r="E7160" t="str">
        <f>T("CA ")</f>
        <v xml:space="preserve">CA </v>
      </c>
      <c r="F7160" t="str">
        <f>T("CAMIONES       ")</f>
        <v xml:space="preserve">CAMIONES       </v>
      </c>
      <c r="G7160" t="str">
        <f>T("De 3.000 a 9.999 KG DE CARGA ÚTIL                 ")</f>
        <v xml:space="preserve">De 3.000 a 9.999 KG DE CARGA ÚTIL                 </v>
      </c>
      <c r="H7160" t="str">
        <f>T("DIESEL                                            ")</f>
        <v xml:space="preserve">DIESEL                                            </v>
      </c>
      <c r="I7160">
        <v>1</v>
      </c>
    </row>
    <row r="7161" spans="1:9">
      <c r="A7161" t="str">
        <f>T("2018")</f>
        <v>2018</v>
      </c>
      <c r="B7161" t="str">
        <f>T("FISICO                                            ")</f>
        <v xml:space="preserve">FISICO                                            </v>
      </c>
      <c r="C7161" t="str">
        <f>T("HORTALEZA           ")</f>
        <v xml:space="preserve">HORTALEZA           </v>
      </c>
      <c r="D7161" t="str">
        <f>T("SIN BARRIO          ")</f>
        <v xml:space="preserve">SIN BARRIO          </v>
      </c>
      <c r="E7161" t="str">
        <f>T("CA ")</f>
        <v xml:space="preserve">CA </v>
      </c>
      <c r="F7161" t="str">
        <f>T("CAMIONES       ")</f>
        <v xml:space="preserve">CAMIONES       </v>
      </c>
      <c r="G7161" t="str">
        <f>T("De menos de 1.000 KG DE CARGA ÚTIL                ")</f>
        <v xml:space="preserve">De menos de 1.000 KG DE CARGA ÚTIL                </v>
      </c>
      <c r="H7161" t="str">
        <f>T("DIESEL                                            ")</f>
        <v xml:space="preserve">DIESEL                                            </v>
      </c>
      <c r="I7161">
        <v>1</v>
      </c>
    </row>
    <row r="7162" spans="1:9">
      <c r="A7162" t="str">
        <f>T("2018")</f>
        <v>2018</v>
      </c>
      <c r="B7162" t="str">
        <f>T("FISICO                                            ")</f>
        <v xml:space="preserve">FISICO                                            </v>
      </c>
      <c r="C7162" t="str">
        <f>T("HORTALEZA           ")</f>
        <v xml:space="preserve">HORTALEZA           </v>
      </c>
      <c r="D7162" t="str">
        <f>T("SIN BARRIO          ")</f>
        <v xml:space="preserve">SIN BARRIO          </v>
      </c>
      <c r="E7162" t="str">
        <f>T("CA ")</f>
        <v xml:space="preserve">CA </v>
      </c>
      <c r="F7162" t="str">
        <f>T("CAMIONES       ")</f>
        <v xml:space="preserve">CAMIONES       </v>
      </c>
      <c r="G7162" t="str">
        <f>T("De 1.000 a 2.999 KG DE CARGA ÚTIL                 ")</f>
        <v xml:space="preserve">De 1.000 a 2.999 KG DE CARGA ÚTIL                 </v>
      </c>
      <c r="H7162" t="str">
        <f>T("DIESEL                                            ")</f>
        <v xml:space="preserve">DIESEL                                            </v>
      </c>
      <c r="I7162">
        <v>3</v>
      </c>
    </row>
    <row r="7163" spans="1:9">
      <c r="A7163" t="str">
        <f>T("2018")</f>
        <v>2018</v>
      </c>
      <c r="B7163" t="str">
        <f>T("FISICO                                            ")</f>
        <v xml:space="preserve">FISICO                                            </v>
      </c>
      <c r="C7163" t="str">
        <f>T("HORTALEZA           ")</f>
        <v xml:space="preserve">HORTALEZA           </v>
      </c>
      <c r="D7163" t="str">
        <f>T("PALOMAS             ")</f>
        <v xml:space="preserve">PALOMAS             </v>
      </c>
      <c r="E7163" t="str">
        <f>T("CA ")</f>
        <v xml:space="preserve">CA </v>
      </c>
      <c r="F7163" t="str">
        <f>T("CAMIONES       ")</f>
        <v xml:space="preserve">CAMIONES       </v>
      </c>
      <c r="G7163" t="str">
        <f>T("De menos de 1.000 KG DE CARGA ÚTIL                ")</f>
        <v xml:space="preserve">De menos de 1.000 KG DE CARGA ÚTIL                </v>
      </c>
      <c r="H7163" t="str">
        <f>T("DIESEL                                            ")</f>
        <v xml:space="preserve">DIESEL                                            </v>
      </c>
      <c r="I7163">
        <v>43</v>
      </c>
    </row>
    <row r="7164" spans="1:9">
      <c r="A7164" t="str">
        <f>T("2018")</f>
        <v>2018</v>
      </c>
      <c r="B7164" t="str">
        <f>T("FISICO                                            ")</f>
        <v xml:space="preserve">FISICO                                            </v>
      </c>
      <c r="C7164" t="str">
        <f>T("HORTALEZA           ")</f>
        <v xml:space="preserve">HORTALEZA           </v>
      </c>
      <c r="D7164" t="str">
        <f>T("PALOMAS             ")</f>
        <v xml:space="preserve">PALOMAS             </v>
      </c>
      <c r="E7164" t="str">
        <f>T("CA ")</f>
        <v xml:space="preserve">CA </v>
      </c>
      <c r="F7164" t="str">
        <f>T("CAMIONES       ")</f>
        <v xml:space="preserve">CAMIONES       </v>
      </c>
      <c r="G7164" t="str">
        <f>T("De 1.000 a 2.999 KG DE CARGA ÚTIL                 ")</f>
        <v xml:space="preserve">De 1.000 a 2.999 KG DE CARGA ÚTIL                 </v>
      </c>
      <c r="H7164" t="str">
        <f>T("DIESEL                                            ")</f>
        <v xml:space="preserve">DIESEL                                            </v>
      </c>
      <c r="I7164">
        <v>13</v>
      </c>
    </row>
    <row r="7165" spans="1:9">
      <c r="A7165" t="str">
        <f>T("2018")</f>
        <v>2018</v>
      </c>
      <c r="B7165" t="str">
        <f>T("FISICO                                            ")</f>
        <v xml:space="preserve">FISICO                                            </v>
      </c>
      <c r="C7165" t="str">
        <f>T("HORTALEZA           ")</f>
        <v xml:space="preserve">HORTALEZA           </v>
      </c>
      <c r="D7165" t="str">
        <f>T("PALOMAS             ")</f>
        <v xml:space="preserve">PALOMAS             </v>
      </c>
      <c r="E7165" t="str">
        <f>T("CA ")</f>
        <v xml:space="preserve">CA </v>
      </c>
      <c r="F7165" t="str">
        <f>T("CAMIONES       ")</f>
        <v xml:space="preserve">CAMIONES       </v>
      </c>
      <c r="G7165" t="str">
        <f>T("De 3.000 a 9.999 KG DE CARGA ÚTIL                 ")</f>
        <v xml:space="preserve">De 3.000 a 9.999 KG DE CARGA ÚTIL                 </v>
      </c>
      <c r="H7165" t="str">
        <f>T("DIESEL                                            ")</f>
        <v xml:space="preserve">DIESEL                                            </v>
      </c>
      <c r="I7165">
        <v>1</v>
      </c>
    </row>
    <row r="7166" spans="1:9">
      <c r="A7166" t="str">
        <f>T("2018")</f>
        <v>2018</v>
      </c>
      <c r="B7166" t="str">
        <f>T("FISICO                                            ")</f>
        <v xml:space="preserve">FISICO                                            </v>
      </c>
      <c r="C7166" t="str">
        <f>T("HORTALEZA           ")</f>
        <v xml:space="preserve">HORTALEZA           </v>
      </c>
      <c r="D7166" t="str">
        <f>T("PIOVERA             ")</f>
        <v xml:space="preserve">PIOVERA             </v>
      </c>
      <c r="E7166" t="str">
        <f>T("CA ")</f>
        <v xml:space="preserve">CA </v>
      </c>
      <c r="F7166" t="str">
        <f>T("CAMIONES       ")</f>
        <v xml:space="preserve">CAMIONES       </v>
      </c>
      <c r="G7166" t="str">
        <f>T("De menos de 1.000 KG DE CARGA ÚTIL                ")</f>
        <v xml:space="preserve">De menos de 1.000 KG DE CARGA ÚTIL                </v>
      </c>
      <c r="H7166" t="str">
        <f>T("DIESEL                                            ")</f>
        <v xml:space="preserve">DIESEL                                            </v>
      </c>
      <c r="I7166">
        <v>106</v>
      </c>
    </row>
    <row r="7167" spans="1:9">
      <c r="A7167" t="str">
        <f>T("2018")</f>
        <v>2018</v>
      </c>
      <c r="B7167" t="str">
        <f>T("FISICO                                            ")</f>
        <v xml:space="preserve">FISICO                                            </v>
      </c>
      <c r="C7167" t="str">
        <f>T("HORTALEZA           ")</f>
        <v xml:space="preserve">HORTALEZA           </v>
      </c>
      <c r="D7167" t="str">
        <f>T("PIOVERA             ")</f>
        <v xml:space="preserve">PIOVERA             </v>
      </c>
      <c r="E7167" t="str">
        <f>T("CA ")</f>
        <v xml:space="preserve">CA </v>
      </c>
      <c r="F7167" t="str">
        <f>T("CAMIONES       ")</f>
        <v xml:space="preserve">CAMIONES       </v>
      </c>
      <c r="G7167" t="str">
        <f>T("De 1.000 a 2.999 KG DE CARGA ÚTIL                 ")</f>
        <v xml:space="preserve">De 1.000 a 2.999 KG DE CARGA ÚTIL                 </v>
      </c>
      <c r="H7167" t="str">
        <f>T("DIESEL                                            ")</f>
        <v xml:space="preserve">DIESEL                                            </v>
      </c>
      <c r="I7167">
        <v>29</v>
      </c>
    </row>
    <row r="7168" spans="1:9">
      <c r="A7168" t="str">
        <f>T("2018")</f>
        <v>2018</v>
      </c>
      <c r="B7168" t="str">
        <f>T("FISICO                                            ")</f>
        <v xml:space="preserve">FISICO                                            </v>
      </c>
      <c r="C7168" t="str">
        <f>T("HORTALEZA           ")</f>
        <v xml:space="preserve">HORTALEZA           </v>
      </c>
      <c r="D7168" t="str">
        <f>T("PIOVERA             ")</f>
        <v xml:space="preserve">PIOVERA             </v>
      </c>
      <c r="E7168" t="str">
        <f>T("CA ")</f>
        <v xml:space="preserve">CA </v>
      </c>
      <c r="F7168" t="str">
        <f>T("CAMIONES       ")</f>
        <v xml:space="preserve">CAMIONES       </v>
      </c>
      <c r="G7168" t="str">
        <f>T("De 3.000 a 9.999 KG DE CARGA ÚTIL                 ")</f>
        <v xml:space="preserve">De 3.000 a 9.999 KG DE CARGA ÚTIL                 </v>
      </c>
      <c r="H7168" t="str">
        <f>T("DIESEL                                            ")</f>
        <v xml:space="preserve">DIESEL                                            </v>
      </c>
      <c r="I7168">
        <v>1</v>
      </c>
    </row>
    <row r="7169" spans="1:9">
      <c r="A7169" t="str">
        <f>T("2018")</f>
        <v>2018</v>
      </c>
      <c r="B7169" t="str">
        <f>T("FISICO                                            ")</f>
        <v xml:space="preserve">FISICO                                            </v>
      </c>
      <c r="C7169" t="str">
        <f>T("HORTALEZA           ")</f>
        <v xml:space="preserve">HORTALEZA           </v>
      </c>
      <c r="D7169" t="str">
        <f>T("PIOVERA             ")</f>
        <v xml:space="preserve">PIOVERA             </v>
      </c>
      <c r="E7169" t="str">
        <f>T("CA ")</f>
        <v xml:space="preserve">CA </v>
      </c>
      <c r="F7169" t="str">
        <f>T("CAMIONES       ")</f>
        <v xml:space="preserve">CAMIONES       </v>
      </c>
      <c r="G7169" t="str">
        <f>T("De 10.000 KG DE CARGA ÚTIL en adelante            ")</f>
        <v xml:space="preserve">De 10.000 KG DE CARGA ÚTIL en adelante            </v>
      </c>
      <c r="H7169" t="str">
        <f>T("DIESEL                                            ")</f>
        <v xml:space="preserve">DIESEL                                            </v>
      </c>
      <c r="I7169">
        <v>4</v>
      </c>
    </row>
    <row r="7170" spans="1:9">
      <c r="A7170" t="str">
        <f>T("2018")</f>
        <v>2018</v>
      </c>
      <c r="B7170" t="str">
        <f>T("FISICO                                            ")</f>
        <v xml:space="preserve">FISICO                                            </v>
      </c>
      <c r="C7170" t="str">
        <f>T("HORTALEZA           ")</f>
        <v xml:space="preserve">HORTALEZA           </v>
      </c>
      <c r="D7170" t="str">
        <f>T("CANILLAS            ")</f>
        <v xml:space="preserve">CANILLAS            </v>
      </c>
      <c r="E7170" t="str">
        <f>T("CA ")</f>
        <v xml:space="preserve">CA </v>
      </c>
      <c r="F7170" t="str">
        <f>T("CAMIONES       ")</f>
        <v xml:space="preserve">CAMIONES       </v>
      </c>
      <c r="G7170" t="str">
        <f>T("De menos de 1.000 KG DE CARGA ÚTIL                ")</f>
        <v xml:space="preserve">De menos de 1.000 KG DE CARGA ÚTIL                </v>
      </c>
      <c r="H7170" t="str">
        <f>T("DIESEL                                            ")</f>
        <v xml:space="preserve">DIESEL                                            </v>
      </c>
      <c r="I7170">
        <v>453</v>
      </c>
    </row>
    <row r="7171" spans="1:9">
      <c r="A7171" t="str">
        <f>T("2018")</f>
        <v>2018</v>
      </c>
      <c r="B7171" t="str">
        <f>T("FISICO                                            ")</f>
        <v xml:space="preserve">FISICO                                            </v>
      </c>
      <c r="C7171" t="str">
        <f>T("HORTALEZA           ")</f>
        <v xml:space="preserve">HORTALEZA           </v>
      </c>
      <c r="D7171" t="str">
        <f>T("CANILLAS            ")</f>
        <v xml:space="preserve">CANILLAS            </v>
      </c>
      <c r="E7171" t="str">
        <f>T("CA ")</f>
        <v xml:space="preserve">CA </v>
      </c>
      <c r="F7171" t="str">
        <f>T("CAMIONES       ")</f>
        <v xml:space="preserve">CAMIONES       </v>
      </c>
      <c r="G7171" t="str">
        <f>T("De 1.000 a 2.999 KG DE CARGA ÚTIL                 ")</f>
        <v xml:space="preserve">De 1.000 a 2.999 KG DE CARGA ÚTIL                 </v>
      </c>
      <c r="H7171" t="str">
        <f>T("DIESEL                                            ")</f>
        <v xml:space="preserve">DIESEL                                            </v>
      </c>
      <c r="I7171">
        <v>116</v>
      </c>
    </row>
    <row r="7172" spans="1:9">
      <c r="A7172" t="str">
        <f>T("2018")</f>
        <v>2018</v>
      </c>
      <c r="B7172" t="str">
        <f>T("FISICO                                            ")</f>
        <v xml:space="preserve">FISICO                                            </v>
      </c>
      <c r="C7172" t="str">
        <f>T("HORTALEZA           ")</f>
        <v xml:space="preserve">HORTALEZA           </v>
      </c>
      <c r="D7172" t="str">
        <f>T("CANILLAS            ")</f>
        <v xml:space="preserve">CANILLAS            </v>
      </c>
      <c r="E7172" t="str">
        <f>T("CA ")</f>
        <v xml:space="preserve">CA </v>
      </c>
      <c r="F7172" t="str">
        <f>T("CAMIONES       ")</f>
        <v xml:space="preserve">CAMIONES       </v>
      </c>
      <c r="G7172" t="str">
        <f>T("De 3.000 a 9.999 KG DE CARGA ÚTIL                 ")</f>
        <v xml:space="preserve">De 3.000 a 9.999 KG DE CARGA ÚTIL                 </v>
      </c>
      <c r="H7172" t="str">
        <f>T("DIESEL                                            ")</f>
        <v xml:space="preserve">DIESEL                                            </v>
      </c>
      <c r="I7172">
        <v>10</v>
      </c>
    </row>
    <row r="7173" spans="1:9">
      <c r="A7173" t="str">
        <f>T("2018")</f>
        <v>2018</v>
      </c>
      <c r="B7173" t="str">
        <f>T("FISICO                                            ")</f>
        <v xml:space="preserve">FISICO                                            </v>
      </c>
      <c r="C7173" t="str">
        <f>T("HORTALEZA           ")</f>
        <v xml:space="preserve">HORTALEZA           </v>
      </c>
      <c r="D7173" t="str">
        <f>T("CANILLAS            ")</f>
        <v xml:space="preserve">CANILLAS            </v>
      </c>
      <c r="E7173" t="str">
        <f>T("CA ")</f>
        <v xml:space="preserve">CA </v>
      </c>
      <c r="F7173" t="str">
        <f>T("CAMIONES       ")</f>
        <v xml:space="preserve">CAMIONES       </v>
      </c>
      <c r="G7173" t="str">
        <f>T("De 10.000 KG DE CARGA ÚTIL en adelante            ")</f>
        <v xml:space="preserve">De 10.000 KG DE CARGA ÚTIL en adelante            </v>
      </c>
      <c r="H7173" t="str">
        <f>T("DIESEL                                            ")</f>
        <v xml:space="preserve">DIESEL                                            </v>
      </c>
      <c r="I7173">
        <v>13</v>
      </c>
    </row>
    <row r="7174" spans="1:9">
      <c r="A7174" t="str">
        <f>T("2018")</f>
        <v>2018</v>
      </c>
      <c r="B7174" t="str">
        <f>T("FISICO                                            ")</f>
        <v xml:space="preserve">FISICO                                            </v>
      </c>
      <c r="C7174" t="str">
        <f>T("HORTALEZA           ")</f>
        <v xml:space="preserve">HORTALEZA           </v>
      </c>
      <c r="D7174" t="str">
        <f>T("PINAR DEL REY       ")</f>
        <v xml:space="preserve">PINAR DEL REY       </v>
      </c>
      <c r="E7174" t="str">
        <f>T("CA ")</f>
        <v xml:space="preserve">CA </v>
      </c>
      <c r="F7174" t="str">
        <f>T("CAMIONES       ")</f>
        <v xml:space="preserve">CAMIONES       </v>
      </c>
      <c r="G7174" t="str">
        <f>T("De menos de 1.000 KG DE CARGA ÚTIL                ")</f>
        <v xml:space="preserve">De menos de 1.000 KG DE CARGA ÚTIL                </v>
      </c>
      <c r="H7174" t="str">
        <f>T("DIESEL                                            ")</f>
        <v xml:space="preserve">DIESEL                                            </v>
      </c>
      <c r="I7174">
        <v>715</v>
      </c>
    </row>
    <row r="7175" spans="1:9">
      <c r="A7175" t="str">
        <f>T("2018")</f>
        <v>2018</v>
      </c>
      <c r="B7175" t="str">
        <f>T("FISICO                                            ")</f>
        <v xml:space="preserve">FISICO                                            </v>
      </c>
      <c r="C7175" t="str">
        <f>T("HORTALEZA           ")</f>
        <v xml:space="preserve">HORTALEZA           </v>
      </c>
      <c r="D7175" t="str">
        <f>T("PINAR DEL REY       ")</f>
        <v xml:space="preserve">PINAR DEL REY       </v>
      </c>
      <c r="E7175" t="str">
        <f>T("CA ")</f>
        <v xml:space="preserve">CA </v>
      </c>
      <c r="F7175" t="str">
        <f>T("CAMIONES       ")</f>
        <v xml:space="preserve">CAMIONES       </v>
      </c>
      <c r="G7175" t="str">
        <f>T("De 1.000 a 2.999 KG DE CARGA ÚTIL                 ")</f>
        <v xml:space="preserve">De 1.000 a 2.999 KG DE CARGA ÚTIL                 </v>
      </c>
      <c r="H7175" t="str">
        <f>T("DIESEL                                            ")</f>
        <v xml:space="preserve">DIESEL                                            </v>
      </c>
      <c r="I7175">
        <v>248</v>
      </c>
    </row>
    <row r="7176" spans="1:9">
      <c r="A7176" t="str">
        <f>T("2018")</f>
        <v>2018</v>
      </c>
      <c r="B7176" t="str">
        <f>T("FISICO                                            ")</f>
        <v xml:space="preserve">FISICO                                            </v>
      </c>
      <c r="C7176" t="str">
        <f>T("HORTALEZA           ")</f>
        <v xml:space="preserve">HORTALEZA           </v>
      </c>
      <c r="D7176" t="str">
        <f>T("PINAR DEL REY       ")</f>
        <v xml:space="preserve">PINAR DEL REY       </v>
      </c>
      <c r="E7176" t="str">
        <f>T("CA ")</f>
        <v xml:space="preserve">CA </v>
      </c>
      <c r="F7176" t="str">
        <f>T("CAMIONES       ")</f>
        <v xml:space="preserve">CAMIONES       </v>
      </c>
      <c r="G7176" t="str">
        <f>T("De 3.000 a 9.999 KG DE CARGA ÚTIL                 ")</f>
        <v xml:space="preserve">De 3.000 a 9.999 KG DE CARGA ÚTIL                 </v>
      </c>
      <c r="H7176" t="str">
        <f>T("DIESEL                                            ")</f>
        <v xml:space="preserve">DIESEL                                            </v>
      </c>
      <c r="I7176">
        <v>28</v>
      </c>
    </row>
    <row r="7177" spans="1:9">
      <c r="A7177" t="str">
        <f>T("2018")</f>
        <v>2018</v>
      </c>
      <c r="B7177" t="str">
        <f>T("FISICO                                            ")</f>
        <v xml:space="preserve">FISICO                                            </v>
      </c>
      <c r="C7177" t="str">
        <f>T("HORTALEZA           ")</f>
        <v xml:space="preserve">HORTALEZA           </v>
      </c>
      <c r="D7177" t="str">
        <f>T("PINAR DEL REY       ")</f>
        <v xml:space="preserve">PINAR DEL REY       </v>
      </c>
      <c r="E7177" t="str">
        <f>T("CA ")</f>
        <v xml:space="preserve">CA </v>
      </c>
      <c r="F7177" t="str">
        <f>T("CAMIONES       ")</f>
        <v xml:space="preserve">CAMIONES       </v>
      </c>
      <c r="G7177" t="str">
        <f>T("De 10.000 KG DE CARGA ÚTIL en adelante            ")</f>
        <v xml:space="preserve">De 10.000 KG DE CARGA ÚTIL en adelante            </v>
      </c>
      <c r="H7177" t="str">
        <f>T("DIESEL                                            ")</f>
        <v xml:space="preserve">DIESEL                                            </v>
      </c>
      <c r="I7177">
        <v>2</v>
      </c>
    </row>
    <row r="7178" spans="1:9">
      <c r="A7178" t="str">
        <f>T("2018")</f>
        <v>2018</v>
      </c>
      <c r="B7178" t="str">
        <f>T("FISICO                                            ")</f>
        <v xml:space="preserve">FISICO                                            </v>
      </c>
      <c r="C7178" t="str">
        <f>T("HORTALEZA           ")</f>
        <v xml:space="preserve">HORTALEZA           </v>
      </c>
      <c r="D7178" t="str">
        <f>T("APOSTOL SANTIAGO    ")</f>
        <v xml:space="preserve">APOSTOL SANTIAGO    </v>
      </c>
      <c r="E7178" t="str">
        <f>T("CA ")</f>
        <v xml:space="preserve">CA </v>
      </c>
      <c r="F7178" t="str">
        <f>T("CAMIONES       ")</f>
        <v xml:space="preserve">CAMIONES       </v>
      </c>
      <c r="G7178" t="str">
        <f>T("De menos de 1.000 KG DE CARGA ÚTIL                ")</f>
        <v xml:space="preserve">De menos de 1.000 KG DE CARGA ÚTIL                </v>
      </c>
      <c r="H7178" t="str">
        <f>T("DIESEL                                            ")</f>
        <v xml:space="preserve">DIESEL                                            </v>
      </c>
      <c r="I7178">
        <v>203</v>
      </c>
    </row>
    <row r="7179" spans="1:9">
      <c r="A7179" t="str">
        <f>T("2018")</f>
        <v>2018</v>
      </c>
      <c r="B7179" t="str">
        <f>T("FISICO                                            ")</f>
        <v xml:space="preserve">FISICO                                            </v>
      </c>
      <c r="C7179" t="str">
        <f>T("HORTALEZA           ")</f>
        <v xml:space="preserve">HORTALEZA           </v>
      </c>
      <c r="D7179" t="str">
        <f>T("APOSTOL SANTIAGO    ")</f>
        <v xml:space="preserve">APOSTOL SANTIAGO    </v>
      </c>
      <c r="E7179" t="str">
        <f>T("CA ")</f>
        <v xml:space="preserve">CA </v>
      </c>
      <c r="F7179" t="str">
        <f>T("CAMIONES       ")</f>
        <v xml:space="preserve">CAMIONES       </v>
      </c>
      <c r="G7179" t="str">
        <f>T("De 1.000 a 2.999 KG DE CARGA ÚTIL                 ")</f>
        <v xml:space="preserve">De 1.000 a 2.999 KG DE CARGA ÚTIL                 </v>
      </c>
      <c r="H7179" t="str">
        <f>T("DIESEL                                            ")</f>
        <v xml:space="preserve">DIESEL                                            </v>
      </c>
      <c r="I7179">
        <v>102</v>
      </c>
    </row>
    <row r="7180" spans="1:9">
      <c r="A7180" t="str">
        <f>T("2018")</f>
        <v>2018</v>
      </c>
      <c r="B7180" t="str">
        <f>T("FISICO                                            ")</f>
        <v xml:space="preserve">FISICO                                            </v>
      </c>
      <c r="C7180" t="str">
        <f>T("HORTALEZA           ")</f>
        <v xml:space="preserve">HORTALEZA           </v>
      </c>
      <c r="D7180" t="str">
        <f>T("APOSTOL SANTIAGO    ")</f>
        <v xml:space="preserve">APOSTOL SANTIAGO    </v>
      </c>
      <c r="E7180" t="str">
        <f>T("CA ")</f>
        <v xml:space="preserve">CA </v>
      </c>
      <c r="F7180" t="str">
        <f>T("CAMIONES       ")</f>
        <v xml:space="preserve">CAMIONES       </v>
      </c>
      <c r="G7180" t="str">
        <f>T("De 10.000 KG DE CARGA ÚTIL en adelante            ")</f>
        <v xml:space="preserve">De 10.000 KG DE CARGA ÚTIL en adelante            </v>
      </c>
      <c r="H7180" t="str">
        <f>T("DIESEL                                            ")</f>
        <v xml:space="preserve">DIESEL                                            </v>
      </c>
      <c r="I7180">
        <v>3</v>
      </c>
    </row>
    <row r="7181" spans="1:9">
      <c r="A7181" t="str">
        <f>T("2018")</f>
        <v>2018</v>
      </c>
      <c r="B7181" t="str">
        <f>T("FISICO                                            ")</f>
        <v xml:space="preserve">FISICO                                            </v>
      </c>
      <c r="C7181" t="str">
        <f>T("HORTALEZA           ")</f>
        <v xml:space="preserve">HORTALEZA           </v>
      </c>
      <c r="D7181" t="str">
        <f>T("VALDEFUENTES        ")</f>
        <v xml:space="preserve">VALDEFUENTES        </v>
      </c>
      <c r="E7181" t="str">
        <f>T("CA ")</f>
        <v xml:space="preserve">CA </v>
      </c>
      <c r="F7181" t="str">
        <f>T("CAMIONES       ")</f>
        <v xml:space="preserve">CAMIONES       </v>
      </c>
      <c r="G7181" t="str">
        <f>T("De menos de 1.000 KG DE CARGA ÚTIL                ")</f>
        <v xml:space="preserve">De menos de 1.000 KG DE CARGA ÚTIL                </v>
      </c>
      <c r="H7181" t="str">
        <f>T("DIESEL                                            ")</f>
        <v xml:space="preserve">DIESEL                                            </v>
      </c>
      <c r="I7181">
        <v>391</v>
      </c>
    </row>
    <row r="7182" spans="1:9">
      <c r="A7182" t="str">
        <f>T("2018")</f>
        <v>2018</v>
      </c>
      <c r="B7182" t="str">
        <f>T("FISICO                                            ")</f>
        <v xml:space="preserve">FISICO                                            </v>
      </c>
      <c r="C7182" t="str">
        <f>T("HORTALEZA           ")</f>
        <v xml:space="preserve">HORTALEZA           </v>
      </c>
      <c r="D7182" t="str">
        <f>T("VALDEFUENTES        ")</f>
        <v xml:space="preserve">VALDEFUENTES        </v>
      </c>
      <c r="E7182" t="str">
        <f>T("CA ")</f>
        <v xml:space="preserve">CA </v>
      </c>
      <c r="F7182" t="str">
        <f>T("CAMIONES       ")</f>
        <v xml:space="preserve">CAMIONES       </v>
      </c>
      <c r="G7182" t="str">
        <f>T("De 1.000 a 2.999 KG DE CARGA ÚTIL                 ")</f>
        <v xml:space="preserve">De 1.000 a 2.999 KG DE CARGA ÚTIL                 </v>
      </c>
      <c r="H7182" t="str">
        <f>T("DIESEL                                            ")</f>
        <v xml:space="preserve">DIESEL                                            </v>
      </c>
      <c r="I7182">
        <v>140</v>
      </c>
    </row>
    <row r="7183" spans="1:9">
      <c r="A7183" t="str">
        <f>T("2018")</f>
        <v>2018</v>
      </c>
      <c r="B7183" t="str">
        <f>T("FISICO                                            ")</f>
        <v xml:space="preserve">FISICO                                            </v>
      </c>
      <c r="C7183" t="str">
        <f>T("HORTALEZA           ")</f>
        <v xml:space="preserve">HORTALEZA           </v>
      </c>
      <c r="D7183" t="str">
        <f>T("VALDEFUENTES        ")</f>
        <v xml:space="preserve">VALDEFUENTES        </v>
      </c>
      <c r="E7183" t="str">
        <f>T("CA ")</f>
        <v xml:space="preserve">CA </v>
      </c>
      <c r="F7183" t="str">
        <f>T("CAMIONES       ")</f>
        <v xml:space="preserve">CAMIONES       </v>
      </c>
      <c r="G7183" t="str">
        <f>T("De 3.000 a 9.999 KG DE CARGA ÚTIL                 ")</f>
        <v xml:space="preserve">De 3.000 a 9.999 KG DE CARGA ÚTIL                 </v>
      </c>
      <c r="H7183" t="str">
        <f>T("DIESEL                                            ")</f>
        <v xml:space="preserve">DIESEL                                            </v>
      </c>
      <c r="I7183">
        <v>15</v>
      </c>
    </row>
    <row r="7184" spans="1:9">
      <c r="A7184" t="str">
        <f>T("2018")</f>
        <v>2018</v>
      </c>
      <c r="B7184" t="str">
        <f>T("FISICO                                            ")</f>
        <v xml:space="preserve">FISICO                                            </v>
      </c>
      <c r="C7184" t="str">
        <f>T("HORTALEZA           ")</f>
        <v xml:space="preserve">HORTALEZA           </v>
      </c>
      <c r="D7184" t="str">
        <f>T("VALDEFUENTES        ")</f>
        <v xml:space="preserve">VALDEFUENTES        </v>
      </c>
      <c r="E7184" t="str">
        <f>T("CA ")</f>
        <v xml:space="preserve">CA </v>
      </c>
      <c r="F7184" t="str">
        <f>T("CAMIONES       ")</f>
        <v xml:space="preserve">CAMIONES       </v>
      </c>
      <c r="G7184" t="str">
        <f>T("De 10.000 KG DE CARGA ÚTIL en adelante            ")</f>
        <v xml:space="preserve">De 10.000 KG DE CARGA ÚTIL en adelante            </v>
      </c>
      <c r="H7184" t="str">
        <f>T("DIESEL                                            ")</f>
        <v xml:space="preserve">DIESEL                                            </v>
      </c>
      <c r="I7184">
        <v>1</v>
      </c>
    </row>
    <row r="7185" spans="1:9">
      <c r="A7185" t="str">
        <f>T("2018")</f>
        <v>2018</v>
      </c>
      <c r="B7185" t="str">
        <f>T("JURIDICO                                          ")</f>
        <v xml:space="preserve">JURIDICO                                          </v>
      </c>
      <c r="C7185" t="str">
        <f>T("HORTALEZA           ")</f>
        <v xml:space="preserve">HORTALEZA           </v>
      </c>
      <c r="D7185" t="str">
        <f>T("SIN BARRIO          ")</f>
        <v xml:space="preserve">SIN BARRIO          </v>
      </c>
      <c r="E7185" t="str">
        <f>T("CA ")</f>
        <v xml:space="preserve">CA </v>
      </c>
      <c r="F7185" t="str">
        <f>T("CAMIONES       ")</f>
        <v xml:space="preserve">CAMIONES       </v>
      </c>
      <c r="G7185" t="str">
        <f>T("De menos de 1.000 KG DE CARGA ÚTIL                ")</f>
        <v xml:space="preserve">De menos de 1.000 KG DE CARGA ÚTIL                </v>
      </c>
      <c r="H7185" t="str">
        <f>T("DIESEL                                            ")</f>
        <v xml:space="preserve">DIESEL                                            </v>
      </c>
      <c r="I7185">
        <v>26</v>
      </c>
    </row>
    <row r="7186" spans="1:9">
      <c r="A7186" t="str">
        <f>T("2018")</f>
        <v>2018</v>
      </c>
      <c r="B7186" t="str">
        <f>T("JURIDICO                                          ")</f>
        <v xml:space="preserve">JURIDICO                                          </v>
      </c>
      <c r="C7186" t="str">
        <f>T("HORTALEZA           ")</f>
        <v xml:space="preserve">HORTALEZA           </v>
      </c>
      <c r="D7186" t="str">
        <f>T("SIN BARRIO          ")</f>
        <v xml:space="preserve">SIN BARRIO          </v>
      </c>
      <c r="E7186" t="str">
        <f>T("CA ")</f>
        <v xml:space="preserve">CA </v>
      </c>
      <c r="F7186" t="str">
        <f>T("CAMIONES       ")</f>
        <v xml:space="preserve">CAMIONES       </v>
      </c>
      <c r="G7186" t="str">
        <f>T("De 1.000 a 2.999 KG DE CARGA ÚTIL                 ")</f>
        <v xml:space="preserve">De 1.000 a 2.999 KG DE CARGA ÚTIL                 </v>
      </c>
      <c r="H7186" t="str">
        <f>T("DIESEL                                            ")</f>
        <v xml:space="preserve">DIESEL                                            </v>
      </c>
      <c r="I7186">
        <v>4</v>
      </c>
    </row>
    <row r="7187" spans="1:9">
      <c r="A7187" t="str">
        <f>T("2018")</f>
        <v>2018</v>
      </c>
      <c r="B7187" t="str">
        <f>T("JURIDICO                                          ")</f>
        <v xml:space="preserve">JURIDICO                                          </v>
      </c>
      <c r="C7187" t="str">
        <f>T("HORTALEZA           ")</f>
        <v xml:space="preserve">HORTALEZA           </v>
      </c>
      <c r="D7187" t="str">
        <f>T("PALOMAS             ")</f>
        <v xml:space="preserve">PALOMAS             </v>
      </c>
      <c r="E7187" t="str">
        <f>T("CA ")</f>
        <v xml:space="preserve">CA </v>
      </c>
      <c r="F7187" t="str">
        <f>T("CAMIONES       ")</f>
        <v xml:space="preserve">CAMIONES       </v>
      </c>
      <c r="G7187" t="str">
        <f>T("De menos de 1.000 KG DE CARGA ÚTIL                ")</f>
        <v xml:space="preserve">De menos de 1.000 KG DE CARGA ÚTIL                </v>
      </c>
      <c r="H7187" t="str">
        <f>T("DIESEL                                            ")</f>
        <v xml:space="preserve">DIESEL                                            </v>
      </c>
      <c r="I7187">
        <v>35</v>
      </c>
    </row>
    <row r="7188" spans="1:9">
      <c r="A7188" t="str">
        <f>T("2018")</f>
        <v>2018</v>
      </c>
      <c r="B7188" t="str">
        <f>T("JURIDICO                                          ")</f>
        <v xml:space="preserve">JURIDICO                                          </v>
      </c>
      <c r="C7188" t="str">
        <f>T("HORTALEZA           ")</f>
        <v xml:space="preserve">HORTALEZA           </v>
      </c>
      <c r="D7188" t="str">
        <f>T("PALOMAS             ")</f>
        <v xml:space="preserve">PALOMAS             </v>
      </c>
      <c r="E7188" t="str">
        <f>T("CA ")</f>
        <v xml:space="preserve">CA </v>
      </c>
      <c r="F7188" t="str">
        <f>T("CAMIONES       ")</f>
        <v xml:space="preserve">CAMIONES       </v>
      </c>
      <c r="G7188" t="str">
        <f>T("De 1.000 a 2.999 KG DE CARGA ÚTIL                 ")</f>
        <v xml:space="preserve">De 1.000 a 2.999 KG DE CARGA ÚTIL                 </v>
      </c>
      <c r="H7188" t="str">
        <f>T("DIESEL                                            ")</f>
        <v xml:space="preserve">DIESEL                                            </v>
      </c>
      <c r="I7188">
        <v>13</v>
      </c>
    </row>
    <row r="7189" spans="1:9">
      <c r="A7189" t="str">
        <f>T("2018")</f>
        <v>2018</v>
      </c>
      <c r="B7189" t="str">
        <f>T("JURIDICO                                          ")</f>
        <v xml:space="preserve">JURIDICO                                          </v>
      </c>
      <c r="C7189" t="str">
        <f>T("HORTALEZA           ")</f>
        <v xml:space="preserve">HORTALEZA           </v>
      </c>
      <c r="D7189" t="str">
        <f>T("PALOMAS             ")</f>
        <v xml:space="preserve">PALOMAS             </v>
      </c>
      <c r="E7189" t="str">
        <f>T("CA ")</f>
        <v xml:space="preserve">CA </v>
      </c>
      <c r="F7189" t="str">
        <f>T("CAMIONES       ")</f>
        <v xml:space="preserve">CAMIONES       </v>
      </c>
      <c r="G7189" t="str">
        <f>T("De 10.000 KG DE CARGA ÚTIL en adelante            ")</f>
        <v xml:space="preserve">De 10.000 KG DE CARGA ÚTIL en adelante            </v>
      </c>
      <c r="H7189" t="str">
        <f>T("DIESEL                                            ")</f>
        <v xml:space="preserve">DIESEL                                            </v>
      </c>
      <c r="I7189">
        <v>1</v>
      </c>
    </row>
    <row r="7190" spans="1:9">
      <c r="A7190" t="str">
        <f>T("2018")</f>
        <v>2018</v>
      </c>
      <c r="B7190" t="str">
        <f>T("JURIDICO                                          ")</f>
        <v xml:space="preserve">JURIDICO                                          </v>
      </c>
      <c r="C7190" t="str">
        <f>T("HORTALEZA           ")</f>
        <v xml:space="preserve">HORTALEZA           </v>
      </c>
      <c r="D7190" t="str">
        <f>T("PIOVERA             ")</f>
        <v xml:space="preserve">PIOVERA             </v>
      </c>
      <c r="E7190" t="str">
        <f>T("CA ")</f>
        <v xml:space="preserve">CA </v>
      </c>
      <c r="F7190" t="str">
        <f>T("CAMIONES       ")</f>
        <v xml:space="preserve">CAMIONES       </v>
      </c>
      <c r="G7190" t="str">
        <f>T("De menos de 1.000 KG DE CARGA ÚTIL                ")</f>
        <v xml:space="preserve">De menos de 1.000 KG DE CARGA ÚTIL                </v>
      </c>
      <c r="H7190" t="str">
        <f>T("DIESEL                                            ")</f>
        <v xml:space="preserve">DIESEL                                            </v>
      </c>
      <c r="I7190">
        <v>75</v>
      </c>
    </row>
    <row r="7191" spans="1:9">
      <c r="A7191" t="str">
        <f>T("2018")</f>
        <v>2018</v>
      </c>
      <c r="B7191" t="str">
        <f>T("JURIDICO                                          ")</f>
        <v xml:space="preserve">JURIDICO                                          </v>
      </c>
      <c r="C7191" t="str">
        <f>T("HORTALEZA           ")</f>
        <v xml:space="preserve">HORTALEZA           </v>
      </c>
      <c r="D7191" t="str">
        <f>T("PIOVERA             ")</f>
        <v xml:space="preserve">PIOVERA             </v>
      </c>
      <c r="E7191" t="str">
        <f>T("CA ")</f>
        <v xml:space="preserve">CA </v>
      </c>
      <c r="F7191" t="str">
        <f>T("CAMIONES       ")</f>
        <v xml:space="preserve">CAMIONES       </v>
      </c>
      <c r="G7191" t="str">
        <f>T("De 1.000 a 2.999 KG DE CARGA ÚTIL                 ")</f>
        <v xml:space="preserve">De 1.000 a 2.999 KG DE CARGA ÚTIL                 </v>
      </c>
      <c r="H7191" t="str">
        <f>T("DIESEL                                            ")</f>
        <v xml:space="preserve">DIESEL                                            </v>
      </c>
      <c r="I7191">
        <v>62</v>
      </c>
    </row>
    <row r="7192" spans="1:9">
      <c r="A7192" t="str">
        <f>T("2018")</f>
        <v>2018</v>
      </c>
      <c r="B7192" t="str">
        <f>T("JURIDICO                                          ")</f>
        <v xml:space="preserve">JURIDICO                                          </v>
      </c>
      <c r="C7192" t="str">
        <f>T("HORTALEZA           ")</f>
        <v xml:space="preserve">HORTALEZA           </v>
      </c>
      <c r="D7192" t="str">
        <f>T("PIOVERA             ")</f>
        <v xml:space="preserve">PIOVERA             </v>
      </c>
      <c r="E7192" t="str">
        <f>T("CA ")</f>
        <v xml:space="preserve">CA </v>
      </c>
      <c r="F7192" t="str">
        <f>T("CAMIONES       ")</f>
        <v xml:space="preserve">CAMIONES       </v>
      </c>
      <c r="G7192" t="str">
        <f>T("De 3.000 a 9.999 KG DE CARGA ÚTIL                 ")</f>
        <v xml:space="preserve">De 3.000 a 9.999 KG DE CARGA ÚTIL                 </v>
      </c>
      <c r="H7192" t="str">
        <f>T("DIESEL                                            ")</f>
        <v xml:space="preserve">DIESEL                                            </v>
      </c>
      <c r="I7192">
        <v>13</v>
      </c>
    </row>
    <row r="7193" spans="1:9">
      <c r="A7193" t="str">
        <f>T("2018")</f>
        <v>2018</v>
      </c>
      <c r="B7193" t="str">
        <f>T("JURIDICO                                          ")</f>
        <v xml:space="preserve">JURIDICO                                          </v>
      </c>
      <c r="C7193" t="str">
        <f>T("HORTALEZA           ")</f>
        <v xml:space="preserve">HORTALEZA           </v>
      </c>
      <c r="D7193" t="str">
        <f>T("PIOVERA             ")</f>
        <v xml:space="preserve">PIOVERA             </v>
      </c>
      <c r="E7193" t="str">
        <f>T("CA ")</f>
        <v xml:space="preserve">CA </v>
      </c>
      <c r="F7193" t="str">
        <f>T("CAMIONES       ")</f>
        <v xml:space="preserve">CAMIONES       </v>
      </c>
      <c r="G7193" t="str">
        <f>T("De 10.000 KG DE CARGA ÚTIL en adelante            ")</f>
        <v xml:space="preserve">De 10.000 KG DE CARGA ÚTIL en adelante            </v>
      </c>
      <c r="H7193" t="str">
        <f>T("DIESEL                                            ")</f>
        <v xml:space="preserve">DIESEL                                            </v>
      </c>
      <c r="I7193">
        <v>7</v>
      </c>
    </row>
    <row r="7194" spans="1:9">
      <c r="A7194" t="str">
        <f>T("2018")</f>
        <v>2018</v>
      </c>
      <c r="B7194" t="str">
        <f>T("JURIDICO                                          ")</f>
        <v xml:space="preserve">JURIDICO                                          </v>
      </c>
      <c r="C7194" t="str">
        <f>T("HORTALEZA           ")</f>
        <v xml:space="preserve">HORTALEZA           </v>
      </c>
      <c r="D7194" t="str">
        <f>T("CANILLAS            ")</f>
        <v xml:space="preserve">CANILLAS            </v>
      </c>
      <c r="E7194" t="str">
        <f>T("CA ")</f>
        <v xml:space="preserve">CA </v>
      </c>
      <c r="F7194" t="str">
        <f>T("CAMIONES       ")</f>
        <v xml:space="preserve">CAMIONES       </v>
      </c>
      <c r="G7194" t="str">
        <f>T("De menos de 1.000 KG DE CARGA ÚTIL                ")</f>
        <v xml:space="preserve">De menos de 1.000 KG DE CARGA ÚTIL                </v>
      </c>
      <c r="H7194" t="str">
        <f>T("DIESEL                                            ")</f>
        <v xml:space="preserve">DIESEL                                            </v>
      </c>
      <c r="I7194">
        <v>279</v>
      </c>
    </row>
    <row r="7195" spans="1:9">
      <c r="A7195" t="str">
        <f>T("2018")</f>
        <v>2018</v>
      </c>
      <c r="B7195" t="str">
        <f>T("JURIDICO                                          ")</f>
        <v xml:space="preserve">JURIDICO                                          </v>
      </c>
      <c r="C7195" t="str">
        <f>T("HORTALEZA           ")</f>
        <v xml:space="preserve">HORTALEZA           </v>
      </c>
      <c r="D7195" t="str">
        <f>T("CANILLAS            ")</f>
        <v xml:space="preserve">CANILLAS            </v>
      </c>
      <c r="E7195" t="str">
        <f>T("CA ")</f>
        <v xml:space="preserve">CA </v>
      </c>
      <c r="F7195" t="str">
        <f>T("CAMIONES       ")</f>
        <v xml:space="preserve">CAMIONES       </v>
      </c>
      <c r="G7195" t="str">
        <f>T("De 1.000 a 2.999 KG DE CARGA ÚTIL                 ")</f>
        <v xml:space="preserve">De 1.000 a 2.999 KG DE CARGA ÚTIL                 </v>
      </c>
      <c r="H7195" t="str">
        <f>T("DIESEL                                            ")</f>
        <v xml:space="preserve">DIESEL                                            </v>
      </c>
      <c r="I7195">
        <v>96</v>
      </c>
    </row>
    <row r="7196" spans="1:9">
      <c r="A7196" t="str">
        <f>T("2018")</f>
        <v>2018</v>
      </c>
      <c r="B7196" t="str">
        <f>T("JURIDICO                                          ")</f>
        <v xml:space="preserve">JURIDICO                                          </v>
      </c>
      <c r="C7196" t="str">
        <f>T("HORTALEZA           ")</f>
        <v xml:space="preserve">HORTALEZA           </v>
      </c>
      <c r="D7196" t="str">
        <f>T("CANILLAS            ")</f>
        <v xml:space="preserve">CANILLAS            </v>
      </c>
      <c r="E7196" t="str">
        <f>T("CA ")</f>
        <v xml:space="preserve">CA </v>
      </c>
      <c r="F7196" t="str">
        <f>T("CAMIONES       ")</f>
        <v xml:space="preserve">CAMIONES       </v>
      </c>
      <c r="G7196" t="str">
        <f>T("De 3.000 a 9.999 KG DE CARGA ÚTIL                 ")</f>
        <v xml:space="preserve">De 3.000 a 9.999 KG DE CARGA ÚTIL                 </v>
      </c>
      <c r="H7196" t="str">
        <f>T("DIESEL                                            ")</f>
        <v xml:space="preserve">DIESEL                                            </v>
      </c>
      <c r="I7196">
        <v>15</v>
      </c>
    </row>
    <row r="7197" spans="1:9">
      <c r="A7197" t="str">
        <f>T("2018")</f>
        <v>2018</v>
      </c>
      <c r="B7197" t="str">
        <f>T("JURIDICO                                          ")</f>
        <v xml:space="preserve">JURIDICO                                          </v>
      </c>
      <c r="C7197" t="str">
        <f>T("HORTALEZA           ")</f>
        <v xml:space="preserve">HORTALEZA           </v>
      </c>
      <c r="D7197" t="str">
        <f>T("CANILLAS            ")</f>
        <v xml:space="preserve">CANILLAS            </v>
      </c>
      <c r="E7197" t="str">
        <f>T("CA ")</f>
        <v xml:space="preserve">CA </v>
      </c>
      <c r="F7197" t="str">
        <f>T("CAMIONES       ")</f>
        <v xml:space="preserve">CAMIONES       </v>
      </c>
      <c r="G7197" t="str">
        <f>T("De 10.000 KG DE CARGA ÚTIL en adelante            ")</f>
        <v xml:space="preserve">De 10.000 KG DE CARGA ÚTIL en adelante            </v>
      </c>
      <c r="H7197" t="str">
        <f>T("DIESEL                                            ")</f>
        <v xml:space="preserve">DIESEL                                            </v>
      </c>
      <c r="I7197">
        <v>7</v>
      </c>
    </row>
    <row r="7198" spans="1:9">
      <c r="A7198" t="str">
        <f>T("2018")</f>
        <v>2018</v>
      </c>
      <c r="B7198" t="str">
        <f>T("JURIDICO                                          ")</f>
        <v xml:space="preserve">JURIDICO                                          </v>
      </c>
      <c r="C7198" t="str">
        <f>T("HORTALEZA           ")</f>
        <v xml:space="preserve">HORTALEZA           </v>
      </c>
      <c r="D7198" t="str">
        <f>T("PINAR DEL REY       ")</f>
        <v xml:space="preserve">PINAR DEL REY       </v>
      </c>
      <c r="E7198" t="str">
        <f>T("CA ")</f>
        <v xml:space="preserve">CA </v>
      </c>
      <c r="F7198" t="str">
        <f>T("CAMIONES       ")</f>
        <v xml:space="preserve">CAMIONES       </v>
      </c>
      <c r="G7198" t="str">
        <f>T("De menos de 1.000 KG DE CARGA ÚTIL                ")</f>
        <v xml:space="preserve">De menos de 1.000 KG DE CARGA ÚTIL                </v>
      </c>
      <c r="H7198" t="str">
        <f>T("DIESEL                                            ")</f>
        <v xml:space="preserve">DIESEL                                            </v>
      </c>
      <c r="I7198">
        <v>265</v>
      </c>
    </row>
    <row r="7199" spans="1:9">
      <c r="A7199" t="str">
        <f>T("2018")</f>
        <v>2018</v>
      </c>
      <c r="B7199" t="str">
        <f>T("JURIDICO                                          ")</f>
        <v xml:space="preserve">JURIDICO                                          </v>
      </c>
      <c r="C7199" t="str">
        <f>T("HORTALEZA           ")</f>
        <v xml:space="preserve">HORTALEZA           </v>
      </c>
      <c r="D7199" t="str">
        <f>T("PINAR DEL REY       ")</f>
        <v xml:space="preserve">PINAR DEL REY       </v>
      </c>
      <c r="E7199" t="str">
        <f>T("CA ")</f>
        <v xml:space="preserve">CA </v>
      </c>
      <c r="F7199" t="str">
        <f>T("CAMIONES       ")</f>
        <v xml:space="preserve">CAMIONES       </v>
      </c>
      <c r="G7199" t="str">
        <f>T("De 1.000 a 2.999 KG DE CARGA ÚTIL                 ")</f>
        <v xml:space="preserve">De 1.000 a 2.999 KG DE CARGA ÚTIL                 </v>
      </c>
      <c r="H7199" t="str">
        <f>T("DIESEL                                            ")</f>
        <v xml:space="preserve">DIESEL                                            </v>
      </c>
      <c r="I7199">
        <v>115</v>
      </c>
    </row>
    <row r="7200" spans="1:9">
      <c r="A7200" t="str">
        <f>T("2018")</f>
        <v>2018</v>
      </c>
      <c r="B7200" t="str">
        <f>T("JURIDICO                                          ")</f>
        <v xml:space="preserve">JURIDICO                                          </v>
      </c>
      <c r="C7200" t="str">
        <f>T("HORTALEZA           ")</f>
        <v xml:space="preserve">HORTALEZA           </v>
      </c>
      <c r="D7200" t="str">
        <f>T("PINAR DEL REY       ")</f>
        <v xml:space="preserve">PINAR DEL REY       </v>
      </c>
      <c r="E7200" t="str">
        <f>T("CA ")</f>
        <v xml:space="preserve">CA </v>
      </c>
      <c r="F7200" t="str">
        <f>T("CAMIONES       ")</f>
        <v xml:space="preserve">CAMIONES       </v>
      </c>
      <c r="G7200" t="str">
        <f>T("De 3.000 a 9.999 KG DE CARGA ÚTIL                 ")</f>
        <v xml:space="preserve">De 3.000 a 9.999 KG DE CARGA ÚTIL                 </v>
      </c>
      <c r="H7200" t="str">
        <f>T("DIESEL                                            ")</f>
        <v xml:space="preserve">DIESEL                                            </v>
      </c>
      <c r="I7200">
        <v>31</v>
      </c>
    </row>
    <row r="7201" spans="1:9">
      <c r="A7201" t="str">
        <f>T("2018")</f>
        <v>2018</v>
      </c>
      <c r="B7201" t="str">
        <f>T("JURIDICO                                          ")</f>
        <v xml:space="preserve">JURIDICO                                          </v>
      </c>
      <c r="C7201" t="str">
        <f>T("HORTALEZA           ")</f>
        <v xml:space="preserve">HORTALEZA           </v>
      </c>
      <c r="D7201" t="str">
        <f>T("PINAR DEL REY       ")</f>
        <v xml:space="preserve">PINAR DEL REY       </v>
      </c>
      <c r="E7201" t="str">
        <f>T("CA ")</f>
        <v xml:space="preserve">CA </v>
      </c>
      <c r="F7201" t="str">
        <f>T("CAMIONES       ")</f>
        <v xml:space="preserve">CAMIONES       </v>
      </c>
      <c r="G7201" t="str">
        <f>T("De 10.000 KG DE CARGA ÚTIL en adelante            ")</f>
        <v xml:space="preserve">De 10.000 KG DE CARGA ÚTIL en adelante            </v>
      </c>
      <c r="H7201" t="str">
        <f>T("DIESEL                                            ")</f>
        <v xml:space="preserve">DIESEL                                            </v>
      </c>
      <c r="I7201">
        <v>7</v>
      </c>
    </row>
    <row r="7202" spans="1:9">
      <c r="A7202" t="str">
        <f>T("2018")</f>
        <v>2018</v>
      </c>
      <c r="B7202" t="str">
        <f>T("JURIDICO                                          ")</f>
        <v xml:space="preserve">JURIDICO                                          </v>
      </c>
      <c r="C7202" t="str">
        <f>T("HORTALEZA           ")</f>
        <v xml:space="preserve">HORTALEZA           </v>
      </c>
      <c r="D7202" t="str">
        <f>T("APOSTOL SANTIAGO    ")</f>
        <v xml:space="preserve">APOSTOL SANTIAGO    </v>
      </c>
      <c r="E7202" t="str">
        <f>T("CA ")</f>
        <v xml:space="preserve">CA </v>
      </c>
      <c r="F7202" t="str">
        <f>T("CAMIONES       ")</f>
        <v xml:space="preserve">CAMIONES       </v>
      </c>
      <c r="G7202" t="str">
        <f>T("De menos de 1.000 KG DE CARGA ÚTIL                ")</f>
        <v xml:space="preserve">De menos de 1.000 KG DE CARGA ÚTIL                </v>
      </c>
      <c r="H7202" t="str">
        <f>T("DIESEL                                            ")</f>
        <v xml:space="preserve">DIESEL                                            </v>
      </c>
      <c r="I7202">
        <v>58</v>
      </c>
    </row>
    <row r="7203" spans="1:9">
      <c r="A7203" t="str">
        <f>T("2018")</f>
        <v>2018</v>
      </c>
      <c r="B7203" t="str">
        <f>T("JURIDICO                                          ")</f>
        <v xml:space="preserve">JURIDICO                                          </v>
      </c>
      <c r="C7203" t="str">
        <f>T("HORTALEZA           ")</f>
        <v xml:space="preserve">HORTALEZA           </v>
      </c>
      <c r="D7203" t="str">
        <f>T("APOSTOL SANTIAGO    ")</f>
        <v xml:space="preserve">APOSTOL SANTIAGO    </v>
      </c>
      <c r="E7203" t="str">
        <f>T("CA ")</f>
        <v xml:space="preserve">CA </v>
      </c>
      <c r="F7203" t="str">
        <f>T("CAMIONES       ")</f>
        <v xml:space="preserve">CAMIONES       </v>
      </c>
      <c r="G7203" t="str">
        <f>T("De 1.000 a 2.999 KG DE CARGA ÚTIL                 ")</f>
        <v xml:space="preserve">De 1.000 a 2.999 KG DE CARGA ÚTIL                 </v>
      </c>
      <c r="H7203" t="str">
        <f>T("DIESEL                                            ")</f>
        <v xml:space="preserve">DIESEL                                            </v>
      </c>
      <c r="I7203">
        <v>39</v>
      </c>
    </row>
    <row r="7204" spans="1:9">
      <c r="A7204" t="str">
        <f>T("2018")</f>
        <v>2018</v>
      </c>
      <c r="B7204" t="str">
        <f>T("JURIDICO                                          ")</f>
        <v xml:space="preserve">JURIDICO                                          </v>
      </c>
      <c r="C7204" t="str">
        <f>T("HORTALEZA           ")</f>
        <v xml:space="preserve">HORTALEZA           </v>
      </c>
      <c r="D7204" t="str">
        <f>T("APOSTOL SANTIAGO    ")</f>
        <v xml:space="preserve">APOSTOL SANTIAGO    </v>
      </c>
      <c r="E7204" t="str">
        <f>T("CA ")</f>
        <v xml:space="preserve">CA </v>
      </c>
      <c r="F7204" t="str">
        <f>T("CAMIONES       ")</f>
        <v xml:space="preserve">CAMIONES       </v>
      </c>
      <c r="G7204" t="str">
        <f>T("De 3.000 a 9.999 KG DE CARGA ÚTIL                 ")</f>
        <v xml:space="preserve">De 3.000 a 9.999 KG DE CARGA ÚTIL                 </v>
      </c>
      <c r="H7204" t="str">
        <f>T("DIESEL                                            ")</f>
        <v xml:space="preserve">DIESEL                                            </v>
      </c>
      <c r="I7204">
        <v>6</v>
      </c>
    </row>
    <row r="7205" spans="1:9">
      <c r="A7205" t="str">
        <f>T("2018")</f>
        <v>2018</v>
      </c>
      <c r="B7205" t="str">
        <f>T("JURIDICO                                          ")</f>
        <v xml:space="preserve">JURIDICO                                          </v>
      </c>
      <c r="C7205" t="str">
        <f>T("HORTALEZA           ")</f>
        <v xml:space="preserve">HORTALEZA           </v>
      </c>
      <c r="D7205" t="str">
        <f>T("APOSTOL SANTIAGO    ")</f>
        <v xml:space="preserve">APOSTOL SANTIAGO    </v>
      </c>
      <c r="E7205" t="str">
        <f>T("CA ")</f>
        <v xml:space="preserve">CA </v>
      </c>
      <c r="F7205" t="str">
        <f>T("CAMIONES       ")</f>
        <v xml:space="preserve">CAMIONES       </v>
      </c>
      <c r="G7205" t="str">
        <f>T("De 10.000 KG DE CARGA ÚTIL en adelante            ")</f>
        <v xml:space="preserve">De 10.000 KG DE CARGA ÚTIL en adelante            </v>
      </c>
      <c r="H7205" t="str">
        <f>T("DIESEL                                            ")</f>
        <v xml:space="preserve">DIESEL                                            </v>
      </c>
      <c r="I7205">
        <v>6</v>
      </c>
    </row>
    <row r="7206" spans="1:9">
      <c r="A7206" t="str">
        <f>T("2018")</f>
        <v>2018</v>
      </c>
      <c r="B7206" t="str">
        <f>T("JURIDICO                                          ")</f>
        <v xml:space="preserve">JURIDICO                                          </v>
      </c>
      <c r="C7206" t="str">
        <f>T("HORTALEZA           ")</f>
        <v xml:space="preserve">HORTALEZA           </v>
      </c>
      <c r="D7206" t="str">
        <f>T("VALDEFUENTES        ")</f>
        <v xml:space="preserve">VALDEFUENTES        </v>
      </c>
      <c r="E7206" t="str">
        <f>T("CA ")</f>
        <v xml:space="preserve">CA </v>
      </c>
      <c r="F7206" t="str">
        <f>T("CAMIONES       ")</f>
        <v xml:space="preserve">CAMIONES       </v>
      </c>
      <c r="G7206" t="str">
        <f>T("De menos de 1.000 KG DE CARGA ÚTIL                ")</f>
        <v xml:space="preserve">De menos de 1.000 KG DE CARGA ÚTIL                </v>
      </c>
      <c r="H7206" t="str">
        <f>T("DIESEL                                            ")</f>
        <v xml:space="preserve">DIESEL                                            </v>
      </c>
      <c r="I7206">
        <v>562</v>
      </c>
    </row>
    <row r="7207" spans="1:9">
      <c r="A7207" t="str">
        <f>T("2018")</f>
        <v>2018</v>
      </c>
      <c r="B7207" t="str">
        <f>T("JURIDICO                                          ")</f>
        <v xml:space="preserve">JURIDICO                                          </v>
      </c>
      <c r="C7207" t="str">
        <f>T("HORTALEZA           ")</f>
        <v xml:space="preserve">HORTALEZA           </v>
      </c>
      <c r="D7207" t="str">
        <f>T("VALDEFUENTES        ")</f>
        <v xml:space="preserve">VALDEFUENTES        </v>
      </c>
      <c r="E7207" t="str">
        <f>T("CA ")</f>
        <v xml:space="preserve">CA </v>
      </c>
      <c r="F7207" t="str">
        <f>T("CAMIONES       ")</f>
        <v xml:space="preserve">CAMIONES       </v>
      </c>
      <c r="G7207" t="str">
        <f>T("De 1.000 a 2.999 KG DE CARGA ÚTIL                 ")</f>
        <v xml:space="preserve">De 1.000 a 2.999 KG DE CARGA ÚTIL                 </v>
      </c>
      <c r="H7207" t="str">
        <f>T("DIESEL                                            ")</f>
        <v xml:space="preserve">DIESEL                                            </v>
      </c>
      <c r="I7207">
        <v>349</v>
      </c>
    </row>
    <row r="7208" spans="1:9">
      <c r="A7208" t="str">
        <f>T("2018")</f>
        <v>2018</v>
      </c>
      <c r="B7208" t="str">
        <f>T("JURIDICO                                          ")</f>
        <v xml:space="preserve">JURIDICO                                          </v>
      </c>
      <c r="C7208" t="str">
        <f>T("HORTALEZA           ")</f>
        <v xml:space="preserve">HORTALEZA           </v>
      </c>
      <c r="D7208" t="str">
        <f>T("VALDEFUENTES        ")</f>
        <v xml:space="preserve">VALDEFUENTES        </v>
      </c>
      <c r="E7208" t="str">
        <f>T("CA ")</f>
        <v xml:space="preserve">CA </v>
      </c>
      <c r="F7208" t="str">
        <f>T("CAMIONES       ")</f>
        <v xml:space="preserve">CAMIONES       </v>
      </c>
      <c r="G7208" t="str">
        <f>T("De 3.000 a 9.999 KG DE CARGA ÚTIL                 ")</f>
        <v xml:space="preserve">De 3.000 a 9.999 KG DE CARGA ÚTIL                 </v>
      </c>
      <c r="H7208" t="str">
        <f>T("DIESEL                                            ")</f>
        <v xml:space="preserve">DIESEL                                            </v>
      </c>
      <c r="I7208">
        <v>302</v>
      </c>
    </row>
    <row r="7209" spans="1:9">
      <c r="A7209" t="str">
        <f>T("2018")</f>
        <v>2018</v>
      </c>
      <c r="B7209" t="str">
        <f>T("JURIDICO                                          ")</f>
        <v xml:space="preserve">JURIDICO                                          </v>
      </c>
      <c r="C7209" t="str">
        <f>T("HORTALEZA           ")</f>
        <v xml:space="preserve">HORTALEZA           </v>
      </c>
      <c r="D7209" t="str">
        <f>T("VALDEFUENTES        ")</f>
        <v xml:space="preserve">VALDEFUENTES        </v>
      </c>
      <c r="E7209" t="str">
        <f>T("CA ")</f>
        <v xml:space="preserve">CA </v>
      </c>
      <c r="F7209" t="str">
        <f>T("CAMIONES       ")</f>
        <v xml:space="preserve">CAMIONES       </v>
      </c>
      <c r="G7209" t="str">
        <f>T("De 10.000 KG DE CARGA ÚTIL en adelante            ")</f>
        <v xml:space="preserve">De 10.000 KG DE CARGA ÚTIL en adelante            </v>
      </c>
      <c r="H7209" t="str">
        <f>T("DIESEL                                            ")</f>
        <v xml:space="preserve">DIESEL                                            </v>
      </c>
      <c r="I7209">
        <v>42</v>
      </c>
    </row>
    <row r="7210" spans="1:9">
      <c r="A7210" t="str">
        <f>T("2018")</f>
        <v>2018</v>
      </c>
      <c r="B7210" t="str">
        <f>T("JURIDICO                                          ")</f>
        <v xml:space="preserve">JURIDICO                                          </v>
      </c>
      <c r="C7210" t="str">
        <f>T("HORTALEZA           ")</f>
        <v xml:space="preserve">HORTALEZA           </v>
      </c>
      <c r="D7210" t="str">
        <f>T("PINAR DEL REY       ")</f>
        <v xml:space="preserve">PINAR DEL REY       </v>
      </c>
      <c r="E7210" t="str">
        <f>T("CA ")</f>
        <v xml:space="preserve">CA </v>
      </c>
      <c r="F7210" t="str">
        <f>T("CAMIONES       ")</f>
        <v xml:space="preserve">CAMIONES       </v>
      </c>
      <c r="G7210" t="str">
        <f>T("De menos de 1.000 KG DE CARGA ÚTIL                ")</f>
        <v xml:space="preserve">De menos de 1.000 KG DE CARGA ÚTIL                </v>
      </c>
      <c r="H7210" t="str">
        <f>T("ELÉCTRICO                                         ")</f>
        <v xml:space="preserve">ELÉCTRICO                                         </v>
      </c>
      <c r="I7210">
        <v>1</v>
      </c>
    </row>
    <row r="7211" spans="1:9">
      <c r="A7211" t="str">
        <f>T("2018")</f>
        <v>2018</v>
      </c>
      <c r="B7211" t="str">
        <f>T("JURIDICO                                          ")</f>
        <v xml:space="preserve">JURIDICO                                          </v>
      </c>
      <c r="C7211" t="str">
        <f>T("HORTALEZA           ")</f>
        <v xml:space="preserve">HORTALEZA           </v>
      </c>
      <c r="D7211" t="str">
        <f>T("VALDEFUENTES        ")</f>
        <v xml:space="preserve">VALDEFUENTES        </v>
      </c>
      <c r="E7211" t="str">
        <f>T("CA ")</f>
        <v xml:space="preserve">CA </v>
      </c>
      <c r="F7211" t="str">
        <f>T("CAMIONES       ")</f>
        <v xml:space="preserve">CAMIONES       </v>
      </c>
      <c r="G7211" t="str">
        <f>T("De menos de 1.000 KG DE CARGA ÚTIL                ")</f>
        <v xml:space="preserve">De menos de 1.000 KG DE CARGA ÚTIL                </v>
      </c>
      <c r="H7211" t="str">
        <f>T("ELÉCTRICO                                         ")</f>
        <v xml:space="preserve">ELÉCTRICO                                         </v>
      </c>
      <c r="I7211">
        <v>6</v>
      </c>
    </row>
    <row r="7212" spans="1:9">
      <c r="A7212" t="str">
        <f>T("2018")</f>
        <v>2018</v>
      </c>
      <c r="B7212" t="str">
        <f>T("FISICO                                            ")</f>
        <v xml:space="preserve">FISICO                                            </v>
      </c>
      <c r="C7212" t="str">
        <f>T("HORTALEZA           ")</f>
        <v xml:space="preserve">HORTALEZA           </v>
      </c>
      <c r="D7212" t="str">
        <f>T("CANILLAS            ")</f>
        <v xml:space="preserve">CANILLAS            </v>
      </c>
      <c r="E7212" t="str">
        <f>T("CA ")</f>
        <v xml:space="preserve">CA </v>
      </c>
      <c r="F7212" t="str">
        <f>T("CAMIONES       ")</f>
        <v xml:space="preserve">CAMIONES       </v>
      </c>
      <c r="G7212" t="str">
        <f>T("De menos de 1.000 KG DE CARGA ÚTIL                ")</f>
        <v xml:space="preserve">De menos de 1.000 KG DE CARGA ÚTIL                </v>
      </c>
      <c r="H7212" t="str">
        <f>T("GAS LICUADO DE PETROLEO                           ")</f>
        <v xml:space="preserve">GAS LICUADO DE PETROLEO                           </v>
      </c>
      <c r="I7212">
        <v>1</v>
      </c>
    </row>
    <row r="7213" spans="1:9">
      <c r="A7213" t="str">
        <f>T("2018")</f>
        <v>2018</v>
      </c>
      <c r="B7213" t="str">
        <f>T("FISICO                                            ")</f>
        <v xml:space="preserve">FISICO                                            </v>
      </c>
      <c r="C7213" t="str">
        <f>T("HORTALEZA           ")</f>
        <v xml:space="preserve">HORTALEZA           </v>
      </c>
      <c r="D7213" t="str">
        <f>T("PINAR DEL REY       ")</f>
        <v xml:space="preserve">PINAR DEL REY       </v>
      </c>
      <c r="E7213" t="str">
        <f>T("CA ")</f>
        <v xml:space="preserve">CA </v>
      </c>
      <c r="F7213" t="str">
        <f>T("CAMIONES       ")</f>
        <v xml:space="preserve">CAMIONES       </v>
      </c>
      <c r="G7213" t="str">
        <f>T("De menos de 1.000 KG DE CARGA ÚTIL                ")</f>
        <v xml:space="preserve">De menos de 1.000 KG DE CARGA ÚTIL                </v>
      </c>
      <c r="H7213" t="str">
        <f>T("GAS LICUADO DE PETROLEO                           ")</f>
        <v xml:space="preserve">GAS LICUADO DE PETROLEO                           </v>
      </c>
      <c r="I7213">
        <v>1</v>
      </c>
    </row>
    <row r="7214" spans="1:9">
      <c r="A7214" t="str">
        <f>T("2018")</f>
        <v>2018</v>
      </c>
      <c r="B7214" t="str">
        <f>T("JURIDICO                                          ")</f>
        <v xml:space="preserve">JURIDICO                                          </v>
      </c>
      <c r="C7214" t="str">
        <f>T("HORTALEZA           ")</f>
        <v xml:space="preserve">HORTALEZA           </v>
      </c>
      <c r="D7214" t="str">
        <f>T("CANILLAS            ")</f>
        <v xml:space="preserve">CANILLAS            </v>
      </c>
      <c r="E7214" t="str">
        <f>T("CA ")</f>
        <v xml:space="preserve">CA </v>
      </c>
      <c r="F7214" t="str">
        <f>T("CAMIONES       ")</f>
        <v xml:space="preserve">CAMIONES       </v>
      </c>
      <c r="G7214" t="str">
        <f>T("De menos de 1.000 KG DE CARGA ÚTIL                ")</f>
        <v xml:space="preserve">De menos de 1.000 KG DE CARGA ÚTIL                </v>
      </c>
      <c r="H7214" t="str">
        <f>T("GAS LICUADO DE PETROLEO                           ")</f>
        <v xml:space="preserve">GAS LICUADO DE PETROLEO                           </v>
      </c>
      <c r="I7214">
        <v>2</v>
      </c>
    </row>
    <row r="7215" spans="1:9">
      <c r="A7215" t="str">
        <f>T("2018")</f>
        <v>2018</v>
      </c>
      <c r="B7215" t="str">
        <f>T("JURIDICO                                          ")</f>
        <v xml:space="preserve">JURIDICO                                          </v>
      </c>
      <c r="C7215" t="str">
        <f>T("HORTALEZA           ")</f>
        <v xml:space="preserve">HORTALEZA           </v>
      </c>
      <c r="D7215" t="str">
        <f>T("PINAR DEL REY       ")</f>
        <v xml:space="preserve">PINAR DEL REY       </v>
      </c>
      <c r="E7215" t="str">
        <f>T("CA ")</f>
        <v xml:space="preserve">CA </v>
      </c>
      <c r="F7215" t="str">
        <f>T("CAMIONES       ")</f>
        <v xml:space="preserve">CAMIONES       </v>
      </c>
      <c r="G7215" t="str">
        <f>T("De menos de 1.000 KG DE CARGA ÚTIL                ")</f>
        <v xml:space="preserve">De menos de 1.000 KG DE CARGA ÚTIL                </v>
      </c>
      <c r="H7215" t="str">
        <f>T("GAS LICUADO DE PETROLEO                           ")</f>
        <v xml:space="preserve">GAS LICUADO DE PETROLEO                           </v>
      </c>
      <c r="I7215">
        <v>1</v>
      </c>
    </row>
    <row r="7216" spans="1:9">
      <c r="A7216" t="str">
        <f>T("2018")</f>
        <v>2018</v>
      </c>
      <c r="B7216" t="str">
        <f>T("JURIDICO                                          ")</f>
        <v xml:space="preserve">JURIDICO                                          </v>
      </c>
      <c r="C7216" t="str">
        <f>T("HORTALEZA           ")</f>
        <v xml:space="preserve">HORTALEZA           </v>
      </c>
      <c r="D7216" t="str">
        <f>T("VALDEFUENTES        ")</f>
        <v xml:space="preserve">VALDEFUENTES        </v>
      </c>
      <c r="E7216" t="str">
        <f>T("CA ")</f>
        <v xml:space="preserve">CA </v>
      </c>
      <c r="F7216" t="str">
        <f>T("CAMIONES       ")</f>
        <v xml:space="preserve">CAMIONES       </v>
      </c>
      <c r="G7216" t="str">
        <f>T("De menos de 1.000 KG DE CARGA ÚTIL                ")</f>
        <v xml:space="preserve">De menos de 1.000 KG DE CARGA ÚTIL                </v>
      </c>
      <c r="H7216" t="str">
        <f>T("GAS LICUADO DE PETROLEO                           ")</f>
        <v xml:space="preserve">GAS LICUADO DE PETROLEO                           </v>
      </c>
      <c r="I7216">
        <v>2</v>
      </c>
    </row>
    <row r="7217" spans="1:9">
      <c r="A7217" t="str">
        <f>T("2018")</f>
        <v>2018</v>
      </c>
      <c r="B7217" t="str">
        <f>T("JURIDICO                                          ")</f>
        <v xml:space="preserve">JURIDICO                                          </v>
      </c>
      <c r="C7217" t="str">
        <f>T("HORTALEZA           ")</f>
        <v xml:space="preserve">HORTALEZA           </v>
      </c>
      <c r="D7217" t="str">
        <f>T("PINAR DEL REY       ")</f>
        <v xml:space="preserve">PINAR DEL REY       </v>
      </c>
      <c r="E7217" t="str">
        <f>T("CA ")</f>
        <v xml:space="preserve">CA </v>
      </c>
      <c r="F7217" t="str">
        <f>T("CAMIONES       ")</f>
        <v xml:space="preserve">CAMIONES       </v>
      </c>
      <c r="G7217" t="str">
        <f>T("De menos de 1.000 KG DE CARGA ÚTIL                ")</f>
        <v xml:space="preserve">De menos de 1.000 KG DE CARGA ÚTIL                </v>
      </c>
      <c r="H7217" t="str">
        <f>T("GAS NATURAL COMPRIMIDO                            ")</f>
        <v xml:space="preserve">GAS NATURAL COMPRIMIDO                            </v>
      </c>
      <c r="I7217">
        <v>1</v>
      </c>
    </row>
    <row r="7218" spans="1:9">
      <c r="A7218" t="str">
        <f>T("2018")</f>
        <v>2018</v>
      </c>
      <c r="B7218" t="str">
        <f>T("JURIDICO                                          ")</f>
        <v xml:space="preserve">JURIDICO                                          </v>
      </c>
      <c r="C7218" t="str">
        <f>T("HORTALEZA           ")</f>
        <v xml:space="preserve">HORTALEZA           </v>
      </c>
      <c r="D7218" t="str">
        <f>T("VALDEFUENTES        ")</f>
        <v xml:space="preserve">VALDEFUENTES        </v>
      </c>
      <c r="E7218" t="str">
        <f>T("CA ")</f>
        <v xml:space="preserve">CA </v>
      </c>
      <c r="F7218" t="str">
        <f>T("CAMIONES       ")</f>
        <v xml:space="preserve">CAMIONES       </v>
      </c>
      <c r="G7218" t="str">
        <f>T("De menos de 1.000 KG DE CARGA ÚTIL                ")</f>
        <v xml:space="preserve">De menos de 1.000 KG DE CARGA ÚTIL                </v>
      </c>
      <c r="H7218" t="str">
        <f>T("GAS NATURAL COMPRIMIDO                            ")</f>
        <v xml:space="preserve">GAS NATURAL COMPRIMIDO                            </v>
      </c>
      <c r="I7218">
        <v>1</v>
      </c>
    </row>
    <row r="7219" spans="1:9">
      <c r="A7219" t="str">
        <f>T("2018")</f>
        <v>2018</v>
      </c>
      <c r="B7219" t="str">
        <f>T("JURIDICO                                          ")</f>
        <v xml:space="preserve">JURIDICO                                          </v>
      </c>
      <c r="C7219" t="str">
        <f>T("HORTALEZA           ")</f>
        <v xml:space="preserve">HORTALEZA           </v>
      </c>
      <c r="D7219" t="str">
        <f>T("VALDEFUENTES        ")</f>
        <v xml:space="preserve">VALDEFUENTES        </v>
      </c>
      <c r="E7219" t="str">
        <f>T("CA ")</f>
        <v xml:space="preserve">CA </v>
      </c>
      <c r="F7219" t="str">
        <f>T("CAMIONES       ")</f>
        <v xml:space="preserve">CAMIONES       </v>
      </c>
      <c r="G7219" t="str">
        <f>T("De 1.000 a 2.999 KG DE CARGA ÚTIL                 ")</f>
        <v xml:space="preserve">De 1.000 a 2.999 KG DE CARGA ÚTIL                 </v>
      </c>
      <c r="H7219" t="str">
        <f>T("GAS NATURAL COMPRIMIDO                            ")</f>
        <v xml:space="preserve">GAS NATURAL COMPRIMIDO                            </v>
      </c>
      <c r="I7219">
        <v>3</v>
      </c>
    </row>
    <row r="7220" spans="1:9">
      <c r="A7220" t="str">
        <f>T("2018")</f>
        <v>2018</v>
      </c>
      <c r="B7220" t="str">
        <f>T("JURIDICO                                          ")</f>
        <v xml:space="preserve">JURIDICO                                          </v>
      </c>
      <c r="C7220" t="str">
        <f>T("HORTALEZA           ")</f>
        <v xml:space="preserve">HORTALEZA           </v>
      </c>
      <c r="D7220" t="str">
        <f>T("VALDEFUENTES        ")</f>
        <v xml:space="preserve">VALDEFUENTES        </v>
      </c>
      <c r="E7220" t="str">
        <f>T("CA ")</f>
        <v xml:space="preserve">CA </v>
      </c>
      <c r="F7220" t="str">
        <f>T("CAMIONES       ")</f>
        <v xml:space="preserve">CAMIONES       </v>
      </c>
      <c r="G7220" t="str">
        <f>T("De 3.000 a 9.999 KG DE CARGA ÚTIL                 ")</f>
        <v xml:space="preserve">De 3.000 a 9.999 KG DE CARGA ÚTIL                 </v>
      </c>
      <c r="H7220" t="str">
        <f>T("GAS NATURAL COMPRIMIDO                            ")</f>
        <v xml:space="preserve">GAS NATURAL COMPRIMIDO                            </v>
      </c>
      <c r="I7220">
        <v>1</v>
      </c>
    </row>
    <row r="7221" spans="1:9">
      <c r="A7221" t="str">
        <f>T("2018")</f>
        <v>2018</v>
      </c>
      <c r="B7221" t="str">
        <f>T("Entidad sin personalidad jurídica (art. 35.4 LGT) ")</f>
        <v xml:space="preserve">Entidad sin personalidad jurídica (art. 35.4 LGT) </v>
      </c>
      <c r="C7221" t="str">
        <f>T("HORTALEZA           ")</f>
        <v xml:space="preserve">HORTALEZA           </v>
      </c>
      <c r="D7221" t="str">
        <f>T("PALOMAS             ")</f>
        <v xml:space="preserve">PALOMAS             </v>
      </c>
      <c r="E7221" t="str">
        <f>T("CA ")</f>
        <v xml:space="preserve">CA </v>
      </c>
      <c r="F7221" t="str">
        <f>T("CAMIONES       ")</f>
        <v xml:space="preserve">CAMIONES       </v>
      </c>
      <c r="G7221" t="str">
        <f>T("De menos de 1.000 KG DE CARGA ÚTIL                ")</f>
        <v xml:space="preserve">De menos de 1.000 KG DE CARGA ÚTIL                </v>
      </c>
      <c r="H7221" t="str">
        <f>T("GASOLINA                                          ")</f>
        <v xml:space="preserve">GASOLINA                                          </v>
      </c>
      <c r="I7221">
        <v>1</v>
      </c>
    </row>
    <row r="7222" spans="1:9">
      <c r="A7222" t="str">
        <f>T("2018")</f>
        <v>2018</v>
      </c>
      <c r="B7222" t="str">
        <f>T("Entidad sin personalidad jurídica (art. 35.4 LGT) ")</f>
        <v xml:space="preserve">Entidad sin personalidad jurídica (art. 35.4 LGT) </v>
      </c>
      <c r="C7222" t="str">
        <f>T("HORTALEZA           ")</f>
        <v xml:space="preserve">HORTALEZA           </v>
      </c>
      <c r="D7222" t="str">
        <f>T("CANILLAS            ")</f>
        <v xml:space="preserve">CANILLAS            </v>
      </c>
      <c r="E7222" t="str">
        <f>T("CA ")</f>
        <v xml:space="preserve">CA </v>
      </c>
      <c r="F7222" t="str">
        <f>T("CAMIONES       ")</f>
        <v xml:space="preserve">CAMIONES       </v>
      </c>
      <c r="G7222" t="str">
        <f>T("De menos de 1.000 KG DE CARGA ÚTIL                ")</f>
        <v xml:space="preserve">De menos de 1.000 KG DE CARGA ÚTIL                </v>
      </c>
      <c r="H7222" t="str">
        <f>T("GASOLINA                                          ")</f>
        <v xml:space="preserve">GASOLINA                                          </v>
      </c>
      <c r="I7222">
        <v>1</v>
      </c>
    </row>
    <row r="7223" spans="1:9">
      <c r="A7223" t="str">
        <f>T("2018")</f>
        <v>2018</v>
      </c>
      <c r="B7223" t="str">
        <f>T("Entidad sin personalidad jurídica (art. 35.4 LGT) ")</f>
        <v xml:space="preserve">Entidad sin personalidad jurídica (art. 35.4 LGT) </v>
      </c>
      <c r="C7223" t="str">
        <f>T("HORTALEZA           ")</f>
        <v xml:space="preserve">HORTALEZA           </v>
      </c>
      <c r="D7223" t="str">
        <f>T("PINAR DEL REY       ")</f>
        <v xml:space="preserve">PINAR DEL REY       </v>
      </c>
      <c r="E7223" t="str">
        <f>T("CA ")</f>
        <v xml:space="preserve">CA </v>
      </c>
      <c r="F7223" t="str">
        <f>T("CAMIONES       ")</f>
        <v xml:space="preserve">CAMIONES       </v>
      </c>
      <c r="G7223" t="str">
        <f>T("De menos de 1.000 KG DE CARGA ÚTIL                ")</f>
        <v xml:space="preserve">De menos de 1.000 KG DE CARGA ÚTIL                </v>
      </c>
      <c r="H7223" t="str">
        <f>T("GASOLINA                                          ")</f>
        <v xml:space="preserve">GASOLINA                                          </v>
      </c>
      <c r="I7223">
        <v>3</v>
      </c>
    </row>
    <row r="7224" spans="1:9">
      <c r="A7224" t="str">
        <f>T("2018")</f>
        <v>2018</v>
      </c>
      <c r="B7224" t="str">
        <f>T("Entidad sin personalidad jurídica (art. 35.4 LGT) ")</f>
        <v xml:space="preserve">Entidad sin personalidad jurídica (art. 35.4 LGT) </v>
      </c>
      <c r="C7224" t="str">
        <f>T("HORTALEZA           ")</f>
        <v xml:space="preserve">HORTALEZA           </v>
      </c>
      <c r="D7224" t="str">
        <f>T("APOSTOL SANTIAGO    ")</f>
        <v xml:space="preserve">APOSTOL SANTIAGO    </v>
      </c>
      <c r="E7224" t="str">
        <f>T("CA ")</f>
        <v xml:space="preserve">CA </v>
      </c>
      <c r="F7224" t="str">
        <f>T("CAMIONES       ")</f>
        <v xml:space="preserve">CAMIONES       </v>
      </c>
      <c r="G7224" t="str">
        <f>T("De menos de 1.000 KG DE CARGA ÚTIL                ")</f>
        <v xml:space="preserve">De menos de 1.000 KG DE CARGA ÚTIL                </v>
      </c>
      <c r="H7224" t="str">
        <f>T("GASOLINA                                          ")</f>
        <v xml:space="preserve">GASOLINA                                          </v>
      </c>
      <c r="I7224">
        <v>2</v>
      </c>
    </row>
    <row r="7225" spans="1:9">
      <c r="A7225" t="str">
        <f>T("2018")</f>
        <v>2018</v>
      </c>
      <c r="B7225" t="str">
        <f>T("FISICO                                            ")</f>
        <v xml:space="preserve">FISICO                                            </v>
      </c>
      <c r="C7225" t="str">
        <f>T("HORTALEZA           ")</f>
        <v xml:space="preserve">HORTALEZA           </v>
      </c>
      <c r="D7225" t="str">
        <f>T("SIN BARRIO          ")</f>
        <v xml:space="preserve">SIN BARRIO          </v>
      </c>
      <c r="E7225" t="str">
        <f>T("CA ")</f>
        <v xml:space="preserve">CA </v>
      </c>
      <c r="F7225" t="str">
        <f>T("CAMIONES       ")</f>
        <v xml:space="preserve">CAMIONES       </v>
      </c>
      <c r="G7225" t="str">
        <f>T("De menos de 1.000 KG DE CARGA ÚTIL                ")</f>
        <v xml:space="preserve">De menos de 1.000 KG DE CARGA ÚTIL                </v>
      </c>
      <c r="H7225" t="str">
        <f>T("GASOLINA                                          ")</f>
        <v xml:space="preserve">GASOLINA                                          </v>
      </c>
      <c r="I7225">
        <v>2</v>
      </c>
    </row>
    <row r="7226" spans="1:9">
      <c r="A7226" t="str">
        <f>T("2018")</f>
        <v>2018</v>
      </c>
      <c r="B7226" t="str">
        <f>T("FISICO                                            ")</f>
        <v xml:space="preserve">FISICO                                            </v>
      </c>
      <c r="C7226" t="str">
        <f>T("HORTALEZA           ")</f>
        <v xml:space="preserve">HORTALEZA           </v>
      </c>
      <c r="D7226" t="str">
        <f>T("PALOMAS             ")</f>
        <v xml:space="preserve">PALOMAS             </v>
      </c>
      <c r="E7226" t="str">
        <f>T("CA ")</f>
        <v xml:space="preserve">CA </v>
      </c>
      <c r="F7226" t="str">
        <f>T("CAMIONES       ")</f>
        <v xml:space="preserve">CAMIONES       </v>
      </c>
      <c r="G7226" t="str">
        <f>T("De menos de 1.000 KG DE CARGA ÚTIL                ")</f>
        <v xml:space="preserve">De menos de 1.000 KG DE CARGA ÚTIL                </v>
      </c>
      <c r="H7226" t="str">
        <f>T("GASOLINA                                          ")</f>
        <v xml:space="preserve">GASOLINA                                          </v>
      </c>
      <c r="I7226">
        <v>7</v>
      </c>
    </row>
    <row r="7227" spans="1:9">
      <c r="A7227" t="str">
        <f>T("2018")</f>
        <v>2018</v>
      </c>
      <c r="B7227" t="str">
        <f>T("FISICO                                            ")</f>
        <v xml:space="preserve">FISICO                                            </v>
      </c>
      <c r="C7227" t="str">
        <f>T("HORTALEZA           ")</f>
        <v xml:space="preserve">HORTALEZA           </v>
      </c>
      <c r="D7227" t="str">
        <f>T("PIOVERA             ")</f>
        <v xml:space="preserve">PIOVERA             </v>
      </c>
      <c r="E7227" t="str">
        <f>T("CA ")</f>
        <v xml:space="preserve">CA </v>
      </c>
      <c r="F7227" t="str">
        <f>T("CAMIONES       ")</f>
        <v xml:space="preserve">CAMIONES       </v>
      </c>
      <c r="G7227" t="str">
        <f>T("De menos de 1.000 KG DE CARGA ÚTIL                ")</f>
        <v xml:space="preserve">De menos de 1.000 KG DE CARGA ÚTIL                </v>
      </c>
      <c r="H7227" t="str">
        <f>T("GASOLINA                                          ")</f>
        <v xml:space="preserve">GASOLINA                                          </v>
      </c>
      <c r="I7227">
        <v>24</v>
      </c>
    </row>
    <row r="7228" spans="1:9">
      <c r="A7228" t="str">
        <f>T("2018")</f>
        <v>2018</v>
      </c>
      <c r="B7228" t="str">
        <f>T("FISICO                                            ")</f>
        <v xml:space="preserve">FISICO                                            </v>
      </c>
      <c r="C7228" t="str">
        <f>T("HORTALEZA           ")</f>
        <v xml:space="preserve">HORTALEZA           </v>
      </c>
      <c r="D7228" t="str">
        <f>T("PIOVERA             ")</f>
        <v xml:space="preserve">PIOVERA             </v>
      </c>
      <c r="E7228" t="str">
        <f>T("CA ")</f>
        <v xml:space="preserve">CA </v>
      </c>
      <c r="F7228" t="str">
        <f>T("CAMIONES       ")</f>
        <v xml:space="preserve">CAMIONES       </v>
      </c>
      <c r="G7228" t="str">
        <f>T("De 1.000 a 2.999 KG DE CARGA ÚTIL                 ")</f>
        <v xml:space="preserve">De 1.000 a 2.999 KG DE CARGA ÚTIL                 </v>
      </c>
      <c r="H7228" t="str">
        <f>T("GASOLINA                                          ")</f>
        <v xml:space="preserve">GASOLINA                                          </v>
      </c>
      <c r="I7228">
        <v>1</v>
      </c>
    </row>
    <row r="7229" spans="1:9">
      <c r="A7229" t="str">
        <f>T("2018")</f>
        <v>2018</v>
      </c>
      <c r="B7229" t="str">
        <f>T("FISICO                                            ")</f>
        <v xml:space="preserve">FISICO                                            </v>
      </c>
      <c r="C7229" t="str">
        <f>T("HORTALEZA           ")</f>
        <v xml:space="preserve">HORTALEZA           </v>
      </c>
      <c r="D7229" t="str">
        <f>T("CANILLAS            ")</f>
        <v xml:space="preserve">CANILLAS            </v>
      </c>
      <c r="E7229" t="str">
        <f>T("CA ")</f>
        <v xml:space="preserve">CA </v>
      </c>
      <c r="F7229" t="str">
        <f>T("CAMIONES       ")</f>
        <v xml:space="preserve">CAMIONES       </v>
      </c>
      <c r="G7229" t="str">
        <f>T("De menos de 1.000 KG DE CARGA ÚTIL                ")</f>
        <v xml:space="preserve">De menos de 1.000 KG DE CARGA ÚTIL                </v>
      </c>
      <c r="H7229" t="str">
        <f>T("GASOLINA                                          ")</f>
        <v xml:space="preserve">GASOLINA                                          </v>
      </c>
      <c r="I7229">
        <v>37</v>
      </c>
    </row>
    <row r="7230" spans="1:9">
      <c r="A7230" t="str">
        <f>T("2018")</f>
        <v>2018</v>
      </c>
      <c r="B7230" t="str">
        <f>T("FISICO                                            ")</f>
        <v xml:space="preserve">FISICO                                            </v>
      </c>
      <c r="C7230" t="str">
        <f>T("HORTALEZA           ")</f>
        <v xml:space="preserve">HORTALEZA           </v>
      </c>
      <c r="D7230" t="str">
        <f>T("CANILLAS            ")</f>
        <v xml:space="preserve">CANILLAS            </v>
      </c>
      <c r="E7230" t="str">
        <f>T("CA ")</f>
        <v xml:space="preserve">CA </v>
      </c>
      <c r="F7230" t="str">
        <f>T("CAMIONES       ")</f>
        <v xml:space="preserve">CAMIONES       </v>
      </c>
      <c r="G7230" t="str">
        <f>T("De 1.000 a 2.999 KG DE CARGA ÚTIL                 ")</f>
        <v xml:space="preserve">De 1.000 a 2.999 KG DE CARGA ÚTIL                 </v>
      </c>
      <c r="H7230" t="str">
        <f>T("GASOLINA                                          ")</f>
        <v xml:space="preserve">GASOLINA                                          </v>
      </c>
      <c r="I7230">
        <v>2</v>
      </c>
    </row>
    <row r="7231" spans="1:9">
      <c r="A7231" t="str">
        <f>T("2018")</f>
        <v>2018</v>
      </c>
      <c r="B7231" t="str">
        <f>T("FISICO                                            ")</f>
        <v xml:space="preserve">FISICO                                            </v>
      </c>
      <c r="C7231" t="str">
        <f>T("HORTALEZA           ")</f>
        <v xml:space="preserve">HORTALEZA           </v>
      </c>
      <c r="D7231" t="str">
        <f>T("PINAR DEL REY       ")</f>
        <v xml:space="preserve">PINAR DEL REY       </v>
      </c>
      <c r="E7231" t="str">
        <f>T("CA ")</f>
        <v xml:space="preserve">CA </v>
      </c>
      <c r="F7231" t="str">
        <f>T("CAMIONES       ")</f>
        <v xml:space="preserve">CAMIONES       </v>
      </c>
      <c r="G7231" t="str">
        <f>T("De menos de 1.000 KG DE CARGA ÚTIL                ")</f>
        <v xml:space="preserve">De menos de 1.000 KG DE CARGA ÚTIL                </v>
      </c>
      <c r="H7231" t="str">
        <f>T("GASOLINA                                          ")</f>
        <v xml:space="preserve">GASOLINA                                          </v>
      </c>
      <c r="I7231">
        <v>50</v>
      </c>
    </row>
    <row r="7232" spans="1:9">
      <c r="A7232" t="str">
        <f>T("2018")</f>
        <v>2018</v>
      </c>
      <c r="B7232" t="str">
        <f>T("FISICO                                            ")</f>
        <v xml:space="preserve">FISICO                                            </v>
      </c>
      <c r="C7232" t="str">
        <f>T("HORTALEZA           ")</f>
        <v xml:space="preserve">HORTALEZA           </v>
      </c>
      <c r="D7232" t="str">
        <f>T("PINAR DEL REY       ")</f>
        <v xml:space="preserve">PINAR DEL REY       </v>
      </c>
      <c r="E7232" t="str">
        <f>T("CA ")</f>
        <v xml:space="preserve">CA </v>
      </c>
      <c r="F7232" t="str">
        <f>T("CAMIONES       ")</f>
        <v xml:space="preserve">CAMIONES       </v>
      </c>
      <c r="G7232" t="str">
        <f>T("De 1.000 a 2.999 KG DE CARGA ÚTIL                 ")</f>
        <v xml:space="preserve">De 1.000 a 2.999 KG DE CARGA ÚTIL                 </v>
      </c>
      <c r="H7232" t="str">
        <f>T("GASOLINA                                          ")</f>
        <v xml:space="preserve">GASOLINA                                          </v>
      </c>
      <c r="I7232">
        <v>3</v>
      </c>
    </row>
    <row r="7233" spans="1:9">
      <c r="A7233" t="str">
        <f>T("2018")</f>
        <v>2018</v>
      </c>
      <c r="B7233" t="str">
        <f>T("FISICO                                            ")</f>
        <v xml:space="preserve">FISICO                                            </v>
      </c>
      <c r="C7233" t="str">
        <f>T("HORTALEZA           ")</f>
        <v xml:space="preserve">HORTALEZA           </v>
      </c>
      <c r="D7233" t="str">
        <f>T("APOSTOL SANTIAGO    ")</f>
        <v xml:space="preserve">APOSTOL SANTIAGO    </v>
      </c>
      <c r="E7233" t="str">
        <f>T("CA ")</f>
        <v xml:space="preserve">CA </v>
      </c>
      <c r="F7233" t="str">
        <f>T("CAMIONES       ")</f>
        <v xml:space="preserve">CAMIONES       </v>
      </c>
      <c r="G7233" t="str">
        <f>T("De menos de 1.000 KG DE CARGA ÚTIL                ")</f>
        <v xml:space="preserve">De menos de 1.000 KG DE CARGA ÚTIL                </v>
      </c>
      <c r="H7233" t="str">
        <f>T("GASOLINA                                          ")</f>
        <v xml:space="preserve">GASOLINA                                          </v>
      </c>
      <c r="I7233">
        <v>16</v>
      </c>
    </row>
    <row r="7234" spans="1:9">
      <c r="A7234" t="str">
        <f>T("2018")</f>
        <v>2018</v>
      </c>
      <c r="B7234" t="str">
        <f>T("FISICO                                            ")</f>
        <v xml:space="preserve">FISICO                                            </v>
      </c>
      <c r="C7234" t="str">
        <f>T("HORTALEZA           ")</f>
        <v xml:space="preserve">HORTALEZA           </v>
      </c>
      <c r="D7234" t="str">
        <f>T("APOSTOL SANTIAGO    ")</f>
        <v xml:space="preserve">APOSTOL SANTIAGO    </v>
      </c>
      <c r="E7234" t="str">
        <f>T("CA ")</f>
        <v xml:space="preserve">CA </v>
      </c>
      <c r="F7234" t="str">
        <f>T("CAMIONES       ")</f>
        <v xml:space="preserve">CAMIONES       </v>
      </c>
      <c r="G7234" t="str">
        <f>T("De 1.000 a 2.999 KG DE CARGA ÚTIL                 ")</f>
        <v xml:space="preserve">De 1.000 a 2.999 KG DE CARGA ÚTIL                 </v>
      </c>
      <c r="H7234" t="str">
        <f>T("GASOLINA                                          ")</f>
        <v xml:space="preserve">GASOLINA                                          </v>
      </c>
      <c r="I7234">
        <v>2</v>
      </c>
    </row>
    <row r="7235" spans="1:9">
      <c r="A7235" t="str">
        <f>T("2018")</f>
        <v>2018</v>
      </c>
      <c r="B7235" t="str">
        <f>T("FISICO                                            ")</f>
        <v xml:space="preserve">FISICO                                            </v>
      </c>
      <c r="C7235" t="str">
        <f>T("HORTALEZA           ")</f>
        <v xml:space="preserve">HORTALEZA           </v>
      </c>
      <c r="D7235" t="str">
        <f>T("VALDEFUENTES        ")</f>
        <v xml:space="preserve">VALDEFUENTES        </v>
      </c>
      <c r="E7235" t="str">
        <f>T("CA ")</f>
        <v xml:space="preserve">CA </v>
      </c>
      <c r="F7235" t="str">
        <f>T("CAMIONES       ")</f>
        <v xml:space="preserve">CAMIONES       </v>
      </c>
      <c r="G7235" t="str">
        <f>T("De menos de 1.000 KG DE CARGA ÚTIL                ")</f>
        <v xml:space="preserve">De menos de 1.000 KG DE CARGA ÚTIL                </v>
      </c>
      <c r="H7235" t="str">
        <f>T("GASOLINA                                          ")</f>
        <v xml:space="preserve">GASOLINA                                          </v>
      </c>
      <c r="I7235">
        <v>44</v>
      </c>
    </row>
    <row r="7236" spans="1:9">
      <c r="A7236" t="str">
        <f>T("2018")</f>
        <v>2018</v>
      </c>
      <c r="B7236" t="str">
        <f>T("FISICO                                            ")</f>
        <v xml:space="preserve">FISICO                                            </v>
      </c>
      <c r="C7236" t="str">
        <f>T("HORTALEZA           ")</f>
        <v xml:space="preserve">HORTALEZA           </v>
      </c>
      <c r="D7236" t="str">
        <f>T("VALDEFUENTES        ")</f>
        <v xml:space="preserve">VALDEFUENTES        </v>
      </c>
      <c r="E7236" t="str">
        <f>T("CA ")</f>
        <v xml:space="preserve">CA </v>
      </c>
      <c r="F7236" t="str">
        <f>T("CAMIONES       ")</f>
        <v xml:space="preserve">CAMIONES       </v>
      </c>
      <c r="G7236" t="str">
        <f>T("De 1.000 a 2.999 KG DE CARGA ÚTIL                 ")</f>
        <v xml:space="preserve">De 1.000 a 2.999 KG DE CARGA ÚTIL                 </v>
      </c>
      <c r="H7236" t="str">
        <f>T("GASOLINA                                          ")</f>
        <v xml:space="preserve">GASOLINA                                          </v>
      </c>
      <c r="I7236">
        <v>2</v>
      </c>
    </row>
    <row r="7237" spans="1:9">
      <c r="A7237" t="str">
        <f>T("2018")</f>
        <v>2018</v>
      </c>
      <c r="B7237" t="str">
        <f>T("JURIDICO                                          ")</f>
        <v xml:space="preserve">JURIDICO                                          </v>
      </c>
      <c r="C7237" t="str">
        <f>T("HORTALEZA           ")</f>
        <v xml:space="preserve">HORTALEZA           </v>
      </c>
      <c r="D7237" t="str">
        <f>T("SIN BARRIO          ")</f>
        <v xml:space="preserve">SIN BARRIO          </v>
      </c>
      <c r="E7237" t="str">
        <f>T("CA ")</f>
        <v xml:space="preserve">CA </v>
      </c>
      <c r="F7237" t="str">
        <f>T("CAMIONES       ")</f>
        <v xml:space="preserve">CAMIONES       </v>
      </c>
      <c r="G7237" t="str">
        <f>T("De menos de 1.000 KG DE CARGA ÚTIL                ")</f>
        <v xml:space="preserve">De menos de 1.000 KG DE CARGA ÚTIL                </v>
      </c>
      <c r="H7237" t="str">
        <f>T("GASOLINA                                          ")</f>
        <v xml:space="preserve">GASOLINA                                          </v>
      </c>
      <c r="I7237">
        <v>5</v>
      </c>
    </row>
    <row r="7238" spans="1:9">
      <c r="A7238" t="str">
        <f>T("2018")</f>
        <v>2018</v>
      </c>
      <c r="B7238" t="str">
        <f>T("JURIDICO                                          ")</f>
        <v xml:space="preserve">JURIDICO                                          </v>
      </c>
      <c r="C7238" t="str">
        <f>T("HORTALEZA           ")</f>
        <v xml:space="preserve">HORTALEZA           </v>
      </c>
      <c r="D7238" t="str">
        <f>T("SIN BARRIO          ")</f>
        <v xml:space="preserve">SIN BARRIO          </v>
      </c>
      <c r="E7238" t="str">
        <f>T("CA ")</f>
        <v xml:space="preserve">CA </v>
      </c>
      <c r="F7238" t="str">
        <f>T("CAMIONES       ")</f>
        <v xml:space="preserve">CAMIONES       </v>
      </c>
      <c r="G7238" t="str">
        <f>T("De 1.000 a 2.999 KG DE CARGA ÚTIL                 ")</f>
        <v xml:space="preserve">De 1.000 a 2.999 KG DE CARGA ÚTIL                 </v>
      </c>
      <c r="H7238" t="str">
        <f>T("GASOLINA                                          ")</f>
        <v xml:space="preserve">GASOLINA                                          </v>
      </c>
      <c r="I7238">
        <v>1</v>
      </c>
    </row>
    <row r="7239" spans="1:9">
      <c r="A7239" t="str">
        <f>T("2018")</f>
        <v>2018</v>
      </c>
      <c r="B7239" t="str">
        <f>T("JURIDICO                                          ")</f>
        <v xml:space="preserve">JURIDICO                                          </v>
      </c>
      <c r="C7239" t="str">
        <f>T("HORTALEZA           ")</f>
        <v xml:space="preserve">HORTALEZA           </v>
      </c>
      <c r="D7239" t="str">
        <f>T("PALOMAS             ")</f>
        <v xml:space="preserve">PALOMAS             </v>
      </c>
      <c r="E7239" t="str">
        <f>T("CA ")</f>
        <v xml:space="preserve">CA </v>
      </c>
      <c r="F7239" t="str">
        <f>T("CAMIONES       ")</f>
        <v xml:space="preserve">CAMIONES       </v>
      </c>
      <c r="G7239" t="str">
        <f>T("De menos de 1.000 KG DE CARGA ÚTIL                ")</f>
        <v xml:space="preserve">De menos de 1.000 KG DE CARGA ÚTIL                </v>
      </c>
      <c r="H7239" t="str">
        <f>T("GASOLINA                                          ")</f>
        <v xml:space="preserve">GASOLINA                                          </v>
      </c>
      <c r="I7239">
        <v>5</v>
      </c>
    </row>
    <row r="7240" spans="1:9">
      <c r="A7240" t="str">
        <f>T("2018")</f>
        <v>2018</v>
      </c>
      <c r="B7240" t="str">
        <f>T("JURIDICO                                          ")</f>
        <v xml:space="preserve">JURIDICO                                          </v>
      </c>
      <c r="C7240" t="str">
        <f>T("HORTALEZA           ")</f>
        <v xml:space="preserve">HORTALEZA           </v>
      </c>
      <c r="D7240" t="str">
        <f>T("PIOVERA             ")</f>
        <v xml:space="preserve">PIOVERA             </v>
      </c>
      <c r="E7240" t="str">
        <f>T("CA ")</f>
        <v xml:space="preserve">CA </v>
      </c>
      <c r="F7240" t="str">
        <f>T("CAMIONES       ")</f>
        <v xml:space="preserve">CAMIONES       </v>
      </c>
      <c r="G7240" t="str">
        <f>T("De menos de 1.000 KG DE CARGA ÚTIL                ")</f>
        <v xml:space="preserve">De menos de 1.000 KG DE CARGA ÚTIL                </v>
      </c>
      <c r="H7240" t="str">
        <f>T("GASOLINA                                          ")</f>
        <v xml:space="preserve">GASOLINA                                          </v>
      </c>
      <c r="I7240">
        <v>6</v>
      </c>
    </row>
    <row r="7241" spans="1:9">
      <c r="A7241" t="str">
        <f>T("2018")</f>
        <v>2018</v>
      </c>
      <c r="B7241" t="str">
        <f>T("JURIDICO                                          ")</f>
        <v xml:space="preserve">JURIDICO                                          </v>
      </c>
      <c r="C7241" t="str">
        <f>T("HORTALEZA           ")</f>
        <v xml:space="preserve">HORTALEZA           </v>
      </c>
      <c r="D7241" t="str">
        <f>T("CANILLAS            ")</f>
        <v xml:space="preserve">CANILLAS            </v>
      </c>
      <c r="E7241" t="str">
        <f>T("CA ")</f>
        <v xml:space="preserve">CA </v>
      </c>
      <c r="F7241" t="str">
        <f>T("CAMIONES       ")</f>
        <v xml:space="preserve">CAMIONES       </v>
      </c>
      <c r="G7241" t="str">
        <f>T("De menos de 1.000 KG DE CARGA ÚTIL                ")</f>
        <v xml:space="preserve">De menos de 1.000 KG DE CARGA ÚTIL                </v>
      </c>
      <c r="H7241" t="str">
        <f>T("GASOLINA                                          ")</f>
        <v xml:space="preserve">GASOLINA                                          </v>
      </c>
      <c r="I7241">
        <v>7</v>
      </c>
    </row>
    <row r="7242" spans="1:9">
      <c r="A7242" t="str">
        <f>T("2018")</f>
        <v>2018</v>
      </c>
      <c r="B7242" t="str">
        <f>T("JURIDICO                                          ")</f>
        <v xml:space="preserve">JURIDICO                                          </v>
      </c>
      <c r="C7242" t="str">
        <f>T("HORTALEZA           ")</f>
        <v xml:space="preserve">HORTALEZA           </v>
      </c>
      <c r="D7242" t="str">
        <f>T("CANILLAS            ")</f>
        <v xml:space="preserve">CANILLAS            </v>
      </c>
      <c r="E7242" t="str">
        <f>T("CA ")</f>
        <v xml:space="preserve">CA </v>
      </c>
      <c r="F7242" t="str">
        <f>T("CAMIONES       ")</f>
        <v xml:space="preserve">CAMIONES       </v>
      </c>
      <c r="G7242" t="str">
        <f>T("De 1.000 a 2.999 KG DE CARGA ÚTIL                 ")</f>
        <v xml:space="preserve">De 1.000 a 2.999 KG DE CARGA ÚTIL                 </v>
      </c>
      <c r="H7242" t="str">
        <f>T("GASOLINA                                          ")</f>
        <v xml:space="preserve">GASOLINA                                          </v>
      </c>
      <c r="I7242">
        <v>1</v>
      </c>
    </row>
    <row r="7243" spans="1:9">
      <c r="A7243" t="str">
        <f>T("2018")</f>
        <v>2018</v>
      </c>
      <c r="B7243" t="str">
        <f>T("JURIDICO                                          ")</f>
        <v xml:space="preserve">JURIDICO                                          </v>
      </c>
      <c r="C7243" t="str">
        <f>T("HORTALEZA           ")</f>
        <v xml:space="preserve">HORTALEZA           </v>
      </c>
      <c r="D7243" t="str">
        <f>T("PINAR DEL REY       ")</f>
        <v xml:space="preserve">PINAR DEL REY       </v>
      </c>
      <c r="E7243" t="str">
        <f>T("CA ")</f>
        <v xml:space="preserve">CA </v>
      </c>
      <c r="F7243" t="str">
        <f>T("CAMIONES       ")</f>
        <v xml:space="preserve">CAMIONES       </v>
      </c>
      <c r="G7243" t="str">
        <f>T("De menos de 1.000 KG DE CARGA ÚTIL                ")</f>
        <v xml:space="preserve">De menos de 1.000 KG DE CARGA ÚTIL                </v>
      </c>
      <c r="H7243" t="str">
        <f>T("GASOLINA                                          ")</f>
        <v xml:space="preserve">GASOLINA                                          </v>
      </c>
      <c r="I7243">
        <v>34</v>
      </c>
    </row>
    <row r="7244" spans="1:9">
      <c r="A7244" t="str">
        <f>T("2018")</f>
        <v>2018</v>
      </c>
      <c r="B7244" t="str">
        <f>T("JURIDICO                                          ")</f>
        <v xml:space="preserve">JURIDICO                                          </v>
      </c>
      <c r="C7244" t="str">
        <f>T("HORTALEZA           ")</f>
        <v xml:space="preserve">HORTALEZA           </v>
      </c>
      <c r="D7244" t="str">
        <f>T("PINAR DEL REY       ")</f>
        <v xml:space="preserve">PINAR DEL REY       </v>
      </c>
      <c r="E7244" t="str">
        <f>T("CA ")</f>
        <v xml:space="preserve">CA </v>
      </c>
      <c r="F7244" t="str">
        <f>T("CAMIONES       ")</f>
        <v xml:space="preserve">CAMIONES       </v>
      </c>
      <c r="G7244" t="str">
        <f>T("De 1.000 a 2.999 KG DE CARGA ÚTIL                 ")</f>
        <v xml:space="preserve">De 1.000 a 2.999 KG DE CARGA ÚTIL                 </v>
      </c>
      <c r="H7244" t="str">
        <f>T("GASOLINA                                          ")</f>
        <v xml:space="preserve">GASOLINA                                          </v>
      </c>
      <c r="I7244">
        <v>1</v>
      </c>
    </row>
    <row r="7245" spans="1:9">
      <c r="A7245" t="str">
        <f>T("2018")</f>
        <v>2018</v>
      </c>
      <c r="B7245" t="str">
        <f>T("JURIDICO                                          ")</f>
        <v xml:space="preserve">JURIDICO                                          </v>
      </c>
      <c r="C7245" t="str">
        <f>T("HORTALEZA           ")</f>
        <v xml:space="preserve">HORTALEZA           </v>
      </c>
      <c r="D7245" t="str">
        <f>T("APOSTOL SANTIAGO    ")</f>
        <v xml:space="preserve">APOSTOL SANTIAGO    </v>
      </c>
      <c r="E7245" t="str">
        <f>T("CA ")</f>
        <v xml:space="preserve">CA </v>
      </c>
      <c r="F7245" t="str">
        <f>T("CAMIONES       ")</f>
        <v xml:space="preserve">CAMIONES       </v>
      </c>
      <c r="G7245" t="str">
        <f>T("De menos de 1.000 KG DE CARGA ÚTIL                ")</f>
        <v xml:space="preserve">De menos de 1.000 KG DE CARGA ÚTIL                </v>
      </c>
      <c r="H7245" t="str">
        <f>T("GASOLINA                                          ")</f>
        <v xml:space="preserve">GASOLINA                                          </v>
      </c>
      <c r="I7245">
        <v>4</v>
      </c>
    </row>
    <row r="7246" spans="1:9">
      <c r="A7246" t="str">
        <f>T("2018")</f>
        <v>2018</v>
      </c>
      <c r="B7246" t="str">
        <f>T("JURIDICO                                          ")</f>
        <v xml:space="preserve">JURIDICO                                          </v>
      </c>
      <c r="C7246" t="str">
        <f>T("HORTALEZA           ")</f>
        <v xml:space="preserve">HORTALEZA           </v>
      </c>
      <c r="D7246" t="str">
        <f>T("APOSTOL SANTIAGO    ")</f>
        <v xml:space="preserve">APOSTOL SANTIAGO    </v>
      </c>
      <c r="E7246" t="str">
        <f>T("CA ")</f>
        <v xml:space="preserve">CA </v>
      </c>
      <c r="F7246" t="str">
        <f>T("CAMIONES       ")</f>
        <v xml:space="preserve">CAMIONES       </v>
      </c>
      <c r="G7246" t="str">
        <f>T("De 3.000 a 9.999 KG DE CARGA ÚTIL                 ")</f>
        <v xml:space="preserve">De 3.000 a 9.999 KG DE CARGA ÚTIL                 </v>
      </c>
      <c r="H7246" t="str">
        <f>T("GASOLINA                                          ")</f>
        <v xml:space="preserve">GASOLINA                                          </v>
      </c>
      <c r="I7246">
        <v>1</v>
      </c>
    </row>
    <row r="7247" spans="1:9">
      <c r="A7247" t="str">
        <f>T("2018")</f>
        <v>2018</v>
      </c>
      <c r="B7247" t="str">
        <f>T("JURIDICO                                          ")</f>
        <v xml:space="preserve">JURIDICO                                          </v>
      </c>
      <c r="C7247" t="str">
        <f>T("HORTALEZA           ")</f>
        <v xml:space="preserve">HORTALEZA           </v>
      </c>
      <c r="D7247" t="str">
        <f>T("VALDEFUENTES        ")</f>
        <v xml:space="preserve">VALDEFUENTES        </v>
      </c>
      <c r="E7247" t="str">
        <f>T("CA ")</f>
        <v xml:space="preserve">CA </v>
      </c>
      <c r="F7247" t="str">
        <f>T("CAMIONES       ")</f>
        <v xml:space="preserve">CAMIONES       </v>
      </c>
      <c r="G7247" t="str">
        <f>T("De menos de 1.000 KG DE CARGA ÚTIL                ")</f>
        <v xml:space="preserve">De menos de 1.000 KG DE CARGA ÚTIL                </v>
      </c>
      <c r="H7247" t="str">
        <f>T("GASOLINA                                          ")</f>
        <v xml:space="preserve">GASOLINA                                          </v>
      </c>
      <c r="I7247">
        <v>28</v>
      </c>
    </row>
    <row r="7248" spans="1:9">
      <c r="A7248" t="str">
        <f>T("2018")</f>
        <v>2018</v>
      </c>
      <c r="B7248" t="str">
        <f>T("JURIDICO                                          ")</f>
        <v xml:space="preserve">JURIDICO                                          </v>
      </c>
      <c r="C7248" t="str">
        <f>T("HORTALEZA           ")</f>
        <v xml:space="preserve">HORTALEZA           </v>
      </c>
      <c r="D7248" t="str">
        <f>T("VALDEFUENTES        ")</f>
        <v xml:space="preserve">VALDEFUENTES        </v>
      </c>
      <c r="E7248" t="str">
        <f>T("CA ")</f>
        <v xml:space="preserve">CA </v>
      </c>
      <c r="F7248" t="str">
        <f>T("CAMIONES       ")</f>
        <v xml:space="preserve">CAMIONES       </v>
      </c>
      <c r="G7248" t="str">
        <f>T("De 1.000 a 2.999 KG DE CARGA ÚTIL                 ")</f>
        <v xml:space="preserve">De 1.000 a 2.999 KG DE CARGA ÚTIL                 </v>
      </c>
      <c r="H7248" t="str">
        <f>T("GASOLINA                                          ")</f>
        <v xml:space="preserve">GASOLINA                                          </v>
      </c>
      <c r="I7248">
        <v>2</v>
      </c>
    </row>
    <row r="7249" spans="1:9">
      <c r="A7249" t="str">
        <f>T("2018")</f>
        <v>2018</v>
      </c>
      <c r="B7249" t="str">
        <f>T("JURIDICO                                          ")</f>
        <v xml:space="preserve">JURIDICO                                          </v>
      </c>
      <c r="C7249" t="str">
        <f>T("HORTALEZA           ")</f>
        <v xml:space="preserve">HORTALEZA           </v>
      </c>
      <c r="D7249" t="str">
        <f>T("VALDEFUENTES        ")</f>
        <v xml:space="preserve">VALDEFUENTES        </v>
      </c>
      <c r="E7249" t="str">
        <f>T("CA ")</f>
        <v xml:space="preserve">CA </v>
      </c>
      <c r="F7249" t="str">
        <f>T("CAMIONES       ")</f>
        <v xml:space="preserve">CAMIONES       </v>
      </c>
      <c r="G7249" t="str">
        <f>T("De 3.000 a 9.999 KG DE CARGA ÚTIL                 ")</f>
        <v xml:space="preserve">De 3.000 a 9.999 KG DE CARGA ÚTIL                 </v>
      </c>
      <c r="H7249" t="str">
        <f>T("GASOLINA                                          ")</f>
        <v xml:space="preserve">GASOLINA                                          </v>
      </c>
      <c r="I7249">
        <v>1</v>
      </c>
    </row>
    <row r="7250" spans="1:9">
      <c r="A7250" t="str">
        <f>T("2018")</f>
        <v>2018</v>
      </c>
      <c r="B7250" t="str">
        <f>T("Entidad sin personalidad jurídica (art. 35.4 LGT) ")</f>
        <v xml:space="preserve">Entidad sin personalidad jurídica (art. 35.4 LGT) </v>
      </c>
      <c r="C7250" t="str">
        <f>T("HORTALEZA           ")</f>
        <v xml:space="preserve">HORTALEZA           </v>
      </c>
      <c r="D7250" t="str">
        <f>T("CANILLAS            ")</f>
        <v xml:space="preserve">CANILLAS            </v>
      </c>
      <c r="E7250" t="str">
        <f>T("CA ")</f>
        <v xml:space="preserve">CA </v>
      </c>
      <c r="F7250" t="str">
        <f>T("CAMIONES       ")</f>
        <v xml:space="preserve">CAMIONES       </v>
      </c>
      <c r="G7250" t="str">
        <f>T("De 1.000 a 2.999 KG DE CARGA ÚTIL                 ")</f>
        <v xml:space="preserve">De 1.000 a 2.999 KG DE CARGA ÚTIL                 </v>
      </c>
      <c r="I7250">
        <v>1</v>
      </c>
    </row>
    <row r="7251" spans="1:9">
      <c r="A7251" t="str">
        <f>T("2018")</f>
        <v>2018</v>
      </c>
      <c r="B7251" t="str">
        <f>T("Entidad sin personalidad jurídica (art. 35.4 LGT) ")</f>
        <v xml:space="preserve">Entidad sin personalidad jurídica (art. 35.4 LGT) </v>
      </c>
      <c r="C7251" t="str">
        <f>T("HORTALEZA           ")</f>
        <v xml:space="preserve">HORTALEZA           </v>
      </c>
      <c r="D7251" t="str">
        <f>T("PINAR DEL REY       ")</f>
        <v xml:space="preserve">PINAR DEL REY       </v>
      </c>
      <c r="E7251" t="str">
        <f>T("CA ")</f>
        <v xml:space="preserve">CA </v>
      </c>
      <c r="F7251" t="str">
        <f>T("CAMIONES       ")</f>
        <v xml:space="preserve">CAMIONES       </v>
      </c>
      <c r="G7251" t="str">
        <f>T("De menos de 1.000 KG DE CARGA ÚTIL                ")</f>
        <v xml:space="preserve">De menos de 1.000 KG DE CARGA ÚTIL                </v>
      </c>
      <c r="I7251">
        <v>1</v>
      </c>
    </row>
    <row r="7252" spans="1:9">
      <c r="A7252" t="str">
        <f>T("2018")</f>
        <v>2018</v>
      </c>
      <c r="B7252" t="str">
        <f>T("Entidad sin personalidad jurídica (art. 35.4 LGT) ")</f>
        <v xml:space="preserve">Entidad sin personalidad jurídica (art. 35.4 LGT) </v>
      </c>
      <c r="C7252" t="str">
        <f>T("HORTALEZA           ")</f>
        <v xml:space="preserve">HORTALEZA           </v>
      </c>
      <c r="D7252" t="str">
        <f>T("VALDEFUENTES        ")</f>
        <v xml:space="preserve">VALDEFUENTES        </v>
      </c>
      <c r="E7252" t="str">
        <f>T("CA ")</f>
        <v xml:space="preserve">CA </v>
      </c>
      <c r="F7252" t="str">
        <f>T("CAMIONES       ")</f>
        <v xml:space="preserve">CAMIONES       </v>
      </c>
      <c r="G7252" t="str">
        <f>T("De menos de 1.000 KG DE CARGA ÚTIL                ")</f>
        <v xml:space="preserve">De menos de 1.000 KG DE CARGA ÚTIL                </v>
      </c>
      <c r="I7252">
        <v>1</v>
      </c>
    </row>
    <row r="7253" spans="1:9">
      <c r="A7253" t="str">
        <f>T("2018")</f>
        <v>2018</v>
      </c>
      <c r="B7253" t="str">
        <f>T("Entidad sin personalidad jurídica (art. 35.4 LGT) ")</f>
        <v xml:space="preserve">Entidad sin personalidad jurídica (art. 35.4 LGT) </v>
      </c>
      <c r="C7253" t="str">
        <f>T("HORTALEZA           ")</f>
        <v xml:space="preserve">HORTALEZA           </v>
      </c>
      <c r="D7253" t="str">
        <f>T("VALDEFUENTES        ")</f>
        <v xml:space="preserve">VALDEFUENTES        </v>
      </c>
      <c r="E7253" t="str">
        <f>T("CA ")</f>
        <v xml:space="preserve">CA </v>
      </c>
      <c r="F7253" t="str">
        <f>T("CAMIONES       ")</f>
        <v xml:space="preserve">CAMIONES       </v>
      </c>
      <c r="G7253" t="str">
        <f>T("De 1.000 a 2.999 KG DE CARGA ÚTIL                 ")</f>
        <v xml:space="preserve">De 1.000 a 2.999 KG DE CARGA ÚTIL                 </v>
      </c>
      <c r="I7253">
        <v>1</v>
      </c>
    </row>
    <row r="7254" spans="1:9">
      <c r="A7254" t="str">
        <f>T("2018")</f>
        <v>2018</v>
      </c>
      <c r="B7254" t="str">
        <f>T("FISICO                                            ")</f>
        <v xml:space="preserve">FISICO                                            </v>
      </c>
      <c r="C7254" t="str">
        <f>T("HORTALEZA           ")</f>
        <v xml:space="preserve">HORTALEZA           </v>
      </c>
      <c r="D7254" t="str">
        <f>T("PALOMAS             ")</f>
        <v xml:space="preserve">PALOMAS             </v>
      </c>
      <c r="E7254" t="str">
        <f>T("CA ")</f>
        <v xml:space="preserve">CA </v>
      </c>
      <c r="F7254" t="str">
        <f>T("CAMIONES       ")</f>
        <v xml:space="preserve">CAMIONES       </v>
      </c>
      <c r="G7254" t="str">
        <f>T("De menos de 1.000 KG DE CARGA ÚTIL                ")</f>
        <v xml:space="preserve">De menos de 1.000 KG DE CARGA ÚTIL                </v>
      </c>
      <c r="I7254">
        <v>2</v>
      </c>
    </row>
    <row r="7255" spans="1:9">
      <c r="A7255" t="str">
        <f>T("2018")</f>
        <v>2018</v>
      </c>
      <c r="B7255" t="str">
        <f>T("FISICO                                            ")</f>
        <v xml:space="preserve">FISICO                                            </v>
      </c>
      <c r="C7255" t="str">
        <f>T("HORTALEZA           ")</f>
        <v xml:space="preserve">HORTALEZA           </v>
      </c>
      <c r="D7255" t="str">
        <f>T("PALOMAS             ")</f>
        <v xml:space="preserve">PALOMAS             </v>
      </c>
      <c r="E7255" t="str">
        <f>T("CA ")</f>
        <v xml:space="preserve">CA </v>
      </c>
      <c r="F7255" t="str">
        <f>T("CAMIONES       ")</f>
        <v xml:space="preserve">CAMIONES       </v>
      </c>
      <c r="G7255" t="str">
        <f>T("De 1.000 a 2.999 KG DE CARGA ÚTIL                 ")</f>
        <v xml:space="preserve">De 1.000 a 2.999 KG DE CARGA ÚTIL                 </v>
      </c>
      <c r="I7255">
        <v>1</v>
      </c>
    </row>
    <row r="7256" spans="1:9">
      <c r="A7256" t="str">
        <f>T("2018")</f>
        <v>2018</v>
      </c>
      <c r="B7256" t="str">
        <f>T("FISICO                                            ")</f>
        <v xml:space="preserve">FISICO                                            </v>
      </c>
      <c r="C7256" t="str">
        <f>T("HORTALEZA           ")</f>
        <v xml:space="preserve">HORTALEZA           </v>
      </c>
      <c r="D7256" t="str">
        <f>T("PIOVERA             ")</f>
        <v xml:space="preserve">PIOVERA             </v>
      </c>
      <c r="E7256" t="str">
        <f>T("CA ")</f>
        <v xml:space="preserve">CA </v>
      </c>
      <c r="F7256" t="str">
        <f>T("CAMIONES       ")</f>
        <v xml:space="preserve">CAMIONES       </v>
      </c>
      <c r="G7256" t="str">
        <f>T("De menos de 1.000 KG DE CARGA ÚTIL                ")</f>
        <v xml:space="preserve">De menos de 1.000 KG DE CARGA ÚTIL                </v>
      </c>
      <c r="I7256">
        <v>1</v>
      </c>
    </row>
    <row r="7257" spans="1:9">
      <c r="A7257" t="str">
        <f>T("2018")</f>
        <v>2018</v>
      </c>
      <c r="B7257" t="str">
        <f>T("FISICO                                            ")</f>
        <v xml:space="preserve">FISICO                                            </v>
      </c>
      <c r="C7257" t="str">
        <f>T("HORTALEZA           ")</f>
        <v xml:space="preserve">HORTALEZA           </v>
      </c>
      <c r="D7257" t="str">
        <f>T("PIOVERA             ")</f>
        <v xml:space="preserve">PIOVERA             </v>
      </c>
      <c r="E7257" t="str">
        <f>T("CA ")</f>
        <v xml:space="preserve">CA </v>
      </c>
      <c r="F7257" t="str">
        <f>T("CAMIONES       ")</f>
        <v xml:space="preserve">CAMIONES       </v>
      </c>
      <c r="G7257" t="str">
        <f>T("De 1.000 a 2.999 KG DE CARGA ÚTIL                 ")</f>
        <v xml:space="preserve">De 1.000 a 2.999 KG DE CARGA ÚTIL                 </v>
      </c>
      <c r="I7257">
        <v>1</v>
      </c>
    </row>
    <row r="7258" spans="1:9">
      <c r="A7258" t="str">
        <f>T("2018")</f>
        <v>2018</v>
      </c>
      <c r="B7258" t="str">
        <f>T("FISICO                                            ")</f>
        <v xml:space="preserve">FISICO                                            </v>
      </c>
      <c r="C7258" t="str">
        <f>T("HORTALEZA           ")</f>
        <v xml:space="preserve">HORTALEZA           </v>
      </c>
      <c r="D7258" t="str">
        <f>T("CANILLAS            ")</f>
        <v xml:space="preserve">CANILLAS            </v>
      </c>
      <c r="E7258" t="str">
        <f>T("CA ")</f>
        <v xml:space="preserve">CA </v>
      </c>
      <c r="F7258" t="str">
        <f>T("CAMIONES       ")</f>
        <v xml:space="preserve">CAMIONES       </v>
      </c>
      <c r="G7258" t="str">
        <f>T("De menos de 1.000 KG DE CARGA ÚTIL                ")</f>
        <v xml:space="preserve">De menos de 1.000 KG DE CARGA ÚTIL                </v>
      </c>
      <c r="I7258">
        <v>20</v>
      </c>
    </row>
    <row r="7259" spans="1:9">
      <c r="A7259" t="str">
        <f>T("2018")</f>
        <v>2018</v>
      </c>
      <c r="B7259" t="str">
        <f>T("FISICO                                            ")</f>
        <v xml:space="preserve">FISICO                                            </v>
      </c>
      <c r="C7259" t="str">
        <f>T("HORTALEZA           ")</f>
        <v xml:space="preserve">HORTALEZA           </v>
      </c>
      <c r="D7259" t="str">
        <f>T("CANILLAS            ")</f>
        <v xml:space="preserve">CANILLAS            </v>
      </c>
      <c r="E7259" t="str">
        <f>T("CA ")</f>
        <v xml:space="preserve">CA </v>
      </c>
      <c r="F7259" t="str">
        <f>T("CAMIONES       ")</f>
        <v xml:space="preserve">CAMIONES       </v>
      </c>
      <c r="G7259" t="str">
        <f>T("De 1.000 a 2.999 KG DE CARGA ÚTIL                 ")</f>
        <v xml:space="preserve">De 1.000 a 2.999 KG DE CARGA ÚTIL                 </v>
      </c>
      <c r="I7259">
        <v>5</v>
      </c>
    </row>
    <row r="7260" spans="1:9">
      <c r="A7260" t="str">
        <f>T("2018")</f>
        <v>2018</v>
      </c>
      <c r="B7260" t="str">
        <f>T("FISICO                                            ")</f>
        <v xml:space="preserve">FISICO                                            </v>
      </c>
      <c r="C7260" t="str">
        <f>T("HORTALEZA           ")</f>
        <v xml:space="preserve">HORTALEZA           </v>
      </c>
      <c r="D7260" t="str">
        <f>T("CANILLAS            ")</f>
        <v xml:space="preserve">CANILLAS            </v>
      </c>
      <c r="E7260" t="str">
        <f>T("CA ")</f>
        <v xml:space="preserve">CA </v>
      </c>
      <c r="F7260" t="str">
        <f>T("CAMIONES       ")</f>
        <v xml:space="preserve">CAMIONES       </v>
      </c>
      <c r="G7260" t="str">
        <f>T("De 10.000 KG DE CARGA ÚTIL en adelante            ")</f>
        <v xml:space="preserve">De 10.000 KG DE CARGA ÚTIL en adelante            </v>
      </c>
      <c r="I7260">
        <v>1</v>
      </c>
    </row>
    <row r="7261" spans="1:9">
      <c r="A7261" t="str">
        <f>T("2018")</f>
        <v>2018</v>
      </c>
      <c r="B7261" t="str">
        <f>T("FISICO                                            ")</f>
        <v xml:space="preserve">FISICO                                            </v>
      </c>
      <c r="C7261" t="str">
        <f>T("HORTALEZA           ")</f>
        <v xml:space="preserve">HORTALEZA           </v>
      </c>
      <c r="D7261" t="str">
        <f>T("PINAR DEL REY       ")</f>
        <v xml:space="preserve">PINAR DEL REY       </v>
      </c>
      <c r="E7261" t="str">
        <f>T("CA ")</f>
        <v xml:space="preserve">CA </v>
      </c>
      <c r="F7261" t="str">
        <f>T("CAMIONES       ")</f>
        <v xml:space="preserve">CAMIONES       </v>
      </c>
      <c r="G7261" t="str">
        <f>T("De menos de 1.000 KG DE CARGA ÚTIL                ")</f>
        <v xml:space="preserve">De menos de 1.000 KG DE CARGA ÚTIL                </v>
      </c>
      <c r="I7261">
        <v>22</v>
      </c>
    </row>
    <row r="7262" spans="1:9">
      <c r="A7262" t="str">
        <f>T("2018")</f>
        <v>2018</v>
      </c>
      <c r="B7262" t="str">
        <f>T("FISICO                                            ")</f>
        <v xml:space="preserve">FISICO                                            </v>
      </c>
      <c r="C7262" t="str">
        <f>T("HORTALEZA           ")</f>
        <v xml:space="preserve">HORTALEZA           </v>
      </c>
      <c r="D7262" t="str">
        <f>T("PINAR DEL REY       ")</f>
        <v xml:space="preserve">PINAR DEL REY       </v>
      </c>
      <c r="E7262" t="str">
        <f>T("CA ")</f>
        <v xml:space="preserve">CA </v>
      </c>
      <c r="F7262" t="str">
        <f>T("CAMIONES       ")</f>
        <v xml:space="preserve">CAMIONES       </v>
      </c>
      <c r="G7262" t="str">
        <f>T("De 1.000 a 2.999 KG DE CARGA ÚTIL                 ")</f>
        <v xml:space="preserve">De 1.000 a 2.999 KG DE CARGA ÚTIL                 </v>
      </c>
      <c r="I7262">
        <v>6</v>
      </c>
    </row>
    <row r="7263" spans="1:9">
      <c r="A7263" t="str">
        <f>T("2018")</f>
        <v>2018</v>
      </c>
      <c r="B7263" t="str">
        <f>T("FISICO                                            ")</f>
        <v xml:space="preserve">FISICO                                            </v>
      </c>
      <c r="C7263" t="str">
        <f>T("HORTALEZA           ")</f>
        <v xml:space="preserve">HORTALEZA           </v>
      </c>
      <c r="D7263" t="str">
        <f>T("PINAR DEL REY       ")</f>
        <v xml:space="preserve">PINAR DEL REY       </v>
      </c>
      <c r="E7263" t="str">
        <f>T("CA ")</f>
        <v xml:space="preserve">CA </v>
      </c>
      <c r="F7263" t="str">
        <f>T("CAMIONES       ")</f>
        <v xml:space="preserve">CAMIONES       </v>
      </c>
      <c r="G7263" t="str">
        <f>T("De 10.000 KG DE CARGA ÚTIL en adelante            ")</f>
        <v xml:space="preserve">De 10.000 KG DE CARGA ÚTIL en adelante            </v>
      </c>
      <c r="I7263">
        <v>1</v>
      </c>
    </row>
    <row r="7264" spans="1:9">
      <c r="A7264" t="str">
        <f>T("2018")</f>
        <v>2018</v>
      </c>
      <c r="B7264" t="str">
        <f>T("FISICO                                            ")</f>
        <v xml:space="preserve">FISICO                                            </v>
      </c>
      <c r="C7264" t="str">
        <f>T("HORTALEZA           ")</f>
        <v xml:space="preserve">HORTALEZA           </v>
      </c>
      <c r="D7264" t="str">
        <f>T("APOSTOL SANTIAGO    ")</f>
        <v xml:space="preserve">APOSTOL SANTIAGO    </v>
      </c>
      <c r="E7264" t="str">
        <f>T("CA ")</f>
        <v xml:space="preserve">CA </v>
      </c>
      <c r="F7264" t="str">
        <f>T("CAMIONES       ")</f>
        <v xml:space="preserve">CAMIONES       </v>
      </c>
      <c r="G7264" t="str">
        <f>T("De menos de 1.000 KG DE CARGA ÚTIL                ")</f>
        <v xml:space="preserve">De menos de 1.000 KG DE CARGA ÚTIL                </v>
      </c>
      <c r="I7264">
        <v>10</v>
      </c>
    </row>
    <row r="7265" spans="1:9">
      <c r="A7265" t="str">
        <f>T("2018")</f>
        <v>2018</v>
      </c>
      <c r="B7265" t="str">
        <f>T("FISICO                                            ")</f>
        <v xml:space="preserve">FISICO                                            </v>
      </c>
      <c r="C7265" t="str">
        <f>T("HORTALEZA           ")</f>
        <v xml:space="preserve">HORTALEZA           </v>
      </c>
      <c r="D7265" t="str">
        <f>T("APOSTOL SANTIAGO    ")</f>
        <v xml:space="preserve">APOSTOL SANTIAGO    </v>
      </c>
      <c r="E7265" t="str">
        <f>T("CA ")</f>
        <v xml:space="preserve">CA </v>
      </c>
      <c r="F7265" t="str">
        <f>T("CAMIONES       ")</f>
        <v xml:space="preserve">CAMIONES       </v>
      </c>
      <c r="G7265" t="str">
        <f>T("De 1.000 a 2.999 KG DE CARGA ÚTIL                 ")</f>
        <v xml:space="preserve">De 1.000 a 2.999 KG DE CARGA ÚTIL                 </v>
      </c>
      <c r="I7265">
        <v>2</v>
      </c>
    </row>
    <row r="7266" spans="1:9">
      <c r="A7266" t="str">
        <f>T("2018")</f>
        <v>2018</v>
      </c>
      <c r="B7266" t="str">
        <f>T("FISICO                                            ")</f>
        <v xml:space="preserve">FISICO                                            </v>
      </c>
      <c r="C7266" t="str">
        <f>T("HORTALEZA           ")</f>
        <v xml:space="preserve">HORTALEZA           </v>
      </c>
      <c r="D7266" t="str">
        <f>T("VALDEFUENTES        ")</f>
        <v xml:space="preserve">VALDEFUENTES        </v>
      </c>
      <c r="E7266" t="str">
        <f>T("CA ")</f>
        <v xml:space="preserve">CA </v>
      </c>
      <c r="F7266" t="str">
        <f>T("CAMIONES       ")</f>
        <v xml:space="preserve">CAMIONES       </v>
      </c>
      <c r="G7266" t="str">
        <f>T("De menos de 1.000 KG DE CARGA ÚTIL                ")</f>
        <v xml:space="preserve">De menos de 1.000 KG DE CARGA ÚTIL                </v>
      </c>
      <c r="I7266">
        <v>11</v>
      </c>
    </row>
    <row r="7267" spans="1:9">
      <c r="A7267" t="str">
        <f>T("2018")</f>
        <v>2018</v>
      </c>
      <c r="B7267" t="str">
        <f>T("FISICO                                            ")</f>
        <v xml:space="preserve">FISICO                                            </v>
      </c>
      <c r="C7267" t="str">
        <f>T("HORTALEZA           ")</f>
        <v xml:space="preserve">HORTALEZA           </v>
      </c>
      <c r="D7267" t="str">
        <f>T("VALDEFUENTES        ")</f>
        <v xml:space="preserve">VALDEFUENTES        </v>
      </c>
      <c r="E7267" t="str">
        <f>T("CA ")</f>
        <v xml:space="preserve">CA </v>
      </c>
      <c r="F7267" t="str">
        <f>T("CAMIONES       ")</f>
        <v xml:space="preserve">CAMIONES       </v>
      </c>
      <c r="G7267" t="str">
        <f>T("De 1.000 a 2.999 KG DE CARGA ÚTIL                 ")</f>
        <v xml:space="preserve">De 1.000 a 2.999 KG DE CARGA ÚTIL                 </v>
      </c>
      <c r="I7267">
        <v>3</v>
      </c>
    </row>
    <row r="7268" spans="1:9">
      <c r="A7268" t="str">
        <f>T("2018")</f>
        <v>2018</v>
      </c>
      <c r="B7268" t="str">
        <f>T("JURIDICO                                          ")</f>
        <v xml:space="preserve">JURIDICO                                          </v>
      </c>
      <c r="C7268" t="str">
        <f>T("HORTALEZA           ")</f>
        <v xml:space="preserve">HORTALEZA           </v>
      </c>
      <c r="D7268" t="str">
        <f>T("PALOMAS             ")</f>
        <v xml:space="preserve">PALOMAS             </v>
      </c>
      <c r="E7268" t="str">
        <f>T("CA ")</f>
        <v xml:space="preserve">CA </v>
      </c>
      <c r="F7268" t="str">
        <f>T("CAMIONES       ")</f>
        <v xml:space="preserve">CAMIONES       </v>
      </c>
      <c r="G7268" t="str">
        <f>T("De menos de 1.000 KG DE CARGA ÚTIL                ")</f>
        <v xml:space="preserve">De menos de 1.000 KG DE CARGA ÚTIL                </v>
      </c>
      <c r="I7268">
        <v>1</v>
      </c>
    </row>
    <row r="7269" spans="1:9">
      <c r="A7269" t="str">
        <f>T("2018")</f>
        <v>2018</v>
      </c>
      <c r="B7269" t="str">
        <f>T("JURIDICO                                          ")</f>
        <v xml:space="preserve">JURIDICO                                          </v>
      </c>
      <c r="C7269" t="str">
        <f>T("HORTALEZA           ")</f>
        <v xml:space="preserve">HORTALEZA           </v>
      </c>
      <c r="D7269" t="str">
        <f>T("PALOMAS             ")</f>
        <v xml:space="preserve">PALOMAS             </v>
      </c>
      <c r="E7269" t="str">
        <f>T("CA ")</f>
        <v xml:space="preserve">CA </v>
      </c>
      <c r="F7269" t="str">
        <f>T("CAMIONES       ")</f>
        <v xml:space="preserve">CAMIONES       </v>
      </c>
      <c r="G7269" t="str">
        <f>T("De 1.000 a 2.999 KG DE CARGA ÚTIL                 ")</f>
        <v xml:space="preserve">De 1.000 a 2.999 KG DE CARGA ÚTIL                 </v>
      </c>
      <c r="I7269">
        <v>1</v>
      </c>
    </row>
    <row r="7270" spans="1:9">
      <c r="A7270" t="str">
        <f>T("2018")</f>
        <v>2018</v>
      </c>
      <c r="B7270" t="str">
        <f>T("JURIDICO                                          ")</f>
        <v xml:space="preserve">JURIDICO                                          </v>
      </c>
      <c r="C7270" t="str">
        <f>T("HORTALEZA           ")</f>
        <v xml:space="preserve">HORTALEZA           </v>
      </c>
      <c r="D7270" t="str">
        <f>T("PIOVERA             ")</f>
        <v xml:space="preserve">PIOVERA             </v>
      </c>
      <c r="E7270" t="str">
        <f>T("CA ")</f>
        <v xml:space="preserve">CA </v>
      </c>
      <c r="F7270" t="str">
        <f>T("CAMIONES       ")</f>
        <v xml:space="preserve">CAMIONES       </v>
      </c>
      <c r="G7270" t="str">
        <f>T("De menos de 1.000 KG DE CARGA ÚTIL                ")</f>
        <v xml:space="preserve">De menos de 1.000 KG DE CARGA ÚTIL                </v>
      </c>
      <c r="I7270">
        <v>1</v>
      </c>
    </row>
    <row r="7271" spans="1:9">
      <c r="A7271" t="str">
        <f>T("2018")</f>
        <v>2018</v>
      </c>
      <c r="B7271" t="str">
        <f>T("JURIDICO                                          ")</f>
        <v xml:space="preserve">JURIDICO                                          </v>
      </c>
      <c r="C7271" t="str">
        <f>T("HORTALEZA           ")</f>
        <v xml:space="preserve">HORTALEZA           </v>
      </c>
      <c r="D7271" t="str">
        <f>T("CANILLAS            ")</f>
        <v xml:space="preserve">CANILLAS            </v>
      </c>
      <c r="E7271" t="str">
        <f>T("CA ")</f>
        <v xml:space="preserve">CA </v>
      </c>
      <c r="F7271" t="str">
        <f>T("CAMIONES       ")</f>
        <v xml:space="preserve">CAMIONES       </v>
      </c>
      <c r="G7271" t="str">
        <f>T("De menos de 1.000 KG DE CARGA ÚTIL                ")</f>
        <v xml:space="preserve">De menos de 1.000 KG DE CARGA ÚTIL                </v>
      </c>
      <c r="I7271">
        <v>4</v>
      </c>
    </row>
    <row r="7272" spans="1:9">
      <c r="A7272" t="str">
        <f>T("2018")</f>
        <v>2018</v>
      </c>
      <c r="B7272" t="str">
        <f>T("JURIDICO                                          ")</f>
        <v xml:space="preserve">JURIDICO                                          </v>
      </c>
      <c r="C7272" t="str">
        <f>T("HORTALEZA           ")</f>
        <v xml:space="preserve">HORTALEZA           </v>
      </c>
      <c r="D7272" t="str">
        <f>T("CANILLAS            ")</f>
        <v xml:space="preserve">CANILLAS            </v>
      </c>
      <c r="E7272" t="str">
        <f>T("CA ")</f>
        <v xml:space="preserve">CA </v>
      </c>
      <c r="F7272" t="str">
        <f>T("CAMIONES       ")</f>
        <v xml:space="preserve">CAMIONES       </v>
      </c>
      <c r="G7272" t="str">
        <f>T("De 1.000 a 2.999 KG DE CARGA ÚTIL                 ")</f>
        <v xml:space="preserve">De 1.000 a 2.999 KG DE CARGA ÚTIL                 </v>
      </c>
      <c r="I7272">
        <v>4</v>
      </c>
    </row>
    <row r="7273" spans="1:9">
      <c r="A7273" t="str">
        <f>T("2018")</f>
        <v>2018</v>
      </c>
      <c r="B7273" t="str">
        <f>T("JURIDICO                                          ")</f>
        <v xml:space="preserve">JURIDICO                                          </v>
      </c>
      <c r="C7273" t="str">
        <f>T("HORTALEZA           ")</f>
        <v xml:space="preserve">HORTALEZA           </v>
      </c>
      <c r="D7273" t="str">
        <f>T("CANILLAS            ")</f>
        <v xml:space="preserve">CANILLAS            </v>
      </c>
      <c r="E7273" t="str">
        <f>T("CA ")</f>
        <v xml:space="preserve">CA </v>
      </c>
      <c r="F7273" t="str">
        <f>T("CAMIONES       ")</f>
        <v xml:space="preserve">CAMIONES       </v>
      </c>
      <c r="G7273" t="str">
        <f>T("De 3.000 a 9.999 KG DE CARGA ÚTIL                 ")</f>
        <v xml:space="preserve">De 3.000 a 9.999 KG DE CARGA ÚTIL                 </v>
      </c>
      <c r="I7273">
        <v>1</v>
      </c>
    </row>
    <row r="7274" spans="1:9">
      <c r="A7274" t="str">
        <f>T("2018")</f>
        <v>2018</v>
      </c>
      <c r="B7274" t="str">
        <f>T("JURIDICO                                          ")</f>
        <v xml:space="preserve">JURIDICO                                          </v>
      </c>
      <c r="C7274" t="str">
        <f>T("HORTALEZA           ")</f>
        <v xml:space="preserve">HORTALEZA           </v>
      </c>
      <c r="D7274" t="str">
        <f>T("PINAR DEL REY       ")</f>
        <v xml:space="preserve">PINAR DEL REY       </v>
      </c>
      <c r="E7274" t="str">
        <f>T("CA ")</f>
        <v xml:space="preserve">CA </v>
      </c>
      <c r="F7274" t="str">
        <f>T("CAMIONES       ")</f>
        <v xml:space="preserve">CAMIONES       </v>
      </c>
      <c r="G7274" t="str">
        <f>T("De menos de 1.000 KG DE CARGA ÚTIL                ")</f>
        <v xml:space="preserve">De menos de 1.000 KG DE CARGA ÚTIL                </v>
      </c>
      <c r="I7274">
        <v>7</v>
      </c>
    </row>
    <row r="7275" spans="1:9">
      <c r="A7275" t="str">
        <f>T("2018")</f>
        <v>2018</v>
      </c>
      <c r="B7275" t="str">
        <f>T("JURIDICO                                          ")</f>
        <v xml:space="preserve">JURIDICO                                          </v>
      </c>
      <c r="C7275" t="str">
        <f>T("HORTALEZA           ")</f>
        <v xml:space="preserve">HORTALEZA           </v>
      </c>
      <c r="D7275" t="str">
        <f>T("PINAR DEL REY       ")</f>
        <v xml:space="preserve">PINAR DEL REY       </v>
      </c>
      <c r="E7275" t="str">
        <f>T("CA ")</f>
        <v xml:space="preserve">CA </v>
      </c>
      <c r="F7275" t="str">
        <f>T("CAMIONES       ")</f>
        <v xml:space="preserve">CAMIONES       </v>
      </c>
      <c r="G7275" t="str">
        <f>T("De 1.000 a 2.999 KG DE CARGA ÚTIL                 ")</f>
        <v xml:space="preserve">De 1.000 a 2.999 KG DE CARGA ÚTIL                 </v>
      </c>
      <c r="I7275">
        <v>2</v>
      </c>
    </row>
    <row r="7276" spans="1:9">
      <c r="A7276" t="str">
        <f>T("2018")</f>
        <v>2018</v>
      </c>
      <c r="B7276" t="str">
        <f>T("JURIDICO                                          ")</f>
        <v xml:space="preserve">JURIDICO                                          </v>
      </c>
      <c r="C7276" t="str">
        <f>T("HORTALEZA           ")</f>
        <v xml:space="preserve">HORTALEZA           </v>
      </c>
      <c r="D7276" t="str">
        <f>T("APOSTOL SANTIAGO    ")</f>
        <v xml:space="preserve">APOSTOL SANTIAGO    </v>
      </c>
      <c r="E7276" t="str">
        <f>T("CA ")</f>
        <v xml:space="preserve">CA </v>
      </c>
      <c r="F7276" t="str">
        <f>T("CAMIONES       ")</f>
        <v xml:space="preserve">CAMIONES       </v>
      </c>
      <c r="G7276" t="str">
        <f>T("De menos de 1.000 KG DE CARGA ÚTIL                ")</f>
        <v xml:space="preserve">De menos de 1.000 KG DE CARGA ÚTIL                </v>
      </c>
      <c r="I7276">
        <v>2</v>
      </c>
    </row>
    <row r="7277" spans="1:9">
      <c r="A7277" t="str">
        <f>T("2018")</f>
        <v>2018</v>
      </c>
      <c r="B7277" t="str">
        <f>T("JURIDICO                                          ")</f>
        <v xml:space="preserve">JURIDICO                                          </v>
      </c>
      <c r="C7277" t="str">
        <f>T("HORTALEZA           ")</f>
        <v xml:space="preserve">HORTALEZA           </v>
      </c>
      <c r="D7277" t="str">
        <f>T("APOSTOL SANTIAGO    ")</f>
        <v xml:space="preserve">APOSTOL SANTIAGO    </v>
      </c>
      <c r="E7277" t="str">
        <f>T("CA ")</f>
        <v xml:space="preserve">CA </v>
      </c>
      <c r="F7277" t="str">
        <f>T("CAMIONES       ")</f>
        <v xml:space="preserve">CAMIONES       </v>
      </c>
      <c r="G7277" t="str">
        <f>T("De 1.000 a 2.999 KG DE CARGA ÚTIL                 ")</f>
        <v xml:space="preserve">De 1.000 a 2.999 KG DE CARGA ÚTIL                 </v>
      </c>
      <c r="I7277">
        <v>1</v>
      </c>
    </row>
    <row r="7278" spans="1:9">
      <c r="A7278" t="str">
        <f>T("2018")</f>
        <v>2018</v>
      </c>
      <c r="B7278" t="str">
        <f>T("JURIDICO                                          ")</f>
        <v xml:space="preserve">JURIDICO                                          </v>
      </c>
      <c r="C7278" t="str">
        <f>T("HORTALEZA           ")</f>
        <v xml:space="preserve">HORTALEZA           </v>
      </c>
      <c r="D7278" t="str">
        <f>T("VALDEFUENTES        ")</f>
        <v xml:space="preserve">VALDEFUENTES        </v>
      </c>
      <c r="E7278" t="str">
        <f>T("CA ")</f>
        <v xml:space="preserve">CA </v>
      </c>
      <c r="F7278" t="str">
        <f>T("CAMIONES       ")</f>
        <v xml:space="preserve">CAMIONES       </v>
      </c>
      <c r="G7278" t="str">
        <f>T("De menos de 1.000 KG DE CARGA ÚTIL                ")</f>
        <v xml:space="preserve">De menos de 1.000 KG DE CARGA ÚTIL                </v>
      </c>
      <c r="I7278">
        <v>4</v>
      </c>
    </row>
    <row r="7279" spans="1:9">
      <c r="A7279" t="str">
        <f>T("2018")</f>
        <v>2018</v>
      </c>
      <c r="B7279" t="str">
        <f>T("JURIDICO                                          ")</f>
        <v xml:space="preserve">JURIDICO                                          </v>
      </c>
      <c r="C7279" t="str">
        <f>T("HORTALEZA           ")</f>
        <v xml:space="preserve">HORTALEZA           </v>
      </c>
      <c r="D7279" t="str">
        <f>T("VALDEFUENTES        ")</f>
        <v xml:space="preserve">VALDEFUENTES        </v>
      </c>
      <c r="E7279" t="str">
        <f>T("CA ")</f>
        <v xml:space="preserve">CA </v>
      </c>
      <c r="F7279" t="str">
        <f>T("CAMIONES       ")</f>
        <v xml:space="preserve">CAMIONES       </v>
      </c>
      <c r="G7279" t="str">
        <f>T("De 1.000 a 2.999 KG DE CARGA ÚTIL                 ")</f>
        <v xml:space="preserve">De 1.000 a 2.999 KG DE CARGA ÚTIL                 </v>
      </c>
      <c r="I7279">
        <v>3</v>
      </c>
    </row>
    <row r="7280" spans="1:9">
      <c r="A7280" t="str">
        <f>T("2018")</f>
        <v>2018</v>
      </c>
      <c r="B7280" t="str">
        <f>T("JURIDICO                                          ")</f>
        <v xml:space="preserve">JURIDICO                                          </v>
      </c>
      <c r="C7280" t="str">
        <f>T("HORTALEZA           ")</f>
        <v xml:space="preserve">HORTALEZA           </v>
      </c>
      <c r="D7280" t="str">
        <f>T("VALDEFUENTES        ")</f>
        <v xml:space="preserve">VALDEFUENTES        </v>
      </c>
      <c r="E7280" t="str">
        <f>T("CA ")</f>
        <v xml:space="preserve">CA </v>
      </c>
      <c r="F7280" t="str">
        <f>T("CAMIONES       ")</f>
        <v xml:space="preserve">CAMIONES       </v>
      </c>
      <c r="G7280" t="str">
        <f>T("De 10.000 KG DE CARGA ÚTIL en adelante            ")</f>
        <v xml:space="preserve">De 10.000 KG DE CARGA ÚTIL en adelante            </v>
      </c>
      <c r="I7280">
        <v>1</v>
      </c>
    </row>
    <row r="7281" spans="1:9">
      <c r="A7281" t="str">
        <f>T("2018")</f>
        <v>2018</v>
      </c>
      <c r="B7281" t="str">
        <f>T("FISICO                                            ")</f>
        <v xml:space="preserve">FISICO                                            </v>
      </c>
      <c r="C7281" t="str">
        <f>T("HORTALEZA           ")</f>
        <v xml:space="preserve">HORTALEZA           </v>
      </c>
      <c r="D7281" t="str">
        <f>T("SIN BARRIO          ")</f>
        <v xml:space="preserve">SIN BARRIO          </v>
      </c>
      <c r="E7281" t="str">
        <f>T("CI ")</f>
        <v xml:space="preserve">CI </v>
      </c>
      <c r="F7281" t="str">
        <f>T("CICLOMOTORES   ")</f>
        <v xml:space="preserve">CICLOMOTORES   </v>
      </c>
      <c r="G7281" t="str">
        <f>T("todos                                             ")</f>
        <v xml:space="preserve">todos                                             </v>
      </c>
      <c r="H7281" t="str">
        <f>T("DIESEL                                            ")</f>
        <v xml:space="preserve">DIESEL                                            </v>
      </c>
      <c r="I7281">
        <v>1</v>
      </c>
    </row>
    <row r="7282" spans="1:9">
      <c r="A7282" t="str">
        <f>T("2018")</f>
        <v>2018</v>
      </c>
      <c r="B7282" t="str">
        <f>T("FISICO                                            ")</f>
        <v xml:space="preserve">FISICO                                            </v>
      </c>
      <c r="C7282" t="str">
        <f>T("HORTALEZA           ")</f>
        <v xml:space="preserve">HORTALEZA           </v>
      </c>
      <c r="D7282" t="str">
        <f>T("PALOMAS             ")</f>
        <v xml:space="preserve">PALOMAS             </v>
      </c>
      <c r="E7282" t="str">
        <f>T("CI ")</f>
        <v xml:space="preserve">CI </v>
      </c>
      <c r="F7282" t="str">
        <f>T("CICLOMOTORES   ")</f>
        <v xml:space="preserve">CICLOMOTORES   </v>
      </c>
      <c r="G7282" t="str">
        <f>T("todos                                             ")</f>
        <v xml:space="preserve">todos                                             </v>
      </c>
      <c r="H7282" t="str">
        <f>T("DIESEL                                            ")</f>
        <v xml:space="preserve">DIESEL                                            </v>
      </c>
      <c r="I7282">
        <v>3</v>
      </c>
    </row>
    <row r="7283" spans="1:9">
      <c r="A7283" t="str">
        <f>T("2018")</f>
        <v>2018</v>
      </c>
      <c r="B7283" t="str">
        <f>T("FISICO                                            ")</f>
        <v xml:space="preserve">FISICO                                            </v>
      </c>
      <c r="C7283" t="str">
        <f>T("HORTALEZA           ")</f>
        <v xml:space="preserve">HORTALEZA           </v>
      </c>
      <c r="D7283" t="str">
        <f>T("PIOVERA             ")</f>
        <v xml:space="preserve">PIOVERA             </v>
      </c>
      <c r="E7283" t="str">
        <f>T("CI ")</f>
        <v xml:space="preserve">CI </v>
      </c>
      <c r="F7283" t="str">
        <f>T("CICLOMOTORES   ")</f>
        <v xml:space="preserve">CICLOMOTORES   </v>
      </c>
      <c r="G7283" t="str">
        <f>T("todos                                             ")</f>
        <v xml:space="preserve">todos                                             </v>
      </c>
      <c r="H7283" t="str">
        <f>T("DIESEL                                            ")</f>
        <v xml:space="preserve">DIESEL                                            </v>
      </c>
      <c r="I7283">
        <v>13</v>
      </c>
    </row>
    <row r="7284" spans="1:9">
      <c r="A7284" t="str">
        <f>T("2018")</f>
        <v>2018</v>
      </c>
      <c r="B7284" t="str">
        <f>T("FISICO                                            ")</f>
        <v xml:space="preserve">FISICO                                            </v>
      </c>
      <c r="C7284" t="str">
        <f>T("HORTALEZA           ")</f>
        <v xml:space="preserve">HORTALEZA           </v>
      </c>
      <c r="D7284" t="str">
        <f>T("CANILLAS            ")</f>
        <v xml:space="preserve">CANILLAS            </v>
      </c>
      <c r="E7284" t="str">
        <f>T("CI ")</f>
        <v xml:space="preserve">CI </v>
      </c>
      <c r="F7284" t="str">
        <f>T("CICLOMOTORES   ")</f>
        <v xml:space="preserve">CICLOMOTORES   </v>
      </c>
      <c r="G7284" t="str">
        <f>T("todos                                             ")</f>
        <v xml:space="preserve">todos                                             </v>
      </c>
      <c r="H7284" t="str">
        <f>T("DIESEL                                            ")</f>
        <v xml:space="preserve">DIESEL                                            </v>
      </c>
      <c r="I7284">
        <v>15</v>
      </c>
    </row>
    <row r="7285" spans="1:9">
      <c r="A7285" t="str">
        <f>T("2018")</f>
        <v>2018</v>
      </c>
      <c r="B7285" t="str">
        <f>T("FISICO                                            ")</f>
        <v xml:space="preserve">FISICO                                            </v>
      </c>
      <c r="C7285" t="str">
        <f>T("HORTALEZA           ")</f>
        <v xml:space="preserve">HORTALEZA           </v>
      </c>
      <c r="D7285" t="str">
        <f>T("PINAR DEL REY       ")</f>
        <v xml:space="preserve">PINAR DEL REY       </v>
      </c>
      <c r="E7285" t="str">
        <f>T("CI ")</f>
        <v xml:space="preserve">CI </v>
      </c>
      <c r="F7285" t="str">
        <f>T("CICLOMOTORES   ")</f>
        <v xml:space="preserve">CICLOMOTORES   </v>
      </c>
      <c r="G7285" t="str">
        <f>T("todos                                             ")</f>
        <v xml:space="preserve">todos                                             </v>
      </c>
      <c r="H7285" t="str">
        <f>T("DIESEL                                            ")</f>
        <v xml:space="preserve">DIESEL                                            </v>
      </c>
      <c r="I7285">
        <v>22</v>
      </c>
    </row>
    <row r="7286" spans="1:9">
      <c r="A7286" t="str">
        <f>T("2018")</f>
        <v>2018</v>
      </c>
      <c r="B7286" t="str">
        <f>T("FISICO                                            ")</f>
        <v xml:space="preserve">FISICO                                            </v>
      </c>
      <c r="C7286" t="str">
        <f>T("HORTALEZA           ")</f>
        <v xml:space="preserve">HORTALEZA           </v>
      </c>
      <c r="D7286" t="str">
        <f>T("APOSTOL SANTIAGO    ")</f>
        <v xml:space="preserve">APOSTOL SANTIAGO    </v>
      </c>
      <c r="E7286" t="str">
        <f>T("CI ")</f>
        <v xml:space="preserve">CI </v>
      </c>
      <c r="F7286" t="str">
        <f>T("CICLOMOTORES   ")</f>
        <v xml:space="preserve">CICLOMOTORES   </v>
      </c>
      <c r="G7286" t="str">
        <f>T("todos                                             ")</f>
        <v xml:space="preserve">todos                                             </v>
      </c>
      <c r="H7286" t="str">
        <f>T("DIESEL                                            ")</f>
        <v xml:space="preserve">DIESEL                                            </v>
      </c>
      <c r="I7286">
        <v>6</v>
      </c>
    </row>
    <row r="7287" spans="1:9">
      <c r="A7287" t="str">
        <f>T("2018")</f>
        <v>2018</v>
      </c>
      <c r="B7287" t="str">
        <f>T("FISICO                                            ")</f>
        <v xml:space="preserve">FISICO                                            </v>
      </c>
      <c r="C7287" t="str">
        <f>T("HORTALEZA           ")</f>
        <v xml:space="preserve">HORTALEZA           </v>
      </c>
      <c r="D7287" t="str">
        <f>T("VALDEFUENTES        ")</f>
        <v xml:space="preserve">VALDEFUENTES        </v>
      </c>
      <c r="E7287" t="str">
        <f>T("CI ")</f>
        <v xml:space="preserve">CI </v>
      </c>
      <c r="F7287" t="str">
        <f>T("CICLOMOTORES   ")</f>
        <v xml:space="preserve">CICLOMOTORES   </v>
      </c>
      <c r="G7287" t="str">
        <f>T("todos                                             ")</f>
        <v xml:space="preserve">todos                                             </v>
      </c>
      <c r="H7287" t="str">
        <f>T("DIESEL                                            ")</f>
        <v xml:space="preserve">DIESEL                                            </v>
      </c>
      <c r="I7287">
        <v>39</v>
      </c>
    </row>
    <row r="7288" spans="1:9">
      <c r="A7288" t="str">
        <f>T("2018")</f>
        <v>2018</v>
      </c>
      <c r="B7288" t="str">
        <f>T("JURIDICO                                          ")</f>
        <v xml:space="preserve">JURIDICO                                          </v>
      </c>
      <c r="C7288" t="str">
        <f>T("HORTALEZA           ")</f>
        <v xml:space="preserve">HORTALEZA           </v>
      </c>
      <c r="D7288" t="str">
        <f>T("SIN BARRIO          ")</f>
        <v xml:space="preserve">SIN BARRIO          </v>
      </c>
      <c r="E7288" t="str">
        <f>T("CI ")</f>
        <v xml:space="preserve">CI </v>
      </c>
      <c r="F7288" t="str">
        <f>T("CICLOMOTORES   ")</f>
        <v xml:space="preserve">CICLOMOTORES   </v>
      </c>
      <c r="G7288" t="str">
        <f>T("todos                                             ")</f>
        <v xml:space="preserve">todos                                             </v>
      </c>
      <c r="H7288" t="str">
        <f>T("DIESEL                                            ")</f>
        <v xml:space="preserve">DIESEL                                            </v>
      </c>
      <c r="I7288">
        <v>1</v>
      </c>
    </row>
    <row r="7289" spans="1:9">
      <c r="A7289" t="str">
        <f>T("2018")</f>
        <v>2018</v>
      </c>
      <c r="B7289" t="str">
        <f>T("JURIDICO                                          ")</f>
        <v xml:space="preserve">JURIDICO                                          </v>
      </c>
      <c r="C7289" t="str">
        <f>T("HORTALEZA           ")</f>
        <v xml:space="preserve">HORTALEZA           </v>
      </c>
      <c r="D7289" t="str">
        <f>T("PIOVERA             ")</f>
        <v xml:space="preserve">PIOVERA             </v>
      </c>
      <c r="E7289" t="str">
        <f>T("CI ")</f>
        <v xml:space="preserve">CI </v>
      </c>
      <c r="F7289" t="str">
        <f>T("CICLOMOTORES   ")</f>
        <v xml:space="preserve">CICLOMOTORES   </v>
      </c>
      <c r="G7289" t="str">
        <f>T("todos                                             ")</f>
        <v xml:space="preserve">todos                                             </v>
      </c>
      <c r="H7289" t="str">
        <f>T("DIESEL                                            ")</f>
        <v xml:space="preserve">DIESEL                                            </v>
      </c>
      <c r="I7289">
        <v>1</v>
      </c>
    </row>
    <row r="7290" spans="1:9">
      <c r="A7290" t="str">
        <f>T("2018")</f>
        <v>2018</v>
      </c>
      <c r="B7290" t="str">
        <f>T("JURIDICO                                          ")</f>
        <v xml:space="preserve">JURIDICO                                          </v>
      </c>
      <c r="C7290" t="str">
        <f>T("HORTALEZA           ")</f>
        <v xml:space="preserve">HORTALEZA           </v>
      </c>
      <c r="D7290" t="str">
        <f>T("CANILLAS            ")</f>
        <v xml:space="preserve">CANILLAS            </v>
      </c>
      <c r="E7290" t="str">
        <f>T("CI ")</f>
        <v xml:space="preserve">CI </v>
      </c>
      <c r="F7290" t="str">
        <f>T("CICLOMOTORES   ")</f>
        <v xml:space="preserve">CICLOMOTORES   </v>
      </c>
      <c r="G7290" t="str">
        <f>T("todos                                             ")</f>
        <v xml:space="preserve">todos                                             </v>
      </c>
      <c r="H7290" t="str">
        <f>T("DIESEL                                            ")</f>
        <v xml:space="preserve">DIESEL                                            </v>
      </c>
      <c r="I7290">
        <v>1</v>
      </c>
    </row>
    <row r="7291" spans="1:9">
      <c r="A7291" t="str">
        <f>T("2018")</f>
        <v>2018</v>
      </c>
      <c r="B7291" t="str">
        <f>T("JURIDICO                                          ")</f>
        <v xml:space="preserve">JURIDICO                                          </v>
      </c>
      <c r="C7291" t="str">
        <f>T("HORTALEZA           ")</f>
        <v xml:space="preserve">HORTALEZA           </v>
      </c>
      <c r="D7291" t="str">
        <f>T("PINAR DEL REY       ")</f>
        <v xml:space="preserve">PINAR DEL REY       </v>
      </c>
      <c r="E7291" t="str">
        <f>T("CI ")</f>
        <v xml:space="preserve">CI </v>
      </c>
      <c r="F7291" t="str">
        <f>T("CICLOMOTORES   ")</f>
        <v xml:space="preserve">CICLOMOTORES   </v>
      </c>
      <c r="G7291" t="str">
        <f>T("todos                                             ")</f>
        <v xml:space="preserve">todos                                             </v>
      </c>
      <c r="H7291" t="str">
        <f>T("DIESEL                                            ")</f>
        <v xml:space="preserve">DIESEL                                            </v>
      </c>
      <c r="I7291">
        <v>2</v>
      </c>
    </row>
    <row r="7292" spans="1:9">
      <c r="A7292" t="str">
        <f>T("2018")</f>
        <v>2018</v>
      </c>
      <c r="B7292" t="str">
        <f>T("JURIDICO                                          ")</f>
        <v xml:space="preserve">JURIDICO                                          </v>
      </c>
      <c r="C7292" t="str">
        <f>T("HORTALEZA           ")</f>
        <v xml:space="preserve">HORTALEZA           </v>
      </c>
      <c r="D7292" t="str">
        <f>T("VALDEFUENTES        ")</f>
        <v xml:space="preserve">VALDEFUENTES        </v>
      </c>
      <c r="E7292" t="str">
        <f>T("CI ")</f>
        <v xml:space="preserve">CI </v>
      </c>
      <c r="F7292" t="str">
        <f>T("CICLOMOTORES   ")</f>
        <v xml:space="preserve">CICLOMOTORES   </v>
      </c>
      <c r="G7292" t="str">
        <f>T("todos                                             ")</f>
        <v xml:space="preserve">todos                                             </v>
      </c>
      <c r="H7292" t="str">
        <f>T("DIESEL                                            ")</f>
        <v xml:space="preserve">DIESEL                                            </v>
      </c>
      <c r="I7292">
        <v>2</v>
      </c>
    </row>
    <row r="7293" spans="1:9">
      <c r="A7293" t="str">
        <f>T("2018")</f>
        <v>2018</v>
      </c>
      <c r="B7293" t="str">
        <f>T("Entidad sin personalidad jurídica (art. 35.4 LGT) ")</f>
        <v xml:space="preserve">Entidad sin personalidad jurídica (art. 35.4 LGT) </v>
      </c>
      <c r="C7293" t="str">
        <f>T("HORTALEZA           ")</f>
        <v xml:space="preserve">HORTALEZA           </v>
      </c>
      <c r="D7293" t="str">
        <f>T("PIOVERA             ")</f>
        <v xml:space="preserve">PIOVERA             </v>
      </c>
      <c r="E7293" t="str">
        <f>T("CI ")</f>
        <v xml:space="preserve">CI </v>
      </c>
      <c r="F7293" t="str">
        <f>T("CICLOMOTORES   ")</f>
        <v xml:space="preserve">CICLOMOTORES   </v>
      </c>
      <c r="G7293" t="str">
        <f>T("todos                                             ")</f>
        <v xml:space="preserve">todos                                             </v>
      </c>
      <c r="H7293" t="str">
        <f>T("ELÉCTRICO                                         ")</f>
        <v xml:space="preserve">ELÉCTRICO                                         </v>
      </c>
      <c r="I7293">
        <v>1</v>
      </c>
    </row>
    <row r="7294" spans="1:9">
      <c r="A7294" t="str">
        <f>T("2018")</f>
        <v>2018</v>
      </c>
      <c r="B7294" t="str">
        <f>T("FISICO                                            ")</f>
        <v xml:space="preserve">FISICO                                            </v>
      </c>
      <c r="C7294" t="str">
        <f>T("HORTALEZA           ")</f>
        <v xml:space="preserve">HORTALEZA           </v>
      </c>
      <c r="D7294" t="str">
        <f>T("PIOVERA             ")</f>
        <v xml:space="preserve">PIOVERA             </v>
      </c>
      <c r="E7294" t="str">
        <f>T("CI ")</f>
        <v xml:space="preserve">CI </v>
      </c>
      <c r="F7294" t="str">
        <f>T("CICLOMOTORES   ")</f>
        <v xml:space="preserve">CICLOMOTORES   </v>
      </c>
      <c r="G7294" t="str">
        <f>T("todos                                             ")</f>
        <v xml:space="preserve">todos                                             </v>
      </c>
      <c r="H7294" t="str">
        <f>T("ELÉCTRICO                                         ")</f>
        <v xml:space="preserve">ELÉCTRICO                                         </v>
      </c>
      <c r="I7294">
        <v>3</v>
      </c>
    </row>
    <row r="7295" spans="1:9">
      <c r="A7295" t="str">
        <f>T("2018")</f>
        <v>2018</v>
      </c>
      <c r="B7295" t="str">
        <f>T("FISICO                                            ")</f>
        <v xml:space="preserve">FISICO                                            </v>
      </c>
      <c r="C7295" t="str">
        <f>T("HORTALEZA           ")</f>
        <v xml:space="preserve">HORTALEZA           </v>
      </c>
      <c r="D7295" t="str">
        <f>T("CANILLAS            ")</f>
        <v xml:space="preserve">CANILLAS            </v>
      </c>
      <c r="E7295" t="str">
        <f>T("CI ")</f>
        <v xml:space="preserve">CI </v>
      </c>
      <c r="F7295" t="str">
        <f>T("CICLOMOTORES   ")</f>
        <v xml:space="preserve">CICLOMOTORES   </v>
      </c>
      <c r="G7295" t="str">
        <f>T("todos                                             ")</f>
        <v xml:space="preserve">todos                                             </v>
      </c>
      <c r="H7295" t="str">
        <f>T("ELÉCTRICO                                         ")</f>
        <v xml:space="preserve">ELÉCTRICO                                         </v>
      </c>
      <c r="I7295">
        <v>1</v>
      </c>
    </row>
    <row r="7296" spans="1:9">
      <c r="A7296" t="str">
        <f>T("2018")</f>
        <v>2018</v>
      </c>
      <c r="B7296" t="str">
        <f>T("FISICO                                            ")</f>
        <v xml:space="preserve">FISICO                                            </v>
      </c>
      <c r="C7296" t="str">
        <f>T("HORTALEZA           ")</f>
        <v xml:space="preserve">HORTALEZA           </v>
      </c>
      <c r="D7296" t="str">
        <f>T("PINAR DEL REY       ")</f>
        <v xml:space="preserve">PINAR DEL REY       </v>
      </c>
      <c r="E7296" t="str">
        <f>T("CI ")</f>
        <v xml:space="preserve">CI </v>
      </c>
      <c r="F7296" t="str">
        <f>T("CICLOMOTORES   ")</f>
        <v xml:space="preserve">CICLOMOTORES   </v>
      </c>
      <c r="G7296" t="str">
        <f>T("todos                                             ")</f>
        <v xml:space="preserve">todos                                             </v>
      </c>
      <c r="H7296" t="str">
        <f>T("ELÉCTRICO                                         ")</f>
        <v xml:space="preserve">ELÉCTRICO                                         </v>
      </c>
      <c r="I7296">
        <v>1</v>
      </c>
    </row>
    <row r="7297" spans="1:9">
      <c r="A7297" t="str">
        <f>T("2018")</f>
        <v>2018</v>
      </c>
      <c r="B7297" t="str">
        <f>T("FISICO                                            ")</f>
        <v xml:space="preserve">FISICO                                            </v>
      </c>
      <c r="C7297" t="str">
        <f>T("HORTALEZA           ")</f>
        <v xml:space="preserve">HORTALEZA           </v>
      </c>
      <c r="D7297" t="str">
        <f>T("APOSTOL SANTIAGO    ")</f>
        <v xml:space="preserve">APOSTOL SANTIAGO    </v>
      </c>
      <c r="E7297" t="str">
        <f>T("CI ")</f>
        <v xml:space="preserve">CI </v>
      </c>
      <c r="F7297" t="str">
        <f>T("CICLOMOTORES   ")</f>
        <v xml:space="preserve">CICLOMOTORES   </v>
      </c>
      <c r="G7297" t="str">
        <f>T("todos                                             ")</f>
        <v xml:space="preserve">todos                                             </v>
      </c>
      <c r="H7297" t="str">
        <f>T("ELÉCTRICO                                         ")</f>
        <v xml:space="preserve">ELÉCTRICO                                         </v>
      </c>
      <c r="I7297">
        <v>1</v>
      </c>
    </row>
    <row r="7298" spans="1:9">
      <c r="A7298" t="str">
        <f>T("2018")</f>
        <v>2018</v>
      </c>
      <c r="B7298" t="str">
        <f>T("FISICO                                            ")</f>
        <v xml:space="preserve">FISICO                                            </v>
      </c>
      <c r="C7298" t="str">
        <f>T("HORTALEZA           ")</f>
        <v xml:space="preserve">HORTALEZA           </v>
      </c>
      <c r="D7298" t="str">
        <f>T("VALDEFUENTES        ")</f>
        <v xml:space="preserve">VALDEFUENTES        </v>
      </c>
      <c r="E7298" t="str">
        <f>T("CI ")</f>
        <v xml:space="preserve">CI </v>
      </c>
      <c r="F7298" t="str">
        <f>T("CICLOMOTORES   ")</f>
        <v xml:space="preserve">CICLOMOTORES   </v>
      </c>
      <c r="G7298" t="str">
        <f>T("todos                                             ")</f>
        <v xml:space="preserve">todos                                             </v>
      </c>
      <c r="H7298" t="str">
        <f>T("ELÉCTRICO                                         ")</f>
        <v xml:space="preserve">ELÉCTRICO                                         </v>
      </c>
      <c r="I7298">
        <v>2</v>
      </c>
    </row>
    <row r="7299" spans="1:9">
      <c r="A7299" t="str">
        <f>T("2018")</f>
        <v>2018</v>
      </c>
      <c r="B7299" t="str">
        <f>T("JURIDICO                                          ")</f>
        <v xml:space="preserve">JURIDICO                                          </v>
      </c>
      <c r="C7299" t="str">
        <f>T("HORTALEZA           ")</f>
        <v xml:space="preserve">HORTALEZA           </v>
      </c>
      <c r="D7299" t="str">
        <f>T("PALOMAS             ")</f>
        <v xml:space="preserve">PALOMAS             </v>
      </c>
      <c r="E7299" t="str">
        <f>T("CI ")</f>
        <v xml:space="preserve">CI </v>
      </c>
      <c r="F7299" t="str">
        <f>T("CICLOMOTORES   ")</f>
        <v xml:space="preserve">CICLOMOTORES   </v>
      </c>
      <c r="G7299" t="str">
        <f>T("todos                                             ")</f>
        <v xml:space="preserve">todos                                             </v>
      </c>
      <c r="H7299" t="str">
        <f>T("ELÉCTRICO                                         ")</f>
        <v xml:space="preserve">ELÉCTRICO                                         </v>
      </c>
      <c r="I7299">
        <v>1</v>
      </c>
    </row>
    <row r="7300" spans="1:9">
      <c r="A7300" t="str">
        <f>T("2018")</f>
        <v>2018</v>
      </c>
      <c r="B7300" t="str">
        <f>T("JURIDICO                                          ")</f>
        <v xml:space="preserve">JURIDICO                                          </v>
      </c>
      <c r="C7300" t="str">
        <f>T("HORTALEZA           ")</f>
        <v xml:space="preserve">HORTALEZA           </v>
      </c>
      <c r="D7300" t="str">
        <f>T("PIOVERA             ")</f>
        <v xml:space="preserve">PIOVERA             </v>
      </c>
      <c r="E7300" t="str">
        <f>T("CI ")</f>
        <v xml:space="preserve">CI </v>
      </c>
      <c r="F7300" t="str">
        <f>T("CICLOMOTORES   ")</f>
        <v xml:space="preserve">CICLOMOTORES   </v>
      </c>
      <c r="G7300" t="str">
        <f>T("todos                                             ")</f>
        <v xml:space="preserve">todos                                             </v>
      </c>
      <c r="H7300" t="str">
        <f>T("ELÉCTRICO                                         ")</f>
        <v xml:space="preserve">ELÉCTRICO                                         </v>
      </c>
      <c r="I7300">
        <v>1</v>
      </c>
    </row>
    <row r="7301" spans="1:9">
      <c r="A7301" t="str">
        <f>T("2018")</f>
        <v>2018</v>
      </c>
      <c r="B7301" t="str">
        <f>T("JURIDICO                                          ")</f>
        <v xml:space="preserve">JURIDICO                                          </v>
      </c>
      <c r="C7301" t="str">
        <f>T("HORTALEZA           ")</f>
        <v xml:space="preserve">HORTALEZA           </v>
      </c>
      <c r="D7301" t="str">
        <f>T("CANILLAS            ")</f>
        <v xml:space="preserve">CANILLAS            </v>
      </c>
      <c r="E7301" t="str">
        <f>T("CI ")</f>
        <v xml:space="preserve">CI </v>
      </c>
      <c r="F7301" t="str">
        <f>T("CICLOMOTORES   ")</f>
        <v xml:space="preserve">CICLOMOTORES   </v>
      </c>
      <c r="G7301" t="str">
        <f>T("todos                                             ")</f>
        <v xml:space="preserve">todos                                             </v>
      </c>
      <c r="H7301" t="str">
        <f>T("ELÉCTRICO                                         ")</f>
        <v xml:space="preserve">ELÉCTRICO                                         </v>
      </c>
      <c r="I7301">
        <v>2</v>
      </c>
    </row>
    <row r="7302" spans="1:9">
      <c r="A7302" t="str">
        <f>T("2018")</f>
        <v>2018</v>
      </c>
      <c r="B7302" t="str">
        <f>T("JURIDICO                                          ")</f>
        <v xml:space="preserve">JURIDICO                                          </v>
      </c>
      <c r="C7302" t="str">
        <f>T("HORTALEZA           ")</f>
        <v xml:space="preserve">HORTALEZA           </v>
      </c>
      <c r="D7302" t="str">
        <f>T("VALDEFUENTES        ")</f>
        <v xml:space="preserve">VALDEFUENTES        </v>
      </c>
      <c r="E7302" t="str">
        <f>T("CI ")</f>
        <v xml:space="preserve">CI </v>
      </c>
      <c r="F7302" t="str">
        <f>T("CICLOMOTORES   ")</f>
        <v xml:space="preserve">CICLOMOTORES   </v>
      </c>
      <c r="G7302" t="str">
        <f>T("todos                                             ")</f>
        <v xml:space="preserve">todos                                             </v>
      </c>
      <c r="H7302" t="str">
        <f>T("ELÉCTRICO                                         ")</f>
        <v xml:space="preserve">ELÉCTRICO                                         </v>
      </c>
      <c r="I7302">
        <v>2</v>
      </c>
    </row>
    <row r="7303" spans="1:9">
      <c r="A7303" t="str">
        <f>T("2018")</f>
        <v>2018</v>
      </c>
      <c r="B7303" t="str">
        <f>T("Entidad sin personalidad jurídica (art. 35.4 LGT) ")</f>
        <v xml:space="preserve">Entidad sin personalidad jurídica (art. 35.4 LGT) </v>
      </c>
      <c r="C7303" t="str">
        <f>T("HORTALEZA           ")</f>
        <v xml:space="preserve">HORTALEZA           </v>
      </c>
      <c r="D7303" t="str">
        <f>T("PALOMAS             ")</f>
        <v xml:space="preserve">PALOMAS             </v>
      </c>
      <c r="E7303" t="str">
        <f>T("CI ")</f>
        <v xml:space="preserve">CI </v>
      </c>
      <c r="F7303" t="str">
        <f>T("CICLOMOTORES   ")</f>
        <v xml:space="preserve">CICLOMOTORES   </v>
      </c>
      <c r="G7303" t="str">
        <f>T("todos                                             ")</f>
        <v xml:space="preserve">todos                                             </v>
      </c>
      <c r="H7303" t="str">
        <f>T("GASOLINA                                          ")</f>
        <v xml:space="preserve">GASOLINA                                          </v>
      </c>
      <c r="I7303">
        <v>2</v>
      </c>
    </row>
    <row r="7304" spans="1:9">
      <c r="A7304" t="str">
        <f>T("2018")</f>
        <v>2018</v>
      </c>
      <c r="B7304" t="str">
        <f>T("Entidad sin personalidad jurídica (art. 35.4 LGT) ")</f>
        <v xml:space="preserve">Entidad sin personalidad jurídica (art. 35.4 LGT) </v>
      </c>
      <c r="C7304" t="str">
        <f>T("HORTALEZA           ")</f>
        <v xml:space="preserve">HORTALEZA           </v>
      </c>
      <c r="D7304" t="str">
        <f>T("PIOVERA             ")</f>
        <v xml:space="preserve">PIOVERA             </v>
      </c>
      <c r="E7304" t="str">
        <f>T("CI ")</f>
        <v xml:space="preserve">CI </v>
      </c>
      <c r="F7304" t="str">
        <f>T("CICLOMOTORES   ")</f>
        <v xml:space="preserve">CICLOMOTORES   </v>
      </c>
      <c r="G7304" t="str">
        <f>T("todos                                             ")</f>
        <v xml:space="preserve">todos                                             </v>
      </c>
      <c r="H7304" t="str">
        <f>T("GASOLINA                                          ")</f>
        <v xml:space="preserve">GASOLINA                                          </v>
      </c>
      <c r="I7304">
        <v>3</v>
      </c>
    </row>
    <row r="7305" spans="1:9">
      <c r="A7305" t="str">
        <f>T("2018")</f>
        <v>2018</v>
      </c>
      <c r="B7305" t="str">
        <f>T("Entidad sin personalidad jurídica (art. 35.4 LGT) ")</f>
        <v xml:space="preserve">Entidad sin personalidad jurídica (art. 35.4 LGT) </v>
      </c>
      <c r="C7305" t="str">
        <f>T("HORTALEZA           ")</f>
        <v xml:space="preserve">HORTALEZA           </v>
      </c>
      <c r="D7305" t="str">
        <f>T("CANILLAS            ")</f>
        <v xml:space="preserve">CANILLAS            </v>
      </c>
      <c r="E7305" t="str">
        <f>T("CI ")</f>
        <v xml:space="preserve">CI </v>
      </c>
      <c r="F7305" t="str">
        <f>T("CICLOMOTORES   ")</f>
        <v xml:space="preserve">CICLOMOTORES   </v>
      </c>
      <c r="G7305" t="str">
        <f>T("todos                                             ")</f>
        <v xml:space="preserve">todos                                             </v>
      </c>
      <c r="H7305" t="str">
        <f>T("GASOLINA                                          ")</f>
        <v xml:space="preserve">GASOLINA                                          </v>
      </c>
      <c r="I7305">
        <v>3</v>
      </c>
    </row>
    <row r="7306" spans="1:9">
      <c r="A7306" t="str">
        <f>T("2018")</f>
        <v>2018</v>
      </c>
      <c r="B7306" t="str">
        <f>T("Entidad sin personalidad jurídica (art. 35.4 LGT) ")</f>
        <v xml:space="preserve">Entidad sin personalidad jurídica (art. 35.4 LGT) </v>
      </c>
      <c r="C7306" t="str">
        <f>T("HORTALEZA           ")</f>
        <v xml:space="preserve">HORTALEZA           </v>
      </c>
      <c r="D7306" t="str">
        <f>T("PINAR DEL REY       ")</f>
        <v xml:space="preserve">PINAR DEL REY       </v>
      </c>
      <c r="E7306" t="str">
        <f>T("CI ")</f>
        <v xml:space="preserve">CI </v>
      </c>
      <c r="F7306" t="str">
        <f>T("CICLOMOTORES   ")</f>
        <v xml:space="preserve">CICLOMOTORES   </v>
      </c>
      <c r="G7306" t="str">
        <f>T("todos                                             ")</f>
        <v xml:space="preserve">todos                                             </v>
      </c>
      <c r="H7306" t="str">
        <f>T("GASOLINA                                          ")</f>
        <v xml:space="preserve">GASOLINA                                          </v>
      </c>
      <c r="I7306">
        <v>7</v>
      </c>
    </row>
    <row r="7307" spans="1:9">
      <c r="A7307" t="str">
        <f>T("2018")</f>
        <v>2018</v>
      </c>
      <c r="B7307" t="str">
        <f>T("Entidad sin personalidad jurídica (art. 35.4 LGT) ")</f>
        <v xml:space="preserve">Entidad sin personalidad jurídica (art. 35.4 LGT) </v>
      </c>
      <c r="C7307" t="str">
        <f>T("HORTALEZA           ")</f>
        <v xml:space="preserve">HORTALEZA           </v>
      </c>
      <c r="D7307" t="str">
        <f>T("APOSTOL SANTIAGO    ")</f>
        <v xml:space="preserve">APOSTOL SANTIAGO    </v>
      </c>
      <c r="E7307" t="str">
        <f>T("CI ")</f>
        <v xml:space="preserve">CI </v>
      </c>
      <c r="F7307" t="str">
        <f>T("CICLOMOTORES   ")</f>
        <v xml:space="preserve">CICLOMOTORES   </v>
      </c>
      <c r="G7307" t="str">
        <f>T("todos                                             ")</f>
        <v xml:space="preserve">todos                                             </v>
      </c>
      <c r="H7307" t="str">
        <f>T("GASOLINA                                          ")</f>
        <v xml:space="preserve">GASOLINA                                          </v>
      </c>
      <c r="I7307">
        <v>7</v>
      </c>
    </row>
    <row r="7308" spans="1:9">
      <c r="A7308" t="str">
        <f>T("2018")</f>
        <v>2018</v>
      </c>
      <c r="B7308" t="str">
        <f>T("Entidad sin personalidad jurídica (art. 35.4 LGT) ")</f>
        <v xml:space="preserve">Entidad sin personalidad jurídica (art. 35.4 LGT) </v>
      </c>
      <c r="C7308" t="str">
        <f>T("HORTALEZA           ")</f>
        <v xml:space="preserve">HORTALEZA           </v>
      </c>
      <c r="D7308" t="str">
        <f>T("VALDEFUENTES        ")</f>
        <v xml:space="preserve">VALDEFUENTES        </v>
      </c>
      <c r="E7308" t="str">
        <f>T("CI ")</f>
        <v xml:space="preserve">CI </v>
      </c>
      <c r="F7308" t="str">
        <f>T("CICLOMOTORES   ")</f>
        <v xml:space="preserve">CICLOMOTORES   </v>
      </c>
      <c r="G7308" t="str">
        <f>T("todos                                             ")</f>
        <v xml:space="preserve">todos                                             </v>
      </c>
      <c r="H7308" t="str">
        <f>T("GASOLINA                                          ")</f>
        <v xml:space="preserve">GASOLINA                                          </v>
      </c>
      <c r="I7308">
        <v>4</v>
      </c>
    </row>
    <row r="7309" spans="1:9">
      <c r="A7309" t="str">
        <f>T("2018")</f>
        <v>2018</v>
      </c>
      <c r="B7309" t="str">
        <f>T("FISICO                                            ")</f>
        <v xml:space="preserve">FISICO                                            </v>
      </c>
      <c r="C7309" t="str">
        <f>T("HORTALEZA           ")</f>
        <v xml:space="preserve">HORTALEZA           </v>
      </c>
      <c r="D7309" t="str">
        <f>T("SIN BARRIO          ")</f>
        <v xml:space="preserve">SIN BARRIO          </v>
      </c>
      <c r="E7309" t="str">
        <f>T("CI ")</f>
        <v xml:space="preserve">CI </v>
      </c>
      <c r="F7309" t="str">
        <f>T("CICLOMOTORES   ")</f>
        <v xml:space="preserve">CICLOMOTORES   </v>
      </c>
      <c r="G7309" t="str">
        <f>T("todos                                             ")</f>
        <v xml:space="preserve">todos                                             </v>
      </c>
      <c r="H7309" t="str">
        <f>T("GASOLINA                                          ")</f>
        <v xml:space="preserve">GASOLINA                                          </v>
      </c>
      <c r="I7309">
        <v>4</v>
      </c>
    </row>
    <row r="7310" spans="1:9">
      <c r="A7310" t="str">
        <f>T("2018")</f>
        <v>2018</v>
      </c>
      <c r="B7310" t="str">
        <f>T("FISICO                                            ")</f>
        <v xml:space="preserve">FISICO                                            </v>
      </c>
      <c r="C7310" t="str">
        <f>T("HORTALEZA           ")</f>
        <v xml:space="preserve">HORTALEZA           </v>
      </c>
      <c r="D7310" t="str">
        <f>T("PALOMAS             ")</f>
        <v xml:space="preserve">PALOMAS             </v>
      </c>
      <c r="E7310" t="str">
        <f>T("CI ")</f>
        <v xml:space="preserve">CI </v>
      </c>
      <c r="F7310" t="str">
        <f>T("CICLOMOTORES   ")</f>
        <v xml:space="preserve">CICLOMOTORES   </v>
      </c>
      <c r="G7310" t="str">
        <f>T("todos                                             ")</f>
        <v xml:space="preserve">todos                                             </v>
      </c>
      <c r="H7310" t="str">
        <f>T("GASOLINA                                          ")</f>
        <v xml:space="preserve">GASOLINA                                          </v>
      </c>
      <c r="I7310">
        <v>58</v>
      </c>
    </row>
    <row r="7311" spans="1:9">
      <c r="A7311" t="str">
        <f>T("2018")</f>
        <v>2018</v>
      </c>
      <c r="B7311" t="str">
        <f>T("FISICO                                            ")</f>
        <v xml:space="preserve">FISICO                                            </v>
      </c>
      <c r="C7311" t="str">
        <f>T("HORTALEZA           ")</f>
        <v xml:space="preserve">HORTALEZA           </v>
      </c>
      <c r="D7311" t="str">
        <f>T("PIOVERA             ")</f>
        <v xml:space="preserve">PIOVERA             </v>
      </c>
      <c r="E7311" t="str">
        <f>T("CI ")</f>
        <v xml:space="preserve">CI </v>
      </c>
      <c r="F7311" t="str">
        <f>T("CICLOMOTORES   ")</f>
        <v xml:space="preserve">CICLOMOTORES   </v>
      </c>
      <c r="G7311" t="str">
        <f>T("todos                                             ")</f>
        <v xml:space="preserve">todos                                             </v>
      </c>
      <c r="H7311" t="str">
        <f>T("GASOLINA                                          ")</f>
        <v xml:space="preserve">GASOLINA                                          </v>
      </c>
      <c r="I7311">
        <v>192</v>
      </c>
    </row>
    <row r="7312" spans="1:9">
      <c r="A7312" t="str">
        <f>T("2018")</f>
        <v>2018</v>
      </c>
      <c r="B7312" t="str">
        <f>T("FISICO                                            ")</f>
        <v xml:space="preserve">FISICO                                            </v>
      </c>
      <c r="C7312" t="str">
        <f>T("HORTALEZA           ")</f>
        <v xml:space="preserve">HORTALEZA           </v>
      </c>
      <c r="D7312" t="str">
        <f>T("CANILLAS            ")</f>
        <v xml:space="preserve">CANILLAS            </v>
      </c>
      <c r="E7312" t="str">
        <f>T("CI ")</f>
        <v xml:space="preserve">CI </v>
      </c>
      <c r="F7312" t="str">
        <f>T("CICLOMOTORES   ")</f>
        <v xml:space="preserve">CICLOMOTORES   </v>
      </c>
      <c r="G7312" t="str">
        <f>T("todos                                             ")</f>
        <v xml:space="preserve">todos                                             </v>
      </c>
      <c r="H7312" t="str">
        <f>T("GASOLINA                                          ")</f>
        <v xml:space="preserve">GASOLINA                                          </v>
      </c>
      <c r="I7312">
        <v>475</v>
      </c>
    </row>
    <row r="7313" spans="1:9">
      <c r="A7313" t="str">
        <f>T("2018")</f>
        <v>2018</v>
      </c>
      <c r="B7313" t="str">
        <f>T("FISICO                                            ")</f>
        <v xml:space="preserve">FISICO                                            </v>
      </c>
      <c r="C7313" t="str">
        <f>T("HORTALEZA           ")</f>
        <v xml:space="preserve">HORTALEZA           </v>
      </c>
      <c r="D7313" t="str">
        <f>T("PINAR DEL REY       ")</f>
        <v xml:space="preserve">PINAR DEL REY       </v>
      </c>
      <c r="E7313" t="str">
        <f>T("CI ")</f>
        <v xml:space="preserve">CI </v>
      </c>
      <c r="F7313" t="str">
        <f>T("CICLOMOTORES   ")</f>
        <v xml:space="preserve">CICLOMOTORES   </v>
      </c>
      <c r="G7313" t="str">
        <f>T("todos                                             ")</f>
        <v xml:space="preserve">todos                                             </v>
      </c>
      <c r="H7313" t="str">
        <f>T("GASOLINA                                          ")</f>
        <v xml:space="preserve">GASOLINA                                          </v>
      </c>
      <c r="I7313">
        <v>632</v>
      </c>
    </row>
    <row r="7314" spans="1:9">
      <c r="A7314" t="str">
        <f>T("2018")</f>
        <v>2018</v>
      </c>
      <c r="B7314" t="str">
        <f>T("FISICO                                            ")</f>
        <v xml:space="preserve">FISICO                                            </v>
      </c>
      <c r="C7314" t="str">
        <f>T("HORTALEZA           ")</f>
        <v xml:space="preserve">HORTALEZA           </v>
      </c>
      <c r="D7314" t="str">
        <f>T("APOSTOL SANTIAGO    ")</f>
        <v xml:space="preserve">APOSTOL SANTIAGO    </v>
      </c>
      <c r="E7314" t="str">
        <f>T("CI ")</f>
        <v xml:space="preserve">CI </v>
      </c>
      <c r="F7314" t="str">
        <f>T("CICLOMOTORES   ")</f>
        <v xml:space="preserve">CICLOMOTORES   </v>
      </c>
      <c r="G7314" t="str">
        <f>T("todos                                             ")</f>
        <v xml:space="preserve">todos                                             </v>
      </c>
      <c r="H7314" t="str">
        <f>T("GASOLINA                                          ")</f>
        <v xml:space="preserve">GASOLINA                                          </v>
      </c>
      <c r="I7314">
        <v>218</v>
      </c>
    </row>
    <row r="7315" spans="1:9">
      <c r="A7315" t="str">
        <f>T("2018")</f>
        <v>2018</v>
      </c>
      <c r="B7315" t="str">
        <f>T("FISICO                                            ")</f>
        <v xml:space="preserve">FISICO                                            </v>
      </c>
      <c r="C7315" t="str">
        <f>T("HORTALEZA           ")</f>
        <v xml:space="preserve">HORTALEZA           </v>
      </c>
      <c r="D7315" t="str">
        <f>T("VALDEFUENTES        ")</f>
        <v xml:space="preserve">VALDEFUENTES        </v>
      </c>
      <c r="E7315" t="str">
        <f>T("CI ")</f>
        <v xml:space="preserve">CI </v>
      </c>
      <c r="F7315" t="str">
        <f>T("CICLOMOTORES   ")</f>
        <v xml:space="preserve">CICLOMOTORES   </v>
      </c>
      <c r="G7315" t="str">
        <f>T("todos                                             ")</f>
        <v xml:space="preserve">todos                                             </v>
      </c>
      <c r="H7315" t="str">
        <f>T("GASOLINA                                          ")</f>
        <v xml:space="preserve">GASOLINA                                          </v>
      </c>
      <c r="I7315">
        <v>329</v>
      </c>
    </row>
    <row r="7316" spans="1:9">
      <c r="A7316" t="str">
        <f>T("2018")</f>
        <v>2018</v>
      </c>
      <c r="B7316" t="str">
        <f>T("JURIDICO                                          ")</f>
        <v xml:space="preserve">JURIDICO                                          </v>
      </c>
      <c r="C7316" t="str">
        <f>T("HORTALEZA           ")</f>
        <v xml:space="preserve">HORTALEZA           </v>
      </c>
      <c r="D7316" t="str">
        <f>T("SIN BARRIO          ")</f>
        <v xml:space="preserve">SIN BARRIO          </v>
      </c>
      <c r="E7316" t="str">
        <f>T("CI ")</f>
        <v xml:space="preserve">CI </v>
      </c>
      <c r="F7316" t="str">
        <f>T("CICLOMOTORES   ")</f>
        <v xml:space="preserve">CICLOMOTORES   </v>
      </c>
      <c r="G7316" t="str">
        <f>T("todos                                             ")</f>
        <v xml:space="preserve">todos                                             </v>
      </c>
      <c r="H7316" t="str">
        <f>T("GASOLINA                                          ")</f>
        <v xml:space="preserve">GASOLINA                                          </v>
      </c>
      <c r="I7316">
        <v>1</v>
      </c>
    </row>
    <row r="7317" spans="1:9">
      <c r="A7317" t="str">
        <f>T("2018")</f>
        <v>2018</v>
      </c>
      <c r="B7317" t="str">
        <f>T("JURIDICO                                          ")</f>
        <v xml:space="preserve">JURIDICO                                          </v>
      </c>
      <c r="C7317" t="str">
        <f>T("HORTALEZA           ")</f>
        <v xml:space="preserve">HORTALEZA           </v>
      </c>
      <c r="D7317" t="str">
        <f>T("PALOMAS             ")</f>
        <v xml:space="preserve">PALOMAS             </v>
      </c>
      <c r="E7317" t="str">
        <f>T("CI ")</f>
        <v xml:space="preserve">CI </v>
      </c>
      <c r="F7317" t="str">
        <f>T("CICLOMOTORES   ")</f>
        <v xml:space="preserve">CICLOMOTORES   </v>
      </c>
      <c r="G7317" t="str">
        <f>T("todos                                             ")</f>
        <v xml:space="preserve">todos                                             </v>
      </c>
      <c r="H7317" t="str">
        <f>T("GASOLINA                                          ")</f>
        <v xml:space="preserve">GASOLINA                                          </v>
      </c>
      <c r="I7317">
        <v>2</v>
      </c>
    </row>
    <row r="7318" spans="1:9">
      <c r="A7318" t="str">
        <f>T("2018")</f>
        <v>2018</v>
      </c>
      <c r="B7318" t="str">
        <f>T("JURIDICO                                          ")</f>
        <v xml:space="preserve">JURIDICO                                          </v>
      </c>
      <c r="C7318" t="str">
        <f>T("HORTALEZA           ")</f>
        <v xml:space="preserve">HORTALEZA           </v>
      </c>
      <c r="D7318" t="str">
        <f>T("PIOVERA             ")</f>
        <v xml:space="preserve">PIOVERA             </v>
      </c>
      <c r="E7318" t="str">
        <f>T("CI ")</f>
        <v xml:space="preserve">CI </v>
      </c>
      <c r="F7318" t="str">
        <f>T("CICLOMOTORES   ")</f>
        <v xml:space="preserve">CICLOMOTORES   </v>
      </c>
      <c r="G7318" t="str">
        <f>T("todos                                             ")</f>
        <v xml:space="preserve">todos                                             </v>
      </c>
      <c r="H7318" t="str">
        <f>T("GASOLINA                                          ")</f>
        <v xml:space="preserve">GASOLINA                                          </v>
      </c>
      <c r="I7318">
        <v>8</v>
      </c>
    </row>
    <row r="7319" spans="1:9">
      <c r="A7319" t="str">
        <f>T("2018")</f>
        <v>2018</v>
      </c>
      <c r="B7319" t="str">
        <f>T("JURIDICO                                          ")</f>
        <v xml:space="preserve">JURIDICO                                          </v>
      </c>
      <c r="C7319" t="str">
        <f>T("HORTALEZA           ")</f>
        <v xml:space="preserve">HORTALEZA           </v>
      </c>
      <c r="D7319" t="str">
        <f>T("CANILLAS            ")</f>
        <v xml:space="preserve">CANILLAS            </v>
      </c>
      <c r="E7319" t="str">
        <f>T("CI ")</f>
        <v xml:space="preserve">CI </v>
      </c>
      <c r="F7319" t="str">
        <f>T("CICLOMOTORES   ")</f>
        <v xml:space="preserve">CICLOMOTORES   </v>
      </c>
      <c r="G7319" t="str">
        <f>T("todos                                             ")</f>
        <v xml:space="preserve">todos                                             </v>
      </c>
      <c r="H7319" t="str">
        <f>T("GASOLINA                                          ")</f>
        <v xml:space="preserve">GASOLINA                                          </v>
      </c>
      <c r="I7319">
        <v>18</v>
      </c>
    </row>
    <row r="7320" spans="1:9">
      <c r="A7320" t="str">
        <f>T("2018")</f>
        <v>2018</v>
      </c>
      <c r="B7320" t="str">
        <f>T("JURIDICO                                          ")</f>
        <v xml:space="preserve">JURIDICO                                          </v>
      </c>
      <c r="C7320" t="str">
        <f>T("HORTALEZA           ")</f>
        <v xml:space="preserve">HORTALEZA           </v>
      </c>
      <c r="D7320" t="str">
        <f>T("PINAR DEL REY       ")</f>
        <v xml:space="preserve">PINAR DEL REY       </v>
      </c>
      <c r="E7320" t="str">
        <f>T("CI ")</f>
        <v xml:space="preserve">CI </v>
      </c>
      <c r="F7320" t="str">
        <f>T("CICLOMOTORES   ")</f>
        <v xml:space="preserve">CICLOMOTORES   </v>
      </c>
      <c r="G7320" t="str">
        <f>T("todos                                             ")</f>
        <v xml:space="preserve">todos                                             </v>
      </c>
      <c r="H7320" t="str">
        <f>T("GASOLINA                                          ")</f>
        <v xml:space="preserve">GASOLINA                                          </v>
      </c>
      <c r="I7320">
        <v>35</v>
      </c>
    </row>
    <row r="7321" spans="1:9">
      <c r="A7321" t="str">
        <f>T("2018")</f>
        <v>2018</v>
      </c>
      <c r="B7321" t="str">
        <f>T("JURIDICO                                          ")</f>
        <v xml:space="preserve">JURIDICO                                          </v>
      </c>
      <c r="C7321" t="str">
        <f>T("HORTALEZA           ")</f>
        <v xml:space="preserve">HORTALEZA           </v>
      </c>
      <c r="D7321" t="str">
        <f>T("APOSTOL SANTIAGO    ")</f>
        <v xml:space="preserve">APOSTOL SANTIAGO    </v>
      </c>
      <c r="E7321" t="str">
        <f>T("CI ")</f>
        <v xml:space="preserve">CI </v>
      </c>
      <c r="F7321" t="str">
        <f>T("CICLOMOTORES   ")</f>
        <v xml:space="preserve">CICLOMOTORES   </v>
      </c>
      <c r="G7321" t="str">
        <f>T("todos                                             ")</f>
        <v xml:space="preserve">todos                                             </v>
      </c>
      <c r="H7321" t="str">
        <f>T("GASOLINA                                          ")</f>
        <v xml:space="preserve">GASOLINA                                          </v>
      </c>
      <c r="I7321">
        <v>2</v>
      </c>
    </row>
    <row r="7322" spans="1:9">
      <c r="A7322" t="str">
        <f>T("2018")</f>
        <v>2018</v>
      </c>
      <c r="B7322" t="str">
        <f>T("JURIDICO                                          ")</f>
        <v xml:space="preserve">JURIDICO                                          </v>
      </c>
      <c r="C7322" t="str">
        <f>T("HORTALEZA           ")</f>
        <v xml:space="preserve">HORTALEZA           </v>
      </c>
      <c r="D7322" t="str">
        <f>T("VALDEFUENTES        ")</f>
        <v xml:space="preserve">VALDEFUENTES        </v>
      </c>
      <c r="E7322" t="str">
        <f>T("CI ")</f>
        <v xml:space="preserve">CI </v>
      </c>
      <c r="F7322" t="str">
        <f>T("CICLOMOTORES   ")</f>
        <v xml:space="preserve">CICLOMOTORES   </v>
      </c>
      <c r="G7322" t="str">
        <f>T("todos                                             ")</f>
        <v xml:space="preserve">todos                                             </v>
      </c>
      <c r="H7322" t="str">
        <f>T("GASOLINA                                          ")</f>
        <v xml:space="preserve">GASOLINA                                          </v>
      </c>
      <c r="I7322">
        <v>32</v>
      </c>
    </row>
    <row r="7323" spans="1:9">
      <c r="A7323" t="str">
        <f>T("2018")</f>
        <v>2018</v>
      </c>
      <c r="B7323" t="str">
        <f>T("FISICO                                            ")</f>
        <v xml:space="preserve">FISICO                                            </v>
      </c>
      <c r="C7323" t="str">
        <f>T("HORTALEZA           ")</f>
        <v xml:space="preserve">HORTALEZA           </v>
      </c>
      <c r="D7323" t="str">
        <f>T("PALOMAS             ")</f>
        <v xml:space="preserve">PALOMAS             </v>
      </c>
      <c r="E7323" t="str">
        <f>T("CI ")</f>
        <v xml:space="preserve">CI </v>
      </c>
      <c r="F7323" t="str">
        <f>T("CICLOMOTORES   ")</f>
        <v xml:space="preserve">CICLOMOTORES   </v>
      </c>
      <c r="G7323" t="str">
        <f>T("todos                                             ")</f>
        <v xml:space="preserve">todos                                             </v>
      </c>
      <c r="I7323">
        <v>10</v>
      </c>
    </row>
    <row r="7324" spans="1:9">
      <c r="A7324" t="str">
        <f>T("2018")</f>
        <v>2018</v>
      </c>
      <c r="B7324" t="str">
        <f>T("FISICO                                            ")</f>
        <v xml:space="preserve">FISICO                                            </v>
      </c>
      <c r="C7324" t="str">
        <f>T("HORTALEZA           ")</f>
        <v xml:space="preserve">HORTALEZA           </v>
      </c>
      <c r="D7324" t="str">
        <f>T("PIOVERA             ")</f>
        <v xml:space="preserve">PIOVERA             </v>
      </c>
      <c r="E7324" t="str">
        <f>T("CI ")</f>
        <v xml:space="preserve">CI </v>
      </c>
      <c r="F7324" t="str">
        <f>T("CICLOMOTORES   ")</f>
        <v xml:space="preserve">CICLOMOTORES   </v>
      </c>
      <c r="G7324" t="str">
        <f>T("todos                                             ")</f>
        <v xml:space="preserve">todos                                             </v>
      </c>
      <c r="I7324">
        <v>13</v>
      </c>
    </row>
    <row r="7325" spans="1:9">
      <c r="A7325" t="str">
        <f>T("2018")</f>
        <v>2018</v>
      </c>
      <c r="B7325" t="str">
        <f>T("FISICO                                            ")</f>
        <v xml:space="preserve">FISICO                                            </v>
      </c>
      <c r="C7325" t="str">
        <f>T("HORTALEZA           ")</f>
        <v xml:space="preserve">HORTALEZA           </v>
      </c>
      <c r="D7325" t="str">
        <f>T("CANILLAS            ")</f>
        <v xml:space="preserve">CANILLAS            </v>
      </c>
      <c r="E7325" t="str">
        <f>T("CI ")</f>
        <v xml:space="preserve">CI </v>
      </c>
      <c r="F7325" t="str">
        <f>T("CICLOMOTORES   ")</f>
        <v xml:space="preserve">CICLOMOTORES   </v>
      </c>
      <c r="G7325" t="str">
        <f>T("todos                                             ")</f>
        <v xml:space="preserve">todos                                             </v>
      </c>
      <c r="I7325">
        <v>20</v>
      </c>
    </row>
    <row r="7326" spans="1:9">
      <c r="A7326" t="str">
        <f>T("2018")</f>
        <v>2018</v>
      </c>
      <c r="B7326" t="str">
        <f>T("FISICO                                            ")</f>
        <v xml:space="preserve">FISICO                                            </v>
      </c>
      <c r="C7326" t="str">
        <f>T("HORTALEZA           ")</f>
        <v xml:space="preserve">HORTALEZA           </v>
      </c>
      <c r="D7326" t="str">
        <f>T("PINAR DEL REY       ")</f>
        <v xml:space="preserve">PINAR DEL REY       </v>
      </c>
      <c r="E7326" t="str">
        <f>T("CI ")</f>
        <v xml:space="preserve">CI </v>
      </c>
      <c r="F7326" t="str">
        <f>T("CICLOMOTORES   ")</f>
        <v xml:space="preserve">CICLOMOTORES   </v>
      </c>
      <c r="G7326" t="str">
        <f>T("todos                                             ")</f>
        <v xml:space="preserve">todos                                             </v>
      </c>
      <c r="I7326">
        <v>41</v>
      </c>
    </row>
    <row r="7327" spans="1:9">
      <c r="A7327" t="str">
        <f>T("2018")</f>
        <v>2018</v>
      </c>
      <c r="B7327" t="str">
        <f>T("FISICO                                            ")</f>
        <v xml:space="preserve">FISICO                                            </v>
      </c>
      <c r="C7327" t="str">
        <f>T("HORTALEZA           ")</f>
        <v xml:space="preserve">HORTALEZA           </v>
      </c>
      <c r="D7327" t="str">
        <f>T("APOSTOL SANTIAGO    ")</f>
        <v xml:space="preserve">APOSTOL SANTIAGO    </v>
      </c>
      <c r="E7327" t="str">
        <f>T("CI ")</f>
        <v xml:space="preserve">CI </v>
      </c>
      <c r="F7327" t="str">
        <f>T("CICLOMOTORES   ")</f>
        <v xml:space="preserve">CICLOMOTORES   </v>
      </c>
      <c r="G7327" t="str">
        <f>T("todos                                             ")</f>
        <v xml:space="preserve">todos                                             </v>
      </c>
      <c r="I7327">
        <v>19</v>
      </c>
    </row>
    <row r="7328" spans="1:9">
      <c r="A7328" t="str">
        <f>T("2018")</f>
        <v>2018</v>
      </c>
      <c r="B7328" t="str">
        <f>T("FISICO                                            ")</f>
        <v xml:space="preserve">FISICO                                            </v>
      </c>
      <c r="C7328" t="str">
        <f>T("HORTALEZA           ")</f>
        <v xml:space="preserve">HORTALEZA           </v>
      </c>
      <c r="D7328" t="str">
        <f>T("VALDEFUENTES        ")</f>
        <v xml:space="preserve">VALDEFUENTES        </v>
      </c>
      <c r="E7328" t="str">
        <f>T("CI ")</f>
        <v xml:space="preserve">CI </v>
      </c>
      <c r="F7328" t="str">
        <f>T("CICLOMOTORES   ")</f>
        <v xml:space="preserve">CICLOMOTORES   </v>
      </c>
      <c r="G7328" t="str">
        <f>T("todos                                             ")</f>
        <v xml:space="preserve">todos                                             </v>
      </c>
      <c r="I7328">
        <v>10</v>
      </c>
    </row>
    <row r="7329" spans="1:9">
      <c r="A7329" t="str">
        <f>T("2018")</f>
        <v>2018</v>
      </c>
      <c r="B7329" t="str">
        <f>T("JURIDICO                                          ")</f>
        <v xml:space="preserve">JURIDICO                                          </v>
      </c>
      <c r="C7329" t="str">
        <f>T("HORTALEZA           ")</f>
        <v xml:space="preserve">HORTALEZA           </v>
      </c>
      <c r="D7329" t="str">
        <f>T("PINAR DEL REY       ")</f>
        <v xml:space="preserve">PINAR DEL REY       </v>
      </c>
      <c r="E7329" t="str">
        <f>T("CI ")</f>
        <v xml:space="preserve">CI </v>
      </c>
      <c r="F7329" t="str">
        <f>T("CICLOMOTORES   ")</f>
        <v xml:space="preserve">CICLOMOTORES   </v>
      </c>
      <c r="G7329" t="str">
        <f>T("todos                                             ")</f>
        <v xml:space="preserve">todos                                             </v>
      </c>
      <c r="I7329">
        <v>1</v>
      </c>
    </row>
    <row r="7330" spans="1:9">
      <c r="A7330" t="str">
        <f>T("2018")</f>
        <v>2018</v>
      </c>
      <c r="B7330" t="str">
        <f>T("FISICO                                            ")</f>
        <v xml:space="preserve">FISICO                                            </v>
      </c>
      <c r="C7330" t="str">
        <f>T("HORTALEZA           ")</f>
        <v xml:space="preserve">HORTALEZA           </v>
      </c>
      <c r="D7330" t="str">
        <f>T("CANILLAS            ")</f>
        <v xml:space="preserve">CANILLAS            </v>
      </c>
      <c r="E7330" t="str">
        <f>T("MT ")</f>
        <v xml:space="preserve">MT </v>
      </c>
      <c r="F7330" t="str">
        <f>T("MOTOCICLETAS   ")</f>
        <v xml:space="preserve">MOTOCICLETAS   </v>
      </c>
      <c r="G7330" t="str">
        <f>T("De 250,01 a 500 CENTIMETROS CUBICOS               ")</f>
        <v xml:space="preserve">De 250,01 a 500 CENTIMETROS CUBICOS               </v>
      </c>
      <c r="H7330" t="str">
        <f>T("DIESEL                                            ")</f>
        <v xml:space="preserve">DIESEL                                            </v>
      </c>
      <c r="I7330">
        <v>1</v>
      </c>
    </row>
    <row r="7331" spans="1:9">
      <c r="A7331" t="str">
        <f>T("2018")</f>
        <v>2018</v>
      </c>
      <c r="B7331" t="str">
        <f>T("FISICO                                            ")</f>
        <v xml:space="preserve">FISICO                                            </v>
      </c>
      <c r="C7331" t="str">
        <f>T("HORTALEZA           ")</f>
        <v xml:space="preserve">HORTALEZA           </v>
      </c>
      <c r="D7331" t="str">
        <f>T("PINAR DEL REY       ")</f>
        <v xml:space="preserve">PINAR DEL REY       </v>
      </c>
      <c r="E7331" t="str">
        <f>T("MT ")</f>
        <v xml:space="preserve">MT </v>
      </c>
      <c r="F7331" t="str">
        <f>T("MOTOCICLETAS   ")</f>
        <v xml:space="preserve">MOTOCICLETAS   </v>
      </c>
      <c r="G7331" t="str">
        <f>T("De menos de 125,01 CENTIMETROS CUBICOS            ")</f>
        <v xml:space="preserve">De menos de 125,01 CENTIMETROS CUBICOS            </v>
      </c>
      <c r="H7331" t="str">
        <f>T("DIESEL                                            ")</f>
        <v xml:space="preserve">DIESEL                                            </v>
      </c>
      <c r="I7331">
        <v>1</v>
      </c>
    </row>
    <row r="7332" spans="1:9">
      <c r="A7332" t="str">
        <f>T("2018")</f>
        <v>2018</v>
      </c>
      <c r="B7332" t="str">
        <f>T("JURIDICO                                          ")</f>
        <v xml:space="preserve">JURIDICO                                          </v>
      </c>
      <c r="C7332" t="str">
        <f>T("HORTALEZA           ")</f>
        <v xml:space="preserve">HORTALEZA           </v>
      </c>
      <c r="D7332" t="str">
        <f>T("VALDEFUENTES        ")</f>
        <v xml:space="preserve">VALDEFUENTES        </v>
      </c>
      <c r="E7332" t="str">
        <f>T("MT ")</f>
        <v xml:space="preserve">MT </v>
      </c>
      <c r="F7332" t="str">
        <f>T("MOTOCICLETAS   ")</f>
        <v xml:space="preserve">MOTOCICLETAS   </v>
      </c>
      <c r="G7332" t="str">
        <f>T("De 500,01 a 1.000 CENTIMETROS CUBICOS             ")</f>
        <v xml:space="preserve">De 500,01 a 1.000 CENTIMETROS CUBICOS             </v>
      </c>
      <c r="H7332" t="str">
        <f>T("DIESEL                                            ")</f>
        <v xml:space="preserve">DIESEL                                            </v>
      </c>
      <c r="I7332">
        <v>3</v>
      </c>
    </row>
    <row r="7333" spans="1:9">
      <c r="A7333" t="str">
        <f>T("2018")</f>
        <v>2018</v>
      </c>
      <c r="B7333" t="str">
        <f>T("FISICO                                            ")</f>
        <v xml:space="preserve">FISICO                                            </v>
      </c>
      <c r="C7333" t="str">
        <f>T("HORTALEZA           ")</f>
        <v xml:space="preserve">HORTALEZA           </v>
      </c>
      <c r="D7333" t="str">
        <f>T("PALOMAS             ")</f>
        <v xml:space="preserve">PALOMAS             </v>
      </c>
      <c r="E7333" t="str">
        <f>T("MT ")</f>
        <v xml:space="preserve">MT </v>
      </c>
      <c r="F7333" t="str">
        <f>T("MOTOCICLETAS   ")</f>
        <v xml:space="preserve">MOTOCICLETAS   </v>
      </c>
      <c r="G7333" t="str">
        <f>T("De menos de 125,01 CENTIMETROS CUBICOS            ")</f>
        <v xml:space="preserve">De menos de 125,01 CENTIMETROS CUBICOS            </v>
      </c>
      <c r="H7333" t="str">
        <f>T("ELÉCTRICO                                         ")</f>
        <v xml:space="preserve">ELÉCTRICO                                         </v>
      </c>
      <c r="I7333">
        <v>2</v>
      </c>
    </row>
    <row r="7334" spans="1:9">
      <c r="A7334" t="str">
        <f>T("2018")</f>
        <v>2018</v>
      </c>
      <c r="B7334" t="str">
        <f>T("FISICO                                            ")</f>
        <v xml:space="preserve">FISICO                                            </v>
      </c>
      <c r="C7334" t="str">
        <f>T("HORTALEZA           ")</f>
        <v xml:space="preserve">HORTALEZA           </v>
      </c>
      <c r="D7334" t="str">
        <f>T("PIOVERA             ")</f>
        <v xml:space="preserve">PIOVERA             </v>
      </c>
      <c r="E7334" t="str">
        <f>T("MT ")</f>
        <v xml:space="preserve">MT </v>
      </c>
      <c r="F7334" t="str">
        <f>T("MOTOCICLETAS   ")</f>
        <v xml:space="preserve">MOTOCICLETAS   </v>
      </c>
      <c r="G7334" t="str">
        <f>T("De menos de 125,01 CENTIMETROS CUBICOS            ")</f>
        <v xml:space="preserve">De menos de 125,01 CENTIMETROS CUBICOS            </v>
      </c>
      <c r="H7334" t="str">
        <f>T("ELÉCTRICO                                         ")</f>
        <v xml:space="preserve">ELÉCTRICO                                         </v>
      </c>
      <c r="I7334">
        <v>2</v>
      </c>
    </row>
    <row r="7335" spans="1:9">
      <c r="A7335" t="str">
        <f>T("2018")</f>
        <v>2018</v>
      </c>
      <c r="B7335" t="str">
        <f>T("FISICO                                            ")</f>
        <v xml:space="preserve">FISICO                                            </v>
      </c>
      <c r="C7335" t="str">
        <f>T("HORTALEZA           ")</f>
        <v xml:space="preserve">HORTALEZA           </v>
      </c>
      <c r="D7335" t="str">
        <f>T("PINAR DEL REY       ")</f>
        <v xml:space="preserve">PINAR DEL REY       </v>
      </c>
      <c r="E7335" t="str">
        <f>T("MT ")</f>
        <v xml:space="preserve">MT </v>
      </c>
      <c r="F7335" t="str">
        <f>T("MOTOCICLETAS   ")</f>
        <v xml:space="preserve">MOTOCICLETAS   </v>
      </c>
      <c r="G7335" t="str">
        <f>T("De menos de 125,01 CENTIMETROS CUBICOS            ")</f>
        <v xml:space="preserve">De menos de 125,01 CENTIMETROS CUBICOS            </v>
      </c>
      <c r="H7335" t="str">
        <f>T("ELÉCTRICO                                         ")</f>
        <v xml:space="preserve">ELÉCTRICO                                         </v>
      </c>
      <c r="I7335">
        <v>1</v>
      </c>
    </row>
    <row r="7336" spans="1:9">
      <c r="A7336" t="str">
        <f>T("2018")</f>
        <v>2018</v>
      </c>
      <c r="B7336" t="str">
        <f>T("FISICO                                            ")</f>
        <v xml:space="preserve">FISICO                                            </v>
      </c>
      <c r="C7336" t="str">
        <f>T("HORTALEZA           ")</f>
        <v xml:space="preserve">HORTALEZA           </v>
      </c>
      <c r="D7336" t="str">
        <f>T("APOSTOL SANTIAGO    ")</f>
        <v xml:space="preserve">APOSTOL SANTIAGO    </v>
      </c>
      <c r="E7336" t="str">
        <f>T("MT ")</f>
        <v xml:space="preserve">MT </v>
      </c>
      <c r="F7336" t="str">
        <f>T("MOTOCICLETAS   ")</f>
        <v xml:space="preserve">MOTOCICLETAS   </v>
      </c>
      <c r="G7336" t="str">
        <f>T("De menos de 125,01 CENTIMETROS CUBICOS            ")</f>
        <v xml:space="preserve">De menos de 125,01 CENTIMETROS CUBICOS            </v>
      </c>
      <c r="H7336" t="str">
        <f>T("ELÉCTRICO                                         ")</f>
        <v xml:space="preserve">ELÉCTRICO                                         </v>
      </c>
      <c r="I7336">
        <v>2</v>
      </c>
    </row>
    <row r="7337" spans="1:9">
      <c r="A7337" t="str">
        <f>T("2018")</f>
        <v>2018</v>
      </c>
      <c r="B7337" t="str">
        <f>T("FISICO                                            ")</f>
        <v xml:space="preserve">FISICO                                            </v>
      </c>
      <c r="C7337" t="str">
        <f>T("HORTALEZA           ")</f>
        <v xml:space="preserve">HORTALEZA           </v>
      </c>
      <c r="D7337" t="str">
        <f>T("VALDEFUENTES        ")</f>
        <v xml:space="preserve">VALDEFUENTES        </v>
      </c>
      <c r="E7337" t="str">
        <f>T("MT ")</f>
        <v xml:space="preserve">MT </v>
      </c>
      <c r="F7337" t="str">
        <f>T("MOTOCICLETAS   ")</f>
        <v xml:space="preserve">MOTOCICLETAS   </v>
      </c>
      <c r="G7337" t="str">
        <f>T("De menos de 125,01 CENTIMETROS CUBICOS            ")</f>
        <v xml:space="preserve">De menos de 125,01 CENTIMETROS CUBICOS            </v>
      </c>
      <c r="H7337" t="str">
        <f>T("ELÉCTRICO                                         ")</f>
        <v xml:space="preserve">ELÉCTRICO                                         </v>
      </c>
      <c r="I7337">
        <v>6</v>
      </c>
    </row>
    <row r="7338" spans="1:9">
      <c r="A7338" t="str">
        <f>T("2018")</f>
        <v>2018</v>
      </c>
      <c r="B7338" t="str">
        <f>T("JURIDICO                                          ")</f>
        <v xml:space="preserve">JURIDICO                                          </v>
      </c>
      <c r="C7338" t="str">
        <f>T("HORTALEZA           ")</f>
        <v xml:space="preserve">HORTALEZA           </v>
      </c>
      <c r="D7338" t="str">
        <f>T("PALOMAS             ")</f>
        <v xml:space="preserve">PALOMAS             </v>
      </c>
      <c r="E7338" t="str">
        <f>T("MT ")</f>
        <v xml:space="preserve">MT </v>
      </c>
      <c r="F7338" t="str">
        <f>T("MOTOCICLETAS   ")</f>
        <v xml:space="preserve">MOTOCICLETAS   </v>
      </c>
      <c r="G7338" t="str">
        <f>T("De menos de 125,01 CENTIMETROS CUBICOS            ")</f>
        <v xml:space="preserve">De menos de 125,01 CENTIMETROS CUBICOS            </v>
      </c>
      <c r="H7338" t="str">
        <f>T("ELÉCTRICO                                         ")</f>
        <v xml:space="preserve">ELÉCTRICO                                         </v>
      </c>
      <c r="I7338">
        <v>1</v>
      </c>
    </row>
    <row r="7339" spans="1:9">
      <c r="A7339" t="str">
        <f>T("2018")</f>
        <v>2018</v>
      </c>
      <c r="B7339" t="str">
        <f>T("JURIDICO                                          ")</f>
        <v xml:space="preserve">JURIDICO                                          </v>
      </c>
      <c r="C7339" t="str">
        <f>T("HORTALEZA           ")</f>
        <v xml:space="preserve">HORTALEZA           </v>
      </c>
      <c r="D7339" t="str">
        <f>T("PIOVERA             ")</f>
        <v xml:space="preserve">PIOVERA             </v>
      </c>
      <c r="E7339" t="str">
        <f>T("MT ")</f>
        <v xml:space="preserve">MT </v>
      </c>
      <c r="F7339" t="str">
        <f>T("MOTOCICLETAS   ")</f>
        <v xml:space="preserve">MOTOCICLETAS   </v>
      </c>
      <c r="G7339" t="str">
        <f>T("De menos de 125,01 CENTIMETROS CUBICOS            ")</f>
        <v xml:space="preserve">De menos de 125,01 CENTIMETROS CUBICOS            </v>
      </c>
      <c r="H7339" t="str">
        <f>T("ELÉCTRICO                                         ")</f>
        <v xml:space="preserve">ELÉCTRICO                                         </v>
      </c>
      <c r="I7339">
        <v>4</v>
      </c>
    </row>
    <row r="7340" spans="1:9">
      <c r="A7340" t="str">
        <f>T("2018")</f>
        <v>2018</v>
      </c>
      <c r="B7340" t="str">
        <f>T("JURIDICO                                          ")</f>
        <v xml:space="preserve">JURIDICO                                          </v>
      </c>
      <c r="C7340" t="str">
        <f>T("HORTALEZA           ")</f>
        <v xml:space="preserve">HORTALEZA           </v>
      </c>
      <c r="D7340" t="str">
        <f>T("PINAR DEL REY       ")</f>
        <v xml:space="preserve">PINAR DEL REY       </v>
      </c>
      <c r="E7340" t="str">
        <f>T("MT ")</f>
        <v xml:space="preserve">MT </v>
      </c>
      <c r="F7340" t="str">
        <f>T("MOTOCICLETAS   ")</f>
        <v xml:space="preserve">MOTOCICLETAS   </v>
      </c>
      <c r="G7340" t="str">
        <f>T("De menos de 125,01 CENTIMETROS CUBICOS            ")</f>
        <v xml:space="preserve">De menos de 125,01 CENTIMETROS CUBICOS            </v>
      </c>
      <c r="H7340" t="str">
        <f>T("ELÉCTRICO                                         ")</f>
        <v xml:space="preserve">ELÉCTRICO                                         </v>
      </c>
      <c r="I7340">
        <v>1</v>
      </c>
    </row>
    <row r="7341" spans="1:9">
      <c r="A7341" t="str">
        <f>T("2018")</f>
        <v>2018</v>
      </c>
      <c r="B7341" t="str">
        <f>T("JURIDICO                                          ")</f>
        <v xml:space="preserve">JURIDICO                                          </v>
      </c>
      <c r="C7341" t="str">
        <f>T("HORTALEZA           ")</f>
        <v xml:space="preserve">HORTALEZA           </v>
      </c>
      <c r="D7341" t="str">
        <f>T("APOSTOL SANTIAGO    ")</f>
        <v xml:space="preserve">APOSTOL SANTIAGO    </v>
      </c>
      <c r="E7341" t="str">
        <f>T("MT ")</f>
        <v xml:space="preserve">MT </v>
      </c>
      <c r="F7341" t="str">
        <f>T("MOTOCICLETAS   ")</f>
        <v xml:space="preserve">MOTOCICLETAS   </v>
      </c>
      <c r="G7341" t="str">
        <f>T("De menos de 125,01 CENTIMETROS CUBICOS            ")</f>
        <v xml:space="preserve">De menos de 125,01 CENTIMETROS CUBICOS            </v>
      </c>
      <c r="H7341" t="str">
        <f>T("ELÉCTRICO                                         ")</f>
        <v xml:space="preserve">ELÉCTRICO                                         </v>
      </c>
      <c r="I7341">
        <v>1</v>
      </c>
    </row>
    <row r="7342" spans="1:9">
      <c r="A7342" t="str">
        <f>T("2018")</f>
        <v>2018</v>
      </c>
      <c r="B7342" t="str">
        <f>T("JURIDICO                                          ")</f>
        <v xml:space="preserve">JURIDICO                                          </v>
      </c>
      <c r="C7342" t="str">
        <f>T("HORTALEZA           ")</f>
        <v xml:space="preserve">HORTALEZA           </v>
      </c>
      <c r="D7342" t="str">
        <f>T("VALDEFUENTES        ")</f>
        <v xml:space="preserve">VALDEFUENTES        </v>
      </c>
      <c r="E7342" t="str">
        <f>T("MT ")</f>
        <v xml:space="preserve">MT </v>
      </c>
      <c r="F7342" t="str">
        <f>T("MOTOCICLETAS   ")</f>
        <v xml:space="preserve">MOTOCICLETAS   </v>
      </c>
      <c r="G7342" t="str">
        <f>T("De menos de 125,01 CENTIMETROS CUBICOS            ")</f>
        <v xml:space="preserve">De menos de 125,01 CENTIMETROS CUBICOS            </v>
      </c>
      <c r="H7342" t="str">
        <f>T("ELÉCTRICO                                         ")</f>
        <v xml:space="preserve">ELÉCTRICO                                         </v>
      </c>
      <c r="I7342">
        <v>167</v>
      </c>
    </row>
    <row r="7343" spans="1:9">
      <c r="A7343" t="str">
        <f>T("2018")</f>
        <v>2018</v>
      </c>
      <c r="B7343" t="str">
        <f>T("Entidad sin personalidad jurídica (art. 35.4 LGT) ")</f>
        <v xml:space="preserve">Entidad sin personalidad jurídica (art. 35.4 LGT) </v>
      </c>
      <c r="C7343" t="str">
        <f>T("HORTALEZA           ")</f>
        <v xml:space="preserve">HORTALEZA           </v>
      </c>
      <c r="D7343" t="str">
        <f>T("PALOMAS             ")</f>
        <v xml:space="preserve">PALOMAS             </v>
      </c>
      <c r="E7343" t="str">
        <f>T("MT ")</f>
        <v xml:space="preserve">MT </v>
      </c>
      <c r="F7343" t="str">
        <f>T("MOTOCICLETAS   ")</f>
        <v xml:space="preserve">MOTOCICLETAS   </v>
      </c>
      <c r="G7343" t="str">
        <f>T("De menos de 125,01 CENTIMETROS CUBICOS            ")</f>
        <v xml:space="preserve">De menos de 125,01 CENTIMETROS CUBICOS            </v>
      </c>
      <c r="H7343" t="str">
        <f>T("GASOLINA                                          ")</f>
        <v xml:space="preserve">GASOLINA                                          </v>
      </c>
      <c r="I7343">
        <v>1</v>
      </c>
    </row>
    <row r="7344" spans="1:9">
      <c r="A7344" t="str">
        <f>T("2018")</f>
        <v>2018</v>
      </c>
      <c r="B7344" t="str">
        <f>T("Entidad sin personalidad jurídica (art. 35.4 LGT) ")</f>
        <v xml:space="preserve">Entidad sin personalidad jurídica (art. 35.4 LGT) </v>
      </c>
      <c r="C7344" t="str">
        <f>T("HORTALEZA           ")</f>
        <v xml:space="preserve">HORTALEZA           </v>
      </c>
      <c r="D7344" t="str">
        <f>T("PALOMAS             ")</f>
        <v xml:space="preserve">PALOMAS             </v>
      </c>
      <c r="E7344" t="str">
        <f>T("MT ")</f>
        <v xml:space="preserve">MT </v>
      </c>
      <c r="F7344" t="str">
        <f>T("MOTOCICLETAS   ")</f>
        <v xml:space="preserve">MOTOCICLETAS   </v>
      </c>
      <c r="G7344" t="str">
        <f>T("De 500,01 a 1.000 CENTIMETROS CUBICOS             ")</f>
        <v xml:space="preserve">De 500,01 a 1.000 CENTIMETROS CUBICOS             </v>
      </c>
      <c r="H7344" t="str">
        <f>T("GASOLINA                                          ")</f>
        <v xml:space="preserve">GASOLINA                                          </v>
      </c>
      <c r="I7344">
        <v>1</v>
      </c>
    </row>
    <row r="7345" spans="1:9">
      <c r="A7345" t="str">
        <f>T("2018")</f>
        <v>2018</v>
      </c>
      <c r="B7345" t="str">
        <f>T("Entidad sin personalidad jurídica (art. 35.4 LGT) ")</f>
        <v xml:space="preserve">Entidad sin personalidad jurídica (art. 35.4 LGT) </v>
      </c>
      <c r="C7345" t="str">
        <f>T("HORTALEZA           ")</f>
        <v xml:space="preserve">HORTALEZA           </v>
      </c>
      <c r="D7345" t="str">
        <f>T("PIOVERA             ")</f>
        <v xml:space="preserve">PIOVERA             </v>
      </c>
      <c r="E7345" t="str">
        <f>T("MT ")</f>
        <v xml:space="preserve">MT </v>
      </c>
      <c r="F7345" t="str">
        <f>T("MOTOCICLETAS   ")</f>
        <v xml:space="preserve">MOTOCICLETAS   </v>
      </c>
      <c r="G7345" t="str">
        <f>T("De menos de 125,01 CENTIMETROS CUBICOS            ")</f>
        <v xml:space="preserve">De menos de 125,01 CENTIMETROS CUBICOS            </v>
      </c>
      <c r="H7345" t="str">
        <f>T("GASOLINA                                          ")</f>
        <v xml:space="preserve">GASOLINA                                          </v>
      </c>
      <c r="I7345">
        <v>1</v>
      </c>
    </row>
    <row r="7346" spans="1:9">
      <c r="A7346" t="str">
        <f>T("2018")</f>
        <v>2018</v>
      </c>
      <c r="B7346" t="str">
        <f>T("Entidad sin personalidad jurídica (art. 35.4 LGT) ")</f>
        <v xml:space="preserve">Entidad sin personalidad jurídica (art. 35.4 LGT) </v>
      </c>
      <c r="C7346" t="str">
        <f>T("HORTALEZA           ")</f>
        <v xml:space="preserve">HORTALEZA           </v>
      </c>
      <c r="D7346" t="str">
        <f>T("PIOVERA             ")</f>
        <v xml:space="preserve">PIOVERA             </v>
      </c>
      <c r="E7346" t="str">
        <f>T("MT ")</f>
        <v xml:space="preserve">MT </v>
      </c>
      <c r="F7346" t="str">
        <f>T("MOTOCICLETAS   ")</f>
        <v xml:space="preserve">MOTOCICLETAS   </v>
      </c>
      <c r="G7346" t="str">
        <f>T("De 125,01 a 250 CENTIMETROS CUBICOS               ")</f>
        <v xml:space="preserve">De 125,01 a 250 CENTIMETROS CUBICOS               </v>
      </c>
      <c r="H7346" t="str">
        <f>T("GASOLINA                                          ")</f>
        <v xml:space="preserve">GASOLINA                                          </v>
      </c>
      <c r="I7346">
        <v>2</v>
      </c>
    </row>
    <row r="7347" spans="1:9">
      <c r="A7347" t="str">
        <f>T("2018")</f>
        <v>2018</v>
      </c>
      <c r="B7347" t="str">
        <f>T("Entidad sin personalidad jurídica (art. 35.4 LGT) ")</f>
        <v xml:space="preserve">Entidad sin personalidad jurídica (art. 35.4 LGT) </v>
      </c>
      <c r="C7347" t="str">
        <f>T("HORTALEZA           ")</f>
        <v xml:space="preserve">HORTALEZA           </v>
      </c>
      <c r="D7347" t="str">
        <f>T("PIOVERA             ")</f>
        <v xml:space="preserve">PIOVERA             </v>
      </c>
      <c r="E7347" t="str">
        <f>T("MT ")</f>
        <v xml:space="preserve">MT </v>
      </c>
      <c r="F7347" t="str">
        <f>T("MOTOCICLETAS   ")</f>
        <v xml:space="preserve">MOTOCICLETAS   </v>
      </c>
      <c r="G7347" t="str">
        <f>T("De 500,01 a 1.000 CENTIMETROS CUBICOS             ")</f>
        <v xml:space="preserve">De 500,01 a 1.000 CENTIMETROS CUBICOS             </v>
      </c>
      <c r="H7347" t="str">
        <f>T("GASOLINA                                          ")</f>
        <v xml:space="preserve">GASOLINA                                          </v>
      </c>
      <c r="I7347">
        <v>1</v>
      </c>
    </row>
    <row r="7348" spans="1:9">
      <c r="A7348" t="str">
        <f>T("2018")</f>
        <v>2018</v>
      </c>
      <c r="B7348" t="str">
        <f>T("Entidad sin personalidad jurídica (art. 35.4 LGT) ")</f>
        <v xml:space="preserve">Entidad sin personalidad jurídica (art. 35.4 LGT) </v>
      </c>
      <c r="C7348" t="str">
        <f>T("HORTALEZA           ")</f>
        <v xml:space="preserve">HORTALEZA           </v>
      </c>
      <c r="D7348" t="str">
        <f>T("CANILLAS            ")</f>
        <v xml:space="preserve">CANILLAS            </v>
      </c>
      <c r="E7348" t="str">
        <f>T("MT ")</f>
        <v xml:space="preserve">MT </v>
      </c>
      <c r="F7348" t="str">
        <f>T("MOTOCICLETAS   ")</f>
        <v xml:space="preserve">MOTOCICLETAS   </v>
      </c>
      <c r="G7348" t="str">
        <f>T("De menos de 125,01 CENTIMETROS CUBICOS            ")</f>
        <v xml:space="preserve">De menos de 125,01 CENTIMETROS CUBICOS            </v>
      </c>
      <c r="H7348" t="str">
        <f>T("GASOLINA                                          ")</f>
        <v xml:space="preserve">GASOLINA                                          </v>
      </c>
      <c r="I7348">
        <v>3</v>
      </c>
    </row>
    <row r="7349" spans="1:9">
      <c r="A7349" t="str">
        <f>T("2018")</f>
        <v>2018</v>
      </c>
      <c r="B7349" t="str">
        <f>T("Entidad sin personalidad jurídica (art. 35.4 LGT) ")</f>
        <v xml:space="preserve">Entidad sin personalidad jurídica (art. 35.4 LGT) </v>
      </c>
      <c r="C7349" t="str">
        <f>T("HORTALEZA           ")</f>
        <v xml:space="preserve">HORTALEZA           </v>
      </c>
      <c r="D7349" t="str">
        <f>T("CANILLAS            ")</f>
        <v xml:space="preserve">CANILLAS            </v>
      </c>
      <c r="E7349" t="str">
        <f>T("MT ")</f>
        <v xml:space="preserve">MT </v>
      </c>
      <c r="F7349" t="str">
        <f>T("MOTOCICLETAS   ")</f>
        <v xml:space="preserve">MOTOCICLETAS   </v>
      </c>
      <c r="G7349" t="str">
        <f>T("De 125,01 a 250 CENTIMETROS CUBICOS               ")</f>
        <v xml:space="preserve">De 125,01 a 250 CENTIMETROS CUBICOS               </v>
      </c>
      <c r="H7349" t="str">
        <f>T("GASOLINA                                          ")</f>
        <v xml:space="preserve">GASOLINA                                          </v>
      </c>
      <c r="I7349">
        <v>7</v>
      </c>
    </row>
    <row r="7350" spans="1:9">
      <c r="A7350" t="str">
        <f>T("2018")</f>
        <v>2018</v>
      </c>
      <c r="B7350" t="str">
        <f>T("Entidad sin personalidad jurídica (art. 35.4 LGT) ")</f>
        <v xml:space="preserve">Entidad sin personalidad jurídica (art. 35.4 LGT) </v>
      </c>
      <c r="C7350" t="str">
        <f>T("HORTALEZA           ")</f>
        <v xml:space="preserve">HORTALEZA           </v>
      </c>
      <c r="D7350" t="str">
        <f>T("CANILLAS            ")</f>
        <v xml:space="preserve">CANILLAS            </v>
      </c>
      <c r="E7350" t="str">
        <f>T("MT ")</f>
        <v xml:space="preserve">MT </v>
      </c>
      <c r="F7350" t="str">
        <f>T("MOTOCICLETAS   ")</f>
        <v xml:space="preserve">MOTOCICLETAS   </v>
      </c>
      <c r="G7350" t="str">
        <f>T("De 500,01 a 1.000 CENTIMETROS CUBICOS             ")</f>
        <v xml:space="preserve">De 500,01 a 1.000 CENTIMETROS CUBICOS             </v>
      </c>
      <c r="H7350" t="str">
        <f>T("GASOLINA                                          ")</f>
        <v xml:space="preserve">GASOLINA                                          </v>
      </c>
      <c r="I7350">
        <v>1</v>
      </c>
    </row>
    <row r="7351" spans="1:9">
      <c r="A7351" t="str">
        <f>T("2018")</f>
        <v>2018</v>
      </c>
      <c r="B7351" t="str">
        <f>T("Entidad sin personalidad jurídica (art. 35.4 LGT) ")</f>
        <v xml:space="preserve">Entidad sin personalidad jurídica (art. 35.4 LGT) </v>
      </c>
      <c r="C7351" t="str">
        <f>T("HORTALEZA           ")</f>
        <v xml:space="preserve">HORTALEZA           </v>
      </c>
      <c r="D7351" t="str">
        <f>T("PINAR DEL REY       ")</f>
        <v xml:space="preserve">PINAR DEL REY       </v>
      </c>
      <c r="E7351" t="str">
        <f>T("MT ")</f>
        <v xml:space="preserve">MT </v>
      </c>
      <c r="F7351" t="str">
        <f>T("MOTOCICLETAS   ")</f>
        <v xml:space="preserve">MOTOCICLETAS   </v>
      </c>
      <c r="G7351" t="str">
        <f>T("De menos de 125,01 CENTIMETROS CUBICOS            ")</f>
        <v xml:space="preserve">De menos de 125,01 CENTIMETROS CUBICOS            </v>
      </c>
      <c r="H7351" t="str">
        <f>T("GASOLINA                                          ")</f>
        <v xml:space="preserve">GASOLINA                                          </v>
      </c>
      <c r="I7351">
        <v>6</v>
      </c>
    </row>
    <row r="7352" spans="1:9">
      <c r="A7352" t="str">
        <f>T("2018")</f>
        <v>2018</v>
      </c>
      <c r="B7352" t="str">
        <f>T("Entidad sin personalidad jurídica (art. 35.4 LGT) ")</f>
        <v xml:space="preserve">Entidad sin personalidad jurídica (art. 35.4 LGT) </v>
      </c>
      <c r="C7352" t="str">
        <f>T("HORTALEZA           ")</f>
        <v xml:space="preserve">HORTALEZA           </v>
      </c>
      <c r="D7352" t="str">
        <f>T("PINAR DEL REY       ")</f>
        <v xml:space="preserve">PINAR DEL REY       </v>
      </c>
      <c r="E7352" t="str">
        <f>T("MT ")</f>
        <v xml:space="preserve">MT </v>
      </c>
      <c r="F7352" t="str">
        <f>T("MOTOCICLETAS   ")</f>
        <v xml:space="preserve">MOTOCICLETAS   </v>
      </c>
      <c r="G7352" t="str">
        <f>T("De 125,01 a 250 CENTIMETROS CUBICOS               ")</f>
        <v xml:space="preserve">De 125,01 a 250 CENTIMETROS CUBICOS               </v>
      </c>
      <c r="H7352" t="str">
        <f>T("GASOLINA                                          ")</f>
        <v xml:space="preserve">GASOLINA                                          </v>
      </c>
      <c r="I7352">
        <v>9</v>
      </c>
    </row>
    <row r="7353" spans="1:9">
      <c r="A7353" t="str">
        <f>T("2018")</f>
        <v>2018</v>
      </c>
      <c r="B7353" t="str">
        <f>T("Entidad sin personalidad jurídica (art. 35.4 LGT) ")</f>
        <v xml:space="preserve">Entidad sin personalidad jurídica (art. 35.4 LGT) </v>
      </c>
      <c r="C7353" t="str">
        <f>T("HORTALEZA           ")</f>
        <v xml:space="preserve">HORTALEZA           </v>
      </c>
      <c r="D7353" t="str">
        <f>T("PINAR DEL REY       ")</f>
        <v xml:space="preserve">PINAR DEL REY       </v>
      </c>
      <c r="E7353" t="str">
        <f>T("MT ")</f>
        <v xml:space="preserve">MT </v>
      </c>
      <c r="F7353" t="str">
        <f>T("MOTOCICLETAS   ")</f>
        <v xml:space="preserve">MOTOCICLETAS   </v>
      </c>
      <c r="G7353" t="str">
        <f>T("De 250,01 a 500 CENTIMETROS CUBICOS               ")</f>
        <v xml:space="preserve">De 250,01 a 500 CENTIMETROS CUBICOS               </v>
      </c>
      <c r="H7353" t="str">
        <f>T("GASOLINA                                          ")</f>
        <v xml:space="preserve">GASOLINA                                          </v>
      </c>
      <c r="I7353">
        <v>1</v>
      </c>
    </row>
    <row r="7354" spans="1:9">
      <c r="A7354" t="str">
        <f>T("2018")</f>
        <v>2018</v>
      </c>
      <c r="B7354" t="str">
        <f>T("Entidad sin personalidad jurídica (art. 35.4 LGT) ")</f>
        <v xml:space="preserve">Entidad sin personalidad jurídica (art. 35.4 LGT) </v>
      </c>
      <c r="C7354" t="str">
        <f>T("HORTALEZA           ")</f>
        <v xml:space="preserve">HORTALEZA           </v>
      </c>
      <c r="D7354" t="str">
        <f>T("PINAR DEL REY       ")</f>
        <v xml:space="preserve">PINAR DEL REY       </v>
      </c>
      <c r="E7354" t="str">
        <f>T("MT ")</f>
        <v xml:space="preserve">MT </v>
      </c>
      <c r="F7354" t="str">
        <f>T("MOTOCICLETAS   ")</f>
        <v xml:space="preserve">MOTOCICLETAS   </v>
      </c>
      <c r="G7354" t="str">
        <f>T("De 500,01 a 1.000 CENTIMETROS CUBICOS             ")</f>
        <v xml:space="preserve">De 500,01 a 1.000 CENTIMETROS CUBICOS             </v>
      </c>
      <c r="H7354" t="str">
        <f>T("GASOLINA                                          ")</f>
        <v xml:space="preserve">GASOLINA                                          </v>
      </c>
      <c r="I7354">
        <v>1</v>
      </c>
    </row>
    <row r="7355" spans="1:9">
      <c r="A7355" t="str">
        <f>T("2018")</f>
        <v>2018</v>
      </c>
      <c r="B7355" t="str">
        <f>T("Entidad sin personalidad jurídica (art. 35.4 LGT) ")</f>
        <v xml:space="preserve">Entidad sin personalidad jurídica (art. 35.4 LGT) </v>
      </c>
      <c r="C7355" t="str">
        <f>T("HORTALEZA           ")</f>
        <v xml:space="preserve">HORTALEZA           </v>
      </c>
      <c r="D7355" t="str">
        <f>T("APOSTOL SANTIAGO    ")</f>
        <v xml:space="preserve">APOSTOL SANTIAGO    </v>
      </c>
      <c r="E7355" t="str">
        <f>T("MT ")</f>
        <v xml:space="preserve">MT </v>
      </c>
      <c r="F7355" t="str">
        <f>T("MOTOCICLETAS   ")</f>
        <v xml:space="preserve">MOTOCICLETAS   </v>
      </c>
      <c r="G7355" t="str">
        <f>T("De menos de 125,01 CENTIMETROS CUBICOS            ")</f>
        <v xml:space="preserve">De menos de 125,01 CENTIMETROS CUBICOS            </v>
      </c>
      <c r="H7355" t="str">
        <f>T("GASOLINA                                          ")</f>
        <v xml:space="preserve">GASOLINA                                          </v>
      </c>
      <c r="I7355">
        <v>5</v>
      </c>
    </row>
    <row r="7356" spans="1:9">
      <c r="A7356" t="str">
        <f>T("2018")</f>
        <v>2018</v>
      </c>
      <c r="B7356" t="str">
        <f>T("Entidad sin personalidad jurídica (art. 35.4 LGT) ")</f>
        <v xml:space="preserve">Entidad sin personalidad jurídica (art. 35.4 LGT) </v>
      </c>
      <c r="C7356" t="str">
        <f>T("HORTALEZA           ")</f>
        <v xml:space="preserve">HORTALEZA           </v>
      </c>
      <c r="D7356" t="str">
        <f>T("APOSTOL SANTIAGO    ")</f>
        <v xml:space="preserve">APOSTOL SANTIAGO    </v>
      </c>
      <c r="E7356" t="str">
        <f>T("MT ")</f>
        <v xml:space="preserve">MT </v>
      </c>
      <c r="F7356" t="str">
        <f>T("MOTOCICLETAS   ")</f>
        <v xml:space="preserve">MOTOCICLETAS   </v>
      </c>
      <c r="G7356" t="str">
        <f>T("De 125,01 a 250 CENTIMETROS CUBICOS               ")</f>
        <v xml:space="preserve">De 125,01 a 250 CENTIMETROS CUBICOS               </v>
      </c>
      <c r="H7356" t="str">
        <f>T("GASOLINA                                          ")</f>
        <v xml:space="preserve">GASOLINA                                          </v>
      </c>
      <c r="I7356">
        <v>3</v>
      </c>
    </row>
    <row r="7357" spans="1:9">
      <c r="A7357" t="str">
        <f>T("2018")</f>
        <v>2018</v>
      </c>
      <c r="B7357" t="str">
        <f>T("Entidad sin personalidad jurídica (art. 35.4 LGT) ")</f>
        <v xml:space="preserve">Entidad sin personalidad jurídica (art. 35.4 LGT) </v>
      </c>
      <c r="C7357" t="str">
        <f>T("HORTALEZA           ")</f>
        <v xml:space="preserve">HORTALEZA           </v>
      </c>
      <c r="D7357" t="str">
        <f>T("APOSTOL SANTIAGO    ")</f>
        <v xml:space="preserve">APOSTOL SANTIAGO    </v>
      </c>
      <c r="E7357" t="str">
        <f>T("MT ")</f>
        <v xml:space="preserve">MT </v>
      </c>
      <c r="F7357" t="str">
        <f>T("MOTOCICLETAS   ")</f>
        <v xml:space="preserve">MOTOCICLETAS   </v>
      </c>
      <c r="G7357" t="str">
        <f>T("De 250,01 a 500 CENTIMETROS CUBICOS               ")</f>
        <v xml:space="preserve">De 250,01 a 500 CENTIMETROS CUBICOS               </v>
      </c>
      <c r="H7357" t="str">
        <f>T("GASOLINA                                          ")</f>
        <v xml:space="preserve">GASOLINA                                          </v>
      </c>
      <c r="I7357">
        <v>1</v>
      </c>
    </row>
    <row r="7358" spans="1:9">
      <c r="A7358" t="str">
        <f>T("2018")</f>
        <v>2018</v>
      </c>
      <c r="B7358" t="str">
        <f>T("Entidad sin personalidad jurídica (art. 35.4 LGT) ")</f>
        <v xml:space="preserve">Entidad sin personalidad jurídica (art. 35.4 LGT) </v>
      </c>
      <c r="C7358" t="str">
        <f>T("HORTALEZA           ")</f>
        <v xml:space="preserve">HORTALEZA           </v>
      </c>
      <c r="D7358" t="str">
        <f>T("VALDEFUENTES        ")</f>
        <v xml:space="preserve">VALDEFUENTES        </v>
      </c>
      <c r="E7358" t="str">
        <f>T("MT ")</f>
        <v xml:space="preserve">MT </v>
      </c>
      <c r="F7358" t="str">
        <f>T("MOTOCICLETAS   ")</f>
        <v xml:space="preserve">MOTOCICLETAS   </v>
      </c>
      <c r="G7358" t="str">
        <f>T("De menos de 125,01 CENTIMETROS CUBICOS            ")</f>
        <v xml:space="preserve">De menos de 125,01 CENTIMETROS CUBICOS            </v>
      </c>
      <c r="H7358" t="str">
        <f>T("GASOLINA                                          ")</f>
        <v xml:space="preserve">GASOLINA                                          </v>
      </c>
      <c r="I7358">
        <v>1</v>
      </c>
    </row>
    <row r="7359" spans="1:9">
      <c r="A7359" t="str">
        <f>T("2018")</f>
        <v>2018</v>
      </c>
      <c r="B7359" t="str">
        <f>T("Entidad sin personalidad jurídica (art. 35.4 LGT) ")</f>
        <v xml:space="preserve">Entidad sin personalidad jurídica (art. 35.4 LGT) </v>
      </c>
      <c r="C7359" t="str">
        <f>T("HORTALEZA           ")</f>
        <v xml:space="preserve">HORTALEZA           </v>
      </c>
      <c r="D7359" t="str">
        <f>T("VALDEFUENTES        ")</f>
        <v xml:space="preserve">VALDEFUENTES        </v>
      </c>
      <c r="E7359" t="str">
        <f>T("MT ")</f>
        <v xml:space="preserve">MT </v>
      </c>
      <c r="F7359" t="str">
        <f>T("MOTOCICLETAS   ")</f>
        <v xml:space="preserve">MOTOCICLETAS   </v>
      </c>
      <c r="G7359" t="str">
        <f>T("De 125,01 a 250 CENTIMETROS CUBICOS               ")</f>
        <v xml:space="preserve">De 125,01 a 250 CENTIMETROS CUBICOS               </v>
      </c>
      <c r="H7359" t="str">
        <f>T("GASOLINA                                          ")</f>
        <v xml:space="preserve">GASOLINA                                          </v>
      </c>
      <c r="I7359">
        <v>1</v>
      </c>
    </row>
    <row r="7360" spans="1:9">
      <c r="A7360" t="str">
        <f>T("2018")</f>
        <v>2018</v>
      </c>
      <c r="B7360" t="str">
        <f>T("Entidad sin personalidad jurídica (art. 35.4 LGT) ")</f>
        <v xml:space="preserve">Entidad sin personalidad jurídica (art. 35.4 LGT) </v>
      </c>
      <c r="C7360" t="str">
        <f>T("HORTALEZA           ")</f>
        <v xml:space="preserve">HORTALEZA           </v>
      </c>
      <c r="D7360" t="str">
        <f>T("VALDEFUENTES        ")</f>
        <v xml:space="preserve">VALDEFUENTES        </v>
      </c>
      <c r="E7360" t="str">
        <f>T("MT ")</f>
        <v xml:space="preserve">MT </v>
      </c>
      <c r="F7360" t="str">
        <f>T("MOTOCICLETAS   ")</f>
        <v xml:space="preserve">MOTOCICLETAS   </v>
      </c>
      <c r="G7360" t="str">
        <f>T("De 250,01 a 500 CENTIMETROS CUBICOS               ")</f>
        <v xml:space="preserve">De 250,01 a 500 CENTIMETROS CUBICOS               </v>
      </c>
      <c r="H7360" t="str">
        <f>T("GASOLINA                                          ")</f>
        <v xml:space="preserve">GASOLINA                                          </v>
      </c>
      <c r="I7360">
        <v>1</v>
      </c>
    </row>
    <row r="7361" spans="1:9">
      <c r="A7361" t="str">
        <f>T("2018")</f>
        <v>2018</v>
      </c>
      <c r="B7361" t="str">
        <f>T("FISICO                                            ")</f>
        <v xml:space="preserve">FISICO                                            </v>
      </c>
      <c r="C7361" t="str">
        <f>T("HORTALEZA           ")</f>
        <v xml:space="preserve">HORTALEZA           </v>
      </c>
      <c r="D7361" t="str">
        <f>T("SIN BARRIO          ")</f>
        <v xml:space="preserve">SIN BARRIO          </v>
      </c>
      <c r="E7361" t="str">
        <f>T("MT ")</f>
        <v xml:space="preserve">MT </v>
      </c>
      <c r="F7361" t="str">
        <f>T("MOTOCICLETAS   ")</f>
        <v xml:space="preserve">MOTOCICLETAS   </v>
      </c>
      <c r="G7361" t="str">
        <f>T("De menos de 125,01 CENTIMETROS CUBICOS            ")</f>
        <v xml:space="preserve">De menos de 125,01 CENTIMETROS CUBICOS            </v>
      </c>
      <c r="H7361" t="str">
        <f>T("GASOLINA                                          ")</f>
        <v xml:space="preserve">GASOLINA                                          </v>
      </c>
      <c r="I7361">
        <v>33</v>
      </c>
    </row>
    <row r="7362" spans="1:9">
      <c r="A7362" t="str">
        <f>T("2018")</f>
        <v>2018</v>
      </c>
      <c r="B7362" t="str">
        <f>T("FISICO                                            ")</f>
        <v xml:space="preserve">FISICO                                            </v>
      </c>
      <c r="C7362" t="str">
        <f>T("HORTALEZA           ")</f>
        <v xml:space="preserve">HORTALEZA           </v>
      </c>
      <c r="D7362" t="str">
        <f>T("SIN BARRIO          ")</f>
        <v xml:space="preserve">SIN BARRIO          </v>
      </c>
      <c r="E7362" t="str">
        <f>T("MT ")</f>
        <v xml:space="preserve">MT </v>
      </c>
      <c r="F7362" t="str">
        <f>T("MOTOCICLETAS   ")</f>
        <v xml:space="preserve">MOTOCICLETAS   </v>
      </c>
      <c r="G7362" t="str">
        <f>T("De 125,01 a 250 CENTIMETROS CUBICOS               ")</f>
        <v xml:space="preserve">De 125,01 a 250 CENTIMETROS CUBICOS               </v>
      </c>
      <c r="H7362" t="str">
        <f>T("GASOLINA                                          ")</f>
        <v xml:space="preserve">GASOLINA                                          </v>
      </c>
      <c r="I7362">
        <v>5</v>
      </c>
    </row>
    <row r="7363" spans="1:9">
      <c r="A7363" t="str">
        <f>T("2018")</f>
        <v>2018</v>
      </c>
      <c r="B7363" t="str">
        <f>T("FISICO                                            ")</f>
        <v xml:space="preserve">FISICO                                            </v>
      </c>
      <c r="C7363" t="str">
        <f>T("HORTALEZA           ")</f>
        <v xml:space="preserve">HORTALEZA           </v>
      </c>
      <c r="D7363" t="str">
        <f>T("SIN BARRIO          ")</f>
        <v xml:space="preserve">SIN BARRIO          </v>
      </c>
      <c r="E7363" t="str">
        <f>T("MT ")</f>
        <v xml:space="preserve">MT </v>
      </c>
      <c r="F7363" t="str">
        <f>T("MOTOCICLETAS   ")</f>
        <v xml:space="preserve">MOTOCICLETAS   </v>
      </c>
      <c r="G7363" t="str">
        <f>T("De 250,01 a 500 CENTIMETROS CUBICOS               ")</f>
        <v xml:space="preserve">De 250,01 a 500 CENTIMETROS CUBICOS               </v>
      </c>
      <c r="H7363" t="str">
        <f>T("GASOLINA                                          ")</f>
        <v xml:space="preserve">GASOLINA                                          </v>
      </c>
      <c r="I7363">
        <v>13</v>
      </c>
    </row>
    <row r="7364" spans="1:9">
      <c r="A7364" t="str">
        <f>T("2018")</f>
        <v>2018</v>
      </c>
      <c r="B7364" t="str">
        <f>T("FISICO                                            ")</f>
        <v xml:space="preserve">FISICO                                            </v>
      </c>
      <c r="C7364" t="str">
        <f>T("HORTALEZA           ")</f>
        <v xml:space="preserve">HORTALEZA           </v>
      </c>
      <c r="D7364" t="str">
        <f>T("SIN BARRIO          ")</f>
        <v xml:space="preserve">SIN BARRIO          </v>
      </c>
      <c r="E7364" t="str">
        <f>T("MT ")</f>
        <v xml:space="preserve">MT </v>
      </c>
      <c r="F7364" t="str">
        <f>T("MOTOCICLETAS   ")</f>
        <v xml:space="preserve">MOTOCICLETAS   </v>
      </c>
      <c r="G7364" t="str">
        <f>T("De 500,01 a 1.000 CENTIMETROS CUBICOS             ")</f>
        <v xml:space="preserve">De 500,01 a 1.000 CENTIMETROS CUBICOS             </v>
      </c>
      <c r="H7364" t="str">
        <f>T("GASOLINA                                          ")</f>
        <v xml:space="preserve">GASOLINA                                          </v>
      </c>
      <c r="I7364">
        <v>24</v>
      </c>
    </row>
    <row r="7365" spans="1:9">
      <c r="A7365" t="str">
        <f>T("2018")</f>
        <v>2018</v>
      </c>
      <c r="B7365" t="str">
        <f>T("FISICO                                            ")</f>
        <v xml:space="preserve">FISICO                                            </v>
      </c>
      <c r="C7365" t="str">
        <f>T("HORTALEZA           ")</f>
        <v xml:space="preserve">HORTALEZA           </v>
      </c>
      <c r="D7365" t="str">
        <f>T("SIN BARRIO          ")</f>
        <v xml:space="preserve">SIN BARRIO          </v>
      </c>
      <c r="E7365" t="str">
        <f>T("MT ")</f>
        <v xml:space="preserve">MT </v>
      </c>
      <c r="F7365" t="str">
        <f>T("MOTOCICLETAS   ")</f>
        <v xml:space="preserve">MOTOCICLETAS   </v>
      </c>
      <c r="G7365" t="str">
        <f>T("De 1.000,01 CENTIMETROS CUBICOS en adelante       ")</f>
        <v xml:space="preserve">De 1.000,01 CENTIMETROS CUBICOS en adelante       </v>
      </c>
      <c r="H7365" t="str">
        <f>T("GASOLINA                                          ")</f>
        <v xml:space="preserve">GASOLINA                                          </v>
      </c>
      <c r="I7365">
        <v>3</v>
      </c>
    </row>
    <row r="7366" spans="1:9">
      <c r="A7366" t="str">
        <f>T("2018")</f>
        <v>2018</v>
      </c>
      <c r="B7366" t="str">
        <f>T("FISICO                                            ")</f>
        <v xml:space="preserve">FISICO                                            </v>
      </c>
      <c r="C7366" t="str">
        <f>T("HORTALEZA           ")</f>
        <v xml:space="preserve">HORTALEZA           </v>
      </c>
      <c r="D7366" t="str">
        <f>T("PALOMAS             ")</f>
        <v xml:space="preserve">PALOMAS             </v>
      </c>
      <c r="E7366" t="str">
        <f>T("MT ")</f>
        <v xml:space="preserve">MT </v>
      </c>
      <c r="F7366" t="str">
        <f>T("MOTOCICLETAS   ")</f>
        <v xml:space="preserve">MOTOCICLETAS   </v>
      </c>
      <c r="G7366" t="str">
        <f>T("De menos de 125,01 CENTIMETROS CUBICOS            ")</f>
        <v xml:space="preserve">De menos de 125,01 CENTIMETROS CUBICOS            </v>
      </c>
      <c r="H7366" t="str">
        <f>T("GASOLINA                                          ")</f>
        <v xml:space="preserve">GASOLINA                                          </v>
      </c>
      <c r="I7366">
        <v>200</v>
      </c>
    </row>
    <row r="7367" spans="1:9">
      <c r="A7367" t="str">
        <f>T("2018")</f>
        <v>2018</v>
      </c>
      <c r="B7367" t="str">
        <f>T("FISICO                                            ")</f>
        <v xml:space="preserve">FISICO                                            </v>
      </c>
      <c r="C7367" t="str">
        <f>T("HORTALEZA           ")</f>
        <v xml:space="preserve">HORTALEZA           </v>
      </c>
      <c r="D7367" t="str">
        <f>T("PALOMAS             ")</f>
        <v xml:space="preserve">PALOMAS             </v>
      </c>
      <c r="E7367" t="str">
        <f>T("MT ")</f>
        <v xml:space="preserve">MT </v>
      </c>
      <c r="F7367" t="str">
        <f>T("MOTOCICLETAS   ")</f>
        <v xml:space="preserve">MOTOCICLETAS   </v>
      </c>
      <c r="G7367" t="str">
        <f>T("De 125,01 a 250 CENTIMETROS CUBICOS               ")</f>
        <v xml:space="preserve">De 125,01 a 250 CENTIMETROS CUBICOS               </v>
      </c>
      <c r="H7367" t="str">
        <f>T("GASOLINA                                          ")</f>
        <v xml:space="preserve">GASOLINA                                          </v>
      </c>
      <c r="I7367">
        <v>79</v>
      </c>
    </row>
    <row r="7368" spans="1:9">
      <c r="A7368" t="str">
        <f>T("2018")</f>
        <v>2018</v>
      </c>
      <c r="B7368" t="str">
        <f>T("FISICO                                            ")</f>
        <v xml:space="preserve">FISICO                                            </v>
      </c>
      <c r="C7368" t="str">
        <f>T("HORTALEZA           ")</f>
        <v xml:space="preserve">HORTALEZA           </v>
      </c>
      <c r="D7368" t="str">
        <f>T("PALOMAS             ")</f>
        <v xml:space="preserve">PALOMAS             </v>
      </c>
      <c r="E7368" t="str">
        <f>T("MT ")</f>
        <v xml:space="preserve">MT </v>
      </c>
      <c r="F7368" t="str">
        <f>T("MOTOCICLETAS   ")</f>
        <v xml:space="preserve">MOTOCICLETAS   </v>
      </c>
      <c r="G7368" t="str">
        <f>T("De 250,01 a 500 CENTIMETROS CUBICOS               ")</f>
        <v xml:space="preserve">De 250,01 a 500 CENTIMETROS CUBICOS               </v>
      </c>
      <c r="H7368" t="str">
        <f>T("GASOLINA                                          ")</f>
        <v xml:space="preserve">GASOLINA                                          </v>
      </c>
      <c r="I7368">
        <v>75</v>
      </c>
    </row>
    <row r="7369" spans="1:9">
      <c r="A7369" t="str">
        <f>T("2018")</f>
        <v>2018</v>
      </c>
      <c r="B7369" t="str">
        <f>T("FISICO                                            ")</f>
        <v xml:space="preserve">FISICO                                            </v>
      </c>
      <c r="C7369" t="str">
        <f>T("HORTALEZA           ")</f>
        <v xml:space="preserve">HORTALEZA           </v>
      </c>
      <c r="D7369" t="str">
        <f>T("PALOMAS             ")</f>
        <v xml:space="preserve">PALOMAS             </v>
      </c>
      <c r="E7369" t="str">
        <f>T("MT ")</f>
        <v xml:space="preserve">MT </v>
      </c>
      <c r="F7369" t="str">
        <f>T("MOTOCICLETAS   ")</f>
        <v xml:space="preserve">MOTOCICLETAS   </v>
      </c>
      <c r="G7369" t="str">
        <f>T("De 500,01 a 1.000 CENTIMETROS CUBICOS             ")</f>
        <v xml:space="preserve">De 500,01 a 1.000 CENTIMETROS CUBICOS             </v>
      </c>
      <c r="H7369" t="str">
        <f>T("GASOLINA                                          ")</f>
        <v xml:space="preserve">GASOLINA                                          </v>
      </c>
      <c r="I7369">
        <v>102</v>
      </c>
    </row>
    <row r="7370" spans="1:9">
      <c r="A7370" t="str">
        <f>T("2018")</f>
        <v>2018</v>
      </c>
      <c r="B7370" t="str">
        <f>T("FISICO                                            ")</f>
        <v xml:space="preserve">FISICO                                            </v>
      </c>
      <c r="C7370" t="str">
        <f>T("HORTALEZA           ")</f>
        <v xml:space="preserve">HORTALEZA           </v>
      </c>
      <c r="D7370" t="str">
        <f>T("PALOMAS             ")</f>
        <v xml:space="preserve">PALOMAS             </v>
      </c>
      <c r="E7370" t="str">
        <f>T("MT ")</f>
        <v xml:space="preserve">MT </v>
      </c>
      <c r="F7370" t="str">
        <f>T("MOTOCICLETAS   ")</f>
        <v xml:space="preserve">MOTOCICLETAS   </v>
      </c>
      <c r="G7370" t="str">
        <f>T("De 1.000,01 CENTIMETROS CUBICOS en adelante       ")</f>
        <v xml:space="preserve">De 1.000,01 CENTIMETROS CUBICOS en adelante       </v>
      </c>
      <c r="H7370" t="str">
        <f>T("GASOLINA                                          ")</f>
        <v xml:space="preserve">GASOLINA                                          </v>
      </c>
      <c r="I7370">
        <v>36</v>
      </c>
    </row>
    <row r="7371" spans="1:9">
      <c r="A7371" t="str">
        <f>T("2018")</f>
        <v>2018</v>
      </c>
      <c r="B7371" t="str">
        <f>T("FISICO                                            ")</f>
        <v xml:space="preserve">FISICO                                            </v>
      </c>
      <c r="C7371" t="str">
        <f>T("HORTALEZA           ")</f>
        <v xml:space="preserve">HORTALEZA           </v>
      </c>
      <c r="D7371" t="str">
        <f>T("PIOVERA             ")</f>
        <v xml:space="preserve">PIOVERA             </v>
      </c>
      <c r="E7371" t="str">
        <f>T("MT ")</f>
        <v xml:space="preserve">MT </v>
      </c>
      <c r="F7371" t="str">
        <f>T("MOTOCICLETAS   ")</f>
        <v xml:space="preserve">MOTOCICLETAS   </v>
      </c>
      <c r="G7371" t="str">
        <f>T("De menos de 125,01 CENTIMETROS CUBICOS            ")</f>
        <v xml:space="preserve">De menos de 125,01 CENTIMETROS CUBICOS            </v>
      </c>
      <c r="H7371" t="str">
        <f>T("GASOLINA                                          ")</f>
        <v xml:space="preserve">GASOLINA                                          </v>
      </c>
      <c r="I7371">
        <v>470</v>
      </c>
    </row>
    <row r="7372" spans="1:9">
      <c r="A7372" t="str">
        <f>T("2018")</f>
        <v>2018</v>
      </c>
      <c r="B7372" t="str">
        <f>T("FISICO                                            ")</f>
        <v xml:space="preserve">FISICO                                            </v>
      </c>
      <c r="C7372" t="str">
        <f>T("HORTALEZA           ")</f>
        <v xml:space="preserve">HORTALEZA           </v>
      </c>
      <c r="D7372" t="str">
        <f>T("PIOVERA             ")</f>
        <v xml:space="preserve">PIOVERA             </v>
      </c>
      <c r="E7372" t="str">
        <f>T("MT ")</f>
        <v xml:space="preserve">MT </v>
      </c>
      <c r="F7372" t="str">
        <f>T("MOTOCICLETAS   ")</f>
        <v xml:space="preserve">MOTOCICLETAS   </v>
      </c>
      <c r="G7372" t="str">
        <f>T("De 125,01 a 250 CENTIMETROS CUBICOS               ")</f>
        <v xml:space="preserve">De 125,01 a 250 CENTIMETROS CUBICOS               </v>
      </c>
      <c r="H7372" t="str">
        <f>T("GASOLINA                                          ")</f>
        <v xml:space="preserve">GASOLINA                                          </v>
      </c>
      <c r="I7372">
        <v>165</v>
      </c>
    </row>
    <row r="7373" spans="1:9">
      <c r="A7373" t="str">
        <f>T("2018")</f>
        <v>2018</v>
      </c>
      <c r="B7373" t="str">
        <f>T("FISICO                                            ")</f>
        <v xml:space="preserve">FISICO                                            </v>
      </c>
      <c r="C7373" t="str">
        <f>T("HORTALEZA           ")</f>
        <v xml:space="preserve">HORTALEZA           </v>
      </c>
      <c r="D7373" t="str">
        <f>T("PIOVERA             ")</f>
        <v xml:space="preserve">PIOVERA             </v>
      </c>
      <c r="E7373" t="str">
        <f>T("MT ")</f>
        <v xml:space="preserve">MT </v>
      </c>
      <c r="F7373" t="str">
        <f>T("MOTOCICLETAS   ")</f>
        <v xml:space="preserve">MOTOCICLETAS   </v>
      </c>
      <c r="G7373" t="str">
        <f>T("De 250,01 a 500 CENTIMETROS CUBICOS               ")</f>
        <v xml:space="preserve">De 250,01 a 500 CENTIMETROS CUBICOS               </v>
      </c>
      <c r="H7373" t="str">
        <f>T("GASOLINA                                          ")</f>
        <v xml:space="preserve">GASOLINA                                          </v>
      </c>
      <c r="I7373">
        <v>155</v>
      </c>
    </row>
    <row r="7374" spans="1:9">
      <c r="A7374" t="str">
        <f>T("2018")</f>
        <v>2018</v>
      </c>
      <c r="B7374" t="str">
        <f>T("FISICO                                            ")</f>
        <v xml:space="preserve">FISICO                                            </v>
      </c>
      <c r="C7374" t="str">
        <f>T("HORTALEZA           ")</f>
        <v xml:space="preserve">HORTALEZA           </v>
      </c>
      <c r="D7374" t="str">
        <f>T("PIOVERA             ")</f>
        <v xml:space="preserve">PIOVERA             </v>
      </c>
      <c r="E7374" t="str">
        <f>T("MT ")</f>
        <v xml:space="preserve">MT </v>
      </c>
      <c r="F7374" t="str">
        <f>T("MOTOCICLETAS   ")</f>
        <v xml:space="preserve">MOTOCICLETAS   </v>
      </c>
      <c r="G7374" t="str">
        <f>T("De 500,01 a 1.000 CENTIMETROS CUBICOS             ")</f>
        <v xml:space="preserve">De 500,01 a 1.000 CENTIMETROS CUBICOS             </v>
      </c>
      <c r="H7374" t="str">
        <f>T("GASOLINA                                          ")</f>
        <v xml:space="preserve">GASOLINA                                          </v>
      </c>
      <c r="I7374">
        <v>265</v>
      </c>
    </row>
    <row r="7375" spans="1:9">
      <c r="A7375" t="str">
        <f>T("2018")</f>
        <v>2018</v>
      </c>
      <c r="B7375" t="str">
        <f>T("FISICO                                            ")</f>
        <v xml:space="preserve">FISICO                                            </v>
      </c>
      <c r="C7375" t="str">
        <f>T("HORTALEZA           ")</f>
        <v xml:space="preserve">HORTALEZA           </v>
      </c>
      <c r="D7375" t="str">
        <f>T("PIOVERA             ")</f>
        <v xml:space="preserve">PIOVERA             </v>
      </c>
      <c r="E7375" t="str">
        <f>T("MT ")</f>
        <v xml:space="preserve">MT </v>
      </c>
      <c r="F7375" t="str">
        <f>T("MOTOCICLETAS   ")</f>
        <v xml:space="preserve">MOTOCICLETAS   </v>
      </c>
      <c r="G7375" t="str">
        <f>T("De 1.000,01 CENTIMETROS CUBICOS en adelante       ")</f>
        <v xml:space="preserve">De 1.000,01 CENTIMETROS CUBICOS en adelante       </v>
      </c>
      <c r="H7375" t="str">
        <f>T("GASOLINA                                          ")</f>
        <v xml:space="preserve">GASOLINA                                          </v>
      </c>
      <c r="I7375">
        <v>77</v>
      </c>
    </row>
    <row r="7376" spans="1:9">
      <c r="A7376" t="str">
        <f>T("2018")</f>
        <v>2018</v>
      </c>
      <c r="B7376" t="str">
        <f>T("FISICO                                            ")</f>
        <v xml:space="preserve">FISICO                                            </v>
      </c>
      <c r="C7376" t="str">
        <f>T("HORTALEZA           ")</f>
        <v xml:space="preserve">HORTALEZA           </v>
      </c>
      <c r="D7376" t="str">
        <f>T("CANILLAS            ")</f>
        <v xml:space="preserve">CANILLAS            </v>
      </c>
      <c r="E7376" t="str">
        <f>T("MT ")</f>
        <v xml:space="preserve">MT </v>
      </c>
      <c r="F7376" t="str">
        <f>T("MOTOCICLETAS   ")</f>
        <v xml:space="preserve">MOTOCICLETAS   </v>
      </c>
      <c r="G7376" t="str">
        <f>T("De menos de 125,01 CENTIMETROS CUBICOS            ")</f>
        <v xml:space="preserve">De menos de 125,01 CENTIMETROS CUBICOS            </v>
      </c>
      <c r="H7376" t="str">
        <f>T("GASOLINA                                          ")</f>
        <v xml:space="preserve">GASOLINA                                          </v>
      </c>
      <c r="I7376">
        <v>770</v>
      </c>
    </row>
    <row r="7377" spans="1:9">
      <c r="A7377" t="str">
        <f>T("2018")</f>
        <v>2018</v>
      </c>
      <c r="B7377" t="str">
        <f>T("FISICO                                            ")</f>
        <v xml:space="preserve">FISICO                                            </v>
      </c>
      <c r="C7377" t="str">
        <f>T("HORTALEZA           ")</f>
        <v xml:space="preserve">HORTALEZA           </v>
      </c>
      <c r="D7377" t="str">
        <f>T("CANILLAS            ")</f>
        <v xml:space="preserve">CANILLAS            </v>
      </c>
      <c r="E7377" t="str">
        <f>T("MT ")</f>
        <v xml:space="preserve">MT </v>
      </c>
      <c r="F7377" t="str">
        <f>T("MOTOCICLETAS   ")</f>
        <v xml:space="preserve">MOTOCICLETAS   </v>
      </c>
      <c r="G7377" t="str">
        <f>T("De 125,01 a 250 CENTIMETROS CUBICOS               ")</f>
        <v xml:space="preserve">De 125,01 a 250 CENTIMETROS CUBICOS               </v>
      </c>
      <c r="H7377" t="str">
        <f>T("GASOLINA                                          ")</f>
        <v xml:space="preserve">GASOLINA                                          </v>
      </c>
      <c r="I7377">
        <v>243</v>
      </c>
    </row>
    <row r="7378" spans="1:9">
      <c r="A7378" t="str">
        <f>T("2018")</f>
        <v>2018</v>
      </c>
      <c r="B7378" t="str">
        <f>T("FISICO                                            ")</f>
        <v xml:space="preserve">FISICO                                            </v>
      </c>
      <c r="C7378" t="str">
        <f>T("HORTALEZA           ")</f>
        <v xml:space="preserve">HORTALEZA           </v>
      </c>
      <c r="D7378" t="str">
        <f>T("CANILLAS            ")</f>
        <v xml:space="preserve">CANILLAS            </v>
      </c>
      <c r="E7378" t="str">
        <f>T("MT ")</f>
        <v xml:space="preserve">MT </v>
      </c>
      <c r="F7378" t="str">
        <f>T("MOTOCICLETAS   ")</f>
        <v xml:space="preserve">MOTOCICLETAS   </v>
      </c>
      <c r="G7378" t="str">
        <f>T("De 250,01 a 500 CENTIMETROS CUBICOS               ")</f>
        <v xml:space="preserve">De 250,01 a 500 CENTIMETROS CUBICOS               </v>
      </c>
      <c r="H7378" t="str">
        <f>T("GASOLINA                                          ")</f>
        <v xml:space="preserve">GASOLINA                                          </v>
      </c>
      <c r="I7378">
        <v>199</v>
      </c>
    </row>
    <row r="7379" spans="1:9">
      <c r="A7379" t="str">
        <f>T("2018")</f>
        <v>2018</v>
      </c>
      <c r="B7379" t="str">
        <f>T("FISICO                                            ")</f>
        <v xml:space="preserve">FISICO                                            </v>
      </c>
      <c r="C7379" t="str">
        <f>T("HORTALEZA           ")</f>
        <v xml:space="preserve">HORTALEZA           </v>
      </c>
      <c r="D7379" t="str">
        <f>T("CANILLAS            ")</f>
        <v xml:space="preserve">CANILLAS            </v>
      </c>
      <c r="E7379" t="str">
        <f>T("MT ")</f>
        <v xml:space="preserve">MT </v>
      </c>
      <c r="F7379" t="str">
        <f>T("MOTOCICLETAS   ")</f>
        <v xml:space="preserve">MOTOCICLETAS   </v>
      </c>
      <c r="G7379" t="str">
        <f>T("De 500,01 a 1.000 CENTIMETROS CUBICOS             ")</f>
        <v xml:space="preserve">De 500,01 a 1.000 CENTIMETROS CUBICOS             </v>
      </c>
      <c r="H7379" t="str">
        <f>T("GASOLINA                                          ")</f>
        <v xml:space="preserve">GASOLINA                                          </v>
      </c>
      <c r="I7379">
        <v>468</v>
      </c>
    </row>
    <row r="7380" spans="1:9">
      <c r="A7380" t="str">
        <f>T("2018")</f>
        <v>2018</v>
      </c>
      <c r="B7380" t="str">
        <f>T("FISICO                                            ")</f>
        <v xml:space="preserve">FISICO                                            </v>
      </c>
      <c r="C7380" t="str">
        <f>T("HORTALEZA           ")</f>
        <v xml:space="preserve">HORTALEZA           </v>
      </c>
      <c r="D7380" t="str">
        <f>T("CANILLAS            ")</f>
        <v xml:space="preserve">CANILLAS            </v>
      </c>
      <c r="E7380" t="str">
        <f>T("MT ")</f>
        <v xml:space="preserve">MT </v>
      </c>
      <c r="F7380" t="str">
        <f>T("MOTOCICLETAS   ")</f>
        <v xml:space="preserve">MOTOCICLETAS   </v>
      </c>
      <c r="G7380" t="str">
        <f>T("De 1.000,01 CENTIMETROS CUBICOS en adelante       ")</f>
        <v xml:space="preserve">De 1.000,01 CENTIMETROS CUBICOS en adelante       </v>
      </c>
      <c r="H7380" t="str">
        <f>T("GASOLINA                                          ")</f>
        <v xml:space="preserve">GASOLINA                                          </v>
      </c>
      <c r="I7380">
        <v>93</v>
      </c>
    </row>
    <row r="7381" spans="1:9">
      <c r="A7381" t="str">
        <f>T("2018")</f>
        <v>2018</v>
      </c>
      <c r="B7381" t="str">
        <f>T("FISICO                                            ")</f>
        <v xml:space="preserve">FISICO                                            </v>
      </c>
      <c r="C7381" t="str">
        <f>T("HORTALEZA           ")</f>
        <v xml:space="preserve">HORTALEZA           </v>
      </c>
      <c r="D7381" t="str">
        <f>T("PINAR DEL REY       ")</f>
        <v xml:space="preserve">PINAR DEL REY       </v>
      </c>
      <c r="E7381" t="str">
        <f>T("MT ")</f>
        <v xml:space="preserve">MT </v>
      </c>
      <c r="F7381" t="str">
        <f>T("MOTOCICLETAS   ")</f>
        <v xml:space="preserve">MOTOCICLETAS   </v>
      </c>
      <c r="G7381" t="str">
        <f>T("De menos de 125,01 CENTIMETROS CUBICOS            ")</f>
        <v xml:space="preserve">De menos de 125,01 CENTIMETROS CUBICOS            </v>
      </c>
      <c r="H7381" t="str">
        <f>T("GASOLINA                                          ")</f>
        <v xml:space="preserve">GASOLINA                                          </v>
      </c>
      <c r="I7381">
        <v>895</v>
      </c>
    </row>
    <row r="7382" spans="1:9">
      <c r="A7382" t="str">
        <f>T("2018")</f>
        <v>2018</v>
      </c>
      <c r="B7382" t="str">
        <f>T("FISICO                                            ")</f>
        <v xml:space="preserve">FISICO                                            </v>
      </c>
      <c r="C7382" t="str">
        <f>T("HORTALEZA           ")</f>
        <v xml:space="preserve">HORTALEZA           </v>
      </c>
      <c r="D7382" t="str">
        <f>T("PINAR DEL REY       ")</f>
        <v xml:space="preserve">PINAR DEL REY       </v>
      </c>
      <c r="E7382" t="str">
        <f>T("MT ")</f>
        <v xml:space="preserve">MT </v>
      </c>
      <c r="F7382" t="str">
        <f>T("MOTOCICLETAS   ")</f>
        <v xml:space="preserve">MOTOCICLETAS   </v>
      </c>
      <c r="G7382" t="str">
        <f>T("De 125,01 a 250 CENTIMETROS CUBICOS               ")</f>
        <v xml:space="preserve">De 125,01 a 250 CENTIMETROS CUBICOS               </v>
      </c>
      <c r="H7382" t="str">
        <f>T("GASOLINA                                          ")</f>
        <v xml:space="preserve">GASOLINA                                          </v>
      </c>
      <c r="I7382">
        <v>291</v>
      </c>
    </row>
    <row r="7383" spans="1:9">
      <c r="A7383" t="str">
        <f>T("2018")</f>
        <v>2018</v>
      </c>
      <c r="B7383" t="str">
        <f>T("FISICO                                            ")</f>
        <v xml:space="preserve">FISICO                                            </v>
      </c>
      <c r="C7383" t="str">
        <f>T("HORTALEZA           ")</f>
        <v xml:space="preserve">HORTALEZA           </v>
      </c>
      <c r="D7383" t="str">
        <f>T("PINAR DEL REY       ")</f>
        <v xml:space="preserve">PINAR DEL REY       </v>
      </c>
      <c r="E7383" t="str">
        <f>T("MT ")</f>
        <v xml:space="preserve">MT </v>
      </c>
      <c r="F7383" t="str">
        <f>T("MOTOCICLETAS   ")</f>
        <v xml:space="preserve">MOTOCICLETAS   </v>
      </c>
      <c r="G7383" t="str">
        <f>T("De 250,01 a 500 CENTIMETROS CUBICOS               ")</f>
        <v xml:space="preserve">De 250,01 a 500 CENTIMETROS CUBICOS               </v>
      </c>
      <c r="H7383" t="str">
        <f>T("GASOLINA                                          ")</f>
        <v xml:space="preserve">GASOLINA                                          </v>
      </c>
      <c r="I7383">
        <v>247</v>
      </c>
    </row>
    <row r="7384" spans="1:9">
      <c r="A7384" t="str">
        <f>T("2018")</f>
        <v>2018</v>
      </c>
      <c r="B7384" t="str">
        <f>T("FISICO                                            ")</f>
        <v xml:space="preserve">FISICO                                            </v>
      </c>
      <c r="C7384" t="str">
        <f>T("HORTALEZA           ")</f>
        <v xml:space="preserve">HORTALEZA           </v>
      </c>
      <c r="D7384" t="str">
        <f>T("PINAR DEL REY       ")</f>
        <v xml:space="preserve">PINAR DEL REY       </v>
      </c>
      <c r="E7384" t="str">
        <f>T("MT ")</f>
        <v xml:space="preserve">MT </v>
      </c>
      <c r="F7384" t="str">
        <f>T("MOTOCICLETAS   ")</f>
        <v xml:space="preserve">MOTOCICLETAS   </v>
      </c>
      <c r="G7384" t="str">
        <f>T("De 500,01 a 1.000 CENTIMETROS CUBICOS             ")</f>
        <v xml:space="preserve">De 500,01 a 1.000 CENTIMETROS CUBICOS             </v>
      </c>
      <c r="H7384" t="str">
        <f>T("GASOLINA                                          ")</f>
        <v xml:space="preserve">GASOLINA                                          </v>
      </c>
      <c r="I7384">
        <v>544</v>
      </c>
    </row>
    <row r="7385" spans="1:9">
      <c r="A7385" t="str">
        <f>T("2018")</f>
        <v>2018</v>
      </c>
      <c r="B7385" t="str">
        <f>T("FISICO                                            ")</f>
        <v xml:space="preserve">FISICO                                            </v>
      </c>
      <c r="C7385" t="str">
        <f>T("HORTALEZA           ")</f>
        <v xml:space="preserve">HORTALEZA           </v>
      </c>
      <c r="D7385" t="str">
        <f>T("PINAR DEL REY       ")</f>
        <v xml:space="preserve">PINAR DEL REY       </v>
      </c>
      <c r="E7385" t="str">
        <f>T("MT ")</f>
        <v xml:space="preserve">MT </v>
      </c>
      <c r="F7385" t="str">
        <f>T("MOTOCICLETAS   ")</f>
        <v xml:space="preserve">MOTOCICLETAS   </v>
      </c>
      <c r="G7385" t="str">
        <f>T("De 1.000,01 CENTIMETROS CUBICOS en adelante       ")</f>
        <v xml:space="preserve">De 1.000,01 CENTIMETROS CUBICOS en adelante       </v>
      </c>
      <c r="H7385" t="str">
        <f>T("GASOLINA                                          ")</f>
        <v xml:space="preserve">GASOLINA                                          </v>
      </c>
      <c r="I7385">
        <v>109</v>
      </c>
    </row>
    <row r="7386" spans="1:9">
      <c r="A7386" t="str">
        <f>T("2018")</f>
        <v>2018</v>
      </c>
      <c r="B7386" t="str">
        <f>T("FISICO                                            ")</f>
        <v xml:space="preserve">FISICO                                            </v>
      </c>
      <c r="C7386" t="str">
        <f>T("HORTALEZA           ")</f>
        <v xml:space="preserve">HORTALEZA           </v>
      </c>
      <c r="D7386" t="str">
        <f>T("APOSTOL SANTIAGO    ")</f>
        <v xml:space="preserve">APOSTOL SANTIAGO    </v>
      </c>
      <c r="E7386" t="str">
        <f>T("MT ")</f>
        <v xml:space="preserve">MT </v>
      </c>
      <c r="F7386" t="str">
        <f>T("MOTOCICLETAS   ")</f>
        <v xml:space="preserve">MOTOCICLETAS   </v>
      </c>
      <c r="G7386" t="str">
        <f>T("De menos de 125,01 CENTIMETROS CUBICOS            ")</f>
        <v xml:space="preserve">De menos de 125,01 CENTIMETROS CUBICOS            </v>
      </c>
      <c r="H7386" t="str">
        <f>T("GASOLINA                                          ")</f>
        <v xml:space="preserve">GASOLINA                                          </v>
      </c>
      <c r="I7386">
        <v>334</v>
      </c>
    </row>
    <row r="7387" spans="1:9">
      <c r="A7387" t="str">
        <f>T("2018")</f>
        <v>2018</v>
      </c>
      <c r="B7387" t="str">
        <f>T("FISICO                                            ")</f>
        <v xml:space="preserve">FISICO                                            </v>
      </c>
      <c r="C7387" t="str">
        <f>T("HORTALEZA           ")</f>
        <v xml:space="preserve">HORTALEZA           </v>
      </c>
      <c r="D7387" t="str">
        <f>T("APOSTOL SANTIAGO    ")</f>
        <v xml:space="preserve">APOSTOL SANTIAGO    </v>
      </c>
      <c r="E7387" t="str">
        <f>T("MT ")</f>
        <v xml:space="preserve">MT </v>
      </c>
      <c r="F7387" t="str">
        <f>T("MOTOCICLETAS   ")</f>
        <v xml:space="preserve">MOTOCICLETAS   </v>
      </c>
      <c r="G7387" t="str">
        <f>T("De 125,01 a 250 CENTIMETROS CUBICOS               ")</f>
        <v xml:space="preserve">De 125,01 a 250 CENTIMETROS CUBICOS               </v>
      </c>
      <c r="H7387" t="str">
        <f>T("GASOLINA                                          ")</f>
        <v xml:space="preserve">GASOLINA                                          </v>
      </c>
      <c r="I7387">
        <v>121</v>
      </c>
    </row>
    <row r="7388" spans="1:9">
      <c r="A7388" t="str">
        <f>T("2018")</f>
        <v>2018</v>
      </c>
      <c r="B7388" t="str">
        <f>T("FISICO                                            ")</f>
        <v xml:space="preserve">FISICO                                            </v>
      </c>
      <c r="C7388" t="str">
        <f>T("HORTALEZA           ")</f>
        <v xml:space="preserve">HORTALEZA           </v>
      </c>
      <c r="D7388" t="str">
        <f>T("APOSTOL SANTIAGO    ")</f>
        <v xml:space="preserve">APOSTOL SANTIAGO    </v>
      </c>
      <c r="E7388" t="str">
        <f>T("MT ")</f>
        <v xml:space="preserve">MT </v>
      </c>
      <c r="F7388" t="str">
        <f>T("MOTOCICLETAS   ")</f>
        <v xml:space="preserve">MOTOCICLETAS   </v>
      </c>
      <c r="G7388" t="str">
        <f>T("De 250,01 a 500 CENTIMETROS CUBICOS               ")</f>
        <v xml:space="preserve">De 250,01 a 500 CENTIMETROS CUBICOS               </v>
      </c>
      <c r="H7388" t="str">
        <f>T("GASOLINA                                          ")</f>
        <v xml:space="preserve">GASOLINA                                          </v>
      </c>
      <c r="I7388">
        <v>87</v>
      </c>
    </row>
    <row r="7389" spans="1:9">
      <c r="A7389" t="str">
        <f>T("2018")</f>
        <v>2018</v>
      </c>
      <c r="B7389" t="str">
        <f>T("FISICO                                            ")</f>
        <v xml:space="preserve">FISICO                                            </v>
      </c>
      <c r="C7389" t="str">
        <f>T("HORTALEZA           ")</f>
        <v xml:space="preserve">HORTALEZA           </v>
      </c>
      <c r="D7389" t="str">
        <f>T("APOSTOL SANTIAGO    ")</f>
        <v xml:space="preserve">APOSTOL SANTIAGO    </v>
      </c>
      <c r="E7389" t="str">
        <f>T("MT ")</f>
        <v xml:space="preserve">MT </v>
      </c>
      <c r="F7389" t="str">
        <f>T("MOTOCICLETAS   ")</f>
        <v xml:space="preserve">MOTOCICLETAS   </v>
      </c>
      <c r="G7389" t="str">
        <f>T("De 500,01 a 1.000 CENTIMETROS CUBICOS             ")</f>
        <v xml:space="preserve">De 500,01 a 1.000 CENTIMETROS CUBICOS             </v>
      </c>
      <c r="H7389" t="str">
        <f>T("GASOLINA                                          ")</f>
        <v xml:space="preserve">GASOLINA                                          </v>
      </c>
      <c r="I7389">
        <v>226</v>
      </c>
    </row>
    <row r="7390" spans="1:9">
      <c r="A7390" t="str">
        <f>T("2018")</f>
        <v>2018</v>
      </c>
      <c r="B7390" t="str">
        <f>T("FISICO                                            ")</f>
        <v xml:space="preserve">FISICO                                            </v>
      </c>
      <c r="C7390" t="str">
        <f>T("HORTALEZA           ")</f>
        <v xml:space="preserve">HORTALEZA           </v>
      </c>
      <c r="D7390" t="str">
        <f>T("APOSTOL SANTIAGO    ")</f>
        <v xml:space="preserve">APOSTOL SANTIAGO    </v>
      </c>
      <c r="E7390" t="str">
        <f>T("MT ")</f>
        <v xml:space="preserve">MT </v>
      </c>
      <c r="F7390" t="str">
        <f>T("MOTOCICLETAS   ")</f>
        <v xml:space="preserve">MOTOCICLETAS   </v>
      </c>
      <c r="G7390" t="str">
        <f>T("De 1.000,01 CENTIMETROS CUBICOS en adelante       ")</f>
        <v xml:space="preserve">De 1.000,01 CENTIMETROS CUBICOS en adelante       </v>
      </c>
      <c r="H7390" t="str">
        <f>T("GASOLINA                                          ")</f>
        <v xml:space="preserve">GASOLINA                                          </v>
      </c>
      <c r="I7390">
        <v>54</v>
      </c>
    </row>
    <row r="7391" spans="1:9">
      <c r="A7391" t="str">
        <f>T("2018")</f>
        <v>2018</v>
      </c>
      <c r="B7391" t="str">
        <f>T("FISICO                                            ")</f>
        <v xml:space="preserve">FISICO                                            </v>
      </c>
      <c r="C7391" t="str">
        <f>T("HORTALEZA           ")</f>
        <v xml:space="preserve">HORTALEZA           </v>
      </c>
      <c r="D7391" t="str">
        <f>T("VALDEFUENTES        ")</f>
        <v xml:space="preserve">VALDEFUENTES        </v>
      </c>
      <c r="E7391" t="str">
        <f>T("MT ")</f>
        <v xml:space="preserve">MT </v>
      </c>
      <c r="F7391" t="str">
        <f>T("MOTOCICLETAS   ")</f>
        <v xml:space="preserve">MOTOCICLETAS   </v>
      </c>
      <c r="G7391" t="str">
        <f>T("De menos de 125,01 CENTIMETROS CUBICOS            ")</f>
        <v xml:space="preserve">De menos de 125,01 CENTIMETROS CUBICOS            </v>
      </c>
      <c r="H7391" t="str">
        <f>T("GASOLINA                                          ")</f>
        <v xml:space="preserve">GASOLINA                                          </v>
      </c>
      <c r="I7391" s="1">
        <v>1095</v>
      </c>
    </row>
    <row r="7392" spans="1:9">
      <c r="A7392" t="str">
        <f>T("2018")</f>
        <v>2018</v>
      </c>
      <c r="B7392" t="str">
        <f>T("FISICO                                            ")</f>
        <v xml:space="preserve">FISICO                                            </v>
      </c>
      <c r="C7392" t="str">
        <f>T("HORTALEZA           ")</f>
        <v xml:space="preserve">HORTALEZA           </v>
      </c>
      <c r="D7392" t="str">
        <f>T("VALDEFUENTES        ")</f>
        <v xml:space="preserve">VALDEFUENTES        </v>
      </c>
      <c r="E7392" t="str">
        <f>T("MT ")</f>
        <v xml:space="preserve">MT </v>
      </c>
      <c r="F7392" t="str">
        <f>T("MOTOCICLETAS   ")</f>
        <v xml:space="preserve">MOTOCICLETAS   </v>
      </c>
      <c r="G7392" t="str">
        <f>T("De 125,01 a 250 CENTIMETROS CUBICOS               ")</f>
        <v xml:space="preserve">De 125,01 a 250 CENTIMETROS CUBICOS               </v>
      </c>
      <c r="H7392" t="str">
        <f>T("GASOLINA                                          ")</f>
        <v xml:space="preserve">GASOLINA                                          </v>
      </c>
      <c r="I7392">
        <v>311</v>
      </c>
    </row>
    <row r="7393" spans="1:9">
      <c r="A7393" t="str">
        <f>T("2018")</f>
        <v>2018</v>
      </c>
      <c r="B7393" t="str">
        <f>T("FISICO                                            ")</f>
        <v xml:space="preserve">FISICO                                            </v>
      </c>
      <c r="C7393" t="str">
        <f>T("HORTALEZA           ")</f>
        <v xml:space="preserve">HORTALEZA           </v>
      </c>
      <c r="D7393" t="str">
        <f>T("VALDEFUENTES        ")</f>
        <v xml:space="preserve">VALDEFUENTES        </v>
      </c>
      <c r="E7393" t="str">
        <f>T("MT ")</f>
        <v xml:space="preserve">MT </v>
      </c>
      <c r="F7393" t="str">
        <f>T("MOTOCICLETAS   ")</f>
        <v xml:space="preserve">MOTOCICLETAS   </v>
      </c>
      <c r="G7393" t="str">
        <f>T("De 250,01 a 500 CENTIMETROS CUBICOS               ")</f>
        <v xml:space="preserve">De 250,01 a 500 CENTIMETROS CUBICOS               </v>
      </c>
      <c r="H7393" t="str">
        <f>T("GASOLINA                                          ")</f>
        <v xml:space="preserve">GASOLINA                                          </v>
      </c>
      <c r="I7393">
        <v>384</v>
      </c>
    </row>
    <row r="7394" spans="1:9">
      <c r="A7394" t="str">
        <f>T("2018")</f>
        <v>2018</v>
      </c>
      <c r="B7394" t="str">
        <f>T("FISICO                                            ")</f>
        <v xml:space="preserve">FISICO                                            </v>
      </c>
      <c r="C7394" t="str">
        <f>T("HORTALEZA           ")</f>
        <v xml:space="preserve">HORTALEZA           </v>
      </c>
      <c r="D7394" t="str">
        <f>T("VALDEFUENTES        ")</f>
        <v xml:space="preserve">VALDEFUENTES        </v>
      </c>
      <c r="E7394" t="str">
        <f>T("MT ")</f>
        <v xml:space="preserve">MT </v>
      </c>
      <c r="F7394" t="str">
        <f>T("MOTOCICLETAS   ")</f>
        <v xml:space="preserve">MOTOCICLETAS   </v>
      </c>
      <c r="G7394" t="str">
        <f>T("De 500,01 a 1.000 CENTIMETROS CUBICOS             ")</f>
        <v xml:space="preserve">De 500,01 a 1.000 CENTIMETROS CUBICOS             </v>
      </c>
      <c r="H7394" t="str">
        <f>T("GASOLINA                                          ")</f>
        <v xml:space="preserve">GASOLINA                                          </v>
      </c>
      <c r="I7394">
        <v>746</v>
      </c>
    </row>
    <row r="7395" spans="1:9">
      <c r="A7395" t="str">
        <f>T("2018")</f>
        <v>2018</v>
      </c>
      <c r="B7395" t="str">
        <f>T("FISICO                                            ")</f>
        <v xml:space="preserve">FISICO                                            </v>
      </c>
      <c r="C7395" t="str">
        <f>T("HORTALEZA           ")</f>
        <v xml:space="preserve">HORTALEZA           </v>
      </c>
      <c r="D7395" t="str">
        <f>T("VALDEFUENTES        ")</f>
        <v xml:space="preserve">VALDEFUENTES        </v>
      </c>
      <c r="E7395" t="str">
        <f>T("MT ")</f>
        <v xml:space="preserve">MT </v>
      </c>
      <c r="F7395" t="str">
        <f>T("MOTOCICLETAS   ")</f>
        <v xml:space="preserve">MOTOCICLETAS   </v>
      </c>
      <c r="G7395" t="str">
        <f>T("De 1.000,01 CENTIMETROS CUBICOS en adelante       ")</f>
        <v xml:space="preserve">De 1.000,01 CENTIMETROS CUBICOS en adelante       </v>
      </c>
      <c r="H7395" t="str">
        <f>T("GASOLINA                                          ")</f>
        <v xml:space="preserve">GASOLINA                                          </v>
      </c>
      <c r="I7395">
        <v>179</v>
      </c>
    </row>
    <row r="7396" spans="1:9">
      <c r="A7396" t="str">
        <f>T("2018")</f>
        <v>2018</v>
      </c>
      <c r="B7396" t="str">
        <f>T("JURIDICO                                          ")</f>
        <v xml:space="preserve">JURIDICO                                          </v>
      </c>
      <c r="C7396" t="str">
        <f>T("HORTALEZA           ")</f>
        <v xml:space="preserve">HORTALEZA           </v>
      </c>
      <c r="D7396" t="str">
        <f>T("SIN BARRIO          ")</f>
        <v xml:space="preserve">SIN BARRIO          </v>
      </c>
      <c r="E7396" t="str">
        <f>T("MT ")</f>
        <v xml:space="preserve">MT </v>
      </c>
      <c r="F7396" t="str">
        <f>T("MOTOCICLETAS   ")</f>
        <v xml:space="preserve">MOTOCICLETAS   </v>
      </c>
      <c r="G7396" t="str">
        <f>T("De menos de 125,01 CENTIMETROS CUBICOS            ")</f>
        <v xml:space="preserve">De menos de 125,01 CENTIMETROS CUBICOS            </v>
      </c>
      <c r="H7396" t="str">
        <f>T("GASOLINA                                          ")</f>
        <v xml:space="preserve">GASOLINA                                          </v>
      </c>
      <c r="I7396">
        <v>2</v>
      </c>
    </row>
    <row r="7397" spans="1:9">
      <c r="A7397" t="str">
        <f>T("2018")</f>
        <v>2018</v>
      </c>
      <c r="B7397" t="str">
        <f>T("JURIDICO                                          ")</f>
        <v xml:space="preserve">JURIDICO                                          </v>
      </c>
      <c r="C7397" t="str">
        <f>T("HORTALEZA           ")</f>
        <v xml:space="preserve">HORTALEZA           </v>
      </c>
      <c r="D7397" t="str">
        <f>T("SIN BARRIO          ")</f>
        <v xml:space="preserve">SIN BARRIO          </v>
      </c>
      <c r="E7397" t="str">
        <f>T("MT ")</f>
        <v xml:space="preserve">MT </v>
      </c>
      <c r="F7397" t="str">
        <f>T("MOTOCICLETAS   ")</f>
        <v xml:space="preserve">MOTOCICLETAS   </v>
      </c>
      <c r="G7397" t="str">
        <f>T("De 250,01 a 500 CENTIMETROS CUBICOS               ")</f>
        <v xml:space="preserve">De 250,01 a 500 CENTIMETROS CUBICOS               </v>
      </c>
      <c r="H7397" t="str">
        <f>T("GASOLINA                                          ")</f>
        <v xml:space="preserve">GASOLINA                                          </v>
      </c>
      <c r="I7397">
        <v>1</v>
      </c>
    </row>
    <row r="7398" spans="1:9">
      <c r="A7398" t="str">
        <f>T("2018")</f>
        <v>2018</v>
      </c>
      <c r="B7398" t="str">
        <f>T("JURIDICO                                          ")</f>
        <v xml:space="preserve">JURIDICO                                          </v>
      </c>
      <c r="C7398" t="str">
        <f>T("HORTALEZA           ")</f>
        <v xml:space="preserve">HORTALEZA           </v>
      </c>
      <c r="D7398" t="str">
        <f>T("SIN BARRIO          ")</f>
        <v xml:space="preserve">SIN BARRIO          </v>
      </c>
      <c r="E7398" t="str">
        <f>T("MT ")</f>
        <v xml:space="preserve">MT </v>
      </c>
      <c r="F7398" t="str">
        <f>T("MOTOCICLETAS   ")</f>
        <v xml:space="preserve">MOTOCICLETAS   </v>
      </c>
      <c r="G7398" t="str">
        <f>T("De 500,01 a 1.000 CENTIMETROS CUBICOS             ")</f>
        <v xml:space="preserve">De 500,01 a 1.000 CENTIMETROS CUBICOS             </v>
      </c>
      <c r="H7398" t="str">
        <f>T("GASOLINA                                          ")</f>
        <v xml:space="preserve">GASOLINA                                          </v>
      </c>
      <c r="I7398">
        <v>2</v>
      </c>
    </row>
    <row r="7399" spans="1:9">
      <c r="A7399" t="str">
        <f>T("2018")</f>
        <v>2018</v>
      </c>
      <c r="B7399" t="str">
        <f>T("JURIDICO                                          ")</f>
        <v xml:space="preserve">JURIDICO                                          </v>
      </c>
      <c r="C7399" t="str">
        <f>T("HORTALEZA           ")</f>
        <v xml:space="preserve">HORTALEZA           </v>
      </c>
      <c r="D7399" t="str">
        <f>T("PALOMAS             ")</f>
        <v xml:space="preserve">PALOMAS             </v>
      </c>
      <c r="E7399" t="str">
        <f>T("MT ")</f>
        <v xml:space="preserve">MT </v>
      </c>
      <c r="F7399" t="str">
        <f>T("MOTOCICLETAS   ")</f>
        <v xml:space="preserve">MOTOCICLETAS   </v>
      </c>
      <c r="G7399" t="str">
        <f>T("De menos de 125,01 CENTIMETROS CUBICOS            ")</f>
        <v xml:space="preserve">De menos de 125,01 CENTIMETROS CUBICOS            </v>
      </c>
      <c r="H7399" t="str">
        <f>T("GASOLINA                                          ")</f>
        <v xml:space="preserve">GASOLINA                                          </v>
      </c>
      <c r="I7399">
        <v>17</v>
      </c>
    </row>
    <row r="7400" spans="1:9">
      <c r="A7400" t="str">
        <f>T("2018")</f>
        <v>2018</v>
      </c>
      <c r="B7400" t="str">
        <f>T("JURIDICO                                          ")</f>
        <v xml:space="preserve">JURIDICO                                          </v>
      </c>
      <c r="C7400" t="str">
        <f>T("HORTALEZA           ")</f>
        <v xml:space="preserve">HORTALEZA           </v>
      </c>
      <c r="D7400" t="str">
        <f>T("PALOMAS             ")</f>
        <v xml:space="preserve">PALOMAS             </v>
      </c>
      <c r="E7400" t="str">
        <f>T("MT ")</f>
        <v xml:space="preserve">MT </v>
      </c>
      <c r="F7400" t="str">
        <f>T("MOTOCICLETAS   ")</f>
        <v xml:space="preserve">MOTOCICLETAS   </v>
      </c>
      <c r="G7400" t="str">
        <f>T("De 125,01 a 250 CENTIMETROS CUBICOS               ")</f>
        <v xml:space="preserve">De 125,01 a 250 CENTIMETROS CUBICOS               </v>
      </c>
      <c r="H7400" t="str">
        <f>T("GASOLINA                                          ")</f>
        <v xml:space="preserve">GASOLINA                                          </v>
      </c>
      <c r="I7400">
        <v>3</v>
      </c>
    </row>
    <row r="7401" spans="1:9">
      <c r="A7401" t="str">
        <f>T("2018")</f>
        <v>2018</v>
      </c>
      <c r="B7401" t="str">
        <f>T("JURIDICO                                          ")</f>
        <v xml:space="preserve">JURIDICO                                          </v>
      </c>
      <c r="C7401" t="str">
        <f>T("HORTALEZA           ")</f>
        <v xml:space="preserve">HORTALEZA           </v>
      </c>
      <c r="D7401" t="str">
        <f>T("PALOMAS             ")</f>
        <v xml:space="preserve">PALOMAS             </v>
      </c>
      <c r="E7401" t="str">
        <f>T("MT ")</f>
        <v xml:space="preserve">MT </v>
      </c>
      <c r="F7401" t="str">
        <f>T("MOTOCICLETAS   ")</f>
        <v xml:space="preserve">MOTOCICLETAS   </v>
      </c>
      <c r="G7401" t="str">
        <f>T("De 250,01 a 500 CENTIMETROS CUBICOS               ")</f>
        <v xml:space="preserve">De 250,01 a 500 CENTIMETROS CUBICOS               </v>
      </c>
      <c r="H7401" t="str">
        <f>T("GASOLINA                                          ")</f>
        <v xml:space="preserve">GASOLINA                                          </v>
      </c>
      <c r="I7401">
        <v>3</v>
      </c>
    </row>
    <row r="7402" spans="1:9">
      <c r="A7402" t="str">
        <f>T("2018")</f>
        <v>2018</v>
      </c>
      <c r="B7402" t="str">
        <f>T("JURIDICO                                          ")</f>
        <v xml:space="preserve">JURIDICO                                          </v>
      </c>
      <c r="C7402" t="str">
        <f>T("HORTALEZA           ")</f>
        <v xml:space="preserve">HORTALEZA           </v>
      </c>
      <c r="D7402" t="str">
        <f>T("PALOMAS             ")</f>
        <v xml:space="preserve">PALOMAS             </v>
      </c>
      <c r="E7402" t="str">
        <f>T("MT ")</f>
        <v xml:space="preserve">MT </v>
      </c>
      <c r="F7402" t="str">
        <f>T("MOTOCICLETAS   ")</f>
        <v xml:space="preserve">MOTOCICLETAS   </v>
      </c>
      <c r="G7402" t="str">
        <f>T("De 500,01 a 1.000 CENTIMETROS CUBICOS             ")</f>
        <v xml:space="preserve">De 500,01 a 1.000 CENTIMETROS CUBICOS             </v>
      </c>
      <c r="H7402" t="str">
        <f>T("GASOLINA                                          ")</f>
        <v xml:space="preserve">GASOLINA                                          </v>
      </c>
      <c r="I7402">
        <v>6</v>
      </c>
    </row>
    <row r="7403" spans="1:9">
      <c r="A7403" t="str">
        <f>T("2018")</f>
        <v>2018</v>
      </c>
      <c r="B7403" t="str">
        <f>T("JURIDICO                                          ")</f>
        <v xml:space="preserve">JURIDICO                                          </v>
      </c>
      <c r="C7403" t="str">
        <f>T("HORTALEZA           ")</f>
        <v xml:space="preserve">HORTALEZA           </v>
      </c>
      <c r="D7403" t="str">
        <f>T("PALOMAS             ")</f>
        <v xml:space="preserve">PALOMAS             </v>
      </c>
      <c r="E7403" t="str">
        <f>T("MT ")</f>
        <v xml:space="preserve">MT </v>
      </c>
      <c r="F7403" t="str">
        <f>T("MOTOCICLETAS   ")</f>
        <v xml:space="preserve">MOTOCICLETAS   </v>
      </c>
      <c r="G7403" t="str">
        <f>T("De 1.000,01 CENTIMETROS CUBICOS en adelante       ")</f>
        <v xml:space="preserve">De 1.000,01 CENTIMETROS CUBICOS en adelante       </v>
      </c>
      <c r="H7403" t="str">
        <f>T("GASOLINA                                          ")</f>
        <v xml:space="preserve">GASOLINA                                          </v>
      </c>
      <c r="I7403">
        <v>4</v>
      </c>
    </row>
    <row r="7404" spans="1:9">
      <c r="A7404" t="str">
        <f>T("2018")</f>
        <v>2018</v>
      </c>
      <c r="B7404" t="str">
        <f>T("JURIDICO                                          ")</f>
        <v xml:space="preserve">JURIDICO                                          </v>
      </c>
      <c r="C7404" t="str">
        <f>T("HORTALEZA           ")</f>
        <v xml:space="preserve">HORTALEZA           </v>
      </c>
      <c r="D7404" t="str">
        <f>T("PIOVERA             ")</f>
        <v xml:space="preserve">PIOVERA             </v>
      </c>
      <c r="E7404" t="str">
        <f>T("MT ")</f>
        <v xml:space="preserve">MT </v>
      </c>
      <c r="F7404" t="str">
        <f>T("MOTOCICLETAS   ")</f>
        <v xml:space="preserve">MOTOCICLETAS   </v>
      </c>
      <c r="G7404" t="str">
        <f>T("De menos de 125,01 CENTIMETROS CUBICOS            ")</f>
        <v xml:space="preserve">De menos de 125,01 CENTIMETROS CUBICOS            </v>
      </c>
      <c r="H7404" t="str">
        <f>T("GASOLINA                                          ")</f>
        <v xml:space="preserve">GASOLINA                                          </v>
      </c>
      <c r="I7404">
        <v>22</v>
      </c>
    </row>
    <row r="7405" spans="1:9">
      <c r="A7405" t="str">
        <f>T("2018")</f>
        <v>2018</v>
      </c>
      <c r="B7405" t="str">
        <f>T("JURIDICO                                          ")</f>
        <v xml:space="preserve">JURIDICO                                          </v>
      </c>
      <c r="C7405" t="str">
        <f>T("HORTALEZA           ")</f>
        <v xml:space="preserve">HORTALEZA           </v>
      </c>
      <c r="D7405" t="str">
        <f>T("PIOVERA             ")</f>
        <v xml:space="preserve">PIOVERA             </v>
      </c>
      <c r="E7405" t="str">
        <f>T("MT ")</f>
        <v xml:space="preserve">MT </v>
      </c>
      <c r="F7405" t="str">
        <f>T("MOTOCICLETAS   ")</f>
        <v xml:space="preserve">MOTOCICLETAS   </v>
      </c>
      <c r="G7405" t="str">
        <f>T("De 125,01 a 250 CENTIMETROS CUBICOS               ")</f>
        <v xml:space="preserve">De 125,01 a 250 CENTIMETROS CUBICOS               </v>
      </c>
      <c r="H7405" t="str">
        <f>T("GASOLINA                                          ")</f>
        <v xml:space="preserve">GASOLINA                                          </v>
      </c>
      <c r="I7405">
        <v>6</v>
      </c>
    </row>
    <row r="7406" spans="1:9">
      <c r="A7406" t="str">
        <f>T("2018")</f>
        <v>2018</v>
      </c>
      <c r="B7406" t="str">
        <f>T("JURIDICO                                          ")</f>
        <v xml:space="preserve">JURIDICO                                          </v>
      </c>
      <c r="C7406" t="str">
        <f>T("HORTALEZA           ")</f>
        <v xml:space="preserve">HORTALEZA           </v>
      </c>
      <c r="D7406" t="str">
        <f>T("PIOVERA             ")</f>
        <v xml:space="preserve">PIOVERA             </v>
      </c>
      <c r="E7406" t="str">
        <f>T("MT ")</f>
        <v xml:space="preserve">MT </v>
      </c>
      <c r="F7406" t="str">
        <f>T("MOTOCICLETAS   ")</f>
        <v xml:space="preserve">MOTOCICLETAS   </v>
      </c>
      <c r="G7406" t="str">
        <f>T("De 250,01 a 500 CENTIMETROS CUBICOS               ")</f>
        <v xml:space="preserve">De 250,01 a 500 CENTIMETROS CUBICOS               </v>
      </c>
      <c r="H7406" t="str">
        <f>T("GASOLINA                                          ")</f>
        <v xml:space="preserve">GASOLINA                                          </v>
      </c>
      <c r="I7406">
        <v>10</v>
      </c>
    </row>
    <row r="7407" spans="1:9">
      <c r="A7407" t="str">
        <f>T("2018")</f>
        <v>2018</v>
      </c>
      <c r="B7407" t="str">
        <f>T("JURIDICO                                          ")</f>
        <v xml:space="preserve">JURIDICO                                          </v>
      </c>
      <c r="C7407" t="str">
        <f>T("HORTALEZA           ")</f>
        <v xml:space="preserve">HORTALEZA           </v>
      </c>
      <c r="D7407" t="str">
        <f>T("PIOVERA             ")</f>
        <v xml:space="preserve">PIOVERA             </v>
      </c>
      <c r="E7407" t="str">
        <f>T("MT ")</f>
        <v xml:space="preserve">MT </v>
      </c>
      <c r="F7407" t="str">
        <f>T("MOTOCICLETAS   ")</f>
        <v xml:space="preserve">MOTOCICLETAS   </v>
      </c>
      <c r="G7407" t="str">
        <f>T("De 500,01 a 1.000 CENTIMETROS CUBICOS             ")</f>
        <v xml:space="preserve">De 500,01 a 1.000 CENTIMETROS CUBICOS             </v>
      </c>
      <c r="H7407" t="str">
        <f>T("GASOLINA                                          ")</f>
        <v xml:space="preserve">GASOLINA                                          </v>
      </c>
      <c r="I7407">
        <v>7</v>
      </c>
    </row>
    <row r="7408" spans="1:9">
      <c r="A7408" t="str">
        <f>T("2018")</f>
        <v>2018</v>
      </c>
      <c r="B7408" t="str">
        <f>T("JURIDICO                                          ")</f>
        <v xml:space="preserve">JURIDICO                                          </v>
      </c>
      <c r="C7408" t="str">
        <f>T("HORTALEZA           ")</f>
        <v xml:space="preserve">HORTALEZA           </v>
      </c>
      <c r="D7408" t="str">
        <f>T("PIOVERA             ")</f>
        <v xml:space="preserve">PIOVERA             </v>
      </c>
      <c r="E7408" t="str">
        <f>T("MT ")</f>
        <v xml:space="preserve">MT </v>
      </c>
      <c r="F7408" t="str">
        <f>T("MOTOCICLETAS   ")</f>
        <v xml:space="preserve">MOTOCICLETAS   </v>
      </c>
      <c r="G7408" t="str">
        <f>T("De 1.000,01 CENTIMETROS CUBICOS en adelante       ")</f>
        <v xml:space="preserve">De 1.000,01 CENTIMETROS CUBICOS en adelante       </v>
      </c>
      <c r="H7408" t="str">
        <f>T("GASOLINA                                          ")</f>
        <v xml:space="preserve">GASOLINA                                          </v>
      </c>
      <c r="I7408">
        <v>9</v>
      </c>
    </row>
    <row r="7409" spans="1:9">
      <c r="A7409" t="str">
        <f>T("2018")</f>
        <v>2018</v>
      </c>
      <c r="B7409" t="str">
        <f>T("JURIDICO                                          ")</f>
        <v xml:space="preserve">JURIDICO                                          </v>
      </c>
      <c r="C7409" t="str">
        <f>T("HORTALEZA           ")</f>
        <v xml:space="preserve">HORTALEZA           </v>
      </c>
      <c r="D7409" t="str">
        <f>T("CANILLAS            ")</f>
        <v xml:space="preserve">CANILLAS            </v>
      </c>
      <c r="E7409" t="str">
        <f>T("MT ")</f>
        <v xml:space="preserve">MT </v>
      </c>
      <c r="F7409" t="str">
        <f>T("MOTOCICLETAS   ")</f>
        <v xml:space="preserve">MOTOCICLETAS   </v>
      </c>
      <c r="G7409" t="str">
        <f>T("De menos de 125,01 CENTIMETROS CUBICOS            ")</f>
        <v xml:space="preserve">De menos de 125,01 CENTIMETROS CUBICOS            </v>
      </c>
      <c r="H7409" t="str">
        <f>T("GASOLINA                                          ")</f>
        <v xml:space="preserve">GASOLINA                                          </v>
      </c>
      <c r="I7409">
        <v>26</v>
      </c>
    </row>
    <row r="7410" spans="1:9">
      <c r="A7410" t="str">
        <f>T("2018")</f>
        <v>2018</v>
      </c>
      <c r="B7410" t="str">
        <f>T("JURIDICO                                          ")</f>
        <v xml:space="preserve">JURIDICO                                          </v>
      </c>
      <c r="C7410" t="str">
        <f>T("HORTALEZA           ")</f>
        <v xml:space="preserve">HORTALEZA           </v>
      </c>
      <c r="D7410" t="str">
        <f>T("CANILLAS            ")</f>
        <v xml:space="preserve">CANILLAS            </v>
      </c>
      <c r="E7410" t="str">
        <f>T("MT ")</f>
        <v xml:space="preserve">MT </v>
      </c>
      <c r="F7410" t="str">
        <f>T("MOTOCICLETAS   ")</f>
        <v xml:space="preserve">MOTOCICLETAS   </v>
      </c>
      <c r="G7410" t="str">
        <f>T("De 125,01 a 250 CENTIMETROS CUBICOS               ")</f>
        <v xml:space="preserve">De 125,01 a 250 CENTIMETROS CUBICOS               </v>
      </c>
      <c r="H7410" t="str">
        <f>T("GASOLINA                                          ")</f>
        <v xml:space="preserve">GASOLINA                                          </v>
      </c>
      <c r="I7410">
        <v>16</v>
      </c>
    </row>
    <row r="7411" spans="1:9">
      <c r="A7411" t="str">
        <f>T("2018")</f>
        <v>2018</v>
      </c>
      <c r="B7411" t="str">
        <f>T("JURIDICO                                          ")</f>
        <v xml:space="preserve">JURIDICO                                          </v>
      </c>
      <c r="C7411" t="str">
        <f>T("HORTALEZA           ")</f>
        <v xml:space="preserve">HORTALEZA           </v>
      </c>
      <c r="D7411" t="str">
        <f>T("CANILLAS            ")</f>
        <v xml:space="preserve">CANILLAS            </v>
      </c>
      <c r="E7411" t="str">
        <f>T("MT ")</f>
        <v xml:space="preserve">MT </v>
      </c>
      <c r="F7411" t="str">
        <f>T("MOTOCICLETAS   ")</f>
        <v xml:space="preserve">MOTOCICLETAS   </v>
      </c>
      <c r="G7411" t="str">
        <f>T("De 250,01 a 500 CENTIMETROS CUBICOS               ")</f>
        <v xml:space="preserve">De 250,01 a 500 CENTIMETROS CUBICOS               </v>
      </c>
      <c r="H7411" t="str">
        <f>T("GASOLINA                                          ")</f>
        <v xml:space="preserve">GASOLINA                                          </v>
      </c>
      <c r="I7411">
        <v>13</v>
      </c>
    </row>
    <row r="7412" spans="1:9">
      <c r="A7412" t="str">
        <f>T("2018")</f>
        <v>2018</v>
      </c>
      <c r="B7412" t="str">
        <f>T("JURIDICO                                          ")</f>
        <v xml:space="preserve">JURIDICO                                          </v>
      </c>
      <c r="C7412" t="str">
        <f>T("HORTALEZA           ")</f>
        <v xml:space="preserve">HORTALEZA           </v>
      </c>
      <c r="D7412" t="str">
        <f>T("CANILLAS            ")</f>
        <v xml:space="preserve">CANILLAS            </v>
      </c>
      <c r="E7412" t="str">
        <f>T("MT ")</f>
        <v xml:space="preserve">MT </v>
      </c>
      <c r="F7412" t="str">
        <f>T("MOTOCICLETAS   ")</f>
        <v xml:space="preserve">MOTOCICLETAS   </v>
      </c>
      <c r="G7412" t="str">
        <f>T("De 500,01 a 1.000 CENTIMETROS CUBICOS             ")</f>
        <v xml:space="preserve">De 500,01 a 1.000 CENTIMETROS CUBICOS             </v>
      </c>
      <c r="H7412" t="str">
        <f>T("GASOLINA                                          ")</f>
        <v xml:space="preserve">GASOLINA                                          </v>
      </c>
      <c r="I7412">
        <v>21</v>
      </c>
    </row>
    <row r="7413" spans="1:9">
      <c r="A7413" t="str">
        <f>T("2018")</f>
        <v>2018</v>
      </c>
      <c r="B7413" t="str">
        <f>T("JURIDICO                                          ")</f>
        <v xml:space="preserve">JURIDICO                                          </v>
      </c>
      <c r="C7413" t="str">
        <f>T("HORTALEZA           ")</f>
        <v xml:space="preserve">HORTALEZA           </v>
      </c>
      <c r="D7413" t="str">
        <f>T("CANILLAS            ")</f>
        <v xml:space="preserve">CANILLAS            </v>
      </c>
      <c r="E7413" t="str">
        <f>T("MT ")</f>
        <v xml:space="preserve">MT </v>
      </c>
      <c r="F7413" t="str">
        <f>T("MOTOCICLETAS   ")</f>
        <v xml:space="preserve">MOTOCICLETAS   </v>
      </c>
      <c r="G7413" t="str">
        <f>T("De 1.000,01 CENTIMETROS CUBICOS en adelante       ")</f>
        <v xml:space="preserve">De 1.000,01 CENTIMETROS CUBICOS en adelante       </v>
      </c>
      <c r="H7413" t="str">
        <f>T("GASOLINA                                          ")</f>
        <v xml:space="preserve">GASOLINA                                          </v>
      </c>
      <c r="I7413">
        <v>7</v>
      </c>
    </row>
    <row r="7414" spans="1:9">
      <c r="A7414" t="str">
        <f>T("2018")</f>
        <v>2018</v>
      </c>
      <c r="B7414" t="str">
        <f>T("JURIDICO                                          ")</f>
        <v xml:space="preserve">JURIDICO                                          </v>
      </c>
      <c r="C7414" t="str">
        <f>T("HORTALEZA           ")</f>
        <v xml:space="preserve">HORTALEZA           </v>
      </c>
      <c r="D7414" t="str">
        <f>T("PINAR DEL REY       ")</f>
        <v xml:space="preserve">PINAR DEL REY       </v>
      </c>
      <c r="E7414" t="str">
        <f>T("MT ")</f>
        <v xml:space="preserve">MT </v>
      </c>
      <c r="F7414" t="str">
        <f>T("MOTOCICLETAS   ")</f>
        <v xml:space="preserve">MOTOCICLETAS   </v>
      </c>
      <c r="G7414" t="str">
        <f>T("De menos de 125,01 CENTIMETROS CUBICOS            ")</f>
        <v xml:space="preserve">De menos de 125,01 CENTIMETROS CUBICOS            </v>
      </c>
      <c r="H7414" t="str">
        <f>T("GASOLINA                                          ")</f>
        <v xml:space="preserve">GASOLINA                                          </v>
      </c>
      <c r="I7414">
        <v>33</v>
      </c>
    </row>
    <row r="7415" spans="1:9">
      <c r="A7415" t="str">
        <f>T("2018")</f>
        <v>2018</v>
      </c>
      <c r="B7415" t="str">
        <f>T("JURIDICO                                          ")</f>
        <v xml:space="preserve">JURIDICO                                          </v>
      </c>
      <c r="C7415" t="str">
        <f>T("HORTALEZA           ")</f>
        <v xml:space="preserve">HORTALEZA           </v>
      </c>
      <c r="D7415" t="str">
        <f>T("PINAR DEL REY       ")</f>
        <v xml:space="preserve">PINAR DEL REY       </v>
      </c>
      <c r="E7415" t="str">
        <f>T("MT ")</f>
        <v xml:space="preserve">MT </v>
      </c>
      <c r="F7415" t="str">
        <f>T("MOTOCICLETAS   ")</f>
        <v xml:space="preserve">MOTOCICLETAS   </v>
      </c>
      <c r="G7415" t="str">
        <f>T("De 125,01 a 250 CENTIMETROS CUBICOS               ")</f>
        <v xml:space="preserve">De 125,01 a 250 CENTIMETROS CUBICOS               </v>
      </c>
      <c r="H7415" t="str">
        <f>T("GASOLINA                                          ")</f>
        <v xml:space="preserve">GASOLINA                                          </v>
      </c>
      <c r="I7415">
        <v>6</v>
      </c>
    </row>
    <row r="7416" spans="1:9">
      <c r="A7416" t="str">
        <f>T("2018")</f>
        <v>2018</v>
      </c>
      <c r="B7416" t="str">
        <f>T("JURIDICO                                          ")</f>
        <v xml:space="preserve">JURIDICO                                          </v>
      </c>
      <c r="C7416" t="str">
        <f>T("HORTALEZA           ")</f>
        <v xml:space="preserve">HORTALEZA           </v>
      </c>
      <c r="D7416" t="str">
        <f>T("PINAR DEL REY       ")</f>
        <v xml:space="preserve">PINAR DEL REY       </v>
      </c>
      <c r="E7416" t="str">
        <f>T("MT ")</f>
        <v xml:space="preserve">MT </v>
      </c>
      <c r="F7416" t="str">
        <f>T("MOTOCICLETAS   ")</f>
        <v xml:space="preserve">MOTOCICLETAS   </v>
      </c>
      <c r="G7416" t="str">
        <f>T("De 250,01 a 500 CENTIMETROS CUBICOS               ")</f>
        <v xml:space="preserve">De 250,01 a 500 CENTIMETROS CUBICOS               </v>
      </c>
      <c r="H7416" t="str">
        <f>T("GASOLINA                                          ")</f>
        <v xml:space="preserve">GASOLINA                                          </v>
      </c>
      <c r="I7416">
        <v>12</v>
      </c>
    </row>
    <row r="7417" spans="1:9">
      <c r="A7417" t="str">
        <f>T("2018")</f>
        <v>2018</v>
      </c>
      <c r="B7417" t="str">
        <f>T("JURIDICO                                          ")</f>
        <v xml:space="preserve">JURIDICO                                          </v>
      </c>
      <c r="C7417" t="str">
        <f>T("HORTALEZA           ")</f>
        <v xml:space="preserve">HORTALEZA           </v>
      </c>
      <c r="D7417" t="str">
        <f>T("PINAR DEL REY       ")</f>
        <v xml:space="preserve">PINAR DEL REY       </v>
      </c>
      <c r="E7417" t="str">
        <f>T("MT ")</f>
        <v xml:space="preserve">MT </v>
      </c>
      <c r="F7417" t="str">
        <f>T("MOTOCICLETAS   ")</f>
        <v xml:space="preserve">MOTOCICLETAS   </v>
      </c>
      <c r="G7417" t="str">
        <f>T("De 500,01 a 1.000 CENTIMETROS CUBICOS             ")</f>
        <v xml:space="preserve">De 500,01 a 1.000 CENTIMETROS CUBICOS             </v>
      </c>
      <c r="H7417" t="str">
        <f>T("GASOLINA                                          ")</f>
        <v xml:space="preserve">GASOLINA                                          </v>
      </c>
      <c r="I7417">
        <v>19</v>
      </c>
    </row>
    <row r="7418" spans="1:9">
      <c r="A7418" t="str">
        <f>T("2018")</f>
        <v>2018</v>
      </c>
      <c r="B7418" t="str">
        <f>T("JURIDICO                                          ")</f>
        <v xml:space="preserve">JURIDICO                                          </v>
      </c>
      <c r="C7418" t="str">
        <f>T("HORTALEZA           ")</f>
        <v xml:space="preserve">HORTALEZA           </v>
      </c>
      <c r="D7418" t="str">
        <f>T("PINAR DEL REY       ")</f>
        <v xml:space="preserve">PINAR DEL REY       </v>
      </c>
      <c r="E7418" t="str">
        <f>T("MT ")</f>
        <v xml:space="preserve">MT </v>
      </c>
      <c r="F7418" t="str">
        <f>T("MOTOCICLETAS   ")</f>
        <v xml:space="preserve">MOTOCICLETAS   </v>
      </c>
      <c r="G7418" t="str">
        <f>T("De 1.000,01 CENTIMETROS CUBICOS en adelante       ")</f>
        <v xml:space="preserve">De 1.000,01 CENTIMETROS CUBICOS en adelante       </v>
      </c>
      <c r="H7418" t="str">
        <f>T("GASOLINA                                          ")</f>
        <v xml:space="preserve">GASOLINA                                          </v>
      </c>
      <c r="I7418">
        <v>5</v>
      </c>
    </row>
    <row r="7419" spans="1:9">
      <c r="A7419" t="str">
        <f>T("2018")</f>
        <v>2018</v>
      </c>
      <c r="B7419" t="str">
        <f>T("JURIDICO                                          ")</f>
        <v xml:space="preserve">JURIDICO                                          </v>
      </c>
      <c r="C7419" t="str">
        <f>T("HORTALEZA           ")</f>
        <v xml:space="preserve">HORTALEZA           </v>
      </c>
      <c r="D7419" t="str">
        <f>T("APOSTOL SANTIAGO    ")</f>
        <v xml:space="preserve">APOSTOL SANTIAGO    </v>
      </c>
      <c r="E7419" t="str">
        <f>T("MT ")</f>
        <v xml:space="preserve">MT </v>
      </c>
      <c r="F7419" t="str">
        <f>T("MOTOCICLETAS   ")</f>
        <v xml:space="preserve">MOTOCICLETAS   </v>
      </c>
      <c r="G7419" t="str">
        <f>T("De menos de 125,01 CENTIMETROS CUBICOS            ")</f>
        <v xml:space="preserve">De menos de 125,01 CENTIMETROS CUBICOS            </v>
      </c>
      <c r="H7419" t="str">
        <f>T("GASOLINA                                          ")</f>
        <v xml:space="preserve">GASOLINA                                          </v>
      </c>
      <c r="I7419">
        <v>5</v>
      </c>
    </row>
    <row r="7420" spans="1:9">
      <c r="A7420" t="str">
        <f>T("2018")</f>
        <v>2018</v>
      </c>
      <c r="B7420" t="str">
        <f>T("JURIDICO                                          ")</f>
        <v xml:space="preserve">JURIDICO                                          </v>
      </c>
      <c r="C7420" t="str">
        <f>T("HORTALEZA           ")</f>
        <v xml:space="preserve">HORTALEZA           </v>
      </c>
      <c r="D7420" t="str">
        <f>T("APOSTOL SANTIAGO    ")</f>
        <v xml:space="preserve">APOSTOL SANTIAGO    </v>
      </c>
      <c r="E7420" t="str">
        <f>T("MT ")</f>
        <v xml:space="preserve">MT </v>
      </c>
      <c r="F7420" t="str">
        <f>T("MOTOCICLETAS   ")</f>
        <v xml:space="preserve">MOTOCICLETAS   </v>
      </c>
      <c r="G7420" t="str">
        <f>T("De 125,01 a 250 CENTIMETROS CUBICOS               ")</f>
        <v xml:space="preserve">De 125,01 a 250 CENTIMETROS CUBICOS               </v>
      </c>
      <c r="H7420" t="str">
        <f>T("GASOLINA                                          ")</f>
        <v xml:space="preserve">GASOLINA                                          </v>
      </c>
      <c r="I7420">
        <v>4</v>
      </c>
    </row>
    <row r="7421" spans="1:9">
      <c r="A7421" t="str">
        <f>T("2018")</f>
        <v>2018</v>
      </c>
      <c r="B7421" t="str">
        <f>T("JURIDICO                                          ")</f>
        <v xml:space="preserve">JURIDICO                                          </v>
      </c>
      <c r="C7421" t="str">
        <f>T("HORTALEZA           ")</f>
        <v xml:space="preserve">HORTALEZA           </v>
      </c>
      <c r="D7421" t="str">
        <f>T("APOSTOL SANTIAGO    ")</f>
        <v xml:space="preserve">APOSTOL SANTIAGO    </v>
      </c>
      <c r="E7421" t="str">
        <f>T("MT ")</f>
        <v xml:space="preserve">MT </v>
      </c>
      <c r="F7421" t="str">
        <f>T("MOTOCICLETAS   ")</f>
        <v xml:space="preserve">MOTOCICLETAS   </v>
      </c>
      <c r="G7421" t="str">
        <f>T("De 250,01 a 500 CENTIMETROS CUBICOS               ")</f>
        <v xml:space="preserve">De 250,01 a 500 CENTIMETROS CUBICOS               </v>
      </c>
      <c r="H7421" t="str">
        <f>T("GASOLINA                                          ")</f>
        <v xml:space="preserve">GASOLINA                                          </v>
      </c>
      <c r="I7421">
        <v>4</v>
      </c>
    </row>
    <row r="7422" spans="1:9">
      <c r="A7422" t="str">
        <f>T("2018")</f>
        <v>2018</v>
      </c>
      <c r="B7422" t="str">
        <f>T("JURIDICO                                          ")</f>
        <v xml:space="preserve">JURIDICO                                          </v>
      </c>
      <c r="C7422" t="str">
        <f>T("HORTALEZA           ")</f>
        <v xml:space="preserve">HORTALEZA           </v>
      </c>
      <c r="D7422" t="str">
        <f>T("APOSTOL SANTIAGO    ")</f>
        <v xml:space="preserve">APOSTOL SANTIAGO    </v>
      </c>
      <c r="E7422" t="str">
        <f>T("MT ")</f>
        <v xml:space="preserve">MT </v>
      </c>
      <c r="F7422" t="str">
        <f>T("MOTOCICLETAS   ")</f>
        <v xml:space="preserve">MOTOCICLETAS   </v>
      </c>
      <c r="G7422" t="str">
        <f>T("De 500,01 a 1.000 CENTIMETROS CUBICOS             ")</f>
        <v xml:space="preserve">De 500,01 a 1.000 CENTIMETROS CUBICOS             </v>
      </c>
      <c r="H7422" t="str">
        <f>T("GASOLINA                                          ")</f>
        <v xml:space="preserve">GASOLINA                                          </v>
      </c>
      <c r="I7422">
        <v>5</v>
      </c>
    </row>
    <row r="7423" spans="1:9">
      <c r="A7423" t="str">
        <f>T("2018")</f>
        <v>2018</v>
      </c>
      <c r="B7423" t="str">
        <f>T("JURIDICO                                          ")</f>
        <v xml:space="preserve">JURIDICO                                          </v>
      </c>
      <c r="C7423" t="str">
        <f>T("HORTALEZA           ")</f>
        <v xml:space="preserve">HORTALEZA           </v>
      </c>
      <c r="D7423" t="str">
        <f>T("APOSTOL SANTIAGO    ")</f>
        <v xml:space="preserve">APOSTOL SANTIAGO    </v>
      </c>
      <c r="E7423" t="str">
        <f>T("MT ")</f>
        <v xml:space="preserve">MT </v>
      </c>
      <c r="F7423" t="str">
        <f>T("MOTOCICLETAS   ")</f>
        <v xml:space="preserve">MOTOCICLETAS   </v>
      </c>
      <c r="G7423" t="str">
        <f>T("De 1.000,01 CENTIMETROS CUBICOS en adelante       ")</f>
        <v xml:space="preserve">De 1.000,01 CENTIMETROS CUBICOS en adelante       </v>
      </c>
      <c r="H7423" t="str">
        <f>T("GASOLINA                                          ")</f>
        <v xml:space="preserve">GASOLINA                                          </v>
      </c>
      <c r="I7423">
        <v>5</v>
      </c>
    </row>
    <row r="7424" spans="1:9">
      <c r="A7424" t="str">
        <f>T("2018")</f>
        <v>2018</v>
      </c>
      <c r="B7424" t="str">
        <f>T("JURIDICO                                          ")</f>
        <v xml:space="preserve">JURIDICO                                          </v>
      </c>
      <c r="C7424" t="str">
        <f>T("HORTALEZA           ")</f>
        <v xml:space="preserve">HORTALEZA           </v>
      </c>
      <c r="D7424" t="str">
        <f>T("VALDEFUENTES        ")</f>
        <v xml:space="preserve">VALDEFUENTES        </v>
      </c>
      <c r="E7424" t="str">
        <f>T("MT ")</f>
        <v xml:space="preserve">MT </v>
      </c>
      <c r="F7424" t="str">
        <f>T("MOTOCICLETAS   ")</f>
        <v xml:space="preserve">MOTOCICLETAS   </v>
      </c>
      <c r="G7424" t="str">
        <f>T("De menos de 125,01 CENTIMETROS CUBICOS            ")</f>
        <v xml:space="preserve">De menos de 125,01 CENTIMETROS CUBICOS            </v>
      </c>
      <c r="H7424" t="str">
        <f>T("GASOLINA                                          ")</f>
        <v xml:space="preserve">GASOLINA                                          </v>
      </c>
      <c r="I7424">
        <v>40</v>
      </c>
    </row>
    <row r="7425" spans="1:9">
      <c r="A7425" t="str">
        <f>T("2018")</f>
        <v>2018</v>
      </c>
      <c r="B7425" t="str">
        <f>T("JURIDICO                                          ")</f>
        <v xml:space="preserve">JURIDICO                                          </v>
      </c>
      <c r="C7425" t="str">
        <f>T("HORTALEZA           ")</f>
        <v xml:space="preserve">HORTALEZA           </v>
      </c>
      <c r="D7425" t="str">
        <f>T("VALDEFUENTES        ")</f>
        <v xml:space="preserve">VALDEFUENTES        </v>
      </c>
      <c r="E7425" t="str">
        <f>T("MT ")</f>
        <v xml:space="preserve">MT </v>
      </c>
      <c r="F7425" t="str">
        <f>T("MOTOCICLETAS   ")</f>
        <v xml:space="preserve">MOTOCICLETAS   </v>
      </c>
      <c r="G7425" t="str">
        <f>T("De 125,01 a 250 CENTIMETROS CUBICOS               ")</f>
        <v xml:space="preserve">De 125,01 a 250 CENTIMETROS CUBICOS               </v>
      </c>
      <c r="H7425" t="str">
        <f>T("GASOLINA                                          ")</f>
        <v xml:space="preserve">GASOLINA                                          </v>
      </c>
      <c r="I7425">
        <v>16</v>
      </c>
    </row>
    <row r="7426" spans="1:9">
      <c r="A7426" t="str">
        <f>T("2018")</f>
        <v>2018</v>
      </c>
      <c r="B7426" t="str">
        <f>T("JURIDICO                                          ")</f>
        <v xml:space="preserve">JURIDICO                                          </v>
      </c>
      <c r="C7426" t="str">
        <f>T("HORTALEZA           ")</f>
        <v xml:space="preserve">HORTALEZA           </v>
      </c>
      <c r="D7426" t="str">
        <f>T("VALDEFUENTES        ")</f>
        <v xml:space="preserve">VALDEFUENTES        </v>
      </c>
      <c r="E7426" t="str">
        <f>T("MT ")</f>
        <v xml:space="preserve">MT </v>
      </c>
      <c r="F7426" t="str">
        <f>T("MOTOCICLETAS   ")</f>
        <v xml:space="preserve">MOTOCICLETAS   </v>
      </c>
      <c r="G7426" t="str">
        <f>T("De 250,01 a 500 CENTIMETROS CUBICOS               ")</f>
        <v xml:space="preserve">De 250,01 a 500 CENTIMETROS CUBICOS               </v>
      </c>
      <c r="H7426" t="str">
        <f>T("GASOLINA                                          ")</f>
        <v xml:space="preserve">GASOLINA                                          </v>
      </c>
      <c r="I7426">
        <v>29</v>
      </c>
    </row>
    <row r="7427" spans="1:9">
      <c r="A7427" t="str">
        <f>T("2018")</f>
        <v>2018</v>
      </c>
      <c r="B7427" t="str">
        <f>T("JURIDICO                                          ")</f>
        <v xml:space="preserve">JURIDICO                                          </v>
      </c>
      <c r="C7427" t="str">
        <f>T("HORTALEZA           ")</f>
        <v xml:space="preserve">HORTALEZA           </v>
      </c>
      <c r="D7427" t="str">
        <f>T("VALDEFUENTES        ")</f>
        <v xml:space="preserve">VALDEFUENTES        </v>
      </c>
      <c r="E7427" t="str">
        <f>T("MT ")</f>
        <v xml:space="preserve">MT </v>
      </c>
      <c r="F7427" t="str">
        <f>T("MOTOCICLETAS   ")</f>
        <v xml:space="preserve">MOTOCICLETAS   </v>
      </c>
      <c r="G7427" t="str">
        <f>T("De 500,01 a 1.000 CENTIMETROS CUBICOS             ")</f>
        <v xml:space="preserve">De 500,01 a 1.000 CENTIMETROS CUBICOS             </v>
      </c>
      <c r="H7427" t="str">
        <f>T("GASOLINA                                          ")</f>
        <v xml:space="preserve">GASOLINA                                          </v>
      </c>
      <c r="I7427">
        <v>28</v>
      </c>
    </row>
    <row r="7428" spans="1:9">
      <c r="A7428" t="str">
        <f>T("2018")</f>
        <v>2018</v>
      </c>
      <c r="B7428" t="str">
        <f>T("JURIDICO                                          ")</f>
        <v xml:space="preserve">JURIDICO                                          </v>
      </c>
      <c r="C7428" t="str">
        <f>T("HORTALEZA           ")</f>
        <v xml:space="preserve">HORTALEZA           </v>
      </c>
      <c r="D7428" t="str">
        <f>T("VALDEFUENTES        ")</f>
        <v xml:space="preserve">VALDEFUENTES        </v>
      </c>
      <c r="E7428" t="str">
        <f>T("MT ")</f>
        <v xml:space="preserve">MT </v>
      </c>
      <c r="F7428" t="str">
        <f>T("MOTOCICLETAS   ")</f>
        <v xml:space="preserve">MOTOCICLETAS   </v>
      </c>
      <c r="G7428" t="str">
        <f>T("De 1.000,01 CENTIMETROS CUBICOS en adelante       ")</f>
        <v xml:space="preserve">De 1.000,01 CENTIMETROS CUBICOS en adelante       </v>
      </c>
      <c r="H7428" t="str">
        <f>T("GASOLINA                                          ")</f>
        <v xml:space="preserve">GASOLINA                                          </v>
      </c>
      <c r="I7428">
        <v>25</v>
      </c>
    </row>
    <row r="7429" spans="1:9">
      <c r="A7429" t="str">
        <f>T("2018")</f>
        <v>2018</v>
      </c>
      <c r="B7429" t="str">
        <f>T("FISICO                                            ")</f>
        <v xml:space="preserve">FISICO                                            </v>
      </c>
      <c r="C7429" t="str">
        <f>T("HORTALEZA           ")</f>
        <v xml:space="preserve">HORTALEZA           </v>
      </c>
      <c r="D7429" t="str">
        <f>T("CANILLAS            ")</f>
        <v xml:space="preserve">CANILLAS            </v>
      </c>
      <c r="E7429" t="str">
        <f>T("MT ")</f>
        <v xml:space="preserve">MT </v>
      </c>
      <c r="F7429" t="str">
        <f>T("MOTOCICLETAS   ")</f>
        <v xml:space="preserve">MOTOCICLETAS   </v>
      </c>
      <c r="G7429" t="str">
        <f>T("De menos de 125,01 CENTIMETROS CUBICOS            ")</f>
        <v xml:space="preserve">De menos de 125,01 CENTIMETROS CUBICOS            </v>
      </c>
      <c r="H7429" t="str">
        <f>T("HIBRIDO ENCHUFABLES PHEV                          ")</f>
        <v xml:space="preserve">HIBRIDO ENCHUFABLES PHEV                          </v>
      </c>
      <c r="I7429">
        <v>1</v>
      </c>
    </row>
    <row r="7430" spans="1:9">
      <c r="A7430" t="str">
        <f>T("2018")</f>
        <v>2018</v>
      </c>
      <c r="B7430" t="str">
        <f>T("Entidad sin personalidad jurídica (art. 35.4 LGT) ")</f>
        <v xml:space="preserve">Entidad sin personalidad jurídica (art. 35.4 LGT) </v>
      </c>
      <c r="C7430" t="str">
        <f>T("HORTALEZA           ")</f>
        <v xml:space="preserve">HORTALEZA           </v>
      </c>
      <c r="D7430" t="str">
        <f>T("PIOVERA             ")</f>
        <v xml:space="preserve">PIOVERA             </v>
      </c>
      <c r="E7430" t="str">
        <f>T("MT ")</f>
        <v xml:space="preserve">MT </v>
      </c>
      <c r="F7430" t="str">
        <f>T("MOTOCICLETAS   ")</f>
        <v xml:space="preserve">MOTOCICLETAS   </v>
      </c>
      <c r="G7430" t="str">
        <f>T("De 125,01 a 250 CENTIMETROS CUBICOS               ")</f>
        <v xml:space="preserve">De 125,01 a 250 CENTIMETROS CUBICOS               </v>
      </c>
      <c r="I7430">
        <v>1</v>
      </c>
    </row>
    <row r="7431" spans="1:9">
      <c r="A7431" t="str">
        <f>T("2018")</f>
        <v>2018</v>
      </c>
      <c r="B7431" t="str">
        <f>T("Entidad sin personalidad jurídica (art. 35.4 LGT) ")</f>
        <v xml:space="preserve">Entidad sin personalidad jurídica (art. 35.4 LGT) </v>
      </c>
      <c r="C7431" t="str">
        <f>T("HORTALEZA           ")</f>
        <v xml:space="preserve">HORTALEZA           </v>
      </c>
      <c r="D7431" t="str">
        <f>T("CANILLAS            ")</f>
        <v xml:space="preserve">CANILLAS            </v>
      </c>
      <c r="E7431" t="str">
        <f>T("MT ")</f>
        <v xml:space="preserve">MT </v>
      </c>
      <c r="F7431" t="str">
        <f>T("MOTOCICLETAS   ")</f>
        <v xml:space="preserve">MOTOCICLETAS   </v>
      </c>
      <c r="G7431" t="str">
        <f>T("De 125,01 a 250 CENTIMETROS CUBICOS               ")</f>
        <v xml:space="preserve">De 125,01 a 250 CENTIMETROS CUBICOS               </v>
      </c>
      <c r="I7431">
        <v>1</v>
      </c>
    </row>
    <row r="7432" spans="1:9">
      <c r="A7432" t="str">
        <f>T("2018")</f>
        <v>2018</v>
      </c>
      <c r="B7432" t="str">
        <f>T("FISICO                                            ")</f>
        <v xml:space="preserve">FISICO                                            </v>
      </c>
      <c r="C7432" t="str">
        <f>T("HORTALEZA           ")</f>
        <v xml:space="preserve">HORTALEZA           </v>
      </c>
      <c r="D7432" t="str">
        <f>T("PALOMAS             ")</f>
        <v xml:space="preserve">PALOMAS             </v>
      </c>
      <c r="E7432" t="str">
        <f>T("MT ")</f>
        <v xml:space="preserve">MT </v>
      </c>
      <c r="F7432" t="str">
        <f>T("MOTOCICLETAS   ")</f>
        <v xml:space="preserve">MOTOCICLETAS   </v>
      </c>
      <c r="G7432" t="str">
        <f>T("De menos de 125,01 CENTIMETROS CUBICOS            ")</f>
        <v xml:space="preserve">De menos de 125,01 CENTIMETROS CUBICOS            </v>
      </c>
      <c r="I7432">
        <v>8</v>
      </c>
    </row>
    <row r="7433" spans="1:9">
      <c r="A7433" t="str">
        <f>T("2018")</f>
        <v>2018</v>
      </c>
      <c r="B7433" t="str">
        <f>T("FISICO                                            ")</f>
        <v xml:space="preserve">FISICO                                            </v>
      </c>
      <c r="C7433" t="str">
        <f>T("HORTALEZA           ")</f>
        <v xml:space="preserve">HORTALEZA           </v>
      </c>
      <c r="D7433" t="str">
        <f>T("PALOMAS             ")</f>
        <v xml:space="preserve">PALOMAS             </v>
      </c>
      <c r="E7433" t="str">
        <f>T("MT ")</f>
        <v xml:space="preserve">MT </v>
      </c>
      <c r="F7433" t="str">
        <f>T("MOTOCICLETAS   ")</f>
        <v xml:space="preserve">MOTOCICLETAS   </v>
      </c>
      <c r="G7433" t="str">
        <f>T("De 125,01 a 250 CENTIMETROS CUBICOS               ")</f>
        <v xml:space="preserve">De 125,01 a 250 CENTIMETROS CUBICOS               </v>
      </c>
      <c r="I7433">
        <v>3</v>
      </c>
    </row>
    <row r="7434" spans="1:9">
      <c r="A7434" t="str">
        <f>T("2018")</f>
        <v>2018</v>
      </c>
      <c r="B7434" t="str">
        <f>T("FISICO                                            ")</f>
        <v xml:space="preserve">FISICO                                            </v>
      </c>
      <c r="C7434" t="str">
        <f>T("HORTALEZA           ")</f>
        <v xml:space="preserve">HORTALEZA           </v>
      </c>
      <c r="D7434" t="str">
        <f>T("PALOMAS             ")</f>
        <v xml:space="preserve">PALOMAS             </v>
      </c>
      <c r="E7434" t="str">
        <f>T("MT ")</f>
        <v xml:space="preserve">MT </v>
      </c>
      <c r="F7434" t="str">
        <f>T("MOTOCICLETAS   ")</f>
        <v xml:space="preserve">MOTOCICLETAS   </v>
      </c>
      <c r="G7434" t="str">
        <f>T("De 250,01 a 500 CENTIMETROS CUBICOS               ")</f>
        <v xml:space="preserve">De 250,01 a 500 CENTIMETROS CUBICOS               </v>
      </c>
      <c r="I7434">
        <v>2</v>
      </c>
    </row>
    <row r="7435" spans="1:9">
      <c r="A7435" t="str">
        <f>T("2018")</f>
        <v>2018</v>
      </c>
      <c r="B7435" t="str">
        <f>T("FISICO                                            ")</f>
        <v xml:space="preserve">FISICO                                            </v>
      </c>
      <c r="C7435" t="str">
        <f>T("HORTALEZA           ")</f>
        <v xml:space="preserve">HORTALEZA           </v>
      </c>
      <c r="D7435" t="str">
        <f>T("PALOMAS             ")</f>
        <v xml:space="preserve">PALOMAS             </v>
      </c>
      <c r="E7435" t="str">
        <f>T("MT ")</f>
        <v xml:space="preserve">MT </v>
      </c>
      <c r="F7435" t="str">
        <f>T("MOTOCICLETAS   ")</f>
        <v xml:space="preserve">MOTOCICLETAS   </v>
      </c>
      <c r="G7435" t="str">
        <f>T("De 500,01 a 1.000 CENTIMETROS CUBICOS             ")</f>
        <v xml:space="preserve">De 500,01 a 1.000 CENTIMETROS CUBICOS             </v>
      </c>
      <c r="I7435">
        <v>5</v>
      </c>
    </row>
    <row r="7436" spans="1:9">
      <c r="A7436" t="str">
        <f>T("2018")</f>
        <v>2018</v>
      </c>
      <c r="B7436" t="str">
        <f>T("FISICO                                            ")</f>
        <v xml:space="preserve">FISICO                                            </v>
      </c>
      <c r="C7436" t="str">
        <f>T("HORTALEZA           ")</f>
        <v xml:space="preserve">HORTALEZA           </v>
      </c>
      <c r="D7436" t="str">
        <f>T("PIOVERA             ")</f>
        <v xml:space="preserve">PIOVERA             </v>
      </c>
      <c r="E7436" t="str">
        <f>T("MT ")</f>
        <v xml:space="preserve">MT </v>
      </c>
      <c r="F7436" t="str">
        <f>T("MOTOCICLETAS   ")</f>
        <v xml:space="preserve">MOTOCICLETAS   </v>
      </c>
      <c r="G7436" t="str">
        <f>T("De menos de 125,01 CENTIMETROS CUBICOS            ")</f>
        <v xml:space="preserve">De menos de 125,01 CENTIMETROS CUBICOS            </v>
      </c>
      <c r="I7436">
        <v>13</v>
      </c>
    </row>
    <row r="7437" spans="1:9">
      <c r="A7437" t="str">
        <f>T("2018")</f>
        <v>2018</v>
      </c>
      <c r="B7437" t="str">
        <f>T("FISICO                                            ")</f>
        <v xml:space="preserve">FISICO                                            </v>
      </c>
      <c r="C7437" t="str">
        <f>T("HORTALEZA           ")</f>
        <v xml:space="preserve">HORTALEZA           </v>
      </c>
      <c r="D7437" t="str">
        <f>T("PIOVERA             ")</f>
        <v xml:space="preserve">PIOVERA             </v>
      </c>
      <c r="E7437" t="str">
        <f>T("MT ")</f>
        <v xml:space="preserve">MT </v>
      </c>
      <c r="F7437" t="str">
        <f>T("MOTOCICLETAS   ")</f>
        <v xml:space="preserve">MOTOCICLETAS   </v>
      </c>
      <c r="G7437" t="str">
        <f>T("De 125,01 a 250 CENTIMETROS CUBICOS               ")</f>
        <v xml:space="preserve">De 125,01 a 250 CENTIMETROS CUBICOS               </v>
      </c>
      <c r="I7437">
        <v>10</v>
      </c>
    </row>
    <row r="7438" spans="1:9">
      <c r="A7438" t="str">
        <f>T("2018")</f>
        <v>2018</v>
      </c>
      <c r="B7438" t="str">
        <f>T("FISICO                                            ")</f>
        <v xml:space="preserve">FISICO                                            </v>
      </c>
      <c r="C7438" t="str">
        <f>T("HORTALEZA           ")</f>
        <v xml:space="preserve">HORTALEZA           </v>
      </c>
      <c r="D7438" t="str">
        <f>T("PIOVERA             ")</f>
        <v xml:space="preserve">PIOVERA             </v>
      </c>
      <c r="E7438" t="str">
        <f>T("MT ")</f>
        <v xml:space="preserve">MT </v>
      </c>
      <c r="F7438" t="str">
        <f>T("MOTOCICLETAS   ")</f>
        <v xml:space="preserve">MOTOCICLETAS   </v>
      </c>
      <c r="G7438" t="str">
        <f>T("De 250,01 a 500 CENTIMETROS CUBICOS               ")</f>
        <v xml:space="preserve">De 250,01 a 500 CENTIMETROS CUBICOS               </v>
      </c>
      <c r="I7438">
        <v>4</v>
      </c>
    </row>
    <row r="7439" spans="1:9">
      <c r="A7439" t="str">
        <f>T("2018")</f>
        <v>2018</v>
      </c>
      <c r="B7439" t="str">
        <f>T("FISICO                                            ")</f>
        <v xml:space="preserve">FISICO                                            </v>
      </c>
      <c r="C7439" t="str">
        <f>T("HORTALEZA           ")</f>
        <v xml:space="preserve">HORTALEZA           </v>
      </c>
      <c r="D7439" t="str">
        <f>T("PIOVERA             ")</f>
        <v xml:space="preserve">PIOVERA             </v>
      </c>
      <c r="E7439" t="str">
        <f>T("MT ")</f>
        <v xml:space="preserve">MT </v>
      </c>
      <c r="F7439" t="str">
        <f>T("MOTOCICLETAS   ")</f>
        <v xml:space="preserve">MOTOCICLETAS   </v>
      </c>
      <c r="G7439" t="str">
        <f>T("De 500,01 a 1.000 CENTIMETROS CUBICOS             ")</f>
        <v xml:space="preserve">De 500,01 a 1.000 CENTIMETROS CUBICOS             </v>
      </c>
      <c r="I7439">
        <v>12</v>
      </c>
    </row>
    <row r="7440" spans="1:9">
      <c r="A7440" t="str">
        <f>T("2018")</f>
        <v>2018</v>
      </c>
      <c r="B7440" t="str">
        <f>T("FISICO                                            ")</f>
        <v xml:space="preserve">FISICO                                            </v>
      </c>
      <c r="C7440" t="str">
        <f>T("HORTALEZA           ")</f>
        <v xml:space="preserve">HORTALEZA           </v>
      </c>
      <c r="D7440" t="str">
        <f>T("PIOVERA             ")</f>
        <v xml:space="preserve">PIOVERA             </v>
      </c>
      <c r="E7440" t="str">
        <f>T("MT ")</f>
        <v xml:space="preserve">MT </v>
      </c>
      <c r="F7440" t="str">
        <f>T("MOTOCICLETAS   ")</f>
        <v xml:space="preserve">MOTOCICLETAS   </v>
      </c>
      <c r="G7440" t="str">
        <f>T("De 1.000,01 CENTIMETROS CUBICOS en adelante       ")</f>
        <v xml:space="preserve">De 1.000,01 CENTIMETROS CUBICOS en adelante       </v>
      </c>
      <c r="I7440">
        <v>3</v>
      </c>
    </row>
    <row r="7441" spans="1:9">
      <c r="A7441" t="str">
        <f>T("2018")</f>
        <v>2018</v>
      </c>
      <c r="B7441" t="str">
        <f>T("FISICO                                            ")</f>
        <v xml:space="preserve">FISICO                                            </v>
      </c>
      <c r="C7441" t="str">
        <f>T("HORTALEZA           ")</f>
        <v xml:space="preserve">HORTALEZA           </v>
      </c>
      <c r="D7441" t="str">
        <f>T("CANILLAS            ")</f>
        <v xml:space="preserve">CANILLAS            </v>
      </c>
      <c r="E7441" t="str">
        <f>T("MT ")</f>
        <v xml:space="preserve">MT </v>
      </c>
      <c r="F7441" t="str">
        <f>T("MOTOCICLETAS   ")</f>
        <v xml:space="preserve">MOTOCICLETAS   </v>
      </c>
      <c r="G7441" t="str">
        <f>T("De menos de 125,01 CENTIMETROS CUBICOS            ")</f>
        <v xml:space="preserve">De menos de 125,01 CENTIMETROS CUBICOS            </v>
      </c>
      <c r="I7441">
        <v>20</v>
      </c>
    </row>
    <row r="7442" spans="1:9">
      <c r="A7442" t="str">
        <f>T("2018")</f>
        <v>2018</v>
      </c>
      <c r="B7442" t="str">
        <f>T("FISICO                                            ")</f>
        <v xml:space="preserve">FISICO                                            </v>
      </c>
      <c r="C7442" t="str">
        <f>T("HORTALEZA           ")</f>
        <v xml:space="preserve">HORTALEZA           </v>
      </c>
      <c r="D7442" t="str">
        <f>T("CANILLAS            ")</f>
        <v xml:space="preserve">CANILLAS            </v>
      </c>
      <c r="E7442" t="str">
        <f>T("MT ")</f>
        <v xml:space="preserve">MT </v>
      </c>
      <c r="F7442" t="str">
        <f>T("MOTOCICLETAS   ")</f>
        <v xml:space="preserve">MOTOCICLETAS   </v>
      </c>
      <c r="G7442" t="str">
        <f>T("De 125,01 a 250 CENTIMETROS CUBICOS               ")</f>
        <v xml:space="preserve">De 125,01 a 250 CENTIMETROS CUBICOS               </v>
      </c>
      <c r="I7442">
        <v>17</v>
      </c>
    </row>
    <row r="7443" spans="1:9">
      <c r="A7443" t="str">
        <f>T("2018")</f>
        <v>2018</v>
      </c>
      <c r="B7443" t="str">
        <f>T("FISICO                                            ")</f>
        <v xml:space="preserve">FISICO                                            </v>
      </c>
      <c r="C7443" t="str">
        <f>T("HORTALEZA           ")</f>
        <v xml:space="preserve">HORTALEZA           </v>
      </c>
      <c r="D7443" t="str">
        <f>T("CANILLAS            ")</f>
        <v xml:space="preserve">CANILLAS            </v>
      </c>
      <c r="E7443" t="str">
        <f>T("MT ")</f>
        <v xml:space="preserve">MT </v>
      </c>
      <c r="F7443" t="str">
        <f>T("MOTOCICLETAS   ")</f>
        <v xml:space="preserve">MOTOCICLETAS   </v>
      </c>
      <c r="G7443" t="str">
        <f>T("De 250,01 a 500 CENTIMETROS CUBICOS               ")</f>
        <v xml:space="preserve">De 250,01 a 500 CENTIMETROS CUBICOS               </v>
      </c>
      <c r="I7443">
        <v>7</v>
      </c>
    </row>
    <row r="7444" spans="1:9">
      <c r="A7444" t="str">
        <f>T("2018")</f>
        <v>2018</v>
      </c>
      <c r="B7444" t="str">
        <f>T("FISICO                                            ")</f>
        <v xml:space="preserve">FISICO                                            </v>
      </c>
      <c r="C7444" t="str">
        <f>T("HORTALEZA           ")</f>
        <v xml:space="preserve">HORTALEZA           </v>
      </c>
      <c r="D7444" t="str">
        <f>T("CANILLAS            ")</f>
        <v xml:space="preserve">CANILLAS            </v>
      </c>
      <c r="E7444" t="str">
        <f>T("MT ")</f>
        <v xml:space="preserve">MT </v>
      </c>
      <c r="F7444" t="str">
        <f>T("MOTOCICLETAS   ")</f>
        <v xml:space="preserve">MOTOCICLETAS   </v>
      </c>
      <c r="G7444" t="str">
        <f>T("De 500,01 a 1.000 CENTIMETROS CUBICOS             ")</f>
        <v xml:space="preserve">De 500,01 a 1.000 CENTIMETROS CUBICOS             </v>
      </c>
      <c r="I7444">
        <v>21</v>
      </c>
    </row>
    <row r="7445" spans="1:9">
      <c r="A7445" t="str">
        <f>T("2018")</f>
        <v>2018</v>
      </c>
      <c r="B7445" t="str">
        <f>T("FISICO                                            ")</f>
        <v xml:space="preserve">FISICO                                            </v>
      </c>
      <c r="C7445" t="str">
        <f>T("HORTALEZA           ")</f>
        <v xml:space="preserve">HORTALEZA           </v>
      </c>
      <c r="D7445" t="str">
        <f>T("CANILLAS            ")</f>
        <v xml:space="preserve">CANILLAS            </v>
      </c>
      <c r="E7445" t="str">
        <f>T("MT ")</f>
        <v xml:space="preserve">MT </v>
      </c>
      <c r="F7445" t="str">
        <f>T("MOTOCICLETAS   ")</f>
        <v xml:space="preserve">MOTOCICLETAS   </v>
      </c>
      <c r="G7445" t="str">
        <f>T("De 1.000,01 CENTIMETROS CUBICOS en adelante       ")</f>
        <v xml:space="preserve">De 1.000,01 CENTIMETROS CUBICOS en adelante       </v>
      </c>
      <c r="I7445">
        <v>1</v>
      </c>
    </row>
    <row r="7446" spans="1:9">
      <c r="A7446" t="str">
        <f>T("2018")</f>
        <v>2018</v>
      </c>
      <c r="B7446" t="str">
        <f>T("FISICO                                            ")</f>
        <v xml:space="preserve">FISICO                                            </v>
      </c>
      <c r="C7446" t="str">
        <f>T("HORTALEZA           ")</f>
        <v xml:space="preserve">HORTALEZA           </v>
      </c>
      <c r="D7446" t="str">
        <f>T("PINAR DEL REY       ")</f>
        <v xml:space="preserve">PINAR DEL REY       </v>
      </c>
      <c r="E7446" t="str">
        <f>T("MT ")</f>
        <v xml:space="preserve">MT </v>
      </c>
      <c r="F7446" t="str">
        <f>T("MOTOCICLETAS   ")</f>
        <v xml:space="preserve">MOTOCICLETAS   </v>
      </c>
      <c r="G7446" t="str">
        <f>T("De menos de 125,01 CENTIMETROS CUBICOS            ")</f>
        <v xml:space="preserve">De menos de 125,01 CENTIMETROS CUBICOS            </v>
      </c>
      <c r="I7446">
        <v>27</v>
      </c>
    </row>
    <row r="7447" spans="1:9">
      <c r="A7447" t="str">
        <f>T("2018")</f>
        <v>2018</v>
      </c>
      <c r="B7447" t="str">
        <f>T("FISICO                                            ")</f>
        <v xml:space="preserve">FISICO                                            </v>
      </c>
      <c r="C7447" t="str">
        <f>T("HORTALEZA           ")</f>
        <v xml:space="preserve">HORTALEZA           </v>
      </c>
      <c r="D7447" t="str">
        <f>T("PINAR DEL REY       ")</f>
        <v xml:space="preserve">PINAR DEL REY       </v>
      </c>
      <c r="E7447" t="str">
        <f>T("MT ")</f>
        <v xml:space="preserve">MT </v>
      </c>
      <c r="F7447" t="str">
        <f>T("MOTOCICLETAS   ")</f>
        <v xml:space="preserve">MOTOCICLETAS   </v>
      </c>
      <c r="G7447" t="str">
        <f>T("De 125,01 a 250 CENTIMETROS CUBICOS               ")</f>
        <v xml:space="preserve">De 125,01 a 250 CENTIMETROS CUBICOS               </v>
      </c>
      <c r="I7447">
        <v>12</v>
      </c>
    </row>
    <row r="7448" spans="1:9">
      <c r="A7448" t="str">
        <f>T("2018")</f>
        <v>2018</v>
      </c>
      <c r="B7448" t="str">
        <f>T("FISICO                                            ")</f>
        <v xml:space="preserve">FISICO                                            </v>
      </c>
      <c r="C7448" t="str">
        <f>T("HORTALEZA           ")</f>
        <v xml:space="preserve">HORTALEZA           </v>
      </c>
      <c r="D7448" t="str">
        <f>T("PINAR DEL REY       ")</f>
        <v xml:space="preserve">PINAR DEL REY       </v>
      </c>
      <c r="E7448" t="str">
        <f>T("MT ")</f>
        <v xml:space="preserve">MT </v>
      </c>
      <c r="F7448" t="str">
        <f>T("MOTOCICLETAS   ")</f>
        <v xml:space="preserve">MOTOCICLETAS   </v>
      </c>
      <c r="G7448" t="str">
        <f>T("De 250,01 a 500 CENTIMETROS CUBICOS               ")</f>
        <v xml:space="preserve">De 250,01 a 500 CENTIMETROS CUBICOS               </v>
      </c>
      <c r="I7448">
        <v>9</v>
      </c>
    </row>
    <row r="7449" spans="1:9">
      <c r="A7449" t="str">
        <f>T("2018")</f>
        <v>2018</v>
      </c>
      <c r="B7449" t="str">
        <f>T("FISICO                                            ")</f>
        <v xml:space="preserve">FISICO                                            </v>
      </c>
      <c r="C7449" t="str">
        <f>T("HORTALEZA           ")</f>
        <v xml:space="preserve">HORTALEZA           </v>
      </c>
      <c r="D7449" t="str">
        <f>T("PINAR DEL REY       ")</f>
        <v xml:space="preserve">PINAR DEL REY       </v>
      </c>
      <c r="E7449" t="str">
        <f>T("MT ")</f>
        <v xml:space="preserve">MT </v>
      </c>
      <c r="F7449" t="str">
        <f>T("MOTOCICLETAS   ")</f>
        <v xml:space="preserve">MOTOCICLETAS   </v>
      </c>
      <c r="G7449" t="str">
        <f>T("De 500,01 a 1.000 CENTIMETROS CUBICOS             ")</f>
        <v xml:space="preserve">De 500,01 a 1.000 CENTIMETROS CUBICOS             </v>
      </c>
      <c r="I7449">
        <v>19</v>
      </c>
    </row>
    <row r="7450" spans="1:9">
      <c r="A7450" t="str">
        <f>T("2018")</f>
        <v>2018</v>
      </c>
      <c r="B7450" t="str">
        <f>T("FISICO                                            ")</f>
        <v xml:space="preserve">FISICO                                            </v>
      </c>
      <c r="C7450" t="str">
        <f>T("HORTALEZA           ")</f>
        <v xml:space="preserve">HORTALEZA           </v>
      </c>
      <c r="D7450" t="str">
        <f>T("PINAR DEL REY       ")</f>
        <v xml:space="preserve">PINAR DEL REY       </v>
      </c>
      <c r="E7450" t="str">
        <f>T("MT ")</f>
        <v xml:space="preserve">MT </v>
      </c>
      <c r="F7450" t="str">
        <f>T("MOTOCICLETAS   ")</f>
        <v xml:space="preserve">MOTOCICLETAS   </v>
      </c>
      <c r="G7450" t="str">
        <f>T("De 1.000,01 CENTIMETROS CUBICOS en adelante       ")</f>
        <v xml:space="preserve">De 1.000,01 CENTIMETROS CUBICOS en adelante       </v>
      </c>
      <c r="I7450">
        <v>3</v>
      </c>
    </row>
    <row r="7451" spans="1:9">
      <c r="A7451" t="str">
        <f>T("2018")</f>
        <v>2018</v>
      </c>
      <c r="B7451" t="str">
        <f>T("FISICO                                            ")</f>
        <v xml:space="preserve">FISICO                                            </v>
      </c>
      <c r="C7451" t="str">
        <f>T("HORTALEZA           ")</f>
        <v xml:space="preserve">HORTALEZA           </v>
      </c>
      <c r="D7451" t="str">
        <f>T("APOSTOL SANTIAGO    ")</f>
        <v xml:space="preserve">APOSTOL SANTIAGO    </v>
      </c>
      <c r="E7451" t="str">
        <f>T("MT ")</f>
        <v xml:space="preserve">MT </v>
      </c>
      <c r="F7451" t="str">
        <f>T("MOTOCICLETAS   ")</f>
        <v xml:space="preserve">MOTOCICLETAS   </v>
      </c>
      <c r="G7451" t="str">
        <f>T("De menos de 125,01 CENTIMETROS CUBICOS            ")</f>
        <v xml:space="preserve">De menos de 125,01 CENTIMETROS CUBICOS            </v>
      </c>
      <c r="I7451">
        <v>15</v>
      </c>
    </row>
    <row r="7452" spans="1:9">
      <c r="A7452" t="str">
        <f>T("2018")</f>
        <v>2018</v>
      </c>
      <c r="B7452" t="str">
        <f>T("FISICO                                            ")</f>
        <v xml:space="preserve">FISICO                                            </v>
      </c>
      <c r="C7452" t="str">
        <f>T("HORTALEZA           ")</f>
        <v xml:space="preserve">HORTALEZA           </v>
      </c>
      <c r="D7452" t="str">
        <f>T("APOSTOL SANTIAGO    ")</f>
        <v xml:space="preserve">APOSTOL SANTIAGO    </v>
      </c>
      <c r="E7452" t="str">
        <f>T("MT ")</f>
        <v xml:space="preserve">MT </v>
      </c>
      <c r="F7452" t="str">
        <f>T("MOTOCICLETAS   ")</f>
        <v xml:space="preserve">MOTOCICLETAS   </v>
      </c>
      <c r="G7452" t="str">
        <f>T("De 125,01 a 250 CENTIMETROS CUBICOS               ")</f>
        <v xml:space="preserve">De 125,01 a 250 CENTIMETROS CUBICOS               </v>
      </c>
      <c r="I7452">
        <v>7</v>
      </c>
    </row>
    <row r="7453" spans="1:9">
      <c r="A7453" t="str">
        <f>T("2018")</f>
        <v>2018</v>
      </c>
      <c r="B7453" t="str">
        <f>T("FISICO                                            ")</f>
        <v xml:space="preserve">FISICO                                            </v>
      </c>
      <c r="C7453" t="str">
        <f>T("HORTALEZA           ")</f>
        <v xml:space="preserve">HORTALEZA           </v>
      </c>
      <c r="D7453" t="str">
        <f>T("APOSTOL SANTIAGO    ")</f>
        <v xml:space="preserve">APOSTOL SANTIAGO    </v>
      </c>
      <c r="E7453" t="str">
        <f>T("MT ")</f>
        <v xml:space="preserve">MT </v>
      </c>
      <c r="F7453" t="str">
        <f>T("MOTOCICLETAS   ")</f>
        <v xml:space="preserve">MOTOCICLETAS   </v>
      </c>
      <c r="G7453" t="str">
        <f>T("De 250,01 a 500 CENTIMETROS CUBICOS               ")</f>
        <v xml:space="preserve">De 250,01 a 500 CENTIMETROS CUBICOS               </v>
      </c>
      <c r="I7453">
        <v>7</v>
      </c>
    </row>
    <row r="7454" spans="1:9">
      <c r="A7454" t="str">
        <f>T("2018")</f>
        <v>2018</v>
      </c>
      <c r="B7454" t="str">
        <f>T("FISICO                                            ")</f>
        <v xml:space="preserve">FISICO                                            </v>
      </c>
      <c r="C7454" t="str">
        <f>T("HORTALEZA           ")</f>
        <v xml:space="preserve">HORTALEZA           </v>
      </c>
      <c r="D7454" t="str">
        <f>T("APOSTOL SANTIAGO    ")</f>
        <v xml:space="preserve">APOSTOL SANTIAGO    </v>
      </c>
      <c r="E7454" t="str">
        <f>T("MT ")</f>
        <v xml:space="preserve">MT </v>
      </c>
      <c r="F7454" t="str">
        <f>T("MOTOCICLETAS   ")</f>
        <v xml:space="preserve">MOTOCICLETAS   </v>
      </c>
      <c r="G7454" t="str">
        <f>T("De 500,01 a 1.000 CENTIMETROS CUBICOS             ")</f>
        <v xml:space="preserve">De 500,01 a 1.000 CENTIMETROS CUBICOS             </v>
      </c>
      <c r="I7454">
        <v>11</v>
      </c>
    </row>
    <row r="7455" spans="1:9">
      <c r="A7455" t="str">
        <f>T("2018")</f>
        <v>2018</v>
      </c>
      <c r="B7455" t="str">
        <f>T("FISICO                                            ")</f>
        <v xml:space="preserve">FISICO                                            </v>
      </c>
      <c r="C7455" t="str">
        <f>T("HORTALEZA           ")</f>
        <v xml:space="preserve">HORTALEZA           </v>
      </c>
      <c r="D7455" t="str">
        <f>T("APOSTOL SANTIAGO    ")</f>
        <v xml:space="preserve">APOSTOL SANTIAGO    </v>
      </c>
      <c r="E7455" t="str">
        <f>T("MT ")</f>
        <v xml:space="preserve">MT </v>
      </c>
      <c r="F7455" t="str">
        <f>T("MOTOCICLETAS   ")</f>
        <v xml:space="preserve">MOTOCICLETAS   </v>
      </c>
      <c r="G7455" t="str">
        <f>T("De 1.000,01 CENTIMETROS CUBICOS en adelante       ")</f>
        <v xml:space="preserve">De 1.000,01 CENTIMETROS CUBICOS en adelante       </v>
      </c>
      <c r="I7455">
        <v>4</v>
      </c>
    </row>
    <row r="7456" spans="1:9">
      <c r="A7456" t="str">
        <f>T("2018")</f>
        <v>2018</v>
      </c>
      <c r="B7456" t="str">
        <f>T("FISICO                                            ")</f>
        <v xml:space="preserve">FISICO                                            </v>
      </c>
      <c r="C7456" t="str">
        <f>T("HORTALEZA           ")</f>
        <v xml:space="preserve">HORTALEZA           </v>
      </c>
      <c r="D7456" t="str">
        <f>T("VALDEFUENTES        ")</f>
        <v xml:space="preserve">VALDEFUENTES        </v>
      </c>
      <c r="E7456" t="str">
        <f>T("MT ")</f>
        <v xml:space="preserve">MT </v>
      </c>
      <c r="F7456" t="str">
        <f>T("MOTOCICLETAS   ")</f>
        <v xml:space="preserve">MOTOCICLETAS   </v>
      </c>
      <c r="G7456" t="str">
        <f>T("De menos de 125,01 CENTIMETROS CUBICOS            ")</f>
        <v xml:space="preserve">De menos de 125,01 CENTIMETROS CUBICOS            </v>
      </c>
      <c r="I7456">
        <v>20</v>
      </c>
    </row>
    <row r="7457" spans="1:9">
      <c r="A7457" t="str">
        <f>T("2018")</f>
        <v>2018</v>
      </c>
      <c r="B7457" t="str">
        <f>T("FISICO                                            ")</f>
        <v xml:space="preserve">FISICO                                            </v>
      </c>
      <c r="C7457" t="str">
        <f>T("HORTALEZA           ")</f>
        <v xml:space="preserve">HORTALEZA           </v>
      </c>
      <c r="D7457" t="str">
        <f>T("VALDEFUENTES        ")</f>
        <v xml:space="preserve">VALDEFUENTES        </v>
      </c>
      <c r="E7457" t="str">
        <f>T("MT ")</f>
        <v xml:space="preserve">MT </v>
      </c>
      <c r="F7457" t="str">
        <f>T("MOTOCICLETAS   ")</f>
        <v xml:space="preserve">MOTOCICLETAS   </v>
      </c>
      <c r="G7457" t="str">
        <f>T("De 125,01 a 250 CENTIMETROS CUBICOS               ")</f>
        <v xml:space="preserve">De 125,01 a 250 CENTIMETROS CUBICOS               </v>
      </c>
      <c r="I7457">
        <v>9</v>
      </c>
    </row>
    <row r="7458" spans="1:9">
      <c r="A7458" t="str">
        <f>T("2018")</f>
        <v>2018</v>
      </c>
      <c r="B7458" t="str">
        <f>T("FISICO                                            ")</f>
        <v xml:space="preserve">FISICO                                            </v>
      </c>
      <c r="C7458" t="str">
        <f>T("HORTALEZA           ")</f>
        <v xml:space="preserve">HORTALEZA           </v>
      </c>
      <c r="D7458" t="str">
        <f>T("VALDEFUENTES        ")</f>
        <v xml:space="preserve">VALDEFUENTES        </v>
      </c>
      <c r="E7458" t="str">
        <f>T("MT ")</f>
        <v xml:space="preserve">MT </v>
      </c>
      <c r="F7458" t="str">
        <f>T("MOTOCICLETAS   ")</f>
        <v xml:space="preserve">MOTOCICLETAS   </v>
      </c>
      <c r="G7458" t="str">
        <f>T("De 250,01 a 500 CENTIMETROS CUBICOS               ")</f>
        <v xml:space="preserve">De 250,01 a 500 CENTIMETROS CUBICOS               </v>
      </c>
      <c r="I7458">
        <v>7</v>
      </c>
    </row>
    <row r="7459" spans="1:9">
      <c r="A7459" t="str">
        <f>T("2018")</f>
        <v>2018</v>
      </c>
      <c r="B7459" t="str">
        <f>T("FISICO                                            ")</f>
        <v xml:space="preserve">FISICO                                            </v>
      </c>
      <c r="C7459" t="str">
        <f>T("HORTALEZA           ")</f>
        <v xml:space="preserve">HORTALEZA           </v>
      </c>
      <c r="D7459" t="str">
        <f>T("VALDEFUENTES        ")</f>
        <v xml:space="preserve">VALDEFUENTES        </v>
      </c>
      <c r="E7459" t="str">
        <f>T("MT ")</f>
        <v xml:space="preserve">MT </v>
      </c>
      <c r="F7459" t="str">
        <f>T("MOTOCICLETAS   ")</f>
        <v xml:space="preserve">MOTOCICLETAS   </v>
      </c>
      <c r="G7459" t="str">
        <f>T("De 500,01 a 1.000 CENTIMETROS CUBICOS             ")</f>
        <v xml:space="preserve">De 500,01 a 1.000 CENTIMETROS CUBICOS             </v>
      </c>
      <c r="I7459">
        <v>18</v>
      </c>
    </row>
    <row r="7460" spans="1:9">
      <c r="A7460" t="str">
        <f>T("2018")</f>
        <v>2018</v>
      </c>
      <c r="B7460" t="str">
        <f>T("FISICO                                            ")</f>
        <v xml:space="preserve">FISICO                                            </v>
      </c>
      <c r="C7460" t="str">
        <f>T("HORTALEZA           ")</f>
        <v xml:space="preserve">HORTALEZA           </v>
      </c>
      <c r="D7460" t="str">
        <f>T("VALDEFUENTES        ")</f>
        <v xml:space="preserve">VALDEFUENTES        </v>
      </c>
      <c r="E7460" t="str">
        <f>T("MT ")</f>
        <v xml:space="preserve">MT </v>
      </c>
      <c r="F7460" t="str">
        <f>T("MOTOCICLETAS   ")</f>
        <v xml:space="preserve">MOTOCICLETAS   </v>
      </c>
      <c r="G7460" t="str">
        <f>T("De 1.000,01 CENTIMETROS CUBICOS en adelante       ")</f>
        <v xml:space="preserve">De 1.000,01 CENTIMETROS CUBICOS en adelante       </v>
      </c>
      <c r="I7460">
        <v>5</v>
      </c>
    </row>
    <row r="7461" spans="1:9">
      <c r="A7461" t="str">
        <f>T("2018")</f>
        <v>2018</v>
      </c>
      <c r="B7461" t="str">
        <f>T("JURIDICO                                          ")</f>
        <v xml:space="preserve">JURIDICO                                          </v>
      </c>
      <c r="C7461" t="str">
        <f>T("HORTALEZA           ")</f>
        <v xml:space="preserve">HORTALEZA           </v>
      </c>
      <c r="D7461" t="str">
        <f>T("CANILLAS            ")</f>
        <v xml:space="preserve">CANILLAS            </v>
      </c>
      <c r="E7461" t="str">
        <f>T("MT ")</f>
        <v xml:space="preserve">MT </v>
      </c>
      <c r="F7461" t="str">
        <f>T("MOTOCICLETAS   ")</f>
        <v xml:space="preserve">MOTOCICLETAS   </v>
      </c>
      <c r="G7461" t="str">
        <f>T("De menos de 125,01 CENTIMETROS CUBICOS            ")</f>
        <v xml:space="preserve">De menos de 125,01 CENTIMETROS CUBICOS            </v>
      </c>
      <c r="I7461">
        <v>1</v>
      </c>
    </row>
    <row r="7462" spans="1:9">
      <c r="A7462" t="str">
        <f>T("2018")</f>
        <v>2018</v>
      </c>
      <c r="B7462" t="str">
        <f>T("JURIDICO                                          ")</f>
        <v xml:space="preserve">JURIDICO                                          </v>
      </c>
      <c r="C7462" t="str">
        <f>T("HORTALEZA           ")</f>
        <v xml:space="preserve">HORTALEZA           </v>
      </c>
      <c r="D7462" t="str">
        <f>T("PINAR DEL REY       ")</f>
        <v xml:space="preserve">PINAR DEL REY       </v>
      </c>
      <c r="E7462" t="str">
        <f>T("MT ")</f>
        <v xml:space="preserve">MT </v>
      </c>
      <c r="F7462" t="str">
        <f>T("MOTOCICLETAS   ")</f>
        <v xml:space="preserve">MOTOCICLETAS   </v>
      </c>
      <c r="G7462" t="str">
        <f>T("De menos de 125,01 CENTIMETROS CUBICOS            ")</f>
        <v xml:space="preserve">De menos de 125,01 CENTIMETROS CUBICOS            </v>
      </c>
      <c r="I7462">
        <v>1</v>
      </c>
    </row>
    <row r="7463" spans="1:9">
      <c r="A7463" t="str">
        <f>T("2018")</f>
        <v>2018</v>
      </c>
      <c r="B7463" t="str">
        <f>T("JURIDICO                                          ")</f>
        <v xml:space="preserve">JURIDICO                                          </v>
      </c>
      <c r="C7463" t="str">
        <f>T("HORTALEZA           ")</f>
        <v xml:space="preserve">HORTALEZA           </v>
      </c>
      <c r="D7463" t="str">
        <f>T("VALDEFUENTES        ")</f>
        <v xml:space="preserve">VALDEFUENTES        </v>
      </c>
      <c r="E7463" t="str">
        <f>T("MT ")</f>
        <v xml:space="preserve">MT </v>
      </c>
      <c r="F7463" t="str">
        <f>T("MOTOCICLETAS   ")</f>
        <v xml:space="preserve">MOTOCICLETAS   </v>
      </c>
      <c r="G7463" t="str">
        <f>T("De 125,01 a 250 CENTIMETROS CUBICOS               ")</f>
        <v xml:space="preserve">De 125,01 a 250 CENTIMETROS CUBICOS               </v>
      </c>
      <c r="I7463">
        <v>1</v>
      </c>
    </row>
    <row r="7464" spans="1:9">
      <c r="A7464" t="str">
        <f>T("2018")</f>
        <v>2018</v>
      </c>
      <c r="B7464" t="str">
        <f>T("JURIDICO                                          ")</f>
        <v xml:space="preserve">JURIDICO                                          </v>
      </c>
      <c r="C7464" t="str">
        <f>T("HORTALEZA           ")</f>
        <v xml:space="preserve">HORTALEZA           </v>
      </c>
      <c r="D7464" t="str">
        <f>T("VALDEFUENTES        ")</f>
        <v xml:space="preserve">VALDEFUENTES        </v>
      </c>
      <c r="E7464" t="str">
        <f>T("MT ")</f>
        <v xml:space="preserve">MT </v>
      </c>
      <c r="F7464" t="str">
        <f>T("MOTOCICLETAS   ")</f>
        <v xml:space="preserve">MOTOCICLETAS   </v>
      </c>
      <c r="G7464" t="str">
        <f>T("De 500,01 a 1.000 CENTIMETROS CUBICOS             ")</f>
        <v xml:space="preserve">De 500,01 a 1.000 CENTIMETROS CUBICOS             </v>
      </c>
      <c r="I7464">
        <v>1</v>
      </c>
    </row>
    <row r="7465" spans="1:9">
      <c r="A7465" t="str">
        <f>T("2018")</f>
        <v>2018</v>
      </c>
      <c r="B7465" t="str">
        <f>T("FISICO                                            ")</f>
        <v xml:space="preserve">FISICO                                            </v>
      </c>
      <c r="C7465" t="str">
        <f>T("HORTALEZA           ")</f>
        <v xml:space="preserve">HORTALEZA           </v>
      </c>
      <c r="D7465" t="str">
        <f>T("SIN BARRIO          ")</f>
        <v xml:space="preserve">SIN BARRIO          </v>
      </c>
      <c r="E7465" t="str">
        <f>T("MT ")</f>
        <v xml:space="preserve">MT </v>
      </c>
      <c r="F7465" t="str">
        <f>T("MOTOCICLETAS   ")</f>
        <v xml:space="preserve">MOTOCICLETAS   </v>
      </c>
      <c r="G7465" t="str">
        <f>T("De menos de 125,01 CENTIMETROS CUBICOS            ")</f>
        <v xml:space="preserve">De menos de 125,01 CENTIMETROS CUBICOS            </v>
      </c>
      <c r="I7465">
        <v>1</v>
      </c>
    </row>
    <row r="7466" spans="1:9">
      <c r="A7466" t="str">
        <f>T("2018")</f>
        <v>2018</v>
      </c>
      <c r="B7466" t="str">
        <f>T("FISICO                                            ")</f>
        <v xml:space="preserve">FISICO                                            </v>
      </c>
      <c r="C7466" t="str">
        <f>T("HORTALEZA           ")</f>
        <v xml:space="preserve">HORTALEZA           </v>
      </c>
      <c r="D7466" t="str">
        <f>T("CANILLAS            ")</f>
        <v xml:space="preserve">CANILLAS            </v>
      </c>
      <c r="E7466" t="str">
        <f>T("MT ")</f>
        <v xml:space="preserve">MT </v>
      </c>
      <c r="F7466" t="str">
        <f>T("MOTOCICLETAS   ")</f>
        <v xml:space="preserve">MOTOCICLETAS   </v>
      </c>
      <c r="G7466" t="str">
        <f>T("De 250,01 a 500 CENTIMETROS CUBICOS               ")</f>
        <v xml:space="preserve">De 250,01 a 500 CENTIMETROS CUBICOS               </v>
      </c>
      <c r="I7466">
        <v>1</v>
      </c>
    </row>
    <row r="7467" spans="1:9">
      <c r="A7467" t="str">
        <f>T("2018")</f>
        <v>2018</v>
      </c>
      <c r="B7467" t="str">
        <f>T("JURIDICO                                          ")</f>
        <v xml:space="preserve">JURIDICO                                          </v>
      </c>
      <c r="C7467" t="str">
        <f>T("HORTALEZA           ")</f>
        <v xml:space="preserve">HORTALEZA           </v>
      </c>
      <c r="D7467" t="str">
        <f>T("VALDEFUENTES        ")</f>
        <v xml:space="preserve">VALDEFUENTES        </v>
      </c>
      <c r="E7467" t="str">
        <f>T("RE ")</f>
        <v xml:space="preserve">RE </v>
      </c>
      <c r="F7467" t="str">
        <f>T("REMOLQUES      ")</f>
        <v xml:space="preserve">REMOLQUES      </v>
      </c>
      <c r="G7467" t="str">
        <f>T("De 1.000 a 2.999 KG DE CARGA ÚTIL                 ")</f>
        <v xml:space="preserve">De 1.000 a 2.999 KG DE CARGA ÚTIL                 </v>
      </c>
      <c r="H7467" t="str">
        <f>T("DIESEL                                            ")</f>
        <v xml:space="preserve">DIESEL                                            </v>
      </c>
      <c r="I7467">
        <v>2</v>
      </c>
    </row>
    <row r="7468" spans="1:9">
      <c r="A7468" t="str">
        <f>T("2018")</f>
        <v>2018</v>
      </c>
      <c r="B7468" t="str">
        <f>T("FISICO                                            ")</f>
        <v xml:space="preserve">FISICO                                            </v>
      </c>
      <c r="C7468" t="str">
        <f>T("HORTALEZA           ")</f>
        <v xml:space="preserve">HORTALEZA           </v>
      </c>
      <c r="D7468" t="str">
        <f>T("PALOMAS             ")</f>
        <v xml:space="preserve">PALOMAS             </v>
      </c>
      <c r="E7468" t="str">
        <f>T("RE ")</f>
        <v xml:space="preserve">RE </v>
      </c>
      <c r="F7468" t="str">
        <f>T("REMOLQUES      ")</f>
        <v xml:space="preserve">REMOLQUES      </v>
      </c>
      <c r="G7468" t="str">
        <f>T("De 3.000 KG DE CARGA ÚTIL en adelante             ")</f>
        <v xml:space="preserve">De 3.000 KG DE CARGA ÚTIL en adelante             </v>
      </c>
      <c r="H7468" t="str">
        <f>T("GASOLINA                                          ")</f>
        <v xml:space="preserve">GASOLINA                                          </v>
      </c>
      <c r="I7468">
        <v>1</v>
      </c>
    </row>
    <row r="7469" spans="1:9">
      <c r="A7469" t="str">
        <f>T("2018")</f>
        <v>2018</v>
      </c>
      <c r="B7469" t="str">
        <f>T("FISICO                                            ")</f>
        <v xml:space="preserve">FISICO                                            </v>
      </c>
      <c r="C7469" t="str">
        <f>T("HORTALEZA           ")</f>
        <v xml:space="preserve">HORTALEZA           </v>
      </c>
      <c r="D7469" t="str">
        <f>T("CANILLAS            ")</f>
        <v xml:space="preserve">CANILLAS            </v>
      </c>
      <c r="E7469" t="str">
        <f>T("RE ")</f>
        <v xml:space="preserve">RE </v>
      </c>
      <c r="F7469" t="str">
        <f>T("REMOLQUES      ")</f>
        <v xml:space="preserve">REMOLQUES      </v>
      </c>
      <c r="G7469" t="str">
        <f>T("De 3.000 KG DE CARGA ÚTIL en adelante             ")</f>
        <v xml:space="preserve">De 3.000 KG DE CARGA ÚTIL en adelante             </v>
      </c>
      <c r="H7469" t="str">
        <f>T("GASOLINA                                          ")</f>
        <v xml:space="preserve">GASOLINA                                          </v>
      </c>
      <c r="I7469">
        <v>1</v>
      </c>
    </row>
    <row r="7470" spans="1:9">
      <c r="A7470" t="str">
        <f>T("2018")</f>
        <v>2018</v>
      </c>
      <c r="B7470" t="str">
        <f>T("FISICO                                            ")</f>
        <v xml:space="preserve">FISICO                                            </v>
      </c>
      <c r="C7470" t="str">
        <f>T("HORTALEZA           ")</f>
        <v xml:space="preserve">HORTALEZA           </v>
      </c>
      <c r="D7470" t="str">
        <f>T("PINAR DEL REY       ")</f>
        <v xml:space="preserve">PINAR DEL REY       </v>
      </c>
      <c r="E7470" t="str">
        <f>T("RE ")</f>
        <v xml:space="preserve">RE </v>
      </c>
      <c r="F7470" t="str">
        <f>T("REMOLQUES      ")</f>
        <v xml:space="preserve">REMOLQUES      </v>
      </c>
      <c r="G7470" t="str">
        <f>T("De 751 a 999 KG DE CARGA ÚTIL                     ")</f>
        <v xml:space="preserve">De 751 a 999 KG DE CARGA ÚTIL                     </v>
      </c>
      <c r="H7470" t="str">
        <f>T("GASOLINA                                          ")</f>
        <v xml:space="preserve">GASOLINA                                          </v>
      </c>
      <c r="I7470">
        <v>1</v>
      </c>
    </row>
    <row r="7471" spans="1:9">
      <c r="A7471" t="str">
        <f>T("2018")</f>
        <v>2018</v>
      </c>
      <c r="B7471" t="str">
        <f>T("FISICO                                            ")</f>
        <v xml:space="preserve">FISICO                                            </v>
      </c>
      <c r="C7471" t="str">
        <f>T("HORTALEZA           ")</f>
        <v xml:space="preserve">HORTALEZA           </v>
      </c>
      <c r="D7471" t="str">
        <f>T("PINAR DEL REY       ")</f>
        <v xml:space="preserve">PINAR DEL REY       </v>
      </c>
      <c r="E7471" t="str">
        <f>T("RE ")</f>
        <v xml:space="preserve">RE </v>
      </c>
      <c r="F7471" t="str">
        <f>T("REMOLQUES      ")</f>
        <v xml:space="preserve">REMOLQUES      </v>
      </c>
      <c r="G7471" t="str">
        <f>T("De 3.000 KG DE CARGA ÚTIL en adelante             ")</f>
        <v xml:space="preserve">De 3.000 KG DE CARGA ÚTIL en adelante             </v>
      </c>
      <c r="H7471" t="str">
        <f>T("GASOLINA                                          ")</f>
        <v xml:space="preserve">GASOLINA                                          </v>
      </c>
      <c r="I7471">
        <v>1</v>
      </c>
    </row>
    <row r="7472" spans="1:9">
      <c r="A7472" t="str">
        <f>T("2018")</f>
        <v>2018</v>
      </c>
      <c r="B7472" t="str">
        <f>T("JURIDICO                                          ")</f>
        <v xml:space="preserve">JURIDICO                                          </v>
      </c>
      <c r="C7472" t="str">
        <f>T("HORTALEZA           ")</f>
        <v xml:space="preserve">HORTALEZA           </v>
      </c>
      <c r="D7472" t="str">
        <f>T("APOSTOL SANTIAGO    ")</f>
        <v xml:space="preserve">APOSTOL SANTIAGO    </v>
      </c>
      <c r="E7472" t="str">
        <f>T("RE ")</f>
        <v xml:space="preserve">RE </v>
      </c>
      <c r="F7472" t="str">
        <f>T("REMOLQUES      ")</f>
        <v xml:space="preserve">REMOLQUES      </v>
      </c>
      <c r="G7472" t="str">
        <f>T("De 1.000 a 2.999 KG DE CARGA ÚTIL                 ")</f>
        <v xml:space="preserve">De 1.000 a 2.999 KG DE CARGA ÚTIL                 </v>
      </c>
      <c r="H7472" t="str">
        <f>T("GASOLINA                                          ")</f>
        <v xml:space="preserve">GASOLINA                                          </v>
      </c>
      <c r="I7472">
        <v>1</v>
      </c>
    </row>
    <row r="7473" spans="1:9">
      <c r="A7473" t="str">
        <f>T("2018")</f>
        <v>2018</v>
      </c>
      <c r="B7473" t="str">
        <f>T("JURIDICO                                          ")</f>
        <v xml:space="preserve">JURIDICO                                          </v>
      </c>
      <c r="C7473" t="str">
        <f>T("HORTALEZA           ")</f>
        <v xml:space="preserve">HORTALEZA           </v>
      </c>
      <c r="D7473" t="str">
        <f>T("APOSTOL SANTIAGO    ")</f>
        <v xml:space="preserve">APOSTOL SANTIAGO    </v>
      </c>
      <c r="E7473" t="str">
        <f>T("RE ")</f>
        <v xml:space="preserve">RE </v>
      </c>
      <c r="F7473" t="str">
        <f>T("REMOLQUES      ")</f>
        <v xml:space="preserve">REMOLQUES      </v>
      </c>
      <c r="G7473" t="str">
        <f>T("De 3.000 KG DE CARGA ÚTIL en adelante             ")</f>
        <v xml:space="preserve">De 3.000 KG DE CARGA ÚTIL en adelante             </v>
      </c>
      <c r="H7473" t="str">
        <f>T("GASOLINA                                          ")</f>
        <v xml:space="preserve">GASOLINA                                          </v>
      </c>
      <c r="I7473">
        <v>1</v>
      </c>
    </row>
    <row r="7474" spans="1:9">
      <c r="A7474" t="str">
        <f>T("2018")</f>
        <v>2018</v>
      </c>
      <c r="B7474" t="str">
        <f>T("FISICO                                            ")</f>
        <v xml:space="preserve">FISICO                                            </v>
      </c>
      <c r="C7474" t="str">
        <f>T("HORTALEZA           ")</f>
        <v xml:space="preserve">HORTALEZA           </v>
      </c>
      <c r="D7474" t="str">
        <f>T("PALOMAS             ")</f>
        <v xml:space="preserve">PALOMAS             </v>
      </c>
      <c r="E7474" t="str">
        <f>T("RE ")</f>
        <v xml:space="preserve">RE </v>
      </c>
      <c r="F7474" t="str">
        <f>T("REMOLQUES      ")</f>
        <v xml:space="preserve">REMOLQUES      </v>
      </c>
      <c r="G7474" t="str">
        <f>T("De 1.000 a 2.999 KG DE CARGA ÚTIL                 ")</f>
        <v xml:space="preserve">De 1.000 a 2.999 KG DE CARGA ÚTIL                 </v>
      </c>
      <c r="I7474">
        <v>1</v>
      </c>
    </row>
    <row r="7475" spans="1:9">
      <c r="A7475" t="str">
        <f>T("2018")</f>
        <v>2018</v>
      </c>
      <c r="B7475" t="str">
        <f>T("FISICO                                            ")</f>
        <v xml:space="preserve">FISICO                                            </v>
      </c>
      <c r="C7475" t="str">
        <f>T("HORTALEZA           ")</f>
        <v xml:space="preserve">HORTALEZA           </v>
      </c>
      <c r="D7475" t="str">
        <f>T("PIOVERA             ")</f>
        <v xml:space="preserve">PIOVERA             </v>
      </c>
      <c r="E7475" t="str">
        <f>T("RE ")</f>
        <v xml:space="preserve">RE </v>
      </c>
      <c r="F7475" t="str">
        <f>T("REMOLQUES      ")</f>
        <v xml:space="preserve">REMOLQUES      </v>
      </c>
      <c r="G7475" t="str">
        <f>T("De 751 a 999 KG DE CARGA ÚTIL                     ")</f>
        <v xml:space="preserve">De 751 a 999 KG DE CARGA ÚTIL                     </v>
      </c>
      <c r="I7475">
        <v>1</v>
      </c>
    </row>
    <row r="7476" spans="1:9">
      <c r="A7476" t="str">
        <f>T("2018")</f>
        <v>2018</v>
      </c>
      <c r="B7476" t="str">
        <f>T("FISICO                                            ")</f>
        <v xml:space="preserve">FISICO                                            </v>
      </c>
      <c r="C7476" t="str">
        <f>T("HORTALEZA           ")</f>
        <v xml:space="preserve">HORTALEZA           </v>
      </c>
      <c r="D7476" t="str">
        <f>T("PIOVERA             ")</f>
        <v xml:space="preserve">PIOVERA             </v>
      </c>
      <c r="E7476" t="str">
        <f>T("RE ")</f>
        <v xml:space="preserve">RE </v>
      </c>
      <c r="F7476" t="str">
        <f>T("REMOLQUES      ")</f>
        <v xml:space="preserve">REMOLQUES      </v>
      </c>
      <c r="G7476" t="str">
        <f>T("De 3.000 KG DE CARGA ÚTIL en adelante             ")</f>
        <v xml:space="preserve">De 3.000 KG DE CARGA ÚTIL en adelante             </v>
      </c>
      <c r="I7476">
        <v>3</v>
      </c>
    </row>
    <row r="7477" spans="1:9">
      <c r="A7477" t="str">
        <f>T("2018")</f>
        <v>2018</v>
      </c>
      <c r="B7477" t="str">
        <f>T("FISICO                                            ")</f>
        <v xml:space="preserve">FISICO                                            </v>
      </c>
      <c r="C7477" t="str">
        <f>T("HORTALEZA           ")</f>
        <v xml:space="preserve">HORTALEZA           </v>
      </c>
      <c r="D7477" t="str">
        <f>T("CANILLAS            ")</f>
        <v xml:space="preserve">CANILLAS            </v>
      </c>
      <c r="E7477" t="str">
        <f>T("RE ")</f>
        <v xml:space="preserve">RE </v>
      </c>
      <c r="F7477" t="str">
        <f>T("REMOLQUES      ")</f>
        <v xml:space="preserve">REMOLQUES      </v>
      </c>
      <c r="G7477" t="str">
        <f>T("De 1.000 a 2.999 KG DE CARGA ÚTIL                 ")</f>
        <v xml:space="preserve">De 1.000 a 2.999 KG DE CARGA ÚTIL                 </v>
      </c>
      <c r="I7477">
        <v>1</v>
      </c>
    </row>
    <row r="7478" spans="1:9">
      <c r="A7478" t="str">
        <f>T("2018")</f>
        <v>2018</v>
      </c>
      <c r="B7478" t="str">
        <f>T("FISICO                                            ")</f>
        <v xml:space="preserve">FISICO                                            </v>
      </c>
      <c r="C7478" t="str">
        <f>T("HORTALEZA           ")</f>
        <v xml:space="preserve">HORTALEZA           </v>
      </c>
      <c r="D7478" t="str">
        <f>T("CANILLAS            ")</f>
        <v xml:space="preserve">CANILLAS            </v>
      </c>
      <c r="E7478" t="str">
        <f>T("RE ")</f>
        <v xml:space="preserve">RE </v>
      </c>
      <c r="F7478" t="str">
        <f>T("REMOLQUES      ")</f>
        <v xml:space="preserve">REMOLQUES      </v>
      </c>
      <c r="G7478" t="str">
        <f>T("De 3.000 KG DE CARGA ÚTIL en adelante             ")</f>
        <v xml:space="preserve">De 3.000 KG DE CARGA ÚTIL en adelante             </v>
      </c>
      <c r="I7478">
        <v>2</v>
      </c>
    </row>
    <row r="7479" spans="1:9">
      <c r="A7479" t="str">
        <f>T("2018")</f>
        <v>2018</v>
      </c>
      <c r="B7479" t="str">
        <f>T("FISICO                                            ")</f>
        <v xml:space="preserve">FISICO                                            </v>
      </c>
      <c r="C7479" t="str">
        <f>T("HORTALEZA           ")</f>
        <v xml:space="preserve">HORTALEZA           </v>
      </c>
      <c r="D7479" t="str">
        <f>T("PINAR DEL REY       ")</f>
        <v xml:space="preserve">PINAR DEL REY       </v>
      </c>
      <c r="E7479" t="str">
        <f>T("RE ")</f>
        <v xml:space="preserve">RE </v>
      </c>
      <c r="F7479" t="str">
        <f>T("REMOLQUES      ")</f>
        <v xml:space="preserve">REMOLQUES      </v>
      </c>
      <c r="G7479" t="str">
        <f>T("De 3.000 KG DE CARGA ÚTIL en adelante             ")</f>
        <v xml:space="preserve">De 3.000 KG DE CARGA ÚTIL en adelante             </v>
      </c>
      <c r="I7479">
        <v>1</v>
      </c>
    </row>
    <row r="7480" spans="1:9">
      <c r="A7480" t="str">
        <f>T("2018")</f>
        <v>2018</v>
      </c>
      <c r="B7480" t="str">
        <f>T("FISICO                                            ")</f>
        <v xml:space="preserve">FISICO                                            </v>
      </c>
      <c r="C7480" t="str">
        <f>T("HORTALEZA           ")</f>
        <v xml:space="preserve">HORTALEZA           </v>
      </c>
      <c r="D7480" t="str">
        <f>T("VALDEFUENTES        ")</f>
        <v xml:space="preserve">VALDEFUENTES        </v>
      </c>
      <c r="E7480" t="str">
        <f>T("RE ")</f>
        <v xml:space="preserve">RE </v>
      </c>
      <c r="F7480" t="str">
        <f>T("REMOLQUES      ")</f>
        <v xml:space="preserve">REMOLQUES      </v>
      </c>
      <c r="G7480" t="str">
        <f>T("De 1.000 a 2.999 KG DE CARGA ÚTIL                 ")</f>
        <v xml:space="preserve">De 1.000 a 2.999 KG DE CARGA ÚTIL                 </v>
      </c>
      <c r="I7480">
        <v>1</v>
      </c>
    </row>
    <row r="7481" spans="1:9">
      <c r="A7481" t="str">
        <f>T("2018")</f>
        <v>2018</v>
      </c>
      <c r="B7481" t="str">
        <f>T("FISICO                                            ")</f>
        <v xml:space="preserve">FISICO                                            </v>
      </c>
      <c r="C7481" t="str">
        <f>T("HORTALEZA           ")</f>
        <v xml:space="preserve">HORTALEZA           </v>
      </c>
      <c r="D7481" t="str">
        <f>T("VALDEFUENTES        ")</f>
        <v xml:space="preserve">VALDEFUENTES        </v>
      </c>
      <c r="E7481" t="str">
        <f>T("RE ")</f>
        <v xml:space="preserve">RE </v>
      </c>
      <c r="F7481" t="str">
        <f>T("REMOLQUES      ")</f>
        <v xml:space="preserve">REMOLQUES      </v>
      </c>
      <c r="G7481" t="str">
        <f>T("De 3.000 KG DE CARGA ÚTIL en adelante             ")</f>
        <v xml:space="preserve">De 3.000 KG DE CARGA ÚTIL en adelante             </v>
      </c>
      <c r="I7481">
        <v>1</v>
      </c>
    </row>
    <row r="7482" spans="1:9">
      <c r="A7482" t="str">
        <f>T("2018")</f>
        <v>2018</v>
      </c>
      <c r="B7482" t="str">
        <f>T("JURIDICO                                          ")</f>
        <v xml:space="preserve">JURIDICO                                          </v>
      </c>
      <c r="C7482" t="str">
        <f>T("HORTALEZA           ")</f>
        <v xml:space="preserve">HORTALEZA           </v>
      </c>
      <c r="D7482" t="str">
        <f>T("PALOMAS             ")</f>
        <v xml:space="preserve">PALOMAS             </v>
      </c>
      <c r="E7482" t="str">
        <f>T("RE ")</f>
        <v xml:space="preserve">RE </v>
      </c>
      <c r="F7482" t="str">
        <f>T("REMOLQUES      ")</f>
        <v xml:space="preserve">REMOLQUES      </v>
      </c>
      <c r="G7482" t="str">
        <f>T("De 3.000 KG DE CARGA ÚTIL en adelante             ")</f>
        <v xml:space="preserve">De 3.000 KG DE CARGA ÚTIL en adelante             </v>
      </c>
      <c r="I7482">
        <v>4</v>
      </c>
    </row>
    <row r="7483" spans="1:9">
      <c r="A7483" t="str">
        <f>T("2018")</f>
        <v>2018</v>
      </c>
      <c r="B7483" t="str">
        <f>T("JURIDICO                                          ")</f>
        <v xml:space="preserve">JURIDICO                                          </v>
      </c>
      <c r="C7483" t="str">
        <f>T("HORTALEZA           ")</f>
        <v xml:space="preserve">HORTALEZA           </v>
      </c>
      <c r="D7483" t="str">
        <f>T("CANILLAS            ")</f>
        <v xml:space="preserve">CANILLAS            </v>
      </c>
      <c r="E7483" t="str">
        <f>T("RE ")</f>
        <v xml:space="preserve">RE </v>
      </c>
      <c r="F7483" t="str">
        <f>T("REMOLQUES      ")</f>
        <v xml:space="preserve">REMOLQUES      </v>
      </c>
      <c r="G7483" t="str">
        <f>T("De 1.000 a 2.999 KG DE CARGA ÚTIL                 ")</f>
        <v xml:space="preserve">De 1.000 a 2.999 KG DE CARGA ÚTIL                 </v>
      </c>
      <c r="I7483">
        <v>2</v>
      </c>
    </row>
    <row r="7484" spans="1:9">
      <c r="A7484" t="str">
        <f>T("2018")</f>
        <v>2018</v>
      </c>
      <c r="B7484" t="str">
        <f>T("JURIDICO                                          ")</f>
        <v xml:space="preserve">JURIDICO                                          </v>
      </c>
      <c r="C7484" t="str">
        <f>T("HORTALEZA           ")</f>
        <v xml:space="preserve">HORTALEZA           </v>
      </c>
      <c r="D7484" t="str">
        <f>T("CANILLAS            ")</f>
        <v xml:space="preserve">CANILLAS            </v>
      </c>
      <c r="E7484" t="str">
        <f>T("RE ")</f>
        <v xml:space="preserve">RE </v>
      </c>
      <c r="F7484" t="str">
        <f>T("REMOLQUES      ")</f>
        <v xml:space="preserve">REMOLQUES      </v>
      </c>
      <c r="G7484" t="str">
        <f>T("De 3.000 KG DE CARGA ÚTIL en adelante             ")</f>
        <v xml:space="preserve">De 3.000 KG DE CARGA ÚTIL en adelante             </v>
      </c>
      <c r="I7484">
        <v>6</v>
      </c>
    </row>
    <row r="7485" spans="1:9">
      <c r="A7485" t="str">
        <f>T("2018")</f>
        <v>2018</v>
      </c>
      <c r="B7485" t="str">
        <f>T("JURIDICO                                          ")</f>
        <v xml:space="preserve">JURIDICO                                          </v>
      </c>
      <c r="C7485" t="str">
        <f>T("HORTALEZA           ")</f>
        <v xml:space="preserve">HORTALEZA           </v>
      </c>
      <c r="D7485" t="str">
        <f>T("PINAR DEL REY       ")</f>
        <v xml:space="preserve">PINAR DEL REY       </v>
      </c>
      <c r="E7485" t="str">
        <f>T("RE ")</f>
        <v xml:space="preserve">RE </v>
      </c>
      <c r="F7485" t="str">
        <f>T("REMOLQUES      ")</f>
        <v xml:space="preserve">REMOLQUES      </v>
      </c>
      <c r="G7485" t="str">
        <f>T("De 3.000 KG DE CARGA ÚTIL en adelante             ")</f>
        <v xml:space="preserve">De 3.000 KG DE CARGA ÚTIL en adelante             </v>
      </c>
      <c r="I7485">
        <v>1</v>
      </c>
    </row>
    <row r="7486" spans="1:9">
      <c r="A7486" t="str">
        <f>T("2018")</f>
        <v>2018</v>
      </c>
      <c r="B7486" t="str">
        <f>T("JURIDICO                                          ")</f>
        <v xml:space="preserve">JURIDICO                                          </v>
      </c>
      <c r="C7486" t="str">
        <f>T("HORTALEZA           ")</f>
        <v xml:space="preserve">HORTALEZA           </v>
      </c>
      <c r="D7486" t="str">
        <f>T("APOSTOL SANTIAGO    ")</f>
        <v xml:space="preserve">APOSTOL SANTIAGO    </v>
      </c>
      <c r="E7486" t="str">
        <f>T("RE ")</f>
        <v xml:space="preserve">RE </v>
      </c>
      <c r="F7486" t="str">
        <f>T("REMOLQUES      ")</f>
        <v xml:space="preserve">REMOLQUES      </v>
      </c>
      <c r="G7486" t="str">
        <f>T("De 3.000 KG DE CARGA ÚTIL en adelante             ")</f>
        <v xml:space="preserve">De 3.000 KG DE CARGA ÚTIL en adelante             </v>
      </c>
      <c r="I7486">
        <v>1</v>
      </c>
    </row>
    <row r="7487" spans="1:9">
      <c r="A7487" t="str">
        <f>T("2018")</f>
        <v>2018</v>
      </c>
      <c r="B7487" t="str">
        <f>T("JURIDICO                                          ")</f>
        <v xml:space="preserve">JURIDICO                                          </v>
      </c>
      <c r="C7487" t="str">
        <f>T("HORTALEZA           ")</f>
        <v xml:space="preserve">HORTALEZA           </v>
      </c>
      <c r="D7487" t="str">
        <f>T("VALDEFUENTES        ")</f>
        <v xml:space="preserve">VALDEFUENTES        </v>
      </c>
      <c r="E7487" t="str">
        <f>T("RE ")</f>
        <v xml:space="preserve">RE </v>
      </c>
      <c r="F7487" t="str">
        <f>T("REMOLQUES      ")</f>
        <v xml:space="preserve">REMOLQUES      </v>
      </c>
      <c r="G7487" t="str">
        <f>T("De 751 a 999 KG DE CARGA ÚTIL                     ")</f>
        <v xml:space="preserve">De 751 a 999 KG DE CARGA ÚTIL                     </v>
      </c>
      <c r="I7487">
        <v>1</v>
      </c>
    </row>
    <row r="7488" spans="1:9">
      <c r="A7488" t="str">
        <f>T("2018")</f>
        <v>2018</v>
      </c>
      <c r="B7488" t="str">
        <f>T("JURIDICO                                          ")</f>
        <v xml:space="preserve">JURIDICO                                          </v>
      </c>
      <c r="C7488" t="str">
        <f>T("HORTALEZA           ")</f>
        <v xml:space="preserve">HORTALEZA           </v>
      </c>
      <c r="D7488" t="str">
        <f>T("VALDEFUENTES        ")</f>
        <v xml:space="preserve">VALDEFUENTES        </v>
      </c>
      <c r="E7488" t="str">
        <f>T("RE ")</f>
        <v xml:space="preserve">RE </v>
      </c>
      <c r="F7488" t="str">
        <f>T("REMOLQUES      ")</f>
        <v xml:space="preserve">REMOLQUES      </v>
      </c>
      <c r="G7488" t="str">
        <f>T("De 1.000 a 2.999 KG DE CARGA ÚTIL                 ")</f>
        <v xml:space="preserve">De 1.000 a 2.999 KG DE CARGA ÚTIL                 </v>
      </c>
      <c r="I7488">
        <v>1</v>
      </c>
    </row>
    <row r="7489" spans="1:9">
      <c r="A7489" t="str">
        <f>T("2018")</f>
        <v>2018</v>
      </c>
      <c r="B7489" t="str">
        <f>T("JURIDICO                                          ")</f>
        <v xml:space="preserve">JURIDICO                                          </v>
      </c>
      <c r="C7489" t="str">
        <f>T("HORTALEZA           ")</f>
        <v xml:space="preserve">HORTALEZA           </v>
      </c>
      <c r="D7489" t="str">
        <f>T("VALDEFUENTES        ")</f>
        <v xml:space="preserve">VALDEFUENTES        </v>
      </c>
      <c r="E7489" t="str">
        <f>T("RE ")</f>
        <v xml:space="preserve">RE </v>
      </c>
      <c r="F7489" t="str">
        <f>T("REMOLQUES      ")</f>
        <v xml:space="preserve">REMOLQUES      </v>
      </c>
      <c r="G7489" t="str">
        <f>T("De 3.000 KG DE CARGA ÚTIL en adelante             ")</f>
        <v xml:space="preserve">De 3.000 KG DE CARGA ÚTIL en adelante             </v>
      </c>
      <c r="I7489">
        <v>7</v>
      </c>
    </row>
    <row r="7490" spans="1:9">
      <c r="A7490" t="str">
        <f>T("2018")</f>
        <v>2018</v>
      </c>
      <c r="B7490" t="str">
        <f>T("Entidad sin personalidad jurídica (art. 35.4 LGT) ")</f>
        <v xml:space="preserve">Entidad sin personalidad jurídica (art. 35.4 LGT) </v>
      </c>
      <c r="C7490" t="str">
        <f>T("HORTALEZA           ")</f>
        <v xml:space="preserve">HORTALEZA           </v>
      </c>
      <c r="D7490" t="str">
        <f>T("PALOMAS             ")</f>
        <v xml:space="preserve">PALOMAS             </v>
      </c>
      <c r="E7490" t="str">
        <f>T("RE ")</f>
        <v xml:space="preserve">RE </v>
      </c>
      <c r="F7490" t="str">
        <f>T("REMOLQUES      ")</f>
        <v xml:space="preserve">REMOLQUES      </v>
      </c>
      <c r="G7490" t="str">
        <f>T("De 751 a 999 KG DE CARGA ÚTIL                     ")</f>
        <v xml:space="preserve">De 751 a 999 KG DE CARGA ÚTIL                     </v>
      </c>
      <c r="I7490">
        <v>1</v>
      </c>
    </row>
    <row r="7491" spans="1:9">
      <c r="A7491" t="str">
        <f>T("2018")</f>
        <v>2018</v>
      </c>
      <c r="B7491" t="str">
        <f>T("Entidad sin personalidad jurídica (art. 35.4 LGT) ")</f>
        <v xml:space="preserve">Entidad sin personalidad jurídica (art. 35.4 LGT) </v>
      </c>
      <c r="C7491" t="str">
        <f>T("HORTALEZA           ")</f>
        <v xml:space="preserve">HORTALEZA           </v>
      </c>
      <c r="D7491" t="str">
        <f>T("PINAR DEL REY       ")</f>
        <v xml:space="preserve">PINAR DEL REY       </v>
      </c>
      <c r="E7491" t="str">
        <f>T("RE ")</f>
        <v xml:space="preserve">RE </v>
      </c>
      <c r="F7491" t="str">
        <f>T("REMOLQUES      ")</f>
        <v xml:space="preserve">REMOLQUES      </v>
      </c>
      <c r="G7491" t="str">
        <f>T("De 3.000 KG DE CARGA ÚTIL en adelante             ")</f>
        <v xml:space="preserve">De 3.000 KG DE CARGA ÚTIL en adelante             </v>
      </c>
      <c r="I7491">
        <v>1</v>
      </c>
    </row>
    <row r="7492" spans="1:9">
      <c r="A7492" t="str">
        <f>T("2018")</f>
        <v>2018</v>
      </c>
      <c r="B7492" t="str">
        <f>T("Entidad sin personalidad jurídica (art. 35.4 LGT) ")</f>
        <v xml:space="preserve">Entidad sin personalidad jurídica (art. 35.4 LGT) </v>
      </c>
      <c r="C7492" t="str">
        <f>T("HORTALEZA           ")</f>
        <v xml:space="preserve">HORTALEZA           </v>
      </c>
      <c r="D7492" t="str">
        <f>T("APOSTOL SANTIAGO    ")</f>
        <v xml:space="preserve">APOSTOL SANTIAGO    </v>
      </c>
      <c r="E7492" t="str">
        <f>T("RE ")</f>
        <v xml:space="preserve">RE </v>
      </c>
      <c r="F7492" t="str">
        <f>T("REMOLQUES      ")</f>
        <v xml:space="preserve">REMOLQUES      </v>
      </c>
      <c r="G7492" t="str">
        <f>T("De 1.000 a 2.999 KG DE CARGA ÚTIL                 ")</f>
        <v xml:space="preserve">De 1.000 a 2.999 KG DE CARGA ÚTIL                 </v>
      </c>
      <c r="I7492">
        <v>1</v>
      </c>
    </row>
    <row r="7493" spans="1:9">
      <c r="A7493" t="str">
        <f>T("2018")</f>
        <v>2018</v>
      </c>
      <c r="B7493" t="str">
        <f>T("FISICO                                            ")</f>
        <v xml:space="preserve">FISICO                                            </v>
      </c>
      <c r="C7493" t="str">
        <f>T("HORTALEZA           ")</f>
        <v xml:space="preserve">HORTALEZA           </v>
      </c>
      <c r="D7493" t="str">
        <f>T("PALOMAS             ")</f>
        <v xml:space="preserve">PALOMAS             </v>
      </c>
      <c r="E7493" t="str">
        <f>T("RE ")</f>
        <v xml:space="preserve">RE </v>
      </c>
      <c r="F7493" t="str">
        <f>T("REMOLQUES      ")</f>
        <v xml:space="preserve">REMOLQUES      </v>
      </c>
      <c r="G7493" t="str">
        <f>T("De 1.000 a 2.999 KG DE CARGA ÚTIL                 ")</f>
        <v xml:space="preserve">De 1.000 a 2.999 KG DE CARGA ÚTIL                 </v>
      </c>
      <c r="I7493">
        <v>2</v>
      </c>
    </row>
    <row r="7494" spans="1:9">
      <c r="A7494" t="str">
        <f>T("2018")</f>
        <v>2018</v>
      </c>
      <c r="B7494" t="str">
        <f>T("FISICO                                            ")</f>
        <v xml:space="preserve">FISICO                                            </v>
      </c>
      <c r="C7494" t="str">
        <f>T("HORTALEZA           ")</f>
        <v xml:space="preserve">HORTALEZA           </v>
      </c>
      <c r="D7494" t="str">
        <f>T("PIOVERA             ")</f>
        <v xml:space="preserve">PIOVERA             </v>
      </c>
      <c r="E7494" t="str">
        <f>T("RE ")</f>
        <v xml:space="preserve">RE </v>
      </c>
      <c r="F7494" t="str">
        <f>T("REMOLQUES      ")</f>
        <v xml:space="preserve">REMOLQUES      </v>
      </c>
      <c r="G7494" t="str">
        <f>T("De 751 a 999 KG DE CARGA ÚTIL                     ")</f>
        <v xml:space="preserve">De 751 a 999 KG DE CARGA ÚTIL                     </v>
      </c>
      <c r="I7494">
        <v>1</v>
      </c>
    </row>
    <row r="7495" spans="1:9">
      <c r="A7495" t="str">
        <f>T("2018")</f>
        <v>2018</v>
      </c>
      <c r="B7495" t="str">
        <f>T("FISICO                                            ")</f>
        <v xml:space="preserve">FISICO                                            </v>
      </c>
      <c r="C7495" t="str">
        <f>T("HORTALEZA           ")</f>
        <v xml:space="preserve">HORTALEZA           </v>
      </c>
      <c r="D7495" t="str">
        <f>T("PIOVERA             ")</f>
        <v xml:space="preserve">PIOVERA             </v>
      </c>
      <c r="E7495" t="str">
        <f>T("RE ")</f>
        <v xml:space="preserve">RE </v>
      </c>
      <c r="F7495" t="str">
        <f>T("REMOLQUES      ")</f>
        <v xml:space="preserve">REMOLQUES      </v>
      </c>
      <c r="G7495" t="str">
        <f>T("De 1.000 a 2.999 KG DE CARGA ÚTIL                 ")</f>
        <v xml:space="preserve">De 1.000 a 2.999 KG DE CARGA ÚTIL                 </v>
      </c>
      <c r="I7495">
        <v>3</v>
      </c>
    </row>
    <row r="7496" spans="1:9">
      <c r="A7496" t="str">
        <f>T("2018")</f>
        <v>2018</v>
      </c>
      <c r="B7496" t="str">
        <f>T("FISICO                                            ")</f>
        <v xml:space="preserve">FISICO                                            </v>
      </c>
      <c r="C7496" t="str">
        <f>T("HORTALEZA           ")</f>
        <v xml:space="preserve">HORTALEZA           </v>
      </c>
      <c r="D7496" t="str">
        <f>T("PIOVERA             ")</f>
        <v xml:space="preserve">PIOVERA             </v>
      </c>
      <c r="E7496" t="str">
        <f>T("RE ")</f>
        <v xml:space="preserve">RE </v>
      </c>
      <c r="F7496" t="str">
        <f>T("REMOLQUES      ")</f>
        <v xml:space="preserve">REMOLQUES      </v>
      </c>
      <c r="G7496" t="str">
        <f>T("De 3.000 KG DE CARGA ÚTIL en adelante             ")</f>
        <v xml:space="preserve">De 3.000 KG DE CARGA ÚTIL en adelante             </v>
      </c>
      <c r="I7496">
        <v>1</v>
      </c>
    </row>
    <row r="7497" spans="1:9">
      <c r="A7497" t="str">
        <f>T("2018")</f>
        <v>2018</v>
      </c>
      <c r="B7497" t="str">
        <f>T("FISICO                                            ")</f>
        <v xml:space="preserve">FISICO                                            </v>
      </c>
      <c r="C7497" t="str">
        <f>T("HORTALEZA           ")</f>
        <v xml:space="preserve">HORTALEZA           </v>
      </c>
      <c r="D7497" t="str">
        <f>T("CANILLAS            ")</f>
        <v xml:space="preserve">CANILLAS            </v>
      </c>
      <c r="E7497" t="str">
        <f>T("RE ")</f>
        <v xml:space="preserve">RE </v>
      </c>
      <c r="F7497" t="str">
        <f>T("REMOLQUES      ")</f>
        <v xml:space="preserve">REMOLQUES      </v>
      </c>
      <c r="G7497" t="str">
        <f>T("De 751 a 999 KG DE CARGA ÚTIL                     ")</f>
        <v xml:space="preserve">De 751 a 999 KG DE CARGA ÚTIL                     </v>
      </c>
      <c r="I7497">
        <v>1</v>
      </c>
    </row>
    <row r="7498" spans="1:9">
      <c r="A7498" t="str">
        <f>T("2018")</f>
        <v>2018</v>
      </c>
      <c r="B7498" t="str">
        <f>T("FISICO                                            ")</f>
        <v xml:space="preserve">FISICO                                            </v>
      </c>
      <c r="C7498" t="str">
        <f>T("HORTALEZA           ")</f>
        <v xml:space="preserve">HORTALEZA           </v>
      </c>
      <c r="D7498" t="str">
        <f>T("CANILLAS            ")</f>
        <v xml:space="preserve">CANILLAS            </v>
      </c>
      <c r="E7498" t="str">
        <f>T("RE ")</f>
        <v xml:space="preserve">RE </v>
      </c>
      <c r="F7498" t="str">
        <f>T("REMOLQUES      ")</f>
        <v xml:space="preserve">REMOLQUES      </v>
      </c>
      <c r="G7498" t="str">
        <f>T("De 1.000 a 2.999 KG DE CARGA ÚTIL                 ")</f>
        <v xml:space="preserve">De 1.000 a 2.999 KG DE CARGA ÚTIL                 </v>
      </c>
      <c r="I7498">
        <v>5</v>
      </c>
    </row>
    <row r="7499" spans="1:9">
      <c r="A7499" t="str">
        <f>T("2018")</f>
        <v>2018</v>
      </c>
      <c r="B7499" t="str">
        <f>T("FISICO                                            ")</f>
        <v xml:space="preserve">FISICO                                            </v>
      </c>
      <c r="C7499" t="str">
        <f>T("HORTALEZA           ")</f>
        <v xml:space="preserve">HORTALEZA           </v>
      </c>
      <c r="D7499" t="str">
        <f>T("CANILLAS            ")</f>
        <v xml:space="preserve">CANILLAS            </v>
      </c>
      <c r="E7499" t="str">
        <f>T("RE ")</f>
        <v xml:space="preserve">RE </v>
      </c>
      <c r="F7499" t="str">
        <f>T("REMOLQUES      ")</f>
        <v xml:space="preserve">REMOLQUES      </v>
      </c>
      <c r="G7499" t="str">
        <f>T("De 3.000 KG DE CARGA ÚTIL en adelante             ")</f>
        <v xml:space="preserve">De 3.000 KG DE CARGA ÚTIL en adelante             </v>
      </c>
      <c r="I7499">
        <v>23</v>
      </c>
    </row>
    <row r="7500" spans="1:9">
      <c r="A7500" t="str">
        <f>T("2018")</f>
        <v>2018</v>
      </c>
      <c r="B7500" t="str">
        <f>T("FISICO                                            ")</f>
        <v xml:space="preserve">FISICO                                            </v>
      </c>
      <c r="C7500" t="str">
        <f>T("HORTALEZA           ")</f>
        <v xml:space="preserve">HORTALEZA           </v>
      </c>
      <c r="D7500" t="str">
        <f>T("PINAR DEL REY       ")</f>
        <v xml:space="preserve">PINAR DEL REY       </v>
      </c>
      <c r="E7500" t="str">
        <f>T("RE ")</f>
        <v xml:space="preserve">RE </v>
      </c>
      <c r="F7500" t="str">
        <f>T("REMOLQUES      ")</f>
        <v xml:space="preserve">REMOLQUES      </v>
      </c>
      <c r="G7500" t="str">
        <f>T("De 1.000 a 2.999 KG DE CARGA ÚTIL                 ")</f>
        <v xml:space="preserve">De 1.000 a 2.999 KG DE CARGA ÚTIL                 </v>
      </c>
      <c r="I7500">
        <v>5</v>
      </c>
    </row>
    <row r="7501" spans="1:9">
      <c r="A7501" t="str">
        <f>T("2018")</f>
        <v>2018</v>
      </c>
      <c r="B7501" t="str">
        <f>T("FISICO                                            ")</f>
        <v xml:space="preserve">FISICO                                            </v>
      </c>
      <c r="C7501" t="str">
        <f>T("HORTALEZA           ")</f>
        <v xml:space="preserve">HORTALEZA           </v>
      </c>
      <c r="D7501" t="str">
        <f>T("PINAR DEL REY       ")</f>
        <v xml:space="preserve">PINAR DEL REY       </v>
      </c>
      <c r="E7501" t="str">
        <f>T("RE ")</f>
        <v xml:space="preserve">RE </v>
      </c>
      <c r="F7501" t="str">
        <f>T("REMOLQUES      ")</f>
        <v xml:space="preserve">REMOLQUES      </v>
      </c>
      <c r="G7501" t="str">
        <f>T("De 3.000 KG DE CARGA ÚTIL en adelante             ")</f>
        <v xml:space="preserve">De 3.000 KG DE CARGA ÚTIL en adelante             </v>
      </c>
      <c r="I7501">
        <v>3</v>
      </c>
    </row>
    <row r="7502" spans="1:9">
      <c r="A7502" t="str">
        <f>T("2018")</f>
        <v>2018</v>
      </c>
      <c r="B7502" t="str">
        <f>T("FISICO                                            ")</f>
        <v xml:space="preserve">FISICO                                            </v>
      </c>
      <c r="C7502" t="str">
        <f>T("HORTALEZA           ")</f>
        <v xml:space="preserve">HORTALEZA           </v>
      </c>
      <c r="D7502" t="str">
        <f>T("APOSTOL SANTIAGO    ")</f>
        <v xml:space="preserve">APOSTOL SANTIAGO    </v>
      </c>
      <c r="E7502" t="str">
        <f>T("RE ")</f>
        <v xml:space="preserve">RE </v>
      </c>
      <c r="F7502" t="str">
        <f>T("REMOLQUES      ")</f>
        <v xml:space="preserve">REMOLQUES      </v>
      </c>
      <c r="G7502" t="str">
        <f>T("De 751 a 999 KG DE CARGA ÚTIL                     ")</f>
        <v xml:space="preserve">De 751 a 999 KG DE CARGA ÚTIL                     </v>
      </c>
      <c r="I7502">
        <v>2</v>
      </c>
    </row>
    <row r="7503" spans="1:9">
      <c r="A7503" t="str">
        <f>T("2018")</f>
        <v>2018</v>
      </c>
      <c r="B7503" t="str">
        <f>T("FISICO                                            ")</f>
        <v xml:space="preserve">FISICO                                            </v>
      </c>
      <c r="C7503" t="str">
        <f>T("HORTALEZA           ")</f>
        <v xml:space="preserve">HORTALEZA           </v>
      </c>
      <c r="D7503" t="str">
        <f>T("APOSTOL SANTIAGO    ")</f>
        <v xml:space="preserve">APOSTOL SANTIAGO    </v>
      </c>
      <c r="E7503" t="str">
        <f>T("RE ")</f>
        <v xml:space="preserve">RE </v>
      </c>
      <c r="F7503" t="str">
        <f>T("REMOLQUES      ")</f>
        <v xml:space="preserve">REMOLQUES      </v>
      </c>
      <c r="G7503" t="str">
        <f>T("De 1.000 a 2.999 KG DE CARGA ÚTIL                 ")</f>
        <v xml:space="preserve">De 1.000 a 2.999 KG DE CARGA ÚTIL                 </v>
      </c>
      <c r="I7503">
        <v>2</v>
      </c>
    </row>
    <row r="7504" spans="1:9">
      <c r="A7504" t="str">
        <f>T("2018")</f>
        <v>2018</v>
      </c>
      <c r="B7504" t="str">
        <f>T("FISICO                                            ")</f>
        <v xml:space="preserve">FISICO                                            </v>
      </c>
      <c r="C7504" t="str">
        <f>T("HORTALEZA           ")</f>
        <v xml:space="preserve">HORTALEZA           </v>
      </c>
      <c r="D7504" t="str">
        <f>T("VALDEFUENTES        ")</f>
        <v xml:space="preserve">VALDEFUENTES        </v>
      </c>
      <c r="E7504" t="str">
        <f>T("RE ")</f>
        <v xml:space="preserve">RE </v>
      </c>
      <c r="F7504" t="str">
        <f>T("REMOLQUES      ")</f>
        <v xml:space="preserve">REMOLQUES      </v>
      </c>
      <c r="G7504" t="str">
        <f>T("De 751 a 999 KG DE CARGA ÚTIL                     ")</f>
        <v xml:space="preserve">De 751 a 999 KG DE CARGA ÚTIL                     </v>
      </c>
      <c r="I7504">
        <v>2</v>
      </c>
    </row>
    <row r="7505" spans="1:9">
      <c r="A7505" t="str">
        <f>T("2018")</f>
        <v>2018</v>
      </c>
      <c r="B7505" t="str">
        <f>T("FISICO                                            ")</f>
        <v xml:space="preserve">FISICO                                            </v>
      </c>
      <c r="C7505" t="str">
        <f>T("HORTALEZA           ")</f>
        <v xml:space="preserve">HORTALEZA           </v>
      </c>
      <c r="D7505" t="str">
        <f>T("VALDEFUENTES        ")</f>
        <v xml:space="preserve">VALDEFUENTES        </v>
      </c>
      <c r="E7505" t="str">
        <f>T("RE ")</f>
        <v xml:space="preserve">RE </v>
      </c>
      <c r="F7505" t="str">
        <f>T("REMOLQUES      ")</f>
        <v xml:space="preserve">REMOLQUES      </v>
      </c>
      <c r="G7505" t="str">
        <f>T("De 1.000 a 2.999 KG DE CARGA ÚTIL                 ")</f>
        <v xml:space="preserve">De 1.000 a 2.999 KG DE CARGA ÚTIL                 </v>
      </c>
      <c r="I7505">
        <v>5</v>
      </c>
    </row>
    <row r="7506" spans="1:9">
      <c r="A7506" t="str">
        <f>T("2018")</f>
        <v>2018</v>
      </c>
      <c r="B7506" t="str">
        <f>T("FISICO                                            ")</f>
        <v xml:space="preserve">FISICO                                            </v>
      </c>
      <c r="C7506" t="str">
        <f>T("HORTALEZA           ")</f>
        <v xml:space="preserve">HORTALEZA           </v>
      </c>
      <c r="D7506" t="str">
        <f>T("VALDEFUENTES        ")</f>
        <v xml:space="preserve">VALDEFUENTES        </v>
      </c>
      <c r="E7506" t="str">
        <f>T("RE ")</f>
        <v xml:space="preserve">RE </v>
      </c>
      <c r="F7506" t="str">
        <f>T("REMOLQUES      ")</f>
        <v xml:space="preserve">REMOLQUES      </v>
      </c>
      <c r="G7506" t="str">
        <f>T("De 3.000 KG DE CARGA ÚTIL en adelante             ")</f>
        <v xml:space="preserve">De 3.000 KG DE CARGA ÚTIL en adelante             </v>
      </c>
      <c r="I7506">
        <v>8</v>
      </c>
    </row>
    <row r="7507" spans="1:9">
      <c r="A7507" t="str">
        <f>T("2018")</f>
        <v>2018</v>
      </c>
      <c r="B7507" t="str">
        <f>T("JURIDICO                                          ")</f>
        <v xml:space="preserve">JURIDICO                                          </v>
      </c>
      <c r="C7507" t="str">
        <f>T("HORTALEZA           ")</f>
        <v xml:space="preserve">HORTALEZA           </v>
      </c>
      <c r="D7507" t="str">
        <f>T("SIN BARRIO          ")</f>
        <v xml:space="preserve">SIN BARRIO          </v>
      </c>
      <c r="E7507" t="str">
        <f>T("RE ")</f>
        <v xml:space="preserve">RE </v>
      </c>
      <c r="F7507" t="str">
        <f>T("REMOLQUES      ")</f>
        <v xml:space="preserve">REMOLQUES      </v>
      </c>
      <c r="G7507" t="str">
        <f>T("De 3.000 KG DE CARGA ÚTIL en adelante             ")</f>
        <v xml:space="preserve">De 3.000 KG DE CARGA ÚTIL en adelante             </v>
      </c>
      <c r="I7507">
        <v>91</v>
      </c>
    </row>
    <row r="7508" spans="1:9">
      <c r="A7508" t="str">
        <f>T("2018")</f>
        <v>2018</v>
      </c>
      <c r="B7508" t="str">
        <f>T("JURIDICO                                          ")</f>
        <v xml:space="preserve">JURIDICO                                          </v>
      </c>
      <c r="C7508" t="str">
        <f>T("HORTALEZA           ")</f>
        <v xml:space="preserve">HORTALEZA           </v>
      </c>
      <c r="D7508" t="str">
        <f>T("PALOMAS             ")</f>
        <v xml:space="preserve">PALOMAS             </v>
      </c>
      <c r="E7508" t="str">
        <f>T("RE ")</f>
        <v xml:space="preserve">RE </v>
      </c>
      <c r="F7508" t="str">
        <f>T("REMOLQUES      ")</f>
        <v xml:space="preserve">REMOLQUES      </v>
      </c>
      <c r="G7508" t="str">
        <f>T("De 751 a 999 KG DE CARGA ÚTIL                     ")</f>
        <v xml:space="preserve">De 751 a 999 KG DE CARGA ÚTIL                     </v>
      </c>
      <c r="I7508">
        <v>1</v>
      </c>
    </row>
    <row r="7509" spans="1:9">
      <c r="A7509" t="str">
        <f>T("2018")</f>
        <v>2018</v>
      </c>
      <c r="B7509" t="str">
        <f>T("JURIDICO                                          ")</f>
        <v xml:space="preserve">JURIDICO                                          </v>
      </c>
      <c r="C7509" t="str">
        <f>T("HORTALEZA           ")</f>
        <v xml:space="preserve">HORTALEZA           </v>
      </c>
      <c r="D7509" t="str">
        <f>T("PALOMAS             ")</f>
        <v xml:space="preserve">PALOMAS             </v>
      </c>
      <c r="E7509" t="str">
        <f>T("RE ")</f>
        <v xml:space="preserve">RE </v>
      </c>
      <c r="F7509" t="str">
        <f>T("REMOLQUES      ")</f>
        <v xml:space="preserve">REMOLQUES      </v>
      </c>
      <c r="G7509" t="str">
        <f>T("De 1.000 a 2.999 KG DE CARGA ÚTIL                 ")</f>
        <v xml:space="preserve">De 1.000 a 2.999 KG DE CARGA ÚTIL                 </v>
      </c>
      <c r="I7509">
        <v>1</v>
      </c>
    </row>
    <row r="7510" spans="1:9">
      <c r="A7510" t="str">
        <f>T("2018")</f>
        <v>2018</v>
      </c>
      <c r="B7510" t="str">
        <f>T("JURIDICO                                          ")</f>
        <v xml:space="preserve">JURIDICO                                          </v>
      </c>
      <c r="C7510" t="str">
        <f>T("HORTALEZA           ")</f>
        <v xml:space="preserve">HORTALEZA           </v>
      </c>
      <c r="D7510" t="str">
        <f>T("PALOMAS             ")</f>
        <v xml:space="preserve">PALOMAS             </v>
      </c>
      <c r="E7510" t="str">
        <f>T("RE ")</f>
        <v xml:space="preserve">RE </v>
      </c>
      <c r="F7510" t="str">
        <f>T("REMOLQUES      ")</f>
        <v xml:space="preserve">REMOLQUES      </v>
      </c>
      <c r="G7510" t="str">
        <f>T("De 3.000 KG DE CARGA ÚTIL en adelante             ")</f>
        <v xml:space="preserve">De 3.000 KG DE CARGA ÚTIL en adelante             </v>
      </c>
      <c r="I7510">
        <v>7</v>
      </c>
    </row>
    <row r="7511" spans="1:9">
      <c r="A7511" t="str">
        <f>T("2018")</f>
        <v>2018</v>
      </c>
      <c r="B7511" t="str">
        <f>T("JURIDICO                                          ")</f>
        <v xml:space="preserve">JURIDICO                                          </v>
      </c>
      <c r="C7511" t="str">
        <f>T("HORTALEZA           ")</f>
        <v xml:space="preserve">HORTALEZA           </v>
      </c>
      <c r="D7511" t="str">
        <f>T("PIOVERA             ")</f>
        <v xml:space="preserve">PIOVERA             </v>
      </c>
      <c r="E7511" t="str">
        <f>T("RE ")</f>
        <v xml:space="preserve">RE </v>
      </c>
      <c r="F7511" t="str">
        <f>T("REMOLQUES      ")</f>
        <v xml:space="preserve">REMOLQUES      </v>
      </c>
      <c r="G7511" t="str">
        <f>T("De 751 a 999 KG DE CARGA ÚTIL                     ")</f>
        <v xml:space="preserve">De 751 a 999 KG DE CARGA ÚTIL                     </v>
      </c>
      <c r="I7511">
        <v>1</v>
      </c>
    </row>
    <row r="7512" spans="1:9">
      <c r="A7512" t="str">
        <f>T("2018")</f>
        <v>2018</v>
      </c>
      <c r="B7512" t="str">
        <f>T("JURIDICO                                          ")</f>
        <v xml:space="preserve">JURIDICO                                          </v>
      </c>
      <c r="C7512" t="str">
        <f>T("HORTALEZA           ")</f>
        <v xml:space="preserve">HORTALEZA           </v>
      </c>
      <c r="D7512" t="str">
        <f>T("PIOVERA             ")</f>
        <v xml:space="preserve">PIOVERA             </v>
      </c>
      <c r="E7512" t="str">
        <f>T("RE ")</f>
        <v xml:space="preserve">RE </v>
      </c>
      <c r="F7512" t="str">
        <f>T("REMOLQUES      ")</f>
        <v xml:space="preserve">REMOLQUES      </v>
      </c>
      <c r="G7512" t="str">
        <f>T("De 1.000 a 2.999 KG DE CARGA ÚTIL                 ")</f>
        <v xml:space="preserve">De 1.000 a 2.999 KG DE CARGA ÚTIL                 </v>
      </c>
      <c r="I7512">
        <v>4</v>
      </c>
    </row>
    <row r="7513" spans="1:9">
      <c r="A7513" t="str">
        <f>T("2018")</f>
        <v>2018</v>
      </c>
      <c r="B7513" t="str">
        <f>T("JURIDICO                                          ")</f>
        <v xml:space="preserve">JURIDICO                                          </v>
      </c>
      <c r="C7513" t="str">
        <f>T("HORTALEZA           ")</f>
        <v xml:space="preserve">HORTALEZA           </v>
      </c>
      <c r="D7513" t="str">
        <f>T("PIOVERA             ")</f>
        <v xml:space="preserve">PIOVERA             </v>
      </c>
      <c r="E7513" t="str">
        <f>T("RE ")</f>
        <v xml:space="preserve">RE </v>
      </c>
      <c r="F7513" t="str">
        <f>T("REMOLQUES      ")</f>
        <v xml:space="preserve">REMOLQUES      </v>
      </c>
      <c r="G7513" t="str">
        <f>T("De 3.000 KG DE CARGA ÚTIL en adelante             ")</f>
        <v xml:space="preserve">De 3.000 KG DE CARGA ÚTIL en adelante             </v>
      </c>
      <c r="I7513">
        <v>7</v>
      </c>
    </row>
    <row r="7514" spans="1:9">
      <c r="A7514" t="str">
        <f>T("2018")</f>
        <v>2018</v>
      </c>
      <c r="B7514" t="str">
        <f>T("JURIDICO                                          ")</f>
        <v xml:space="preserve">JURIDICO                                          </v>
      </c>
      <c r="C7514" t="str">
        <f>T("HORTALEZA           ")</f>
        <v xml:space="preserve">HORTALEZA           </v>
      </c>
      <c r="D7514" t="str">
        <f>T("CANILLAS            ")</f>
        <v xml:space="preserve">CANILLAS            </v>
      </c>
      <c r="E7514" t="str">
        <f>T("RE ")</f>
        <v xml:space="preserve">RE </v>
      </c>
      <c r="F7514" t="str">
        <f>T("REMOLQUES      ")</f>
        <v xml:space="preserve">REMOLQUES      </v>
      </c>
      <c r="G7514" t="str">
        <f>T("De 751 a 999 KG DE CARGA ÚTIL                     ")</f>
        <v xml:space="preserve">De 751 a 999 KG DE CARGA ÚTIL                     </v>
      </c>
      <c r="I7514">
        <v>2</v>
      </c>
    </row>
    <row r="7515" spans="1:9">
      <c r="A7515" t="str">
        <f>T("2018")</f>
        <v>2018</v>
      </c>
      <c r="B7515" t="str">
        <f>T("JURIDICO                                          ")</f>
        <v xml:space="preserve">JURIDICO                                          </v>
      </c>
      <c r="C7515" t="str">
        <f>T("HORTALEZA           ")</f>
        <v xml:space="preserve">HORTALEZA           </v>
      </c>
      <c r="D7515" t="str">
        <f>T("CANILLAS            ")</f>
        <v xml:space="preserve">CANILLAS            </v>
      </c>
      <c r="E7515" t="str">
        <f>T("RE ")</f>
        <v xml:space="preserve">RE </v>
      </c>
      <c r="F7515" t="str">
        <f>T("REMOLQUES      ")</f>
        <v xml:space="preserve">REMOLQUES      </v>
      </c>
      <c r="G7515" t="str">
        <f>T("De 1.000 a 2.999 KG DE CARGA ÚTIL                 ")</f>
        <v xml:space="preserve">De 1.000 a 2.999 KG DE CARGA ÚTIL                 </v>
      </c>
      <c r="I7515">
        <v>4</v>
      </c>
    </row>
    <row r="7516" spans="1:9">
      <c r="A7516" t="str">
        <f>T("2018")</f>
        <v>2018</v>
      </c>
      <c r="B7516" t="str">
        <f>T("JURIDICO                                          ")</f>
        <v xml:space="preserve">JURIDICO                                          </v>
      </c>
      <c r="C7516" t="str">
        <f>T("HORTALEZA           ")</f>
        <v xml:space="preserve">HORTALEZA           </v>
      </c>
      <c r="D7516" t="str">
        <f>T("CANILLAS            ")</f>
        <v xml:space="preserve">CANILLAS            </v>
      </c>
      <c r="E7516" t="str">
        <f>T("RE ")</f>
        <v xml:space="preserve">RE </v>
      </c>
      <c r="F7516" t="str">
        <f>T("REMOLQUES      ")</f>
        <v xml:space="preserve">REMOLQUES      </v>
      </c>
      <c r="G7516" t="str">
        <f>T("De 3.000 KG DE CARGA ÚTIL en adelante             ")</f>
        <v xml:space="preserve">De 3.000 KG DE CARGA ÚTIL en adelante             </v>
      </c>
      <c r="I7516">
        <v>45</v>
      </c>
    </row>
    <row r="7517" spans="1:9">
      <c r="A7517" t="str">
        <f>T("2018")</f>
        <v>2018</v>
      </c>
      <c r="B7517" t="str">
        <f>T("JURIDICO                                          ")</f>
        <v xml:space="preserve">JURIDICO                                          </v>
      </c>
      <c r="C7517" t="str">
        <f>T("HORTALEZA           ")</f>
        <v xml:space="preserve">HORTALEZA           </v>
      </c>
      <c r="D7517" t="str">
        <f>T("PINAR DEL REY       ")</f>
        <v xml:space="preserve">PINAR DEL REY       </v>
      </c>
      <c r="E7517" t="str">
        <f>T("RE ")</f>
        <v xml:space="preserve">RE </v>
      </c>
      <c r="F7517" t="str">
        <f>T("REMOLQUES      ")</f>
        <v xml:space="preserve">REMOLQUES      </v>
      </c>
      <c r="G7517" t="str">
        <f>T("De 751 a 999 KG DE CARGA ÚTIL                     ")</f>
        <v xml:space="preserve">De 751 a 999 KG DE CARGA ÚTIL                     </v>
      </c>
      <c r="I7517">
        <v>4</v>
      </c>
    </row>
    <row r="7518" spans="1:9">
      <c r="A7518" t="str">
        <f>T("2018")</f>
        <v>2018</v>
      </c>
      <c r="B7518" t="str">
        <f>T("JURIDICO                                          ")</f>
        <v xml:space="preserve">JURIDICO                                          </v>
      </c>
      <c r="C7518" t="str">
        <f>T("HORTALEZA           ")</f>
        <v xml:space="preserve">HORTALEZA           </v>
      </c>
      <c r="D7518" t="str">
        <f>T("PINAR DEL REY       ")</f>
        <v xml:space="preserve">PINAR DEL REY       </v>
      </c>
      <c r="E7518" t="str">
        <f>T("RE ")</f>
        <v xml:space="preserve">RE </v>
      </c>
      <c r="F7518" t="str">
        <f>T("REMOLQUES      ")</f>
        <v xml:space="preserve">REMOLQUES      </v>
      </c>
      <c r="G7518" t="str">
        <f>T("De 1.000 a 2.999 KG DE CARGA ÚTIL                 ")</f>
        <v xml:space="preserve">De 1.000 a 2.999 KG DE CARGA ÚTIL                 </v>
      </c>
      <c r="I7518">
        <v>1</v>
      </c>
    </row>
    <row r="7519" spans="1:9">
      <c r="A7519" t="str">
        <f>T("2018")</f>
        <v>2018</v>
      </c>
      <c r="B7519" t="str">
        <f>T("JURIDICO                                          ")</f>
        <v xml:space="preserve">JURIDICO                                          </v>
      </c>
      <c r="C7519" t="str">
        <f>T("HORTALEZA           ")</f>
        <v xml:space="preserve">HORTALEZA           </v>
      </c>
      <c r="D7519" t="str">
        <f>T("PINAR DEL REY       ")</f>
        <v xml:space="preserve">PINAR DEL REY       </v>
      </c>
      <c r="E7519" t="str">
        <f>T("RE ")</f>
        <v xml:space="preserve">RE </v>
      </c>
      <c r="F7519" t="str">
        <f>T("REMOLQUES      ")</f>
        <v xml:space="preserve">REMOLQUES      </v>
      </c>
      <c r="G7519" t="str">
        <f>T("De 3.000 KG DE CARGA ÚTIL en adelante             ")</f>
        <v xml:space="preserve">De 3.000 KG DE CARGA ÚTIL en adelante             </v>
      </c>
      <c r="I7519">
        <v>20</v>
      </c>
    </row>
    <row r="7520" spans="1:9">
      <c r="A7520" t="str">
        <f>T("2018")</f>
        <v>2018</v>
      </c>
      <c r="B7520" t="str">
        <f>T("JURIDICO                                          ")</f>
        <v xml:space="preserve">JURIDICO                                          </v>
      </c>
      <c r="C7520" t="str">
        <f>T("HORTALEZA           ")</f>
        <v xml:space="preserve">HORTALEZA           </v>
      </c>
      <c r="D7520" t="str">
        <f>T("APOSTOL SANTIAGO    ")</f>
        <v xml:space="preserve">APOSTOL SANTIAGO    </v>
      </c>
      <c r="E7520" t="str">
        <f>T("RE ")</f>
        <v xml:space="preserve">RE </v>
      </c>
      <c r="F7520" t="str">
        <f>T("REMOLQUES      ")</f>
        <v xml:space="preserve">REMOLQUES      </v>
      </c>
      <c r="G7520" t="str">
        <f>T("De 1.000 a 2.999 KG DE CARGA ÚTIL                 ")</f>
        <v xml:space="preserve">De 1.000 a 2.999 KG DE CARGA ÚTIL                 </v>
      </c>
      <c r="I7520">
        <v>10</v>
      </c>
    </row>
    <row r="7521" spans="1:9">
      <c r="A7521" t="str">
        <f>T("2018")</f>
        <v>2018</v>
      </c>
      <c r="B7521" t="str">
        <f>T("JURIDICO                                          ")</f>
        <v xml:space="preserve">JURIDICO                                          </v>
      </c>
      <c r="C7521" t="str">
        <f>T("HORTALEZA           ")</f>
        <v xml:space="preserve">HORTALEZA           </v>
      </c>
      <c r="D7521" t="str">
        <f>T("APOSTOL SANTIAGO    ")</f>
        <v xml:space="preserve">APOSTOL SANTIAGO    </v>
      </c>
      <c r="E7521" t="str">
        <f>T("RE ")</f>
        <v xml:space="preserve">RE </v>
      </c>
      <c r="F7521" t="str">
        <f>T("REMOLQUES      ")</f>
        <v xml:space="preserve">REMOLQUES      </v>
      </c>
      <c r="G7521" t="str">
        <f>T("De 3.000 KG DE CARGA ÚTIL en adelante             ")</f>
        <v xml:space="preserve">De 3.000 KG DE CARGA ÚTIL en adelante             </v>
      </c>
      <c r="I7521">
        <v>43</v>
      </c>
    </row>
    <row r="7522" spans="1:9">
      <c r="A7522" t="str">
        <f>T("2018")</f>
        <v>2018</v>
      </c>
      <c r="B7522" t="str">
        <f>T("JURIDICO                                          ")</f>
        <v xml:space="preserve">JURIDICO                                          </v>
      </c>
      <c r="C7522" t="str">
        <f>T("HORTALEZA           ")</f>
        <v xml:space="preserve">HORTALEZA           </v>
      </c>
      <c r="D7522" t="str">
        <f>T("VALDEFUENTES        ")</f>
        <v xml:space="preserve">VALDEFUENTES        </v>
      </c>
      <c r="E7522" t="str">
        <f>T("RE ")</f>
        <v xml:space="preserve">RE </v>
      </c>
      <c r="F7522" t="str">
        <f>T("REMOLQUES      ")</f>
        <v xml:space="preserve">REMOLQUES      </v>
      </c>
      <c r="G7522" t="str">
        <f>T("De 1.000 a 2.999 KG DE CARGA ÚTIL                 ")</f>
        <v xml:space="preserve">De 1.000 a 2.999 KG DE CARGA ÚTIL                 </v>
      </c>
      <c r="I7522">
        <v>12</v>
      </c>
    </row>
    <row r="7523" spans="1:9">
      <c r="A7523" t="str">
        <f>T("2018")</f>
        <v>2018</v>
      </c>
      <c r="B7523" t="str">
        <f>T("JURIDICO                                          ")</f>
        <v xml:space="preserve">JURIDICO                                          </v>
      </c>
      <c r="C7523" t="str">
        <f>T("HORTALEZA           ")</f>
        <v xml:space="preserve">HORTALEZA           </v>
      </c>
      <c r="D7523" t="str">
        <f>T("VALDEFUENTES        ")</f>
        <v xml:space="preserve">VALDEFUENTES        </v>
      </c>
      <c r="E7523" t="str">
        <f>T("RE ")</f>
        <v xml:space="preserve">RE </v>
      </c>
      <c r="F7523" t="str">
        <f>T("REMOLQUES      ")</f>
        <v xml:space="preserve">REMOLQUES      </v>
      </c>
      <c r="G7523" t="str">
        <f>T("De 3.000 KG DE CARGA ÚTIL en adelante             ")</f>
        <v xml:space="preserve">De 3.000 KG DE CARGA ÚTIL en adelante             </v>
      </c>
      <c r="I7523">
        <v>42</v>
      </c>
    </row>
    <row r="7524" spans="1:9">
      <c r="A7524" t="str">
        <f>T("2018")</f>
        <v>2018</v>
      </c>
      <c r="B7524" t="str">
        <f>T("FISICO                                            ")</f>
        <v xml:space="preserve">FISICO                                            </v>
      </c>
      <c r="C7524" t="str">
        <f>T("HORTALEZA           ")</f>
        <v xml:space="preserve">HORTALEZA           </v>
      </c>
      <c r="D7524" t="str">
        <f>T("APOSTOL SANTIAGO    ")</f>
        <v xml:space="preserve">APOSTOL SANTIAGO    </v>
      </c>
      <c r="E7524" t="str">
        <f>T("SE ")</f>
        <v xml:space="preserve">SE </v>
      </c>
      <c r="F7524" t="str">
        <f>T("SEMIRREMOLQUES ")</f>
        <v xml:space="preserve">SEMIRREMOLQUES </v>
      </c>
      <c r="G7524" t="str">
        <f>T("De 3.000 KG DE CARGA ÚTIL en adelante             ")</f>
        <v xml:space="preserve">De 3.000 KG DE CARGA ÚTIL en adelante             </v>
      </c>
      <c r="I7524">
        <v>1</v>
      </c>
    </row>
    <row r="7525" spans="1:9">
      <c r="A7525" t="str">
        <f>T("2018")</f>
        <v>2018</v>
      </c>
      <c r="B7525" t="str">
        <f>T("Entidad sin personalidad jurídica (art. 35.4 LGT) ")</f>
        <v xml:space="preserve">Entidad sin personalidad jurídica (art. 35.4 LGT) </v>
      </c>
      <c r="C7525" t="str">
        <f>T("HORTALEZA           ")</f>
        <v xml:space="preserve">HORTALEZA           </v>
      </c>
      <c r="D7525" t="str">
        <f>T("CANILLAS            ")</f>
        <v xml:space="preserve">CANILLAS            </v>
      </c>
      <c r="E7525" t="str">
        <f>T("TR ")</f>
        <v xml:space="preserve">TR </v>
      </c>
      <c r="F7525" t="str">
        <f>T("TRACTORES      ")</f>
        <v xml:space="preserve">TRACTORES      </v>
      </c>
      <c r="G7525" t="str">
        <f>T("De menos de 16 CABALLOS FISCALES                  ")</f>
        <v xml:space="preserve">De menos de 16 CABALLOS FISCALES                  </v>
      </c>
      <c r="H7525" t="str">
        <f>T("DIESEL                                            ")</f>
        <v xml:space="preserve">DIESEL                                            </v>
      </c>
      <c r="I7525">
        <v>1</v>
      </c>
    </row>
    <row r="7526" spans="1:9">
      <c r="A7526" t="str">
        <f>T("2018")</f>
        <v>2018</v>
      </c>
      <c r="B7526" t="str">
        <f>T("Entidad sin personalidad jurídica (art. 35.4 LGT) ")</f>
        <v xml:space="preserve">Entidad sin personalidad jurídica (art. 35.4 LGT) </v>
      </c>
      <c r="C7526" t="str">
        <f>T("HORTALEZA           ")</f>
        <v xml:space="preserve">HORTALEZA           </v>
      </c>
      <c r="D7526" t="str">
        <f>T("PINAR DEL REY       ")</f>
        <v xml:space="preserve">PINAR DEL REY       </v>
      </c>
      <c r="E7526" t="str">
        <f>T("TR ")</f>
        <v xml:space="preserve">TR </v>
      </c>
      <c r="F7526" t="str">
        <f>T("TRACTORES      ")</f>
        <v xml:space="preserve">TRACTORES      </v>
      </c>
      <c r="G7526" t="str">
        <f>T("De 16 a 25 CABALLOS FISCALES                      ")</f>
        <v xml:space="preserve">De 16 a 25 CABALLOS FISCALES                      </v>
      </c>
      <c r="H7526" t="str">
        <f>T("DIESEL                                            ")</f>
        <v xml:space="preserve">DIESEL                                            </v>
      </c>
      <c r="I7526">
        <v>1</v>
      </c>
    </row>
    <row r="7527" spans="1:9">
      <c r="A7527" t="str">
        <f>T("2018")</f>
        <v>2018</v>
      </c>
      <c r="B7527" t="str">
        <f>T("Entidad sin personalidad jurídica (art. 35.4 LGT) ")</f>
        <v xml:space="preserve">Entidad sin personalidad jurídica (art. 35.4 LGT) </v>
      </c>
      <c r="C7527" t="str">
        <f>T("HORTALEZA           ")</f>
        <v xml:space="preserve">HORTALEZA           </v>
      </c>
      <c r="D7527" t="str">
        <f>T("PINAR DEL REY       ")</f>
        <v xml:space="preserve">PINAR DEL REY       </v>
      </c>
      <c r="E7527" t="str">
        <f>T("TR ")</f>
        <v xml:space="preserve">TR </v>
      </c>
      <c r="F7527" t="str">
        <f>T("TRACTORES      ")</f>
        <v xml:space="preserve">TRACTORES      </v>
      </c>
      <c r="G7527" t="str">
        <f>T("De 25,01 CABALLOS FISCALES en adelante            ")</f>
        <v xml:space="preserve">De 25,01 CABALLOS FISCALES en adelante            </v>
      </c>
      <c r="H7527" t="str">
        <f>T("DIESEL                                            ")</f>
        <v xml:space="preserve">DIESEL                                            </v>
      </c>
      <c r="I7527">
        <v>1</v>
      </c>
    </row>
    <row r="7528" spans="1:9">
      <c r="A7528" t="str">
        <f>T("2018")</f>
        <v>2018</v>
      </c>
      <c r="B7528" t="str">
        <f>T("Entidad sin personalidad jurídica (art. 35.4 LGT) ")</f>
        <v xml:space="preserve">Entidad sin personalidad jurídica (art. 35.4 LGT) </v>
      </c>
      <c r="C7528" t="str">
        <f>T("HORTALEZA           ")</f>
        <v xml:space="preserve">HORTALEZA           </v>
      </c>
      <c r="D7528" t="str">
        <f>T("APOSTOL SANTIAGO    ")</f>
        <v xml:space="preserve">APOSTOL SANTIAGO    </v>
      </c>
      <c r="E7528" t="str">
        <f>T("TR ")</f>
        <v xml:space="preserve">TR </v>
      </c>
      <c r="F7528" t="str">
        <f>T("TRACTORES      ")</f>
        <v xml:space="preserve">TRACTORES      </v>
      </c>
      <c r="G7528" t="str">
        <f>T("De menos de 16 CABALLOS FISCALES                  ")</f>
        <v xml:space="preserve">De menos de 16 CABALLOS FISCALES                  </v>
      </c>
      <c r="H7528" t="str">
        <f>T("DIESEL                                            ")</f>
        <v xml:space="preserve">DIESEL                                            </v>
      </c>
      <c r="I7528">
        <v>1</v>
      </c>
    </row>
    <row r="7529" spans="1:9">
      <c r="A7529" t="str">
        <f>T("2018")</f>
        <v>2018</v>
      </c>
      <c r="B7529" t="str">
        <f>T("FISICO                                            ")</f>
        <v xml:space="preserve">FISICO                                            </v>
      </c>
      <c r="C7529" t="str">
        <f>T("HORTALEZA           ")</f>
        <v xml:space="preserve">HORTALEZA           </v>
      </c>
      <c r="D7529" t="str">
        <f>T("SIN BARRIO          ")</f>
        <v xml:space="preserve">SIN BARRIO          </v>
      </c>
      <c r="E7529" t="str">
        <f>T("TR ")</f>
        <v xml:space="preserve">TR </v>
      </c>
      <c r="F7529" t="str">
        <f>T("TRACTORES      ")</f>
        <v xml:space="preserve">TRACTORES      </v>
      </c>
      <c r="G7529" t="str">
        <f>T("De 16 a 25 CABALLOS FISCALES                      ")</f>
        <v xml:space="preserve">De 16 a 25 CABALLOS FISCALES                      </v>
      </c>
      <c r="H7529" t="str">
        <f>T("DIESEL                                            ")</f>
        <v xml:space="preserve">DIESEL                                            </v>
      </c>
      <c r="I7529">
        <v>1</v>
      </c>
    </row>
    <row r="7530" spans="1:9">
      <c r="A7530" t="str">
        <f>T("2018")</f>
        <v>2018</v>
      </c>
      <c r="B7530" t="str">
        <f>T("FISICO                                            ")</f>
        <v xml:space="preserve">FISICO                                            </v>
      </c>
      <c r="C7530" t="str">
        <f>T("HORTALEZA           ")</f>
        <v xml:space="preserve">HORTALEZA           </v>
      </c>
      <c r="D7530" t="str">
        <f>T("PALOMAS             ")</f>
        <v xml:space="preserve">PALOMAS             </v>
      </c>
      <c r="E7530" t="str">
        <f>T("TR ")</f>
        <v xml:space="preserve">TR </v>
      </c>
      <c r="F7530" t="str">
        <f>T("TRACTORES      ")</f>
        <v xml:space="preserve">TRACTORES      </v>
      </c>
      <c r="G7530" t="str">
        <f>T("De 16 a 25 CABALLOS FISCALES                      ")</f>
        <v xml:space="preserve">De 16 a 25 CABALLOS FISCALES                      </v>
      </c>
      <c r="H7530" t="str">
        <f>T("DIESEL                                            ")</f>
        <v xml:space="preserve">DIESEL                                            </v>
      </c>
      <c r="I7530">
        <v>3</v>
      </c>
    </row>
    <row r="7531" spans="1:9">
      <c r="A7531" t="str">
        <f>T("2018")</f>
        <v>2018</v>
      </c>
      <c r="B7531" t="str">
        <f>T("FISICO                                            ")</f>
        <v xml:space="preserve">FISICO                                            </v>
      </c>
      <c r="C7531" t="str">
        <f>T("HORTALEZA           ")</f>
        <v xml:space="preserve">HORTALEZA           </v>
      </c>
      <c r="D7531" t="str">
        <f>T("PALOMAS             ")</f>
        <v xml:space="preserve">PALOMAS             </v>
      </c>
      <c r="E7531" t="str">
        <f>T("TR ")</f>
        <v xml:space="preserve">TR </v>
      </c>
      <c r="F7531" t="str">
        <f>T("TRACTORES      ")</f>
        <v xml:space="preserve">TRACTORES      </v>
      </c>
      <c r="G7531" t="str">
        <f>T("De 25,01 CABALLOS FISCALES en adelante            ")</f>
        <v xml:space="preserve">De 25,01 CABALLOS FISCALES en adelante            </v>
      </c>
      <c r="H7531" t="str">
        <f>T("DIESEL                                            ")</f>
        <v xml:space="preserve">DIESEL                                            </v>
      </c>
      <c r="I7531">
        <v>1</v>
      </c>
    </row>
    <row r="7532" spans="1:9">
      <c r="A7532" t="str">
        <f>T("2018")</f>
        <v>2018</v>
      </c>
      <c r="B7532" t="str">
        <f>T("FISICO                                            ")</f>
        <v xml:space="preserve">FISICO                                            </v>
      </c>
      <c r="C7532" t="str">
        <f>T("HORTALEZA           ")</f>
        <v xml:space="preserve">HORTALEZA           </v>
      </c>
      <c r="D7532" t="str">
        <f>T("PIOVERA             ")</f>
        <v xml:space="preserve">PIOVERA             </v>
      </c>
      <c r="E7532" t="str">
        <f>T("TR ")</f>
        <v xml:space="preserve">TR </v>
      </c>
      <c r="F7532" t="str">
        <f>T("TRACTORES      ")</f>
        <v xml:space="preserve">TRACTORES      </v>
      </c>
      <c r="G7532" t="str">
        <f>T("De menos de 16 CABALLOS FISCALES                  ")</f>
        <v xml:space="preserve">De menos de 16 CABALLOS FISCALES                  </v>
      </c>
      <c r="H7532" t="str">
        <f>T("DIESEL                                            ")</f>
        <v xml:space="preserve">DIESEL                                            </v>
      </c>
      <c r="I7532">
        <v>7</v>
      </c>
    </row>
    <row r="7533" spans="1:9">
      <c r="A7533" t="str">
        <f>T("2018")</f>
        <v>2018</v>
      </c>
      <c r="B7533" t="str">
        <f>T("FISICO                                            ")</f>
        <v xml:space="preserve">FISICO                                            </v>
      </c>
      <c r="C7533" t="str">
        <f>T("HORTALEZA           ")</f>
        <v xml:space="preserve">HORTALEZA           </v>
      </c>
      <c r="D7533" t="str">
        <f>T("PIOVERA             ")</f>
        <v xml:space="preserve">PIOVERA             </v>
      </c>
      <c r="E7533" t="str">
        <f>T("TR ")</f>
        <v xml:space="preserve">TR </v>
      </c>
      <c r="F7533" t="str">
        <f>T("TRACTORES      ")</f>
        <v xml:space="preserve">TRACTORES      </v>
      </c>
      <c r="G7533" t="str">
        <f>T("De 16 a 25 CABALLOS FISCALES                      ")</f>
        <v xml:space="preserve">De 16 a 25 CABALLOS FISCALES                      </v>
      </c>
      <c r="H7533" t="str">
        <f>T("DIESEL                                            ")</f>
        <v xml:space="preserve">DIESEL                                            </v>
      </c>
      <c r="I7533">
        <v>3</v>
      </c>
    </row>
    <row r="7534" spans="1:9">
      <c r="A7534" t="str">
        <f>T("2018")</f>
        <v>2018</v>
      </c>
      <c r="B7534" t="str">
        <f>T("FISICO                                            ")</f>
        <v xml:space="preserve">FISICO                                            </v>
      </c>
      <c r="C7534" t="str">
        <f>T("HORTALEZA           ")</f>
        <v xml:space="preserve">HORTALEZA           </v>
      </c>
      <c r="D7534" t="str">
        <f>T("PIOVERA             ")</f>
        <v xml:space="preserve">PIOVERA             </v>
      </c>
      <c r="E7534" t="str">
        <f>T("TR ")</f>
        <v xml:space="preserve">TR </v>
      </c>
      <c r="F7534" t="str">
        <f>T("TRACTORES      ")</f>
        <v xml:space="preserve">TRACTORES      </v>
      </c>
      <c r="G7534" t="str">
        <f>T("De 25,01 CABALLOS FISCALES en adelante            ")</f>
        <v xml:space="preserve">De 25,01 CABALLOS FISCALES en adelante            </v>
      </c>
      <c r="H7534" t="str">
        <f>T("DIESEL                                            ")</f>
        <v xml:space="preserve">DIESEL                                            </v>
      </c>
      <c r="I7534">
        <v>3</v>
      </c>
    </row>
    <row r="7535" spans="1:9">
      <c r="A7535" t="str">
        <f>T("2018")</f>
        <v>2018</v>
      </c>
      <c r="B7535" t="str">
        <f>T("FISICO                                            ")</f>
        <v xml:space="preserve">FISICO                                            </v>
      </c>
      <c r="C7535" t="str">
        <f>T("HORTALEZA           ")</f>
        <v xml:space="preserve">HORTALEZA           </v>
      </c>
      <c r="D7535" t="str">
        <f>T("CANILLAS            ")</f>
        <v xml:space="preserve">CANILLAS            </v>
      </c>
      <c r="E7535" t="str">
        <f>T("TR ")</f>
        <v xml:space="preserve">TR </v>
      </c>
      <c r="F7535" t="str">
        <f>T("TRACTORES      ")</f>
        <v xml:space="preserve">TRACTORES      </v>
      </c>
      <c r="G7535" t="str">
        <f>T("De menos de 16 CABALLOS FISCALES                  ")</f>
        <v xml:space="preserve">De menos de 16 CABALLOS FISCALES                  </v>
      </c>
      <c r="H7535" t="str">
        <f>T("DIESEL                                            ")</f>
        <v xml:space="preserve">DIESEL                                            </v>
      </c>
      <c r="I7535">
        <v>10</v>
      </c>
    </row>
    <row r="7536" spans="1:9">
      <c r="A7536" t="str">
        <f>T("2018")</f>
        <v>2018</v>
      </c>
      <c r="B7536" t="str">
        <f>T("FISICO                                            ")</f>
        <v xml:space="preserve">FISICO                                            </v>
      </c>
      <c r="C7536" t="str">
        <f>T("HORTALEZA           ")</f>
        <v xml:space="preserve">HORTALEZA           </v>
      </c>
      <c r="D7536" t="str">
        <f>T("CANILLAS            ")</f>
        <v xml:space="preserve">CANILLAS            </v>
      </c>
      <c r="E7536" t="str">
        <f>T("TR ")</f>
        <v xml:space="preserve">TR </v>
      </c>
      <c r="F7536" t="str">
        <f>T("TRACTORES      ")</f>
        <v xml:space="preserve">TRACTORES      </v>
      </c>
      <c r="G7536" t="str">
        <f>T("De 16 a 25 CABALLOS FISCALES                      ")</f>
        <v xml:space="preserve">De 16 a 25 CABALLOS FISCALES                      </v>
      </c>
      <c r="H7536" t="str">
        <f>T("DIESEL                                            ")</f>
        <v xml:space="preserve">DIESEL                                            </v>
      </c>
      <c r="I7536">
        <v>2</v>
      </c>
    </row>
    <row r="7537" spans="1:9">
      <c r="A7537" t="str">
        <f>T("2018")</f>
        <v>2018</v>
      </c>
      <c r="B7537" t="str">
        <f>T("FISICO                                            ")</f>
        <v xml:space="preserve">FISICO                                            </v>
      </c>
      <c r="C7537" t="str">
        <f>T("HORTALEZA           ")</f>
        <v xml:space="preserve">HORTALEZA           </v>
      </c>
      <c r="D7537" t="str">
        <f>T("CANILLAS            ")</f>
        <v xml:space="preserve">CANILLAS            </v>
      </c>
      <c r="E7537" t="str">
        <f>T("TR ")</f>
        <v xml:space="preserve">TR </v>
      </c>
      <c r="F7537" t="str">
        <f>T("TRACTORES      ")</f>
        <v xml:space="preserve">TRACTORES      </v>
      </c>
      <c r="G7537" t="str">
        <f>T("De 25,01 CABALLOS FISCALES en adelante            ")</f>
        <v xml:space="preserve">De 25,01 CABALLOS FISCALES en adelante            </v>
      </c>
      <c r="H7537" t="str">
        <f>T("DIESEL                                            ")</f>
        <v xml:space="preserve">DIESEL                                            </v>
      </c>
      <c r="I7537">
        <v>24</v>
      </c>
    </row>
    <row r="7538" spans="1:9">
      <c r="A7538" t="str">
        <f>T("2018")</f>
        <v>2018</v>
      </c>
      <c r="B7538" t="str">
        <f>T("FISICO                                            ")</f>
        <v xml:space="preserve">FISICO                                            </v>
      </c>
      <c r="C7538" t="str">
        <f>T("HORTALEZA           ")</f>
        <v xml:space="preserve">HORTALEZA           </v>
      </c>
      <c r="D7538" t="str">
        <f>T("PINAR DEL REY       ")</f>
        <v xml:space="preserve">PINAR DEL REY       </v>
      </c>
      <c r="E7538" t="str">
        <f>T("TR ")</f>
        <v xml:space="preserve">TR </v>
      </c>
      <c r="F7538" t="str">
        <f>T("TRACTORES      ")</f>
        <v xml:space="preserve">TRACTORES      </v>
      </c>
      <c r="G7538" t="str">
        <f>T("De menos de 16 CABALLOS FISCALES                  ")</f>
        <v xml:space="preserve">De menos de 16 CABALLOS FISCALES                  </v>
      </c>
      <c r="H7538" t="str">
        <f>T("DIESEL                                            ")</f>
        <v xml:space="preserve">DIESEL                                            </v>
      </c>
      <c r="I7538">
        <v>8</v>
      </c>
    </row>
    <row r="7539" spans="1:9">
      <c r="A7539" t="str">
        <f>T("2018")</f>
        <v>2018</v>
      </c>
      <c r="B7539" t="str">
        <f>T("FISICO                                            ")</f>
        <v xml:space="preserve">FISICO                                            </v>
      </c>
      <c r="C7539" t="str">
        <f>T("HORTALEZA           ")</f>
        <v xml:space="preserve">HORTALEZA           </v>
      </c>
      <c r="D7539" t="str">
        <f>T("PINAR DEL REY       ")</f>
        <v xml:space="preserve">PINAR DEL REY       </v>
      </c>
      <c r="E7539" t="str">
        <f>T("TR ")</f>
        <v xml:space="preserve">TR </v>
      </c>
      <c r="F7539" t="str">
        <f>T("TRACTORES      ")</f>
        <v xml:space="preserve">TRACTORES      </v>
      </c>
      <c r="G7539" t="str">
        <f>T("De 16 a 25 CABALLOS FISCALES                      ")</f>
        <v xml:space="preserve">De 16 a 25 CABALLOS FISCALES                      </v>
      </c>
      <c r="H7539" t="str">
        <f>T("DIESEL                                            ")</f>
        <v xml:space="preserve">DIESEL                                            </v>
      </c>
      <c r="I7539">
        <v>6</v>
      </c>
    </row>
    <row r="7540" spans="1:9">
      <c r="A7540" t="str">
        <f>T("2018")</f>
        <v>2018</v>
      </c>
      <c r="B7540" t="str">
        <f>T("FISICO                                            ")</f>
        <v xml:space="preserve">FISICO                                            </v>
      </c>
      <c r="C7540" t="str">
        <f>T("HORTALEZA           ")</f>
        <v xml:space="preserve">HORTALEZA           </v>
      </c>
      <c r="D7540" t="str">
        <f>T("PINAR DEL REY       ")</f>
        <v xml:space="preserve">PINAR DEL REY       </v>
      </c>
      <c r="E7540" t="str">
        <f>T("TR ")</f>
        <v xml:space="preserve">TR </v>
      </c>
      <c r="F7540" t="str">
        <f>T("TRACTORES      ")</f>
        <v xml:space="preserve">TRACTORES      </v>
      </c>
      <c r="G7540" t="str">
        <f>T("De 25,01 CABALLOS FISCALES en adelante            ")</f>
        <v xml:space="preserve">De 25,01 CABALLOS FISCALES en adelante            </v>
      </c>
      <c r="H7540" t="str">
        <f>T("DIESEL                                            ")</f>
        <v xml:space="preserve">DIESEL                                            </v>
      </c>
      <c r="I7540">
        <v>6</v>
      </c>
    </row>
    <row r="7541" spans="1:9">
      <c r="A7541" t="str">
        <f>T("2018")</f>
        <v>2018</v>
      </c>
      <c r="B7541" t="str">
        <f>T("FISICO                                            ")</f>
        <v xml:space="preserve">FISICO                                            </v>
      </c>
      <c r="C7541" t="str">
        <f>T("HORTALEZA           ")</f>
        <v xml:space="preserve">HORTALEZA           </v>
      </c>
      <c r="D7541" t="str">
        <f>T("APOSTOL SANTIAGO    ")</f>
        <v xml:space="preserve">APOSTOL SANTIAGO    </v>
      </c>
      <c r="E7541" t="str">
        <f>T("TR ")</f>
        <v xml:space="preserve">TR </v>
      </c>
      <c r="F7541" t="str">
        <f>T("TRACTORES      ")</f>
        <v xml:space="preserve">TRACTORES      </v>
      </c>
      <c r="G7541" t="str">
        <f>T("De menos de 16 CABALLOS FISCALES                  ")</f>
        <v xml:space="preserve">De menos de 16 CABALLOS FISCALES                  </v>
      </c>
      <c r="H7541" t="str">
        <f>T("DIESEL                                            ")</f>
        <v xml:space="preserve">DIESEL                                            </v>
      </c>
      <c r="I7541">
        <v>5</v>
      </c>
    </row>
    <row r="7542" spans="1:9">
      <c r="A7542" t="str">
        <f>T("2018")</f>
        <v>2018</v>
      </c>
      <c r="B7542" t="str">
        <f>T("FISICO                                            ")</f>
        <v xml:space="preserve">FISICO                                            </v>
      </c>
      <c r="C7542" t="str">
        <f>T("HORTALEZA           ")</f>
        <v xml:space="preserve">HORTALEZA           </v>
      </c>
      <c r="D7542" t="str">
        <f>T("APOSTOL SANTIAGO    ")</f>
        <v xml:space="preserve">APOSTOL SANTIAGO    </v>
      </c>
      <c r="E7542" t="str">
        <f>T("TR ")</f>
        <v xml:space="preserve">TR </v>
      </c>
      <c r="F7542" t="str">
        <f>T("TRACTORES      ")</f>
        <v xml:space="preserve">TRACTORES      </v>
      </c>
      <c r="G7542" t="str">
        <f>T("De 16 a 25 CABALLOS FISCALES                      ")</f>
        <v xml:space="preserve">De 16 a 25 CABALLOS FISCALES                      </v>
      </c>
      <c r="H7542" t="str">
        <f>T("DIESEL                                            ")</f>
        <v xml:space="preserve">DIESEL                                            </v>
      </c>
      <c r="I7542">
        <v>3</v>
      </c>
    </row>
    <row r="7543" spans="1:9">
      <c r="A7543" t="str">
        <f>T("2018")</f>
        <v>2018</v>
      </c>
      <c r="B7543" t="str">
        <f>T("FISICO                                            ")</f>
        <v xml:space="preserve">FISICO                                            </v>
      </c>
      <c r="C7543" t="str">
        <f>T("HORTALEZA           ")</f>
        <v xml:space="preserve">HORTALEZA           </v>
      </c>
      <c r="D7543" t="str">
        <f>T("VALDEFUENTES        ")</f>
        <v xml:space="preserve">VALDEFUENTES        </v>
      </c>
      <c r="E7543" t="str">
        <f>T("TR ")</f>
        <v xml:space="preserve">TR </v>
      </c>
      <c r="F7543" t="str">
        <f>T("TRACTORES      ")</f>
        <v xml:space="preserve">TRACTORES      </v>
      </c>
      <c r="G7543" t="str">
        <f>T("De menos de 16 CABALLOS FISCALES                  ")</f>
        <v xml:space="preserve">De menos de 16 CABALLOS FISCALES                  </v>
      </c>
      <c r="H7543" t="str">
        <f>T("DIESEL                                            ")</f>
        <v xml:space="preserve">DIESEL                                            </v>
      </c>
      <c r="I7543">
        <v>9</v>
      </c>
    </row>
    <row r="7544" spans="1:9">
      <c r="A7544" t="str">
        <f>T("2018")</f>
        <v>2018</v>
      </c>
      <c r="B7544" t="str">
        <f>T("FISICO                                            ")</f>
        <v xml:space="preserve">FISICO                                            </v>
      </c>
      <c r="C7544" t="str">
        <f>T("HORTALEZA           ")</f>
        <v xml:space="preserve">HORTALEZA           </v>
      </c>
      <c r="D7544" t="str">
        <f>T("VALDEFUENTES        ")</f>
        <v xml:space="preserve">VALDEFUENTES        </v>
      </c>
      <c r="E7544" t="str">
        <f>T("TR ")</f>
        <v xml:space="preserve">TR </v>
      </c>
      <c r="F7544" t="str">
        <f>T("TRACTORES      ")</f>
        <v xml:space="preserve">TRACTORES      </v>
      </c>
      <c r="G7544" t="str">
        <f>T("De 16 a 25 CABALLOS FISCALES                      ")</f>
        <v xml:space="preserve">De 16 a 25 CABALLOS FISCALES                      </v>
      </c>
      <c r="H7544" t="str">
        <f>T("DIESEL                                            ")</f>
        <v xml:space="preserve">DIESEL                                            </v>
      </c>
      <c r="I7544">
        <v>3</v>
      </c>
    </row>
    <row r="7545" spans="1:9">
      <c r="A7545" t="str">
        <f>T("2018")</f>
        <v>2018</v>
      </c>
      <c r="B7545" t="str">
        <f>T("FISICO                                            ")</f>
        <v xml:space="preserve">FISICO                                            </v>
      </c>
      <c r="C7545" t="str">
        <f>T("HORTALEZA           ")</f>
        <v xml:space="preserve">HORTALEZA           </v>
      </c>
      <c r="D7545" t="str">
        <f>T("VALDEFUENTES        ")</f>
        <v xml:space="preserve">VALDEFUENTES        </v>
      </c>
      <c r="E7545" t="str">
        <f>T("TR ")</f>
        <v xml:space="preserve">TR </v>
      </c>
      <c r="F7545" t="str">
        <f>T("TRACTORES      ")</f>
        <v xml:space="preserve">TRACTORES      </v>
      </c>
      <c r="G7545" t="str">
        <f>T("De 25,01 CABALLOS FISCALES en adelante            ")</f>
        <v xml:space="preserve">De 25,01 CABALLOS FISCALES en adelante            </v>
      </c>
      <c r="H7545" t="str">
        <f>T("DIESEL                                            ")</f>
        <v xml:space="preserve">DIESEL                                            </v>
      </c>
      <c r="I7545">
        <v>4</v>
      </c>
    </row>
    <row r="7546" spans="1:9">
      <c r="A7546" t="str">
        <f>T("2018")</f>
        <v>2018</v>
      </c>
      <c r="B7546" t="str">
        <f>T("JURIDICO                                          ")</f>
        <v xml:space="preserve">JURIDICO                                          </v>
      </c>
      <c r="C7546" t="str">
        <f>T("HORTALEZA           ")</f>
        <v xml:space="preserve">HORTALEZA           </v>
      </c>
      <c r="D7546" t="str">
        <f>T("SIN BARRIO          ")</f>
        <v xml:space="preserve">SIN BARRIO          </v>
      </c>
      <c r="E7546" t="str">
        <f>T("TR ")</f>
        <v xml:space="preserve">TR </v>
      </c>
      <c r="F7546" t="str">
        <f>T("TRACTORES      ")</f>
        <v xml:space="preserve">TRACTORES      </v>
      </c>
      <c r="G7546" t="str">
        <f>T("De menos de 16 CABALLOS FISCALES                  ")</f>
        <v xml:space="preserve">De menos de 16 CABALLOS FISCALES                  </v>
      </c>
      <c r="H7546" t="str">
        <f>T("DIESEL                                            ")</f>
        <v xml:space="preserve">DIESEL                                            </v>
      </c>
      <c r="I7546">
        <v>1</v>
      </c>
    </row>
    <row r="7547" spans="1:9">
      <c r="A7547" t="str">
        <f>T("2018")</f>
        <v>2018</v>
      </c>
      <c r="B7547" t="str">
        <f>T("JURIDICO                                          ")</f>
        <v xml:space="preserve">JURIDICO                                          </v>
      </c>
      <c r="C7547" t="str">
        <f>T("HORTALEZA           ")</f>
        <v xml:space="preserve">HORTALEZA           </v>
      </c>
      <c r="D7547" t="str">
        <f>T("SIN BARRIO          ")</f>
        <v xml:space="preserve">SIN BARRIO          </v>
      </c>
      <c r="E7547" t="str">
        <f>T("TR ")</f>
        <v xml:space="preserve">TR </v>
      </c>
      <c r="F7547" t="str">
        <f>T("TRACTORES      ")</f>
        <v xml:space="preserve">TRACTORES      </v>
      </c>
      <c r="G7547" t="str">
        <f>T("De 16 a 25 CABALLOS FISCALES                      ")</f>
        <v xml:space="preserve">De 16 a 25 CABALLOS FISCALES                      </v>
      </c>
      <c r="H7547" t="str">
        <f>T("DIESEL                                            ")</f>
        <v xml:space="preserve">DIESEL                                            </v>
      </c>
      <c r="I7547">
        <v>1</v>
      </c>
    </row>
    <row r="7548" spans="1:9">
      <c r="A7548" t="str">
        <f>T("2018")</f>
        <v>2018</v>
      </c>
      <c r="B7548" t="str">
        <f>T("JURIDICO                                          ")</f>
        <v xml:space="preserve">JURIDICO                                          </v>
      </c>
      <c r="C7548" t="str">
        <f>T("HORTALEZA           ")</f>
        <v xml:space="preserve">HORTALEZA           </v>
      </c>
      <c r="D7548" t="str">
        <f>T("SIN BARRIO          ")</f>
        <v xml:space="preserve">SIN BARRIO          </v>
      </c>
      <c r="E7548" t="str">
        <f>T("TR ")</f>
        <v xml:space="preserve">TR </v>
      </c>
      <c r="F7548" t="str">
        <f>T("TRACTORES      ")</f>
        <v xml:space="preserve">TRACTORES      </v>
      </c>
      <c r="G7548" t="str">
        <f>T("De 25,01 CABALLOS FISCALES en adelante            ")</f>
        <v xml:space="preserve">De 25,01 CABALLOS FISCALES en adelante            </v>
      </c>
      <c r="H7548" t="str">
        <f>T("DIESEL                                            ")</f>
        <v xml:space="preserve">DIESEL                                            </v>
      </c>
      <c r="I7548">
        <v>5</v>
      </c>
    </row>
    <row r="7549" spans="1:9">
      <c r="A7549" t="str">
        <f>T("2018")</f>
        <v>2018</v>
      </c>
      <c r="B7549" t="str">
        <f>T("JURIDICO                                          ")</f>
        <v xml:space="preserve">JURIDICO                                          </v>
      </c>
      <c r="C7549" t="str">
        <f>T("HORTALEZA           ")</f>
        <v xml:space="preserve">HORTALEZA           </v>
      </c>
      <c r="D7549" t="str">
        <f>T("PALOMAS             ")</f>
        <v xml:space="preserve">PALOMAS             </v>
      </c>
      <c r="E7549" t="str">
        <f>T("TR ")</f>
        <v xml:space="preserve">TR </v>
      </c>
      <c r="F7549" t="str">
        <f>T("TRACTORES      ")</f>
        <v xml:space="preserve">TRACTORES      </v>
      </c>
      <c r="G7549" t="str">
        <f>T("De menos de 16 CABALLOS FISCALES                  ")</f>
        <v xml:space="preserve">De menos de 16 CABALLOS FISCALES                  </v>
      </c>
      <c r="H7549" t="str">
        <f>T("DIESEL                                            ")</f>
        <v xml:space="preserve">DIESEL                                            </v>
      </c>
      <c r="I7549">
        <v>3</v>
      </c>
    </row>
    <row r="7550" spans="1:9">
      <c r="A7550" t="str">
        <f>T("2018")</f>
        <v>2018</v>
      </c>
      <c r="B7550" t="str">
        <f>T("JURIDICO                                          ")</f>
        <v xml:space="preserve">JURIDICO                                          </v>
      </c>
      <c r="C7550" t="str">
        <f>T("HORTALEZA           ")</f>
        <v xml:space="preserve">HORTALEZA           </v>
      </c>
      <c r="D7550" t="str">
        <f>T("PALOMAS             ")</f>
        <v xml:space="preserve">PALOMAS             </v>
      </c>
      <c r="E7550" t="str">
        <f>T("TR ")</f>
        <v xml:space="preserve">TR </v>
      </c>
      <c r="F7550" t="str">
        <f>T("TRACTORES      ")</f>
        <v xml:space="preserve">TRACTORES      </v>
      </c>
      <c r="G7550" t="str">
        <f>T("De 25,01 CABALLOS FISCALES en adelante            ")</f>
        <v xml:space="preserve">De 25,01 CABALLOS FISCALES en adelante            </v>
      </c>
      <c r="H7550" t="str">
        <f>T("DIESEL                                            ")</f>
        <v xml:space="preserve">DIESEL                                            </v>
      </c>
      <c r="I7550">
        <v>7</v>
      </c>
    </row>
    <row r="7551" spans="1:9">
      <c r="A7551" t="str">
        <f>T("2018")</f>
        <v>2018</v>
      </c>
      <c r="B7551" t="str">
        <f>T("JURIDICO                                          ")</f>
        <v xml:space="preserve">JURIDICO                                          </v>
      </c>
      <c r="C7551" t="str">
        <f>T("HORTALEZA           ")</f>
        <v xml:space="preserve">HORTALEZA           </v>
      </c>
      <c r="D7551" t="str">
        <f>T("PIOVERA             ")</f>
        <v xml:space="preserve">PIOVERA             </v>
      </c>
      <c r="E7551" t="str">
        <f>T("TR ")</f>
        <v xml:space="preserve">TR </v>
      </c>
      <c r="F7551" t="str">
        <f>T("TRACTORES      ")</f>
        <v xml:space="preserve">TRACTORES      </v>
      </c>
      <c r="G7551" t="str">
        <f>T("De menos de 16 CABALLOS FISCALES                  ")</f>
        <v xml:space="preserve">De menos de 16 CABALLOS FISCALES                  </v>
      </c>
      <c r="H7551" t="str">
        <f>T("DIESEL                                            ")</f>
        <v xml:space="preserve">DIESEL                                            </v>
      </c>
      <c r="I7551">
        <v>3</v>
      </c>
    </row>
    <row r="7552" spans="1:9">
      <c r="A7552" t="str">
        <f>T("2018")</f>
        <v>2018</v>
      </c>
      <c r="B7552" t="str">
        <f>T("JURIDICO                                          ")</f>
        <v xml:space="preserve">JURIDICO                                          </v>
      </c>
      <c r="C7552" t="str">
        <f>T("HORTALEZA           ")</f>
        <v xml:space="preserve">HORTALEZA           </v>
      </c>
      <c r="D7552" t="str">
        <f>T("PIOVERA             ")</f>
        <v xml:space="preserve">PIOVERA             </v>
      </c>
      <c r="E7552" t="str">
        <f>T("TR ")</f>
        <v xml:space="preserve">TR </v>
      </c>
      <c r="F7552" t="str">
        <f>T("TRACTORES      ")</f>
        <v xml:space="preserve">TRACTORES      </v>
      </c>
      <c r="G7552" t="str">
        <f>T("De 16 a 25 CABALLOS FISCALES                      ")</f>
        <v xml:space="preserve">De 16 a 25 CABALLOS FISCALES                      </v>
      </c>
      <c r="H7552" t="str">
        <f>T("DIESEL                                            ")</f>
        <v xml:space="preserve">DIESEL                                            </v>
      </c>
      <c r="I7552">
        <v>3</v>
      </c>
    </row>
    <row r="7553" spans="1:9">
      <c r="A7553" t="str">
        <f>T("2018")</f>
        <v>2018</v>
      </c>
      <c r="B7553" t="str">
        <f>T("JURIDICO                                          ")</f>
        <v xml:space="preserve">JURIDICO                                          </v>
      </c>
      <c r="C7553" t="str">
        <f>T("HORTALEZA           ")</f>
        <v xml:space="preserve">HORTALEZA           </v>
      </c>
      <c r="D7553" t="str">
        <f>T("PIOVERA             ")</f>
        <v xml:space="preserve">PIOVERA             </v>
      </c>
      <c r="E7553" t="str">
        <f>T("TR ")</f>
        <v xml:space="preserve">TR </v>
      </c>
      <c r="F7553" t="str">
        <f>T("TRACTORES      ")</f>
        <v xml:space="preserve">TRACTORES      </v>
      </c>
      <c r="G7553" t="str">
        <f>T("De 25,01 CABALLOS FISCALES en adelante            ")</f>
        <v xml:space="preserve">De 25,01 CABALLOS FISCALES en adelante            </v>
      </c>
      <c r="H7553" t="str">
        <f>T("DIESEL                                            ")</f>
        <v xml:space="preserve">DIESEL                                            </v>
      </c>
      <c r="I7553">
        <v>6</v>
      </c>
    </row>
    <row r="7554" spans="1:9">
      <c r="A7554" t="str">
        <f>T("2018")</f>
        <v>2018</v>
      </c>
      <c r="B7554" t="str">
        <f>T("JURIDICO                                          ")</f>
        <v xml:space="preserve">JURIDICO                                          </v>
      </c>
      <c r="C7554" t="str">
        <f>T("HORTALEZA           ")</f>
        <v xml:space="preserve">HORTALEZA           </v>
      </c>
      <c r="D7554" t="str">
        <f>T("CANILLAS            ")</f>
        <v xml:space="preserve">CANILLAS            </v>
      </c>
      <c r="E7554" t="str">
        <f>T("TR ")</f>
        <v xml:space="preserve">TR </v>
      </c>
      <c r="F7554" t="str">
        <f>T("TRACTORES      ")</f>
        <v xml:space="preserve">TRACTORES      </v>
      </c>
      <c r="G7554" t="str">
        <f>T("De menos de 16 CABALLOS FISCALES                  ")</f>
        <v xml:space="preserve">De menos de 16 CABALLOS FISCALES                  </v>
      </c>
      <c r="H7554" t="str">
        <f>T("DIESEL                                            ")</f>
        <v xml:space="preserve">DIESEL                                            </v>
      </c>
      <c r="I7554">
        <v>8</v>
      </c>
    </row>
    <row r="7555" spans="1:9">
      <c r="A7555" t="str">
        <f>T("2018")</f>
        <v>2018</v>
      </c>
      <c r="B7555" t="str">
        <f>T("JURIDICO                                          ")</f>
        <v xml:space="preserve">JURIDICO                                          </v>
      </c>
      <c r="C7555" t="str">
        <f>T("HORTALEZA           ")</f>
        <v xml:space="preserve">HORTALEZA           </v>
      </c>
      <c r="D7555" t="str">
        <f>T("CANILLAS            ")</f>
        <v xml:space="preserve">CANILLAS            </v>
      </c>
      <c r="E7555" t="str">
        <f>T("TR ")</f>
        <v xml:space="preserve">TR </v>
      </c>
      <c r="F7555" t="str">
        <f>T("TRACTORES      ")</f>
        <v xml:space="preserve">TRACTORES      </v>
      </c>
      <c r="G7555" t="str">
        <f>T("De 16 a 25 CABALLOS FISCALES                      ")</f>
        <v xml:space="preserve">De 16 a 25 CABALLOS FISCALES                      </v>
      </c>
      <c r="H7555" t="str">
        <f>T("DIESEL                                            ")</f>
        <v xml:space="preserve">DIESEL                                            </v>
      </c>
      <c r="I7555">
        <v>8</v>
      </c>
    </row>
    <row r="7556" spans="1:9">
      <c r="A7556" t="str">
        <f>T("2018")</f>
        <v>2018</v>
      </c>
      <c r="B7556" t="str">
        <f>T("JURIDICO                                          ")</f>
        <v xml:space="preserve">JURIDICO                                          </v>
      </c>
      <c r="C7556" t="str">
        <f>T("HORTALEZA           ")</f>
        <v xml:space="preserve">HORTALEZA           </v>
      </c>
      <c r="D7556" t="str">
        <f>T("CANILLAS            ")</f>
        <v xml:space="preserve">CANILLAS            </v>
      </c>
      <c r="E7556" t="str">
        <f>T("TR ")</f>
        <v xml:space="preserve">TR </v>
      </c>
      <c r="F7556" t="str">
        <f>T("TRACTORES      ")</f>
        <v xml:space="preserve">TRACTORES      </v>
      </c>
      <c r="G7556" t="str">
        <f>T("De 25,01 CABALLOS FISCALES en adelante            ")</f>
        <v xml:space="preserve">De 25,01 CABALLOS FISCALES en adelante            </v>
      </c>
      <c r="H7556" t="str">
        <f>T("DIESEL                                            ")</f>
        <v xml:space="preserve">DIESEL                                            </v>
      </c>
      <c r="I7556">
        <v>43</v>
      </c>
    </row>
    <row r="7557" spans="1:9">
      <c r="A7557" t="str">
        <f>T("2018")</f>
        <v>2018</v>
      </c>
      <c r="B7557" t="str">
        <f>T("JURIDICO                                          ")</f>
        <v xml:space="preserve">JURIDICO                                          </v>
      </c>
      <c r="C7557" t="str">
        <f>T("HORTALEZA           ")</f>
        <v xml:space="preserve">HORTALEZA           </v>
      </c>
      <c r="D7557" t="str">
        <f>T("PINAR DEL REY       ")</f>
        <v xml:space="preserve">PINAR DEL REY       </v>
      </c>
      <c r="E7557" t="str">
        <f>T("TR ")</f>
        <v xml:space="preserve">TR </v>
      </c>
      <c r="F7557" t="str">
        <f>T("TRACTORES      ")</f>
        <v xml:space="preserve">TRACTORES      </v>
      </c>
      <c r="G7557" t="str">
        <f>T("De menos de 16 CABALLOS FISCALES                  ")</f>
        <v xml:space="preserve">De menos de 16 CABALLOS FISCALES                  </v>
      </c>
      <c r="H7557" t="str">
        <f>T("DIESEL                                            ")</f>
        <v xml:space="preserve">DIESEL                                            </v>
      </c>
      <c r="I7557">
        <v>5</v>
      </c>
    </row>
    <row r="7558" spans="1:9">
      <c r="A7558" t="str">
        <f>T("2018")</f>
        <v>2018</v>
      </c>
      <c r="B7558" t="str">
        <f>T("JURIDICO                                          ")</f>
        <v xml:space="preserve">JURIDICO                                          </v>
      </c>
      <c r="C7558" t="str">
        <f>T("HORTALEZA           ")</f>
        <v xml:space="preserve">HORTALEZA           </v>
      </c>
      <c r="D7558" t="str">
        <f>T("PINAR DEL REY       ")</f>
        <v xml:space="preserve">PINAR DEL REY       </v>
      </c>
      <c r="E7558" t="str">
        <f>T("TR ")</f>
        <v xml:space="preserve">TR </v>
      </c>
      <c r="F7558" t="str">
        <f>T("TRACTORES      ")</f>
        <v xml:space="preserve">TRACTORES      </v>
      </c>
      <c r="G7558" t="str">
        <f>T("De 16 a 25 CABALLOS FISCALES                      ")</f>
        <v xml:space="preserve">De 16 a 25 CABALLOS FISCALES                      </v>
      </c>
      <c r="H7558" t="str">
        <f>T("DIESEL                                            ")</f>
        <v xml:space="preserve">DIESEL                                            </v>
      </c>
      <c r="I7558">
        <v>12</v>
      </c>
    </row>
    <row r="7559" spans="1:9">
      <c r="A7559" t="str">
        <f>T("2018")</f>
        <v>2018</v>
      </c>
      <c r="B7559" t="str">
        <f>T("JURIDICO                                          ")</f>
        <v xml:space="preserve">JURIDICO                                          </v>
      </c>
      <c r="C7559" t="str">
        <f>T("HORTALEZA           ")</f>
        <v xml:space="preserve">HORTALEZA           </v>
      </c>
      <c r="D7559" t="str">
        <f>T("PINAR DEL REY       ")</f>
        <v xml:space="preserve">PINAR DEL REY       </v>
      </c>
      <c r="E7559" t="str">
        <f>T("TR ")</f>
        <v xml:space="preserve">TR </v>
      </c>
      <c r="F7559" t="str">
        <f>T("TRACTORES      ")</f>
        <v xml:space="preserve">TRACTORES      </v>
      </c>
      <c r="G7559" t="str">
        <f>T("De 25,01 CABALLOS FISCALES en adelante            ")</f>
        <v xml:space="preserve">De 25,01 CABALLOS FISCALES en adelante            </v>
      </c>
      <c r="H7559" t="str">
        <f>T("DIESEL                                            ")</f>
        <v xml:space="preserve">DIESEL                                            </v>
      </c>
      <c r="I7559">
        <v>22</v>
      </c>
    </row>
    <row r="7560" spans="1:9">
      <c r="A7560" t="str">
        <f>T("2018")</f>
        <v>2018</v>
      </c>
      <c r="B7560" t="str">
        <f>T("JURIDICO                                          ")</f>
        <v xml:space="preserve">JURIDICO                                          </v>
      </c>
      <c r="C7560" t="str">
        <f>T("HORTALEZA           ")</f>
        <v xml:space="preserve">HORTALEZA           </v>
      </c>
      <c r="D7560" t="str">
        <f>T("APOSTOL SANTIAGO    ")</f>
        <v xml:space="preserve">APOSTOL SANTIAGO    </v>
      </c>
      <c r="E7560" t="str">
        <f>T("TR ")</f>
        <v xml:space="preserve">TR </v>
      </c>
      <c r="F7560" t="str">
        <f>T("TRACTORES      ")</f>
        <v xml:space="preserve">TRACTORES      </v>
      </c>
      <c r="G7560" t="str">
        <f>T("De 16 a 25 CABALLOS FISCALES                      ")</f>
        <v xml:space="preserve">De 16 a 25 CABALLOS FISCALES                      </v>
      </c>
      <c r="H7560" t="str">
        <f>T("DIESEL                                            ")</f>
        <v xml:space="preserve">DIESEL                                            </v>
      </c>
      <c r="I7560">
        <v>2</v>
      </c>
    </row>
    <row r="7561" spans="1:9">
      <c r="A7561" t="str">
        <f>T("2018")</f>
        <v>2018</v>
      </c>
      <c r="B7561" t="str">
        <f>T("JURIDICO                                          ")</f>
        <v xml:space="preserve">JURIDICO                                          </v>
      </c>
      <c r="C7561" t="str">
        <f>T("HORTALEZA           ")</f>
        <v xml:space="preserve">HORTALEZA           </v>
      </c>
      <c r="D7561" t="str">
        <f>T("APOSTOL SANTIAGO    ")</f>
        <v xml:space="preserve">APOSTOL SANTIAGO    </v>
      </c>
      <c r="E7561" t="str">
        <f>T("TR ")</f>
        <v xml:space="preserve">TR </v>
      </c>
      <c r="F7561" t="str">
        <f>T("TRACTORES      ")</f>
        <v xml:space="preserve">TRACTORES      </v>
      </c>
      <c r="G7561" t="str">
        <f>T("De 25,01 CABALLOS FISCALES en adelante            ")</f>
        <v xml:space="preserve">De 25,01 CABALLOS FISCALES en adelante            </v>
      </c>
      <c r="H7561" t="str">
        <f>T("DIESEL                                            ")</f>
        <v xml:space="preserve">DIESEL                                            </v>
      </c>
      <c r="I7561">
        <v>19</v>
      </c>
    </row>
    <row r="7562" spans="1:9">
      <c r="A7562" t="str">
        <f>T("2018")</f>
        <v>2018</v>
      </c>
      <c r="B7562" t="str">
        <f>T("JURIDICO                                          ")</f>
        <v xml:space="preserve">JURIDICO                                          </v>
      </c>
      <c r="C7562" t="str">
        <f>T("HORTALEZA           ")</f>
        <v xml:space="preserve">HORTALEZA           </v>
      </c>
      <c r="D7562" t="str">
        <f>T("VALDEFUENTES        ")</f>
        <v xml:space="preserve">VALDEFUENTES        </v>
      </c>
      <c r="E7562" t="str">
        <f>T("TR ")</f>
        <v xml:space="preserve">TR </v>
      </c>
      <c r="F7562" t="str">
        <f>T("TRACTORES      ")</f>
        <v xml:space="preserve">TRACTORES      </v>
      </c>
      <c r="G7562" t="str">
        <f>T("De menos de 16 CABALLOS FISCALES                  ")</f>
        <v xml:space="preserve">De menos de 16 CABALLOS FISCALES                  </v>
      </c>
      <c r="H7562" t="str">
        <f>T("DIESEL                                            ")</f>
        <v xml:space="preserve">DIESEL                                            </v>
      </c>
      <c r="I7562">
        <v>61</v>
      </c>
    </row>
    <row r="7563" spans="1:9">
      <c r="A7563" t="str">
        <f>T("2018")</f>
        <v>2018</v>
      </c>
      <c r="B7563" t="str">
        <f>T("JURIDICO                                          ")</f>
        <v xml:space="preserve">JURIDICO                                          </v>
      </c>
      <c r="C7563" t="str">
        <f>T("HORTALEZA           ")</f>
        <v xml:space="preserve">HORTALEZA           </v>
      </c>
      <c r="D7563" t="str">
        <f>T("VALDEFUENTES        ")</f>
        <v xml:space="preserve">VALDEFUENTES        </v>
      </c>
      <c r="E7563" t="str">
        <f>T("TR ")</f>
        <v xml:space="preserve">TR </v>
      </c>
      <c r="F7563" t="str">
        <f>T("TRACTORES      ")</f>
        <v xml:space="preserve">TRACTORES      </v>
      </c>
      <c r="G7563" t="str">
        <f>T("De 16 a 25 CABALLOS FISCALES                      ")</f>
        <v xml:space="preserve">De 16 a 25 CABALLOS FISCALES                      </v>
      </c>
      <c r="H7563" t="str">
        <f>T("DIESEL                                            ")</f>
        <v xml:space="preserve">DIESEL                                            </v>
      </c>
      <c r="I7563">
        <v>77</v>
      </c>
    </row>
    <row r="7564" spans="1:9">
      <c r="A7564" t="str">
        <f>T("2018")</f>
        <v>2018</v>
      </c>
      <c r="B7564" t="str">
        <f>T("JURIDICO                                          ")</f>
        <v xml:space="preserve">JURIDICO                                          </v>
      </c>
      <c r="C7564" t="str">
        <f>T("HORTALEZA           ")</f>
        <v xml:space="preserve">HORTALEZA           </v>
      </c>
      <c r="D7564" t="str">
        <f>T("VALDEFUENTES        ")</f>
        <v xml:space="preserve">VALDEFUENTES        </v>
      </c>
      <c r="E7564" t="str">
        <f>T("TR ")</f>
        <v xml:space="preserve">TR </v>
      </c>
      <c r="F7564" t="str">
        <f>T("TRACTORES      ")</f>
        <v xml:space="preserve">TRACTORES      </v>
      </c>
      <c r="G7564" t="str">
        <f>T("De 25,01 CABALLOS FISCALES en adelante            ")</f>
        <v xml:space="preserve">De 25,01 CABALLOS FISCALES en adelante            </v>
      </c>
      <c r="H7564" t="str">
        <f>T("DIESEL                                            ")</f>
        <v xml:space="preserve">DIESEL                                            </v>
      </c>
      <c r="I7564">
        <v>94</v>
      </c>
    </row>
    <row r="7565" spans="1:9">
      <c r="A7565" t="str">
        <f>T("2018")</f>
        <v>2018</v>
      </c>
      <c r="B7565" t="str">
        <f>T("JURIDICO                                          ")</f>
        <v xml:space="preserve">JURIDICO                                          </v>
      </c>
      <c r="C7565" t="str">
        <f>T("HORTALEZA           ")</f>
        <v xml:space="preserve">HORTALEZA           </v>
      </c>
      <c r="D7565" t="str">
        <f>T("PIOVERA             ")</f>
        <v xml:space="preserve">PIOVERA             </v>
      </c>
      <c r="E7565" t="str">
        <f>T("TR ")</f>
        <v xml:space="preserve">TR </v>
      </c>
      <c r="F7565" t="str">
        <f>T("TRACTORES      ")</f>
        <v xml:space="preserve">TRACTORES      </v>
      </c>
      <c r="G7565" t="str">
        <f>T("De menos de 16 CABALLOS FISCALES                  ")</f>
        <v xml:space="preserve">De menos de 16 CABALLOS FISCALES                  </v>
      </c>
      <c r="H7565" t="str">
        <f>T("ELÉCTRICO                                         ")</f>
        <v xml:space="preserve">ELÉCTRICO                                         </v>
      </c>
      <c r="I7565">
        <v>2</v>
      </c>
    </row>
    <row r="7566" spans="1:9">
      <c r="A7566" t="str">
        <f>T("2018")</f>
        <v>2018</v>
      </c>
      <c r="B7566" t="str">
        <f>T("JURIDICO                                          ")</f>
        <v xml:space="preserve">JURIDICO                                          </v>
      </c>
      <c r="C7566" t="str">
        <f>T("HORTALEZA           ")</f>
        <v xml:space="preserve">HORTALEZA           </v>
      </c>
      <c r="D7566" t="str">
        <f>T("CANILLAS            ")</f>
        <v xml:space="preserve">CANILLAS            </v>
      </c>
      <c r="E7566" t="str">
        <f>T("TR ")</f>
        <v xml:space="preserve">TR </v>
      </c>
      <c r="F7566" t="str">
        <f>T("TRACTORES      ")</f>
        <v xml:space="preserve">TRACTORES      </v>
      </c>
      <c r="G7566" t="str">
        <f>T("De menos de 16 CABALLOS FISCALES                  ")</f>
        <v xml:space="preserve">De menos de 16 CABALLOS FISCALES                  </v>
      </c>
      <c r="H7566" t="str">
        <f>T("ELÉCTRICO                                         ")</f>
        <v xml:space="preserve">ELÉCTRICO                                         </v>
      </c>
      <c r="I7566">
        <v>4</v>
      </c>
    </row>
    <row r="7567" spans="1:9">
      <c r="A7567" t="str">
        <f>T("2018")</f>
        <v>2018</v>
      </c>
      <c r="B7567" t="str">
        <f>T("JURIDICO                                          ")</f>
        <v xml:space="preserve">JURIDICO                                          </v>
      </c>
      <c r="C7567" t="str">
        <f>T("HORTALEZA           ")</f>
        <v xml:space="preserve">HORTALEZA           </v>
      </c>
      <c r="D7567" t="str">
        <f>T("VALDEFUENTES        ")</f>
        <v xml:space="preserve">VALDEFUENTES        </v>
      </c>
      <c r="E7567" t="str">
        <f>T("TR ")</f>
        <v xml:space="preserve">TR </v>
      </c>
      <c r="F7567" t="str">
        <f>T("TRACTORES      ")</f>
        <v xml:space="preserve">TRACTORES      </v>
      </c>
      <c r="G7567" t="str">
        <f>T("De menos de 16 CABALLOS FISCALES                  ")</f>
        <v xml:space="preserve">De menos de 16 CABALLOS FISCALES                  </v>
      </c>
      <c r="H7567" t="str">
        <f>T("ELÉCTRICO                                         ")</f>
        <v xml:space="preserve">ELÉCTRICO                                         </v>
      </c>
      <c r="I7567">
        <v>2</v>
      </c>
    </row>
    <row r="7568" spans="1:9">
      <c r="A7568" t="str">
        <f>T("2018")</f>
        <v>2018</v>
      </c>
      <c r="B7568" t="str">
        <f>T("Entidad sin personalidad jurídica (art. 35.4 LGT) ")</f>
        <v xml:space="preserve">Entidad sin personalidad jurídica (art. 35.4 LGT) </v>
      </c>
      <c r="C7568" t="str">
        <f>T("HORTALEZA           ")</f>
        <v xml:space="preserve">HORTALEZA           </v>
      </c>
      <c r="D7568" t="str">
        <f>T("PIOVERA             ")</f>
        <v xml:space="preserve">PIOVERA             </v>
      </c>
      <c r="E7568" t="str">
        <f>T("TR ")</f>
        <v xml:space="preserve">TR </v>
      </c>
      <c r="F7568" t="str">
        <f>T("TRACTORES      ")</f>
        <v xml:space="preserve">TRACTORES      </v>
      </c>
      <c r="G7568" t="str">
        <f>T("De menos de 16 CABALLOS FISCALES                  ")</f>
        <v xml:space="preserve">De menos de 16 CABALLOS FISCALES                  </v>
      </c>
      <c r="H7568" t="str">
        <f>T("GASOLINA                                          ")</f>
        <v xml:space="preserve">GASOLINA                                          </v>
      </c>
      <c r="I7568">
        <v>1</v>
      </c>
    </row>
    <row r="7569" spans="1:9">
      <c r="A7569" t="str">
        <f>T("2018")</f>
        <v>2018</v>
      </c>
      <c r="B7569" t="str">
        <f>T("FISICO                                            ")</f>
        <v xml:space="preserve">FISICO                                            </v>
      </c>
      <c r="C7569" t="str">
        <f>T("HORTALEZA           ")</f>
        <v xml:space="preserve">HORTALEZA           </v>
      </c>
      <c r="D7569" t="str">
        <f>T("SIN BARRIO          ")</f>
        <v xml:space="preserve">SIN BARRIO          </v>
      </c>
      <c r="E7569" t="str">
        <f>T("TR ")</f>
        <v xml:space="preserve">TR </v>
      </c>
      <c r="F7569" t="str">
        <f>T("TRACTORES      ")</f>
        <v xml:space="preserve">TRACTORES      </v>
      </c>
      <c r="G7569" t="str">
        <f>T("De menos de 16 CABALLOS FISCALES                  ")</f>
        <v xml:space="preserve">De menos de 16 CABALLOS FISCALES                  </v>
      </c>
      <c r="H7569" t="str">
        <f>T("GASOLINA                                          ")</f>
        <v xml:space="preserve">GASOLINA                                          </v>
      </c>
      <c r="I7569">
        <v>1</v>
      </c>
    </row>
    <row r="7570" spans="1:9">
      <c r="A7570" t="str">
        <f>T("2018")</f>
        <v>2018</v>
      </c>
      <c r="B7570" t="str">
        <f>T("FISICO                                            ")</f>
        <v xml:space="preserve">FISICO                                            </v>
      </c>
      <c r="C7570" t="str">
        <f>T("HORTALEZA           ")</f>
        <v xml:space="preserve">HORTALEZA           </v>
      </c>
      <c r="D7570" t="str">
        <f>T("PALOMAS             ")</f>
        <v xml:space="preserve">PALOMAS             </v>
      </c>
      <c r="E7570" t="str">
        <f>T("TR ")</f>
        <v xml:space="preserve">TR </v>
      </c>
      <c r="F7570" t="str">
        <f>T("TRACTORES      ")</f>
        <v xml:space="preserve">TRACTORES      </v>
      </c>
      <c r="G7570" t="str">
        <f>T("De menos de 16 CABALLOS FISCALES                  ")</f>
        <v xml:space="preserve">De menos de 16 CABALLOS FISCALES                  </v>
      </c>
      <c r="H7570" t="str">
        <f>T("GASOLINA                                          ")</f>
        <v xml:space="preserve">GASOLINA                                          </v>
      </c>
      <c r="I7570">
        <v>8</v>
      </c>
    </row>
    <row r="7571" spans="1:9">
      <c r="A7571" t="str">
        <f>T("2018")</f>
        <v>2018</v>
      </c>
      <c r="B7571" t="str">
        <f>T("FISICO                                            ")</f>
        <v xml:space="preserve">FISICO                                            </v>
      </c>
      <c r="C7571" t="str">
        <f>T("HORTALEZA           ")</f>
        <v xml:space="preserve">HORTALEZA           </v>
      </c>
      <c r="D7571" t="str">
        <f>T("PIOVERA             ")</f>
        <v xml:space="preserve">PIOVERA             </v>
      </c>
      <c r="E7571" t="str">
        <f>T("TR ")</f>
        <v xml:space="preserve">TR </v>
      </c>
      <c r="F7571" t="str">
        <f>T("TRACTORES      ")</f>
        <v xml:space="preserve">TRACTORES      </v>
      </c>
      <c r="G7571" t="str">
        <f>T("De menos de 16 CABALLOS FISCALES                  ")</f>
        <v xml:space="preserve">De menos de 16 CABALLOS FISCALES                  </v>
      </c>
      <c r="H7571" t="str">
        <f>T("GASOLINA                                          ")</f>
        <v xml:space="preserve">GASOLINA                                          </v>
      </c>
      <c r="I7571">
        <v>22</v>
      </c>
    </row>
    <row r="7572" spans="1:9">
      <c r="A7572" t="str">
        <f>T("2018")</f>
        <v>2018</v>
      </c>
      <c r="B7572" t="str">
        <f>T("FISICO                                            ")</f>
        <v xml:space="preserve">FISICO                                            </v>
      </c>
      <c r="C7572" t="str">
        <f>T("HORTALEZA           ")</f>
        <v xml:space="preserve">HORTALEZA           </v>
      </c>
      <c r="D7572" t="str">
        <f>T("CANILLAS            ")</f>
        <v xml:space="preserve">CANILLAS            </v>
      </c>
      <c r="E7572" t="str">
        <f>T("TR ")</f>
        <v xml:space="preserve">TR </v>
      </c>
      <c r="F7572" t="str">
        <f>T("TRACTORES      ")</f>
        <v xml:space="preserve">TRACTORES      </v>
      </c>
      <c r="G7572" t="str">
        <f>T("De menos de 16 CABALLOS FISCALES                  ")</f>
        <v xml:space="preserve">De menos de 16 CABALLOS FISCALES                  </v>
      </c>
      <c r="H7572" t="str">
        <f>T("GASOLINA                                          ")</f>
        <v xml:space="preserve">GASOLINA                                          </v>
      </c>
      <c r="I7572">
        <v>47</v>
      </c>
    </row>
    <row r="7573" spans="1:9">
      <c r="A7573" t="str">
        <f>T("2018")</f>
        <v>2018</v>
      </c>
      <c r="B7573" t="str">
        <f>T("FISICO                                            ")</f>
        <v xml:space="preserve">FISICO                                            </v>
      </c>
      <c r="C7573" t="str">
        <f>T("HORTALEZA           ")</f>
        <v xml:space="preserve">HORTALEZA           </v>
      </c>
      <c r="D7573" t="str">
        <f>T("PINAR DEL REY       ")</f>
        <v xml:space="preserve">PINAR DEL REY       </v>
      </c>
      <c r="E7573" t="str">
        <f>T("TR ")</f>
        <v xml:space="preserve">TR </v>
      </c>
      <c r="F7573" t="str">
        <f>T("TRACTORES      ")</f>
        <v xml:space="preserve">TRACTORES      </v>
      </c>
      <c r="G7573" t="str">
        <f>T("De menos de 16 CABALLOS FISCALES                  ")</f>
        <v xml:space="preserve">De menos de 16 CABALLOS FISCALES                  </v>
      </c>
      <c r="H7573" t="str">
        <f>T("GASOLINA                                          ")</f>
        <v xml:space="preserve">GASOLINA                                          </v>
      </c>
      <c r="I7573">
        <v>51</v>
      </c>
    </row>
    <row r="7574" spans="1:9">
      <c r="A7574" t="str">
        <f>T("2018")</f>
        <v>2018</v>
      </c>
      <c r="B7574" t="str">
        <f>T("FISICO                                            ")</f>
        <v xml:space="preserve">FISICO                                            </v>
      </c>
      <c r="C7574" t="str">
        <f>T("HORTALEZA           ")</f>
        <v xml:space="preserve">HORTALEZA           </v>
      </c>
      <c r="D7574" t="str">
        <f>T("PINAR DEL REY       ")</f>
        <v xml:space="preserve">PINAR DEL REY       </v>
      </c>
      <c r="E7574" t="str">
        <f>T("TR ")</f>
        <v xml:space="preserve">TR </v>
      </c>
      <c r="F7574" t="str">
        <f>T("TRACTORES      ")</f>
        <v xml:space="preserve">TRACTORES      </v>
      </c>
      <c r="G7574" t="str">
        <f>T("De 16 a 25 CABALLOS FISCALES                      ")</f>
        <v xml:space="preserve">De 16 a 25 CABALLOS FISCALES                      </v>
      </c>
      <c r="H7574" t="str">
        <f>T("GASOLINA                                          ")</f>
        <v xml:space="preserve">GASOLINA                                          </v>
      </c>
      <c r="I7574">
        <v>1</v>
      </c>
    </row>
    <row r="7575" spans="1:9">
      <c r="A7575" t="str">
        <f>T("2018")</f>
        <v>2018</v>
      </c>
      <c r="B7575" t="str">
        <f>T("FISICO                                            ")</f>
        <v xml:space="preserve">FISICO                                            </v>
      </c>
      <c r="C7575" t="str">
        <f>T("HORTALEZA           ")</f>
        <v xml:space="preserve">HORTALEZA           </v>
      </c>
      <c r="D7575" t="str">
        <f>T("PINAR DEL REY       ")</f>
        <v xml:space="preserve">PINAR DEL REY       </v>
      </c>
      <c r="E7575" t="str">
        <f>T("TR ")</f>
        <v xml:space="preserve">TR </v>
      </c>
      <c r="F7575" t="str">
        <f>T("TRACTORES      ")</f>
        <v xml:space="preserve">TRACTORES      </v>
      </c>
      <c r="G7575" t="str">
        <f>T("De 25,01 CABALLOS FISCALES en adelante            ")</f>
        <v xml:space="preserve">De 25,01 CABALLOS FISCALES en adelante            </v>
      </c>
      <c r="H7575" t="str">
        <f>T("GASOLINA                                          ")</f>
        <v xml:space="preserve">GASOLINA                                          </v>
      </c>
      <c r="I7575">
        <v>1</v>
      </c>
    </row>
    <row r="7576" spans="1:9">
      <c r="A7576" t="str">
        <f>T("2018")</f>
        <v>2018</v>
      </c>
      <c r="B7576" t="str">
        <f>T("FISICO                                            ")</f>
        <v xml:space="preserve">FISICO                                            </v>
      </c>
      <c r="C7576" t="str">
        <f>T("HORTALEZA           ")</f>
        <v xml:space="preserve">HORTALEZA           </v>
      </c>
      <c r="D7576" t="str">
        <f>T("APOSTOL SANTIAGO    ")</f>
        <v xml:space="preserve">APOSTOL SANTIAGO    </v>
      </c>
      <c r="E7576" t="str">
        <f>T("TR ")</f>
        <v xml:space="preserve">TR </v>
      </c>
      <c r="F7576" t="str">
        <f>T("TRACTORES      ")</f>
        <v xml:space="preserve">TRACTORES      </v>
      </c>
      <c r="G7576" t="str">
        <f>T("De menos de 16 CABALLOS FISCALES                  ")</f>
        <v xml:space="preserve">De menos de 16 CABALLOS FISCALES                  </v>
      </c>
      <c r="H7576" t="str">
        <f>T("GASOLINA                                          ")</f>
        <v xml:space="preserve">GASOLINA                                          </v>
      </c>
      <c r="I7576">
        <v>13</v>
      </c>
    </row>
    <row r="7577" spans="1:9">
      <c r="A7577" t="str">
        <f>T("2018")</f>
        <v>2018</v>
      </c>
      <c r="B7577" t="str">
        <f>T("FISICO                                            ")</f>
        <v xml:space="preserve">FISICO                                            </v>
      </c>
      <c r="C7577" t="str">
        <f>T("HORTALEZA           ")</f>
        <v xml:space="preserve">HORTALEZA           </v>
      </c>
      <c r="D7577" t="str">
        <f>T("VALDEFUENTES        ")</f>
        <v xml:space="preserve">VALDEFUENTES        </v>
      </c>
      <c r="E7577" t="str">
        <f>T("TR ")</f>
        <v xml:space="preserve">TR </v>
      </c>
      <c r="F7577" t="str">
        <f>T("TRACTORES      ")</f>
        <v xml:space="preserve">TRACTORES      </v>
      </c>
      <c r="G7577" t="str">
        <f>T("De menos de 16 CABALLOS FISCALES                  ")</f>
        <v xml:space="preserve">De menos de 16 CABALLOS FISCALES                  </v>
      </c>
      <c r="H7577" t="str">
        <f>T("GASOLINA                                          ")</f>
        <v xml:space="preserve">GASOLINA                                          </v>
      </c>
      <c r="I7577">
        <v>48</v>
      </c>
    </row>
    <row r="7578" spans="1:9">
      <c r="A7578" t="str">
        <f>T("2018")</f>
        <v>2018</v>
      </c>
      <c r="B7578" t="str">
        <f>T("FISICO                                            ")</f>
        <v xml:space="preserve">FISICO                                            </v>
      </c>
      <c r="C7578" t="str">
        <f>T("HORTALEZA           ")</f>
        <v xml:space="preserve">HORTALEZA           </v>
      </c>
      <c r="D7578" t="str">
        <f>T("VALDEFUENTES        ")</f>
        <v xml:space="preserve">VALDEFUENTES        </v>
      </c>
      <c r="E7578" t="str">
        <f>T("TR ")</f>
        <v xml:space="preserve">TR </v>
      </c>
      <c r="F7578" t="str">
        <f>T("TRACTORES      ")</f>
        <v xml:space="preserve">TRACTORES      </v>
      </c>
      <c r="G7578" t="str">
        <f>T("De 16 a 25 CABALLOS FISCALES                      ")</f>
        <v xml:space="preserve">De 16 a 25 CABALLOS FISCALES                      </v>
      </c>
      <c r="H7578" t="str">
        <f>T("GASOLINA                                          ")</f>
        <v xml:space="preserve">GASOLINA                                          </v>
      </c>
      <c r="I7578">
        <v>1</v>
      </c>
    </row>
    <row r="7579" spans="1:9">
      <c r="A7579" t="str">
        <f>T("2018")</f>
        <v>2018</v>
      </c>
      <c r="B7579" t="str">
        <f>T("JURIDICO                                          ")</f>
        <v xml:space="preserve">JURIDICO                                          </v>
      </c>
      <c r="C7579" t="str">
        <f>T("HORTALEZA           ")</f>
        <v xml:space="preserve">HORTALEZA           </v>
      </c>
      <c r="D7579" t="str">
        <f>T("SIN BARRIO          ")</f>
        <v xml:space="preserve">SIN BARRIO          </v>
      </c>
      <c r="E7579" t="str">
        <f>T("TR ")</f>
        <v xml:space="preserve">TR </v>
      </c>
      <c r="F7579" t="str">
        <f>T("TRACTORES      ")</f>
        <v xml:space="preserve">TRACTORES      </v>
      </c>
      <c r="G7579" t="str">
        <f>T("De menos de 16 CABALLOS FISCALES                  ")</f>
        <v xml:space="preserve">De menos de 16 CABALLOS FISCALES                  </v>
      </c>
      <c r="H7579" t="str">
        <f>T("GASOLINA                                          ")</f>
        <v xml:space="preserve">GASOLINA                                          </v>
      </c>
      <c r="I7579">
        <v>1</v>
      </c>
    </row>
    <row r="7580" spans="1:9">
      <c r="A7580" t="str">
        <f>T("2018")</f>
        <v>2018</v>
      </c>
      <c r="B7580" t="str">
        <f>T("JURIDICO                                          ")</f>
        <v xml:space="preserve">JURIDICO                                          </v>
      </c>
      <c r="C7580" t="str">
        <f>T("HORTALEZA           ")</f>
        <v xml:space="preserve">HORTALEZA           </v>
      </c>
      <c r="D7580" t="str">
        <f>T("PALOMAS             ")</f>
        <v xml:space="preserve">PALOMAS             </v>
      </c>
      <c r="E7580" t="str">
        <f>T("TR ")</f>
        <v xml:space="preserve">TR </v>
      </c>
      <c r="F7580" t="str">
        <f>T("TRACTORES      ")</f>
        <v xml:space="preserve">TRACTORES      </v>
      </c>
      <c r="G7580" t="str">
        <f>T("De menos de 16 CABALLOS FISCALES                  ")</f>
        <v xml:space="preserve">De menos de 16 CABALLOS FISCALES                  </v>
      </c>
      <c r="H7580" t="str">
        <f>T("GASOLINA                                          ")</f>
        <v xml:space="preserve">GASOLINA                                          </v>
      </c>
      <c r="I7580">
        <v>1</v>
      </c>
    </row>
    <row r="7581" spans="1:9">
      <c r="A7581" t="str">
        <f>T("2018")</f>
        <v>2018</v>
      </c>
      <c r="B7581" t="str">
        <f>T("JURIDICO                                          ")</f>
        <v xml:space="preserve">JURIDICO                                          </v>
      </c>
      <c r="C7581" t="str">
        <f>T("HORTALEZA           ")</f>
        <v xml:space="preserve">HORTALEZA           </v>
      </c>
      <c r="D7581" t="str">
        <f>T("PIOVERA             ")</f>
        <v xml:space="preserve">PIOVERA             </v>
      </c>
      <c r="E7581" t="str">
        <f>T("TR ")</f>
        <v xml:space="preserve">TR </v>
      </c>
      <c r="F7581" t="str">
        <f>T("TRACTORES      ")</f>
        <v xml:space="preserve">TRACTORES      </v>
      </c>
      <c r="G7581" t="str">
        <f>T("De menos de 16 CABALLOS FISCALES                  ")</f>
        <v xml:space="preserve">De menos de 16 CABALLOS FISCALES                  </v>
      </c>
      <c r="H7581" t="str">
        <f>T("GASOLINA                                          ")</f>
        <v xml:space="preserve">GASOLINA                                          </v>
      </c>
      <c r="I7581">
        <v>2</v>
      </c>
    </row>
    <row r="7582" spans="1:9">
      <c r="A7582" t="str">
        <f>T("2018")</f>
        <v>2018</v>
      </c>
      <c r="B7582" t="str">
        <f>T("JURIDICO                                          ")</f>
        <v xml:space="preserve">JURIDICO                                          </v>
      </c>
      <c r="C7582" t="str">
        <f>T("HORTALEZA           ")</f>
        <v xml:space="preserve">HORTALEZA           </v>
      </c>
      <c r="D7582" t="str">
        <f>T("CANILLAS            ")</f>
        <v xml:space="preserve">CANILLAS            </v>
      </c>
      <c r="E7582" t="str">
        <f>T("TR ")</f>
        <v xml:space="preserve">TR </v>
      </c>
      <c r="F7582" t="str">
        <f>T("TRACTORES      ")</f>
        <v xml:space="preserve">TRACTORES      </v>
      </c>
      <c r="G7582" t="str">
        <f>T("De menos de 16 CABALLOS FISCALES                  ")</f>
        <v xml:space="preserve">De menos de 16 CABALLOS FISCALES                  </v>
      </c>
      <c r="H7582" t="str">
        <f>T("GASOLINA                                          ")</f>
        <v xml:space="preserve">GASOLINA                                          </v>
      </c>
      <c r="I7582">
        <v>6</v>
      </c>
    </row>
    <row r="7583" spans="1:9">
      <c r="A7583" t="str">
        <f>T("2018")</f>
        <v>2018</v>
      </c>
      <c r="B7583" t="str">
        <f>T("JURIDICO                                          ")</f>
        <v xml:space="preserve">JURIDICO                                          </v>
      </c>
      <c r="C7583" t="str">
        <f>T("HORTALEZA           ")</f>
        <v xml:space="preserve">HORTALEZA           </v>
      </c>
      <c r="D7583" t="str">
        <f>T("PINAR DEL REY       ")</f>
        <v xml:space="preserve">PINAR DEL REY       </v>
      </c>
      <c r="E7583" t="str">
        <f>T("TR ")</f>
        <v xml:space="preserve">TR </v>
      </c>
      <c r="F7583" t="str">
        <f>T("TRACTORES      ")</f>
        <v xml:space="preserve">TRACTORES      </v>
      </c>
      <c r="G7583" t="str">
        <f>T("De menos de 16 CABALLOS FISCALES                  ")</f>
        <v xml:space="preserve">De menos de 16 CABALLOS FISCALES                  </v>
      </c>
      <c r="H7583" t="str">
        <f>T("GASOLINA                                          ")</f>
        <v xml:space="preserve">GASOLINA                                          </v>
      </c>
      <c r="I7583">
        <v>1</v>
      </c>
    </row>
    <row r="7584" spans="1:9">
      <c r="A7584" t="str">
        <f>T("2018")</f>
        <v>2018</v>
      </c>
      <c r="B7584" t="str">
        <f>T("JURIDICO                                          ")</f>
        <v xml:space="preserve">JURIDICO                                          </v>
      </c>
      <c r="C7584" t="str">
        <f>T("HORTALEZA           ")</f>
        <v xml:space="preserve">HORTALEZA           </v>
      </c>
      <c r="D7584" t="str">
        <f>T("APOSTOL SANTIAGO    ")</f>
        <v xml:space="preserve">APOSTOL SANTIAGO    </v>
      </c>
      <c r="E7584" t="str">
        <f>T("TR ")</f>
        <v xml:space="preserve">TR </v>
      </c>
      <c r="F7584" t="str">
        <f>T("TRACTORES      ")</f>
        <v xml:space="preserve">TRACTORES      </v>
      </c>
      <c r="G7584" t="str">
        <f>T("De menos de 16 CABALLOS FISCALES                  ")</f>
        <v xml:space="preserve">De menos de 16 CABALLOS FISCALES                  </v>
      </c>
      <c r="H7584" t="str">
        <f>T("GASOLINA                                          ")</f>
        <v xml:space="preserve">GASOLINA                                          </v>
      </c>
      <c r="I7584">
        <v>1</v>
      </c>
    </row>
    <row r="7585" spans="1:9">
      <c r="A7585" t="str">
        <f>T("2018")</f>
        <v>2018</v>
      </c>
      <c r="B7585" t="str">
        <f>T("JURIDICO                                          ")</f>
        <v xml:space="preserve">JURIDICO                                          </v>
      </c>
      <c r="C7585" t="str">
        <f>T("HORTALEZA           ")</f>
        <v xml:space="preserve">HORTALEZA           </v>
      </c>
      <c r="D7585" t="str">
        <f>T("VALDEFUENTES        ")</f>
        <v xml:space="preserve">VALDEFUENTES        </v>
      </c>
      <c r="E7585" t="str">
        <f>T("TR ")</f>
        <v xml:space="preserve">TR </v>
      </c>
      <c r="F7585" t="str">
        <f>T("TRACTORES      ")</f>
        <v xml:space="preserve">TRACTORES      </v>
      </c>
      <c r="G7585" t="str">
        <f>T("De menos de 16 CABALLOS FISCALES                  ")</f>
        <v xml:space="preserve">De menos de 16 CABALLOS FISCALES                  </v>
      </c>
      <c r="H7585" t="str">
        <f>T("GASOLINA                                          ")</f>
        <v xml:space="preserve">GASOLINA                                          </v>
      </c>
      <c r="I7585">
        <v>4</v>
      </c>
    </row>
    <row r="7586" spans="1:9">
      <c r="A7586" t="str">
        <f>T("2018")</f>
        <v>2018</v>
      </c>
      <c r="B7586" t="str">
        <f>T("JURIDICO                                          ")</f>
        <v xml:space="preserve">JURIDICO                                          </v>
      </c>
      <c r="C7586" t="str">
        <f>T("HORTALEZA           ")</f>
        <v xml:space="preserve">HORTALEZA           </v>
      </c>
      <c r="D7586" t="str">
        <f>T("VALDEFUENTES        ")</f>
        <v xml:space="preserve">VALDEFUENTES        </v>
      </c>
      <c r="E7586" t="str">
        <f>T("TR ")</f>
        <v xml:space="preserve">TR </v>
      </c>
      <c r="F7586" t="str">
        <f>T("TRACTORES      ")</f>
        <v xml:space="preserve">TRACTORES      </v>
      </c>
      <c r="G7586" t="str">
        <f>T("De 25,01 CABALLOS FISCALES en adelante            ")</f>
        <v xml:space="preserve">De 25,01 CABALLOS FISCALES en adelante            </v>
      </c>
      <c r="H7586" t="str">
        <f>T("GASOLINA                                          ")</f>
        <v xml:space="preserve">GASOLINA                                          </v>
      </c>
      <c r="I7586">
        <v>1</v>
      </c>
    </row>
    <row r="7587" spans="1:9">
      <c r="A7587" t="str">
        <f>T("2018")</f>
        <v>2018</v>
      </c>
      <c r="B7587" t="str">
        <f>T("FISICO                                            ")</f>
        <v xml:space="preserve">FISICO                                            </v>
      </c>
      <c r="C7587" t="str">
        <f>T("HORTALEZA           ")</f>
        <v xml:space="preserve">HORTALEZA           </v>
      </c>
      <c r="D7587" t="str">
        <f>T("PINAR DEL REY       ")</f>
        <v xml:space="preserve">PINAR DEL REY       </v>
      </c>
      <c r="E7587" t="str">
        <f>T("TR ")</f>
        <v xml:space="preserve">TR </v>
      </c>
      <c r="F7587" t="str">
        <f>T("TRACTORES      ")</f>
        <v xml:space="preserve">TRACTORES      </v>
      </c>
      <c r="G7587" t="str">
        <f>T("De 25,01 CABALLOS FISCALES en adelante            ")</f>
        <v xml:space="preserve">De 25,01 CABALLOS FISCALES en adelante            </v>
      </c>
      <c r="H7587" t="str">
        <f>T("OTROS                                             ")</f>
        <v xml:space="preserve">OTROS                                             </v>
      </c>
      <c r="I7587">
        <v>1</v>
      </c>
    </row>
    <row r="7588" spans="1:9">
      <c r="A7588" t="str">
        <f>T("2018")</f>
        <v>2018</v>
      </c>
      <c r="B7588" t="str">
        <f>T("FISICO                                            ")</f>
        <v xml:space="preserve">FISICO                                            </v>
      </c>
      <c r="C7588" t="str">
        <f>T("HORTALEZA           ")</f>
        <v xml:space="preserve">HORTALEZA           </v>
      </c>
      <c r="D7588" t="str">
        <f>T("VALDEFUENTES        ")</f>
        <v xml:space="preserve">VALDEFUENTES        </v>
      </c>
      <c r="E7588" t="str">
        <f>T("TR ")</f>
        <v xml:space="preserve">TR </v>
      </c>
      <c r="F7588" t="str">
        <f>T("TRACTORES      ")</f>
        <v xml:space="preserve">TRACTORES      </v>
      </c>
      <c r="G7588" t="str">
        <f>T("De 25,01 CABALLOS FISCALES en adelante            ")</f>
        <v xml:space="preserve">De 25,01 CABALLOS FISCALES en adelante            </v>
      </c>
      <c r="H7588" t="str">
        <f>T("OTROS                                             ")</f>
        <v xml:space="preserve">OTROS                                             </v>
      </c>
      <c r="I7588">
        <v>1</v>
      </c>
    </row>
    <row r="7589" spans="1:9">
      <c r="A7589" t="str">
        <f>T("2018")</f>
        <v>2018</v>
      </c>
      <c r="B7589" t="str">
        <f>T("JURIDICO                                          ")</f>
        <v xml:space="preserve">JURIDICO                                          </v>
      </c>
      <c r="C7589" t="str">
        <f>T("HORTALEZA           ")</f>
        <v xml:space="preserve">HORTALEZA           </v>
      </c>
      <c r="D7589" t="str">
        <f>T("VALDEFUENTES        ")</f>
        <v xml:space="preserve">VALDEFUENTES        </v>
      </c>
      <c r="E7589" t="str">
        <f>T("TR ")</f>
        <v xml:space="preserve">TR </v>
      </c>
      <c r="F7589" t="str">
        <f>T("TRACTORES      ")</f>
        <v xml:space="preserve">TRACTORES      </v>
      </c>
      <c r="G7589" t="str">
        <f>T("De 25,01 CABALLOS FISCALES en adelante            ")</f>
        <v xml:space="preserve">De 25,01 CABALLOS FISCALES en adelante            </v>
      </c>
      <c r="H7589" t="str">
        <f>T("OTROS                                             ")</f>
        <v xml:space="preserve">OTROS                                             </v>
      </c>
      <c r="I7589">
        <v>1</v>
      </c>
    </row>
    <row r="7590" spans="1:9">
      <c r="A7590" t="str">
        <f>T("2018")</f>
        <v>2018</v>
      </c>
      <c r="B7590" t="str">
        <f>T("FISICO                                            ")</f>
        <v xml:space="preserve">FISICO                                            </v>
      </c>
      <c r="C7590" t="str">
        <f>T("HORTALEZA           ")</f>
        <v xml:space="preserve">HORTALEZA           </v>
      </c>
      <c r="D7590" t="str">
        <f>T("PALOMAS             ")</f>
        <v xml:space="preserve">PALOMAS             </v>
      </c>
      <c r="E7590" t="str">
        <f>T("TR ")</f>
        <v xml:space="preserve">TR </v>
      </c>
      <c r="F7590" t="str">
        <f>T("TRACTORES      ")</f>
        <v xml:space="preserve">TRACTORES      </v>
      </c>
      <c r="G7590" t="str">
        <f>T("De menos de 16 CABALLOS FISCALES                  ")</f>
        <v xml:space="preserve">De menos de 16 CABALLOS FISCALES                  </v>
      </c>
      <c r="I7590">
        <v>1</v>
      </c>
    </row>
    <row r="7591" spans="1:9">
      <c r="A7591" t="str">
        <f>T("2018")</f>
        <v>2018</v>
      </c>
      <c r="B7591" t="str">
        <f>T("FISICO                                            ")</f>
        <v xml:space="preserve">FISICO                                            </v>
      </c>
      <c r="C7591" t="str">
        <f>T("HORTALEZA           ")</f>
        <v xml:space="preserve">HORTALEZA           </v>
      </c>
      <c r="D7591" t="str">
        <f>T("PIOVERA             ")</f>
        <v xml:space="preserve">PIOVERA             </v>
      </c>
      <c r="E7591" t="str">
        <f>T("TR ")</f>
        <v xml:space="preserve">TR </v>
      </c>
      <c r="F7591" t="str">
        <f>T("TRACTORES      ")</f>
        <v xml:space="preserve">TRACTORES      </v>
      </c>
      <c r="G7591" t="str">
        <f>T("De menos de 16 CABALLOS FISCALES                  ")</f>
        <v xml:space="preserve">De menos de 16 CABALLOS FISCALES                  </v>
      </c>
      <c r="I7591">
        <v>1</v>
      </c>
    </row>
    <row r="7592" spans="1:9">
      <c r="A7592" t="str">
        <f>T("2018")</f>
        <v>2018</v>
      </c>
      <c r="B7592" t="str">
        <f>T("FISICO                                            ")</f>
        <v xml:space="preserve">FISICO                                            </v>
      </c>
      <c r="C7592" t="str">
        <f>T("HORTALEZA           ")</f>
        <v xml:space="preserve">HORTALEZA           </v>
      </c>
      <c r="D7592" t="str">
        <f>T("PIOVERA             ")</f>
        <v xml:space="preserve">PIOVERA             </v>
      </c>
      <c r="E7592" t="str">
        <f>T("TR ")</f>
        <v xml:space="preserve">TR </v>
      </c>
      <c r="F7592" t="str">
        <f>T("TRACTORES      ")</f>
        <v xml:space="preserve">TRACTORES      </v>
      </c>
      <c r="G7592" t="str">
        <f>T("De 16 a 25 CABALLOS FISCALES                      ")</f>
        <v xml:space="preserve">De 16 a 25 CABALLOS FISCALES                      </v>
      </c>
      <c r="I7592">
        <v>1</v>
      </c>
    </row>
    <row r="7593" spans="1:9">
      <c r="A7593" t="str">
        <f>T("2018")</f>
        <v>2018</v>
      </c>
      <c r="B7593" t="str">
        <f>T("FISICO                                            ")</f>
        <v xml:space="preserve">FISICO                                            </v>
      </c>
      <c r="C7593" t="str">
        <f>T("HORTALEZA           ")</f>
        <v xml:space="preserve">HORTALEZA           </v>
      </c>
      <c r="D7593" t="str">
        <f>T("CANILLAS            ")</f>
        <v xml:space="preserve">CANILLAS            </v>
      </c>
      <c r="E7593" t="str">
        <f>T("TR ")</f>
        <v xml:space="preserve">TR </v>
      </c>
      <c r="F7593" t="str">
        <f>T("TRACTORES      ")</f>
        <v xml:space="preserve">TRACTORES      </v>
      </c>
      <c r="G7593" t="str">
        <f>T("De menos de 16 CABALLOS FISCALES                  ")</f>
        <v xml:space="preserve">De menos de 16 CABALLOS FISCALES                  </v>
      </c>
      <c r="I7593">
        <v>2</v>
      </c>
    </row>
    <row r="7594" spans="1:9">
      <c r="A7594" t="str">
        <f>T("2018")</f>
        <v>2018</v>
      </c>
      <c r="B7594" t="str">
        <f>T("FISICO                                            ")</f>
        <v xml:space="preserve">FISICO                                            </v>
      </c>
      <c r="C7594" t="str">
        <f>T("HORTALEZA           ")</f>
        <v xml:space="preserve">HORTALEZA           </v>
      </c>
      <c r="D7594" t="str">
        <f>T("CANILLAS            ")</f>
        <v xml:space="preserve">CANILLAS            </v>
      </c>
      <c r="E7594" t="str">
        <f>T("TR ")</f>
        <v xml:space="preserve">TR </v>
      </c>
      <c r="F7594" t="str">
        <f>T("TRACTORES      ")</f>
        <v xml:space="preserve">TRACTORES      </v>
      </c>
      <c r="G7594" t="str">
        <f>T("De 25,01 CABALLOS FISCALES en adelante            ")</f>
        <v xml:space="preserve">De 25,01 CABALLOS FISCALES en adelante            </v>
      </c>
      <c r="I7594">
        <v>1</v>
      </c>
    </row>
    <row r="7595" spans="1:9">
      <c r="A7595" t="str">
        <f>T("2018")</f>
        <v>2018</v>
      </c>
      <c r="B7595" t="str">
        <f>T("FISICO                                            ")</f>
        <v xml:space="preserve">FISICO                                            </v>
      </c>
      <c r="C7595" t="str">
        <f>T("HORTALEZA           ")</f>
        <v xml:space="preserve">HORTALEZA           </v>
      </c>
      <c r="D7595" t="str">
        <f>T("PINAR DEL REY       ")</f>
        <v xml:space="preserve">PINAR DEL REY       </v>
      </c>
      <c r="E7595" t="str">
        <f>T("TR ")</f>
        <v xml:space="preserve">TR </v>
      </c>
      <c r="F7595" t="str">
        <f>T("TRACTORES      ")</f>
        <v xml:space="preserve">TRACTORES      </v>
      </c>
      <c r="G7595" t="str">
        <f>T("De menos de 16 CABALLOS FISCALES                  ")</f>
        <v xml:space="preserve">De menos de 16 CABALLOS FISCALES                  </v>
      </c>
      <c r="I7595">
        <v>3</v>
      </c>
    </row>
    <row r="7596" spans="1:9">
      <c r="A7596" t="str">
        <f>T("2018")</f>
        <v>2018</v>
      </c>
      <c r="B7596" t="str">
        <f>T("FISICO                                            ")</f>
        <v xml:space="preserve">FISICO                                            </v>
      </c>
      <c r="C7596" t="str">
        <f>T("HORTALEZA           ")</f>
        <v xml:space="preserve">HORTALEZA           </v>
      </c>
      <c r="D7596" t="str">
        <f>T("PINAR DEL REY       ")</f>
        <v xml:space="preserve">PINAR DEL REY       </v>
      </c>
      <c r="E7596" t="str">
        <f>T("TR ")</f>
        <v xml:space="preserve">TR </v>
      </c>
      <c r="F7596" t="str">
        <f>T("TRACTORES      ")</f>
        <v xml:space="preserve">TRACTORES      </v>
      </c>
      <c r="G7596" t="str">
        <f>T("De 25,01 CABALLOS FISCALES en adelante            ")</f>
        <v xml:space="preserve">De 25,01 CABALLOS FISCALES en adelante            </v>
      </c>
      <c r="I7596">
        <v>1</v>
      </c>
    </row>
    <row r="7597" spans="1:9">
      <c r="A7597" t="str">
        <f>T("2018")</f>
        <v>2018</v>
      </c>
      <c r="B7597" t="str">
        <f>T("FISICO                                            ")</f>
        <v xml:space="preserve">FISICO                                            </v>
      </c>
      <c r="C7597" t="str">
        <f>T("HORTALEZA           ")</f>
        <v xml:space="preserve">HORTALEZA           </v>
      </c>
      <c r="D7597" t="str">
        <f>T("VALDEFUENTES        ")</f>
        <v xml:space="preserve">VALDEFUENTES        </v>
      </c>
      <c r="E7597" t="str">
        <f>T("TR ")</f>
        <v xml:space="preserve">TR </v>
      </c>
      <c r="F7597" t="str">
        <f>T("TRACTORES      ")</f>
        <v xml:space="preserve">TRACTORES      </v>
      </c>
      <c r="G7597" t="str">
        <f>T("De menos de 16 CABALLOS FISCALES                  ")</f>
        <v xml:space="preserve">De menos de 16 CABALLOS FISCALES                  </v>
      </c>
      <c r="I7597">
        <v>1</v>
      </c>
    </row>
    <row r="7598" spans="1:9">
      <c r="A7598" t="str">
        <f>T("2018")</f>
        <v>2018</v>
      </c>
      <c r="B7598" t="str">
        <f>T("JURIDICO                                          ")</f>
        <v xml:space="preserve">JURIDICO                                          </v>
      </c>
      <c r="C7598" t="str">
        <f>T("HORTALEZA           ")</f>
        <v xml:space="preserve">HORTALEZA           </v>
      </c>
      <c r="D7598" t="str">
        <f>T("PIOVERA             ")</f>
        <v xml:space="preserve">PIOVERA             </v>
      </c>
      <c r="E7598" t="str">
        <f>T("TR ")</f>
        <v xml:space="preserve">TR </v>
      </c>
      <c r="F7598" t="str">
        <f>T("TRACTORES      ")</f>
        <v xml:space="preserve">TRACTORES      </v>
      </c>
      <c r="G7598" t="str">
        <f>T("De 16 a 25 CABALLOS FISCALES                      ")</f>
        <v xml:space="preserve">De 16 a 25 CABALLOS FISCALES                      </v>
      </c>
      <c r="I7598">
        <v>1</v>
      </c>
    </row>
    <row r="7599" spans="1:9">
      <c r="A7599" t="str">
        <f>T("2018")</f>
        <v>2018</v>
      </c>
      <c r="B7599" t="str">
        <f>T("JURIDICO                                          ")</f>
        <v xml:space="preserve">JURIDICO                                          </v>
      </c>
      <c r="C7599" t="str">
        <f>T("HORTALEZA           ")</f>
        <v xml:space="preserve">HORTALEZA           </v>
      </c>
      <c r="D7599" t="str">
        <f>T("CANILLAS            ")</f>
        <v xml:space="preserve">CANILLAS            </v>
      </c>
      <c r="E7599" t="str">
        <f>T("TR ")</f>
        <v xml:space="preserve">TR </v>
      </c>
      <c r="F7599" t="str">
        <f>T("TRACTORES      ")</f>
        <v xml:space="preserve">TRACTORES      </v>
      </c>
      <c r="G7599" t="str">
        <f>T("De menos de 16 CABALLOS FISCALES                  ")</f>
        <v xml:space="preserve">De menos de 16 CABALLOS FISCALES                  </v>
      </c>
      <c r="I7599">
        <v>2</v>
      </c>
    </row>
    <row r="7600" spans="1:9">
      <c r="A7600" t="str">
        <f>T("2018")</f>
        <v>2018</v>
      </c>
      <c r="B7600" t="str">
        <f>T("JURIDICO                                          ")</f>
        <v xml:space="preserve">JURIDICO                                          </v>
      </c>
      <c r="C7600" t="str">
        <f>T("HORTALEZA           ")</f>
        <v xml:space="preserve">HORTALEZA           </v>
      </c>
      <c r="D7600" t="str">
        <f>T("CANILLAS            ")</f>
        <v xml:space="preserve">CANILLAS            </v>
      </c>
      <c r="E7600" t="str">
        <f>T("TR ")</f>
        <v xml:space="preserve">TR </v>
      </c>
      <c r="F7600" t="str">
        <f>T("TRACTORES      ")</f>
        <v xml:space="preserve">TRACTORES      </v>
      </c>
      <c r="G7600" t="str">
        <f>T("De 25,01 CABALLOS FISCALES en adelante            ")</f>
        <v xml:space="preserve">De 25,01 CABALLOS FISCALES en adelante            </v>
      </c>
      <c r="I7600">
        <v>1</v>
      </c>
    </row>
    <row r="7601" spans="1:9">
      <c r="A7601" t="str">
        <f>T("2018")</f>
        <v>2018</v>
      </c>
      <c r="B7601" t="str">
        <f>T("JURIDICO                                          ")</f>
        <v xml:space="preserve">JURIDICO                                          </v>
      </c>
      <c r="C7601" t="str">
        <f>T("HORTALEZA           ")</f>
        <v xml:space="preserve">HORTALEZA           </v>
      </c>
      <c r="D7601" t="str">
        <f>T("PINAR DEL REY       ")</f>
        <v xml:space="preserve">PINAR DEL REY       </v>
      </c>
      <c r="E7601" t="str">
        <f>T("TR ")</f>
        <v xml:space="preserve">TR </v>
      </c>
      <c r="F7601" t="str">
        <f>T("TRACTORES      ")</f>
        <v xml:space="preserve">TRACTORES      </v>
      </c>
      <c r="G7601" t="str">
        <f>T("De 16 a 25 CABALLOS FISCALES                      ")</f>
        <v xml:space="preserve">De 16 a 25 CABALLOS FISCALES                      </v>
      </c>
      <c r="I7601">
        <v>1</v>
      </c>
    </row>
    <row r="7602" spans="1:9">
      <c r="A7602" t="str">
        <f>T("2018")</f>
        <v>2018</v>
      </c>
      <c r="B7602" t="str">
        <f>T("JURIDICO                                          ")</f>
        <v xml:space="preserve">JURIDICO                                          </v>
      </c>
      <c r="C7602" t="str">
        <f>T("HORTALEZA           ")</f>
        <v xml:space="preserve">HORTALEZA           </v>
      </c>
      <c r="D7602" t="str">
        <f>T("APOSTOL SANTIAGO    ")</f>
        <v xml:space="preserve">APOSTOL SANTIAGO    </v>
      </c>
      <c r="E7602" t="str">
        <f>T("TR ")</f>
        <v xml:space="preserve">TR </v>
      </c>
      <c r="F7602" t="str">
        <f>T("TRACTORES      ")</f>
        <v xml:space="preserve">TRACTORES      </v>
      </c>
      <c r="G7602" t="str">
        <f>T("De 25,01 CABALLOS FISCALES en adelante            ")</f>
        <v xml:space="preserve">De 25,01 CABALLOS FISCALES en adelante            </v>
      </c>
      <c r="I7602">
        <v>1</v>
      </c>
    </row>
    <row r="7603" spans="1:9">
      <c r="A7603" t="str">
        <f>T("2018")</f>
        <v>2018</v>
      </c>
      <c r="B7603" t="str">
        <f>T("JURIDICO                                          ")</f>
        <v xml:space="preserve">JURIDICO                                          </v>
      </c>
      <c r="C7603" t="str">
        <f>T("HORTALEZA           ")</f>
        <v xml:space="preserve">HORTALEZA           </v>
      </c>
      <c r="D7603" t="str">
        <f>T("VALDEFUENTES        ")</f>
        <v xml:space="preserve">VALDEFUENTES        </v>
      </c>
      <c r="E7603" t="str">
        <f>T("TR ")</f>
        <v xml:space="preserve">TR </v>
      </c>
      <c r="F7603" t="str">
        <f>T("TRACTORES      ")</f>
        <v xml:space="preserve">TRACTORES      </v>
      </c>
      <c r="G7603" t="str">
        <f>T("De 16 a 25 CABALLOS FISCALES                      ")</f>
        <v xml:space="preserve">De 16 a 25 CABALLOS FISCALES                      </v>
      </c>
      <c r="I7603">
        <v>2</v>
      </c>
    </row>
    <row r="7604" spans="1:9">
      <c r="A7604" t="str">
        <f>T("2018")</f>
        <v>2018</v>
      </c>
      <c r="B7604" t="str">
        <f>T("JURIDICO                                          ")</f>
        <v xml:space="preserve">JURIDICO                                          </v>
      </c>
      <c r="C7604" t="str">
        <f>T("HORTALEZA           ")</f>
        <v xml:space="preserve">HORTALEZA           </v>
      </c>
      <c r="D7604" t="str">
        <f>T("VALDEFUENTES        ")</f>
        <v xml:space="preserve">VALDEFUENTES        </v>
      </c>
      <c r="E7604" t="str">
        <f>T("TR ")</f>
        <v xml:space="preserve">TR </v>
      </c>
      <c r="F7604" t="str">
        <f>T("TRACTORES      ")</f>
        <v xml:space="preserve">TRACTORES      </v>
      </c>
      <c r="G7604" t="str">
        <f>T("De 25,01 CABALLOS FISCALES en adelante            ")</f>
        <v xml:space="preserve">De 25,01 CABALLOS FISCALES en adelante            </v>
      </c>
      <c r="I7604">
        <v>1</v>
      </c>
    </row>
    <row r="7605" spans="1:9">
      <c r="A7605" t="str">
        <f>T("2018")</f>
        <v>2018</v>
      </c>
      <c r="B7605" t="str">
        <f>T("JURIDICO                                          ")</f>
        <v xml:space="preserve">JURIDICO                                          </v>
      </c>
      <c r="C7605" t="str">
        <f>T("HORTALEZA           ")</f>
        <v xml:space="preserve">HORTALEZA           </v>
      </c>
      <c r="D7605" t="str">
        <f>T("PINAR DEL REY       ")</f>
        <v xml:space="preserve">PINAR DEL REY       </v>
      </c>
      <c r="E7605" t="str">
        <f>T("TR ")</f>
        <v xml:space="preserve">TR </v>
      </c>
      <c r="F7605" t="str">
        <f>T("TRACTORES      ")</f>
        <v xml:space="preserve">TRACTORES      </v>
      </c>
      <c r="G7605" t="str">
        <f>T("De menos de 16 CABALLOS FISCALES                  ")</f>
        <v xml:space="preserve">De menos de 16 CABALLOS FISCALES                  </v>
      </c>
      <c r="I7605">
        <v>1</v>
      </c>
    </row>
    <row r="7606" spans="1:9">
      <c r="A7606" t="str">
        <f>T("2018")</f>
        <v>2018</v>
      </c>
      <c r="B7606" t="str">
        <f>T("JURIDICO                                          ")</f>
        <v xml:space="preserve">JURIDICO                                          </v>
      </c>
      <c r="C7606" t="str">
        <f>T("HORTALEZA           ")</f>
        <v xml:space="preserve">HORTALEZA           </v>
      </c>
      <c r="D7606" t="str">
        <f>T("VALDEFUENTES        ")</f>
        <v xml:space="preserve">VALDEFUENTES        </v>
      </c>
      <c r="E7606" t="str">
        <f>T("TR ")</f>
        <v xml:space="preserve">TR </v>
      </c>
      <c r="F7606" t="str">
        <f>T("TRACTORES      ")</f>
        <v xml:space="preserve">TRACTORES      </v>
      </c>
      <c r="G7606" t="str">
        <f>T("De menos de 16 CABALLOS FISCALES                  ")</f>
        <v xml:space="preserve">De menos de 16 CABALLOS FISCALES                  </v>
      </c>
      <c r="I7606">
        <v>1</v>
      </c>
    </row>
    <row r="7607" spans="1:9">
      <c r="A7607" t="str">
        <f>T("2018")</f>
        <v>2018</v>
      </c>
      <c r="B7607" t="str">
        <f>T("FISICO                                            ")</f>
        <v xml:space="preserve">FISICO                                            </v>
      </c>
      <c r="C7607" t="str">
        <f>T("HORTALEZA           ")</f>
        <v xml:space="preserve">HORTALEZA           </v>
      </c>
      <c r="D7607" t="str">
        <f>T("PALOMAS             ")</f>
        <v xml:space="preserve">PALOMAS             </v>
      </c>
      <c r="E7607" t="str">
        <f>T("TU ")</f>
        <v xml:space="preserve">TU </v>
      </c>
      <c r="F7607" t="str">
        <f>T("TURISMOS       ")</f>
        <v xml:space="preserve">TURISMOS       </v>
      </c>
      <c r="G7607" t="str">
        <f>T("De 12 a 15,99 CABALLOS FISCALES                   ")</f>
        <v xml:space="preserve">De 12 a 15,99 CABALLOS FISCALES                   </v>
      </c>
      <c r="H7607" t="s">
        <v>2</v>
      </c>
      <c r="I7607">
        <v>1</v>
      </c>
    </row>
    <row r="7608" spans="1:9">
      <c r="A7608" t="str">
        <f>T("2018")</f>
        <v>2018</v>
      </c>
      <c r="B7608" t="str">
        <f>T("FISICO                                            ")</f>
        <v xml:space="preserve">FISICO                                            </v>
      </c>
      <c r="C7608" t="str">
        <f>T("HORTALEZA           ")</f>
        <v xml:space="preserve">HORTALEZA           </v>
      </c>
      <c r="D7608" t="str">
        <f>T("PALOMAS             ")</f>
        <v xml:space="preserve">PALOMAS             </v>
      </c>
      <c r="E7608" t="str">
        <f>T("TU ")</f>
        <v xml:space="preserve">TU </v>
      </c>
      <c r="F7608" t="str">
        <f>T("TURISMOS       ")</f>
        <v xml:space="preserve">TURISMOS       </v>
      </c>
      <c r="G7608" t="str">
        <f>T("De 16 a 19,99 CABALLOS FISCALES                   ")</f>
        <v xml:space="preserve">De 16 a 19,99 CABALLOS FISCALES                   </v>
      </c>
      <c r="H7608" t="s">
        <v>2</v>
      </c>
      <c r="I7608">
        <v>1</v>
      </c>
    </row>
    <row r="7609" spans="1:9">
      <c r="A7609" t="str">
        <f>T("2018")</f>
        <v>2018</v>
      </c>
      <c r="B7609" t="str">
        <f>T("FISICO                                            ")</f>
        <v xml:space="preserve">FISICO                                            </v>
      </c>
      <c r="C7609" t="str">
        <f>T("HORTALEZA           ")</f>
        <v xml:space="preserve">HORTALEZA           </v>
      </c>
      <c r="D7609" t="str">
        <f>T("PINAR DEL REY       ")</f>
        <v xml:space="preserve">PINAR DEL REY       </v>
      </c>
      <c r="E7609" t="str">
        <f>T("TU ")</f>
        <v xml:space="preserve">TU </v>
      </c>
      <c r="F7609" t="str">
        <f>T("TURISMOS       ")</f>
        <v xml:space="preserve">TURISMOS       </v>
      </c>
      <c r="G7609" t="str">
        <f>T("De 8 a 11,99 CABALLOS FISCALES                    ")</f>
        <v xml:space="preserve">De 8 a 11,99 CABALLOS FISCALES                    </v>
      </c>
      <c r="H7609" t="s">
        <v>2</v>
      </c>
      <c r="I7609">
        <v>1</v>
      </c>
    </row>
    <row r="7610" spans="1:9">
      <c r="A7610" t="str">
        <f>T("2018")</f>
        <v>2018</v>
      </c>
      <c r="B7610" t="str">
        <f>T("FISICO                                            ")</f>
        <v xml:space="preserve">FISICO                                            </v>
      </c>
      <c r="C7610" t="str">
        <f>T("HORTALEZA           ")</f>
        <v xml:space="preserve">HORTALEZA           </v>
      </c>
      <c r="D7610" t="str">
        <f>T("PINAR DEL REY       ")</f>
        <v xml:space="preserve">PINAR DEL REY       </v>
      </c>
      <c r="E7610" t="str">
        <f>T("TU ")</f>
        <v xml:space="preserve">TU </v>
      </c>
      <c r="F7610" t="str">
        <f>T("TURISMOS       ")</f>
        <v xml:space="preserve">TURISMOS       </v>
      </c>
      <c r="G7610" t="str">
        <f>T("De 12 a 15,99 CABALLOS FISCALES                   ")</f>
        <v xml:space="preserve">De 12 a 15,99 CABALLOS FISCALES                   </v>
      </c>
      <c r="H7610" t="s">
        <v>2</v>
      </c>
      <c r="I7610">
        <v>1</v>
      </c>
    </row>
    <row r="7611" spans="1:9">
      <c r="A7611" t="str">
        <f>T("2018")</f>
        <v>2018</v>
      </c>
      <c r="B7611" t="str">
        <f>T("FISICO                                            ")</f>
        <v xml:space="preserve">FISICO                                            </v>
      </c>
      <c r="C7611" t="str">
        <f>T("HORTALEZA           ")</f>
        <v xml:space="preserve">HORTALEZA           </v>
      </c>
      <c r="D7611" t="str">
        <f>T("PINAR DEL REY       ")</f>
        <v xml:space="preserve">PINAR DEL REY       </v>
      </c>
      <c r="E7611" t="str">
        <f>T("TU ")</f>
        <v xml:space="preserve">TU </v>
      </c>
      <c r="F7611" t="str">
        <f>T("TURISMOS       ")</f>
        <v xml:space="preserve">TURISMOS       </v>
      </c>
      <c r="G7611" t="str">
        <f>T("De 16 a 19,99 CABALLOS FISCALES                   ")</f>
        <v xml:space="preserve">De 16 a 19,99 CABALLOS FISCALES                   </v>
      </c>
      <c r="H7611" t="s">
        <v>2</v>
      </c>
      <c r="I7611">
        <v>2</v>
      </c>
    </row>
    <row r="7612" spans="1:9">
      <c r="A7612" t="str">
        <f>T("2018")</f>
        <v>2018</v>
      </c>
      <c r="B7612" t="str">
        <f>T("FISICO                                            ")</f>
        <v xml:space="preserve">FISICO                                            </v>
      </c>
      <c r="C7612" t="str">
        <f>T("HORTALEZA           ")</f>
        <v xml:space="preserve">HORTALEZA           </v>
      </c>
      <c r="D7612" t="str">
        <f>T("VALDEFUENTES        ")</f>
        <v xml:space="preserve">VALDEFUENTES        </v>
      </c>
      <c r="E7612" t="str">
        <f>T("TU ")</f>
        <v xml:space="preserve">TU </v>
      </c>
      <c r="F7612" t="str">
        <f>T("TURISMOS       ")</f>
        <v xml:space="preserve">TURISMOS       </v>
      </c>
      <c r="G7612" t="str">
        <f>T("De 12 a 15,99 CABALLOS FISCALES                   ")</f>
        <v xml:space="preserve">De 12 a 15,99 CABALLOS FISCALES                   </v>
      </c>
      <c r="H7612" t="s">
        <v>2</v>
      </c>
      <c r="I7612">
        <v>1</v>
      </c>
    </row>
    <row r="7613" spans="1:9">
      <c r="A7613" t="str">
        <f>T("2018")</f>
        <v>2018</v>
      </c>
      <c r="B7613" t="str">
        <f>T("Entidad sin personalidad jurídica (art. 35.4 LGT) ")</f>
        <v xml:space="preserve">Entidad sin personalidad jurídica (art. 35.4 LGT) </v>
      </c>
      <c r="C7613" t="str">
        <f>T("HORTALEZA           ")</f>
        <v xml:space="preserve">HORTALEZA           </v>
      </c>
      <c r="D7613" t="str">
        <f>T("PALOMAS             ")</f>
        <v xml:space="preserve">PALOMAS             </v>
      </c>
      <c r="E7613" t="str">
        <f>T("TU ")</f>
        <v xml:space="preserve">TU </v>
      </c>
      <c r="F7613" t="str">
        <f>T("TURISMOS       ")</f>
        <v xml:space="preserve">TURISMOS       </v>
      </c>
      <c r="G7613" t="str">
        <f>T("De 12 a 15,99 CABALLOS FISCALES                   ")</f>
        <v xml:space="preserve">De 12 a 15,99 CABALLOS FISCALES                   </v>
      </c>
      <c r="H7613" t="str">
        <f>T("DIESEL                                            ")</f>
        <v xml:space="preserve">DIESEL                                            </v>
      </c>
      <c r="I7613">
        <v>1</v>
      </c>
    </row>
    <row r="7614" spans="1:9">
      <c r="A7614" t="str">
        <f>T("2018")</f>
        <v>2018</v>
      </c>
      <c r="B7614" t="str">
        <f>T("Entidad sin personalidad jurídica (art. 35.4 LGT) ")</f>
        <v xml:space="preserve">Entidad sin personalidad jurídica (art. 35.4 LGT) </v>
      </c>
      <c r="C7614" t="str">
        <f>T("HORTALEZA           ")</f>
        <v xml:space="preserve">HORTALEZA           </v>
      </c>
      <c r="D7614" t="str">
        <f>T("PALOMAS             ")</f>
        <v xml:space="preserve">PALOMAS             </v>
      </c>
      <c r="E7614" t="str">
        <f>T("TU ")</f>
        <v xml:space="preserve">TU </v>
      </c>
      <c r="F7614" t="str">
        <f>T("TURISMOS       ")</f>
        <v xml:space="preserve">TURISMOS       </v>
      </c>
      <c r="G7614" t="str">
        <f>T("De 16 a 19,99 CABALLOS FISCALES                   ")</f>
        <v xml:space="preserve">De 16 a 19,99 CABALLOS FISCALES                   </v>
      </c>
      <c r="H7614" t="str">
        <f>T("DIESEL                                            ")</f>
        <v xml:space="preserve">DIESEL                                            </v>
      </c>
      <c r="I7614">
        <v>3</v>
      </c>
    </row>
    <row r="7615" spans="1:9">
      <c r="A7615" t="str">
        <f>T("2018")</f>
        <v>2018</v>
      </c>
      <c r="B7615" t="str">
        <f>T("Entidad sin personalidad jurídica (art. 35.4 LGT) ")</f>
        <v xml:space="preserve">Entidad sin personalidad jurídica (art. 35.4 LGT) </v>
      </c>
      <c r="C7615" t="str">
        <f>T("HORTALEZA           ")</f>
        <v xml:space="preserve">HORTALEZA           </v>
      </c>
      <c r="D7615" t="str">
        <f>T("PIOVERA             ")</f>
        <v xml:space="preserve">PIOVERA             </v>
      </c>
      <c r="E7615" t="str">
        <f>T("TU ")</f>
        <v xml:space="preserve">TU </v>
      </c>
      <c r="F7615" t="str">
        <f>T("TURISMOS       ")</f>
        <v xml:space="preserve">TURISMOS       </v>
      </c>
      <c r="G7615" t="str">
        <f>T("De 8 a 11,99 CABALLOS FISCALES                    ")</f>
        <v xml:space="preserve">De 8 a 11,99 CABALLOS FISCALES                    </v>
      </c>
      <c r="H7615" t="str">
        <f>T("DIESEL                                            ")</f>
        <v xml:space="preserve">DIESEL                                            </v>
      </c>
      <c r="I7615">
        <v>3</v>
      </c>
    </row>
    <row r="7616" spans="1:9">
      <c r="A7616" t="str">
        <f>T("2018")</f>
        <v>2018</v>
      </c>
      <c r="B7616" t="str">
        <f>T("Entidad sin personalidad jurídica (art. 35.4 LGT) ")</f>
        <v xml:space="preserve">Entidad sin personalidad jurídica (art. 35.4 LGT) </v>
      </c>
      <c r="C7616" t="str">
        <f>T("HORTALEZA           ")</f>
        <v xml:space="preserve">HORTALEZA           </v>
      </c>
      <c r="D7616" t="str">
        <f>T("PIOVERA             ")</f>
        <v xml:space="preserve">PIOVERA             </v>
      </c>
      <c r="E7616" t="str">
        <f>T("TU ")</f>
        <v xml:space="preserve">TU </v>
      </c>
      <c r="F7616" t="str">
        <f>T("TURISMOS       ")</f>
        <v xml:space="preserve">TURISMOS       </v>
      </c>
      <c r="G7616" t="str">
        <f>T("De 12 a 15,99 CABALLOS FISCALES                   ")</f>
        <v xml:space="preserve">De 12 a 15,99 CABALLOS FISCALES                   </v>
      </c>
      <c r="H7616" t="str">
        <f>T("DIESEL                                            ")</f>
        <v xml:space="preserve">DIESEL                                            </v>
      </c>
      <c r="I7616">
        <v>2</v>
      </c>
    </row>
    <row r="7617" spans="1:9">
      <c r="A7617" t="str">
        <f>T("2018")</f>
        <v>2018</v>
      </c>
      <c r="B7617" t="str">
        <f>T("Entidad sin personalidad jurídica (art. 35.4 LGT) ")</f>
        <v xml:space="preserve">Entidad sin personalidad jurídica (art. 35.4 LGT) </v>
      </c>
      <c r="C7617" t="str">
        <f>T("HORTALEZA           ")</f>
        <v xml:space="preserve">HORTALEZA           </v>
      </c>
      <c r="D7617" t="str">
        <f>T("PIOVERA             ")</f>
        <v xml:space="preserve">PIOVERA             </v>
      </c>
      <c r="E7617" t="str">
        <f>T("TU ")</f>
        <v xml:space="preserve">TU </v>
      </c>
      <c r="F7617" t="str">
        <f>T("TURISMOS       ")</f>
        <v xml:space="preserve">TURISMOS       </v>
      </c>
      <c r="G7617" t="str">
        <f>T("De 16 a 19,99 CABALLOS FISCALES                   ")</f>
        <v xml:space="preserve">De 16 a 19,99 CABALLOS FISCALES                   </v>
      </c>
      <c r="H7617" t="str">
        <f>T("DIESEL                                            ")</f>
        <v xml:space="preserve">DIESEL                                            </v>
      </c>
      <c r="I7617">
        <v>2</v>
      </c>
    </row>
    <row r="7618" spans="1:9">
      <c r="A7618" t="str">
        <f>T("2018")</f>
        <v>2018</v>
      </c>
      <c r="B7618" t="str">
        <f>T("Entidad sin personalidad jurídica (art. 35.4 LGT) ")</f>
        <v xml:space="preserve">Entidad sin personalidad jurídica (art. 35.4 LGT) </v>
      </c>
      <c r="C7618" t="str">
        <f>T("HORTALEZA           ")</f>
        <v xml:space="preserve">HORTALEZA           </v>
      </c>
      <c r="D7618" t="str">
        <f>T("CANILLAS            ")</f>
        <v xml:space="preserve">CANILLAS            </v>
      </c>
      <c r="E7618" t="str">
        <f>T("TU ")</f>
        <v xml:space="preserve">TU </v>
      </c>
      <c r="F7618" t="str">
        <f>T("TURISMOS       ")</f>
        <v xml:space="preserve">TURISMOS       </v>
      </c>
      <c r="G7618" t="str">
        <f>T("De 8 a 11,99 CABALLOS FISCALES                    ")</f>
        <v xml:space="preserve">De 8 a 11,99 CABALLOS FISCALES                    </v>
      </c>
      <c r="H7618" t="str">
        <f>T("DIESEL                                            ")</f>
        <v xml:space="preserve">DIESEL                                            </v>
      </c>
      <c r="I7618">
        <v>3</v>
      </c>
    </row>
    <row r="7619" spans="1:9">
      <c r="A7619" t="str">
        <f>T("2018")</f>
        <v>2018</v>
      </c>
      <c r="B7619" t="str">
        <f>T("Entidad sin personalidad jurídica (art. 35.4 LGT) ")</f>
        <v xml:space="preserve">Entidad sin personalidad jurídica (art. 35.4 LGT) </v>
      </c>
      <c r="C7619" t="str">
        <f>T("HORTALEZA           ")</f>
        <v xml:space="preserve">HORTALEZA           </v>
      </c>
      <c r="D7619" t="str">
        <f>T("CANILLAS            ")</f>
        <v xml:space="preserve">CANILLAS            </v>
      </c>
      <c r="E7619" t="str">
        <f>T("TU ")</f>
        <v xml:space="preserve">TU </v>
      </c>
      <c r="F7619" t="str">
        <f>T("TURISMOS       ")</f>
        <v xml:space="preserve">TURISMOS       </v>
      </c>
      <c r="G7619" t="str">
        <f>T("De 12 a 15,99 CABALLOS FISCALES                   ")</f>
        <v xml:space="preserve">De 12 a 15,99 CABALLOS FISCALES                   </v>
      </c>
      <c r="H7619" t="str">
        <f>T("DIESEL                                            ")</f>
        <v xml:space="preserve">DIESEL                                            </v>
      </c>
      <c r="I7619">
        <v>17</v>
      </c>
    </row>
    <row r="7620" spans="1:9">
      <c r="A7620" t="str">
        <f>T("2018")</f>
        <v>2018</v>
      </c>
      <c r="B7620" t="str">
        <f>T("Entidad sin personalidad jurídica (art. 35.4 LGT) ")</f>
        <v xml:space="preserve">Entidad sin personalidad jurídica (art. 35.4 LGT) </v>
      </c>
      <c r="C7620" t="str">
        <f>T("HORTALEZA           ")</f>
        <v xml:space="preserve">HORTALEZA           </v>
      </c>
      <c r="D7620" t="str">
        <f>T("CANILLAS            ")</f>
        <v xml:space="preserve">CANILLAS            </v>
      </c>
      <c r="E7620" t="str">
        <f>T("TU ")</f>
        <v xml:space="preserve">TU </v>
      </c>
      <c r="F7620" t="str">
        <f>T("TURISMOS       ")</f>
        <v xml:space="preserve">TURISMOS       </v>
      </c>
      <c r="G7620" t="str">
        <f>T("De 16 a 19,99 CABALLOS FISCALES                   ")</f>
        <v xml:space="preserve">De 16 a 19,99 CABALLOS FISCALES                   </v>
      </c>
      <c r="H7620" t="str">
        <f>T("DIESEL                                            ")</f>
        <v xml:space="preserve">DIESEL                                            </v>
      </c>
      <c r="I7620">
        <v>1</v>
      </c>
    </row>
    <row r="7621" spans="1:9">
      <c r="A7621" t="str">
        <f>T("2018")</f>
        <v>2018</v>
      </c>
      <c r="B7621" t="str">
        <f>T("Entidad sin personalidad jurídica (art. 35.4 LGT) ")</f>
        <v xml:space="preserve">Entidad sin personalidad jurídica (art. 35.4 LGT) </v>
      </c>
      <c r="C7621" t="str">
        <f>T("HORTALEZA           ")</f>
        <v xml:space="preserve">HORTALEZA           </v>
      </c>
      <c r="D7621" t="str">
        <f>T("PINAR DEL REY       ")</f>
        <v xml:space="preserve">PINAR DEL REY       </v>
      </c>
      <c r="E7621" t="str">
        <f>T("TU ")</f>
        <v xml:space="preserve">TU </v>
      </c>
      <c r="F7621" t="str">
        <f>T("TURISMOS       ")</f>
        <v xml:space="preserve">TURISMOS       </v>
      </c>
      <c r="G7621" t="str">
        <f>T("De 8 a 11,99 CABALLOS FISCALES                    ")</f>
        <v xml:space="preserve">De 8 a 11,99 CABALLOS FISCALES                    </v>
      </c>
      <c r="H7621" t="str">
        <f>T("DIESEL                                            ")</f>
        <v xml:space="preserve">DIESEL                                            </v>
      </c>
      <c r="I7621">
        <v>9</v>
      </c>
    </row>
    <row r="7622" spans="1:9">
      <c r="A7622" t="str">
        <f>T("2018")</f>
        <v>2018</v>
      </c>
      <c r="B7622" t="str">
        <f>T("Entidad sin personalidad jurídica (art. 35.4 LGT) ")</f>
        <v xml:space="preserve">Entidad sin personalidad jurídica (art. 35.4 LGT) </v>
      </c>
      <c r="C7622" t="str">
        <f>T("HORTALEZA           ")</f>
        <v xml:space="preserve">HORTALEZA           </v>
      </c>
      <c r="D7622" t="str">
        <f>T("PINAR DEL REY       ")</f>
        <v xml:space="preserve">PINAR DEL REY       </v>
      </c>
      <c r="E7622" t="str">
        <f>T("TU ")</f>
        <v xml:space="preserve">TU </v>
      </c>
      <c r="F7622" t="str">
        <f>T("TURISMOS       ")</f>
        <v xml:space="preserve">TURISMOS       </v>
      </c>
      <c r="G7622" t="str">
        <f>T("De 12 a 15,99 CABALLOS FISCALES                   ")</f>
        <v xml:space="preserve">De 12 a 15,99 CABALLOS FISCALES                   </v>
      </c>
      <c r="H7622" t="str">
        <f>T("DIESEL                                            ")</f>
        <v xml:space="preserve">DIESEL                                            </v>
      </c>
      <c r="I7622">
        <v>35</v>
      </c>
    </row>
    <row r="7623" spans="1:9">
      <c r="A7623" t="str">
        <f>T("2018")</f>
        <v>2018</v>
      </c>
      <c r="B7623" t="str">
        <f>T("Entidad sin personalidad jurídica (art. 35.4 LGT) ")</f>
        <v xml:space="preserve">Entidad sin personalidad jurídica (art. 35.4 LGT) </v>
      </c>
      <c r="C7623" t="str">
        <f>T("HORTALEZA           ")</f>
        <v xml:space="preserve">HORTALEZA           </v>
      </c>
      <c r="D7623" t="str">
        <f>T("PINAR DEL REY       ")</f>
        <v xml:space="preserve">PINAR DEL REY       </v>
      </c>
      <c r="E7623" t="str">
        <f>T("TU ")</f>
        <v xml:space="preserve">TU </v>
      </c>
      <c r="F7623" t="str">
        <f>T("TURISMOS       ")</f>
        <v xml:space="preserve">TURISMOS       </v>
      </c>
      <c r="G7623" t="str">
        <f>T("De 16 a 19,99 CABALLOS FISCALES                   ")</f>
        <v xml:space="preserve">De 16 a 19,99 CABALLOS FISCALES                   </v>
      </c>
      <c r="H7623" t="str">
        <f>T("DIESEL                                            ")</f>
        <v xml:space="preserve">DIESEL                                            </v>
      </c>
      <c r="I7623">
        <v>5</v>
      </c>
    </row>
    <row r="7624" spans="1:9">
      <c r="A7624" t="str">
        <f>T("2018")</f>
        <v>2018</v>
      </c>
      <c r="B7624" t="str">
        <f>T("Entidad sin personalidad jurídica (art. 35.4 LGT) ")</f>
        <v xml:space="preserve">Entidad sin personalidad jurídica (art. 35.4 LGT) </v>
      </c>
      <c r="C7624" t="str">
        <f>T("HORTALEZA           ")</f>
        <v xml:space="preserve">HORTALEZA           </v>
      </c>
      <c r="D7624" t="str">
        <f>T("PINAR DEL REY       ")</f>
        <v xml:space="preserve">PINAR DEL REY       </v>
      </c>
      <c r="E7624" t="str">
        <f>T("TU ")</f>
        <v xml:space="preserve">TU </v>
      </c>
      <c r="F7624" t="str">
        <f>T("TURISMOS       ")</f>
        <v xml:space="preserve">TURISMOS       </v>
      </c>
      <c r="G7624" t="str">
        <f>T("De 20 CABALLOS FISCALES en adelante               ")</f>
        <v xml:space="preserve">De 20 CABALLOS FISCALES en adelante               </v>
      </c>
      <c r="H7624" t="str">
        <f>T("DIESEL                                            ")</f>
        <v xml:space="preserve">DIESEL                                            </v>
      </c>
      <c r="I7624">
        <v>2</v>
      </c>
    </row>
    <row r="7625" spans="1:9">
      <c r="A7625" t="str">
        <f>T("2018")</f>
        <v>2018</v>
      </c>
      <c r="B7625" t="str">
        <f>T("Entidad sin personalidad jurídica (art. 35.4 LGT) ")</f>
        <v xml:space="preserve">Entidad sin personalidad jurídica (art. 35.4 LGT) </v>
      </c>
      <c r="C7625" t="str">
        <f>T("HORTALEZA           ")</f>
        <v xml:space="preserve">HORTALEZA           </v>
      </c>
      <c r="D7625" t="str">
        <f>T("APOSTOL SANTIAGO    ")</f>
        <v xml:space="preserve">APOSTOL SANTIAGO    </v>
      </c>
      <c r="E7625" t="str">
        <f>T("TU ")</f>
        <v xml:space="preserve">TU </v>
      </c>
      <c r="F7625" t="str">
        <f>T("TURISMOS       ")</f>
        <v xml:space="preserve">TURISMOS       </v>
      </c>
      <c r="G7625" t="str">
        <f>T("De 8 a 11,99 CABALLOS FISCALES                    ")</f>
        <v xml:space="preserve">De 8 a 11,99 CABALLOS FISCALES                    </v>
      </c>
      <c r="H7625" t="str">
        <f>T("DIESEL                                            ")</f>
        <v xml:space="preserve">DIESEL                                            </v>
      </c>
      <c r="I7625">
        <v>1</v>
      </c>
    </row>
    <row r="7626" spans="1:9">
      <c r="A7626" t="str">
        <f>T("2018")</f>
        <v>2018</v>
      </c>
      <c r="B7626" t="str">
        <f>T("Entidad sin personalidad jurídica (art. 35.4 LGT) ")</f>
        <v xml:space="preserve">Entidad sin personalidad jurídica (art. 35.4 LGT) </v>
      </c>
      <c r="C7626" t="str">
        <f>T("HORTALEZA           ")</f>
        <v xml:space="preserve">HORTALEZA           </v>
      </c>
      <c r="D7626" t="str">
        <f>T("APOSTOL SANTIAGO    ")</f>
        <v xml:space="preserve">APOSTOL SANTIAGO    </v>
      </c>
      <c r="E7626" t="str">
        <f>T("TU ")</f>
        <v xml:space="preserve">TU </v>
      </c>
      <c r="F7626" t="str">
        <f>T("TURISMOS       ")</f>
        <v xml:space="preserve">TURISMOS       </v>
      </c>
      <c r="G7626" t="str">
        <f>T("De 12 a 15,99 CABALLOS FISCALES                   ")</f>
        <v xml:space="preserve">De 12 a 15,99 CABALLOS FISCALES                   </v>
      </c>
      <c r="H7626" t="str">
        <f>T("DIESEL                                            ")</f>
        <v xml:space="preserve">DIESEL                                            </v>
      </c>
      <c r="I7626">
        <v>9</v>
      </c>
    </row>
    <row r="7627" spans="1:9">
      <c r="A7627" t="str">
        <f>T("2018")</f>
        <v>2018</v>
      </c>
      <c r="B7627" t="str">
        <f>T("Entidad sin personalidad jurídica (art. 35.4 LGT) ")</f>
        <v xml:space="preserve">Entidad sin personalidad jurídica (art. 35.4 LGT) </v>
      </c>
      <c r="C7627" t="str">
        <f>T("HORTALEZA           ")</f>
        <v xml:space="preserve">HORTALEZA           </v>
      </c>
      <c r="D7627" t="str">
        <f>T("APOSTOL SANTIAGO    ")</f>
        <v xml:space="preserve">APOSTOL SANTIAGO    </v>
      </c>
      <c r="E7627" t="str">
        <f>T("TU ")</f>
        <v xml:space="preserve">TU </v>
      </c>
      <c r="F7627" t="str">
        <f>T("TURISMOS       ")</f>
        <v xml:space="preserve">TURISMOS       </v>
      </c>
      <c r="G7627" t="str">
        <f>T("De 16 a 19,99 CABALLOS FISCALES                   ")</f>
        <v xml:space="preserve">De 16 a 19,99 CABALLOS FISCALES                   </v>
      </c>
      <c r="H7627" t="str">
        <f>T("DIESEL                                            ")</f>
        <v xml:space="preserve">DIESEL                                            </v>
      </c>
      <c r="I7627">
        <v>2</v>
      </c>
    </row>
    <row r="7628" spans="1:9">
      <c r="A7628" t="str">
        <f>T("2018")</f>
        <v>2018</v>
      </c>
      <c r="B7628" t="str">
        <f>T("Entidad sin personalidad jurídica (art. 35.4 LGT) ")</f>
        <v xml:space="preserve">Entidad sin personalidad jurídica (art. 35.4 LGT) </v>
      </c>
      <c r="C7628" t="str">
        <f>T("HORTALEZA           ")</f>
        <v xml:space="preserve">HORTALEZA           </v>
      </c>
      <c r="D7628" t="str">
        <f>T("VALDEFUENTES        ")</f>
        <v xml:space="preserve">VALDEFUENTES        </v>
      </c>
      <c r="E7628" t="str">
        <f>T("TU ")</f>
        <v xml:space="preserve">TU </v>
      </c>
      <c r="F7628" t="str">
        <f>T("TURISMOS       ")</f>
        <v xml:space="preserve">TURISMOS       </v>
      </c>
      <c r="G7628" t="str">
        <f>T("De 8 a 11,99 CABALLOS FISCALES                    ")</f>
        <v xml:space="preserve">De 8 a 11,99 CABALLOS FISCALES                    </v>
      </c>
      <c r="H7628" t="str">
        <f>T("DIESEL                                            ")</f>
        <v xml:space="preserve">DIESEL                                            </v>
      </c>
      <c r="I7628">
        <v>2</v>
      </c>
    </row>
    <row r="7629" spans="1:9">
      <c r="A7629" t="str">
        <f>T("2018")</f>
        <v>2018</v>
      </c>
      <c r="B7629" t="str">
        <f>T("Entidad sin personalidad jurídica (art. 35.4 LGT) ")</f>
        <v xml:space="preserve">Entidad sin personalidad jurídica (art. 35.4 LGT) </v>
      </c>
      <c r="C7629" t="str">
        <f>T("HORTALEZA           ")</f>
        <v xml:space="preserve">HORTALEZA           </v>
      </c>
      <c r="D7629" t="str">
        <f>T("VALDEFUENTES        ")</f>
        <v xml:space="preserve">VALDEFUENTES        </v>
      </c>
      <c r="E7629" t="str">
        <f>T("TU ")</f>
        <v xml:space="preserve">TU </v>
      </c>
      <c r="F7629" t="str">
        <f>T("TURISMOS       ")</f>
        <v xml:space="preserve">TURISMOS       </v>
      </c>
      <c r="G7629" t="str">
        <f>T("De 12 a 15,99 CABALLOS FISCALES                   ")</f>
        <v xml:space="preserve">De 12 a 15,99 CABALLOS FISCALES                   </v>
      </c>
      <c r="H7629" t="str">
        <f>T("DIESEL                                            ")</f>
        <v xml:space="preserve">DIESEL                                            </v>
      </c>
      <c r="I7629">
        <v>7</v>
      </c>
    </row>
    <row r="7630" spans="1:9">
      <c r="A7630" t="str">
        <f>T("2018")</f>
        <v>2018</v>
      </c>
      <c r="B7630" t="str">
        <f>T("Entidad sin personalidad jurídica (art. 35.4 LGT) ")</f>
        <v xml:space="preserve">Entidad sin personalidad jurídica (art. 35.4 LGT) </v>
      </c>
      <c r="C7630" t="str">
        <f>T("HORTALEZA           ")</f>
        <v xml:space="preserve">HORTALEZA           </v>
      </c>
      <c r="D7630" t="str">
        <f>T("VALDEFUENTES        ")</f>
        <v xml:space="preserve">VALDEFUENTES        </v>
      </c>
      <c r="E7630" t="str">
        <f>T("TU ")</f>
        <v xml:space="preserve">TU </v>
      </c>
      <c r="F7630" t="str">
        <f>T("TURISMOS       ")</f>
        <v xml:space="preserve">TURISMOS       </v>
      </c>
      <c r="G7630" t="str">
        <f>T("De 16 a 19,99 CABALLOS FISCALES                   ")</f>
        <v xml:space="preserve">De 16 a 19,99 CABALLOS FISCALES                   </v>
      </c>
      <c r="H7630" t="str">
        <f>T("DIESEL                                            ")</f>
        <v xml:space="preserve">DIESEL                                            </v>
      </c>
      <c r="I7630">
        <v>1</v>
      </c>
    </row>
    <row r="7631" spans="1:9">
      <c r="A7631" t="str">
        <f>T("2018")</f>
        <v>2018</v>
      </c>
      <c r="B7631" t="str">
        <f>T("FISICO                                            ")</f>
        <v xml:space="preserve">FISICO                                            </v>
      </c>
      <c r="C7631" t="str">
        <f>T("HORTALEZA           ")</f>
        <v xml:space="preserve">HORTALEZA           </v>
      </c>
      <c r="D7631" t="str">
        <f>T("SIN BARRIO          ")</f>
        <v xml:space="preserve">SIN BARRIO          </v>
      </c>
      <c r="E7631" t="str">
        <f>T("TU ")</f>
        <v xml:space="preserve">TU </v>
      </c>
      <c r="F7631" t="str">
        <f>T("TURISMOS       ")</f>
        <v xml:space="preserve">TURISMOS       </v>
      </c>
      <c r="G7631" t="str">
        <f>T("De 8 a 11,99 CABALLOS FISCALES                    ")</f>
        <v xml:space="preserve">De 8 a 11,99 CABALLOS FISCALES                    </v>
      </c>
      <c r="H7631" t="str">
        <f>T("DIESEL                                            ")</f>
        <v xml:space="preserve">DIESEL                                            </v>
      </c>
      <c r="I7631">
        <v>52</v>
      </c>
    </row>
    <row r="7632" spans="1:9">
      <c r="A7632" t="str">
        <f>T("2018")</f>
        <v>2018</v>
      </c>
      <c r="B7632" t="str">
        <f>T("FISICO                                            ")</f>
        <v xml:space="preserve">FISICO                                            </v>
      </c>
      <c r="C7632" t="str">
        <f>T("HORTALEZA           ")</f>
        <v xml:space="preserve">HORTALEZA           </v>
      </c>
      <c r="D7632" t="str">
        <f>T("SIN BARRIO          ")</f>
        <v xml:space="preserve">SIN BARRIO          </v>
      </c>
      <c r="E7632" t="str">
        <f>T("TU ")</f>
        <v xml:space="preserve">TU </v>
      </c>
      <c r="F7632" t="str">
        <f>T("TURISMOS       ")</f>
        <v xml:space="preserve">TURISMOS       </v>
      </c>
      <c r="G7632" t="str">
        <f>T("De 12 a 15,99 CABALLOS FISCALES                   ")</f>
        <v xml:space="preserve">De 12 a 15,99 CABALLOS FISCALES                   </v>
      </c>
      <c r="H7632" t="str">
        <f>T("DIESEL                                            ")</f>
        <v xml:space="preserve">DIESEL                                            </v>
      </c>
      <c r="I7632">
        <v>150</v>
      </c>
    </row>
    <row r="7633" spans="1:9">
      <c r="A7633" t="str">
        <f>T("2018")</f>
        <v>2018</v>
      </c>
      <c r="B7633" t="str">
        <f>T("FISICO                                            ")</f>
        <v xml:space="preserve">FISICO                                            </v>
      </c>
      <c r="C7633" t="str">
        <f>T("HORTALEZA           ")</f>
        <v xml:space="preserve">HORTALEZA           </v>
      </c>
      <c r="D7633" t="str">
        <f>T("SIN BARRIO          ")</f>
        <v xml:space="preserve">SIN BARRIO          </v>
      </c>
      <c r="E7633" t="str">
        <f>T("TU ")</f>
        <v xml:space="preserve">TU </v>
      </c>
      <c r="F7633" t="str">
        <f>T("TURISMOS       ")</f>
        <v xml:space="preserve">TURISMOS       </v>
      </c>
      <c r="G7633" t="str">
        <f>T("De 16 a 19,99 CABALLOS FISCALES                   ")</f>
        <v xml:space="preserve">De 16 a 19,99 CABALLOS FISCALES                   </v>
      </c>
      <c r="H7633" t="str">
        <f>T("DIESEL                                            ")</f>
        <v xml:space="preserve">DIESEL                                            </v>
      </c>
      <c r="I7633">
        <v>25</v>
      </c>
    </row>
    <row r="7634" spans="1:9">
      <c r="A7634" t="str">
        <f>T("2018")</f>
        <v>2018</v>
      </c>
      <c r="B7634" t="str">
        <f>T("FISICO                                            ")</f>
        <v xml:space="preserve">FISICO                                            </v>
      </c>
      <c r="C7634" t="str">
        <f>T("HORTALEZA           ")</f>
        <v xml:space="preserve">HORTALEZA           </v>
      </c>
      <c r="D7634" t="str">
        <f>T("SIN BARRIO          ")</f>
        <v xml:space="preserve">SIN BARRIO          </v>
      </c>
      <c r="E7634" t="str">
        <f>T("TU ")</f>
        <v xml:space="preserve">TU </v>
      </c>
      <c r="F7634" t="str">
        <f>T("TURISMOS       ")</f>
        <v xml:space="preserve">TURISMOS       </v>
      </c>
      <c r="G7634" t="str">
        <f>T("De 20 CABALLOS FISCALES en adelante               ")</f>
        <v xml:space="preserve">De 20 CABALLOS FISCALES en adelante               </v>
      </c>
      <c r="H7634" t="str">
        <f>T("DIESEL                                            ")</f>
        <v xml:space="preserve">DIESEL                                            </v>
      </c>
      <c r="I7634">
        <v>4</v>
      </c>
    </row>
    <row r="7635" spans="1:9">
      <c r="A7635" t="str">
        <f>T("2018")</f>
        <v>2018</v>
      </c>
      <c r="B7635" t="str">
        <f>T("FISICO                                            ")</f>
        <v xml:space="preserve">FISICO                                            </v>
      </c>
      <c r="C7635" t="str">
        <f>T("HORTALEZA           ")</f>
        <v xml:space="preserve">HORTALEZA           </v>
      </c>
      <c r="D7635" t="str">
        <f>T("PALOMAS             ")</f>
        <v xml:space="preserve">PALOMAS             </v>
      </c>
      <c r="E7635" t="str">
        <f>T("TU ")</f>
        <v xml:space="preserve">TU </v>
      </c>
      <c r="F7635" t="str">
        <f>T("TURISMOS       ")</f>
        <v xml:space="preserve">TURISMOS       </v>
      </c>
      <c r="G7635" t="str">
        <f>T("De menos de 8 CABALLOS FISCALES                   ")</f>
        <v xml:space="preserve">De menos de 8 CABALLOS FISCALES                   </v>
      </c>
      <c r="H7635" t="str">
        <f>T("DIESEL                                            ")</f>
        <v xml:space="preserve">DIESEL                                            </v>
      </c>
      <c r="I7635">
        <v>1</v>
      </c>
    </row>
    <row r="7636" spans="1:9">
      <c r="A7636" t="str">
        <f>T("2018")</f>
        <v>2018</v>
      </c>
      <c r="B7636" t="str">
        <f>T("FISICO                                            ")</f>
        <v xml:space="preserve">FISICO                                            </v>
      </c>
      <c r="C7636" t="str">
        <f>T("HORTALEZA           ")</f>
        <v xml:space="preserve">HORTALEZA           </v>
      </c>
      <c r="D7636" t="str">
        <f>T("PALOMAS             ")</f>
        <v xml:space="preserve">PALOMAS             </v>
      </c>
      <c r="E7636" t="str">
        <f>T("TU ")</f>
        <v xml:space="preserve">TU </v>
      </c>
      <c r="F7636" t="str">
        <f>T("TURISMOS       ")</f>
        <v xml:space="preserve">TURISMOS       </v>
      </c>
      <c r="G7636" t="str">
        <f>T("De 8 a 11,99 CABALLOS FISCALES                    ")</f>
        <v xml:space="preserve">De 8 a 11,99 CABALLOS FISCALES                    </v>
      </c>
      <c r="H7636" t="str">
        <f>T("DIESEL                                            ")</f>
        <v xml:space="preserve">DIESEL                                            </v>
      </c>
      <c r="I7636">
        <v>357</v>
      </c>
    </row>
    <row r="7637" spans="1:9">
      <c r="A7637" t="str">
        <f>T("2018")</f>
        <v>2018</v>
      </c>
      <c r="B7637" t="str">
        <f>T("FISICO                                            ")</f>
        <v xml:space="preserve">FISICO                                            </v>
      </c>
      <c r="C7637" t="str">
        <f>T("HORTALEZA           ")</f>
        <v xml:space="preserve">HORTALEZA           </v>
      </c>
      <c r="D7637" t="str">
        <f>T("PALOMAS             ")</f>
        <v xml:space="preserve">PALOMAS             </v>
      </c>
      <c r="E7637" t="str">
        <f>T("TU ")</f>
        <v xml:space="preserve">TU </v>
      </c>
      <c r="F7637" t="str">
        <f>T("TURISMOS       ")</f>
        <v xml:space="preserve">TURISMOS       </v>
      </c>
      <c r="G7637" t="str">
        <f>T("De 12 a 15,99 CABALLOS FISCALES                   ")</f>
        <v xml:space="preserve">De 12 a 15,99 CABALLOS FISCALES                   </v>
      </c>
      <c r="H7637" t="str">
        <f>T("DIESEL                                            ")</f>
        <v xml:space="preserve">DIESEL                                            </v>
      </c>
      <c r="I7637">
        <v>931</v>
      </c>
    </row>
    <row r="7638" spans="1:9">
      <c r="A7638" t="str">
        <f>T("2018")</f>
        <v>2018</v>
      </c>
      <c r="B7638" t="str">
        <f>T("FISICO                                            ")</f>
        <v xml:space="preserve">FISICO                                            </v>
      </c>
      <c r="C7638" t="str">
        <f>T("HORTALEZA           ")</f>
        <v xml:space="preserve">HORTALEZA           </v>
      </c>
      <c r="D7638" t="str">
        <f>T("PALOMAS             ")</f>
        <v xml:space="preserve">PALOMAS             </v>
      </c>
      <c r="E7638" t="str">
        <f>T("TU ")</f>
        <v xml:space="preserve">TU </v>
      </c>
      <c r="F7638" t="str">
        <f>T("TURISMOS       ")</f>
        <v xml:space="preserve">TURISMOS       </v>
      </c>
      <c r="G7638" t="str">
        <f>T("De 16 a 19,99 CABALLOS FISCALES                   ")</f>
        <v xml:space="preserve">De 16 a 19,99 CABALLOS FISCALES                   </v>
      </c>
      <c r="H7638" t="str">
        <f>T("DIESEL                                            ")</f>
        <v xml:space="preserve">DIESEL                                            </v>
      </c>
      <c r="I7638">
        <v>235</v>
      </c>
    </row>
    <row r="7639" spans="1:9">
      <c r="A7639" t="str">
        <f>T("2018")</f>
        <v>2018</v>
      </c>
      <c r="B7639" t="str">
        <f>T("FISICO                                            ")</f>
        <v xml:space="preserve">FISICO                                            </v>
      </c>
      <c r="C7639" t="str">
        <f>T("HORTALEZA           ")</f>
        <v xml:space="preserve">HORTALEZA           </v>
      </c>
      <c r="D7639" t="str">
        <f>T("PALOMAS             ")</f>
        <v xml:space="preserve">PALOMAS             </v>
      </c>
      <c r="E7639" t="str">
        <f>T("TU ")</f>
        <v xml:space="preserve">TU </v>
      </c>
      <c r="F7639" t="str">
        <f>T("TURISMOS       ")</f>
        <v xml:space="preserve">TURISMOS       </v>
      </c>
      <c r="G7639" t="str">
        <f>T("De 20 CABALLOS FISCALES en adelante               ")</f>
        <v xml:space="preserve">De 20 CABALLOS FISCALES en adelante               </v>
      </c>
      <c r="H7639" t="str">
        <f>T("DIESEL                                            ")</f>
        <v xml:space="preserve">DIESEL                                            </v>
      </c>
      <c r="I7639">
        <v>20</v>
      </c>
    </row>
    <row r="7640" spans="1:9">
      <c r="A7640" t="str">
        <f>T("2018")</f>
        <v>2018</v>
      </c>
      <c r="B7640" t="str">
        <f>T("FISICO                                            ")</f>
        <v xml:space="preserve">FISICO                                            </v>
      </c>
      <c r="C7640" t="str">
        <f>T("HORTALEZA           ")</f>
        <v xml:space="preserve">HORTALEZA           </v>
      </c>
      <c r="D7640" t="str">
        <f>T("PIOVERA             ")</f>
        <v xml:space="preserve">PIOVERA             </v>
      </c>
      <c r="E7640" t="str">
        <f>T("TU ")</f>
        <v xml:space="preserve">TU </v>
      </c>
      <c r="F7640" t="str">
        <f>T("TURISMOS       ")</f>
        <v xml:space="preserve">TURISMOS       </v>
      </c>
      <c r="G7640" t="str">
        <f>T("De menos de 8 CABALLOS FISCALES                   ")</f>
        <v xml:space="preserve">De menos de 8 CABALLOS FISCALES                   </v>
      </c>
      <c r="H7640" t="str">
        <f>T("DIESEL                                            ")</f>
        <v xml:space="preserve">DIESEL                                            </v>
      </c>
      <c r="I7640">
        <v>4</v>
      </c>
    </row>
    <row r="7641" spans="1:9">
      <c r="A7641" t="str">
        <f>T("2018")</f>
        <v>2018</v>
      </c>
      <c r="B7641" t="str">
        <f>T("FISICO                                            ")</f>
        <v xml:space="preserve">FISICO                                            </v>
      </c>
      <c r="C7641" t="str">
        <f>T("HORTALEZA           ")</f>
        <v xml:space="preserve">HORTALEZA           </v>
      </c>
      <c r="D7641" t="str">
        <f>T("PIOVERA             ")</f>
        <v xml:space="preserve">PIOVERA             </v>
      </c>
      <c r="E7641" t="str">
        <f>T("TU ")</f>
        <v xml:space="preserve">TU </v>
      </c>
      <c r="F7641" t="str">
        <f>T("TURISMOS       ")</f>
        <v xml:space="preserve">TURISMOS       </v>
      </c>
      <c r="G7641" t="str">
        <f>T("De 8 a 11,99 CABALLOS FISCALES                    ")</f>
        <v xml:space="preserve">De 8 a 11,99 CABALLOS FISCALES                    </v>
      </c>
      <c r="H7641" t="str">
        <f>T("DIESEL                                            ")</f>
        <v xml:space="preserve">DIESEL                                            </v>
      </c>
      <c r="I7641">
        <v>795</v>
      </c>
    </row>
    <row r="7642" spans="1:9">
      <c r="A7642" t="str">
        <f>T("2018")</f>
        <v>2018</v>
      </c>
      <c r="B7642" t="str">
        <f>T("FISICO                                            ")</f>
        <v xml:space="preserve">FISICO                                            </v>
      </c>
      <c r="C7642" t="str">
        <f>T("HORTALEZA           ")</f>
        <v xml:space="preserve">HORTALEZA           </v>
      </c>
      <c r="D7642" t="str">
        <f>T("PIOVERA             ")</f>
        <v xml:space="preserve">PIOVERA             </v>
      </c>
      <c r="E7642" t="str">
        <f>T("TU ")</f>
        <v xml:space="preserve">TU </v>
      </c>
      <c r="F7642" t="str">
        <f>T("TURISMOS       ")</f>
        <v xml:space="preserve">TURISMOS       </v>
      </c>
      <c r="G7642" t="str">
        <f>T("De 12 a 15,99 CABALLOS FISCALES                   ")</f>
        <v xml:space="preserve">De 12 a 15,99 CABALLOS FISCALES                   </v>
      </c>
      <c r="H7642" t="str">
        <f>T("DIESEL                                            ")</f>
        <v xml:space="preserve">DIESEL                                            </v>
      </c>
      <c r="I7642" s="1">
        <v>1860</v>
      </c>
    </row>
    <row r="7643" spans="1:9">
      <c r="A7643" t="str">
        <f>T("2018")</f>
        <v>2018</v>
      </c>
      <c r="B7643" t="str">
        <f>T("FISICO                                            ")</f>
        <v xml:space="preserve">FISICO                                            </v>
      </c>
      <c r="C7643" t="str">
        <f>T("HORTALEZA           ")</f>
        <v xml:space="preserve">HORTALEZA           </v>
      </c>
      <c r="D7643" t="str">
        <f>T("PIOVERA             ")</f>
        <v xml:space="preserve">PIOVERA             </v>
      </c>
      <c r="E7643" t="str">
        <f>T("TU ")</f>
        <v xml:space="preserve">TU </v>
      </c>
      <c r="F7643" t="str">
        <f>T("TURISMOS       ")</f>
        <v xml:space="preserve">TURISMOS       </v>
      </c>
      <c r="G7643" t="str">
        <f>T("De 16 a 19,99 CABALLOS FISCALES                   ")</f>
        <v xml:space="preserve">De 16 a 19,99 CABALLOS FISCALES                   </v>
      </c>
      <c r="H7643" t="str">
        <f>T("DIESEL                                            ")</f>
        <v xml:space="preserve">DIESEL                                            </v>
      </c>
      <c r="I7643">
        <v>468</v>
      </c>
    </row>
    <row r="7644" spans="1:9">
      <c r="A7644" t="str">
        <f>T("2018")</f>
        <v>2018</v>
      </c>
      <c r="B7644" t="str">
        <f>T("FISICO                                            ")</f>
        <v xml:space="preserve">FISICO                                            </v>
      </c>
      <c r="C7644" t="str">
        <f>T("HORTALEZA           ")</f>
        <v xml:space="preserve">HORTALEZA           </v>
      </c>
      <c r="D7644" t="str">
        <f>T("PIOVERA             ")</f>
        <v xml:space="preserve">PIOVERA             </v>
      </c>
      <c r="E7644" t="str">
        <f>T("TU ")</f>
        <v xml:space="preserve">TU </v>
      </c>
      <c r="F7644" t="str">
        <f>T("TURISMOS       ")</f>
        <v xml:space="preserve">TURISMOS       </v>
      </c>
      <c r="G7644" t="str">
        <f>T("De 20 CABALLOS FISCALES en adelante               ")</f>
        <v xml:space="preserve">De 20 CABALLOS FISCALES en adelante               </v>
      </c>
      <c r="H7644" t="str">
        <f>T("DIESEL                                            ")</f>
        <v xml:space="preserve">DIESEL                                            </v>
      </c>
      <c r="I7644">
        <v>29</v>
      </c>
    </row>
    <row r="7645" spans="1:9">
      <c r="A7645" t="str">
        <f>T("2018")</f>
        <v>2018</v>
      </c>
      <c r="B7645" t="str">
        <f>T("FISICO                                            ")</f>
        <v xml:space="preserve">FISICO                                            </v>
      </c>
      <c r="C7645" t="str">
        <f>T("HORTALEZA           ")</f>
        <v xml:space="preserve">HORTALEZA           </v>
      </c>
      <c r="D7645" t="str">
        <f>T("CANILLAS            ")</f>
        <v xml:space="preserve">CANILLAS            </v>
      </c>
      <c r="E7645" t="str">
        <f>T("TU ")</f>
        <v xml:space="preserve">TU </v>
      </c>
      <c r="F7645" t="str">
        <f>T("TURISMOS       ")</f>
        <v xml:space="preserve">TURISMOS       </v>
      </c>
      <c r="G7645" t="str">
        <f>T("De menos de 8 CABALLOS FISCALES                   ")</f>
        <v xml:space="preserve">De menos de 8 CABALLOS FISCALES                   </v>
      </c>
      <c r="H7645" t="str">
        <f>T("DIESEL                                            ")</f>
        <v xml:space="preserve">DIESEL                                            </v>
      </c>
      <c r="I7645">
        <v>5</v>
      </c>
    </row>
    <row r="7646" spans="1:9">
      <c r="A7646" t="str">
        <f>T("2018")</f>
        <v>2018</v>
      </c>
      <c r="B7646" t="str">
        <f>T("FISICO                                            ")</f>
        <v xml:space="preserve">FISICO                                            </v>
      </c>
      <c r="C7646" t="str">
        <f>T("HORTALEZA           ")</f>
        <v xml:space="preserve">HORTALEZA           </v>
      </c>
      <c r="D7646" t="str">
        <f>T("CANILLAS            ")</f>
        <v xml:space="preserve">CANILLAS            </v>
      </c>
      <c r="E7646" t="str">
        <f>T("TU ")</f>
        <v xml:space="preserve">TU </v>
      </c>
      <c r="F7646" t="str">
        <f>T("TURISMOS       ")</f>
        <v xml:space="preserve">TURISMOS       </v>
      </c>
      <c r="G7646" t="str">
        <f>T("De 8 a 11,99 CABALLOS FISCALES                    ")</f>
        <v xml:space="preserve">De 8 a 11,99 CABALLOS FISCALES                    </v>
      </c>
      <c r="H7646" t="str">
        <f>T("DIESEL                                            ")</f>
        <v xml:space="preserve">DIESEL                                            </v>
      </c>
      <c r="I7646" s="1">
        <v>3063</v>
      </c>
    </row>
    <row r="7647" spans="1:9">
      <c r="A7647" t="str">
        <f>T("2018")</f>
        <v>2018</v>
      </c>
      <c r="B7647" t="str">
        <f>T("FISICO                                            ")</f>
        <v xml:space="preserve">FISICO                                            </v>
      </c>
      <c r="C7647" t="str">
        <f>T("HORTALEZA           ")</f>
        <v xml:space="preserve">HORTALEZA           </v>
      </c>
      <c r="D7647" t="str">
        <f>T("CANILLAS            ")</f>
        <v xml:space="preserve">CANILLAS            </v>
      </c>
      <c r="E7647" t="str">
        <f>T("TU ")</f>
        <v xml:space="preserve">TU </v>
      </c>
      <c r="F7647" t="str">
        <f>T("TURISMOS       ")</f>
        <v xml:space="preserve">TURISMOS       </v>
      </c>
      <c r="G7647" t="str">
        <f>T("De 12 a 15,99 CABALLOS FISCALES                   ")</f>
        <v xml:space="preserve">De 12 a 15,99 CABALLOS FISCALES                   </v>
      </c>
      <c r="H7647" t="str">
        <f>T("DIESEL                                            ")</f>
        <v xml:space="preserve">DIESEL                                            </v>
      </c>
      <c r="I7647" s="1">
        <v>5683</v>
      </c>
    </row>
    <row r="7648" spans="1:9">
      <c r="A7648" t="str">
        <f>T("2018")</f>
        <v>2018</v>
      </c>
      <c r="B7648" t="str">
        <f>T("FISICO                                            ")</f>
        <v xml:space="preserve">FISICO                                            </v>
      </c>
      <c r="C7648" t="str">
        <f>T("HORTALEZA           ")</f>
        <v xml:space="preserve">HORTALEZA           </v>
      </c>
      <c r="D7648" t="str">
        <f>T("CANILLAS            ")</f>
        <v xml:space="preserve">CANILLAS            </v>
      </c>
      <c r="E7648" t="str">
        <f>T("TU ")</f>
        <v xml:space="preserve">TU </v>
      </c>
      <c r="F7648" t="str">
        <f>T("TURISMOS       ")</f>
        <v xml:space="preserve">TURISMOS       </v>
      </c>
      <c r="G7648" t="str">
        <f>T("De 16 a 19,99 CABALLOS FISCALES                   ")</f>
        <v xml:space="preserve">De 16 a 19,99 CABALLOS FISCALES                   </v>
      </c>
      <c r="H7648" t="str">
        <f>T("DIESEL                                            ")</f>
        <v xml:space="preserve">DIESEL                                            </v>
      </c>
      <c r="I7648">
        <v>457</v>
      </c>
    </row>
    <row r="7649" spans="1:9">
      <c r="A7649" t="str">
        <f>T("2018")</f>
        <v>2018</v>
      </c>
      <c r="B7649" t="str">
        <f>T("FISICO                                            ")</f>
        <v xml:space="preserve">FISICO                                            </v>
      </c>
      <c r="C7649" t="str">
        <f>T("HORTALEZA           ")</f>
        <v xml:space="preserve">HORTALEZA           </v>
      </c>
      <c r="D7649" t="str">
        <f>T("CANILLAS            ")</f>
        <v xml:space="preserve">CANILLAS            </v>
      </c>
      <c r="E7649" t="str">
        <f>T("TU ")</f>
        <v xml:space="preserve">TU </v>
      </c>
      <c r="F7649" t="str">
        <f>T("TURISMOS       ")</f>
        <v xml:space="preserve">TURISMOS       </v>
      </c>
      <c r="G7649" t="str">
        <f>T("De 20 CABALLOS FISCALES en adelante               ")</f>
        <v xml:space="preserve">De 20 CABALLOS FISCALES en adelante               </v>
      </c>
      <c r="H7649" t="str">
        <f>T("DIESEL                                            ")</f>
        <v xml:space="preserve">DIESEL                                            </v>
      </c>
      <c r="I7649">
        <v>22</v>
      </c>
    </row>
    <row r="7650" spans="1:9">
      <c r="A7650" t="str">
        <f>T("2018")</f>
        <v>2018</v>
      </c>
      <c r="B7650" t="str">
        <f>T("FISICO                                            ")</f>
        <v xml:space="preserve">FISICO                                            </v>
      </c>
      <c r="C7650" t="str">
        <f>T("HORTALEZA           ")</f>
        <v xml:space="preserve">HORTALEZA           </v>
      </c>
      <c r="D7650" t="str">
        <f>T("PINAR DEL REY       ")</f>
        <v xml:space="preserve">PINAR DEL REY       </v>
      </c>
      <c r="E7650" t="str">
        <f>T("TU ")</f>
        <v xml:space="preserve">TU </v>
      </c>
      <c r="F7650" t="str">
        <f>T("TURISMOS       ")</f>
        <v xml:space="preserve">TURISMOS       </v>
      </c>
      <c r="G7650" t="str">
        <f>T("De menos de 8 CABALLOS FISCALES                   ")</f>
        <v xml:space="preserve">De menos de 8 CABALLOS FISCALES                   </v>
      </c>
      <c r="H7650" t="str">
        <f>T("DIESEL                                            ")</f>
        <v xml:space="preserve">DIESEL                                            </v>
      </c>
      <c r="I7650">
        <v>11</v>
      </c>
    </row>
    <row r="7651" spans="1:9">
      <c r="A7651" t="str">
        <f>T("2018")</f>
        <v>2018</v>
      </c>
      <c r="B7651" t="str">
        <f>T("FISICO                                            ")</f>
        <v xml:space="preserve">FISICO                                            </v>
      </c>
      <c r="C7651" t="str">
        <f>T("HORTALEZA           ")</f>
        <v xml:space="preserve">HORTALEZA           </v>
      </c>
      <c r="D7651" t="str">
        <f>T("PINAR DEL REY       ")</f>
        <v xml:space="preserve">PINAR DEL REY       </v>
      </c>
      <c r="E7651" t="str">
        <f>T("TU ")</f>
        <v xml:space="preserve">TU </v>
      </c>
      <c r="F7651" t="str">
        <f>T("TURISMOS       ")</f>
        <v xml:space="preserve">TURISMOS       </v>
      </c>
      <c r="G7651" t="str">
        <f>T("De 8 a 11,99 CABALLOS FISCALES                    ")</f>
        <v xml:space="preserve">De 8 a 11,99 CABALLOS FISCALES                    </v>
      </c>
      <c r="H7651" t="str">
        <f>T("DIESEL                                            ")</f>
        <v xml:space="preserve">DIESEL                                            </v>
      </c>
      <c r="I7651" s="1">
        <v>3743</v>
      </c>
    </row>
    <row r="7652" spans="1:9">
      <c r="A7652" t="str">
        <f>T("2018")</f>
        <v>2018</v>
      </c>
      <c r="B7652" t="str">
        <f>T("FISICO                                            ")</f>
        <v xml:space="preserve">FISICO                                            </v>
      </c>
      <c r="C7652" t="str">
        <f>T("HORTALEZA           ")</f>
        <v xml:space="preserve">HORTALEZA           </v>
      </c>
      <c r="D7652" t="str">
        <f>T("PINAR DEL REY       ")</f>
        <v xml:space="preserve">PINAR DEL REY       </v>
      </c>
      <c r="E7652" t="str">
        <f>T("TU ")</f>
        <v xml:space="preserve">TU </v>
      </c>
      <c r="F7652" t="str">
        <f>T("TURISMOS       ")</f>
        <v xml:space="preserve">TURISMOS       </v>
      </c>
      <c r="G7652" t="str">
        <f>T("De 12 a 15,99 CABALLOS FISCALES                   ")</f>
        <v xml:space="preserve">De 12 a 15,99 CABALLOS FISCALES                   </v>
      </c>
      <c r="H7652" t="str">
        <f>T("DIESEL                                            ")</f>
        <v xml:space="preserve">DIESEL                                            </v>
      </c>
      <c r="I7652" s="1">
        <v>6908</v>
      </c>
    </row>
    <row r="7653" spans="1:9">
      <c r="A7653" t="str">
        <f>T("2018")</f>
        <v>2018</v>
      </c>
      <c r="B7653" t="str">
        <f>T("FISICO                                            ")</f>
        <v xml:space="preserve">FISICO                                            </v>
      </c>
      <c r="C7653" t="str">
        <f>T("HORTALEZA           ")</f>
        <v xml:space="preserve">HORTALEZA           </v>
      </c>
      <c r="D7653" t="str">
        <f>T("PINAR DEL REY       ")</f>
        <v xml:space="preserve">PINAR DEL REY       </v>
      </c>
      <c r="E7653" t="str">
        <f>T("TU ")</f>
        <v xml:space="preserve">TU </v>
      </c>
      <c r="F7653" t="str">
        <f>T("TURISMOS       ")</f>
        <v xml:space="preserve">TURISMOS       </v>
      </c>
      <c r="G7653" t="str">
        <f>T("De 16 a 19,99 CABALLOS FISCALES                   ")</f>
        <v xml:space="preserve">De 16 a 19,99 CABALLOS FISCALES                   </v>
      </c>
      <c r="H7653" t="str">
        <f>T("DIESEL                                            ")</f>
        <v xml:space="preserve">DIESEL                                            </v>
      </c>
      <c r="I7653">
        <v>561</v>
      </c>
    </row>
    <row r="7654" spans="1:9">
      <c r="A7654" t="str">
        <f>T("2018")</f>
        <v>2018</v>
      </c>
      <c r="B7654" t="str">
        <f>T("FISICO                                            ")</f>
        <v xml:space="preserve">FISICO                                            </v>
      </c>
      <c r="C7654" t="str">
        <f>T("HORTALEZA           ")</f>
        <v xml:space="preserve">HORTALEZA           </v>
      </c>
      <c r="D7654" t="str">
        <f>T("PINAR DEL REY       ")</f>
        <v xml:space="preserve">PINAR DEL REY       </v>
      </c>
      <c r="E7654" t="str">
        <f>T("TU ")</f>
        <v xml:space="preserve">TU </v>
      </c>
      <c r="F7654" t="str">
        <f>T("TURISMOS       ")</f>
        <v xml:space="preserve">TURISMOS       </v>
      </c>
      <c r="G7654" t="str">
        <f>T("De 20 CABALLOS FISCALES en adelante               ")</f>
        <v xml:space="preserve">De 20 CABALLOS FISCALES en adelante               </v>
      </c>
      <c r="H7654" t="str">
        <f>T("DIESEL                                            ")</f>
        <v xml:space="preserve">DIESEL                                            </v>
      </c>
      <c r="I7654">
        <v>37</v>
      </c>
    </row>
    <row r="7655" spans="1:9">
      <c r="A7655" t="str">
        <f>T("2018")</f>
        <v>2018</v>
      </c>
      <c r="B7655" t="str">
        <f>T("FISICO                                            ")</f>
        <v xml:space="preserve">FISICO                                            </v>
      </c>
      <c r="C7655" t="str">
        <f>T("HORTALEZA           ")</f>
        <v xml:space="preserve">HORTALEZA           </v>
      </c>
      <c r="D7655" t="str">
        <f>T("APOSTOL SANTIAGO    ")</f>
        <v xml:space="preserve">APOSTOL SANTIAGO    </v>
      </c>
      <c r="E7655" t="str">
        <f>T("TU ")</f>
        <v xml:space="preserve">TU </v>
      </c>
      <c r="F7655" t="str">
        <f>T("TURISMOS       ")</f>
        <v xml:space="preserve">TURISMOS       </v>
      </c>
      <c r="G7655" t="str">
        <f>T("De menos de 8 CABALLOS FISCALES                   ")</f>
        <v xml:space="preserve">De menos de 8 CABALLOS FISCALES                   </v>
      </c>
      <c r="H7655" t="str">
        <f>T("DIESEL                                            ")</f>
        <v xml:space="preserve">DIESEL                                            </v>
      </c>
      <c r="I7655">
        <v>4</v>
      </c>
    </row>
    <row r="7656" spans="1:9">
      <c r="A7656" t="str">
        <f>T("2018")</f>
        <v>2018</v>
      </c>
      <c r="B7656" t="str">
        <f>T("FISICO                                            ")</f>
        <v xml:space="preserve">FISICO                                            </v>
      </c>
      <c r="C7656" t="str">
        <f>T("HORTALEZA           ")</f>
        <v xml:space="preserve">HORTALEZA           </v>
      </c>
      <c r="D7656" t="str">
        <f>T("APOSTOL SANTIAGO    ")</f>
        <v xml:space="preserve">APOSTOL SANTIAGO    </v>
      </c>
      <c r="E7656" t="str">
        <f>T("TU ")</f>
        <v xml:space="preserve">TU </v>
      </c>
      <c r="F7656" t="str">
        <f>T("TURISMOS       ")</f>
        <v xml:space="preserve">TURISMOS       </v>
      </c>
      <c r="G7656" t="str">
        <f>T("De 8 a 11,99 CABALLOS FISCALES                    ")</f>
        <v xml:space="preserve">De 8 a 11,99 CABALLOS FISCALES                    </v>
      </c>
      <c r="H7656" t="str">
        <f>T("DIESEL                                            ")</f>
        <v xml:space="preserve">DIESEL                                            </v>
      </c>
      <c r="I7656" s="1">
        <v>1119</v>
      </c>
    </row>
    <row r="7657" spans="1:9">
      <c r="A7657" t="str">
        <f>T("2018")</f>
        <v>2018</v>
      </c>
      <c r="B7657" t="str">
        <f>T("FISICO                                            ")</f>
        <v xml:space="preserve">FISICO                                            </v>
      </c>
      <c r="C7657" t="str">
        <f>T("HORTALEZA           ")</f>
        <v xml:space="preserve">HORTALEZA           </v>
      </c>
      <c r="D7657" t="str">
        <f>T("APOSTOL SANTIAGO    ")</f>
        <v xml:space="preserve">APOSTOL SANTIAGO    </v>
      </c>
      <c r="E7657" t="str">
        <f>T("TU ")</f>
        <v xml:space="preserve">TU </v>
      </c>
      <c r="F7657" t="str">
        <f>T("TURISMOS       ")</f>
        <v xml:space="preserve">TURISMOS       </v>
      </c>
      <c r="G7657" t="str">
        <f>T("De 12 a 15,99 CABALLOS FISCALES                   ")</f>
        <v xml:space="preserve">De 12 a 15,99 CABALLOS FISCALES                   </v>
      </c>
      <c r="H7657" t="str">
        <f>T("DIESEL                                            ")</f>
        <v xml:space="preserve">DIESEL                                            </v>
      </c>
      <c r="I7657" s="1">
        <v>2055</v>
      </c>
    </row>
    <row r="7658" spans="1:9">
      <c r="A7658" t="str">
        <f>T("2018")</f>
        <v>2018</v>
      </c>
      <c r="B7658" t="str">
        <f>T("FISICO                                            ")</f>
        <v xml:space="preserve">FISICO                                            </v>
      </c>
      <c r="C7658" t="str">
        <f>T("HORTALEZA           ")</f>
        <v xml:space="preserve">HORTALEZA           </v>
      </c>
      <c r="D7658" t="str">
        <f>T("APOSTOL SANTIAGO    ")</f>
        <v xml:space="preserve">APOSTOL SANTIAGO    </v>
      </c>
      <c r="E7658" t="str">
        <f>T("TU ")</f>
        <v xml:space="preserve">TU </v>
      </c>
      <c r="F7658" t="str">
        <f>T("TURISMOS       ")</f>
        <v xml:space="preserve">TURISMOS       </v>
      </c>
      <c r="G7658" t="str">
        <f>T("De 16 a 19,99 CABALLOS FISCALES                   ")</f>
        <v xml:space="preserve">De 16 a 19,99 CABALLOS FISCALES                   </v>
      </c>
      <c r="H7658" t="str">
        <f>T("DIESEL                                            ")</f>
        <v xml:space="preserve">DIESEL                                            </v>
      </c>
      <c r="I7658">
        <v>173</v>
      </c>
    </row>
    <row r="7659" spans="1:9">
      <c r="A7659" t="str">
        <f>T("2018")</f>
        <v>2018</v>
      </c>
      <c r="B7659" t="str">
        <f>T("FISICO                                            ")</f>
        <v xml:space="preserve">FISICO                                            </v>
      </c>
      <c r="C7659" t="str">
        <f>T("HORTALEZA           ")</f>
        <v xml:space="preserve">HORTALEZA           </v>
      </c>
      <c r="D7659" t="str">
        <f>T("APOSTOL SANTIAGO    ")</f>
        <v xml:space="preserve">APOSTOL SANTIAGO    </v>
      </c>
      <c r="E7659" t="str">
        <f>T("TU ")</f>
        <v xml:space="preserve">TU </v>
      </c>
      <c r="F7659" t="str">
        <f>T("TURISMOS       ")</f>
        <v xml:space="preserve">TURISMOS       </v>
      </c>
      <c r="G7659" t="str">
        <f>T("De 20 CABALLOS FISCALES en adelante               ")</f>
        <v xml:space="preserve">De 20 CABALLOS FISCALES en adelante               </v>
      </c>
      <c r="H7659" t="str">
        <f>T("DIESEL                                            ")</f>
        <v xml:space="preserve">DIESEL                                            </v>
      </c>
      <c r="I7659">
        <v>8</v>
      </c>
    </row>
    <row r="7660" spans="1:9">
      <c r="A7660" t="str">
        <f>T("2018")</f>
        <v>2018</v>
      </c>
      <c r="B7660" t="str">
        <f>T("FISICO                                            ")</f>
        <v xml:space="preserve">FISICO                                            </v>
      </c>
      <c r="C7660" t="str">
        <f>T("HORTALEZA           ")</f>
        <v xml:space="preserve">HORTALEZA           </v>
      </c>
      <c r="D7660" t="str">
        <f>T("VALDEFUENTES        ")</f>
        <v xml:space="preserve">VALDEFUENTES        </v>
      </c>
      <c r="E7660" t="str">
        <f>T("TU ")</f>
        <v xml:space="preserve">TU </v>
      </c>
      <c r="F7660" t="str">
        <f>T("TURISMOS       ")</f>
        <v xml:space="preserve">TURISMOS       </v>
      </c>
      <c r="G7660" t="str">
        <f>T("De menos de 8 CABALLOS FISCALES                   ")</f>
        <v xml:space="preserve">De menos de 8 CABALLOS FISCALES                   </v>
      </c>
      <c r="H7660" t="str">
        <f>T("DIESEL                                            ")</f>
        <v xml:space="preserve">DIESEL                                            </v>
      </c>
      <c r="I7660">
        <v>10</v>
      </c>
    </row>
    <row r="7661" spans="1:9">
      <c r="A7661" t="str">
        <f>T("2018")</f>
        <v>2018</v>
      </c>
      <c r="B7661" t="str">
        <f>T("FISICO                                            ")</f>
        <v xml:space="preserve">FISICO                                            </v>
      </c>
      <c r="C7661" t="str">
        <f>T("HORTALEZA           ")</f>
        <v xml:space="preserve">HORTALEZA           </v>
      </c>
      <c r="D7661" t="str">
        <f>T("VALDEFUENTES        ")</f>
        <v xml:space="preserve">VALDEFUENTES        </v>
      </c>
      <c r="E7661" t="str">
        <f>T("TU ")</f>
        <v xml:space="preserve">TU </v>
      </c>
      <c r="F7661" t="str">
        <f>T("TURISMOS       ")</f>
        <v xml:space="preserve">TURISMOS       </v>
      </c>
      <c r="G7661" t="str">
        <f>T("De 8 a 11,99 CABALLOS FISCALES                    ")</f>
        <v xml:space="preserve">De 8 a 11,99 CABALLOS FISCALES                    </v>
      </c>
      <c r="H7661" t="str">
        <f>T("DIESEL                                            ")</f>
        <v xml:space="preserve">DIESEL                                            </v>
      </c>
      <c r="I7661" s="1">
        <v>3174</v>
      </c>
    </row>
    <row r="7662" spans="1:9">
      <c r="A7662" t="str">
        <f>T("2018")</f>
        <v>2018</v>
      </c>
      <c r="B7662" t="str">
        <f>T("FISICO                                            ")</f>
        <v xml:space="preserve">FISICO                                            </v>
      </c>
      <c r="C7662" t="str">
        <f>T("HORTALEZA           ")</f>
        <v xml:space="preserve">HORTALEZA           </v>
      </c>
      <c r="D7662" t="str">
        <f>T("VALDEFUENTES        ")</f>
        <v xml:space="preserve">VALDEFUENTES        </v>
      </c>
      <c r="E7662" t="str">
        <f>T("TU ")</f>
        <v xml:space="preserve">TU </v>
      </c>
      <c r="F7662" t="str">
        <f>T("TURISMOS       ")</f>
        <v xml:space="preserve">TURISMOS       </v>
      </c>
      <c r="G7662" t="str">
        <f>T("De 12 a 15,99 CABALLOS FISCALES                   ")</f>
        <v xml:space="preserve">De 12 a 15,99 CABALLOS FISCALES                   </v>
      </c>
      <c r="H7662" t="str">
        <f>T("DIESEL                                            ")</f>
        <v xml:space="preserve">DIESEL                                            </v>
      </c>
      <c r="I7662" s="1">
        <v>6192</v>
      </c>
    </row>
    <row r="7663" spans="1:9">
      <c r="A7663" t="str">
        <f>T("2018")</f>
        <v>2018</v>
      </c>
      <c r="B7663" t="str">
        <f>T("FISICO                                            ")</f>
        <v xml:space="preserve">FISICO                                            </v>
      </c>
      <c r="C7663" t="str">
        <f>T("HORTALEZA           ")</f>
        <v xml:space="preserve">HORTALEZA           </v>
      </c>
      <c r="D7663" t="str">
        <f>T("VALDEFUENTES        ")</f>
        <v xml:space="preserve">VALDEFUENTES        </v>
      </c>
      <c r="E7663" t="str">
        <f>T("TU ")</f>
        <v xml:space="preserve">TU </v>
      </c>
      <c r="F7663" t="str">
        <f>T("TURISMOS       ")</f>
        <v xml:space="preserve">TURISMOS       </v>
      </c>
      <c r="G7663" t="str">
        <f>T("De 16 a 19,99 CABALLOS FISCALES                   ")</f>
        <v xml:space="preserve">De 16 a 19,99 CABALLOS FISCALES                   </v>
      </c>
      <c r="H7663" t="str">
        <f>T("DIESEL                                            ")</f>
        <v xml:space="preserve">DIESEL                                            </v>
      </c>
      <c r="I7663">
        <v>741</v>
      </c>
    </row>
    <row r="7664" spans="1:9">
      <c r="A7664" t="str">
        <f>T("2018")</f>
        <v>2018</v>
      </c>
      <c r="B7664" t="str">
        <f>T("FISICO                                            ")</f>
        <v xml:space="preserve">FISICO                                            </v>
      </c>
      <c r="C7664" t="str">
        <f>T("HORTALEZA           ")</f>
        <v xml:space="preserve">HORTALEZA           </v>
      </c>
      <c r="D7664" t="str">
        <f>T("VALDEFUENTES        ")</f>
        <v xml:space="preserve">VALDEFUENTES        </v>
      </c>
      <c r="E7664" t="str">
        <f>T("TU ")</f>
        <v xml:space="preserve">TU </v>
      </c>
      <c r="F7664" t="str">
        <f>T("TURISMOS       ")</f>
        <v xml:space="preserve">TURISMOS       </v>
      </c>
      <c r="G7664" t="str">
        <f>T("De 20 CABALLOS FISCALES en adelante               ")</f>
        <v xml:space="preserve">De 20 CABALLOS FISCALES en adelante               </v>
      </c>
      <c r="H7664" t="str">
        <f>T("DIESEL                                            ")</f>
        <v xml:space="preserve">DIESEL                                            </v>
      </c>
      <c r="I7664">
        <v>35</v>
      </c>
    </row>
    <row r="7665" spans="1:9">
      <c r="A7665" t="str">
        <f>T("2018")</f>
        <v>2018</v>
      </c>
      <c r="B7665" t="str">
        <f>T("JURIDICO                                          ")</f>
        <v xml:space="preserve">JURIDICO                                          </v>
      </c>
      <c r="C7665" t="str">
        <f>T("HORTALEZA           ")</f>
        <v xml:space="preserve">HORTALEZA           </v>
      </c>
      <c r="D7665" t="str">
        <f>T("SIN BARRIO          ")</f>
        <v xml:space="preserve">SIN BARRIO          </v>
      </c>
      <c r="E7665" t="str">
        <f>T("TU ")</f>
        <v xml:space="preserve">TU </v>
      </c>
      <c r="F7665" t="str">
        <f>T("TURISMOS       ")</f>
        <v xml:space="preserve">TURISMOS       </v>
      </c>
      <c r="G7665" t="str">
        <f>T("De 8 a 11,99 CABALLOS FISCALES                    ")</f>
        <v xml:space="preserve">De 8 a 11,99 CABALLOS FISCALES                    </v>
      </c>
      <c r="H7665" t="str">
        <f>T("DIESEL                                            ")</f>
        <v xml:space="preserve">DIESEL                                            </v>
      </c>
      <c r="I7665">
        <v>28</v>
      </c>
    </row>
    <row r="7666" spans="1:9">
      <c r="A7666" t="str">
        <f>T("2018")</f>
        <v>2018</v>
      </c>
      <c r="B7666" t="str">
        <f>T("JURIDICO                                          ")</f>
        <v xml:space="preserve">JURIDICO                                          </v>
      </c>
      <c r="C7666" t="str">
        <f>T("HORTALEZA           ")</f>
        <v xml:space="preserve">HORTALEZA           </v>
      </c>
      <c r="D7666" t="str">
        <f>T("SIN BARRIO          ")</f>
        <v xml:space="preserve">SIN BARRIO          </v>
      </c>
      <c r="E7666" t="str">
        <f>T("TU ")</f>
        <v xml:space="preserve">TU </v>
      </c>
      <c r="F7666" t="str">
        <f>T("TURISMOS       ")</f>
        <v xml:space="preserve">TURISMOS       </v>
      </c>
      <c r="G7666" t="str">
        <f>T("De 12 a 15,99 CABALLOS FISCALES                   ")</f>
        <v xml:space="preserve">De 12 a 15,99 CABALLOS FISCALES                   </v>
      </c>
      <c r="H7666" t="str">
        <f>T("DIESEL                                            ")</f>
        <v xml:space="preserve">DIESEL                                            </v>
      </c>
      <c r="I7666">
        <v>17</v>
      </c>
    </row>
    <row r="7667" spans="1:9">
      <c r="A7667" t="str">
        <f>T("2018")</f>
        <v>2018</v>
      </c>
      <c r="B7667" t="str">
        <f>T("JURIDICO                                          ")</f>
        <v xml:space="preserve">JURIDICO                                          </v>
      </c>
      <c r="C7667" t="str">
        <f>T("HORTALEZA           ")</f>
        <v xml:space="preserve">HORTALEZA           </v>
      </c>
      <c r="D7667" t="str">
        <f>T("SIN BARRIO          ")</f>
        <v xml:space="preserve">SIN BARRIO          </v>
      </c>
      <c r="E7667" t="str">
        <f>T("TU ")</f>
        <v xml:space="preserve">TU </v>
      </c>
      <c r="F7667" t="str">
        <f>T("TURISMOS       ")</f>
        <v xml:space="preserve">TURISMOS       </v>
      </c>
      <c r="G7667" t="str">
        <f>T("De 16 a 19,99 CABALLOS FISCALES                   ")</f>
        <v xml:space="preserve">De 16 a 19,99 CABALLOS FISCALES                   </v>
      </c>
      <c r="H7667" t="str">
        <f>T("DIESEL                                            ")</f>
        <v xml:space="preserve">DIESEL                                            </v>
      </c>
      <c r="I7667">
        <v>5</v>
      </c>
    </row>
    <row r="7668" spans="1:9">
      <c r="A7668" t="str">
        <f>T("2018")</f>
        <v>2018</v>
      </c>
      <c r="B7668" t="str">
        <f>T("JURIDICO                                          ")</f>
        <v xml:space="preserve">JURIDICO                                          </v>
      </c>
      <c r="C7668" t="str">
        <f>T("HORTALEZA           ")</f>
        <v xml:space="preserve">HORTALEZA           </v>
      </c>
      <c r="D7668" t="str">
        <f>T("SIN BARRIO          ")</f>
        <v xml:space="preserve">SIN BARRIO          </v>
      </c>
      <c r="E7668" t="str">
        <f>T("TU ")</f>
        <v xml:space="preserve">TU </v>
      </c>
      <c r="F7668" t="str">
        <f>T("TURISMOS       ")</f>
        <v xml:space="preserve">TURISMOS       </v>
      </c>
      <c r="G7668" t="str">
        <f>T("De 20 CABALLOS FISCALES en adelante               ")</f>
        <v xml:space="preserve">De 20 CABALLOS FISCALES en adelante               </v>
      </c>
      <c r="H7668" t="str">
        <f>T("DIESEL                                            ")</f>
        <v xml:space="preserve">DIESEL                                            </v>
      </c>
      <c r="I7668">
        <v>1</v>
      </c>
    </row>
    <row r="7669" spans="1:9">
      <c r="A7669" t="str">
        <f>T("2018")</f>
        <v>2018</v>
      </c>
      <c r="B7669" t="str">
        <f>T("JURIDICO                                          ")</f>
        <v xml:space="preserve">JURIDICO                                          </v>
      </c>
      <c r="C7669" t="str">
        <f>T("HORTALEZA           ")</f>
        <v xml:space="preserve">HORTALEZA           </v>
      </c>
      <c r="D7669" t="str">
        <f>T("PALOMAS             ")</f>
        <v xml:space="preserve">PALOMAS             </v>
      </c>
      <c r="E7669" t="str">
        <f>T("TU ")</f>
        <v xml:space="preserve">TU </v>
      </c>
      <c r="F7669" t="str">
        <f>T("TURISMOS       ")</f>
        <v xml:space="preserve">TURISMOS       </v>
      </c>
      <c r="G7669" t="str">
        <f>T("De 8 a 11,99 CABALLOS FISCALES                    ")</f>
        <v xml:space="preserve">De 8 a 11,99 CABALLOS FISCALES                    </v>
      </c>
      <c r="H7669" t="str">
        <f>T("DIESEL                                            ")</f>
        <v xml:space="preserve">DIESEL                                            </v>
      </c>
      <c r="I7669">
        <v>34</v>
      </c>
    </row>
    <row r="7670" spans="1:9">
      <c r="A7670" t="str">
        <f>T("2018")</f>
        <v>2018</v>
      </c>
      <c r="B7670" t="str">
        <f>T("JURIDICO                                          ")</f>
        <v xml:space="preserve">JURIDICO                                          </v>
      </c>
      <c r="C7670" t="str">
        <f>T("HORTALEZA           ")</f>
        <v xml:space="preserve">HORTALEZA           </v>
      </c>
      <c r="D7670" t="str">
        <f>T("PALOMAS             ")</f>
        <v xml:space="preserve">PALOMAS             </v>
      </c>
      <c r="E7670" t="str">
        <f>T("TU ")</f>
        <v xml:space="preserve">TU </v>
      </c>
      <c r="F7670" t="str">
        <f>T("TURISMOS       ")</f>
        <v xml:space="preserve">TURISMOS       </v>
      </c>
      <c r="G7670" t="str">
        <f>T("De 12 a 15,99 CABALLOS FISCALES                   ")</f>
        <v xml:space="preserve">De 12 a 15,99 CABALLOS FISCALES                   </v>
      </c>
      <c r="H7670" t="str">
        <f>T("DIESEL                                            ")</f>
        <v xml:space="preserve">DIESEL                                            </v>
      </c>
      <c r="I7670">
        <v>88</v>
      </c>
    </row>
    <row r="7671" spans="1:9">
      <c r="A7671" t="str">
        <f>T("2018")</f>
        <v>2018</v>
      </c>
      <c r="B7671" t="str">
        <f>T("JURIDICO                                          ")</f>
        <v xml:space="preserve">JURIDICO                                          </v>
      </c>
      <c r="C7671" t="str">
        <f>T("HORTALEZA           ")</f>
        <v xml:space="preserve">HORTALEZA           </v>
      </c>
      <c r="D7671" t="str">
        <f>T("PALOMAS             ")</f>
        <v xml:space="preserve">PALOMAS             </v>
      </c>
      <c r="E7671" t="str">
        <f>T("TU ")</f>
        <v xml:space="preserve">TU </v>
      </c>
      <c r="F7671" t="str">
        <f>T("TURISMOS       ")</f>
        <v xml:space="preserve">TURISMOS       </v>
      </c>
      <c r="G7671" t="str">
        <f>T("De 16 a 19,99 CABALLOS FISCALES                   ")</f>
        <v xml:space="preserve">De 16 a 19,99 CABALLOS FISCALES                   </v>
      </c>
      <c r="H7671" t="str">
        <f>T("DIESEL                                            ")</f>
        <v xml:space="preserve">DIESEL                                            </v>
      </c>
      <c r="I7671">
        <v>43</v>
      </c>
    </row>
    <row r="7672" spans="1:9">
      <c r="A7672" t="str">
        <f>T("2018")</f>
        <v>2018</v>
      </c>
      <c r="B7672" t="str">
        <f>T("JURIDICO                                          ")</f>
        <v xml:space="preserve">JURIDICO                                          </v>
      </c>
      <c r="C7672" t="str">
        <f>T("HORTALEZA           ")</f>
        <v xml:space="preserve">HORTALEZA           </v>
      </c>
      <c r="D7672" t="str">
        <f>T("PALOMAS             ")</f>
        <v xml:space="preserve">PALOMAS             </v>
      </c>
      <c r="E7672" t="str">
        <f>T("TU ")</f>
        <v xml:space="preserve">TU </v>
      </c>
      <c r="F7672" t="str">
        <f>T("TURISMOS       ")</f>
        <v xml:space="preserve">TURISMOS       </v>
      </c>
      <c r="G7672" t="str">
        <f>T("De 20 CABALLOS FISCALES en adelante               ")</f>
        <v xml:space="preserve">De 20 CABALLOS FISCALES en adelante               </v>
      </c>
      <c r="H7672" t="str">
        <f>T("DIESEL                                            ")</f>
        <v xml:space="preserve">DIESEL                                            </v>
      </c>
      <c r="I7672">
        <v>6</v>
      </c>
    </row>
    <row r="7673" spans="1:9">
      <c r="A7673" t="str">
        <f>T("2018")</f>
        <v>2018</v>
      </c>
      <c r="B7673" t="str">
        <f>T("JURIDICO                                          ")</f>
        <v xml:space="preserve">JURIDICO                                          </v>
      </c>
      <c r="C7673" t="str">
        <f>T("HORTALEZA           ")</f>
        <v xml:space="preserve">HORTALEZA           </v>
      </c>
      <c r="D7673" t="str">
        <f>T("PIOVERA             ")</f>
        <v xml:space="preserve">PIOVERA             </v>
      </c>
      <c r="E7673" t="str">
        <f>T("TU ")</f>
        <v xml:space="preserve">TU </v>
      </c>
      <c r="F7673" t="str">
        <f>T("TURISMOS       ")</f>
        <v xml:space="preserve">TURISMOS       </v>
      </c>
      <c r="G7673" t="str">
        <f>T("De menos de 8 CABALLOS FISCALES                   ")</f>
        <v xml:space="preserve">De menos de 8 CABALLOS FISCALES                   </v>
      </c>
      <c r="H7673" t="str">
        <f>T("DIESEL                                            ")</f>
        <v xml:space="preserve">DIESEL                                            </v>
      </c>
      <c r="I7673">
        <v>1</v>
      </c>
    </row>
    <row r="7674" spans="1:9">
      <c r="A7674" t="str">
        <f>T("2018")</f>
        <v>2018</v>
      </c>
      <c r="B7674" t="str">
        <f>T("JURIDICO                                          ")</f>
        <v xml:space="preserve">JURIDICO                                          </v>
      </c>
      <c r="C7674" t="str">
        <f>T("HORTALEZA           ")</f>
        <v xml:space="preserve">HORTALEZA           </v>
      </c>
      <c r="D7674" t="str">
        <f>T("PIOVERA             ")</f>
        <v xml:space="preserve">PIOVERA             </v>
      </c>
      <c r="E7674" t="str">
        <f>T("TU ")</f>
        <v xml:space="preserve">TU </v>
      </c>
      <c r="F7674" t="str">
        <f>T("TURISMOS       ")</f>
        <v xml:space="preserve">TURISMOS       </v>
      </c>
      <c r="G7674" t="str">
        <f>T("De 8 a 11,99 CABALLOS FISCALES                    ")</f>
        <v xml:space="preserve">De 8 a 11,99 CABALLOS FISCALES                    </v>
      </c>
      <c r="H7674" t="str">
        <f>T("DIESEL                                            ")</f>
        <v xml:space="preserve">DIESEL                                            </v>
      </c>
      <c r="I7674">
        <v>80</v>
      </c>
    </row>
    <row r="7675" spans="1:9">
      <c r="A7675" t="str">
        <f>T("2018")</f>
        <v>2018</v>
      </c>
      <c r="B7675" t="str">
        <f>T("JURIDICO                                          ")</f>
        <v xml:space="preserve">JURIDICO                                          </v>
      </c>
      <c r="C7675" t="str">
        <f>T("HORTALEZA           ")</f>
        <v xml:space="preserve">HORTALEZA           </v>
      </c>
      <c r="D7675" t="str">
        <f>T("PIOVERA             ")</f>
        <v xml:space="preserve">PIOVERA             </v>
      </c>
      <c r="E7675" t="str">
        <f>T("TU ")</f>
        <v xml:space="preserve">TU </v>
      </c>
      <c r="F7675" t="str">
        <f>T("TURISMOS       ")</f>
        <v xml:space="preserve">TURISMOS       </v>
      </c>
      <c r="G7675" t="str">
        <f>T("De 12 a 15,99 CABALLOS FISCALES                   ")</f>
        <v xml:space="preserve">De 12 a 15,99 CABALLOS FISCALES                   </v>
      </c>
      <c r="H7675" t="str">
        <f>T("DIESEL                                            ")</f>
        <v xml:space="preserve">DIESEL                                            </v>
      </c>
      <c r="I7675">
        <v>216</v>
      </c>
    </row>
    <row r="7676" spans="1:9">
      <c r="A7676" t="str">
        <f>T("2018")</f>
        <v>2018</v>
      </c>
      <c r="B7676" t="str">
        <f>T("JURIDICO                                          ")</f>
        <v xml:space="preserve">JURIDICO                                          </v>
      </c>
      <c r="C7676" t="str">
        <f>T("HORTALEZA           ")</f>
        <v xml:space="preserve">HORTALEZA           </v>
      </c>
      <c r="D7676" t="str">
        <f>T("PIOVERA             ")</f>
        <v xml:space="preserve">PIOVERA             </v>
      </c>
      <c r="E7676" t="str">
        <f>T("TU ")</f>
        <v xml:space="preserve">TU </v>
      </c>
      <c r="F7676" t="str">
        <f>T("TURISMOS       ")</f>
        <v xml:space="preserve">TURISMOS       </v>
      </c>
      <c r="G7676" t="str">
        <f>T("De 16 a 19,99 CABALLOS FISCALES                   ")</f>
        <v xml:space="preserve">De 16 a 19,99 CABALLOS FISCALES                   </v>
      </c>
      <c r="H7676" t="str">
        <f>T("DIESEL                                            ")</f>
        <v xml:space="preserve">DIESEL                                            </v>
      </c>
      <c r="I7676">
        <v>123</v>
      </c>
    </row>
    <row r="7677" spans="1:9">
      <c r="A7677" t="str">
        <f>T("2018")</f>
        <v>2018</v>
      </c>
      <c r="B7677" t="str">
        <f>T("JURIDICO                                          ")</f>
        <v xml:space="preserve">JURIDICO                                          </v>
      </c>
      <c r="C7677" t="str">
        <f>T("HORTALEZA           ")</f>
        <v xml:space="preserve">HORTALEZA           </v>
      </c>
      <c r="D7677" t="str">
        <f>T("PIOVERA             ")</f>
        <v xml:space="preserve">PIOVERA             </v>
      </c>
      <c r="E7677" t="str">
        <f>T("TU ")</f>
        <v xml:space="preserve">TU </v>
      </c>
      <c r="F7677" t="str">
        <f>T("TURISMOS       ")</f>
        <v xml:space="preserve">TURISMOS       </v>
      </c>
      <c r="G7677" t="str">
        <f>T("De 20 CABALLOS FISCALES en adelante               ")</f>
        <v xml:space="preserve">De 20 CABALLOS FISCALES en adelante               </v>
      </c>
      <c r="H7677" t="str">
        <f>T("DIESEL                                            ")</f>
        <v xml:space="preserve">DIESEL                                            </v>
      </c>
      <c r="I7677">
        <v>18</v>
      </c>
    </row>
    <row r="7678" spans="1:9">
      <c r="A7678" t="str">
        <f>T("2018")</f>
        <v>2018</v>
      </c>
      <c r="B7678" t="str">
        <f>T("JURIDICO                                          ")</f>
        <v xml:space="preserve">JURIDICO                                          </v>
      </c>
      <c r="C7678" t="str">
        <f>T("HORTALEZA           ")</f>
        <v xml:space="preserve">HORTALEZA           </v>
      </c>
      <c r="D7678" t="str">
        <f>T("CANILLAS            ")</f>
        <v xml:space="preserve">CANILLAS            </v>
      </c>
      <c r="E7678" t="str">
        <f>T("TU ")</f>
        <v xml:space="preserve">TU </v>
      </c>
      <c r="F7678" t="str">
        <f>T("TURISMOS       ")</f>
        <v xml:space="preserve">TURISMOS       </v>
      </c>
      <c r="G7678" t="str">
        <f>T("De menos de 8 CABALLOS FISCALES                   ")</f>
        <v xml:space="preserve">De menos de 8 CABALLOS FISCALES                   </v>
      </c>
      <c r="H7678" t="str">
        <f>T("DIESEL                                            ")</f>
        <v xml:space="preserve">DIESEL                                            </v>
      </c>
      <c r="I7678">
        <v>2</v>
      </c>
    </row>
    <row r="7679" spans="1:9">
      <c r="A7679" t="str">
        <f>T("2018")</f>
        <v>2018</v>
      </c>
      <c r="B7679" t="str">
        <f>T("JURIDICO                                          ")</f>
        <v xml:space="preserve">JURIDICO                                          </v>
      </c>
      <c r="C7679" t="str">
        <f>T("HORTALEZA           ")</f>
        <v xml:space="preserve">HORTALEZA           </v>
      </c>
      <c r="D7679" t="str">
        <f>T("CANILLAS            ")</f>
        <v xml:space="preserve">CANILLAS            </v>
      </c>
      <c r="E7679" t="str">
        <f>T("TU ")</f>
        <v xml:space="preserve">TU </v>
      </c>
      <c r="F7679" t="str">
        <f>T("TURISMOS       ")</f>
        <v xml:space="preserve">TURISMOS       </v>
      </c>
      <c r="G7679" t="str">
        <f>T("De 8 a 11,99 CABALLOS FISCALES                    ")</f>
        <v xml:space="preserve">De 8 a 11,99 CABALLOS FISCALES                    </v>
      </c>
      <c r="H7679" t="str">
        <f>T("DIESEL                                            ")</f>
        <v xml:space="preserve">DIESEL                                            </v>
      </c>
      <c r="I7679">
        <v>154</v>
      </c>
    </row>
    <row r="7680" spans="1:9">
      <c r="A7680" t="str">
        <f>T("2018")</f>
        <v>2018</v>
      </c>
      <c r="B7680" t="str">
        <f>T("JURIDICO                                          ")</f>
        <v xml:space="preserve">JURIDICO                                          </v>
      </c>
      <c r="C7680" t="str">
        <f>T("HORTALEZA           ")</f>
        <v xml:space="preserve">HORTALEZA           </v>
      </c>
      <c r="D7680" t="str">
        <f>T("CANILLAS            ")</f>
        <v xml:space="preserve">CANILLAS            </v>
      </c>
      <c r="E7680" t="str">
        <f>T("TU ")</f>
        <v xml:space="preserve">TU </v>
      </c>
      <c r="F7680" t="str">
        <f>T("TURISMOS       ")</f>
        <v xml:space="preserve">TURISMOS       </v>
      </c>
      <c r="G7680" t="str">
        <f>T("De 12 a 15,99 CABALLOS FISCALES                   ")</f>
        <v xml:space="preserve">De 12 a 15,99 CABALLOS FISCALES                   </v>
      </c>
      <c r="H7680" t="str">
        <f>T("DIESEL                                            ")</f>
        <v xml:space="preserve">DIESEL                                            </v>
      </c>
      <c r="I7680">
        <v>357</v>
      </c>
    </row>
    <row r="7681" spans="1:9">
      <c r="A7681" t="str">
        <f>T("2018")</f>
        <v>2018</v>
      </c>
      <c r="B7681" t="str">
        <f>T("JURIDICO                                          ")</f>
        <v xml:space="preserve">JURIDICO                                          </v>
      </c>
      <c r="C7681" t="str">
        <f>T("HORTALEZA           ")</f>
        <v xml:space="preserve">HORTALEZA           </v>
      </c>
      <c r="D7681" t="str">
        <f>T("CANILLAS            ")</f>
        <v xml:space="preserve">CANILLAS            </v>
      </c>
      <c r="E7681" t="str">
        <f>T("TU ")</f>
        <v xml:space="preserve">TU </v>
      </c>
      <c r="F7681" t="str">
        <f>T("TURISMOS       ")</f>
        <v xml:space="preserve">TURISMOS       </v>
      </c>
      <c r="G7681" t="str">
        <f>T("De 16 a 19,99 CABALLOS FISCALES                   ")</f>
        <v xml:space="preserve">De 16 a 19,99 CABALLOS FISCALES                   </v>
      </c>
      <c r="H7681" t="str">
        <f>T("DIESEL                                            ")</f>
        <v xml:space="preserve">DIESEL                                            </v>
      </c>
      <c r="I7681">
        <v>100</v>
      </c>
    </row>
    <row r="7682" spans="1:9">
      <c r="A7682" t="str">
        <f>T("2018")</f>
        <v>2018</v>
      </c>
      <c r="B7682" t="str">
        <f>T("JURIDICO                                          ")</f>
        <v xml:space="preserve">JURIDICO                                          </v>
      </c>
      <c r="C7682" t="str">
        <f>T("HORTALEZA           ")</f>
        <v xml:space="preserve">HORTALEZA           </v>
      </c>
      <c r="D7682" t="str">
        <f>T("CANILLAS            ")</f>
        <v xml:space="preserve">CANILLAS            </v>
      </c>
      <c r="E7682" t="str">
        <f>T("TU ")</f>
        <v xml:space="preserve">TU </v>
      </c>
      <c r="F7682" t="str">
        <f>T("TURISMOS       ")</f>
        <v xml:space="preserve">TURISMOS       </v>
      </c>
      <c r="G7682" t="str">
        <f>T("De 20 CABALLOS FISCALES en adelante               ")</f>
        <v xml:space="preserve">De 20 CABALLOS FISCALES en adelante               </v>
      </c>
      <c r="H7682" t="str">
        <f>T("DIESEL                                            ")</f>
        <v xml:space="preserve">DIESEL                                            </v>
      </c>
      <c r="I7682">
        <v>10</v>
      </c>
    </row>
    <row r="7683" spans="1:9">
      <c r="A7683" t="str">
        <f>T("2018")</f>
        <v>2018</v>
      </c>
      <c r="B7683" t="str">
        <f>T("JURIDICO                                          ")</f>
        <v xml:space="preserve">JURIDICO                                          </v>
      </c>
      <c r="C7683" t="str">
        <f>T("HORTALEZA           ")</f>
        <v xml:space="preserve">HORTALEZA           </v>
      </c>
      <c r="D7683" t="str">
        <f>T("PINAR DEL REY       ")</f>
        <v xml:space="preserve">PINAR DEL REY       </v>
      </c>
      <c r="E7683" t="str">
        <f>T("TU ")</f>
        <v xml:space="preserve">TU </v>
      </c>
      <c r="F7683" t="str">
        <f>T("TURISMOS       ")</f>
        <v xml:space="preserve">TURISMOS       </v>
      </c>
      <c r="G7683" t="str">
        <f>T("De 8 a 11,99 CABALLOS FISCALES                    ")</f>
        <v xml:space="preserve">De 8 a 11,99 CABALLOS FISCALES                    </v>
      </c>
      <c r="H7683" t="str">
        <f>T("DIESEL                                            ")</f>
        <v xml:space="preserve">DIESEL                                            </v>
      </c>
      <c r="I7683">
        <v>137</v>
      </c>
    </row>
    <row r="7684" spans="1:9">
      <c r="A7684" t="str">
        <f>T("2018")</f>
        <v>2018</v>
      </c>
      <c r="B7684" t="str">
        <f>T("JURIDICO                                          ")</f>
        <v xml:space="preserve">JURIDICO                                          </v>
      </c>
      <c r="C7684" t="str">
        <f>T("HORTALEZA           ")</f>
        <v xml:space="preserve">HORTALEZA           </v>
      </c>
      <c r="D7684" t="str">
        <f>T("PINAR DEL REY       ")</f>
        <v xml:space="preserve">PINAR DEL REY       </v>
      </c>
      <c r="E7684" t="str">
        <f>T("TU ")</f>
        <v xml:space="preserve">TU </v>
      </c>
      <c r="F7684" t="str">
        <f>T("TURISMOS       ")</f>
        <v xml:space="preserve">TURISMOS       </v>
      </c>
      <c r="G7684" t="str">
        <f>T("De 12 a 15,99 CABALLOS FISCALES                   ")</f>
        <v xml:space="preserve">De 12 a 15,99 CABALLOS FISCALES                   </v>
      </c>
      <c r="H7684" t="str">
        <f>T("DIESEL                                            ")</f>
        <v xml:space="preserve">DIESEL                                            </v>
      </c>
      <c r="I7684">
        <v>256</v>
      </c>
    </row>
    <row r="7685" spans="1:9">
      <c r="A7685" t="str">
        <f>T("2018")</f>
        <v>2018</v>
      </c>
      <c r="B7685" t="str">
        <f>T("JURIDICO                                          ")</f>
        <v xml:space="preserve">JURIDICO                                          </v>
      </c>
      <c r="C7685" t="str">
        <f>T("HORTALEZA           ")</f>
        <v xml:space="preserve">HORTALEZA           </v>
      </c>
      <c r="D7685" t="str">
        <f>T("PINAR DEL REY       ")</f>
        <v xml:space="preserve">PINAR DEL REY       </v>
      </c>
      <c r="E7685" t="str">
        <f>T("TU ")</f>
        <v xml:space="preserve">TU </v>
      </c>
      <c r="F7685" t="str">
        <f>T("TURISMOS       ")</f>
        <v xml:space="preserve">TURISMOS       </v>
      </c>
      <c r="G7685" t="str">
        <f>T("De 16 a 19,99 CABALLOS FISCALES                   ")</f>
        <v xml:space="preserve">De 16 a 19,99 CABALLOS FISCALES                   </v>
      </c>
      <c r="H7685" t="str">
        <f>T("DIESEL                                            ")</f>
        <v xml:space="preserve">DIESEL                                            </v>
      </c>
      <c r="I7685">
        <v>75</v>
      </c>
    </row>
    <row r="7686" spans="1:9">
      <c r="A7686" t="str">
        <f>T("2018")</f>
        <v>2018</v>
      </c>
      <c r="B7686" t="str">
        <f>T("JURIDICO                                          ")</f>
        <v xml:space="preserve">JURIDICO                                          </v>
      </c>
      <c r="C7686" t="str">
        <f>T("HORTALEZA           ")</f>
        <v xml:space="preserve">HORTALEZA           </v>
      </c>
      <c r="D7686" t="str">
        <f>T("PINAR DEL REY       ")</f>
        <v xml:space="preserve">PINAR DEL REY       </v>
      </c>
      <c r="E7686" t="str">
        <f>T("TU ")</f>
        <v xml:space="preserve">TU </v>
      </c>
      <c r="F7686" t="str">
        <f>T("TURISMOS       ")</f>
        <v xml:space="preserve">TURISMOS       </v>
      </c>
      <c r="G7686" t="str">
        <f>T("De 20 CABALLOS FISCALES en adelante               ")</f>
        <v xml:space="preserve">De 20 CABALLOS FISCALES en adelante               </v>
      </c>
      <c r="H7686" t="str">
        <f>T("DIESEL                                            ")</f>
        <v xml:space="preserve">DIESEL                                            </v>
      </c>
      <c r="I7686">
        <v>2</v>
      </c>
    </row>
    <row r="7687" spans="1:9">
      <c r="A7687" t="str">
        <f>T("2018")</f>
        <v>2018</v>
      </c>
      <c r="B7687" t="str">
        <f>T("JURIDICO                                          ")</f>
        <v xml:space="preserve">JURIDICO                                          </v>
      </c>
      <c r="C7687" t="str">
        <f>T("HORTALEZA           ")</f>
        <v xml:space="preserve">HORTALEZA           </v>
      </c>
      <c r="D7687" t="str">
        <f>T("APOSTOL SANTIAGO    ")</f>
        <v xml:space="preserve">APOSTOL SANTIAGO    </v>
      </c>
      <c r="E7687" t="str">
        <f>T("TU ")</f>
        <v xml:space="preserve">TU </v>
      </c>
      <c r="F7687" t="str">
        <f>T("TURISMOS       ")</f>
        <v xml:space="preserve">TURISMOS       </v>
      </c>
      <c r="G7687" t="str">
        <f>T("De 8 a 11,99 CABALLOS FISCALES                    ")</f>
        <v xml:space="preserve">De 8 a 11,99 CABALLOS FISCALES                    </v>
      </c>
      <c r="H7687" t="str">
        <f>T("DIESEL                                            ")</f>
        <v xml:space="preserve">DIESEL                                            </v>
      </c>
      <c r="I7687">
        <v>24</v>
      </c>
    </row>
    <row r="7688" spans="1:9">
      <c r="A7688" t="str">
        <f>T("2018")</f>
        <v>2018</v>
      </c>
      <c r="B7688" t="str">
        <f>T("JURIDICO                                          ")</f>
        <v xml:space="preserve">JURIDICO                                          </v>
      </c>
      <c r="C7688" t="str">
        <f>T("HORTALEZA           ")</f>
        <v xml:space="preserve">HORTALEZA           </v>
      </c>
      <c r="D7688" t="str">
        <f>T("APOSTOL SANTIAGO    ")</f>
        <v xml:space="preserve">APOSTOL SANTIAGO    </v>
      </c>
      <c r="E7688" t="str">
        <f>T("TU ")</f>
        <v xml:space="preserve">TU </v>
      </c>
      <c r="F7688" t="str">
        <f>T("TURISMOS       ")</f>
        <v xml:space="preserve">TURISMOS       </v>
      </c>
      <c r="G7688" t="str">
        <f>T("De 12 a 15,99 CABALLOS FISCALES                   ")</f>
        <v xml:space="preserve">De 12 a 15,99 CABALLOS FISCALES                   </v>
      </c>
      <c r="H7688" t="str">
        <f>T("DIESEL                                            ")</f>
        <v xml:space="preserve">DIESEL                                            </v>
      </c>
      <c r="I7688">
        <v>82</v>
      </c>
    </row>
    <row r="7689" spans="1:9">
      <c r="A7689" t="str">
        <f>T("2018")</f>
        <v>2018</v>
      </c>
      <c r="B7689" t="str">
        <f>T("JURIDICO                                          ")</f>
        <v xml:space="preserve">JURIDICO                                          </v>
      </c>
      <c r="C7689" t="str">
        <f>T("HORTALEZA           ")</f>
        <v xml:space="preserve">HORTALEZA           </v>
      </c>
      <c r="D7689" t="str">
        <f>T("APOSTOL SANTIAGO    ")</f>
        <v xml:space="preserve">APOSTOL SANTIAGO    </v>
      </c>
      <c r="E7689" t="str">
        <f>T("TU ")</f>
        <v xml:space="preserve">TU </v>
      </c>
      <c r="F7689" t="str">
        <f>T("TURISMOS       ")</f>
        <v xml:space="preserve">TURISMOS       </v>
      </c>
      <c r="G7689" t="str">
        <f>T("De 16 a 19,99 CABALLOS FISCALES                   ")</f>
        <v xml:space="preserve">De 16 a 19,99 CABALLOS FISCALES                   </v>
      </c>
      <c r="H7689" t="str">
        <f>T("DIESEL                                            ")</f>
        <v xml:space="preserve">DIESEL                                            </v>
      </c>
      <c r="I7689">
        <v>32</v>
      </c>
    </row>
    <row r="7690" spans="1:9">
      <c r="A7690" t="str">
        <f>T("2018")</f>
        <v>2018</v>
      </c>
      <c r="B7690" t="str">
        <f>T("JURIDICO                                          ")</f>
        <v xml:space="preserve">JURIDICO                                          </v>
      </c>
      <c r="C7690" t="str">
        <f>T("HORTALEZA           ")</f>
        <v xml:space="preserve">HORTALEZA           </v>
      </c>
      <c r="D7690" t="str">
        <f>T("APOSTOL SANTIAGO    ")</f>
        <v xml:space="preserve">APOSTOL SANTIAGO    </v>
      </c>
      <c r="E7690" t="str">
        <f>T("TU ")</f>
        <v xml:space="preserve">TU </v>
      </c>
      <c r="F7690" t="str">
        <f>T("TURISMOS       ")</f>
        <v xml:space="preserve">TURISMOS       </v>
      </c>
      <c r="G7690" t="str">
        <f>T("De 20 CABALLOS FISCALES en adelante               ")</f>
        <v xml:space="preserve">De 20 CABALLOS FISCALES en adelante               </v>
      </c>
      <c r="H7690" t="str">
        <f>T("DIESEL                                            ")</f>
        <v xml:space="preserve">DIESEL                                            </v>
      </c>
      <c r="I7690">
        <v>4</v>
      </c>
    </row>
    <row r="7691" spans="1:9">
      <c r="A7691" t="str">
        <f>T("2018")</f>
        <v>2018</v>
      </c>
      <c r="B7691" t="str">
        <f>T("JURIDICO                                          ")</f>
        <v xml:space="preserve">JURIDICO                                          </v>
      </c>
      <c r="C7691" t="str">
        <f>T("HORTALEZA           ")</f>
        <v xml:space="preserve">HORTALEZA           </v>
      </c>
      <c r="D7691" t="str">
        <f>T("VALDEFUENTES        ")</f>
        <v xml:space="preserve">VALDEFUENTES        </v>
      </c>
      <c r="E7691" t="str">
        <f>T("TU ")</f>
        <v xml:space="preserve">TU </v>
      </c>
      <c r="F7691" t="str">
        <f>T("TURISMOS       ")</f>
        <v xml:space="preserve">TURISMOS       </v>
      </c>
      <c r="G7691" t="str">
        <f>T("De menos de 8 CABALLOS FISCALES                   ")</f>
        <v xml:space="preserve">De menos de 8 CABALLOS FISCALES                   </v>
      </c>
      <c r="H7691" t="str">
        <f>T("DIESEL                                            ")</f>
        <v xml:space="preserve">DIESEL                                            </v>
      </c>
      <c r="I7691">
        <v>3</v>
      </c>
    </row>
    <row r="7692" spans="1:9">
      <c r="A7692" t="str">
        <f>T("2018")</f>
        <v>2018</v>
      </c>
      <c r="B7692" t="str">
        <f>T("JURIDICO                                          ")</f>
        <v xml:space="preserve">JURIDICO                                          </v>
      </c>
      <c r="C7692" t="str">
        <f>T("HORTALEZA           ")</f>
        <v xml:space="preserve">HORTALEZA           </v>
      </c>
      <c r="D7692" t="str">
        <f>T("VALDEFUENTES        ")</f>
        <v xml:space="preserve">VALDEFUENTES        </v>
      </c>
      <c r="E7692" t="str">
        <f>T("TU ")</f>
        <v xml:space="preserve">TU </v>
      </c>
      <c r="F7692" t="str">
        <f>T("TURISMOS       ")</f>
        <v xml:space="preserve">TURISMOS       </v>
      </c>
      <c r="G7692" t="str">
        <f>T("De 8 a 11,99 CABALLOS FISCALES                    ")</f>
        <v xml:space="preserve">De 8 a 11,99 CABALLOS FISCALES                    </v>
      </c>
      <c r="H7692" t="str">
        <f>T("DIESEL                                            ")</f>
        <v xml:space="preserve">DIESEL                                            </v>
      </c>
      <c r="I7692">
        <v>318</v>
      </c>
    </row>
    <row r="7693" spans="1:9">
      <c r="A7693" t="str">
        <f>T("2018")</f>
        <v>2018</v>
      </c>
      <c r="B7693" t="str">
        <f>T("JURIDICO                                          ")</f>
        <v xml:space="preserve">JURIDICO                                          </v>
      </c>
      <c r="C7693" t="str">
        <f>T("HORTALEZA           ")</f>
        <v xml:space="preserve">HORTALEZA           </v>
      </c>
      <c r="D7693" t="str">
        <f>T("VALDEFUENTES        ")</f>
        <v xml:space="preserve">VALDEFUENTES        </v>
      </c>
      <c r="E7693" t="str">
        <f>T("TU ")</f>
        <v xml:space="preserve">TU </v>
      </c>
      <c r="F7693" t="str">
        <f>T("TURISMOS       ")</f>
        <v xml:space="preserve">TURISMOS       </v>
      </c>
      <c r="G7693" t="str">
        <f>T("De 12 a 15,99 CABALLOS FISCALES                   ")</f>
        <v xml:space="preserve">De 12 a 15,99 CABALLOS FISCALES                   </v>
      </c>
      <c r="H7693" t="str">
        <f>T("DIESEL                                            ")</f>
        <v xml:space="preserve">DIESEL                                            </v>
      </c>
      <c r="I7693">
        <v>935</v>
      </c>
    </row>
    <row r="7694" spans="1:9">
      <c r="A7694" t="str">
        <f>T("2018")</f>
        <v>2018</v>
      </c>
      <c r="B7694" t="str">
        <f>T("JURIDICO                                          ")</f>
        <v xml:space="preserve">JURIDICO                                          </v>
      </c>
      <c r="C7694" t="str">
        <f>T("HORTALEZA           ")</f>
        <v xml:space="preserve">HORTALEZA           </v>
      </c>
      <c r="D7694" t="str">
        <f>T("VALDEFUENTES        ")</f>
        <v xml:space="preserve">VALDEFUENTES        </v>
      </c>
      <c r="E7694" t="str">
        <f>T("TU ")</f>
        <v xml:space="preserve">TU </v>
      </c>
      <c r="F7694" t="str">
        <f>T("TURISMOS       ")</f>
        <v xml:space="preserve">TURISMOS       </v>
      </c>
      <c r="G7694" t="str">
        <f>T("De 16 a 19,99 CABALLOS FISCALES                   ")</f>
        <v xml:space="preserve">De 16 a 19,99 CABALLOS FISCALES                   </v>
      </c>
      <c r="H7694" t="str">
        <f>T("DIESEL                                            ")</f>
        <v xml:space="preserve">DIESEL                                            </v>
      </c>
      <c r="I7694">
        <v>188</v>
      </c>
    </row>
    <row r="7695" spans="1:9">
      <c r="A7695" t="str">
        <f>T("2018")</f>
        <v>2018</v>
      </c>
      <c r="B7695" t="str">
        <f>T("JURIDICO                                          ")</f>
        <v xml:space="preserve">JURIDICO                                          </v>
      </c>
      <c r="C7695" t="str">
        <f>T("HORTALEZA           ")</f>
        <v xml:space="preserve">HORTALEZA           </v>
      </c>
      <c r="D7695" t="str">
        <f>T("VALDEFUENTES        ")</f>
        <v xml:space="preserve">VALDEFUENTES        </v>
      </c>
      <c r="E7695" t="str">
        <f>T("TU ")</f>
        <v xml:space="preserve">TU </v>
      </c>
      <c r="F7695" t="str">
        <f>T("TURISMOS       ")</f>
        <v xml:space="preserve">TURISMOS       </v>
      </c>
      <c r="G7695" t="str">
        <f>T("De 20 CABALLOS FISCALES en adelante               ")</f>
        <v xml:space="preserve">De 20 CABALLOS FISCALES en adelante               </v>
      </c>
      <c r="H7695" t="str">
        <f>T("DIESEL                                            ")</f>
        <v xml:space="preserve">DIESEL                                            </v>
      </c>
      <c r="I7695">
        <v>7</v>
      </c>
    </row>
    <row r="7696" spans="1:9">
      <c r="A7696" t="str">
        <f>T("2018")</f>
        <v>2018</v>
      </c>
      <c r="B7696" t="str">
        <f>T("FISICO                                            ")</f>
        <v xml:space="preserve">FISICO                                            </v>
      </c>
      <c r="C7696" t="str">
        <f>T("HORTALEZA           ")</f>
        <v xml:space="preserve">HORTALEZA           </v>
      </c>
      <c r="D7696" t="str">
        <f>T("SIN BARRIO          ")</f>
        <v xml:space="preserve">SIN BARRIO          </v>
      </c>
      <c r="E7696" t="str">
        <f>T("TU ")</f>
        <v xml:space="preserve">TU </v>
      </c>
      <c r="F7696" t="str">
        <f>T("TURISMOS       ")</f>
        <v xml:space="preserve">TURISMOS       </v>
      </c>
      <c r="G7696" t="str">
        <f>T("De 8 a 11,99 CABALLOS FISCALES                    ")</f>
        <v xml:space="preserve">De 8 a 11,99 CABALLOS FISCALES                    </v>
      </c>
      <c r="H7696" t="str">
        <f>T("ELÉCTRICO                                         ")</f>
        <v xml:space="preserve">ELÉCTRICO                                         </v>
      </c>
      <c r="I7696">
        <v>2</v>
      </c>
    </row>
    <row r="7697" spans="1:9">
      <c r="A7697" t="str">
        <f>T("2018")</f>
        <v>2018</v>
      </c>
      <c r="B7697" t="str">
        <f>T("FISICO                                            ")</f>
        <v xml:space="preserve">FISICO                                            </v>
      </c>
      <c r="C7697" t="str">
        <f>T("HORTALEZA           ")</f>
        <v xml:space="preserve">HORTALEZA           </v>
      </c>
      <c r="D7697" t="str">
        <f>T("PALOMAS             ")</f>
        <v xml:space="preserve">PALOMAS             </v>
      </c>
      <c r="E7697" t="str">
        <f>T("TU ")</f>
        <v xml:space="preserve">TU </v>
      </c>
      <c r="F7697" t="str">
        <f>T("TURISMOS       ")</f>
        <v xml:space="preserve">TURISMOS       </v>
      </c>
      <c r="G7697" t="str">
        <f>T("De 12 a 15,99 CABALLOS FISCALES                   ")</f>
        <v xml:space="preserve">De 12 a 15,99 CABALLOS FISCALES                   </v>
      </c>
      <c r="H7697" t="str">
        <f>T("ELÉCTRICO                                         ")</f>
        <v xml:space="preserve">ELÉCTRICO                                         </v>
      </c>
      <c r="I7697">
        <v>2</v>
      </c>
    </row>
    <row r="7698" spans="1:9">
      <c r="A7698" t="str">
        <f>T("2018")</f>
        <v>2018</v>
      </c>
      <c r="B7698" t="str">
        <f>T("FISICO                                            ")</f>
        <v xml:space="preserve">FISICO                                            </v>
      </c>
      <c r="C7698" t="str">
        <f>T("HORTALEZA           ")</f>
        <v xml:space="preserve">HORTALEZA           </v>
      </c>
      <c r="D7698" t="str">
        <f>T("PIOVERA             ")</f>
        <v xml:space="preserve">PIOVERA             </v>
      </c>
      <c r="E7698" t="str">
        <f>T("TU ")</f>
        <v xml:space="preserve">TU </v>
      </c>
      <c r="F7698" t="str">
        <f>T("TURISMOS       ")</f>
        <v xml:space="preserve">TURISMOS       </v>
      </c>
      <c r="G7698" t="str">
        <f>T("De menos de 8 CABALLOS FISCALES                   ")</f>
        <v xml:space="preserve">De menos de 8 CABALLOS FISCALES                   </v>
      </c>
      <c r="H7698" t="str">
        <f>T("ELÉCTRICO                                         ")</f>
        <v xml:space="preserve">ELÉCTRICO                                         </v>
      </c>
      <c r="I7698">
        <v>4</v>
      </c>
    </row>
    <row r="7699" spans="1:9">
      <c r="A7699" t="str">
        <f>T("2018")</f>
        <v>2018</v>
      </c>
      <c r="B7699" t="str">
        <f>T("FISICO                                            ")</f>
        <v xml:space="preserve">FISICO                                            </v>
      </c>
      <c r="C7699" t="str">
        <f>T("HORTALEZA           ")</f>
        <v xml:space="preserve">HORTALEZA           </v>
      </c>
      <c r="D7699" t="str">
        <f>T("PIOVERA             ")</f>
        <v xml:space="preserve">PIOVERA             </v>
      </c>
      <c r="E7699" t="str">
        <f>T("TU ")</f>
        <v xml:space="preserve">TU </v>
      </c>
      <c r="F7699" t="str">
        <f>T("TURISMOS       ")</f>
        <v xml:space="preserve">TURISMOS       </v>
      </c>
      <c r="G7699" t="str">
        <f>T("De 8 a 11,99 CABALLOS FISCALES                    ")</f>
        <v xml:space="preserve">De 8 a 11,99 CABALLOS FISCALES                    </v>
      </c>
      <c r="H7699" t="str">
        <f>T("ELÉCTRICO                                         ")</f>
        <v xml:space="preserve">ELÉCTRICO                                         </v>
      </c>
      <c r="I7699">
        <v>1</v>
      </c>
    </row>
    <row r="7700" spans="1:9">
      <c r="A7700" t="str">
        <f>T("2018")</f>
        <v>2018</v>
      </c>
      <c r="B7700" t="str">
        <f>T("FISICO                                            ")</f>
        <v xml:space="preserve">FISICO                                            </v>
      </c>
      <c r="C7700" t="str">
        <f>T("HORTALEZA           ")</f>
        <v xml:space="preserve">HORTALEZA           </v>
      </c>
      <c r="D7700" t="str">
        <f>T("PIOVERA             ")</f>
        <v xml:space="preserve">PIOVERA             </v>
      </c>
      <c r="E7700" t="str">
        <f>T("TU ")</f>
        <v xml:space="preserve">TU </v>
      </c>
      <c r="F7700" t="str">
        <f>T("TURISMOS       ")</f>
        <v xml:space="preserve">TURISMOS       </v>
      </c>
      <c r="G7700" t="str">
        <f>T("De 12 a 15,99 CABALLOS FISCALES                   ")</f>
        <v xml:space="preserve">De 12 a 15,99 CABALLOS FISCALES                   </v>
      </c>
      <c r="H7700" t="str">
        <f>T("ELÉCTRICO                                         ")</f>
        <v xml:space="preserve">ELÉCTRICO                                         </v>
      </c>
      <c r="I7700">
        <v>9</v>
      </c>
    </row>
    <row r="7701" spans="1:9">
      <c r="A7701" t="str">
        <f>T("2018")</f>
        <v>2018</v>
      </c>
      <c r="B7701" t="str">
        <f>T("FISICO                                            ")</f>
        <v xml:space="preserve">FISICO                                            </v>
      </c>
      <c r="C7701" t="str">
        <f>T("HORTALEZA           ")</f>
        <v xml:space="preserve">HORTALEZA           </v>
      </c>
      <c r="D7701" t="str">
        <f>T("CANILLAS            ")</f>
        <v xml:space="preserve">CANILLAS            </v>
      </c>
      <c r="E7701" t="str">
        <f>T("TU ")</f>
        <v xml:space="preserve">TU </v>
      </c>
      <c r="F7701" t="str">
        <f>T("TURISMOS       ")</f>
        <v xml:space="preserve">TURISMOS       </v>
      </c>
      <c r="G7701" t="str">
        <f>T("De menos de 8 CABALLOS FISCALES                   ")</f>
        <v xml:space="preserve">De menos de 8 CABALLOS FISCALES                   </v>
      </c>
      <c r="H7701" t="str">
        <f>T("ELÉCTRICO                                         ")</f>
        <v xml:space="preserve">ELÉCTRICO                                         </v>
      </c>
      <c r="I7701">
        <v>1</v>
      </c>
    </row>
    <row r="7702" spans="1:9">
      <c r="A7702" t="str">
        <f>T("2018")</f>
        <v>2018</v>
      </c>
      <c r="B7702" t="str">
        <f>T("FISICO                                            ")</f>
        <v xml:space="preserve">FISICO                                            </v>
      </c>
      <c r="C7702" t="str">
        <f>T("HORTALEZA           ")</f>
        <v xml:space="preserve">HORTALEZA           </v>
      </c>
      <c r="D7702" t="str">
        <f>T("CANILLAS            ")</f>
        <v xml:space="preserve">CANILLAS            </v>
      </c>
      <c r="E7702" t="str">
        <f>T("TU ")</f>
        <v xml:space="preserve">TU </v>
      </c>
      <c r="F7702" t="str">
        <f>T("TURISMOS       ")</f>
        <v xml:space="preserve">TURISMOS       </v>
      </c>
      <c r="G7702" t="str">
        <f>T("De 8 a 11,99 CABALLOS FISCALES                    ")</f>
        <v xml:space="preserve">De 8 a 11,99 CABALLOS FISCALES                    </v>
      </c>
      <c r="H7702" t="str">
        <f>T("ELÉCTRICO                                         ")</f>
        <v xml:space="preserve">ELÉCTRICO                                         </v>
      </c>
      <c r="I7702">
        <v>1</v>
      </c>
    </row>
    <row r="7703" spans="1:9">
      <c r="A7703" t="str">
        <f>T("2018")</f>
        <v>2018</v>
      </c>
      <c r="B7703" t="str">
        <f>T("FISICO                                            ")</f>
        <v xml:space="preserve">FISICO                                            </v>
      </c>
      <c r="C7703" t="str">
        <f>T("HORTALEZA           ")</f>
        <v xml:space="preserve">HORTALEZA           </v>
      </c>
      <c r="D7703" t="str">
        <f>T("CANILLAS            ")</f>
        <v xml:space="preserve">CANILLAS            </v>
      </c>
      <c r="E7703" t="str">
        <f>T("TU ")</f>
        <v xml:space="preserve">TU </v>
      </c>
      <c r="F7703" t="str">
        <f>T("TURISMOS       ")</f>
        <v xml:space="preserve">TURISMOS       </v>
      </c>
      <c r="G7703" t="str">
        <f>T("De 12 a 15,99 CABALLOS FISCALES                   ")</f>
        <v xml:space="preserve">De 12 a 15,99 CABALLOS FISCALES                   </v>
      </c>
      <c r="H7703" t="str">
        <f>T("ELÉCTRICO                                         ")</f>
        <v xml:space="preserve">ELÉCTRICO                                         </v>
      </c>
      <c r="I7703">
        <v>3</v>
      </c>
    </row>
    <row r="7704" spans="1:9">
      <c r="A7704" t="str">
        <f>T("2018")</f>
        <v>2018</v>
      </c>
      <c r="B7704" t="str">
        <f>T("FISICO                                            ")</f>
        <v xml:space="preserve">FISICO                                            </v>
      </c>
      <c r="C7704" t="str">
        <f>T("HORTALEZA           ")</f>
        <v xml:space="preserve">HORTALEZA           </v>
      </c>
      <c r="D7704" t="str">
        <f>T("CANILLAS            ")</f>
        <v xml:space="preserve">CANILLAS            </v>
      </c>
      <c r="E7704" t="str">
        <f>T("TU ")</f>
        <v xml:space="preserve">TU </v>
      </c>
      <c r="F7704" t="str">
        <f>T("TURISMOS       ")</f>
        <v xml:space="preserve">TURISMOS       </v>
      </c>
      <c r="G7704" t="str">
        <f>T("De 20 CABALLOS FISCALES en adelante               ")</f>
        <v xml:space="preserve">De 20 CABALLOS FISCALES en adelante               </v>
      </c>
      <c r="H7704" t="str">
        <f>T("ELÉCTRICO                                         ")</f>
        <v xml:space="preserve">ELÉCTRICO                                         </v>
      </c>
      <c r="I7704">
        <v>1</v>
      </c>
    </row>
    <row r="7705" spans="1:9">
      <c r="A7705" t="str">
        <f>T("2018")</f>
        <v>2018</v>
      </c>
      <c r="B7705" t="str">
        <f>T("FISICO                                            ")</f>
        <v xml:space="preserve">FISICO                                            </v>
      </c>
      <c r="C7705" t="str">
        <f>T("HORTALEZA           ")</f>
        <v xml:space="preserve">HORTALEZA           </v>
      </c>
      <c r="D7705" t="str">
        <f>T("PINAR DEL REY       ")</f>
        <v xml:space="preserve">PINAR DEL REY       </v>
      </c>
      <c r="E7705" t="str">
        <f>T("TU ")</f>
        <v xml:space="preserve">TU </v>
      </c>
      <c r="F7705" t="str">
        <f>T("TURISMOS       ")</f>
        <v xml:space="preserve">TURISMOS       </v>
      </c>
      <c r="G7705" t="str">
        <f>T("De menos de 8 CABALLOS FISCALES                   ")</f>
        <v xml:space="preserve">De menos de 8 CABALLOS FISCALES                   </v>
      </c>
      <c r="H7705" t="str">
        <f>T("ELÉCTRICO                                         ")</f>
        <v xml:space="preserve">ELÉCTRICO                                         </v>
      </c>
      <c r="I7705">
        <v>1</v>
      </c>
    </row>
    <row r="7706" spans="1:9">
      <c r="A7706" t="str">
        <f>T("2018")</f>
        <v>2018</v>
      </c>
      <c r="B7706" t="str">
        <f>T("FISICO                                            ")</f>
        <v xml:space="preserve">FISICO                                            </v>
      </c>
      <c r="C7706" t="str">
        <f>T("HORTALEZA           ")</f>
        <v xml:space="preserve">HORTALEZA           </v>
      </c>
      <c r="D7706" t="str">
        <f>T("APOSTOL SANTIAGO    ")</f>
        <v xml:space="preserve">APOSTOL SANTIAGO    </v>
      </c>
      <c r="E7706" t="str">
        <f>T("TU ")</f>
        <v xml:space="preserve">TU </v>
      </c>
      <c r="F7706" t="str">
        <f>T("TURISMOS       ")</f>
        <v xml:space="preserve">TURISMOS       </v>
      </c>
      <c r="G7706" t="str">
        <f>T("De menos de 8 CABALLOS FISCALES                   ")</f>
        <v xml:space="preserve">De menos de 8 CABALLOS FISCALES                   </v>
      </c>
      <c r="H7706" t="str">
        <f>T("ELÉCTRICO                                         ")</f>
        <v xml:space="preserve">ELÉCTRICO                                         </v>
      </c>
      <c r="I7706">
        <v>2</v>
      </c>
    </row>
    <row r="7707" spans="1:9">
      <c r="A7707" t="str">
        <f>T("2018")</f>
        <v>2018</v>
      </c>
      <c r="B7707" t="str">
        <f>T("FISICO                                            ")</f>
        <v xml:space="preserve">FISICO                                            </v>
      </c>
      <c r="C7707" t="str">
        <f>T("HORTALEZA           ")</f>
        <v xml:space="preserve">HORTALEZA           </v>
      </c>
      <c r="D7707" t="str">
        <f>T("VALDEFUENTES        ")</f>
        <v xml:space="preserve">VALDEFUENTES        </v>
      </c>
      <c r="E7707" t="str">
        <f>T("TU ")</f>
        <v xml:space="preserve">TU </v>
      </c>
      <c r="F7707" t="str">
        <f>T("TURISMOS       ")</f>
        <v xml:space="preserve">TURISMOS       </v>
      </c>
      <c r="G7707" t="str">
        <f>T("De menos de 8 CABALLOS FISCALES                   ")</f>
        <v xml:space="preserve">De menos de 8 CABALLOS FISCALES                   </v>
      </c>
      <c r="H7707" t="str">
        <f>T("ELÉCTRICO                                         ")</f>
        <v xml:space="preserve">ELÉCTRICO                                         </v>
      </c>
      <c r="I7707">
        <v>4</v>
      </c>
    </row>
    <row r="7708" spans="1:9">
      <c r="A7708" t="str">
        <f>T("2018")</f>
        <v>2018</v>
      </c>
      <c r="B7708" t="str">
        <f>T("FISICO                                            ")</f>
        <v xml:space="preserve">FISICO                                            </v>
      </c>
      <c r="C7708" t="str">
        <f>T("HORTALEZA           ")</f>
        <v xml:space="preserve">HORTALEZA           </v>
      </c>
      <c r="D7708" t="str">
        <f>T("VALDEFUENTES        ")</f>
        <v xml:space="preserve">VALDEFUENTES        </v>
      </c>
      <c r="E7708" t="str">
        <f>T("TU ")</f>
        <v xml:space="preserve">TU </v>
      </c>
      <c r="F7708" t="str">
        <f>T("TURISMOS       ")</f>
        <v xml:space="preserve">TURISMOS       </v>
      </c>
      <c r="G7708" t="str">
        <f>T("De 8 a 11,99 CABALLOS FISCALES                    ")</f>
        <v xml:space="preserve">De 8 a 11,99 CABALLOS FISCALES                    </v>
      </c>
      <c r="H7708" t="str">
        <f>T("ELÉCTRICO                                         ")</f>
        <v xml:space="preserve">ELÉCTRICO                                         </v>
      </c>
      <c r="I7708">
        <v>6</v>
      </c>
    </row>
    <row r="7709" spans="1:9">
      <c r="A7709" t="str">
        <f>T("2018")</f>
        <v>2018</v>
      </c>
      <c r="B7709" t="str">
        <f>T("FISICO                                            ")</f>
        <v xml:space="preserve">FISICO                                            </v>
      </c>
      <c r="C7709" t="str">
        <f>T("HORTALEZA           ")</f>
        <v xml:space="preserve">HORTALEZA           </v>
      </c>
      <c r="D7709" t="str">
        <f>T("VALDEFUENTES        ")</f>
        <v xml:space="preserve">VALDEFUENTES        </v>
      </c>
      <c r="E7709" t="str">
        <f>T("TU ")</f>
        <v xml:space="preserve">TU </v>
      </c>
      <c r="F7709" t="str">
        <f>T("TURISMOS       ")</f>
        <v xml:space="preserve">TURISMOS       </v>
      </c>
      <c r="G7709" t="str">
        <f>T("De 12 a 15,99 CABALLOS FISCALES                   ")</f>
        <v xml:space="preserve">De 12 a 15,99 CABALLOS FISCALES                   </v>
      </c>
      <c r="H7709" t="str">
        <f>T("ELÉCTRICO                                         ")</f>
        <v xml:space="preserve">ELÉCTRICO                                         </v>
      </c>
      <c r="I7709">
        <v>5</v>
      </c>
    </row>
    <row r="7710" spans="1:9">
      <c r="A7710" t="str">
        <f>T("2018")</f>
        <v>2018</v>
      </c>
      <c r="B7710" t="str">
        <f>T("JURIDICO                                          ")</f>
        <v xml:space="preserve">JURIDICO                                          </v>
      </c>
      <c r="C7710" t="str">
        <f>T("HORTALEZA           ")</f>
        <v xml:space="preserve">HORTALEZA           </v>
      </c>
      <c r="D7710" t="str">
        <f>T("SIN BARRIO          ")</f>
        <v xml:space="preserve">SIN BARRIO          </v>
      </c>
      <c r="E7710" t="str">
        <f>T("TU ")</f>
        <v xml:space="preserve">TU </v>
      </c>
      <c r="F7710" t="str">
        <f>T("TURISMOS       ")</f>
        <v xml:space="preserve">TURISMOS       </v>
      </c>
      <c r="G7710" t="str">
        <f>T("De 8 a 11,99 CABALLOS FISCALES                    ")</f>
        <v xml:space="preserve">De 8 a 11,99 CABALLOS FISCALES                    </v>
      </c>
      <c r="H7710" t="str">
        <f>T("ELÉCTRICO                                         ")</f>
        <v xml:space="preserve">ELÉCTRICO                                         </v>
      </c>
      <c r="I7710">
        <v>1</v>
      </c>
    </row>
    <row r="7711" spans="1:9">
      <c r="A7711" t="str">
        <f>T("2018")</f>
        <v>2018</v>
      </c>
      <c r="B7711" t="str">
        <f>T("JURIDICO                                          ")</f>
        <v xml:space="preserve">JURIDICO                                          </v>
      </c>
      <c r="C7711" t="str">
        <f>T("HORTALEZA           ")</f>
        <v xml:space="preserve">HORTALEZA           </v>
      </c>
      <c r="D7711" t="str">
        <f>T("PALOMAS             ")</f>
        <v xml:space="preserve">PALOMAS             </v>
      </c>
      <c r="E7711" t="str">
        <f>T("TU ")</f>
        <v xml:space="preserve">TU </v>
      </c>
      <c r="F7711" t="str">
        <f>T("TURISMOS       ")</f>
        <v xml:space="preserve">TURISMOS       </v>
      </c>
      <c r="G7711" t="str">
        <f>T("De 8 a 11,99 CABALLOS FISCALES                    ")</f>
        <v xml:space="preserve">De 8 a 11,99 CABALLOS FISCALES                    </v>
      </c>
      <c r="H7711" t="str">
        <f>T("ELÉCTRICO                                         ")</f>
        <v xml:space="preserve">ELÉCTRICO                                         </v>
      </c>
      <c r="I7711">
        <v>1</v>
      </c>
    </row>
    <row r="7712" spans="1:9">
      <c r="A7712" t="str">
        <f>T("2018")</f>
        <v>2018</v>
      </c>
      <c r="B7712" t="str">
        <f>T("JURIDICO                                          ")</f>
        <v xml:space="preserve">JURIDICO                                          </v>
      </c>
      <c r="C7712" t="str">
        <f>T("HORTALEZA           ")</f>
        <v xml:space="preserve">HORTALEZA           </v>
      </c>
      <c r="D7712" t="str">
        <f>T("PALOMAS             ")</f>
        <v xml:space="preserve">PALOMAS             </v>
      </c>
      <c r="E7712" t="str">
        <f>T("TU ")</f>
        <v xml:space="preserve">TU </v>
      </c>
      <c r="F7712" t="str">
        <f>T("TURISMOS       ")</f>
        <v xml:space="preserve">TURISMOS       </v>
      </c>
      <c r="G7712" t="str">
        <f>T("De 12 a 15,99 CABALLOS FISCALES                   ")</f>
        <v xml:space="preserve">De 12 a 15,99 CABALLOS FISCALES                   </v>
      </c>
      <c r="H7712" t="str">
        <f>T("ELÉCTRICO                                         ")</f>
        <v xml:space="preserve">ELÉCTRICO                                         </v>
      </c>
      <c r="I7712">
        <v>1</v>
      </c>
    </row>
    <row r="7713" spans="1:9">
      <c r="A7713" t="str">
        <f>T("2018")</f>
        <v>2018</v>
      </c>
      <c r="B7713" t="str">
        <f>T("JURIDICO                                          ")</f>
        <v xml:space="preserve">JURIDICO                                          </v>
      </c>
      <c r="C7713" t="str">
        <f>T("HORTALEZA           ")</f>
        <v xml:space="preserve">HORTALEZA           </v>
      </c>
      <c r="D7713" t="str">
        <f>T("PIOVERA             ")</f>
        <v xml:space="preserve">PIOVERA             </v>
      </c>
      <c r="E7713" t="str">
        <f>T("TU ")</f>
        <v xml:space="preserve">TU </v>
      </c>
      <c r="F7713" t="str">
        <f>T("TURISMOS       ")</f>
        <v xml:space="preserve">TURISMOS       </v>
      </c>
      <c r="G7713" t="str">
        <f>T("De menos de 8 CABALLOS FISCALES                   ")</f>
        <v xml:space="preserve">De menos de 8 CABALLOS FISCALES                   </v>
      </c>
      <c r="H7713" t="str">
        <f>T("ELÉCTRICO                                         ")</f>
        <v xml:space="preserve">ELÉCTRICO                                         </v>
      </c>
      <c r="I7713">
        <v>1</v>
      </c>
    </row>
    <row r="7714" spans="1:9">
      <c r="A7714" t="str">
        <f>T("2018")</f>
        <v>2018</v>
      </c>
      <c r="B7714" t="str">
        <f>T("JURIDICO                                          ")</f>
        <v xml:space="preserve">JURIDICO                                          </v>
      </c>
      <c r="C7714" t="str">
        <f>T("HORTALEZA           ")</f>
        <v xml:space="preserve">HORTALEZA           </v>
      </c>
      <c r="D7714" t="str">
        <f>T("PIOVERA             ")</f>
        <v xml:space="preserve">PIOVERA             </v>
      </c>
      <c r="E7714" t="str">
        <f>T("TU ")</f>
        <v xml:space="preserve">TU </v>
      </c>
      <c r="F7714" t="str">
        <f>T("TURISMOS       ")</f>
        <v xml:space="preserve">TURISMOS       </v>
      </c>
      <c r="G7714" t="str">
        <f>T("De 8 a 11,99 CABALLOS FISCALES                    ")</f>
        <v xml:space="preserve">De 8 a 11,99 CABALLOS FISCALES                    </v>
      </c>
      <c r="H7714" t="str">
        <f>T("ELÉCTRICO                                         ")</f>
        <v xml:space="preserve">ELÉCTRICO                                         </v>
      </c>
      <c r="I7714">
        <v>1</v>
      </c>
    </row>
    <row r="7715" spans="1:9">
      <c r="A7715" t="str">
        <f>T("2018")</f>
        <v>2018</v>
      </c>
      <c r="B7715" t="str">
        <f>T("JURIDICO                                          ")</f>
        <v xml:space="preserve">JURIDICO                                          </v>
      </c>
      <c r="C7715" t="str">
        <f>T("HORTALEZA           ")</f>
        <v xml:space="preserve">HORTALEZA           </v>
      </c>
      <c r="D7715" t="str">
        <f>T("PIOVERA             ")</f>
        <v xml:space="preserve">PIOVERA             </v>
      </c>
      <c r="E7715" t="str">
        <f>T("TU ")</f>
        <v xml:space="preserve">TU </v>
      </c>
      <c r="F7715" t="str">
        <f>T("TURISMOS       ")</f>
        <v xml:space="preserve">TURISMOS       </v>
      </c>
      <c r="G7715" t="str">
        <f>T("De 12 a 15,99 CABALLOS FISCALES                   ")</f>
        <v xml:space="preserve">De 12 a 15,99 CABALLOS FISCALES                   </v>
      </c>
      <c r="H7715" t="str">
        <f>T("ELÉCTRICO                                         ")</f>
        <v xml:space="preserve">ELÉCTRICO                                         </v>
      </c>
      <c r="I7715">
        <v>2</v>
      </c>
    </row>
    <row r="7716" spans="1:9">
      <c r="A7716" t="str">
        <f>T("2018")</f>
        <v>2018</v>
      </c>
      <c r="B7716" t="str">
        <f>T("JURIDICO                                          ")</f>
        <v xml:space="preserve">JURIDICO                                          </v>
      </c>
      <c r="C7716" t="str">
        <f>T("HORTALEZA           ")</f>
        <v xml:space="preserve">HORTALEZA           </v>
      </c>
      <c r="D7716" t="str">
        <f>T("CANILLAS            ")</f>
        <v xml:space="preserve">CANILLAS            </v>
      </c>
      <c r="E7716" t="str">
        <f>T("TU ")</f>
        <v xml:space="preserve">TU </v>
      </c>
      <c r="F7716" t="str">
        <f>T("TURISMOS       ")</f>
        <v xml:space="preserve">TURISMOS       </v>
      </c>
      <c r="G7716" t="str">
        <f>T("De 12 a 15,99 CABALLOS FISCALES                   ")</f>
        <v xml:space="preserve">De 12 a 15,99 CABALLOS FISCALES                   </v>
      </c>
      <c r="H7716" t="str">
        <f>T("ELÉCTRICO                                         ")</f>
        <v xml:space="preserve">ELÉCTRICO                                         </v>
      </c>
      <c r="I7716">
        <v>1</v>
      </c>
    </row>
    <row r="7717" spans="1:9">
      <c r="A7717" t="str">
        <f>T("2018")</f>
        <v>2018</v>
      </c>
      <c r="B7717" t="str">
        <f>T("JURIDICO                                          ")</f>
        <v xml:space="preserve">JURIDICO                                          </v>
      </c>
      <c r="C7717" t="str">
        <f>T("HORTALEZA           ")</f>
        <v xml:space="preserve">HORTALEZA           </v>
      </c>
      <c r="D7717" t="str">
        <f>T("PINAR DEL REY       ")</f>
        <v xml:space="preserve">PINAR DEL REY       </v>
      </c>
      <c r="E7717" t="str">
        <f>T("TU ")</f>
        <v xml:space="preserve">TU </v>
      </c>
      <c r="F7717" t="str">
        <f>T("TURISMOS       ")</f>
        <v xml:space="preserve">TURISMOS       </v>
      </c>
      <c r="G7717" t="str">
        <f>T("De menos de 8 CABALLOS FISCALES                   ")</f>
        <v xml:space="preserve">De menos de 8 CABALLOS FISCALES                   </v>
      </c>
      <c r="H7717" t="str">
        <f>T("ELÉCTRICO                                         ")</f>
        <v xml:space="preserve">ELÉCTRICO                                         </v>
      </c>
      <c r="I7717">
        <v>4</v>
      </c>
    </row>
    <row r="7718" spans="1:9">
      <c r="A7718" t="str">
        <f>T("2018")</f>
        <v>2018</v>
      </c>
      <c r="B7718" t="str">
        <f>T("JURIDICO                                          ")</f>
        <v xml:space="preserve">JURIDICO                                          </v>
      </c>
      <c r="C7718" t="str">
        <f>T("HORTALEZA           ")</f>
        <v xml:space="preserve">HORTALEZA           </v>
      </c>
      <c r="D7718" t="str">
        <f>T("PINAR DEL REY       ")</f>
        <v xml:space="preserve">PINAR DEL REY       </v>
      </c>
      <c r="E7718" t="str">
        <f>T("TU ")</f>
        <v xml:space="preserve">TU </v>
      </c>
      <c r="F7718" t="str">
        <f>T("TURISMOS       ")</f>
        <v xml:space="preserve">TURISMOS       </v>
      </c>
      <c r="G7718" t="str">
        <f>T("De 12 a 15,99 CABALLOS FISCALES                   ")</f>
        <v xml:space="preserve">De 12 a 15,99 CABALLOS FISCALES                   </v>
      </c>
      <c r="H7718" t="str">
        <f>T("ELÉCTRICO                                         ")</f>
        <v xml:space="preserve">ELÉCTRICO                                         </v>
      </c>
      <c r="I7718">
        <v>1</v>
      </c>
    </row>
    <row r="7719" spans="1:9">
      <c r="A7719" t="str">
        <f>T("2018")</f>
        <v>2018</v>
      </c>
      <c r="B7719" t="str">
        <f>T("JURIDICO                                          ")</f>
        <v xml:space="preserve">JURIDICO                                          </v>
      </c>
      <c r="C7719" t="str">
        <f>T("HORTALEZA           ")</f>
        <v xml:space="preserve">HORTALEZA           </v>
      </c>
      <c r="D7719" t="str">
        <f>T("APOSTOL SANTIAGO    ")</f>
        <v xml:space="preserve">APOSTOL SANTIAGO    </v>
      </c>
      <c r="E7719" t="str">
        <f>T("TU ")</f>
        <v xml:space="preserve">TU </v>
      </c>
      <c r="F7719" t="str">
        <f>T("TURISMOS       ")</f>
        <v xml:space="preserve">TURISMOS       </v>
      </c>
      <c r="G7719" t="str">
        <f>T("De menos de 8 CABALLOS FISCALES                   ")</f>
        <v xml:space="preserve">De menos de 8 CABALLOS FISCALES                   </v>
      </c>
      <c r="H7719" t="str">
        <f>T("ELÉCTRICO                                         ")</f>
        <v xml:space="preserve">ELÉCTRICO                                         </v>
      </c>
      <c r="I7719">
        <v>2</v>
      </c>
    </row>
    <row r="7720" spans="1:9">
      <c r="A7720" t="str">
        <f>T("2018")</f>
        <v>2018</v>
      </c>
      <c r="B7720" t="str">
        <f>T("JURIDICO                                          ")</f>
        <v xml:space="preserve">JURIDICO                                          </v>
      </c>
      <c r="C7720" t="str">
        <f>T("HORTALEZA           ")</f>
        <v xml:space="preserve">HORTALEZA           </v>
      </c>
      <c r="D7720" t="str">
        <f>T("APOSTOL SANTIAGO    ")</f>
        <v xml:space="preserve">APOSTOL SANTIAGO    </v>
      </c>
      <c r="E7720" t="str">
        <f>T("TU ")</f>
        <v xml:space="preserve">TU </v>
      </c>
      <c r="F7720" t="str">
        <f>T("TURISMOS       ")</f>
        <v xml:space="preserve">TURISMOS       </v>
      </c>
      <c r="G7720" t="str">
        <f>T("De 12 a 15,99 CABALLOS FISCALES                   ")</f>
        <v xml:space="preserve">De 12 a 15,99 CABALLOS FISCALES                   </v>
      </c>
      <c r="H7720" t="str">
        <f>T("ELÉCTRICO                                         ")</f>
        <v xml:space="preserve">ELÉCTRICO                                         </v>
      </c>
      <c r="I7720">
        <v>2</v>
      </c>
    </row>
    <row r="7721" spans="1:9">
      <c r="A7721" t="str">
        <f>T("2018")</f>
        <v>2018</v>
      </c>
      <c r="B7721" t="str">
        <f>T("JURIDICO                                          ")</f>
        <v xml:space="preserve">JURIDICO                                          </v>
      </c>
      <c r="C7721" t="str">
        <f>T("HORTALEZA           ")</f>
        <v xml:space="preserve">HORTALEZA           </v>
      </c>
      <c r="D7721" t="str">
        <f>T("VALDEFUENTES        ")</f>
        <v xml:space="preserve">VALDEFUENTES        </v>
      </c>
      <c r="E7721" t="str">
        <f>T("TU ")</f>
        <v xml:space="preserve">TU </v>
      </c>
      <c r="F7721" t="str">
        <f>T("TURISMOS       ")</f>
        <v xml:space="preserve">TURISMOS       </v>
      </c>
      <c r="G7721" t="str">
        <f>T("De menos de 8 CABALLOS FISCALES                   ")</f>
        <v xml:space="preserve">De menos de 8 CABALLOS FISCALES                   </v>
      </c>
      <c r="H7721" t="str">
        <f>T("ELÉCTRICO                                         ")</f>
        <v xml:space="preserve">ELÉCTRICO                                         </v>
      </c>
      <c r="I7721">
        <v>5</v>
      </c>
    </row>
    <row r="7722" spans="1:9">
      <c r="A7722" t="str">
        <f>T("2018")</f>
        <v>2018</v>
      </c>
      <c r="B7722" t="str">
        <f>T("JURIDICO                                          ")</f>
        <v xml:space="preserve">JURIDICO                                          </v>
      </c>
      <c r="C7722" t="str">
        <f>T("HORTALEZA           ")</f>
        <v xml:space="preserve">HORTALEZA           </v>
      </c>
      <c r="D7722" t="str">
        <f>T("VALDEFUENTES        ")</f>
        <v xml:space="preserve">VALDEFUENTES        </v>
      </c>
      <c r="E7722" t="str">
        <f>T("TU ")</f>
        <v xml:space="preserve">TU </v>
      </c>
      <c r="F7722" t="str">
        <f>T("TURISMOS       ")</f>
        <v xml:space="preserve">TURISMOS       </v>
      </c>
      <c r="G7722" t="str">
        <f>T("De 8 a 11,99 CABALLOS FISCALES                    ")</f>
        <v xml:space="preserve">De 8 a 11,99 CABALLOS FISCALES                    </v>
      </c>
      <c r="H7722" t="str">
        <f>T("ELÉCTRICO                                         ")</f>
        <v xml:space="preserve">ELÉCTRICO                                         </v>
      </c>
      <c r="I7722">
        <v>2</v>
      </c>
    </row>
    <row r="7723" spans="1:9">
      <c r="A7723" t="str">
        <f>T("2018")</f>
        <v>2018</v>
      </c>
      <c r="B7723" t="str">
        <f>T("JURIDICO                                          ")</f>
        <v xml:space="preserve">JURIDICO                                          </v>
      </c>
      <c r="C7723" t="str">
        <f>T("HORTALEZA           ")</f>
        <v xml:space="preserve">HORTALEZA           </v>
      </c>
      <c r="D7723" t="str">
        <f>T("VALDEFUENTES        ")</f>
        <v xml:space="preserve">VALDEFUENTES        </v>
      </c>
      <c r="E7723" t="str">
        <f>T("TU ")</f>
        <v xml:space="preserve">TU </v>
      </c>
      <c r="F7723" t="str">
        <f>T("TURISMOS       ")</f>
        <v xml:space="preserve">TURISMOS       </v>
      </c>
      <c r="G7723" t="str">
        <f>T("De 12 a 15,99 CABALLOS FISCALES                   ")</f>
        <v xml:space="preserve">De 12 a 15,99 CABALLOS FISCALES                   </v>
      </c>
      <c r="H7723" t="str">
        <f>T("ELÉCTRICO                                         ")</f>
        <v xml:space="preserve">ELÉCTRICO                                         </v>
      </c>
      <c r="I7723">
        <v>22</v>
      </c>
    </row>
    <row r="7724" spans="1:9">
      <c r="A7724" t="str">
        <f>T("2018")</f>
        <v>2018</v>
      </c>
      <c r="B7724" t="str">
        <f>T("FISICO                                            ")</f>
        <v xml:space="preserve">FISICO                                            </v>
      </c>
      <c r="C7724" t="str">
        <f>T("HORTALEZA           ")</f>
        <v xml:space="preserve">HORTALEZA           </v>
      </c>
      <c r="D7724" t="str">
        <f>T("PIOVERA             ")</f>
        <v xml:space="preserve">PIOVERA             </v>
      </c>
      <c r="E7724" t="str">
        <f>T("TU ")</f>
        <v xml:space="preserve">TU </v>
      </c>
      <c r="F7724" t="str">
        <f>T("TURISMOS       ")</f>
        <v xml:space="preserve">TURISMOS       </v>
      </c>
      <c r="G7724" t="str">
        <f>T("De 12 a 15,99 CABALLOS FISCALES                   ")</f>
        <v xml:space="preserve">De 12 a 15,99 CABALLOS FISCALES                   </v>
      </c>
      <c r="H7724" t="str">
        <f>T("ELECTRICOS RANGO EXTENDIDO                        ")</f>
        <v xml:space="preserve">ELECTRICOS RANGO EXTENDIDO                        </v>
      </c>
      <c r="I7724">
        <v>1</v>
      </c>
    </row>
    <row r="7725" spans="1:9">
      <c r="A7725" t="str">
        <f>T("2018")</f>
        <v>2018</v>
      </c>
      <c r="B7725" t="str">
        <f>T("FISICO                                            ")</f>
        <v xml:space="preserve">FISICO                                            </v>
      </c>
      <c r="C7725" t="str">
        <f>T("HORTALEZA           ")</f>
        <v xml:space="preserve">HORTALEZA           </v>
      </c>
      <c r="D7725" t="str">
        <f>T("VALDEFUENTES        ")</f>
        <v xml:space="preserve">VALDEFUENTES        </v>
      </c>
      <c r="E7725" t="str">
        <f>T("TU ")</f>
        <v xml:space="preserve">TU </v>
      </c>
      <c r="F7725" t="str">
        <f>T("TURISMOS       ")</f>
        <v xml:space="preserve">TURISMOS       </v>
      </c>
      <c r="G7725" t="str">
        <f>T("De 8 a 11,99 CABALLOS FISCALES                    ")</f>
        <v xml:space="preserve">De 8 a 11,99 CABALLOS FISCALES                    </v>
      </c>
      <c r="H7725" t="str">
        <f>T("ELECTRICOS RANGO EXTENDIDO                        ")</f>
        <v xml:space="preserve">ELECTRICOS RANGO EXTENDIDO                        </v>
      </c>
      <c r="I7725">
        <v>1</v>
      </c>
    </row>
    <row r="7726" spans="1:9">
      <c r="A7726" t="str">
        <f>T("2018")</f>
        <v>2018</v>
      </c>
      <c r="B7726" t="str">
        <f>T("FISICO                                            ")</f>
        <v xml:space="preserve">FISICO                                            </v>
      </c>
      <c r="C7726" t="str">
        <f>T("HORTALEZA           ")</f>
        <v xml:space="preserve">HORTALEZA           </v>
      </c>
      <c r="D7726" t="str">
        <f>T("VALDEFUENTES        ")</f>
        <v xml:space="preserve">VALDEFUENTES        </v>
      </c>
      <c r="E7726" t="str">
        <f>T("TU ")</f>
        <v xml:space="preserve">TU </v>
      </c>
      <c r="F7726" t="str">
        <f>T("TURISMOS       ")</f>
        <v xml:space="preserve">TURISMOS       </v>
      </c>
      <c r="G7726" t="str">
        <f>T("De 12 a 15,99 CABALLOS FISCALES                   ")</f>
        <v xml:space="preserve">De 12 a 15,99 CABALLOS FISCALES                   </v>
      </c>
      <c r="H7726" t="str">
        <f>T("ELECTRICOS RANGO EXTENDIDO                        ")</f>
        <v xml:space="preserve">ELECTRICOS RANGO EXTENDIDO                        </v>
      </c>
      <c r="I7726">
        <v>2</v>
      </c>
    </row>
    <row r="7727" spans="1:9">
      <c r="A7727" t="str">
        <f>T("2018")</f>
        <v>2018</v>
      </c>
      <c r="B7727" t="str">
        <f>T("JURIDICO                                          ")</f>
        <v xml:space="preserve">JURIDICO                                          </v>
      </c>
      <c r="C7727" t="str">
        <f>T("HORTALEZA           ")</f>
        <v xml:space="preserve">HORTALEZA           </v>
      </c>
      <c r="D7727" t="str">
        <f>T("VALDEFUENTES        ")</f>
        <v xml:space="preserve">VALDEFUENTES        </v>
      </c>
      <c r="E7727" t="str">
        <f>T("TU ")</f>
        <v xml:space="preserve">TU </v>
      </c>
      <c r="F7727" t="str">
        <f>T("TURISMOS       ")</f>
        <v xml:space="preserve">TURISMOS       </v>
      </c>
      <c r="G7727" t="str">
        <f>T("De 12 a 15,99 CABALLOS FISCALES                   ")</f>
        <v xml:space="preserve">De 12 a 15,99 CABALLOS FISCALES                   </v>
      </c>
      <c r="H7727" t="str">
        <f>T("ELECTRICOS RANGO EXTENDIDO                        ")</f>
        <v xml:space="preserve">ELECTRICOS RANGO EXTENDIDO                        </v>
      </c>
      <c r="I7727">
        <v>19</v>
      </c>
    </row>
    <row r="7728" spans="1:9">
      <c r="A7728" t="str">
        <f>T("2018")</f>
        <v>2018</v>
      </c>
      <c r="B7728" t="str">
        <f>T("FISICO                                            ")</f>
        <v xml:space="preserve">FISICO                                            </v>
      </c>
      <c r="C7728" t="str">
        <f>T("HORTALEZA           ")</f>
        <v xml:space="preserve">HORTALEZA           </v>
      </c>
      <c r="D7728" t="str">
        <f>T("CANILLAS            ")</f>
        <v xml:space="preserve">CANILLAS            </v>
      </c>
      <c r="E7728" t="str">
        <f>T("TU ")</f>
        <v xml:space="preserve">TU </v>
      </c>
      <c r="F7728" t="str">
        <f>T("TURISMOS       ")</f>
        <v xml:space="preserve">TURISMOS       </v>
      </c>
      <c r="G7728" t="str">
        <f>T("De 12 a 15,99 CABALLOS FISCALES                   ")</f>
        <v xml:space="preserve">De 12 a 15,99 CABALLOS FISCALES                   </v>
      </c>
      <c r="H7728" t="str">
        <f>T("ETANOL                                            ")</f>
        <v xml:space="preserve">ETANOL                                            </v>
      </c>
      <c r="I7728">
        <v>1</v>
      </c>
    </row>
    <row r="7729" spans="1:9">
      <c r="A7729" t="str">
        <f>T("2018")</f>
        <v>2018</v>
      </c>
      <c r="B7729" t="str">
        <f>T("FISICO                                            ")</f>
        <v xml:space="preserve">FISICO                                            </v>
      </c>
      <c r="C7729" t="str">
        <f>T("HORTALEZA           ")</f>
        <v xml:space="preserve">HORTALEZA           </v>
      </c>
      <c r="D7729" t="str">
        <f>T("SIN BARRIO          ")</f>
        <v xml:space="preserve">SIN BARRIO          </v>
      </c>
      <c r="E7729" t="str">
        <f>T("TU ")</f>
        <v xml:space="preserve">TU </v>
      </c>
      <c r="F7729" t="str">
        <f>T("TURISMOS       ")</f>
        <v xml:space="preserve">TURISMOS       </v>
      </c>
      <c r="G7729" t="str">
        <f>T("De 20 CABALLOS FISCALES en adelante               ")</f>
        <v xml:space="preserve">De 20 CABALLOS FISCALES en adelante               </v>
      </c>
      <c r="H7729" t="str">
        <f>T("GAS LICUADO DE PETROLEO                           ")</f>
        <v xml:space="preserve">GAS LICUADO DE PETROLEO                           </v>
      </c>
      <c r="I7729">
        <v>1</v>
      </c>
    </row>
    <row r="7730" spans="1:9">
      <c r="A7730" t="str">
        <f>T("2018")</f>
        <v>2018</v>
      </c>
      <c r="B7730" t="str">
        <f>T("FISICO                                            ")</f>
        <v xml:space="preserve">FISICO                                            </v>
      </c>
      <c r="C7730" t="str">
        <f>T("HORTALEZA           ")</f>
        <v xml:space="preserve">HORTALEZA           </v>
      </c>
      <c r="D7730" t="str">
        <f>T("PALOMAS             ")</f>
        <v xml:space="preserve">PALOMAS             </v>
      </c>
      <c r="E7730" t="str">
        <f>T("TU ")</f>
        <v xml:space="preserve">TU </v>
      </c>
      <c r="F7730" t="str">
        <f>T("TURISMOS       ")</f>
        <v xml:space="preserve">TURISMOS       </v>
      </c>
      <c r="G7730" t="str">
        <f>T("De 8 a 11,99 CABALLOS FISCALES                    ")</f>
        <v xml:space="preserve">De 8 a 11,99 CABALLOS FISCALES                    </v>
      </c>
      <c r="H7730" t="str">
        <f>T("GAS LICUADO DE PETROLEO                           ")</f>
        <v xml:space="preserve">GAS LICUADO DE PETROLEO                           </v>
      </c>
      <c r="I7730">
        <v>5</v>
      </c>
    </row>
    <row r="7731" spans="1:9">
      <c r="A7731" t="str">
        <f>T("2018")</f>
        <v>2018</v>
      </c>
      <c r="B7731" t="str">
        <f>T("FISICO                                            ")</f>
        <v xml:space="preserve">FISICO                                            </v>
      </c>
      <c r="C7731" t="str">
        <f>T("HORTALEZA           ")</f>
        <v xml:space="preserve">HORTALEZA           </v>
      </c>
      <c r="D7731" t="str">
        <f>T("PIOVERA             ")</f>
        <v xml:space="preserve">PIOVERA             </v>
      </c>
      <c r="E7731" t="str">
        <f>T("TU ")</f>
        <v xml:space="preserve">TU </v>
      </c>
      <c r="F7731" t="str">
        <f>T("TURISMOS       ")</f>
        <v xml:space="preserve">TURISMOS       </v>
      </c>
      <c r="G7731" t="str">
        <f>T("De menos de 8 CABALLOS FISCALES                   ")</f>
        <v xml:space="preserve">De menos de 8 CABALLOS FISCALES                   </v>
      </c>
      <c r="H7731" t="str">
        <f>T("GAS LICUADO DE PETROLEO                           ")</f>
        <v xml:space="preserve">GAS LICUADO DE PETROLEO                           </v>
      </c>
      <c r="I7731">
        <v>2</v>
      </c>
    </row>
    <row r="7732" spans="1:9">
      <c r="A7732" t="str">
        <f>T("2018")</f>
        <v>2018</v>
      </c>
      <c r="B7732" t="str">
        <f>T("FISICO                                            ")</f>
        <v xml:space="preserve">FISICO                                            </v>
      </c>
      <c r="C7732" t="str">
        <f>T("HORTALEZA           ")</f>
        <v xml:space="preserve">HORTALEZA           </v>
      </c>
      <c r="D7732" t="str">
        <f>T("PIOVERA             ")</f>
        <v xml:space="preserve">PIOVERA             </v>
      </c>
      <c r="E7732" t="str">
        <f>T("TU ")</f>
        <v xml:space="preserve">TU </v>
      </c>
      <c r="F7732" t="str">
        <f>T("TURISMOS       ")</f>
        <v xml:space="preserve">TURISMOS       </v>
      </c>
      <c r="G7732" t="str">
        <f>T("De 8 a 11,99 CABALLOS FISCALES                    ")</f>
        <v xml:space="preserve">De 8 a 11,99 CABALLOS FISCALES                    </v>
      </c>
      <c r="H7732" t="str">
        <f>T("GAS LICUADO DE PETROLEO                           ")</f>
        <v xml:space="preserve">GAS LICUADO DE PETROLEO                           </v>
      </c>
      <c r="I7732">
        <v>10</v>
      </c>
    </row>
    <row r="7733" spans="1:9">
      <c r="A7733" t="str">
        <f>T("2018")</f>
        <v>2018</v>
      </c>
      <c r="B7733" t="str">
        <f>T("FISICO                                            ")</f>
        <v xml:space="preserve">FISICO                                            </v>
      </c>
      <c r="C7733" t="str">
        <f>T("HORTALEZA           ")</f>
        <v xml:space="preserve">HORTALEZA           </v>
      </c>
      <c r="D7733" t="str">
        <f>T("PIOVERA             ")</f>
        <v xml:space="preserve">PIOVERA             </v>
      </c>
      <c r="E7733" t="str">
        <f>T("TU ")</f>
        <v xml:space="preserve">TU </v>
      </c>
      <c r="F7733" t="str">
        <f>T("TURISMOS       ")</f>
        <v xml:space="preserve">TURISMOS       </v>
      </c>
      <c r="G7733" t="str">
        <f>T("De 20 CABALLOS FISCALES en adelante               ")</f>
        <v xml:space="preserve">De 20 CABALLOS FISCALES en adelante               </v>
      </c>
      <c r="H7733" t="str">
        <f>T("GAS LICUADO DE PETROLEO                           ")</f>
        <v xml:space="preserve">GAS LICUADO DE PETROLEO                           </v>
      </c>
      <c r="I7733">
        <v>2</v>
      </c>
    </row>
    <row r="7734" spans="1:9">
      <c r="A7734" t="str">
        <f>T("2018")</f>
        <v>2018</v>
      </c>
      <c r="B7734" t="str">
        <f>T("FISICO                                            ")</f>
        <v xml:space="preserve">FISICO                                            </v>
      </c>
      <c r="C7734" t="str">
        <f>T("HORTALEZA           ")</f>
        <v xml:space="preserve">HORTALEZA           </v>
      </c>
      <c r="D7734" t="str">
        <f>T("CANILLAS            ")</f>
        <v xml:space="preserve">CANILLAS            </v>
      </c>
      <c r="E7734" t="str">
        <f>T("TU ")</f>
        <v xml:space="preserve">TU </v>
      </c>
      <c r="F7734" t="str">
        <f>T("TURISMOS       ")</f>
        <v xml:space="preserve">TURISMOS       </v>
      </c>
      <c r="G7734" t="str">
        <f>T("De menos de 8 CABALLOS FISCALES                   ")</f>
        <v xml:space="preserve">De menos de 8 CABALLOS FISCALES                   </v>
      </c>
      <c r="H7734" t="str">
        <f>T("GAS LICUADO DE PETROLEO                           ")</f>
        <v xml:space="preserve">GAS LICUADO DE PETROLEO                           </v>
      </c>
      <c r="I7734">
        <v>1</v>
      </c>
    </row>
    <row r="7735" spans="1:9">
      <c r="A7735" t="str">
        <f>T("2018")</f>
        <v>2018</v>
      </c>
      <c r="B7735" t="str">
        <f>T("FISICO                                            ")</f>
        <v xml:space="preserve">FISICO                                            </v>
      </c>
      <c r="C7735" t="str">
        <f>T("HORTALEZA           ")</f>
        <v xml:space="preserve">HORTALEZA           </v>
      </c>
      <c r="D7735" t="str">
        <f>T("CANILLAS            ")</f>
        <v xml:space="preserve">CANILLAS            </v>
      </c>
      <c r="E7735" t="str">
        <f>T("TU ")</f>
        <v xml:space="preserve">TU </v>
      </c>
      <c r="F7735" t="str">
        <f>T("TURISMOS       ")</f>
        <v xml:space="preserve">TURISMOS       </v>
      </c>
      <c r="G7735" t="str">
        <f>T("De 8 a 11,99 CABALLOS FISCALES                    ")</f>
        <v xml:space="preserve">De 8 a 11,99 CABALLOS FISCALES                    </v>
      </c>
      <c r="H7735" t="str">
        <f>T("GAS LICUADO DE PETROLEO                           ")</f>
        <v xml:space="preserve">GAS LICUADO DE PETROLEO                           </v>
      </c>
      <c r="I7735">
        <v>29</v>
      </c>
    </row>
    <row r="7736" spans="1:9">
      <c r="A7736" t="str">
        <f>T("2018")</f>
        <v>2018</v>
      </c>
      <c r="B7736" t="str">
        <f>T("FISICO                                            ")</f>
        <v xml:space="preserve">FISICO                                            </v>
      </c>
      <c r="C7736" t="str">
        <f>T("HORTALEZA           ")</f>
        <v xml:space="preserve">HORTALEZA           </v>
      </c>
      <c r="D7736" t="str">
        <f>T("CANILLAS            ")</f>
        <v xml:space="preserve">CANILLAS            </v>
      </c>
      <c r="E7736" t="str">
        <f>T("TU ")</f>
        <v xml:space="preserve">TU </v>
      </c>
      <c r="F7736" t="str">
        <f>T("TURISMOS       ")</f>
        <v xml:space="preserve">TURISMOS       </v>
      </c>
      <c r="G7736" t="str">
        <f>T("De 12 a 15,99 CABALLOS FISCALES                   ")</f>
        <v xml:space="preserve">De 12 a 15,99 CABALLOS FISCALES                   </v>
      </c>
      <c r="H7736" t="str">
        <f>T("GAS LICUADO DE PETROLEO                           ")</f>
        <v xml:space="preserve">GAS LICUADO DE PETROLEO                           </v>
      </c>
      <c r="I7736">
        <v>2</v>
      </c>
    </row>
    <row r="7737" spans="1:9">
      <c r="A7737" t="str">
        <f>T("2018")</f>
        <v>2018</v>
      </c>
      <c r="B7737" t="str">
        <f>T("FISICO                                            ")</f>
        <v xml:space="preserve">FISICO                                            </v>
      </c>
      <c r="C7737" t="str">
        <f>T("HORTALEZA           ")</f>
        <v xml:space="preserve">HORTALEZA           </v>
      </c>
      <c r="D7737" t="str">
        <f>T("PINAR DEL REY       ")</f>
        <v xml:space="preserve">PINAR DEL REY       </v>
      </c>
      <c r="E7737" t="str">
        <f>T("TU ")</f>
        <v xml:space="preserve">TU </v>
      </c>
      <c r="F7737" t="str">
        <f>T("TURISMOS       ")</f>
        <v xml:space="preserve">TURISMOS       </v>
      </c>
      <c r="G7737" t="str">
        <f>T("De menos de 8 CABALLOS FISCALES                   ")</f>
        <v xml:space="preserve">De menos de 8 CABALLOS FISCALES                   </v>
      </c>
      <c r="H7737" t="str">
        <f>T("GAS LICUADO DE PETROLEO                           ")</f>
        <v xml:space="preserve">GAS LICUADO DE PETROLEO                           </v>
      </c>
      <c r="I7737">
        <v>1</v>
      </c>
    </row>
    <row r="7738" spans="1:9">
      <c r="A7738" t="str">
        <f>T("2018")</f>
        <v>2018</v>
      </c>
      <c r="B7738" t="str">
        <f>T("FISICO                                            ")</f>
        <v xml:space="preserve">FISICO                                            </v>
      </c>
      <c r="C7738" t="str">
        <f>T("HORTALEZA           ")</f>
        <v xml:space="preserve">HORTALEZA           </v>
      </c>
      <c r="D7738" t="str">
        <f>T("PINAR DEL REY       ")</f>
        <v xml:space="preserve">PINAR DEL REY       </v>
      </c>
      <c r="E7738" t="str">
        <f>T("TU ")</f>
        <v xml:space="preserve">TU </v>
      </c>
      <c r="F7738" t="str">
        <f>T("TURISMOS       ")</f>
        <v xml:space="preserve">TURISMOS       </v>
      </c>
      <c r="G7738" t="str">
        <f>T("De 8 a 11,99 CABALLOS FISCALES                    ")</f>
        <v xml:space="preserve">De 8 a 11,99 CABALLOS FISCALES                    </v>
      </c>
      <c r="H7738" t="str">
        <f>T("GAS LICUADO DE PETROLEO                           ")</f>
        <v xml:space="preserve">GAS LICUADO DE PETROLEO                           </v>
      </c>
      <c r="I7738">
        <v>31</v>
      </c>
    </row>
    <row r="7739" spans="1:9">
      <c r="A7739" t="str">
        <f>T("2018")</f>
        <v>2018</v>
      </c>
      <c r="B7739" t="str">
        <f>T("FISICO                                            ")</f>
        <v xml:space="preserve">FISICO                                            </v>
      </c>
      <c r="C7739" t="str">
        <f>T("HORTALEZA           ")</f>
        <v xml:space="preserve">HORTALEZA           </v>
      </c>
      <c r="D7739" t="str">
        <f>T("PINAR DEL REY       ")</f>
        <v xml:space="preserve">PINAR DEL REY       </v>
      </c>
      <c r="E7739" t="str">
        <f>T("TU ")</f>
        <v xml:space="preserve">TU </v>
      </c>
      <c r="F7739" t="str">
        <f>T("TURISMOS       ")</f>
        <v xml:space="preserve">TURISMOS       </v>
      </c>
      <c r="G7739" t="str">
        <f>T("De 12 a 15,99 CABALLOS FISCALES                   ")</f>
        <v xml:space="preserve">De 12 a 15,99 CABALLOS FISCALES                   </v>
      </c>
      <c r="H7739" t="str">
        <f>T("GAS LICUADO DE PETROLEO                           ")</f>
        <v xml:space="preserve">GAS LICUADO DE PETROLEO                           </v>
      </c>
      <c r="I7739">
        <v>5</v>
      </c>
    </row>
    <row r="7740" spans="1:9">
      <c r="A7740" t="str">
        <f>T("2018")</f>
        <v>2018</v>
      </c>
      <c r="B7740" t="str">
        <f>T("FISICO                                            ")</f>
        <v xml:space="preserve">FISICO                                            </v>
      </c>
      <c r="C7740" t="str">
        <f>T("HORTALEZA           ")</f>
        <v xml:space="preserve">HORTALEZA           </v>
      </c>
      <c r="D7740" t="str">
        <f>T("PINAR DEL REY       ")</f>
        <v xml:space="preserve">PINAR DEL REY       </v>
      </c>
      <c r="E7740" t="str">
        <f>T("TU ")</f>
        <v xml:space="preserve">TU </v>
      </c>
      <c r="F7740" t="str">
        <f>T("TURISMOS       ")</f>
        <v xml:space="preserve">TURISMOS       </v>
      </c>
      <c r="G7740" t="str">
        <f>T("De 20 CABALLOS FISCALES en adelante               ")</f>
        <v xml:space="preserve">De 20 CABALLOS FISCALES en adelante               </v>
      </c>
      <c r="H7740" t="str">
        <f>T("GAS LICUADO DE PETROLEO                           ")</f>
        <v xml:space="preserve">GAS LICUADO DE PETROLEO                           </v>
      </c>
      <c r="I7740">
        <v>2</v>
      </c>
    </row>
    <row r="7741" spans="1:9">
      <c r="A7741" t="str">
        <f>T("2018")</f>
        <v>2018</v>
      </c>
      <c r="B7741" t="str">
        <f>T("FISICO                                            ")</f>
        <v xml:space="preserve">FISICO                                            </v>
      </c>
      <c r="C7741" t="str">
        <f>T("HORTALEZA           ")</f>
        <v xml:space="preserve">HORTALEZA           </v>
      </c>
      <c r="D7741" t="str">
        <f>T("APOSTOL SANTIAGO    ")</f>
        <v xml:space="preserve">APOSTOL SANTIAGO    </v>
      </c>
      <c r="E7741" t="str">
        <f>T("TU ")</f>
        <v xml:space="preserve">TU </v>
      </c>
      <c r="F7741" t="str">
        <f>T("TURISMOS       ")</f>
        <v xml:space="preserve">TURISMOS       </v>
      </c>
      <c r="G7741" t="str">
        <f>T("De menos de 8 CABALLOS FISCALES                   ")</f>
        <v xml:space="preserve">De menos de 8 CABALLOS FISCALES                   </v>
      </c>
      <c r="H7741" t="str">
        <f>T("GAS LICUADO DE PETROLEO                           ")</f>
        <v xml:space="preserve">GAS LICUADO DE PETROLEO                           </v>
      </c>
      <c r="I7741">
        <v>1</v>
      </c>
    </row>
    <row r="7742" spans="1:9">
      <c r="A7742" t="str">
        <f>T("2018")</f>
        <v>2018</v>
      </c>
      <c r="B7742" t="str">
        <f>T("FISICO                                            ")</f>
        <v xml:space="preserve">FISICO                                            </v>
      </c>
      <c r="C7742" t="str">
        <f>T("HORTALEZA           ")</f>
        <v xml:space="preserve">HORTALEZA           </v>
      </c>
      <c r="D7742" t="str">
        <f>T("APOSTOL SANTIAGO    ")</f>
        <v xml:space="preserve">APOSTOL SANTIAGO    </v>
      </c>
      <c r="E7742" t="str">
        <f>T("TU ")</f>
        <v xml:space="preserve">TU </v>
      </c>
      <c r="F7742" t="str">
        <f>T("TURISMOS       ")</f>
        <v xml:space="preserve">TURISMOS       </v>
      </c>
      <c r="G7742" t="str">
        <f>T("De 8 a 11,99 CABALLOS FISCALES                    ")</f>
        <v xml:space="preserve">De 8 a 11,99 CABALLOS FISCALES                    </v>
      </c>
      <c r="H7742" t="str">
        <f>T("GAS LICUADO DE PETROLEO                           ")</f>
        <v xml:space="preserve">GAS LICUADO DE PETROLEO                           </v>
      </c>
      <c r="I7742">
        <v>6</v>
      </c>
    </row>
    <row r="7743" spans="1:9">
      <c r="A7743" t="str">
        <f>T("2018")</f>
        <v>2018</v>
      </c>
      <c r="B7743" t="str">
        <f>T("FISICO                                            ")</f>
        <v xml:space="preserve">FISICO                                            </v>
      </c>
      <c r="C7743" t="str">
        <f>T("HORTALEZA           ")</f>
        <v xml:space="preserve">HORTALEZA           </v>
      </c>
      <c r="D7743" t="str">
        <f>T("APOSTOL SANTIAGO    ")</f>
        <v xml:space="preserve">APOSTOL SANTIAGO    </v>
      </c>
      <c r="E7743" t="str">
        <f>T("TU ")</f>
        <v xml:space="preserve">TU </v>
      </c>
      <c r="F7743" t="str">
        <f>T("TURISMOS       ")</f>
        <v xml:space="preserve">TURISMOS       </v>
      </c>
      <c r="G7743" t="str">
        <f>T("De 12 a 15,99 CABALLOS FISCALES                   ")</f>
        <v xml:space="preserve">De 12 a 15,99 CABALLOS FISCALES                   </v>
      </c>
      <c r="H7743" t="str">
        <f>T("GAS LICUADO DE PETROLEO                           ")</f>
        <v xml:space="preserve">GAS LICUADO DE PETROLEO                           </v>
      </c>
      <c r="I7743">
        <v>1</v>
      </c>
    </row>
    <row r="7744" spans="1:9">
      <c r="A7744" t="str">
        <f>T("2018")</f>
        <v>2018</v>
      </c>
      <c r="B7744" t="str">
        <f>T("FISICO                                            ")</f>
        <v xml:space="preserve">FISICO                                            </v>
      </c>
      <c r="C7744" t="str">
        <f>T("HORTALEZA           ")</f>
        <v xml:space="preserve">HORTALEZA           </v>
      </c>
      <c r="D7744" t="str">
        <f>T("VALDEFUENTES        ")</f>
        <v xml:space="preserve">VALDEFUENTES        </v>
      </c>
      <c r="E7744" t="str">
        <f>T("TU ")</f>
        <v xml:space="preserve">TU </v>
      </c>
      <c r="F7744" t="str">
        <f>T("TURISMOS       ")</f>
        <v xml:space="preserve">TURISMOS       </v>
      </c>
      <c r="G7744" t="str">
        <f>T("De menos de 8 CABALLOS FISCALES                   ")</f>
        <v xml:space="preserve">De menos de 8 CABALLOS FISCALES                   </v>
      </c>
      <c r="H7744" t="str">
        <f>T("GAS LICUADO DE PETROLEO                           ")</f>
        <v xml:space="preserve">GAS LICUADO DE PETROLEO                           </v>
      </c>
      <c r="I7744">
        <v>1</v>
      </c>
    </row>
    <row r="7745" spans="1:9">
      <c r="A7745" t="str">
        <f>T("2018")</f>
        <v>2018</v>
      </c>
      <c r="B7745" t="str">
        <f>T("FISICO                                            ")</f>
        <v xml:space="preserve">FISICO                                            </v>
      </c>
      <c r="C7745" t="str">
        <f>T("HORTALEZA           ")</f>
        <v xml:space="preserve">HORTALEZA           </v>
      </c>
      <c r="D7745" t="str">
        <f>T("VALDEFUENTES        ")</f>
        <v xml:space="preserve">VALDEFUENTES        </v>
      </c>
      <c r="E7745" t="str">
        <f>T("TU ")</f>
        <v xml:space="preserve">TU </v>
      </c>
      <c r="F7745" t="str">
        <f>T("TURISMOS       ")</f>
        <v xml:space="preserve">TURISMOS       </v>
      </c>
      <c r="G7745" t="str">
        <f>T("De 8 a 11,99 CABALLOS FISCALES                    ")</f>
        <v xml:space="preserve">De 8 a 11,99 CABALLOS FISCALES                    </v>
      </c>
      <c r="H7745" t="str">
        <f>T("GAS LICUADO DE PETROLEO                           ")</f>
        <v xml:space="preserve">GAS LICUADO DE PETROLEO                           </v>
      </c>
      <c r="I7745">
        <v>25</v>
      </c>
    </row>
    <row r="7746" spans="1:9">
      <c r="A7746" t="str">
        <f>T("2018")</f>
        <v>2018</v>
      </c>
      <c r="B7746" t="str">
        <f>T("FISICO                                            ")</f>
        <v xml:space="preserve">FISICO                                            </v>
      </c>
      <c r="C7746" t="str">
        <f>T("HORTALEZA           ")</f>
        <v xml:space="preserve">HORTALEZA           </v>
      </c>
      <c r="D7746" t="str">
        <f>T("VALDEFUENTES        ")</f>
        <v xml:space="preserve">VALDEFUENTES        </v>
      </c>
      <c r="E7746" t="str">
        <f>T("TU ")</f>
        <v xml:space="preserve">TU </v>
      </c>
      <c r="F7746" t="str">
        <f>T("TURISMOS       ")</f>
        <v xml:space="preserve">TURISMOS       </v>
      </c>
      <c r="G7746" t="str">
        <f>T("De 12 a 15,99 CABALLOS FISCALES                   ")</f>
        <v xml:space="preserve">De 12 a 15,99 CABALLOS FISCALES                   </v>
      </c>
      <c r="H7746" t="str">
        <f>T("GAS LICUADO DE PETROLEO                           ")</f>
        <v xml:space="preserve">GAS LICUADO DE PETROLEO                           </v>
      </c>
      <c r="I7746">
        <v>5</v>
      </c>
    </row>
    <row r="7747" spans="1:9">
      <c r="A7747" t="str">
        <f>T("2018")</f>
        <v>2018</v>
      </c>
      <c r="B7747" t="str">
        <f>T("FISICO                                            ")</f>
        <v xml:space="preserve">FISICO                                            </v>
      </c>
      <c r="C7747" t="str">
        <f>T("HORTALEZA           ")</f>
        <v xml:space="preserve">HORTALEZA           </v>
      </c>
      <c r="D7747" t="str">
        <f>T("VALDEFUENTES        ")</f>
        <v xml:space="preserve">VALDEFUENTES        </v>
      </c>
      <c r="E7747" t="str">
        <f>T("TU ")</f>
        <v xml:space="preserve">TU </v>
      </c>
      <c r="F7747" t="str">
        <f>T("TURISMOS       ")</f>
        <v xml:space="preserve">TURISMOS       </v>
      </c>
      <c r="G7747" t="str">
        <f>T("De 16 a 19,99 CABALLOS FISCALES                   ")</f>
        <v xml:space="preserve">De 16 a 19,99 CABALLOS FISCALES                   </v>
      </c>
      <c r="H7747" t="str">
        <f>T("GAS LICUADO DE PETROLEO                           ")</f>
        <v xml:space="preserve">GAS LICUADO DE PETROLEO                           </v>
      </c>
      <c r="I7747">
        <v>1</v>
      </c>
    </row>
    <row r="7748" spans="1:9">
      <c r="A7748" t="str">
        <f>T("2018")</f>
        <v>2018</v>
      </c>
      <c r="B7748" t="str">
        <f>T("FISICO                                            ")</f>
        <v xml:space="preserve">FISICO                                            </v>
      </c>
      <c r="C7748" t="str">
        <f>T("HORTALEZA           ")</f>
        <v xml:space="preserve">HORTALEZA           </v>
      </c>
      <c r="D7748" t="str">
        <f>T("VALDEFUENTES        ")</f>
        <v xml:space="preserve">VALDEFUENTES        </v>
      </c>
      <c r="E7748" t="str">
        <f>T("TU ")</f>
        <v xml:space="preserve">TU </v>
      </c>
      <c r="F7748" t="str">
        <f>T("TURISMOS       ")</f>
        <v xml:space="preserve">TURISMOS       </v>
      </c>
      <c r="G7748" t="str">
        <f>T("De 20 CABALLOS FISCALES en adelante               ")</f>
        <v xml:space="preserve">De 20 CABALLOS FISCALES en adelante               </v>
      </c>
      <c r="H7748" t="str">
        <f>T("GAS LICUADO DE PETROLEO                           ")</f>
        <v xml:space="preserve">GAS LICUADO DE PETROLEO                           </v>
      </c>
      <c r="I7748">
        <v>2</v>
      </c>
    </row>
    <row r="7749" spans="1:9">
      <c r="A7749" t="str">
        <f>T("2018")</f>
        <v>2018</v>
      </c>
      <c r="B7749" t="str">
        <f>T("JURIDICO                                          ")</f>
        <v xml:space="preserve">JURIDICO                                          </v>
      </c>
      <c r="C7749" t="str">
        <f>T("HORTALEZA           ")</f>
        <v xml:space="preserve">HORTALEZA           </v>
      </c>
      <c r="D7749" t="str">
        <f>T("PIOVERA             ")</f>
        <v xml:space="preserve">PIOVERA             </v>
      </c>
      <c r="E7749" t="str">
        <f>T("TU ")</f>
        <v xml:space="preserve">TU </v>
      </c>
      <c r="F7749" t="str">
        <f>T("TURISMOS       ")</f>
        <v xml:space="preserve">TURISMOS       </v>
      </c>
      <c r="G7749" t="str">
        <f>T("De 8 a 11,99 CABALLOS FISCALES                    ")</f>
        <v xml:space="preserve">De 8 a 11,99 CABALLOS FISCALES                    </v>
      </c>
      <c r="H7749" t="str">
        <f>T("GAS LICUADO DE PETROLEO                           ")</f>
        <v xml:space="preserve">GAS LICUADO DE PETROLEO                           </v>
      </c>
      <c r="I7749">
        <v>1</v>
      </c>
    </row>
    <row r="7750" spans="1:9">
      <c r="A7750" t="str">
        <f>T("2018")</f>
        <v>2018</v>
      </c>
      <c r="B7750" t="str">
        <f>T("JURIDICO                                          ")</f>
        <v xml:space="preserve">JURIDICO                                          </v>
      </c>
      <c r="C7750" t="str">
        <f>T("HORTALEZA           ")</f>
        <v xml:space="preserve">HORTALEZA           </v>
      </c>
      <c r="D7750" t="str">
        <f>T("CANILLAS            ")</f>
        <v xml:space="preserve">CANILLAS            </v>
      </c>
      <c r="E7750" t="str">
        <f>T("TU ")</f>
        <v xml:space="preserve">TU </v>
      </c>
      <c r="F7750" t="str">
        <f>T("TURISMOS       ")</f>
        <v xml:space="preserve">TURISMOS       </v>
      </c>
      <c r="G7750" t="str">
        <f>T("De 12 a 15,99 CABALLOS FISCALES                   ")</f>
        <v xml:space="preserve">De 12 a 15,99 CABALLOS FISCALES                   </v>
      </c>
      <c r="H7750" t="str">
        <f>T("GAS LICUADO DE PETROLEO                           ")</f>
        <v xml:space="preserve">GAS LICUADO DE PETROLEO                           </v>
      </c>
      <c r="I7750">
        <v>1</v>
      </c>
    </row>
    <row r="7751" spans="1:9">
      <c r="A7751" t="str">
        <f>T("2018")</f>
        <v>2018</v>
      </c>
      <c r="B7751" t="str">
        <f>T("FISICO                                            ")</f>
        <v xml:space="preserve">FISICO                                            </v>
      </c>
      <c r="C7751" t="str">
        <f>T("HORTALEZA           ")</f>
        <v xml:space="preserve">HORTALEZA           </v>
      </c>
      <c r="D7751" t="str">
        <f>T("CANILLAS            ")</f>
        <v xml:space="preserve">CANILLAS            </v>
      </c>
      <c r="E7751" t="str">
        <f>T("TU ")</f>
        <v xml:space="preserve">TU </v>
      </c>
      <c r="F7751" t="str">
        <f>T("TURISMOS       ")</f>
        <v xml:space="preserve">TURISMOS       </v>
      </c>
      <c r="G7751" t="str">
        <f>T("De 8 a 11,99 CABALLOS FISCALES                    ")</f>
        <v xml:space="preserve">De 8 a 11,99 CABALLOS FISCALES                    </v>
      </c>
      <c r="H7751" t="str">
        <f>T("GAS NATURAL COMPRIMIDO                            ")</f>
        <v xml:space="preserve">GAS NATURAL COMPRIMIDO                            </v>
      </c>
      <c r="I7751">
        <v>2</v>
      </c>
    </row>
    <row r="7752" spans="1:9">
      <c r="A7752" t="str">
        <f>T("2018")</f>
        <v>2018</v>
      </c>
      <c r="B7752" t="str">
        <f>T("FISICO                                            ")</f>
        <v xml:space="preserve">FISICO                                            </v>
      </c>
      <c r="C7752" t="str">
        <f>T("HORTALEZA           ")</f>
        <v xml:space="preserve">HORTALEZA           </v>
      </c>
      <c r="D7752" t="str">
        <f>T("PINAR DEL REY       ")</f>
        <v xml:space="preserve">PINAR DEL REY       </v>
      </c>
      <c r="E7752" t="str">
        <f>T("TU ")</f>
        <v xml:space="preserve">TU </v>
      </c>
      <c r="F7752" t="str">
        <f>T("TURISMOS       ")</f>
        <v xml:space="preserve">TURISMOS       </v>
      </c>
      <c r="G7752" t="str">
        <f>T("De 8 a 11,99 CABALLOS FISCALES                    ")</f>
        <v xml:space="preserve">De 8 a 11,99 CABALLOS FISCALES                    </v>
      </c>
      <c r="H7752" t="str">
        <f>T("GAS NATURAL COMPRIMIDO                            ")</f>
        <v xml:space="preserve">GAS NATURAL COMPRIMIDO                            </v>
      </c>
      <c r="I7752">
        <v>4</v>
      </c>
    </row>
    <row r="7753" spans="1:9">
      <c r="A7753" t="str">
        <f>T("2018")</f>
        <v>2018</v>
      </c>
      <c r="B7753" t="str">
        <f>T("FISICO                                            ")</f>
        <v xml:space="preserve">FISICO                                            </v>
      </c>
      <c r="C7753" t="str">
        <f>T("HORTALEZA           ")</f>
        <v xml:space="preserve">HORTALEZA           </v>
      </c>
      <c r="D7753" t="str">
        <f>T("VALDEFUENTES        ")</f>
        <v xml:space="preserve">VALDEFUENTES        </v>
      </c>
      <c r="E7753" t="str">
        <f>T("TU ")</f>
        <v xml:space="preserve">TU </v>
      </c>
      <c r="F7753" t="str">
        <f>T("TURISMOS       ")</f>
        <v xml:space="preserve">TURISMOS       </v>
      </c>
      <c r="G7753" t="str">
        <f>T("De 8 a 11,99 CABALLOS FISCALES                    ")</f>
        <v xml:space="preserve">De 8 a 11,99 CABALLOS FISCALES                    </v>
      </c>
      <c r="H7753" t="str">
        <f>T("GAS NATURAL COMPRIMIDO                            ")</f>
        <v xml:space="preserve">GAS NATURAL COMPRIMIDO                            </v>
      </c>
      <c r="I7753">
        <v>6</v>
      </c>
    </row>
    <row r="7754" spans="1:9">
      <c r="A7754" t="str">
        <f>T("2018")</f>
        <v>2018</v>
      </c>
      <c r="B7754" t="str">
        <f>T("FISICO                                            ")</f>
        <v xml:space="preserve">FISICO                                            </v>
      </c>
      <c r="C7754" t="str">
        <f>T("HORTALEZA           ")</f>
        <v xml:space="preserve">HORTALEZA           </v>
      </c>
      <c r="D7754" t="str">
        <f>T("VALDEFUENTES        ")</f>
        <v xml:space="preserve">VALDEFUENTES        </v>
      </c>
      <c r="E7754" t="str">
        <f>T("TU ")</f>
        <v xml:space="preserve">TU </v>
      </c>
      <c r="F7754" t="str">
        <f>T("TURISMOS       ")</f>
        <v xml:space="preserve">TURISMOS       </v>
      </c>
      <c r="G7754" t="str">
        <f>T("De 12 a 15,99 CABALLOS FISCALES                   ")</f>
        <v xml:space="preserve">De 12 a 15,99 CABALLOS FISCALES                   </v>
      </c>
      <c r="H7754" t="str">
        <f>T("GAS NATURAL COMPRIMIDO                            ")</f>
        <v xml:space="preserve">GAS NATURAL COMPRIMIDO                            </v>
      </c>
      <c r="I7754">
        <v>1</v>
      </c>
    </row>
    <row r="7755" spans="1:9">
      <c r="A7755" t="str">
        <f>T("2018")</f>
        <v>2018</v>
      </c>
      <c r="B7755" t="str">
        <f>T("FISICO                                            ")</f>
        <v xml:space="preserve">FISICO                                            </v>
      </c>
      <c r="C7755" t="str">
        <f>T("HORTALEZA           ")</f>
        <v xml:space="preserve">HORTALEZA           </v>
      </c>
      <c r="D7755" t="str">
        <f>T("VALDEFUENTES        ")</f>
        <v xml:space="preserve">VALDEFUENTES        </v>
      </c>
      <c r="E7755" t="str">
        <f>T("TU ")</f>
        <v xml:space="preserve">TU </v>
      </c>
      <c r="F7755" t="str">
        <f>T("TURISMOS       ")</f>
        <v xml:space="preserve">TURISMOS       </v>
      </c>
      <c r="G7755" t="str">
        <f>T("De 20 CABALLOS FISCALES en adelante               ")</f>
        <v xml:space="preserve">De 20 CABALLOS FISCALES en adelante               </v>
      </c>
      <c r="H7755" t="str">
        <f>T("GAS NATURAL LICUADO                               ")</f>
        <v xml:space="preserve">GAS NATURAL LICUADO                               </v>
      </c>
      <c r="I7755">
        <v>1</v>
      </c>
    </row>
    <row r="7756" spans="1:9">
      <c r="A7756" t="str">
        <f>T("2018")</f>
        <v>2018</v>
      </c>
      <c r="B7756" t="str">
        <f>T("Entidad sin personalidad jurídica (art. 35.4 LGT) ")</f>
        <v xml:space="preserve">Entidad sin personalidad jurídica (art. 35.4 LGT) </v>
      </c>
      <c r="C7756" t="str">
        <f>T("HORTALEZA           ")</f>
        <v xml:space="preserve">HORTALEZA           </v>
      </c>
      <c r="D7756" t="str">
        <f>T("PALOMAS             ")</f>
        <v xml:space="preserve">PALOMAS             </v>
      </c>
      <c r="E7756" t="str">
        <f>T("TU ")</f>
        <v xml:space="preserve">TU </v>
      </c>
      <c r="F7756" t="str">
        <f>T("TURISMOS       ")</f>
        <v xml:space="preserve">TURISMOS       </v>
      </c>
      <c r="G7756" t="str">
        <f>T("De 8 a 11,99 CABALLOS FISCALES                    ")</f>
        <v xml:space="preserve">De 8 a 11,99 CABALLOS FISCALES                    </v>
      </c>
      <c r="H7756" t="str">
        <f>T("GASOLINA                                          ")</f>
        <v xml:space="preserve">GASOLINA                                          </v>
      </c>
      <c r="I7756">
        <v>8</v>
      </c>
    </row>
    <row r="7757" spans="1:9">
      <c r="A7757" t="str">
        <f>T("2018")</f>
        <v>2018</v>
      </c>
      <c r="B7757" t="str">
        <f>T("Entidad sin personalidad jurídica (art. 35.4 LGT) ")</f>
        <v xml:space="preserve">Entidad sin personalidad jurídica (art. 35.4 LGT) </v>
      </c>
      <c r="C7757" t="str">
        <f>T("HORTALEZA           ")</f>
        <v xml:space="preserve">HORTALEZA           </v>
      </c>
      <c r="D7757" t="str">
        <f>T("PALOMAS             ")</f>
        <v xml:space="preserve">PALOMAS             </v>
      </c>
      <c r="E7757" t="str">
        <f>T("TU ")</f>
        <v xml:space="preserve">TU </v>
      </c>
      <c r="F7757" t="str">
        <f>T("TURISMOS       ")</f>
        <v xml:space="preserve">TURISMOS       </v>
      </c>
      <c r="G7757" t="str">
        <f>T("De 12 a 15,99 CABALLOS FISCALES                   ")</f>
        <v xml:space="preserve">De 12 a 15,99 CABALLOS FISCALES                   </v>
      </c>
      <c r="H7757" t="str">
        <f>T("GASOLINA                                          ")</f>
        <v xml:space="preserve">GASOLINA                                          </v>
      </c>
      <c r="I7757">
        <v>7</v>
      </c>
    </row>
    <row r="7758" spans="1:9">
      <c r="A7758" t="str">
        <f>T("2018")</f>
        <v>2018</v>
      </c>
      <c r="B7758" t="str">
        <f>T("Entidad sin personalidad jurídica (art. 35.4 LGT) ")</f>
        <v xml:space="preserve">Entidad sin personalidad jurídica (art. 35.4 LGT) </v>
      </c>
      <c r="C7758" t="str">
        <f>T("HORTALEZA           ")</f>
        <v xml:space="preserve">HORTALEZA           </v>
      </c>
      <c r="D7758" t="str">
        <f>T("PALOMAS             ")</f>
        <v xml:space="preserve">PALOMAS             </v>
      </c>
      <c r="E7758" t="str">
        <f>T("TU ")</f>
        <v xml:space="preserve">TU </v>
      </c>
      <c r="F7758" t="str">
        <f>T("TURISMOS       ")</f>
        <v xml:space="preserve">TURISMOS       </v>
      </c>
      <c r="G7758" t="str">
        <f>T("De 16 a 19,99 CABALLOS FISCALES                   ")</f>
        <v xml:space="preserve">De 16 a 19,99 CABALLOS FISCALES                   </v>
      </c>
      <c r="H7758" t="str">
        <f>T("GASOLINA                                          ")</f>
        <v xml:space="preserve">GASOLINA                                          </v>
      </c>
      <c r="I7758">
        <v>1</v>
      </c>
    </row>
    <row r="7759" spans="1:9">
      <c r="A7759" t="str">
        <f>T("2018")</f>
        <v>2018</v>
      </c>
      <c r="B7759" t="str">
        <f>T("Entidad sin personalidad jurídica (art. 35.4 LGT) ")</f>
        <v xml:space="preserve">Entidad sin personalidad jurídica (art. 35.4 LGT) </v>
      </c>
      <c r="C7759" t="str">
        <f>T("HORTALEZA           ")</f>
        <v xml:space="preserve">HORTALEZA           </v>
      </c>
      <c r="D7759" t="str">
        <f>T("PALOMAS             ")</f>
        <v xml:space="preserve">PALOMAS             </v>
      </c>
      <c r="E7759" t="str">
        <f>T("TU ")</f>
        <v xml:space="preserve">TU </v>
      </c>
      <c r="F7759" t="str">
        <f>T("TURISMOS       ")</f>
        <v xml:space="preserve">TURISMOS       </v>
      </c>
      <c r="G7759" t="str">
        <f>T("De 20 CABALLOS FISCALES en adelante               ")</f>
        <v xml:space="preserve">De 20 CABALLOS FISCALES en adelante               </v>
      </c>
      <c r="H7759" t="str">
        <f>T("GASOLINA                                          ")</f>
        <v xml:space="preserve">GASOLINA                                          </v>
      </c>
      <c r="I7759">
        <v>2</v>
      </c>
    </row>
    <row r="7760" spans="1:9">
      <c r="A7760" t="str">
        <f>T("2018")</f>
        <v>2018</v>
      </c>
      <c r="B7760" t="str">
        <f>T("Entidad sin personalidad jurídica (art. 35.4 LGT) ")</f>
        <v xml:space="preserve">Entidad sin personalidad jurídica (art. 35.4 LGT) </v>
      </c>
      <c r="C7760" t="str">
        <f>T("HORTALEZA           ")</f>
        <v xml:space="preserve">HORTALEZA           </v>
      </c>
      <c r="D7760" t="str">
        <f>T("PIOVERA             ")</f>
        <v xml:space="preserve">PIOVERA             </v>
      </c>
      <c r="E7760" t="str">
        <f>T("TU ")</f>
        <v xml:space="preserve">TU </v>
      </c>
      <c r="F7760" t="str">
        <f>T("TURISMOS       ")</f>
        <v xml:space="preserve">TURISMOS       </v>
      </c>
      <c r="G7760" t="str">
        <f>T("De 8 a 11,99 CABALLOS FISCALES                    ")</f>
        <v xml:space="preserve">De 8 a 11,99 CABALLOS FISCALES                    </v>
      </c>
      <c r="H7760" t="str">
        <f>T("GASOLINA                                          ")</f>
        <v xml:space="preserve">GASOLINA                                          </v>
      </c>
      <c r="I7760">
        <v>6</v>
      </c>
    </row>
    <row r="7761" spans="1:9">
      <c r="A7761" t="str">
        <f>T("2018")</f>
        <v>2018</v>
      </c>
      <c r="B7761" t="str">
        <f>T("Entidad sin personalidad jurídica (art. 35.4 LGT) ")</f>
        <v xml:space="preserve">Entidad sin personalidad jurídica (art. 35.4 LGT) </v>
      </c>
      <c r="C7761" t="str">
        <f>T("HORTALEZA           ")</f>
        <v xml:space="preserve">HORTALEZA           </v>
      </c>
      <c r="D7761" t="str">
        <f>T("PIOVERA             ")</f>
        <v xml:space="preserve">PIOVERA             </v>
      </c>
      <c r="E7761" t="str">
        <f>T("TU ")</f>
        <v xml:space="preserve">TU </v>
      </c>
      <c r="F7761" t="str">
        <f>T("TURISMOS       ")</f>
        <v xml:space="preserve">TURISMOS       </v>
      </c>
      <c r="G7761" t="str">
        <f>T("De 12 a 15,99 CABALLOS FISCALES                   ")</f>
        <v xml:space="preserve">De 12 a 15,99 CABALLOS FISCALES                   </v>
      </c>
      <c r="H7761" t="str">
        <f>T("GASOLINA                                          ")</f>
        <v xml:space="preserve">GASOLINA                                          </v>
      </c>
      <c r="I7761">
        <v>6</v>
      </c>
    </row>
    <row r="7762" spans="1:9">
      <c r="A7762" t="str">
        <f>T("2018")</f>
        <v>2018</v>
      </c>
      <c r="B7762" t="str">
        <f>T("Entidad sin personalidad jurídica (art. 35.4 LGT) ")</f>
        <v xml:space="preserve">Entidad sin personalidad jurídica (art. 35.4 LGT) </v>
      </c>
      <c r="C7762" t="str">
        <f>T("HORTALEZA           ")</f>
        <v xml:space="preserve">HORTALEZA           </v>
      </c>
      <c r="D7762" t="str">
        <f>T("PIOVERA             ")</f>
        <v xml:space="preserve">PIOVERA             </v>
      </c>
      <c r="E7762" t="str">
        <f>T("TU ")</f>
        <v xml:space="preserve">TU </v>
      </c>
      <c r="F7762" t="str">
        <f>T("TURISMOS       ")</f>
        <v xml:space="preserve">TURISMOS       </v>
      </c>
      <c r="G7762" t="str">
        <f>T("De 16 a 19,99 CABALLOS FISCALES                   ")</f>
        <v xml:space="preserve">De 16 a 19,99 CABALLOS FISCALES                   </v>
      </c>
      <c r="H7762" t="str">
        <f>T("GASOLINA                                          ")</f>
        <v xml:space="preserve">GASOLINA                                          </v>
      </c>
      <c r="I7762">
        <v>2</v>
      </c>
    </row>
    <row r="7763" spans="1:9">
      <c r="A7763" t="str">
        <f>T("2018")</f>
        <v>2018</v>
      </c>
      <c r="B7763" t="str">
        <f>T("Entidad sin personalidad jurídica (art. 35.4 LGT) ")</f>
        <v xml:space="preserve">Entidad sin personalidad jurídica (art. 35.4 LGT) </v>
      </c>
      <c r="C7763" t="str">
        <f>T("HORTALEZA           ")</f>
        <v xml:space="preserve">HORTALEZA           </v>
      </c>
      <c r="D7763" t="str">
        <f>T("PIOVERA             ")</f>
        <v xml:space="preserve">PIOVERA             </v>
      </c>
      <c r="E7763" t="str">
        <f>T("TU ")</f>
        <v xml:space="preserve">TU </v>
      </c>
      <c r="F7763" t="str">
        <f>T("TURISMOS       ")</f>
        <v xml:space="preserve">TURISMOS       </v>
      </c>
      <c r="G7763" t="str">
        <f>T("De 20 CABALLOS FISCALES en adelante               ")</f>
        <v xml:space="preserve">De 20 CABALLOS FISCALES en adelante               </v>
      </c>
      <c r="H7763" t="str">
        <f>T("GASOLINA                                          ")</f>
        <v xml:space="preserve">GASOLINA                                          </v>
      </c>
      <c r="I7763">
        <v>4</v>
      </c>
    </row>
    <row r="7764" spans="1:9">
      <c r="A7764" t="str">
        <f>T("2018")</f>
        <v>2018</v>
      </c>
      <c r="B7764" t="str">
        <f>T("Entidad sin personalidad jurídica (art. 35.4 LGT) ")</f>
        <v xml:space="preserve">Entidad sin personalidad jurídica (art. 35.4 LGT) </v>
      </c>
      <c r="C7764" t="str">
        <f>T("HORTALEZA           ")</f>
        <v xml:space="preserve">HORTALEZA           </v>
      </c>
      <c r="D7764" t="str">
        <f>T("CANILLAS            ")</f>
        <v xml:space="preserve">CANILLAS            </v>
      </c>
      <c r="E7764" t="str">
        <f>T("TU ")</f>
        <v xml:space="preserve">TU </v>
      </c>
      <c r="F7764" t="str">
        <f>T("TURISMOS       ")</f>
        <v xml:space="preserve">TURISMOS       </v>
      </c>
      <c r="G7764" t="str">
        <f>T("De menos de 8 CABALLOS FISCALES                   ")</f>
        <v xml:space="preserve">De menos de 8 CABALLOS FISCALES                   </v>
      </c>
      <c r="H7764" t="str">
        <f>T("GASOLINA                                          ")</f>
        <v xml:space="preserve">GASOLINA                                          </v>
      </c>
      <c r="I7764">
        <v>5</v>
      </c>
    </row>
    <row r="7765" spans="1:9">
      <c r="A7765" t="str">
        <f>T("2018")</f>
        <v>2018</v>
      </c>
      <c r="B7765" t="str">
        <f>T("Entidad sin personalidad jurídica (art. 35.4 LGT) ")</f>
        <v xml:space="preserve">Entidad sin personalidad jurídica (art. 35.4 LGT) </v>
      </c>
      <c r="C7765" t="str">
        <f>T("HORTALEZA           ")</f>
        <v xml:space="preserve">HORTALEZA           </v>
      </c>
      <c r="D7765" t="str">
        <f>T("CANILLAS            ")</f>
        <v xml:space="preserve">CANILLAS            </v>
      </c>
      <c r="E7765" t="str">
        <f>T("TU ")</f>
        <v xml:space="preserve">TU </v>
      </c>
      <c r="F7765" t="str">
        <f>T("TURISMOS       ")</f>
        <v xml:space="preserve">TURISMOS       </v>
      </c>
      <c r="G7765" t="str">
        <f>T("De 8 a 11,99 CABALLOS FISCALES                    ")</f>
        <v xml:space="preserve">De 8 a 11,99 CABALLOS FISCALES                    </v>
      </c>
      <c r="H7765" t="str">
        <f>T("GASOLINA                                          ")</f>
        <v xml:space="preserve">GASOLINA                                          </v>
      </c>
      <c r="I7765">
        <v>45</v>
      </c>
    </row>
    <row r="7766" spans="1:9">
      <c r="A7766" t="str">
        <f>T("2018")</f>
        <v>2018</v>
      </c>
      <c r="B7766" t="str">
        <f>T("Entidad sin personalidad jurídica (art. 35.4 LGT) ")</f>
        <v xml:space="preserve">Entidad sin personalidad jurídica (art. 35.4 LGT) </v>
      </c>
      <c r="C7766" t="str">
        <f>T("HORTALEZA           ")</f>
        <v xml:space="preserve">HORTALEZA           </v>
      </c>
      <c r="D7766" t="str">
        <f>T("CANILLAS            ")</f>
        <v xml:space="preserve">CANILLAS            </v>
      </c>
      <c r="E7766" t="str">
        <f>T("TU ")</f>
        <v xml:space="preserve">TU </v>
      </c>
      <c r="F7766" t="str">
        <f>T("TURISMOS       ")</f>
        <v xml:space="preserve">TURISMOS       </v>
      </c>
      <c r="G7766" t="str">
        <f>T("De 12 a 15,99 CABALLOS FISCALES                   ")</f>
        <v xml:space="preserve">De 12 a 15,99 CABALLOS FISCALES                   </v>
      </c>
      <c r="H7766" t="str">
        <f>T("GASOLINA                                          ")</f>
        <v xml:space="preserve">GASOLINA                                          </v>
      </c>
      <c r="I7766">
        <v>16</v>
      </c>
    </row>
    <row r="7767" spans="1:9">
      <c r="A7767" t="str">
        <f>T("2018")</f>
        <v>2018</v>
      </c>
      <c r="B7767" t="str">
        <f>T("Entidad sin personalidad jurídica (art. 35.4 LGT) ")</f>
        <v xml:space="preserve">Entidad sin personalidad jurídica (art. 35.4 LGT) </v>
      </c>
      <c r="C7767" t="str">
        <f>T("HORTALEZA           ")</f>
        <v xml:space="preserve">HORTALEZA           </v>
      </c>
      <c r="D7767" t="str">
        <f>T("CANILLAS            ")</f>
        <v xml:space="preserve">CANILLAS            </v>
      </c>
      <c r="E7767" t="str">
        <f>T("TU ")</f>
        <v xml:space="preserve">TU </v>
      </c>
      <c r="F7767" t="str">
        <f>T("TURISMOS       ")</f>
        <v xml:space="preserve">TURISMOS       </v>
      </c>
      <c r="G7767" t="str">
        <f>T("De 16 a 19,99 CABALLOS FISCALES                   ")</f>
        <v xml:space="preserve">De 16 a 19,99 CABALLOS FISCALES                   </v>
      </c>
      <c r="H7767" t="str">
        <f>T("GASOLINA                                          ")</f>
        <v xml:space="preserve">GASOLINA                                          </v>
      </c>
      <c r="I7767">
        <v>1</v>
      </c>
    </row>
    <row r="7768" spans="1:9">
      <c r="A7768" t="str">
        <f>T("2018")</f>
        <v>2018</v>
      </c>
      <c r="B7768" t="str">
        <f>T("Entidad sin personalidad jurídica (art. 35.4 LGT) ")</f>
        <v xml:space="preserve">Entidad sin personalidad jurídica (art. 35.4 LGT) </v>
      </c>
      <c r="C7768" t="str">
        <f>T("HORTALEZA           ")</f>
        <v xml:space="preserve">HORTALEZA           </v>
      </c>
      <c r="D7768" t="str">
        <f>T("CANILLAS            ")</f>
        <v xml:space="preserve">CANILLAS            </v>
      </c>
      <c r="E7768" t="str">
        <f>T("TU ")</f>
        <v xml:space="preserve">TU </v>
      </c>
      <c r="F7768" t="str">
        <f>T("TURISMOS       ")</f>
        <v xml:space="preserve">TURISMOS       </v>
      </c>
      <c r="G7768" t="str">
        <f>T("De 20 CABALLOS FISCALES en adelante               ")</f>
        <v xml:space="preserve">De 20 CABALLOS FISCALES en adelante               </v>
      </c>
      <c r="H7768" t="str">
        <f>T("GASOLINA                                          ")</f>
        <v xml:space="preserve">GASOLINA                                          </v>
      </c>
      <c r="I7768">
        <v>1</v>
      </c>
    </row>
    <row r="7769" spans="1:9">
      <c r="A7769" t="str">
        <f>T("2018")</f>
        <v>2018</v>
      </c>
      <c r="B7769" t="str">
        <f>T("Entidad sin personalidad jurídica (art. 35.4 LGT) ")</f>
        <v xml:space="preserve">Entidad sin personalidad jurídica (art. 35.4 LGT) </v>
      </c>
      <c r="C7769" t="str">
        <f>T("HORTALEZA           ")</f>
        <v xml:space="preserve">HORTALEZA           </v>
      </c>
      <c r="D7769" t="str">
        <f>T("PINAR DEL REY       ")</f>
        <v xml:space="preserve">PINAR DEL REY       </v>
      </c>
      <c r="E7769" t="str">
        <f>T("TU ")</f>
        <v xml:space="preserve">TU </v>
      </c>
      <c r="F7769" t="str">
        <f>T("TURISMOS       ")</f>
        <v xml:space="preserve">TURISMOS       </v>
      </c>
      <c r="G7769" t="str">
        <f>T("De menos de 8 CABALLOS FISCALES                   ")</f>
        <v xml:space="preserve">De menos de 8 CABALLOS FISCALES                   </v>
      </c>
      <c r="H7769" t="str">
        <f>T("GASOLINA                                          ")</f>
        <v xml:space="preserve">GASOLINA                                          </v>
      </c>
      <c r="I7769">
        <v>7</v>
      </c>
    </row>
    <row r="7770" spans="1:9">
      <c r="A7770" t="str">
        <f>T("2018")</f>
        <v>2018</v>
      </c>
      <c r="B7770" t="str">
        <f>T("Entidad sin personalidad jurídica (art. 35.4 LGT) ")</f>
        <v xml:space="preserve">Entidad sin personalidad jurídica (art. 35.4 LGT) </v>
      </c>
      <c r="C7770" t="str">
        <f>T("HORTALEZA           ")</f>
        <v xml:space="preserve">HORTALEZA           </v>
      </c>
      <c r="D7770" t="str">
        <f>T("PINAR DEL REY       ")</f>
        <v xml:space="preserve">PINAR DEL REY       </v>
      </c>
      <c r="E7770" t="str">
        <f>T("TU ")</f>
        <v xml:space="preserve">TU </v>
      </c>
      <c r="F7770" t="str">
        <f>T("TURISMOS       ")</f>
        <v xml:space="preserve">TURISMOS       </v>
      </c>
      <c r="G7770" t="str">
        <f>T("De 8 a 11,99 CABALLOS FISCALES                    ")</f>
        <v xml:space="preserve">De 8 a 11,99 CABALLOS FISCALES                    </v>
      </c>
      <c r="H7770" t="str">
        <f>T("GASOLINA                                          ")</f>
        <v xml:space="preserve">GASOLINA                                          </v>
      </c>
      <c r="I7770">
        <v>96</v>
      </c>
    </row>
    <row r="7771" spans="1:9">
      <c r="A7771" t="str">
        <f>T("2018")</f>
        <v>2018</v>
      </c>
      <c r="B7771" t="str">
        <f>T("Entidad sin personalidad jurídica (art. 35.4 LGT) ")</f>
        <v xml:space="preserve">Entidad sin personalidad jurídica (art. 35.4 LGT) </v>
      </c>
      <c r="C7771" t="str">
        <f>T("HORTALEZA           ")</f>
        <v xml:space="preserve">HORTALEZA           </v>
      </c>
      <c r="D7771" t="str">
        <f>T("PINAR DEL REY       ")</f>
        <v xml:space="preserve">PINAR DEL REY       </v>
      </c>
      <c r="E7771" t="str">
        <f>T("TU ")</f>
        <v xml:space="preserve">TU </v>
      </c>
      <c r="F7771" t="str">
        <f>T("TURISMOS       ")</f>
        <v xml:space="preserve">TURISMOS       </v>
      </c>
      <c r="G7771" t="str">
        <f>T("De 12 a 15,99 CABALLOS FISCALES                   ")</f>
        <v xml:space="preserve">De 12 a 15,99 CABALLOS FISCALES                   </v>
      </c>
      <c r="H7771" t="str">
        <f>T("GASOLINA                                          ")</f>
        <v xml:space="preserve">GASOLINA                                          </v>
      </c>
      <c r="I7771">
        <v>36</v>
      </c>
    </row>
    <row r="7772" spans="1:9">
      <c r="A7772" t="str">
        <f>T("2018")</f>
        <v>2018</v>
      </c>
      <c r="B7772" t="str">
        <f>T("Entidad sin personalidad jurídica (art. 35.4 LGT) ")</f>
        <v xml:space="preserve">Entidad sin personalidad jurídica (art. 35.4 LGT) </v>
      </c>
      <c r="C7772" t="str">
        <f>T("HORTALEZA           ")</f>
        <v xml:space="preserve">HORTALEZA           </v>
      </c>
      <c r="D7772" t="str">
        <f>T("PINAR DEL REY       ")</f>
        <v xml:space="preserve">PINAR DEL REY       </v>
      </c>
      <c r="E7772" t="str">
        <f>T("TU ")</f>
        <v xml:space="preserve">TU </v>
      </c>
      <c r="F7772" t="str">
        <f>T("TURISMOS       ")</f>
        <v xml:space="preserve">TURISMOS       </v>
      </c>
      <c r="G7772" t="str">
        <f>T("De 16 a 19,99 CABALLOS FISCALES                   ")</f>
        <v xml:space="preserve">De 16 a 19,99 CABALLOS FISCALES                   </v>
      </c>
      <c r="H7772" t="str">
        <f>T("GASOLINA                                          ")</f>
        <v xml:space="preserve">GASOLINA                                          </v>
      </c>
      <c r="I7772">
        <v>4</v>
      </c>
    </row>
    <row r="7773" spans="1:9">
      <c r="A7773" t="str">
        <f>T("2018")</f>
        <v>2018</v>
      </c>
      <c r="B7773" t="str">
        <f>T("Entidad sin personalidad jurídica (art. 35.4 LGT) ")</f>
        <v xml:space="preserve">Entidad sin personalidad jurídica (art. 35.4 LGT) </v>
      </c>
      <c r="C7773" t="str">
        <f>T("HORTALEZA           ")</f>
        <v xml:space="preserve">HORTALEZA           </v>
      </c>
      <c r="D7773" t="str">
        <f>T("PINAR DEL REY       ")</f>
        <v xml:space="preserve">PINAR DEL REY       </v>
      </c>
      <c r="E7773" t="str">
        <f>T("TU ")</f>
        <v xml:space="preserve">TU </v>
      </c>
      <c r="F7773" t="str">
        <f>T("TURISMOS       ")</f>
        <v xml:space="preserve">TURISMOS       </v>
      </c>
      <c r="G7773" t="str">
        <f>T("De 20 CABALLOS FISCALES en adelante               ")</f>
        <v xml:space="preserve">De 20 CABALLOS FISCALES en adelante               </v>
      </c>
      <c r="H7773" t="str">
        <f>T("GASOLINA                                          ")</f>
        <v xml:space="preserve">GASOLINA                                          </v>
      </c>
      <c r="I7773">
        <v>1</v>
      </c>
    </row>
    <row r="7774" spans="1:9">
      <c r="A7774" t="str">
        <f>T("2018")</f>
        <v>2018</v>
      </c>
      <c r="B7774" t="str">
        <f>T("Entidad sin personalidad jurídica (art. 35.4 LGT) ")</f>
        <v xml:space="preserve">Entidad sin personalidad jurídica (art. 35.4 LGT) </v>
      </c>
      <c r="C7774" t="str">
        <f>T("HORTALEZA           ")</f>
        <v xml:space="preserve">HORTALEZA           </v>
      </c>
      <c r="D7774" t="str">
        <f>T("APOSTOL SANTIAGO    ")</f>
        <v xml:space="preserve">APOSTOL SANTIAGO    </v>
      </c>
      <c r="E7774" t="str">
        <f>T("TU ")</f>
        <v xml:space="preserve">TU </v>
      </c>
      <c r="F7774" t="str">
        <f>T("TURISMOS       ")</f>
        <v xml:space="preserve">TURISMOS       </v>
      </c>
      <c r="G7774" t="str">
        <f>T("De menos de 8 CABALLOS FISCALES                   ")</f>
        <v xml:space="preserve">De menos de 8 CABALLOS FISCALES                   </v>
      </c>
      <c r="H7774" t="str">
        <f>T("GASOLINA                                          ")</f>
        <v xml:space="preserve">GASOLINA                                          </v>
      </c>
      <c r="I7774">
        <v>1</v>
      </c>
    </row>
    <row r="7775" spans="1:9">
      <c r="A7775" t="str">
        <f>T("2018")</f>
        <v>2018</v>
      </c>
      <c r="B7775" t="str">
        <f>T("Entidad sin personalidad jurídica (art. 35.4 LGT) ")</f>
        <v xml:space="preserve">Entidad sin personalidad jurídica (art. 35.4 LGT) </v>
      </c>
      <c r="C7775" t="str">
        <f>T("HORTALEZA           ")</f>
        <v xml:space="preserve">HORTALEZA           </v>
      </c>
      <c r="D7775" t="str">
        <f>T("APOSTOL SANTIAGO    ")</f>
        <v xml:space="preserve">APOSTOL SANTIAGO    </v>
      </c>
      <c r="E7775" t="str">
        <f>T("TU ")</f>
        <v xml:space="preserve">TU </v>
      </c>
      <c r="F7775" t="str">
        <f>T("TURISMOS       ")</f>
        <v xml:space="preserve">TURISMOS       </v>
      </c>
      <c r="G7775" t="str">
        <f>T("De 8 a 11,99 CABALLOS FISCALES                    ")</f>
        <v xml:space="preserve">De 8 a 11,99 CABALLOS FISCALES                    </v>
      </c>
      <c r="H7775" t="str">
        <f>T("GASOLINA                                          ")</f>
        <v xml:space="preserve">GASOLINA                                          </v>
      </c>
      <c r="I7775">
        <v>28</v>
      </c>
    </row>
    <row r="7776" spans="1:9">
      <c r="A7776" t="str">
        <f>T("2018")</f>
        <v>2018</v>
      </c>
      <c r="B7776" t="str">
        <f>T("Entidad sin personalidad jurídica (art. 35.4 LGT) ")</f>
        <v xml:space="preserve">Entidad sin personalidad jurídica (art. 35.4 LGT) </v>
      </c>
      <c r="C7776" t="str">
        <f>T("HORTALEZA           ")</f>
        <v xml:space="preserve">HORTALEZA           </v>
      </c>
      <c r="D7776" t="str">
        <f>T("APOSTOL SANTIAGO    ")</f>
        <v xml:space="preserve">APOSTOL SANTIAGO    </v>
      </c>
      <c r="E7776" t="str">
        <f>T("TU ")</f>
        <v xml:space="preserve">TU </v>
      </c>
      <c r="F7776" t="str">
        <f>T("TURISMOS       ")</f>
        <v xml:space="preserve">TURISMOS       </v>
      </c>
      <c r="G7776" t="str">
        <f>T("De 12 a 15,99 CABALLOS FISCALES                   ")</f>
        <v xml:space="preserve">De 12 a 15,99 CABALLOS FISCALES                   </v>
      </c>
      <c r="H7776" t="str">
        <f>T("GASOLINA                                          ")</f>
        <v xml:space="preserve">GASOLINA                                          </v>
      </c>
      <c r="I7776">
        <v>10</v>
      </c>
    </row>
    <row r="7777" spans="1:9">
      <c r="A7777" t="str">
        <f>T("2018")</f>
        <v>2018</v>
      </c>
      <c r="B7777" t="str">
        <f>T("Entidad sin personalidad jurídica (art. 35.4 LGT) ")</f>
        <v xml:space="preserve">Entidad sin personalidad jurídica (art. 35.4 LGT) </v>
      </c>
      <c r="C7777" t="str">
        <f>T("HORTALEZA           ")</f>
        <v xml:space="preserve">HORTALEZA           </v>
      </c>
      <c r="D7777" t="str">
        <f>T("APOSTOL SANTIAGO    ")</f>
        <v xml:space="preserve">APOSTOL SANTIAGO    </v>
      </c>
      <c r="E7777" t="str">
        <f>T("TU ")</f>
        <v xml:space="preserve">TU </v>
      </c>
      <c r="F7777" t="str">
        <f>T("TURISMOS       ")</f>
        <v xml:space="preserve">TURISMOS       </v>
      </c>
      <c r="G7777" t="str">
        <f>T("De 16 a 19,99 CABALLOS FISCALES                   ")</f>
        <v xml:space="preserve">De 16 a 19,99 CABALLOS FISCALES                   </v>
      </c>
      <c r="H7777" t="str">
        <f>T("GASOLINA                                          ")</f>
        <v xml:space="preserve">GASOLINA                                          </v>
      </c>
      <c r="I7777">
        <v>2</v>
      </c>
    </row>
    <row r="7778" spans="1:9">
      <c r="A7778" t="str">
        <f>T("2018")</f>
        <v>2018</v>
      </c>
      <c r="B7778" t="str">
        <f>T("Entidad sin personalidad jurídica (art. 35.4 LGT) ")</f>
        <v xml:space="preserve">Entidad sin personalidad jurídica (art. 35.4 LGT) </v>
      </c>
      <c r="C7778" t="str">
        <f>T("HORTALEZA           ")</f>
        <v xml:space="preserve">HORTALEZA           </v>
      </c>
      <c r="D7778" t="str">
        <f>T("VALDEFUENTES        ")</f>
        <v xml:space="preserve">VALDEFUENTES        </v>
      </c>
      <c r="E7778" t="str">
        <f>T("TU ")</f>
        <v xml:space="preserve">TU </v>
      </c>
      <c r="F7778" t="str">
        <f>T("TURISMOS       ")</f>
        <v xml:space="preserve">TURISMOS       </v>
      </c>
      <c r="G7778" t="str">
        <f>T("De menos de 8 CABALLOS FISCALES                   ")</f>
        <v xml:space="preserve">De menos de 8 CABALLOS FISCALES                   </v>
      </c>
      <c r="H7778" t="str">
        <f>T("GASOLINA                                          ")</f>
        <v xml:space="preserve">GASOLINA                                          </v>
      </c>
      <c r="I7778">
        <v>2</v>
      </c>
    </row>
    <row r="7779" spans="1:9">
      <c r="A7779" t="str">
        <f>T("2018")</f>
        <v>2018</v>
      </c>
      <c r="B7779" t="str">
        <f>T("Entidad sin personalidad jurídica (art. 35.4 LGT) ")</f>
        <v xml:space="preserve">Entidad sin personalidad jurídica (art. 35.4 LGT) </v>
      </c>
      <c r="C7779" t="str">
        <f>T("HORTALEZA           ")</f>
        <v xml:space="preserve">HORTALEZA           </v>
      </c>
      <c r="D7779" t="str">
        <f>T("VALDEFUENTES        ")</f>
        <v xml:space="preserve">VALDEFUENTES        </v>
      </c>
      <c r="E7779" t="str">
        <f>T("TU ")</f>
        <v xml:space="preserve">TU </v>
      </c>
      <c r="F7779" t="str">
        <f>T("TURISMOS       ")</f>
        <v xml:space="preserve">TURISMOS       </v>
      </c>
      <c r="G7779" t="str">
        <f>T("De 8 a 11,99 CABALLOS FISCALES                    ")</f>
        <v xml:space="preserve">De 8 a 11,99 CABALLOS FISCALES                    </v>
      </c>
      <c r="H7779" t="str">
        <f>T("GASOLINA                                          ")</f>
        <v xml:space="preserve">GASOLINA                                          </v>
      </c>
      <c r="I7779">
        <v>20</v>
      </c>
    </row>
    <row r="7780" spans="1:9">
      <c r="A7780" t="str">
        <f>T("2018")</f>
        <v>2018</v>
      </c>
      <c r="B7780" t="str">
        <f>T("Entidad sin personalidad jurídica (art. 35.4 LGT) ")</f>
        <v xml:space="preserve">Entidad sin personalidad jurídica (art. 35.4 LGT) </v>
      </c>
      <c r="C7780" t="str">
        <f>T("HORTALEZA           ")</f>
        <v xml:space="preserve">HORTALEZA           </v>
      </c>
      <c r="D7780" t="str">
        <f>T("VALDEFUENTES        ")</f>
        <v xml:space="preserve">VALDEFUENTES        </v>
      </c>
      <c r="E7780" t="str">
        <f>T("TU ")</f>
        <v xml:space="preserve">TU </v>
      </c>
      <c r="F7780" t="str">
        <f>T("TURISMOS       ")</f>
        <v xml:space="preserve">TURISMOS       </v>
      </c>
      <c r="G7780" t="str">
        <f>T("De 12 a 15,99 CABALLOS FISCALES                   ")</f>
        <v xml:space="preserve">De 12 a 15,99 CABALLOS FISCALES                   </v>
      </c>
      <c r="H7780" t="str">
        <f>T("GASOLINA                                          ")</f>
        <v xml:space="preserve">GASOLINA                                          </v>
      </c>
      <c r="I7780">
        <v>8</v>
      </c>
    </row>
    <row r="7781" spans="1:9">
      <c r="A7781" t="str">
        <f>T("2018")</f>
        <v>2018</v>
      </c>
      <c r="B7781" t="str">
        <f>T("Entidad sin personalidad jurídica (art. 35.4 LGT) ")</f>
        <v xml:space="preserve">Entidad sin personalidad jurídica (art. 35.4 LGT) </v>
      </c>
      <c r="C7781" t="str">
        <f>T("HORTALEZA           ")</f>
        <v xml:space="preserve">HORTALEZA           </v>
      </c>
      <c r="D7781" t="str">
        <f>T("VALDEFUENTES        ")</f>
        <v xml:space="preserve">VALDEFUENTES        </v>
      </c>
      <c r="E7781" t="str">
        <f>T("TU ")</f>
        <v xml:space="preserve">TU </v>
      </c>
      <c r="F7781" t="str">
        <f>T("TURISMOS       ")</f>
        <v xml:space="preserve">TURISMOS       </v>
      </c>
      <c r="G7781" t="str">
        <f>T("De 16 a 19,99 CABALLOS FISCALES                   ")</f>
        <v xml:space="preserve">De 16 a 19,99 CABALLOS FISCALES                   </v>
      </c>
      <c r="H7781" t="str">
        <f>T("GASOLINA                                          ")</f>
        <v xml:space="preserve">GASOLINA                                          </v>
      </c>
      <c r="I7781">
        <v>1</v>
      </c>
    </row>
    <row r="7782" spans="1:9">
      <c r="A7782" t="str">
        <f>T("2018")</f>
        <v>2018</v>
      </c>
      <c r="B7782" t="str">
        <f>T("Entidad sin personalidad jurídica (art. 35.4 LGT) ")</f>
        <v xml:space="preserve">Entidad sin personalidad jurídica (art. 35.4 LGT) </v>
      </c>
      <c r="C7782" t="str">
        <f>T("HORTALEZA           ")</f>
        <v xml:space="preserve">HORTALEZA           </v>
      </c>
      <c r="D7782" t="str">
        <f>T("VALDEFUENTES        ")</f>
        <v xml:space="preserve">VALDEFUENTES        </v>
      </c>
      <c r="E7782" t="str">
        <f>T("TU ")</f>
        <v xml:space="preserve">TU </v>
      </c>
      <c r="F7782" t="str">
        <f>T("TURISMOS       ")</f>
        <v xml:space="preserve">TURISMOS       </v>
      </c>
      <c r="G7782" t="str">
        <f>T("De 20 CABALLOS FISCALES en adelante               ")</f>
        <v xml:space="preserve">De 20 CABALLOS FISCALES en adelante               </v>
      </c>
      <c r="H7782" t="str">
        <f>T("GASOLINA                                          ")</f>
        <v xml:space="preserve">GASOLINA                                          </v>
      </c>
      <c r="I7782">
        <v>1</v>
      </c>
    </row>
    <row r="7783" spans="1:9">
      <c r="A7783" t="str">
        <f>T("2018")</f>
        <v>2018</v>
      </c>
      <c r="B7783" t="str">
        <f>T("FISICO                                            ")</f>
        <v xml:space="preserve">FISICO                                            </v>
      </c>
      <c r="C7783" t="str">
        <f>T("HORTALEZA           ")</f>
        <v xml:space="preserve">HORTALEZA           </v>
      </c>
      <c r="D7783" t="str">
        <f>T("SIN BARRIO          ")</f>
        <v xml:space="preserve">SIN BARRIO          </v>
      </c>
      <c r="E7783" t="str">
        <f>T("TU ")</f>
        <v xml:space="preserve">TU </v>
      </c>
      <c r="F7783" t="str">
        <f>T("TURISMOS       ")</f>
        <v xml:space="preserve">TURISMOS       </v>
      </c>
      <c r="G7783" t="str">
        <f>T("De menos de 8 CABALLOS FISCALES                   ")</f>
        <v xml:space="preserve">De menos de 8 CABALLOS FISCALES                   </v>
      </c>
      <c r="H7783" t="str">
        <f>T("GASOLINA                                          ")</f>
        <v xml:space="preserve">GASOLINA                                          </v>
      </c>
      <c r="I7783">
        <v>23</v>
      </c>
    </row>
    <row r="7784" spans="1:9">
      <c r="A7784" t="str">
        <f>T("2018")</f>
        <v>2018</v>
      </c>
      <c r="B7784" t="str">
        <f>T("FISICO                                            ")</f>
        <v xml:space="preserve">FISICO                                            </v>
      </c>
      <c r="C7784" t="str">
        <f>T("HORTALEZA           ")</f>
        <v xml:space="preserve">HORTALEZA           </v>
      </c>
      <c r="D7784" t="str">
        <f>T("SIN BARRIO          ")</f>
        <v xml:space="preserve">SIN BARRIO          </v>
      </c>
      <c r="E7784" t="str">
        <f>T("TU ")</f>
        <v xml:space="preserve">TU </v>
      </c>
      <c r="F7784" t="str">
        <f>T("TURISMOS       ")</f>
        <v xml:space="preserve">TURISMOS       </v>
      </c>
      <c r="G7784" t="str">
        <f>T("De 8 a 11,99 CABALLOS FISCALES                    ")</f>
        <v xml:space="preserve">De 8 a 11,99 CABALLOS FISCALES                    </v>
      </c>
      <c r="H7784" t="str">
        <f>T("GASOLINA                                          ")</f>
        <v xml:space="preserve">GASOLINA                                          </v>
      </c>
      <c r="I7784">
        <v>113</v>
      </c>
    </row>
    <row r="7785" spans="1:9">
      <c r="A7785" t="str">
        <f>T("2018")</f>
        <v>2018</v>
      </c>
      <c r="B7785" t="str">
        <f>T("FISICO                                            ")</f>
        <v xml:space="preserve">FISICO                                            </v>
      </c>
      <c r="C7785" t="str">
        <f>T("HORTALEZA           ")</f>
        <v xml:space="preserve">HORTALEZA           </v>
      </c>
      <c r="D7785" t="str">
        <f>T("SIN BARRIO          ")</f>
        <v xml:space="preserve">SIN BARRIO          </v>
      </c>
      <c r="E7785" t="str">
        <f>T("TU ")</f>
        <v xml:space="preserve">TU </v>
      </c>
      <c r="F7785" t="str">
        <f>T("TURISMOS       ")</f>
        <v xml:space="preserve">TURISMOS       </v>
      </c>
      <c r="G7785" t="str">
        <f>T("De 12 a 15,99 CABALLOS FISCALES                   ")</f>
        <v xml:space="preserve">De 12 a 15,99 CABALLOS FISCALES                   </v>
      </c>
      <c r="H7785" t="str">
        <f>T("GASOLINA                                          ")</f>
        <v xml:space="preserve">GASOLINA                                          </v>
      </c>
      <c r="I7785">
        <v>22</v>
      </c>
    </row>
    <row r="7786" spans="1:9">
      <c r="A7786" t="str">
        <f>T("2018")</f>
        <v>2018</v>
      </c>
      <c r="B7786" t="str">
        <f>T("FISICO                                            ")</f>
        <v xml:space="preserve">FISICO                                            </v>
      </c>
      <c r="C7786" t="str">
        <f>T("HORTALEZA           ")</f>
        <v xml:space="preserve">HORTALEZA           </v>
      </c>
      <c r="D7786" t="str">
        <f>T("SIN BARRIO          ")</f>
        <v xml:space="preserve">SIN BARRIO          </v>
      </c>
      <c r="E7786" t="str">
        <f>T("TU ")</f>
        <v xml:space="preserve">TU </v>
      </c>
      <c r="F7786" t="str">
        <f>T("TURISMOS       ")</f>
        <v xml:space="preserve">TURISMOS       </v>
      </c>
      <c r="G7786" t="str">
        <f>T("De 16 a 19,99 CABALLOS FISCALES                   ")</f>
        <v xml:space="preserve">De 16 a 19,99 CABALLOS FISCALES                   </v>
      </c>
      <c r="H7786" t="str">
        <f>T("GASOLINA                                          ")</f>
        <v xml:space="preserve">GASOLINA                                          </v>
      </c>
      <c r="I7786">
        <v>13</v>
      </c>
    </row>
    <row r="7787" spans="1:9">
      <c r="A7787" t="str">
        <f>T("2018")</f>
        <v>2018</v>
      </c>
      <c r="B7787" t="str">
        <f>T("FISICO                                            ")</f>
        <v xml:space="preserve">FISICO                                            </v>
      </c>
      <c r="C7787" t="str">
        <f>T("HORTALEZA           ")</f>
        <v xml:space="preserve">HORTALEZA           </v>
      </c>
      <c r="D7787" t="str">
        <f>T("SIN BARRIO          ")</f>
        <v xml:space="preserve">SIN BARRIO          </v>
      </c>
      <c r="E7787" t="str">
        <f>T("TU ")</f>
        <v xml:space="preserve">TU </v>
      </c>
      <c r="F7787" t="str">
        <f>T("TURISMOS       ")</f>
        <v xml:space="preserve">TURISMOS       </v>
      </c>
      <c r="G7787" t="str">
        <f>T("De 20 CABALLOS FISCALES en adelante               ")</f>
        <v xml:space="preserve">De 20 CABALLOS FISCALES en adelante               </v>
      </c>
      <c r="H7787" t="str">
        <f>T("GASOLINA                                          ")</f>
        <v xml:space="preserve">GASOLINA                                          </v>
      </c>
      <c r="I7787">
        <v>8</v>
      </c>
    </row>
    <row r="7788" spans="1:9">
      <c r="A7788" t="str">
        <f>T("2018")</f>
        <v>2018</v>
      </c>
      <c r="B7788" t="str">
        <f>T("FISICO                                            ")</f>
        <v xml:space="preserve">FISICO                                            </v>
      </c>
      <c r="C7788" t="str">
        <f>T("HORTALEZA           ")</f>
        <v xml:space="preserve">HORTALEZA           </v>
      </c>
      <c r="D7788" t="str">
        <f>T("PALOMAS             ")</f>
        <v xml:space="preserve">PALOMAS             </v>
      </c>
      <c r="E7788" t="str">
        <f>T("TU ")</f>
        <v xml:space="preserve">TU </v>
      </c>
      <c r="F7788" t="str">
        <f>T("TURISMOS       ")</f>
        <v xml:space="preserve">TURISMOS       </v>
      </c>
      <c r="G7788" t="str">
        <f>T("De menos de 8 CABALLOS FISCALES                   ")</f>
        <v xml:space="preserve">De menos de 8 CABALLOS FISCALES                   </v>
      </c>
      <c r="H7788" t="str">
        <f>T("GASOLINA                                          ")</f>
        <v xml:space="preserve">GASOLINA                                          </v>
      </c>
      <c r="I7788">
        <v>109</v>
      </c>
    </row>
    <row r="7789" spans="1:9">
      <c r="A7789" t="str">
        <f>T("2018")</f>
        <v>2018</v>
      </c>
      <c r="B7789" t="str">
        <f>T("FISICO                                            ")</f>
        <v xml:space="preserve">FISICO                                            </v>
      </c>
      <c r="C7789" t="str">
        <f>T("HORTALEZA           ")</f>
        <v xml:space="preserve">HORTALEZA           </v>
      </c>
      <c r="D7789" t="str">
        <f>T("PALOMAS             ")</f>
        <v xml:space="preserve">PALOMAS             </v>
      </c>
      <c r="E7789" t="str">
        <f>T("TU ")</f>
        <v xml:space="preserve">TU </v>
      </c>
      <c r="F7789" t="str">
        <f>T("TURISMOS       ")</f>
        <v xml:space="preserve">TURISMOS       </v>
      </c>
      <c r="G7789" t="str">
        <f>T("De 8 a 11,99 CABALLOS FISCALES                    ")</f>
        <v xml:space="preserve">De 8 a 11,99 CABALLOS FISCALES                    </v>
      </c>
      <c r="H7789" t="str">
        <f>T("GASOLINA                                          ")</f>
        <v xml:space="preserve">GASOLINA                                          </v>
      </c>
      <c r="I7789">
        <v>752</v>
      </c>
    </row>
    <row r="7790" spans="1:9">
      <c r="A7790" t="str">
        <f>T("2018")</f>
        <v>2018</v>
      </c>
      <c r="B7790" t="str">
        <f>T("FISICO                                            ")</f>
        <v xml:space="preserve">FISICO                                            </v>
      </c>
      <c r="C7790" t="str">
        <f>T("HORTALEZA           ")</f>
        <v xml:space="preserve">HORTALEZA           </v>
      </c>
      <c r="D7790" t="str">
        <f>T("PALOMAS             ")</f>
        <v xml:space="preserve">PALOMAS             </v>
      </c>
      <c r="E7790" t="str">
        <f>T("TU ")</f>
        <v xml:space="preserve">TU </v>
      </c>
      <c r="F7790" t="str">
        <f>T("TURISMOS       ")</f>
        <v xml:space="preserve">TURISMOS       </v>
      </c>
      <c r="G7790" t="str">
        <f>T("De 12 a 15,99 CABALLOS FISCALES                   ")</f>
        <v xml:space="preserve">De 12 a 15,99 CABALLOS FISCALES                   </v>
      </c>
      <c r="H7790" t="str">
        <f>T("GASOLINA                                          ")</f>
        <v xml:space="preserve">GASOLINA                                          </v>
      </c>
      <c r="I7790">
        <v>323</v>
      </c>
    </row>
    <row r="7791" spans="1:9">
      <c r="A7791" t="str">
        <f>T("2018")</f>
        <v>2018</v>
      </c>
      <c r="B7791" t="str">
        <f>T("FISICO                                            ")</f>
        <v xml:space="preserve">FISICO                                            </v>
      </c>
      <c r="C7791" t="str">
        <f>T("HORTALEZA           ")</f>
        <v xml:space="preserve">HORTALEZA           </v>
      </c>
      <c r="D7791" t="str">
        <f>T("PALOMAS             ")</f>
        <v xml:space="preserve">PALOMAS             </v>
      </c>
      <c r="E7791" t="str">
        <f>T("TU ")</f>
        <v xml:space="preserve">TU </v>
      </c>
      <c r="F7791" t="str">
        <f>T("TURISMOS       ")</f>
        <v xml:space="preserve">TURISMOS       </v>
      </c>
      <c r="G7791" t="str">
        <f>T("De 16 a 19,99 CABALLOS FISCALES                   ")</f>
        <v xml:space="preserve">De 16 a 19,99 CABALLOS FISCALES                   </v>
      </c>
      <c r="H7791" t="str">
        <f>T("GASOLINA                                          ")</f>
        <v xml:space="preserve">GASOLINA                                          </v>
      </c>
      <c r="I7791">
        <v>121</v>
      </c>
    </row>
    <row r="7792" spans="1:9">
      <c r="A7792" t="str">
        <f>T("2018")</f>
        <v>2018</v>
      </c>
      <c r="B7792" t="str">
        <f>T("FISICO                                            ")</f>
        <v xml:space="preserve">FISICO                                            </v>
      </c>
      <c r="C7792" t="str">
        <f>T("HORTALEZA           ")</f>
        <v xml:space="preserve">HORTALEZA           </v>
      </c>
      <c r="D7792" t="str">
        <f>T("PALOMAS             ")</f>
        <v xml:space="preserve">PALOMAS             </v>
      </c>
      <c r="E7792" t="str">
        <f>T("TU ")</f>
        <v xml:space="preserve">TU </v>
      </c>
      <c r="F7792" t="str">
        <f>T("TURISMOS       ")</f>
        <v xml:space="preserve">TURISMOS       </v>
      </c>
      <c r="G7792" t="str">
        <f>T("De 20 CABALLOS FISCALES en adelante               ")</f>
        <v xml:space="preserve">De 20 CABALLOS FISCALES en adelante               </v>
      </c>
      <c r="H7792" t="str">
        <f>T("GASOLINA                                          ")</f>
        <v xml:space="preserve">GASOLINA                                          </v>
      </c>
      <c r="I7792">
        <v>102</v>
      </c>
    </row>
    <row r="7793" spans="1:9">
      <c r="A7793" t="str">
        <f>T("2018")</f>
        <v>2018</v>
      </c>
      <c r="B7793" t="str">
        <f>T("FISICO                                            ")</f>
        <v xml:space="preserve">FISICO                                            </v>
      </c>
      <c r="C7793" t="str">
        <f>T("HORTALEZA           ")</f>
        <v xml:space="preserve">HORTALEZA           </v>
      </c>
      <c r="D7793" t="str">
        <f>T("PIOVERA             ")</f>
        <v xml:space="preserve">PIOVERA             </v>
      </c>
      <c r="E7793" t="str">
        <f>T("TU ")</f>
        <v xml:space="preserve">TU </v>
      </c>
      <c r="F7793" t="str">
        <f>T("TURISMOS       ")</f>
        <v xml:space="preserve">TURISMOS       </v>
      </c>
      <c r="G7793" t="str">
        <f>T("De menos de 8 CABALLOS FISCALES                   ")</f>
        <v xml:space="preserve">De menos de 8 CABALLOS FISCALES                   </v>
      </c>
      <c r="H7793" t="str">
        <f>T("GASOLINA                                          ")</f>
        <v xml:space="preserve">GASOLINA                                          </v>
      </c>
      <c r="I7793">
        <v>311</v>
      </c>
    </row>
    <row r="7794" spans="1:9">
      <c r="A7794" t="str">
        <f>T("2018")</f>
        <v>2018</v>
      </c>
      <c r="B7794" t="str">
        <f>T("FISICO                                            ")</f>
        <v xml:space="preserve">FISICO                                            </v>
      </c>
      <c r="C7794" t="str">
        <f>T("HORTALEZA           ")</f>
        <v xml:space="preserve">HORTALEZA           </v>
      </c>
      <c r="D7794" t="str">
        <f>T("PIOVERA             ")</f>
        <v xml:space="preserve">PIOVERA             </v>
      </c>
      <c r="E7794" t="str">
        <f>T("TU ")</f>
        <v xml:space="preserve">TU </v>
      </c>
      <c r="F7794" t="str">
        <f>T("TURISMOS       ")</f>
        <v xml:space="preserve">TURISMOS       </v>
      </c>
      <c r="G7794" t="str">
        <f>T("De 8 a 11,99 CABALLOS FISCALES                    ")</f>
        <v xml:space="preserve">De 8 a 11,99 CABALLOS FISCALES                    </v>
      </c>
      <c r="H7794" t="str">
        <f>T("GASOLINA                                          ")</f>
        <v xml:space="preserve">GASOLINA                                          </v>
      </c>
      <c r="I7794" s="1">
        <v>1759</v>
      </c>
    </row>
    <row r="7795" spans="1:9">
      <c r="A7795" t="str">
        <f>T("2018")</f>
        <v>2018</v>
      </c>
      <c r="B7795" t="str">
        <f>T("FISICO                                            ")</f>
        <v xml:space="preserve">FISICO                                            </v>
      </c>
      <c r="C7795" t="str">
        <f>T("HORTALEZA           ")</f>
        <v xml:space="preserve">HORTALEZA           </v>
      </c>
      <c r="D7795" t="str">
        <f>T("PIOVERA             ")</f>
        <v xml:space="preserve">PIOVERA             </v>
      </c>
      <c r="E7795" t="str">
        <f>T("TU ")</f>
        <v xml:space="preserve">TU </v>
      </c>
      <c r="F7795" t="str">
        <f>T("TURISMOS       ")</f>
        <v xml:space="preserve">TURISMOS       </v>
      </c>
      <c r="G7795" t="str">
        <f>T("De 12 a 15,99 CABALLOS FISCALES                   ")</f>
        <v xml:space="preserve">De 12 a 15,99 CABALLOS FISCALES                   </v>
      </c>
      <c r="H7795" t="str">
        <f>T("GASOLINA                                          ")</f>
        <v xml:space="preserve">GASOLINA                                          </v>
      </c>
      <c r="I7795">
        <v>792</v>
      </c>
    </row>
    <row r="7796" spans="1:9">
      <c r="A7796" t="str">
        <f>T("2018")</f>
        <v>2018</v>
      </c>
      <c r="B7796" t="str">
        <f>T("FISICO                                            ")</f>
        <v xml:space="preserve">FISICO                                            </v>
      </c>
      <c r="C7796" t="str">
        <f>T("HORTALEZA           ")</f>
        <v xml:space="preserve">HORTALEZA           </v>
      </c>
      <c r="D7796" t="str">
        <f>T("PIOVERA             ")</f>
        <v xml:space="preserve">PIOVERA             </v>
      </c>
      <c r="E7796" t="str">
        <f>T("TU ")</f>
        <v xml:space="preserve">TU </v>
      </c>
      <c r="F7796" t="str">
        <f>T("TURISMOS       ")</f>
        <v xml:space="preserve">TURISMOS       </v>
      </c>
      <c r="G7796" t="str">
        <f>T("De 16 a 19,99 CABALLOS FISCALES                   ")</f>
        <v xml:space="preserve">De 16 a 19,99 CABALLOS FISCALES                   </v>
      </c>
      <c r="H7796" t="str">
        <f>T("GASOLINA                                          ")</f>
        <v xml:space="preserve">GASOLINA                                          </v>
      </c>
      <c r="I7796">
        <v>294</v>
      </c>
    </row>
    <row r="7797" spans="1:9">
      <c r="A7797" t="str">
        <f>T("2018")</f>
        <v>2018</v>
      </c>
      <c r="B7797" t="str">
        <f>T("FISICO                                            ")</f>
        <v xml:space="preserve">FISICO                                            </v>
      </c>
      <c r="C7797" t="str">
        <f>T("HORTALEZA           ")</f>
        <v xml:space="preserve">HORTALEZA           </v>
      </c>
      <c r="D7797" t="str">
        <f>T("PIOVERA             ")</f>
        <v xml:space="preserve">PIOVERA             </v>
      </c>
      <c r="E7797" t="str">
        <f>T("TU ")</f>
        <v xml:space="preserve">TU </v>
      </c>
      <c r="F7797" t="str">
        <f>T("TURISMOS       ")</f>
        <v xml:space="preserve">TURISMOS       </v>
      </c>
      <c r="G7797" t="str">
        <f>T("De 20 CABALLOS FISCALES en adelante               ")</f>
        <v xml:space="preserve">De 20 CABALLOS FISCALES en adelante               </v>
      </c>
      <c r="H7797" t="str">
        <f>T("GASOLINA                                          ")</f>
        <v xml:space="preserve">GASOLINA                                          </v>
      </c>
      <c r="I7797">
        <v>362</v>
      </c>
    </row>
    <row r="7798" spans="1:9">
      <c r="A7798" t="str">
        <f>T("2018")</f>
        <v>2018</v>
      </c>
      <c r="B7798" t="str">
        <f>T("FISICO                                            ")</f>
        <v xml:space="preserve">FISICO                                            </v>
      </c>
      <c r="C7798" t="str">
        <f>T("HORTALEZA           ")</f>
        <v xml:space="preserve">HORTALEZA           </v>
      </c>
      <c r="D7798" t="str">
        <f>T("CANILLAS            ")</f>
        <v xml:space="preserve">CANILLAS            </v>
      </c>
      <c r="E7798" t="str">
        <f>T("TU ")</f>
        <v xml:space="preserve">TU </v>
      </c>
      <c r="F7798" t="str">
        <f>T("TURISMOS       ")</f>
        <v xml:space="preserve">TURISMOS       </v>
      </c>
      <c r="G7798" t="str">
        <f>T("De menos de 8 CABALLOS FISCALES                   ")</f>
        <v xml:space="preserve">De menos de 8 CABALLOS FISCALES                   </v>
      </c>
      <c r="H7798" t="str">
        <f>T("GASOLINA                                          ")</f>
        <v xml:space="preserve">GASOLINA                                          </v>
      </c>
      <c r="I7798">
        <v>510</v>
      </c>
    </row>
    <row r="7799" spans="1:9">
      <c r="A7799" t="str">
        <f>T("2018")</f>
        <v>2018</v>
      </c>
      <c r="B7799" t="str">
        <f>T("FISICO                                            ")</f>
        <v xml:space="preserve">FISICO                                            </v>
      </c>
      <c r="C7799" t="str">
        <f>T("HORTALEZA           ")</f>
        <v xml:space="preserve">HORTALEZA           </v>
      </c>
      <c r="D7799" t="str">
        <f>T("CANILLAS            ")</f>
        <v xml:space="preserve">CANILLAS            </v>
      </c>
      <c r="E7799" t="str">
        <f>T("TU ")</f>
        <v xml:space="preserve">TU </v>
      </c>
      <c r="F7799" t="str">
        <f>T("TURISMOS       ")</f>
        <v xml:space="preserve">TURISMOS       </v>
      </c>
      <c r="G7799" t="str">
        <f>T("De 8 a 11,99 CABALLOS FISCALES                    ")</f>
        <v xml:space="preserve">De 8 a 11,99 CABALLOS FISCALES                    </v>
      </c>
      <c r="H7799" t="str">
        <f>T("GASOLINA                                          ")</f>
        <v xml:space="preserve">GASOLINA                                          </v>
      </c>
      <c r="I7799" s="1">
        <v>4972</v>
      </c>
    </row>
    <row r="7800" spans="1:9">
      <c r="A7800" t="str">
        <f>T("2018")</f>
        <v>2018</v>
      </c>
      <c r="B7800" t="str">
        <f>T("FISICO                                            ")</f>
        <v xml:space="preserve">FISICO                                            </v>
      </c>
      <c r="C7800" t="str">
        <f>T("HORTALEZA           ")</f>
        <v xml:space="preserve">HORTALEZA           </v>
      </c>
      <c r="D7800" t="str">
        <f>T("CANILLAS            ")</f>
        <v xml:space="preserve">CANILLAS            </v>
      </c>
      <c r="E7800" t="str">
        <f>T("TU ")</f>
        <v xml:space="preserve">TU </v>
      </c>
      <c r="F7800" t="str">
        <f>T("TURISMOS       ")</f>
        <v xml:space="preserve">TURISMOS       </v>
      </c>
      <c r="G7800" t="str">
        <f>T("De 12 a 15,99 CABALLOS FISCALES                   ")</f>
        <v xml:space="preserve">De 12 a 15,99 CABALLOS FISCALES                   </v>
      </c>
      <c r="H7800" t="str">
        <f>T("GASOLINA                                          ")</f>
        <v xml:space="preserve">GASOLINA                                          </v>
      </c>
      <c r="I7800" s="1">
        <v>1536</v>
      </c>
    </row>
    <row r="7801" spans="1:9">
      <c r="A7801" t="str">
        <f>T("2018")</f>
        <v>2018</v>
      </c>
      <c r="B7801" t="str">
        <f>T("FISICO                                            ")</f>
        <v xml:space="preserve">FISICO                                            </v>
      </c>
      <c r="C7801" t="str">
        <f>T("HORTALEZA           ")</f>
        <v xml:space="preserve">HORTALEZA           </v>
      </c>
      <c r="D7801" t="str">
        <f>T("CANILLAS            ")</f>
        <v xml:space="preserve">CANILLAS            </v>
      </c>
      <c r="E7801" t="str">
        <f>T("TU ")</f>
        <v xml:space="preserve">TU </v>
      </c>
      <c r="F7801" t="str">
        <f>T("TURISMOS       ")</f>
        <v xml:space="preserve">TURISMOS       </v>
      </c>
      <c r="G7801" t="str">
        <f>T("De 16 a 19,99 CABALLOS FISCALES                   ")</f>
        <v xml:space="preserve">De 16 a 19,99 CABALLOS FISCALES                   </v>
      </c>
      <c r="H7801" t="str">
        <f>T("GASOLINA                                          ")</f>
        <v xml:space="preserve">GASOLINA                                          </v>
      </c>
      <c r="I7801">
        <v>248</v>
      </c>
    </row>
    <row r="7802" spans="1:9">
      <c r="A7802" t="str">
        <f>T("2018")</f>
        <v>2018</v>
      </c>
      <c r="B7802" t="str">
        <f>T("FISICO                                            ")</f>
        <v xml:space="preserve">FISICO                                            </v>
      </c>
      <c r="C7802" t="str">
        <f>T("HORTALEZA           ")</f>
        <v xml:space="preserve">HORTALEZA           </v>
      </c>
      <c r="D7802" t="str">
        <f>T("CANILLAS            ")</f>
        <v xml:space="preserve">CANILLAS            </v>
      </c>
      <c r="E7802" t="str">
        <f>T("TU ")</f>
        <v xml:space="preserve">TU </v>
      </c>
      <c r="F7802" t="str">
        <f>T("TURISMOS       ")</f>
        <v xml:space="preserve">TURISMOS       </v>
      </c>
      <c r="G7802" t="str">
        <f>T("De 20 CABALLOS FISCALES en adelante               ")</f>
        <v xml:space="preserve">De 20 CABALLOS FISCALES en adelante               </v>
      </c>
      <c r="H7802" t="str">
        <f>T("GASOLINA                                          ")</f>
        <v xml:space="preserve">GASOLINA                                          </v>
      </c>
      <c r="I7802">
        <v>121</v>
      </c>
    </row>
    <row r="7803" spans="1:9">
      <c r="A7803" t="str">
        <f>T("2018")</f>
        <v>2018</v>
      </c>
      <c r="B7803" t="str">
        <f>T("FISICO                                            ")</f>
        <v xml:space="preserve">FISICO                                            </v>
      </c>
      <c r="C7803" t="str">
        <f>T("HORTALEZA           ")</f>
        <v xml:space="preserve">HORTALEZA           </v>
      </c>
      <c r="D7803" t="str">
        <f>T("PINAR DEL REY       ")</f>
        <v xml:space="preserve">PINAR DEL REY       </v>
      </c>
      <c r="E7803" t="str">
        <f>T("TU ")</f>
        <v xml:space="preserve">TU </v>
      </c>
      <c r="F7803" t="str">
        <f>T("TURISMOS       ")</f>
        <v xml:space="preserve">TURISMOS       </v>
      </c>
      <c r="G7803" t="str">
        <f>T("De menos de 8 CABALLOS FISCALES                   ")</f>
        <v xml:space="preserve">De menos de 8 CABALLOS FISCALES                   </v>
      </c>
      <c r="H7803" t="str">
        <f>T("GASOLINA                                          ")</f>
        <v xml:space="preserve">GASOLINA                                          </v>
      </c>
      <c r="I7803">
        <v>587</v>
      </c>
    </row>
    <row r="7804" spans="1:9">
      <c r="A7804" t="str">
        <f>T("2018")</f>
        <v>2018</v>
      </c>
      <c r="B7804" t="str">
        <f>T("FISICO                                            ")</f>
        <v xml:space="preserve">FISICO                                            </v>
      </c>
      <c r="C7804" t="str">
        <f>T("HORTALEZA           ")</f>
        <v xml:space="preserve">HORTALEZA           </v>
      </c>
      <c r="D7804" t="str">
        <f>T("PINAR DEL REY       ")</f>
        <v xml:space="preserve">PINAR DEL REY       </v>
      </c>
      <c r="E7804" t="str">
        <f>T("TU ")</f>
        <v xml:space="preserve">TU </v>
      </c>
      <c r="F7804" t="str">
        <f>T("TURISMOS       ")</f>
        <v xml:space="preserve">TURISMOS       </v>
      </c>
      <c r="G7804" t="str">
        <f>T("De 8 a 11,99 CABALLOS FISCALES                    ")</f>
        <v xml:space="preserve">De 8 a 11,99 CABALLOS FISCALES                    </v>
      </c>
      <c r="H7804" t="str">
        <f>T("GASOLINA                                          ")</f>
        <v xml:space="preserve">GASOLINA                                          </v>
      </c>
      <c r="I7804" s="1">
        <v>5964</v>
      </c>
    </row>
    <row r="7805" spans="1:9">
      <c r="A7805" t="str">
        <f>T("2018")</f>
        <v>2018</v>
      </c>
      <c r="B7805" t="str">
        <f>T("FISICO                                            ")</f>
        <v xml:space="preserve">FISICO                                            </v>
      </c>
      <c r="C7805" t="str">
        <f>T("HORTALEZA           ")</f>
        <v xml:space="preserve">HORTALEZA           </v>
      </c>
      <c r="D7805" t="str">
        <f>T("PINAR DEL REY       ")</f>
        <v xml:space="preserve">PINAR DEL REY       </v>
      </c>
      <c r="E7805" t="str">
        <f>T("TU ")</f>
        <v xml:space="preserve">TU </v>
      </c>
      <c r="F7805" t="str">
        <f>T("TURISMOS       ")</f>
        <v xml:space="preserve">TURISMOS       </v>
      </c>
      <c r="G7805" t="str">
        <f>T("De 12 a 15,99 CABALLOS FISCALES                   ")</f>
        <v xml:space="preserve">De 12 a 15,99 CABALLOS FISCALES                   </v>
      </c>
      <c r="H7805" t="str">
        <f>T("GASOLINA                                          ")</f>
        <v xml:space="preserve">GASOLINA                                          </v>
      </c>
      <c r="I7805" s="1">
        <v>1838</v>
      </c>
    </row>
    <row r="7806" spans="1:9">
      <c r="A7806" t="str">
        <f>T("2018")</f>
        <v>2018</v>
      </c>
      <c r="B7806" t="str">
        <f>T("FISICO                                            ")</f>
        <v xml:space="preserve">FISICO                                            </v>
      </c>
      <c r="C7806" t="str">
        <f>T("HORTALEZA           ")</f>
        <v xml:space="preserve">HORTALEZA           </v>
      </c>
      <c r="D7806" t="str">
        <f>T("PINAR DEL REY       ")</f>
        <v xml:space="preserve">PINAR DEL REY       </v>
      </c>
      <c r="E7806" t="str">
        <f>T("TU ")</f>
        <v xml:space="preserve">TU </v>
      </c>
      <c r="F7806" t="str">
        <f>T("TURISMOS       ")</f>
        <v xml:space="preserve">TURISMOS       </v>
      </c>
      <c r="G7806" t="str">
        <f>T("De 16 a 19,99 CABALLOS FISCALES                   ")</f>
        <v xml:space="preserve">De 16 a 19,99 CABALLOS FISCALES                   </v>
      </c>
      <c r="H7806" t="str">
        <f>T("GASOLINA                                          ")</f>
        <v xml:space="preserve">GASOLINA                                          </v>
      </c>
      <c r="I7806">
        <v>304</v>
      </c>
    </row>
    <row r="7807" spans="1:9">
      <c r="A7807" t="str">
        <f>T("2018")</f>
        <v>2018</v>
      </c>
      <c r="B7807" t="str">
        <f>T("FISICO                                            ")</f>
        <v xml:space="preserve">FISICO                                            </v>
      </c>
      <c r="C7807" t="str">
        <f>T("HORTALEZA           ")</f>
        <v xml:space="preserve">HORTALEZA           </v>
      </c>
      <c r="D7807" t="str">
        <f>T("PINAR DEL REY       ")</f>
        <v xml:space="preserve">PINAR DEL REY       </v>
      </c>
      <c r="E7807" t="str">
        <f>T("TU ")</f>
        <v xml:space="preserve">TU </v>
      </c>
      <c r="F7807" t="str">
        <f>T("TURISMOS       ")</f>
        <v xml:space="preserve">TURISMOS       </v>
      </c>
      <c r="G7807" t="str">
        <f>T("De 20 CABALLOS FISCALES en adelante               ")</f>
        <v xml:space="preserve">De 20 CABALLOS FISCALES en adelante               </v>
      </c>
      <c r="H7807" t="str">
        <f>T("GASOLINA                                          ")</f>
        <v xml:space="preserve">GASOLINA                                          </v>
      </c>
      <c r="I7807">
        <v>134</v>
      </c>
    </row>
    <row r="7808" spans="1:9">
      <c r="A7808" t="str">
        <f>T("2018")</f>
        <v>2018</v>
      </c>
      <c r="B7808" t="str">
        <f>T("FISICO                                            ")</f>
        <v xml:space="preserve">FISICO                                            </v>
      </c>
      <c r="C7808" t="str">
        <f>T("HORTALEZA           ")</f>
        <v xml:space="preserve">HORTALEZA           </v>
      </c>
      <c r="D7808" t="str">
        <f>T("APOSTOL SANTIAGO    ")</f>
        <v xml:space="preserve">APOSTOL SANTIAGO    </v>
      </c>
      <c r="E7808" t="str">
        <f>T("TU ")</f>
        <v xml:space="preserve">TU </v>
      </c>
      <c r="F7808" t="str">
        <f>T("TURISMOS       ")</f>
        <v xml:space="preserve">TURISMOS       </v>
      </c>
      <c r="G7808" t="str">
        <f>T("De menos de 8 CABALLOS FISCALES                   ")</f>
        <v xml:space="preserve">De menos de 8 CABALLOS FISCALES                   </v>
      </c>
      <c r="H7808" t="str">
        <f>T("GASOLINA                                          ")</f>
        <v xml:space="preserve">GASOLINA                                          </v>
      </c>
      <c r="I7808">
        <v>192</v>
      </c>
    </row>
    <row r="7809" spans="1:9">
      <c r="A7809" t="str">
        <f>T("2018")</f>
        <v>2018</v>
      </c>
      <c r="B7809" t="str">
        <f>T("FISICO                                            ")</f>
        <v xml:space="preserve">FISICO                                            </v>
      </c>
      <c r="C7809" t="str">
        <f>T("HORTALEZA           ")</f>
        <v xml:space="preserve">HORTALEZA           </v>
      </c>
      <c r="D7809" t="str">
        <f>T("APOSTOL SANTIAGO    ")</f>
        <v xml:space="preserve">APOSTOL SANTIAGO    </v>
      </c>
      <c r="E7809" t="str">
        <f>T("TU ")</f>
        <v xml:space="preserve">TU </v>
      </c>
      <c r="F7809" t="str">
        <f>T("TURISMOS       ")</f>
        <v xml:space="preserve">TURISMOS       </v>
      </c>
      <c r="G7809" t="str">
        <f>T("De 8 a 11,99 CABALLOS FISCALES                    ")</f>
        <v xml:space="preserve">De 8 a 11,99 CABALLOS FISCALES                    </v>
      </c>
      <c r="H7809" t="str">
        <f>T("GASOLINA                                          ")</f>
        <v xml:space="preserve">GASOLINA                                          </v>
      </c>
      <c r="I7809" s="1">
        <v>1894</v>
      </c>
    </row>
    <row r="7810" spans="1:9">
      <c r="A7810" t="str">
        <f>T("2018")</f>
        <v>2018</v>
      </c>
      <c r="B7810" t="str">
        <f>T("FISICO                                            ")</f>
        <v xml:space="preserve">FISICO                                            </v>
      </c>
      <c r="C7810" t="str">
        <f>T("HORTALEZA           ")</f>
        <v xml:space="preserve">HORTALEZA           </v>
      </c>
      <c r="D7810" t="str">
        <f>T("APOSTOL SANTIAGO    ")</f>
        <v xml:space="preserve">APOSTOL SANTIAGO    </v>
      </c>
      <c r="E7810" t="str">
        <f>T("TU ")</f>
        <v xml:space="preserve">TU </v>
      </c>
      <c r="F7810" t="str">
        <f>T("TURISMOS       ")</f>
        <v xml:space="preserve">TURISMOS       </v>
      </c>
      <c r="G7810" t="str">
        <f>T("De 12 a 15,99 CABALLOS FISCALES                   ")</f>
        <v xml:space="preserve">De 12 a 15,99 CABALLOS FISCALES                   </v>
      </c>
      <c r="H7810" t="str">
        <f>T("GASOLINA                                          ")</f>
        <v xml:space="preserve">GASOLINA                                          </v>
      </c>
      <c r="I7810">
        <v>541</v>
      </c>
    </row>
    <row r="7811" spans="1:9">
      <c r="A7811" t="str">
        <f>T("2018")</f>
        <v>2018</v>
      </c>
      <c r="B7811" t="str">
        <f>T("FISICO                                            ")</f>
        <v xml:space="preserve">FISICO                                            </v>
      </c>
      <c r="C7811" t="str">
        <f>T("HORTALEZA           ")</f>
        <v xml:space="preserve">HORTALEZA           </v>
      </c>
      <c r="D7811" t="str">
        <f>T("APOSTOL SANTIAGO    ")</f>
        <v xml:space="preserve">APOSTOL SANTIAGO    </v>
      </c>
      <c r="E7811" t="str">
        <f>T("TU ")</f>
        <v xml:space="preserve">TU </v>
      </c>
      <c r="F7811" t="str">
        <f>T("TURISMOS       ")</f>
        <v xml:space="preserve">TURISMOS       </v>
      </c>
      <c r="G7811" t="str">
        <f>T("De 16 a 19,99 CABALLOS FISCALES                   ")</f>
        <v xml:space="preserve">De 16 a 19,99 CABALLOS FISCALES                   </v>
      </c>
      <c r="H7811" t="str">
        <f>T("GASOLINA                                          ")</f>
        <v xml:space="preserve">GASOLINA                                          </v>
      </c>
      <c r="I7811">
        <v>120</v>
      </c>
    </row>
    <row r="7812" spans="1:9">
      <c r="A7812" t="str">
        <f>T("2018")</f>
        <v>2018</v>
      </c>
      <c r="B7812" t="str">
        <f>T("FISICO                                            ")</f>
        <v xml:space="preserve">FISICO                                            </v>
      </c>
      <c r="C7812" t="str">
        <f>T("HORTALEZA           ")</f>
        <v xml:space="preserve">HORTALEZA           </v>
      </c>
      <c r="D7812" t="str">
        <f>T("APOSTOL SANTIAGO    ")</f>
        <v xml:space="preserve">APOSTOL SANTIAGO    </v>
      </c>
      <c r="E7812" t="str">
        <f>T("TU ")</f>
        <v xml:space="preserve">TU </v>
      </c>
      <c r="F7812" t="str">
        <f>T("TURISMOS       ")</f>
        <v xml:space="preserve">TURISMOS       </v>
      </c>
      <c r="G7812" t="str">
        <f>T("De 20 CABALLOS FISCALES en adelante               ")</f>
        <v xml:space="preserve">De 20 CABALLOS FISCALES en adelante               </v>
      </c>
      <c r="H7812" t="str">
        <f>T("GASOLINA                                          ")</f>
        <v xml:space="preserve">GASOLINA                                          </v>
      </c>
      <c r="I7812">
        <v>75</v>
      </c>
    </row>
    <row r="7813" spans="1:9">
      <c r="A7813" t="str">
        <f>T("2018")</f>
        <v>2018</v>
      </c>
      <c r="B7813" t="str">
        <f>T("FISICO                                            ")</f>
        <v xml:space="preserve">FISICO                                            </v>
      </c>
      <c r="C7813" t="str">
        <f>T("HORTALEZA           ")</f>
        <v xml:space="preserve">HORTALEZA           </v>
      </c>
      <c r="D7813" t="str">
        <f>T("VALDEFUENTES        ")</f>
        <v xml:space="preserve">VALDEFUENTES        </v>
      </c>
      <c r="E7813" t="str">
        <f>T("TU ")</f>
        <v xml:space="preserve">TU </v>
      </c>
      <c r="F7813" t="str">
        <f>T("TURISMOS       ")</f>
        <v xml:space="preserve">TURISMOS       </v>
      </c>
      <c r="G7813" t="str">
        <f>T("De menos de 8 CABALLOS FISCALES                   ")</f>
        <v xml:space="preserve">De menos de 8 CABALLOS FISCALES                   </v>
      </c>
      <c r="H7813" t="str">
        <f>T("GASOLINA                                          ")</f>
        <v xml:space="preserve">GASOLINA                                          </v>
      </c>
      <c r="I7813">
        <v>592</v>
      </c>
    </row>
    <row r="7814" spans="1:9">
      <c r="A7814" t="str">
        <f>T("2018")</f>
        <v>2018</v>
      </c>
      <c r="B7814" t="str">
        <f>T("FISICO                                            ")</f>
        <v xml:space="preserve">FISICO                                            </v>
      </c>
      <c r="C7814" t="str">
        <f>T("HORTALEZA           ")</f>
        <v xml:space="preserve">HORTALEZA           </v>
      </c>
      <c r="D7814" t="str">
        <f>T("VALDEFUENTES        ")</f>
        <v xml:space="preserve">VALDEFUENTES        </v>
      </c>
      <c r="E7814" t="str">
        <f>T("TU ")</f>
        <v xml:space="preserve">TU </v>
      </c>
      <c r="F7814" t="str">
        <f>T("TURISMOS       ")</f>
        <v xml:space="preserve">TURISMOS       </v>
      </c>
      <c r="G7814" t="str">
        <f>T("De 8 a 11,99 CABALLOS FISCALES                    ")</f>
        <v xml:space="preserve">De 8 a 11,99 CABALLOS FISCALES                    </v>
      </c>
      <c r="H7814" t="str">
        <f>T("GASOLINA                                          ")</f>
        <v xml:space="preserve">GASOLINA                                          </v>
      </c>
      <c r="I7814" s="1">
        <v>4274</v>
      </c>
    </row>
    <row r="7815" spans="1:9">
      <c r="A7815" t="str">
        <f>T("2018")</f>
        <v>2018</v>
      </c>
      <c r="B7815" t="str">
        <f>T("FISICO                                            ")</f>
        <v xml:space="preserve">FISICO                                            </v>
      </c>
      <c r="C7815" t="str">
        <f>T("HORTALEZA           ")</f>
        <v xml:space="preserve">HORTALEZA           </v>
      </c>
      <c r="D7815" t="str">
        <f>T("VALDEFUENTES        ")</f>
        <v xml:space="preserve">VALDEFUENTES        </v>
      </c>
      <c r="E7815" t="str">
        <f>T("TU ")</f>
        <v xml:space="preserve">TU </v>
      </c>
      <c r="F7815" t="str">
        <f>T("TURISMOS       ")</f>
        <v xml:space="preserve">TURISMOS       </v>
      </c>
      <c r="G7815" t="str">
        <f>T("De 12 a 15,99 CABALLOS FISCALES                   ")</f>
        <v xml:space="preserve">De 12 a 15,99 CABALLOS FISCALES                   </v>
      </c>
      <c r="H7815" t="str">
        <f>T("GASOLINA                                          ")</f>
        <v xml:space="preserve">GASOLINA                                          </v>
      </c>
      <c r="I7815" s="1">
        <v>1339</v>
      </c>
    </row>
    <row r="7816" spans="1:9">
      <c r="A7816" t="str">
        <f>T("2018")</f>
        <v>2018</v>
      </c>
      <c r="B7816" t="str">
        <f>T("FISICO                                            ")</f>
        <v xml:space="preserve">FISICO                                            </v>
      </c>
      <c r="C7816" t="str">
        <f>T("HORTALEZA           ")</f>
        <v xml:space="preserve">HORTALEZA           </v>
      </c>
      <c r="D7816" t="str">
        <f>T("VALDEFUENTES        ")</f>
        <v xml:space="preserve">VALDEFUENTES        </v>
      </c>
      <c r="E7816" t="str">
        <f>T("TU ")</f>
        <v xml:space="preserve">TU </v>
      </c>
      <c r="F7816" t="str">
        <f>T("TURISMOS       ")</f>
        <v xml:space="preserve">TURISMOS       </v>
      </c>
      <c r="G7816" t="str">
        <f>T("De 16 a 19,99 CABALLOS FISCALES                   ")</f>
        <v xml:space="preserve">De 16 a 19,99 CABALLOS FISCALES                   </v>
      </c>
      <c r="H7816" t="str">
        <f>T("GASOLINA                                          ")</f>
        <v xml:space="preserve">GASOLINA                                          </v>
      </c>
      <c r="I7816">
        <v>310</v>
      </c>
    </row>
    <row r="7817" spans="1:9">
      <c r="A7817" t="str">
        <f>T("2018")</f>
        <v>2018</v>
      </c>
      <c r="B7817" t="str">
        <f>T("FISICO                                            ")</f>
        <v xml:space="preserve">FISICO                                            </v>
      </c>
      <c r="C7817" t="str">
        <f>T("HORTALEZA           ")</f>
        <v xml:space="preserve">HORTALEZA           </v>
      </c>
      <c r="D7817" t="str">
        <f>T("VALDEFUENTES        ")</f>
        <v xml:space="preserve">VALDEFUENTES        </v>
      </c>
      <c r="E7817" t="str">
        <f>T("TU ")</f>
        <v xml:space="preserve">TU </v>
      </c>
      <c r="F7817" t="str">
        <f>T("TURISMOS       ")</f>
        <v xml:space="preserve">TURISMOS       </v>
      </c>
      <c r="G7817" t="str">
        <f>T("De 20 CABALLOS FISCALES en adelante               ")</f>
        <v xml:space="preserve">De 20 CABALLOS FISCALES en adelante               </v>
      </c>
      <c r="H7817" t="str">
        <f>T("GASOLINA                                          ")</f>
        <v xml:space="preserve">GASOLINA                                          </v>
      </c>
      <c r="I7817">
        <v>245</v>
      </c>
    </row>
    <row r="7818" spans="1:9">
      <c r="A7818" t="str">
        <f>T("2018")</f>
        <v>2018</v>
      </c>
      <c r="B7818" t="str">
        <f>T("JURIDICO                                          ")</f>
        <v xml:space="preserve">JURIDICO                                          </v>
      </c>
      <c r="C7818" t="str">
        <f>T("HORTALEZA           ")</f>
        <v xml:space="preserve">HORTALEZA           </v>
      </c>
      <c r="D7818" t="str">
        <f>T("SIN BARRIO          ")</f>
        <v xml:space="preserve">SIN BARRIO          </v>
      </c>
      <c r="E7818" t="str">
        <f>T("TU ")</f>
        <v xml:space="preserve">TU </v>
      </c>
      <c r="F7818" t="str">
        <f>T("TURISMOS       ")</f>
        <v xml:space="preserve">TURISMOS       </v>
      </c>
      <c r="G7818" t="str">
        <f>T("De 8 a 11,99 CABALLOS FISCALES                    ")</f>
        <v xml:space="preserve">De 8 a 11,99 CABALLOS FISCALES                    </v>
      </c>
      <c r="H7818" t="str">
        <f>T("GASOLINA                                          ")</f>
        <v xml:space="preserve">GASOLINA                                          </v>
      </c>
      <c r="I7818">
        <v>10</v>
      </c>
    </row>
    <row r="7819" spans="1:9">
      <c r="A7819" t="str">
        <f>T("2018")</f>
        <v>2018</v>
      </c>
      <c r="B7819" t="str">
        <f>T("JURIDICO                                          ")</f>
        <v xml:space="preserve">JURIDICO                                          </v>
      </c>
      <c r="C7819" t="str">
        <f>T("HORTALEZA           ")</f>
        <v xml:space="preserve">HORTALEZA           </v>
      </c>
      <c r="D7819" t="str">
        <f>T("SIN BARRIO          ")</f>
        <v xml:space="preserve">SIN BARRIO          </v>
      </c>
      <c r="E7819" t="str">
        <f>T("TU ")</f>
        <v xml:space="preserve">TU </v>
      </c>
      <c r="F7819" t="str">
        <f>T("TURISMOS       ")</f>
        <v xml:space="preserve">TURISMOS       </v>
      </c>
      <c r="G7819" t="str">
        <f>T("De 12 a 15,99 CABALLOS FISCALES                   ")</f>
        <v xml:space="preserve">De 12 a 15,99 CABALLOS FISCALES                   </v>
      </c>
      <c r="H7819" t="str">
        <f>T("GASOLINA                                          ")</f>
        <v xml:space="preserve">GASOLINA                                          </v>
      </c>
      <c r="I7819">
        <v>2</v>
      </c>
    </row>
    <row r="7820" spans="1:9">
      <c r="A7820" t="str">
        <f>T("2018")</f>
        <v>2018</v>
      </c>
      <c r="B7820" t="str">
        <f>T("JURIDICO                                          ")</f>
        <v xml:space="preserve">JURIDICO                                          </v>
      </c>
      <c r="C7820" t="str">
        <f>T("HORTALEZA           ")</f>
        <v xml:space="preserve">HORTALEZA           </v>
      </c>
      <c r="D7820" t="str">
        <f>T("SIN BARRIO          ")</f>
        <v xml:space="preserve">SIN BARRIO          </v>
      </c>
      <c r="E7820" t="str">
        <f>T("TU ")</f>
        <v xml:space="preserve">TU </v>
      </c>
      <c r="F7820" t="str">
        <f>T("TURISMOS       ")</f>
        <v xml:space="preserve">TURISMOS       </v>
      </c>
      <c r="G7820" t="str">
        <f>T("De 16 a 19,99 CABALLOS FISCALES                   ")</f>
        <v xml:space="preserve">De 16 a 19,99 CABALLOS FISCALES                   </v>
      </c>
      <c r="H7820" t="str">
        <f>T("GASOLINA                                          ")</f>
        <v xml:space="preserve">GASOLINA                                          </v>
      </c>
      <c r="I7820">
        <v>1</v>
      </c>
    </row>
    <row r="7821" spans="1:9">
      <c r="A7821" t="str">
        <f>T("2018")</f>
        <v>2018</v>
      </c>
      <c r="B7821" t="str">
        <f>T("JURIDICO                                          ")</f>
        <v xml:space="preserve">JURIDICO                                          </v>
      </c>
      <c r="C7821" t="str">
        <f>T("HORTALEZA           ")</f>
        <v xml:space="preserve">HORTALEZA           </v>
      </c>
      <c r="D7821" t="str">
        <f>T("SIN BARRIO          ")</f>
        <v xml:space="preserve">SIN BARRIO          </v>
      </c>
      <c r="E7821" t="str">
        <f>T("TU ")</f>
        <v xml:space="preserve">TU </v>
      </c>
      <c r="F7821" t="str">
        <f>T("TURISMOS       ")</f>
        <v xml:space="preserve">TURISMOS       </v>
      </c>
      <c r="G7821" t="str">
        <f>T("De 20 CABALLOS FISCALES en adelante               ")</f>
        <v xml:space="preserve">De 20 CABALLOS FISCALES en adelante               </v>
      </c>
      <c r="H7821" t="str">
        <f>T("GASOLINA                                          ")</f>
        <v xml:space="preserve">GASOLINA                                          </v>
      </c>
      <c r="I7821">
        <v>2</v>
      </c>
    </row>
    <row r="7822" spans="1:9">
      <c r="A7822" t="str">
        <f>T("2018")</f>
        <v>2018</v>
      </c>
      <c r="B7822" t="str">
        <f>T("JURIDICO                                          ")</f>
        <v xml:space="preserve">JURIDICO                                          </v>
      </c>
      <c r="C7822" t="str">
        <f>T("HORTALEZA           ")</f>
        <v xml:space="preserve">HORTALEZA           </v>
      </c>
      <c r="D7822" t="str">
        <f>T("PALOMAS             ")</f>
        <v xml:space="preserve">PALOMAS             </v>
      </c>
      <c r="E7822" t="str">
        <f>T("TU ")</f>
        <v xml:space="preserve">TU </v>
      </c>
      <c r="F7822" t="str">
        <f>T("TURISMOS       ")</f>
        <v xml:space="preserve">TURISMOS       </v>
      </c>
      <c r="G7822" t="str">
        <f>T("De menos de 8 CABALLOS FISCALES                   ")</f>
        <v xml:space="preserve">De menos de 8 CABALLOS FISCALES                   </v>
      </c>
      <c r="H7822" t="str">
        <f>T("GASOLINA                                          ")</f>
        <v xml:space="preserve">GASOLINA                                          </v>
      </c>
      <c r="I7822">
        <v>8</v>
      </c>
    </row>
    <row r="7823" spans="1:9">
      <c r="A7823" t="str">
        <f>T("2018")</f>
        <v>2018</v>
      </c>
      <c r="B7823" t="str">
        <f>T("JURIDICO                                          ")</f>
        <v xml:space="preserve">JURIDICO                                          </v>
      </c>
      <c r="C7823" t="str">
        <f>T("HORTALEZA           ")</f>
        <v xml:space="preserve">HORTALEZA           </v>
      </c>
      <c r="D7823" t="str">
        <f>T("PALOMAS             ")</f>
        <v xml:space="preserve">PALOMAS             </v>
      </c>
      <c r="E7823" t="str">
        <f>T("TU ")</f>
        <v xml:space="preserve">TU </v>
      </c>
      <c r="F7823" t="str">
        <f>T("TURISMOS       ")</f>
        <v xml:space="preserve">TURISMOS       </v>
      </c>
      <c r="G7823" t="str">
        <f>T("De 8 a 11,99 CABALLOS FISCALES                    ")</f>
        <v xml:space="preserve">De 8 a 11,99 CABALLOS FISCALES                    </v>
      </c>
      <c r="H7823" t="str">
        <f>T("GASOLINA                                          ")</f>
        <v xml:space="preserve">GASOLINA                                          </v>
      </c>
      <c r="I7823">
        <v>44</v>
      </c>
    </row>
    <row r="7824" spans="1:9">
      <c r="A7824" t="str">
        <f>T("2018")</f>
        <v>2018</v>
      </c>
      <c r="B7824" t="str">
        <f>T("JURIDICO                                          ")</f>
        <v xml:space="preserve">JURIDICO                                          </v>
      </c>
      <c r="C7824" t="str">
        <f>T("HORTALEZA           ")</f>
        <v xml:space="preserve">HORTALEZA           </v>
      </c>
      <c r="D7824" t="str">
        <f>T("PALOMAS             ")</f>
        <v xml:space="preserve">PALOMAS             </v>
      </c>
      <c r="E7824" t="str">
        <f>T("TU ")</f>
        <v xml:space="preserve">TU </v>
      </c>
      <c r="F7824" t="str">
        <f>T("TURISMOS       ")</f>
        <v xml:space="preserve">TURISMOS       </v>
      </c>
      <c r="G7824" t="str">
        <f>T("De 12 a 15,99 CABALLOS FISCALES                   ")</f>
        <v xml:space="preserve">De 12 a 15,99 CABALLOS FISCALES                   </v>
      </c>
      <c r="H7824" t="str">
        <f>T("GASOLINA                                          ")</f>
        <v xml:space="preserve">GASOLINA                                          </v>
      </c>
      <c r="I7824">
        <v>24</v>
      </c>
    </row>
    <row r="7825" spans="1:9">
      <c r="A7825" t="str">
        <f>T("2018")</f>
        <v>2018</v>
      </c>
      <c r="B7825" t="str">
        <f>T("JURIDICO                                          ")</f>
        <v xml:space="preserve">JURIDICO                                          </v>
      </c>
      <c r="C7825" t="str">
        <f>T("HORTALEZA           ")</f>
        <v xml:space="preserve">HORTALEZA           </v>
      </c>
      <c r="D7825" t="str">
        <f>T("PALOMAS             ")</f>
        <v xml:space="preserve">PALOMAS             </v>
      </c>
      <c r="E7825" t="str">
        <f>T("TU ")</f>
        <v xml:space="preserve">TU </v>
      </c>
      <c r="F7825" t="str">
        <f>T("TURISMOS       ")</f>
        <v xml:space="preserve">TURISMOS       </v>
      </c>
      <c r="G7825" t="str">
        <f>T("De 16 a 19,99 CABALLOS FISCALES                   ")</f>
        <v xml:space="preserve">De 16 a 19,99 CABALLOS FISCALES                   </v>
      </c>
      <c r="H7825" t="str">
        <f>T("GASOLINA                                          ")</f>
        <v xml:space="preserve">GASOLINA                                          </v>
      </c>
      <c r="I7825">
        <v>14</v>
      </c>
    </row>
    <row r="7826" spans="1:9">
      <c r="A7826" t="str">
        <f>T("2018")</f>
        <v>2018</v>
      </c>
      <c r="B7826" t="str">
        <f>T("JURIDICO                                          ")</f>
        <v xml:space="preserve">JURIDICO                                          </v>
      </c>
      <c r="C7826" t="str">
        <f>T("HORTALEZA           ")</f>
        <v xml:space="preserve">HORTALEZA           </v>
      </c>
      <c r="D7826" t="str">
        <f>T("PALOMAS             ")</f>
        <v xml:space="preserve">PALOMAS             </v>
      </c>
      <c r="E7826" t="str">
        <f>T("TU ")</f>
        <v xml:space="preserve">TU </v>
      </c>
      <c r="F7826" t="str">
        <f>T("TURISMOS       ")</f>
        <v xml:space="preserve">TURISMOS       </v>
      </c>
      <c r="G7826" t="str">
        <f>T("De 20 CABALLOS FISCALES en adelante               ")</f>
        <v xml:space="preserve">De 20 CABALLOS FISCALES en adelante               </v>
      </c>
      <c r="H7826" t="str">
        <f>T("GASOLINA                                          ")</f>
        <v xml:space="preserve">GASOLINA                                          </v>
      </c>
      <c r="I7826">
        <v>19</v>
      </c>
    </row>
    <row r="7827" spans="1:9">
      <c r="A7827" t="str">
        <f>T("2018")</f>
        <v>2018</v>
      </c>
      <c r="B7827" t="str">
        <f>T("JURIDICO                                          ")</f>
        <v xml:space="preserve">JURIDICO                                          </v>
      </c>
      <c r="C7827" t="str">
        <f>T("HORTALEZA           ")</f>
        <v xml:space="preserve">HORTALEZA           </v>
      </c>
      <c r="D7827" t="str">
        <f>T("PIOVERA             ")</f>
        <v xml:space="preserve">PIOVERA             </v>
      </c>
      <c r="E7827" t="str">
        <f>T("TU ")</f>
        <v xml:space="preserve">TU </v>
      </c>
      <c r="F7827" t="str">
        <f>T("TURISMOS       ")</f>
        <v xml:space="preserve">TURISMOS       </v>
      </c>
      <c r="G7827" t="str">
        <f>T("De menos de 8 CABALLOS FISCALES                   ")</f>
        <v xml:space="preserve">De menos de 8 CABALLOS FISCALES                   </v>
      </c>
      <c r="H7827" t="str">
        <f>T("GASOLINA                                          ")</f>
        <v xml:space="preserve">GASOLINA                                          </v>
      </c>
      <c r="I7827">
        <v>36</v>
      </c>
    </row>
    <row r="7828" spans="1:9">
      <c r="A7828" t="str">
        <f>T("2018")</f>
        <v>2018</v>
      </c>
      <c r="B7828" t="str">
        <f>T("JURIDICO                                          ")</f>
        <v xml:space="preserve">JURIDICO                                          </v>
      </c>
      <c r="C7828" t="str">
        <f>T("HORTALEZA           ")</f>
        <v xml:space="preserve">HORTALEZA           </v>
      </c>
      <c r="D7828" t="str">
        <f>T("PIOVERA             ")</f>
        <v xml:space="preserve">PIOVERA             </v>
      </c>
      <c r="E7828" t="str">
        <f>T("TU ")</f>
        <v xml:space="preserve">TU </v>
      </c>
      <c r="F7828" t="str">
        <f>T("TURISMOS       ")</f>
        <v xml:space="preserve">TURISMOS       </v>
      </c>
      <c r="G7828" t="str">
        <f>T("De 8 a 11,99 CABALLOS FISCALES                    ")</f>
        <v xml:space="preserve">De 8 a 11,99 CABALLOS FISCALES                    </v>
      </c>
      <c r="H7828" t="str">
        <f>T("GASOLINA                                          ")</f>
        <v xml:space="preserve">GASOLINA                                          </v>
      </c>
      <c r="I7828">
        <v>105</v>
      </c>
    </row>
    <row r="7829" spans="1:9">
      <c r="A7829" t="str">
        <f>T("2018")</f>
        <v>2018</v>
      </c>
      <c r="B7829" t="str">
        <f>T("JURIDICO                                          ")</f>
        <v xml:space="preserve">JURIDICO                                          </v>
      </c>
      <c r="C7829" t="str">
        <f>T("HORTALEZA           ")</f>
        <v xml:space="preserve">HORTALEZA           </v>
      </c>
      <c r="D7829" t="str">
        <f>T("PIOVERA             ")</f>
        <v xml:space="preserve">PIOVERA             </v>
      </c>
      <c r="E7829" t="str">
        <f>T("TU ")</f>
        <v xml:space="preserve">TU </v>
      </c>
      <c r="F7829" t="str">
        <f>T("TURISMOS       ")</f>
        <v xml:space="preserve">TURISMOS       </v>
      </c>
      <c r="G7829" t="str">
        <f>T("De 12 a 15,99 CABALLOS FISCALES                   ")</f>
        <v xml:space="preserve">De 12 a 15,99 CABALLOS FISCALES                   </v>
      </c>
      <c r="H7829" t="str">
        <f>T("GASOLINA                                          ")</f>
        <v xml:space="preserve">GASOLINA                                          </v>
      </c>
      <c r="I7829">
        <v>69</v>
      </c>
    </row>
    <row r="7830" spans="1:9">
      <c r="A7830" t="str">
        <f>T("2018")</f>
        <v>2018</v>
      </c>
      <c r="B7830" t="str">
        <f>T("JURIDICO                                          ")</f>
        <v xml:space="preserve">JURIDICO                                          </v>
      </c>
      <c r="C7830" t="str">
        <f>T("HORTALEZA           ")</f>
        <v xml:space="preserve">HORTALEZA           </v>
      </c>
      <c r="D7830" t="str">
        <f>T("PIOVERA             ")</f>
        <v xml:space="preserve">PIOVERA             </v>
      </c>
      <c r="E7830" t="str">
        <f>T("TU ")</f>
        <v xml:space="preserve">TU </v>
      </c>
      <c r="F7830" t="str">
        <f>T("TURISMOS       ")</f>
        <v xml:space="preserve">TURISMOS       </v>
      </c>
      <c r="G7830" t="str">
        <f>T("De 16 a 19,99 CABALLOS FISCALES                   ")</f>
        <v xml:space="preserve">De 16 a 19,99 CABALLOS FISCALES                   </v>
      </c>
      <c r="H7830" t="str">
        <f>T("GASOLINA                                          ")</f>
        <v xml:space="preserve">GASOLINA                                          </v>
      </c>
      <c r="I7830">
        <v>36</v>
      </c>
    </row>
    <row r="7831" spans="1:9">
      <c r="A7831" t="str">
        <f>T("2018")</f>
        <v>2018</v>
      </c>
      <c r="B7831" t="str">
        <f>T("JURIDICO                                          ")</f>
        <v xml:space="preserve">JURIDICO                                          </v>
      </c>
      <c r="C7831" t="str">
        <f>T("HORTALEZA           ")</f>
        <v xml:space="preserve">HORTALEZA           </v>
      </c>
      <c r="D7831" t="str">
        <f>T("PIOVERA             ")</f>
        <v xml:space="preserve">PIOVERA             </v>
      </c>
      <c r="E7831" t="str">
        <f>T("TU ")</f>
        <v xml:space="preserve">TU </v>
      </c>
      <c r="F7831" t="str">
        <f>T("TURISMOS       ")</f>
        <v xml:space="preserve">TURISMOS       </v>
      </c>
      <c r="G7831" t="str">
        <f>T("De 20 CABALLOS FISCALES en adelante               ")</f>
        <v xml:space="preserve">De 20 CABALLOS FISCALES en adelante               </v>
      </c>
      <c r="H7831" t="str">
        <f>T("GASOLINA                                          ")</f>
        <v xml:space="preserve">GASOLINA                                          </v>
      </c>
      <c r="I7831">
        <v>98</v>
      </c>
    </row>
    <row r="7832" spans="1:9">
      <c r="A7832" t="str">
        <f>T("2018")</f>
        <v>2018</v>
      </c>
      <c r="B7832" t="str">
        <f>T("JURIDICO                                          ")</f>
        <v xml:space="preserve">JURIDICO                                          </v>
      </c>
      <c r="C7832" t="str">
        <f>T("HORTALEZA           ")</f>
        <v xml:space="preserve">HORTALEZA           </v>
      </c>
      <c r="D7832" t="str">
        <f>T("CANILLAS            ")</f>
        <v xml:space="preserve">CANILLAS            </v>
      </c>
      <c r="E7832" t="str">
        <f>T("TU ")</f>
        <v xml:space="preserve">TU </v>
      </c>
      <c r="F7832" t="str">
        <f>T("TURISMOS       ")</f>
        <v xml:space="preserve">TURISMOS       </v>
      </c>
      <c r="G7832" t="str">
        <f>T("De menos de 8 CABALLOS FISCALES                   ")</f>
        <v xml:space="preserve">De menos de 8 CABALLOS FISCALES                   </v>
      </c>
      <c r="H7832" t="str">
        <f>T("GASOLINA                                          ")</f>
        <v xml:space="preserve">GASOLINA                                          </v>
      </c>
      <c r="I7832">
        <v>29</v>
      </c>
    </row>
    <row r="7833" spans="1:9">
      <c r="A7833" t="str">
        <f>T("2018")</f>
        <v>2018</v>
      </c>
      <c r="B7833" t="str">
        <f>T("JURIDICO                                          ")</f>
        <v xml:space="preserve">JURIDICO                                          </v>
      </c>
      <c r="C7833" t="str">
        <f>T("HORTALEZA           ")</f>
        <v xml:space="preserve">HORTALEZA           </v>
      </c>
      <c r="D7833" t="str">
        <f>T("CANILLAS            ")</f>
        <v xml:space="preserve">CANILLAS            </v>
      </c>
      <c r="E7833" t="str">
        <f>T("TU ")</f>
        <v xml:space="preserve">TU </v>
      </c>
      <c r="F7833" t="str">
        <f>T("TURISMOS       ")</f>
        <v xml:space="preserve">TURISMOS       </v>
      </c>
      <c r="G7833" t="str">
        <f>T("De 8 a 11,99 CABALLOS FISCALES                    ")</f>
        <v xml:space="preserve">De 8 a 11,99 CABALLOS FISCALES                    </v>
      </c>
      <c r="H7833" t="str">
        <f>T("GASOLINA                                          ")</f>
        <v xml:space="preserve">GASOLINA                                          </v>
      </c>
      <c r="I7833">
        <v>143</v>
      </c>
    </row>
    <row r="7834" spans="1:9">
      <c r="A7834" t="str">
        <f>T("2018")</f>
        <v>2018</v>
      </c>
      <c r="B7834" t="str">
        <f>T("JURIDICO                                          ")</f>
        <v xml:space="preserve">JURIDICO                                          </v>
      </c>
      <c r="C7834" t="str">
        <f>T("HORTALEZA           ")</f>
        <v xml:space="preserve">HORTALEZA           </v>
      </c>
      <c r="D7834" t="str">
        <f>T("CANILLAS            ")</f>
        <v xml:space="preserve">CANILLAS            </v>
      </c>
      <c r="E7834" t="str">
        <f>T("TU ")</f>
        <v xml:space="preserve">TU </v>
      </c>
      <c r="F7834" t="str">
        <f>T("TURISMOS       ")</f>
        <v xml:space="preserve">TURISMOS       </v>
      </c>
      <c r="G7834" t="str">
        <f>T("De 12 a 15,99 CABALLOS FISCALES                   ")</f>
        <v xml:space="preserve">De 12 a 15,99 CABALLOS FISCALES                   </v>
      </c>
      <c r="H7834" t="str">
        <f>T("GASOLINA                                          ")</f>
        <v xml:space="preserve">GASOLINA                                          </v>
      </c>
      <c r="I7834">
        <v>79</v>
      </c>
    </row>
    <row r="7835" spans="1:9">
      <c r="A7835" t="str">
        <f>T("2018")</f>
        <v>2018</v>
      </c>
      <c r="B7835" t="str">
        <f>T("JURIDICO                                          ")</f>
        <v xml:space="preserve">JURIDICO                                          </v>
      </c>
      <c r="C7835" t="str">
        <f>T("HORTALEZA           ")</f>
        <v xml:space="preserve">HORTALEZA           </v>
      </c>
      <c r="D7835" t="str">
        <f>T("CANILLAS            ")</f>
        <v xml:space="preserve">CANILLAS            </v>
      </c>
      <c r="E7835" t="str">
        <f>T("TU ")</f>
        <v xml:space="preserve">TU </v>
      </c>
      <c r="F7835" t="str">
        <f>T("TURISMOS       ")</f>
        <v xml:space="preserve">TURISMOS       </v>
      </c>
      <c r="G7835" t="str">
        <f>T("De 16 a 19,99 CABALLOS FISCALES                   ")</f>
        <v xml:space="preserve">De 16 a 19,99 CABALLOS FISCALES                   </v>
      </c>
      <c r="H7835" t="str">
        <f>T("GASOLINA                                          ")</f>
        <v xml:space="preserve">GASOLINA                                          </v>
      </c>
      <c r="I7835">
        <v>31</v>
      </c>
    </row>
    <row r="7836" spans="1:9">
      <c r="A7836" t="str">
        <f>T("2018")</f>
        <v>2018</v>
      </c>
      <c r="B7836" t="str">
        <f>T("JURIDICO                                          ")</f>
        <v xml:space="preserve">JURIDICO                                          </v>
      </c>
      <c r="C7836" t="str">
        <f>T("HORTALEZA           ")</f>
        <v xml:space="preserve">HORTALEZA           </v>
      </c>
      <c r="D7836" t="str">
        <f>T("CANILLAS            ")</f>
        <v xml:space="preserve">CANILLAS            </v>
      </c>
      <c r="E7836" t="str">
        <f>T("TU ")</f>
        <v xml:space="preserve">TU </v>
      </c>
      <c r="F7836" t="str">
        <f>T("TURISMOS       ")</f>
        <v xml:space="preserve">TURISMOS       </v>
      </c>
      <c r="G7836" t="str">
        <f>T("De 20 CABALLOS FISCALES en adelante               ")</f>
        <v xml:space="preserve">De 20 CABALLOS FISCALES en adelante               </v>
      </c>
      <c r="H7836" t="str">
        <f>T("GASOLINA                                          ")</f>
        <v xml:space="preserve">GASOLINA                                          </v>
      </c>
      <c r="I7836">
        <v>46</v>
      </c>
    </row>
    <row r="7837" spans="1:9">
      <c r="A7837" t="str">
        <f>T("2018")</f>
        <v>2018</v>
      </c>
      <c r="B7837" t="str">
        <f>T("JURIDICO                                          ")</f>
        <v xml:space="preserve">JURIDICO                                          </v>
      </c>
      <c r="C7837" t="str">
        <f>T("HORTALEZA           ")</f>
        <v xml:space="preserve">HORTALEZA           </v>
      </c>
      <c r="D7837" t="str">
        <f>T("PINAR DEL REY       ")</f>
        <v xml:space="preserve">PINAR DEL REY       </v>
      </c>
      <c r="E7837" t="str">
        <f>T("TU ")</f>
        <v xml:space="preserve">TU </v>
      </c>
      <c r="F7837" t="str">
        <f>T("TURISMOS       ")</f>
        <v xml:space="preserve">TURISMOS       </v>
      </c>
      <c r="G7837" t="str">
        <f>T("De menos de 8 CABALLOS FISCALES                   ")</f>
        <v xml:space="preserve">De menos de 8 CABALLOS FISCALES                   </v>
      </c>
      <c r="H7837" t="str">
        <f>T("GASOLINA                                          ")</f>
        <v xml:space="preserve">GASOLINA                                          </v>
      </c>
      <c r="I7837">
        <v>25</v>
      </c>
    </row>
    <row r="7838" spans="1:9">
      <c r="A7838" t="str">
        <f>T("2018")</f>
        <v>2018</v>
      </c>
      <c r="B7838" t="str">
        <f>T("JURIDICO                                          ")</f>
        <v xml:space="preserve">JURIDICO                                          </v>
      </c>
      <c r="C7838" t="str">
        <f>T("HORTALEZA           ")</f>
        <v xml:space="preserve">HORTALEZA           </v>
      </c>
      <c r="D7838" t="str">
        <f>T("PINAR DEL REY       ")</f>
        <v xml:space="preserve">PINAR DEL REY       </v>
      </c>
      <c r="E7838" t="str">
        <f>T("TU ")</f>
        <v xml:space="preserve">TU </v>
      </c>
      <c r="F7838" t="str">
        <f>T("TURISMOS       ")</f>
        <v xml:space="preserve">TURISMOS       </v>
      </c>
      <c r="G7838" t="str">
        <f>T("De 8 a 11,99 CABALLOS FISCALES                    ")</f>
        <v xml:space="preserve">De 8 a 11,99 CABALLOS FISCALES                    </v>
      </c>
      <c r="H7838" t="str">
        <f>T("GASOLINA                                          ")</f>
        <v xml:space="preserve">GASOLINA                                          </v>
      </c>
      <c r="I7838">
        <v>105</v>
      </c>
    </row>
    <row r="7839" spans="1:9">
      <c r="A7839" t="str">
        <f>T("2018")</f>
        <v>2018</v>
      </c>
      <c r="B7839" t="str">
        <f>T("JURIDICO                                          ")</f>
        <v xml:space="preserve">JURIDICO                                          </v>
      </c>
      <c r="C7839" t="str">
        <f>T("HORTALEZA           ")</f>
        <v xml:space="preserve">HORTALEZA           </v>
      </c>
      <c r="D7839" t="str">
        <f>T("PINAR DEL REY       ")</f>
        <v xml:space="preserve">PINAR DEL REY       </v>
      </c>
      <c r="E7839" t="str">
        <f>T("TU ")</f>
        <v xml:space="preserve">TU </v>
      </c>
      <c r="F7839" t="str">
        <f>T("TURISMOS       ")</f>
        <v xml:space="preserve">TURISMOS       </v>
      </c>
      <c r="G7839" t="str">
        <f>T("De 12 a 15,99 CABALLOS FISCALES                   ")</f>
        <v xml:space="preserve">De 12 a 15,99 CABALLOS FISCALES                   </v>
      </c>
      <c r="H7839" t="str">
        <f>T("GASOLINA                                          ")</f>
        <v xml:space="preserve">GASOLINA                                          </v>
      </c>
      <c r="I7839">
        <v>69</v>
      </c>
    </row>
    <row r="7840" spans="1:9">
      <c r="A7840" t="str">
        <f>T("2018")</f>
        <v>2018</v>
      </c>
      <c r="B7840" t="str">
        <f>T("JURIDICO                                          ")</f>
        <v xml:space="preserve">JURIDICO                                          </v>
      </c>
      <c r="C7840" t="str">
        <f>T("HORTALEZA           ")</f>
        <v xml:space="preserve">HORTALEZA           </v>
      </c>
      <c r="D7840" t="str">
        <f>T("PINAR DEL REY       ")</f>
        <v xml:space="preserve">PINAR DEL REY       </v>
      </c>
      <c r="E7840" t="str">
        <f>T("TU ")</f>
        <v xml:space="preserve">TU </v>
      </c>
      <c r="F7840" t="str">
        <f>T("TURISMOS       ")</f>
        <v xml:space="preserve">TURISMOS       </v>
      </c>
      <c r="G7840" t="str">
        <f>T("De 16 a 19,99 CABALLOS FISCALES                   ")</f>
        <v xml:space="preserve">De 16 a 19,99 CABALLOS FISCALES                   </v>
      </c>
      <c r="H7840" t="str">
        <f>T("GASOLINA                                          ")</f>
        <v xml:space="preserve">GASOLINA                                          </v>
      </c>
      <c r="I7840">
        <v>27</v>
      </c>
    </row>
    <row r="7841" spans="1:9">
      <c r="A7841" t="str">
        <f>T("2018")</f>
        <v>2018</v>
      </c>
      <c r="B7841" t="str">
        <f>T("JURIDICO                                          ")</f>
        <v xml:space="preserve">JURIDICO                                          </v>
      </c>
      <c r="C7841" t="str">
        <f>T("HORTALEZA           ")</f>
        <v xml:space="preserve">HORTALEZA           </v>
      </c>
      <c r="D7841" t="str">
        <f>T("PINAR DEL REY       ")</f>
        <v xml:space="preserve">PINAR DEL REY       </v>
      </c>
      <c r="E7841" t="str">
        <f>T("TU ")</f>
        <v xml:space="preserve">TU </v>
      </c>
      <c r="F7841" t="str">
        <f>T("TURISMOS       ")</f>
        <v xml:space="preserve">TURISMOS       </v>
      </c>
      <c r="G7841" t="str">
        <f>T("De 20 CABALLOS FISCALES en adelante               ")</f>
        <v xml:space="preserve">De 20 CABALLOS FISCALES en adelante               </v>
      </c>
      <c r="H7841" t="str">
        <f>T("GASOLINA                                          ")</f>
        <v xml:space="preserve">GASOLINA                                          </v>
      </c>
      <c r="I7841">
        <v>33</v>
      </c>
    </row>
    <row r="7842" spans="1:9">
      <c r="A7842" t="str">
        <f>T("2018")</f>
        <v>2018</v>
      </c>
      <c r="B7842" t="str">
        <f>T("JURIDICO                                          ")</f>
        <v xml:space="preserve">JURIDICO                                          </v>
      </c>
      <c r="C7842" t="str">
        <f>T("HORTALEZA           ")</f>
        <v xml:space="preserve">HORTALEZA           </v>
      </c>
      <c r="D7842" t="str">
        <f>T("APOSTOL SANTIAGO    ")</f>
        <v xml:space="preserve">APOSTOL SANTIAGO    </v>
      </c>
      <c r="E7842" t="str">
        <f>T("TU ")</f>
        <v xml:space="preserve">TU </v>
      </c>
      <c r="F7842" t="str">
        <f>T("TURISMOS       ")</f>
        <v xml:space="preserve">TURISMOS       </v>
      </c>
      <c r="G7842" t="str">
        <f>T("De menos de 8 CABALLOS FISCALES                   ")</f>
        <v xml:space="preserve">De menos de 8 CABALLOS FISCALES                   </v>
      </c>
      <c r="H7842" t="str">
        <f>T("GASOLINA                                          ")</f>
        <v xml:space="preserve">GASOLINA                                          </v>
      </c>
      <c r="I7842">
        <v>10</v>
      </c>
    </row>
    <row r="7843" spans="1:9">
      <c r="A7843" t="str">
        <f>T("2018")</f>
        <v>2018</v>
      </c>
      <c r="B7843" t="str">
        <f>T("JURIDICO                                          ")</f>
        <v xml:space="preserve">JURIDICO                                          </v>
      </c>
      <c r="C7843" t="str">
        <f>T("HORTALEZA           ")</f>
        <v xml:space="preserve">HORTALEZA           </v>
      </c>
      <c r="D7843" t="str">
        <f>T("APOSTOL SANTIAGO    ")</f>
        <v xml:space="preserve">APOSTOL SANTIAGO    </v>
      </c>
      <c r="E7843" t="str">
        <f>T("TU ")</f>
        <v xml:space="preserve">TU </v>
      </c>
      <c r="F7843" t="str">
        <f>T("TURISMOS       ")</f>
        <v xml:space="preserve">TURISMOS       </v>
      </c>
      <c r="G7843" t="str">
        <f>T("De 8 a 11,99 CABALLOS FISCALES                    ")</f>
        <v xml:space="preserve">De 8 a 11,99 CABALLOS FISCALES                    </v>
      </c>
      <c r="H7843" t="str">
        <f>T("GASOLINA                                          ")</f>
        <v xml:space="preserve">GASOLINA                                          </v>
      </c>
      <c r="I7843">
        <v>26</v>
      </c>
    </row>
    <row r="7844" spans="1:9">
      <c r="A7844" t="str">
        <f>T("2018")</f>
        <v>2018</v>
      </c>
      <c r="B7844" t="str">
        <f>T("JURIDICO                                          ")</f>
        <v xml:space="preserve">JURIDICO                                          </v>
      </c>
      <c r="C7844" t="str">
        <f>T("HORTALEZA           ")</f>
        <v xml:space="preserve">HORTALEZA           </v>
      </c>
      <c r="D7844" t="str">
        <f>T("APOSTOL SANTIAGO    ")</f>
        <v xml:space="preserve">APOSTOL SANTIAGO    </v>
      </c>
      <c r="E7844" t="str">
        <f>T("TU ")</f>
        <v xml:space="preserve">TU </v>
      </c>
      <c r="F7844" t="str">
        <f>T("TURISMOS       ")</f>
        <v xml:space="preserve">TURISMOS       </v>
      </c>
      <c r="G7844" t="str">
        <f>T("De 12 a 15,99 CABALLOS FISCALES                   ")</f>
        <v xml:space="preserve">De 12 a 15,99 CABALLOS FISCALES                   </v>
      </c>
      <c r="H7844" t="str">
        <f>T("GASOLINA                                          ")</f>
        <v xml:space="preserve">GASOLINA                                          </v>
      </c>
      <c r="I7844">
        <v>21</v>
      </c>
    </row>
    <row r="7845" spans="1:9">
      <c r="A7845" t="str">
        <f>T("2018")</f>
        <v>2018</v>
      </c>
      <c r="B7845" t="str">
        <f>T("JURIDICO                                          ")</f>
        <v xml:space="preserve">JURIDICO                                          </v>
      </c>
      <c r="C7845" t="str">
        <f>T("HORTALEZA           ")</f>
        <v xml:space="preserve">HORTALEZA           </v>
      </c>
      <c r="D7845" t="str">
        <f>T("APOSTOL SANTIAGO    ")</f>
        <v xml:space="preserve">APOSTOL SANTIAGO    </v>
      </c>
      <c r="E7845" t="str">
        <f>T("TU ")</f>
        <v xml:space="preserve">TU </v>
      </c>
      <c r="F7845" t="str">
        <f>T("TURISMOS       ")</f>
        <v xml:space="preserve">TURISMOS       </v>
      </c>
      <c r="G7845" t="str">
        <f>T("De 16 a 19,99 CABALLOS FISCALES                   ")</f>
        <v xml:space="preserve">De 16 a 19,99 CABALLOS FISCALES                   </v>
      </c>
      <c r="H7845" t="str">
        <f>T("GASOLINA                                          ")</f>
        <v xml:space="preserve">GASOLINA                                          </v>
      </c>
      <c r="I7845">
        <v>9</v>
      </c>
    </row>
    <row r="7846" spans="1:9">
      <c r="A7846" t="str">
        <f>T("2018")</f>
        <v>2018</v>
      </c>
      <c r="B7846" t="str">
        <f>T("JURIDICO                                          ")</f>
        <v xml:space="preserve">JURIDICO                                          </v>
      </c>
      <c r="C7846" t="str">
        <f>T("HORTALEZA           ")</f>
        <v xml:space="preserve">HORTALEZA           </v>
      </c>
      <c r="D7846" t="str">
        <f>T("APOSTOL SANTIAGO    ")</f>
        <v xml:space="preserve">APOSTOL SANTIAGO    </v>
      </c>
      <c r="E7846" t="str">
        <f>T("TU ")</f>
        <v xml:space="preserve">TU </v>
      </c>
      <c r="F7846" t="str">
        <f>T("TURISMOS       ")</f>
        <v xml:space="preserve">TURISMOS       </v>
      </c>
      <c r="G7846" t="str">
        <f>T("De 20 CABALLOS FISCALES en adelante               ")</f>
        <v xml:space="preserve">De 20 CABALLOS FISCALES en adelante               </v>
      </c>
      <c r="H7846" t="str">
        <f>T("GASOLINA                                          ")</f>
        <v xml:space="preserve">GASOLINA                                          </v>
      </c>
      <c r="I7846">
        <v>12</v>
      </c>
    </row>
    <row r="7847" spans="1:9">
      <c r="A7847" t="str">
        <f>T("2018")</f>
        <v>2018</v>
      </c>
      <c r="B7847" t="str">
        <f>T("JURIDICO                                          ")</f>
        <v xml:space="preserve">JURIDICO                                          </v>
      </c>
      <c r="C7847" t="str">
        <f>T("HORTALEZA           ")</f>
        <v xml:space="preserve">HORTALEZA           </v>
      </c>
      <c r="D7847" t="str">
        <f>T("VALDEFUENTES        ")</f>
        <v xml:space="preserve">VALDEFUENTES        </v>
      </c>
      <c r="E7847" t="str">
        <f>T("TU ")</f>
        <v xml:space="preserve">TU </v>
      </c>
      <c r="F7847" t="str">
        <f>T("TURISMOS       ")</f>
        <v xml:space="preserve">TURISMOS       </v>
      </c>
      <c r="G7847" t="str">
        <f>T("De menos de 8 CABALLOS FISCALES                   ")</f>
        <v xml:space="preserve">De menos de 8 CABALLOS FISCALES                   </v>
      </c>
      <c r="H7847" t="str">
        <f>T("GASOLINA                                          ")</f>
        <v xml:space="preserve">GASOLINA                                          </v>
      </c>
      <c r="I7847">
        <v>37</v>
      </c>
    </row>
    <row r="7848" spans="1:9">
      <c r="A7848" t="str">
        <f>T("2018")</f>
        <v>2018</v>
      </c>
      <c r="B7848" t="str">
        <f>T("JURIDICO                                          ")</f>
        <v xml:space="preserve">JURIDICO                                          </v>
      </c>
      <c r="C7848" t="str">
        <f>T("HORTALEZA           ")</f>
        <v xml:space="preserve">HORTALEZA           </v>
      </c>
      <c r="D7848" t="str">
        <f>T("VALDEFUENTES        ")</f>
        <v xml:space="preserve">VALDEFUENTES        </v>
      </c>
      <c r="E7848" t="str">
        <f>T("TU ")</f>
        <v xml:space="preserve">TU </v>
      </c>
      <c r="F7848" t="str">
        <f>T("TURISMOS       ")</f>
        <v xml:space="preserve">TURISMOS       </v>
      </c>
      <c r="G7848" t="str">
        <f>T("De 8 a 11,99 CABALLOS FISCALES                    ")</f>
        <v xml:space="preserve">De 8 a 11,99 CABALLOS FISCALES                    </v>
      </c>
      <c r="H7848" t="str">
        <f>T("GASOLINA                                          ")</f>
        <v xml:space="preserve">GASOLINA                                          </v>
      </c>
      <c r="I7848">
        <v>209</v>
      </c>
    </row>
    <row r="7849" spans="1:9">
      <c r="A7849" t="str">
        <f>T("2018")</f>
        <v>2018</v>
      </c>
      <c r="B7849" t="str">
        <f>T("JURIDICO                                          ")</f>
        <v xml:space="preserve">JURIDICO                                          </v>
      </c>
      <c r="C7849" t="str">
        <f>T("HORTALEZA           ")</f>
        <v xml:space="preserve">HORTALEZA           </v>
      </c>
      <c r="D7849" t="str">
        <f>T("VALDEFUENTES        ")</f>
        <v xml:space="preserve">VALDEFUENTES        </v>
      </c>
      <c r="E7849" t="str">
        <f>T("TU ")</f>
        <v xml:space="preserve">TU </v>
      </c>
      <c r="F7849" t="str">
        <f>T("TURISMOS       ")</f>
        <v xml:space="preserve">TURISMOS       </v>
      </c>
      <c r="G7849" t="str">
        <f>T("De 12 a 15,99 CABALLOS FISCALES                   ")</f>
        <v xml:space="preserve">De 12 a 15,99 CABALLOS FISCALES                   </v>
      </c>
      <c r="H7849" t="str">
        <f>T("GASOLINA                                          ")</f>
        <v xml:space="preserve">GASOLINA                                          </v>
      </c>
      <c r="I7849">
        <v>152</v>
      </c>
    </row>
    <row r="7850" spans="1:9">
      <c r="A7850" t="str">
        <f>T("2018")</f>
        <v>2018</v>
      </c>
      <c r="B7850" t="str">
        <f>T("JURIDICO                                          ")</f>
        <v xml:space="preserve">JURIDICO                                          </v>
      </c>
      <c r="C7850" t="str">
        <f>T("HORTALEZA           ")</f>
        <v xml:space="preserve">HORTALEZA           </v>
      </c>
      <c r="D7850" t="str">
        <f>T("VALDEFUENTES        ")</f>
        <v xml:space="preserve">VALDEFUENTES        </v>
      </c>
      <c r="E7850" t="str">
        <f>T("TU ")</f>
        <v xml:space="preserve">TU </v>
      </c>
      <c r="F7850" t="str">
        <f>T("TURISMOS       ")</f>
        <v xml:space="preserve">TURISMOS       </v>
      </c>
      <c r="G7850" t="str">
        <f>T("De 16 a 19,99 CABALLOS FISCALES                   ")</f>
        <v xml:space="preserve">De 16 a 19,99 CABALLOS FISCALES                   </v>
      </c>
      <c r="H7850" t="str">
        <f>T("GASOLINA                                          ")</f>
        <v xml:space="preserve">GASOLINA                                          </v>
      </c>
      <c r="I7850">
        <v>52</v>
      </c>
    </row>
    <row r="7851" spans="1:9">
      <c r="A7851" t="str">
        <f>T("2018")</f>
        <v>2018</v>
      </c>
      <c r="B7851" t="str">
        <f>T("JURIDICO                                          ")</f>
        <v xml:space="preserve">JURIDICO                                          </v>
      </c>
      <c r="C7851" t="str">
        <f>T("HORTALEZA           ")</f>
        <v xml:space="preserve">HORTALEZA           </v>
      </c>
      <c r="D7851" t="str">
        <f>T("VALDEFUENTES        ")</f>
        <v xml:space="preserve">VALDEFUENTES        </v>
      </c>
      <c r="E7851" t="str">
        <f>T("TU ")</f>
        <v xml:space="preserve">TU </v>
      </c>
      <c r="F7851" t="str">
        <f>T("TURISMOS       ")</f>
        <v xml:space="preserve">TURISMOS       </v>
      </c>
      <c r="G7851" t="str">
        <f>T("De 20 CABALLOS FISCALES en adelante               ")</f>
        <v xml:space="preserve">De 20 CABALLOS FISCALES en adelante               </v>
      </c>
      <c r="H7851" t="str">
        <f>T("GASOLINA                                          ")</f>
        <v xml:space="preserve">GASOLINA                                          </v>
      </c>
      <c r="I7851">
        <v>76</v>
      </c>
    </row>
    <row r="7852" spans="1:9">
      <c r="A7852" t="str">
        <f>T("2018")</f>
        <v>2018</v>
      </c>
      <c r="B7852" t="str">
        <f>T("FISICO                                            ")</f>
        <v xml:space="preserve">FISICO                                            </v>
      </c>
      <c r="C7852" t="str">
        <f>T("HORTALEZA           ")</f>
        <v xml:space="preserve">HORTALEZA           </v>
      </c>
      <c r="D7852" t="str">
        <f>T("SIN BARRIO          ")</f>
        <v xml:space="preserve">SIN BARRIO          </v>
      </c>
      <c r="E7852" t="str">
        <f>T("TU ")</f>
        <v xml:space="preserve">TU </v>
      </c>
      <c r="F7852" t="str">
        <f>T("TURISMOS       ")</f>
        <v xml:space="preserve">TURISMOS       </v>
      </c>
      <c r="G7852" t="str">
        <f>T("De 8 a 11,99 CABALLOS FISCALES                    ")</f>
        <v xml:space="preserve">De 8 a 11,99 CABALLOS FISCALES                    </v>
      </c>
      <c r="H7852" t="str">
        <f>T("HÍBRIDO                                           ")</f>
        <v xml:space="preserve">HÍBRIDO                                           </v>
      </c>
      <c r="I7852">
        <v>6</v>
      </c>
    </row>
    <row r="7853" spans="1:9">
      <c r="A7853" t="str">
        <f>T("2018")</f>
        <v>2018</v>
      </c>
      <c r="B7853" t="str">
        <f>T("FISICO                                            ")</f>
        <v xml:space="preserve">FISICO                                            </v>
      </c>
      <c r="C7853" t="str">
        <f>T("HORTALEZA           ")</f>
        <v xml:space="preserve">HORTALEZA           </v>
      </c>
      <c r="D7853" t="str">
        <f>T("SIN BARRIO          ")</f>
        <v xml:space="preserve">SIN BARRIO          </v>
      </c>
      <c r="E7853" t="str">
        <f>T("TU ")</f>
        <v xml:space="preserve">TU </v>
      </c>
      <c r="F7853" t="str">
        <f>T("TURISMOS       ")</f>
        <v xml:space="preserve">TURISMOS       </v>
      </c>
      <c r="G7853" t="str">
        <f>T("De 12 a 15,99 CABALLOS FISCALES                   ")</f>
        <v xml:space="preserve">De 12 a 15,99 CABALLOS FISCALES                   </v>
      </c>
      <c r="H7853" t="str">
        <f>T("HÍBRIDO                                           ")</f>
        <v xml:space="preserve">HÍBRIDO                                           </v>
      </c>
      <c r="I7853">
        <v>17</v>
      </c>
    </row>
    <row r="7854" spans="1:9">
      <c r="A7854" t="str">
        <f>T("2018")</f>
        <v>2018</v>
      </c>
      <c r="B7854" t="str">
        <f>T("FISICO                                            ")</f>
        <v xml:space="preserve">FISICO                                            </v>
      </c>
      <c r="C7854" t="str">
        <f>T("HORTALEZA           ")</f>
        <v xml:space="preserve">HORTALEZA           </v>
      </c>
      <c r="D7854" t="str">
        <f>T("PALOMAS             ")</f>
        <v xml:space="preserve">PALOMAS             </v>
      </c>
      <c r="E7854" t="str">
        <f>T("TU ")</f>
        <v xml:space="preserve">TU </v>
      </c>
      <c r="F7854" t="str">
        <f>T("TURISMOS       ")</f>
        <v xml:space="preserve">TURISMOS       </v>
      </c>
      <c r="G7854" t="str">
        <f>T("De 8 a 11,99 CABALLOS FISCALES                    ")</f>
        <v xml:space="preserve">De 8 a 11,99 CABALLOS FISCALES                    </v>
      </c>
      <c r="H7854" t="str">
        <f>T("HÍBRIDO                                           ")</f>
        <v xml:space="preserve">HÍBRIDO                                           </v>
      </c>
      <c r="I7854">
        <v>4</v>
      </c>
    </row>
    <row r="7855" spans="1:9">
      <c r="A7855" t="str">
        <f>T("2018")</f>
        <v>2018</v>
      </c>
      <c r="B7855" t="str">
        <f>T("FISICO                                            ")</f>
        <v xml:space="preserve">FISICO                                            </v>
      </c>
      <c r="C7855" t="str">
        <f>T("HORTALEZA           ")</f>
        <v xml:space="preserve">HORTALEZA           </v>
      </c>
      <c r="D7855" t="str">
        <f>T("PALOMAS             ")</f>
        <v xml:space="preserve">PALOMAS             </v>
      </c>
      <c r="E7855" t="str">
        <f>T("TU ")</f>
        <v xml:space="preserve">TU </v>
      </c>
      <c r="F7855" t="str">
        <f>T("TURISMOS       ")</f>
        <v xml:space="preserve">TURISMOS       </v>
      </c>
      <c r="G7855" t="str">
        <f>T("De 12 a 15,99 CABALLOS FISCALES                   ")</f>
        <v xml:space="preserve">De 12 a 15,99 CABALLOS FISCALES                   </v>
      </c>
      <c r="H7855" t="str">
        <f>T("HÍBRIDO                                           ")</f>
        <v xml:space="preserve">HÍBRIDO                                           </v>
      </c>
      <c r="I7855">
        <v>38</v>
      </c>
    </row>
    <row r="7856" spans="1:9">
      <c r="A7856" t="str">
        <f>T("2018")</f>
        <v>2018</v>
      </c>
      <c r="B7856" t="str">
        <f>T("FISICO                                            ")</f>
        <v xml:space="preserve">FISICO                                            </v>
      </c>
      <c r="C7856" t="str">
        <f>T("HORTALEZA           ")</f>
        <v xml:space="preserve">HORTALEZA           </v>
      </c>
      <c r="D7856" t="str">
        <f>T("PALOMAS             ")</f>
        <v xml:space="preserve">PALOMAS             </v>
      </c>
      <c r="E7856" t="str">
        <f>T("TU ")</f>
        <v xml:space="preserve">TU </v>
      </c>
      <c r="F7856" t="str">
        <f>T("TURISMOS       ")</f>
        <v xml:space="preserve">TURISMOS       </v>
      </c>
      <c r="G7856" t="str">
        <f>T("De 20 CABALLOS FISCALES en adelante               ")</f>
        <v xml:space="preserve">De 20 CABALLOS FISCALES en adelante               </v>
      </c>
      <c r="H7856" t="str">
        <f>T("HÍBRIDO                                           ")</f>
        <v xml:space="preserve">HÍBRIDO                                           </v>
      </c>
      <c r="I7856">
        <v>1</v>
      </c>
    </row>
    <row r="7857" spans="1:9">
      <c r="A7857" t="str">
        <f>T("2018")</f>
        <v>2018</v>
      </c>
      <c r="B7857" t="str">
        <f>T("FISICO                                            ")</f>
        <v xml:space="preserve">FISICO                                            </v>
      </c>
      <c r="C7857" t="str">
        <f>T("HORTALEZA           ")</f>
        <v xml:space="preserve">HORTALEZA           </v>
      </c>
      <c r="D7857" t="str">
        <f>T("PIOVERA             ")</f>
        <v xml:space="preserve">PIOVERA             </v>
      </c>
      <c r="E7857" t="str">
        <f>T("TU ")</f>
        <v xml:space="preserve">TU </v>
      </c>
      <c r="F7857" t="str">
        <f>T("TURISMOS       ")</f>
        <v xml:space="preserve">TURISMOS       </v>
      </c>
      <c r="G7857" t="str">
        <f>T("De 8 a 11,99 CABALLOS FISCALES                    ")</f>
        <v xml:space="preserve">De 8 a 11,99 CABALLOS FISCALES                    </v>
      </c>
      <c r="H7857" t="str">
        <f>T("HÍBRIDO                                           ")</f>
        <v xml:space="preserve">HÍBRIDO                                           </v>
      </c>
      <c r="I7857">
        <v>20</v>
      </c>
    </row>
    <row r="7858" spans="1:9">
      <c r="A7858" t="str">
        <f>T("2018")</f>
        <v>2018</v>
      </c>
      <c r="B7858" t="str">
        <f>T("FISICO                                            ")</f>
        <v xml:space="preserve">FISICO                                            </v>
      </c>
      <c r="C7858" t="str">
        <f>T("HORTALEZA           ")</f>
        <v xml:space="preserve">HORTALEZA           </v>
      </c>
      <c r="D7858" t="str">
        <f>T("PIOVERA             ")</f>
        <v xml:space="preserve">PIOVERA             </v>
      </c>
      <c r="E7858" t="str">
        <f>T("TU ")</f>
        <v xml:space="preserve">TU </v>
      </c>
      <c r="F7858" t="str">
        <f>T("TURISMOS       ")</f>
        <v xml:space="preserve">TURISMOS       </v>
      </c>
      <c r="G7858" t="str">
        <f>T("De 12 a 15,99 CABALLOS FISCALES                   ")</f>
        <v xml:space="preserve">De 12 a 15,99 CABALLOS FISCALES                   </v>
      </c>
      <c r="H7858" t="str">
        <f>T("HÍBRIDO                                           ")</f>
        <v xml:space="preserve">HÍBRIDO                                           </v>
      </c>
      <c r="I7858">
        <v>84</v>
      </c>
    </row>
    <row r="7859" spans="1:9">
      <c r="A7859" t="str">
        <f>T("2018")</f>
        <v>2018</v>
      </c>
      <c r="B7859" t="str">
        <f>T("FISICO                                            ")</f>
        <v xml:space="preserve">FISICO                                            </v>
      </c>
      <c r="C7859" t="str">
        <f>T("HORTALEZA           ")</f>
        <v xml:space="preserve">HORTALEZA           </v>
      </c>
      <c r="D7859" t="str">
        <f>T("PIOVERA             ")</f>
        <v xml:space="preserve">PIOVERA             </v>
      </c>
      <c r="E7859" t="str">
        <f>T("TU ")</f>
        <v xml:space="preserve">TU </v>
      </c>
      <c r="F7859" t="str">
        <f>T("TURISMOS       ")</f>
        <v xml:space="preserve">TURISMOS       </v>
      </c>
      <c r="G7859" t="str">
        <f>T("De 16 a 19,99 CABALLOS FISCALES                   ")</f>
        <v xml:space="preserve">De 16 a 19,99 CABALLOS FISCALES                   </v>
      </c>
      <c r="H7859" t="str">
        <f>T("HÍBRIDO                                           ")</f>
        <v xml:space="preserve">HÍBRIDO                                           </v>
      </c>
      <c r="I7859">
        <v>2</v>
      </c>
    </row>
    <row r="7860" spans="1:9">
      <c r="A7860" t="str">
        <f>T("2018")</f>
        <v>2018</v>
      </c>
      <c r="B7860" t="str">
        <f>T("FISICO                                            ")</f>
        <v xml:space="preserve">FISICO                                            </v>
      </c>
      <c r="C7860" t="str">
        <f>T("HORTALEZA           ")</f>
        <v xml:space="preserve">HORTALEZA           </v>
      </c>
      <c r="D7860" t="str">
        <f>T("PIOVERA             ")</f>
        <v xml:space="preserve">PIOVERA             </v>
      </c>
      <c r="E7860" t="str">
        <f>T("TU ")</f>
        <v xml:space="preserve">TU </v>
      </c>
      <c r="F7860" t="str">
        <f>T("TURISMOS       ")</f>
        <v xml:space="preserve">TURISMOS       </v>
      </c>
      <c r="G7860" t="str">
        <f>T("De 20 CABALLOS FISCALES en adelante               ")</f>
        <v xml:space="preserve">De 20 CABALLOS FISCALES en adelante               </v>
      </c>
      <c r="H7860" t="str">
        <f>T("HÍBRIDO                                           ")</f>
        <v xml:space="preserve">HÍBRIDO                                           </v>
      </c>
      <c r="I7860">
        <v>10</v>
      </c>
    </row>
    <row r="7861" spans="1:9">
      <c r="A7861" t="str">
        <f>T("2018")</f>
        <v>2018</v>
      </c>
      <c r="B7861" t="str">
        <f>T("FISICO                                            ")</f>
        <v xml:space="preserve">FISICO                                            </v>
      </c>
      <c r="C7861" t="str">
        <f>T("HORTALEZA           ")</f>
        <v xml:space="preserve">HORTALEZA           </v>
      </c>
      <c r="D7861" t="str">
        <f>T("CANILLAS            ")</f>
        <v xml:space="preserve">CANILLAS            </v>
      </c>
      <c r="E7861" t="str">
        <f>T("TU ")</f>
        <v xml:space="preserve">TU </v>
      </c>
      <c r="F7861" t="str">
        <f>T("TURISMOS       ")</f>
        <v xml:space="preserve">TURISMOS       </v>
      </c>
      <c r="G7861" t="str">
        <f>T("De 8 a 11,99 CABALLOS FISCALES                    ")</f>
        <v xml:space="preserve">De 8 a 11,99 CABALLOS FISCALES                    </v>
      </c>
      <c r="H7861" t="str">
        <f>T("HÍBRIDO                                           ")</f>
        <v xml:space="preserve">HÍBRIDO                                           </v>
      </c>
      <c r="I7861">
        <v>43</v>
      </c>
    </row>
    <row r="7862" spans="1:9">
      <c r="A7862" t="str">
        <f>T("2018")</f>
        <v>2018</v>
      </c>
      <c r="B7862" t="str">
        <f>T("FISICO                                            ")</f>
        <v xml:space="preserve">FISICO                                            </v>
      </c>
      <c r="C7862" t="str">
        <f>T("HORTALEZA           ")</f>
        <v xml:space="preserve">HORTALEZA           </v>
      </c>
      <c r="D7862" t="str">
        <f>T("CANILLAS            ")</f>
        <v xml:space="preserve">CANILLAS            </v>
      </c>
      <c r="E7862" t="str">
        <f>T("TU ")</f>
        <v xml:space="preserve">TU </v>
      </c>
      <c r="F7862" t="str">
        <f>T("TURISMOS       ")</f>
        <v xml:space="preserve">TURISMOS       </v>
      </c>
      <c r="G7862" t="str">
        <f>T("De 12 a 15,99 CABALLOS FISCALES                   ")</f>
        <v xml:space="preserve">De 12 a 15,99 CABALLOS FISCALES                   </v>
      </c>
      <c r="H7862" t="str">
        <f>T("HÍBRIDO                                           ")</f>
        <v xml:space="preserve">HÍBRIDO                                           </v>
      </c>
      <c r="I7862">
        <v>133</v>
      </c>
    </row>
    <row r="7863" spans="1:9">
      <c r="A7863" t="str">
        <f>T("2018")</f>
        <v>2018</v>
      </c>
      <c r="B7863" t="str">
        <f>T("FISICO                                            ")</f>
        <v xml:space="preserve">FISICO                                            </v>
      </c>
      <c r="C7863" t="str">
        <f>T("HORTALEZA           ")</f>
        <v xml:space="preserve">HORTALEZA           </v>
      </c>
      <c r="D7863" t="str">
        <f>T("CANILLAS            ")</f>
        <v xml:space="preserve">CANILLAS            </v>
      </c>
      <c r="E7863" t="str">
        <f>T("TU ")</f>
        <v xml:space="preserve">TU </v>
      </c>
      <c r="F7863" t="str">
        <f>T("TURISMOS       ")</f>
        <v xml:space="preserve">TURISMOS       </v>
      </c>
      <c r="G7863" t="str">
        <f>T("De 16 a 19,99 CABALLOS FISCALES                   ")</f>
        <v xml:space="preserve">De 16 a 19,99 CABALLOS FISCALES                   </v>
      </c>
      <c r="H7863" t="str">
        <f>T("HÍBRIDO                                           ")</f>
        <v xml:space="preserve">HÍBRIDO                                           </v>
      </c>
      <c r="I7863">
        <v>2</v>
      </c>
    </row>
    <row r="7864" spans="1:9">
      <c r="A7864" t="str">
        <f>T("2018")</f>
        <v>2018</v>
      </c>
      <c r="B7864" t="str">
        <f>T("FISICO                                            ")</f>
        <v xml:space="preserve">FISICO                                            </v>
      </c>
      <c r="C7864" t="str">
        <f>T("HORTALEZA           ")</f>
        <v xml:space="preserve">HORTALEZA           </v>
      </c>
      <c r="D7864" t="str">
        <f>T("CANILLAS            ")</f>
        <v xml:space="preserve">CANILLAS            </v>
      </c>
      <c r="E7864" t="str">
        <f>T("TU ")</f>
        <v xml:space="preserve">TU </v>
      </c>
      <c r="F7864" t="str">
        <f>T("TURISMOS       ")</f>
        <v xml:space="preserve">TURISMOS       </v>
      </c>
      <c r="G7864" t="str">
        <f>T("De 20 CABALLOS FISCALES en adelante               ")</f>
        <v xml:space="preserve">De 20 CABALLOS FISCALES en adelante               </v>
      </c>
      <c r="H7864" t="str">
        <f>T("HÍBRIDO                                           ")</f>
        <v xml:space="preserve">HÍBRIDO                                           </v>
      </c>
      <c r="I7864">
        <v>2</v>
      </c>
    </row>
    <row r="7865" spans="1:9">
      <c r="A7865" t="str">
        <f>T("2018")</f>
        <v>2018</v>
      </c>
      <c r="B7865" t="str">
        <f>T("FISICO                                            ")</f>
        <v xml:space="preserve">FISICO                                            </v>
      </c>
      <c r="C7865" t="str">
        <f>T("HORTALEZA           ")</f>
        <v xml:space="preserve">HORTALEZA           </v>
      </c>
      <c r="D7865" t="str">
        <f>T("PINAR DEL REY       ")</f>
        <v xml:space="preserve">PINAR DEL REY       </v>
      </c>
      <c r="E7865" t="str">
        <f>T("TU ")</f>
        <v xml:space="preserve">TU </v>
      </c>
      <c r="F7865" t="str">
        <f>T("TURISMOS       ")</f>
        <v xml:space="preserve">TURISMOS       </v>
      </c>
      <c r="G7865" t="str">
        <f>T("De menos de 8 CABALLOS FISCALES                   ")</f>
        <v xml:space="preserve">De menos de 8 CABALLOS FISCALES                   </v>
      </c>
      <c r="H7865" t="str">
        <f>T("HÍBRIDO                                           ")</f>
        <v xml:space="preserve">HÍBRIDO                                           </v>
      </c>
      <c r="I7865">
        <v>1</v>
      </c>
    </row>
    <row r="7866" spans="1:9">
      <c r="A7866" t="str">
        <f>T("2018")</f>
        <v>2018</v>
      </c>
      <c r="B7866" t="str">
        <f>T("FISICO                                            ")</f>
        <v xml:space="preserve">FISICO                                            </v>
      </c>
      <c r="C7866" t="str">
        <f>T("HORTALEZA           ")</f>
        <v xml:space="preserve">HORTALEZA           </v>
      </c>
      <c r="D7866" t="str">
        <f>T("PINAR DEL REY       ")</f>
        <v xml:space="preserve">PINAR DEL REY       </v>
      </c>
      <c r="E7866" t="str">
        <f>T("TU ")</f>
        <v xml:space="preserve">TU </v>
      </c>
      <c r="F7866" t="str">
        <f>T("TURISMOS       ")</f>
        <v xml:space="preserve">TURISMOS       </v>
      </c>
      <c r="G7866" t="str">
        <f>T("De 8 a 11,99 CABALLOS FISCALES                    ")</f>
        <v xml:space="preserve">De 8 a 11,99 CABALLOS FISCALES                    </v>
      </c>
      <c r="H7866" t="str">
        <f>T("HÍBRIDO                                           ")</f>
        <v xml:space="preserve">HÍBRIDO                                           </v>
      </c>
      <c r="I7866">
        <v>38</v>
      </c>
    </row>
    <row r="7867" spans="1:9">
      <c r="A7867" t="str">
        <f>T("2018")</f>
        <v>2018</v>
      </c>
      <c r="B7867" t="str">
        <f>T("FISICO                                            ")</f>
        <v xml:space="preserve">FISICO                                            </v>
      </c>
      <c r="C7867" t="str">
        <f>T("HORTALEZA           ")</f>
        <v xml:space="preserve">HORTALEZA           </v>
      </c>
      <c r="D7867" t="str">
        <f>T("PINAR DEL REY       ")</f>
        <v xml:space="preserve">PINAR DEL REY       </v>
      </c>
      <c r="E7867" t="str">
        <f>T("TU ")</f>
        <v xml:space="preserve">TU </v>
      </c>
      <c r="F7867" t="str">
        <f>T("TURISMOS       ")</f>
        <v xml:space="preserve">TURISMOS       </v>
      </c>
      <c r="G7867" t="str">
        <f>T("De 12 a 15,99 CABALLOS FISCALES                   ")</f>
        <v xml:space="preserve">De 12 a 15,99 CABALLOS FISCALES                   </v>
      </c>
      <c r="H7867" t="str">
        <f>T("HÍBRIDO                                           ")</f>
        <v xml:space="preserve">HÍBRIDO                                           </v>
      </c>
      <c r="I7867">
        <v>129</v>
      </c>
    </row>
    <row r="7868" spans="1:9">
      <c r="A7868" t="str">
        <f>T("2018")</f>
        <v>2018</v>
      </c>
      <c r="B7868" t="str">
        <f>T("FISICO                                            ")</f>
        <v xml:space="preserve">FISICO                                            </v>
      </c>
      <c r="C7868" t="str">
        <f>T("HORTALEZA           ")</f>
        <v xml:space="preserve">HORTALEZA           </v>
      </c>
      <c r="D7868" t="str">
        <f>T("PINAR DEL REY       ")</f>
        <v xml:space="preserve">PINAR DEL REY       </v>
      </c>
      <c r="E7868" t="str">
        <f>T("TU ")</f>
        <v xml:space="preserve">TU </v>
      </c>
      <c r="F7868" t="str">
        <f>T("TURISMOS       ")</f>
        <v xml:space="preserve">TURISMOS       </v>
      </c>
      <c r="G7868" t="str">
        <f>T("De 20 CABALLOS FISCALES en adelante               ")</f>
        <v xml:space="preserve">De 20 CABALLOS FISCALES en adelante               </v>
      </c>
      <c r="H7868" t="str">
        <f>T("HÍBRIDO                                           ")</f>
        <v xml:space="preserve">HÍBRIDO                                           </v>
      </c>
      <c r="I7868">
        <v>3</v>
      </c>
    </row>
    <row r="7869" spans="1:9">
      <c r="A7869" t="str">
        <f>T("2018")</f>
        <v>2018</v>
      </c>
      <c r="B7869" t="str">
        <f>T("FISICO                                            ")</f>
        <v xml:space="preserve">FISICO                                            </v>
      </c>
      <c r="C7869" t="str">
        <f>T("HORTALEZA           ")</f>
        <v xml:space="preserve">HORTALEZA           </v>
      </c>
      <c r="D7869" t="str">
        <f>T("APOSTOL SANTIAGO    ")</f>
        <v xml:space="preserve">APOSTOL SANTIAGO    </v>
      </c>
      <c r="E7869" t="str">
        <f>T("TU ")</f>
        <v xml:space="preserve">TU </v>
      </c>
      <c r="F7869" t="str">
        <f>T("TURISMOS       ")</f>
        <v xml:space="preserve">TURISMOS       </v>
      </c>
      <c r="G7869" t="str">
        <f>T("De 8 a 11,99 CABALLOS FISCALES                    ")</f>
        <v xml:space="preserve">De 8 a 11,99 CABALLOS FISCALES                    </v>
      </c>
      <c r="H7869" t="str">
        <f>T("HÍBRIDO                                           ")</f>
        <v xml:space="preserve">HÍBRIDO                                           </v>
      </c>
      <c r="I7869">
        <v>18</v>
      </c>
    </row>
    <row r="7870" spans="1:9">
      <c r="A7870" t="str">
        <f>T("2018")</f>
        <v>2018</v>
      </c>
      <c r="B7870" t="str">
        <f>T("FISICO                                            ")</f>
        <v xml:space="preserve">FISICO                                            </v>
      </c>
      <c r="C7870" t="str">
        <f>T("HORTALEZA           ")</f>
        <v xml:space="preserve">HORTALEZA           </v>
      </c>
      <c r="D7870" t="str">
        <f>T("APOSTOL SANTIAGO    ")</f>
        <v xml:space="preserve">APOSTOL SANTIAGO    </v>
      </c>
      <c r="E7870" t="str">
        <f>T("TU ")</f>
        <v xml:space="preserve">TU </v>
      </c>
      <c r="F7870" t="str">
        <f>T("TURISMOS       ")</f>
        <v xml:space="preserve">TURISMOS       </v>
      </c>
      <c r="G7870" t="str">
        <f>T("De 12 a 15,99 CABALLOS FISCALES                   ")</f>
        <v xml:space="preserve">De 12 a 15,99 CABALLOS FISCALES                   </v>
      </c>
      <c r="H7870" t="str">
        <f>T("HÍBRIDO                                           ")</f>
        <v xml:space="preserve">HÍBRIDO                                           </v>
      </c>
      <c r="I7870">
        <v>66</v>
      </c>
    </row>
    <row r="7871" spans="1:9">
      <c r="A7871" t="str">
        <f>T("2018")</f>
        <v>2018</v>
      </c>
      <c r="B7871" t="str">
        <f>T("FISICO                                            ")</f>
        <v xml:space="preserve">FISICO                                            </v>
      </c>
      <c r="C7871" t="str">
        <f>T("HORTALEZA           ")</f>
        <v xml:space="preserve">HORTALEZA           </v>
      </c>
      <c r="D7871" t="str">
        <f>T("APOSTOL SANTIAGO    ")</f>
        <v xml:space="preserve">APOSTOL SANTIAGO    </v>
      </c>
      <c r="E7871" t="str">
        <f>T("TU ")</f>
        <v xml:space="preserve">TU </v>
      </c>
      <c r="F7871" t="str">
        <f>T("TURISMOS       ")</f>
        <v xml:space="preserve">TURISMOS       </v>
      </c>
      <c r="G7871" t="str">
        <f>T("De 20 CABALLOS FISCALES en adelante               ")</f>
        <v xml:space="preserve">De 20 CABALLOS FISCALES en adelante               </v>
      </c>
      <c r="H7871" t="str">
        <f>T("HÍBRIDO                                           ")</f>
        <v xml:space="preserve">HÍBRIDO                                           </v>
      </c>
      <c r="I7871">
        <v>1</v>
      </c>
    </row>
    <row r="7872" spans="1:9">
      <c r="A7872" t="str">
        <f>T("2018")</f>
        <v>2018</v>
      </c>
      <c r="B7872" t="str">
        <f>T("FISICO                                            ")</f>
        <v xml:space="preserve">FISICO                                            </v>
      </c>
      <c r="C7872" t="str">
        <f>T("HORTALEZA           ")</f>
        <v xml:space="preserve">HORTALEZA           </v>
      </c>
      <c r="D7872" t="str">
        <f>T("VALDEFUENTES        ")</f>
        <v xml:space="preserve">VALDEFUENTES        </v>
      </c>
      <c r="E7872" t="str">
        <f>T("TU ")</f>
        <v xml:space="preserve">TU </v>
      </c>
      <c r="F7872" t="str">
        <f>T("TURISMOS       ")</f>
        <v xml:space="preserve">TURISMOS       </v>
      </c>
      <c r="G7872" t="str">
        <f>T("De 8 a 11,99 CABALLOS FISCALES                    ")</f>
        <v xml:space="preserve">De 8 a 11,99 CABALLOS FISCALES                    </v>
      </c>
      <c r="H7872" t="str">
        <f>T("HÍBRIDO                                           ")</f>
        <v xml:space="preserve">HÍBRIDO                                           </v>
      </c>
      <c r="I7872">
        <v>74</v>
      </c>
    </row>
    <row r="7873" spans="1:9">
      <c r="A7873" t="str">
        <f>T("2018")</f>
        <v>2018</v>
      </c>
      <c r="B7873" t="str">
        <f>T("FISICO                                            ")</f>
        <v xml:space="preserve">FISICO                                            </v>
      </c>
      <c r="C7873" t="str">
        <f>T("HORTALEZA           ")</f>
        <v xml:space="preserve">HORTALEZA           </v>
      </c>
      <c r="D7873" t="str">
        <f>T("VALDEFUENTES        ")</f>
        <v xml:space="preserve">VALDEFUENTES        </v>
      </c>
      <c r="E7873" t="str">
        <f>T("TU ")</f>
        <v xml:space="preserve">TU </v>
      </c>
      <c r="F7873" t="str">
        <f>T("TURISMOS       ")</f>
        <v xml:space="preserve">TURISMOS       </v>
      </c>
      <c r="G7873" t="str">
        <f>T("De 12 a 15,99 CABALLOS FISCALES                   ")</f>
        <v xml:space="preserve">De 12 a 15,99 CABALLOS FISCALES                   </v>
      </c>
      <c r="H7873" t="str">
        <f>T("HÍBRIDO                                           ")</f>
        <v xml:space="preserve">HÍBRIDO                                           </v>
      </c>
      <c r="I7873">
        <v>208</v>
      </c>
    </row>
    <row r="7874" spans="1:9">
      <c r="A7874" t="str">
        <f>T("2018")</f>
        <v>2018</v>
      </c>
      <c r="B7874" t="str">
        <f>T("FISICO                                            ")</f>
        <v xml:space="preserve">FISICO                                            </v>
      </c>
      <c r="C7874" t="str">
        <f>T("HORTALEZA           ")</f>
        <v xml:space="preserve">HORTALEZA           </v>
      </c>
      <c r="D7874" t="str">
        <f>T("VALDEFUENTES        ")</f>
        <v xml:space="preserve">VALDEFUENTES        </v>
      </c>
      <c r="E7874" t="str">
        <f>T("TU ")</f>
        <v xml:space="preserve">TU </v>
      </c>
      <c r="F7874" t="str">
        <f>T("TURISMOS       ")</f>
        <v xml:space="preserve">TURISMOS       </v>
      </c>
      <c r="G7874" t="str">
        <f>T("De 16 a 19,99 CABALLOS FISCALES                   ")</f>
        <v xml:space="preserve">De 16 a 19,99 CABALLOS FISCALES                   </v>
      </c>
      <c r="H7874" t="str">
        <f>T("HÍBRIDO                                           ")</f>
        <v xml:space="preserve">HÍBRIDO                                           </v>
      </c>
      <c r="I7874">
        <v>2</v>
      </c>
    </row>
    <row r="7875" spans="1:9">
      <c r="A7875" t="str">
        <f>T("2018")</f>
        <v>2018</v>
      </c>
      <c r="B7875" t="str">
        <f>T("FISICO                                            ")</f>
        <v xml:space="preserve">FISICO                                            </v>
      </c>
      <c r="C7875" t="str">
        <f>T("HORTALEZA           ")</f>
        <v xml:space="preserve">HORTALEZA           </v>
      </c>
      <c r="D7875" t="str">
        <f>T("VALDEFUENTES        ")</f>
        <v xml:space="preserve">VALDEFUENTES        </v>
      </c>
      <c r="E7875" t="str">
        <f>T("TU ")</f>
        <v xml:space="preserve">TU </v>
      </c>
      <c r="F7875" t="str">
        <f>T("TURISMOS       ")</f>
        <v xml:space="preserve">TURISMOS       </v>
      </c>
      <c r="G7875" t="str">
        <f>T("De 20 CABALLOS FISCALES en adelante               ")</f>
        <v xml:space="preserve">De 20 CABALLOS FISCALES en adelante               </v>
      </c>
      <c r="H7875" t="str">
        <f>T("HÍBRIDO                                           ")</f>
        <v xml:space="preserve">HÍBRIDO                                           </v>
      </c>
      <c r="I7875">
        <v>12</v>
      </c>
    </row>
    <row r="7876" spans="1:9">
      <c r="A7876" t="str">
        <f>T("2018")</f>
        <v>2018</v>
      </c>
      <c r="B7876" t="str">
        <f>T("JURIDICO                                          ")</f>
        <v xml:space="preserve">JURIDICO                                          </v>
      </c>
      <c r="C7876" t="str">
        <f>T("HORTALEZA           ")</f>
        <v xml:space="preserve">HORTALEZA           </v>
      </c>
      <c r="D7876" t="str">
        <f>T("PALOMAS             ")</f>
        <v xml:space="preserve">PALOMAS             </v>
      </c>
      <c r="E7876" t="str">
        <f>T("TU ")</f>
        <v xml:space="preserve">TU </v>
      </c>
      <c r="F7876" t="str">
        <f>T("TURISMOS       ")</f>
        <v xml:space="preserve">TURISMOS       </v>
      </c>
      <c r="G7876" t="str">
        <f>T("De 8 a 11,99 CABALLOS FISCALES                    ")</f>
        <v xml:space="preserve">De 8 a 11,99 CABALLOS FISCALES                    </v>
      </c>
      <c r="H7876" t="str">
        <f>T("HÍBRIDO                                           ")</f>
        <v xml:space="preserve">HÍBRIDO                                           </v>
      </c>
      <c r="I7876">
        <v>2</v>
      </c>
    </row>
    <row r="7877" spans="1:9">
      <c r="A7877" t="str">
        <f>T("2018")</f>
        <v>2018</v>
      </c>
      <c r="B7877" t="str">
        <f>T("JURIDICO                                          ")</f>
        <v xml:space="preserve">JURIDICO                                          </v>
      </c>
      <c r="C7877" t="str">
        <f>T("HORTALEZA           ")</f>
        <v xml:space="preserve">HORTALEZA           </v>
      </c>
      <c r="D7877" t="str">
        <f>T("PALOMAS             ")</f>
        <v xml:space="preserve">PALOMAS             </v>
      </c>
      <c r="E7877" t="str">
        <f>T("TU ")</f>
        <v xml:space="preserve">TU </v>
      </c>
      <c r="F7877" t="str">
        <f>T("TURISMOS       ")</f>
        <v xml:space="preserve">TURISMOS       </v>
      </c>
      <c r="G7877" t="str">
        <f>T("De 12 a 15,99 CABALLOS FISCALES                   ")</f>
        <v xml:space="preserve">De 12 a 15,99 CABALLOS FISCALES                   </v>
      </c>
      <c r="H7877" t="str">
        <f>T("HÍBRIDO                                           ")</f>
        <v xml:space="preserve">HÍBRIDO                                           </v>
      </c>
      <c r="I7877">
        <v>4</v>
      </c>
    </row>
    <row r="7878" spans="1:9">
      <c r="A7878" t="str">
        <f>T("2018")</f>
        <v>2018</v>
      </c>
      <c r="B7878" t="str">
        <f>T("JURIDICO                                          ")</f>
        <v xml:space="preserve">JURIDICO                                          </v>
      </c>
      <c r="C7878" t="str">
        <f>T("HORTALEZA           ")</f>
        <v xml:space="preserve">HORTALEZA           </v>
      </c>
      <c r="D7878" t="str">
        <f>T("PALOMAS             ")</f>
        <v xml:space="preserve">PALOMAS             </v>
      </c>
      <c r="E7878" t="str">
        <f>T("TU ")</f>
        <v xml:space="preserve">TU </v>
      </c>
      <c r="F7878" t="str">
        <f>T("TURISMOS       ")</f>
        <v xml:space="preserve">TURISMOS       </v>
      </c>
      <c r="G7878" t="str">
        <f>T("De 20 CABALLOS FISCALES en adelante               ")</f>
        <v xml:space="preserve">De 20 CABALLOS FISCALES en adelante               </v>
      </c>
      <c r="H7878" t="str">
        <f>T("HÍBRIDO                                           ")</f>
        <v xml:space="preserve">HÍBRIDO                                           </v>
      </c>
      <c r="I7878">
        <v>2</v>
      </c>
    </row>
    <row r="7879" spans="1:9">
      <c r="A7879" t="str">
        <f>T("2018")</f>
        <v>2018</v>
      </c>
      <c r="B7879" t="str">
        <f>T("JURIDICO                                          ")</f>
        <v xml:space="preserve">JURIDICO                                          </v>
      </c>
      <c r="C7879" t="str">
        <f>T("HORTALEZA           ")</f>
        <v xml:space="preserve">HORTALEZA           </v>
      </c>
      <c r="D7879" t="str">
        <f>T("PIOVERA             ")</f>
        <v xml:space="preserve">PIOVERA             </v>
      </c>
      <c r="E7879" t="str">
        <f>T("TU ")</f>
        <v xml:space="preserve">TU </v>
      </c>
      <c r="F7879" t="str">
        <f>T("TURISMOS       ")</f>
        <v xml:space="preserve">TURISMOS       </v>
      </c>
      <c r="G7879" t="str">
        <f>T("De 8 a 11,99 CABALLOS FISCALES                    ")</f>
        <v xml:space="preserve">De 8 a 11,99 CABALLOS FISCALES                    </v>
      </c>
      <c r="H7879" t="str">
        <f>T("HÍBRIDO                                           ")</f>
        <v xml:space="preserve">HÍBRIDO                                           </v>
      </c>
      <c r="I7879">
        <v>2</v>
      </c>
    </row>
    <row r="7880" spans="1:9">
      <c r="A7880" t="str">
        <f>T("2018")</f>
        <v>2018</v>
      </c>
      <c r="B7880" t="str">
        <f>T("JURIDICO                                          ")</f>
        <v xml:space="preserve">JURIDICO                                          </v>
      </c>
      <c r="C7880" t="str">
        <f>T("HORTALEZA           ")</f>
        <v xml:space="preserve">HORTALEZA           </v>
      </c>
      <c r="D7880" t="str">
        <f>T("PIOVERA             ")</f>
        <v xml:space="preserve">PIOVERA             </v>
      </c>
      <c r="E7880" t="str">
        <f>T("TU ")</f>
        <v xml:space="preserve">TU </v>
      </c>
      <c r="F7880" t="str">
        <f>T("TURISMOS       ")</f>
        <v xml:space="preserve">TURISMOS       </v>
      </c>
      <c r="G7880" t="str">
        <f>T("De 12 a 15,99 CABALLOS FISCALES                   ")</f>
        <v xml:space="preserve">De 12 a 15,99 CABALLOS FISCALES                   </v>
      </c>
      <c r="H7880" t="str">
        <f>T("HÍBRIDO                                           ")</f>
        <v xml:space="preserve">HÍBRIDO                                           </v>
      </c>
      <c r="I7880">
        <v>9</v>
      </c>
    </row>
    <row r="7881" spans="1:9">
      <c r="A7881" t="str">
        <f>T("2018")</f>
        <v>2018</v>
      </c>
      <c r="B7881" t="str">
        <f>T("JURIDICO                                          ")</f>
        <v xml:space="preserve">JURIDICO                                          </v>
      </c>
      <c r="C7881" t="str">
        <f>T("HORTALEZA           ")</f>
        <v xml:space="preserve">HORTALEZA           </v>
      </c>
      <c r="D7881" t="str">
        <f>T("PIOVERA             ")</f>
        <v xml:space="preserve">PIOVERA             </v>
      </c>
      <c r="E7881" t="str">
        <f>T("TU ")</f>
        <v xml:space="preserve">TU </v>
      </c>
      <c r="F7881" t="str">
        <f>T("TURISMOS       ")</f>
        <v xml:space="preserve">TURISMOS       </v>
      </c>
      <c r="G7881" t="str">
        <f>T("De 20 CABALLOS FISCALES en adelante               ")</f>
        <v xml:space="preserve">De 20 CABALLOS FISCALES en adelante               </v>
      </c>
      <c r="H7881" t="str">
        <f>T("HÍBRIDO                                           ")</f>
        <v xml:space="preserve">HÍBRIDO                                           </v>
      </c>
      <c r="I7881">
        <v>3</v>
      </c>
    </row>
    <row r="7882" spans="1:9">
      <c r="A7882" t="str">
        <f>T("2018")</f>
        <v>2018</v>
      </c>
      <c r="B7882" t="str">
        <f>T("JURIDICO                                          ")</f>
        <v xml:space="preserve">JURIDICO                                          </v>
      </c>
      <c r="C7882" t="str">
        <f>T("HORTALEZA           ")</f>
        <v xml:space="preserve">HORTALEZA           </v>
      </c>
      <c r="D7882" t="str">
        <f>T("CANILLAS            ")</f>
        <v xml:space="preserve">CANILLAS            </v>
      </c>
      <c r="E7882" t="str">
        <f>T("TU ")</f>
        <v xml:space="preserve">TU </v>
      </c>
      <c r="F7882" t="str">
        <f>T("TURISMOS       ")</f>
        <v xml:space="preserve">TURISMOS       </v>
      </c>
      <c r="G7882" t="str">
        <f>T("De 8 a 11,99 CABALLOS FISCALES                    ")</f>
        <v xml:space="preserve">De 8 a 11,99 CABALLOS FISCALES                    </v>
      </c>
      <c r="H7882" t="str">
        <f>T("HÍBRIDO                                           ")</f>
        <v xml:space="preserve">HÍBRIDO                                           </v>
      </c>
      <c r="I7882">
        <v>8</v>
      </c>
    </row>
    <row r="7883" spans="1:9">
      <c r="A7883" t="str">
        <f>T("2018")</f>
        <v>2018</v>
      </c>
      <c r="B7883" t="str">
        <f>T("JURIDICO                                          ")</f>
        <v xml:space="preserve">JURIDICO                                          </v>
      </c>
      <c r="C7883" t="str">
        <f>T("HORTALEZA           ")</f>
        <v xml:space="preserve">HORTALEZA           </v>
      </c>
      <c r="D7883" t="str">
        <f>T("CANILLAS            ")</f>
        <v xml:space="preserve">CANILLAS            </v>
      </c>
      <c r="E7883" t="str">
        <f>T("TU ")</f>
        <v xml:space="preserve">TU </v>
      </c>
      <c r="F7883" t="str">
        <f>T("TURISMOS       ")</f>
        <v xml:space="preserve">TURISMOS       </v>
      </c>
      <c r="G7883" t="str">
        <f>T("De 12 a 15,99 CABALLOS FISCALES                   ")</f>
        <v xml:space="preserve">De 12 a 15,99 CABALLOS FISCALES                   </v>
      </c>
      <c r="H7883" t="str">
        <f>T("HÍBRIDO                                           ")</f>
        <v xml:space="preserve">HÍBRIDO                                           </v>
      </c>
      <c r="I7883">
        <v>13</v>
      </c>
    </row>
    <row r="7884" spans="1:9">
      <c r="A7884" t="str">
        <f>T("2018")</f>
        <v>2018</v>
      </c>
      <c r="B7884" t="str">
        <f>T("JURIDICO                                          ")</f>
        <v xml:space="preserve">JURIDICO                                          </v>
      </c>
      <c r="C7884" t="str">
        <f>T("HORTALEZA           ")</f>
        <v xml:space="preserve">HORTALEZA           </v>
      </c>
      <c r="D7884" t="str">
        <f>T("CANILLAS            ")</f>
        <v xml:space="preserve">CANILLAS            </v>
      </c>
      <c r="E7884" t="str">
        <f>T("TU ")</f>
        <v xml:space="preserve">TU </v>
      </c>
      <c r="F7884" t="str">
        <f>T("TURISMOS       ")</f>
        <v xml:space="preserve">TURISMOS       </v>
      </c>
      <c r="G7884" t="str">
        <f>T("De 20 CABALLOS FISCALES en adelante               ")</f>
        <v xml:space="preserve">De 20 CABALLOS FISCALES en adelante               </v>
      </c>
      <c r="H7884" t="str">
        <f>T("HÍBRIDO                                           ")</f>
        <v xml:space="preserve">HÍBRIDO                                           </v>
      </c>
      <c r="I7884">
        <v>1</v>
      </c>
    </row>
    <row r="7885" spans="1:9">
      <c r="A7885" t="str">
        <f>T("2018")</f>
        <v>2018</v>
      </c>
      <c r="B7885" t="str">
        <f>T("JURIDICO                                          ")</f>
        <v xml:space="preserve">JURIDICO                                          </v>
      </c>
      <c r="C7885" t="str">
        <f>T("HORTALEZA           ")</f>
        <v xml:space="preserve">HORTALEZA           </v>
      </c>
      <c r="D7885" t="str">
        <f>T("PINAR DEL REY       ")</f>
        <v xml:space="preserve">PINAR DEL REY       </v>
      </c>
      <c r="E7885" t="str">
        <f>T("TU ")</f>
        <v xml:space="preserve">TU </v>
      </c>
      <c r="F7885" t="str">
        <f>T("TURISMOS       ")</f>
        <v xml:space="preserve">TURISMOS       </v>
      </c>
      <c r="G7885" t="str">
        <f>T("De 12 a 15,99 CABALLOS FISCALES                   ")</f>
        <v xml:space="preserve">De 12 a 15,99 CABALLOS FISCALES                   </v>
      </c>
      <c r="H7885" t="str">
        <f>T("HÍBRIDO                                           ")</f>
        <v xml:space="preserve">HÍBRIDO                                           </v>
      </c>
      <c r="I7885">
        <v>3</v>
      </c>
    </row>
    <row r="7886" spans="1:9">
      <c r="A7886" t="str">
        <f>T("2018")</f>
        <v>2018</v>
      </c>
      <c r="B7886" t="str">
        <f>T("JURIDICO                                          ")</f>
        <v xml:space="preserve">JURIDICO                                          </v>
      </c>
      <c r="C7886" t="str">
        <f>T("HORTALEZA           ")</f>
        <v xml:space="preserve">HORTALEZA           </v>
      </c>
      <c r="D7886" t="str">
        <f>T("APOSTOL SANTIAGO    ")</f>
        <v xml:space="preserve">APOSTOL SANTIAGO    </v>
      </c>
      <c r="E7886" t="str">
        <f>T("TU ")</f>
        <v xml:space="preserve">TU </v>
      </c>
      <c r="F7886" t="str">
        <f>T("TURISMOS       ")</f>
        <v xml:space="preserve">TURISMOS       </v>
      </c>
      <c r="G7886" t="str">
        <f>T("De 12 a 15,99 CABALLOS FISCALES                   ")</f>
        <v xml:space="preserve">De 12 a 15,99 CABALLOS FISCALES                   </v>
      </c>
      <c r="H7886" t="str">
        <f>T("HÍBRIDO                                           ")</f>
        <v xml:space="preserve">HÍBRIDO                                           </v>
      </c>
      <c r="I7886">
        <v>6</v>
      </c>
    </row>
    <row r="7887" spans="1:9">
      <c r="A7887" t="str">
        <f>T("2018")</f>
        <v>2018</v>
      </c>
      <c r="B7887" t="str">
        <f>T("JURIDICO                                          ")</f>
        <v xml:space="preserve">JURIDICO                                          </v>
      </c>
      <c r="C7887" t="str">
        <f>T("HORTALEZA           ")</f>
        <v xml:space="preserve">HORTALEZA           </v>
      </c>
      <c r="D7887" t="str">
        <f>T("APOSTOL SANTIAGO    ")</f>
        <v xml:space="preserve">APOSTOL SANTIAGO    </v>
      </c>
      <c r="E7887" t="str">
        <f>T("TU ")</f>
        <v xml:space="preserve">TU </v>
      </c>
      <c r="F7887" t="str">
        <f>T("TURISMOS       ")</f>
        <v xml:space="preserve">TURISMOS       </v>
      </c>
      <c r="G7887" t="str">
        <f>T("De 20 CABALLOS FISCALES en adelante               ")</f>
        <v xml:space="preserve">De 20 CABALLOS FISCALES en adelante               </v>
      </c>
      <c r="H7887" t="str">
        <f>T("HÍBRIDO                                           ")</f>
        <v xml:space="preserve">HÍBRIDO                                           </v>
      </c>
      <c r="I7887">
        <v>1</v>
      </c>
    </row>
    <row r="7888" spans="1:9">
      <c r="A7888" t="str">
        <f>T("2018")</f>
        <v>2018</v>
      </c>
      <c r="B7888" t="str">
        <f>T("JURIDICO                                          ")</f>
        <v xml:space="preserve">JURIDICO                                          </v>
      </c>
      <c r="C7888" t="str">
        <f>T("HORTALEZA           ")</f>
        <v xml:space="preserve">HORTALEZA           </v>
      </c>
      <c r="D7888" t="str">
        <f>T("VALDEFUENTES        ")</f>
        <v xml:space="preserve">VALDEFUENTES        </v>
      </c>
      <c r="E7888" t="str">
        <f>T("TU ")</f>
        <v xml:space="preserve">TU </v>
      </c>
      <c r="F7888" t="str">
        <f>T("TURISMOS       ")</f>
        <v xml:space="preserve">TURISMOS       </v>
      </c>
      <c r="G7888" t="str">
        <f>T("De 8 a 11,99 CABALLOS FISCALES                    ")</f>
        <v xml:space="preserve">De 8 a 11,99 CABALLOS FISCALES                    </v>
      </c>
      <c r="H7888" t="str">
        <f>T("HÍBRIDO                                           ")</f>
        <v xml:space="preserve">HÍBRIDO                                           </v>
      </c>
      <c r="I7888">
        <v>8</v>
      </c>
    </row>
    <row r="7889" spans="1:9">
      <c r="A7889" t="str">
        <f>T("2018")</f>
        <v>2018</v>
      </c>
      <c r="B7889" t="str">
        <f>T("JURIDICO                                          ")</f>
        <v xml:space="preserve">JURIDICO                                          </v>
      </c>
      <c r="C7889" t="str">
        <f>T("HORTALEZA           ")</f>
        <v xml:space="preserve">HORTALEZA           </v>
      </c>
      <c r="D7889" t="str">
        <f>T("VALDEFUENTES        ")</f>
        <v xml:space="preserve">VALDEFUENTES        </v>
      </c>
      <c r="E7889" t="str">
        <f>T("TU ")</f>
        <v xml:space="preserve">TU </v>
      </c>
      <c r="F7889" t="str">
        <f>T("TURISMOS       ")</f>
        <v xml:space="preserve">TURISMOS       </v>
      </c>
      <c r="G7889" t="str">
        <f>T("De 12 a 15,99 CABALLOS FISCALES                   ")</f>
        <v xml:space="preserve">De 12 a 15,99 CABALLOS FISCALES                   </v>
      </c>
      <c r="H7889" t="str">
        <f>T("HÍBRIDO                                           ")</f>
        <v xml:space="preserve">HÍBRIDO                                           </v>
      </c>
      <c r="I7889">
        <v>80</v>
      </c>
    </row>
    <row r="7890" spans="1:9">
      <c r="A7890" t="str">
        <f>T("2018")</f>
        <v>2018</v>
      </c>
      <c r="B7890" t="str">
        <f>T("JURIDICO                                          ")</f>
        <v xml:space="preserve">JURIDICO                                          </v>
      </c>
      <c r="C7890" t="str">
        <f>T("HORTALEZA           ")</f>
        <v xml:space="preserve">HORTALEZA           </v>
      </c>
      <c r="D7890" t="str">
        <f>T("VALDEFUENTES        ")</f>
        <v xml:space="preserve">VALDEFUENTES        </v>
      </c>
      <c r="E7890" t="str">
        <f>T("TU ")</f>
        <v xml:space="preserve">TU </v>
      </c>
      <c r="F7890" t="str">
        <f>T("TURISMOS       ")</f>
        <v xml:space="preserve">TURISMOS       </v>
      </c>
      <c r="G7890" t="str">
        <f>T("De 16 a 19,99 CABALLOS FISCALES                   ")</f>
        <v xml:space="preserve">De 16 a 19,99 CABALLOS FISCALES                   </v>
      </c>
      <c r="H7890" t="str">
        <f>T("HÍBRIDO                                           ")</f>
        <v xml:space="preserve">HÍBRIDO                                           </v>
      </c>
      <c r="I7890">
        <v>1</v>
      </c>
    </row>
    <row r="7891" spans="1:9">
      <c r="A7891" t="str">
        <f>T("2018")</f>
        <v>2018</v>
      </c>
      <c r="B7891" t="str">
        <f>T("JURIDICO                                          ")</f>
        <v xml:space="preserve">JURIDICO                                          </v>
      </c>
      <c r="C7891" t="str">
        <f>T("HORTALEZA           ")</f>
        <v xml:space="preserve">HORTALEZA           </v>
      </c>
      <c r="D7891" t="str">
        <f>T("VALDEFUENTES        ")</f>
        <v xml:space="preserve">VALDEFUENTES        </v>
      </c>
      <c r="E7891" t="str">
        <f>T("TU ")</f>
        <v xml:space="preserve">TU </v>
      </c>
      <c r="F7891" t="str">
        <f>T("TURISMOS       ")</f>
        <v xml:space="preserve">TURISMOS       </v>
      </c>
      <c r="G7891" t="str">
        <f>T("De 20 CABALLOS FISCALES en adelante               ")</f>
        <v xml:space="preserve">De 20 CABALLOS FISCALES en adelante               </v>
      </c>
      <c r="H7891" t="str">
        <f>T("HÍBRIDO                                           ")</f>
        <v xml:space="preserve">HÍBRIDO                                           </v>
      </c>
      <c r="I7891">
        <v>14</v>
      </c>
    </row>
    <row r="7892" spans="1:9">
      <c r="A7892" t="str">
        <f>T("2018")</f>
        <v>2018</v>
      </c>
      <c r="B7892" t="str">
        <f>T("FISICO                                            ")</f>
        <v xml:space="preserve">FISICO                                            </v>
      </c>
      <c r="C7892" t="str">
        <f>T("HORTALEZA           ")</f>
        <v xml:space="preserve">HORTALEZA           </v>
      </c>
      <c r="D7892" t="str">
        <f>T("SIN BARRIO          ")</f>
        <v xml:space="preserve">SIN BARRIO          </v>
      </c>
      <c r="E7892" t="str">
        <f>T("TU ")</f>
        <v xml:space="preserve">TU </v>
      </c>
      <c r="F7892" t="str">
        <f>T("TURISMOS       ")</f>
        <v xml:space="preserve">TURISMOS       </v>
      </c>
      <c r="G7892" t="str">
        <f>T("De 12 a 15,99 CABALLOS FISCALES                   ")</f>
        <v xml:space="preserve">De 12 a 15,99 CABALLOS FISCALES                   </v>
      </c>
      <c r="H7892" t="str">
        <f>T("HIBRIDO ENCHUFABLES PHEV                          ")</f>
        <v xml:space="preserve">HIBRIDO ENCHUFABLES PHEV                          </v>
      </c>
      <c r="I7892">
        <v>2</v>
      </c>
    </row>
    <row r="7893" spans="1:9">
      <c r="A7893" t="str">
        <f>T("2018")</f>
        <v>2018</v>
      </c>
      <c r="B7893" t="str">
        <f>T("FISICO                                            ")</f>
        <v xml:space="preserve">FISICO                                            </v>
      </c>
      <c r="C7893" t="str">
        <f>T("HORTALEZA           ")</f>
        <v xml:space="preserve">HORTALEZA           </v>
      </c>
      <c r="D7893" t="str">
        <f>T("PALOMAS             ")</f>
        <v xml:space="preserve">PALOMAS             </v>
      </c>
      <c r="E7893" t="str">
        <f>T("TU ")</f>
        <v xml:space="preserve">TU </v>
      </c>
      <c r="F7893" t="str">
        <f>T("TURISMOS       ")</f>
        <v xml:space="preserve">TURISMOS       </v>
      </c>
      <c r="G7893" t="str">
        <f>T("De 8 a 11,99 CABALLOS FISCALES                    ")</f>
        <v xml:space="preserve">De 8 a 11,99 CABALLOS FISCALES                    </v>
      </c>
      <c r="H7893" t="str">
        <f>T("HIBRIDO ENCHUFABLES PHEV                          ")</f>
        <v xml:space="preserve">HIBRIDO ENCHUFABLES PHEV                          </v>
      </c>
      <c r="I7893">
        <v>2</v>
      </c>
    </row>
    <row r="7894" spans="1:9">
      <c r="A7894" t="str">
        <f>T("2018")</f>
        <v>2018</v>
      </c>
      <c r="B7894" t="str">
        <f>T("FISICO                                            ")</f>
        <v xml:space="preserve">FISICO                                            </v>
      </c>
      <c r="C7894" t="str">
        <f>T("HORTALEZA           ")</f>
        <v xml:space="preserve">HORTALEZA           </v>
      </c>
      <c r="D7894" t="str">
        <f>T("PALOMAS             ")</f>
        <v xml:space="preserve">PALOMAS             </v>
      </c>
      <c r="E7894" t="str">
        <f>T("TU ")</f>
        <v xml:space="preserve">TU </v>
      </c>
      <c r="F7894" t="str">
        <f>T("TURISMOS       ")</f>
        <v xml:space="preserve">TURISMOS       </v>
      </c>
      <c r="G7894" t="str">
        <f>T("De 12 a 15,99 CABALLOS FISCALES                   ")</f>
        <v xml:space="preserve">De 12 a 15,99 CABALLOS FISCALES                   </v>
      </c>
      <c r="H7894" t="str">
        <f>T("HIBRIDO ENCHUFABLES PHEV                          ")</f>
        <v xml:space="preserve">HIBRIDO ENCHUFABLES PHEV                          </v>
      </c>
      <c r="I7894">
        <v>3</v>
      </c>
    </row>
    <row r="7895" spans="1:9">
      <c r="A7895" t="str">
        <f>T("2018")</f>
        <v>2018</v>
      </c>
      <c r="B7895" t="str">
        <f>T("FISICO                                            ")</f>
        <v xml:space="preserve">FISICO                                            </v>
      </c>
      <c r="C7895" t="str">
        <f>T("HORTALEZA           ")</f>
        <v xml:space="preserve">HORTALEZA           </v>
      </c>
      <c r="D7895" t="str">
        <f>T("PIOVERA             ")</f>
        <v xml:space="preserve">PIOVERA             </v>
      </c>
      <c r="E7895" t="str">
        <f>T("TU ")</f>
        <v xml:space="preserve">TU </v>
      </c>
      <c r="F7895" t="str">
        <f>T("TURISMOS       ")</f>
        <v xml:space="preserve">TURISMOS       </v>
      </c>
      <c r="G7895" t="str">
        <f>T("De 8 a 11,99 CABALLOS FISCALES                    ")</f>
        <v xml:space="preserve">De 8 a 11,99 CABALLOS FISCALES                    </v>
      </c>
      <c r="H7895" t="str">
        <f>T("HIBRIDO ENCHUFABLES PHEV                          ")</f>
        <v xml:space="preserve">HIBRIDO ENCHUFABLES PHEV                          </v>
      </c>
      <c r="I7895">
        <v>5</v>
      </c>
    </row>
    <row r="7896" spans="1:9">
      <c r="A7896" t="str">
        <f>T("2018")</f>
        <v>2018</v>
      </c>
      <c r="B7896" t="str">
        <f>T("FISICO                                            ")</f>
        <v xml:space="preserve">FISICO                                            </v>
      </c>
      <c r="C7896" t="str">
        <f>T("HORTALEZA           ")</f>
        <v xml:space="preserve">HORTALEZA           </v>
      </c>
      <c r="D7896" t="str">
        <f>T("PIOVERA             ")</f>
        <v xml:space="preserve">PIOVERA             </v>
      </c>
      <c r="E7896" t="str">
        <f>T("TU ")</f>
        <v xml:space="preserve">TU </v>
      </c>
      <c r="F7896" t="str">
        <f>T("TURISMOS       ")</f>
        <v xml:space="preserve">TURISMOS       </v>
      </c>
      <c r="G7896" t="str">
        <f>T("De 12 a 15,99 CABALLOS FISCALES                   ")</f>
        <v xml:space="preserve">De 12 a 15,99 CABALLOS FISCALES                   </v>
      </c>
      <c r="H7896" t="str">
        <f>T("HIBRIDO ENCHUFABLES PHEV                          ")</f>
        <v xml:space="preserve">HIBRIDO ENCHUFABLES PHEV                          </v>
      </c>
      <c r="I7896">
        <v>9</v>
      </c>
    </row>
    <row r="7897" spans="1:9">
      <c r="A7897" t="str">
        <f>T("2018")</f>
        <v>2018</v>
      </c>
      <c r="B7897" t="str">
        <f>T("FISICO                                            ")</f>
        <v xml:space="preserve">FISICO                                            </v>
      </c>
      <c r="C7897" t="str">
        <f>T("HORTALEZA           ")</f>
        <v xml:space="preserve">HORTALEZA           </v>
      </c>
      <c r="D7897" t="str">
        <f>T("PIOVERA             ")</f>
        <v xml:space="preserve">PIOVERA             </v>
      </c>
      <c r="E7897" t="str">
        <f>T("TU ")</f>
        <v xml:space="preserve">TU </v>
      </c>
      <c r="F7897" t="str">
        <f>T("TURISMOS       ")</f>
        <v xml:space="preserve">TURISMOS       </v>
      </c>
      <c r="G7897" t="str">
        <f>T("De 16 a 19,99 CABALLOS FISCALES                   ")</f>
        <v xml:space="preserve">De 16 a 19,99 CABALLOS FISCALES                   </v>
      </c>
      <c r="H7897" t="str">
        <f>T("HIBRIDO ENCHUFABLES PHEV                          ")</f>
        <v xml:space="preserve">HIBRIDO ENCHUFABLES PHEV                          </v>
      </c>
      <c r="I7897">
        <v>3</v>
      </c>
    </row>
    <row r="7898" spans="1:9">
      <c r="A7898" t="str">
        <f>T("2018")</f>
        <v>2018</v>
      </c>
      <c r="B7898" t="str">
        <f>T("FISICO                                            ")</f>
        <v xml:space="preserve">FISICO                                            </v>
      </c>
      <c r="C7898" t="str">
        <f>T("HORTALEZA           ")</f>
        <v xml:space="preserve">HORTALEZA           </v>
      </c>
      <c r="D7898" t="str">
        <f>T("CANILLAS            ")</f>
        <v xml:space="preserve">CANILLAS            </v>
      </c>
      <c r="E7898" t="str">
        <f>T("TU ")</f>
        <v xml:space="preserve">TU </v>
      </c>
      <c r="F7898" t="str">
        <f>T("TURISMOS       ")</f>
        <v xml:space="preserve">TURISMOS       </v>
      </c>
      <c r="G7898" t="str">
        <f>T("De 8 a 11,99 CABALLOS FISCALES                    ")</f>
        <v xml:space="preserve">De 8 a 11,99 CABALLOS FISCALES                    </v>
      </c>
      <c r="H7898" t="str">
        <f>T("HIBRIDO ENCHUFABLES PHEV                          ")</f>
        <v xml:space="preserve">HIBRIDO ENCHUFABLES PHEV                          </v>
      </c>
      <c r="I7898">
        <v>1</v>
      </c>
    </row>
    <row r="7899" spans="1:9">
      <c r="A7899" t="str">
        <f>T("2018")</f>
        <v>2018</v>
      </c>
      <c r="B7899" t="str">
        <f>T("FISICO                                            ")</f>
        <v xml:space="preserve">FISICO                                            </v>
      </c>
      <c r="C7899" t="str">
        <f>T("HORTALEZA           ")</f>
        <v xml:space="preserve">HORTALEZA           </v>
      </c>
      <c r="D7899" t="str">
        <f>T("CANILLAS            ")</f>
        <v xml:space="preserve">CANILLAS            </v>
      </c>
      <c r="E7899" t="str">
        <f>T("TU ")</f>
        <v xml:space="preserve">TU </v>
      </c>
      <c r="F7899" t="str">
        <f>T("TURISMOS       ")</f>
        <v xml:space="preserve">TURISMOS       </v>
      </c>
      <c r="G7899" t="str">
        <f>T("De 12 a 15,99 CABALLOS FISCALES                   ")</f>
        <v xml:space="preserve">De 12 a 15,99 CABALLOS FISCALES                   </v>
      </c>
      <c r="H7899" t="str">
        <f>T("HIBRIDO ENCHUFABLES PHEV                          ")</f>
        <v xml:space="preserve">HIBRIDO ENCHUFABLES PHEV                          </v>
      </c>
      <c r="I7899">
        <v>2</v>
      </c>
    </row>
    <row r="7900" spans="1:9">
      <c r="A7900" t="str">
        <f>T("2018")</f>
        <v>2018</v>
      </c>
      <c r="B7900" t="str">
        <f>T("FISICO                                            ")</f>
        <v xml:space="preserve">FISICO                                            </v>
      </c>
      <c r="C7900" t="str">
        <f>T("HORTALEZA           ")</f>
        <v xml:space="preserve">HORTALEZA           </v>
      </c>
      <c r="D7900" t="str">
        <f>T("PINAR DEL REY       ")</f>
        <v xml:space="preserve">PINAR DEL REY       </v>
      </c>
      <c r="E7900" t="str">
        <f>T("TU ")</f>
        <v xml:space="preserve">TU </v>
      </c>
      <c r="F7900" t="str">
        <f>T("TURISMOS       ")</f>
        <v xml:space="preserve">TURISMOS       </v>
      </c>
      <c r="G7900" t="str">
        <f>T("De 12 a 15,99 CABALLOS FISCALES                   ")</f>
        <v xml:space="preserve">De 12 a 15,99 CABALLOS FISCALES                   </v>
      </c>
      <c r="H7900" t="str">
        <f>T("HIBRIDO ENCHUFABLES PHEV                          ")</f>
        <v xml:space="preserve">HIBRIDO ENCHUFABLES PHEV                          </v>
      </c>
      <c r="I7900">
        <v>3</v>
      </c>
    </row>
    <row r="7901" spans="1:9">
      <c r="A7901" t="str">
        <f>T("2018")</f>
        <v>2018</v>
      </c>
      <c r="B7901" t="str">
        <f>T("FISICO                                            ")</f>
        <v xml:space="preserve">FISICO                                            </v>
      </c>
      <c r="C7901" t="str">
        <f>T("HORTALEZA           ")</f>
        <v xml:space="preserve">HORTALEZA           </v>
      </c>
      <c r="D7901" t="str">
        <f>T("APOSTOL SANTIAGO    ")</f>
        <v xml:space="preserve">APOSTOL SANTIAGO    </v>
      </c>
      <c r="E7901" t="str">
        <f>T("TU ")</f>
        <v xml:space="preserve">TU </v>
      </c>
      <c r="F7901" t="str">
        <f>T("TURISMOS       ")</f>
        <v xml:space="preserve">TURISMOS       </v>
      </c>
      <c r="G7901" t="str">
        <f>T("De 8 a 11,99 CABALLOS FISCALES                    ")</f>
        <v xml:space="preserve">De 8 a 11,99 CABALLOS FISCALES                    </v>
      </c>
      <c r="H7901" t="str">
        <f>T("HIBRIDO ENCHUFABLES PHEV                          ")</f>
        <v xml:space="preserve">HIBRIDO ENCHUFABLES PHEV                          </v>
      </c>
      <c r="I7901">
        <v>1</v>
      </c>
    </row>
    <row r="7902" spans="1:9">
      <c r="A7902" t="str">
        <f>T("2018")</f>
        <v>2018</v>
      </c>
      <c r="B7902" t="str">
        <f>T("FISICO                                            ")</f>
        <v xml:space="preserve">FISICO                                            </v>
      </c>
      <c r="C7902" t="str">
        <f>T("HORTALEZA           ")</f>
        <v xml:space="preserve">HORTALEZA           </v>
      </c>
      <c r="D7902" t="str">
        <f>T("APOSTOL SANTIAGO    ")</f>
        <v xml:space="preserve">APOSTOL SANTIAGO    </v>
      </c>
      <c r="E7902" t="str">
        <f>T("TU ")</f>
        <v xml:space="preserve">TU </v>
      </c>
      <c r="F7902" t="str">
        <f>T("TURISMOS       ")</f>
        <v xml:space="preserve">TURISMOS       </v>
      </c>
      <c r="G7902" t="str">
        <f>T("De 12 a 15,99 CABALLOS FISCALES                   ")</f>
        <v xml:space="preserve">De 12 a 15,99 CABALLOS FISCALES                   </v>
      </c>
      <c r="H7902" t="str">
        <f>T("HIBRIDO ENCHUFABLES PHEV                          ")</f>
        <v xml:space="preserve">HIBRIDO ENCHUFABLES PHEV                          </v>
      </c>
      <c r="I7902">
        <v>1</v>
      </c>
    </row>
    <row r="7903" spans="1:9">
      <c r="A7903" t="str">
        <f>T("2018")</f>
        <v>2018</v>
      </c>
      <c r="B7903" t="str">
        <f>T("FISICO                                            ")</f>
        <v xml:space="preserve">FISICO                                            </v>
      </c>
      <c r="C7903" t="str">
        <f>T("HORTALEZA           ")</f>
        <v xml:space="preserve">HORTALEZA           </v>
      </c>
      <c r="D7903" t="str">
        <f>T("VALDEFUENTES        ")</f>
        <v xml:space="preserve">VALDEFUENTES        </v>
      </c>
      <c r="E7903" t="str">
        <f>T("TU ")</f>
        <v xml:space="preserve">TU </v>
      </c>
      <c r="F7903" t="str">
        <f>T("TURISMOS       ")</f>
        <v xml:space="preserve">TURISMOS       </v>
      </c>
      <c r="G7903" t="str">
        <f>T("De 8 a 11,99 CABALLOS FISCALES                    ")</f>
        <v xml:space="preserve">De 8 a 11,99 CABALLOS FISCALES                    </v>
      </c>
      <c r="H7903" t="str">
        <f>T("HIBRIDO ENCHUFABLES PHEV                          ")</f>
        <v xml:space="preserve">HIBRIDO ENCHUFABLES PHEV                          </v>
      </c>
      <c r="I7903">
        <v>8</v>
      </c>
    </row>
    <row r="7904" spans="1:9">
      <c r="A7904" t="str">
        <f>T("2018")</f>
        <v>2018</v>
      </c>
      <c r="B7904" t="str">
        <f>T("FISICO                                            ")</f>
        <v xml:space="preserve">FISICO                                            </v>
      </c>
      <c r="C7904" t="str">
        <f>T("HORTALEZA           ")</f>
        <v xml:space="preserve">HORTALEZA           </v>
      </c>
      <c r="D7904" t="str">
        <f>T("VALDEFUENTES        ")</f>
        <v xml:space="preserve">VALDEFUENTES        </v>
      </c>
      <c r="E7904" t="str">
        <f>T("TU ")</f>
        <v xml:space="preserve">TU </v>
      </c>
      <c r="F7904" t="str">
        <f>T("TURISMOS       ")</f>
        <v xml:space="preserve">TURISMOS       </v>
      </c>
      <c r="G7904" t="str">
        <f>T("De 12 a 15,99 CABALLOS FISCALES                   ")</f>
        <v xml:space="preserve">De 12 a 15,99 CABALLOS FISCALES                   </v>
      </c>
      <c r="H7904" t="str">
        <f>T("HIBRIDO ENCHUFABLES PHEV                          ")</f>
        <v xml:space="preserve">HIBRIDO ENCHUFABLES PHEV                          </v>
      </c>
      <c r="I7904">
        <v>11</v>
      </c>
    </row>
    <row r="7905" spans="1:9">
      <c r="A7905" t="str">
        <f>T("2018")</f>
        <v>2018</v>
      </c>
      <c r="B7905" t="str">
        <f>T("FISICO                                            ")</f>
        <v xml:space="preserve">FISICO                                            </v>
      </c>
      <c r="C7905" t="str">
        <f>T("HORTALEZA           ")</f>
        <v xml:space="preserve">HORTALEZA           </v>
      </c>
      <c r="D7905" t="str">
        <f>T("VALDEFUENTES        ")</f>
        <v xml:space="preserve">VALDEFUENTES        </v>
      </c>
      <c r="E7905" t="str">
        <f>T("TU ")</f>
        <v xml:space="preserve">TU </v>
      </c>
      <c r="F7905" t="str">
        <f>T("TURISMOS       ")</f>
        <v xml:space="preserve">TURISMOS       </v>
      </c>
      <c r="G7905" t="str">
        <f>T("De 16 a 19,99 CABALLOS FISCALES                   ")</f>
        <v xml:space="preserve">De 16 a 19,99 CABALLOS FISCALES                   </v>
      </c>
      <c r="H7905" t="str">
        <f>T("HIBRIDO ENCHUFABLES PHEV                          ")</f>
        <v xml:space="preserve">HIBRIDO ENCHUFABLES PHEV                          </v>
      </c>
      <c r="I7905">
        <v>1</v>
      </c>
    </row>
    <row r="7906" spans="1:9">
      <c r="A7906" t="str">
        <f>T("2018")</f>
        <v>2018</v>
      </c>
      <c r="B7906" t="str">
        <f>T("JURIDICO                                          ")</f>
        <v xml:space="preserve">JURIDICO                                          </v>
      </c>
      <c r="C7906" t="str">
        <f>T("HORTALEZA           ")</f>
        <v xml:space="preserve">HORTALEZA           </v>
      </c>
      <c r="D7906" t="str">
        <f>T("PIOVERA             ")</f>
        <v xml:space="preserve">PIOVERA             </v>
      </c>
      <c r="E7906" t="str">
        <f>T("TU ")</f>
        <v xml:space="preserve">TU </v>
      </c>
      <c r="F7906" t="str">
        <f>T("TURISMOS       ")</f>
        <v xml:space="preserve">TURISMOS       </v>
      </c>
      <c r="G7906" t="str">
        <f>T("De 12 a 15,99 CABALLOS FISCALES                   ")</f>
        <v xml:space="preserve">De 12 a 15,99 CABALLOS FISCALES                   </v>
      </c>
      <c r="H7906" t="str">
        <f>T("HIBRIDO ENCHUFABLES PHEV                          ")</f>
        <v xml:space="preserve">HIBRIDO ENCHUFABLES PHEV                          </v>
      </c>
      <c r="I7906">
        <v>3</v>
      </c>
    </row>
    <row r="7907" spans="1:9">
      <c r="A7907" t="str">
        <f>T("2018")</f>
        <v>2018</v>
      </c>
      <c r="B7907" t="str">
        <f>T("JURIDICO                                          ")</f>
        <v xml:space="preserve">JURIDICO                                          </v>
      </c>
      <c r="C7907" t="str">
        <f>T("HORTALEZA           ")</f>
        <v xml:space="preserve">HORTALEZA           </v>
      </c>
      <c r="D7907" t="str">
        <f>T("CANILLAS            ")</f>
        <v xml:space="preserve">CANILLAS            </v>
      </c>
      <c r="E7907" t="str">
        <f>T("TU ")</f>
        <v xml:space="preserve">TU </v>
      </c>
      <c r="F7907" t="str">
        <f>T("TURISMOS       ")</f>
        <v xml:space="preserve">TURISMOS       </v>
      </c>
      <c r="G7907" t="str">
        <f>T("De 8 a 11,99 CABALLOS FISCALES                    ")</f>
        <v xml:space="preserve">De 8 a 11,99 CABALLOS FISCALES                    </v>
      </c>
      <c r="H7907" t="str">
        <f>T("HIBRIDO ENCHUFABLES PHEV                          ")</f>
        <v xml:space="preserve">HIBRIDO ENCHUFABLES PHEV                          </v>
      </c>
      <c r="I7907">
        <v>1</v>
      </c>
    </row>
    <row r="7908" spans="1:9">
      <c r="A7908" t="str">
        <f>T("2018")</f>
        <v>2018</v>
      </c>
      <c r="B7908" t="str">
        <f>T("JURIDICO                                          ")</f>
        <v xml:space="preserve">JURIDICO                                          </v>
      </c>
      <c r="C7908" t="str">
        <f>T("HORTALEZA           ")</f>
        <v xml:space="preserve">HORTALEZA           </v>
      </c>
      <c r="D7908" t="str">
        <f>T("CANILLAS            ")</f>
        <v xml:space="preserve">CANILLAS            </v>
      </c>
      <c r="E7908" t="str">
        <f>T("TU ")</f>
        <v xml:space="preserve">TU </v>
      </c>
      <c r="F7908" t="str">
        <f>T("TURISMOS       ")</f>
        <v xml:space="preserve">TURISMOS       </v>
      </c>
      <c r="G7908" t="str">
        <f>T("De 12 a 15,99 CABALLOS FISCALES                   ")</f>
        <v xml:space="preserve">De 12 a 15,99 CABALLOS FISCALES                   </v>
      </c>
      <c r="H7908" t="str">
        <f>T("HIBRIDO ENCHUFABLES PHEV                          ")</f>
        <v xml:space="preserve">HIBRIDO ENCHUFABLES PHEV                          </v>
      </c>
      <c r="I7908">
        <v>2</v>
      </c>
    </row>
    <row r="7909" spans="1:9">
      <c r="A7909" t="str">
        <f>T("2018")</f>
        <v>2018</v>
      </c>
      <c r="B7909" t="str">
        <f>T("JURIDICO                                          ")</f>
        <v xml:space="preserve">JURIDICO                                          </v>
      </c>
      <c r="C7909" t="str">
        <f>T("HORTALEZA           ")</f>
        <v xml:space="preserve">HORTALEZA           </v>
      </c>
      <c r="D7909" t="str">
        <f>T("VALDEFUENTES        ")</f>
        <v xml:space="preserve">VALDEFUENTES        </v>
      </c>
      <c r="E7909" t="str">
        <f>T("TU ")</f>
        <v xml:space="preserve">TU </v>
      </c>
      <c r="F7909" t="str">
        <f>T("TURISMOS       ")</f>
        <v xml:space="preserve">TURISMOS       </v>
      </c>
      <c r="G7909" t="str">
        <f>T("De 8 a 11,99 CABALLOS FISCALES                    ")</f>
        <v xml:space="preserve">De 8 a 11,99 CABALLOS FISCALES                    </v>
      </c>
      <c r="H7909" t="str">
        <f>T("HIBRIDO ENCHUFABLES PHEV                          ")</f>
        <v xml:space="preserve">HIBRIDO ENCHUFABLES PHEV                          </v>
      </c>
      <c r="I7909">
        <v>8</v>
      </c>
    </row>
    <row r="7910" spans="1:9">
      <c r="A7910" t="str">
        <f>T("2018")</f>
        <v>2018</v>
      </c>
      <c r="B7910" t="str">
        <f>T("JURIDICO                                          ")</f>
        <v xml:space="preserve">JURIDICO                                          </v>
      </c>
      <c r="C7910" t="str">
        <f>T("HORTALEZA           ")</f>
        <v xml:space="preserve">HORTALEZA           </v>
      </c>
      <c r="D7910" t="str">
        <f>T("VALDEFUENTES        ")</f>
        <v xml:space="preserve">VALDEFUENTES        </v>
      </c>
      <c r="E7910" t="str">
        <f>T("TU ")</f>
        <v xml:space="preserve">TU </v>
      </c>
      <c r="F7910" t="str">
        <f>T("TURISMOS       ")</f>
        <v xml:space="preserve">TURISMOS       </v>
      </c>
      <c r="G7910" t="str">
        <f>T("De 12 a 15,99 CABALLOS FISCALES                   ")</f>
        <v xml:space="preserve">De 12 a 15,99 CABALLOS FISCALES                   </v>
      </c>
      <c r="H7910" t="str">
        <f>T("HIBRIDO ENCHUFABLES PHEV                          ")</f>
        <v xml:space="preserve">HIBRIDO ENCHUFABLES PHEV                          </v>
      </c>
      <c r="I7910">
        <v>6</v>
      </c>
    </row>
    <row r="7911" spans="1:9">
      <c r="A7911" t="str">
        <f>T("2018")</f>
        <v>2018</v>
      </c>
      <c r="B7911" t="str">
        <f>T("JURIDICO                                          ")</f>
        <v xml:space="preserve">JURIDICO                                          </v>
      </c>
      <c r="C7911" t="str">
        <f>T("HORTALEZA           ")</f>
        <v xml:space="preserve">HORTALEZA           </v>
      </c>
      <c r="D7911" t="str">
        <f>T("VALDEFUENTES        ")</f>
        <v xml:space="preserve">VALDEFUENTES        </v>
      </c>
      <c r="E7911" t="str">
        <f>T("TU ")</f>
        <v xml:space="preserve">TU </v>
      </c>
      <c r="F7911" t="str">
        <f>T("TURISMOS       ")</f>
        <v xml:space="preserve">TURISMOS       </v>
      </c>
      <c r="G7911" t="str">
        <f>T("De 16 a 19,99 CABALLOS FISCALES                   ")</f>
        <v xml:space="preserve">De 16 a 19,99 CABALLOS FISCALES                   </v>
      </c>
      <c r="H7911" t="str">
        <f>T("HIBRIDO ENCHUFABLES PHEV                          ")</f>
        <v xml:space="preserve">HIBRIDO ENCHUFABLES PHEV                          </v>
      </c>
      <c r="I7911">
        <v>2</v>
      </c>
    </row>
    <row r="7912" spans="1:9">
      <c r="A7912" t="str">
        <f>T("2018")</f>
        <v>2018</v>
      </c>
      <c r="B7912" t="str">
        <f>T("FISICO                                            ")</f>
        <v xml:space="preserve">FISICO                                            </v>
      </c>
      <c r="C7912" t="str">
        <f>T("HORTALEZA           ")</f>
        <v xml:space="preserve">HORTALEZA           </v>
      </c>
      <c r="D7912" t="str">
        <f>T("PALOMAS             ")</f>
        <v xml:space="preserve">PALOMAS             </v>
      </c>
      <c r="E7912" t="str">
        <f>T("TU ")</f>
        <v xml:space="preserve">TU </v>
      </c>
      <c r="F7912" t="str">
        <f>T("TURISMOS       ")</f>
        <v xml:space="preserve">TURISMOS       </v>
      </c>
      <c r="G7912" t="str">
        <f>T("De 8 a 11,99 CABALLOS FISCALES                    ")</f>
        <v xml:space="preserve">De 8 a 11,99 CABALLOS FISCALES                    </v>
      </c>
      <c r="H7912" t="str">
        <f>T("OTROS                                             ")</f>
        <v xml:space="preserve">OTROS                                             </v>
      </c>
      <c r="I7912">
        <v>1</v>
      </c>
    </row>
    <row r="7913" spans="1:9">
      <c r="A7913" t="str">
        <f>T("2018")</f>
        <v>2018</v>
      </c>
      <c r="B7913" t="str">
        <f>T("FISICO                                            ")</f>
        <v xml:space="preserve">FISICO                                            </v>
      </c>
      <c r="C7913" t="str">
        <f>T("HORTALEZA           ")</f>
        <v xml:space="preserve">HORTALEZA           </v>
      </c>
      <c r="D7913" t="str">
        <f>T("PINAR DEL REY       ")</f>
        <v xml:space="preserve">PINAR DEL REY       </v>
      </c>
      <c r="E7913" t="str">
        <f>T("TU ")</f>
        <v xml:space="preserve">TU </v>
      </c>
      <c r="F7913" t="str">
        <f>T("TURISMOS       ")</f>
        <v xml:space="preserve">TURISMOS       </v>
      </c>
      <c r="G7913" t="str">
        <f>T("De 12 a 15,99 CABALLOS FISCALES                   ")</f>
        <v xml:space="preserve">De 12 a 15,99 CABALLOS FISCALES                   </v>
      </c>
      <c r="H7913" t="str">
        <f>T("OTROS                                             ")</f>
        <v xml:space="preserve">OTROS                                             </v>
      </c>
      <c r="I7913">
        <v>1</v>
      </c>
    </row>
    <row r="7914" spans="1:9">
      <c r="A7914" t="str">
        <f>T("2018")</f>
        <v>2018</v>
      </c>
      <c r="B7914" t="str">
        <f>T("FISICO                                            ")</f>
        <v xml:space="preserve">FISICO                                            </v>
      </c>
      <c r="C7914" t="str">
        <f>T("HORTALEZA           ")</f>
        <v xml:space="preserve">HORTALEZA           </v>
      </c>
      <c r="D7914" t="str">
        <f>T("VALDEFUENTES        ")</f>
        <v xml:space="preserve">VALDEFUENTES        </v>
      </c>
      <c r="E7914" t="str">
        <f>T("TU ")</f>
        <v xml:space="preserve">TU </v>
      </c>
      <c r="F7914" t="str">
        <f>T("TURISMOS       ")</f>
        <v xml:space="preserve">TURISMOS       </v>
      </c>
      <c r="G7914" t="str">
        <f>T("De 12 a 15,99 CABALLOS FISCALES                   ")</f>
        <v xml:space="preserve">De 12 a 15,99 CABALLOS FISCALES                   </v>
      </c>
      <c r="H7914" t="str">
        <f>T("OTROS                                             ")</f>
        <v xml:space="preserve">OTROS                                             </v>
      </c>
      <c r="I7914">
        <v>1</v>
      </c>
    </row>
    <row r="7915" spans="1:9">
      <c r="A7915" t="str">
        <f>T("2018")</f>
        <v>2018</v>
      </c>
      <c r="B7915" t="str">
        <f>T("Entidad sin personalidad jurídica (art. 35.4 LGT) ")</f>
        <v xml:space="preserve">Entidad sin personalidad jurídica (art. 35.4 LGT) </v>
      </c>
      <c r="C7915" t="str">
        <f>T("HORTALEZA           ")</f>
        <v xml:space="preserve">HORTALEZA           </v>
      </c>
      <c r="D7915" t="str">
        <f>T("PIOVERA             ")</f>
        <v xml:space="preserve">PIOVERA             </v>
      </c>
      <c r="E7915" t="str">
        <f>T("TU ")</f>
        <v xml:space="preserve">TU </v>
      </c>
      <c r="F7915" t="str">
        <f>T("TURISMOS       ")</f>
        <v xml:space="preserve">TURISMOS       </v>
      </c>
      <c r="G7915" t="str">
        <f>T("De 12 a 15,99 CABALLOS FISCALES                   ")</f>
        <v xml:space="preserve">De 12 a 15,99 CABALLOS FISCALES                   </v>
      </c>
      <c r="I7915">
        <v>1</v>
      </c>
    </row>
    <row r="7916" spans="1:9">
      <c r="A7916" t="str">
        <f>T("2018")</f>
        <v>2018</v>
      </c>
      <c r="B7916" t="str">
        <f>T("Entidad sin personalidad jurídica (art. 35.4 LGT) ")</f>
        <v xml:space="preserve">Entidad sin personalidad jurídica (art. 35.4 LGT) </v>
      </c>
      <c r="C7916" t="str">
        <f>T("HORTALEZA           ")</f>
        <v xml:space="preserve">HORTALEZA           </v>
      </c>
      <c r="D7916" t="str">
        <f>T("CANILLAS            ")</f>
        <v xml:space="preserve">CANILLAS            </v>
      </c>
      <c r="E7916" t="str">
        <f>T("TU ")</f>
        <v xml:space="preserve">TU </v>
      </c>
      <c r="F7916" t="str">
        <f>T("TURISMOS       ")</f>
        <v xml:space="preserve">TURISMOS       </v>
      </c>
      <c r="G7916" t="str">
        <f>T("De 8 a 11,99 CABALLOS FISCALES                    ")</f>
        <v xml:space="preserve">De 8 a 11,99 CABALLOS FISCALES                    </v>
      </c>
      <c r="I7916">
        <v>7</v>
      </c>
    </row>
    <row r="7917" spans="1:9">
      <c r="A7917" t="str">
        <f>T("2018")</f>
        <v>2018</v>
      </c>
      <c r="B7917" t="str">
        <f>T("Entidad sin personalidad jurídica (art. 35.4 LGT) ")</f>
        <v xml:space="preserve">Entidad sin personalidad jurídica (art. 35.4 LGT) </v>
      </c>
      <c r="C7917" t="str">
        <f>T("HORTALEZA           ")</f>
        <v xml:space="preserve">HORTALEZA           </v>
      </c>
      <c r="D7917" t="str">
        <f>T("CANILLAS            ")</f>
        <v xml:space="preserve">CANILLAS            </v>
      </c>
      <c r="E7917" t="str">
        <f>T("TU ")</f>
        <v xml:space="preserve">TU </v>
      </c>
      <c r="F7917" t="str">
        <f>T("TURISMOS       ")</f>
        <v xml:space="preserve">TURISMOS       </v>
      </c>
      <c r="G7917" t="str">
        <f>T("De 12 a 15,99 CABALLOS FISCALES                   ")</f>
        <v xml:space="preserve">De 12 a 15,99 CABALLOS FISCALES                   </v>
      </c>
      <c r="I7917">
        <v>6</v>
      </c>
    </row>
    <row r="7918" spans="1:9">
      <c r="A7918" t="str">
        <f>T("2018")</f>
        <v>2018</v>
      </c>
      <c r="B7918" t="str">
        <f>T("Entidad sin personalidad jurídica (art. 35.4 LGT) ")</f>
        <v xml:space="preserve">Entidad sin personalidad jurídica (art. 35.4 LGT) </v>
      </c>
      <c r="C7918" t="str">
        <f>T("HORTALEZA           ")</f>
        <v xml:space="preserve">HORTALEZA           </v>
      </c>
      <c r="D7918" t="str">
        <f>T("PINAR DEL REY       ")</f>
        <v xml:space="preserve">PINAR DEL REY       </v>
      </c>
      <c r="E7918" t="str">
        <f>T("TU ")</f>
        <v xml:space="preserve">TU </v>
      </c>
      <c r="F7918" t="str">
        <f>T("TURISMOS       ")</f>
        <v xml:space="preserve">TURISMOS       </v>
      </c>
      <c r="G7918" t="str">
        <f>T("De 8 a 11,99 CABALLOS FISCALES                    ")</f>
        <v xml:space="preserve">De 8 a 11,99 CABALLOS FISCALES                    </v>
      </c>
      <c r="I7918">
        <v>12</v>
      </c>
    </row>
    <row r="7919" spans="1:9">
      <c r="A7919" t="str">
        <f>T("2018")</f>
        <v>2018</v>
      </c>
      <c r="B7919" t="str">
        <f>T("Entidad sin personalidad jurídica (art. 35.4 LGT) ")</f>
        <v xml:space="preserve">Entidad sin personalidad jurídica (art. 35.4 LGT) </v>
      </c>
      <c r="C7919" t="str">
        <f>T("HORTALEZA           ")</f>
        <v xml:space="preserve">HORTALEZA           </v>
      </c>
      <c r="D7919" t="str">
        <f>T("PINAR DEL REY       ")</f>
        <v xml:space="preserve">PINAR DEL REY       </v>
      </c>
      <c r="E7919" t="str">
        <f>T("TU ")</f>
        <v xml:space="preserve">TU </v>
      </c>
      <c r="F7919" t="str">
        <f>T("TURISMOS       ")</f>
        <v xml:space="preserve">TURISMOS       </v>
      </c>
      <c r="G7919" t="str">
        <f>T("De 12 a 15,99 CABALLOS FISCALES                   ")</f>
        <v xml:space="preserve">De 12 a 15,99 CABALLOS FISCALES                   </v>
      </c>
      <c r="I7919">
        <v>3</v>
      </c>
    </row>
    <row r="7920" spans="1:9">
      <c r="A7920" t="str">
        <f>T("2018")</f>
        <v>2018</v>
      </c>
      <c r="B7920" t="str">
        <f>T("Entidad sin personalidad jurídica (art. 35.4 LGT) ")</f>
        <v xml:space="preserve">Entidad sin personalidad jurídica (art. 35.4 LGT) </v>
      </c>
      <c r="C7920" t="str">
        <f>T("HORTALEZA           ")</f>
        <v xml:space="preserve">HORTALEZA           </v>
      </c>
      <c r="D7920" t="str">
        <f>T("PINAR DEL REY       ")</f>
        <v xml:space="preserve">PINAR DEL REY       </v>
      </c>
      <c r="E7920" t="str">
        <f>T("TU ")</f>
        <v xml:space="preserve">TU </v>
      </c>
      <c r="F7920" t="str">
        <f>T("TURISMOS       ")</f>
        <v xml:space="preserve">TURISMOS       </v>
      </c>
      <c r="G7920" t="str">
        <f>T("De 16 a 19,99 CABALLOS FISCALES                   ")</f>
        <v xml:space="preserve">De 16 a 19,99 CABALLOS FISCALES                   </v>
      </c>
      <c r="I7920">
        <v>1</v>
      </c>
    </row>
    <row r="7921" spans="1:9">
      <c r="A7921" t="str">
        <f>T("2018")</f>
        <v>2018</v>
      </c>
      <c r="B7921" t="str">
        <f>T("Entidad sin personalidad jurídica (art. 35.4 LGT) ")</f>
        <v xml:space="preserve">Entidad sin personalidad jurídica (art. 35.4 LGT) </v>
      </c>
      <c r="C7921" t="str">
        <f>T("HORTALEZA           ")</f>
        <v xml:space="preserve">HORTALEZA           </v>
      </c>
      <c r="D7921" t="str">
        <f>T("APOSTOL SANTIAGO    ")</f>
        <v xml:space="preserve">APOSTOL SANTIAGO    </v>
      </c>
      <c r="E7921" t="str">
        <f>T("TU ")</f>
        <v xml:space="preserve">TU </v>
      </c>
      <c r="F7921" t="str">
        <f>T("TURISMOS       ")</f>
        <v xml:space="preserve">TURISMOS       </v>
      </c>
      <c r="G7921" t="str">
        <f>T("De 8 a 11,99 CABALLOS FISCALES                    ")</f>
        <v xml:space="preserve">De 8 a 11,99 CABALLOS FISCALES                    </v>
      </c>
      <c r="I7921">
        <v>5</v>
      </c>
    </row>
    <row r="7922" spans="1:9">
      <c r="A7922" t="str">
        <f>T("2018")</f>
        <v>2018</v>
      </c>
      <c r="B7922" t="str">
        <f>T("FISICO                                            ")</f>
        <v xml:space="preserve">FISICO                                            </v>
      </c>
      <c r="C7922" t="str">
        <f>T("HORTALEZA           ")</f>
        <v xml:space="preserve">HORTALEZA           </v>
      </c>
      <c r="D7922" t="str">
        <f>T("SIN BARRIO          ")</f>
        <v xml:space="preserve">SIN BARRIO          </v>
      </c>
      <c r="E7922" t="str">
        <f>T("TU ")</f>
        <v xml:space="preserve">TU </v>
      </c>
      <c r="F7922" t="str">
        <f>T("TURISMOS       ")</f>
        <v xml:space="preserve">TURISMOS       </v>
      </c>
      <c r="G7922" t="str">
        <f>T("De 8 a 11,99 CABALLOS FISCALES                    ")</f>
        <v xml:space="preserve">De 8 a 11,99 CABALLOS FISCALES                    </v>
      </c>
      <c r="I7922">
        <v>1</v>
      </c>
    </row>
    <row r="7923" spans="1:9">
      <c r="A7923" t="str">
        <f>T("2018")</f>
        <v>2018</v>
      </c>
      <c r="B7923" t="str">
        <f>T("FISICO                                            ")</f>
        <v xml:space="preserve">FISICO                                            </v>
      </c>
      <c r="C7923" t="str">
        <f>T("HORTALEZA           ")</f>
        <v xml:space="preserve">HORTALEZA           </v>
      </c>
      <c r="D7923" t="str">
        <f>T("PALOMAS             ")</f>
        <v xml:space="preserve">PALOMAS             </v>
      </c>
      <c r="E7923" t="str">
        <f>T("TU ")</f>
        <v xml:space="preserve">TU </v>
      </c>
      <c r="F7923" t="str">
        <f>T("TURISMOS       ")</f>
        <v xml:space="preserve">TURISMOS       </v>
      </c>
      <c r="G7923" t="str">
        <f>T("De menos de 8 CABALLOS FISCALES                   ")</f>
        <v xml:space="preserve">De menos de 8 CABALLOS FISCALES                   </v>
      </c>
      <c r="I7923">
        <v>3</v>
      </c>
    </row>
    <row r="7924" spans="1:9">
      <c r="A7924" t="str">
        <f>T("2018")</f>
        <v>2018</v>
      </c>
      <c r="B7924" t="str">
        <f>T("FISICO                                            ")</f>
        <v xml:space="preserve">FISICO                                            </v>
      </c>
      <c r="C7924" t="str">
        <f>T("HORTALEZA           ")</f>
        <v xml:space="preserve">HORTALEZA           </v>
      </c>
      <c r="D7924" t="str">
        <f>T("PALOMAS             ")</f>
        <v xml:space="preserve">PALOMAS             </v>
      </c>
      <c r="E7924" t="str">
        <f>T("TU ")</f>
        <v xml:space="preserve">TU </v>
      </c>
      <c r="F7924" t="str">
        <f>T("TURISMOS       ")</f>
        <v xml:space="preserve">TURISMOS       </v>
      </c>
      <c r="G7924" t="str">
        <f>T("De 8 a 11,99 CABALLOS FISCALES                    ")</f>
        <v xml:space="preserve">De 8 a 11,99 CABALLOS FISCALES                    </v>
      </c>
      <c r="I7924">
        <v>23</v>
      </c>
    </row>
    <row r="7925" spans="1:9">
      <c r="A7925" t="str">
        <f>T("2018")</f>
        <v>2018</v>
      </c>
      <c r="B7925" t="str">
        <f>T("FISICO                                            ")</f>
        <v xml:space="preserve">FISICO                                            </v>
      </c>
      <c r="C7925" t="str">
        <f>T("HORTALEZA           ")</f>
        <v xml:space="preserve">HORTALEZA           </v>
      </c>
      <c r="D7925" t="str">
        <f>T("PALOMAS             ")</f>
        <v xml:space="preserve">PALOMAS             </v>
      </c>
      <c r="E7925" t="str">
        <f>T("TU ")</f>
        <v xml:space="preserve">TU </v>
      </c>
      <c r="F7925" t="str">
        <f>T("TURISMOS       ")</f>
        <v xml:space="preserve">TURISMOS       </v>
      </c>
      <c r="G7925" t="str">
        <f>T("De 12 a 15,99 CABALLOS FISCALES                   ")</f>
        <v xml:space="preserve">De 12 a 15,99 CABALLOS FISCALES                   </v>
      </c>
      <c r="I7925">
        <v>23</v>
      </c>
    </row>
    <row r="7926" spans="1:9">
      <c r="A7926" t="str">
        <f>T("2018")</f>
        <v>2018</v>
      </c>
      <c r="B7926" t="str">
        <f>T("FISICO                                            ")</f>
        <v xml:space="preserve">FISICO                                            </v>
      </c>
      <c r="C7926" t="str">
        <f>T("HORTALEZA           ")</f>
        <v xml:space="preserve">HORTALEZA           </v>
      </c>
      <c r="D7926" t="str">
        <f>T("PALOMAS             ")</f>
        <v xml:space="preserve">PALOMAS             </v>
      </c>
      <c r="E7926" t="str">
        <f>T("TU ")</f>
        <v xml:space="preserve">TU </v>
      </c>
      <c r="F7926" t="str">
        <f>T("TURISMOS       ")</f>
        <v xml:space="preserve">TURISMOS       </v>
      </c>
      <c r="G7926" t="str">
        <f>T("De 16 a 19,99 CABALLOS FISCALES                   ")</f>
        <v xml:space="preserve">De 16 a 19,99 CABALLOS FISCALES                   </v>
      </c>
      <c r="I7926">
        <v>10</v>
      </c>
    </row>
    <row r="7927" spans="1:9">
      <c r="A7927" t="str">
        <f>T("2018")</f>
        <v>2018</v>
      </c>
      <c r="B7927" t="str">
        <f>T("FISICO                                            ")</f>
        <v xml:space="preserve">FISICO                                            </v>
      </c>
      <c r="C7927" t="str">
        <f>T("HORTALEZA           ")</f>
        <v xml:space="preserve">HORTALEZA           </v>
      </c>
      <c r="D7927" t="str">
        <f>T("PALOMAS             ")</f>
        <v xml:space="preserve">PALOMAS             </v>
      </c>
      <c r="E7927" t="str">
        <f>T("TU ")</f>
        <v xml:space="preserve">TU </v>
      </c>
      <c r="F7927" t="str">
        <f>T("TURISMOS       ")</f>
        <v xml:space="preserve">TURISMOS       </v>
      </c>
      <c r="G7927" t="str">
        <f>T("De 20 CABALLOS FISCALES en adelante               ")</f>
        <v xml:space="preserve">De 20 CABALLOS FISCALES en adelante               </v>
      </c>
      <c r="I7927">
        <v>3</v>
      </c>
    </row>
    <row r="7928" spans="1:9">
      <c r="A7928" t="str">
        <f>T("2018")</f>
        <v>2018</v>
      </c>
      <c r="B7928" t="str">
        <f>T("FISICO                                            ")</f>
        <v xml:space="preserve">FISICO                                            </v>
      </c>
      <c r="C7928" t="str">
        <f>T("HORTALEZA           ")</f>
        <v xml:space="preserve">HORTALEZA           </v>
      </c>
      <c r="D7928" t="str">
        <f>T("PIOVERA             ")</f>
        <v xml:space="preserve">PIOVERA             </v>
      </c>
      <c r="E7928" t="str">
        <f>T("TU ")</f>
        <v xml:space="preserve">TU </v>
      </c>
      <c r="F7928" t="str">
        <f>T("TURISMOS       ")</f>
        <v xml:space="preserve">TURISMOS       </v>
      </c>
      <c r="G7928" t="str">
        <f>T("De menos de 8 CABALLOS FISCALES                   ")</f>
        <v xml:space="preserve">De menos de 8 CABALLOS FISCALES                   </v>
      </c>
      <c r="I7928">
        <v>2</v>
      </c>
    </row>
    <row r="7929" spans="1:9">
      <c r="A7929" t="str">
        <f>T("2018")</f>
        <v>2018</v>
      </c>
      <c r="B7929" t="str">
        <f>T("FISICO                                            ")</f>
        <v xml:space="preserve">FISICO                                            </v>
      </c>
      <c r="C7929" t="str">
        <f>T("HORTALEZA           ")</f>
        <v xml:space="preserve">HORTALEZA           </v>
      </c>
      <c r="D7929" t="str">
        <f>T("PIOVERA             ")</f>
        <v xml:space="preserve">PIOVERA             </v>
      </c>
      <c r="E7929" t="str">
        <f>T("TU ")</f>
        <v xml:space="preserve">TU </v>
      </c>
      <c r="F7929" t="str">
        <f>T("TURISMOS       ")</f>
        <v xml:space="preserve">TURISMOS       </v>
      </c>
      <c r="G7929" t="str">
        <f>T("De 8 a 11,99 CABALLOS FISCALES                    ")</f>
        <v xml:space="preserve">De 8 a 11,99 CABALLOS FISCALES                    </v>
      </c>
      <c r="I7929">
        <v>50</v>
      </c>
    </row>
    <row r="7930" spans="1:9">
      <c r="A7930" t="str">
        <f>T("2018")</f>
        <v>2018</v>
      </c>
      <c r="B7930" t="str">
        <f>T("FISICO                                            ")</f>
        <v xml:space="preserve">FISICO                                            </v>
      </c>
      <c r="C7930" t="str">
        <f>T("HORTALEZA           ")</f>
        <v xml:space="preserve">HORTALEZA           </v>
      </c>
      <c r="D7930" t="str">
        <f>T("PIOVERA             ")</f>
        <v xml:space="preserve">PIOVERA             </v>
      </c>
      <c r="E7930" t="str">
        <f>T("TU ")</f>
        <v xml:space="preserve">TU </v>
      </c>
      <c r="F7930" t="str">
        <f>T("TURISMOS       ")</f>
        <v xml:space="preserve">TURISMOS       </v>
      </c>
      <c r="G7930" t="str">
        <f>T("De 12 a 15,99 CABALLOS FISCALES                   ")</f>
        <v xml:space="preserve">De 12 a 15,99 CABALLOS FISCALES                   </v>
      </c>
      <c r="I7930">
        <v>69</v>
      </c>
    </row>
    <row r="7931" spans="1:9">
      <c r="A7931" t="str">
        <f>T("2018")</f>
        <v>2018</v>
      </c>
      <c r="B7931" t="str">
        <f>T("FISICO                                            ")</f>
        <v xml:space="preserve">FISICO                                            </v>
      </c>
      <c r="C7931" t="str">
        <f>T("HORTALEZA           ")</f>
        <v xml:space="preserve">HORTALEZA           </v>
      </c>
      <c r="D7931" t="str">
        <f>T("PIOVERA             ")</f>
        <v xml:space="preserve">PIOVERA             </v>
      </c>
      <c r="E7931" t="str">
        <f>T("TU ")</f>
        <v xml:space="preserve">TU </v>
      </c>
      <c r="F7931" t="str">
        <f>T("TURISMOS       ")</f>
        <v xml:space="preserve">TURISMOS       </v>
      </c>
      <c r="G7931" t="str">
        <f>T("De 16 a 19,99 CABALLOS FISCALES                   ")</f>
        <v xml:space="preserve">De 16 a 19,99 CABALLOS FISCALES                   </v>
      </c>
      <c r="I7931">
        <v>24</v>
      </c>
    </row>
    <row r="7932" spans="1:9">
      <c r="A7932" t="str">
        <f>T("2018")</f>
        <v>2018</v>
      </c>
      <c r="B7932" t="str">
        <f>T("FISICO                                            ")</f>
        <v xml:space="preserve">FISICO                                            </v>
      </c>
      <c r="C7932" t="str">
        <f>T("HORTALEZA           ")</f>
        <v xml:space="preserve">HORTALEZA           </v>
      </c>
      <c r="D7932" t="str">
        <f>T("PIOVERA             ")</f>
        <v xml:space="preserve">PIOVERA             </v>
      </c>
      <c r="E7932" t="str">
        <f>T("TU ")</f>
        <v xml:space="preserve">TU </v>
      </c>
      <c r="F7932" t="str">
        <f>T("TURISMOS       ")</f>
        <v xml:space="preserve">TURISMOS       </v>
      </c>
      <c r="G7932" t="str">
        <f>T("De 20 CABALLOS FISCALES en adelante               ")</f>
        <v xml:space="preserve">De 20 CABALLOS FISCALES en adelante               </v>
      </c>
      <c r="I7932">
        <v>16</v>
      </c>
    </row>
    <row r="7933" spans="1:9">
      <c r="A7933" t="str">
        <f>T("2018")</f>
        <v>2018</v>
      </c>
      <c r="B7933" t="str">
        <f>T("FISICO                                            ")</f>
        <v xml:space="preserve">FISICO                                            </v>
      </c>
      <c r="C7933" t="str">
        <f>T("HORTALEZA           ")</f>
        <v xml:space="preserve">HORTALEZA           </v>
      </c>
      <c r="D7933" t="str">
        <f>T("CANILLAS            ")</f>
        <v xml:space="preserve">CANILLAS            </v>
      </c>
      <c r="E7933" t="str">
        <f>T("TU ")</f>
        <v xml:space="preserve">TU </v>
      </c>
      <c r="F7933" t="str">
        <f>T("TURISMOS       ")</f>
        <v xml:space="preserve">TURISMOS       </v>
      </c>
      <c r="G7933" t="str">
        <f>T("De menos de 8 CABALLOS FISCALES                   ")</f>
        <v xml:space="preserve">De menos de 8 CABALLOS FISCALES                   </v>
      </c>
      <c r="I7933">
        <v>8</v>
      </c>
    </row>
    <row r="7934" spans="1:9">
      <c r="A7934" t="str">
        <f>T("2018")</f>
        <v>2018</v>
      </c>
      <c r="B7934" t="str">
        <f>T("FISICO                                            ")</f>
        <v xml:space="preserve">FISICO                                            </v>
      </c>
      <c r="C7934" t="str">
        <f>T("HORTALEZA           ")</f>
        <v xml:space="preserve">HORTALEZA           </v>
      </c>
      <c r="D7934" t="str">
        <f>T("CANILLAS            ")</f>
        <v xml:space="preserve">CANILLAS            </v>
      </c>
      <c r="E7934" t="str">
        <f>T("TU ")</f>
        <v xml:space="preserve">TU </v>
      </c>
      <c r="F7934" t="str">
        <f>T("TURISMOS       ")</f>
        <v xml:space="preserve">TURISMOS       </v>
      </c>
      <c r="G7934" t="str">
        <f>T("De 8 a 11,99 CABALLOS FISCALES                    ")</f>
        <v xml:space="preserve">De 8 a 11,99 CABALLOS FISCALES                    </v>
      </c>
      <c r="I7934">
        <v>114</v>
      </c>
    </row>
    <row r="7935" spans="1:9">
      <c r="A7935" t="str">
        <f>T("2018")</f>
        <v>2018</v>
      </c>
      <c r="B7935" t="str">
        <f>T("FISICO                                            ")</f>
        <v xml:space="preserve">FISICO                                            </v>
      </c>
      <c r="C7935" t="str">
        <f>T("HORTALEZA           ")</f>
        <v xml:space="preserve">HORTALEZA           </v>
      </c>
      <c r="D7935" t="str">
        <f>T("CANILLAS            ")</f>
        <v xml:space="preserve">CANILLAS            </v>
      </c>
      <c r="E7935" t="str">
        <f>T("TU ")</f>
        <v xml:space="preserve">TU </v>
      </c>
      <c r="F7935" t="str">
        <f>T("TURISMOS       ")</f>
        <v xml:space="preserve">TURISMOS       </v>
      </c>
      <c r="G7935" t="str">
        <f>T("De 12 a 15,99 CABALLOS FISCALES                   ")</f>
        <v xml:space="preserve">De 12 a 15,99 CABALLOS FISCALES                   </v>
      </c>
      <c r="I7935">
        <v>141</v>
      </c>
    </row>
    <row r="7936" spans="1:9">
      <c r="A7936" t="str">
        <f>T("2018")</f>
        <v>2018</v>
      </c>
      <c r="B7936" t="str">
        <f>T("FISICO                                            ")</f>
        <v xml:space="preserve">FISICO                                            </v>
      </c>
      <c r="C7936" t="str">
        <f>T("HORTALEZA           ")</f>
        <v xml:space="preserve">HORTALEZA           </v>
      </c>
      <c r="D7936" t="str">
        <f>T("CANILLAS            ")</f>
        <v xml:space="preserve">CANILLAS            </v>
      </c>
      <c r="E7936" t="str">
        <f>T("TU ")</f>
        <v xml:space="preserve">TU </v>
      </c>
      <c r="F7936" t="str">
        <f>T("TURISMOS       ")</f>
        <v xml:space="preserve">TURISMOS       </v>
      </c>
      <c r="G7936" t="str">
        <f>T("De 16 a 19,99 CABALLOS FISCALES                   ")</f>
        <v xml:space="preserve">De 16 a 19,99 CABALLOS FISCALES                   </v>
      </c>
      <c r="I7936">
        <v>25</v>
      </c>
    </row>
    <row r="7937" spans="1:9">
      <c r="A7937" t="str">
        <f>T("2018")</f>
        <v>2018</v>
      </c>
      <c r="B7937" t="str">
        <f>T("FISICO                                            ")</f>
        <v xml:space="preserve">FISICO                                            </v>
      </c>
      <c r="C7937" t="str">
        <f>T("HORTALEZA           ")</f>
        <v xml:space="preserve">HORTALEZA           </v>
      </c>
      <c r="D7937" t="str">
        <f>T("CANILLAS            ")</f>
        <v xml:space="preserve">CANILLAS            </v>
      </c>
      <c r="E7937" t="str">
        <f>T("TU ")</f>
        <v xml:space="preserve">TU </v>
      </c>
      <c r="F7937" t="str">
        <f>T("TURISMOS       ")</f>
        <v xml:space="preserve">TURISMOS       </v>
      </c>
      <c r="G7937" t="str">
        <f>T("De 20 CABALLOS FISCALES en adelante               ")</f>
        <v xml:space="preserve">De 20 CABALLOS FISCALES en adelante               </v>
      </c>
      <c r="I7937">
        <v>7</v>
      </c>
    </row>
    <row r="7938" spans="1:9">
      <c r="A7938" t="str">
        <f>T("2018")</f>
        <v>2018</v>
      </c>
      <c r="B7938" t="str">
        <f>T("FISICO                                            ")</f>
        <v xml:space="preserve">FISICO                                            </v>
      </c>
      <c r="C7938" t="str">
        <f>T("HORTALEZA           ")</f>
        <v xml:space="preserve">HORTALEZA           </v>
      </c>
      <c r="D7938" t="str">
        <f>T("PINAR DEL REY       ")</f>
        <v xml:space="preserve">PINAR DEL REY       </v>
      </c>
      <c r="E7938" t="str">
        <f>T("TU ")</f>
        <v xml:space="preserve">TU </v>
      </c>
      <c r="F7938" t="str">
        <f>T("TURISMOS       ")</f>
        <v xml:space="preserve">TURISMOS       </v>
      </c>
      <c r="G7938" t="str">
        <f>T("De menos de 8 CABALLOS FISCALES                   ")</f>
        <v xml:space="preserve">De menos de 8 CABALLOS FISCALES                   </v>
      </c>
      <c r="I7938">
        <v>10</v>
      </c>
    </row>
    <row r="7939" spans="1:9">
      <c r="A7939" t="str">
        <f>T("2018")</f>
        <v>2018</v>
      </c>
      <c r="B7939" t="str">
        <f>T("FISICO                                            ")</f>
        <v xml:space="preserve">FISICO                                            </v>
      </c>
      <c r="C7939" t="str">
        <f>T("HORTALEZA           ")</f>
        <v xml:space="preserve">HORTALEZA           </v>
      </c>
      <c r="D7939" t="str">
        <f>T("PINAR DEL REY       ")</f>
        <v xml:space="preserve">PINAR DEL REY       </v>
      </c>
      <c r="E7939" t="str">
        <f>T("TU ")</f>
        <v xml:space="preserve">TU </v>
      </c>
      <c r="F7939" t="str">
        <f>T("TURISMOS       ")</f>
        <v xml:space="preserve">TURISMOS       </v>
      </c>
      <c r="G7939" t="str">
        <f>T("De 8 a 11,99 CABALLOS FISCALES                    ")</f>
        <v xml:space="preserve">De 8 a 11,99 CABALLOS FISCALES                    </v>
      </c>
      <c r="I7939">
        <v>170</v>
      </c>
    </row>
    <row r="7940" spans="1:9">
      <c r="A7940" t="str">
        <f>T("2018")</f>
        <v>2018</v>
      </c>
      <c r="B7940" t="str">
        <f>T("FISICO                                            ")</f>
        <v xml:space="preserve">FISICO                                            </v>
      </c>
      <c r="C7940" t="str">
        <f>T("HORTALEZA           ")</f>
        <v xml:space="preserve">HORTALEZA           </v>
      </c>
      <c r="D7940" t="str">
        <f>T("PINAR DEL REY       ")</f>
        <v xml:space="preserve">PINAR DEL REY       </v>
      </c>
      <c r="E7940" t="str">
        <f>T("TU ")</f>
        <v xml:space="preserve">TU </v>
      </c>
      <c r="F7940" t="str">
        <f>T("TURISMOS       ")</f>
        <v xml:space="preserve">TURISMOS       </v>
      </c>
      <c r="G7940" t="str">
        <f>T("De 12 a 15,99 CABALLOS FISCALES                   ")</f>
        <v xml:space="preserve">De 12 a 15,99 CABALLOS FISCALES                   </v>
      </c>
      <c r="I7940">
        <v>184</v>
      </c>
    </row>
    <row r="7941" spans="1:9">
      <c r="A7941" t="str">
        <f>T("2018")</f>
        <v>2018</v>
      </c>
      <c r="B7941" t="str">
        <f>T("FISICO                                            ")</f>
        <v xml:space="preserve">FISICO                                            </v>
      </c>
      <c r="C7941" t="str">
        <f>T("HORTALEZA           ")</f>
        <v xml:space="preserve">HORTALEZA           </v>
      </c>
      <c r="D7941" t="str">
        <f>T("PINAR DEL REY       ")</f>
        <v xml:space="preserve">PINAR DEL REY       </v>
      </c>
      <c r="E7941" t="str">
        <f>T("TU ")</f>
        <v xml:space="preserve">TU </v>
      </c>
      <c r="F7941" t="str">
        <f>T("TURISMOS       ")</f>
        <v xml:space="preserve">TURISMOS       </v>
      </c>
      <c r="G7941" t="str">
        <f>T("De 16 a 19,99 CABALLOS FISCALES                   ")</f>
        <v xml:space="preserve">De 16 a 19,99 CABALLOS FISCALES                   </v>
      </c>
      <c r="I7941">
        <v>26</v>
      </c>
    </row>
    <row r="7942" spans="1:9">
      <c r="A7942" t="str">
        <f>T("2018")</f>
        <v>2018</v>
      </c>
      <c r="B7942" t="str">
        <f>T("FISICO                                            ")</f>
        <v xml:space="preserve">FISICO                                            </v>
      </c>
      <c r="C7942" t="str">
        <f>T("HORTALEZA           ")</f>
        <v xml:space="preserve">HORTALEZA           </v>
      </c>
      <c r="D7942" t="str">
        <f>T("PINAR DEL REY       ")</f>
        <v xml:space="preserve">PINAR DEL REY       </v>
      </c>
      <c r="E7942" t="str">
        <f>T("TU ")</f>
        <v xml:space="preserve">TU </v>
      </c>
      <c r="F7942" t="str">
        <f>T("TURISMOS       ")</f>
        <v xml:space="preserve">TURISMOS       </v>
      </c>
      <c r="G7942" t="str">
        <f>T("De 20 CABALLOS FISCALES en adelante               ")</f>
        <v xml:space="preserve">De 20 CABALLOS FISCALES en adelante               </v>
      </c>
      <c r="I7942">
        <v>4</v>
      </c>
    </row>
    <row r="7943" spans="1:9">
      <c r="A7943" t="str">
        <f>T("2018")</f>
        <v>2018</v>
      </c>
      <c r="B7943" t="str">
        <f>T("FISICO                                            ")</f>
        <v xml:space="preserve">FISICO                                            </v>
      </c>
      <c r="C7943" t="str">
        <f>T("HORTALEZA           ")</f>
        <v xml:space="preserve">HORTALEZA           </v>
      </c>
      <c r="D7943" t="str">
        <f>T("APOSTOL SANTIAGO    ")</f>
        <v xml:space="preserve">APOSTOL SANTIAGO    </v>
      </c>
      <c r="E7943" t="str">
        <f>T("TU ")</f>
        <v xml:space="preserve">TU </v>
      </c>
      <c r="F7943" t="str">
        <f>T("TURISMOS       ")</f>
        <v xml:space="preserve">TURISMOS       </v>
      </c>
      <c r="G7943" t="str">
        <f>T("De menos de 8 CABALLOS FISCALES                   ")</f>
        <v xml:space="preserve">De menos de 8 CABALLOS FISCALES                   </v>
      </c>
      <c r="I7943">
        <v>6</v>
      </c>
    </row>
    <row r="7944" spans="1:9">
      <c r="A7944" t="str">
        <f>T("2018")</f>
        <v>2018</v>
      </c>
      <c r="B7944" t="str">
        <f>T("FISICO                                            ")</f>
        <v xml:space="preserve">FISICO                                            </v>
      </c>
      <c r="C7944" t="str">
        <f>T("HORTALEZA           ")</f>
        <v xml:space="preserve">HORTALEZA           </v>
      </c>
      <c r="D7944" t="str">
        <f>T("APOSTOL SANTIAGO    ")</f>
        <v xml:space="preserve">APOSTOL SANTIAGO    </v>
      </c>
      <c r="E7944" t="str">
        <f>T("TU ")</f>
        <v xml:space="preserve">TU </v>
      </c>
      <c r="F7944" t="str">
        <f>T("TURISMOS       ")</f>
        <v xml:space="preserve">TURISMOS       </v>
      </c>
      <c r="G7944" t="str">
        <f>T("De 8 a 11,99 CABALLOS FISCALES                    ")</f>
        <v xml:space="preserve">De 8 a 11,99 CABALLOS FISCALES                    </v>
      </c>
      <c r="I7944">
        <v>60</v>
      </c>
    </row>
    <row r="7945" spans="1:9">
      <c r="A7945" t="str">
        <f>T("2018")</f>
        <v>2018</v>
      </c>
      <c r="B7945" t="str">
        <f>T("FISICO                                            ")</f>
        <v xml:space="preserve">FISICO                                            </v>
      </c>
      <c r="C7945" t="str">
        <f>T("HORTALEZA           ")</f>
        <v xml:space="preserve">HORTALEZA           </v>
      </c>
      <c r="D7945" t="str">
        <f>T("APOSTOL SANTIAGO    ")</f>
        <v xml:space="preserve">APOSTOL SANTIAGO    </v>
      </c>
      <c r="E7945" t="str">
        <f>T("TU ")</f>
        <v xml:space="preserve">TU </v>
      </c>
      <c r="F7945" t="str">
        <f>T("TURISMOS       ")</f>
        <v xml:space="preserve">TURISMOS       </v>
      </c>
      <c r="G7945" t="str">
        <f>T("De 12 a 15,99 CABALLOS FISCALES                   ")</f>
        <v xml:space="preserve">De 12 a 15,99 CABALLOS FISCALES                   </v>
      </c>
      <c r="I7945">
        <v>60</v>
      </c>
    </row>
    <row r="7946" spans="1:9">
      <c r="A7946" t="str">
        <f>T("2018")</f>
        <v>2018</v>
      </c>
      <c r="B7946" t="str">
        <f>T("FISICO                                            ")</f>
        <v xml:space="preserve">FISICO                                            </v>
      </c>
      <c r="C7946" t="str">
        <f>T("HORTALEZA           ")</f>
        <v xml:space="preserve">HORTALEZA           </v>
      </c>
      <c r="D7946" t="str">
        <f>T("APOSTOL SANTIAGO    ")</f>
        <v xml:space="preserve">APOSTOL SANTIAGO    </v>
      </c>
      <c r="E7946" t="str">
        <f>T("TU ")</f>
        <v xml:space="preserve">TU </v>
      </c>
      <c r="F7946" t="str">
        <f>T("TURISMOS       ")</f>
        <v xml:space="preserve">TURISMOS       </v>
      </c>
      <c r="G7946" t="str">
        <f>T("De 16 a 19,99 CABALLOS FISCALES                   ")</f>
        <v xml:space="preserve">De 16 a 19,99 CABALLOS FISCALES                   </v>
      </c>
      <c r="I7946">
        <v>12</v>
      </c>
    </row>
    <row r="7947" spans="1:9">
      <c r="A7947" t="str">
        <f>T("2018")</f>
        <v>2018</v>
      </c>
      <c r="B7947" t="str">
        <f>T("FISICO                                            ")</f>
        <v xml:space="preserve">FISICO                                            </v>
      </c>
      <c r="C7947" t="str">
        <f>T("HORTALEZA           ")</f>
        <v xml:space="preserve">HORTALEZA           </v>
      </c>
      <c r="D7947" t="str">
        <f>T("VALDEFUENTES        ")</f>
        <v xml:space="preserve">VALDEFUENTES        </v>
      </c>
      <c r="E7947" t="str">
        <f>T("TU ")</f>
        <v xml:space="preserve">TU </v>
      </c>
      <c r="F7947" t="str">
        <f>T("TURISMOS       ")</f>
        <v xml:space="preserve">TURISMOS       </v>
      </c>
      <c r="G7947" t="str">
        <f>T("De menos de 8 CABALLOS FISCALES                   ")</f>
        <v xml:space="preserve">De menos de 8 CABALLOS FISCALES                   </v>
      </c>
      <c r="I7947">
        <v>3</v>
      </c>
    </row>
    <row r="7948" spans="1:9">
      <c r="A7948" t="str">
        <f>T("2018")</f>
        <v>2018</v>
      </c>
      <c r="B7948" t="str">
        <f>T("FISICO                                            ")</f>
        <v xml:space="preserve">FISICO                                            </v>
      </c>
      <c r="C7948" t="str">
        <f>T("HORTALEZA           ")</f>
        <v xml:space="preserve">HORTALEZA           </v>
      </c>
      <c r="D7948" t="str">
        <f>T("VALDEFUENTES        ")</f>
        <v xml:space="preserve">VALDEFUENTES        </v>
      </c>
      <c r="E7948" t="str">
        <f>T("TU ")</f>
        <v xml:space="preserve">TU </v>
      </c>
      <c r="F7948" t="str">
        <f>T("TURISMOS       ")</f>
        <v xml:space="preserve">TURISMOS       </v>
      </c>
      <c r="G7948" t="str">
        <f>T("De 8 a 11,99 CABALLOS FISCALES                    ")</f>
        <v xml:space="preserve">De 8 a 11,99 CABALLOS FISCALES                    </v>
      </c>
      <c r="I7948">
        <v>80</v>
      </c>
    </row>
    <row r="7949" spans="1:9">
      <c r="A7949" t="str">
        <f>T("2018")</f>
        <v>2018</v>
      </c>
      <c r="B7949" t="str">
        <f>T("FISICO                                            ")</f>
        <v xml:space="preserve">FISICO                                            </v>
      </c>
      <c r="C7949" t="str">
        <f>T("HORTALEZA           ")</f>
        <v xml:space="preserve">HORTALEZA           </v>
      </c>
      <c r="D7949" t="str">
        <f>T("VALDEFUENTES        ")</f>
        <v xml:space="preserve">VALDEFUENTES        </v>
      </c>
      <c r="E7949" t="str">
        <f>T("TU ")</f>
        <v xml:space="preserve">TU </v>
      </c>
      <c r="F7949" t="str">
        <f>T("TURISMOS       ")</f>
        <v xml:space="preserve">TURISMOS       </v>
      </c>
      <c r="G7949" t="str">
        <f>T("De 12 a 15,99 CABALLOS FISCALES                   ")</f>
        <v xml:space="preserve">De 12 a 15,99 CABALLOS FISCALES                   </v>
      </c>
      <c r="I7949">
        <v>107</v>
      </c>
    </row>
    <row r="7950" spans="1:9">
      <c r="A7950" t="str">
        <f>T("2018")</f>
        <v>2018</v>
      </c>
      <c r="B7950" t="str">
        <f>T("FISICO                                            ")</f>
        <v xml:space="preserve">FISICO                                            </v>
      </c>
      <c r="C7950" t="str">
        <f>T("HORTALEZA           ")</f>
        <v xml:space="preserve">HORTALEZA           </v>
      </c>
      <c r="D7950" t="str">
        <f>T("VALDEFUENTES        ")</f>
        <v xml:space="preserve">VALDEFUENTES        </v>
      </c>
      <c r="E7950" t="str">
        <f>T("TU ")</f>
        <v xml:space="preserve">TU </v>
      </c>
      <c r="F7950" t="str">
        <f>T("TURISMOS       ")</f>
        <v xml:space="preserve">TURISMOS       </v>
      </c>
      <c r="G7950" t="str">
        <f>T("De 16 a 19,99 CABALLOS FISCALES                   ")</f>
        <v xml:space="preserve">De 16 a 19,99 CABALLOS FISCALES                   </v>
      </c>
      <c r="I7950">
        <v>17</v>
      </c>
    </row>
    <row r="7951" spans="1:9">
      <c r="A7951" t="str">
        <f>T("2018")</f>
        <v>2018</v>
      </c>
      <c r="B7951" t="str">
        <f>T("FISICO                                            ")</f>
        <v xml:space="preserve">FISICO                                            </v>
      </c>
      <c r="C7951" t="str">
        <f>T("HORTALEZA           ")</f>
        <v xml:space="preserve">HORTALEZA           </v>
      </c>
      <c r="D7951" t="str">
        <f>T("VALDEFUENTES        ")</f>
        <v xml:space="preserve">VALDEFUENTES        </v>
      </c>
      <c r="E7951" t="str">
        <f>T("TU ")</f>
        <v xml:space="preserve">TU </v>
      </c>
      <c r="F7951" t="str">
        <f>T("TURISMOS       ")</f>
        <v xml:space="preserve">TURISMOS       </v>
      </c>
      <c r="G7951" t="str">
        <f>T("De 20 CABALLOS FISCALES en adelante               ")</f>
        <v xml:space="preserve">De 20 CABALLOS FISCALES en adelante               </v>
      </c>
      <c r="I7951">
        <v>7</v>
      </c>
    </row>
    <row r="7952" spans="1:9">
      <c r="A7952" t="str">
        <f>T("2018")</f>
        <v>2018</v>
      </c>
      <c r="B7952" t="str">
        <f>T("JURIDICO                                          ")</f>
        <v xml:space="preserve">JURIDICO                                          </v>
      </c>
      <c r="C7952" t="str">
        <f>T("HORTALEZA           ")</f>
        <v xml:space="preserve">HORTALEZA           </v>
      </c>
      <c r="D7952" t="str">
        <f>T("SIN BARRIO          ")</f>
        <v xml:space="preserve">SIN BARRIO          </v>
      </c>
      <c r="E7952" t="str">
        <f>T("TU ")</f>
        <v xml:space="preserve">TU </v>
      </c>
      <c r="F7952" t="str">
        <f>T("TURISMOS       ")</f>
        <v xml:space="preserve">TURISMOS       </v>
      </c>
      <c r="G7952" t="str">
        <f>T("De 12 a 15,99 CABALLOS FISCALES                   ")</f>
        <v xml:space="preserve">De 12 a 15,99 CABALLOS FISCALES                   </v>
      </c>
      <c r="I7952">
        <v>1</v>
      </c>
    </row>
    <row r="7953" spans="1:9">
      <c r="A7953" t="str">
        <f>T("2018")</f>
        <v>2018</v>
      </c>
      <c r="B7953" t="str">
        <f>T("JURIDICO                                          ")</f>
        <v xml:space="preserve">JURIDICO                                          </v>
      </c>
      <c r="C7953" t="str">
        <f>T("HORTALEZA           ")</f>
        <v xml:space="preserve">HORTALEZA           </v>
      </c>
      <c r="D7953" t="str">
        <f>T("SIN BARRIO          ")</f>
        <v xml:space="preserve">SIN BARRIO          </v>
      </c>
      <c r="E7953" t="str">
        <f>T("TU ")</f>
        <v xml:space="preserve">TU </v>
      </c>
      <c r="F7953" t="str">
        <f>T("TURISMOS       ")</f>
        <v xml:space="preserve">TURISMOS       </v>
      </c>
      <c r="G7953" t="str">
        <f>T("De 16 a 19,99 CABALLOS FISCALES                   ")</f>
        <v xml:space="preserve">De 16 a 19,99 CABALLOS FISCALES                   </v>
      </c>
      <c r="I7953">
        <v>2</v>
      </c>
    </row>
    <row r="7954" spans="1:9">
      <c r="A7954" t="str">
        <f>T("2018")</f>
        <v>2018</v>
      </c>
      <c r="B7954" t="str">
        <f>T("JURIDICO                                          ")</f>
        <v xml:space="preserve">JURIDICO                                          </v>
      </c>
      <c r="C7954" t="str">
        <f>T("HORTALEZA           ")</f>
        <v xml:space="preserve">HORTALEZA           </v>
      </c>
      <c r="D7954" t="str">
        <f>T("PALOMAS             ")</f>
        <v xml:space="preserve">PALOMAS             </v>
      </c>
      <c r="E7954" t="str">
        <f>T("TU ")</f>
        <v xml:space="preserve">TU </v>
      </c>
      <c r="F7954" t="str">
        <f>T("TURISMOS       ")</f>
        <v xml:space="preserve">TURISMOS       </v>
      </c>
      <c r="G7954" t="str">
        <f>T("De 8 a 11,99 CABALLOS FISCALES                    ")</f>
        <v xml:space="preserve">De 8 a 11,99 CABALLOS FISCALES                    </v>
      </c>
      <c r="I7954">
        <v>1</v>
      </c>
    </row>
    <row r="7955" spans="1:9">
      <c r="A7955" t="str">
        <f>T("2018")</f>
        <v>2018</v>
      </c>
      <c r="B7955" t="str">
        <f>T("JURIDICO                                          ")</f>
        <v xml:space="preserve">JURIDICO                                          </v>
      </c>
      <c r="C7955" t="str">
        <f>T("HORTALEZA           ")</f>
        <v xml:space="preserve">HORTALEZA           </v>
      </c>
      <c r="D7955" t="str">
        <f>T("PALOMAS             ")</f>
        <v xml:space="preserve">PALOMAS             </v>
      </c>
      <c r="E7955" t="str">
        <f>T("TU ")</f>
        <v xml:space="preserve">TU </v>
      </c>
      <c r="F7955" t="str">
        <f>T("TURISMOS       ")</f>
        <v xml:space="preserve">TURISMOS       </v>
      </c>
      <c r="G7955" t="str">
        <f>T("De 12 a 15,99 CABALLOS FISCALES                   ")</f>
        <v xml:space="preserve">De 12 a 15,99 CABALLOS FISCALES                   </v>
      </c>
      <c r="I7955">
        <v>3</v>
      </c>
    </row>
    <row r="7956" spans="1:9">
      <c r="A7956" t="str">
        <f>T("2018")</f>
        <v>2018</v>
      </c>
      <c r="B7956" t="str">
        <f>T("JURIDICO                                          ")</f>
        <v xml:space="preserve">JURIDICO                                          </v>
      </c>
      <c r="C7956" t="str">
        <f>T("HORTALEZA           ")</f>
        <v xml:space="preserve">HORTALEZA           </v>
      </c>
      <c r="D7956" t="str">
        <f>T("PALOMAS             ")</f>
        <v xml:space="preserve">PALOMAS             </v>
      </c>
      <c r="E7956" t="str">
        <f>T("TU ")</f>
        <v xml:space="preserve">TU </v>
      </c>
      <c r="F7956" t="str">
        <f>T("TURISMOS       ")</f>
        <v xml:space="preserve">TURISMOS       </v>
      </c>
      <c r="G7956" t="str">
        <f>T("De 16 a 19,99 CABALLOS FISCALES                   ")</f>
        <v xml:space="preserve">De 16 a 19,99 CABALLOS FISCALES                   </v>
      </c>
      <c r="I7956">
        <v>1</v>
      </c>
    </row>
    <row r="7957" spans="1:9">
      <c r="A7957" t="str">
        <f>T("2018")</f>
        <v>2018</v>
      </c>
      <c r="B7957" t="str">
        <f>T("JURIDICO                                          ")</f>
        <v xml:space="preserve">JURIDICO                                          </v>
      </c>
      <c r="C7957" t="str">
        <f>T("HORTALEZA           ")</f>
        <v xml:space="preserve">HORTALEZA           </v>
      </c>
      <c r="D7957" t="str">
        <f>T("PALOMAS             ")</f>
        <v xml:space="preserve">PALOMAS             </v>
      </c>
      <c r="E7957" t="str">
        <f>T("TU ")</f>
        <v xml:space="preserve">TU </v>
      </c>
      <c r="F7957" t="str">
        <f>T("TURISMOS       ")</f>
        <v xml:space="preserve">TURISMOS       </v>
      </c>
      <c r="G7957" t="str">
        <f>T("De 20 CABALLOS FISCALES en adelante               ")</f>
        <v xml:space="preserve">De 20 CABALLOS FISCALES en adelante               </v>
      </c>
      <c r="I7957">
        <v>1</v>
      </c>
    </row>
    <row r="7958" spans="1:9">
      <c r="A7958" t="str">
        <f>T("2018")</f>
        <v>2018</v>
      </c>
      <c r="B7958" t="str">
        <f>T("JURIDICO                                          ")</f>
        <v xml:space="preserve">JURIDICO                                          </v>
      </c>
      <c r="C7958" t="str">
        <f>T("HORTALEZA           ")</f>
        <v xml:space="preserve">HORTALEZA           </v>
      </c>
      <c r="D7958" t="str">
        <f>T("PIOVERA             ")</f>
        <v xml:space="preserve">PIOVERA             </v>
      </c>
      <c r="E7958" t="str">
        <f>T("TU ")</f>
        <v xml:space="preserve">TU </v>
      </c>
      <c r="F7958" t="str">
        <f>T("TURISMOS       ")</f>
        <v xml:space="preserve">TURISMOS       </v>
      </c>
      <c r="G7958" t="str">
        <f>T("De 8 a 11,99 CABALLOS FISCALES                    ")</f>
        <v xml:space="preserve">De 8 a 11,99 CABALLOS FISCALES                    </v>
      </c>
      <c r="I7958">
        <v>6</v>
      </c>
    </row>
    <row r="7959" spans="1:9">
      <c r="A7959" t="str">
        <f>T("2018")</f>
        <v>2018</v>
      </c>
      <c r="B7959" t="str">
        <f>T("JURIDICO                                          ")</f>
        <v xml:space="preserve">JURIDICO                                          </v>
      </c>
      <c r="C7959" t="str">
        <f>T("HORTALEZA           ")</f>
        <v xml:space="preserve">HORTALEZA           </v>
      </c>
      <c r="D7959" t="str">
        <f>T("PIOVERA             ")</f>
        <v xml:space="preserve">PIOVERA             </v>
      </c>
      <c r="E7959" t="str">
        <f>T("TU ")</f>
        <v xml:space="preserve">TU </v>
      </c>
      <c r="F7959" t="str">
        <f>T("TURISMOS       ")</f>
        <v xml:space="preserve">TURISMOS       </v>
      </c>
      <c r="G7959" t="str">
        <f>T("De 12 a 15,99 CABALLOS FISCALES                   ")</f>
        <v xml:space="preserve">De 12 a 15,99 CABALLOS FISCALES                   </v>
      </c>
      <c r="I7959">
        <v>7</v>
      </c>
    </row>
    <row r="7960" spans="1:9">
      <c r="A7960" t="str">
        <f>T("2018")</f>
        <v>2018</v>
      </c>
      <c r="B7960" t="str">
        <f>T("JURIDICO                                          ")</f>
        <v xml:space="preserve">JURIDICO                                          </v>
      </c>
      <c r="C7960" t="str">
        <f>T("HORTALEZA           ")</f>
        <v xml:space="preserve">HORTALEZA           </v>
      </c>
      <c r="D7960" t="str">
        <f>T("PIOVERA             ")</f>
        <v xml:space="preserve">PIOVERA             </v>
      </c>
      <c r="E7960" t="str">
        <f>T("TU ")</f>
        <v xml:space="preserve">TU </v>
      </c>
      <c r="F7960" t="str">
        <f>T("TURISMOS       ")</f>
        <v xml:space="preserve">TURISMOS       </v>
      </c>
      <c r="G7960" t="str">
        <f>T("De 16 a 19,99 CABALLOS FISCALES                   ")</f>
        <v xml:space="preserve">De 16 a 19,99 CABALLOS FISCALES                   </v>
      </c>
      <c r="I7960">
        <v>4</v>
      </c>
    </row>
    <row r="7961" spans="1:9">
      <c r="A7961" t="str">
        <f>T("2018")</f>
        <v>2018</v>
      </c>
      <c r="B7961" t="str">
        <f>T("JURIDICO                                          ")</f>
        <v xml:space="preserve">JURIDICO                                          </v>
      </c>
      <c r="C7961" t="str">
        <f>T("HORTALEZA           ")</f>
        <v xml:space="preserve">HORTALEZA           </v>
      </c>
      <c r="D7961" t="str">
        <f>T("PIOVERA             ")</f>
        <v xml:space="preserve">PIOVERA             </v>
      </c>
      <c r="E7961" t="str">
        <f>T("TU ")</f>
        <v xml:space="preserve">TU </v>
      </c>
      <c r="F7961" t="str">
        <f>T("TURISMOS       ")</f>
        <v xml:space="preserve">TURISMOS       </v>
      </c>
      <c r="G7961" t="str">
        <f>T("De 20 CABALLOS FISCALES en adelante               ")</f>
        <v xml:space="preserve">De 20 CABALLOS FISCALES en adelante               </v>
      </c>
      <c r="I7961">
        <v>6</v>
      </c>
    </row>
    <row r="7962" spans="1:9">
      <c r="A7962" t="str">
        <f>T("2018")</f>
        <v>2018</v>
      </c>
      <c r="B7962" t="str">
        <f>T("JURIDICO                                          ")</f>
        <v xml:space="preserve">JURIDICO                                          </v>
      </c>
      <c r="C7962" t="str">
        <f>T("HORTALEZA           ")</f>
        <v xml:space="preserve">HORTALEZA           </v>
      </c>
      <c r="D7962" t="str">
        <f>T("CANILLAS            ")</f>
        <v xml:space="preserve">CANILLAS            </v>
      </c>
      <c r="E7962" t="str">
        <f>T("TU ")</f>
        <v xml:space="preserve">TU </v>
      </c>
      <c r="F7962" t="str">
        <f>T("TURISMOS       ")</f>
        <v xml:space="preserve">TURISMOS       </v>
      </c>
      <c r="G7962" t="str">
        <f>T("De menos de 8 CABALLOS FISCALES                   ")</f>
        <v xml:space="preserve">De menos de 8 CABALLOS FISCALES                   </v>
      </c>
      <c r="I7962">
        <v>2</v>
      </c>
    </row>
    <row r="7963" spans="1:9">
      <c r="A7963" t="str">
        <f>T("2018")</f>
        <v>2018</v>
      </c>
      <c r="B7963" t="str">
        <f>T("JURIDICO                                          ")</f>
        <v xml:space="preserve">JURIDICO                                          </v>
      </c>
      <c r="C7963" t="str">
        <f>T("HORTALEZA           ")</f>
        <v xml:space="preserve">HORTALEZA           </v>
      </c>
      <c r="D7963" t="str">
        <f>T("CANILLAS            ")</f>
        <v xml:space="preserve">CANILLAS            </v>
      </c>
      <c r="E7963" t="str">
        <f>T("TU ")</f>
        <v xml:space="preserve">TU </v>
      </c>
      <c r="F7963" t="str">
        <f>T("TURISMOS       ")</f>
        <v xml:space="preserve">TURISMOS       </v>
      </c>
      <c r="G7963" t="str">
        <f>T("De 8 a 11,99 CABALLOS FISCALES                    ")</f>
        <v xml:space="preserve">De 8 a 11,99 CABALLOS FISCALES                    </v>
      </c>
      <c r="I7963">
        <v>3</v>
      </c>
    </row>
    <row r="7964" spans="1:9">
      <c r="A7964" t="str">
        <f>T("2018")</f>
        <v>2018</v>
      </c>
      <c r="B7964" t="str">
        <f>T("JURIDICO                                          ")</f>
        <v xml:space="preserve">JURIDICO                                          </v>
      </c>
      <c r="C7964" t="str">
        <f>T("HORTALEZA           ")</f>
        <v xml:space="preserve">HORTALEZA           </v>
      </c>
      <c r="D7964" t="str">
        <f>T("CANILLAS            ")</f>
        <v xml:space="preserve">CANILLAS            </v>
      </c>
      <c r="E7964" t="str">
        <f>T("TU ")</f>
        <v xml:space="preserve">TU </v>
      </c>
      <c r="F7964" t="str">
        <f>T("TURISMOS       ")</f>
        <v xml:space="preserve">TURISMOS       </v>
      </c>
      <c r="G7964" t="str">
        <f>T("De 12 a 15,99 CABALLOS FISCALES                   ")</f>
        <v xml:space="preserve">De 12 a 15,99 CABALLOS FISCALES                   </v>
      </c>
      <c r="I7964">
        <v>3</v>
      </c>
    </row>
    <row r="7965" spans="1:9">
      <c r="A7965" t="str">
        <f>T("2018")</f>
        <v>2018</v>
      </c>
      <c r="B7965" t="str">
        <f>T("JURIDICO                                          ")</f>
        <v xml:space="preserve">JURIDICO                                          </v>
      </c>
      <c r="C7965" t="str">
        <f>T("HORTALEZA           ")</f>
        <v xml:space="preserve">HORTALEZA           </v>
      </c>
      <c r="D7965" t="str">
        <f>T("CANILLAS            ")</f>
        <v xml:space="preserve">CANILLAS            </v>
      </c>
      <c r="E7965" t="str">
        <f>T("TU ")</f>
        <v xml:space="preserve">TU </v>
      </c>
      <c r="F7965" t="str">
        <f>T("TURISMOS       ")</f>
        <v xml:space="preserve">TURISMOS       </v>
      </c>
      <c r="G7965" t="str">
        <f>T("De 16 a 19,99 CABALLOS FISCALES                   ")</f>
        <v xml:space="preserve">De 16 a 19,99 CABALLOS FISCALES                   </v>
      </c>
      <c r="I7965">
        <v>4</v>
      </c>
    </row>
    <row r="7966" spans="1:9">
      <c r="A7966" t="str">
        <f>T("2018")</f>
        <v>2018</v>
      </c>
      <c r="B7966" t="str">
        <f>T("JURIDICO                                          ")</f>
        <v xml:space="preserve">JURIDICO                                          </v>
      </c>
      <c r="C7966" t="str">
        <f>T("HORTALEZA           ")</f>
        <v xml:space="preserve">HORTALEZA           </v>
      </c>
      <c r="D7966" t="str">
        <f>T("CANILLAS            ")</f>
        <v xml:space="preserve">CANILLAS            </v>
      </c>
      <c r="E7966" t="str">
        <f>T("TU ")</f>
        <v xml:space="preserve">TU </v>
      </c>
      <c r="F7966" t="str">
        <f>T("TURISMOS       ")</f>
        <v xml:space="preserve">TURISMOS       </v>
      </c>
      <c r="G7966" t="str">
        <f>T("De 20 CABALLOS FISCALES en adelante               ")</f>
        <v xml:space="preserve">De 20 CABALLOS FISCALES en adelante               </v>
      </c>
      <c r="I7966">
        <v>3</v>
      </c>
    </row>
    <row r="7967" spans="1:9">
      <c r="A7967" t="str">
        <f>T("2018")</f>
        <v>2018</v>
      </c>
      <c r="B7967" t="str">
        <f>T("JURIDICO                                          ")</f>
        <v xml:space="preserve">JURIDICO                                          </v>
      </c>
      <c r="C7967" t="str">
        <f>T("HORTALEZA           ")</f>
        <v xml:space="preserve">HORTALEZA           </v>
      </c>
      <c r="D7967" t="str">
        <f>T("PINAR DEL REY       ")</f>
        <v xml:space="preserve">PINAR DEL REY       </v>
      </c>
      <c r="E7967" t="str">
        <f>T("TU ")</f>
        <v xml:space="preserve">TU </v>
      </c>
      <c r="F7967" t="str">
        <f>T("TURISMOS       ")</f>
        <v xml:space="preserve">TURISMOS       </v>
      </c>
      <c r="G7967" t="str">
        <f>T("De 8 a 11,99 CABALLOS FISCALES                    ")</f>
        <v xml:space="preserve">De 8 a 11,99 CABALLOS FISCALES                    </v>
      </c>
      <c r="I7967">
        <v>4</v>
      </c>
    </row>
    <row r="7968" spans="1:9">
      <c r="A7968" t="str">
        <f>T("2018")</f>
        <v>2018</v>
      </c>
      <c r="B7968" t="str">
        <f>T("JURIDICO                                          ")</f>
        <v xml:space="preserve">JURIDICO                                          </v>
      </c>
      <c r="C7968" t="str">
        <f>T("HORTALEZA           ")</f>
        <v xml:space="preserve">HORTALEZA           </v>
      </c>
      <c r="D7968" t="str">
        <f>T("PINAR DEL REY       ")</f>
        <v xml:space="preserve">PINAR DEL REY       </v>
      </c>
      <c r="E7968" t="str">
        <f>T("TU ")</f>
        <v xml:space="preserve">TU </v>
      </c>
      <c r="F7968" t="str">
        <f>T("TURISMOS       ")</f>
        <v xml:space="preserve">TURISMOS       </v>
      </c>
      <c r="G7968" t="str">
        <f>T("De 12 a 15,99 CABALLOS FISCALES                   ")</f>
        <v xml:space="preserve">De 12 a 15,99 CABALLOS FISCALES                   </v>
      </c>
      <c r="I7968">
        <v>7</v>
      </c>
    </row>
    <row r="7969" spans="1:9">
      <c r="A7969" t="str">
        <f>T("2018")</f>
        <v>2018</v>
      </c>
      <c r="B7969" t="str">
        <f>T("JURIDICO                                          ")</f>
        <v xml:space="preserve">JURIDICO                                          </v>
      </c>
      <c r="C7969" t="str">
        <f>T("HORTALEZA           ")</f>
        <v xml:space="preserve">HORTALEZA           </v>
      </c>
      <c r="D7969" t="str">
        <f>T("PINAR DEL REY       ")</f>
        <v xml:space="preserve">PINAR DEL REY       </v>
      </c>
      <c r="E7969" t="str">
        <f>T("TU ")</f>
        <v xml:space="preserve">TU </v>
      </c>
      <c r="F7969" t="str">
        <f>T("TURISMOS       ")</f>
        <v xml:space="preserve">TURISMOS       </v>
      </c>
      <c r="G7969" t="str">
        <f>T("De 16 a 19,99 CABALLOS FISCALES                   ")</f>
        <v xml:space="preserve">De 16 a 19,99 CABALLOS FISCALES                   </v>
      </c>
      <c r="I7969">
        <v>7</v>
      </c>
    </row>
    <row r="7970" spans="1:9">
      <c r="A7970" t="str">
        <f>T("2018")</f>
        <v>2018</v>
      </c>
      <c r="B7970" t="str">
        <f>T("JURIDICO                                          ")</f>
        <v xml:space="preserve">JURIDICO                                          </v>
      </c>
      <c r="C7970" t="str">
        <f>T("HORTALEZA           ")</f>
        <v xml:space="preserve">HORTALEZA           </v>
      </c>
      <c r="D7970" t="str">
        <f>T("PINAR DEL REY       ")</f>
        <v xml:space="preserve">PINAR DEL REY       </v>
      </c>
      <c r="E7970" t="str">
        <f>T("TU ")</f>
        <v xml:space="preserve">TU </v>
      </c>
      <c r="F7970" t="str">
        <f>T("TURISMOS       ")</f>
        <v xml:space="preserve">TURISMOS       </v>
      </c>
      <c r="G7970" t="str">
        <f>T("De 20 CABALLOS FISCALES en adelante               ")</f>
        <v xml:space="preserve">De 20 CABALLOS FISCALES en adelante               </v>
      </c>
      <c r="I7970">
        <v>3</v>
      </c>
    </row>
    <row r="7971" spans="1:9">
      <c r="A7971" t="str">
        <f>T("2018")</f>
        <v>2018</v>
      </c>
      <c r="B7971" t="str">
        <f>T("JURIDICO                                          ")</f>
        <v xml:space="preserve">JURIDICO                                          </v>
      </c>
      <c r="C7971" t="str">
        <f>T("HORTALEZA           ")</f>
        <v xml:space="preserve">HORTALEZA           </v>
      </c>
      <c r="D7971" t="str">
        <f>T("APOSTOL SANTIAGO    ")</f>
        <v xml:space="preserve">APOSTOL SANTIAGO    </v>
      </c>
      <c r="E7971" t="str">
        <f>T("TU ")</f>
        <v xml:space="preserve">TU </v>
      </c>
      <c r="F7971" t="str">
        <f>T("TURISMOS       ")</f>
        <v xml:space="preserve">TURISMOS       </v>
      </c>
      <c r="G7971" t="str">
        <f>T("De 8 a 11,99 CABALLOS FISCALES                    ")</f>
        <v xml:space="preserve">De 8 a 11,99 CABALLOS FISCALES                    </v>
      </c>
      <c r="I7971">
        <v>2</v>
      </c>
    </row>
    <row r="7972" spans="1:9">
      <c r="A7972" t="str">
        <f>T("2018")</f>
        <v>2018</v>
      </c>
      <c r="B7972" t="str">
        <f>T("JURIDICO                                          ")</f>
        <v xml:space="preserve">JURIDICO                                          </v>
      </c>
      <c r="C7972" t="str">
        <f>T("HORTALEZA           ")</f>
        <v xml:space="preserve">HORTALEZA           </v>
      </c>
      <c r="D7972" t="str">
        <f>T("APOSTOL SANTIAGO    ")</f>
        <v xml:space="preserve">APOSTOL SANTIAGO    </v>
      </c>
      <c r="E7972" t="str">
        <f>T("TU ")</f>
        <v xml:space="preserve">TU </v>
      </c>
      <c r="F7972" t="str">
        <f>T("TURISMOS       ")</f>
        <v xml:space="preserve">TURISMOS       </v>
      </c>
      <c r="G7972" t="str">
        <f>T("De 12 a 15,99 CABALLOS FISCALES                   ")</f>
        <v xml:space="preserve">De 12 a 15,99 CABALLOS FISCALES                   </v>
      </c>
      <c r="I7972">
        <v>3</v>
      </c>
    </row>
    <row r="7973" spans="1:9">
      <c r="A7973" t="str">
        <f>T("2018")</f>
        <v>2018</v>
      </c>
      <c r="B7973" t="str">
        <f>T("JURIDICO                                          ")</f>
        <v xml:space="preserve">JURIDICO                                          </v>
      </c>
      <c r="C7973" t="str">
        <f>T("HORTALEZA           ")</f>
        <v xml:space="preserve">HORTALEZA           </v>
      </c>
      <c r="D7973" t="str">
        <f>T("APOSTOL SANTIAGO    ")</f>
        <v xml:space="preserve">APOSTOL SANTIAGO    </v>
      </c>
      <c r="E7973" t="str">
        <f>T("TU ")</f>
        <v xml:space="preserve">TU </v>
      </c>
      <c r="F7973" t="str">
        <f>T("TURISMOS       ")</f>
        <v xml:space="preserve">TURISMOS       </v>
      </c>
      <c r="G7973" t="str">
        <f>T("De 16 a 19,99 CABALLOS FISCALES                   ")</f>
        <v xml:space="preserve">De 16 a 19,99 CABALLOS FISCALES                   </v>
      </c>
      <c r="I7973">
        <v>1</v>
      </c>
    </row>
    <row r="7974" spans="1:9">
      <c r="A7974" t="str">
        <f>T("2018")</f>
        <v>2018</v>
      </c>
      <c r="B7974" t="str">
        <f>T("JURIDICO                                          ")</f>
        <v xml:space="preserve">JURIDICO                                          </v>
      </c>
      <c r="C7974" t="str">
        <f>T("HORTALEZA           ")</f>
        <v xml:space="preserve">HORTALEZA           </v>
      </c>
      <c r="D7974" t="str">
        <f>T("VALDEFUENTES        ")</f>
        <v xml:space="preserve">VALDEFUENTES        </v>
      </c>
      <c r="E7974" t="str">
        <f>T("TU ")</f>
        <v xml:space="preserve">TU </v>
      </c>
      <c r="F7974" t="str">
        <f>T("TURISMOS       ")</f>
        <v xml:space="preserve">TURISMOS       </v>
      </c>
      <c r="G7974" t="str">
        <f>T("De 8 a 11,99 CABALLOS FISCALES                    ")</f>
        <v xml:space="preserve">De 8 a 11,99 CABALLOS FISCALES                    </v>
      </c>
      <c r="I7974">
        <v>2</v>
      </c>
    </row>
    <row r="7975" spans="1:9">
      <c r="A7975" t="str">
        <f>T("2018")</f>
        <v>2018</v>
      </c>
      <c r="B7975" t="str">
        <f>T("JURIDICO                                          ")</f>
        <v xml:space="preserve">JURIDICO                                          </v>
      </c>
      <c r="C7975" t="str">
        <f>T("HORTALEZA           ")</f>
        <v xml:space="preserve">HORTALEZA           </v>
      </c>
      <c r="D7975" t="str">
        <f>T("VALDEFUENTES        ")</f>
        <v xml:space="preserve">VALDEFUENTES        </v>
      </c>
      <c r="E7975" t="str">
        <f>T("TU ")</f>
        <v xml:space="preserve">TU </v>
      </c>
      <c r="F7975" t="str">
        <f>T("TURISMOS       ")</f>
        <v xml:space="preserve">TURISMOS       </v>
      </c>
      <c r="G7975" t="str">
        <f>T("De 12 a 15,99 CABALLOS FISCALES                   ")</f>
        <v xml:space="preserve">De 12 a 15,99 CABALLOS FISCALES                   </v>
      </c>
      <c r="I7975">
        <v>4</v>
      </c>
    </row>
    <row r="7976" spans="1:9">
      <c r="A7976" t="str">
        <f>T("2018")</f>
        <v>2018</v>
      </c>
      <c r="B7976" t="str">
        <f>T("JURIDICO                                          ")</f>
        <v xml:space="preserve">JURIDICO                                          </v>
      </c>
      <c r="C7976" t="str">
        <f>T("HORTALEZA           ")</f>
        <v xml:space="preserve">HORTALEZA           </v>
      </c>
      <c r="D7976" t="str">
        <f>T("VALDEFUENTES        ")</f>
        <v xml:space="preserve">VALDEFUENTES        </v>
      </c>
      <c r="E7976" t="str">
        <f>T("TU ")</f>
        <v xml:space="preserve">TU </v>
      </c>
      <c r="F7976" t="str">
        <f>T("TURISMOS       ")</f>
        <v xml:space="preserve">TURISMOS       </v>
      </c>
      <c r="G7976" t="str">
        <f>T("De 16 a 19,99 CABALLOS FISCALES                   ")</f>
        <v xml:space="preserve">De 16 a 19,99 CABALLOS FISCALES                   </v>
      </c>
      <c r="I7976">
        <v>5</v>
      </c>
    </row>
    <row r="7977" spans="1:9">
      <c r="A7977" t="str">
        <f>T("2018")</f>
        <v>2018</v>
      </c>
      <c r="B7977" t="str">
        <f>T("JURIDICO                                          ")</f>
        <v xml:space="preserve">JURIDICO                                          </v>
      </c>
      <c r="C7977" t="str">
        <f>T("HORTALEZA           ")</f>
        <v xml:space="preserve">HORTALEZA           </v>
      </c>
      <c r="D7977" t="str">
        <f>T("VALDEFUENTES        ")</f>
        <v xml:space="preserve">VALDEFUENTES        </v>
      </c>
      <c r="E7977" t="str">
        <f>T("TU ")</f>
        <v xml:space="preserve">TU </v>
      </c>
      <c r="F7977" t="str">
        <f>T("TURISMOS       ")</f>
        <v xml:space="preserve">TURISMOS       </v>
      </c>
      <c r="G7977" t="str">
        <f>T("De 20 CABALLOS FISCALES en adelante               ")</f>
        <v xml:space="preserve">De 20 CABALLOS FISCALES en adelante               </v>
      </c>
      <c r="I7977">
        <v>1</v>
      </c>
    </row>
    <row r="7978" spans="1:9">
      <c r="A7978" t="str">
        <f>T("2018")</f>
        <v>2018</v>
      </c>
      <c r="B7978" t="str">
        <f>T("FISICO                                            ")</f>
        <v xml:space="preserve">FISICO                                            </v>
      </c>
      <c r="C7978" t="str">
        <f>T("HORTALEZA           ")</f>
        <v xml:space="preserve">HORTALEZA           </v>
      </c>
      <c r="D7978" t="str">
        <f>T("PIOVERA             ")</f>
        <v xml:space="preserve">PIOVERA             </v>
      </c>
      <c r="E7978" t="str">
        <f>T("TU ")</f>
        <v xml:space="preserve">TU </v>
      </c>
      <c r="F7978" t="str">
        <f>T("TURISMOS       ")</f>
        <v xml:space="preserve">TURISMOS       </v>
      </c>
      <c r="G7978" t="str">
        <f>T("De 12 a 15,99 CABALLOS FISCALES                   ")</f>
        <v xml:space="preserve">De 12 a 15,99 CABALLOS FISCALES                   </v>
      </c>
      <c r="I7978">
        <v>1</v>
      </c>
    </row>
    <row r="7979" spans="1:9">
      <c r="A7979" t="str">
        <f>T("2018")</f>
        <v>2018</v>
      </c>
      <c r="B7979" t="str">
        <f>T("FISICO                                            ")</f>
        <v xml:space="preserve">FISICO                                            </v>
      </c>
      <c r="C7979" t="str">
        <f>T("HORTALEZA           ")</f>
        <v xml:space="preserve">HORTALEZA           </v>
      </c>
      <c r="D7979" t="str">
        <f>T("CANILLAS            ")</f>
        <v xml:space="preserve">CANILLAS            </v>
      </c>
      <c r="E7979" t="str">
        <f>T("TU ")</f>
        <v xml:space="preserve">TU </v>
      </c>
      <c r="F7979" t="str">
        <f>T("TURISMOS       ")</f>
        <v xml:space="preserve">TURISMOS       </v>
      </c>
      <c r="G7979" t="str">
        <f>T("De 8 a 11,99 CABALLOS FISCALES                    ")</f>
        <v xml:space="preserve">De 8 a 11,99 CABALLOS FISCALES                    </v>
      </c>
      <c r="I7979">
        <v>1</v>
      </c>
    </row>
    <row r="7980" spans="1:9">
      <c r="A7980" t="str">
        <f>T("2018")</f>
        <v>2018</v>
      </c>
      <c r="B7980" t="str">
        <f>T("FISICO                                            ")</f>
        <v xml:space="preserve">FISICO                                            </v>
      </c>
      <c r="C7980" t="str">
        <f>T("HORTALEZA           ")</f>
        <v xml:space="preserve">HORTALEZA           </v>
      </c>
      <c r="D7980" t="str">
        <f>T("PINAR DEL REY       ")</f>
        <v xml:space="preserve">PINAR DEL REY       </v>
      </c>
      <c r="E7980" t="str">
        <f>T("TU ")</f>
        <v xml:space="preserve">TU </v>
      </c>
      <c r="F7980" t="str">
        <f>T("TURISMOS       ")</f>
        <v xml:space="preserve">TURISMOS       </v>
      </c>
      <c r="G7980" t="str">
        <f>T("De 8 a 11,99 CABALLOS FISCALES                    ")</f>
        <v xml:space="preserve">De 8 a 11,99 CABALLOS FISCALES                    </v>
      </c>
      <c r="I7980">
        <v>3</v>
      </c>
    </row>
    <row r="7981" spans="1:9">
      <c r="A7981" t="str">
        <f>T("2018")</f>
        <v>2018</v>
      </c>
      <c r="B7981" t="str">
        <f>T("FISICO                                            ")</f>
        <v xml:space="preserve">FISICO                                            </v>
      </c>
      <c r="C7981" t="str">
        <f>T("HORTALEZA           ")</f>
        <v xml:space="preserve">HORTALEZA           </v>
      </c>
      <c r="D7981" t="str">
        <f>T("APOSTOL SANTIAGO    ")</f>
        <v xml:space="preserve">APOSTOL SANTIAGO    </v>
      </c>
      <c r="E7981" t="str">
        <f>T("TU ")</f>
        <v xml:space="preserve">TU </v>
      </c>
      <c r="F7981" t="str">
        <f>T("TURISMOS       ")</f>
        <v xml:space="preserve">TURISMOS       </v>
      </c>
      <c r="G7981" t="str">
        <f>T("De 8 a 11,99 CABALLOS FISCALES                    ")</f>
        <v xml:space="preserve">De 8 a 11,99 CABALLOS FISCALES                    </v>
      </c>
      <c r="I7981">
        <v>1</v>
      </c>
    </row>
    <row r="7982" spans="1:9">
      <c r="A7982" t="str">
        <f>T("2018")</f>
        <v>2018</v>
      </c>
      <c r="B7982" t="str">
        <f>T("FISICO                                            ")</f>
        <v xml:space="preserve">FISICO                                            </v>
      </c>
      <c r="C7982" t="str">
        <f>T("HORTALEZA           ")</f>
        <v xml:space="preserve">HORTALEZA           </v>
      </c>
      <c r="D7982" t="str">
        <f>T("VALDEFUENTES        ")</f>
        <v xml:space="preserve">VALDEFUENTES        </v>
      </c>
      <c r="E7982" t="str">
        <f>T("TU ")</f>
        <v xml:space="preserve">TU </v>
      </c>
      <c r="F7982" t="str">
        <f>T("TURISMOS       ")</f>
        <v xml:space="preserve">TURISMOS       </v>
      </c>
      <c r="G7982" t="str">
        <f>T("De menos de 8 CABALLOS FISCALES                   ")</f>
        <v xml:space="preserve">De menos de 8 CABALLOS FISCALES                   </v>
      </c>
      <c r="I7982">
        <v>1</v>
      </c>
    </row>
    <row r="7983" spans="1:9">
      <c r="A7983" t="str">
        <f>T("2018")</f>
        <v>2018</v>
      </c>
      <c r="B7983" t="str">
        <f>T("FISICO                                            ")</f>
        <v xml:space="preserve">FISICO                                            </v>
      </c>
      <c r="C7983" t="str">
        <f>T("HORTALEZA           ")</f>
        <v xml:space="preserve">HORTALEZA           </v>
      </c>
      <c r="D7983" t="str">
        <f>T("VALDEFUENTES        ")</f>
        <v xml:space="preserve">VALDEFUENTES        </v>
      </c>
      <c r="E7983" t="str">
        <f>T("TU ")</f>
        <v xml:space="preserve">TU </v>
      </c>
      <c r="F7983" t="str">
        <f>T("TURISMOS       ")</f>
        <v xml:space="preserve">TURISMOS       </v>
      </c>
      <c r="G7983" t="str">
        <f>T("De 8 a 11,99 CABALLOS FISCALES                    ")</f>
        <v xml:space="preserve">De 8 a 11,99 CABALLOS FISCALES                    </v>
      </c>
      <c r="I7983">
        <v>2</v>
      </c>
    </row>
    <row r="7984" spans="1:9">
      <c r="A7984" t="str">
        <f>T("2018")</f>
        <v>2018</v>
      </c>
      <c r="B7984" t="str">
        <f>T("FISICO                                            ")</f>
        <v xml:space="preserve">FISICO                                            </v>
      </c>
      <c r="C7984" t="str">
        <f>T("HORTALEZA           ")</f>
        <v xml:space="preserve">HORTALEZA           </v>
      </c>
      <c r="D7984" t="str">
        <f>T("VALDEFUENTES        ")</f>
        <v xml:space="preserve">VALDEFUENTES        </v>
      </c>
      <c r="E7984" t="str">
        <f>T("TU ")</f>
        <v xml:space="preserve">TU </v>
      </c>
      <c r="F7984" t="str">
        <f>T("TURISMOS       ")</f>
        <v xml:space="preserve">TURISMOS       </v>
      </c>
      <c r="G7984" t="str">
        <f>T("De 20 CABALLOS FISCALES en adelante               ")</f>
        <v xml:space="preserve">De 20 CABALLOS FISCALES en adelante               </v>
      </c>
      <c r="I7984">
        <v>1</v>
      </c>
    </row>
    <row r="7985" spans="1:9">
      <c r="A7985" t="str">
        <f>T("2018")</f>
        <v>2018</v>
      </c>
      <c r="B7985" t="str">
        <f>T("Entidad sin personalidad jurídica (art. 35.4 LGT) ")</f>
        <v xml:space="preserve">Entidad sin personalidad jurídica (art. 35.4 LGT) </v>
      </c>
      <c r="C7985" t="str">
        <f>T("LATINA              ")</f>
        <v xml:space="preserve">LATINA              </v>
      </c>
      <c r="D7985" t="str">
        <f>T("ALUCHE              ")</f>
        <v xml:space="preserve">ALUCHE              </v>
      </c>
      <c r="E7985" t="str">
        <f>T("AU ")</f>
        <v xml:space="preserve">AU </v>
      </c>
      <c r="F7985" t="str">
        <f>T("AUTOBUSES      ")</f>
        <v xml:space="preserve">AUTOBUSES      </v>
      </c>
      <c r="G7985" t="str">
        <f>T("De 21 a 50 PLAZAS                                 ")</f>
        <v xml:space="preserve">De 21 a 50 PLAZAS                                 </v>
      </c>
      <c r="H7985" t="str">
        <f>T("DIESEL                                            ")</f>
        <v xml:space="preserve">DIESEL                                            </v>
      </c>
      <c r="I7985">
        <v>1</v>
      </c>
    </row>
    <row r="7986" spans="1:9">
      <c r="A7986" t="str">
        <f>T("2018")</f>
        <v>2018</v>
      </c>
      <c r="B7986" t="str">
        <f>T("FISICO                                            ")</f>
        <v xml:space="preserve">FISICO                                            </v>
      </c>
      <c r="C7986" t="str">
        <f>T("LATINA              ")</f>
        <v xml:space="preserve">LATINA              </v>
      </c>
      <c r="D7986" t="str">
        <f>T("LUCERO              ")</f>
        <v xml:space="preserve">LUCERO              </v>
      </c>
      <c r="E7986" t="str">
        <f>T("AU ")</f>
        <v xml:space="preserve">AU </v>
      </c>
      <c r="F7986" t="str">
        <f>T("AUTOBUSES      ")</f>
        <v xml:space="preserve">AUTOBUSES      </v>
      </c>
      <c r="G7986" t="str">
        <f>T("De 51 PLAZAS en adelante                          ")</f>
        <v xml:space="preserve">De 51 PLAZAS en adelante                          </v>
      </c>
      <c r="H7986" t="str">
        <f>T("DIESEL                                            ")</f>
        <v xml:space="preserve">DIESEL                                            </v>
      </c>
      <c r="I7986">
        <v>1</v>
      </c>
    </row>
    <row r="7987" spans="1:9">
      <c r="A7987" t="str">
        <f>T("2018")</f>
        <v>2018</v>
      </c>
      <c r="B7987" t="str">
        <f>T("FISICO                                            ")</f>
        <v xml:space="preserve">FISICO                                            </v>
      </c>
      <c r="C7987" t="str">
        <f>T("LATINA              ")</f>
        <v xml:space="preserve">LATINA              </v>
      </c>
      <c r="D7987" t="str">
        <f>T("CAMPAMENTO          ")</f>
        <v xml:space="preserve">CAMPAMENTO          </v>
      </c>
      <c r="E7987" t="str">
        <f>T("AU ")</f>
        <v xml:space="preserve">AU </v>
      </c>
      <c r="F7987" t="str">
        <f>T("AUTOBUSES      ")</f>
        <v xml:space="preserve">AUTOBUSES      </v>
      </c>
      <c r="G7987" t="str">
        <f>T("De menos de 21 PLAZAS                             ")</f>
        <v xml:space="preserve">De menos de 21 PLAZAS                             </v>
      </c>
      <c r="H7987" t="str">
        <f>T("DIESEL                                            ")</f>
        <v xml:space="preserve">DIESEL                                            </v>
      </c>
      <c r="I7987">
        <v>1</v>
      </c>
    </row>
    <row r="7988" spans="1:9">
      <c r="A7988" t="str">
        <f>T("2018")</f>
        <v>2018</v>
      </c>
      <c r="B7988" t="str">
        <f>T("JURIDICO                                          ")</f>
        <v xml:space="preserve">JURIDICO                                          </v>
      </c>
      <c r="C7988" t="str">
        <f>T("LATINA              ")</f>
        <v xml:space="preserve">LATINA              </v>
      </c>
      <c r="D7988" t="str">
        <f>T("LOS CARMENES        ")</f>
        <v xml:space="preserve">LOS CARMENES        </v>
      </c>
      <c r="E7988" t="str">
        <f>T("AU ")</f>
        <v xml:space="preserve">AU </v>
      </c>
      <c r="F7988" t="str">
        <f>T("AUTOBUSES      ")</f>
        <v xml:space="preserve">AUTOBUSES      </v>
      </c>
      <c r="G7988" t="str">
        <f>T("De 51 PLAZAS en adelante                          ")</f>
        <v xml:space="preserve">De 51 PLAZAS en adelante                          </v>
      </c>
      <c r="H7988" t="str">
        <f>T("DIESEL                                            ")</f>
        <v xml:space="preserve">DIESEL                                            </v>
      </c>
      <c r="I7988">
        <v>1</v>
      </c>
    </row>
    <row r="7989" spans="1:9">
      <c r="A7989" t="str">
        <f>T("2018")</f>
        <v>2018</v>
      </c>
      <c r="B7989" t="str">
        <f>T("JURIDICO                                          ")</f>
        <v xml:space="preserve">JURIDICO                                          </v>
      </c>
      <c r="C7989" t="str">
        <f>T("LATINA              ")</f>
        <v xml:space="preserve">LATINA              </v>
      </c>
      <c r="D7989" t="str">
        <f>T("PUERTA DEL ANGEL    ")</f>
        <v xml:space="preserve">PUERTA DEL ANGEL    </v>
      </c>
      <c r="E7989" t="str">
        <f>T("AU ")</f>
        <v xml:space="preserve">AU </v>
      </c>
      <c r="F7989" t="str">
        <f>T("AUTOBUSES      ")</f>
        <v xml:space="preserve">AUTOBUSES      </v>
      </c>
      <c r="G7989" t="str">
        <f>T("De menos de 21 PLAZAS                             ")</f>
        <v xml:space="preserve">De menos de 21 PLAZAS                             </v>
      </c>
      <c r="H7989" t="str">
        <f>T("DIESEL                                            ")</f>
        <v xml:space="preserve">DIESEL                                            </v>
      </c>
      <c r="I7989">
        <v>9</v>
      </c>
    </row>
    <row r="7990" spans="1:9">
      <c r="A7990" t="str">
        <f>T("2018")</f>
        <v>2018</v>
      </c>
      <c r="B7990" t="str">
        <f>T("JURIDICO                                          ")</f>
        <v xml:space="preserve">JURIDICO                                          </v>
      </c>
      <c r="C7990" t="str">
        <f>T("LATINA              ")</f>
        <v xml:space="preserve">LATINA              </v>
      </c>
      <c r="D7990" t="str">
        <f>T("PUERTA DEL ANGEL    ")</f>
        <v xml:space="preserve">PUERTA DEL ANGEL    </v>
      </c>
      <c r="E7990" t="str">
        <f>T("AU ")</f>
        <v xml:space="preserve">AU </v>
      </c>
      <c r="F7990" t="str">
        <f>T("AUTOBUSES      ")</f>
        <v xml:space="preserve">AUTOBUSES      </v>
      </c>
      <c r="G7990" t="str">
        <f>T("De 21 a 50 PLAZAS                                 ")</f>
        <v xml:space="preserve">De 21 a 50 PLAZAS                                 </v>
      </c>
      <c r="H7990" t="str">
        <f>T("DIESEL                                            ")</f>
        <v xml:space="preserve">DIESEL                                            </v>
      </c>
      <c r="I7990">
        <v>3</v>
      </c>
    </row>
    <row r="7991" spans="1:9">
      <c r="A7991" t="str">
        <f>T("2018")</f>
        <v>2018</v>
      </c>
      <c r="B7991" t="str">
        <f>T("JURIDICO                                          ")</f>
        <v xml:space="preserve">JURIDICO                                          </v>
      </c>
      <c r="C7991" t="str">
        <f>T("LATINA              ")</f>
        <v xml:space="preserve">LATINA              </v>
      </c>
      <c r="D7991" t="str">
        <f>T("PUERTA DEL ANGEL    ")</f>
        <v xml:space="preserve">PUERTA DEL ANGEL    </v>
      </c>
      <c r="E7991" t="str">
        <f>T("AU ")</f>
        <v xml:space="preserve">AU </v>
      </c>
      <c r="F7991" t="str">
        <f>T("AUTOBUSES      ")</f>
        <v xml:space="preserve">AUTOBUSES      </v>
      </c>
      <c r="G7991" t="str">
        <f>T("De 51 PLAZAS en adelante                          ")</f>
        <v xml:space="preserve">De 51 PLAZAS en adelante                          </v>
      </c>
      <c r="H7991" t="str">
        <f>T("DIESEL                                            ")</f>
        <v xml:space="preserve">DIESEL                                            </v>
      </c>
      <c r="I7991">
        <v>2</v>
      </c>
    </row>
    <row r="7992" spans="1:9">
      <c r="A7992" t="str">
        <f>T("2018")</f>
        <v>2018</v>
      </c>
      <c r="B7992" t="str">
        <f>T("JURIDICO                                          ")</f>
        <v xml:space="preserve">JURIDICO                                          </v>
      </c>
      <c r="C7992" t="str">
        <f>T("LATINA              ")</f>
        <v xml:space="preserve">LATINA              </v>
      </c>
      <c r="D7992" t="str">
        <f>T("LUCERO              ")</f>
        <v xml:space="preserve">LUCERO              </v>
      </c>
      <c r="E7992" t="str">
        <f>T("AU ")</f>
        <v xml:space="preserve">AU </v>
      </c>
      <c r="F7992" t="str">
        <f>T("AUTOBUSES      ")</f>
        <v xml:space="preserve">AUTOBUSES      </v>
      </c>
      <c r="G7992" t="str">
        <f>T("De menos de 21 PLAZAS                             ")</f>
        <v xml:space="preserve">De menos de 21 PLAZAS                             </v>
      </c>
      <c r="H7992" t="str">
        <f>T("DIESEL                                            ")</f>
        <v xml:space="preserve">DIESEL                                            </v>
      </c>
      <c r="I7992">
        <v>2</v>
      </c>
    </row>
    <row r="7993" spans="1:9">
      <c r="A7993" t="str">
        <f>T("2018")</f>
        <v>2018</v>
      </c>
      <c r="B7993" t="str">
        <f>T("JURIDICO                                          ")</f>
        <v xml:space="preserve">JURIDICO                                          </v>
      </c>
      <c r="C7993" t="str">
        <f>T("LATINA              ")</f>
        <v xml:space="preserve">LATINA              </v>
      </c>
      <c r="D7993" t="str">
        <f>T("ALUCHE              ")</f>
        <v xml:space="preserve">ALUCHE              </v>
      </c>
      <c r="E7993" t="str">
        <f>T("AU ")</f>
        <v xml:space="preserve">AU </v>
      </c>
      <c r="F7993" t="str">
        <f>T("AUTOBUSES      ")</f>
        <v xml:space="preserve">AUTOBUSES      </v>
      </c>
      <c r="G7993" t="str">
        <f>T("De menos de 21 PLAZAS                             ")</f>
        <v xml:space="preserve">De menos de 21 PLAZAS                             </v>
      </c>
      <c r="H7993" t="str">
        <f>T("DIESEL                                            ")</f>
        <v xml:space="preserve">DIESEL                                            </v>
      </c>
      <c r="I7993">
        <v>1</v>
      </c>
    </row>
    <row r="7994" spans="1:9">
      <c r="A7994" t="str">
        <f>T("2018")</f>
        <v>2018</v>
      </c>
      <c r="B7994" t="str">
        <f>T("JURIDICO                                          ")</f>
        <v xml:space="preserve">JURIDICO                                          </v>
      </c>
      <c r="C7994" t="str">
        <f>T("LATINA              ")</f>
        <v xml:space="preserve">LATINA              </v>
      </c>
      <c r="D7994" t="str">
        <f>T("ALUCHE              ")</f>
        <v xml:space="preserve">ALUCHE              </v>
      </c>
      <c r="E7994" t="str">
        <f>T("AU ")</f>
        <v xml:space="preserve">AU </v>
      </c>
      <c r="F7994" t="str">
        <f>T("AUTOBUSES      ")</f>
        <v xml:space="preserve">AUTOBUSES      </v>
      </c>
      <c r="G7994" t="str">
        <f>T("De 21 a 50 PLAZAS                                 ")</f>
        <v xml:space="preserve">De 21 a 50 PLAZAS                                 </v>
      </c>
      <c r="H7994" t="str">
        <f>T("DIESEL                                            ")</f>
        <v xml:space="preserve">DIESEL                                            </v>
      </c>
      <c r="I7994">
        <v>1</v>
      </c>
    </row>
    <row r="7995" spans="1:9">
      <c r="A7995" t="str">
        <f>T("2018")</f>
        <v>2018</v>
      </c>
      <c r="B7995" t="str">
        <f>T("JURIDICO                                          ")</f>
        <v xml:space="preserve">JURIDICO                                          </v>
      </c>
      <c r="C7995" t="str">
        <f>T("LATINA              ")</f>
        <v xml:space="preserve">LATINA              </v>
      </c>
      <c r="D7995" t="str">
        <f>T("CAMPAMENTO          ")</f>
        <v xml:space="preserve">CAMPAMENTO          </v>
      </c>
      <c r="E7995" t="str">
        <f>T("AU ")</f>
        <v xml:space="preserve">AU </v>
      </c>
      <c r="F7995" t="str">
        <f>T("AUTOBUSES      ")</f>
        <v xml:space="preserve">AUTOBUSES      </v>
      </c>
      <c r="G7995" t="str">
        <f>T("De 51 PLAZAS en adelante                          ")</f>
        <v xml:space="preserve">De 51 PLAZAS en adelante                          </v>
      </c>
      <c r="H7995" t="str">
        <f>T("DIESEL                                            ")</f>
        <v xml:space="preserve">DIESEL                                            </v>
      </c>
      <c r="I7995">
        <v>1</v>
      </c>
    </row>
    <row r="7996" spans="1:9">
      <c r="A7996" t="str">
        <f>T("2018")</f>
        <v>2018</v>
      </c>
      <c r="B7996" t="str">
        <f>T("JURIDICO                                          ")</f>
        <v xml:space="preserve">JURIDICO                                          </v>
      </c>
      <c r="C7996" t="str">
        <f>T("LATINA              ")</f>
        <v xml:space="preserve">LATINA              </v>
      </c>
      <c r="D7996" t="str">
        <f>T("CUATRO VIENTOS      ")</f>
        <v xml:space="preserve">CUATRO VIENTOS      </v>
      </c>
      <c r="E7996" t="str">
        <f>T("AU ")</f>
        <v xml:space="preserve">AU </v>
      </c>
      <c r="F7996" t="str">
        <f>T("AUTOBUSES      ")</f>
        <v xml:space="preserve">AUTOBUSES      </v>
      </c>
      <c r="G7996" t="str">
        <f>T("De menos de 21 PLAZAS                             ")</f>
        <v xml:space="preserve">De menos de 21 PLAZAS                             </v>
      </c>
      <c r="H7996" t="str">
        <f>T("DIESEL                                            ")</f>
        <v xml:space="preserve">DIESEL                                            </v>
      </c>
      <c r="I7996">
        <v>1</v>
      </c>
    </row>
    <row r="7997" spans="1:9">
      <c r="A7997" t="str">
        <f>T("2018")</f>
        <v>2018</v>
      </c>
      <c r="B7997" t="str">
        <f>T("JURIDICO                                          ")</f>
        <v xml:space="preserve">JURIDICO                                          </v>
      </c>
      <c r="C7997" t="str">
        <f>T("LATINA              ")</f>
        <v xml:space="preserve">LATINA              </v>
      </c>
      <c r="D7997" t="str">
        <f>T("CUATRO VIENTOS      ")</f>
        <v xml:space="preserve">CUATRO VIENTOS      </v>
      </c>
      <c r="E7997" t="str">
        <f>T("AU ")</f>
        <v xml:space="preserve">AU </v>
      </c>
      <c r="F7997" t="str">
        <f>T("AUTOBUSES      ")</f>
        <v xml:space="preserve">AUTOBUSES      </v>
      </c>
      <c r="G7997" t="str">
        <f>T("De 21 a 50 PLAZAS                                 ")</f>
        <v xml:space="preserve">De 21 a 50 PLAZAS                                 </v>
      </c>
      <c r="H7997" t="str">
        <f>T("DIESEL                                            ")</f>
        <v xml:space="preserve">DIESEL                                            </v>
      </c>
      <c r="I7997">
        <v>1</v>
      </c>
    </row>
    <row r="7998" spans="1:9">
      <c r="A7998" t="str">
        <f>T("2018")</f>
        <v>2018</v>
      </c>
      <c r="B7998" t="str">
        <f>T("JURIDICO                                          ")</f>
        <v xml:space="preserve">JURIDICO                                          </v>
      </c>
      <c r="C7998" t="str">
        <f>T("LATINA              ")</f>
        <v xml:space="preserve">LATINA              </v>
      </c>
      <c r="D7998" t="str">
        <f>T("LAS AGUILAS         ")</f>
        <v xml:space="preserve">LAS AGUILAS         </v>
      </c>
      <c r="E7998" t="str">
        <f>T("AU ")</f>
        <v xml:space="preserve">AU </v>
      </c>
      <c r="F7998" t="str">
        <f>T("AUTOBUSES      ")</f>
        <v xml:space="preserve">AUTOBUSES      </v>
      </c>
      <c r="G7998" t="str">
        <f>T("De menos de 21 PLAZAS                             ")</f>
        <v xml:space="preserve">De menos de 21 PLAZAS                             </v>
      </c>
      <c r="H7998" t="str">
        <f>T("DIESEL                                            ")</f>
        <v xml:space="preserve">DIESEL                                            </v>
      </c>
      <c r="I7998">
        <v>2</v>
      </c>
    </row>
    <row r="7999" spans="1:9">
      <c r="A7999" t="str">
        <f>T("2018")</f>
        <v>2018</v>
      </c>
      <c r="B7999" t="str">
        <f>T("JURIDICO                                          ")</f>
        <v xml:space="preserve">JURIDICO                                          </v>
      </c>
      <c r="C7999" t="str">
        <f>T("LATINA              ")</f>
        <v xml:space="preserve">LATINA              </v>
      </c>
      <c r="D7999" t="str">
        <f>T("LAS AGUILAS         ")</f>
        <v xml:space="preserve">LAS AGUILAS         </v>
      </c>
      <c r="E7999" t="str">
        <f>T("AU ")</f>
        <v xml:space="preserve">AU </v>
      </c>
      <c r="F7999" t="str">
        <f>T("AUTOBUSES      ")</f>
        <v xml:space="preserve">AUTOBUSES      </v>
      </c>
      <c r="G7999" t="str">
        <f>T("De 21 a 50 PLAZAS                                 ")</f>
        <v xml:space="preserve">De 21 a 50 PLAZAS                                 </v>
      </c>
      <c r="H7999" t="str">
        <f>T("DIESEL                                            ")</f>
        <v xml:space="preserve">DIESEL                                            </v>
      </c>
      <c r="I7999">
        <v>7</v>
      </c>
    </row>
    <row r="8000" spans="1:9">
      <c r="A8000" t="str">
        <f>T("2018")</f>
        <v>2018</v>
      </c>
      <c r="B8000" t="str">
        <f>T("JURIDICO                                          ")</f>
        <v xml:space="preserve">JURIDICO                                          </v>
      </c>
      <c r="C8000" t="str">
        <f>T("LATINA              ")</f>
        <v xml:space="preserve">LATINA              </v>
      </c>
      <c r="D8000" t="str">
        <f>T("LAS AGUILAS         ")</f>
        <v xml:space="preserve">LAS AGUILAS         </v>
      </c>
      <c r="E8000" t="str">
        <f>T("AU ")</f>
        <v xml:space="preserve">AU </v>
      </c>
      <c r="F8000" t="str">
        <f>T("AUTOBUSES      ")</f>
        <v xml:space="preserve">AUTOBUSES      </v>
      </c>
      <c r="G8000" t="str">
        <f>T("De 51 PLAZAS en adelante                          ")</f>
        <v xml:space="preserve">De 51 PLAZAS en adelante                          </v>
      </c>
      <c r="H8000" t="str">
        <f>T("DIESEL                                            ")</f>
        <v xml:space="preserve">DIESEL                                            </v>
      </c>
      <c r="I8000">
        <v>3</v>
      </c>
    </row>
    <row r="8001" spans="1:9">
      <c r="A8001" t="str">
        <f>T("2018")</f>
        <v>2018</v>
      </c>
      <c r="B8001" t="str">
        <f>T("Entidad sin personalidad jurídica (art. 35.4 LGT) ")</f>
        <v xml:space="preserve">Entidad sin personalidad jurídica (art. 35.4 LGT) </v>
      </c>
      <c r="C8001" t="str">
        <f>T("LATINA              ")</f>
        <v xml:space="preserve">LATINA              </v>
      </c>
      <c r="D8001" t="str">
        <f>T("LOS CARMENES        ")</f>
        <v xml:space="preserve">LOS CARMENES        </v>
      </c>
      <c r="E8001" t="str">
        <f>T("CA ")</f>
        <v xml:space="preserve">CA </v>
      </c>
      <c r="F8001" t="str">
        <f>T("CAMIONES       ")</f>
        <v xml:space="preserve">CAMIONES       </v>
      </c>
      <c r="G8001" t="str">
        <f>T("De menos de 1.000 KG DE CARGA ÚTIL                ")</f>
        <v xml:space="preserve">De menos de 1.000 KG DE CARGA ÚTIL                </v>
      </c>
      <c r="H8001" t="str">
        <f>T("DIESEL                                            ")</f>
        <v xml:space="preserve">DIESEL                                            </v>
      </c>
      <c r="I8001">
        <v>6</v>
      </c>
    </row>
    <row r="8002" spans="1:9">
      <c r="A8002" t="str">
        <f>T("2018")</f>
        <v>2018</v>
      </c>
      <c r="B8002" t="str">
        <f>T("Entidad sin personalidad jurídica (art. 35.4 LGT) ")</f>
        <v xml:space="preserve">Entidad sin personalidad jurídica (art. 35.4 LGT) </v>
      </c>
      <c r="C8002" t="str">
        <f>T("LATINA              ")</f>
        <v xml:space="preserve">LATINA              </v>
      </c>
      <c r="D8002" t="str">
        <f>T("LOS CARMENES        ")</f>
        <v xml:space="preserve">LOS CARMENES        </v>
      </c>
      <c r="E8002" t="str">
        <f>T("CA ")</f>
        <v xml:space="preserve">CA </v>
      </c>
      <c r="F8002" t="str">
        <f>T("CAMIONES       ")</f>
        <v xml:space="preserve">CAMIONES       </v>
      </c>
      <c r="G8002" t="str">
        <f>T("De 1.000 a 2.999 KG DE CARGA ÚTIL                 ")</f>
        <v xml:space="preserve">De 1.000 a 2.999 KG DE CARGA ÚTIL                 </v>
      </c>
      <c r="H8002" t="str">
        <f>T("DIESEL                                            ")</f>
        <v xml:space="preserve">DIESEL                                            </v>
      </c>
      <c r="I8002">
        <v>4</v>
      </c>
    </row>
    <row r="8003" spans="1:9">
      <c r="A8003" t="str">
        <f>T("2018")</f>
        <v>2018</v>
      </c>
      <c r="B8003" t="str">
        <f>T("Entidad sin personalidad jurídica (art. 35.4 LGT) ")</f>
        <v xml:space="preserve">Entidad sin personalidad jurídica (art. 35.4 LGT) </v>
      </c>
      <c r="C8003" t="str">
        <f>T("LATINA              ")</f>
        <v xml:space="preserve">LATINA              </v>
      </c>
      <c r="D8003" t="str">
        <f>T("PUERTA DEL ANGEL    ")</f>
        <v xml:space="preserve">PUERTA DEL ANGEL    </v>
      </c>
      <c r="E8003" t="str">
        <f>T("CA ")</f>
        <v xml:space="preserve">CA </v>
      </c>
      <c r="F8003" t="str">
        <f>T("CAMIONES       ")</f>
        <v xml:space="preserve">CAMIONES       </v>
      </c>
      <c r="G8003" t="str">
        <f>T("De menos de 1.000 KG DE CARGA ÚTIL                ")</f>
        <v xml:space="preserve">De menos de 1.000 KG DE CARGA ÚTIL                </v>
      </c>
      <c r="H8003" t="str">
        <f>T("DIESEL                                            ")</f>
        <v xml:space="preserve">DIESEL                                            </v>
      </c>
      <c r="I8003">
        <v>13</v>
      </c>
    </row>
    <row r="8004" spans="1:9">
      <c r="A8004" t="str">
        <f>T("2018")</f>
        <v>2018</v>
      </c>
      <c r="B8004" t="str">
        <f>T("Entidad sin personalidad jurídica (art. 35.4 LGT) ")</f>
        <v xml:space="preserve">Entidad sin personalidad jurídica (art. 35.4 LGT) </v>
      </c>
      <c r="C8004" t="str">
        <f>T("LATINA              ")</f>
        <v xml:space="preserve">LATINA              </v>
      </c>
      <c r="D8004" t="str">
        <f>T("PUERTA DEL ANGEL    ")</f>
        <v xml:space="preserve">PUERTA DEL ANGEL    </v>
      </c>
      <c r="E8004" t="str">
        <f>T("CA ")</f>
        <v xml:space="preserve">CA </v>
      </c>
      <c r="F8004" t="str">
        <f>T("CAMIONES       ")</f>
        <v xml:space="preserve">CAMIONES       </v>
      </c>
      <c r="G8004" t="str">
        <f>T("De 1.000 a 2.999 KG DE CARGA ÚTIL                 ")</f>
        <v xml:space="preserve">De 1.000 a 2.999 KG DE CARGA ÚTIL                 </v>
      </c>
      <c r="H8004" t="str">
        <f>T("DIESEL                                            ")</f>
        <v xml:space="preserve">DIESEL                                            </v>
      </c>
      <c r="I8004">
        <v>3</v>
      </c>
    </row>
    <row r="8005" spans="1:9">
      <c r="A8005" t="str">
        <f>T("2018")</f>
        <v>2018</v>
      </c>
      <c r="B8005" t="str">
        <f>T("Entidad sin personalidad jurídica (art. 35.4 LGT) ")</f>
        <v xml:space="preserve">Entidad sin personalidad jurídica (art. 35.4 LGT) </v>
      </c>
      <c r="C8005" t="str">
        <f>T("LATINA              ")</f>
        <v xml:space="preserve">LATINA              </v>
      </c>
      <c r="D8005" t="str">
        <f>T("LUCERO              ")</f>
        <v xml:space="preserve">LUCERO              </v>
      </c>
      <c r="E8005" t="str">
        <f>T("CA ")</f>
        <v xml:space="preserve">CA </v>
      </c>
      <c r="F8005" t="str">
        <f>T("CAMIONES       ")</f>
        <v xml:space="preserve">CAMIONES       </v>
      </c>
      <c r="G8005" t="str">
        <f>T("De menos de 1.000 KG DE CARGA ÚTIL                ")</f>
        <v xml:space="preserve">De menos de 1.000 KG DE CARGA ÚTIL                </v>
      </c>
      <c r="H8005" t="str">
        <f>T("DIESEL                                            ")</f>
        <v xml:space="preserve">DIESEL                                            </v>
      </c>
      <c r="I8005">
        <v>5</v>
      </c>
    </row>
    <row r="8006" spans="1:9">
      <c r="A8006" t="str">
        <f>T("2018")</f>
        <v>2018</v>
      </c>
      <c r="B8006" t="str">
        <f>T("Entidad sin personalidad jurídica (art. 35.4 LGT) ")</f>
        <v xml:space="preserve">Entidad sin personalidad jurídica (art. 35.4 LGT) </v>
      </c>
      <c r="C8006" t="str">
        <f>T("LATINA              ")</f>
        <v xml:space="preserve">LATINA              </v>
      </c>
      <c r="D8006" t="str">
        <f>T("LUCERO              ")</f>
        <v xml:space="preserve">LUCERO              </v>
      </c>
      <c r="E8006" t="str">
        <f>T("CA ")</f>
        <v xml:space="preserve">CA </v>
      </c>
      <c r="F8006" t="str">
        <f>T("CAMIONES       ")</f>
        <v xml:space="preserve">CAMIONES       </v>
      </c>
      <c r="G8006" t="str">
        <f>T("De 1.000 a 2.999 KG DE CARGA ÚTIL                 ")</f>
        <v xml:space="preserve">De 1.000 a 2.999 KG DE CARGA ÚTIL                 </v>
      </c>
      <c r="H8006" t="str">
        <f>T("DIESEL                                            ")</f>
        <v xml:space="preserve">DIESEL                                            </v>
      </c>
      <c r="I8006">
        <v>2</v>
      </c>
    </row>
    <row r="8007" spans="1:9">
      <c r="A8007" t="str">
        <f>T("2018")</f>
        <v>2018</v>
      </c>
      <c r="B8007" t="str">
        <f>T("Entidad sin personalidad jurídica (art. 35.4 LGT) ")</f>
        <v xml:space="preserve">Entidad sin personalidad jurídica (art. 35.4 LGT) </v>
      </c>
      <c r="C8007" t="str">
        <f>T("LATINA              ")</f>
        <v xml:space="preserve">LATINA              </v>
      </c>
      <c r="D8007" t="str">
        <f>T("LUCERO              ")</f>
        <v xml:space="preserve">LUCERO              </v>
      </c>
      <c r="E8007" t="str">
        <f>T("CA ")</f>
        <v xml:space="preserve">CA </v>
      </c>
      <c r="F8007" t="str">
        <f>T("CAMIONES       ")</f>
        <v xml:space="preserve">CAMIONES       </v>
      </c>
      <c r="G8007" t="str">
        <f>T("De 3.000 a 9.999 KG DE CARGA ÚTIL                 ")</f>
        <v xml:space="preserve">De 3.000 a 9.999 KG DE CARGA ÚTIL                 </v>
      </c>
      <c r="H8007" t="str">
        <f>T("DIESEL                                            ")</f>
        <v xml:space="preserve">DIESEL                                            </v>
      </c>
      <c r="I8007">
        <v>1</v>
      </c>
    </row>
    <row r="8008" spans="1:9">
      <c r="A8008" t="str">
        <f>T("2018")</f>
        <v>2018</v>
      </c>
      <c r="B8008" t="str">
        <f>T("Entidad sin personalidad jurídica (art. 35.4 LGT) ")</f>
        <v xml:space="preserve">Entidad sin personalidad jurídica (art. 35.4 LGT) </v>
      </c>
      <c r="C8008" t="str">
        <f>T("LATINA              ")</f>
        <v xml:space="preserve">LATINA              </v>
      </c>
      <c r="D8008" t="str">
        <f>T("ALUCHE              ")</f>
        <v xml:space="preserve">ALUCHE              </v>
      </c>
      <c r="E8008" t="str">
        <f>T("CA ")</f>
        <v xml:space="preserve">CA </v>
      </c>
      <c r="F8008" t="str">
        <f>T("CAMIONES       ")</f>
        <v xml:space="preserve">CAMIONES       </v>
      </c>
      <c r="G8008" t="str">
        <f>T("De menos de 1.000 KG DE CARGA ÚTIL                ")</f>
        <v xml:space="preserve">De menos de 1.000 KG DE CARGA ÚTIL                </v>
      </c>
      <c r="H8008" t="str">
        <f>T("DIESEL                                            ")</f>
        <v xml:space="preserve">DIESEL                                            </v>
      </c>
      <c r="I8008">
        <v>16</v>
      </c>
    </row>
    <row r="8009" spans="1:9">
      <c r="A8009" t="str">
        <f>T("2018")</f>
        <v>2018</v>
      </c>
      <c r="B8009" t="str">
        <f>T("Entidad sin personalidad jurídica (art. 35.4 LGT) ")</f>
        <v xml:space="preserve">Entidad sin personalidad jurídica (art. 35.4 LGT) </v>
      </c>
      <c r="C8009" t="str">
        <f>T("LATINA              ")</f>
        <v xml:space="preserve">LATINA              </v>
      </c>
      <c r="D8009" t="str">
        <f>T("ALUCHE              ")</f>
        <v xml:space="preserve">ALUCHE              </v>
      </c>
      <c r="E8009" t="str">
        <f>T("CA ")</f>
        <v xml:space="preserve">CA </v>
      </c>
      <c r="F8009" t="str">
        <f>T("CAMIONES       ")</f>
        <v xml:space="preserve">CAMIONES       </v>
      </c>
      <c r="G8009" t="str">
        <f>T("De 1.000 a 2.999 KG DE CARGA ÚTIL                 ")</f>
        <v xml:space="preserve">De 1.000 a 2.999 KG DE CARGA ÚTIL                 </v>
      </c>
      <c r="H8009" t="str">
        <f>T("DIESEL                                            ")</f>
        <v xml:space="preserve">DIESEL                                            </v>
      </c>
      <c r="I8009">
        <v>3</v>
      </c>
    </row>
    <row r="8010" spans="1:9">
      <c r="A8010" t="str">
        <f>T("2018")</f>
        <v>2018</v>
      </c>
      <c r="B8010" t="str">
        <f>T("Entidad sin personalidad jurídica (art. 35.4 LGT) ")</f>
        <v xml:space="preserve">Entidad sin personalidad jurídica (art. 35.4 LGT) </v>
      </c>
      <c r="C8010" t="str">
        <f>T("LATINA              ")</f>
        <v xml:space="preserve">LATINA              </v>
      </c>
      <c r="D8010" t="str">
        <f>T("CAMPAMENTO          ")</f>
        <v xml:space="preserve">CAMPAMENTO          </v>
      </c>
      <c r="E8010" t="str">
        <f>T("CA ")</f>
        <v xml:space="preserve">CA </v>
      </c>
      <c r="F8010" t="str">
        <f>T("CAMIONES       ")</f>
        <v xml:space="preserve">CAMIONES       </v>
      </c>
      <c r="G8010" t="str">
        <f>T("De menos de 1.000 KG DE CARGA ÚTIL                ")</f>
        <v xml:space="preserve">De menos de 1.000 KG DE CARGA ÚTIL                </v>
      </c>
      <c r="H8010" t="str">
        <f>T("DIESEL                                            ")</f>
        <v xml:space="preserve">DIESEL                                            </v>
      </c>
      <c r="I8010">
        <v>2</v>
      </c>
    </row>
    <row r="8011" spans="1:9">
      <c r="A8011" t="str">
        <f>T("2018")</f>
        <v>2018</v>
      </c>
      <c r="B8011" t="str">
        <f>T("Entidad sin personalidad jurídica (art. 35.4 LGT) ")</f>
        <v xml:space="preserve">Entidad sin personalidad jurídica (art. 35.4 LGT) </v>
      </c>
      <c r="C8011" t="str">
        <f>T("LATINA              ")</f>
        <v xml:space="preserve">LATINA              </v>
      </c>
      <c r="D8011" t="str">
        <f>T("CAMPAMENTO          ")</f>
        <v xml:space="preserve">CAMPAMENTO          </v>
      </c>
      <c r="E8011" t="str">
        <f>T("CA ")</f>
        <v xml:space="preserve">CA </v>
      </c>
      <c r="F8011" t="str">
        <f>T("CAMIONES       ")</f>
        <v xml:space="preserve">CAMIONES       </v>
      </c>
      <c r="G8011" t="str">
        <f>T("De 1.000 a 2.999 KG DE CARGA ÚTIL                 ")</f>
        <v xml:space="preserve">De 1.000 a 2.999 KG DE CARGA ÚTIL                 </v>
      </c>
      <c r="H8011" t="str">
        <f>T("DIESEL                                            ")</f>
        <v xml:space="preserve">DIESEL                                            </v>
      </c>
      <c r="I8011">
        <v>3</v>
      </c>
    </row>
    <row r="8012" spans="1:9">
      <c r="A8012" t="str">
        <f>T("2018")</f>
        <v>2018</v>
      </c>
      <c r="B8012" t="str">
        <f>T("Entidad sin personalidad jurídica (art. 35.4 LGT) ")</f>
        <v xml:space="preserve">Entidad sin personalidad jurídica (art. 35.4 LGT) </v>
      </c>
      <c r="C8012" t="str">
        <f>T("LATINA              ")</f>
        <v xml:space="preserve">LATINA              </v>
      </c>
      <c r="D8012" t="str">
        <f>T("CAMPAMENTO          ")</f>
        <v xml:space="preserve">CAMPAMENTO          </v>
      </c>
      <c r="E8012" t="str">
        <f>T("CA ")</f>
        <v xml:space="preserve">CA </v>
      </c>
      <c r="F8012" t="str">
        <f>T("CAMIONES       ")</f>
        <v xml:space="preserve">CAMIONES       </v>
      </c>
      <c r="G8012" t="str">
        <f>T("De 3.000 a 9.999 KG DE CARGA ÚTIL                 ")</f>
        <v xml:space="preserve">De 3.000 a 9.999 KG DE CARGA ÚTIL                 </v>
      </c>
      <c r="H8012" t="str">
        <f>T("DIESEL                                            ")</f>
        <v xml:space="preserve">DIESEL                                            </v>
      </c>
      <c r="I8012">
        <v>1</v>
      </c>
    </row>
    <row r="8013" spans="1:9">
      <c r="A8013" t="str">
        <f>T("2018")</f>
        <v>2018</v>
      </c>
      <c r="B8013" t="str">
        <f>T("Entidad sin personalidad jurídica (art. 35.4 LGT) ")</f>
        <v xml:space="preserve">Entidad sin personalidad jurídica (art. 35.4 LGT) </v>
      </c>
      <c r="C8013" t="str">
        <f>T("LATINA              ")</f>
        <v xml:space="preserve">LATINA              </v>
      </c>
      <c r="D8013" t="str">
        <f>T("CAMPAMENTO          ")</f>
        <v xml:space="preserve">CAMPAMENTO          </v>
      </c>
      <c r="E8013" t="str">
        <f>T("CA ")</f>
        <v xml:space="preserve">CA </v>
      </c>
      <c r="F8013" t="str">
        <f>T("CAMIONES       ")</f>
        <v xml:space="preserve">CAMIONES       </v>
      </c>
      <c r="G8013" t="str">
        <f>T("De 10.000 KG DE CARGA ÚTIL en adelante            ")</f>
        <v xml:space="preserve">De 10.000 KG DE CARGA ÚTIL en adelante            </v>
      </c>
      <c r="H8013" t="str">
        <f>T("DIESEL                                            ")</f>
        <v xml:space="preserve">DIESEL                                            </v>
      </c>
      <c r="I8013">
        <v>1</v>
      </c>
    </row>
    <row r="8014" spans="1:9">
      <c r="A8014" t="str">
        <f>T("2018")</f>
        <v>2018</v>
      </c>
      <c r="B8014" t="str">
        <f>T("Entidad sin personalidad jurídica (art. 35.4 LGT) ")</f>
        <v xml:space="preserve">Entidad sin personalidad jurídica (art. 35.4 LGT) </v>
      </c>
      <c r="C8014" t="str">
        <f>T("LATINA              ")</f>
        <v xml:space="preserve">LATINA              </v>
      </c>
      <c r="D8014" t="str">
        <f>T("CUATRO VIENTOS      ")</f>
        <v xml:space="preserve">CUATRO VIENTOS      </v>
      </c>
      <c r="E8014" t="str">
        <f>T("CA ")</f>
        <v xml:space="preserve">CA </v>
      </c>
      <c r="F8014" t="str">
        <f>T("CAMIONES       ")</f>
        <v xml:space="preserve">CAMIONES       </v>
      </c>
      <c r="G8014" t="str">
        <f>T("De 1.000 a 2.999 KG DE CARGA ÚTIL                 ")</f>
        <v xml:space="preserve">De 1.000 a 2.999 KG DE CARGA ÚTIL                 </v>
      </c>
      <c r="H8014" t="str">
        <f>T("DIESEL                                            ")</f>
        <v xml:space="preserve">DIESEL                                            </v>
      </c>
      <c r="I8014">
        <v>2</v>
      </c>
    </row>
    <row r="8015" spans="1:9">
      <c r="A8015" t="str">
        <f>T("2018")</f>
        <v>2018</v>
      </c>
      <c r="B8015" t="str">
        <f>T("Entidad sin personalidad jurídica (art. 35.4 LGT) ")</f>
        <v xml:space="preserve">Entidad sin personalidad jurídica (art. 35.4 LGT) </v>
      </c>
      <c r="C8015" t="str">
        <f>T("LATINA              ")</f>
        <v xml:space="preserve">LATINA              </v>
      </c>
      <c r="D8015" t="str">
        <f>T("LAS AGUILAS         ")</f>
        <v xml:space="preserve">LAS AGUILAS         </v>
      </c>
      <c r="E8015" t="str">
        <f>T("CA ")</f>
        <v xml:space="preserve">CA </v>
      </c>
      <c r="F8015" t="str">
        <f>T("CAMIONES       ")</f>
        <v xml:space="preserve">CAMIONES       </v>
      </c>
      <c r="G8015" t="str">
        <f>T("De menos de 1.000 KG DE CARGA ÚTIL                ")</f>
        <v xml:space="preserve">De menos de 1.000 KG DE CARGA ÚTIL                </v>
      </c>
      <c r="H8015" t="str">
        <f>T("DIESEL                                            ")</f>
        <v xml:space="preserve">DIESEL                                            </v>
      </c>
      <c r="I8015">
        <v>7</v>
      </c>
    </row>
    <row r="8016" spans="1:9">
      <c r="A8016" t="str">
        <f>T("2018")</f>
        <v>2018</v>
      </c>
      <c r="B8016" t="str">
        <f>T("Entidad sin personalidad jurídica (art. 35.4 LGT) ")</f>
        <v xml:space="preserve">Entidad sin personalidad jurídica (art. 35.4 LGT) </v>
      </c>
      <c r="C8016" t="str">
        <f>T("LATINA              ")</f>
        <v xml:space="preserve">LATINA              </v>
      </c>
      <c r="D8016" t="str">
        <f>T("LAS AGUILAS         ")</f>
        <v xml:space="preserve">LAS AGUILAS         </v>
      </c>
      <c r="E8016" t="str">
        <f>T("CA ")</f>
        <v xml:space="preserve">CA </v>
      </c>
      <c r="F8016" t="str">
        <f>T("CAMIONES       ")</f>
        <v xml:space="preserve">CAMIONES       </v>
      </c>
      <c r="G8016" t="str">
        <f>T("De 1.000 a 2.999 KG DE CARGA ÚTIL                 ")</f>
        <v xml:space="preserve">De 1.000 a 2.999 KG DE CARGA ÚTIL                 </v>
      </c>
      <c r="H8016" t="str">
        <f>T("DIESEL                                            ")</f>
        <v xml:space="preserve">DIESEL                                            </v>
      </c>
      <c r="I8016">
        <v>2</v>
      </c>
    </row>
    <row r="8017" spans="1:9">
      <c r="A8017" t="str">
        <f>T("2018")</f>
        <v>2018</v>
      </c>
      <c r="B8017" t="str">
        <f>T("FISICO                                            ")</f>
        <v xml:space="preserve">FISICO                                            </v>
      </c>
      <c r="C8017" t="str">
        <f>T("LATINA              ")</f>
        <v xml:space="preserve">LATINA              </v>
      </c>
      <c r="D8017" t="str">
        <f>T("SIN BARRIO          ")</f>
        <v xml:space="preserve">SIN BARRIO          </v>
      </c>
      <c r="E8017" t="str">
        <f>T("CA ")</f>
        <v xml:space="preserve">CA </v>
      </c>
      <c r="F8017" t="str">
        <f>T("CAMIONES       ")</f>
        <v xml:space="preserve">CAMIONES       </v>
      </c>
      <c r="G8017" t="str">
        <f>T("De menos de 1.000 KG DE CARGA ÚTIL                ")</f>
        <v xml:space="preserve">De menos de 1.000 KG DE CARGA ÚTIL                </v>
      </c>
      <c r="H8017" t="str">
        <f>T("DIESEL                                            ")</f>
        <v xml:space="preserve">DIESEL                                            </v>
      </c>
      <c r="I8017">
        <v>15</v>
      </c>
    </row>
    <row r="8018" spans="1:9">
      <c r="A8018" t="str">
        <f>T("2018")</f>
        <v>2018</v>
      </c>
      <c r="B8018" t="str">
        <f>T("FISICO                                            ")</f>
        <v xml:space="preserve">FISICO                                            </v>
      </c>
      <c r="C8018" t="str">
        <f>T("LATINA              ")</f>
        <v xml:space="preserve">LATINA              </v>
      </c>
      <c r="D8018" t="str">
        <f>T("SIN BARRIO          ")</f>
        <v xml:space="preserve">SIN BARRIO          </v>
      </c>
      <c r="E8018" t="str">
        <f>T("CA ")</f>
        <v xml:space="preserve">CA </v>
      </c>
      <c r="F8018" t="str">
        <f>T("CAMIONES       ")</f>
        <v xml:space="preserve">CAMIONES       </v>
      </c>
      <c r="G8018" t="str">
        <f>T("De 1.000 a 2.999 KG DE CARGA ÚTIL                 ")</f>
        <v xml:space="preserve">De 1.000 a 2.999 KG DE CARGA ÚTIL                 </v>
      </c>
      <c r="H8018" t="str">
        <f>T("DIESEL                                            ")</f>
        <v xml:space="preserve">DIESEL                                            </v>
      </c>
      <c r="I8018">
        <v>15</v>
      </c>
    </row>
    <row r="8019" spans="1:9">
      <c r="A8019" t="str">
        <f>T("2018")</f>
        <v>2018</v>
      </c>
      <c r="B8019" t="str">
        <f>T("FISICO                                            ")</f>
        <v xml:space="preserve">FISICO                                            </v>
      </c>
      <c r="C8019" t="str">
        <f>T("LATINA              ")</f>
        <v xml:space="preserve">LATINA              </v>
      </c>
      <c r="D8019" t="str">
        <f>T("LOS CARMENES        ")</f>
        <v xml:space="preserve">LOS CARMENES        </v>
      </c>
      <c r="E8019" t="str">
        <f>T("CA ")</f>
        <v xml:space="preserve">CA </v>
      </c>
      <c r="F8019" t="str">
        <f>T("CAMIONES       ")</f>
        <v xml:space="preserve">CAMIONES       </v>
      </c>
      <c r="G8019" t="str">
        <f>T("De menos de 1.000 KG DE CARGA ÚTIL                ")</f>
        <v xml:space="preserve">De menos de 1.000 KG DE CARGA ÚTIL                </v>
      </c>
      <c r="H8019" t="str">
        <f>T("DIESEL                                            ")</f>
        <v xml:space="preserve">DIESEL                                            </v>
      </c>
      <c r="I8019">
        <v>257</v>
      </c>
    </row>
    <row r="8020" spans="1:9">
      <c r="A8020" t="str">
        <f>T("2018")</f>
        <v>2018</v>
      </c>
      <c r="B8020" t="str">
        <f>T("FISICO                                            ")</f>
        <v xml:space="preserve">FISICO                                            </v>
      </c>
      <c r="C8020" t="str">
        <f>T("LATINA              ")</f>
        <v xml:space="preserve">LATINA              </v>
      </c>
      <c r="D8020" t="str">
        <f>T("LOS CARMENES        ")</f>
        <v xml:space="preserve">LOS CARMENES        </v>
      </c>
      <c r="E8020" t="str">
        <f>T("CA ")</f>
        <v xml:space="preserve">CA </v>
      </c>
      <c r="F8020" t="str">
        <f>T("CAMIONES       ")</f>
        <v xml:space="preserve">CAMIONES       </v>
      </c>
      <c r="G8020" t="str">
        <f>T("De 1.000 a 2.999 KG DE CARGA ÚTIL                 ")</f>
        <v xml:space="preserve">De 1.000 a 2.999 KG DE CARGA ÚTIL                 </v>
      </c>
      <c r="H8020" t="str">
        <f>T("DIESEL                                            ")</f>
        <v xml:space="preserve">DIESEL                                            </v>
      </c>
      <c r="I8020">
        <v>107</v>
      </c>
    </row>
    <row r="8021" spans="1:9">
      <c r="A8021" t="str">
        <f>T("2018")</f>
        <v>2018</v>
      </c>
      <c r="B8021" t="str">
        <f>T("FISICO                                            ")</f>
        <v xml:space="preserve">FISICO                                            </v>
      </c>
      <c r="C8021" t="str">
        <f>T("LATINA              ")</f>
        <v xml:space="preserve">LATINA              </v>
      </c>
      <c r="D8021" t="str">
        <f>T("LOS CARMENES        ")</f>
        <v xml:space="preserve">LOS CARMENES        </v>
      </c>
      <c r="E8021" t="str">
        <f>T("CA ")</f>
        <v xml:space="preserve">CA </v>
      </c>
      <c r="F8021" t="str">
        <f>T("CAMIONES       ")</f>
        <v xml:space="preserve">CAMIONES       </v>
      </c>
      <c r="G8021" t="str">
        <f>T("De 3.000 a 9.999 KG DE CARGA ÚTIL                 ")</f>
        <v xml:space="preserve">De 3.000 a 9.999 KG DE CARGA ÚTIL                 </v>
      </c>
      <c r="H8021" t="str">
        <f>T("DIESEL                                            ")</f>
        <v xml:space="preserve">DIESEL                                            </v>
      </c>
      <c r="I8021">
        <v>2</v>
      </c>
    </row>
    <row r="8022" spans="1:9">
      <c r="A8022" t="str">
        <f>T("2018")</f>
        <v>2018</v>
      </c>
      <c r="B8022" t="str">
        <f>T("FISICO                                            ")</f>
        <v xml:space="preserve">FISICO                                            </v>
      </c>
      <c r="C8022" t="str">
        <f>T("LATINA              ")</f>
        <v xml:space="preserve">LATINA              </v>
      </c>
      <c r="D8022" t="str">
        <f>T("LOS CARMENES        ")</f>
        <v xml:space="preserve">LOS CARMENES        </v>
      </c>
      <c r="E8022" t="str">
        <f>T("CA ")</f>
        <v xml:space="preserve">CA </v>
      </c>
      <c r="F8022" t="str">
        <f>T("CAMIONES       ")</f>
        <v xml:space="preserve">CAMIONES       </v>
      </c>
      <c r="G8022" t="str">
        <f>T("De 10.000 KG DE CARGA ÚTIL en adelante            ")</f>
        <v xml:space="preserve">De 10.000 KG DE CARGA ÚTIL en adelante            </v>
      </c>
      <c r="H8022" t="str">
        <f>T("DIESEL                                            ")</f>
        <v xml:space="preserve">DIESEL                                            </v>
      </c>
      <c r="I8022">
        <v>1</v>
      </c>
    </row>
    <row r="8023" spans="1:9">
      <c r="A8023" t="str">
        <f>T("2018")</f>
        <v>2018</v>
      </c>
      <c r="B8023" t="str">
        <f>T("FISICO                                            ")</f>
        <v xml:space="preserve">FISICO                                            </v>
      </c>
      <c r="C8023" t="str">
        <f>T("LATINA              ")</f>
        <v xml:space="preserve">LATINA              </v>
      </c>
      <c r="D8023" t="str">
        <f>T("PUERTA DEL ANGEL    ")</f>
        <v xml:space="preserve">PUERTA DEL ANGEL    </v>
      </c>
      <c r="E8023" t="str">
        <f>T("CA ")</f>
        <v xml:space="preserve">CA </v>
      </c>
      <c r="F8023" t="str">
        <f>T("CAMIONES       ")</f>
        <v xml:space="preserve">CAMIONES       </v>
      </c>
      <c r="G8023" t="str">
        <f>T("De menos de 1.000 KG DE CARGA ÚTIL                ")</f>
        <v xml:space="preserve">De menos de 1.000 KG DE CARGA ÚTIL                </v>
      </c>
      <c r="H8023" t="str">
        <f>T("DIESEL                                            ")</f>
        <v xml:space="preserve">DIESEL                                            </v>
      </c>
      <c r="I8023">
        <v>589</v>
      </c>
    </row>
    <row r="8024" spans="1:9">
      <c r="A8024" t="str">
        <f>T("2018")</f>
        <v>2018</v>
      </c>
      <c r="B8024" t="str">
        <f>T("FISICO                                            ")</f>
        <v xml:space="preserve">FISICO                                            </v>
      </c>
      <c r="C8024" t="str">
        <f>T("LATINA              ")</f>
        <v xml:space="preserve">LATINA              </v>
      </c>
      <c r="D8024" t="str">
        <f>T("PUERTA DEL ANGEL    ")</f>
        <v xml:space="preserve">PUERTA DEL ANGEL    </v>
      </c>
      <c r="E8024" t="str">
        <f>T("CA ")</f>
        <v xml:space="preserve">CA </v>
      </c>
      <c r="F8024" t="str">
        <f>T("CAMIONES       ")</f>
        <v xml:space="preserve">CAMIONES       </v>
      </c>
      <c r="G8024" t="str">
        <f>T("De 1.000 a 2.999 KG DE CARGA ÚTIL                 ")</f>
        <v xml:space="preserve">De 1.000 a 2.999 KG DE CARGA ÚTIL                 </v>
      </c>
      <c r="H8024" t="str">
        <f>T("DIESEL                                            ")</f>
        <v xml:space="preserve">DIESEL                                            </v>
      </c>
      <c r="I8024">
        <v>201</v>
      </c>
    </row>
    <row r="8025" spans="1:9">
      <c r="A8025" t="str">
        <f>T("2018")</f>
        <v>2018</v>
      </c>
      <c r="B8025" t="str">
        <f>T("FISICO                                            ")</f>
        <v xml:space="preserve">FISICO                                            </v>
      </c>
      <c r="C8025" t="str">
        <f>T("LATINA              ")</f>
        <v xml:space="preserve">LATINA              </v>
      </c>
      <c r="D8025" t="str">
        <f>T("PUERTA DEL ANGEL    ")</f>
        <v xml:space="preserve">PUERTA DEL ANGEL    </v>
      </c>
      <c r="E8025" t="str">
        <f>T("CA ")</f>
        <v xml:space="preserve">CA </v>
      </c>
      <c r="F8025" t="str">
        <f>T("CAMIONES       ")</f>
        <v xml:space="preserve">CAMIONES       </v>
      </c>
      <c r="G8025" t="str">
        <f>T("De 3.000 a 9.999 KG DE CARGA ÚTIL                 ")</f>
        <v xml:space="preserve">De 3.000 a 9.999 KG DE CARGA ÚTIL                 </v>
      </c>
      <c r="H8025" t="str">
        <f>T("DIESEL                                            ")</f>
        <v xml:space="preserve">DIESEL                                            </v>
      </c>
      <c r="I8025">
        <v>7</v>
      </c>
    </row>
    <row r="8026" spans="1:9">
      <c r="A8026" t="str">
        <f>T("2018")</f>
        <v>2018</v>
      </c>
      <c r="B8026" t="str">
        <f>T("FISICO                                            ")</f>
        <v xml:space="preserve">FISICO                                            </v>
      </c>
      <c r="C8026" t="str">
        <f>T("LATINA              ")</f>
        <v xml:space="preserve">LATINA              </v>
      </c>
      <c r="D8026" t="str">
        <f>T("LUCERO              ")</f>
        <v xml:space="preserve">LUCERO              </v>
      </c>
      <c r="E8026" t="str">
        <f>T("CA ")</f>
        <v xml:space="preserve">CA </v>
      </c>
      <c r="F8026" t="str">
        <f>T("CAMIONES       ")</f>
        <v xml:space="preserve">CAMIONES       </v>
      </c>
      <c r="G8026" t="str">
        <f>T("De menos de 1.000 KG DE CARGA ÚTIL                ")</f>
        <v xml:space="preserve">De menos de 1.000 KG DE CARGA ÚTIL                </v>
      </c>
      <c r="H8026" t="str">
        <f>T("DIESEL                                            ")</f>
        <v xml:space="preserve">DIESEL                                            </v>
      </c>
      <c r="I8026">
        <v>515</v>
      </c>
    </row>
    <row r="8027" spans="1:9">
      <c r="A8027" t="str">
        <f>T("2018")</f>
        <v>2018</v>
      </c>
      <c r="B8027" t="str">
        <f>T("FISICO                                            ")</f>
        <v xml:space="preserve">FISICO                                            </v>
      </c>
      <c r="C8027" t="str">
        <f>T("LATINA              ")</f>
        <v xml:space="preserve">LATINA              </v>
      </c>
      <c r="D8027" t="str">
        <f>T("LUCERO              ")</f>
        <v xml:space="preserve">LUCERO              </v>
      </c>
      <c r="E8027" t="str">
        <f>T("CA ")</f>
        <v xml:space="preserve">CA </v>
      </c>
      <c r="F8027" t="str">
        <f>T("CAMIONES       ")</f>
        <v xml:space="preserve">CAMIONES       </v>
      </c>
      <c r="G8027" t="str">
        <f>T("De 1.000 a 2.999 KG DE CARGA ÚTIL                 ")</f>
        <v xml:space="preserve">De 1.000 a 2.999 KG DE CARGA ÚTIL                 </v>
      </c>
      <c r="H8027" t="str">
        <f>T("DIESEL                                            ")</f>
        <v xml:space="preserve">DIESEL                                            </v>
      </c>
      <c r="I8027">
        <v>183</v>
      </c>
    </row>
    <row r="8028" spans="1:9">
      <c r="A8028" t="str">
        <f>T("2018")</f>
        <v>2018</v>
      </c>
      <c r="B8028" t="str">
        <f>T("FISICO                                            ")</f>
        <v xml:space="preserve">FISICO                                            </v>
      </c>
      <c r="C8028" t="str">
        <f>T("LATINA              ")</f>
        <v xml:space="preserve">LATINA              </v>
      </c>
      <c r="D8028" t="str">
        <f>T("LUCERO              ")</f>
        <v xml:space="preserve">LUCERO              </v>
      </c>
      <c r="E8028" t="str">
        <f>T("CA ")</f>
        <v xml:space="preserve">CA </v>
      </c>
      <c r="F8028" t="str">
        <f>T("CAMIONES       ")</f>
        <v xml:space="preserve">CAMIONES       </v>
      </c>
      <c r="G8028" t="str">
        <f>T("De 3.000 a 9.999 KG DE CARGA ÚTIL                 ")</f>
        <v xml:space="preserve">De 3.000 a 9.999 KG DE CARGA ÚTIL                 </v>
      </c>
      <c r="H8028" t="str">
        <f>T("DIESEL                                            ")</f>
        <v xml:space="preserve">DIESEL                                            </v>
      </c>
      <c r="I8028">
        <v>8</v>
      </c>
    </row>
    <row r="8029" spans="1:9">
      <c r="A8029" t="str">
        <f>T("2018")</f>
        <v>2018</v>
      </c>
      <c r="B8029" t="str">
        <f>T("FISICO                                            ")</f>
        <v xml:space="preserve">FISICO                                            </v>
      </c>
      <c r="C8029" t="str">
        <f>T("LATINA              ")</f>
        <v xml:space="preserve">LATINA              </v>
      </c>
      <c r="D8029" t="str">
        <f>T("LUCERO              ")</f>
        <v xml:space="preserve">LUCERO              </v>
      </c>
      <c r="E8029" t="str">
        <f>T("CA ")</f>
        <v xml:space="preserve">CA </v>
      </c>
      <c r="F8029" t="str">
        <f>T("CAMIONES       ")</f>
        <v xml:space="preserve">CAMIONES       </v>
      </c>
      <c r="G8029" t="str">
        <f>T("De 10.000 KG DE CARGA ÚTIL en adelante            ")</f>
        <v xml:space="preserve">De 10.000 KG DE CARGA ÚTIL en adelante            </v>
      </c>
      <c r="H8029" t="str">
        <f>T("DIESEL                                            ")</f>
        <v xml:space="preserve">DIESEL                                            </v>
      </c>
      <c r="I8029">
        <v>2</v>
      </c>
    </row>
    <row r="8030" spans="1:9">
      <c r="A8030" t="str">
        <f>T("2018")</f>
        <v>2018</v>
      </c>
      <c r="B8030" t="str">
        <f>T("FISICO                                            ")</f>
        <v xml:space="preserve">FISICO                                            </v>
      </c>
      <c r="C8030" t="str">
        <f>T("LATINA              ")</f>
        <v xml:space="preserve">LATINA              </v>
      </c>
      <c r="D8030" t="str">
        <f>T("ALUCHE              ")</f>
        <v xml:space="preserve">ALUCHE              </v>
      </c>
      <c r="E8030" t="str">
        <f>T("CA ")</f>
        <v xml:space="preserve">CA </v>
      </c>
      <c r="F8030" t="str">
        <f>T("CAMIONES       ")</f>
        <v xml:space="preserve">CAMIONES       </v>
      </c>
      <c r="G8030" t="str">
        <f>T("De menos de 1.000 KG DE CARGA ÚTIL                ")</f>
        <v xml:space="preserve">De menos de 1.000 KG DE CARGA ÚTIL                </v>
      </c>
      <c r="H8030" t="str">
        <f>T("DIESEL                                            ")</f>
        <v xml:space="preserve">DIESEL                                            </v>
      </c>
      <c r="I8030">
        <v>897</v>
      </c>
    </row>
    <row r="8031" spans="1:9">
      <c r="A8031" t="str">
        <f>T("2018")</f>
        <v>2018</v>
      </c>
      <c r="B8031" t="str">
        <f>T("FISICO                                            ")</f>
        <v xml:space="preserve">FISICO                                            </v>
      </c>
      <c r="C8031" t="str">
        <f>T("LATINA              ")</f>
        <v xml:space="preserve">LATINA              </v>
      </c>
      <c r="D8031" t="str">
        <f>T("ALUCHE              ")</f>
        <v xml:space="preserve">ALUCHE              </v>
      </c>
      <c r="E8031" t="str">
        <f>T("CA ")</f>
        <v xml:space="preserve">CA </v>
      </c>
      <c r="F8031" t="str">
        <f>T("CAMIONES       ")</f>
        <v xml:space="preserve">CAMIONES       </v>
      </c>
      <c r="G8031" t="str">
        <f>T("De 1.000 a 2.999 KG DE CARGA ÚTIL                 ")</f>
        <v xml:space="preserve">De 1.000 a 2.999 KG DE CARGA ÚTIL                 </v>
      </c>
      <c r="H8031" t="str">
        <f>T("DIESEL                                            ")</f>
        <v xml:space="preserve">DIESEL                                            </v>
      </c>
      <c r="I8031">
        <v>293</v>
      </c>
    </row>
    <row r="8032" spans="1:9">
      <c r="A8032" t="str">
        <f>T("2018")</f>
        <v>2018</v>
      </c>
      <c r="B8032" t="str">
        <f>T("FISICO                                            ")</f>
        <v xml:space="preserve">FISICO                                            </v>
      </c>
      <c r="C8032" t="str">
        <f>T("LATINA              ")</f>
        <v xml:space="preserve">LATINA              </v>
      </c>
      <c r="D8032" t="str">
        <f>T("ALUCHE              ")</f>
        <v xml:space="preserve">ALUCHE              </v>
      </c>
      <c r="E8032" t="str">
        <f>T("CA ")</f>
        <v xml:space="preserve">CA </v>
      </c>
      <c r="F8032" t="str">
        <f>T("CAMIONES       ")</f>
        <v xml:space="preserve">CAMIONES       </v>
      </c>
      <c r="G8032" t="str">
        <f>T("De 3.000 a 9.999 KG DE CARGA ÚTIL                 ")</f>
        <v xml:space="preserve">De 3.000 a 9.999 KG DE CARGA ÚTIL                 </v>
      </c>
      <c r="H8032" t="str">
        <f>T("DIESEL                                            ")</f>
        <v xml:space="preserve">DIESEL                                            </v>
      </c>
      <c r="I8032">
        <v>7</v>
      </c>
    </row>
    <row r="8033" spans="1:9">
      <c r="A8033" t="str">
        <f>T("2018")</f>
        <v>2018</v>
      </c>
      <c r="B8033" t="str">
        <f>T("FISICO                                            ")</f>
        <v xml:space="preserve">FISICO                                            </v>
      </c>
      <c r="C8033" t="str">
        <f>T("LATINA              ")</f>
        <v xml:space="preserve">LATINA              </v>
      </c>
      <c r="D8033" t="str">
        <f>T("CAMPAMENTO          ")</f>
        <v xml:space="preserve">CAMPAMENTO          </v>
      </c>
      <c r="E8033" t="str">
        <f>T("CA ")</f>
        <v xml:space="preserve">CA </v>
      </c>
      <c r="F8033" t="str">
        <f>T("CAMIONES       ")</f>
        <v xml:space="preserve">CAMIONES       </v>
      </c>
      <c r="G8033" t="str">
        <f>T("De menos de 1.000 KG DE CARGA ÚTIL                ")</f>
        <v xml:space="preserve">De menos de 1.000 KG DE CARGA ÚTIL                </v>
      </c>
      <c r="H8033" t="str">
        <f>T("DIESEL                                            ")</f>
        <v xml:space="preserve">DIESEL                                            </v>
      </c>
      <c r="I8033">
        <v>271</v>
      </c>
    </row>
    <row r="8034" spans="1:9">
      <c r="A8034" t="str">
        <f>T("2018")</f>
        <v>2018</v>
      </c>
      <c r="B8034" t="str">
        <f>T("FISICO                                            ")</f>
        <v xml:space="preserve">FISICO                                            </v>
      </c>
      <c r="C8034" t="str">
        <f>T("LATINA              ")</f>
        <v xml:space="preserve">LATINA              </v>
      </c>
      <c r="D8034" t="str">
        <f>T("CAMPAMENTO          ")</f>
        <v xml:space="preserve">CAMPAMENTO          </v>
      </c>
      <c r="E8034" t="str">
        <f>T("CA ")</f>
        <v xml:space="preserve">CA </v>
      </c>
      <c r="F8034" t="str">
        <f>T("CAMIONES       ")</f>
        <v xml:space="preserve">CAMIONES       </v>
      </c>
      <c r="G8034" t="str">
        <f>T("De 1.000 a 2.999 KG DE CARGA ÚTIL                 ")</f>
        <v xml:space="preserve">De 1.000 a 2.999 KG DE CARGA ÚTIL                 </v>
      </c>
      <c r="H8034" t="str">
        <f>T("DIESEL                                            ")</f>
        <v xml:space="preserve">DIESEL                                            </v>
      </c>
      <c r="I8034">
        <v>72</v>
      </c>
    </row>
    <row r="8035" spans="1:9">
      <c r="A8035" t="str">
        <f>T("2018")</f>
        <v>2018</v>
      </c>
      <c r="B8035" t="str">
        <f>T("FISICO                                            ")</f>
        <v xml:space="preserve">FISICO                                            </v>
      </c>
      <c r="C8035" t="str">
        <f>T("LATINA              ")</f>
        <v xml:space="preserve">LATINA              </v>
      </c>
      <c r="D8035" t="str">
        <f>T("CUATRO VIENTOS      ")</f>
        <v xml:space="preserve">CUATRO VIENTOS      </v>
      </c>
      <c r="E8035" t="str">
        <f>T("CA ")</f>
        <v xml:space="preserve">CA </v>
      </c>
      <c r="F8035" t="str">
        <f>T("CAMIONES       ")</f>
        <v xml:space="preserve">CAMIONES       </v>
      </c>
      <c r="G8035" t="str">
        <f>T("De menos de 1.000 KG DE CARGA ÚTIL                ")</f>
        <v xml:space="preserve">De menos de 1.000 KG DE CARGA ÚTIL                </v>
      </c>
      <c r="H8035" t="str">
        <f>T("DIESEL                                            ")</f>
        <v xml:space="preserve">DIESEL                                            </v>
      </c>
      <c r="I8035">
        <v>73</v>
      </c>
    </row>
    <row r="8036" spans="1:9">
      <c r="A8036" t="str">
        <f>T("2018")</f>
        <v>2018</v>
      </c>
      <c r="B8036" t="str">
        <f>T("FISICO                                            ")</f>
        <v xml:space="preserve">FISICO                                            </v>
      </c>
      <c r="C8036" t="str">
        <f>T("LATINA              ")</f>
        <v xml:space="preserve">LATINA              </v>
      </c>
      <c r="D8036" t="str">
        <f>T("CUATRO VIENTOS      ")</f>
        <v xml:space="preserve">CUATRO VIENTOS      </v>
      </c>
      <c r="E8036" t="str">
        <f>T("CA ")</f>
        <v xml:space="preserve">CA </v>
      </c>
      <c r="F8036" t="str">
        <f>T("CAMIONES       ")</f>
        <v xml:space="preserve">CAMIONES       </v>
      </c>
      <c r="G8036" t="str">
        <f>T("De 1.000 a 2.999 KG DE CARGA ÚTIL                 ")</f>
        <v xml:space="preserve">De 1.000 a 2.999 KG DE CARGA ÚTIL                 </v>
      </c>
      <c r="H8036" t="str">
        <f>T("DIESEL                                            ")</f>
        <v xml:space="preserve">DIESEL                                            </v>
      </c>
      <c r="I8036">
        <v>40</v>
      </c>
    </row>
    <row r="8037" spans="1:9">
      <c r="A8037" t="str">
        <f>T("2018")</f>
        <v>2018</v>
      </c>
      <c r="B8037" t="str">
        <f>T("FISICO                                            ")</f>
        <v xml:space="preserve">FISICO                                            </v>
      </c>
      <c r="C8037" t="str">
        <f>T("LATINA              ")</f>
        <v xml:space="preserve">LATINA              </v>
      </c>
      <c r="D8037" t="str">
        <f>T("CUATRO VIENTOS      ")</f>
        <v xml:space="preserve">CUATRO VIENTOS      </v>
      </c>
      <c r="E8037" t="str">
        <f>T("CA ")</f>
        <v xml:space="preserve">CA </v>
      </c>
      <c r="F8037" t="str">
        <f>T("CAMIONES       ")</f>
        <v xml:space="preserve">CAMIONES       </v>
      </c>
      <c r="G8037" t="str">
        <f>T("De 10.000 KG DE CARGA ÚTIL en adelante            ")</f>
        <v xml:space="preserve">De 10.000 KG DE CARGA ÚTIL en adelante            </v>
      </c>
      <c r="H8037" t="str">
        <f>T("DIESEL                                            ")</f>
        <v xml:space="preserve">DIESEL                                            </v>
      </c>
      <c r="I8037">
        <v>2</v>
      </c>
    </row>
    <row r="8038" spans="1:9">
      <c r="A8038" t="str">
        <f>T("2018")</f>
        <v>2018</v>
      </c>
      <c r="B8038" t="str">
        <f>T("FISICO                                            ")</f>
        <v xml:space="preserve">FISICO                                            </v>
      </c>
      <c r="C8038" t="str">
        <f>T("LATINA              ")</f>
        <v xml:space="preserve">LATINA              </v>
      </c>
      <c r="D8038" t="str">
        <f>T("LAS AGUILAS         ")</f>
        <v xml:space="preserve">LAS AGUILAS         </v>
      </c>
      <c r="E8038" t="str">
        <f>T("CA ")</f>
        <v xml:space="preserve">CA </v>
      </c>
      <c r="F8038" t="str">
        <f>T("CAMIONES       ")</f>
        <v xml:space="preserve">CAMIONES       </v>
      </c>
      <c r="G8038" t="str">
        <f>T("De menos de 1.000 KG DE CARGA ÚTIL                ")</f>
        <v xml:space="preserve">De menos de 1.000 KG DE CARGA ÚTIL                </v>
      </c>
      <c r="H8038" t="str">
        <f>T("DIESEL                                            ")</f>
        <v xml:space="preserve">DIESEL                                            </v>
      </c>
      <c r="I8038">
        <v>677</v>
      </c>
    </row>
    <row r="8039" spans="1:9">
      <c r="A8039" t="str">
        <f>T("2018")</f>
        <v>2018</v>
      </c>
      <c r="B8039" t="str">
        <f>T("FISICO                                            ")</f>
        <v xml:space="preserve">FISICO                                            </v>
      </c>
      <c r="C8039" t="str">
        <f>T("LATINA              ")</f>
        <v xml:space="preserve">LATINA              </v>
      </c>
      <c r="D8039" t="str">
        <f>T("LAS AGUILAS         ")</f>
        <v xml:space="preserve">LAS AGUILAS         </v>
      </c>
      <c r="E8039" t="str">
        <f>T("CA ")</f>
        <v xml:space="preserve">CA </v>
      </c>
      <c r="F8039" t="str">
        <f>T("CAMIONES       ")</f>
        <v xml:space="preserve">CAMIONES       </v>
      </c>
      <c r="G8039" t="str">
        <f>T("De 1.000 a 2.999 KG DE CARGA ÚTIL                 ")</f>
        <v xml:space="preserve">De 1.000 a 2.999 KG DE CARGA ÚTIL                 </v>
      </c>
      <c r="H8039" t="str">
        <f>T("DIESEL                                            ")</f>
        <v xml:space="preserve">DIESEL                                            </v>
      </c>
      <c r="I8039">
        <v>194</v>
      </c>
    </row>
    <row r="8040" spans="1:9">
      <c r="A8040" t="str">
        <f>T("2018")</f>
        <v>2018</v>
      </c>
      <c r="B8040" t="str">
        <f>T("FISICO                                            ")</f>
        <v xml:space="preserve">FISICO                                            </v>
      </c>
      <c r="C8040" t="str">
        <f>T("LATINA              ")</f>
        <v xml:space="preserve">LATINA              </v>
      </c>
      <c r="D8040" t="str">
        <f>T("LAS AGUILAS         ")</f>
        <v xml:space="preserve">LAS AGUILAS         </v>
      </c>
      <c r="E8040" t="str">
        <f>T("CA ")</f>
        <v xml:space="preserve">CA </v>
      </c>
      <c r="F8040" t="str">
        <f>T("CAMIONES       ")</f>
        <v xml:space="preserve">CAMIONES       </v>
      </c>
      <c r="G8040" t="str">
        <f>T("De 3.000 a 9.999 KG DE CARGA ÚTIL                 ")</f>
        <v xml:space="preserve">De 3.000 a 9.999 KG DE CARGA ÚTIL                 </v>
      </c>
      <c r="H8040" t="str">
        <f>T("DIESEL                                            ")</f>
        <v xml:space="preserve">DIESEL                                            </v>
      </c>
      <c r="I8040">
        <v>14</v>
      </c>
    </row>
    <row r="8041" spans="1:9">
      <c r="A8041" t="str">
        <f>T("2018")</f>
        <v>2018</v>
      </c>
      <c r="B8041" t="str">
        <f>T("FISICO                                            ")</f>
        <v xml:space="preserve">FISICO                                            </v>
      </c>
      <c r="C8041" t="str">
        <f>T("LATINA              ")</f>
        <v xml:space="preserve">LATINA              </v>
      </c>
      <c r="D8041" t="str">
        <f>T("LAS AGUILAS         ")</f>
        <v xml:space="preserve">LAS AGUILAS         </v>
      </c>
      <c r="E8041" t="str">
        <f>T("CA ")</f>
        <v xml:space="preserve">CA </v>
      </c>
      <c r="F8041" t="str">
        <f>T("CAMIONES       ")</f>
        <v xml:space="preserve">CAMIONES       </v>
      </c>
      <c r="G8041" t="str">
        <f>T("De 10.000 KG DE CARGA ÚTIL en adelante            ")</f>
        <v xml:space="preserve">De 10.000 KG DE CARGA ÚTIL en adelante            </v>
      </c>
      <c r="H8041" t="str">
        <f>T("DIESEL                                            ")</f>
        <v xml:space="preserve">DIESEL                                            </v>
      </c>
      <c r="I8041">
        <v>2</v>
      </c>
    </row>
    <row r="8042" spans="1:9">
      <c r="A8042" t="str">
        <f>T("2018")</f>
        <v>2018</v>
      </c>
      <c r="B8042" t="str">
        <f>T("JURIDICO                                          ")</f>
        <v xml:space="preserve">JURIDICO                                          </v>
      </c>
      <c r="C8042" t="str">
        <f>T("LATINA              ")</f>
        <v xml:space="preserve">LATINA              </v>
      </c>
      <c r="D8042" t="str">
        <f>T("SIN BARRIO          ")</f>
        <v xml:space="preserve">SIN BARRIO          </v>
      </c>
      <c r="E8042" t="str">
        <f>T("CA ")</f>
        <v xml:space="preserve">CA </v>
      </c>
      <c r="F8042" t="str">
        <f>T("CAMIONES       ")</f>
        <v xml:space="preserve">CAMIONES       </v>
      </c>
      <c r="G8042" t="str">
        <f>T("De menos de 1.000 KG DE CARGA ÚTIL                ")</f>
        <v xml:space="preserve">De menos de 1.000 KG DE CARGA ÚTIL                </v>
      </c>
      <c r="H8042" t="str">
        <f>T("DIESEL                                            ")</f>
        <v xml:space="preserve">DIESEL                                            </v>
      </c>
      <c r="I8042">
        <v>8</v>
      </c>
    </row>
    <row r="8043" spans="1:9">
      <c r="A8043" t="str">
        <f>T("2018")</f>
        <v>2018</v>
      </c>
      <c r="B8043" t="str">
        <f>T("JURIDICO                                          ")</f>
        <v xml:space="preserve">JURIDICO                                          </v>
      </c>
      <c r="C8043" t="str">
        <f>T("LATINA              ")</f>
        <v xml:space="preserve">LATINA              </v>
      </c>
      <c r="D8043" t="str">
        <f>T("SIN BARRIO          ")</f>
        <v xml:space="preserve">SIN BARRIO          </v>
      </c>
      <c r="E8043" t="str">
        <f>T("CA ")</f>
        <v xml:space="preserve">CA </v>
      </c>
      <c r="F8043" t="str">
        <f>T("CAMIONES       ")</f>
        <v xml:space="preserve">CAMIONES       </v>
      </c>
      <c r="G8043" t="str">
        <f>T("De 1.000 a 2.999 KG DE CARGA ÚTIL                 ")</f>
        <v xml:space="preserve">De 1.000 a 2.999 KG DE CARGA ÚTIL                 </v>
      </c>
      <c r="H8043" t="str">
        <f>T("DIESEL                                            ")</f>
        <v xml:space="preserve">DIESEL                                            </v>
      </c>
      <c r="I8043">
        <v>2</v>
      </c>
    </row>
    <row r="8044" spans="1:9">
      <c r="A8044" t="str">
        <f>T("2018")</f>
        <v>2018</v>
      </c>
      <c r="B8044" t="str">
        <f>T("JURIDICO                                          ")</f>
        <v xml:space="preserve">JURIDICO                                          </v>
      </c>
      <c r="C8044" t="str">
        <f>T("LATINA              ")</f>
        <v xml:space="preserve">LATINA              </v>
      </c>
      <c r="D8044" t="str">
        <f>T("LOS CARMENES        ")</f>
        <v xml:space="preserve">LOS CARMENES        </v>
      </c>
      <c r="E8044" t="str">
        <f>T("CA ")</f>
        <v xml:space="preserve">CA </v>
      </c>
      <c r="F8044" t="str">
        <f>T("CAMIONES       ")</f>
        <v xml:space="preserve">CAMIONES       </v>
      </c>
      <c r="G8044" t="str">
        <f>T("De menos de 1.000 KG DE CARGA ÚTIL                ")</f>
        <v xml:space="preserve">De menos de 1.000 KG DE CARGA ÚTIL                </v>
      </c>
      <c r="H8044" t="str">
        <f>T("DIESEL                                            ")</f>
        <v xml:space="preserve">DIESEL                                            </v>
      </c>
      <c r="I8044">
        <v>88</v>
      </c>
    </row>
    <row r="8045" spans="1:9">
      <c r="A8045" t="str">
        <f>T("2018")</f>
        <v>2018</v>
      </c>
      <c r="B8045" t="str">
        <f>T("JURIDICO                                          ")</f>
        <v xml:space="preserve">JURIDICO                                          </v>
      </c>
      <c r="C8045" t="str">
        <f>T("LATINA              ")</f>
        <v xml:space="preserve">LATINA              </v>
      </c>
      <c r="D8045" t="str">
        <f>T("LOS CARMENES        ")</f>
        <v xml:space="preserve">LOS CARMENES        </v>
      </c>
      <c r="E8045" t="str">
        <f>T("CA ")</f>
        <v xml:space="preserve">CA </v>
      </c>
      <c r="F8045" t="str">
        <f>T("CAMIONES       ")</f>
        <v xml:space="preserve">CAMIONES       </v>
      </c>
      <c r="G8045" t="str">
        <f>T("De 1.000 a 2.999 KG DE CARGA ÚTIL                 ")</f>
        <v xml:space="preserve">De 1.000 a 2.999 KG DE CARGA ÚTIL                 </v>
      </c>
      <c r="H8045" t="str">
        <f>T("DIESEL                                            ")</f>
        <v xml:space="preserve">DIESEL                                            </v>
      </c>
      <c r="I8045">
        <v>39</v>
      </c>
    </row>
    <row r="8046" spans="1:9">
      <c r="A8046" t="str">
        <f>T("2018")</f>
        <v>2018</v>
      </c>
      <c r="B8046" t="str">
        <f>T("JURIDICO                                          ")</f>
        <v xml:space="preserve">JURIDICO                                          </v>
      </c>
      <c r="C8046" t="str">
        <f>T("LATINA              ")</f>
        <v xml:space="preserve">LATINA              </v>
      </c>
      <c r="D8046" t="str">
        <f>T("LOS CARMENES        ")</f>
        <v xml:space="preserve">LOS CARMENES        </v>
      </c>
      <c r="E8046" t="str">
        <f>T("CA ")</f>
        <v xml:space="preserve">CA </v>
      </c>
      <c r="F8046" t="str">
        <f>T("CAMIONES       ")</f>
        <v xml:space="preserve">CAMIONES       </v>
      </c>
      <c r="G8046" t="str">
        <f>T("De 3.000 a 9.999 KG DE CARGA ÚTIL                 ")</f>
        <v xml:space="preserve">De 3.000 a 9.999 KG DE CARGA ÚTIL                 </v>
      </c>
      <c r="H8046" t="str">
        <f>T("DIESEL                                            ")</f>
        <v xml:space="preserve">DIESEL                                            </v>
      </c>
      <c r="I8046">
        <v>9</v>
      </c>
    </row>
    <row r="8047" spans="1:9">
      <c r="A8047" t="str">
        <f>T("2018")</f>
        <v>2018</v>
      </c>
      <c r="B8047" t="str">
        <f>T("JURIDICO                                          ")</f>
        <v xml:space="preserve">JURIDICO                                          </v>
      </c>
      <c r="C8047" t="str">
        <f>T("LATINA              ")</f>
        <v xml:space="preserve">LATINA              </v>
      </c>
      <c r="D8047" t="str">
        <f>T("LOS CARMENES        ")</f>
        <v xml:space="preserve">LOS CARMENES        </v>
      </c>
      <c r="E8047" t="str">
        <f>T("CA ")</f>
        <v xml:space="preserve">CA </v>
      </c>
      <c r="F8047" t="str">
        <f>T("CAMIONES       ")</f>
        <v xml:space="preserve">CAMIONES       </v>
      </c>
      <c r="G8047" t="str">
        <f>T("De 10.000 KG DE CARGA ÚTIL en adelante            ")</f>
        <v xml:space="preserve">De 10.000 KG DE CARGA ÚTIL en adelante            </v>
      </c>
      <c r="H8047" t="str">
        <f>T("DIESEL                                            ")</f>
        <v xml:space="preserve">DIESEL                                            </v>
      </c>
      <c r="I8047">
        <v>2</v>
      </c>
    </row>
    <row r="8048" spans="1:9">
      <c r="A8048" t="str">
        <f>T("2018")</f>
        <v>2018</v>
      </c>
      <c r="B8048" t="str">
        <f>T("JURIDICO                                          ")</f>
        <v xml:space="preserve">JURIDICO                                          </v>
      </c>
      <c r="C8048" t="str">
        <f>T("LATINA              ")</f>
        <v xml:space="preserve">LATINA              </v>
      </c>
      <c r="D8048" t="str">
        <f>T("PUERTA DEL ANGEL    ")</f>
        <v xml:space="preserve">PUERTA DEL ANGEL    </v>
      </c>
      <c r="E8048" t="str">
        <f>T("CA ")</f>
        <v xml:space="preserve">CA </v>
      </c>
      <c r="F8048" t="str">
        <f>T("CAMIONES       ")</f>
        <v xml:space="preserve">CAMIONES       </v>
      </c>
      <c r="G8048" t="str">
        <f>T("De menos de 1.000 KG DE CARGA ÚTIL                ")</f>
        <v xml:space="preserve">De menos de 1.000 KG DE CARGA ÚTIL                </v>
      </c>
      <c r="H8048" t="str">
        <f>T("DIESEL                                            ")</f>
        <v xml:space="preserve">DIESEL                                            </v>
      </c>
      <c r="I8048">
        <v>235</v>
      </c>
    </row>
    <row r="8049" spans="1:9">
      <c r="A8049" t="str">
        <f>T("2018")</f>
        <v>2018</v>
      </c>
      <c r="B8049" t="str">
        <f>T("JURIDICO                                          ")</f>
        <v xml:space="preserve">JURIDICO                                          </v>
      </c>
      <c r="C8049" t="str">
        <f>T("LATINA              ")</f>
        <v xml:space="preserve">LATINA              </v>
      </c>
      <c r="D8049" t="str">
        <f>T("PUERTA DEL ANGEL    ")</f>
        <v xml:space="preserve">PUERTA DEL ANGEL    </v>
      </c>
      <c r="E8049" t="str">
        <f>T("CA ")</f>
        <v xml:space="preserve">CA </v>
      </c>
      <c r="F8049" t="str">
        <f>T("CAMIONES       ")</f>
        <v xml:space="preserve">CAMIONES       </v>
      </c>
      <c r="G8049" t="str">
        <f>T("De 1.000 a 2.999 KG DE CARGA ÚTIL                 ")</f>
        <v xml:space="preserve">De 1.000 a 2.999 KG DE CARGA ÚTIL                 </v>
      </c>
      <c r="H8049" t="str">
        <f>T("DIESEL                                            ")</f>
        <v xml:space="preserve">DIESEL                                            </v>
      </c>
      <c r="I8049">
        <v>116</v>
      </c>
    </row>
    <row r="8050" spans="1:9">
      <c r="A8050" t="str">
        <f>T("2018")</f>
        <v>2018</v>
      </c>
      <c r="B8050" t="str">
        <f>T("JURIDICO                                          ")</f>
        <v xml:space="preserve">JURIDICO                                          </v>
      </c>
      <c r="C8050" t="str">
        <f>T("LATINA              ")</f>
        <v xml:space="preserve">LATINA              </v>
      </c>
      <c r="D8050" t="str">
        <f>T("PUERTA DEL ANGEL    ")</f>
        <v xml:space="preserve">PUERTA DEL ANGEL    </v>
      </c>
      <c r="E8050" t="str">
        <f>T("CA ")</f>
        <v xml:space="preserve">CA </v>
      </c>
      <c r="F8050" t="str">
        <f>T("CAMIONES       ")</f>
        <v xml:space="preserve">CAMIONES       </v>
      </c>
      <c r="G8050" t="str">
        <f>T("De 3.000 a 9.999 KG DE CARGA ÚTIL                 ")</f>
        <v xml:space="preserve">De 3.000 a 9.999 KG DE CARGA ÚTIL                 </v>
      </c>
      <c r="H8050" t="str">
        <f>T("DIESEL                                            ")</f>
        <v xml:space="preserve">DIESEL                                            </v>
      </c>
      <c r="I8050">
        <v>22</v>
      </c>
    </row>
    <row r="8051" spans="1:9">
      <c r="A8051" t="str">
        <f>T("2018")</f>
        <v>2018</v>
      </c>
      <c r="B8051" t="str">
        <f>T("JURIDICO                                          ")</f>
        <v xml:space="preserve">JURIDICO                                          </v>
      </c>
      <c r="C8051" t="str">
        <f>T("LATINA              ")</f>
        <v xml:space="preserve">LATINA              </v>
      </c>
      <c r="D8051" t="str">
        <f>T("PUERTA DEL ANGEL    ")</f>
        <v xml:space="preserve">PUERTA DEL ANGEL    </v>
      </c>
      <c r="E8051" t="str">
        <f>T("CA ")</f>
        <v xml:space="preserve">CA </v>
      </c>
      <c r="F8051" t="str">
        <f>T("CAMIONES       ")</f>
        <v xml:space="preserve">CAMIONES       </v>
      </c>
      <c r="G8051" t="str">
        <f>T("De 10.000 KG DE CARGA ÚTIL en adelante            ")</f>
        <v xml:space="preserve">De 10.000 KG DE CARGA ÚTIL en adelante            </v>
      </c>
      <c r="H8051" t="str">
        <f>T("DIESEL                                            ")</f>
        <v xml:space="preserve">DIESEL                                            </v>
      </c>
      <c r="I8051">
        <v>7</v>
      </c>
    </row>
    <row r="8052" spans="1:9">
      <c r="A8052" t="str">
        <f>T("2018")</f>
        <v>2018</v>
      </c>
      <c r="B8052" t="str">
        <f>T("JURIDICO                                          ")</f>
        <v xml:space="preserve">JURIDICO                                          </v>
      </c>
      <c r="C8052" t="str">
        <f>T("LATINA              ")</f>
        <v xml:space="preserve">LATINA              </v>
      </c>
      <c r="D8052" t="str">
        <f>T("LUCERO              ")</f>
        <v xml:space="preserve">LUCERO              </v>
      </c>
      <c r="E8052" t="str">
        <f>T("CA ")</f>
        <v xml:space="preserve">CA </v>
      </c>
      <c r="F8052" t="str">
        <f>T("CAMIONES       ")</f>
        <v xml:space="preserve">CAMIONES       </v>
      </c>
      <c r="G8052" t="str">
        <f>T("De menos de 1.000 KG DE CARGA ÚTIL                ")</f>
        <v xml:space="preserve">De menos de 1.000 KG DE CARGA ÚTIL                </v>
      </c>
      <c r="H8052" t="str">
        <f>T("DIESEL                                            ")</f>
        <v xml:space="preserve">DIESEL                                            </v>
      </c>
      <c r="I8052">
        <v>187</v>
      </c>
    </row>
    <row r="8053" spans="1:9">
      <c r="A8053" t="str">
        <f>T("2018")</f>
        <v>2018</v>
      </c>
      <c r="B8053" t="str">
        <f>T("JURIDICO                                          ")</f>
        <v xml:space="preserve">JURIDICO                                          </v>
      </c>
      <c r="C8053" t="str">
        <f>T("LATINA              ")</f>
        <v xml:space="preserve">LATINA              </v>
      </c>
      <c r="D8053" t="str">
        <f>T("LUCERO              ")</f>
        <v xml:space="preserve">LUCERO              </v>
      </c>
      <c r="E8053" t="str">
        <f>T("CA ")</f>
        <v xml:space="preserve">CA </v>
      </c>
      <c r="F8053" t="str">
        <f>T("CAMIONES       ")</f>
        <v xml:space="preserve">CAMIONES       </v>
      </c>
      <c r="G8053" t="str">
        <f>T("De 1.000 a 2.999 KG DE CARGA ÚTIL                 ")</f>
        <v xml:space="preserve">De 1.000 a 2.999 KG DE CARGA ÚTIL                 </v>
      </c>
      <c r="H8053" t="str">
        <f>T("DIESEL                                            ")</f>
        <v xml:space="preserve">DIESEL                                            </v>
      </c>
      <c r="I8053">
        <v>98</v>
      </c>
    </row>
    <row r="8054" spans="1:9">
      <c r="A8054" t="str">
        <f>T("2018")</f>
        <v>2018</v>
      </c>
      <c r="B8054" t="str">
        <f>T("JURIDICO                                          ")</f>
        <v xml:space="preserve">JURIDICO                                          </v>
      </c>
      <c r="C8054" t="str">
        <f>T("LATINA              ")</f>
        <v xml:space="preserve">LATINA              </v>
      </c>
      <c r="D8054" t="str">
        <f>T("LUCERO              ")</f>
        <v xml:space="preserve">LUCERO              </v>
      </c>
      <c r="E8054" t="str">
        <f>T("CA ")</f>
        <v xml:space="preserve">CA </v>
      </c>
      <c r="F8054" t="str">
        <f>T("CAMIONES       ")</f>
        <v xml:space="preserve">CAMIONES       </v>
      </c>
      <c r="G8054" t="str">
        <f>T("De 3.000 a 9.999 KG DE CARGA ÚTIL                 ")</f>
        <v xml:space="preserve">De 3.000 a 9.999 KG DE CARGA ÚTIL                 </v>
      </c>
      <c r="H8054" t="str">
        <f>T("DIESEL                                            ")</f>
        <v xml:space="preserve">DIESEL                                            </v>
      </c>
      <c r="I8054">
        <v>19</v>
      </c>
    </row>
    <row r="8055" spans="1:9">
      <c r="A8055" t="str">
        <f>T("2018")</f>
        <v>2018</v>
      </c>
      <c r="B8055" t="str">
        <f>T("JURIDICO                                          ")</f>
        <v xml:space="preserve">JURIDICO                                          </v>
      </c>
      <c r="C8055" t="str">
        <f>T("LATINA              ")</f>
        <v xml:space="preserve">LATINA              </v>
      </c>
      <c r="D8055" t="str">
        <f>T("LUCERO              ")</f>
        <v xml:space="preserve">LUCERO              </v>
      </c>
      <c r="E8055" t="str">
        <f>T("CA ")</f>
        <v xml:space="preserve">CA </v>
      </c>
      <c r="F8055" t="str">
        <f>T("CAMIONES       ")</f>
        <v xml:space="preserve">CAMIONES       </v>
      </c>
      <c r="G8055" t="str">
        <f>T("De 10.000 KG DE CARGA ÚTIL en adelante            ")</f>
        <v xml:space="preserve">De 10.000 KG DE CARGA ÚTIL en adelante            </v>
      </c>
      <c r="H8055" t="str">
        <f>T("DIESEL                                            ")</f>
        <v xml:space="preserve">DIESEL                                            </v>
      </c>
      <c r="I8055">
        <v>6</v>
      </c>
    </row>
    <row r="8056" spans="1:9">
      <c r="A8056" t="str">
        <f>T("2018")</f>
        <v>2018</v>
      </c>
      <c r="B8056" t="str">
        <f>T("JURIDICO                                          ")</f>
        <v xml:space="preserve">JURIDICO                                          </v>
      </c>
      <c r="C8056" t="str">
        <f>T("LATINA              ")</f>
        <v xml:space="preserve">LATINA              </v>
      </c>
      <c r="D8056" t="str">
        <f>T("ALUCHE              ")</f>
        <v xml:space="preserve">ALUCHE              </v>
      </c>
      <c r="E8056" t="str">
        <f>T("CA ")</f>
        <v xml:space="preserve">CA </v>
      </c>
      <c r="F8056" t="str">
        <f>T("CAMIONES       ")</f>
        <v xml:space="preserve">CAMIONES       </v>
      </c>
      <c r="G8056" t="str">
        <f>T("De menos de 1.000 KG DE CARGA ÚTIL                ")</f>
        <v xml:space="preserve">De menos de 1.000 KG DE CARGA ÚTIL                </v>
      </c>
      <c r="H8056" t="str">
        <f>T("DIESEL                                            ")</f>
        <v xml:space="preserve">DIESEL                                            </v>
      </c>
      <c r="I8056">
        <v>321</v>
      </c>
    </row>
    <row r="8057" spans="1:9">
      <c r="A8057" t="str">
        <f>T("2018")</f>
        <v>2018</v>
      </c>
      <c r="B8057" t="str">
        <f>T("JURIDICO                                          ")</f>
        <v xml:space="preserve">JURIDICO                                          </v>
      </c>
      <c r="C8057" t="str">
        <f>T("LATINA              ")</f>
        <v xml:space="preserve">LATINA              </v>
      </c>
      <c r="D8057" t="str">
        <f>T("ALUCHE              ")</f>
        <v xml:space="preserve">ALUCHE              </v>
      </c>
      <c r="E8057" t="str">
        <f>T("CA ")</f>
        <v xml:space="preserve">CA </v>
      </c>
      <c r="F8057" t="str">
        <f>T("CAMIONES       ")</f>
        <v xml:space="preserve">CAMIONES       </v>
      </c>
      <c r="G8057" t="str">
        <f>T("De 1.000 a 2.999 KG DE CARGA ÚTIL                 ")</f>
        <v xml:space="preserve">De 1.000 a 2.999 KG DE CARGA ÚTIL                 </v>
      </c>
      <c r="H8057" t="str">
        <f>T("DIESEL                                            ")</f>
        <v xml:space="preserve">DIESEL                                            </v>
      </c>
      <c r="I8057">
        <v>125</v>
      </c>
    </row>
    <row r="8058" spans="1:9">
      <c r="A8058" t="str">
        <f>T("2018")</f>
        <v>2018</v>
      </c>
      <c r="B8058" t="str">
        <f>T("JURIDICO                                          ")</f>
        <v xml:space="preserve">JURIDICO                                          </v>
      </c>
      <c r="C8058" t="str">
        <f>T("LATINA              ")</f>
        <v xml:space="preserve">LATINA              </v>
      </c>
      <c r="D8058" t="str">
        <f>T("ALUCHE              ")</f>
        <v xml:space="preserve">ALUCHE              </v>
      </c>
      <c r="E8058" t="str">
        <f>T("CA ")</f>
        <v xml:space="preserve">CA </v>
      </c>
      <c r="F8058" t="str">
        <f>T("CAMIONES       ")</f>
        <v xml:space="preserve">CAMIONES       </v>
      </c>
      <c r="G8058" t="str">
        <f>T("De 3.000 a 9.999 KG DE CARGA ÚTIL                 ")</f>
        <v xml:space="preserve">De 3.000 a 9.999 KG DE CARGA ÚTIL                 </v>
      </c>
      <c r="H8058" t="str">
        <f>T("DIESEL                                            ")</f>
        <v xml:space="preserve">DIESEL                                            </v>
      </c>
      <c r="I8058">
        <v>12</v>
      </c>
    </row>
    <row r="8059" spans="1:9">
      <c r="A8059" t="str">
        <f>T("2018")</f>
        <v>2018</v>
      </c>
      <c r="B8059" t="str">
        <f>T("JURIDICO                                          ")</f>
        <v xml:space="preserve">JURIDICO                                          </v>
      </c>
      <c r="C8059" t="str">
        <f>T("LATINA              ")</f>
        <v xml:space="preserve">LATINA              </v>
      </c>
      <c r="D8059" t="str">
        <f>T("ALUCHE              ")</f>
        <v xml:space="preserve">ALUCHE              </v>
      </c>
      <c r="E8059" t="str">
        <f>T("CA ")</f>
        <v xml:space="preserve">CA </v>
      </c>
      <c r="F8059" t="str">
        <f>T("CAMIONES       ")</f>
        <v xml:space="preserve">CAMIONES       </v>
      </c>
      <c r="G8059" t="str">
        <f>T("De 10.000 KG DE CARGA ÚTIL en adelante            ")</f>
        <v xml:space="preserve">De 10.000 KG DE CARGA ÚTIL en adelante            </v>
      </c>
      <c r="H8059" t="str">
        <f>T("DIESEL                                            ")</f>
        <v xml:space="preserve">DIESEL                                            </v>
      </c>
      <c r="I8059">
        <v>12</v>
      </c>
    </row>
    <row r="8060" spans="1:9">
      <c r="A8060" t="str">
        <f>T("2018")</f>
        <v>2018</v>
      </c>
      <c r="B8060" t="str">
        <f>T("JURIDICO                                          ")</f>
        <v xml:space="preserve">JURIDICO                                          </v>
      </c>
      <c r="C8060" t="str">
        <f>T("LATINA              ")</f>
        <v xml:space="preserve">LATINA              </v>
      </c>
      <c r="D8060" t="str">
        <f>T("CAMPAMENTO          ")</f>
        <v xml:space="preserve">CAMPAMENTO          </v>
      </c>
      <c r="E8060" t="str">
        <f>T("CA ")</f>
        <v xml:space="preserve">CA </v>
      </c>
      <c r="F8060" t="str">
        <f>T("CAMIONES       ")</f>
        <v xml:space="preserve">CAMIONES       </v>
      </c>
      <c r="G8060" t="str">
        <f>T("De menos de 1.000 KG DE CARGA ÚTIL                ")</f>
        <v xml:space="preserve">De menos de 1.000 KG DE CARGA ÚTIL                </v>
      </c>
      <c r="H8060" t="str">
        <f>T("DIESEL                                            ")</f>
        <v xml:space="preserve">DIESEL                                            </v>
      </c>
      <c r="I8060">
        <v>106</v>
      </c>
    </row>
    <row r="8061" spans="1:9">
      <c r="A8061" t="str">
        <f>T("2018")</f>
        <v>2018</v>
      </c>
      <c r="B8061" t="str">
        <f>T("JURIDICO                                          ")</f>
        <v xml:space="preserve">JURIDICO                                          </v>
      </c>
      <c r="C8061" t="str">
        <f>T("LATINA              ")</f>
        <v xml:space="preserve">LATINA              </v>
      </c>
      <c r="D8061" t="str">
        <f>T("CAMPAMENTO          ")</f>
        <v xml:space="preserve">CAMPAMENTO          </v>
      </c>
      <c r="E8061" t="str">
        <f>T("CA ")</f>
        <v xml:space="preserve">CA </v>
      </c>
      <c r="F8061" t="str">
        <f>T("CAMIONES       ")</f>
        <v xml:space="preserve">CAMIONES       </v>
      </c>
      <c r="G8061" t="str">
        <f>T("De 1.000 a 2.999 KG DE CARGA ÚTIL                 ")</f>
        <v xml:space="preserve">De 1.000 a 2.999 KG DE CARGA ÚTIL                 </v>
      </c>
      <c r="H8061" t="str">
        <f>T("DIESEL                                            ")</f>
        <v xml:space="preserve">DIESEL                                            </v>
      </c>
      <c r="I8061">
        <v>50</v>
      </c>
    </row>
    <row r="8062" spans="1:9">
      <c r="A8062" t="str">
        <f>T("2018")</f>
        <v>2018</v>
      </c>
      <c r="B8062" t="str">
        <f>T("JURIDICO                                          ")</f>
        <v xml:space="preserve">JURIDICO                                          </v>
      </c>
      <c r="C8062" t="str">
        <f>T("LATINA              ")</f>
        <v xml:space="preserve">LATINA              </v>
      </c>
      <c r="D8062" t="str">
        <f>T("CAMPAMENTO          ")</f>
        <v xml:space="preserve">CAMPAMENTO          </v>
      </c>
      <c r="E8062" t="str">
        <f>T("CA ")</f>
        <v xml:space="preserve">CA </v>
      </c>
      <c r="F8062" t="str">
        <f>T("CAMIONES       ")</f>
        <v xml:space="preserve">CAMIONES       </v>
      </c>
      <c r="G8062" t="str">
        <f>T("De 3.000 a 9.999 KG DE CARGA ÚTIL                 ")</f>
        <v xml:space="preserve">De 3.000 a 9.999 KG DE CARGA ÚTIL                 </v>
      </c>
      <c r="H8062" t="str">
        <f>T("DIESEL                                            ")</f>
        <v xml:space="preserve">DIESEL                                            </v>
      </c>
      <c r="I8062">
        <v>8</v>
      </c>
    </row>
    <row r="8063" spans="1:9">
      <c r="A8063" t="str">
        <f>T("2018")</f>
        <v>2018</v>
      </c>
      <c r="B8063" t="str">
        <f>T("JURIDICO                                          ")</f>
        <v xml:space="preserve">JURIDICO                                          </v>
      </c>
      <c r="C8063" t="str">
        <f>T("LATINA              ")</f>
        <v xml:space="preserve">LATINA              </v>
      </c>
      <c r="D8063" t="str">
        <f>T("CAMPAMENTO          ")</f>
        <v xml:space="preserve">CAMPAMENTO          </v>
      </c>
      <c r="E8063" t="str">
        <f>T("CA ")</f>
        <v xml:space="preserve">CA </v>
      </c>
      <c r="F8063" t="str">
        <f>T("CAMIONES       ")</f>
        <v xml:space="preserve">CAMIONES       </v>
      </c>
      <c r="G8063" t="str">
        <f>T("De 10.000 KG DE CARGA ÚTIL en adelante            ")</f>
        <v xml:space="preserve">De 10.000 KG DE CARGA ÚTIL en adelante            </v>
      </c>
      <c r="H8063" t="str">
        <f>T("DIESEL                                            ")</f>
        <v xml:space="preserve">DIESEL                                            </v>
      </c>
      <c r="I8063">
        <v>3</v>
      </c>
    </row>
    <row r="8064" spans="1:9">
      <c r="A8064" t="str">
        <f>T("2018")</f>
        <v>2018</v>
      </c>
      <c r="B8064" t="str">
        <f>T("JURIDICO                                          ")</f>
        <v xml:space="preserve">JURIDICO                                          </v>
      </c>
      <c r="C8064" t="str">
        <f>T("LATINA              ")</f>
        <v xml:space="preserve">LATINA              </v>
      </c>
      <c r="D8064" t="str">
        <f>T("CUATRO VIENTOS      ")</f>
        <v xml:space="preserve">CUATRO VIENTOS      </v>
      </c>
      <c r="E8064" t="str">
        <f>T("CA ")</f>
        <v xml:space="preserve">CA </v>
      </c>
      <c r="F8064" t="str">
        <f>T("CAMIONES       ")</f>
        <v xml:space="preserve">CAMIONES       </v>
      </c>
      <c r="G8064" t="str">
        <f>T("De menos de 1.000 KG DE CARGA ÚTIL                ")</f>
        <v xml:space="preserve">De menos de 1.000 KG DE CARGA ÚTIL                </v>
      </c>
      <c r="H8064" t="str">
        <f>T("DIESEL                                            ")</f>
        <v xml:space="preserve">DIESEL                                            </v>
      </c>
      <c r="I8064">
        <v>35</v>
      </c>
    </row>
    <row r="8065" spans="1:9">
      <c r="A8065" t="str">
        <f>T("2018")</f>
        <v>2018</v>
      </c>
      <c r="B8065" t="str">
        <f>T("JURIDICO                                          ")</f>
        <v xml:space="preserve">JURIDICO                                          </v>
      </c>
      <c r="C8065" t="str">
        <f>T("LATINA              ")</f>
        <v xml:space="preserve">LATINA              </v>
      </c>
      <c r="D8065" t="str">
        <f>T("CUATRO VIENTOS      ")</f>
        <v xml:space="preserve">CUATRO VIENTOS      </v>
      </c>
      <c r="E8065" t="str">
        <f>T("CA ")</f>
        <v xml:space="preserve">CA </v>
      </c>
      <c r="F8065" t="str">
        <f>T("CAMIONES       ")</f>
        <v xml:space="preserve">CAMIONES       </v>
      </c>
      <c r="G8065" t="str">
        <f>T("De 1.000 a 2.999 KG DE CARGA ÚTIL                 ")</f>
        <v xml:space="preserve">De 1.000 a 2.999 KG DE CARGA ÚTIL                 </v>
      </c>
      <c r="H8065" t="str">
        <f>T("DIESEL                                            ")</f>
        <v xml:space="preserve">DIESEL                                            </v>
      </c>
      <c r="I8065">
        <v>12</v>
      </c>
    </row>
    <row r="8066" spans="1:9">
      <c r="A8066" t="str">
        <f>T("2018")</f>
        <v>2018</v>
      </c>
      <c r="B8066" t="str">
        <f>T("JURIDICO                                          ")</f>
        <v xml:space="preserve">JURIDICO                                          </v>
      </c>
      <c r="C8066" t="str">
        <f>T("LATINA              ")</f>
        <v xml:space="preserve">LATINA              </v>
      </c>
      <c r="D8066" t="str">
        <f>T("LAS AGUILAS         ")</f>
        <v xml:space="preserve">LAS AGUILAS         </v>
      </c>
      <c r="E8066" t="str">
        <f>T("CA ")</f>
        <v xml:space="preserve">CA </v>
      </c>
      <c r="F8066" t="str">
        <f>T("CAMIONES       ")</f>
        <v xml:space="preserve">CAMIONES       </v>
      </c>
      <c r="G8066" t="str">
        <f>T("De menos de 1.000 KG DE CARGA ÚTIL                ")</f>
        <v xml:space="preserve">De menos de 1.000 KG DE CARGA ÚTIL                </v>
      </c>
      <c r="H8066" t="str">
        <f>T("DIESEL                                            ")</f>
        <v xml:space="preserve">DIESEL                                            </v>
      </c>
      <c r="I8066">
        <v>201</v>
      </c>
    </row>
    <row r="8067" spans="1:9">
      <c r="A8067" t="str">
        <f>T("2018")</f>
        <v>2018</v>
      </c>
      <c r="B8067" t="str">
        <f>T("JURIDICO                                          ")</f>
        <v xml:space="preserve">JURIDICO                                          </v>
      </c>
      <c r="C8067" t="str">
        <f>T("LATINA              ")</f>
        <v xml:space="preserve">LATINA              </v>
      </c>
      <c r="D8067" t="str">
        <f>T("LAS AGUILAS         ")</f>
        <v xml:space="preserve">LAS AGUILAS         </v>
      </c>
      <c r="E8067" t="str">
        <f>T("CA ")</f>
        <v xml:space="preserve">CA </v>
      </c>
      <c r="F8067" t="str">
        <f>T("CAMIONES       ")</f>
        <v xml:space="preserve">CAMIONES       </v>
      </c>
      <c r="G8067" t="str">
        <f>T("De 1.000 a 2.999 KG DE CARGA ÚTIL                 ")</f>
        <v xml:space="preserve">De 1.000 a 2.999 KG DE CARGA ÚTIL                 </v>
      </c>
      <c r="H8067" t="str">
        <f>T("DIESEL                                            ")</f>
        <v xml:space="preserve">DIESEL                                            </v>
      </c>
      <c r="I8067">
        <v>78</v>
      </c>
    </row>
    <row r="8068" spans="1:9">
      <c r="A8068" t="str">
        <f>T("2018")</f>
        <v>2018</v>
      </c>
      <c r="B8068" t="str">
        <f>T("JURIDICO                                          ")</f>
        <v xml:space="preserve">JURIDICO                                          </v>
      </c>
      <c r="C8068" t="str">
        <f>T("LATINA              ")</f>
        <v xml:space="preserve">LATINA              </v>
      </c>
      <c r="D8068" t="str">
        <f>T("LAS AGUILAS         ")</f>
        <v xml:space="preserve">LAS AGUILAS         </v>
      </c>
      <c r="E8068" t="str">
        <f>T("CA ")</f>
        <v xml:space="preserve">CA </v>
      </c>
      <c r="F8068" t="str">
        <f>T("CAMIONES       ")</f>
        <v xml:space="preserve">CAMIONES       </v>
      </c>
      <c r="G8068" t="str">
        <f>T("De 3.000 a 9.999 KG DE CARGA ÚTIL                 ")</f>
        <v xml:space="preserve">De 3.000 a 9.999 KG DE CARGA ÚTIL                 </v>
      </c>
      <c r="H8068" t="str">
        <f>T("DIESEL                                            ")</f>
        <v xml:space="preserve">DIESEL                                            </v>
      </c>
      <c r="I8068">
        <v>17</v>
      </c>
    </row>
    <row r="8069" spans="1:9">
      <c r="A8069" t="str">
        <f>T("2018")</f>
        <v>2018</v>
      </c>
      <c r="B8069" t="str">
        <f>T("JURIDICO                                          ")</f>
        <v xml:space="preserve">JURIDICO                                          </v>
      </c>
      <c r="C8069" t="str">
        <f>T("LATINA              ")</f>
        <v xml:space="preserve">LATINA              </v>
      </c>
      <c r="D8069" t="str">
        <f>T("LAS AGUILAS         ")</f>
        <v xml:space="preserve">LAS AGUILAS         </v>
      </c>
      <c r="E8069" t="str">
        <f>T("CA ")</f>
        <v xml:space="preserve">CA </v>
      </c>
      <c r="F8069" t="str">
        <f>T("CAMIONES       ")</f>
        <v xml:space="preserve">CAMIONES       </v>
      </c>
      <c r="G8069" t="str">
        <f>T("De 10.000 KG DE CARGA ÚTIL en adelante            ")</f>
        <v xml:space="preserve">De 10.000 KG DE CARGA ÚTIL en adelante            </v>
      </c>
      <c r="H8069" t="str">
        <f>T("DIESEL                                            ")</f>
        <v xml:space="preserve">DIESEL                                            </v>
      </c>
      <c r="I8069">
        <v>2</v>
      </c>
    </row>
    <row r="8070" spans="1:9">
      <c r="A8070" t="str">
        <f>T("2018")</f>
        <v>2018</v>
      </c>
      <c r="B8070" t="str">
        <f>T("FISICO                                            ")</f>
        <v xml:space="preserve">FISICO                                            </v>
      </c>
      <c r="C8070" t="str">
        <f>T("LATINA              ")</f>
        <v xml:space="preserve">LATINA              </v>
      </c>
      <c r="D8070" t="str">
        <f>T("PUERTA DEL ANGEL    ")</f>
        <v xml:space="preserve">PUERTA DEL ANGEL    </v>
      </c>
      <c r="E8070" t="str">
        <f>T("CA ")</f>
        <v xml:space="preserve">CA </v>
      </c>
      <c r="F8070" t="str">
        <f>T("CAMIONES       ")</f>
        <v xml:space="preserve">CAMIONES       </v>
      </c>
      <c r="G8070" t="str">
        <f>T("De menos de 1.000 KG DE CARGA ÚTIL                ")</f>
        <v xml:space="preserve">De menos de 1.000 KG DE CARGA ÚTIL                </v>
      </c>
      <c r="H8070" t="str">
        <f>T("ELÉCTRICO                                         ")</f>
        <v xml:space="preserve">ELÉCTRICO                                         </v>
      </c>
      <c r="I8070">
        <v>1</v>
      </c>
    </row>
    <row r="8071" spans="1:9">
      <c r="A8071" t="str">
        <f>T("2018")</f>
        <v>2018</v>
      </c>
      <c r="B8071" t="str">
        <f>T("JURIDICO                                          ")</f>
        <v xml:space="preserve">JURIDICO                                          </v>
      </c>
      <c r="C8071" t="str">
        <f>T("LATINA              ")</f>
        <v xml:space="preserve">LATINA              </v>
      </c>
      <c r="D8071" t="str">
        <f>T("LOS CARMENES        ")</f>
        <v xml:space="preserve">LOS CARMENES        </v>
      </c>
      <c r="E8071" t="str">
        <f>T("CA ")</f>
        <v xml:space="preserve">CA </v>
      </c>
      <c r="F8071" t="str">
        <f>T("CAMIONES       ")</f>
        <v xml:space="preserve">CAMIONES       </v>
      </c>
      <c r="G8071" t="str">
        <f>T("De menos de 1.000 KG DE CARGA ÚTIL                ")</f>
        <v xml:space="preserve">De menos de 1.000 KG DE CARGA ÚTIL                </v>
      </c>
      <c r="H8071" t="str">
        <f>T("ELÉCTRICO                                         ")</f>
        <v xml:space="preserve">ELÉCTRICO                                         </v>
      </c>
      <c r="I8071">
        <v>1</v>
      </c>
    </row>
    <row r="8072" spans="1:9">
      <c r="A8072" t="str">
        <f>T("2018")</f>
        <v>2018</v>
      </c>
      <c r="B8072" t="str">
        <f>T("JURIDICO                                          ")</f>
        <v xml:space="preserve">JURIDICO                                          </v>
      </c>
      <c r="C8072" t="str">
        <f>T("LATINA              ")</f>
        <v xml:space="preserve">LATINA              </v>
      </c>
      <c r="D8072" t="str">
        <f>T("LUCERO              ")</f>
        <v xml:space="preserve">LUCERO              </v>
      </c>
      <c r="E8072" t="str">
        <f>T("CA ")</f>
        <v xml:space="preserve">CA </v>
      </c>
      <c r="F8072" t="str">
        <f>T("CAMIONES       ")</f>
        <v xml:space="preserve">CAMIONES       </v>
      </c>
      <c r="G8072" t="str">
        <f>T("De menos de 1.000 KG DE CARGA ÚTIL                ")</f>
        <v xml:space="preserve">De menos de 1.000 KG DE CARGA ÚTIL                </v>
      </c>
      <c r="H8072" t="str">
        <f>T("ELÉCTRICO                                         ")</f>
        <v xml:space="preserve">ELÉCTRICO                                         </v>
      </c>
      <c r="I8072">
        <v>1</v>
      </c>
    </row>
    <row r="8073" spans="1:9">
      <c r="A8073" t="str">
        <f>T("2018")</f>
        <v>2018</v>
      </c>
      <c r="B8073" t="str">
        <f>T("JURIDICO                                          ")</f>
        <v xml:space="preserve">JURIDICO                                          </v>
      </c>
      <c r="C8073" t="str">
        <f>T("LATINA              ")</f>
        <v xml:space="preserve">LATINA              </v>
      </c>
      <c r="D8073" t="str">
        <f>T("LAS AGUILAS         ")</f>
        <v xml:space="preserve">LAS AGUILAS         </v>
      </c>
      <c r="E8073" t="str">
        <f>T("CA ")</f>
        <v xml:space="preserve">CA </v>
      </c>
      <c r="F8073" t="str">
        <f>T("CAMIONES       ")</f>
        <v xml:space="preserve">CAMIONES       </v>
      </c>
      <c r="G8073" t="str">
        <f>T("De menos de 1.000 KG DE CARGA ÚTIL                ")</f>
        <v xml:space="preserve">De menos de 1.000 KG DE CARGA ÚTIL                </v>
      </c>
      <c r="H8073" t="str">
        <f>T("ELÉCTRICO                                         ")</f>
        <v xml:space="preserve">ELÉCTRICO                                         </v>
      </c>
      <c r="I8073">
        <v>1</v>
      </c>
    </row>
    <row r="8074" spans="1:9">
      <c r="A8074" t="str">
        <f>T("2018")</f>
        <v>2018</v>
      </c>
      <c r="B8074" t="str">
        <f>T("FISICO                                            ")</f>
        <v xml:space="preserve">FISICO                                            </v>
      </c>
      <c r="C8074" t="str">
        <f>T("LATINA              ")</f>
        <v xml:space="preserve">LATINA              </v>
      </c>
      <c r="D8074" t="str">
        <f>T("PUERTA DEL ANGEL    ")</f>
        <v xml:space="preserve">PUERTA DEL ANGEL    </v>
      </c>
      <c r="E8074" t="str">
        <f>T("CA ")</f>
        <v xml:space="preserve">CA </v>
      </c>
      <c r="F8074" t="str">
        <f>T("CAMIONES       ")</f>
        <v xml:space="preserve">CAMIONES       </v>
      </c>
      <c r="G8074" t="str">
        <f>T("De menos de 1.000 KG DE CARGA ÚTIL                ")</f>
        <v xml:space="preserve">De menos de 1.000 KG DE CARGA ÚTIL                </v>
      </c>
      <c r="H8074" t="str">
        <f>T("GAS LICUADO DE PETROLEO                           ")</f>
        <v xml:space="preserve">GAS LICUADO DE PETROLEO                           </v>
      </c>
      <c r="I8074">
        <v>1</v>
      </c>
    </row>
    <row r="8075" spans="1:9">
      <c r="A8075" t="str">
        <f>T("2018")</f>
        <v>2018</v>
      </c>
      <c r="B8075" t="str">
        <f>T("JURIDICO                                          ")</f>
        <v xml:space="preserve">JURIDICO                                          </v>
      </c>
      <c r="C8075" t="str">
        <f>T("LATINA              ")</f>
        <v xml:space="preserve">LATINA              </v>
      </c>
      <c r="D8075" t="str">
        <f>T("PUERTA DEL ANGEL    ")</f>
        <v xml:space="preserve">PUERTA DEL ANGEL    </v>
      </c>
      <c r="E8075" t="str">
        <f>T("CA ")</f>
        <v xml:space="preserve">CA </v>
      </c>
      <c r="F8075" t="str">
        <f>T("CAMIONES       ")</f>
        <v xml:space="preserve">CAMIONES       </v>
      </c>
      <c r="G8075" t="str">
        <f>T("De menos de 1.000 KG DE CARGA ÚTIL                ")</f>
        <v xml:space="preserve">De menos de 1.000 KG DE CARGA ÚTIL                </v>
      </c>
      <c r="H8075" t="str">
        <f>T("GAS LICUADO DE PETROLEO                           ")</f>
        <v xml:space="preserve">GAS LICUADO DE PETROLEO                           </v>
      </c>
      <c r="I8075">
        <v>2</v>
      </c>
    </row>
    <row r="8076" spans="1:9">
      <c r="A8076" t="str">
        <f>T("2018")</f>
        <v>2018</v>
      </c>
      <c r="B8076" t="str">
        <f>T("JURIDICO                                          ")</f>
        <v xml:space="preserve">JURIDICO                                          </v>
      </c>
      <c r="C8076" t="str">
        <f>T("LATINA              ")</f>
        <v xml:space="preserve">LATINA              </v>
      </c>
      <c r="D8076" t="str">
        <f>T("ALUCHE              ")</f>
        <v xml:space="preserve">ALUCHE              </v>
      </c>
      <c r="E8076" t="str">
        <f>T("CA ")</f>
        <v xml:space="preserve">CA </v>
      </c>
      <c r="F8076" t="str">
        <f>T("CAMIONES       ")</f>
        <v xml:space="preserve">CAMIONES       </v>
      </c>
      <c r="G8076" t="str">
        <f>T("De menos de 1.000 KG DE CARGA ÚTIL                ")</f>
        <v xml:space="preserve">De menos de 1.000 KG DE CARGA ÚTIL                </v>
      </c>
      <c r="H8076" t="str">
        <f>T("GAS LICUADO DE PETROLEO                           ")</f>
        <v xml:space="preserve">GAS LICUADO DE PETROLEO                           </v>
      </c>
      <c r="I8076">
        <v>2</v>
      </c>
    </row>
    <row r="8077" spans="1:9">
      <c r="A8077" t="str">
        <f>T("2018")</f>
        <v>2018</v>
      </c>
      <c r="B8077" t="str">
        <f>T("Entidad sin personalidad jurídica (art. 35.4 LGT) ")</f>
        <v xml:space="preserve">Entidad sin personalidad jurídica (art. 35.4 LGT) </v>
      </c>
      <c r="C8077" t="str">
        <f>T("LATINA              ")</f>
        <v xml:space="preserve">LATINA              </v>
      </c>
      <c r="D8077" t="str">
        <f>T("LOS CARMENES        ")</f>
        <v xml:space="preserve">LOS CARMENES        </v>
      </c>
      <c r="E8077" t="str">
        <f>T("CA ")</f>
        <v xml:space="preserve">CA </v>
      </c>
      <c r="F8077" t="str">
        <f>T("CAMIONES       ")</f>
        <v xml:space="preserve">CAMIONES       </v>
      </c>
      <c r="G8077" t="str">
        <f>T("De menos de 1.000 KG DE CARGA ÚTIL                ")</f>
        <v xml:space="preserve">De menos de 1.000 KG DE CARGA ÚTIL                </v>
      </c>
      <c r="H8077" t="str">
        <f>T("GASOLINA                                          ")</f>
        <v xml:space="preserve">GASOLINA                                          </v>
      </c>
      <c r="I8077">
        <v>3</v>
      </c>
    </row>
    <row r="8078" spans="1:9">
      <c r="A8078" t="str">
        <f>T("2018")</f>
        <v>2018</v>
      </c>
      <c r="B8078" t="str">
        <f>T("Entidad sin personalidad jurídica (art. 35.4 LGT) ")</f>
        <v xml:space="preserve">Entidad sin personalidad jurídica (art. 35.4 LGT) </v>
      </c>
      <c r="C8078" t="str">
        <f>T("LATINA              ")</f>
        <v xml:space="preserve">LATINA              </v>
      </c>
      <c r="D8078" t="str">
        <f>T("PUERTA DEL ANGEL    ")</f>
        <v xml:space="preserve">PUERTA DEL ANGEL    </v>
      </c>
      <c r="E8078" t="str">
        <f>T("CA ")</f>
        <v xml:space="preserve">CA </v>
      </c>
      <c r="F8078" t="str">
        <f>T("CAMIONES       ")</f>
        <v xml:space="preserve">CAMIONES       </v>
      </c>
      <c r="G8078" t="str">
        <f>T("De menos de 1.000 KG DE CARGA ÚTIL                ")</f>
        <v xml:space="preserve">De menos de 1.000 KG DE CARGA ÚTIL                </v>
      </c>
      <c r="H8078" t="str">
        <f>T("GASOLINA                                          ")</f>
        <v xml:space="preserve">GASOLINA                                          </v>
      </c>
      <c r="I8078">
        <v>2</v>
      </c>
    </row>
    <row r="8079" spans="1:9">
      <c r="A8079" t="str">
        <f>T("2018")</f>
        <v>2018</v>
      </c>
      <c r="B8079" t="str">
        <f>T("Entidad sin personalidad jurídica (art. 35.4 LGT) ")</f>
        <v xml:space="preserve">Entidad sin personalidad jurídica (art. 35.4 LGT) </v>
      </c>
      <c r="C8079" t="str">
        <f>T("LATINA              ")</f>
        <v xml:space="preserve">LATINA              </v>
      </c>
      <c r="D8079" t="str">
        <f>T("LUCERO              ")</f>
        <v xml:space="preserve">LUCERO              </v>
      </c>
      <c r="E8079" t="str">
        <f>T("CA ")</f>
        <v xml:space="preserve">CA </v>
      </c>
      <c r="F8079" t="str">
        <f>T("CAMIONES       ")</f>
        <v xml:space="preserve">CAMIONES       </v>
      </c>
      <c r="G8079" t="str">
        <f>T("De 1.000 a 2.999 KG DE CARGA ÚTIL                 ")</f>
        <v xml:space="preserve">De 1.000 a 2.999 KG DE CARGA ÚTIL                 </v>
      </c>
      <c r="H8079" t="str">
        <f>T("GASOLINA                                          ")</f>
        <v xml:space="preserve">GASOLINA                                          </v>
      </c>
      <c r="I8079">
        <v>1</v>
      </c>
    </row>
    <row r="8080" spans="1:9">
      <c r="A8080" t="str">
        <f>T("2018")</f>
        <v>2018</v>
      </c>
      <c r="B8080" t="str">
        <f>T("Entidad sin personalidad jurídica (art. 35.4 LGT) ")</f>
        <v xml:space="preserve">Entidad sin personalidad jurídica (art. 35.4 LGT) </v>
      </c>
      <c r="C8080" t="str">
        <f>T("LATINA              ")</f>
        <v xml:space="preserve">LATINA              </v>
      </c>
      <c r="D8080" t="str">
        <f>T("LUCERO              ")</f>
        <v xml:space="preserve">LUCERO              </v>
      </c>
      <c r="E8080" t="str">
        <f>T("CA ")</f>
        <v xml:space="preserve">CA </v>
      </c>
      <c r="F8080" t="str">
        <f>T("CAMIONES       ")</f>
        <v xml:space="preserve">CAMIONES       </v>
      </c>
      <c r="G8080" t="str">
        <f>T("De 10.000 KG DE CARGA ÚTIL en adelante            ")</f>
        <v xml:space="preserve">De 10.000 KG DE CARGA ÚTIL en adelante            </v>
      </c>
      <c r="H8080" t="str">
        <f>T("GASOLINA                                          ")</f>
        <v xml:space="preserve">GASOLINA                                          </v>
      </c>
      <c r="I8080">
        <v>1</v>
      </c>
    </row>
    <row r="8081" spans="1:9">
      <c r="A8081" t="str">
        <f>T("2018")</f>
        <v>2018</v>
      </c>
      <c r="B8081" t="str">
        <f>T("Entidad sin personalidad jurídica (art. 35.4 LGT) ")</f>
        <v xml:space="preserve">Entidad sin personalidad jurídica (art. 35.4 LGT) </v>
      </c>
      <c r="C8081" t="str">
        <f>T("LATINA              ")</f>
        <v xml:space="preserve">LATINA              </v>
      </c>
      <c r="D8081" t="str">
        <f>T("ALUCHE              ")</f>
        <v xml:space="preserve">ALUCHE              </v>
      </c>
      <c r="E8081" t="str">
        <f>T("CA ")</f>
        <v xml:space="preserve">CA </v>
      </c>
      <c r="F8081" t="str">
        <f>T("CAMIONES       ")</f>
        <v xml:space="preserve">CAMIONES       </v>
      </c>
      <c r="G8081" t="str">
        <f>T("De menos de 1.000 KG DE CARGA ÚTIL                ")</f>
        <v xml:space="preserve">De menos de 1.000 KG DE CARGA ÚTIL                </v>
      </c>
      <c r="H8081" t="str">
        <f>T("GASOLINA                                          ")</f>
        <v xml:space="preserve">GASOLINA                                          </v>
      </c>
      <c r="I8081">
        <v>1</v>
      </c>
    </row>
    <row r="8082" spans="1:9">
      <c r="A8082" t="str">
        <f>T("2018")</f>
        <v>2018</v>
      </c>
      <c r="B8082" t="str">
        <f>T("Entidad sin personalidad jurídica (art. 35.4 LGT) ")</f>
        <v xml:space="preserve">Entidad sin personalidad jurídica (art. 35.4 LGT) </v>
      </c>
      <c r="C8082" t="str">
        <f>T("LATINA              ")</f>
        <v xml:space="preserve">LATINA              </v>
      </c>
      <c r="D8082" t="str">
        <f>T("CUATRO VIENTOS      ")</f>
        <v xml:space="preserve">CUATRO VIENTOS      </v>
      </c>
      <c r="E8082" t="str">
        <f>T("CA ")</f>
        <v xml:space="preserve">CA </v>
      </c>
      <c r="F8082" t="str">
        <f>T("CAMIONES       ")</f>
        <v xml:space="preserve">CAMIONES       </v>
      </c>
      <c r="G8082" t="str">
        <f>T("De menos de 1.000 KG DE CARGA ÚTIL                ")</f>
        <v xml:space="preserve">De menos de 1.000 KG DE CARGA ÚTIL                </v>
      </c>
      <c r="H8082" t="str">
        <f>T("GASOLINA                                          ")</f>
        <v xml:space="preserve">GASOLINA                                          </v>
      </c>
      <c r="I8082">
        <v>1</v>
      </c>
    </row>
    <row r="8083" spans="1:9">
      <c r="A8083" t="str">
        <f>T("2018")</f>
        <v>2018</v>
      </c>
      <c r="B8083" t="str">
        <f>T("FISICO                                            ")</f>
        <v xml:space="preserve">FISICO                                            </v>
      </c>
      <c r="C8083" t="str">
        <f>T("LATINA              ")</f>
        <v xml:space="preserve">LATINA              </v>
      </c>
      <c r="D8083" t="str">
        <f>T("SIN BARRIO          ")</f>
        <v xml:space="preserve">SIN BARRIO          </v>
      </c>
      <c r="E8083" t="str">
        <f>T("CA ")</f>
        <v xml:space="preserve">CA </v>
      </c>
      <c r="F8083" t="str">
        <f>T("CAMIONES       ")</f>
        <v xml:space="preserve">CAMIONES       </v>
      </c>
      <c r="G8083" t="str">
        <f>T("De menos de 1.000 KG DE CARGA ÚTIL                ")</f>
        <v xml:space="preserve">De menos de 1.000 KG DE CARGA ÚTIL                </v>
      </c>
      <c r="H8083" t="str">
        <f>T("GASOLINA                                          ")</f>
        <v xml:space="preserve">GASOLINA                                          </v>
      </c>
      <c r="I8083">
        <v>4</v>
      </c>
    </row>
    <row r="8084" spans="1:9">
      <c r="A8084" t="str">
        <f>T("2018")</f>
        <v>2018</v>
      </c>
      <c r="B8084" t="str">
        <f>T("FISICO                                            ")</f>
        <v xml:space="preserve">FISICO                                            </v>
      </c>
      <c r="C8084" t="str">
        <f>T("LATINA              ")</f>
        <v xml:space="preserve">LATINA              </v>
      </c>
      <c r="D8084" t="str">
        <f>T("LOS CARMENES        ")</f>
        <v xml:space="preserve">LOS CARMENES        </v>
      </c>
      <c r="E8084" t="str">
        <f>T("CA ")</f>
        <v xml:space="preserve">CA </v>
      </c>
      <c r="F8084" t="str">
        <f>T("CAMIONES       ")</f>
        <v xml:space="preserve">CAMIONES       </v>
      </c>
      <c r="G8084" t="str">
        <f>T("De menos de 1.000 KG DE CARGA ÚTIL                ")</f>
        <v xml:space="preserve">De menos de 1.000 KG DE CARGA ÚTIL                </v>
      </c>
      <c r="H8084" t="str">
        <f>T("GASOLINA                                          ")</f>
        <v xml:space="preserve">GASOLINA                                          </v>
      </c>
      <c r="I8084">
        <v>20</v>
      </c>
    </row>
    <row r="8085" spans="1:9">
      <c r="A8085" t="str">
        <f>T("2018")</f>
        <v>2018</v>
      </c>
      <c r="B8085" t="str">
        <f>T("FISICO                                            ")</f>
        <v xml:space="preserve">FISICO                                            </v>
      </c>
      <c r="C8085" t="str">
        <f>T("LATINA              ")</f>
        <v xml:space="preserve">LATINA              </v>
      </c>
      <c r="D8085" t="str">
        <f>T("LOS CARMENES        ")</f>
        <v xml:space="preserve">LOS CARMENES        </v>
      </c>
      <c r="E8085" t="str">
        <f>T("CA ")</f>
        <v xml:space="preserve">CA </v>
      </c>
      <c r="F8085" t="str">
        <f>T("CAMIONES       ")</f>
        <v xml:space="preserve">CAMIONES       </v>
      </c>
      <c r="G8085" t="str">
        <f>T("De 1.000 a 2.999 KG DE CARGA ÚTIL                 ")</f>
        <v xml:space="preserve">De 1.000 a 2.999 KG DE CARGA ÚTIL                 </v>
      </c>
      <c r="H8085" t="str">
        <f>T("GASOLINA                                          ")</f>
        <v xml:space="preserve">GASOLINA                                          </v>
      </c>
      <c r="I8085">
        <v>1</v>
      </c>
    </row>
    <row r="8086" spans="1:9">
      <c r="A8086" t="str">
        <f>T("2018")</f>
        <v>2018</v>
      </c>
      <c r="B8086" t="str">
        <f>T("FISICO                                            ")</f>
        <v xml:space="preserve">FISICO                                            </v>
      </c>
      <c r="C8086" t="str">
        <f>T("LATINA              ")</f>
        <v xml:space="preserve">LATINA              </v>
      </c>
      <c r="D8086" t="str">
        <f>T("LOS CARMENES        ")</f>
        <v xml:space="preserve">LOS CARMENES        </v>
      </c>
      <c r="E8086" t="str">
        <f>T("CA ")</f>
        <v xml:space="preserve">CA </v>
      </c>
      <c r="F8086" t="str">
        <f>T("CAMIONES       ")</f>
        <v xml:space="preserve">CAMIONES       </v>
      </c>
      <c r="G8086" t="str">
        <f>T("De 10.000 KG DE CARGA ÚTIL en adelante            ")</f>
        <v xml:space="preserve">De 10.000 KG DE CARGA ÚTIL en adelante            </v>
      </c>
      <c r="H8086" t="str">
        <f>T("GASOLINA                                          ")</f>
        <v xml:space="preserve">GASOLINA                                          </v>
      </c>
      <c r="I8086">
        <v>1</v>
      </c>
    </row>
    <row r="8087" spans="1:9">
      <c r="A8087" t="str">
        <f>T("2018")</f>
        <v>2018</v>
      </c>
      <c r="B8087" t="str">
        <f>T("FISICO                                            ")</f>
        <v xml:space="preserve">FISICO                                            </v>
      </c>
      <c r="C8087" t="str">
        <f>T("LATINA              ")</f>
        <v xml:space="preserve">LATINA              </v>
      </c>
      <c r="D8087" t="str">
        <f>T("PUERTA DEL ANGEL    ")</f>
        <v xml:space="preserve">PUERTA DEL ANGEL    </v>
      </c>
      <c r="E8087" t="str">
        <f>T("CA ")</f>
        <v xml:space="preserve">CA </v>
      </c>
      <c r="F8087" t="str">
        <f>T("CAMIONES       ")</f>
        <v xml:space="preserve">CAMIONES       </v>
      </c>
      <c r="G8087" t="str">
        <f>T("De menos de 1.000 KG DE CARGA ÚTIL                ")</f>
        <v xml:space="preserve">De menos de 1.000 KG DE CARGA ÚTIL                </v>
      </c>
      <c r="H8087" t="str">
        <f>T("GASOLINA                                          ")</f>
        <v xml:space="preserve">GASOLINA                                          </v>
      </c>
      <c r="I8087">
        <v>43</v>
      </c>
    </row>
    <row r="8088" spans="1:9">
      <c r="A8088" t="str">
        <f>T("2018")</f>
        <v>2018</v>
      </c>
      <c r="B8088" t="str">
        <f>T("FISICO                                            ")</f>
        <v xml:space="preserve">FISICO                                            </v>
      </c>
      <c r="C8088" t="str">
        <f>T("LATINA              ")</f>
        <v xml:space="preserve">LATINA              </v>
      </c>
      <c r="D8088" t="str">
        <f>T("LUCERO              ")</f>
        <v xml:space="preserve">LUCERO              </v>
      </c>
      <c r="E8088" t="str">
        <f>T("CA ")</f>
        <v xml:space="preserve">CA </v>
      </c>
      <c r="F8088" t="str">
        <f>T("CAMIONES       ")</f>
        <v xml:space="preserve">CAMIONES       </v>
      </c>
      <c r="G8088" t="str">
        <f>T("De menos de 1.000 KG DE CARGA ÚTIL                ")</f>
        <v xml:space="preserve">De menos de 1.000 KG DE CARGA ÚTIL                </v>
      </c>
      <c r="H8088" t="str">
        <f>T("GASOLINA                                          ")</f>
        <v xml:space="preserve">GASOLINA                                          </v>
      </c>
      <c r="I8088">
        <v>37</v>
      </c>
    </row>
    <row r="8089" spans="1:9">
      <c r="A8089" t="str">
        <f>T("2018")</f>
        <v>2018</v>
      </c>
      <c r="B8089" t="str">
        <f>T("FISICO                                            ")</f>
        <v xml:space="preserve">FISICO                                            </v>
      </c>
      <c r="C8089" t="str">
        <f>T("LATINA              ")</f>
        <v xml:space="preserve">LATINA              </v>
      </c>
      <c r="D8089" t="str">
        <f>T("LUCERO              ")</f>
        <v xml:space="preserve">LUCERO              </v>
      </c>
      <c r="E8089" t="str">
        <f>T("CA ")</f>
        <v xml:space="preserve">CA </v>
      </c>
      <c r="F8089" t="str">
        <f>T("CAMIONES       ")</f>
        <v xml:space="preserve">CAMIONES       </v>
      </c>
      <c r="G8089" t="str">
        <f>T("De 1.000 a 2.999 KG DE CARGA ÚTIL                 ")</f>
        <v xml:space="preserve">De 1.000 a 2.999 KG DE CARGA ÚTIL                 </v>
      </c>
      <c r="H8089" t="str">
        <f>T("GASOLINA                                          ")</f>
        <v xml:space="preserve">GASOLINA                                          </v>
      </c>
      <c r="I8089">
        <v>1</v>
      </c>
    </row>
    <row r="8090" spans="1:9">
      <c r="A8090" t="str">
        <f>T("2018")</f>
        <v>2018</v>
      </c>
      <c r="B8090" t="str">
        <f>T("FISICO                                            ")</f>
        <v xml:space="preserve">FISICO                                            </v>
      </c>
      <c r="C8090" t="str">
        <f>T("LATINA              ")</f>
        <v xml:space="preserve">LATINA              </v>
      </c>
      <c r="D8090" t="str">
        <f>T("ALUCHE              ")</f>
        <v xml:space="preserve">ALUCHE              </v>
      </c>
      <c r="E8090" t="str">
        <f>T("CA ")</f>
        <v xml:space="preserve">CA </v>
      </c>
      <c r="F8090" t="str">
        <f>T("CAMIONES       ")</f>
        <v xml:space="preserve">CAMIONES       </v>
      </c>
      <c r="G8090" t="str">
        <f>T("De menos de 1.000 KG DE CARGA ÚTIL                ")</f>
        <v xml:space="preserve">De menos de 1.000 KG DE CARGA ÚTIL                </v>
      </c>
      <c r="H8090" t="str">
        <f>T("GASOLINA                                          ")</f>
        <v xml:space="preserve">GASOLINA                                          </v>
      </c>
      <c r="I8090">
        <v>75</v>
      </c>
    </row>
    <row r="8091" spans="1:9">
      <c r="A8091" t="str">
        <f>T("2018")</f>
        <v>2018</v>
      </c>
      <c r="B8091" t="str">
        <f>T("FISICO                                            ")</f>
        <v xml:space="preserve">FISICO                                            </v>
      </c>
      <c r="C8091" t="str">
        <f>T("LATINA              ")</f>
        <v xml:space="preserve">LATINA              </v>
      </c>
      <c r="D8091" t="str">
        <f>T("ALUCHE              ")</f>
        <v xml:space="preserve">ALUCHE              </v>
      </c>
      <c r="E8091" t="str">
        <f>T("CA ")</f>
        <v xml:space="preserve">CA </v>
      </c>
      <c r="F8091" t="str">
        <f>T("CAMIONES       ")</f>
        <v xml:space="preserve">CAMIONES       </v>
      </c>
      <c r="G8091" t="str">
        <f>T("De 1.000 a 2.999 KG DE CARGA ÚTIL                 ")</f>
        <v xml:space="preserve">De 1.000 a 2.999 KG DE CARGA ÚTIL                 </v>
      </c>
      <c r="H8091" t="str">
        <f>T("GASOLINA                                          ")</f>
        <v xml:space="preserve">GASOLINA                                          </v>
      </c>
      <c r="I8091">
        <v>6</v>
      </c>
    </row>
    <row r="8092" spans="1:9">
      <c r="A8092" t="str">
        <f>T("2018")</f>
        <v>2018</v>
      </c>
      <c r="B8092" t="str">
        <f>T("FISICO                                            ")</f>
        <v xml:space="preserve">FISICO                                            </v>
      </c>
      <c r="C8092" t="str">
        <f>T("LATINA              ")</f>
        <v xml:space="preserve">LATINA              </v>
      </c>
      <c r="D8092" t="str">
        <f>T("ALUCHE              ")</f>
        <v xml:space="preserve">ALUCHE              </v>
      </c>
      <c r="E8092" t="str">
        <f>T("CA ")</f>
        <v xml:space="preserve">CA </v>
      </c>
      <c r="F8092" t="str">
        <f>T("CAMIONES       ")</f>
        <v xml:space="preserve">CAMIONES       </v>
      </c>
      <c r="G8092" t="str">
        <f>T("De 3.000 a 9.999 KG DE CARGA ÚTIL                 ")</f>
        <v xml:space="preserve">De 3.000 a 9.999 KG DE CARGA ÚTIL                 </v>
      </c>
      <c r="H8092" t="str">
        <f>T("GASOLINA                                          ")</f>
        <v xml:space="preserve">GASOLINA                                          </v>
      </c>
      <c r="I8092">
        <v>1</v>
      </c>
    </row>
    <row r="8093" spans="1:9">
      <c r="A8093" t="str">
        <f>T("2018")</f>
        <v>2018</v>
      </c>
      <c r="B8093" t="str">
        <f>T("FISICO                                            ")</f>
        <v xml:space="preserve">FISICO                                            </v>
      </c>
      <c r="C8093" t="str">
        <f>T("LATINA              ")</f>
        <v xml:space="preserve">LATINA              </v>
      </c>
      <c r="D8093" t="str">
        <f>T("CAMPAMENTO          ")</f>
        <v xml:space="preserve">CAMPAMENTO          </v>
      </c>
      <c r="E8093" t="str">
        <f>T("CA ")</f>
        <v xml:space="preserve">CA </v>
      </c>
      <c r="F8093" t="str">
        <f>T("CAMIONES       ")</f>
        <v xml:space="preserve">CAMIONES       </v>
      </c>
      <c r="G8093" t="str">
        <f>T("De menos de 1.000 KG DE CARGA ÚTIL                ")</f>
        <v xml:space="preserve">De menos de 1.000 KG DE CARGA ÚTIL                </v>
      </c>
      <c r="H8093" t="str">
        <f>T("GASOLINA                                          ")</f>
        <v xml:space="preserve">GASOLINA                                          </v>
      </c>
      <c r="I8093">
        <v>17</v>
      </c>
    </row>
    <row r="8094" spans="1:9">
      <c r="A8094" t="str">
        <f>T("2018")</f>
        <v>2018</v>
      </c>
      <c r="B8094" t="str">
        <f>T("FISICO                                            ")</f>
        <v xml:space="preserve">FISICO                                            </v>
      </c>
      <c r="C8094" t="str">
        <f>T("LATINA              ")</f>
        <v xml:space="preserve">LATINA              </v>
      </c>
      <c r="D8094" t="str">
        <f>T("CUATRO VIENTOS      ")</f>
        <v xml:space="preserve">CUATRO VIENTOS      </v>
      </c>
      <c r="E8094" t="str">
        <f>T("CA ")</f>
        <v xml:space="preserve">CA </v>
      </c>
      <c r="F8094" t="str">
        <f>T("CAMIONES       ")</f>
        <v xml:space="preserve">CAMIONES       </v>
      </c>
      <c r="G8094" t="str">
        <f>T("De menos de 1.000 KG DE CARGA ÚTIL                ")</f>
        <v xml:space="preserve">De menos de 1.000 KG DE CARGA ÚTIL                </v>
      </c>
      <c r="H8094" t="str">
        <f>T("GASOLINA                                          ")</f>
        <v xml:space="preserve">GASOLINA                                          </v>
      </c>
      <c r="I8094">
        <v>2</v>
      </c>
    </row>
    <row r="8095" spans="1:9">
      <c r="A8095" t="str">
        <f>T("2018")</f>
        <v>2018</v>
      </c>
      <c r="B8095" t="str">
        <f>T("FISICO                                            ")</f>
        <v xml:space="preserve">FISICO                                            </v>
      </c>
      <c r="C8095" t="str">
        <f>T("LATINA              ")</f>
        <v xml:space="preserve">LATINA              </v>
      </c>
      <c r="D8095" t="str">
        <f>T("LAS AGUILAS         ")</f>
        <v xml:space="preserve">LAS AGUILAS         </v>
      </c>
      <c r="E8095" t="str">
        <f>T("CA ")</f>
        <v xml:space="preserve">CA </v>
      </c>
      <c r="F8095" t="str">
        <f>T("CAMIONES       ")</f>
        <v xml:space="preserve">CAMIONES       </v>
      </c>
      <c r="G8095" t="str">
        <f>T("De menos de 1.000 KG DE CARGA ÚTIL                ")</f>
        <v xml:space="preserve">De menos de 1.000 KG DE CARGA ÚTIL                </v>
      </c>
      <c r="H8095" t="str">
        <f>T("GASOLINA                                          ")</f>
        <v xml:space="preserve">GASOLINA                                          </v>
      </c>
      <c r="I8095">
        <v>58</v>
      </c>
    </row>
    <row r="8096" spans="1:9">
      <c r="A8096" t="str">
        <f>T("2018")</f>
        <v>2018</v>
      </c>
      <c r="B8096" t="str">
        <f>T("FISICO                                            ")</f>
        <v xml:space="preserve">FISICO                                            </v>
      </c>
      <c r="C8096" t="str">
        <f>T("LATINA              ")</f>
        <v xml:space="preserve">LATINA              </v>
      </c>
      <c r="D8096" t="str">
        <f>T("LAS AGUILAS         ")</f>
        <v xml:space="preserve">LAS AGUILAS         </v>
      </c>
      <c r="E8096" t="str">
        <f>T("CA ")</f>
        <v xml:space="preserve">CA </v>
      </c>
      <c r="F8096" t="str">
        <f>T("CAMIONES       ")</f>
        <v xml:space="preserve">CAMIONES       </v>
      </c>
      <c r="G8096" t="str">
        <f>T("De 1.000 a 2.999 KG DE CARGA ÚTIL                 ")</f>
        <v xml:space="preserve">De 1.000 a 2.999 KG DE CARGA ÚTIL                 </v>
      </c>
      <c r="H8096" t="str">
        <f>T("GASOLINA                                          ")</f>
        <v xml:space="preserve">GASOLINA                                          </v>
      </c>
      <c r="I8096">
        <v>3</v>
      </c>
    </row>
    <row r="8097" spans="1:9">
      <c r="A8097" t="str">
        <f>T("2018")</f>
        <v>2018</v>
      </c>
      <c r="B8097" t="str">
        <f>T("JURIDICO                                          ")</f>
        <v xml:space="preserve">JURIDICO                                          </v>
      </c>
      <c r="C8097" t="str">
        <f>T("LATINA              ")</f>
        <v xml:space="preserve">LATINA              </v>
      </c>
      <c r="D8097" t="str">
        <f>T("LOS CARMENES        ")</f>
        <v xml:space="preserve">LOS CARMENES        </v>
      </c>
      <c r="E8097" t="str">
        <f>T("CA ")</f>
        <v xml:space="preserve">CA </v>
      </c>
      <c r="F8097" t="str">
        <f>T("CAMIONES       ")</f>
        <v xml:space="preserve">CAMIONES       </v>
      </c>
      <c r="G8097" t="str">
        <f>T("De menos de 1.000 KG DE CARGA ÚTIL                ")</f>
        <v xml:space="preserve">De menos de 1.000 KG DE CARGA ÚTIL                </v>
      </c>
      <c r="H8097" t="str">
        <f>T("GASOLINA                                          ")</f>
        <v xml:space="preserve">GASOLINA                                          </v>
      </c>
      <c r="I8097">
        <v>3</v>
      </c>
    </row>
    <row r="8098" spans="1:9">
      <c r="A8098" t="str">
        <f>T("2018")</f>
        <v>2018</v>
      </c>
      <c r="B8098" t="str">
        <f>T("JURIDICO                                          ")</f>
        <v xml:space="preserve">JURIDICO                                          </v>
      </c>
      <c r="C8098" t="str">
        <f>T("LATINA              ")</f>
        <v xml:space="preserve">LATINA              </v>
      </c>
      <c r="D8098" t="str">
        <f>T("PUERTA DEL ANGEL    ")</f>
        <v xml:space="preserve">PUERTA DEL ANGEL    </v>
      </c>
      <c r="E8098" t="str">
        <f>T("CA ")</f>
        <v xml:space="preserve">CA </v>
      </c>
      <c r="F8098" t="str">
        <f>T("CAMIONES       ")</f>
        <v xml:space="preserve">CAMIONES       </v>
      </c>
      <c r="G8098" t="str">
        <f>T("De menos de 1.000 KG DE CARGA ÚTIL                ")</f>
        <v xml:space="preserve">De menos de 1.000 KG DE CARGA ÚTIL                </v>
      </c>
      <c r="H8098" t="str">
        <f>T("GASOLINA                                          ")</f>
        <v xml:space="preserve">GASOLINA                                          </v>
      </c>
      <c r="I8098">
        <v>15</v>
      </c>
    </row>
    <row r="8099" spans="1:9">
      <c r="A8099" t="str">
        <f>T("2018")</f>
        <v>2018</v>
      </c>
      <c r="B8099" t="str">
        <f>T("JURIDICO                                          ")</f>
        <v xml:space="preserve">JURIDICO                                          </v>
      </c>
      <c r="C8099" t="str">
        <f>T("LATINA              ")</f>
        <v xml:space="preserve">LATINA              </v>
      </c>
      <c r="D8099" t="str">
        <f>T("PUERTA DEL ANGEL    ")</f>
        <v xml:space="preserve">PUERTA DEL ANGEL    </v>
      </c>
      <c r="E8099" t="str">
        <f>T("CA ")</f>
        <v xml:space="preserve">CA </v>
      </c>
      <c r="F8099" t="str">
        <f>T("CAMIONES       ")</f>
        <v xml:space="preserve">CAMIONES       </v>
      </c>
      <c r="G8099" t="str">
        <f>T("De 1.000 a 2.999 KG DE CARGA ÚTIL                 ")</f>
        <v xml:space="preserve">De 1.000 a 2.999 KG DE CARGA ÚTIL                 </v>
      </c>
      <c r="H8099" t="str">
        <f>T("GASOLINA                                          ")</f>
        <v xml:space="preserve">GASOLINA                                          </v>
      </c>
      <c r="I8099">
        <v>1</v>
      </c>
    </row>
    <row r="8100" spans="1:9">
      <c r="A8100" t="str">
        <f>T("2018")</f>
        <v>2018</v>
      </c>
      <c r="B8100" t="str">
        <f>T("JURIDICO                                          ")</f>
        <v xml:space="preserve">JURIDICO                                          </v>
      </c>
      <c r="C8100" t="str">
        <f>T("LATINA              ")</f>
        <v xml:space="preserve">LATINA              </v>
      </c>
      <c r="D8100" t="str">
        <f>T("LUCERO              ")</f>
        <v xml:space="preserve">LUCERO              </v>
      </c>
      <c r="E8100" t="str">
        <f>T("CA ")</f>
        <v xml:space="preserve">CA </v>
      </c>
      <c r="F8100" t="str">
        <f>T("CAMIONES       ")</f>
        <v xml:space="preserve">CAMIONES       </v>
      </c>
      <c r="G8100" t="str">
        <f>T("De menos de 1.000 KG DE CARGA ÚTIL                ")</f>
        <v xml:space="preserve">De menos de 1.000 KG DE CARGA ÚTIL                </v>
      </c>
      <c r="H8100" t="str">
        <f>T("GASOLINA                                          ")</f>
        <v xml:space="preserve">GASOLINA                                          </v>
      </c>
      <c r="I8100">
        <v>6</v>
      </c>
    </row>
    <row r="8101" spans="1:9">
      <c r="A8101" t="str">
        <f>T("2018")</f>
        <v>2018</v>
      </c>
      <c r="B8101" t="str">
        <f>T("JURIDICO                                          ")</f>
        <v xml:space="preserve">JURIDICO                                          </v>
      </c>
      <c r="C8101" t="str">
        <f>T("LATINA              ")</f>
        <v xml:space="preserve">LATINA              </v>
      </c>
      <c r="D8101" t="str">
        <f>T("ALUCHE              ")</f>
        <v xml:space="preserve">ALUCHE              </v>
      </c>
      <c r="E8101" t="str">
        <f>T("CA ")</f>
        <v xml:space="preserve">CA </v>
      </c>
      <c r="F8101" t="str">
        <f>T("CAMIONES       ")</f>
        <v xml:space="preserve">CAMIONES       </v>
      </c>
      <c r="G8101" t="str">
        <f>T("De menos de 1.000 KG DE CARGA ÚTIL                ")</f>
        <v xml:space="preserve">De menos de 1.000 KG DE CARGA ÚTIL                </v>
      </c>
      <c r="H8101" t="str">
        <f>T("GASOLINA                                          ")</f>
        <v xml:space="preserve">GASOLINA                                          </v>
      </c>
      <c r="I8101">
        <v>9</v>
      </c>
    </row>
    <row r="8102" spans="1:9">
      <c r="A8102" t="str">
        <f>T("2018")</f>
        <v>2018</v>
      </c>
      <c r="B8102" t="str">
        <f>T("JURIDICO                                          ")</f>
        <v xml:space="preserve">JURIDICO                                          </v>
      </c>
      <c r="C8102" t="str">
        <f>T("LATINA              ")</f>
        <v xml:space="preserve">LATINA              </v>
      </c>
      <c r="D8102" t="str">
        <f>T("ALUCHE              ")</f>
        <v xml:space="preserve">ALUCHE              </v>
      </c>
      <c r="E8102" t="str">
        <f>T("CA ")</f>
        <v xml:space="preserve">CA </v>
      </c>
      <c r="F8102" t="str">
        <f>T("CAMIONES       ")</f>
        <v xml:space="preserve">CAMIONES       </v>
      </c>
      <c r="G8102" t="str">
        <f>T("De 1.000 a 2.999 KG DE CARGA ÚTIL                 ")</f>
        <v xml:space="preserve">De 1.000 a 2.999 KG DE CARGA ÚTIL                 </v>
      </c>
      <c r="H8102" t="str">
        <f>T("GASOLINA                                          ")</f>
        <v xml:space="preserve">GASOLINA                                          </v>
      </c>
      <c r="I8102">
        <v>2</v>
      </c>
    </row>
    <row r="8103" spans="1:9">
      <c r="A8103" t="str">
        <f>T("2018")</f>
        <v>2018</v>
      </c>
      <c r="B8103" t="str">
        <f>T("JURIDICO                                          ")</f>
        <v xml:space="preserve">JURIDICO                                          </v>
      </c>
      <c r="C8103" t="str">
        <f>T("LATINA              ")</f>
        <v xml:space="preserve">LATINA              </v>
      </c>
      <c r="D8103" t="str">
        <f>T("CAMPAMENTO          ")</f>
        <v xml:space="preserve">CAMPAMENTO          </v>
      </c>
      <c r="E8103" t="str">
        <f>T("CA ")</f>
        <v xml:space="preserve">CA </v>
      </c>
      <c r="F8103" t="str">
        <f>T("CAMIONES       ")</f>
        <v xml:space="preserve">CAMIONES       </v>
      </c>
      <c r="G8103" t="str">
        <f>T("De menos de 1.000 KG DE CARGA ÚTIL                ")</f>
        <v xml:space="preserve">De menos de 1.000 KG DE CARGA ÚTIL                </v>
      </c>
      <c r="H8103" t="str">
        <f>T("GASOLINA                                          ")</f>
        <v xml:space="preserve">GASOLINA                                          </v>
      </c>
      <c r="I8103">
        <v>7</v>
      </c>
    </row>
    <row r="8104" spans="1:9">
      <c r="A8104" t="str">
        <f>T("2018")</f>
        <v>2018</v>
      </c>
      <c r="B8104" t="str">
        <f>T("JURIDICO                                          ")</f>
        <v xml:space="preserve">JURIDICO                                          </v>
      </c>
      <c r="C8104" t="str">
        <f>T("LATINA              ")</f>
        <v xml:space="preserve">LATINA              </v>
      </c>
      <c r="D8104" t="str">
        <f>T("CUATRO VIENTOS      ")</f>
        <v xml:space="preserve">CUATRO VIENTOS      </v>
      </c>
      <c r="E8104" t="str">
        <f>T("CA ")</f>
        <v xml:space="preserve">CA </v>
      </c>
      <c r="F8104" t="str">
        <f>T("CAMIONES       ")</f>
        <v xml:space="preserve">CAMIONES       </v>
      </c>
      <c r="G8104" t="str">
        <f>T("De menos de 1.000 KG DE CARGA ÚTIL                ")</f>
        <v xml:space="preserve">De menos de 1.000 KG DE CARGA ÚTIL                </v>
      </c>
      <c r="H8104" t="str">
        <f>T("GASOLINA                                          ")</f>
        <v xml:space="preserve">GASOLINA                                          </v>
      </c>
      <c r="I8104">
        <v>2</v>
      </c>
    </row>
    <row r="8105" spans="1:9">
      <c r="A8105" t="str">
        <f>T("2018")</f>
        <v>2018</v>
      </c>
      <c r="B8105" t="str">
        <f>T("JURIDICO                                          ")</f>
        <v xml:space="preserve">JURIDICO                                          </v>
      </c>
      <c r="C8105" t="str">
        <f>T("LATINA              ")</f>
        <v xml:space="preserve">LATINA              </v>
      </c>
      <c r="D8105" t="str">
        <f>T("LAS AGUILAS         ")</f>
        <v xml:space="preserve">LAS AGUILAS         </v>
      </c>
      <c r="E8105" t="str">
        <f>T("CA ")</f>
        <v xml:space="preserve">CA </v>
      </c>
      <c r="F8105" t="str">
        <f>T("CAMIONES       ")</f>
        <v xml:space="preserve">CAMIONES       </v>
      </c>
      <c r="G8105" t="str">
        <f>T("De menos de 1.000 KG DE CARGA ÚTIL                ")</f>
        <v xml:space="preserve">De menos de 1.000 KG DE CARGA ÚTIL                </v>
      </c>
      <c r="H8105" t="str">
        <f>T("GASOLINA                                          ")</f>
        <v xml:space="preserve">GASOLINA                                          </v>
      </c>
      <c r="I8105">
        <v>20</v>
      </c>
    </row>
    <row r="8106" spans="1:9">
      <c r="A8106" t="str">
        <f>T("2018")</f>
        <v>2018</v>
      </c>
      <c r="B8106" t="str">
        <f>T("Entidad sin personalidad jurídica (art. 35.4 LGT) ")</f>
        <v xml:space="preserve">Entidad sin personalidad jurídica (art. 35.4 LGT) </v>
      </c>
      <c r="C8106" t="str">
        <f>T("LATINA              ")</f>
        <v xml:space="preserve">LATINA              </v>
      </c>
      <c r="D8106" t="str">
        <f>T("LOS CARMENES        ")</f>
        <v xml:space="preserve">LOS CARMENES        </v>
      </c>
      <c r="E8106" t="str">
        <f>T("CA ")</f>
        <v xml:space="preserve">CA </v>
      </c>
      <c r="F8106" t="str">
        <f>T("CAMIONES       ")</f>
        <v xml:space="preserve">CAMIONES       </v>
      </c>
      <c r="G8106" t="str">
        <f>T("De menos de 1.000 KG DE CARGA ÚTIL                ")</f>
        <v xml:space="preserve">De menos de 1.000 KG DE CARGA ÚTIL                </v>
      </c>
      <c r="I8106">
        <v>1</v>
      </c>
    </row>
    <row r="8107" spans="1:9">
      <c r="A8107" t="str">
        <f>T("2018")</f>
        <v>2018</v>
      </c>
      <c r="B8107" t="str">
        <f>T("Entidad sin personalidad jurídica (art. 35.4 LGT) ")</f>
        <v xml:space="preserve">Entidad sin personalidad jurídica (art. 35.4 LGT) </v>
      </c>
      <c r="C8107" t="str">
        <f>T("LATINA              ")</f>
        <v xml:space="preserve">LATINA              </v>
      </c>
      <c r="D8107" t="str">
        <f>T("LOS CARMENES        ")</f>
        <v xml:space="preserve">LOS CARMENES        </v>
      </c>
      <c r="E8107" t="str">
        <f>T("CA ")</f>
        <v xml:space="preserve">CA </v>
      </c>
      <c r="F8107" t="str">
        <f>T("CAMIONES       ")</f>
        <v xml:space="preserve">CAMIONES       </v>
      </c>
      <c r="G8107" t="str">
        <f>T("De 10.000 KG DE CARGA ÚTIL en adelante            ")</f>
        <v xml:space="preserve">De 10.000 KG DE CARGA ÚTIL en adelante            </v>
      </c>
      <c r="I8107">
        <v>1</v>
      </c>
    </row>
    <row r="8108" spans="1:9">
      <c r="A8108" t="str">
        <f>T("2018")</f>
        <v>2018</v>
      </c>
      <c r="B8108" t="str">
        <f>T("Entidad sin personalidad jurídica (art. 35.4 LGT) ")</f>
        <v xml:space="preserve">Entidad sin personalidad jurídica (art. 35.4 LGT) </v>
      </c>
      <c r="C8108" t="str">
        <f>T("LATINA              ")</f>
        <v xml:space="preserve">LATINA              </v>
      </c>
      <c r="D8108" t="str">
        <f>T("PUERTA DEL ANGEL    ")</f>
        <v xml:space="preserve">PUERTA DEL ANGEL    </v>
      </c>
      <c r="E8108" t="str">
        <f>T("CA ")</f>
        <v xml:space="preserve">CA </v>
      </c>
      <c r="F8108" t="str">
        <f>T("CAMIONES       ")</f>
        <v xml:space="preserve">CAMIONES       </v>
      </c>
      <c r="G8108" t="str">
        <f>T("De 1.000 a 2.999 KG DE CARGA ÚTIL                 ")</f>
        <v xml:space="preserve">De 1.000 a 2.999 KG DE CARGA ÚTIL                 </v>
      </c>
      <c r="I8108">
        <v>2</v>
      </c>
    </row>
    <row r="8109" spans="1:9">
      <c r="A8109" t="str">
        <f>T("2018")</f>
        <v>2018</v>
      </c>
      <c r="B8109" t="str">
        <f>T("Entidad sin personalidad jurídica (art. 35.4 LGT) ")</f>
        <v xml:space="preserve">Entidad sin personalidad jurídica (art. 35.4 LGT) </v>
      </c>
      <c r="C8109" t="str">
        <f>T("LATINA              ")</f>
        <v xml:space="preserve">LATINA              </v>
      </c>
      <c r="D8109" t="str">
        <f>T("PUERTA DEL ANGEL    ")</f>
        <v xml:space="preserve">PUERTA DEL ANGEL    </v>
      </c>
      <c r="E8109" t="str">
        <f>T("CA ")</f>
        <v xml:space="preserve">CA </v>
      </c>
      <c r="F8109" t="str">
        <f>T("CAMIONES       ")</f>
        <v xml:space="preserve">CAMIONES       </v>
      </c>
      <c r="G8109" t="str">
        <f>T("De 3.000 a 9.999 KG DE CARGA ÚTIL                 ")</f>
        <v xml:space="preserve">De 3.000 a 9.999 KG DE CARGA ÚTIL                 </v>
      </c>
      <c r="I8109">
        <v>1</v>
      </c>
    </row>
    <row r="8110" spans="1:9">
      <c r="A8110" t="str">
        <f>T("2018")</f>
        <v>2018</v>
      </c>
      <c r="B8110" t="str">
        <f>T("Entidad sin personalidad jurídica (art. 35.4 LGT) ")</f>
        <v xml:space="preserve">Entidad sin personalidad jurídica (art. 35.4 LGT) </v>
      </c>
      <c r="C8110" t="str">
        <f>T("LATINA              ")</f>
        <v xml:space="preserve">LATINA              </v>
      </c>
      <c r="D8110" t="str">
        <f>T("ALUCHE              ")</f>
        <v xml:space="preserve">ALUCHE              </v>
      </c>
      <c r="E8110" t="str">
        <f>T("CA ")</f>
        <v xml:space="preserve">CA </v>
      </c>
      <c r="F8110" t="str">
        <f>T("CAMIONES       ")</f>
        <v xml:space="preserve">CAMIONES       </v>
      </c>
      <c r="G8110" t="str">
        <f>T("De menos de 1.000 KG DE CARGA ÚTIL                ")</f>
        <v xml:space="preserve">De menos de 1.000 KG DE CARGA ÚTIL                </v>
      </c>
      <c r="I8110">
        <v>1</v>
      </c>
    </row>
    <row r="8111" spans="1:9">
      <c r="A8111" t="str">
        <f>T("2018")</f>
        <v>2018</v>
      </c>
      <c r="B8111" t="str">
        <f>T("Entidad sin personalidad jurídica (art. 35.4 LGT) ")</f>
        <v xml:space="preserve">Entidad sin personalidad jurídica (art. 35.4 LGT) </v>
      </c>
      <c r="C8111" t="str">
        <f>T("LATINA              ")</f>
        <v xml:space="preserve">LATINA              </v>
      </c>
      <c r="D8111" t="str">
        <f>T("CAMPAMENTO          ")</f>
        <v xml:space="preserve">CAMPAMENTO          </v>
      </c>
      <c r="E8111" t="str">
        <f>T("CA ")</f>
        <v xml:space="preserve">CA </v>
      </c>
      <c r="F8111" t="str">
        <f>T("CAMIONES       ")</f>
        <v xml:space="preserve">CAMIONES       </v>
      </c>
      <c r="G8111" t="str">
        <f>T("De menos de 1.000 KG DE CARGA ÚTIL                ")</f>
        <v xml:space="preserve">De menos de 1.000 KG DE CARGA ÚTIL                </v>
      </c>
      <c r="I8111">
        <v>1</v>
      </c>
    </row>
    <row r="8112" spans="1:9">
      <c r="A8112" t="str">
        <f>T("2018")</f>
        <v>2018</v>
      </c>
      <c r="B8112" t="str">
        <f>T("FISICO                                            ")</f>
        <v xml:space="preserve">FISICO                                            </v>
      </c>
      <c r="C8112" t="str">
        <f>T("LATINA              ")</f>
        <v xml:space="preserve">LATINA              </v>
      </c>
      <c r="D8112" t="str">
        <f>T("SIN BARRIO          ")</f>
        <v xml:space="preserve">SIN BARRIO          </v>
      </c>
      <c r="E8112" t="str">
        <f>T("CA ")</f>
        <v xml:space="preserve">CA </v>
      </c>
      <c r="F8112" t="str">
        <f>T("CAMIONES       ")</f>
        <v xml:space="preserve">CAMIONES       </v>
      </c>
      <c r="G8112" t="str">
        <f>T("De menos de 1.000 KG DE CARGA ÚTIL                ")</f>
        <v xml:space="preserve">De menos de 1.000 KG DE CARGA ÚTIL                </v>
      </c>
      <c r="I8112">
        <v>1</v>
      </c>
    </row>
    <row r="8113" spans="1:9">
      <c r="A8113" t="str">
        <f>T("2018")</f>
        <v>2018</v>
      </c>
      <c r="B8113" t="str">
        <f>T("FISICO                                            ")</f>
        <v xml:space="preserve">FISICO                                            </v>
      </c>
      <c r="C8113" t="str">
        <f>T("LATINA              ")</f>
        <v xml:space="preserve">LATINA              </v>
      </c>
      <c r="D8113" t="str">
        <f>T("SIN BARRIO          ")</f>
        <v xml:space="preserve">SIN BARRIO          </v>
      </c>
      <c r="E8113" t="str">
        <f>T("CA ")</f>
        <v xml:space="preserve">CA </v>
      </c>
      <c r="F8113" t="str">
        <f>T("CAMIONES       ")</f>
        <v xml:space="preserve">CAMIONES       </v>
      </c>
      <c r="G8113" t="str">
        <f>T("De 1.000 a 2.999 KG DE CARGA ÚTIL                 ")</f>
        <v xml:space="preserve">De 1.000 a 2.999 KG DE CARGA ÚTIL                 </v>
      </c>
      <c r="I8113">
        <v>1</v>
      </c>
    </row>
    <row r="8114" spans="1:9">
      <c r="A8114" t="str">
        <f>T("2018")</f>
        <v>2018</v>
      </c>
      <c r="B8114" t="str">
        <f>T("FISICO                                            ")</f>
        <v xml:space="preserve">FISICO                                            </v>
      </c>
      <c r="C8114" t="str">
        <f>T("LATINA              ")</f>
        <v xml:space="preserve">LATINA              </v>
      </c>
      <c r="D8114" t="str">
        <f>T("LOS CARMENES        ")</f>
        <v xml:space="preserve">LOS CARMENES        </v>
      </c>
      <c r="E8114" t="str">
        <f>T("CA ")</f>
        <v xml:space="preserve">CA </v>
      </c>
      <c r="F8114" t="str">
        <f>T("CAMIONES       ")</f>
        <v xml:space="preserve">CAMIONES       </v>
      </c>
      <c r="G8114" t="str">
        <f>T("De menos de 1.000 KG DE CARGA ÚTIL                ")</f>
        <v xml:space="preserve">De menos de 1.000 KG DE CARGA ÚTIL                </v>
      </c>
      <c r="I8114">
        <v>8</v>
      </c>
    </row>
    <row r="8115" spans="1:9">
      <c r="A8115" t="str">
        <f>T("2018")</f>
        <v>2018</v>
      </c>
      <c r="B8115" t="str">
        <f>T("FISICO                                            ")</f>
        <v xml:space="preserve">FISICO                                            </v>
      </c>
      <c r="C8115" t="str">
        <f>T("LATINA              ")</f>
        <v xml:space="preserve">LATINA              </v>
      </c>
      <c r="D8115" t="str">
        <f>T("LOS CARMENES        ")</f>
        <v xml:space="preserve">LOS CARMENES        </v>
      </c>
      <c r="E8115" t="str">
        <f>T("CA ")</f>
        <v xml:space="preserve">CA </v>
      </c>
      <c r="F8115" t="str">
        <f>T("CAMIONES       ")</f>
        <v xml:space="preserve">CAMIONES       </v>
      </c>
      <c r="G8115" t="str">
        <f>T("De 1.000 a 2.999 KG DE CARGA ÚTIL                 ")</f>
        <v xml:space="preserve">De 1.000 a 2.999 KG DE CARGA ÚTIL                 </v>
      </c>
      <c r="I8115">
        <v>6</v>
      </c>
    </row>
    <row r="8116" spans="1:9">
      <c r="A8116" t="str">
        <f>T("2018")</f>
        <v>2018</v>
      </c>
      <c r="B8116" t="str">
        <f>T("FISICO                                            ")</f>
        <v xml:space="preserve">FISICO                                            </v>
      </c>
      <c r="C8116" t="str">
        <f>T("LATINA              ")</f>
        <v xml:space="preserve">LATINA              </v>
      </c>
      <c r="D8116" t="str">
        <f>T("PUERTA DEL ANGEL    ")</f>
        <v xml:space="preserve">PUERTA DEL ANGEL    </v>
      </c>
      <c r="E8116" t="str">
        <f>T("CA ")</f>
        <v xml:space="preserve">CA </v>
      </c>
      <c r="F8116" t="str">
        <f>T("CAMIONES       ")</f>
        <v xml:space="preserve">CAMIONES       </v>
      </c>
      <c r="G8116" t="str">
        <f>T("De menos de 1.000 KG DE CARGA ÚTIL                ")</f>
        <v xml:space="preserve">De menos de 1.000 KG DE CARGA ÚTIL                </v>
      </c>
      <c r="I8116">
        <v>30</v>
      </c>
    </row>
    <row r="8117" spans="1:9">
      <c r="A8117" t="str">
        <f>T("2018")</f>
        <v>2018</v>
      </c>
      <c r="B8117" t="str">
        <f>T("FISICO                                            ")</f>
        <v xml:space="preserve">FISICO                                            </v>
      </c>
      <c r="C8117" t="str">
        <f>T("LATINA              ")</f>
        <v xml:space="preserve">LATINA              </v>
      </c>
      <c r="D8117" t="str">
        <f>T("PUERTA DEL ANGEL    ")</f>
        <v xml:space="preserve">PUERTA DEL ANGEL    </v>
      </c>
      <c r="E8117" t="str">
        <f>T("CA ")</f>
        <v xml:space="preserve">CA </v>
      </c>
      <c r="F8117" t="str">
        <f>T("CAMIONES       ")</f>
        <v xml:space="preserve">CAMIONES       </v>
      </c>
      <c r="G8117" t="str">
        <f>T("De 1.000 a 2.999 KG DE CARGA ÚTIL                 ")</f>
        <v xml:space="preserve">De 1.000 a 2.999 KG DE CARGA ÚTIL                 </v>
      </c>
      <c r="I8117">
        <v>7</v>
      </c>
    </row>
    <row r="8118" spans="1:9">
      <c r="A8118" t="str">
        <f>T("2018")</f>
        <v>2018</v>
      </c>
      <c r="B8118" t="str">
        <f>T("FISICO                                            ")</f>
        <v xml:space="preserve">FISICO                                            </v>
      </c>
      <c r="C8118" t="str">
        <f>T("LATINA              ")</f>
        <v xml:space="preserve">LATINA              </v>
      </c>
      <c r="D8118" t="str">
        <f>T("PUERTA DEL ANGEL    ")</f>
        <v xml:space="preserve">PUERTA DEL ANGEL    </v>
      </c>
      <c r="E8118" t="str">
        <f>T("CA ")</f>
        <v xml:space="preserve">CA </v>
      </c>
      <c r="F8118" t="str">
        <f>T("CAMIONES       ")</f>
        <v xml:space="preserve">CAMIONES       </v>
      </c>
      <c r="G8118" t="str">
        <f>T("De 3.000 a 9.999 KG DE CARGA ÚTIL                 ")</f>
        <v xml:space="preserve">De 3.000 a 9.999 KG DE CARGA ÚTIL                 </v>
      </c>
      <c r="I8118">
        <v>1</v>
      </c>
    </row>
    <row r="8119" spans="1:9">
      <c r="A8119" t="str">
        <f>T("2018")</f>
        <v>2018</v>
      </c>
      <c r="B8119" t="str">
        <f>T("FISICO                                            ")</f>
        <v xml:space="preserve">FISICO                                            </v>
      </c>
      <c r="C8119" t="str">
        <f>T("LATINA              ")</f>
        <v xml:space="preserve">LATINA              </v>
      </c>
      <c r="D8119" t="str">
        <f>T("PUERTA DEL ANGEL    ")</f>
        <v xml:space="preserve">PUERTA DEL ANGEL    </v>
      </c>
      <c r="E8119" t="str">
        <f>T("CA ")</f>
        <v xml:space="preserve">CA </v>
      </c>
      <c r="F8119" t="str">
        <f>T("CAMIONES       ")</f>
        <v xml:space="preserve">CAMIONES       </v>
      </c>
      <c r="G8119" t="str">
        <f>T("De 10.000 KG DE CARGA ÚTIL en adelante            ")</f>
        <v xml:space="preserve">De 10.000 KG DE CARGA ÚTIL en adelante            </v>
      </c>
      <c r="I8119">
        <v>1</v>
      </c>
    </row>
    <row r="8120" spans="1:9">
      <c r="A8120" t="str">
        <f>T("2018")</f>
        <v>2018</v>
      </c>
      <c r="B8120" t="str">
        <f>T("FISICO                                            ")</f>
        <v xml:space="preserve">FISICO                                            </v>
      </c>
      <c r="C8120" t="str">
        <f>T("LATINA              ")</f>
        <v xml:space="preserve">LATINA              </v>
      </c>
      <c r="D8120" t="str">
        <f>T("LUCERO              ")</f>
        <v xml:space="preserve">LUCERO              </v>
      </c>
      <c r="E8120" t="str">
        <f>T("CA ")</f>
        <v xml:space="preserve">CA </v>
      </c>
      <c r="F8120" t="str">
        <f>T("CAMIONES       ")</f>
        <v xml:space="preserve">CAMIONES       </v>
      </c>
      <c r="G8120" t="str">
        <f>T("De menos de 1.000 KG DE CARGA ÚTIL                ")</f>
        <v xml:space="preserve">De menos de 1.000 KG DE CARGA ÚTIL                </v>
      </c>
      <c r="I8120">
        <v>18</v>
      </c>
    </row>
    <row r="8121" spans="1:9">
      <c r="A8121" t="str">
        <f>T("2018")</f>
        <v>2018</v>
      </c>
      <c r="B8121" t="str">
        <f>T("FISICO                                            ")</f>
        <v xml:space="preserve">FISICO                                            </v>
      </c>
      <c r="C8121" t="str">
        <f>T("LATINA              ")</f>
        <v xml:space="preserve">LATINA              </v>
      </c>
      <c r="D8121" t="str">
        <f>T("LUCERO              ")</f>
        <v xml:space="preserve">LUCERO              </v>
      </c>
      <c r="E8121" t="str">
        <f>T("CA ")</f>
        <v xml:space="preserve">CA </v>
      </c>
      <c r="F8121" t="str">
        <f>T("CAMIONES       ")</f>
        <v xml:space="preserve">CAMIONES       </v>
      </c>
      <c r="G8121" t="str">
        <f>T("De 1.000 a 2.999 KG DE CARGA ÚTIL                 ")</f>
        <v xml:space="preserve">De 1.000 a 2.999 KG DE CARGA ÚTIL                 </v>
      </c>
      <c r="I8121">
        <v>4</v>
      </c>
    </row>
    <row r="8122" spans="1:9">
      <c r="A8122" t="str">
        <f>T("2018")</f>
        <v>2018</v>
      </c>
      <c r="B8122" t="str">
        <f>T("FISICO                                            ")</f>
        <v xml:space="preserve">FISICO                                            </v>
      </c>
      <c r="C8122" t="str">
        <f>T("LATINA              ")</f>
        <v xml:space="preserve">LATINA              </v>
      </c>
      <c r="D8122" t="str">
        <f>T("ALUCHE              ")</f>
        <v xml:space="preserve">ALUCHE              </v>
      </c>
      <c r="E8122" t="str">
        <f>T("CA ")</f>
        <v xml:space="preserve">CA </v>
      </c>
      <c r="F8122" t="str">
        <f>T("CAMIONES       ")</f>
        <v xml:space="preserve">CAMIONES       </v>
      </c>
      <c r="G8122" t="str">
        <f>T("De menos de 1.000 KG DE CARGA ÚTIL                ")</f>
        <v xml:space="preserve">De menos de 1.000 KG DE CARGA ÚTIL                </v>
      </c>
      <c r="I8122">
        <v>21</v>
      </c>
    </row>
    <row r="8123" spans="1:9">
      <c r="A8123" t="str">
        <f>T("2018")</f>
        <v>2018</v>
      </c>
      <c r="B8123" t="str">
        <f>T("FISICO                                            ")</f>
        <v xml:space="preserve">FISICO                                            </v>
      </c>
      <c r="C8123" t="str">
        <f>T("LATINA              ")</f>
        <v xml:space="preserve">LATINA              </v>
      </c>
      <c r="D8123" t="str">
        <f>T("ALUCHE              ")</f>
        <v xml:space="preserve">ALUCHE              </v>
      </c>
      <c r="E8123" t="str">
        <f>T("CA ")</f>
        <v xml:space="preserve">CA </v>
      </c>
      <c r="F8123" t="str">
        <f>T("CAMIONES       ")</f>
        <v xml:space="preserve">CAMIONES       </v>
      </c>
      <c r="G8123" t="str">
        <f>T("De 1.000 a 2.999 KG DE CARGA ÚTIL                 ")</f>
        <v xml:space="preserve">De 1.000 a 2.999 KG DE CARGA ÚTIL                 </v>
      </c>
      <c r="I8123">
        <v>8</v>
      </c>
    </row>
    <row r="8124" spans="1:9">
      <c r="A8124" t="str">
        <f>T("2018")</f>
        <v>2018</v>
      </c>
      <c r="B8124" t="str">
        <f>T("FISICO                                            ")</f>
        <v xml:space="preserve">FISICO                                            </v>
      </c>
      <c r="C8124" t="str">
        <f>T("LATINA              ")</f>
        <v xml:space="preserve">LATINA              </v>
      </c>
      <c r="D8124" t="str">
        <f>T("ALUCHE              ")</f>
        <v xml:space="preserve">ALUCHE              </v>
      </c>
      <c r="E8124" t="str">
        <f>T("CA ")</f>
        <v xml:space="preserve">CA </v>
      </c>
      <c r="F8124" t="str">
        <f>T("CAMIONES       ")</f>
        <v xml:space="preserve">CAMIONES       </v>
      </c>
      <c r="G8124" t="str">
        <f>T("De 3.000 a 9.999 KG DE CARGA ÚTIL                 ")</f>
        <v xml:space="preserve">De 3.000 a 9.999 KG DE CARGA ÚTIL                 </v>
      </c>
      <c r="I8124">
        <v>1</v>
      </c>
    </row>
    <row r="8125" spans="1:9">
      <c r="A8125" t="str">
        <f>T("2018")</f>
        <v>2018</v>
      </c>
      <c r="B8125" t="str">
        <f>T("FISICO                                            ")</f>
        <v xml:space="preserve">FISICO                                            </v>
      </c>
      <c r="C8125" t="str">
        <f>T("LATINA              ")</f>
        <v xml:space="preserve">LATINA              </v>
      </c>
      <c r="D8125" t="str">
        <f>T("CAMPAMENTO          ")</f>
        <v xml:space="preserve">CAMPAMENTO          </v>
      </c>
      <c r="E8125" t="str">
        <f>T("CA ")</f>
        <v xml:space="preserve">CA </v>
      </c>
      <c r="F8125" t="str">
        <f>T("CAMIONES       ")</f>
        <v xml:space="preserve">CAMIONES       </v>
      </c>
      <c r="G8125" t="str">
        <f>T("De menos de 1.000 KG DE CARGA ÚTIL                ")</f>
        <v xml:space="preserve">De menos de 1.000 KG DE CARGA ÚTIL                </v>
      </c>
      <c r="I8125">
        <v>3</v>
      </c>
    </row>
    <row r="8126" spans="1:9">
      <c r="A8126" t="str">
        <f>T("2018")</f>
        <v>2018</v>
      </c>
      <c r="B8126" t="str">
        <f>T("FISICO                                            ")</f>
        <v xml:space="preserve">FISICO                                            </v>
      </c>
      <c r="C8126" t="str">
        <f>T("LATINA              ")</f>
        <v xml:space="preserve">LATINA              </v>
      </c>
      <c r="D8126" t="str">
        <f>T("CAMPAMENTO          ")</f>
        <v xml:space="preserve">CAMPAMENTO          </v>
      </c>
      <c r="E8126" t="str">
        <f>T("CA ")</f>
        <v xml:space="preserve">CA </v>
      </c>
      <c r="F8126" t="str">
        <f>T("CAMIONES       ")</f>
        <v xml:space="preserve">CAMIONES       </v>
      </c>
      <c r="G8126" t="str">
        <f>T("De 1.000 a 2.999 KG DE CARGA ÚTIL                 ")</f>
        <v xml:space="preserve">De 1.000 a 2.999 KG DE CARGA ÚTIL                 </v>
      </c>
      <c r="I8126">
        <v>5</v>
      </c>
    </row>
    <row r="8127" spans="1:9">
      <c r="A8127" t="str">
        <f>T("2018")</f>
        <v>2018</v>
      </c>
      <c r="B8127" t="str">
        <f>T("FISICO                                            ")</f>
        <v xml:space="preserve">FISICO                                            </v>
      </c>
      <c r="C8127" t="str">
        <f>T("LATINA              ")</f>
        <v xml:space="preserve">LATINA              </v>
      </c>
      <c r="D8127" t="str">
        <f>T("CUATRO VIENTOS      ")</f>
        <v xml:space="preserve">CUATRO VIENTOS      </v>
      </c>
      <c r="E8127" t="str">
        <f>T("CA ")</f>
        <v xml:space="preserve">CA </v>
      </c>
      <c r="F8127" t="str">
        <f>T("CAMIONES       ")</f>
        <v xml:space="preserve">CAMIONES       </v>
      </c>
      <c r="G8127" t="str">
        <f>T("De menos de 1.000 KG DE CARGA ÚTIL                ")</f>
        <v xml:space="preserve">De menos de 1.000 KG DE CARGA ÚTIL                </v>
      </c>
      <c r="I8127">
        <v>4</v>
      </c>
    </row>
    <row r="8128" spans="1:9">
      <c r="A8128" t="str">
        <f>T("2018")</f>
        <v>2018</v>
      </c>
      <c r="B8128" t="str">
        <f>T("FISICO                                            ")</f>
        <v xml:space="preserve">FISICO                                            </v>
      </c>
      <c r="C8128" t="str">
        <f>T("LATINA              ")</f>
        <v xml:space="preserve">LATINA              </v>
      </c>
      <c r="D8128" t="str">
        <f>T("CUATRO VIENTOS      ")</f>
        <v xml:space="preserve">CUATRO VIENTOS      </v>
      </c>
      <c r="E8128" t="str">
        <f>T("CA ")</f>
        <v xml:space="preserve">CA </v>
      </c>
      <c r="F8128" t="str">
        <f>T("CAMIONES       ")</f>
        <v xml:space="preserve">CAMIONES       </v>
      </c>
      <c r="G8128" t="str">
        <f>T("De 1.000 a 2.999 KG DE CARGA ÚTIL                 ")</f>
        <v xml:space="preserve">De 1.000 a 2.999 KG DE CARGA ÚTIL                 </v>
      </c>
      <c r="I8128">
        <v>1</v>
      </c>
    </row>
    <row r="8129" spans="1:9">
      <c r="A8129" t="str">
        <f>T("2018")</f>
        <v>2018</v>
      </c>
      <c r="B8129" t="str">
        <f>T("FISICO                                            ")</f>
        <v xml:space="preserve">FISICO                                            </v>
      </c>
      <c r="C8129" t="str">
        <f>T("LATINA              ")</f>
        <v xml:space="preserve">LATINA              </v>
      </c>
      <c r="D8129" t="str">
        <f>T("LAS AGUILAS         ")</f>
        <v xml:space="preserve">LAS AGUILAS         </v>
      </c>
      <c r="E8129" t="str">
        <f>T("CA ")</f>
        <v xml:space="preserve">CA </v>
      </c>
      <c r="F8129" t="str">
        <f>T("CAMIONES       ")</f>
        <v xml:space="preserve">CAMIONES       </v>
      </c>
      <c r="G8129" t="str">
        <f>T("De menos de 1.000 KG DE CARGA ÚTIL                ")</f>
        <v xml:space="preserve">De menos de 1.000 KG DE CARGA ÚTIL                </v>
      </c>
      <c r="I8129">
        <v>30</v>
      </c>
    </row>
    <row r="8130" spans="1:9">
      <c r="A8130" t="str">
        <f>T("2018")</f>
        <v>2018</v>
      </c>
      <c r="B8130" t="str">
        <f>T("FISICO                                            ")</f>
        <v xml:space="preserve">FISICO                                            </v>
      </c>
      <c r="C8130" t="str">
        <f>T("LATINA              ")</f>
        <v xml:space="preserve">LATINA              </v>
      </c>
      <c r="D8130" t="str">
        <f>T("LAS AGUILAS         ")</f>
        <v xml:space="preserve">LAS AGUILAS         </v>
      </c>
      <c r="E8130" t="str">
        <f>T("CA ")</f>
        <v xml:space="preserve">CA </v>
      </c>
      <c r="F8130" t="str">
        <f>T("CAMIONES       ")</f>
        <v xml:space="preserve">CAMIONES       </v>
      </c>
      <c r="G8130" t="str">
        <f>T("De 1.000 a 2.999 KG DE CARGA ÚTIL                 ")</f>
        <v xml:space="preserve">De 1.000 a 2.999 KG DE CARGA ÚTIL                 </v>
      </c>
      <c r="I8130">
        <v>7</v>
      </c>
    </row>
    <row r="8131" spans="1:9">
      <c r="A8131" t="str">
        <f>T("2018")</f>
        <v>2018</v>
      </c>
      <c r="B8131" t="str">
        <f>T("JURIDICO                                          ")</f>
        <v xml:space="preserve">JURIDICO                                          </v>
      </c>
      <c r="C8131" t="str">
        <f>T("LATINA              ")</f>
        <v xml:space="preserve">LATINA              </v>
      </c>
      <c r="D8131" t="str">
        <f>T("LOS CARMENES        ")</f>
        <v xml:space="preserve">LOS CARMENES        </v>
      </c>
      <c r="E8131" t="str">
        <f>T("CA ")</f>
        <v xml:space="preserve">CA </v>
      </c>
      <c r="F8131" t="str">
        <f>T("CAMIONES       ")</f>
        <v xml:space="preserve">CAMIONES       </v>
      </c>
      <c r="G8131" t="str">
        <f>T("De 1.000 a 2.999 KG DE CARGA ÚTIL                 ")</f>
        <v xml:space="preserve">De 1.000 a 2.999 KG DE CARGA ÚTIL                 </v>
      </c>
      <c r="I8131">
        <v>2</v>
      </c>
    </row>
    <row r="8132" spans="1:9">
      <c r="A8132" t="str">
        <f>T("2018")</f>
        <v>2018</v>
      </c>
      <c r="B8132" t="str">
        <f>T("JURIDICO                                          ")</f>
        <v xml:space="preserve">JURIDICO                                          </v>
      </c>
      <c r="C8132" t="str">
        <f>T("LATINA              ")</f>
        <v xml:space="preserve">LATINA              </v>
      </c>
      <c r="D8132" t="str">
        <f>T("PUERTA DEL ANGEL    ")</f>
        <v xml:space="preserve">PUERTA DEL ANGEL    </v>
      </c>
      <c r="E8132" t="str">
        <f>T("CA ")</f>
        <v xml:space="preserve">CA </v>
      </c>
      <c r="F8132" t="str">
        <f>T("CAMIONES       ")</f>
        <v xml:space="preserve">CAMIONES       </v>
      </c>
      <c r="G8132" t="str">
        <f>T("De menos de 1.000 KG DE CARGA ÚTIL                ")</f>
        <v xml:space="preserve">De menos de 1.000 KG DE CARGA ÚTIL                </v>
      </c>
      <c r="I8132">
        <v>11</v>
      </c>
    </row>
    <row r="8133" spans="1:9">
      <c r="A8133" t="str">
        <f>T("2018")</f>
        <v>2018</v>
      </c>
      <c r="B8133" t="str">
        <f>T("JURIDICO                                          ")</f>
        <v xml:space="preserve">JURIDICO                                          </v>
      </c>
      <c r="C8133" t="str">
        <f>T("LATINA              ")</f>
        <v xml:space="preserve">LATINA              </v>
      </c>
      <c r="D8133" t="str">
        <f>T("PUERTA DEL ANGEL    ")</f>
        <v xml:space="preserve">PUERTA DEL ANGEL    </v>
      </c>
      <c r="E8133" t="str">
        <f>T("CA ")</f>
        <v xml:space="preserve">CA </v>
      </c>
      <c r="F8133" t="str">
        <f>T("CAMIONES       ")</f>
        <v xml:space="preserve">CAMIONES       </v>
      </c>
      <c r="G8133" t="str">
        <f>T("De 1.000 a 2.999 KG DE CARGA ÚTIL                 ")</f>
        <v xml:space="preserve">De 1.000 a 2.999 KG DE CARGA ÚTIL                 </v>
      </c>
      <c r="I8133">
        <v>7</v>
      </c>
    </row>
    <row r="8134" spans="1:9">
      <c r="A8134" t="str">
        <f>T("2018")</f>
        <v>2018</v>
      </c>
      <c r="B8134" t="str">
        <f>T("JURIDICO                                          ")</f>
        <v xml:space="preserve">JURIDICO                                          </v>
      </c>
      <c r="C8134" t="str">
        <f>T("LATINA              ")</f>
        <v xml:space="preserve">LATINA              </v>
      </c>
      <c r="D8134" t="str">
        <f>T("PUERTA DEL ANGEL    ")</f>
        <v xml:space="preserve">PUERTA DEL ANGEL    </v>
      </c>
      <c r="E8134" t="str">
        <f>T("CA ")</f>
        <v xml:space="preserve">CA </v>
      </c>
      <c r="F8134" t="str">
        <f>T("CAMIONES       ")</f>
        <v xml:space="preserve">CAMIONES       </v>
      </c>
      <c r="G8134" t="str">
        <f>T("De 3.000 a 9.999 KG DE CARGA ÚTIL                 ")</f>
        <v xml:space="preserve">De 3.000 a 9.999 KG DE CARGA ÚTIL                 </v>
      </c>
      <c r="I8134">
        <v>1</v>
      </c>
    </row>
    <row r="8135" spans="1:9">
      <c r="A8135" t="str">
        <f>T("2018")</f>
        <v>2018</v>
      </c>
      <c r="B8135" t="str">
        <f>T("JURIDICO                                          ")</f>
        <v xml:space="preserve">JURIDICO                                          </v>
      </c>
      <c r="C8135" t="str">
        <f>T("LATINA              ")</f>
        <v xml:space="preserve">LATINA              </v>
      </c>
      <c r="D8135" t="str">
        <f>T("LUCERO              ")</f>
        <v xml:space="preserve">LUCERO              </v>
      </c>
      <c r="E8135" t="str">
        <f>T("CA ")</f>
        <v xml:space="preserve">CA </v>
      </c>
      <c r="F8135" t="str">
        <f>T("CAMIONES       ")</f>
        <v xml:space="preserve">CAMIONES       </v>
      </c>
      <c r="G8135" t="str">
        <f>T("De menos de 1.000 KG DE CARGA ÚTIL                ")</f>
        <v xml:space="preserve">De menos de 1.000 KG DE CARGA ÚTIL                </v>
      </c>
      <c r="I8135">
        <v>7</v>
      </c>
    </row>
    <row r="8136" spans="1:9">
      <c r="A8136" t="str">
        <f>T("2018")</f>
        <v>2018</v>
      </c>
      <c r="B8136" t="str">
        <f>T("JURIDICO                                          ")</f>
        <v xml:space="preserve">JURIDICO                                          </v>
      </c>
      <c r="C8136" t="str">
        <f>T("LATINA              ")</f>
        <v xml:space="preserve">LATINA              </v>
      </c>
      <c r="D8136" t="str">
        <f>T("LUCERO              ")</f>
        <v xml:space="preserve">LUCERO              </v>
      </c>
      <c r="E8136" t="str">
        <f>T("CA ")</f>
        <v xml:space="preserve">CA </v>
      </c>
      <c r="F8136" t="str">
        <f>T("CAMIONES       ")</f>
        <v xml:space="preserve">CAMIONES       </v>
      </c>
      <c r="G8136" t="str">
        <f>T("De 1.000 a 2.999 KG DE CARGA ÚTIL                 ")</f>
        <v xml:space="preserve">De 1.000 a 2.999 KG DE CARGA ÚTIL                 </v>
      </c>
      <c r="I8136">
        <v>6</v>
      </c>
    </row>
    <row r="8137" spans="1:9">
      <c r="A8137" t="str">
        <f>T("2018")</f>
        <v>2018</v>
      </c>
      <c r="B8137" t="str">
        <f>T("JURIDICO                                          ")</f>
        <v xml:space="preserve">JURIDICO                                          </v>
      </c>
      <c r="C8137" t="str">
        <f>T("LATINA              ")</f>
        <v xml:space="preserve">LATINA              </v>
      </c>
      <c r="D8137" t="str">
        <f>T("ALUCHE              ")</f>
        <v xml:space="preserve">ALUCHE              </v>
      </c>
      <c r="E8137" t="str">
        <f>T("CA ")</f>
        <v xml:space="preserve">CA </v>
      </c>
      <c r="F8137" t="str">
        <f>T("CAMIONES       ")</f>
        <v xml:space="preserve">CAMIONES       </v>
      </c>
      <c r="G8137" t="str">
        <f>T("De menos de 1.000 KG DE CARGA ÚTIL                ")</f>
        <v xml:space="preserve">De menos de 1.000 KG DE CARGA ÚTIL                </v>
      </c>
      <c r="I8137">
        <v>10</v>
      </c>
    </row>
    <row r="8138" spans="1:9">
      <c r="A8138" t="str">
        <f>T("2018")</f>
        <v>2018</v>
      </c>
      <c r="B8138" t="str">
        <f>T("JURIDICO                                          ")</f>
        <v xml:space="preserve">JURIDICO                                          </v>
      </c>
      <c r="C8138" t="str">
        <f>T("LATINA              ")</f>
        <v xml:space="preserve">LATINA              </v>
      </c>
      <c r="D8138" t="str">
        <f>T("ALUCHE              ")</f>
        <v xml:space="preserve">ALUCHE              </v>
      </c>
      <c r="E8138" t="str">
        <f>T("CA ")</f>
        <v xml:space="preserve">CA </v>
      </c>
      <c r="F8138" t="str">
        <f>T("CAMIONES       ")</f>
        <v xml:space="preserve">CAMIONES       </v>
      </c>
      <c r="G8138" t="str">
        <f>T("De 1.000 a 2.999 KG DE CARGA ÚTIL                 ")</f>
        <v xml:space="preserve">De 1.000 a 2.999 KG DE CARGA ÚTIL                 </v>
      </c>
      <c r="I8138">
        <v>3</v>
      </c>
    </row>
    <row r="8139" spans="1:9">
      <c r="A8139" t="str">
        <f>T("2018")</f>
        <v>2018</v>
      </c>
      <c r="B8139" t="str">
        <f>T("JURIDICO                                          ")</f>
        <v xml:space="preserve">JURIDICO                                          </v>
      </c>
      <c r="C8139" t="str">
        <f>T("LATINA              ")</f>
        <v xml:space="preserve">LATINA              </v>
      </c>
      <c r="D8139" t="str">
        <f>T("ALUCHE              ")</f>
        <v xml:space="preserve">ALUCHE              </v>
      </c>
      <c r="E8139" t="str">
        <f>T("CA ")</f>
        <v xml:space="preserve">CA </v>
      </c>
      <c r="F8139" t="str">
        <f>T("CAMIONES       ")</f>
        <v xml:space="preserve">CAMIONES       </v>
      </c>
      <c r="G8139" t="str">
        <f>T("De 3.000 a 9.999 KG DE CARGA ÚTIL                 ")</f>
        <v xml:space="preserve">De 3.000 a 9.999 KG DE CARGA ÚTIL                 </v>
      </c>
      <c r="I8139">
        <v>1</v>
      </c>
    </row>
    <row r="8140" spans="1:9">
      <c r="A8140" t="str">
        <f>T("2018")</f>
        <v>2018</v>
      </c>
      <c r="B8140" t="str">
        <f>T("JURIDICO                                          ")</f>
        <v xml:space="preserve">JURIDICO                                          </v>
      </c>
      <c r="C8140" t="str">
        <f>T("LATINA              ")</f>
        <v xml:space="preserve">LATINA              </v>
      </c>
      <c r="D8140" t="str">
        <f>T("CAMPAMENTO          ")</f>
        <v xml:space="preserve">CAMPAMENTO          </v>
      </c>
      <c r="E8140" t="str">
        <f>T("CA ")</f>
        <v xml:space="preserve">CA </v>
      </c>
      <c r="F8140" t="str">
        <f>T("CAMIONES       ")</f>
        <v xml:space="preserve">CAMIONES       </v>
      </c>
      <c r="G8140" t="str">
        <f>T("De menos de 1.000 KG DE CARGA ÚTIL                ")</f>
        <v xml:space="preserve">De menos de 1.000 KG DE CARGA ÚTIL                </v>
      </c>
      <c r="I8140">
        <v>4</v>
      </c>
    </row>
    <row r="8141" spans="1:9">
      <c r="A8141" t="str">
        <f>T("2018")</f>
        <v>2018</v>
      </c>
      <c r="B8141" t="str">
        <f>T("JURIDICO                                          ")</f>
        <v xml:space="preserve">JURIDICO                                          </v>
      </c>
      <c r="C8141" t="str">
        <f>T("LATINA              ")</f>
        <v xml:space="preserve">LATINA              </v>
      </c>
      <c r="D8141" t="str">
        <f>T("CAMPAMENTO          ")</f>
        <v xml:space="preserve">CAMPAMENTO          </v>
      </c>
      <c r="E8141" t="str">
        <f>T("CA ")</f>
        <v xml:space="preserve">CA </v>
      </c>
      <c r="F8141" t="str">
        <f>T("CAMIONES       ")</f>
        <v xml:space="preserve">CAMIONES       </v>
      </c>
      <c r="G8141" t="str">
        <f>T("De 1.000 a 2.999 KG DE CARGA ÚTIL                 ")</f>
        <v xml:space="preserve">De 1.000 a 2.999 KG DE CARGA ÚTIL                 </v>
      </c>
      <c r="I8141">
        <v>1</v>
      </c>
    </row>
    <row r="8142" spans="1:9">
      <c r="A8142" t="str">
        <f>T("2018")</f>
        <v>2018</v>
      </c>
      <c r="B8142" t="str">
        <f>T("JURIDICO                                          ")</f>
        <v xml:space="preserve">JURIDICO                                          </v>
      </c>
      <c r="C8142" t="str">
        <f>T("LATINA              ")</f>
        <v xml:space="preserve">LATINA              </v>
      </c>
      <c r="D8142" t="str">
        <f>T("CAMPAMENTO          ")</f>
        <v xml:space="preserve">CAMPAMENTO          </v>
      </c>
      <c r="E8142" t="str">
        <f>T("CA ")</f>
        <v xml:space="preserve">CA </v>
      </c>
      <c r="F8142" t="str">
        <f>T("CAMIONES       ")</f>
        <v xml:space="preserve">CAMIONES       </v>
      </c>
      <c r="G8142" t="str">
        <f>T("De 3.000 a 9.999 KG DE CARGA ÚTIL                 ")</f>
        <v xml:space="preserve">De 3.000 a 9.999 KG DE CARGA ÚTIL                 </v>
      </c>
      <c r="I8142">
        <v>2</v>
      </c>
    </row>
    <row r="8143" spans="1:9">
      <c r="A8143" t="str">
        <f>T("2018")</f>
        <v>2018</v>
      </c>
      <c r="B8143" t="str">
        <f>T("JURIDICO                                          ")</f>
        <v xml:space="preserve">JURIDICO                                          </v>
      </c>
      <c r="C8143" t="str">
        <f>T("LATINA              ")</f>
        <v xml:space="preserve">LATINA              </v>
      </c>
      <c r="D8143" t="str">
        <f>T("CUATRO VIENTOS      ")</f>
        <v xml:space="preserve">CUATRO VIENTOS      </v>
      </c>
      <c r="E8143" t="str">
        <f>T("CA ")</f>
        <v xml:space="preserve">CA </v>
      </c>
      <c r="F8143" t="str">
        <f>T("CAMIONES       ")</f>
        <v xml:space="preserve">CAMIONES       </v>
      </c>
      <c r="G8143" t="str">
        <f>T("De menos de 1.000 KG DE CARGA ÚTIL                ")</f>
        <v xml:space="preserve">De menos de 1.000 KG DE CARGA ÚTIL                </v>
      </c>
      <c r="I8143">
        <v>2</v>
      </c>
    </row>
    <row r="8144" spans="1:9">
      <c r="A8144" t="str">
        <f>T("2018")</f>
        <v>2018</v>
      </c>
      <c r="B8144" t="str">
        <f>T("JURIDICO                                          ")</f>
        <v xml:space="preserve">JURIDICO                                          </v>
      </c>
      <c r="C8144" t="str">
        <f>T("LATINA              ")</f>
        <v xml:space="preserve">LATINA              </v>
      </c>
      <c r="D8144" t="str">
        <f>T("CUATRO VIENTOS      ")</f>
        <v xml:space="preserve">CUATRO VIENTOS      </v>
      </c>
      <c r="E8144" t="str">
        <f>T("CA ")</f>
        <v xml:space="preserve">CA </v>
      </c>
      <c r="F8144" t="str">
        <f>T("CAMIONES       ")</f>
        <v xml:space="preserve">CAMIONES       </v>
      </c>
      <c r="G8144" t="str">
        <f>T("De 1.000 a 2.999 KG DE CARGA ÚTIL                 ")</f>
        <v xml:space="preserve">De 1.000 a 2.999 KG DE CARGA ÚTIL                 </v>
      </c>
      <c r="I8144">
        <v>1</v>
      </c>
    </row>
    <row r="8145" spans="1:9">
      <c r="A8145" t="str">
        <f>T("2018")</f>
        <v>2018</v>
      </c>
      <c r="B8145" t="str">
        <f>T("JURIDICO                                          ")</f>
        <v xml:space="preserve">JURIDICO                                          </v>
      </c>
      <c r="C8145" t="str">
        <f>T("LATINA              ")</f>
        <v xml:space="preserve">LATINA              </v>
      </c>
      <c r="D8145" t="str">
        <f>T("LAS AGUILAS         ")</f>
        <v xml:space="preserve">LAS AGUILAS         </v>
      </c>
      <c r="E8145" t="str">
        <f>T("CA ")</f>
        <v xml:space="preserve">CA </v>
      </c>
      <c r="F8145" t="str">
        <f>T("CAMIONES       ")</f>
        <v xml:space="preserve">CAMIONES       </v>
      </c>
      <c r="G8145" t="str">
        <f>T("De menos de 1.000 KG DE CARGA ÚTIL                ")</f>
        <v xml:space="preserve">De menos de 1.000 KG DE CARGA ÚTIL                </v>
      </c>
      <c r="I8145">
        <v>5</v>
      </c>
    </row>
    <row r="8146" spans="1:9">
      <c r="A8146" t="str">
        <f>T("2018")</f>
        <v>2018</v>
      </c>
      <c r="B8146" t="str">
        <f>T("JURIDICO                                          ")</f>
        <v xml:space="preserve">JURIDICO                                          </v>
      </c>
      <c r="C8146" t="str">
        <f>T("LATINA              ")</f>
        <v xml:space="preserve">LATINA              </v>
      </c>
      <c r="D8146" t="str">
        <f>T("LAS AGUILAS         ")</f>
        <v xml:space="preserve">LAS AGUILAS         </v>
      </c>
      <c r="E8146" t="str">
        <f>T("CA ")</f>
        <v xml:space="preserve">CA </v>
      </c>
      <c r="F8146" t="str">
        <f>T("CAMIONES       ")</f>
        <v xml:space="preserve">CAMIONES       </v>
      </c>
      <c r="G8146" t="str">
        <f>T("De 1.000 a 2.999 KG DE CARGA ÚTIL                 ")</f>
        <v xml:space="preserve">De 1.000 a 2.999 KG DE CARGA ÚTIL                 </v>
      </c>
      <c r="I8146">
        <v>2</v>
      </c>
    </row>
    <row r="8147" spans="1:9">
      <c r="A8147" t="str">
        <f>T("2018")</f>
        <v>2018</v>
      </c>
      <c r="B8147" t="str">
        <f>T("FISICO                                            ")</f>
        <v xml:space="preserve">FISICO                                            </v>
      </c>
      <c r="C8147" t="str">
        <f>T("LATINA              ")</f>
        <v xml:space="preserve">LATINA              </v>
      </c>
      <c r="D8147" t="str">
        <f>T("PUERTA DEL ANGEL    ")</f>
        <v xml:space="preserve">PUERTA DEL ANGEL    </v>
      </c>
      <c r="E8147" t="str">
        <f>T("CA ")</f>
        <v xml:space="preserve">CA </v>
      </c>
      <c r="F8147" t="str">
        <f>T("CAMIONES       ")</f>
        <v xml:space="preserve">CAMIONES       </v>
      </c>
      <c r="G8147" t="str">
        <f>T("De menos de 1.000 KG DE CARGA ÚTIL                ")</f>
        <v xml:space="preserve">De menos de 1.000 KG DE CARGA ÚTIL                </v>
      </c>
      <c r="I8147">
        <v>1</v>
      </c>
    </row>
    <row r="8148" spans="1:9">
      <c r="A8148" t="str">
        <f>T("2018")</f>
        <v>2018</v>
      </c>
      <c r="B8148" t="str">
        <f>T("FISICO                                            ")</f>
        <v xml:space="preserve">FISICO                                            </v>
      </c>
      <c r="C8148" t="str">
        <f>T("LATINA              ")</f>
        <v xml:space="preserve">LATINA              </v>
      </c>
      <c r="D8148" t="str">
        <f>T("LOS CARMENES        ")</f>
        <v xml:space="preserve">LOS CARMENES        </v>
      </c>
      <c r="E8148" t="str">
        <f>T("CI ")</f>
        <v xml:space="preserve">CI </v>
      </c>
      <c r="F8148" t="str">
        <f>T("CICLOMOTORES   ")</f>
        <v xml:space="preserve">CICLOMOTORES   </v>
      </c>
      <c r="G8148" t="str">
        <f>T("todos                                             ")</f>
        <v xml:space="preserve">todos                                             </v>
      </c>
      <c r="H8148" t="str">
        <f>T("DIESEL                                            ")</f>
        <v xml:space="preserve">DIESEL                                            </v>
      </c>
      <c r="I8148">
        <v>2</v>
      </c>
    </row>
    <row r="8149" spans="1:9">
      <c r="A8149" t="str">
        <f>T("2018")</f>
        <v>2018</v>
      </c>
      <c r="B8149" t="str">
        <f>T("FISICO                                            ")</f>
        <v xml:space="preserve">FISICO                                            </v>
      </c>
      <c r="C8149" t="str">
        <f>T("LATINA              ")</f>
        <v xml:space="preserve">LATINA              </v>
      </c>
      <c r="D8149" t="str">
        <f>T("PUERTA DEL ANGEL    ")</f>
        <v xml:space="preserve">PUERTA DEL ANGEL    </v>
      </c>
      <c r="E8149" t="str">
        <f>T("CI ")</f>
        <v xml:space="preserve">CI </v>
      </c>
      <c r="F8149" t="str">
        <f>T("CICLOMOTORES   ")</f>
        <v xml:space="preserve">CICLOMOTORES   </v>
      </c>
      <c r="G8149" t="str">
        <f>T("todos                                             ")</f>
        <v xml:space="preserve">todos                                             </v>
      </c>
      <c r="H8149" t="str">
        <f>T("DIESEL                                            ")</f>
        <v xml:space="preserve">DIESEL                                            </v>
      </c>
      <c r="I8149">
        <v>9</v>
      </c>
    </row>
    <row r="8150" spans="1:9">
      <c r="A8150" t="str">
        <f>T("2018")</f>
        <v>2018</v>
      </c>
      <c r="B8150" t="str">
        <f>T("FISICO                                            ")</f>
        <v xml:space="preserve">FISICO                                            </v>
      </c>
      <c r="C8150" t="str">
        <f>T("LATINA              ")</f>
        <v xml:space="preserve">LATINA              </v>
      </c>
      <c r="D8150" t="str">
        <f>T("LUCERO              ")</f>
        <v xml:space="preserve">LUCERO              </v>
      </c>
      <c r="E8150" t="str">
        <f>T("CI ")</f>
        <v xml:space="preserve">CI </v>
      </c>
      <c r="F8150" t="str">
        <f>T("CICLOMOTORES   ")</f>
        <v xml:space="preserve">CICLOMOTORES   </v>
      </c>
      <c r="G8150" t="str">
        <f>T("todos                                             ")</f>
        <v xml:space="preserve">todos                                             </v>
      </c>
      <c r="H8150" t="str">
        <f>T("DIESEL                                            ")</f>
        <v xml:space="preserve">DIESEL                                            </v>
      </c>
      <c r="I8150">
        <v>5</v>
      </c>
    </row>
    <row r="8151" spans="1:9">
      <c r="A8151" t="str">
        <f>T("2018")</f>
        <v>2018</v>
      </c>
      <c r="B8151" t="str">
        <f>T("FISICO                                            ")</f>
        <v xml:space="preserve">FISICO                                            </v>
      </c>
      <c r="C8151" t="str">
        <f>T("LATINA              ")</f>
        <v xml:space="preserve">LATINA              </v>
      </c>
      <c r="D8151" t="str">
        <f>T("ALUCHE              ")</f>
        <v xml:space="preserve">ALUCHE              </v>
      </c>
      <c r="E8151" t="str">
        <f>T("CI ")</f>
        <v xml:space="preserve">CI </v>
      </c>
      <c r="F8151" t="str">
        <f>T("CICLOMOTORES   ")</f>
        <v xml:space="preserve">CICLOMOTORES   </v>
      </c>
      <c r="G8151" t="str">
        <f>T("todos                                             ")</f>
        <v xml:space="preserve">todos                                             </v>
      </c>
      <c r="H8151" t="str">
        <f>T("DIESEL                                            ")</f>
        <v xml:space="preserve">DIESEL                                            </v>
      </c>
      <c r="I8151">
        <v>8</v>
      </c>
    </row>
    <row r="8152" spans="1:9">
      <c r="A8152" t="str">
        <f>T("2018")</f>
        <v>2018</v>
      </c>
      <c r="B8152" t="str">
        <f>T("FISICO                                            ")</f>
        <v xml:space="preserve">FISICO                                            </v>
      </c>
      <c r="C8152" t="str">
        <f>T("LATINA              ")</f>
        <v xml:space="preserve">LATINA              </v>
      </c>
      <c r="D8152" t="str">
        <f>T("CAMPAMENTO          ")</f>
        <v xml:space="preserve">CAMPAMENTO          </v>
      </c>
      <c r="E8152" t="str">
        <f>T("CI ")</f>
        <v xml:space="preserve">CI </v>
      </c>
      <c r="F8152" t="str">
        <f>T("CICLOMOTORES   ")</f>
        <v xml:space="preserve">CICLOMOTORES   </v>
      </c>
      <c r="G8152" t="str">
        <f>T("todos                                             ")</f>
        <v xml:space="preserve">todos                                             </v>
      </c>
      <c r="H8152" t="str">
        <f>T("DIESEL                                            ")</f>
        <v xml:space="preserve">DIESEL                                            </v>
      </c>
      <c r="I8152">
        <v>1</v>
      </c>
    </row>
    <row r="8153" spans="1:9">
      <c r="A8153" t="str">
        <f>T("2018")</f>
        <v>2018</v>
      </c>
      <c r="B8153" t="str">
        <f>T("FISICO                                            ")</f>
        <v xml:space="preserve">FISICO                                            </v>
      </c>
      <c r="C8153" t="str">
        <f>T("LATINA              ")</f>
        <v xml:space="preserve">LATINA              </v>
      </c>
      <c r="D8153" t="str">
        <f>T("LAS AGUILAS         ")</f>
        <v xml:space="preserve">LAS AGUILAS         </v>
      </c>
      <c r="E8153" t="str">
        <f>T("CI ")</f>
        <v xml:space="preserve">CI </v>
      </c>
      <c r="F8153" t="str">
        <f>T("CICLOMOTORES   ")</f>
        <v xml:space="preserve">CICLOMOTORES   </v>
      </c>
      <c r="G8153" t="str">
        <f>T("todos                                             ")</f>
        <v xml:space="preserve">todos                                             </v>
      </c>
      <c r="H8153" t="str">
        <f>T("DIESEL                                            ")</f>
        <v xml:space="preserve">DIESEL                                            </v>
      </c>
      <c r="I8153">
        <v>6</v>
      </c>
    </row>
    <row r="8154" spans="1:9">
      <c r="A8154" t="str">
        <f>T("2018")</f>
        <v>2018</v>
      </c>
      <c r="B8154" t="str">
        <f>T("JURIDICO                                          ")</f>
        <v xml:space="preserve">JURIDICO                                          </v>
      </c>
      <c r="C8154" t="str">
        <f>T("LATINA              ")</f>
        <v xml:space="preserve">LATINA              </v>
      </c>
      <c r="D8154" t="str">
        <f>T("ALUCHE              ")</f>
        <v xml:space="preserve">ALUCHE              </v>
      </c>
      <c r="E8154" t="str">
        <f>T("CI ")</f>
        <v xml:space="preserve">CI </v>
      </c>
      <c r="F8154" t="str">
        <f>T("CICLOMOTORES   ")</f>
        <v xml:space="preserve">CICLOMOTORES   </v>
      </c>
      <c r="G8154" t="str">
        <f>T("todos                                             ")</f>
        <v xml:space="preserve">todos                                             </v>
      </c>
      <c r="H8154" t="str">
        <f>T("DIESEL                                            ")</f>
        <v xml:space="preserve">DIESEL                                            </v>
      </c>
      <c r="I8154">
        <v>2</v>
      </c>
    </row>
    <row r="8155" spans="1:9">
      <c r="A8155" t="str">
        <f>T("2018")</f>
        <v>2018</v>
      </c>
      <c r="B8155" t="str">
        <f>T("FISICO                                            ")</f>
        <v xml:space="preserve">FISICO                                            </v>
      </c>
      <c r="C8155" t="str">
        <f>T("LATINA              ")</f>
        <v xml:space="preserve">LATINA              </v>
      </c>
      <c r="D8155" t="str">
        <f>T("LOS CARMENES        ")</f>
        <v xml:space="preserve">LOS CARMENES        </v>
      </c>
      <c r="E8155" t="str">
        <f>T("CI ")</f>
        <v xml:space="preserve">CI </v>
      </c>
      <c r="F8155" t="str">
        <f>T("CICLOMOTORES   ")</f>
        <v xml:space="preserve">CICLOMOTORES   </v>
      </c>
      <c r="G8155" t="str">
        <f>T("todos                                             ")</f>
        <v xml:space="preserve">todos                                             </v>
      </c>
      <c r="H8155" t="str">
        <f>T("ELÉCTRICO                                         ")</f>
        <v xml:space="preserve">ELÉCTRICO                                         </v>
      </c>
      <c r="I8155">
        <v>1</v>
      </c>
    </row>
    <row r="8156" spans="1:9">
      <c r="A8156" t="str">
        <f>T("2018")</f>
        <v>2018</v>
      </c>
      <c r="B8156" t="str">
        <f>T("FISICO                                            ")</f>
        <v xml:space="preserve">FISICO                                            </v>
      </c>
      <c r="C8156" t="str">
        <f>T("LATINA              ")</f>
        <v xml:space="preserve">LATINA              </v>
      </c>
      <c r="D8156" t="str">
        <f>T("PUERTA DEL ANGEL    ")</f>
        <v xml:space="preserve">PUERTA DEL ANGEL    </v>
      </c>
      <c r="E8156" t="str">
        <f>T("CI ")</f>
        <v xml:space="preserve">CI </v>
      </c>
      <c r="F8156" t="str">
        <f>T("CICLOMOTORES   ")</f>
        <v xml:space="preserve">CICLOMOTORES   </v>
      </c>
      <c r="G8156" t="str">
        <f>T("todos                                             ")</f>
        <v xml:space="preserve">todos                                             </v>
      </c>
      <c r="H8156" t="str">
        <f>T("ELÉCTRICO                                         ")</f>
        <v xml:space="preserve">ELÉCTRICO                                         </v>
      </c>
      <c r="I8156">
        <v>1</v>
      </c>
    </row>
    <row r="8157" spans="1:9">
      <c r="A8157" t="str">
        <f>T("2018")</f>
        <v>2018</v>
      </c>
      <c r="B8157" t="str">
        <f>T("FISICO                                            ")</f>
        <v xml:space="preserve">FISICO                                            </v>
      </c>
      <c r="C8157" t="str">
        <f>T("LATINA              ")</f>
        <v xml:space="preserve">LATINA              </v>
      </c>
      <c r="D8157" t="str">
        <f>T("LUCERO              ")</f>
        <v xml:space="preserve">LUCERO              </v>
      </c>
      <c r="E8157" t="str">
        <f>T("CI ")</f>
        <v xml:space="preserve">CI </v>
      </c>
      <c r="F8157" t="str">
        <f>T("CICLOMOTORES   ")</f>
        <v xml:space="preserve">CICLOMOTORES   </v>
      </c>
      <c r="G8157" t="str">
        <f>T("todos                                             ")</f>
        <v xml:space="preserve">todos                                             </v>
      </c>
      <c r="H8157" t="str">
        <f>T("ELÉCTRICO                                         ")</f>
        <v xml:space="preserve">ELÉCTRICO                                         </v>
      </c>
      <c r="I8157">
        <v>1</v>
      </c>
    </row>
    <row r="8158" spans="1:9">
      <c r="A8158" t="str">
        <f>T("2018")</f>
        <v>2018</v>
      </c>
      <c r="B8158" t="str">
        <f>T("FISICO                                            ")</f>
        <v xml:space="preserve">FISICO                                            </v>
      </c>
      <c r="C8158" t="str">
        <f>T("LATINA              ")</f>
        <v xml:space="preserve">LATINA              </v>
      </c>
      <c r="D8158" t="str">
        <f>T("LAS AGUILAS         ")</f>
        <v xml:space="preserve">LAS AGUILAS         </v>
      </c>
      <c r="E8158" t="str">
        <f>T("CI ")</f>
        <v xml:space="preserve">CI </v>
      </c>
      <c r="F8158" t="str">
        <f>T("CICLOMOTORES   ")</f>
        <v xml:space="preserve">CICLOMOTORES   </v>
      </c>
      <c r="G8158" t="str">
        <f>T("todos                                             ")</f>
        <v xml:space="preserve">todos                                             </v>
      </c>
      <c r="H8158" t="str">
        <f>T("ELÉCTRICO                                         ")</f>
        <v xml:space="preserve">ELÉCTRICO                                         </v>
      </c>
      <c r="I8158">
        <v>1</v>
      </c>
    </row>
    <row r="8159" spans="1:9">
      <c r="A8159" t="str">
        <f>T("2018")</f>
        <v>2018</v>
      </c>
      <c r="B8159" t="str">
        <f>T("JURIDICO                                          ")</f>
        <v xml:space="preserve">JURIDICO                                          </v>
      </c>
      <c r="C8159" t="str">
        <f>T("LATINA              ")</f>
        <v xml:space="preserve">LATINA              </v>
      </c>
      <c r="D8159" t="str">
        <f>T("PUERTA DEL ANGEL    ")</f>
        <v xml:space="preserve">PUERTA DEL ANGEL    </v>
      </c>
      <c r="E8159" t="str">
        <f>T("CI ")</f>
        <v xml:space="preserve">CI </v>
      </c>
      <c r="F8159" t="str">
        <f>T("CICLOMOTORES   ")</f>
        <v xml:space="preserve">CICLOMOTORES   </v>
      </c>
      <c r="G8159" t="str">
        <f>T("todos                                             ")</f>
        <v xml:space="preserve">todos                                             </v>
      </c>
      <c r="H8159" t="str">
        <f>T("ELÉCTRICO                                         ")</f>
        <v xml:space="preserve">ELÉCTRICO                                         </v>
      </c>
      <c r="I8159">
        <v>1</v>
      </c>
    </row>
    <row r="8160" spans="1:9">
      <c r="A8160" t="str">
        <f>T("2018")</f>
        <v>2018</v>
      </c>
      <c r="B8160" t="str">
        <f>T("Entidad sin personalidad jurídica (art. 35.4 LGT) ")</f>
        <v xml:space="preserve">Entidad sin personalidad jurídica (art. 35.4 LGT) </v>
      </c>
      <c r="C8160" t="str">
        <f>T("LATINA              ")</f>
        <v xml:space="preserve">LATINA              </v>
      </c>
      <c r="D8160" t="str">
        <f>T("LOS CARMENES        ")</f>
        <v xml:space="preserve">LOS CARMENES        </v>
      </c>
      <c r="E8160" t="str">
        <f>T("CI ")</f>
        <v xml:space="preserve">CI </v>
      </c>
      <c r="F8160" t="str">
        <f>T("CICLOMOTORES   ")</f>
        <v xml:space="preserve">CICLOMOTORES   </v>
      </c>
      <c r="G8160" t="str">
        <f>T("todos                                             ")</f>
        <v xml:space="preserve">todos                                             </v>
      </c>
      <c r="H8160" t="str">
        <f>T("GASOLINA                                          ")</f>
        <v xml:space="preserve">GASOLINA                                          </v>
      </c>
      <c r="I8160">
        <v>2</v>
      </c>
    </row>
    <row r="8161" spans="1:9">
      <c r="A8161" t="str">
        <f>T("2018")</f>
        <v>2018</v>
      </c>
      <c r="B8161" t="str">
        <f>T("Entidad sin personalidad jurídica (art. 35.4 LGT) ")</f>
        <v xml:space="preserve">Entidad sin personalidad jurídica (art. 35.4 LGT) </v>
      </c>
      <c r="C8161" t="str">
        <f>T("LATINA              ")</f>
        <v xml:space="preserve">LATINA              </v>
      </c>
      <c r="D8161" t="str">
        <f>T("PUERTA DEL ANGEL    ")</f>
        <v xml:space="preserve">PUERTA DEL ANGEL    </v>
      </c>
      <c r="E8161" t="str">
        <f>T("CI ")</f>
        <v xml:space="preserve">CI </v>
      </c>
      <c r="F8161" t="str">
        <f>T("CICLOMOTORES   ")</f>
        <v xml:space="preserve">CICLOMOTORES   </v>
      </c>
      <c r="G8161" t="str">
        <f>T("todos                                             ")</f>
        <v xml:space="preserve">todos                                             </v>
      </c>
      <c r="H8161" t="str">
        <f>T("GASOLINA                                          ")</f>
        <v xml:space="preserve">GASOLINA                                          </v>
      </c>
      <c r="I8161">
        <v>13</v>
      </c>
    </row>
    <row r="8162" spans="1:9">
      <c r="A8162" t="str">
        <f>T("2018")</f>
        <v>2018</v>
      </c>
      <c r="B8162" t="str">
        <f>T("Entidad sin personalidad jurídica (art. 35.4 LGT) ")</f>
        <v xml:space="preserve">Entidad sin personalidad jurídica (art. 35.4 LGT) </v>
      </c>
      <c r="C8162" t="str">
        <f>T("LATINA              ")</f>
        <v xml:space="preserve">LATINA              </v>
      </c>
      <c r="D8162" t="str">
        <f>T("LUCERO              ")</f>
        <v xml:space="preserve">LUCERO              </v>
      </c>
      <c r="E8162" t="str">
        <f>T("CI ")</f>
        <v xml:space="preserve">CI </v>
      </c>
      <c r="F8162" t="str">
        <f>T("CICLOMOTORES   ")</f>
        <v xml:space="preserve">CICLOMOTORES   </v>
      </c>
      <c r="G8162" t="str">
        <f>T("todos                                             ")</f>
        <v xml:space="preserve">todos                                             </v>
      </c>
      <c r="H8162" t="str">
        <f>T("GASOLINA                                          ")</f>
        <v xml:space="preserve">GASOLINA                                          </v>
      </c>
      <c r="I8162">
        <v>1</v>
      </c>
    </row>
    <row r="8163" spans="1:9">
      <c r="A8163" t="str">
        <f>T("2018")</f>
        <v>2018</v>
      </c>
      <c r="B8163" t="str">
        <f>T("Entidad sin personalidad jurídica (art. 35.4 LGT) ")</f>
        <v xml:space="preserve">Entidad sin personalidad jurídica (art. 35.4 LGT) </v>
      </c>
      <c r="C8163" t="str">
        <f>T("LATINA              ")</f>
        <v xml:space="preserve">LATINA              </v>
      </c>
      <c r="D8163" t="str">
        <f>T("ALUCHE              ")</f>
        <v xml:space="preserve">ALUCHE              </v>
      </c>
      <c r="E8163" t="str">
        <f>T("CI ")</f>
        <v xml:space="preserve">CI </v>
      </c>
      <c r="F8163" t="str">
        <f>T("CICLOMOTORES   ")</f>
        <v xml:space="preserve">CICLOMOTORES   </v>
      </c>
      <c r="G8163" t="str">
        <f>T("todos                                             ")</f>
        <v xml:space="preserve">todos                                             </v>
      </c>
      <c r="H8163" t="str">
        <f>T("GASOLINA                                          ")</f>
        <v xml:space="preserve">GASOLINA                                          </v>
      </c>
      <c r="I8163">
        <v>4</v>
      </c>
    </row>
    <row r="8164" spans="1:9">
      <c r="A8164" t="str">
        <f>T("2018")</f>
        <v>2018</v>
      </c>
      <c r="B8164" t="str">
        <f>T("Entidad sin personalidad jurídica (art. 35.4 LGT) ")</f>
        <v xml:space="preserve">Entidad sin personalidad jurídica (art. 35.4 LGT) </v>
      </c>
      <c r="C8164" t="str">
        <f>T("LATINA              ")</f>
        <v xml:space="preserve">LATINA              </v>
      </c>
      <c r="D8164" t="str">
        <f>T("LAS AGUILAS         ")</f>
        <v xml:space="preserve">LAS AGUILAS         </v>
      </c>
      <c r="E8164" t="str">
        <f>T("CI ")</f>
        <v xml:space="preserve">CI </v>
      </c>
      <c r="F8164" t="str">
        <f>T("CICLOMOTORES   ")</f>
        <v xml:space="preserve">CICLOMOTORES   </v>
      </c>
      <c r="G8164" t="str">
        <f>T("todos                                             ")</f>
        <v xml:space="preserve">todos                                             </v>
      </c>
      <c r="H8164" t="str">
        <f>T("GASOLINA                                          ")</f>
        <v xml:space="preserve">GASOLINA                                          </v>
      </c>
      <c r="I8164">
        <v>3</v>
      </c>
    </row>
    <row r="8165" spans="1:9">
      <c r="A8165" t="str">
        <f>T("2018")</f>
        <v>2018</v>
      </c>
      <c r="B8165" t="str">
        <f>T("FISICO                                            ")</f>
        <v xml:space="preserve">FISICO                                            </v>
      </c>
      <c r="C8165" t="str">
        <f>T("LATINA              ")</f>
        <v xml:space="preserve">LATINA              </v>
      </c>
      <c r="D8165" t="str">
        <f>T("SIN BARRIO          ")</f>
        <v xml:space="preserve">SIN BARRIO          </v>
      </c>
      <c r="E8165" t="str">
        <f>T("CI ")</f>
        <v xml:space="preserve">CI </v>
      </c>
      <c r="F8165" t="str">
        <f>T("CICLOMOTORES   ")</f>
        <v xml:space="preserve">CICLOMOTORES   </v>
      </c>
      <c r="G8165" t="str">
        <f>T("todos                                             ")</f>
        <v xml:space="preserve">todos                                             </v>
      </c>
      <c r="H8165" t="str">
        <f>T("GASOLINA                                          ")</f>
        <v xml:space="preserve">GASOLINA                                          </v>
      </c>
      <c r="I8165">
        <v>8</v>
      </c>
    </row>
    <row r="8166" spans="1:9">
      <c r="A8166" t="str">
        <f>T("2018")</f>
        <v>2018</v>
      </c>
      <c r="B8166" t="str">
        <f>T("FISICO                                            ")</f>
        <v xml:space="preserve">FISICO                                            </v>
      </c>
      <c r="C8166" t="str">
        <f>T("LATINA              ")</f>
        <v xml:space="preserve">LATINA              </v>
      </c>
      <c r="D8166" t="str">
        <f>T("LOS CARMENES        ")</f>
        <v xml:space="preserve">LOS CARMENES        </v>
      </c>
      <c r="E8166" t="str">
        <f>T("CI ")</f>
        <v xml:space="preserve">CI </v>
      </c>
      <c r="F8166" t="str">
        <f>T("CICLOMOTORES   ")</f>
        <v xml:space="preserve">CICLOMOTORES   </v>
      </c>
      <c r="G8166" t="str">
        <f>T("todos                                             ")</f>
        <v xml:space="preserve">todos                                             </v>
      </c>
      <c r="H8166" t="str">
        <f>T("GASOLINA                                          ")</f>
        <v xml:space="preserve">GASOLINA                                          </v>
      </c>
      <c r="I8166">
        <v>158</v>
      </c>
    </row>
    <row r="8167" spans="1:9">
      <c r="A8167" t="str">
        <f>T("2018")</f>
        <v>2018</v>
      </c>
      <c r="B8167" t="str">
        <f>T("FISICO                                            ")</f>
        <v xml:space="preserve">FISICO                                            </v>
      </c>
      <c r="C8167" t="str">
        <f>T("LATINA              ")</f>
        <v xml:space="preserve">LATINA              </v>
      </c>
      <c r="D8167" t="str">
        <f>T("PUERTA DEL ANGEL    ")</f>
        <v xml:space="preserve">PUERTA DEL ANGEL    </v>
      </c>
      <c r="E8167" t="str">
        <f>T("CI ")</f>
        <v xml:space="preserve">CI </v>
      </c>
      <c r="F8167" t="str">
        <f>T("CICLOMOTORES   ")</f>
        <v xml:space="preserve">CICLOMOTORES   </v>
      </c>
      <c r="G8167" t="str">
        <f>T("todos                                             ")</f>
        <v xml:space="preserve">todos                                             </v>
      </c>
      <c r="H8167" t="str">
        <f>T("GASOLINA                                          ")</f>
        <v xml:space="preserve">GASOLINA                                          </v>
      </c>
      <c r="I8167">
        <v>428</v>
      </c>
    </row>
    <row r="8168" spans="1:9">
      <c r="A8168" t="str">
        <f>T("2018")</f>
        <v>2018</v>
      </c>
      <c r="B8168" t="str">
        <f>T("FISICO                                            ")</f>
        <v xml:space="preserve">FISICO                                            </v>
      </c>
      <c r="C8168" t="str">
        <f>T("LATINA              ")</f>
        <v xml:space="preserve">LATINA              </v>
      </c>
      <c r="D8168" t="str">
        <f>T("LUCERO              ")</f>
        <v xml:space="preserve">LUCERO              </v>
      </c>
      <c r="E8168" t="str">
        <f>T("CI ")</f>
        <v xml:space="preserve">CI </v>
      </c>
      <c r="F8168" t="str">
        <f>T("CICLOMOTORES   ")</f>
        <v xml:space="preserve">CICLOMOTORES   </v>
      </c>
      <c r="G8168" t="str">
        <f>T("todos                                             ")</f>
        <v xml:space="preserve">todos                                             </v>
      </c>
      <c r="H8168" t="str">
        <f>T("GASOLINA                                          ")</f>
        <v xml:space="preserve">GASOLINA                                          </v>
      </c>
      <c r="I8168">
        <v>308</v>
      </c>
    </row>
    <row r="8169" spans="1:9">
      <c r="A8169" t="str">
        <f>T("2018")</f>
        <v>2018</v>
      </c>
      <c r="B8169" t="str">
        <f>T("FISICO                                            ")</f>
        <v xml:space="preserve">FISICO                                            </v>
      </c>
      <c r="C8169" t="str">
        <f>T("LATINA              ")</f>
        <v xml:space="preserve">LATINA              </v>
      </c>
      <c r="D8169" t="str">
        <f>T("ALUCHE              ")</f>
        <v xml:space="preserve">ALUCHE              </v>
      </c>
      <c r="E8169" t="str">
        <f>T("CI ")</f>
        <v xml:space="preserve">CI </v>
      </c>
      <c r="F8169" t="str">
        <f>T("CICLOMOTORES   ")</f>
        <v xml:space="preserve">CICLOMOTORES   </v>
      </c>
      <c r="G8169" t="str">
        <f>T("todos                                             ")</f>
        <v xml:space="preserve">todos                                             </v>
      </c>
      <c r="H8169" t="str">
        <f>T("GASOLINA                                          ")</f>
        <v xml:space="preserve">GASOLINA                                          </v>
      </c>
      <c r="I8169">
        <v>476</v>
      </c>
    </row>
    <row r="8170" spans="1:9">
      <c r="A8170" t="str">
        <f>T("2018")</f>
        <v>2018</v>
      </c>
      <c r="B8170" t="str">
        <f>T("FISICO                                            ")</f>
        <v xml:space="preserve">FISICO                                            </v>
      </c>
      <c r="C8170" t="str">
        <f>T("LATINA              ")</f>
        <v xml:space="preserve">LATINA              </v>
      </c>
      <c r="D8170" t="str">
        <f>T("CAMPAMENTO          ")</f>
        <v xml:space="preserve">CAMPAMENTO          </v>
      </c>
      <c r="E8170" t="str">
        <f>T("CI ")</f>
        <v xml:space="preserve">CI </v>
      </c>
      <c r="F8170" t="str">
        <f>T("CICLOMOTORES   ")</f>
        <v xml:space="preserve">CICLOMOTORES   </v>
      </c>
      <c r="G8170" t="str">
        <f>T("todos                                             ")</f>
        <v xml:space="preserve">todos                                             </v>
      </c>
      <c r="H8170" t="str">
        <f>T("GASOLINA                                          ")</f>
        <v xml:space="preserve">GASOLINA                                          </v>
      </c>
      <c r="I8170">
        <v>136</v>
      </c>
    </row>
    <row r="8171" spans="1:9">
      <c r="A8171" t="str">
        <f>T("2018")</f>
        <v>2018</v>
      </c>
      <c r="B8171" t="str">
        <f>T("FISICO                                            ")</f>
        <v xml:space="preserve">FISICO                                            </v>
      </c>
      <c r="C8171" t="str">
        <f>T("LATINA              ")</f>
        <v xml:space="preserve">LATINA              </v>
      </c>
      <c r="D8171" t="str">
        <f>T("CUATRO VIENTOS      ")</f>
        <v xml:space="preserve">CUATRO VIENTOS      </v>
      </c>
      <c r="E8171" t="str">
        <f>T("CI ")</f>
        <v xml:space="preserve">CI </v>
      </c>
      <c r="F8171" t="str">
        <f>T("CICLOMOTORES   ")</f>
        <v xml:space="preserve">CICLOMOTORES   </v>
      </c>
      <c r="G8171" t="str">
        <f>T("todos                                             ")</f>
        <v xml:space="preserve">todos                                             </v>
      </c>
      <c r="H8171" t="str">
        <f>T("GASOLINA                                          ")</f>
        <v xml:space="preserve">GASOLINA                                          </v>
      </c>
      <c r="I8171">
        <v>22</v>
      </c>
    </row>
    <row r="8172" spans="1:9">
      <c r="A8172" t="str">
        <f>T("2018")</f>
        <v>2018</v>
      </c>
      <c r="B8172" t="str">
        <f>T("FISICO                                            ")</f>
        <v xml:space="preserve">FISICO                                            </v>
      </c>
      <c r="C8172" t="str">
        <f>T("LATINA              ")</f>
        <v xml:space="preserve">LATINA              </v>
      </c>
      <c r="D8172" t="str">
        <f>T("LAS AGUILAS         ")</f>
        <v xml:space="preserve">LAS AGUILAS         </v>
      </c>
      <c r="E8172" t="str">
        <f>T("CI ")</f>
        <v xml:space="preserve">CI </v>
      </c>
      <c r="F8172" t="str">
        <f>T("CICLOMOTORES   ")</f>
        <v xml:space="preserve">CICLOMOTORES   </v>
      </c>
      <c r="G8172" t="str">
        <f>T("todos                                             ")</f>
        <v xml:space="preserve">todos                                             </v>
      </c>
      <c r="H8172" t="str">
        <f>T("GASOLINA                                          ")</f>
        <v xml:space="preserve">GASOLINA                                          </v>
      </c>
      <c r="I8172">
        <v>386</v>
      </c>
    </row>
    <row r="8173" spans="1:9">
      <c r="A8173" t="str">
        <f>T("2018")</f>
        <v>2018</v>
      </c>
      <c r="B8173" t="str">
        <f>T("JURIDICO                                          ")</f>
        <v xml:space="preserve">JURIDICO                                          </v>
      </c>
      <c r="C8173" t="str">
        <f>T("LATINA              ")</f>
        <v xml:space="preserve">LATINA              </v>
      </c>
      <c r="D8173" t="str">
        <f>T("SIN BARRIO          ")</f>
        <v xml:space="preserve">SIN BARRIO          </v>
      </c>
      <c r="E8173" t="str">
        <f>T("CI ")</f>
        <v xml:space="preserve">CI </v>
      </c>
      <c r="F8173" t="str">
        <f>T("CICLOMOTORES   ")</f>
        <v xml:space="preserve">CICLOMOTORES   </v>
      </c>
      <c r="G8173" t="str">
        <f>T("todos                                             ")</f>
        <v xml:space="preserve">todos                                             </v>
      </c>
      <c r="H8173" t="str">
        <f>T("GASOLINA                                          ")</f>
        <v xml:space="preserve">GASOLINA                                          </v>
      </c>
      <c r="I8173">
        <v>1</v>
      </c>
    </row>
    <row r="8174" spans="1:9">
      <c r="A8174" t="str">
        <f>T("2018")</f>
        <v>2018</v>
      </c>
      <c r="B8174" t="str">
        <f>T("JURIDICO                                          ")</f>
        <v xml:space="preserve">JURIDICO                                          </v>
      </c>
      <c r="C8174" t="str">
        <f>T("LATINA              ")</f>
        <v xml:space="preserve">LATINA              </v>
      </c>
      <c r="D8174" t="str">
        <f>T("LOS CARMENES        ")</f>
        <v xml:space="preserve">LOS CARMENES        </v>
      </c>
      <c r="E8174" t="str">
        <f>T("CI ")</f>
        <v xml:space="preserve">CI </v>
      </c>
      <c r="F8174" t="str">
        <f>T("CICLOMOTORES   ")</f>
        <v xml:space="preserve">CICLOMOTORES   </v>
      </c>
      <c r="G8174" t="str">
        <f>T("todos                                             ")</f>
        <v xml:space="preserve">todos                                             </v>
      </c>
      <c r="H8174" t="str">
        <f>T("GASOLINA                                          ")</f>
        <v xml:space="preserve">GASOLINA                                          </v>
      </c>
      <c r="I8174">
        <v>3</v>
      </c>
    </row>
    <row r="8175" spans="1:9">
      <c r="A8175" t="str">
        <f>T("2018")</f>
        <v>2018</v>
      </c>
      <c r="B8175" t="str">
        <f>T("JURIDICO                                          ")</f>
        <v xml:space="preserve">JURIDICO                                          </v>
      </c>
      <c r="C8175" t="str">
        <f>T("LATINA              ")</f>
        <v xml:space="preserve">LATINA              </v>
      </c>
      <c r="D8175" t="str">
        <f>T("PUERTA DEL ANGEL    ")</f>
        <v xml:space="preserve">PUERTA DEL ANGEL    </v>
      </c>
      <c r="E8175" t="str">
        <f>T("CI ")</f>
        <v xml:space="preserve">CI </v>
      </c>
      <c r="F8175" t="str">
        <f>T("CICLOMOTORES   ")</f>
        <v xml:space="preserve">CICLOMOTORES   </v>
      </c>
      <c r="G8175" t="str">
        <f>T("todos                                             ")</f>
        <v xml:space="preserve">todos                                             </v>
      </c>
      <c r="H8175" t="str">
        <f>T("GASOLINA                                          ")</f>
        <v xml:space="preserve">GASOLINA                                          </v>
      </c>
      <c r="I8175">
        <v>7</v>
      </c>
    </row>
    <row r="8176" spans="1:9">
      <c r="A8176" t="str">
        <f>T("2018")</f>
        <v>2018</v>
      </c>
      <c r="B8176" t="str">
        <f>T("JURIDICO                                          ")</f>
        <v xml:space="preserve">JURIDICO                                          </v>
      </c>
      <c r="C8176" t="str">
        <f>T("LATINA              ")</f>
        <v xml:space="preserve">LATINA              </v>
      </c>
      <c r="D8176" t="str">
        <f>T("LUCERO              ")</f>
        <v xml:space="preserve">LUCERO              </v>
      </c>
      <c r="E8176" t="str">
        <f>T("CI ")</f>
        <v xml:space="preserve">CI </v>
      </c>
      <c r="F8176" t="str">
        <f>T("CICLOMOTORES   ")</f>
        <v xml:space="preserve">CICLOMOTORES   </v>
      </c>
      <c r="G8176" t="str">
        <f>T("todos                                             ")</f>
        <v xml:space="preserve">todos                                             </v>
      </c>
      <c r="H8176" t="str">
        <f>T("GASOLINA                                          ")</f>
        <v xml:space="preserve">GASOLINA                                          </v>
      </c>
      <c r="I8176">
        <v>8</v>
      </c>
    </row>
    <row r="8177" spans="1:9">
      <c r="A8177" t="str">
        <f>T("2018")</f>
        <v>2018</v>
      </c>
      <c r="B8177" t="str">
        <f>T("JURIDICO                                          ")</f>
        <v xml:space="preserve">JURIDICO                                          </v>
      </c>
      <c r="C8177" t="str">
        <f>T("LATINA              ")</f>
        <v xml:space="preserve">LATINA              </v>
      </c>
      <c r="D8177" t="str">
        <f>T("ALUCHE              ")</f>
        <v xml:space="preserve">ALUCHE              </v>
      </c>
      <c r="E8177" t="str">
        <f>T("CI ")</f>
        <v xml:space="preserve">CI </v>
      </c>
      <c r="F8177" t="str">
        <f>T("CICLOMOTORES   ")</f>
        <v xml:space="preserve">CICLOMOTORES   </v>
      </c>
      <c r="G8177" t="str">
        <f>T("todos                                             ")</f>
        <v xml:space="preserve">todos                                             </v>
      </c>
      <c r="H8177" t="str">
        <f>T("GASOLINA                                          ")</f>
        <v xml:space="preserve">GASOLINA                                          </v>
      </c>
      <c r="I8177">
        <v>10</v>
      </c>
    </row>
    <row r="8178" spans="1:9">
      <c r="A8178" t="str">
        <f>T("2018")</f>
        <v>2018</v>
      </c>
      <c r="B8178" t="str">
        <f>T("JURIDICO                                          ")</f>
        <v xml:space="preserve">JURIDICO                                          </v>
      </c>
      <c r="C8178" t="str">
        <f>T("LATINA              ")</f>
        <v xml:space="preserve">LATINA              </v>
      </c>
      <c r="D8178" t="str">
        <f>T("CAMPAMENTO          ")</f>
        <v xml:space="preserve">CAMPAMENTO          </v>
      </c>
      <c r="E8178" t="str">
        <f>T("CI ")</f>
        <v xml:space="preserve">CI </v>
      </c>
      <c r="F8178" t="str">
        <f>T("CICLOMOTORES   ")</f>
        <v xml:space="preserve">CICLOMOTORES   </v>
      </c>
      <c r="G8178" t="str">
        <f>T("todos                                             ")</f>
        <v xml:space="preserve">todos                                             </v>
      </c>
      <c r="H8178" t="str">
        <f>T("GASOLINA                                          ")</f>
        <v xml:space="preserve">GASOLINA                                          </v>
      </c>
      <c r="I8178">
        <v>3</v>
      </c>
    </row>
    <row r="8179" spans="1:9">
      <c r="A8179" t="str">
        <f>T("2018")</f>
        <v>2018</v>
      </c>
      <c r="B8179" t="str">
        <f>T("JURIDICO                                          ")</f>
        <v xml:space="preserve">JURIDICO                                          </v>
      </c>
      <c r="C8179" t="str">
        <f>T("LATINA              ")</f>
        <v xml:space="preserve">LATINA              </v>
      </c>
      <c r="D8179" t="str">
        <f>T("CUATRO VIENTOS      ")</f>
        <v xml:space="preserve">CUATRO VIENTOS      </v>
      </c>
      <c r="E8179" t="str">
        <f>T("CI ")</f>
        <v xml:space="preserve">CI </v>
      </c>
      <c r="F8179" t="str">
        <f>T("CICLOMOTORES   ")</f>
        <v xml:space="preserve">CICLOMOTORES   </v>
      </c>
      <c r="G8179" t="str">
        <f>T("todos                                             ")</f>
        <v xml:space="preserve">todos                                             </v>
      </c>
      <c r="H8179" t="str">
        <f>T("GASOLINA                                          ")</f>
        <v xml:space="preserve">GASOLINA                                          </v>
      </c>
      <c r="I8179">
        <v>1</v>
      </c>
    </row>
    <row r="8180" spans="1:9">
      <c r="A8180" t="str">
        <f>T("2018")</f>
        <v>2018</v>
      </c>
      <c r="B8180" t="str">
        <f>T("JURIDICO                                          ")</f>
        <v xml:space="preserve">JURIDICO                                          </v>
      </c>
      <c r="C8180" t="str">
        <f>T("LATINA              ")</f>
        <v xml:space="preserve">LATINA              </v>
      </c>
      <c r="D8180" t="str">
        <f>T("LAS AGUILAS         ")</f>
        <v xml:space="preserve">LAS AGUILAS         </v>
      </c>
      <c r="E8180" t="str">
        <f>T("CI ")</f>
        <v xml:space="preserve">CI </v>
      </c>
      <c r="F8180" t="str">
        <f>T("CICLOMOTORES   ")</f>
        <v xml:space="preserve">CICLOMOTORES   </v>
      </c>
      <c r="G8180" t="str">
        <f>T("todos                                             ")</f>
        <v xml:space="preserve">todos                                             </v>
      </c>
      <c r="H8180" t="str">
        <f>T("GASOLINA                                          ")</f>
        <v xml:space="preserve">GASOLINA                                          </v>
      </c>
      <c r="I8180">
        <v>24</v>
      </c>
    </row>
    <row r="8181" spans="1:9">
      <c r="A8181" t="str">
        <f>T("2018")</f>
        <v>2018</v>
      </c>
      <c r="B8181" t="str">
        <f>T("Entidad sin personalidad jurídica (art. 35.4 LGT) ")</f>
        <v xml:space="preserve">Entidad sin personalidad jurídica (art. 35.4 LGT) </v>
      </c>
      <c r="C8181" t="str">
        <f>T("LATINA              ")</f>
        <v xml:space="preserve">LATINA              </v>
      </c>
      <c r="D8181" t="str">
        <f>T("LUCERO              ")</f>
        <v xml:space="preserve">LUCERO              </v>
      </c>
      <c r="E8181" t="str">
        <f>T("CI ")</f>
        <v xml:space="preserve">CI </v>
      </c>
      <c r="F8181" t="str">
        <f>T("CICLOMOTORES   ")</f>
        <v xml:space="preserve">CICLOMOTORES   </v>
      </c>
      <c r="G8181" t="str">
        <f>T("todos                                             ")</f>
        <v xml:space="preserve">todos                                             </v>
      </c>
      <c r="I8181">
        <v>2</v>
      </c>
    </row>
    <row r="8182" spans="1:9">
      <c r="A8182" t="str">
        <f>T("2018")</f>
        <v>2018</v>
      </c>
      <c r="B8182" t="str">
        <f>T("Entidad sin personalidad jurídica (art. 35.4 LGT) ")</f>
        <v xml:space="preserve">Entidad sin personalidad jurídica (art. 35.4 LGT) </v>
      </c>
      <c r="C8182" t="str">
        <f>T("LATINA              ")</f>
        <v xml:space="preserve">LATINA              </v>
      </c>
      <c r="D8182" t="str">
        <f>T("ALUCHE              ")</f>
        <v xml:space="preserve">ALUCHE              </v>
      </c>
      <c r="E8182" t="str">
        <f>T("CI ")</f>
        <v xml:space="preserve">CI </v>
      </c>
      <c r="F8182" t="str">
        <f>T("CICLOMOTORES   ")</f>
        <v xml:space="preserve">CICLOMOTORES   </v>
      </c>
      <c r="G8182" t="str">
        <f>T("todos                                             ")</f>
        <v xml:space="preserve">todos                                             </v>
      </c>
      <c r="I8182">
        <v>1</v>
      </c>
    </row>
    <row r="8183" spans="1:9">
      <c r="A8183" t="str">
        <f>T("2018")</f>
        <v>2018</v>
      </c>
      <c r="B8183" t="str">
        <f>T("FISICO                                            ")</f>
        <v xml:space="preserve">FISICO                                            </v>
      </c>
      <c r="C8183" t="str">
        <f>T("LATINA              ")</f>
        <v xml:space="preserve">LATINA              </v>
      </c>
      <c r="D8183" t="str">
        <f>T("LOS CARMENES        ")</f>
        <v xml:space="preserve">LOS CARMENES        </v>
      </c>
      <c r="E8183" t="str">
        <f>T("CI ")</f>
        <v xml:space="preserve">CI </v>
      </c>
      <c r="F8183" t="str">
        <f>T("CICLOMOTORES   ")</f>
        <v xml:space="preserve">CICLOMOTORES   </v>
      </c>
      <c r="G8183" t="str">
        <f>T("todos                                             ")</f>
        <v xml:space="preserve">todos                                             </v>
      </c>
      <c r="I8183">
        <v>20</v>
      </c>
    </row>
    <row r="8184" spans="1:9">
      <c r="A8184" t="str">
        <f>T("2018")</f>
        <v>2018</v>
      </c>
      <c r="B8184" t="str">
        <f>T("FISICO                                            ")</f>
        <v xml:space="preserve">FISICO                                            </v>
      </c>
      <c r="C8184" t="str">
        <f>T("LATINA              ")</f>
        <v xml:space="preserve">LATINA              </v>
      </c>
      <c r="D8184" t="str">
        <f>T("PUERTA DEL ANGEL    ")</f>
        <v xml:space="preserve">PUERTA DEL ANGEL    </v>
      </c>
      <c r="E8184" t="str">
        <f>T("CI ")</f>
        <v xml:space="preserve">CI </v>
      </c>
      <c r="F8184" t="str">
        <f>T("CICLOMOTORES   ")</f>
        <v xml:space="preserve">CICLOMOTORES   </v>
      </c>
      <c r="G8184" t="str">
        <f>T("todos                                             ")</f>
        <v xml:space="preserve">todos                                             </v>
      </c>
      <c r="I8184">
        <v>40</v>
      </c>
    </row>
    <row r="8185" spans="1:9">
      <c r="A8185" t="str">
        <f>T("2018")</f>
        <v>2018</v>
      </c>
      <c r="B8185" t="str">
        <f>T("FISICO                                            ")</f>
        <v xml:space="preserve">FISICO                                            </v>
      </c>
      <c r="C8185" t="str">
        <f>T("LATINA              ")</f>
        <v xml:space="preserve">LATINA              </v>
      </c>
      <c r="D8185" t="str">
        <f>T("LUCERO              ")</f>
        <v xml:space="preserve">LUCERO              </v>
      </c>
      <c r="E8185" t="str">
        <f>T("CI ")</f>
        <v xml:space="preserve">CI </v>
      </c>
      <c r="F8185" t="str">
        <f>T("CICLOMOTORES   ")</f>
        <v xml:space="preserve">CICLOMOTORES   </v>
      </c>
      <c r="G8185" t="str">
        <f>T("todos                                             ")</f>
        <v xml:space="preserve">todos                                             </v>
      </c>
      <c r="I8185">
        <v>26</v>
      </c>
    </row>
    <row r="8186" spans="1:9">
      <c r="A8186" t="str">
        <f>T("2018")</f>
        <v>2018</v>
      </c>
      <c r="B8186" t="str">
        <f>T("FISICO                                            ")</f>
        <v xml:space="preserve">FISICO                                            </v>
      </c>
      <c r="C8186" t="str">
        <f>T("LATINA              ")</f>
        <v xml:space="preserve">LATINA              </v>
      </c>
      <c r="D8186" t="str">
        <f>T("ALUCHE              ")</f>
        <v xml:space="preserve">ALUCHE              </v>
      </c>
      <c r="E8186" t="str">
        <f>T("CI ")</f>
        <v xml:space="preserve">CI </v>
      </c>
      <c r="F8186" t="str">
        <f>T("CICLOMOTORES   ")</f>
        <v xml:space="preserve">CICLOMOTORES   </v>
      </c>
      <c r="G8186" t="str">
        <f>T("todos                                             ")</f>
        <v xml:space="preserve">todos                                             </v>
      </c>
      <c r="I8186">
        <v>45</v>
      </c>
    </row>
    <row r="8187" spans="1:9">
      <c r="A8187" t="str">
        <f>T("2018")</f>
        <v>2018</v>
      </c>
      <c r="B8187" t="str">
        <f>T("FISICO                                            ")</f>
        <v xml:space="preserve">FISICO                                            </v>
      </c>
      <c r="C8187" t="str">
        <f>T("LATINA              ")</f>
        <v xml:space="preserve">LATINA              </v>
      </c>
      <c r="D8187" t="str">
        <f>T("CAMPAMENTO          ")</f>
        <v xml:space="preserve">CAMPAMENTO          </v>
      </c>
      <c r="E8187" t="str">
        <f>T("CI ")</f>
        <v xml:space="preserve">CI </v>
      </c>
      <c r="F8187" t="str">
        <f>T("CICLOMOTORES   ")</f>
        <v xml:space="preserve">CICLOMOTORES   </v>
      </c>
      <c r="G8187" t="str">
        <f>T("todos                                             ")</f>
        <v xml:space="preserve">todos                                             </v>
      </c>
      <c r="I8187">
        <v>9</v>
      </c>
    </row>
    <row r="8188" spans="1:9">
      <c r="A8188" t="str">
        <f>T("2018")</f>
        <v>2018</v>
      </c>
      <c r="B8188" t="str">
        <f>T("FISICO                                            ")</f>
        <v xml:space="preserve">FISICO                                            </v>
      </c>
      <c r="C8188" t="str">
        <f>T("LATINA              ")</f>
        <v xml:space="preserve">LATINA              </v>
      </c>
      <c r="D8188" t="str">
        <f>T("CUATRO VIENTOS      ")</f>
        <v xml:space="preserve">CUATRO VIENTOS      </v>
      </c>
      <c r="E8188" t="str">
        <f>T("CI ")</f>
        <v xml:space="preserve">CI </v>
      </c>
      <c r="F8188" t="str">
        <f>T("CICLOMOTORES   ")</f>
        <v xml:space="preserve">CICLOMOTORES   </v>
      </c>
      <c r="G8188" t="str">
        <f>T("todos                                             ")</f>
        <v xml:space="preserve">todos                                             </v>
      </c>
      <c r="I8188">
        <v>3</v>
      </c>
    </row>
    <row r="8189" spans="1:9">
      <c r="A8189" t="str">
        <f>T("2018")</f>
        <v>2018</v>
      </c>
      <c r="B8189" t="str">
        <f>T("FISICO                                            ")</f>
        <v xml:space="preserve">FISICO                                            </v>
      </c>
      <c r="C8189" t="str">
        <f>T("LATINA              ")</f>
        <v xml:space="preserve">LATINA              </v>
      </c>
      <c r="D8189" t="str">
        <f>T("LAS AGUILAS         ")</f>
        <v xml:space="preserve">LAS AGUILAS         </v>
      </c>
      <c r="E8189" t="str">
        <f>T("CI ")</f>
        <v xml:space="preserve">CI </v>
      </c>
      <c r="F8189" t="str">
        <f>T("CICLOMOTORES   ")</f>
        <v xml:space="preserve">CICLOMOTORES   </v>
      </c>
      <c r="G8189" t="str">
        <f>T("todos                                             ")</f>
        <v xml:space="preserve">todos                                             </v>
      </c>
      <c r="I8189">
        <v>34</v>
      </c>
    </row>
    <row r="8190" spans="1:9">
      <c r="A8190" t="str">
        <f>T("2018")</f>
        <v>2018</v>
      </c>
      <c r="B8190" t="str">
        <f>T("JURIDICO                                          ")</f>
        <v xml:space="preserve">JURIDICO                                          </v>
      </c>
      <c r="C8190" t="str">
        <f>T("LATINA              ")</f>
        <v xml:space="preserve">LATINA              </v>
      </c>
      <c r="D8190" t="str">
        <f>T("PUERTA DEL ANGEL    ")</f>
        <v xml:space="preserve">PUERTA DEL ANGEL    </v>
      </c>
      <c r="E8190" t="str">
        <f>T("CI ")</f>
        <v xml:space="preserve">CI </v>
      </c>
      <c r="F8190" t="str">
        <f>T("CICLOMOTORES   ")</f>
        <v xml:space="preserve">CICLOMOTORES   </v>
      </c>
      <c r="G8190" t="str">
        <f>T("todos                                             ")</f>
        <v xml:space="preserve">todos                                             </v>
      </c>
      <c r="I8190">
        <v>1</v>
      </c>
    </row>
    <row r="8191" spans="1:9">
      <c r="A8191" t="str">
        <f>T("2018")</f>
        <v>2018</v>
      </c>
      <c r="B8191" t="str">
        <f>T("FISICO                                            ")</f>
        <v xml:space="preserve">FISICO                                            </v>
      </c>
      <c r="C8191" t="str">
        <f>T("LATINA              ")</f>
        <v xml:space="preserve">LATINA              </v>
      </c>
      <c r="D8191" t="str">
        <f>T("LAS AGUILAS         ")</f>
        <v xml:space="preserve">LAS AGUILAS         </v>
      </c>
      <c r="E8191" t="str">
        <f>T("MT ")</f>
        <v xml:space="preserve">MT </v>
      </c>
      <c r="F8191" t="str">
        <f>T("MOTOCICLETAS   ")</f>
        <v xml:space="preserve">MOTOCICLETAS   </v>
      </c>
      <c r="G8191" t="str">
        <f>T("De 125,01 a 250 CENTIMETROS CUBICOS               ")</f>
        <v xml:space="preserve">De 125,01 a 250 CENTIMETROS CUBICOS               </v>
      </c>
      <c r="H8191" t="str">
        <f>T("DIESEL                                            ")</f>
        <v xml:space="preserve">DIESEL                                            </v>
      </c>
      <c r="I8191">
        <v>2</v>
      </c>
    </row>
    <row r="8192" spans="1:9">
      <c r="A8192" t="str">
        <f>T("2018")</f>
        <v>2018</v>
      </c>
      <c r="B8192" t="str">
        <f>T("FISICO                                            ")</f>
        <v xml:space="preserve">FISICO                                            </v>
      </c>
      <c r="C8192" t="str">
        <f>T("LATINA              ")</f>
        <v xml:space="preserve">LATINA              </v>
      </c>
      <c r="D8192" t="str">
        <f>T("LAS AGUILAS         ")</f>
        <v xml:space="preserve">LAS AGUILAS         </v>
      </c>
      <c r="E8192" t="str">
        <f>T("MT ")</f>
        <v xml:space="preserve">MT </v>
      </c>
      <c r="F8192" t="str">
        <f>T("MOTOCICLETAS   ")</f>
        <v xml:space="preserve">MOTOCICLETAS   </v>
      </c>
      <c r="G8192" t="str">
        <f>T("De 250,01 a 500 CENTIMETROS CUBICOS               ")</f>
        <v xml:space="preserve">De 250,01 a 500 CENTIMETROS CUBICOS               </v>
      </c>
      <c r="H8192" t="str">
        <f>T("DIESEL                                            ")</f>
        <v xml:space="preserve">DIESEL                                            </v>
      </c>
      <c r="I8192">
        <v>2</v>
      </c>
    </row>
    <row r="8193" spans="1:9">
      <c r="A8193" t="str">
        <f>T("2018")</f>
        <v>2018</v>
      </c>
      <c r="B8193" t="str">
        <f>T("FISICO                                            ")</f>
        <v xml:space="preserve">FISICO                                            </v>
      </c>
      <c r="C8193" t="str">
        <f>T("LATINA              ")</f>
        <v xml:space="preserve">LATINA              </v>
      </c>
      <c r="D8193" t="str">
        <f>T("PUERTA DEL ANGEL    ")</f>
        <v xml:space="preserve">PUERTA DEL ANGEL    </v>
      </c>
      <c r="E8193" t="str">
        <f>T("MT ")</f>
        <v xml:space="preserve">MT </v>
      </c>
      <c r="F8193" t="str">
        <f>T("MOTOCICLETAS   ")</f>
        <v xml:space="preserve">MOTOCICLETAS   </v>
      </c>
      <c r="G8193" t="str">
        <f>T("De menos de 125,01 CENTIMETROS CUBICOS            ")</f>
        <v xml:space="preserve">De menos de 125,01 CENTIMETROS CUBICOS            </v>
      </c>
      <c r="H8193" t="str">
        <f>T("ELÉCTRICO                                         ")</f>
        <v xml:space="preserve">ELÉCTRICO                                         </v>
      </c>
      <c r="I8193">
        <v>1</v>
      </c>
    </row>
    <row r="8194" spans="1:9">
      <c r="A8194" t="str">
        <f>T("2018")</f>
        <v>2018</v>
      </c>
      <c r="B8194" t="str">
        <f>T("FISICO                                            ")</f>
        <v xml:space="preserve">FISICO                                            </v>
      </c>
      <c r="C8194" t="str">
        <f>T("LATINA              ")</f>
        <v xml:space="preserve">LATINA              </v>
      </c>
      <c r="D8194" t="str">
        <f>T("LUCERO              ")</f>
        <v xml:space="preserve">LUCERO              </v>
      </c>
      <c r="E8194" t="str">
        <f>T("MT ")</f>
        <v xml:space="preserve">MT </v>
      </c>
      <c r="F8194" t="str">
        <f>T("MOTOCICLETAS   ")</f>
        <v xml:space="preserve">MOTOCICLETAS   </v>
      </c>
      <c r="G8194" t="str">
        <f>T("De menos de 125,01 CENTIMETROS CUBICOS            ")</f>
        <v xml:space="preserve">De menos de 125,01 CENTIMETROS CUBICOS            </v>
      </c>
      <c r="H8194" t="str">
        <f>T("ELÉCTRICO                                         ")</f>
        <v xml:space="preserve">ELÉCTRICO                                         </v>
      </c>
      <c r="I8194">
        <v>1</v>
      </c>
    </row>
    <row r="8195" spans="1:9">
      <c r="A8195" t="str">
        <f>T("2018")</f>
        <v>2018</v>
      </c>
      <c r="B8195" t="str">
        <f>T("FISICO                                            ")</f>
        <v xml:space="preserve">FISICO                                            </v>
      </c>
      <c r="C8195" t="str">
        <f>T("LATINA              ")</f>
        <v xml:space="preserve">LATINA              </v>
      </c>
      <c r="D8195" t="str">
        <f>T("LAS AGUILAS         ")</f>
        <v xml:space="preserve">LAS AGUILAS         </v>
      </c>
      <c r="E8195" t="str">
        <f>T("MT ")</f>
        <v xml:space="preserve">MT </v>
      </c>
      <c r="F8195" t="str">
        <f>T("MOTOCICLETAS   ")</f>
        <v xml:space="preserve">MOTOCICLETAS   </v>
      </c>
      <c r="G8195" t="str">
        <f>T("De menos de 125,01 CENTIMETROS CUBICOS            ")</f>
        <v xml:space="preserve">De menos de 125,01 CENTIMETROS CUBICOS            </v>
      </c>
      <c r="H8195" t="str">
        <f>T("ELÉCTRICO                                         ")</f>
        <v xml:space="preserve">ELÉCTRICO                                         </v>
      </c>
      <c r="I8195">
        <v>1</v>
      </c>
    </row>
    <row r="8196" spans="1:9">
      <c r="A8196" t="str">
        <f>T("2018")</f>
        <v>2018</v>
      </c>
      <c r="B8196" t="str">
        <f>T("JURIDICO                                          ")</f>
        <v xml:space="preserve">JURIDICO                                          </v>
      </c>
      <c r="C8196" t="str">
        <f>T("LATINA              ")</f>
        <v xml:space="preserve">LATINA              </v>
      </c>
      <c r="D8196" t="str">
        <f>T("PUERTA DEL ANGEL    ")</f>
        <v xml:space="preserve">PUERTA DEL ANGEL    </v>
      </c>
      <c r="E8196" t="str">
        <f>T("MT ")</f>
        <v xml:space="preserve">MT </v>
      </c>
      <c r="F8196" t="str">
        <f>T("MOTOCICLETAS   ")</f>
        <v xml:space="preserve">MOTOCICLETAS   </v>
      </c>
      <c r="G8196" t="str">
        <f>T("De menos de 125,01 CENTIMETROS CUBICOS            ")</f>
        <v xml:space="preserve">De menos de 125,01 CENTIMETROS CUBICOS            </v>
      </c>
      <c r="H8196" t="str">
        <f>T("ELÉCTRICO                                         ")</f>
        <v xml:space="preserve">ELÉCTRICO                                         </v>
      </c>
      <c r="I8196">
        <v>1</v>
      </c>
    </row>
    <row r="8197" spans="1:9">
      <c r="A8197" t="str">
        <f>T("2018")</f>
        <v>2018</v>
      </c>
      <c r="B8197" t="str">
        <f>T("JURIDICO                                          ")</f>
        <v xml:space="preserve">JURIDICO                                          </v>
      </c>
      <c r="C8197" t="str">
        <f>T("LATINA              ")</f>
        <v xml:space="preserve">LATINA              </v>
      </c>
      <c r="D8197" t="str">
        <f>T("LAS AGUILAS         ")</f>
        <v xml:space="preserve">LAS AGUILAS         </v>
      </c>
      <c r="E8197" t="str">
        <f>T("MT ")</f>
        <v xml:space="preserve">MT </v>
      </c>
      <c r="F8197" t="str">
        <f>T("MOTOCICLETAS   ")</f>
        <v xml:space="preserve">MOTOCICLETAS   </v>
      </c>
      <c r="G8197" t="str">
        <f>T("De menos de 125,01 CENTIMETROS CUBICOS            ")</f>
        <v xml:space="preserve">De menos de 125,01 CENTIMETROS CUBICOS            </v>
      </c>
      <c r="H8197" t="str">
        <f>T("ELÉCTRICO                                         ")</f>
        <v xml:space="preserve">ELÉCTRICO                                         </v>
      </c>
      <c r="I8197">
        <v>1</v>
      </c>
    </row>
    <row r="8198" spans="1:9">
      <c r="A8198" t="str">
        <f>T("2018")</f>
        <v>2018</v>
      </c>
      <c r="B8198" t="str">
        <f>T("Entidad sin personalidad jurídica (art. 35.4 LGT) ")</f>
        <v xml:space="preserve">Entidad sin personalidad jurídica (art. 35.4 LGT) </v>
      </c>
      <c r="C8198" t="str">
        <f>T("LATINA              ")</f>
        <v xml:space="preserve">LATINA              </v>
      </c>
      <c r="D8198" t="str">
        <f>T("LOS CARMENES        ")</f>
        <v xml:space="preserve">LOS CARMENES        </v>
      </c>
      <c r="E8198" t="str">
        <f>T("MT ")</f>
        <v xml:space="preserve">MT </v>
      </c>
      <c r="F8198" t="str">
        <f>T("MOTOCICLETAS   ")</f>
        <v xml:space="preserve">MOTOCICLETAS   </v>
      </c>
      <c r="G8198" t="str">
        <f>T("De menos de 125,01 CENTIMETROS CUBICOS            ")</f>
        <v xml:space="preserve">De menos de 125,01 CENTIMETROS CUBICOS            </v>
      </c>
      <c r="H8198" t="str">
        <f>T("GASOLINA                                          ")</f>
        <v xml:space="preserve">GASOLINA                                          </v>
      </c>
      <c r="I8198">
        <v>2</v>
      </c>
    </row>
    <row r="8199" spans="1:9">
      <c r="A8199" t="str">
        <f>T("2018")</f>
        <v>2018</v>
      </c>
      <c r="B8199" t="str">
        <f>T("Entidad sin personalidad jurídica (art. 35.4 LGT) ")</f>
        <v xml:space="preserve">Entidad sin personalidad jurídica (art. 35.4 LGT) </v>
      </c>
      <c r="C8199" t="str">
        <f>T("LATINA              ")</f>
        <v xml:space="preserve">LATINA              </v>
      </c>
      <c r="D8199" t="str">
        <f>T("LOS CARMENES        ")</f>
        <v xml:space="preserve">LOS CARMENES        </v>
      </c>
      <c r="E8199" t="str">
        <f>T("MT ")</f>
        <v xml:space="preserve">MT </v>
      </c>
      <c r="F8199" t="str">
        <f>T("MOTOCICLETAS   ")</f>
        <v xml:space="preserve">MOTOCICLETAS   </v>
      </c>
      <c r="G8199" t="str">
        <f>T("De 250,01 a 500 CENTIMETROS CUBICOS               ")</f>
        <v xml:space="preserve">De 250,01 a 500 CENTIMETROS CUBICOS               </v>
      </c>
      <c r="H8199" t="str">
        <f>T("GASOLINA                                          ")</f>
        <v xml:space="preserve">GASOLINA                                          </v>
      </c>
      <c r="I8199">
        <v>1</v>
      </c>
    </row>
    <row r="8200" spans="1:9">
      <c r="A8200" t="str">
        <f>T("2018")</f>
        <v>2018</v>
      </c>
      <c r="B8200" t="str">
        <f>T("Entidad sin personalidad jurídica (art. 35.4 LGT) ")</f>
        <v xml:space="preserve">Entidad sin personalidad jurídica (art. 35.4 LGT) </v>
      </c>
      <c r="C8200" t="str">
        <f>T("LATINA              ")</f>
        <v xml:space="preserve">LATINA              </v>
      </c>
      <c r="D8200" t="str">
        <f>T("LOS CARMENES        ")</f>
        <v xml:space="preserve">LOS CARMENES        </v>
      </c>
      <c r="E8200" t="str">
        <f>T("MT ")</f>
        <v xml:space="preserve">MT </v>
      </c>
      <c r="F8200" t="str">
        <f>T("MOTOCICLETAS   ")</f>
        <v xml:space="preserve">MOTOCICLETAS   </v>
      </c>
      <c r="G8200" t="str">
        <f>T("De 500,01 a 1.000 CENTIMETROS CUBICOS             ")</f>
        <v xml:space="preserve">De 500,01 a 1.000 CENTIMETROS CUBICOS             </v>
      </c>
      <c r="H8200" t="str">
        <f>T("GASOLINA                                          ")</f>
        <v xml:space="preserve">GASOLINA                                          </v>
      </c>
      <c r="I8200">
        <v>1</v>
      </c>
    </row>
    <row r="8201" spans="1:9">
      <c r="A8201" t="str">
        <f>T("2018")</f>
        <v>2018</v>
      </c>
      <c r="B8201" t="str">
        <f>T("Entidad sin personalidad jurídica (art. 35.4 LGT) ")</f>
        <v xml:space="preserve">Entidad sin personalidad jurídica (art. 35.4 LGT) </v>
      </c>
      <c r="C8201" t="str">
        <f>T("LATINA              ")</f>
        <v xml:space="preserve">LATINA              </v>
      </c>
      <c r="D8201" t="str">
        <f>T("PUERTA DEL ANGEL    ")</f>
        <v xml:space="preserve">PUERTA DEL ANGEL    </v>
      </c>
      <c r="E8201" t="str">
        <f>T("MT ")</f>
        <v xml:space="preserve">MT </v>
      </c>
      <c r="F8201" t="str">
        <f>T("MOTOCICLETAS   ")</f>
        <v xml:space="preserve">MOTOCICLETAS   </v>
      </c>
      <c r="G8201" t="str">
        <f>T("De menos de 125,01 CENTIMETROS CUBICOS            ")</f>
        <v xml:space="preserve">De menos de 125,01 CENTIMETROS CUBICOS            </v>
      </c>
      <c r="H8201" t="str">
        <f>T("GASOLINA                                          ")</f>
        <v xml:space="preserve">GASOLINA                                          </v>
      </c>
      <c r="I8201">
        <v>7</v>
      </c>
    </row>
    <row r="8202" spans="1:9">
      <c r="A8202" t="str">
        <f>T("2018")</f>
        <v>2018</v>
      </c>
      <c r="B8202" t="str">
        <f>T("Entidad sin personalidad jurídica (art. 35.4 LGT) ")</f>
        <v xml:space="preserve">Entidad sin personalidad jurídica (art. 35.4 LGT) </v>
      </c>
      <c r="C8202" t="str">
        <f>T("LATINA              ")</f>
        <v xml:space="preserve">LATINA              </v>
      </c>
      <c r="D8202" t="str">
        <f>T("PUERTA DEL ANGEL    ")</f>
        <v xml:space="preserve">PUERTA DEL ANGEL    </v>
      </c>
      <c r="E8202" t="str">
        <f>T("MT ")</f>
        <v xml:space="preserve">MT </v>
      </c>
      <c r="F8202" t="str">
        <f>T("MOTOCICLETAS   ")</f>
        <v xml:space="preserve">MOTOCICLETAS   </v>
      </c>
      <c r="G8202" t="str">
        <f>T("De 125,01 a 250 CENTIMETROS CUBICOS               ")</f>
        <v xml:space="preserve">De 125,01 a 250 CENTIMETROS CUBICOS               </v>
      </c>
      <c r="H8202" t="str">
        <f>T("GASOLINA                                          ")</f>
        <v xml:space="preserve">GASOLINA                                          </v>
      </c>
      <c r="I8202">
        <v>8</v>
      </c>
    </row>
    <row r="8203" spans="1:9">
      <c r="A8203" t="str">
        <f>T("2018")</f>
        <v>2018</v>
      </c>
      <c r="B8203" t="str">
        <f>T("Entidad sin personalidad jurídica (art. 35.4 LGT) ")</f>
        <v xml:space="preserve">Entidad sin personalidad jurídica (art. 35.4 LGT) </v>
      </c>
      <c r="C8203" t="str">
        <f>T("LATINA              ")</f>
        <v xml:space="preserve">LATINA              </v>
      </c>
      <c r="D8203" t="str">
        <f>T("PUERTA DEL ANGEL    ")</f>
        <v xml:space="preserve">PUERTA DEL ANGEL    </v>
      </c>
      <c r="E8203" t="str">
        <f>T("MT ")</f>
        <v xml:space="preserve">MT </v>
      </c>
      <c r="F8203" t="str">
        <f>T("MOTOCICLETAS   ")</f>
        <v xml:space="preserve">MOTOCICLETAS   </v>
      </c>
      <c r="G8203" t="str">
        <f>T("De 250,01 a 500 CENTIMETROS CUBICOS               ")</f>
        <v xml:space="preserve">De 250,01 a 500 CENTIMETROS CUBICOS               </v>
      </c>
      <c r="H8203" t="str">
        <f>T("GASOLINA                                          ")</f>
        <v xml:space="preserve">GASOLINA                                          </v>
      </c>
      <c r="I8203">
        <v>2</v>
      </c>
    </row>
    <row r="8204" spans="1:9">
      <c r="A8204" t="str">
        <f>T("2018")</f>
        <v>2018</v>
      </c>
      <c r="B8204" t="str">
        <f>T("Entidad sin personalidad jurídica (art. 35.4 LGT) ")</f>
        <v xml:space="preserve">Entidad sin personalidad jurídica (art. 35.4 LGT) </v>
      </c>
      <c r="C8204" t="str">
        <f>T("LATINA              ")</f>
        <v xml:space="preserve">LATINA              </v>
      </c>
      <c r="D8204" t="str">
        <f>T("PUERTA DEL ANGEL    ")</f>
        <v xml:space="preserve">PUERTA DEL ANGEL    </v>
      </c>
      <c r="E8204" t="str">
        <f>T("MT ")</f>
        <v xml:space="preserve">MT </v>
      </c>
      <c r="F8204" t="str">
        <f>T("MOTOCICLETAS   ")</f>
        <v xml:space="preserve">MOTOCICLETAS   </v>
      </c>
      <c r="G8204" t="str">
        <f>T("De 500,01 a 1.000 CENTIMETROS CUBICOS             ")</f>
        <v xml:space="preserve">De 500,01 a 1.000 CENTIMETROS CUBICOS             </v>
      </c>
      <c r="H8204" t="str">
        <f>T("GASOLINA                                          ")</f>
        <v xml:space="preserve">GASOLINA                                          </v>
      </c>
      <c r="I8204">
        <v>2</v>
      </c>
    </row>
    <row r="8205" spans="1:9">
      <c r="A8205" t="str">
        <f>T("2018")</f>
        <v>2018</v>
      </c>
      <c r="B8205" t="str">
        <f>T("Entidad sin personalidad jurídica (art. 35.4 LGT) ")</f>
        <v xml:space="preserve">Entidad sin personalidad jurídica (art. 35.4 LGT) </v>
      </c>
      <c r="C8205" t="str">
        <f>T("LATINA              ")</f>
        <v xml:space="preserve">LATINA              </v>
      </c>
      <c r="D8205" t="str">
        <f>T("LUCERO              ")</f>
        <v xml:space="preserve">LUCERO              </v>
      </c>
      <c r="E8205" t="str">
        <f>T("MT ")</f>
        <v xml:space="preserve">MT </v>
      </c>
      <c r="F8205" t="str">
        <f>T("MOTOCICLETAS   ")</f>
        <v xml:space="preserve">MOTOCICLETAS   </v>
      </c>
      <c r="G8205" t="str">
        <f>T("De menos de 125,01 CENTIMETROS CUBICOS            ")</f>
        <v xml:space="preserve">De menos de 125,01 CENTIMETROS CUBICOS            </v>
      </c>
      <c r="H8205" t="str">
        <f>T("GASOLINA                                          ")</f>
        <v xml:space="preserve">GASOLINA                                          </v>
      </c>
      <c r="I8205">
        <v>2</v>
      </c>
    </row>
    <row r="8206" spans="1:9">
      <c r="A8206" t="str">
        <f>T("2018")</f>
        <v>2018</v>
      </c>
      <c r="B8206" t="str">
        <f>T("Entidad sin personalidad jurídica (art. 35.4 LGT) ")</f>
        <v xml:space="preserve">Entidad sin personalidad jurídica (art. 35.4 LGT) </v>
      </c>
      <c r="C8206" t="str">
        <f>T("LATINA              ")</f>
        <v xml:space="preserve">LATINA              </v>
      </c>
      <c r="D8206" t="str">
        <f>T("LUCERO              ")</f>
        <v xml:space="preserve">LUCERO              </v>
      </c>
      <c r="E8206" t="str">
        <f>T("MT ")</f>
        <v xml:space="preserve">MT </v>
      </c>
      <c r="F8206" t="str">
        <f>T("MOTOCICLETAS   ")</f>
        <v xml:space="preserve">MOTOCICLETAS   </v>
      </c>
      <c r="G8206" t="str">
        <f>T("De 125,01 a 250 CENTIMETROS CUBICOS               ")</f>
        <v xml:space="preserve">De 125,01 a 250 CENTIMETROS CUBICOS               </v>
      </c>
      <c r="H8206" t="str">
        <f>T("GASOLINA                                          ")</f>
        <v xml:space="preserve">GASOLINA                                          </v>
      </c>
      <c r="I8206">
        <v>3</v>
      </c>
    </row>
    <row r="8207" spans="1:9">
      <c r="A8207" t="str">
        <f>T("2018")</f>
        <v>2018</v>
      </c>
      <c r="B8207" t="str">
        <f>T("Entidad sin personalidad jurídica (art. 35.4 LGT) ")</f>
        <v xml:space="preserve">Entidad sin personalidad jurídica (art. 35.4 LGT) </v>
      </c>
      <c r="C8207" t="str">
        <f>T("LATINA              ")</f>
        <v xml:space="preserve">LATINA              </v>
      </c>
      <c r="D8207" t="str">
        <f>T("ALUCHE              ")</f>
        <v xml:space="preserve">ALUCHE              </v>
      </c>
      <c r="E8207" t="str">
        <f>T("MT ")</f>
        <v xml:space="preserve">MT </v>
      </c>
      <c r="F8207" t="str">
        <f>T("MOTOCICLETAS   ")</f>
        <v xml:space="preserve">MOTOCICLETAS   </v>
      </c>
      <c r="G8207" t="str">
        <f>T("De menos de 125,01 CENTIMETROS CUBICOS            ")</f>
        <v xml:space="preserve">De menos de 125,01 CENTIMETROS CUBICOS            </v>
      </c>
      <c r="H8207" t="str">
        <f>T("GASOLINA                                          ")</f>
        <v xml:space="preserve">GASOLINA                                          </v>
      </c>
      <c r="I8207">
        <v>2</v>
      </c>
    </row>
    <row r="8208" spans="1:9">
      <c r="A8208" t="str">
        <f>T("2018")</f>
        <v>2018</v>
      </c>
      <c r="B8208" t="str">
        <f>T("Entidad sin personalidad jurídica (art. 35.4 LGT) ")</f>
        <v xml:space="preserve">Entidad sin personalidad jurídica (art. 35.4 LGT) </v>
      </c>
      <c r="C8208" t="str">
        <f>T("LATINA              ")</f>
        <v xml:space="preserve">LATINA              </v>
      </c>
      <c r="D8208" t="str">
        <f>T("ALUCHE              ")</f>
        <v xml:space="preserve">ALUCHE              </v>
      </c>
      <c r="E8208" t="str">
        <f>T("MT ")</f>
        <v xml:space="preserve">MT </v>
      </c>
      <c r="F8208" t="str">
        <f>T("MOTOCICLETAS   ")</f>
        <v xml:space="preserve">MOTOCICLETAS   </v>
      </c>
      <c r="G8208" t="str">
        <f>T("De 125,01 a 250 CENTIMETROS CUBICOS               ")</f>
        <v xml:space="preserve">De 125,01 a 250 CENTIMETROS CUBICOS               </v>
      </c>
      <c r="H8208" t="str">
        <f>T("GASOLINA                                          ")</f>
        <v xml:space="preserve">GASOLINA                                          </v>
      </c>
      <c r="I8208">
        <v>5</v>
      </c>
    </row>
    <row r="8209" spans="1:9">
      <c r="A8209" t="str">
        <f>T("2018")</f>
        <v>2018</v>
      </c>
      <c r="B8209" t="str">
        <f>T("Entidad sin personalidad jurídica (art. 35.4 LGT) ")</f>
        <v xml:space="preserve">Entidad sin personalidad jurídica (art. 35.4 LGT) </v>
      </c>
      <c r="C8209" t="str">
        <f>T("LATINA              ")</f>
        <v xml:space="preserve">LATINA              </v>
      </c>
      <c r="D8209" t="str">
        <f>T("ALUCHE              ")</f>
        <v xml:space="preserve">ALUCHE              </v>
      </c>
      <c r="E8209" t="str">
        <f>T("MT ")</f>
        <v xml:space="preserve">MT </v>
      </c>
      <c r="F8209" t="str">
        <f>T("MOTOCICLETAS   ")</f>
        <v xml:space="preserve">MOTOCICLETAS   </v>
      </c>
      <c r="G8209" t="str">
        <f>T("De 250,01 a 500 CENTIMETROS CUBICOS               ")</f>
        <v xml:space="preserve">De 250,01 a 500 CENTIMETROS CUBICOS               </v>
      </c>
      <c r="H8209" t="str">
        <f>T("GASOLINA                                          ")</f>
        <v xml:space="preserve">GASOLINA                                          </v>
      </c>
      <c r="I8209">
        <v>3</v>
      </c>
    </row>
    <row r="8210" spans="1:9">
      <c r="A8210" t="str">
        <f>T("2018")</f>
        <v>2018</v>
      </c>
      <c r="B8210" t="str">
        <f>T("Entidad sin personalidad jurídica (art. 35.4 LGT) ")</f>
        <v xml:space="preserve">Entidad sin personalidad jurídica (art. 35.4 LGT) </v>
      </c>
      <c r="C8210" t="str">
        <f>T("LATINA              ")</f>
        <v xml:space="preserve">LATINA              </v>
      </c>
      <c r="D8210" t="str">
        <f>T("CAMPAMENTO          ")</f>
        <v xml:space="preserve">CAMPAMENTO          </v>
      </c>
      <c r="E8210" t="str">
        <f>T("MT ")</f>
        <v xml:space="preserve">MT </v>
      </c>
      <c r="F8210" t="str">
        <f>T("MOTOCICLETAS   ")</f>
        <v xml:space="preserve">MOTOCICLETAS   </v>
      </c>
      <c r="G8210" t="str">
        <f>T("De 125,01 a 250 CENTIMETROS CUBICOS               ")</f>
        <v xml:space="preserve">De 125,01 a 250 CENTIMETROS CUBICOS               </v>
      </c>
      <c r="H8210" t="str">
        <f>T("GASOLINA                                          ")</f>
        <v xml:space="preserve">GASOLINA                                          </v>
      </c>
      <c r="I8210">
        <v>1</v>
      </c>
    </row>
    <row r="8211" spans="1:9">
      <c r="A8211" t="str">
        <f>T("2018")</f>
        <v>2018</v>
      </c>
      <c r="B8211" t="str">
        <f>T("Entidad sin personalidad jurídica (art. 35.4 LGT) ")</f>
        <v xml:space="preserve">Entidad sin personalidad jurídica (art. 35.4 LGT) </v>
      </c>
      <c r="C8211" t="str">
        <f>T("LATINA              ")</f>
        <v xml:space="preserve">LATINA              </v>
      </c>
      <c r="D8211" t="str">
        <f>T("CAMPAMENTO          ")</f>
        <v xml:space="preserve">CAMPAMENTO          </v>
      </c>
      <c r="E8211" t="str">
        <f>T("MT ")</f>
        <v xml:space="preserve">MT </v>
      </c>
      <c r="F8211" t="str">
        <f>T("MOTOCICLETAS   ")</f>
        <v xml:space="preserve">MOTOCICLETAS   </v>
      </c>
      <c r="G8211" t="str">
        <f>T("De 500,01 a 1.000 CENTIMETROS CUBICOS             ")</f>
        <v xml:space="preserve">De 500,01 a 1.000 CENTIMETROS CUBICOS             </v>
      </c>
      <c r="H8211" t="str">
        <f>T("GASOLINA                                          ")</f>
        <v xml:space="preserve">GASOLINA                                          </v>
      </c>
      <c r="I8211">
        <v>2</v>
      </c>
    </row>
    <row r="8212" spans="1:9">
      <c r="A8212" t="str">
        <f>T("2018")</f>
        <v>2018</v>
      </c>
      <c r="B8212" t="str">
        <f>T("Entidad sin personalidad jurídica (art. 35.4 LGT) ")</f>
        <v xml:space="preserve">Entidad sin personalidad jurídica (art. 35.4 LGT) </v>
      </c>
      <c r="C8212" t="str">
        <f>T("LATINA              ")</f>
        <v xml:space="preserve">LATINA              </v>
      </c>
      <c r="D8212" t="str">
        <f>T("LAS AGUILAS         ")</f>
        <v xml:space="preserve">LAS AGUILAS         </v>
      </c>
      <c r="E8212" t="str">
        <f>T("MT ")</f>
        <v xml:space="preserve">MT </v>
      </c>
      <c r="F8212" t="str">
        <f>T("MOTOCICLETAS   ")</f>
        <v xml:space="preserve">MOTOCICLETAS   </v>
      </c>
      <c r="G8212" t="str">
        <f>T("De menos de 125,01 CENTIMETROS CUBICOS            ")</f>
        <v xml:space="preserve">De menos de 125,01 CENTIMETROS CUBICOS            </v>
      </c>
      <c r="H8212" t="str">
        <f>T("GASOLINA                                          ")</f>
        <v xml:space="preserve">GASOLINA                                          </v>
      </c>
      <c r="I8212">
        <v>5</v>
      </c>
    </row>
    <row r="8213" spans="1:9">
      <c r="A8213" t="str">
        <f>T("2018")</f>
        <v>2018</v>
      </c>
      <c r="B8213" t="str">
        <f>T("Entidad sin personalidad jurídica (art. 35.4 LGT) ")</f>
        <v xml:space="preserve">Entidad sin personalidad jurídica (art. 35.4 LGT) </v>
      </c>
      <c r="C8213" t="str">
        <f>T("LATINA              ")</f>
        <v xml:space="preserve">LATINA              </v>
      </c>
      <c r="D8213" t="str">
        <f>T("LAS AGUILAS         ")</f>
        <v xml:space="preserve">LAS AGUILAS         </v>
      </c>
      <c r="E8213" t="str">
        <f>T("MT ")</f>
        <v xml:space="preserve">MT </v>
      </c>
      <c r="F8213" t="str">
        <f>T("MOTOCICLETAS   ")</f>
        <v xml:space="preserve">MOTOCICLETAS   </v>
      </c>
      <c r="G8213" t="str">
        <f>T("De 125,01 a 250 CENTIMETROS CUBICOS               ")</f>
        <v xml:space="preserve">De 125,01 a 250 CENTIMETROS CUBICOS               </v>
      </c>
      <c r="H8213" t="str">
        <f>T("GASOLINA                                          ")</f>
        <v xml:space="preserve">GASOLINA                                          </v>
      </c>
      <c r="I8213">
        <v>1</v>
      </c>
    </row>
    <row r="8214" spans="1:9">
      <c r="A8214" t="str">
        <f>T("2018")</f>
        <v>2018</v>
      </c>
      <c r="B8214" t="str">
        <f>T("Entidad sin personalidad jurídica (art. 35.4 LGT) ")</f>
        <v xml:space="preserve">Entidad sin personalidad jurídica (art. 35.4 LGT) </v>
      </c>
      <c r="C8214" t="str">
        <f>T("LATINA              ")</f>
        <v xml:space="preserve">LATINA              </v>
      </c>
      <c r="D8214" t="str">
        <f>T("LAS AGUILAS         ")</f>
        <v xml:space="preserve">LAS AGUILAS         </v>
      </c>
      <c r="E8214" t="str">
        <f>T("MT ")</f>
        <v xml:space="preserve">MT </v>
      </c>
      <c r="F8214" t="str">
        <f>T("MOTOCICLETAS   ")</f>
        <v xml:space="preserve">MOTOCICLETAS   </v>
      </c>
      <c r="G8214" t="str">
        <f>T("De 250,01 a 500 CENTIMETROS CUBICOS               ")</f>
        <v xml:space="preserve">De 250,01 a 500 CENTIMETROS CUBICOS               </v>
      </c>
      <c r="H8214" t="str">
        <f>T("GASOLINA                                          ")</f>
        <v xml:space="preserve">GASOLINA                                          </v>
      </c>
      <c r="I8214">
        <v>1</v>
      </c>
    </row>
    <row r="8215" spans="1:9">
      <c r="A8215" t="str">
        <f>T("2018")</f>
        <v>2018</v>
      </c>
      <c r="B8215" t="str">
        <f>T("Entidad sin personalidad jurídica (art. 35.4 LGT) ")</f>
        <v xml:space="preserve">Entidad sin personalidad jurídica (art. 35.4 LGT) </v>
      </c>
      <c r="C8215" t="str">
        <f>T("LATINA              ")</f>
        <v xml:space="preserve">LATINA              </v>
      </c>
      <c r="D8215" t="str">
        <f>T("LAS AGUILAS         ")</f>
        <v xml:space="preserve">LAS AGUILAS         </v>
      </c>
      <c r="E8215" t="str">
        <f>T("MT ")</f>
        <v xml:space="preserve">MT </v>
      </c>
      <c r="F8215" t="str">
        <f>T("MOTOCICLETAS   ")</f>
        <v xml:space="preserve">MOTOCICLETAS   </v>
      </c>
      <c r="G8215" t="str">
        <f>T("De 500,01 a 1.000 CENTIMETROS CUBICOS             ")</f>
        <v xml:space="preserve">De 500,01 a 1.000 CENTIMETROS CUBICOS             </v>
      </c>
      <c r="H8215" t="str">
        <f>T("GASOLINA                                          ")</f>
        <v xml:space="preserve">GASOLINA                                          </v>
      </c>
      <c r="I8215">
        <v>1</v>
      </c>
    </row>
    <row r="8216" spans="1:9">
      <c r="A8216" t="str">
        <f>T("2018")</f>
        <v>2018</v>
      </c>
      <c r="B8216" t="str">
        <f>T("FISICO                                            ")</f>
        <v xml:space="preserve">FISICO                                            </v>
      </c>
      <c r="C8216" t="str">
        <f>T("LATINA              ")</f>
        <v xml:space="preserve">LATINA              </v>
      </c>
      <c r="D8216" t="str">
        <f>T("SIN BARRIO          ")</f>
        <v xml:space="preserve">SIN BARRIO          </v>
      </c>
      <c r="E8216" t="str">
        <f>T("MT ")</f>
        <v xml:space="preserve">MT </v>
      </c>
      <c r="F8216" t="str">
        <f>T("MOTOCICLETAS   ")</f>
        <v xml:space="preserve">MOTOCICLETAS   </v>
      </c>
      <c r="G8216" t="str">
        <f>T("De menos de 125,01 CENTIMETROS CUBICOS            ")</f>
        <v xml:space="preserve">De menos de 125,01 CENTIMETROS CUBICOS            </v>
      </c>
      <c r="H8216" t="str">
        <f>T("GASOLINA                                          ")</f>
        <v xml:space="preserve">GASOLINA                                          </v>
      </c>
      <c r="I8216">
        <v>5</v>
      </c>
    </row>
    <row r="8217" spans="1:9">
      <c r="A8217" t="str">
        <f>T("2018")</f>
        <v>2018</v>
      </c>
      <c r="B8217" t="str">
        <f>T("FISICO                                            ")</f>
        <v xml:space="preserve">FISICO                                            </v>
      </c>
      <c r="C8217" t="str">
        <f>T("LATINA              ")</f>
        <v xml:space="preserve">LATINA              </v>
      </c>
      <c r="D8217" t="str">
        <f>T("SIN BARRIO          ")</f>
        <v xml:space="preserve">SIN BARRIO          </v>
      </c>
      <c r="E8217" t="str">
        <f>T("MT ")</f>
        <v xml:space="preserve">MT </v>
      </c>
      <c r="F8217" t="str">
        <f>T("MOTOCICLETAS   ")</f>
        <v xml:space="preserve">MOTOCICLETAS   </v>
      </c>
      <c r="G8217" t="str">
        <f>T("De 125,01 a 250 CENTIMETROS CUBICOS               ")</f>
        <v xml:space="preserve">De 125,01 a 250 CENTIMETROS CUBICOS               </v>
      </c>
      <c r="H8217" t="str">
        <f>T("GASOLINA                                          ")</f>
        <v xml:space="preserve">GASOLINA                                          </v>
      </c>
      <c r="I8217">
        <v>4</v>
      </c>
    </row>
    <row r="8218" spans="1:9">
      <c r="A8218" t="str">
        <f>T("2018")</f>
        <v>2018</v>
      </c>
      <c r="B8218" t="str">
        <f>T("FISICO                                            ")</f>
        <v xml:space="preserve">FISICO                                            </v>
      </c>
      <c r="C8218" t="str">
        <f>T("LATINA              ")</f>
        <v xml:space="preserve">LATINA              </v>
      </c>
      <c r="D8218" t="str">
        <f>T("SIN BARRIO          ")</f>
        <v xml:space="preserve">SIN BARRIO          </v>
      </c>
      <c r="E8218" t="str">
        <f>T("MT ")</f>
        <v xml:space="preserve">MT </v>
      </c>
      <c r="F8218" t="str">
        <f>T("MOTOCICLETAS   ")</f>
        <v xml:space="preserve">MOTOCICLETAS   </v>
      </c>
      <c r="G8218" t="str">
        <f>T("De 250,01 a 500 CENTIMETROS CUBICOS               ")</f>
        <v xml:space="preserve">De 250,01 a 500 CENTIMETROS CUBICOS               </v>
      </c>
      <c r="H8218" t="str">
        <f>T("GASOLINA                                          ")</f>
        <v xml:space="preserve">GASOLINA                                          </v>
      </c>
      <c r="I8218">
        <v>1</v>
      </c>
    </row>
    <row r="8219" spans="1:9">
      <c r="A8219" t="str">
        <f>T("2018")</f>
        <v>2018</v>
      </c>
      <c r="B8219" t="str">
        <f>T("FISICO                                            ")</f>
        <v xml:space="preserve">FISICO                                            </v>
      </c>
      <c r="C8219" t="str">
        <f>T("LATINA              ")</f>
        <v xml:space="preserve">LATINA              </v>
      </c>
      <c r="D8219" t="str">
        <f>T("SIN BARRIO          ")</f>
        <v xml:space="preserve">SIN BARRIO          </v>
      </c>
      <c r="E8219" t="str">
        <f>T("MT ")</f>
        <v xml:space="preserve">MT </v>
      </c>
      <c r="F8219" t="str">
        <f>T("MOTOCICLETAS   ")</f>
        <v xml:space="preserve">MOTOCICLETAS   </v>
      </c>
      <c r="G8219" t="str">
        <f>T("De 500,01 a 1.000 CENTIMETROS CUBICOS             ")</f>
        <v xml:space="preserve">De 500,01 a 1.000 CENTIMETROS CUBICOS             </v>
      </c>
      <c r="H8219" t="str">
        <f>T("GASOLINA                                          ")</f>
        <v xml:space="preserve">GASOLINA                                          </v>
      </c>
      <c r="I8219">
        <v>1</v>
      </c>
    </row>
    <row r="8220" spans="1:9">
      <c r="A8220" t="str">
        <f>T("2018")</f>
        <v>2018</v>
      </c>
      <c r="B8220" t="str">
        <f>T("FISICO                                            ")</f>
        <v xml:space="preserve">FISICO                                            </v>
      </c>
      <c r="C8220" t="str">
        <f>T("LATINA              ")</f>
        <v xml:space="preserve">LATINA              </v>
      </c>
      <c r="D8220" t="str">
        <f>T("SIN BARRIO          ")</f>
        <v xml:space="preserve">SIN BARRIO          </v>
      </c>
      <c r="E8220" t="str">
        <f>T("MT ")</f>
        <v xml:space="preserve">MT </v>
      </c>
      <c r="F8220" t="str">
        <f>T("MOTOCICLETAS   ")</f>
        <v xml:space="preserve">MOTOCICLETAS   </v>
      </c>
      <c r="G8220" t="str">
        <f>T("De 1.000,01 CENTIMETROS CUBICOS en adelante       ")</f>
        <v xml:space="preserve">De 1.000,01 CENTIMETROS CUBICOS en adelante       </v>
      </c>
      <c r="H8220" t="str">
        <f>T("GASOLINA                                          ")</f>
        <v xml:space="preserve">GASOLINA                                          </v>
      </c>
      <c r="I8220">
        <v>2</v>
      </c>
    </row>
    <row r="8221" spans="1:9">
      <c r="A8221" t="str">
        <f>T("2018")</f>
        <v>2018</v>
      </c>
      <c r="B8221" t="str">
        <f>T("FISICO                                            ")</f>
        <v xml:space="preserve">FISICO                                            </v>
      </c>
      <c r="C8221" t="str">
        <f>T("LATINA              ")</f>
        <v xml:space="preserve">LATINA              </v>
      </c>
      <c r="D8221" t="str">
        <f>T("LOS CARMENES        ")</f>
        <v xml:space="preserve">LOS CARMENES        </v>
      </c>
      <c r="E8221" t="str">
        <f>T("MT ")</f>
        <v xml:space="preserve">MT </v>
      </c>
      <c r="F8221" t="str">
        <f>T("MOTOCICLETAS   ")</f>
        <v xml:space="preserve">MOTOCICLETAS   </v>
      </c>
      <c r="G8221" t="str">
        <f>T("De menos de 125,01 CENTIMETROS CUBICOS            ")</f>
        <v xml:space="preserve">De menos de 125,01 CENTIMETROS CUBICOS            </v>
      </c>
      <c r="H8221" t="str">
        <f>T("GASOLINA                                          ")</f>
        <v xml:space="preserve">GASOLINA                                          </v>
      </c>
      <c r="I8221">
        <v>294</v>
      </c>
    </row>
    <row r="8222" spans="1:9">
      <c r="A8222" t="str">
        <f>T("2018")</f>
        <v>2018</v>
      </c>
      <c r="B8222" t="str">
        <f>T("FISICO                                            ")</f>
        <v xml:space="preserve">FISICO                                            </v>
      </c>
      <c r="C8222" t="str">
        <f>T("LATINA              ")</f>
        <v xml:space="preserve">LATINA              </v>
      </c>
      <c r="D8222" t="str">
        <f>T("LOS CARMENES        ")</f>
        <v xml:space="preserve">LOS CARMENES        </v>
      </c>
      <c r="E8222" t="str">
        <f>T("MT ")</f>
        <v xml:space="preserve">MT </v>
      </c>
      <c r="F8222" t="str">
        <f>T("MOTOCICLETAS   ")</f>
        <v xml:space="preserve">MOTOCICLETAS   </v>
      </c>
      <c r="G8222" t="str">
        <f>T("De 125,01 a 250 CENTIMETROS CUBICOS               ")</f>
        <v xml:space="preserve">De 125,01 a 250 CENTIMETROS CUBICOS               </v>
      </c>
      <c r="H8222" t="str">
        <f>T("GASOLINA                                          ")</f>
        <v xml:space="preserve">GASOLINA                                          </v>
      </c>
      <c r="I8222">
        <v>91</v>
      </c>
    </row>
    <row r="8223" spans="1:9">
      <c r="A8223" t="str">
        <f>T("2018")</f>
        <v>2018</v>
      </c>
      <c r="B8223" t="str">
        <f>T("FISICO                                            ")</f>
        <v xml:space="preserve">FISICO                                            </v>
      </c>
      <c r="C8223" t="str">
        <f>T("LATINA              ")</f>
        <v xml:space="preserve">LATINA              </v>
      </c>
      <c r="D8223" t="str">
        <f>T("LOS CARMENES        ")</f>
        <v xml:space="preserve">LOS CARMENES        </v>
      </c>
      <c r="E8223" t="str">
        <f>T("MT ")</f>
        <v xml:space="preserve">MT </v>
      </c>
      <c r="F8223" t="str">
        <f>T("MOTOCICLETAS   ")</f>
        <v xml:space="preserve">MOTOCICLETAS   </v>
      </c>
      <c r="G8223" t="str">
        <f>T("De 250,01 a 500 CENTIMETROS CUBICOS               ")</f>
        <v xml:space="preserve">De 250,01 a 500 CENTIMETROS CUBICOS               </v>
      </c>
      <c r="H8223" t="str">
        <f>T("GASOLINA                                          ")</f>
        <v xml:space="preserve">GASOLINA                                          </v>
      </c>
      <c r="I8223">
        <v>71</v>
      </c>
    </row>
    <row r="8224" spans="1:9">
      <c r="A8224" t="str">
        <f>T("2018")</f>
        <v>2018</v>
      </c>
      <c r="B8224" t="str">
        <f>T("FISICO                                            ")</f>
        <v xml:space="preserve">FISICO                                            </v>
      </c>
      <c r="C8224" t="str">
        <f>T("LATINA              ")</f>
        <v xml:space="preserve">LATINA              </v>
      </c>
      <c r="D8224" t="str">
        <f>T("LOS CARMENES        ")</f>
        <v xml:space="preserve">LOS CARMENES        </v>
      </c>
      <c r="E8224" t="str">
        <f>T("MT ")</f>
        <v xml:space="preserve">MT </v>
      </c>
      <c r="F8224" t="str">
        <f>T("MOTOCICLETAS   ")</f>
        <v xml:space="preserve">MOTOCICLETAS   </v>
      </c>
      <c r="G8224" t="str">
        <f>T("De 500,01 a 1.000 CENTIMETROS CUBICOS             ")</f>
        <v xml:space="preserve">De 500,01 a 1.000 CENTIMETROS CUBICOS             </v>
      </c>
      <c r="H8224" t="str">
        <f>T("GASOLINA                                          ")</f>
        <v xml:space="preserve">GASOLINA                                          </v>
      </c>
      <c r="I8224">
        <v>148</v>
      </c>
    </row>
    <row r="8225" spans="1:9">
      <c r="A8225" t="str">
        <f>T("2018")</f>
        <v>2018</v>
      </c>
      <c r="B8225" t="str">
        <f>T("FISICO                                            ")</f>
        <v xml:space="preserve">FISICO                                            </v>
      </c>
      <c r="C8225" t="str">
        <f>T("LATINA              ")</f>
        <v xml:space="preserve">LATINA              </v>
      </c>
      <c r="D8225" t="str">
        <f>T("LOS CARMENES        ")</f>
        <v xml:space="preserve">LOS CARMENES        </v>
      </c>
      <c r="E8225" t="str">
        <f>T("MT ")</f>
        <v xml:space="preserve">MT </v>
      </c>
      <c r="F8225" t="str">
        <f>T("MOTOCICLETAS   ")</f>
        <v xml:space="preserve">MOTOCICLETAS   </v>
      </c>
      <c r="G8225" t="str">
        <f>T("De 1.000,01 CENTIMETROS CUBICOS en adelante       ")</f>
        <v xml:space="preserve">De 1.000,01 CENTIMETROS CUBICOS en adelante       </v>
      </c>
      <c r="H8225" t="str">
        <f>T("GASOLINA                                          ")</f>
        <v xml:space="preserve">GASOLINA                                          </v>
      </c>
      <c r="I8225">
        <v>29</v>
      </c>
    </row>
    <row r="8226" spans="1:9">
      <c r="A8226" t="str">
        <f>T("2018")</f>
        <v>2018</v>
      </c>
      <c r="B8226" t="str">
        <f>T("FISICO                                            ")</f>
        <v xml:space="preserve">FISICO                                            </v>
      </c>
      <c r="C8226" t="str">
        <f>T("LATINA              ")</f>
        <v xml:space="preserve">LATINA              </v>
      </c>
      <c r="D8226" t="str">
        <f>T("PUERTA DEL ANGEL    ")</f>
        <v xml:space="preserve">PUERTA DEL ANGEL    </v>
      </c>
      <c r="E8226" t="str">
        <f>T("MT ")</f>
        <v xml:space="preserve">MT </v>
      </c>
      <c r="F8226" t="str">
        <f>T("MOTOCICLETAS   ")</f>
        <v xml:space="preserve">MOTOCICLETAS   </v>
      </c>
      <c r="G8226" t="str">
        <f>T("De menos de 125,01 CENTIMETROS CUBICOS            ")</f>
        <v xml:space="preserve">De menos de 125,01 CENTIMETROS CUBICOS            </v>
      </c>
      <c r="H8226" t="str">
        <f>T("GASOLINA                                          ")</f>
        <v xml:space="preserve">GASOLINA                                          </v>
      </c>
      <c r="I8226">
        <v>682</v>
      </c>
    </row>
    <row r="8227" spans="1:9">
      <c r="A8227" t="str">
        <f>T("2018")</f>
        <v>2018</v>
      </c>
      <c r="B8227" t="str">
        <f>T("FISICO                                            ")</f>
        <v xml:space="preserve">FISICO                                            </v>
      </c>
      <c r="C8227" t="str">
        <f>T("LATINA              ")</f>
        <v xml:space="preserve">LATINA              </v>
      </c>
      <c r="D8227" t="str">
        <f>T("PUERTA DEL ANGEL    ")</f>
        <v xml:space="preserve">PUERTA DEL ANGEL    </v>
      </c>
      <c r="E8227" t="str">
        <f>T("MT ")</f>
        <v xml:space="preserve">MT </v>
      </c>
      <c r="F8227" t="str">
        <f>T("MOTOCICLETAS   ")</f>
        <v xml:space="preserve">MOTOCICLETAS   </v>
      </c>
      <c r="G8227" t="str">
        <f>T("De 125,01 a 250 CENTIMETROS CUBICOS               ")</f>
        <v xml:space="preserve">De 125,01 a 250 CENTIMETROS CUBICOS               </v>
      </c>
      <c r="H8227" t="str">
        <f>T("GASOLINA                                          ")</f>
        <v xml:space="preserve">GASOLINA                                          </v>
      </c>
      <c r="I8227">
        <v>221</v>
      </c>
    </row>
    <row r="8228" spans="1:9">
      <c r="A8228" t="str">
        <f>T("2018")</f>
        <v>2018</v>
      </c>
      <c r="B8228" t="str">
        <f>T("FISICO                                            ")</f>
        <v xml:space="preserve">FISICO                                            </v>
      </c>
      <c r="C8228" t="str">
        <f>T("LATINA              ")</f>
        <v xml:space="preserve">LATINA              </v>
      </c>
      <c r="D8228" t="str">
        <f>T("PUERTA DEL ANGEL    ")</f>
        <v xml:space="preserve">PUERTA DEL ANGEL    </v>
      </c>
      <c r="E8228" t="str">
        <f>T("MT ")</f>
        <v xml:space="preserve">MT </v>
      </c>
      <c r="F8228" t="str">
        <f>T("MOTOCICLETAS   ")</f>
        <v xml:space="preserve">MOTOCICLETAS   </v>
      </c>
      <c r="G8228" t="str">
        <f>T("De 250,01 a 500 CENTIMETROS CUBICOS               ")</f>
        <v xml:space="preserve">De 250,01 a 500 CENTIMETROS CUBICOS               </v>
      </c>
      <c r="H8228" t="str">
        <f>T("GASOLINA                                          ")</f>
        <v xml:space="preserve">GASOLINA                                          </v>
      </c>
      <c r="I8228">
        <v>181</v>
      </c>
    </row>
    <row r="8229" spans="1:9">
      <c r="A8229" t="str">
        <f>T("2018")</f>
        <v>2018</v>
      </c>
      <c r="B8229" t="str">
        <f>T("FISICO                                            ")</f>
        <v xml:space="preserve">FISICO                                            </v>
      </c>
      <c r="C8229" t="str">
        <f>T("LATINA              ")</f>
        <v xml:space="preserve">LATINA              </v>
      </c>
      <c r="D8229" t="str">
        <f>T("PUERTA DEL ANGEL    ")</f>
        <v xml:space="preserve">PUERTA DEL ANGEL    </v>
      </c>
      <c r="E8229" t="str">
        <f>T("MT ")</f>
        <v xml:space="preserve">MT </v>
      </c>
      <c r="F8229" t="str">
        <f>T("MOTOCICLETAS   ")</f>
        <v xml:space="preserve">MOTOCICLETAS   </v>
      </c>
      <c r="G8229" t="str">
        <f>T("De 500,01 a 1.000 CENTIMETROS CUBICOS             ")</f>
        <v xml:space="preserve">De 500,01 a 1.000 CENTIMETROS CUBICOS             </v>
      </c>
      <c r="H8229" t="str">
        <f>T("GASOLINA                                          ")</f>
        <v xml:space="preserve">GASOLINA                                          </v>
      </c>
      <c r="I8229">
        <v>333</v>
      </c>
    </row>
    <row r="8230" spans="1:9">
      <c r="A8230" t="str">
        <f>T("2018")</f>
        <v>2018</v>
      </c>
      <c r="B8230" t="str">
        <f>T("FISICO                                            ")</f>
        <v xml:space="preserve">FISICO                                            </v>
      </c>
      <c r="C8230" t="str">
        <f>T("LATINA              ")</f>
        <v xml:space="preserve">LATINA              </v>
      </c>
      <c r="D8230" t="str">
        <f>T("PUERTA DEL ANGEL    ")</f>
        <v xml:space="preserve">PUERTA DEL ANGEL    </v>
      </c>
      <c r="E8230" t="str">
        <f>T("MT ")</f>
        <v xml:space="preserve">MT </v>
      </c>
      <c r="F8230" t="str">
        <f>T("MOTOCICLETAS   ")</f>
        <v xml:space="preserve">MOTOCICLETAS   </v>
      </c>
      <c r="G8230" t="str">
        <f>T("De 1.000,01 CENTIMETROS CUBICOS en adelante       ")</f>
        <v xml:space="preserve">De 1.000,01 CENTIMETROS CUBICOS en adelante       </v>
      </c>
      <c r="H8230" t="str">
        <f>T("GASOLINA                                          ")</f>
        <v xml:space="preserve">GASOLINA                                          </v>
      </c>
      <c r="I8230">
        <v>64</v>
      </c>
    </row>
    <row r="8231" spans="1:9">
      <c r="A8231" t="str">
        <f>T("2018")</f>
        <v>2018</v>
      </c>
      <c r="B8231" t="str">
        <f>T("FISICO                                            ")</f>
        <v xml:space="preserve">FISICO                                            </v>
      </c>
      <c r="C8231" t="str">
        <f>T("LATINA              ")</f>
        <v xml:space="preserve">LATINA              </v>
      </c>
      <c r="D8231" t="str">
        <f>T("LUCERO              ")</f>
        <v xml:space="preserve">LUCERO              </v>
      </c>
      <c r="E8231" t="str">
        <f>T("MT ")</f>
        <v xml:space="preserve">MT </v>
      </c>
      <c r="F8231" t="str">
        <f>T("MOTOCICLETAS   ")</f>
        <v xml:space="preserve">MOTOCICLETAS   </v>
      </c>
      <c r="G8231" t="str">
        <f>T("De menos de 125,01 CENTIMETROS CUBICOS            ")</f>
        <v xml:space="preserve">De menos de 125,01 CENTIMETROS CUBICOS            </v>
      </c>
      <c r="H8231" t="str">
        <f>T("GASOLINA                                          ")</f>
        <v xml:space="preserve">GASOLINA                                          </v>
      </c>
      <c r="I8231">
        <v>477</v>
      </c>
    </row>
    <row r="8232" spans="1:9">
      <c r="A8232" t="str">
        <f>T("2018")</f>
        <v>2018</v>
      </c>
      <c r="B8232" t="str">
        <f>T("FISICO                                            ")</f>
        <v xml:space="preserve">FISICO                                            </v>
      </c>
      <c r="C8232" t="str">
        <f>T("LATINA              ")</f>
        <v xml:space="preserve">LATINA              </v>
      </c>
      <c r="D8232" t="str">
        <f>T("LUCERO              ")</f>
        <v xml:space="preserve">LUCERO              </v>
      </c>
      <c r="E8232" t="str">
        <f>T("MT ")</f>
        <v xml:space="preserve">MT </v>
      </c>
      <c r="F8232" t="str">
        <f>T("MOTOCICLETAS   ")</f>
        <v xml:space="preserve">MOTOCICLETAS   </v>
      </c>
      <c r="G8232" t="str">
        <f>T("De 125,01 a 250 CENTIMETROS CUBICOS               ")</f>
        <v xml:space="preserve">De 125,01 a 250 CENTIMETROS CUBICOS               </v>
      </c>
      <c r="H8232" t="str">
        <f>T("GASOLINA                                          ")</f>
        <v xml:space="preserve">GASOLINA                                          </v>
      </c>
      <c r="I8232">
        <v>177</v>
      </c>
    </row>
    <row r="8233" spans="1:9">
      <c r="A8233" t="str">
        <f>T("2018")</f>
        <v>2018</v>
      </c>
      <c r="B8233" t="str">
        <f>T("FISICO                                            ")</f>
        <v xml:space="preserve">FISICO                                            </v>
      </c>
      <c r="C8233" t="str">
        <f>T("LATINA              ")</f>
        <v xml:space="preserve">LATINA              </v>
      </c>
      <c r="D8233" t="str">
        <f>T("LUCERO              ")</f>
        <v xml:space="preserve">LUCERO              </v>
      </c>
      <c r="E8233" t="str">
        <f>T("MT ")</f>
        <v xml:space="preserve">MT </v>
      </c>
      <c r="F8233" t="str">
        <f>T("MOTOCICLETAS   ")</f>
        <v xml:space="preserve">MOTOCICLETAS   </v>
      </c>
      <c r="G8233" t="str">
        <f>T("De 250,01 a 500 CENTIMETROS CUBICOS               ")</f>
        <v xml:space="preserve">De 250,01 a 500 CENTIMETROS CUBICOS               </v>
      </c>
      <c r="H8233" t="str">
        <f>T("GASOLINA                                          ")</f>
        <v xml:space="preserve">GASOLINA                                          </v>
      </c>
      <c r="I8233">
        <v>119</v>
      </c>
    </row>
    <row r="8234" spans="1:9">
      <c r="A8234" t="str">
        <f>T("2018")</f>
        <v>2018</v>
      </c>
      <c r="B8234" t="str">
        <f>T("FISICO                                            ")</f>
        <v xml:space="preserve">FISICO                                            </v>
      </c>
      <c r="C8234" t="str">
        <f>T("LATINA              ")</f>
        <v xml:space="preserve">LATINA              </v>
      </c>
      <c r="D8234" t="str">
        <f>T("LUCERO              ")</f>
        <v xml:space="preserve">LUCERO              </v>
      </c>
      <c r="E8234" t="str">
        <f>T("MT ")</f>
        <v xml:space="preserve">MT </v>
      </c>
      <c r="F8234" t="str">
        <f>T("MOTOCICLETAS   ")</f>
        <v xml:space="preserve">MOTOCICLETAS   </v>
      </c>
      <c r="G8234" t="str">
        <f>T("De 500,01 a 1.000 CENTIMETROS CUBICOS             ")</f>
        <v xml:space="preserve">De 500,01 a 1.000 CENTIMETROS CUBICOS             </v>
      </c>
      <c r="H8234" t="str">
        <f>T("GASOLINA                                          ")</f>
        <v xml:space="preserve">GASOLINA                                          </v>
      </c>
      <c r="I8234">
        <v>307</v>
      </c>
    </row>
    <row r="8235" spans="1:9">
      <c r="A8235" t="str">
        <f>T("2018")</f>
        <v>2018</v>
      </c>
      <c r="B8235" t="str">
        <f>T("FISICO                                            ")</f>
        <v xml:space="preserve">FISICO                                            </v>
      </c>
      <c r="C8235" t="str">
        <f>T("LATINA              ")</f>
        <v xml:space="preserve">LATINA              </v>
      </c>
      <c r="D8235" t="str">
        <f>T("LUCERO              ")</f>
        <v xml:space="preserve">LUCERO              </v>
      </c>
      <c r="E8235" t="str">
        <f>T("MT ")</f>
        <v xml:space="preserve">MT </v>
      </c>
      <c r="F8235" t="str">
        <f>T("MOTOCICLETAS   ")</f>
        <v xml:space="preserve">MOTOCICLETAS   </v>
      </c>
      <c r="G8235" t="str">
        <f>T("De 1.000,01 CENTIMETROS CUBICOS en adelante       ")</f>
        <v xml:space="preserve">De 1.000,01 CENTIMETROS CUBICOS en adelante       </v>
      </c>
      <c r="H8235" t="str">
        <f>T("GASOLINA                                          ")</f>
        <v xml:space="preserve">GASOLINA                                          </v>
      </c>
      <c r="I8235">
        <v>46</v>
      </c>
    </row>
    <row r="8236" spans="1:9">
      <c r="A8236" t="str">
        <f>T("2018")</f>
        <v>2018</v>
      </c>
      <c r="B8236" t="str">
        <f>T("FISICO                                            ")</f>
        <v xml:space="preserve">FISICO                                            </v>
      </c>
      <c r="C8236" t="str">
        <f>T("LATINA              ")</f>
        <v xml:space="preserve">LATINA              </v>
      </c>
      <c r="D8236" t="str">
        <f>T("ALUCHE              ")</f>
        <v xml:space="preserve">ALUCHE              </v>
      </c>
      <c r="E8236" t="str">
        <f>T("MT ")</f>
        <v xml:space="preserve">MT </v>
      </c>
      <c r="F8236" t="str">
        <f>T("MOTOCICLETAS   ")</f>
        <v xml:space="preserve">MOTOCICLETAS   </v>
      </c>
      <c r="G8236" t="str">
        <f>T("De menos de 125,01 CENTIMETROS CUBICOS            ")</f>
        <v xml:space="preserve">De menos de 125,01 CENTIMETROS CUBICOS            </v>
      </c>
      <c r="H8236" t="str">
        <f>T("GASOLINA                                          ")</f>
        <v xml:space="preserve">GASOLINA                                          </v>
      </c>
      <c r="I8236">
        <v>783</v>
      </c>
    </row>
    <row r="8237" spans="1:9">
      <c r="A8237" t="str">
        <f>T("2018")</f>
        <v>2018</v>
      </c>
      <c r="B8237" t="str">
        <f>T("FISICO                                            ")</f>
        <v xml:space="preserve">FISICO                                            </v>
      </c>
      <c r="C8237" t="str">
        <f>T("LATINA              ")</f>
        <v xml:space="preserve">LATINA              </v>
      </c>
      <c r="D8237" t="str">
        <f>T("ALUCHE              ")</f>
        <v xml:space="preserve">ALUCHE              </v>
      </c>
      <c r="E8237" t="str">
        <f>T("MT ")</f>
        <v xml:space="preserve">MT </v>
      </c>
      <c r="F8237" t="str">
        <f>T("MOTOCICLETAS   ")</f>
        <v xml:space="preserve">MOTOCICLETAS   </v>
      </c>
      <c r="G8237" t="str">
        <f>T("De 125,01 a 250 CENTIMETROS CUBICOS               ")</f>
        <v xml:space="preserve">De 125,01 a 250 CENTIMETROS CUBICOS               </v>
      </c>
      <c r="H8237" t="str">
        <f>T("GASOLINA                                          ")</f>
        <v xml:space="preserve">GASOLINA                                          </v>
      </c>
      <c r="I8237">
        <v>322</v>
      </c>
    </row>
    <row r="8238" spans="1:9">
      <c r="A8238" t="str">
        <f>T("2018")</f>
        <v>2018</v>
      </c>
      <c r="B8238" t="str">
        <f>T("FISICO                                            ")</f>
        <v xml:space="preserve">FISICO                                            </v>
      </c>
      <c r="C8238" t="str">
        <f>T("LATINA              ")</f>
        <v xml:space="preserve">LATINA              </v>
      </c>
      <c r="D8238" t="str">
        <f>T("ALUCHE              ")</f>
        <v xml:space="preserve">ALUCHE              </v>
      </c>
      <c r="E8238" t="str">
        <f>T("MT ")</f>
        <v xml:space="preserve">MT </v>
      </c>
      <c r="F8238" t="str">
        <f>T("MOTOCICLETAS   ")</f>
        <v xml:space="preserve">MOTOCICLETAS   </v>
      </c>
      <c r="G8238" t="str">
        <f>T("De 250,01 a 500 CENTIMETROS CUBICOS               ")</f>
        <v xml:space="preserve">De 250,01 a 500 CENTIMETROS CUBICOS               </v>
      </c>
      <c r="H8238" t="str">
        <f>T("GASOLINA                                          ")</f>
        <v xml:space="preserve">GASOLINA                                          </v>
      </c>
      <c r="I8238">
        <v>246</v>
      </c>
    </row>
    <row r="8239" spans="1:9">
      <c r="A8239" t="str">
        <f>T("2018")</f>
        <v>2018</v>
      </c>
      <c r="B8239" t="str">
        <f>T("FISICO                                            ")</f>
        <v xml:space="preserve">FISICO                                            </v>
      </c>
      <c r="C8239" t="str">
        <f>T("LATINA              ")</f>
        <v xml:space="preserve">LATINA              </v>
      </c>
      <c r="D8239" t="str">
        <f>T("ALUCHE              ")</f>
        <v xml:space="preserve">ALUCHE              </v>
      </c>
      <c r="E8239" t="str">
        <f>T("MT ")</f>
        <v xml:space="preserve">MT </v>
      </c>
      <c r="F8239" t="str">
        <f>T("MOTOCICLETAS   ")</f>
        <v xml:space="preserve">MOTOCICLETAS   </v>
      </c>
      <c r="G8239" t="str">
        <f>T("De 500,01 a 1.000 CENTIMETROS CUBICOS             ")</f>
        <v xml:space="preserve">De 500,01 a 1.000 CENTIMETROS CUBICOS             </v>
      </c>
      <c r="H8239" t="str">
        <f>T("GASOLINA                                          ")</f>
        <v xml:space="preserve">GASOLINA                                          </v>
      </c>
      <c r="I8239">
        <v>553</v>
      </c>
    </row>
    <row r="8240" spans="1:9">
      <c r="A8240" t="str">
        <f>T("2018")</f>
        <v>2018</v>
      </c>
      <c r="B8240" t="str">
        <f>T("FISICO                                            ")</f>
        <v xml:space="preserve">FISICO                                            </v>
      </c>
      <c r="C8240" t="str">
        <f>T("LATINA              ")</f>
        <v xml:space="preserve">LATINA              </v>
      </c>
      <c r="D8240" t="str">
        <f>T("ALUCHE              ")</f>
        <v xml:space="preserve">ALUCHE              </v>
      </c>
      <c r="E8240" t="str">
        <f>T("MT ")</f>
        <v xml:space="preserve">MT </v>
      </c>
      <c r="F8240" t="str">
        <f>T("MOTOCICLETAS   ")</f>
        <v xml:space="preserve">MOTOCICLETAS   </v>
      </c>
      <c r="G8240" t="str">
        <f>T("De 1.000,01 CENTIMETROS CUBICOS en adelante       ")</f>
        <v xml:space="preserve">De 1.000,01 CENTIMETROS CUBICOS en adelante       </v>
      </c>
      <c r="H8240" t="str">
        <f>T("GASOLINA                                          ")</f>
        <v xml:space="preserve">GASOLINA                                          </v>
      </c>
      <c r="I8240">
        <v>101</v>
      </c>
    </row>
    <row r="8241" spans="1:9">
      <c r="A8241" t="str">
        <f>T("2018")</f>
        <v>2018</v>
      </c>
      <c r="B8241" t="str">
        <f>T("FISICO                                            ")</f>
        <v xml:space="preserve">FISICO                                            </v>
      </c>
      <c r="C8241" t="str">
        <f>T("LATINA              ")</f>
        <v xml:space="preserve">LATINA              </v>
      </c>
      <c r="D8241" t="str">
        <f>T("CAMPAMENTO          ")</f>
        <v xml:space="preserve">CAMPAMENTO          </v>
      </c>
      <c r="E8241" t="str">
        <f>T("MT ")</f>
        <v xml:space="preserve">MT </v>
      </c>
      <c r="F8241" t="str">
        <f>T("MOTOCICLETAS   ")</f>
        <v xml:space="preserve">MOTOCICLETAS   </v>
      </c>
      <c r="G8241" t="str">
        <f>T("De menos de 125,01 CENTIMETROS CUBICOS            ")</f>
        <v xml:space="preserve">De menos de 125,01 CENTIMETROS CUBICOS            </v>
      </c>
      <c r="H8241" t="str">
        <f>T("GASOLINA                                          ")</f>
        <v xml:space="preserve">GASOLINA                                          </v>
      </c>
      <c r="I8241">
        <v>207</v>
      </c>
    </row>
    <row r="8242" spans="1:9">
      <c r="A8242" t="str">
        <f>T("2018")</f>
        <v>2018</v>
      </c>
      <c r="B8242" t="str">
        <f>T("FISICO                                            ")</f>
        <v xml:space="preserve">FISICO                                            </v>
      </c>
      <c r="C8242" t="str">
        <f>T("LATINA              ")</f>
        <v xml:space="preserve">LATINA              </v>
      </c>
      <c r="D8242" t="str">
        <f>T("CAMPAMENTO          ")</f>
        <v xml:space="preserve">CAMPAMENTO          </v>
      </c>
      <c r="E8242" t="str">
        <f>T("MT ")</f>
        <v xml:space="preserve">MT </v>
      </c>
      <c r="F8242" t="str">
        <f>T("MOTOCICLETAS   ")</f>
        <v xml:space="preserve">MOTOCICLETAS   </v>
      </c>
      <c r="G8242" t="str">
        <f>T("De 125,01 a 250 CENTIMETROS CUBICOS               ")</f>
        <v xml:space="preserve">De 125,01 a 250 CENTIMETROS CUBICOS               </v>
      </c>
      <c r="H8242" t="str">
        <f>T("GASOLINA                                          ")</f>
        <v xml:space="preserve">GASOLINA                                          </v>
      </c>
      <c r="I8242">
        <v>75</v>
      </c>
    </row>
    <row r="8243" spans="1:9">
      <c r="A8243" t="str">
        <f>T("2018")</f>
        <v>2018</v>
      </c>
      <c r="B8243" t="str">
        <f>T("FISICO                                            ")</f>
        <v xml:space="preserve">FISICO                                            </v>
      </c>
      <c r="C8243" t="str">
        <f>T("LATINA              ")</f>
        <v xml:space="preserve">LATINA              </v>
      </c>
      <c r="D8243" t="str">
        <f>T("CAMPAMENTO          ")</f>
        <v xml:space="preserve">CAMPAMENTO          </v>
      </c>
      <c r="E8243" t="str">
        <f>T("MT ")</f>
        <v xml:space="preserve">MT </v>
      </c>
      <c r="F8243" t="str">
        <f>T("MOTOCICLETAS   ")</f>
        <v xml:space="preserve">MOTOCICLETAS   </v>
      </c>
      <c r="G8243" t="str">
        <f>T("De 250,01 a 500 CENTIMETROS CUBICOS               ")</f>
        <v xml:space="preserve">De 250,01 a 500 CENTIMETROS CUBICOS               </v>
      </c>
      <c r="H8243" t="str">
        <f>T("GASOLINA                                          ")</f>
        <v xml:space="preserve">GASOLINA                                          </v>
      </c>
      <c r="I8243">
        <v>59</v>
      </c>
    </row>
    <row r="8244" spans="1:9">
      <c r="A8244" t="str">
        <f>T("2018")</f>
        <v>2018</v>
      </c>
      <c r="B8244" t="str">
        <f>T("FISICO                                            ")</f>
        <v xml:space="preserve">FISICO                                            </v>
      </c>
      <c r="C8244" t="str">
        <f>T("LATINA              ")</f>
        <v xml:space="preserve">LATINA              </v>
      </c>
      <c r="D8244" t="str">
        <f>T("CAMPAMENTO          ")</f>
        <v xml:space="preserve">CAMPAMENTO          </v>
      </c>
      <c r="E8244" t="str">
        <f>T("MT ")</f>
        <v xml:space="preserve">MT </v>
      </c>
      <c r="F8244" t="str">
        <f>T("MOTOCICLETAS   ")</f>
        <v xml:space="preserve">MOTOCICLETAS   </v>
      </c>
      <c r="G8244" t="str">
        <f>T("De 500,01 a 1.000 CENTIMETROS CUBICOS             ")</f>
        <v xml:space="preserve">De 500,01 a 1.000 CENTIMETROS CUBICOS             </v>
      </c>
      <c r="H8244" t="str">
        <f>T("GASOLINA                                          ")</f>
        <v xml:space="preserve">GASOLINA                                          </v>
      </c>
      <c r="I8244">
        <v>161</v>
      </c>
    </row>
    <row r="8245" spans="1:9">
      <c r="A8245" t="str">
        <f>T("2018")</f>
        <v>2018</v>
      </c>
      <c r="B8245" t="str">
        <f>T("FISICO                                            ")</f>
        <v xml:space="preserve">FISICO                                            </v>
      </c>
      <c r="C8245" t="str">
        <f>T("LATINA              ")</f>
        <v xml:space="preserve">LATINA              </v>
      </c>
      <c r="D8245" t="str">
        <f>T("CAMPAMENTO          ")</f>
        <v xml:space="preserve">CAMPAMENTO          </v>
      </c>
      <c r="E8245" t="str">
        <f>T("MT ")</f>
        <v xml:space="preserve">MT </v>
      </c>
      <c r="F8245" t="str">
        <f>T("MOTOCICLETAS   ")</f>
        <v xml:space="preserve">MOTOCICLETAS   </v>
      </c>
      <c r="G8245" t="str">
        <f>T("De 1.000,01 CENTIMETROS CUBICOS en adelante       ")</f>
        <v xml:space="preserve">De 1.000,01 CENTIMETROS CUBICOS en adelante       </v>
      </c>
      <c r="H8245" t="str">
        <f>T("GASOLINA                                          ")</f>
        <v xml:space="preserve">GASOLINA                                          </v>
      </c>
      <c r="I8245">
        <v>36</v>
      </c>
    </row>
    <row r="8246" spans="1:9">
      <c r="A8246" t="str">
        <f>T("2018")</f>
        <v>2018</v>
      </c>
      <c r="B8246" t="str">
        <f>T("FISICO                                            ")</f>
        <v xml:space="preserve">FISICO                                            </v>
      </c>
      <c r="C8246" t="str">
        <f>T("LATINA              ")</f>
        <v xml:space="preserve">LATINA              </v>
      </c>
      <c r="D8246" t="str">
        <f>T("CUATRO VIENTOS      ")</f>
        <v xml:space="preserve">CUATRO VIENTOS      </v>
      </c>
      <c r="E8246" t="str">
        <f>T("MT ")</f>
        <v xml:space="preserve">MT </v>
      </c>
      <c r="F8246" t="str">
        <f>T("MOTOCICLETAS   ")</f>
        <v xml:space="preserve">MOTOCICLETAS   </v>
      </c>
      <c r="G8246" t="str">
        <f>T("De menos de 125,01 CENTIMETROS CUBICOS            ")</f>
        <v xml:space="preserve">De menos de 125,01 CENTIMETROS CUBICOS            </v>
      </c>
      <c r="H8246" t="str">
        <f>T("GASOLINA                                          ")</f>
        <v xml:space="preserve">GASOLINA                                          </v>
      </c>
      <c r="I8246">
        <v>60</v>
      </c>
    </row>
    <row r="8247" spans="1:9">
      <c r="A8247" t="str">
        <f>T("2018")</f>
        <v>2018</v>
      </c>
      <c r="B8247" t="str">
        <f>T("FISICO                                            ")</f>
        <v xml:space="preserve">FISICO                                            </v>
      </c>
      <c r="C8247" t="str">
        <f>T("LATINA              ")</f>
        <v xml:space="preserve">LATINA              </v>
      </c>
      <c r="D8247" t="str">
        <f>T("CUATRO VIENTOS      ")</f>
        <v xml:space="preserve">CUATRO VIENTOS      </v>
      </c>
      <c r="E8247" t="str">
        <f>T("MT ")</f>
        <v xml:space="preserve">MT </v>
      </c>
      <c r="F8247" t="str">
        <f>T("MOTOCICLETAS   ")</f>
        <v xml:space="preserve">MOTOCICLETAS   </v>
      </c>
      <c r="G8247" t="str">
        <f>T("De 125,01 a 250 CENTIMETROS CUBICOS               ")</f>
        <v xml:space="preserve">De 125,01 a 250 CENTIMETROS CUBICOS               </v>
      </c>
      <c r="H8247" t="str">
        <f>T("GASOLINA                                          ")</f>
        <v xml:space="preserve">GASOLINA                                          </v>
      </c>
      <c r="I8247">
        <v>20</v>
      </c>
    </row>
    <row r="8248" spans="1:9">
      <c r="A8248" t="str">
        <f>T("2018")</f>
        <v>2018</v>
      </c>
      <c r="B8248" t="str">
        <f>T("FISICO                                            ")</f>
        <v xml:space="preserve">FISICO                                            </v>
      </c>
      <c r="C8248" t="str">
        <f>T("LATINA              ")</f>
        <v xml:space="preserve">LATINA              </v>
      </c>
      <c r="D8248" t="str">
        <f>T("CUATRO VIENTOS      ")</f>
        <v xml:space="preserve">CUATRO VIENTOS      </v>
      </c>
      <c r="E8248" t="str">
        <f>T("MT ")</f>
        <v xml:space="preserve">MT </v>
      </c>
      <c r="F8248" t="str">
        <f>T("MOTOCICLETAS   ")</f>
        <v xml:space="preserve">MOTOCICLETAS   </v>
      </c>
      <c r="G8248" t="str">
        <f>T("De 250,01 a 500 CENTIMETROS CUBICOS               ")</f>
        <v xml:space="preserve">De 250,01 a 500 CENTIMETROS CUBICOS               </v>
      </c>
      <c r="H8248" t="str">
        <f>T("GASOLINA                                          ")</f>
        <v xml:space="preserve">GASOLINA                                          </v>
      </c>
      <c r="I8248">
        <v>26</v>
      </c>
    </row>
    <row r="8249" spans="1:9">
      <c r="A8249" t="str">
        <f>T("2018")</f>
        <v>2018</v>
      </c>
      <c r="B8249" t="str">
        <f>T("FISICO                                            ")</f>
        <v xml:space="preserve">FISICO                                            </v>
      </c>
      <c r="C8249" t="str">
        <f>T("LATINA              ")</f>
        <v xml:space="preserve">LATINA              </v>
      </c>
      <c r="D8249" t="str">
        <f>T("CUATRO VIENTOS      ")</f>
        <v xml:space="preserve">CUATRO VIENTOS      </v>
      </c>
      <c r="E8249" t="str">
        <f>T("MT ")</f>
        <v xml:space="preserve">MT </v>
      </c>
      <c r="F8249" t="str">
        <f>T("MOTOCICLETAS   ")</f>
        <v xml:space="preserve">MOTOCICLETAS   </v>
      </c>
      <c r="G8249" t="str">
        <f>T("De 500,01 a 1.000 CENTIMETROS CUBICOS             ")</f>
        <v xml:space="preserve">De 500,01 a 1.000 CENTIMETROS CUBICOS             </v>
      </c>
      <c r="H8249" t="str">
        <f>T("GASOLINA                                          ")</f>
        <v xml:space="preserve">GASOLINA                                          </v>
      </c>
      <c r="I8249">
        <v>49</v>
      </c>
    </row>
    <row r="8250" spans="1:9">
      <c r="A8250" t="str">
        <f>T("2018")</f>
        <v>2018</v>
      </c>
      <c r="B8250" t="str">
        <f>T("FISICO                                            ")</f>
        <v xml:space="preserve">FISICO                                            </v>
      </c>
      <c r="C8250" t="str">
        <f>T("LATINA              ")</f>
        <v xml:space="preserve">LATINA              </v>
      </c>
      <c r="D8250" t="str">
        <f>T("CUATRO VIENTOS      ")</f>
        <v xml:space="preserve">CUATRO VIENTOS      </v>
      </c>
      <c r="E8250" t="str">
        <f>T("MT ")</f>
        <v xml:space="preserve">MT </v>
      </c>
      <c r="F8250" t="str">
        <f>T("MOTOCICLETAS   ")</f>
        <v xml:space="preserve">MOTOCICLETAS   </v>
      </c>
      <c r="G8250" t="str">
        <f>T("De 1.000,01 CENTIMETROS CUBICOS en adelante       ")</f>
        <v xml:space="preserve">De 1.000,01 CENTIMETROS CUBICOS en adelante       </v>
      </c>
      <c r="H8250" t="str">
        <f>T("GASOLINA                                          ")</f>
        <v xml:space="preserve">GASOLINA                                          </v>
      </c>
      <c r="I8250">
        <v>9</v>
      </c>
    </row>
    <row r="8251" spans="1:9">
      <c r="A8251" t="str">
        <f>T("2018")</f>
        <v>2018</v>
      </c>
      <c r="B8251" t="str">
        <f>T("FISICO                                            ")</f>
        <v xml:space="preserve">FISICO                                            </v>
      </c>
      <c r="C8251" t="str">
        <f>T("LATINA              ")</f>
        <v xml:space="preserve">LATINA              </v>
      </c>
      <c r="D8251" t="str">
        <f>T("LAS AGUILAS         ")</f>
        <v xml:space="preserve">LAS AGUILAS         </v>
      </c>
      <c r="E8251" t="str">
        <f>T("MT ")</f>
        <v xml:space="preserve">MT </v>
      </c>
      <c r="F8251" t="str">
        <f>T("MOTOCICLETAS   ")</f>
        <v xml:space="preserve">MOTOCICLETAS   </v>
      </c>
      <c r="G8251" t="str">
        <f>T("De menos de 125,01 CENTIMETROS CUBICOS            ")</f>
        <v xml:space="preserve">De menos de 125,01 CENTIMETROS CUBICOS            </v>
      </c>
      <c r="H8251" t="str">
        <f>T("GASOLINA                                          ")</f>
        <v xml:space="preserve">GASOLINA                                          </v>
      </c>
      <c r="I8251">
        <v>557</v>
      </c>
    </row>
    <row r="8252" spans="1:9">
      <c r="A8252" t="str">
        <f>T("2018")</f>
        <v>2018</v>
      </c>
      <c r="B8252" t="str">
        <f>T("FISICO                                            ")</f>
        <v xml:space="preserve">FISICO                                            </v>
      </c>
      <c r="C8252" t="str">
        <f>T("LATINA              ")</f>
        <v xml:space="preserve">LATINA              </v>
      </c>
      <c r="D8252" t="str">
        <f>T("LAS AGUILAS         ")</f>
        <v xml:space="preserve">LAS AGUILAS         </v>
      </c>
      <c r="E8252" t="str">
        <f>T("MT ")</f>
        <v xml:space="preserve">MT </v>
      </c>
      <c r="F8252" t="str">
        <f>T("MOTOCICLETAS   ")</f>
        <v xml:space="preserve">MOTOCICLETAS   </v>
      </c>
      <c r="G8252" t="str">
        <f>T("De 125,01 a 250 CENTIMETROS CUBICOS               ")</f>
        <v xml:space="preserve">De 125,01 a 250 CENTIMETROS CUBICOS               </v>
      </c>
      <c r="H8252" t="str">
        <f>T("GASOLINA                                          ")</f>
        <v xml:space="preserve">GASOLINA                                          </v>
      </c>
      <c r="I8252">
        <v>240</v>
      </c>
    </row>
    <row r="8253" spans="1:9">
      <c r="A8253" t="str">
        <f>T("2018")</f>
        <v>2018</v>
      </c>
      <c r="B8253" t="str">
        <f>T("FISICO                                            ")</f>
        <v xml:space="preserve">FISICO                                            </v>
      </c>
      <c r="C8253" t="str">
        <f>T("LATINA              ")</f>
        <v xml:space="preserve">LATINA              </v>
      </c>
      <c r="D8253" t="str">
        <f>T("LAS AGUILAS         ")</f>
        <v xml:space="preserve">LAS AGUILAS         </v>
      </c>
      <c r="E8253" t="str">
        <f>T("MT ")</f>
        <v xml:space="preserve">MT </v>
      </c>
      <c r="F8253" t="str">
        <f>T("MOTOCICLETAS   ")</f>
        <v xml:space="preserve">MOTOCICLETAS   </v>
      </c>
      <c r="G8253" t="str">
        <f>T("De 250,01 a 500 CENTIMETROS CUBICOS               ")</f>
        <v xml:space="preserve">De 250,01 a 500 CENTIMETROS CUBICOS               </v>
      </c>
      <c r="H8253" t="str">
        <f>T("GASOLINA                                          ")</f>
        <v xml:space="preserve">GASOLINA                                          </v>
      </c>
      <c r="I8253">
        <v>162</v>
      </c>
    </row>
    <row r="8254" spans="1:9">
      <c r="A8254" t="str">
        <f>T("2018")</f>
        <v>2018</v>
      </c>
      <c r="B8254" t="str">
        <f>T("FISICO                                            ")</f>
        <v xml:space="preserve">FISICO                                            </v>
      </c>
      <c r="C8254" t="str">
        <f>T("LATINA              ")</f>
        <v xml:space="preserve">LATINA              </v>
      </c>
      <c r="D8254" t="str">
        <f>T("LAS AGUILAS         ")</f>
        <v xml:space="preserve">LAS AGUILAS         </v>
      </c>
      <c r="E8254" t="str">
        <f>T("MT ")</f>
        <v xml:space="preserve">MT </v>
      </c>
      <c r="F8254" t="str">
        <f>T("MOTOCICLETAS   ")</f>
        <v xml:space="preserve">MOTOCICLETAS   </v>
      </c>
      <c r="G8254" t="str">
        <f>T("De 500,01 a 1.000 CENTIMETROS CUBICOS             ")</f>
        <v xml:space="preserve">De 500,01 a 1.000 CENTIMETROS CUBICOS             </v>
      </c>
      <c r="H8254" t="str">
        <f>T("GASOLINA                                          ")</f>
        <v xml:space="preserve">GASOLINA                                          </v>
      </c>
      <c r="I8254">
        <v>406</v>
      </c>
    </row>
    <row r="8255" spans="1:9">
      <c r="A8255" t="str">
        <f>T("2018")</f>
        <v>2018</v>
      </c>
      <c r="B8255" t="str">
        <f>T("FISICO                                            ")</f>
        <v xml:space="preserve">FISICO                                            </v>
      </c>
      <c r="C8255" t="str">
        <f>T("LATINA              ")</f>
        <v xml:space="preserve">LATINA              </v>
      </c>
      <c r="D8255" t="str">
        <f>T("LAS AGUILAS         ")</f>
        <v xml:space="preserve">LAS AGUILAS         </v>
      </c>
      <c r="E8255" t="str">
        <f>T("MT ")</f>
        <v xml:space="preserve">MT </v>
      </c>
      <c r="F8255" t="str">
        <f>T("MOTOCICLETAS   ")</f>
        <v xml:space="preserve">MOTOCICLETAS   </v>
      </c>
      <c r="G8255" t="str">
        <f>T("De 1.000,01 CENTIMETROS CUBICOS en adelante       ")</f>
        <v xml:space="preserve">De 1.000,01 CENTIMETROS CUBICOS en adelante       </v>
      </c>
      <c r="H8255" t="str">
        <f>T("GASOLINA                                          ")</f>
        <v xml:space="preserve">GASOLINA                                          </v>
      </c>
      <c r="I8255">
        <v>81</v>
      </c>
    </row>
    <row r="8256" spans="1:9">
      <c r="A8256" t="str">
        <f>T("2018")</f>
        <v>2018</v>
      </c>
      <c r="B8256" t="str">
        <f>T("JURIDICO                                          ")</f>
        <v xml:space="preserve">JURIDICO                                          </v>
      </c>
      <c r="C8256" t="str">
        <f>T("LATINA              ")</f>
        <v xml:space="preserve">LATINA              </v>
      </c>
      <c r="D8256" t="str">
        <f>T("SIN BARRIO          ")</f>
        <v xml:space="preserve">SIN BARRIO          </v>
      </c>
      <c r="E8256" t="str">
        <f>T("MT ")</f>
        <v xml:space="preserve">MT </v>
      </c>
      <c r="F8256" t="str">
        <f>T("MOTOCICLETAS   ")</f>
        <v xml:space="preserve">MOTOCICLETAS   </v>
      </c>
      <c r="G8256" t="str">
        <f>T("De 500,01 a 1.000 CENTIMETROS CUBICOS             ")</f>
        <v xml:space="preserve">De 500,01 a 1.000 CENTIMETROS CUBICOS             </v>
      </c>
      <c r="H8256" t="str">
        <f>T("GASOLINA                                          ")</f>
        <v xml:space="preserve">GASOLINA                                          </v>
      </c>
      <c r="I8256">
        <v>1</v>
      </c>
    </row>
    <row r="8257" spans="1:9">
      <c r="A8257" t="str">
        <f>T("2018")</f>
        <v>2018</v>
      </c>
      <c r="B8257" t="str">
        <f>T("JURIDICO                                          ")</f>
        <v xml:space="preserve">JURIDICO                                          </v>
      </c>
      <c r="C8257" t="str">
        <f>T("LATINA              ")</f>
        <v xml:space="preserve">LATINA              </v>
      </c>
      <c r="D8257" t="str">
        <f>T("LOS CARMENES        ")</f>
        <v xml:space="preserve">LOS CARMENES        </v>
      </c>
      <c r="E8257" t="str">
        <f>T("MT ")</f>
        <v xml:space="preserve">MT </v>
      </c>
      <c r="F8257" t="str">
        <f>T("MOTOCICLETAS   ")</f>
        <v xml:space="preserve">MOTOCICLETAS   </v>
      </c>
      <c r="G8257" t="str">
        <f>T("De menos de 125,01 CENTIMETROS CUBICOS            ")</f>
        <v xml:space="preserve">De menos de 125,01 CENTIMETROS CUBICOS            </v>
      </c>
      <c r="H8257" t="str">
        <f>T("GASOLINA                                          ")</f>
        <v xml:space="preserve">GASOLINA                                          </v>
      </c>
      <c r="I8257">
        <v>7</v>
      </c>
    </row>
    <row r="8258" spans="1:9">
      <c r="A8258" t="str">
        <f>T("2018")</f>
        <v>2018</v>
      </c>
      <c r="B8258" t="str">
        <f>T("JURIDICO                                          ")</f>
        <v xml:space="preserve">JURIDICO                                          </v>
      </c>
      <c r="C8258" t="str">
        <f>T("LATINA              ")</f>
        <v xml:space="preserve">LATINA              </v>
      </c>
      <c r="D8258" t="str">
        <f>T("LOS CARMENES        ")</f>
        <v xml:space="preserve">LOS CARMENES        </v>
      </c>
      <c r="E8258" t="str">
        <f>T("MT ")</f>
        <v xml:space="preserve">MT </v>
      </c>
      <c r="F8258" t="str">
        <f>T("MOTOCICLETAS   ")</f>
        <v xml:space="preserve">MOTOCICLETAS   </v>
      </c>
      <c r="G8258" t="str">
        <f>T("De 125,01 a 250 CENTIMETROS CUBICOS               ")</f>
        <v xml:space="preserve">De 125,01 a 250 CENTIMETROS CUBICOS               </v>
      </c>
      <c r="H8258" t="str">
        <f>T("GASOLINA                                          ")</f>
        <v xml:space="preserve">GASOLINA                                          </v>
      </c>
      <c r="I8258">
        <v>2</v>
      </c>
    </row>
    <row r="8259" spans="1:9">
      <c r="A8259" t="str">
        <f>T("2018")</f>
        <v>2018</v>
      </c>
      <c r="B8259" t="str">
        <f>T("JURIDICO                                          ")</f>
        <v xml:space="preserve">JURIDICO                                          </v>
      </c>
      <c r="C8259" t="str">
        <f>T("LATINA              ")</f>
        <v xml:space="preserve">LATINA              </v>
      </c>
      <c r="D8259" t="str">
        <f>T("LOS CARMENES        ")</f>
        <v xml:space="preserve">LOS CARMENES        </v>
      </c>
      <c r="E8259" t="str">
        <f>T("MT ")</f>
        <v xml:space="preserve">MT </v>
      </c>
      <c r="F8259" t="str">
        <f>T("MOTOCICLETAS   ")</f>
        <v xml:space="preserve">MOTOCICLETAS   </v>
      </c>
      <c r="G8259" t="str">
        <f>T("De 250,01 a 500 CENTIMETROS CUBICOS               ")</f>
        <v xml:space="preserve">De 250,01 a 500 CENTIMETROS CUBICOS               </v>
      </c>
      <c r="H8259" t="str">
        <f>T("GASOLINA                                          ")</f>
        <v xml:space="preserve">GASOLINA                                          </v>
      </c>
      <c r="I8259">
        <v>5</v>
      </c>
    </row>
    <row r="8260" spans="1:9">
      <c r="A8260" t="str">
        <f>T("2018")</f>
        <v>2018</v>
      </c>
      <c r="B8260" t="str">
        <f>T("JURIDICO                                          ")</f>
        <v xml:space="preserve">JURIDICO                                          </v>
      </c>
      <c r="C8260" t="str">
        <f>T("LATINA              ")</f>
        <v xml:space="preserve">LATINA              </v>
      </c>
      <c r="D8260" t="str">
        <f>T("LOS CARMENES        ")</f>
        <v xml:space="preserve">LOS CARMENES        </v>
      </c>
      <c r="E8260" t="str">
        <f>T("MT ")</f>
        <v xml:space="preserve">MT </v>
      </c>
      <c r="F8260" t="str">
        <f>T("MOTOCICLETAS   ")</f>
        <v xml:space="preserve">MOTOCICLETAS   </v>
      </c>
      <c r="G8260" t="str">
        <f>T("De 500,01 a 1.000 CENTIMETROS CUBICOS             ")</f>
        <v xml:space="preserve">De 500,01 a 1.000 CENTIMETROS CUBICOS             </v>
      </c>
      <c r="H8260" t="str">
        <f>T("GASOLINA                                          ")</f>
        <v xml:space="preserve">GASOLINA                                          </v>
      </c>
      <c r="I8260">
        <v>3</v>
      </c>
    </row>
    <row r="8261" spans="1:9">
      <c r="A8261" t="str">
        <f>T("2018")</f>
        <v>2018</v>
      </c>
      <c r="B8261" t="str">
        <f>T("JURIDICO                                          ")</f>
        <v xml:space="preserve">JURIDICO                                          </v>
      </c>
      <c r="C8261" t="str">
        <f>T("LATINA              ")</f>
        <v xml:space="preserve">LATINA              </v>
      </c>
      <c r="D8261" t="str">
        <f>T("LOS CARMENES        ")</f>
        <v xml:space="preserve">LOS CARMENES        </v>
      </c>
      <c r="E8261" t="str">
        <f>T("MT ")</f>
        <v xml:space="preserve">MT </v>
      </c>
      <c r="F8261" t="str">
        <f>T("MOTOCICLETAS   ")</f>
        <v xml:space="preserve">MOTOCICLETAS   </v>
      </c>
      <c r="G8261" t="str">
        <f>T("De 1.000,01 CENTIMETROS CUBICOS en adelante       ")</f>
        <v xml:space="preserve">De 1.000,01 CENTIMETROS CUBICOS en adelante       </v>
      </c>
      <c r="H8261" t="str">
        <f>T("GASOLINA                                          ")</f>
        <v xml:space="preserve">GASOLINA                                          </v>
      </c>
      <c r="I8261">
        <v>1</v>
      </c>
    </row>
    <row r="8262" spans="1:9">
      <c r="A8262" t="str">
        <f>T("2018")</f>
        <v>2018</v>
      </c>
      <c r="B8262" t="str">
        <f>T("JURIDICO                                          ")</f>
        <v xml:space="preserve">JURIDICO                                          </v>
      </c>
      <c r="C8262" t="str">
        <f>T("LATINA              ")</f>
        <v xml:space="preserve">LATINA              </v>
      </c>
      <c r="D8262" t="str">
        <f>T("PUERTA DEL ANGEL    ")</f>
        <v xml:space="preserve">PUERTA DEL ANGEL    </v>
      </c>
      <c r="E8262" t="str">
        <f>T("MT ")</f>
        <v xml:space="preserve">MT </v>
      </c>
      <c r="F8262" t="str">
        <f>T("MOTOCICLETAS   ")</f>
        <v xml:space="preserve">MOTOCICLETAS   </v>
      </c>
      <c r="G8262" t="str">
        <f>T("De menos de 125,01 CENTIMETROS CUBICOS            ")</f>
        <v xml:space="preserve">De menos de 125,01 CENTIMETROS CUBICOS            </v>
      </c>
      <c r="H8262" t="str">
        <f>T("GASOLINA                                          ")</f>
        <v xml:space="preserve">GASOLINA                                          </v>
      </c>
      <c r="I8262">
        <v>32</v>
      </c>
    </row>
    <row r="8263" spans="1:9">
      <c r="A8263" t="str">
        <f>T("2018")</f>
        <v>2018</v>
      </c>
      <c r="B8263" t="str">
        <f>T("JURIDICO                                          ")</f>
        <v xml:space="preserve">JURIDICO                                          </v>
      </c>
      <c r="C8263" t="str">
        <f>T("LATINA              ")</f>
        <v xml:space="preserve">LATINA              </v>
      </c>
      <c r="D8263" t="str">
        <f>T("PUERTA DEL ANGEL    ")</f>
        <v xml:space="preserve">PUERTA DEL ANGEL    </v>
      </c>
      <c r="E8263" t="str">
        <f>T("MT ")</f>
        <v xml:space="preserve">MT </v>
      </c>
      <c r="F8263" t="str">
        <f>T("MOTOCICLETAS   ")</f>
        <v xml:space="preserve">MOTOCICLETAS   </v>
      </c>
      <c r="G8263" t="str">
        <f>T("De 125,01 a 250 CENTIMETROS CUBICOS               ")</f>
        <v xml:space="preserve">De 125,01 a 250 CENTIMETROS CUBICOS               </v>
      </c>
      <c r="H8263" t="str">
        <f>T("GASOLINA                                          ")</f>
        <v xml:space="preserve">GASOLINA                                          </v>
      </c>
      <c r="I8263">
        <v>6</v>
      </c>
    </row>
    <row r="8264" spans="1:9">
      <c r="A8264" t="str">
        <f>T("2018")</f>
        <v>2018</v>
      </c>
      <c r="B8264" t="str">
        <f>T("JURIDICO                                          ")</f>
        <v xml:space="preserve">JURIDICO                                          </v>
      </c>
      <c r="C8264" t="str">
        <f>T("LATINA              ")</f>
        <v xml:space="preserve">LATINA              </v>
      </c>
      <c r="D8264" t="str">
        <f>T("PUERTA DEL ANGEL    ")</f>
        <v xml:space="preserve">PUERTA DEL ANGEL    </v>
      </c>
      <c r="E8264" t="str">
        <f>T("MT ")</f>
        <v xml:space="preserve">MT </v>
      </c>
      <c r="F8264" t="str">
        <f>T("MOTOCICLETAS   ")</f>
        <v xml:space="preserve">MOTOCICLETAS   </v>
      </c>
      <c r="G8264" t="str">
        <f>T("De 250,01 a 500 CENTIMETROS CUBICOS               ")</f>
        <v xml:space="preserve">De 250,01 a 500 CENTIMETROS CUBICOS               </v>
      </c>
      <c r="H8264" t="str">
        <f>T("GASOLINA                                          ")</f>
        <v xml:space="preserve">GASOLINA                                          </v>
      </c>
      <c r="I8264">
        <v>9</v>
      </c>
    </row>
    <row r="8265" spans="1:9">
      <c r="A8265" t="str">
        <f>T("2018")</f>
        <v>2018</v>
      </c>
      <c r="B8265" t="str">
        <f>T("JURIDICO                                          ")</f>
        <v xml:space="preserve">JURIDICO                                          </v>
      </c>
      <c r="C8265" t="str">
        <f>T("LATINA              ")</f>
        <v xml:space="preserve">LATINA              </v>
      </c>
      <c r="D8265" t="str">
        <f>T("PUERTA DEL ANGEL    ")</f>
        <v xml:space="preserve">PUERTA DEL ANGEL    </v>
      </c>
      <c r="E8265" t="str">
        <f>T("MT ")</f>
        <v xml:space="preserve">MT </v>
      </c>
      <c r="F8265" t="str">
        <f>T("MOTOCICLETAS   ")</f>
        <v xml:space="preserve">MOTOCICLETAS   </v>
      </c>
      <c r="G8265" t="str">
        <f>T("De 500,01 a 1.000 CENTIMETROS CUBICOS             ")</f>
        <v xml:space="preserve">De 500,01 a 1.000 CENTIMETROS CUBICOS             </v>
      </c>
      <c r="H8265" t="str">
        <f>T("GASOLINA                                          ")</f>
        <v xml:space="preserve">GASOLINA                                          </v>
      </c>
      <c r="I8265">
        <v>17</v>
      </c>
    </row>
    <row r="8266" spans="1:9">
      <c r="A8266" t="str">
        <f>T("2018")</f>
        <v>2018</v>
      </c>
      <c r="B8266" t="str">
        <f>T("JURIDICO                                          ")</f>
        <v xml:space="preserve">JURIDICO                                          </v>
      </c>
      <c r="C8266" t="str">
        <f>T("LATINA              ")</f>
        <v xml:space="preserve">LATINA              </v>
      </c>
      <c r="D8266" t="str">
        <f>T("LUCERO              ")</f>
        <v xml:space="preserve">LUCERO              </v>
      </c>
      <c r="E8266" t="str">
        <f>T("MT ")</f>
        <v xml:space="preserve">MT </v>
      </c>
      <c r="F8266" t="str">
        <f>T("MOTOCICLETAS   ")</f>
        <v xml:space="preserve">MOTOCICLETAS   </v>
      </c>
      <c r="G8266" t="str">
        <f>T("De menos de 125,01 CENTIMETROS CUBICOS            ")</f>
        <v xml:space="preserve">De menos de 125,01 CENTIMETROS CUBICOS            </v>
      </c>
      <c r="H8266" t="str">
        <f>T("GASOLINA                                          ")</f>
        <v xml:space="preserve">GASOLINA                                          </v>
      </c>
      <c r="I8266">
        <v>17</v>
      </c>
    </row>
    <row r="8267" spans="1:9">
      <c r="A8267" t="str">
        <f>T("2018")</f>
        <v>2018</v>
      </c>
      <c r="B8267" t="str">
        <f>T("JURIDICO                                          ")</f>
        <v xml:space="preserve">JURIDICO                                          </v>
      </c>
      <c r="C8267" t="str">
        <f>T("LATINA              ")</f>
        <v xml:space="preserve">LATINA              </v>
      </c>
      <c r="D8267" t="str">
        <f>T("LUCERO              ")</f>
        <v xml:space="preserve">LUCERO              </v>
      </c>
      <c r="E8267" t="str">
        <f>T("MT ")</f>
        <v xml:space="preserve">MT </v>
      </c>
      <c r="F8267" t="str">
        <f>T("MOTOCICLETAS   ")</f>
        <v xml:space="preserve">MOTOCICLETAS   </v>
      </c>
      <c r="G8267" t="str">
        <f>T("De 125,01 a 250 CENTIMETROS CUBICOS               ")</f>
        <v xml:space="preserve">De 125,01 a 250 CENTIMETROS CUBICOS               </v>
      </c>
      <c r="H8267" t="str">
        <f>T("GASOLINA                                          ")</f>
        <v xml:space="preserve">GASOLINA                                          </v>
      </c>
      <c r="I8267">
        <v>13</v>
      </c>
    </row>
    <row r="8268" spans="1:9">
      <c r="A8268" t="str">
        <f>T("2018")</f>
        <v>2018</v>
      </c>
      <c r="B8268" t="str">
        <f>T("JURIDICO                                          ")</f>
        <v xml:space="preserve">JURIDICO                                          </v>
      </c>
      <c r="C8268" t="str">
        <f>T("LATINA              ")</f>
        <v xml:space="preserve">LATINA              </v>
      </c>
      <c r="D8268" t="str">
        <f>T("LUCERO              ")</f>
        <v xml:space="preserve">LUCERO              </v>
      </c>
      <c r="E8268" t="str">
        <f>T("MT ")</f>
        <v xml:space="preserve">MT </v>
      </c>
      <c r="F8268" t="str">
        <f>T("MOTOCICLETAS   ")</f>
        <v xml:space="preserve">MOTOCICLETAS   </v>
      </c>
      <c r="G8268" t="str">
        <f>T("De 250,01 a 500 CENTIMETROS CUBICOS               ")</f>
        <v xml:space="preserve">De 250,01 a 500 CENTIMETROS CUBICOS               </v>
      </c>
      <c r="H8268" t="str">
        <f>T("GASOLINA                                          ")</f>
        <v xml:space="preserve">GASOLINA                                          </v>
      </c>
      <c r="I8268">
        <v>5</v>
      </c>
    </row>
    <row r="8269" spans="1:9">
      <c r="A8269" t="str">
        <f>T("2018")</f>
        <v>2018</v>
      </c>
      <c r="B8269" t="str">
        <f>T("JURIDICO                                          ")</f>
        <v xml:space="preserve">JURIDICO                                          </v>
      </c>
      <c r="C8269" t="str">
        <f>T("LATINA              ")</f>
        <v xml:space="preserve">LATINA              </v>
      </c>
      <c r="D8269" t="str">
        <f>T("LUCERO              ")</f>
        <v xml:space="preserve">LUCERO              </v>
      </c>
      <c r="E8269" t="str">
        <f>T("MT ")</f>
        <v xml:space="preserve">MT </v>
      </c>
      <c r="F8269" t="str">
        <f>T("MOTOCICLETAS   ")</f>
        <v xml:space="preserve">MOTOCICLETAS   </v>
      </c>
      <c r="G8269" t="str">
        <f>T("De 500,01 a 1.000 CENTIMETROS CUBICOS             ")</f>
        <v xml:space="preserve">De 500,01 a 1.000 CENTIMETROS CUBICOS             </v>
      </c>
      <c r="H8269" t="str">
        <f>T("GASOLINA                                          ")</f>
        <v xml:space="preserve">GASOLINA                                          </v>
      </c>
      <c r="I8269">
        <v>7</v>
      </c>
    </row>
    <row r="8270" spans="1:9">
      <c r="A8270" t="str">
        <f>T("2018")</f>
        <v>2018</v>
      </c>
      <c r="B8270" t="str">
        <f>T("JURIDICO                                          ")</f>
        <v xml:space="preserve">JURIDICO                                          </v>
      </c>
      <c r="C8270" t="str">
        <f>T("LATINA              ")</f>
        <v xml:space="preserve">LATINA              </v>
      </c>
      <c r="D8270" t="str">
        <f>T("LUCERO              ")</f>
        <v xml:space="preserve">LUCERO              </v>
      </c>
      <c r="E8270" t="str">
        <f>T("MT ")</f>
        <v xml:space="preserve">MT </v>
      </c>
      <c r="F8270" t="str">
        <f>T("MOTOCICLETAS   ")</f>
        <v xml:space="preserve">MOTOCICLETAS   </v>
      </c>
      <c r="G8270" t="str">
        <f>T("De 1.000,01 CENTIMETROS CUBICOS en adelante       ")</f>
        <v xml:space="preserve">De 1.000,01 CENTIMETROS CUBICOS en adelante       </v>
      </c>
      <c r="H8270" t="str">
        <f>T("GASOLINA                                          ")</f>
        <v xml:space="preserve">GASOLINA                                          </v>
      </c>
      <c r="I8270">
        <v>2</v>
      </c>
    </row>
    <row r="8271" spans="1:9">
      <c r="A8271" t="str">
        <f>T("2018")</f>
        <v>2018</v>
      </c>
      <c r="B8271" t="str">
        <f>T("JURIDICO                                          ")</f>
        <v xml:space="preserve">JURIDICO                                          </v>
      </c>
      <c r="C8271" t="str">
        <f>T("LATINA              ")</f>
        <v xml:space="preserve">LATINA              </v>
      </c>
      <c r="D8271" t="str">
        <f>T("ALUCHE              ")</f>
        <v xml:space="preserve">ALUCHE              </v>
      </c>
      <c r="E8271" t="str">
        <f>T("MT ")</f>
        <v xml:space="preserve">MT </v>
      </c>
      <c r="F8271" t="str">
        <f>T("MOTOCICLETAS   ")</f>
        <v xml:space="preserve">MOTOCICLETAS   </v>
      </c>
      <c r="G8271" t="str">
        <f>T("De menos de 125,01 CENTIMETROS CUBICOS            ")</f>
        <v xml:space="preserve">De menos de 125,01 CENTIMETROS CUBICOS            </v>
      </c>
      <c r="H8271" t="str">
        <f>T("GASOLINA                                          ")</f>
        <v xml:space="preserve">GASOLINA                                          </v>
      </c>
      <c r="I8271">
        <v>16</v>
      </c>
    </row>
    <row r="8272" spans="1:9">
      <c r="A8272" t="str">
        <f>T("2018")</f>
        <v>2018</v>
      </c>
      <c r="B8272" t="str">
        <f>T("JURIDICO                                          ")</f>
        <v xml:space="preserve">JURIDICO                                          </v>
      </c>
      <c r="C8272" t="str">
        <f>T("LATINA              ")</f>
        <v xml:space="preserve">LATINA              </v>
      </c>
      <c r="D8272" t="str">
        <f>T("ALUCHE              ")</f>
        <v xml:space="preserve">ALUCHE              </v>
      </c>
      <c r="E8272" t="str">
        <f>T("MT ")</f>
        <v xml:space="preserve">MT </v>
      </c>
      <c r="F8272" t="str">
        <f>T("MOTOCICLETAS   ")</f>
        <v xml:space="preserve">MOTOCICLETAS   </v>
      </c>
      <c r="G8272" t="str">
        <f>T("De 125,01 a 250 CENTIMETROS CUBICOS               ")</f>
        <v xml:space="preserve">De 125,01 a 250 CENTIMETROS CUBICOS               </v>
      </c>
      <c r="H8272" t="str">
        <f>T("GASOLINA                                          ")</f>
        <v xml:space="preserve">GASOLINA                                          </v>
      </c>
      <c r="I8272">
        <v>8</v>
      </c>
    </row>
    <row r="8273" spans="1:9">
      <c r="A8273" t="str">
        <f>T("2018")</f>
        <v>2018</v>
      </c>
      <c r="B8273" t="str">
        <f>T("JURIDICO                                          ")</f>
        <v xml:space="preserve">JURIDICO                                          </v>
      </c>
      <c r="C8273" t="str">
        <f>T("LATINA              ")</f>
        <v xml:space="preserve">LATINA              </v>
      </c>
      <c r="D8273" t="str">
        <f>T("ALUCHE              ")</f>
        <v xml:space="preserve">ALUCHE              </v>
      </c>
      <c r="E8273" t="str">
        <f>T("MT ")</f>
        <v xml:space="preserve">MT </v>
      </c>
      <c r="F8273" t="str">
        <f>T("MOTOCICLETAS   ")</f>
        <v xml:space="preserve">MOTOCICLETAS   </v>
      </c>
      <c r="G8273" t="str">
        <f>T("De 250,01 a 500 CENTIMETROS CUBICOS               ")</f>
        <v xml:space="preserve">De 250,01 a 500 CENTIMETROS CUBICOS               </v>
      </c>
      <c r="H8273" t="str">
        <f>T("GASOLINA                                          ")</f>
        <v xml:space="preserve">GASOLINA                                          </v>
      </c>
      <c r="I8273">
        <v>9</v>
      </c>
    </row>
    <row r="8274" spans="1:9">
      <c r="A8274" t="str">
        <f>T("2018")</f>
        <v>2018</v>
      </c>
      <c r="B8274" t="str">
        <f>T("JURIDICO                                          ")</f>
        <v xml:space="preserve">JURIDICO                                          </v>
      </c>
      <c r="C8274" t="str">
        <f>T("LATINA              ")</f>
        <v xml:space="preserve">LATINA              </v>
      </c>
      <c r="D8274" t="str">
        <f>T("ALUCHE              ")</f>
        <v xml:space="preserve">ALUCHE              </v>
      </c>
      <c r="E8274" t="str">
        <f>T("MT ")</f>
        <v xml:space="preserve">MT </v>
      </c>
      <c r="F8274" t="str">
        <f>T("MOTOCICLETAS   ")</f>
        <v xml:space="preserve">MOTOCICLETAS   </v>
      </c>
      <c r="G8274" t="str">
        <f>T("De 500,01 a 1.000 CENTIMETROS CUBICOS             ")</f>
        <v xml:space="preserve">De 500,01 a 1.000 CENTIMETROS CUBICOS             </v>
      </c>
      <c r="H8274" t="str">
        <f>T("GASOLINA                                          ")</f>
        <v xml:space="preserve">GASOLINA                                          </v>
      </c>
      <c r="I8274">
        <v>11</v>
      </c>
    </row>
    <row r="8275" spans="1:9">
      <c r="A8275" t="str">
        <f>T("2018")</f>
        <v>2018</v>
      </c>
      <c r="B8275" t="str">
        <f>T("JURIDICO                                          ")</f>
        <v xml:space="preserve">JURIDICO                                          </v>
      </c>
      <c r="C8275" t="str">
        <f>T("LATINA              ")</f>
        <v xml:space="preserve">LATINA              </v>
      </c>
      <c r="D8275" t="str">
        <f>T("ALUCHE              ")</f>
        <v xml:space="preserve">ALUCHE              </v>
      </c>
      <c r="E8275" t="str">
        <f>T("MT ")</f>
        <v xml:space="preserve">MT </v>
      </c>
      <c r="F8275" t="str">
        <f>T("MOTOCICLETAS   ")</f>
        <v xml:space="preserve">MOTOCICLETAS   </v>
      </c>
      <c r="G8275" t="str">
        <f>T("De 1.000,01 CENTIMETROS CUBICOS en adelante       ")</f>
        <v xml:space="preserve">De 1.000,01 CENTIMETROS CUBICOS en adelante       </v>
      </c>
      <c r="H8275" t="str">
        <f>T("GASOLINA                                          ")</f>
        <v xml:space="preserve">GASOLINA                                          </v>
      </c>
      <c r="I8275">
        <v>6</v>
      </c>
    </row>
    <row r="8276" spans="1:9">
      <c r="A8276" t="str">
        <f>T("2018")</f>
        <v>2018</v>
      </c>
      <c r="B8276" t="str">
        <f>T("JURIDICO                                          ")</f>
        <v xml:space="preserve">JURIDICO                                          </v>
      </c>
      <c r="C8276" t="str">
        <f>T("LATINA              ")</f>
        <v xml:space="preserve">LATINA              </v>
      </c>
      <c r="D8276" t="str">
        <f>T("CAMPAMENTO          ")</f>
        <v xml:space="preserve">CAMPAMENTO          </v>
      </c>
      <c r="E8276" t="str">
        <f>T("MT ")</f>
        <v xml:space="preserve">MT </v>
      </c>
      <c r="F8276" t="str">
        <f>T("MOTOCICLETAS   ")</f>
        <v xml:space="preserve">MOTOCICLETAS   </v>
      </c>
      <c r="G8276" t="str">
        <f>T("De menos de 125,01 CENTIMETROS CUBICOS            ")</f>
        <v xml:space="preserve">De menos de 125,01 CENTIMETROS CUBICOS            </v>
      </c>
      <c r="H8276" t="str">
        <f>T("GASOLINA                                          ")</f>
        <v xml:space="preserve">GASOLINA                                          </v>
      </c>
      <c r="I8276">
        <v>3</v>
      </c>
    </row>
    <row r="8277" spans="1:9">
      <c r="A8277" t="str">
        <f>T("2018")</f>
        <v>2018</v>
      </c>
      <c r="B8277" t="str">
        <f>T("JURIDICO                                          ")</f>
        <v xml:space="preserve">JURIDICO                                          </v>
      </c>
      <c r="C8277" t="str">
        <f>T("LATINA              ")</f>
        <v xml:space="preserve">LATINA              </v>
      </c>
      <c r="D8277" t="str">
        <f>T("CAMPAMENTO          ")</f>
        <v xml:space="preserve">CAMPAMENTO          </v>
      </c>
      <c r="E8277" t="str">
        <f>T("MT ")</f>
        <v xml:space="preserve">MT </v>
      </c>
      <c r="F8277" t="str">
        <f>T("MOTOCICLETAS   ")</f>
        <v xml:space="preserve">MOTOCICLETAS   </v>
      </c>
      <c r="G8277" t="str">
        <f>T("De 125,01 a 250 CENTIMETROS CUBICOS               ")</f>
        <v xml:space="preserve">De 125,01 a 250 CENTIMETROS CUBICOS               </v>
      </c>
      <c r="H8277" t="str">
        <f>T("GASOLINA                                          ")</f>
        <v xml:space="preserve">GASOLINA                                          </v>
      </c>
      <c r="I8277">
        <v>4</v>
      </c>
    </row>
    <row r="8278" spans="1:9">
      <c r="A8278" t="str">
        <f>T("2018")</f>
        <v>2018</v>
      </c>
      <c r="B8278" t="str">
        <f>T("JURIDICO                                          ")</f>
        <v xml:space="preserve">JURIDICO                                          </v>
      </c>
      <c r="C8278" t="str">
        <f>T("LATINA              ")</f>
        <v xml:space="preserve">LATINA              </v>
      </c>
      <c r="D8278" t="str">
        <f>T("CAMPAMENTO          ")</f>
        <v xml:space="preserve">CAMPAMENTO          </v>
      </c>
      <c r="E8278" t="str">
        <f>T("MT ")</f>
        <v xml:space="preserve">MT </v>
      </c>
      <c r="F8278" t="str">
        <f>T("MOTOCICLETAS   ")</f>
        <v xml:space="preserve">MOTOCICLETAS   </v>
      </c>
      <c r="G8278" t="str">
        <f>T("De 250,01 a 500 CENTIMETROS CUBICOS               ")</f>
        <v xml:space="preserve">De 250,01 a 500 CENTIMETROS CUBICOS               </v>
      </c>
      <c r="H8278" t="str">
        <f>T("GASOLINA                                          ")</f>
        <v xml:space="preserve">GASOLINA                                          </v>
      </c>
      <c r="I8278">
        <v>3</v>
      </c>
    </row>
    <row r="8279" spans="1:9">
      <c r="A8279" t="str">
        <f>T("2018")</f>
        <v>2018</v>
      </c>
      <c r="B8279" t="str">
        <f>T("JURIDICO                                          ")</f>
        <v xml:space="preserve">JURIDICO                                          </v>
      </c>
      <c r="C8279" t="str">
        <f>T("LATINA              ")</f>
        <v xml:space="preserve">LATINA              </v>
      </c>
      <c r="D8279" t="str">
        <f>T("CAMPAMENTO          ")</f>
        <v xml:space="preserve">CAMPAMENTO          </v>
      </c>
      <c r="E8279" t="str">
        <f>T("MT ")</f>
        <v xml:space="preserve">MT </v>
      </c>
      <c r="F8279" t="str">
        <f>T("MOTOCICLETAS   ")</f>
        <v xml:space="preserve">MOTOCICLETAS   </v>
      </c>
      <c r="G8279" t="str">
        <f>T("De 500,01 a 1.000 CENTIMETROS CUBICOS             ")</f>
        <v xml:space="preserve">De 500,01 a 1.000 CENTIMETROS CUBICOS             </v>
      </c>
      <c r="H8279" t="str">
        <f>T("GASOLINA                                          ")</f>
        <v xml:space="preserve">GASOLINA                                          </v>
      </c>
      <c r="I8279">
        <v>4</v>
      </c>
    </row>
    <row r="8280" spans="1:9">
      <c r="A8280" t="str">
        <f>T("2018")</f>
        <v>2018</v>
      </c>
      <c r="B8280" t="str">
        <f>T("JURIDICO                                          ")</f>
        <v xml:space="preserve">JURIDICO                                          </v>
      </c>
      <c r="C8280" t="str">
        <f>T("LATINA              ")</f>
        <v xml:space="preserve">LATINA              </v>
      </c>
      <c r="D8280" t="str">
        <f>T("CAMPAMENTO          ")</f>
        <v xml:space="preserve">CAMPAMENTO          </v>
      </c>
      <c r="E8280" t="str">
        <f>T("MT ")</f>
        <v xml:space="preserve">MT </v>
      </c>
      <c r="F8280" t="str">
        <f>T("MOTOCICLETAS   ")</f>
        <v xml:space="preserve">MOTOCICLETAS   </v>
      </c>
      <c r="G8280" t="str">
        <f>T("De 1.000,01 CENTIMETROS CUBICOS en adelante       ")</f>
        <v xml:space="preserve">De 1.000,01 CENTIMETROS CUBICOS en adelante       </v>
      </c>
      <c r="H8280" t="str">
        <f>T("GASOLINA                                          ")</f>
        <v xml:space="preserve">GASOLINA                                          </v>
      </c>
      <c r="I8280">
        <v>1</v>
      </c>
    </row>
    <row r="8281" spans="1:9">
      <c r="A8281" t="str">
        <f>T("2018")</f>
        <v>2018</v>
      </c>
      <c r="B8281" t="str">
        <f>T("JURIDICO                                          ")</f>
        <v xml:space="preserve">JURIDICO                                          </v>
      </c>
      <c r="C8281" t="str">
        <f>T("LATINA              ")</f>
        <v xml:space="preserve">LATINA              </v>
      </c>
      <c r="D8281" t="str">
        <f>T("CUATRO VIENTOS      ")</f>
        <v xml:space="preserve">CUATRO VIENTOS      </v>
      </c>
      <c r="E8281" t="str">
        <f>T("MT ")</f>
        <v xml:space="preserve">MT </v>
      </c>
      <c r="F8281" t="str">
        <f>T("MOTOCICLETAS   ")</f>
        <v xml:space="preserve">MOTOCICLETAS   </v>
      </c>
      <c r="G8281" t="str">
        <f>T("De menos de 125,01 CENTIMETROS CUBICOS            ")</f>
        <v xml:space="preserve">De menos de 125,01 CENTIMETROS CUBICOS            </v>
      </c>
      <c r="H8281" t="str">
        <f>T("GASOLINA                                          ")</f>
        <v xml:space="preserve">GASOLINA                                          </v>
      </c>
      <c r="I8281">
        <v>4</v>
      </c>
    </row>
    <row r="8282" spans="1:9">
      <c r="A8282" t="str">
        <f>T("2018")</f>
        <v>2018</v>
      </c>
      <c r="B8282" t="str">
        <f>T("JURIDICO                                          ")</f>
        <v xml:space="preserve">JURIDICO                                          </v>
      </c>
      <c r="C8282" t="str">
        <f>T("LATINA              ")</f>
        <v xml:space="preserve">LATINA              </v>
      </c>
      <c r="D8282" t="str">
        <f>T("CUATRO VIENTOS      ")</f>
        <v xml:space="preserve">CUATRO VIENTOS      </v>
      </c>
      <c r="E8282" t="str">
        <f>T("MT ")</f>
        <v xml:space="preserve">MT </v>
      </c>
      <c r="F8282" t="str">
        <f>T("MOTOCICLETAS   ")</f>
        <v xml:space="preserve">MOTOCICLETAS   </v>
      </c>
      <c r="G8282" t="str">
        <f>T("De 125,01 a 250 CENTIMETROS CUBICOS               ")</f>
        <v xml:space="preserve">De 125,01 a 250 CENTIMETROS CUBICOS               </v>
      </c>
      <c r="H8282" t="str">
        <f>T("GASOLINA                                          ")</f>
        <v xml:space="preserve">GASOLINA                                          </v>
      </c>
      <c r="I8282">
        <v>1</v>
      </c>
    </row>
    <row r="8283" spans="1:9">
      <c r="A8283" t="str">
        <f>T("2018")</f>
        <v>2018</v>
      </c>
      <c r="B8283" t="str">
        <f>T("JURIDICO                                          ")</f>
        <v xml:space="preserve">JURIDICO                                          </v>
      </c>
      <c r="C8283" t="str">
        <f>T("LATINA              ")</f>
        <v xml:space="preserve">LATINA              </v>
      </c>
      <c r="D8283" t="str">
        <f>T("CUATRO VIENTOS      ")</f>
        <v xml:space="preserve">CUATRO VIENTOS      </v>
      </c>
      <c r="E8283" t="str">
        <f>T("MT ")</f>
        <v xml:space="preserve">MT </v>
      </c>
      <c r="F8283" t="str">
        <f>T("MOTOCICLETAS   ")</f>
        <v xml:space="preserve">MOTOCICLETAS   </v>
      </c>
      <c r="G8283" t="str">
        <f>T("De 250,01 a 500 CENTIMETROS CUBICOS               ")</f>
        <v xml:space="preserve">De 250,01 a 500 CENTIMETROS CUBICOS               </v>
      </c>
      <c r="H8283" t="str">
        <f>T("GASOLINA                                          ")</f>
        <v xml:space="preserve">GASOLINA                                          </v>
      </c>
      <c r="I8283">
        <v>2</v>
      </c>
    </row>
    <row r="8284" spans="1:9">
      <c r="A8284" t="str">
        <f>T("2018")</f>
        <v>2018</v>
      </c>
      <c r="B8284" t="str">
        <f>T("JURIDICO                                          ")</f>
        <v xml:space="preserve">JURIDICO                                          </v>
      </c>
      <c r="C8284" t="str">
        <f>T("LATINA              ")</f>
        <v xml:space="preserve">LATINA              </v>
      </c>
      <c r="D8284" t="str">
        <f>T("CUATRO VIENTOS      ")</f>
        <v xml:space="preserve">CUATRO VIENTOS      </v>
      </c>
      <c r="E8284" t="str">
        <f>T("MT ")</f>
        <v xml:space="preserve">MT </v>
      </c>
      <c r="F8284" t="str">
        <f>T("MOTOCICLETAS   ")</f>
        <v xml:space="preserve">MOTOCICLETAS   </v>
      </c>
      <c r="G8284" t="str">
        <f>T("De 500,01 a 1.000 CENTIMETROS CUBICOS             ")</f>
        <v xml:space="preserve">De 500,01 a 1.000 CENTIMETROS CUBICOS             </v>
      </c>
      <c r="H8284" t="str">
        <f>T("GASOLINA                                          ")</f>
        <v xml:space="preserve">GASOLINA                                          </v>
      </c>
      <c r="I8284">
        <v>2</v>
      </c>
    </row>
    <row r="8285" spans="1:9">
      <c r="A8285" t="str">
        <f>T("2018")</f>
        <v>2018</v>
      </c>
      <c r="B8285" t="str">
        <f>T("JURIDICO                                          ")</f>
        <v xml:space="preserve">JURIDICO                                          </v>
      </c>
      <c r="C8285" t="str">
        <f>T("LATINA              ")</f>
        <v xml:space="preserve">LATINA              </v>
      </c>
      <c r="D8285" t="str">
        <f>T("CUATRO VIENTOS      ")</f>
        <v xml:space="preserve">CUATRO VIENTOS      </v>
      </c>
      <c r="E8285" t="str">
        <f>T("MT ")</f>
        <v xml:space="preserve">MT </v>
      </c>
      <c r="F8285" t="str">
        <f>T("MOTOCICLETAS   ")</f>
        <v xml:space="preserve">MOTOCICLETAS   </v>
      </c>
      <c r="G8285" t="str">
        <f>T("De 1.000,01 CENTIMETROS CUBICOS en adelante       ")</f>
        <v xml:space="preserve">De 1.000,01 CENTIMETROS CUBICOS en adelante       </v>
      </c>
      <c r="H8285" t="str">
        <f>T("GASOLINA                                          ")</f>
        <v xml:space="preserve">GASOLINA                                          </v>
      </c>
      <c r="I8285">
        <v>1</v>
      </c>
    </row>
    <row r="8286" spans="1:9">
      <c r="A8286" t="str">
        <f>T("2018")</f>
        <v>2018</v>
      </c>
      <c r="B8286" t="str">
        <f>T("JURIDICO                                          ")</f>
        <v xml:space="preserve">JURIDICO                                          </v>
      </c>
      <c r="C8286" t="str">
        <f>T("LATINA              ")</f>
        <v xml:space="preserve">LATINA              </v>
      </c>
      <c r="D8286" t="str">
        <f>T("LAS AGUILAS         ")</f>
        <v xml:space="preserve">LAS AGUILAS         </v>
      </c>
      <c r="E8286" t="str">
        <f>T("MT ")</f>
        <v xml:space="preserve">MT </v>
      </c>
      <c r="F8286" t="str">
        <f>T("MOTOCICLETAS   ")</f>
        <v xml:space="preserve">MOTOCICLETAS   </v>
      </c>
      <c r="G8286" t="str">
        <f>T("De menos de 125,01 CENTIMETROS CUBICOS            ")</f>
        <v xml:space="preserve">De menos de 125,01 CENTIMETROS CUBICOS            </v>
      </c>
      <c r="H8286" t="str">
        <f>T("GASOLINA                                          ")</f>
        <v xml:space="preserve">GASOLINA                                          </v>
      </c>
      <c r="I8286">
        <v>13</v>
      </c>
    </row>
    <row r="8287" spans="1:9">
      <c r="A8287" t="str">
        <f>T("2018")</f>
        <v>2018</v>
      </c>
      <c r="B8287" t="str">
        <f>T("JURIDICO                                          ")</f>
        <v xml:space="preserve">JURIDICO                                          </v>
      </c>
      <c r="C8287" t="str">
        <f>T("LATINA              ")</f>
        <v xml:space="preserve">LATINA              </v>
      </c>
      <c r="D8287" t="str">
        <f>T("LAS AGUILAS         ")</f>
        <v xml:space="preserve">LAS AGUILAS         </v>
      </c>
      <c r="E8287" t="str">
        <f>T("MT ")</f>
        <v xml:space="preserve">MT </v>
      </c>
      <c r="F8287" t="str">
        <f>T("MOTOCICLETAS   ")</f>
        <v xml:space="preserve">MOTOCICLETAS   </v>
      </c>
      <c r="G8287" t="str">
        <f>T("De 250,01 a 500 CENTIMETROS CUBICOS               ")</f>
        <v xml:space="preserve">De 250,01 a 500 CENTIMETROS CUBICOS               </v>
      </c>
      <c r="H8287" t="str">
        <f>T("GASOLINA                                          ")</f>
        <v xml:space="preserve">GASOLINA                                          </v>
      </c>
      <c r="I8287">
        <v>5</v>
      </c>
    </row>
    <row r="8288" spans="1:9">
      <c r="A8288" t="str">
        <f>T("2018")</f>
        <v>2018</v>
      </c>
      <c r="B8288" t="str">
        <f>T("JURIDICO                                          ")</f>
        <v xml:space="preserve">JURIDICO                                          </v>
      </c>
      <c r="C8288" t="str">
        <f>T("LATINA              ")</f>
        <v xml:space="preserve">LATINA              </v>
      </c>
      <c r="D8288" t="str">
        <f>T("LAS AGUILAS         ")</f>
        <v xml:space="preserve">LAS AGUILAS         </v>
      </c>
      <c r="E8288" t="str">
        <f>T("MT ")</f>
        <v xml:space="preserve">MT </v>
      </c>
      <c r="F8288" t="str">
        <f>T("MOTOCICLETAS   ")</f>
        <v xml:space="preserve">MOTOCICLETAS   </v>
      </c>
      <c r="G8288" t="str">
        <f>T("De 500,01 a 1.000 CENTIMETROS CUBICOS             ")</f>
        <v xml:space="preserve">De 500,01 a 1.000 CENTIMETROS CUBICOS             </v>
      </c>
      <c r="H8288" t="str">
        <f>T("GASOLINA                                          ")</f>
        <v xml:space="preserve">GASOLINA                                          </v>
      </c>
      <c r="I8288">
        <v>7</v>
      </c>
    </row>
    <row r="8289" spans="1:9">
      <c r="A8289" t="str">
        <f>T("2018")</f>
        <v>2018</v>
      </c>
      <c r="B8289" t="str">
        <f>T("JURIDICO                                          ")</f>
        <v xml:space="preserve">JURIDICO                                          </v>
      </c>
      <c r="C8289" t="str">
        <f>T("LATINA              ")</f>
        <v xml:space="preserve">LATINA              </v>
      </c>
      <c r="D8289" t="str">
        <f>T("LAS AGUILAS         ")</f>
        <v xml:space="preserve">LAS AGUILAS         </v>
      </c>
      <c r="E8289" t="str">
        <f>T("MT ")</f>
        <v xml:space="preserve">MT </v>
      </c>
      <c r="F8289" t="str">
        <f>T("MOTOCICLETAS   ")</f>
        <v xml:space="preserve">MOTOCICLETAS   </v>
      </c>
      <c r="G8289" t="str">
        <f>T("De 1.000,01 CENTIMETROS CUBICOS en adelante       ")</f>
        <v xml:space="preserve">De 1.000,01 CENTIMETROS CUBICOS en adelante       </v>
      </c>
      <c r="H8289" t="str">
        <f>T("GASOLINA                                          ")</f>
        <v xml:space="preserve">GASOLINA                                          </v>
      </c>
      <c r="I8289">
        <v>1</v>
      </c>
    </row>
    <row r="8290" spans="1:9">
      <c r="A8290" t="str">
        <f>T("2018")</f>
        <v>2018</v>
      </c>
      <c r="B8290" t="str">
        <f>T("Entidad sin personalidad jurídica (art. 35.4 LGT) ")</f>
        <v xml:space="preserve">Entidad sin personalidad jurídica (art. 35.4 LGT) </v>
      </c>
      <c r="C8290" t="str">
        <f>T("LATINA              ")</f>
        <v xml:space="preserve">LATINA              </v>
      </c>
      <c r="D8290" t="str">
        <f>T("PUERTA DEL ANGEL    ")</f>
        <v xml:space="preserve">PUERTA DEL ANGEL    </v>
      </c>
      <c r="E8290" t="str">
        <f>T("MT ")</f>
        <v xml:space="preserve">MT </v>
      </c>
      <c r="F8290" t="str">
        <f>T("MOTOCICLETAS   ")</f>
        <v xml:space="preserve">MOTOCICLETAS   </v>
      </c>
      <c r="G8290" t="str">
        <f>T("De 250,01 a 500 CENTIMETROS CUBICOS               ")</f>
        <v xml:space="preserve">De 250,01 a 500 CENTIMETROS CUBICOS               </v>
      </c>
      <c r="I8290">
        <v>1</v>
      </c>
    </row>
    <row r="8291" spans="1:9">
      <c r="A8291" t="str">
        <f>T("2018")</f>
        <v>2018</v>
      </c>
      <c r="B8291" t="str">
        <f>T("FISICO                                            ")</f>
        <v xml:space="preserve">FISICO                                            </v>
      </c>
      <c r="C8291" t="str">
        <f>T("LATINA              ")</f>
        <v xml:space="preserve">LATINA              </v>
      </c>
      <c r="D8291" t="str">
        <f>T("SIN BARRIO          ")</f>
        <v xml:space="preserve">SIN BARRIO          </v>
      </c>
      <c r="E8291" t="str">
        <f>T("MT ")</f>
        <v xml:space="preserve">MT </v>
      </c>
      <c r="F8291" t="str">
        <f>T("MOTOCICLETAS   ")</f>
        <v xml:space="preserve">MOTOCICLETAS   </v>
      </c>
      <c r="G8291" t="str">
        <f>T("De 500,01 a 1.000 CENTIMETROS CUBICOS             ")</f>
        <v xml:space="preserve">De 500,01 a 1.000 CENTIMETROS CUBICOS             </v>
      </c>
      <c r="I8291">
        <v>1</v>
      </c>
    </row>
    <row r="8292" spans="1:9">
      <c r="A8292" t="str">
        <f>T("2018")</f>
        <v>2018</v>
      </c>
      <c r="B8292" t="str">
        <f>T("FISICO                                            ")</f>
        <v xml:space="preserve">FISICO                                            </v>
      </c>
      <c r="C8292" t="str">
        <f>T("LATINA              ")</f>
        <v xml:space="preserve">LATINA              </v>
      </c>
      <c r="D8292" t="str">
        <f>T("LOS CARMENES        ")</f>
        <v xml:space="preserve">LOS CARMENES        </v>
      </c>
      <c r="E8292" t="str">
        <f>T("MT ")</f>
        <v xml:space="preserve">MT </v>
      </c>
      <c r="F8292" t="str">
        <f>T("MOTOCICLETAS   ")</f>
        <v xml:space="preserve">MOTOCICLETAS   </v>
      </c>
      <c r="G8292" t="str">
        <f>T("De menos de 125,01 CENTIMETROS CUBICOS            ")</f>
        <v xml:space="preserve">De menos de 125,01 CENTIMETROS CUBICOS            </v>
      </c>
      <c r="I8292">
        <v>10</v>
      </c>
    </row>
    <row r="8293" spans="1:9">
      <c r="A8293" t="str">
        <f>T("2018")</f>
        <v>2018</v>
      </c>
      <c r="B8293" t="str">
        <f>T("FISICO                                            ")</f>
        <v xml:space="preserve">FISICO                                            </v>
      </c>
      <c r="C8293" t="str">
        <f>T("LATINA              ")</f>
        <v xml:space="preserve">LATINA              </v>
      </c>
      <c r="D8293" t="str">
        <f>T("LOS CARMENES        ")</f>
        <v xml:space="preserve">LOS CARMENES        </v>
      </c>
      <c r="E8293" t="str">
        <f>T("MT ")</f>
        <v xml:space="preserve">MT </v>
      </c>
      <c r="F8293" t="str">
        <f>T("MOTOCICLETAS   ")</f>
        <v xml:space="preserve">MOTOCICLETAS   </v>
      </c>
      <c r="G8293" t="str">
        <f>T("De 125,01 a 250 CENTIMETROS CUBICOS               ")</f>
        <v xml:space="preserve">De 125,01 a 250 CENTIMETROS CUBICOS               </v>
      </c>
      <c r="I8293">
        <v>3</v>
      </c>
    </row>
    <row r="8294" spans="1:9">
      <c r="A8294" t="str">
        <f>T("2018")</f>
        <v>2018</v>
      </c>
      <c r="B8294" t="str">
        <f>T("FISICO                                            ")</f>
        <v xml:space="preserve">FISICO                                            </v>
      </c>
      <c r="C8294" t="str">
        <f>T("LATINA              ")</f>
        <v xml:space="preserve">LATINA              </v>
      </c>
      <c r="D8294" t="str">
        <f>T("LOS CARMENES        ")</f>
        <v xml:space="preserve">LOS CARMENES        </v>
      </c>
      <c r="E8294" t="str">
        <f>T("MT ")</f>
        <v xml:space="preserve">MT </v>
      </c>
      <c r="F8294" t="str">
        <f>T("MOTOCICLETAS   ")</f>
        <v xml:space="preserve">MOTOCICLETAS   </v>
      </c>
      <c r="G8294" t="str">
        <f>T("De 250,01 a 500 CENTIMETROS CUBICOS               ")</f>
        <v xml:space="preserve">De 250,01 a 500 CENTIMETROS CUBICOS               </v>
      </c>
      <c r="I8294">
        <v>2</v>
      </c>
    </row>
    <row r="8295" spans="1:9">
      <c r="A8295" t="str">
        <f>T("2018")</f>
        <v>2018</v>
      </c>
      <c r="B8295" t="str">
        <f>T("FISICO                                            ")</f>
        <v xml:space="preserve">FISICO                                            </v>
      </c>
      <c r="C8295" t="str">
        <f>T("LATINA              ")</f>
        <v xml:space="preserve">LATINA              </v>
      </c>
      <c r="D8295" t="str">
        <f>T("LOS CARMENES        ")</f>
        <v xml:space="preserve">LOS CARMENES        </v>
      </c>
      <c r="E8295" t="str">
        <f>T("MT ")</f>
        <v xml:space="preserve">MT </v>
      </c>
      <c r="F8295" t="str">
        <f>T("MOTOCICLETAS   ")</f>
        <v xml:space="preserve">MOTOCICLETAS   </v>
      </c>
      <c r="G8295" t="str">
        <f>T("De 500,01 a 1.000 CENTIMETROS CUBICOS             ")</f>
        <v xml:space="preserve">De 500,01 a 1.000 CENTIMETROS CUBICOS             </v>
      </c>
      <c r="I8295">
        <v>9</v>
      </c>
    </row>
    <row r="8296" spans="1:9">
      <c r="A8296" t="str">
        <f>T("2018")</f>
        <v>2018</v>
      </c>
      <c r="B8296" t="str">
        <f>T("FISICO                                            ")</f>
        <v xml:space="preserve">FISICO                                            </v>
      </c>
      <c r="C8296" t="str">
        <f>T("LATINA              ")</f>
        <v xml:space="preserve">LATINA              </v>
      </c>
      <c r="D8296" t="str">
        <f>T("LOS CARMENES        ")</f>
        <v xml:space="preserve">LOS CARMENES        </v>
      </c>
      <c r="E8296" t="str">
        <f>T("MT ")</f>
        <v xml:space="preserve">MT </v>
      </c>
      <c r="F8296" t="str">
        <f>T("MOTOCICLETAS   ")</f>
        <v xml:space="preserve">MOTOCICLETAS   </v>
      </c>
      <c r="G8296" t="str">
        <f>T("De 1.000,01 CENTIMETROS CUBICOS en adelante       ")</f>
        <v xml:space="preserve">De 1.000,01 CENTIMETROS CUBICOS en adelante       </v>
      </c>
      <c r="I8296">
        <v>3</v>
      </c>
    </row>
    <row r="8297" spans="1:9">
      <c r="A8297" t="str">
        <f>T("2018")</f>
        <v>2018</v>
      </c>
      <c r="B8297" t="str">
        <f>T("FISICO                                            ")</f>
        <v xml:space="preserve">FISICO                                            </v>
      </c>
      <c r="C8297" t="str">
        <f>T("LATINA              ")</f>
        <v xml:space="preserve">LATINA              </v>
      </c>
      <c r="D8297" t="str">
        <f>T("PUERTA DEL ANGEL    ")</f>
        <v xml:space="preserve">PUERTA DEL ANGEL    </v>
      </c>
      <c r="E8297" t="str">
        <f>T("MT ")</f>
        <v xml:space="preserve">MT </v>
      </c>
      <c r="F8297" t="str">
        <f>T("MOTOCICLETAS   ")</f>
        <v xml:space="preserve">MOTOCICLETAS   </v>
      </c>
      <c r="G8297" t="str">
        <f>T("De menos de 125,01 CENTIMETROS CUBICOS            ")</f>
        <v xml:space="preserve">De menos de 125,01 CENTIMETROS CUBICOS            </v>
      </c>
      <c r="I8297">
        <v>22</v>
      </c>
    </row>
    <row r="8298" spans="1:9">
      <c r="A8298" t="str">
        <f>T("2018")</f>
        <v>2018</v>
      </c>
      <c r="B8298" t="str">
        <f>T("FISICO                                            ")</f>
        <v xml:space="preserve">FISICO                                            </v>
      </c>
      <c r="C8298" t="str">
        <f>T("LATINA              ")</f>
        <v xml:space="preserve">LATINA              </v>
      </c>
      <c r="D8298" t="str">
        <f>T("PUERTA DEL ANGEL    ")</f>
        <v xml:space="preserve">PUERTA DEL ANGEL    </v>
      </c>
      <c r="E8298" t="str">
        <f>T("MT ")</f>
        <v xml:space="preserve">MT </v>
      </c>
      <c r="F8298" t="str">
        <f>T("MOTOCICLETAS   ")</f>
        <v xml:space="preserve">MOTOCICLETAS   </v>
      </c>
      <c r="G8298" t="str">
        <f>T("De 125,01 a 250 CENTIMETROS CUBICOS               ")</f>
        <v xml:space="preserve">De 125,01 a 250 CENTIMETROS CUBICOS               </v>
      </c>
      <c r="I8298">
        <v>12</v>
      </c>
    </row>
    <row r="8299" spans="1:9">
      <c r="A8299" t="str">
        <f>T("2018")</f>
        <v>2018</v>
      </c>
      <c r="B8299" t="str">
        <f>T("FISICO                                            ")</f>
        <v xml:space="preserve">FISICO                                            </v>
      </c>
      <c r="C8299" t="str">
        <f>T("LATINA              ")</f>
        <v xml:space="preserve">LATINA              </v>
      </c>
      <c r="D8299" t="str">
        <f>T("PUERTA DEL ANGEL    ")</f>
        <v xml:space="preserve">PUERTA DEL ANGEL    </v>
      </c>
      <c r="E8299" t="str">
        <f>T("MT ")</f>
        <v xml:space="preserve">MT </v>
      </c>
      <c r="F8299" t="str">
        <f>T("MOTOCICLETAS   ")</f>
        <v xml:space="preserve">MOTOCICLETAS   </v>
      </c>
      <c r="G8299" t="str">
        <f>T("De 250,01 a 500 CENTIMETROS CUBICOS               ")</f>
        <v xml:space="preserve">De 250,01 a 500 CENTIMETROS CUBICOS               </v>
      </c>
      <c r="I8299">
        <v>6</v>
      </c>
    </row>
    <row r="8300" spans="1:9">
      <c r="A8300" t="str">
        <f>T("2018")</f>
        <v>2018</v>
      </c>
      <c r="B8300" t="str">
        <f>T("FISICO                                            ")</f>
        <v xml:space="preserve">FISICO                                            </v>
      </c>
      <c r="C8300" t="str">
        <f>T("LATINA              ")</f>
        <v xml:space="preserve">LATINA              </v>
      </c>
      <c r="D8300" t="str">
        <f>T("PUERTA DEL ANGEL    ")</f>
        <v xml:space="preserve">PUERTA DEL ANGEL    </v>
      </c>
      <c r="E8300" t="str">
        <f>T("MT ")</f>
        <v xml:space="preserve">MT </v>
      </c>
      <c r="F8300" t="str">
        <f>T("MOTOCICLETAS   ")</f>
        <v xml:space="preserve">MOTOCICLETAS   </v>
      </c>
      <c r="G8300" t="str">
        <f>T("De 500,01 a 1.000 CENTIMETROS CUBICOS             ")</f>
        <v xml:space="preserve">De 500,01 a 1.000 CENTIMETROS CUBICOS             </v>
      </c>
      <c r="I8300">
        <v>9</v>
      </c>
    </row>
    <row r="8301" spans="1:9">
      <c r="A8301" t="str">
        <f>T("2018")</f>
        <v>2018</v>
      </c>
      <c r="B8301" t="str">
        <f>T("FISICO                                            ")</f>
        <v xml:space="preserve">FISICO                                            </v>
      </c>
      <c r="C8301" t="str">
        <f>T("LATINA              ")</f>
        <v xml:space="preserve">LATINA              </v>
      </c>
      <c r="D8301" t="str">
        <f>T("PUERTA DEL ANGEL    ")</f>
        <v xml:space="preserve">PUERTA DEL ANGEL    </v>
      </c>
      <c r="E8301" t="str">
        <f>T("MT ")</f>
        <v xml:space="preserve">MT </v>
      </c>
      <c r="F8301" t="str">
        <f>T("MOTOCICLETAS   ")</f>
        <v xml:space="preserve">MOTOCICLETAS   </v>
      </c>
      <c r="G8301" t="str">
        <f>T("De 1.000,01 CENTIMETROS CUBICOS en adelante       ")</f>
        <v xml:space="preserve">De 1.000,01 CENTIMETROS CUBICOS en adelante       </v>
      </c>
      <c r="I8301">
        <v>2</v>
      </c>
    </row>
    <row r="8302" spans="1:9">
      <c r="A8302" t="str">
        <f>T("2018")</f>
        <v>2018</v>
      </c>
      <c r="B8302" t="str">
        <f>T("FISICO                                            ")</f>
        <v xml:space="preserve">FISICO                                            </v>
      </c>
      <c r="C8302" t="str">
        <f>T("LATINA              ")</f>
        <v xml:space="preserve">LATINA              </v>
      </c>
      <c r="D8302" t="str">
        <f>T("LUCERO              ")</f>
        <v xml:space="preserve">LUCERO              </v>
      </c>
      <c r="E8302" t="str">
        <f>T("MT ")</f>
        <v xml:space="preserve">MT </v>
      </c>
      <c r="F8302" t="str">
        <f>T("MOTOCICLETAS   ")</f>
        <v xml:space="preserve">MOTOCICLETAS   </v>
      </c>
      <c r="G8302" t="str">
        <f>T("De menos de 125,01 CENTIMETROS CUBICOS            ")</f>
        <v xml:space="preserve">De menos de 125,01 CENTIMETROS CUBICOS            </v>
      </c>
      <c r="I8302">
        <v>17</v>
      </c>
    </row>
    <row r="8303" spans="1:9">
      <c r="A8303" t="str">
        <f>T("2018")</f>
        <v>2018</v>
      </c>
      <c r="B8303" t="str">
        <f>T("FISICO                                            ")</f>
        <v xml:space="preserve">FISICO                                            </v>
      </c>
      <c r="C8303" t="str">
        <f>T("LATINA              ")</f>
        <v xml:space="preserve">LATINA              </v>
      </c>
      <c r="D8303" t="str">
        <f>T("LUCERO              ")</f>
        <v xml:space="preserve">LUCERO              </v>
      </c>
      <c r="E8303" t="str">
        <f>T("MT ")</f>
        <v xml:space="preserve">MT </v>
      </c>
      <c r="F8303" t="str">
        <f>T("MOTOCICLETAS   ")</f>
        <v xml:space="preserve">MOTOCICLETAS   </v>
      </c>
      <c r="G8303" t="str">
        <f>T("De 125,01 a 250 CENTIMETROS CUBICOS               ")</f>
        <v xml:space="preserve">De 125,01 a 250 CENTIMETROS CUBICOS               </v>
      </c>
      <c r="I8303">
        <v>5</v>
      </c>
    </row>
    <row r="8304" spans="1:9">
      <c r="A8304" t="str">
        <f>T("2018")</f>
        <v>2018</v>
      </c>
      <c r="B8304" t="str">
        <f>T("FISICO                                            ")</f>
        <v xml:space="preserve">FISICO                                            </v>
      </c>
      <c r="C8304" t="str">
        <f>T("LATINA              ")</f>
        <v xml:space="preserve">LATINA              </v>
      </c>
      <c r="D8304" t="str">
        <f>T("LUCERO              ")</f>
        <v xml:space="preserve">LUCERO              </v>
      </c>
      <c r="E8304" t="str">
        <f>T("MT ")</f>
        <v xml:space="preserve">MT </v>
      </c>
      <c r="F8304" t="str">
        <f>T("MOTOCICLETAS   ")</f>
        <v xml:space="preserve">MOTOCICLETAS   </v>
      </c>
      <c r="G8304" t="str">
        <f>T("De 250,01 a 500 CENTIMETROS CUBICOS               ")</f>
        <v xml:space="preserve">De 250,01 a 500 CENTIMETROS CUBICOS               </v>
      </c>
      <c r="I8304">
        <v>6</v>
      </c>
    </row>
    <row r="8305" spans="1:9">
      <c r="A8305" t="str">
        <f>T("2018")</f>
        <v>2018</v>
      </c>
      <c r="B8305" t="str">
        <f>T("FISICO                                            ")</f>
        <v xml:space="preserve">FISICO                                            </v>
      </c>
      <c r="C8305" t="str">
        <f>T("LATINA              ")</f>
        <v xml:space="preserve">LATINA              </v>
      </c>
      <c r="D8305" t="str">
        <f>T("LUCERO              ")</f>
        <v xml:space="preserve">LUCERO              </v>
      </c>
      <c r="E8305" t="str">
        <f>T("MT ")</f>
        <v xml:space="preserve">MT </v>
      </c>
      <c r="F8305" t="str">
        <f>T("MOTOCICLETAS   ")</f>
        <v xml:space="preserve">MOTOCICLETAS   </v>
      </c>
      <c r="G8305" t="str">
        <f>T("De 500,01 a 1.000 CENTIMETROS CUBICOS             ")</f>
        <v xml:space="preserve">De 500,01 a 1.000 CENTIMETROS CUBICOS             </v>
      </c>
      <c r="I8305">
        <v>18</v>
      </c>
    </row>
    <row r="8306" spans="1:9">
      <c r="A8306" t="str">
        <f>T("2018")</f>
        <v>2018</v>
      </c>
      <c r="B8306" t="str">
        <f>T("FISICO                                            ")</f>
        <v xml:space="preserve">FISICO                                            </v>
      </c>
      <c r="C8306" t="str">
        <f>T("LATINA              ")</f>
        <v xml:space="preserve">LATINA              </v>
      </c>
      <c r="D8306" t="str">
        <f>T("LUCERO              ")</f>
        <v xml:space="preserve">LUCERO              </v>
      </c>
      <c r="E8306" t="str">
        <f>T("MT ")</f>
        <v xml:space="preserve">MT </v>
      </c>
      <c r="F8306" t="str">
        <f>T("MOTOCICLETAS   ")</f>
        <v xml:space="preserve">MOTOCICLETAS   </v>
      </c>
      <c r="G8306" t="str">
        <f>T("De 1.000,01 CENTIMETROS CUBICOS en adelante       ")</f>
        <v xml:space="preserve">De 1.000,01 CENTIMETROS CUBICOS en adelante       </v>
      </c>
      <c r="I8306">
        <v>1</v>
      </c>
    </row>
    <row r="8307" spans="1:9">
      <c r="A8307" t="str">
        <f>T("2018")</f>
        <v>2018</v>
      </c>
      <c r="B8307" t="str">
        <f>T("FISICO                                            ")</f>
        <v xml:space="preserve">FISICO                                            </v>
      </c>
      <c r="C8307" t="str">
        <f>T("LATINA              ")</f>
        <v xml:space="preserve">LATINA              </v>
      </c>
      <c r="D8307" t="str">
        <f>T("ALUCHE              ")</f>
        <v xml:space="preserve">ALUCHE              </v>
      </c>
      <c r="E8307" t="str">
        <f>T("MT ")</f>
        <v xml:space="preserve">MT </v>
      </c>
      <c r="F8307" t="str">
        <f>T("MOTOCICLETAS   ")</f>
        <v xml:space="preserve">MOTOCICLETAS   </v>
      </c>
      <c r="G8307" t="str">
        <f>T("De menos de 125,01 CENTIMETROS CUBICOS            ")</f>
        <v xml:space="preserve">De menos de 125,01 CENTIMETROS CUBICOS            </v>
      </c>
      <c r="I8307">
        <v>28</v>
      </c>
    </row>
    <row r="8308" spans="1:9">
      <c r="A8308" t="str">
        <f>T("2018")</f>
        <v>2018</v>
      </c>
      <c r="B8308" t="str">
        <f>T("FISICO                                            ")</f>
        <v xml:space="preserve">FISICO                                            </v>
      </c>
      <c r="C8308" t="str">
        <f>T("LATINA              ")</f>
        <v xml:space="preserve">LATINA              </v>
      </c>
      <c r="D8308" t="str">
        <f>T("ALUCHE              ")</f>
        <v xml:space="preserve">ALUCHE              </v>
      </c>
      <c r="E8308" t="str">
        <f>T("MT ")</f>
        <v xml:space="preserve">MT </v>
      </c>
      <c r="F8308" t="str">
        <f>T("MOTOCICLETAS   ")</f>
        <v xml:space="preserve">MOTOCICLETAS   </v>
      </c>
      <c r="G8308" t="str">
        <f>T("De 125,01 a 250 CENTIMETROS CUBICOS               ")</f>
        <v xml:space="preserve">De 125,01 a 250 CENTIMETROS CUBICOS               </v>
      </c>
      <c r="I8308">
        <v>16</v>
      </c>
    </row>
    <row r="8309" spans="1:9">
      <c r="A8309" t="str">
        <f>T("2018")</f>
        <v>2018</v>
      </c>
      <c r="B8309" t="str">
        <f>T("FISICO                                            ")</f>
        <v xml:space="preserve">FISICO                                            </v>
      </c>
      <c r="C8309" t="str">
        <f>T("LATINA              ")</f>
        <v xml:space="preserve">LATINA              </v>
      </c>
      <c r="D8309" t="str">
        <f>T("ALUCHE              ")</f>
        <v xml:space="preserve">ALUCHE              </v>
      </c>
      <c r="E8309" t="str">
        <f>T("MT ")</f>
        <v xml:space="preserve">MT </v>
      </c>
      <c r="F8309" t="str">
        <f>T("MOTOCICLETAS   ")</f>
        <v xml:space="preserve">MOTOCICLETAS   </v>
      </c>
      <c r="G8309" t="str">
        <f>T("De 250,01 a 500 CENTIMETROS CUBICOS               ")</f>
        <v xml:space="preserve">De 250,01 a 500 CENTIMETROS CUBICOS               </v>
      </c>
      <c r="I8309">
        <v>4</v>
      </c>
    </row>
    <row r="8310" spans="1:9">
      <c r="A8310" t="str">
        <f>T("2018")</f>
        <v>2018</v>
      </c>
      <c r="B8310" t="str">
        <f>T("FISICO                                            ")</f>
        <v xml:space="preserve">FISICO                                            </v>
      </c>
      <c r="C8310" t="str">
        <f>T("LATINA              ")</f>
        <v xml:space="preserve">LATINA              </v>
      </c>
      <c r="D8310" t="str">
        <f>T("ALUCHE              ")</f>
        <v xml:space="preserve">ALUCHE              </v>
      </c>
      <c r="E8310" t="str">
        <f>T("MT ")</f>
        <v xml:space="preserve">MT </v>
      </c>
      <c r="F8310" t="str">
        <f>T("MOTOCICLETAS   ")</f>
        <v xml:space="preserve">MOTOCICLETAS   </v>
      </c>
      <c r="G8310" t="str">
        <f>T("De 500,01 a 1.000 CENTIMETROS CUBICOS             ")</f>
        <v xml:space="preserve">De 500,01 a 1.000 CENTIMETROS CUBICOS             </v>
      </c>
      <c r="I8310">
        <v>28</v>
      </c>
    </row>
    <row r="8311" spans="1:9">
      <c r="A8311" t="str">
        <f>T("2018")</f>
        <v>2018</v>
      </c>
      <c r="B8311" t="str">
        <f>T("FISICO                                            ")</f>
        <v xml:space="preserve">FISICO                                            </v>
      </c>
      <c r="C8311" t="str">
        <f>T("LATINA              ")</f>
        <v xml:space="preserve">LATINA              </v>
      </c>
      <c r="D8311" t="str">
        <f>T("ALUCHE              ")</f>
        <v xml:space="preserve">ALUCHE              </v>
      </c>
      <c r="E8311" t="str">
        <f>T("MT ")</f>
        <v xml:space="preserve">MT </v>
      </c>
      <c r="F8311" t="str">
        <f>T("MOTOCICLETAS   ")</f>
        <v xml:space="preserve">MOTOCICLETAS   </v>
      </c>
      <c r="G8311" t="str">
        <f>T("De 1.000,01 CENTIMETROS CUBICOS en adelante       ")</f>
        <v xml:space="preserve">De 1.000,01 CENTIMETROS CUBICOS en adelante       </v>
      </c>
      <c r="I8311">
        <v>3</v>
      </c>
    </row>
    <row r="8312" spans="1:9">
      <c r="A8312" t="str">
        <f>T("2018")</f>
        <v>2018</v>
      </c>
      <c r="B8312" t="str">
        <f>T("FISICO                                            ")</f>
        <v xml:space="preserve">FISICO                                            </v>
      </c>
      <c r="C8312" t="str">
        <f>T("LATINA              ")</f>
        <v xml:space="preserve">LATINA              </v>
      </c>
      <c r="D8312" t="str">
        <f>T("CAMPAMENTO          ")</f>
        <v xml:space="preserve">CAMPAMENTO          </v>
      </c>
      <c r="E8312" t="str">
        <f>T("MT ")</f>
        <v xml:space="preserve">MT </v>
      </c>
      <c r="F8312" t="str">
        <f>T("MOTOCICLETAS   ")</f>
        <v xml:space="preserve">MOTOCICLETAS   </v>
      </c>
      <c r="G8312" t="str">
        <f>T("De menos de 125,01 CENTIMETROS CUBICOS            ")</f>
        <v xml:space="preserve">De menos de 125,01 CENTIMETROS CUBICOS            </v>
      </c>
      <c r="I8312">
        <v>14</v>
      </c>
    </row>
    <row r="8313" spans="1:9">
      <c r="A8313" t="str">
        <f>T("2018")</f>
        <v>2018</v>
      </c>
      <c r="B8313" t="str">
        <f>T("FISICO                                            ")</f>
        <v xml:space="preserve">FISICO                                            </v>
      </c>
      <c r="C8313" t="str">
        <f>T("LATINA              ")</f>
        <v xml:space="preserve">LATINA              </v>
      </c>
      <c r="D8313" t="str">
        <f>T("CAMPAMENTO          ")</f>
        <v xml:space="preserve">CAMPAMENTO          </v>
      </c>
      <c r="E8313" t="str">
        <f>T("MT ")</f>
        <v xml:space="preserve">MT </v>
      </c>
      <c r="F8313" t="str">
        <f>T("MOTOCICLETAS   ")</f>
        <v xml:space="preserve">MOTOCICLETAS   </v>
      </c>
      <c r="G8313" t="str">
        <f>T("De 125,01 a 250 CENTIMETROS CUBICOS               ")</f>
        <v xml:space="preserve">De 125,01 a 250 CENTIMETROS CUBICOS               </v>
      </c>
      <c r="I8313">
        <v>6</v>
      </c>
    </row>
    <row r="8314" spans="1:9">
      <c r="A8314" t="str">
        <f>T("2018")</f>
        <v>2018</v>
      </c>
      <c r="B8314" t="str">
        <f>T("FISICO                                            ")</f>
        <v xml:space="preserve">FISICO                                            </v>
      </c>
      <c r="C8314" t="str">
        <f>T("LATINA              ")</f>
        <v xml:space="preserve">LATINA              </v>
      </c>
      <c r="D8314" t="str">
        <f>T("CAMPAMENTO          ")</f>
        <v xml:space="preserve">CAMPAMENTO          </v>
      </c>
      <c r="E8314" t="str">
        <f>T("MT ")</f>
        <v xml:space="preserve">MT </v>
      </c>
      <c r="F8314" t="str">
        <f>T("MOTOCICLETAS   ")</f>
        <v xml:space="preserve">MOTOCICLETAS   </v>
      </c>
      <c r="G8314" t="str">
        <f>T("De 500,01 a 1.000 CENTIMETROS CUBICOS             ")</f>
        <v xml:space="preserve">De 500,01 a 1.000 CENTIMETROS CUBICOS             </v>
      </c>
      <c r="I8314">
        <v>8</v>
      </c>
    </row>
    <row r="8315" spans="1:9">
      <c r="A8315" t="str">
        <f>T("2018")</f>
        <v>2018</v>
      </c>
      <c r="B8315" t="str">
        <f>T("FISICO                                            ")</f>
        <v xml:space="preserve">FISICO                                            </v>
      </c>
      <c r="C8315" t="str">
        <f>T("LATINA              ")</f>
        <v xml:space="preserve">LATINA              </v>
      </c>
      <c r="D8315" t="str">
        <f>T("CAMPAMENTO          ")</f>
        <v xml:space="preserve">CAMPAMENTO          </v>
      </c>
      <c r="E8315" t="str">
        <f>T("MT ")</f>
        <v xml:space="preserve">MT </v>
      </c>
      <c r="F8315" t="str">
        <f>T("MOTOCICLETAS   ")</f>
        <v xml:space="preserve">MOTOCICLETAS   </v>
      </c>
      <c r="G8315" t="str">
        <f>T("De 1.000,01 CENTIMETROS CUBICOS en adelante       ")</f>
        <v xml:space="preserve">De 1.000,01 CENTIMETROS CUBICOS en adelante       </v>
      </c>
      <c r="I8315">
        <v>1</v>
      </c>
    </row>
    <row r="8316" spans="1:9">
      <c r="A8316" t="str">
        <f>T("2018")</f>
        <v>2018</v>
      </c>
      <c r="B8316" t="str">
        <f>T("FISICO                                            ")</f>
        <v xml:space="preserve">FISICO                                            </v>
      </c>
      <c r="C8316" t="str">
        <f>T("LATINA              ")</f>
        <v xml:space="preserve">LATINA              </v>
      </c>
      <c r="D8316" t="str">
        <f>T("CUATRO VIENTOS      ")</f>
        <v xml:space="preserve">CUATRO VIENTOS      </v>
      </c>
      <c r="E8316" t="str">
        <f>T("MT ")</f>
        <v xml:space="preserve">MT </v>
      </c>
      <c r="F8316" t="str">
        <f>T("MOTOCICLETAS   ")</f>
        <v xml:space="preserve">MOTOCICLETAS   </v>
      </c>
      <c r="G8316" t="str">
        <f>T("De menos de 125,01 CENTIMETROS CUBICOS            ")</f>
        <v xml:space="preserve">De menos de 125,01 CENTIMETROS CUBICOS            </v>
      </c>
      <c r="I8316">
        <v>2</v>
      </c>
    </row>
    <row r="8317" spans="1:9">
      <c r="A8317" t="str">
        <f>T("2018")</f>
        <v>2018</v>
      </c>
      <c r="B8317" t="str">
        <f>T("FISICO                                            ")</f>
        <v xml:space="preserve">FISICO                                            </v>
      </c>
      <c r="C8317" t="str">
        <f>T("LATINA              ")</f>
        <v xml:space="preserve">LATINA              </v>
      </c>
      <c r="D8317" t="str">
        <f>T("CUATRO VIENTOS      ")</f>
        <v xml:space="preserve">CUATRO VIENTOS      </v>
      </c>
      <c r="E8317" t="str">
        <f>T("MT ")</f>
        <v xml:space="preserve">MT </v>
      </c>
      <c r="F8317" t="str">
        <f>T("MOTOCICLETAS   ")</f>
        <v xml:space="preserve">MOTOCICLETAS   </v>
      </c>
      <c r="G8317" t="str">
        <f>T("De 125,01 a 250 CENTIMETROS CUBICOS               ")</f>
        <v xml:space="preserve">De 125,01 a 250 CENTIMETROS CUBICOS               </v>
      </c>
      <c r="I8317">
        <v>2</v>
      </c>
    </row>
    <row r="8318" spans="1:9">
      <c r="A8318" t="str">
        <f>T("2018")</f>
        <v>2018</v>
      </c>
      <c r="B8318" t="str">
        <f>T("FISICO                                            ")</f>
        <v xml:space="preserve">FISICO                                            </v>
      </c>
      <c r="C8318" t="str">
        <f>T("LATINA              ")</f>
        <v xml:space="preserve">LATINA              </v>
      </c>
      <c r="D8318" t="str">
        <f>T("CUATRO VIENTOS      ")</f>
        <v xml:space="preserve">CUATRO VIENTOS      </v>
      </c>
      <c r="E8318" t="str">
        <f>T("MT ")</f>
        <v xml:space="preserve">MT </v>
      </c>
      <c r="F8318" t="str">
        <f>T("MOTOCICLETAS   ")</f>
        <v xml:space="preserve">MOTOCICLETAS   </v>
      </c>
      <c r="G8318" t="str">
        <f>T("De 500,01 a 1.000 CENTIMETROS CUBICOS             ")</f>
        <v xml:space="preserve">De 500,01 a 1.000 CENTIMETROS CUBICOS             </v>
      </c>
      <c r="I8318">
        <v>2</v>
      </c>
    </row>
    <row r="8319" spans="1:9">
      <c r="A8319" t="str">
        <f>T("2018")</f>
        <v>2018</v>
      </c>
      <c r="B8319" t="str">
        <f>T("FISICO                                            ")</f>
        <v xml:space="preserve">FISICO                                            </v>
      </c>
      <c r="C8319" t="str">
        <f>T("LATINA              ")</f>
        <v xml:space="preserve">LATINA              </v>
      </c>
      <c r="D8319" t="str">
        <f>T("LAS AGUILAS         ")</f>
        <v xml:space="preserve">LAS AGUILAS         </v>
      </c>
      <c r="E8319" t="str">
        <f>T("MT ")</f>
        <v xml:space="preserve">MT </v>
      </c>
      <c r="F8319" t="str">
        <f>T("MOTOCICLETAS   ")</f>
        <v xml:space="preserve">MOTOCICLETAS   </v>
      </c>
      <c r="G8319" t="str">
        <f>T("De menos de 125,01 CENTIMETROS CUBICOS            ")</f>
        <v xml:space="preserve">De menos de 125,01 CENTIMETROS CUBICOS            </v>
      </c>
      <c r="I8319">
        <v>17</v>
      </c>
    </row>
    <row r="8320" spans="1:9">
      <c r="A8320" t="str">
        <f>T("2018")</f>
        <v>2018</v>
      </c>
      <c r="B8320" t="str">
        <f>T("FISICO                                            ")</f>
        <v xml:space="preserve">FISICO                                            </v>
      </c>
      <c r="C8320" t="str">
        <f>T("LATINA              ")</f>
        <v xml:space="preserve">LATINA              </v>
      </c>
      <c r="D8320" t="str">
        <f>T("LAS AGUILAS         ")</f>
        <v xml:space="preserve">LAS AGUILAS         </v>
      </c>
      <c r="E8320" t="str">
        <f>T("MT ")</f>
        <v xml:space="preserve">MT </v>
      </c>
      <c r="F8320" t="str">
        <f>T("MOTOCICLETAS   ")</f>
        <v xml:space="preserve">MOTOCICLETAS   </v>
      </c>
      <c r="G8320" t="str">
        <f>T("De 125,01 a 250 CENTIMETROS CUBICOS               ")</f>
        <v xml:space="preserve">De 125,01 a 250 CENTIMETROS CUBICOS               </v>
      </c>
      <c r="I8320">
        <v>15</v>
      </c>
    </row>
    <row r="8321" spans="1:9">
      <c r="A8321" t="str">
        <f>T("2018")</f>
        <v>2018</v>
      </c>
      <c r="B8321" t="str">
        <f>T("FISICO                                            ")</f>
        <v xml:space="preserve">FISICO                                            </v>
      </c>
      <c r="C8321" t="str">
        <f>T("LATINA              ")</f>
        <v xml:space="preserve">LATINA              </v>
      </c>
      <c r="D8321" t="str">
        <f>T("LAS AGUILAS         ")</f>
        <v xml:space="preserve">LAS AGUILAS         </v>
      </c>
      <c r="E8321" t="str">
        <f>T("MT ")</f>
        <v xml:space="preserve">MT </v>
      </c>
      <c r="F8321" t="str">
        <f>T("MOTOCICLETAS   ")</f>
        <v xml:space="preserve">MOTOCICLETAS   </v>
      </c>
      <c r="G8321" t="str">
        <f>T("De 250,01 a 500 CENTIMETROS CUBICOS               ")</f>
        <v xml:space="preserve">De 250,01 a 500 CENTIMETROS CUBICOS               </v>
      </c>
      <c r="I8321">
        <v>9</v>
      </c>
    </row>
    <row r="8322" spans="1:9">
      <c r="A8322" t="str">
        <f>T("2018")</f>
        <v>2018</v>
      </c>
      <c r="B8322" t="str">
        <f>T("FISICO                                            ")</f>
        <v xml:space="preserve">FISICO                                            </v>
      </c>
      <c r="C8322" t="str">
        <f>T("LATINA              ")</f>
        <v xml:space="preserve">LATINA              </v>
      </c>
      <c r="D8322" t="str">
        <f>T("LAS AGUILAS         ")</f>
        <v xml:space="preserve">LAS AGUILAS         </v>
      </c>
      <c r="E8322" t="str">
        <f>T("MT ")</f>
        <v xml:space="preserve">MT </v>
      </c>
      <c r="F8322" t="str">
        <f>T("MOTOCICLETAS   ")</f>
        <v xml:space="preserve">MOTOCICLETAS   </v>
      </c>
      <c r="G8322" t="str">
        <f>T("De 500,01 a 1.000 CENTIMETROS CUBICOS             ")</f>
        <v xml:space="preserve">De 500,01 a 1.000 CENTIMETROS CUBICOS             </v>
      </c>
      <c r="I8322">
        <v>15</v>
      </c>
    </row>
    <row r="8323" spans="1:9">
      <c r="A8323" t="str">
        <f>T("2018")</f>
        <v>2018</v>
      </c>
      <c r="B8323" t="str">
        <f>T("FISICO                                            ")</f>
        <v xml:space="preserve">FISICO                                            </v>
      </c>
      <c r="C8323" t="str">
        <f>T("LATINA              ")</f>
        <v xml:space="preserve">LATINA              </v>
      </c>
      <c r="D8323" t="str">
        <f>T("LAS AGUILAS         ")</f>
        <v xml:space="preserve">LAS AGUILAS         </v>
      </c>
      <c r="E8323" t="str">
        <f>T("MT ")</f>
        <v xml:space="preserve">MT </v>
      </c>
      <c r="F8323" t="str">
        <f>T("MOTOCICLETAS   ")</f>
        <v xml:space="preserve">MOTOCICLETAS   </v>
      </c>
      <c r="G8323" t="str">
        <f>T("De 1.000,01 CENTIMETROS CUBICOS en adelante       ")</f>
        <v xml:space="preserve">De 1.000,01 CENTIMETROS CUBICOS en adelante       </v>
      </c>
      <c r="I8323">
        <v>4</v>
      </c>
    </row>
    <row r="8324" spans="1:9">
      <c r="A8324" t="str">
        <f>T("2018")</f>
        <v>2018</v>
      </c>
      <c r="B8324" t="str">
        <f>T("JURIDICO                                          ")</f>
        <v xml:space="preserve">JURIDICO                                          </v>
      </c>
      <c r="C8324" t="str">
        <f>T("LATINA              ")</f>
        <v xml:space="preserve">LATINA              </v>
      </c>
      <c r="D8324" t="str">
        <f>T("LUCERO              ")</f>
        <v xml:space="preserve">LUCERO              </v>
      </c>
      <c r="E8324" t="str">
        <f>T("MT ")</f>
        <v xml:space="preserve">MT </v>
      </c>
      <c r="F8324" t="str">
        <f>T("MOTOCICLETAS   ")</f>
        <v xml:space="preserve">MOTOCICLETAS   </v>
      </c>
      <c r="G8324" t="str">
        <f>T("De 125,01 a 250 CENTIMETROS CUBICOS               ")</f>
        <v xml:space="preserve">De 125,01 a 250 CENTIMETROS CUBICOS               </v>
      </c>
      <c r="I8324">
        <v>1</v>
      </c>
    </row>
    <row r="8325" spans="1:9">
      <c r="A8325" t="str">
        <f>T("2018")</f>
        <v>2018</v>
      </c>
      <c r="B8325" t="str">
        <f>T("JURIDICO                                          ")</f>
        <v xml:space="preserve">JURIDICO                                          </v>
      </c>
      <c r="C8325" t="str">
        <f>T("LATINA              ")</f>
        <v xml:space="preserve">LATINA              </v>
      </c>
      <c r="D8325" t="str">
        <f>T("ALUCHE              ")</f>
        <v xml:space="preserve">ALUCHE              </v>
      </c>
      <c r="E8325" t="str">
        <f>T("MT ")</f>
        <v xml:space="preserve">MT </v>
      </c>
      <c r="F8325" t="str">
        <f>T("MOTOCICLETAS   ")</f>
        <v xml:space="preserve">MOTOCICLETAS   </v>
      </c>
      <c r="G8325" t="str">
        <f>T("De menos de 125,01 CENTIMETROS CUBICOS            ")</f>
        <v xml:space="preserve">De menos de 125,01 CENTIMETROS CUBICOS            </v>
      </c>
      <c r="I8325">
        <v>1</v>
      </c>
    </row>
    <row r="8326" spans="1:9">
      <c r="A8326" t="str">
        <f>T("2018")</f>
        <v>2018</v>
      </c>
      <c r="B8326" t="str">
        <f>T("JURIDICO                                          ")</f>
        <v xml:space="preserve">JURIDICO                                          </v>
      </c>
      <c r="C8326" t="str">
        <f>T("LATINA              ")</f>
        <v xml:space="preserve">LATINA              </v>
      </c>
      <c r="D8326" t="str">
        <f>T("ALUCHE              ")</f>
        <v xml:space="preserve">ALUCHE              </v>
      </c>
      <c r="E8326" t="str">
        <f>T("MT ")</f>
        <v xml:space="preserve">MT </v>
      </c>
      <c r="F8326" t="str">
        <f>T("MOTOCICLETAS   ")</f>
        <v xml:space="preserve">MOTOCICLETAS   </v>
      </c>
      <c r="G8326" t="str">
        <f>T("De 125,01 a 250 CENTIMETROS CUBICOS               ")</f>
        <v xml:space="preserve">De 125,01 a 250 CENTIMETROS CUBICOS               </v>
      </c>
      <c r="I8326">
        <v>1</v>
      </c>
    </row>
    <row r="8327" spans="1:9">
      <c r="A8327" t="str">
        <f>T("2018")</f>
        <v>2018</v>
      </c>
      <c r="B8327" t="str">
        <f>T("FISICO                                            ")</f>
        <v xml:space="preserve">FISICO                                            </v>
      </c>
      <c r="C8327" t="str">
        <f>T("LATINA              ")</f>
        <v xml:space="preserve">LATINA              </v>
      </c>
      <c r="D8327" t="str">
        <f>T("ALUCHE              ")</f>
        <v xml:space="preserve">ALUCHE              </v>
      </c>
      <c r="E8327" t="str">
        <f>T("RE ")</f>
        <v xml:space="preserve">RE </v>
      </c>
      <c r="F8327" t="str">
        <f>T("REMOLQUES      ")</f>
        <v xml:space="preserve">REMOLQUES      </v>
      </c>
      <c r="G8327" t="str">
        <f>T("De 3.000 KG DE CARGA ÚTIL en adelante             ")</f>
        <v xml:space="preserve">De 3.000 KG DE CARGA ÚTIL en adelante             </v>
      </c>
      <c r="H8327" t="str">
        <f>T("GASOLINA                                          ")</f>
        <v xml:space="preserve">GASOLINA                                          </v>
      </c>
      <c r="I8327">
        <v>1</v>
      </c>
    </row>
    <row r="8328" spans="1:9">
      <c r="A8328" t="str">
        <f>T("2018")</f>
        <v>2018</v>
      </c>
      <c r="B8328" t="str">
        <f>T("FISICO                                            ")</f>
        <v xml:space="preserve">FISICO                                            </v>
      </c>
      <c r="C8328" t="str">
        <f>T("LATINA              ")</f>
        <v xml:space="preserve">LATINA              </v>
      </c>
      <c r="D8328" t="str">
        <f>T("LUCERO              ")</f>
        <v xml:space="preserve">LUCERO              </v>
      </c>
      <c r="E8328" t="str">
        <f>T("RE ")</f>
        <v xml:space="preserve">RE </v>
      </c>
      <c r="F8328" t="str">
        <f>T("REMOLQUES      ")</f>
        <v xml:space="preserve">REMOLQUES      </v>
      </c>
      <c r="G8328" t="str">
        <f>T("De 3.000 KG DE CARGA ÚTIL en adelante             ")</f>
        <v xml:space="preserve">De 3.000 KG DE CARGA ÚTIL en adelante             </v>
      </c>
      <c r="I8328">
        <v>1</v>
      </c>
    </row>
    <row r="8329" spans="1:9">
      <c r="A8329" t="str">
        <f>T("2018")</f>
        <v>2018</v>
      </c>
      <c r="B8329" t="str">
        <f>T("FISICO                                            ")</f>
        <v xml:space="preserve">FISICO                                            </v>
      </c>
      <c r="C8329" t="str">
        <f>T("LATINA              ")</f>
        <v xml:space="preserve">LATINA              </v>
      </c>
      <c r="D8329" t="str">
        <f>T("ALUCHE              ")</f>
        <v xml:space="preserve">ALUCHE              </v>
      </c>
      <c r="E8329" t="str">
        <f>T("RE ")</f>
        <v xml:space="preserve">RE </v>
      </c>
      <c r="F8329" t="str">
        <f>T("REMOLQUES      ")</f>
        <v xml:space="preserve">REMOLQUES      </v>
      </c>
      <c r="G8329" t="str">
        <f>T("De 3.000 KG DE CARGA ÚTIL en adelante             ")</f>
        <v xml:space="preserve">De 3.000 KG DE CARGA ÚTIL en adelante             </v>
      </c>
      <c r="I8329">
        <v>3</v>
      </c>
    </row>
    <row r="8330" spans="1:9">
      <c r="A8330" t="str">
        <f>T("2018")</f>
        <v>2018</v>
      </c>
      <c r="B8330" t="str">
        <f>T("FISICO                                            ")</f>
        <v xml:space="preserve">FISICO                                            </v>
      </c>
      <c r="C8330" t="str">
        <f>T("LATINA              ")</f>
        <v xml:space="preserve">LATINA              </v>
      </c>
      <c r="D8330" t="str">
        <f>T("CAMPAMENTO          ")</f>
        <v xml:space="preserve">CAMPAMENTO          </v>
      </c>
      <c r="E8330" t="str">
        <f>T("RE ")</f>
        <v xml:space="preserve">RE </v>
      </c>
      <c r="F8330" t="str">
        <f>T("REMOLQUES      ")</f>
        <v xml:space="preserve">REMOLQUES      </v>
      </c>
      <c r="G8330" t="str">
        <f>T("De 1.000 a 2.999 KG DE CARGA ÚTIL                 ")</f>
        <v xml:space="preserve">De 1.000 a 2.999 KG DE CARGA ÚTIL                 </v>
      </c>
      <c r="I8330">
        <v>1</v>
      </c>
    </row>
    <row r="8331" spans="1:9">
      <c r="A8331" t="str">
        <f>T("2018")</f>
        <v>2018</v>
      </c>
      <c r="B8331" t="str">
        <f>T("FISICO                                            ")</f>
        <v xml:space="preserve">FISICO                                            </v>
      </c>
      <c r="C8331" t="str">
        <f>T("LATINA              ")</f>
        <v xml:space="preserve">LATINA              </v>
      </c>
      <c r="D8331" t="str">
        <f>T("CUATRO VIENTOS      ")</f>
        <v xml:space="preserve">CUATRO VIENTOS      </v>
      </c>
      <c r="E8331" t="str">
        <f>T("RE ")</f>
        <v xml:space="preserve">RE </v>
      </c>
      <c r="F8331" t="str">
        <f>T("REMOLQUES      ")</f>
        <v xml:space="preserve">REMOLQUES      </v>
      </c>
      <c r="G8331" t="str">
        <f>T("De 751 a 999 KG DE CARGA ÚTIL                     ")</f>
        <v xml:space="preserve">De 751 a 999 KG DE CARGA ÚTIL                     </v>
      </c>
      <c r="I8331">
        <v>1</v>
      </c>
    </row>
    <row r="8332" spans="1:9">
      <c r="A8332" t="str">
        <f>T("2018")</f>
        <v>2018</v>
      </c>
      <c r="B8332" t="str">
        <f>T("FISICO                                            ")</f>
        <v xml:space="preserve">FISICO                                            </v>
      </c>
      <c r="C8332" t="str">
        <f>T("LATINA              ")</f>
        <v xml:space="preserve">LATINA              </v>
      </c>
      <c r="D8332" t="str">
        <f>T("CUATRO VIENTOS      ")</f>
        <v xml:space="preserve">CUATRO VIENTOS      </v>
      </c>
      <c r="E8332" t="str">
        <f>T("RE ")</f>
        <v xml:space="preserve">RE </v>
      </c>
      <c r="F8332" t="str">
        <f>T("REMOLQUES      ")</f>
        <v xml:space="preserve">REMOLQUES      </v>
      </c>
      <c r="G8332" t="str">
        <f>T("De 3.000 KG DE CARGA ÚTIL en adelante             ")</f>
        <v xml:space="preserve">De 3.000 KG DE CARGA ÚTIL en adelante             </v>
      </c>
      <c r="I8332">
        <v>1</v>
      </c>
    </row>
    <row r="8333" spans="1:9">
      <c r="A8333" t="str">
        <f>T("2018")</f>
        <v>2018</v>
      </c>
      <c r="B8333" t="str">
        <f>T("FISICO                                            ")</f>
        <v xml:space="preserve">FISICO                                            </v>
      </c>
      <c r="C8333" t="str">
        <f>T("LATINA              ")</f>
        <v xml:space="preserve">LATINA              </v>
      </c>
      <c r="D8333" t="str">
        <f>T("LAS AGUILAS         ")</f>
        <v xml:space="preserve">LAS AGUILAS         </v>
      </c>
      <c r="E8333" t="str">
        <f>T("RE ")</f>
        <v xml:space="preserve">RE </v>
      </c>
      <c r="F8333" t="str">
        <f>T("REMOLQUES      ")</f>
        <v xml:space="preserve">REMOLQUES      </v>
      </c>
      <c r="G8333" t="str">
        <f>T("De 751 a 999 KG DE CARGA ÚTIL                     ")</f>
        <v xml:space="preserve">De 751 a 999 KG DE CARGA ÚTIL                     </v>
      </c>
      <c r="I8333">
        <v>1</v>
      </c>
    </row>
    <row r="8334" spans="1:9">
      <c r="A8334" t="str">
        <f>T("2018")</f>
        <v>2018</v>
      </c>
      <c r="B8334" t="str">
        <f>T("FISICO                                            ")</f>
        <v xml:space="preserve">FISICO                                            </v>
      </c>
      <c r="C8334" t="str">
        <f>T("LATINA              ")</f>
        <v xml:space="preserve">LATINA              </v>
      </c>
      <c r="D8334" t="str">
        <f>T("LAS AGUILAS         ")</f>
        <v xml:space="preserve">LAS AGUILAS         </v>
      </c>
      <c r="E8334" t="str">
        <f>T("RE ")</f>
        <v xml:space="preserve">RE </v>
      </c>
      <c r="F8334" t="str">
        <f>T("REMOLQUES      ")</f>
        <v xml:space="preserve">REMOLQUES      </v>
      </c>
      <c r="G8334" t="str">
        <f>T("De 1.000 a 2.999 KG DE CARGA ÚTIL                 ")</f>
        <v xml:space="preserve">De 1.000 a 2.999 KG DE CARGA ÚTIL                 </v>
      </c>
      <c r="I8334">
        <v>1</v>
      </c>
    </row>
    <row r="8335" spans="1:9">
      <c r="A8335" t="str">
        <f>T("2018")</f>
        <v>2018</v>
      </c>
      <c r="B8335" t="str">
        <f>T("FISICO                                            ")</f>
        <v xml:space="preserve">FISICO                                            </v>
      </c>
      <c r="C8335" t="str">
        <f>T("LATINA              ")</f>
        <v xml:space="preserve">LATINA              </v>
      </c>
      <c r="D8335" t="str">
        <f>T("LAS AGUILAS         ")</f>
        <v xml:space="preserve">LAS AGUILAS         </v>
      </c>
      <c r="E8335" t="str">
        <f>T("RE ")</f>
        <v xml:space="preserve">RE </v>
      </c>
      <c r="F8335" t="str">
        <f>T("REMOLQUES      ")</f>
        <v xml:space="preserve">REMOLQUES      </v>
      </c>
      <c r="G8335" t="str">
        <f>T("De 3.000 KG DE CARGA ÚTIL en adelante             ")</f>
        <v xml:space="preserve">De 3.000 KG DE CARGA ÚTIL en adelante             </v>
      </c>
      <c r="I8335">
        <v>2</v>
      </c>
    </row>
    <row r="8336" spans="1:9">
      <c r="A8336" t="str">
        <f>T("2018")</f>
        <v>2018</v>
      </c>
      <c r="B8336" t="str">
        <f>T("JURIDICO                                          ")</f>
        <v xml:space="preserve">JURIDICO                                          </v>
      </c>
      <c r="C8336" t="str">
        <f>T("LATINA              ")</f>
        <v xml:space="preserve">LATINA              </v>
      </c>
      <c r="D8336" t="str">
        <f>T("LOS CARMENES        ")</f>
        <v xml:space="preserve">LOS CARMENES        </v>
      </c>
      <c r="E8336" t="str">
        <f>T("RE ")</f>
        <v xml:space="preserve">RE </v>
      </c>
      <c r="F8336" t="str">
        <f>T("REMOLQUES      ")</f>
        <v xml:space="preserve">REMOLQUES      </v>
      </c>
      <c r="G8336" t="str">
        <f>T("De 3.000 KG DE CARGA ÚTIL en adelante             ")</f>
        <v xml:space="preserve">De 3.000 KG DE CARGA ÚTIL en adelante             </v>
      </c>
      <c r="I8336">
        <v>2</v>
      </c>
    </row>
    <row r="8337" spans="1:9">
      <c r="A8337" t="str">
        <f>T("2018")</f>
        <v>2018</v>
      </c>
      <c r="B8337" t="str">
        <f>T("JURIDICO                                          ")</f>
        <v xml:space="preserve">JURIDICO                                          </v>
      </c>
      <c r="C8337" t="str">
        <f>T("LATINA              ")</f>
        <v xml:space="preserve">LATINA              </v>
      </c>
      <c r="D8337" t="str">
        <f>T("PUERTA DEL ANGEL    ")</f>
        <v xml:space="preserve">PUERTA DEL ANGEL    </v>
      </c>
      <c r="E8337" t="str">
        <f>T("RE ")</f>
        <v xml:space="preserve">RE </v>
      </c>
      <c r="F8337" t="str">
        <f>T("REMOLQUES      ")</f>
        <v xml:space="preserve">REMOLQUES      </v>
      </c>
      <c r="G8337" t="str">
        <f>T("De 3.000 KG DE CARGA ÚTIL en adelante             ")</f>
        <v xml:space="preserve">De 3.000 KG DE CARGA ÚTIL en adelante             </v>
      </c>
      <c r="I8337">
        <v>5</v>
      </c>
    </row>
    <row r="8338" spans="1:9">
      <c r="A8338" t="str">
        <f>T("2018")</f>
        <v>2018</v>
      </c>
      <c r="B8338" t="str">
        <f>T("JURIDICO                                          ")</f>
        <v xml:space="preserve">JURIDICO                                          </v>
      </c>
      <c r="C8338" t="str">
        <f>T("LATINA              ")</f>
        <v xml:space="preserve">LATINA              </v>
      </c>
      <c r="D8338" t="str">
        <f>T("LUCERO              ")</f>
        <v xml:space="preserve">LUCERO              </v>
      </c>
      <c r="E8338" t="str">
        <f>T("RE ")</f>
        <v xml:space="preserve">RE </v>
      </c>
      <c r="F8338" t="str">
        <f>T("REMOLQUES      ")</f>
        <v xml:space="preserve">REMOLQUES      </v>
      </c>
      <c r="G8338" t="str">
        <f>T("De 3.000 KG DE CARGA ÚTIL en adelante             ")</f>
        <v xml:space="preserve">De 3.000 KG DE CARGA ÚTIL en adelante             </v>
      </c>
      <c r="I8338">
        <v>1</v>
      </c>
    </row>
    <row r="8339" spans="1:9">
      <c r="A8339" t="str">
        <f>T("2018")</f>
        <v>2018</v>
      </c>
      <c r="B8339" t="str">
        <f>T("JURIDICO                                          ")</f>
        <v xml:space="preserve">JURIDICO                                          </v>
      </c>
      <c r="C8339" t="str">
        <f>T("LATINA              ")</f>
        <v xml:space="preserve">LATINA              </v>
      </c>
      <c r="D8339" t="str">
        <f>T("ALUCHE              ")</f>
        <v xml:space="preserve">ALUCHE              </v>
      </c>
      <c r="E8339" t="str">
        <f>T("RE ")</f>
        <v xml:space="preserve">RE </v>
      </c>
      <c r="F8339" t="str">
        <f>T("REMOLQUES      ")</f>
        <v xml:space="preserve">REMOLQUES      </v>
      </c>
      <c r="G8339" t="str">
        <f>T("De 1.000 a 2.999 KG DE CARGA ÚTIL                 ")</f>
        <v xml:space="preserve">De 1.000 a 2.999 KG DE CARGA ÚTIL                 </v>
      </c>
      <c r="I8339">
        <v>2</v>
      </c>
    </row>
    <row r="8340" spans="1:9">
      <c r="A8340" t="str">
        <f>T("2018")</f>
        <v>2018</v>
      </c>
      <c r="B8340" t="str">
        <f>T("JURIDICO                                          ")</f>
        <v xml:space="preserve">JURIDICO                                          </v>
      </c>
      <c r="C8340" t="str">
        <f>T("LATINA              ")</f>
        <v xml:space="preserve">LATINA              </v>
      </c>
      <c r="D8340" t="str">
        <f>T("ALUCHE              ")</f>
        <v xml:space="preserve">ALUCHE              </v>
      </c>
      <c r="E8340" t="str">
        <f>T("RE ")</f>
        <v xml:space="preserve">RE </v>
      </c>
      <c r="F8340" t="str">
        <f>T("REMOLQUES      ")</f>
        <v xml:space="preserve">REMOLQUES      </v>
      </c>
      <c r="G8340" t="str">
        <f>T("De 3.000 KG DE CARGA ÚTIL en adelante             ")</f>
        <v xml:space="preserve">De 3.000 KG DE CARGA ÚTIL en adelante             </v>
      </c>
      <c r="I8340">
        <v>12</v>
      </c>
    </row>
    <row r="8341" spans="1:9">
      <c r="A8341" t="str">
        <f>T("2018")</f>
        <v>2018</v>
      </c>
      <c r="B8341" t="str">
        <f>T("JURIDICO                                          ")</f>
        <v xml:space="preserve">JURIDICO                                          </v>
      </c>
      <c r="C8341" t="str">
        <f>T("LATINA              ")</f>
        <v xml:space="preserve">LATINA              </v>
      </c>
      <c r="D8341" t="str">
        <f>T("CAMPAMENTO          ")</f>
        <v xml:space="preserve">CAMPAMENTO          </v>
      </c>
      <c r="E8341" t="str">
        <f>T("RE ")</f>
        <v xml:space="preserve">RE </v>
      </c>
      <c r="F8341" t="str">
        <f>T("REMOLQUES      ")</f>
        <v xml:space="preserve">REMOLQUES      </v>
      </c>
      <c r="G8341" t="str">
        <f>T("De 3.000 KG DE CARGA ÚTIL en adelante             ")</f>
        <v xml:space="preserve">De 3.000 KG DE CARGA ÚTIL en adelante             </v>
      </c>
      <c r="I8341">
        <v>1</v>
      </c>
    </row>
    <row r="8342" spans="1:9">
      <c r="A8342" t="str">
        <f>T("2018")</f>
        <v>2018</v>
      </c>
      <c r="B8342" t="str">
        <f>T("JURIDICO                                          ")</f>
        <v xml:space="preserve">JURIDICO                                          </v>
      </c>
      <c r="C8342" t="str">
        <f>T("LATINA              ")</f>
        <v xml:space="preserve">LATINA              </v>
      </c>
      <c r="D8342" t="str">
        <f>T("CUATRO VIENTOS      ")</f>
        <v xml:space="preserve">CUATRO VIENTOS      </v>
      </c>
      <c r="E8342" t="str">
        <f>T("RE ")</f>
        <v xml:space="preserve">RE </v>
      </c>
      <c r="F8342" t="str">
        <f>T("REMOLQUES      ")</f>
        <v xml:space="preserve">REMOLQUES      </v>
      </c>
      <c r="G8342" t="str">
        <f>T("De 3.000 KG DE CARGA ÚTIL en adelante             ")</f>
        <v xml:space="preserve">De 3.000 KG DE CARGA ÚTIL en adelante             </v>
      </c>
      <c r="I8342">
        <v>1</v>
      </c>
    </row>
    <row r="8343" spans="1:9">
      <c r="A8343" t="str">
        <f>T("2018")</f>
        <v>2018</v>
      </c>
      <c r="B8343" t="str">
        <f>T("JURIDICO                                          ")</f>
        <v xml:space="preserve">JURIDICO                                          </v>
      </c>
      <c r="C8343" t="str">
        <f>T("LATINA              ")</f>
        <v xml:space="preserve">LATINA              </v>
      </c>
      <c r="D8343" t="str">
        <f>T("LAS AGUILAS         ")</f>
        <v xml:space="preserve">LAS AGUILAS         </v>
      </c>
      <c r="E8343" t="str">
        <f>T("RE ")</f>
        <v xml:space="preserve">RE </v>
      </c>
      <c r="F8343" t="str">
        <f>T("REMOLQUES      ")</f>
        <v xml:space="preserve">REMOLQUES      </v>
      </c>
      <c r="G8343" t="str">
        <f>T("De 3.000 KG DE CARGA ÚTIL en adelante             ")</f>
        <v xml:space="preserve">De 3.000 KG DE CARGA ÚTIL en adelante             </v>
      </c>
      <c r="I8343">
        <v>2</v>
      </c>
    </row>
    <row r="8344" spans="1:9">
      <c r="A8344" t="str">
        <f>T("2018")</f>
        <v>2018</v>
      </c>
      <c r="B8344" t="str">
        <f>T("Entidad sin personalidad jurídica (art. 35.4 LGT) ")</f>
        <v xml:space="preserve">Entidad sin personalidad jurídica (art. 35.4 LGT) </v>
      </c>
      <c r="C8344" t="str">
        <f>T("LATINA              ")</f>
        <v xml:space="preserve">LATINA              </v>
      </c>
      <c r="D8344" t="str">
        <f>T("LAS AGUILAS         ")</f>
        <v xml:space="preserve">LAS AGUILAS         </v>
      </c>
      <c r="E8344" t="str">
        <f>T("RE ")</f>
        <v xml:space="preserve">RE </v>
      </c>
      <c r="F8344" t="str">
        <f>T("REMOLQUES      ")</f>
        <v xml:space="preserve">REMOLQUES      </v>
      </c>
      <c r="G8344" t="str">
        <f>T("De 3.000 KG DE CARGA ÚTIL en adelante             ")</f>
        <v xml:space="preserve">De 3.000 KG DE CARGA ÚTIL en adelante             </v>
      </c>
      <c r="I8344">
        <v>1</v>
      </c>
    </row>
    <row r="8345" spans="1:9">
      <c r="A8345" t="str">
        <f>T("2018")</f>
        <v>2018</v>
      </c>
      <c r="B8345" t="str">
        <f>T("FISICO                                            ")</f>
        <v xml:space="preserve">FISICO                                            </v>
      </c>
      <c r="C8345" t="str">
        <f>T("LATINA              ")</f>
        <v xml:space="preserve">LATINA              </v>
      </c>
      <c r="D8345" t="str">
        <f>T("LOS CARMENES        ")</f>
        <v xml:space="preserve">LOS CARMENES        </v>
      </c>
      <c r="E8345" t="str">
        <f>T("RE ")</f>
        <v xml:space="preserve">RE </v>
      </c>
      <c r="F8345" t="str">
        <f>T("REMOLQUES      ")</f>
        <v xml:space="preserve">REMOLQUES      </v>
      </c>
      <c r="G8345" t="str">
        <f>T("De 1.000 a 2.999 KG DE CARGA ÚTIL                 ")</f>
        <v xml:space="preserve">De 1.000 a 2.999 KG DE CARGA ÚTIL                 </v>
      </c>
      <c r="I8345">
        <v>2</v>
      </c>
    </row>
    <row r="8346" spans="1:9">
      <c r="A8346" t="str">
        <f>T("2018")</f>
        <v>2018</v>
      </c>
      <c r="B8346" t="str">
        <f>T("FISICO                                            ")</f>
        <v xml:space="preserve">FISICO                                            </v>
      </c>
      <c r="C8346" t="str">
        <f>T("LATINA              ")</f>
        <v xml:space="preserve">LATINA              </v>
      </c>
      <c r="D8346" t="str">
        <f>T("PUERTA DEL ANGEL    ")</f>
        <v xml:space="preserve">PUERTA DEL ANGEL    </v>
      </c>
      <c r="E8346" t="str">
        <f>T("RE ")</f>
        <v xml:space="preserve">RE </v>
      </c>
      <c r="F8346" t="str">
        <f>T("REMOLQUES      ")</f>
        <v xml:space="preserve">REMOLQUES      </v>
      </c>
      <c r="G8346" t="str">
        <f>T("De 1.000 a 2.999 KG DE CARGA ÚTIL                 ")</f>
        <v xml:space="preserve">De 1.000 a 2.999 KG DE CARGA ÚTIL                 </v>
      </c>
      <c r="I8346">
        <v>1</v>
      </c>
    </row>
    <row r="8347" spans="1:9">
      <c r="A8347" t="str">
        <f>T("2018")</f>
        <v>2018</v>
      </c>
      <c r="B8347" t="str">
        <f>T("FISICO                                            ")</f>
        <v xml:space="preserve">FISICO                                            </v>
      </c>
      <c r="C8347" t="str">
        <f>T("LATINA              ")</f>
        <v xml:space="preserve">LATINA              </v>
      </c>
      <c r="D8347" t="str">
        <f>T("PUERTA DEL ANGEL    ")</f>
        <v xml:space="preserve">PUERTA DEL ANGEL    </v>
      </c>
      <c r="E8347" t="str">
        <f>T("RE ")</f>
        <v xml:space="preserve">RE </v>
      </c>
      <c r="F8347" t="str">
        <f>T("REMOLQUES      ")</f>
        <v xml:space="preserve">REMOLQUES      </v>
      </c>
      <c r="G8347" t="str">
        <f>T("De 3.000 KG DE CARGA ÚTIL en adelante             ")</f>
        <v xml:space="preserve">De 3.000 KG DE CARGA ÚTIL en adelante             </v>
      </c>
      <c r="I8347">
        <v>2</v>
      </c>
    </row>
    <row r="8348" spans="1:9">
      <c r="A8348" t="str">
        <f>T("2018")</f>
        <v>2018</v>
      </c>
      <c r="B8348" t="str">
        <f>T("FISICO                                            ")</f>
        <v xml:space="preserve">FISICO                                            </v>
      </c>
      <c r="C8348" t="str">
        <f>T("LATINA              ")</f>
        <v xml:space="preserve">LATINA              </v>
      </c>
      <c r="D8348" t="str">
        <f>T("LUCERO              ")</f>
        <v xml:space="preserve">LUCERO              </v>
      </c>
      <c r="E8348" t="str">
        <f>T("RE ")</f>
        <v xml:space="preserve">RE </v>
      </c>
      <c r="F8348" t="str">
        <f>T("REMOLQUES      ")</f>
        <v xml:space="preserve">REMOLQUES      </v>
      </c>
      <c r="G8348" t="str">
        <f>T("De 751 a 999 KG DE CARGA ÚTIL                     ")</f>
        <v xml:space="preserve">De 751 a 999 KG DE CARGA ÚTIL                     </v>
      </c>
      <c r="I8348">
        <v>1</v>
      </c>
    </row>
    <row r="8349" spans="1:9">
      <c r="A8349" t="str">
        <f>T("2018")</f>
        <v>2018</v>
      </c>
      <c r="B8349" t="str">
        <f>T("FISICO                                            ")</f>
        <v xml:space="preserve">FISICO                                            </v>
      </c>
      <c r="C8349" t="str">
        <f>T("LATINA              ")</f>
        <v xml:space="preserve">LATINA              </v>
      </c>
      <c r="D8349" t="str">
        <f>T("LUCERO              ")</f>
        <v xml:space="preserve">LUCERO              </v>
      </c>
      <c r="E8349" t="str">
        <f>T("RE ")</f>
        <v xml:space="preserve">RE </v>
      </c>
      <c r="F8349" t="str">
        <f>T("REMOLQUES      ")</f>
        <v xml:space="preserve">REMOLQUES      </v>
      </c>
      <c r="G8349" t="str">
        <f>T("De 1.000 a 2.999 KG DE CARGA ÚTIL                 ")</f>
        <v xml:space="preserve">De 1.000 a 2.999 KG DE CARGA ÚTIL                 </v>
      </c>
      <c r="I8349">
        <v>1</v>
      </c>
    </row>
    <row r="8350" spans="1:9">
      <c r="A8350" t="str">
        <f>T("2018")</f>
        <v>2018</v>
      </c>
      <c r="B8350" t="str">
        <f>T("FISICO                                            ")</f>
        <v xml:space="preserve">FISICO                                            </v>
      </c>
      <c r="C8350" t="str">
        <f>T("LATINA              ")</f>
        <v xml:space="preserve">LATINA              </v>
      </c>
      <c r="D8350" t="str">
        <f>T("LUCERO              ")</f>
        <v xml:space="preserve">LUCERO              </v>
      </c>
      <c r="E8350" t="str">
        <f>T("RE ")</f>
        <v xml:space="preserve">RE </v>
      </c>
      <c r="F8350" t="str">
        <f>T("REMOLQUES      ")</f>
        <v xml:space="preserve">REMOLQUES      </v>
      </c>
      <c r="G8350" t="str">
        <f>T("De 3.000 KG DE CARGA ÚTIL en adelante             ")</f>
        <v xml:space="preserve">De 3.000 KG DE CARGA ÚTIL en adelante             </v>
      </c>
      <c r="I8350">
        <v>2</v>
      </c>
    </row>
    <row r="8351" spans="1:9">
      <c r="A8351" t="str">
        <f>T("2018")</f>
        <v>2018</v>
      </c>
      <c r="B8351" t="str">
        <f>T("FISICO                                            ")</f>
        <v xml:space="preserve">FISICO                                            </v>
      </c>
      <c r="C8351" t="str">
        <f>T("LATINA              ")</f>
        <v xml:space="preserve">LATINA              </v>
      </c>
      <c r="D8351" t="str">
        <f>T("ALUCHE              ")</f>
        <v xml:space="preserve">ALUCHE              </v>
      </c>
      <c r="E8351" t="str">
        <f>T("RE ")</f>
        <v xml:space="preserve">RE </v>
      </c>
      <c r="F8351" t="str">
        <f>T("REMOLQUES      ")</f>
        <v xml:space="preserve">REMOLQUES      </v>
      </c>
      <c r="G8351" t="str">
        <f>T("De 1.000 a 2.999 KG DE CARGA ÚTIL                 ")</f>
        <v xml:space="preserve">De 1.000 a 2.999 KG DE CARGA ÚTIL                 </v>
      </c>
      <c r="I8351">
        <v>6</v>
      </c>
    </row>
    <row r="8352" spans="1:9">
      <c r="A8352" t="str">
        <f>T("2018")</f>
        <v>2018</v>
      </c>
      <c r="B8352" t="str">
        <f>T("FISICO                                            ")</f>
        <v xml:space="preserve">FISICO                                            </v>
      </c>
      <c r="C8352" t="str">
        <f>T("LATINA              ")</f>
        <v xml:space="preserve">LATINA              </v>
      </c>
      <c r="D8352" t="str">
        <f>T("ALUCHE              ")</f>
        <v xml:space="preserve">ALUCHE              </v>
      </c>
      <c r="E8352" t="str">
        <f>T("RE ")</f>
        <v xml:space="preserve">RE </v>
      </c>
      <c r="F8352" t="str">
        <f>T("REMOLQUES      ")</f>
        <v xml:space="preserve">REMOLQUES      </v>
      </c>
      <c r="G8352" t="str">
        <f>T("De 3.000 KG DE CARGA ÚTIL en adelante             ")</f>
        <v xml:space="preserve">De 3.000 KG DE CARGA ÚTIL en adelante             </v>
      </c>
      <c r="I8352">
        <v>9</v>
      </c>
    </row>
    <row r="8353" spans="1:9">
      <c r="A8353" t="str">
        <f>T("2018")</f>
        <v>2018</v>
      </c>
      <c r="B8353" t="str">
        <f>T("FISICO                                            ")</f>
        <v xml:space="preserve">FISICO                                            </v>
      </c>
      <c r="C8353" t="str">
        <f>T("LATINA              ")</f>
        <v xml:space="preserve">LATINA              </v>
      </c>
      <c r="D8353" t="str">
        <f>T("CAMPAMENTO          ")</f>
        <v xml:space="preserve">CAMPAMENTO          </v>
      </c>
      <c r="E8353" t="str">
        <f>T("RE ")</f>
        <v xml:space="preserve">RE </v>
      </c>
      <c r="F8353" t="str">
        <f>T("REMOLQUES      ")</f>
        <v xml:space="preserve">REMOLQUES      </v>
      </c>
      <c r="G8353" t="str">
        <f>T("De 1.000 a 2.999 KG DE CARGA ÚTIL                 ")</f>
        <v xml:space="preserve">De 1.000 a 2.999 KG DE CARGA ÚTIL                 </v>
      </c>
      <c r="I8353">
        <v>1</v>
      </c>
    </row>
    <row r="8354" spans="1:9">
      <c r="A8354" t="str">
        <f>T("2018")</f>
        <v>2018</v>
      </c>
      <c r="B8354" t="str">
        <f>T("FISICO                                            ")</f>
        <v xml:space="preserve">FISICO                                            </v>
      </c>
      <c r="C8354" t="str">
        <f>T("LATINA              ")</f>
        <v xml:space="preserve">LATINA              </v>
      </c>
      <c r="D8354" t="str">
        <f>T("CUATRO VIENTOS      ")</f>
        <v xml:space="preserve">CUATRO VIENTOS      </v>
      </c>
      <c r="E8354" t="str">
        <f>T("RE ")</f>
        <v xml:space="preserve">RE </v>
      </c>
      <c r="F8354" t="str">
        <f>T("REMOLQUES      ")</f>
        <v xml:space="preserve">REMOLQUES      </v>
      </c>
      <c r="G8354" t="str">
        <f>T("De 751 a 999 KG DE CARGA ÚTIL                     ")</f>
        <v xml:space="preserve">De 751 a 999 KG DE CARGA ÚTIL                     </v>
      </c>
      <c r="I8354">
        <v>1</v>
      </c>
    </row>
    <row r="8355" spans="1:9">
      <c r="A8355" t="str">
        <f>T("2018")</f>
        <v>2018</v>
      </c>
      <c r="B8355" t="str">
        <f>T("FISICO                                            ")</f>
        <v xml:space="preserve">FISICO                                            </v>
      </c>
      <c r="C8355" t="str">
        <f>T("LATINA              ")</f>
        <v xml:space="preserve">LATINA              </v>
      </c>
      <c r="D8355" t="str">
        <f>T("CUATRO VIENTOS      ")</f>
        <v xml:space="preserve">CUATRO VIENTOS      </v>
      </c>
      <c r="E8355" t="str">
        <f>T("RE ")</f>
        <v xml:space="preserve">RE </v>
      </c>
      <c r="F8355" t="str">
        <f>T("REMOLQUES      ")</f>
        <v xml:space="preserve">REMOLQUES      </v>
      </c>
      <c r="G8355" t="str">
        <f>T("De 3.000 KG DE CARGA ÚTIL en adelante             ")</f>
        <v xml:space="preserve">De 3.000 KG DE CARGA ÚTIL en adelante             </v>
      </c>
      <c r="I8355">
        <v>1</v>
      </c>
    </row>
    <row r="8356" spans="1:9">
      <c r="A8356" t="str">
        <f>T("2018")</f>
        <v>2018</v>
      </c>
      <c r="B8356" t="str">
        <f>T("FISICO                                            ")</f>
        <v xml:space="preserve">FISICO                                            </v>
      </c>
      <c r="C8356" t="str">
        <f>T("LATINA              ")</f>
        <v xml:space="preserve">LATINA              </v>
      </c>
      <c r="D8356" t="str">
        <f>T("LAS AGUILAS         ")</f>
        <v xml:space="preserve">LAS AGUILAS         </v>
      </c>
      <c r="E8356" t="str">
        <f>T("RE ")</f>
        <v xml:space="preserve">RE </v>
      </c>
      <c r="F8356" t="str">
        <f>T("REMOLQUES      ")</f>
        <v xml:space="preserve">REMOLQUES      </v>
      </c>
      <c r="G8356" t="str">
        <f>T("De 1.000 a 2.999 KG DE CARGA ÚTIL                 ")</f>
        <v xml:space="preserve">De 1.000 a 2.999 KG DE CARGA ÚTIL                 </v>
      </c>
      <c r="I8356">
        <v>1</v>
      </c>
    </row>
    <row r="8357" spans="1:9">
      <c r="A8357" t="str">
        <f>T("2018")</f>
        <v>2018</v>
      </c>
      <c r="B8357" t="str">
        <f>T("FISICO                                            ")</f>
        <v xml:space="preserve">FISICO                                            </v>
      </c>
      <c r="C8357" t="str">
        <f>T("LATINA              ")</f>
        <v xml:space="preserve">LATINA              </v>
      </c>
      <c r="D8357" t="str">
        <f>T("LAS AGUILAS         ")</f>
        <v xml:space="preserve">LAS AGUILAS         </v>
      </c>
      <c r="E8357" t="str">
        <f>T("RE ")</f>
        <v xml:space="preserve">RE </v>
      </c>
      <c r="F8357" t="str">
        <f>T("REMOLQUES      ")</f>
        <v xml:space="preserve">REMOLQUES      </v>
      </c>
      <c r="G8357" t="str">
        <f>T("De 3.000 KG DE CARGA ÚTIL en adelante             ")</f>
        <v xml:space="preserve">De 3.000 KG DE CARGA ÚTIL en adelante             </v>
      </c>
      <c r="I8357">
        <v>2</v>
      </c>
    </row>
    <row r="8358" spans="1:9">
      <c r="A8358" t="str">
        <f>T("2018")</f>
        <v>2018</v>
      </c>
      <c r="B8358" t="str">
        <f>T("JURIDICO                                          ")</f>
        <v xml:space="preserve">JURIDICO                                          </v>
      </c>
      <c r="C8358" t="str">
        <f>T("LATINA              ")</f>
        <v xml:space="preserve">LATINA              </v>
      </c>
      <c r="D8358" t="str">
        <f>T("LOS CARMENES        ")</f>
        <v xml:space="preserve">LOS CARMENES        </v>
      </c>
      <c r="E8358" t="str">
        <f>T("RE ")</f>
        <v xml:space="preserve">RE </v>
      </c>
      <c r="F8358" t="str">
        <f>T("REMOLQUES      ")</f>
        <v xml:space="preserve">REMOLQUES      </v>
      </c>
      <c r="G8358" t="str">
        <f>T("De 1.000 a 2.999 KG DE CARGA ÚTIL                 ")</f>
        <v xml:space="preserve">De 1.000 a 2.999 KG DE CARGA ÚTIL                 </v>
      </c>
      <c r="I8358">
        <v>1</v>
      </c>
    </row>
    <row r="8359" spans="1:9">
      <c r="A8359" t="str">
        <f>T("2018")</f>
        <v>2018</v>
      </c>
      <c r="B8359" t="str">
        <f>T("JURIDICO                                          ")</f>
        <v xml:space="preserve">JURIDICO                                          </v>
      </c>
      <c r="C8359" t="str">
        <f>T("LATINA              ")</f>
        <v xml:space="preserve">LATINA              </v>
      </c>
      <c r="D8359" t="str">
        <f>T("LOS CARMENES        ")</f>
        <v xml:space="preserve">LOS CARMENES        </v>
      </c>
      <c r="E8359" t="str">
        <f>T("RE ")</f>
        <v xml:space="preserve">RE </v>
      </c>
      <c r="F8359" t="str">
        <f>T("REMOLQUES      ")</f>
        <v xml:space="preserve">REMOLQUES      </v>
      </c>
      <c r="G8359" t="str">
        <f>T("De 3.000 KG DE CARGA ÚTIL en adelante             ")</f>
        <v xml:space="preserve">De 3.000 KG DE CARGA ÚTIL en adelante             </v>
      </c>
      <c r="I8359">
        <v>3</v>
      </c>
    </row>
    <row r="8360" spans="1:9">
      <c r="A8360" t="str">
        <f>T("2018")</f>
        <v>2018</v>
      </c>
      <c r="B8360" t="str">
        <f>T("JURIDICO                                          ")</f>
        <v xml:space="preserve">JURIDICO                                          </v>
      </c>
      <c r="C8360" t="str">
        <f>T("LATINA              ")</f>
        <v xml:space="preserve">LATINA              </v>
      </c>
      <c r="D8360" t="str">
        <f>T("PUERTA DEL ANGEL    ")</f>
        <v xml:space="preserve">PUERTA DEL ANGEL    </v>
      </c>
      <c r="E8360" t="str">
        <f>T("RE ")</f>
        <v xml:space="preserve">RE </v>
      </c>
      <c r="F8360" t="str">
        <f>T("REMOLQUES      ")</f>
        <v xml:space="preserve">REMOLQUES      </v>
      </c>
      <c r="G8360" t="str">
        <f>T("De 1.000 a 2.999 KG DE CARGA ÚTIL                 ")</f>
        <v xml:space="preserve">De 1.000 a 2.999 KG DE CARGA ÚTIL                 </v>
      </c>
      <c r="I8360">
        <v>4</v>
      </c>
    </row>
    <row r="8361" spans="1:9">
      <c r="A8361" t="str">
        <f>T("2018")</f>
        <v>2018</v>
      </c>
      <c r="B8361" t="str">
        <f>T("JURIDICO                                          ")</f>
        <v xml:space="preserve">JURIDICO                                          </v>
      </c>
      <c r="C8361" t="str">
        <f>T("LATINA              ")</f>
        <v xml:space="preserve">LATINA              </v>
      </c>
      <c r="D8361" t="str">
        <f>T("PUERTA DEL ANGEL    ")</f>
        <v xml:space="preserve">PUERTA DEL ANGEL    </v>
      </c>
      <c r="E8361" t="str">
        <f>T("RE ")</f>
        <v xml:space="preserve">RE </v>
      </c>
      <c r="F8361" t="str">
        <f>T("REMOLQUES      ")</f>
        <v xml:space="preserve">REMOLQUES      </v>
      </c>
      <c r="G8361" t="str">
        <f>T("De 3.000 KG DE CARGA ÚTIL en adelante             ")</f>
        <v xml:space="preserve">De 3.000 KG DE CARGA ÚTIL en adelante             </v>
      </c>
      <c r="I8361">
        <v>41</v>
      </c>
    </row>
    <row r="8362" spans="1:9">
      <c r="A8362" t="str">
        <f>T("2018")</f>
        <v>2018</v>
      </c>
      <c r="B8362" t="str">
        <f>T("JURIDICO                                          ")</f>
        <v xml:space="preserve">JURIDICO                                          </v>
      </c>
      <c r="C8362" t="str">
        <f>T("LATINA              ")</f>
        <v xml:space="preserve">LATINA              </v>
      </c>
      <c r="D8362" t="str">
        <f>T("LUCERO              ")</f>
        <v xml:space="preserve">LUCERO              </v>
      </c>
      <c r="E8362" t="str">
        <f>T("RE ")</f>
        <v xml:space="preserve">RE </v>
      </c>
      <c r="F8362" t="str">
        <f>T("REMOLQUES      ")</f>
        <v xml:space="preserve">REMOLQUES      </v>
      </c>
      <c r="G8362" t="str">
        <f>T("De 1.000 a 2.999 KG DE CARGA ÚTIL                 ")</f>
        <v xml:space="preserve">De 1.000 a 2.999 KG DE CARGA ÚTIL                 </v>
      </c>
      <c r="I8362">
        <v>1</v>
      </c>
    </row>
    <row r="8363" spans="1:9">
      <c r="A8363" t="str">
        <f>T("2018")</f>
        <v>2018</v>
      </c>
      <c r="B8363" t="str">
        <f>T("JURIDICO                                          ")</f>
        <v xml:space="preserve">JURIDICO                                          </v>
      </c>
      <c r="C8363" t="str">
        <f>T("LATINA              ")</f>
        <v xml:space="preserve">LATINA              </v>
      </c>
      <c r="D8363" t="str">
        <f>T("LUCERO              ")</f>
        <v xml:space="preserve">LUCERO              </v>
      </c>
      <c r="E8363" t="str">
        <f>T("RE ")</f>
        <v xml:space="preserve">RE </v>
      </c>
      <c r="F8363" t="str">
        <f>T("REMOLQUES      ")</f>
        <v xml:space="preserve">REMOLQUES      </v>
      </c>
      <c r="G8363" t="str">
        <f>T("De 3.000 KG DE CARGA ÚTIL en adelante             ")</f>
        <v xml:space="preserve">De 3.000 KG DE CARGA ÚTIL en adelante             </v>
      </c>
      <c r="I8363">
        <v>9</v>
      </c>
    </row>
    <row r="8364" spans="1:9">
      <c r="A8364" t="str">
        <f>T("2018")</f>
        <v>2018</v>
      </c>
      <c r="B8364" t="str">
        <f>T("JURIDICO                                          ")</f>
        <v xml:space="preserve">JURIDICO                                          </v>
      </c>
      <c r="C8364" t="str">
        <f>T("LATINA              ")</f>
        <v xml:space="preserve">LATINA              </v>
      </c>
      <c r="D8364" t="str">
        <f>T("ALUCHE              ")</f>
        <v xml:space="preserve">ALUCHE              </v>
      </c>
      <c r="E8364" t="str">
        <f>T("RE ")</f>
        <v xml:space="preserve">RE </v>
      </c>
      <c r="F8364" t="str">
        <f>T("REMOLQUES      ")</f>
        <v xml:space="preserve">REMOLQUES      </v>
      </c>
      <c r="G8364" t="str">
        <f>T("De 1.000 a 2.999 KG DE CARGA ÚTIL                 ")</f>
        <v xml:space="preserve">De 1.000 a 2.999 KG DE CARGA ÚTIL                 </v>
      </c>
      <c r="I8364">
        <v>4</v>
      </c>
    </row>
    <row r="8365" spans="1:9">
      <c r="A8365" t="str">
        <f>T("2018")</f>
        <v>2018</v>
      </c>
      <c r="B8365" t="str">
        <f>T("JURIDICO                                          ")</f>
        <v xml:space="preserve">JURIDICO                                          </v>
      </c>
      <c r="C8365" t="str">
        <f>T("LATINA              ")</f>
        <v xml:space="preserve">LATINA              </v>
      </c>
      <c r="D8365" t="str">
        <f>T("ALUCHE              ")</f>
        <v xml:space="preserve">ALUCHE              </v>
      </c>
      <c r="E8365" t="str">
        <f>T("RE ")</f>
        <v xml:space="preserve">RE </v>
      </c>
      <c r="F8365" t="str">
        <f>T("REMOLQUES      ")</f>
        <v xml:space="preserve">REMOLQUES      </v>
      </c>
      <c r="G8365" t="str">
        <f>T("De 3.000 KG DE CARGA ÚTIL en adelante             ")</f>
        <v xml:space="preserve">De 3.000 KG DE CARGA ÚTIL en adelante             </v>
      </c>
      <c r="I8365">
        <v>37</v>
      </c>
    </row>
    <row r="8366" spans="1:9">
      <c r="A8366" t="str">
        <f>T("2018")</f>
        <v>2018</v>
      </c>
      <c r="B8366" t="str">
        <f>T("JURIDICO                                          ")</f>
        <v xml:space="preserve">JURIDICO                                          </v>
      </c>
      <c r="C8366" t="str">
        <f>T("LATINA              ")</f>
        <v xml:space="preserve">LATINA              </v>
      </c>
      <c r="D8366" t="str">
        <f>T("CAMPAMENTO          ")</f>
        <v xml:space="preserve">CAMPAMENTO          </v>
      </c>
      <c r="E8366" t="str">
        <f>T("RE ")</f>
        <v xml:space="preserve">RE </v>
      </c>
      <c r="F8366" t="str">
        <f>T("REMOLQUES      ")</f>
        <v xml:space="preserve">REMOLQUES      </v>
      </c>
      <c r="G8366" t="str">
        <f>T("De 1.000 a 2.999 KG DE CARGA ÚTIL                 ")</f>
        <v xml:space="preserve">De 1.000 a 2.999 KG DE CARGA ÚTIL                 </v>
      </c>
      <c r="I8366">
        <v>1</v>
      </c>
    </row>
    <row r="8367" spans="1:9">
      <c r="A8367" t="str">
        <f>T("2018")</f>
        <v>2018</v>
      </c>
      <c r="B8367" t="str">
        <f>T("JURIDICO                                          ")</f>
        <v xml:space="preserve">JURIDICO                                          </v>
      </c>
      <c r="C8367" t="str">
        <f>T("LATINA              ")</f>
        <v xml:space="preserve">LATINA              </v>
      </c>
      <c r="D8367" t="str">
        <f>T("CAMPAMENTO          ")</f>
        <v xml:space="preserve">CAMPAMENTO          </v>
      </c>
      <c r="E8367" t="str">
        <f>T("RE ")</f>
        <v xml:space="preserve">RE </v>
      </c>
      <c r="F8367" t="str">
        <f>T("REMOLQUES      ")</f>
        <v xml:space="preserve">REMOLQUES      </v>
      </c>
      <c r="G8367" t="str">
        <f>T("De 3.000 KG DE CARGA ÚTIL en adelante             ")</f>
        <v xml:space="preserve">De 3.000 KG DE CARGA ÚTIL en adelante             </v>
      </c>
      <c r="I8367">
        <v>1</v>
      </c>
    </row>
    <row r="8368" spans="1:9">
      <c r="A8368" t="str">
        <f>T("2018")</f>
        <v>2018</v>
      </c>
      <c r="B8368" t="str">
        <f>T("JURIDICO                                          ")</f>
        <v xml:space="preserve">JURIDICO                                          </v>
      </c>
      <c r="C8368" t="str">
        <f>T("LATINA              ")</f>
        <v xml:space="preserve">LATINA              </v>
      </c>
      <c r="D8368" t="str">
        <f>T("CUATRO VIENTOS      ")</f>
        <v xml:space="preserve">CUATRO VIENTOS      </v>
      </c>
      <c r="E8368" t="str">
        <f>T("RE ")</f>
        <v xml:space="preserve">RE </v>
      </c>
      <c r="F8368" t="str">
        <f>T("REMOLQUES      ")</f>
        <v xml:space="preserve">REMOLQUES      </v>
      </c>
      <c r="G8368" t="str">
        <f>T("De 751 a 999 KG DE CARGA ÚTIL                     ")</f>
        <v xml:space="preserve">De 751 a 999 KG DE CARGA ÚTIL                     </v>
      </c>
      <c r="I8368">
        <v>1</v>
      </c>
    </row>
    <row r="8369" spans="1:9">
      <c r="A8369" t="str">
        <f>T("2018")</f>
        <v>2018</v>
      </c>
      <c r="B8369" t="str">
        <f>T("JURIDICO                                          ")</f>
        <v xml:space="preserve">JURIDICO                                          </v>
      </c>
      <c r="C8369" t="str">
        <f>T("LATINA              ")</f>
        <v xml:space="preserve">LATINA              </v>
      </c>
      <c r="D8369" t="str">
        <f>T("LAS AGUILAS         ")</f>
        <v xml:space="preserve">LAS AGUILAS         </v>
      </c>
      <c r="E8369" t="str">
        <f>T("RE ")</f>
        <v xml:space="preserve">RE </v>
      </c>
      <c r="F8369" t="str">
        <f>T("REMOLQUES      ")</f>
        <v xml:space="preserve">REMOLQUES      </v>
      </c>
      <c r="G8369" t="str">
        <f>T("De 3.000 KG DE CARGA ÚTIL en adelante             ")</f>
        <v xml:space="preserve">De 3.000 KG DE CARGA ÚTIL en adelante             </v>
      </c>
      <c r="I8369">
        <v>8</v>
      </c>
    </row>
    <row r="8370" spans="1:9">
      <c r="A8370" t="str">
        <f>T("2018")</f>
        <v>2018</v>
      </c>
      <c r="B8370" t="str">
        <f>T("JURIDICO                                          ")</f>
        <v xml:space="preserve">JURIDICO                                          </v>
      </c>
      <c r="C8370" t="str">
        <f>T("LATINA              ")</f>
        <v xml:space="preserve">LATINA              </v>
      </c>
      <c r="D8370" t="str">
        <f>T("CAMPAMENTO          ")</f>
        <v xml:space="preserve">CAMPAMENTO          </v>
      </c>
      <c r="E8370" t="str">
        <f>T("SE ")</f>
        <v xml:space="preserve">SE </v>
      </c>
      <c r="F8370" t="str">
        <f>T("SEMIRREMOLQUES ")</f>
        <v xml:space="preserve">SEMIRREMOLQUES </v>
      </c>
      <c r="G8370" t="str">
        <f>T("De 1.000 a 2.999 KG DE CARGA ÚTIL                 ")</f>
        <v xml:space="preserve">De 1.000 a 2.999 KG DE CARGA ÚTIL                 </v>
      </c>
      <c r="H8370" t="str">
        <f>T("DIESEL                                            ")</f>
        <v xml:space="preserve">DIESEL                                            </v>
      </c>
      <c r="I8370">
        <v>1</v>
      </c>
    </row>
    <row r="8371" spans="1:9">
      <c r="A8371" t="str">
        <f>T("2018")</f>
        <v>2018</v>
      </c>
      <c r="B8371" t="str">
        <f>T("FISICO                                            ")</f>
        <v xml:space="preserve">FISICO                                            </v>
      </c>
      <c r="C8371" t="str">
        <f>T("LATINA              ")</f>
        <v xml:space="preserve">LATINA              </v>
      </c>
      <c r="D8371" t="str">
        <f>T("LOS CARMENES        ")</f>
        <v xml:space="preserve">LOS CARMENES        </v>
      </c>
      <c r="E8371" t="str">
        <f>T("TR ")</f>
        <v xml:space="preserve">TR </v>
      </c>
      <c r="F8371" t="str">
        <f>T("TRACTORES      ")</f>
        <v xml:space="preserve">TRACTORES      </v>
      </c>
      <c r="G8371" t="str">
        <f>T("De menos de 16 CABALLOS FISCALES                  ")</f>
        <v xml:space="preserve">De menos de 16 CABALLOS FISCALES                  </v>
      </c>
      <c r="H8371" t="str">
        <f>T("DIESEL                                            ")</f>
        <v xml:space="preserve">DIESEL                                            </v>
      </c>
      <c r="I8371">
        <v>7</v>
      </c>
    </row>
    <row r="8372" spans="1:9">
      <c r="A8372" t="str">
        <f>T("2018")</f>
        <v>2018</v>
      </c>
      <c r="B8372" t="str">
        <f>T("FISICO                                            ")</f>
        <v xml:space="preserve">FISICO                                            </v>
      </c>
      <c r="C8372" t="str">
        <f>T("LATINA              ")</f>
        <v xml:space="preserve">LATINA              </v>
      </c>
      <c r="D8372" t="str">
        <f>T("LOS CARMENES        ")</f>
        <v xml:space="preserve">LOS CARMENES        </v>
      </c>
      <c r="E8372" t="str">
        <f>T("TR ")</f>
        <v xml:space="preserve">TR </v>
      </c>
      <c r="F8372" t="str">
        <f>T("TRACTORES      ")</f>
        <v xml:space="preserve">TRACTORES      </v>
      </c>
      <c r="G8372" t="str">
        <f>T("De 16 a 25 CABALLOS FISCALES                      ")</f>
        <v xml:space="preserve">De 16 a 25 CABALLOS FISCALES                      </v>
      </c>
      <c r="H8372" t="str">
        <f>T("DIESEL                                            ")</f>
        <v xml:space="preserve">DIESEL                                            </v>
      </c>
      <c r="I8372">
        <v>5</v>
      </c>
    </row>
    <row r="8373" spans="1:9">
      <c r="A8373" t="str">
        <f>T("2018")</f>
        <v>2018</v>
      </c>
      <c r="B8373" t="str">
        <f>T("FISICO                                            ")</f>
        <v xml:space="preserve">FISICO                                            </v>
      </c>
      <c r="C8373" t="str">
        <f>T("LATINA              ")</f>
        <v xml:space="preserve">LATINA              </v>
      </c>
      <c r="D8373" t="str">
        <f>T("LOS CARMENES        ")</f>
        <v xml:space="preserve">LOS CARMENES        </v>
      </c>
      <c r="E8373" t="str">
        <f>T("TR ")</f>
        <v xml:space="preserve">TR </v>
      </c>
      <c r="F8373" t="str">
        <f>T("TRACTORES      ")</f>
        <v xml:space="preserve">TRACTORES      </v>
      </c>
      <c r="G8373" t="str">
        <f>T("De 25,01 CABALLOS FISCALES en adelante            ")</f>
        <v xml:space="preserve">De 25,01 CABALLOS FISCALES en adelante            </v>
      </c>
      <c r="H8373" t="str">
        <f>T("DIESEL                                            ")</f>
        <v xml:space="preserve">DIESEL                                            </v>
      </c>
      <c r="I8373">
        <v>5</v>
      </c>
    </row>
    <row r="8374" spans="1:9">
      <c r="A8374" t="str">
        <f>T("2018")</f>
        <v>2018</v>
      </c>
      <c r="B8374" t="str">
        <f>T("FISICO                                            ")</f>
        <v xml:space="preserve">FISICO                                            </v>
      </c>
      <c r="C8374" t="str">
        <f>T("LATINA              ")</f>
        <v xml:space="preserve">LATINA              </v>
      </c>
      <c r="D8374" t="str">
        <f>T("PUERTA DEL ANGEL    ")</f>
        <v xml:space="preserve">PUERTA DEL ANGEL    </v>
      </c>
      <c r="E8374" t="str">
        <f>T("TR ")</f>
        <v xml:space="preserve">TR </v>
      </c>
      <c r="F8374" t="str">
        <f>T("TRACTORES      ")</f>
        <v xml:space="preserve">TRACTORES      </v>
      </c>
      <c r="G8374" t="str">
        <f>T("De menos de 16 CABALLOS FISCALES                  ")</f>
        <v xml:space="preserve">De menos de 16 CABALLOS FISCALES                  </v>
      </c>
      <c r="H8374" t="str">
        <f>T("DIESEL                                            ")</f>
        <v xml:space="preserve">DIESEL                                            </v>
      </c>
      <c r="I8374">
        <v>6</v>
      </c>
    </row>
    <row r="8375" spans="1:9">
      <c r="A8375" t="str">
        <f>T("2018")</f>
        <v>2018</v>
      </c>
      <c r="B8375" t="str">
        <f>T("FISICO                                            ")</f>
        <v xml:space="preserve">FISICO                                            </v>
      </c>
      <c r="C8375" t="str">
        <f>T("LATINA              ")</f>
        <v xml:space="preserve">LATINA              </v>
      </c>
      <c r="D8375" t="str">
        <f>T("PUERTA DEL ANGEL    ")</f>
        <v xml:space="preserve">PUERTA DEL ANGEL    </v>
      </c>
      <c r="E8375" t="str">
        <f>T("TR ")</f>
        <v xml:space="preserve">TR </v>
      </c>
      <c r="F8375" t="str">
        <f>T("TRACTORES      ")</f>
        <v xml:space="preserve">TRACTORES      </v>
      </c>
      <c r="G8375" t="str">
        <f>T("De 16 a 25 CABALLOS FISCALES                      ")</f>
        <v xml:space="preserve">De 16 a 25 CABALLOS FISCALES                      </v>
      </c>
      <c r="H8375" t="str">
        <f>T("DIESEL                                            ")</f>
        <v xml:space="preserve">DIESEL                                            </v>
      </c>
      <c r="I8375">
        <v>4</v>
      </c>
    </row>
    <row r="8376" spans="1:9">
      <c r="A8376" t="str">
        <f>T("2018")</f>
        <v>2018</v>
      </c>
      <c r="B8376" t="str">
        <f>T("FISICO                                            ")</f>
        <v xml:space="preserve">FISICO                                            </v>
      </c>
      <c r="C8376" t="str">
        <f>T("LATINA              ")</f>
        <v xml:space="preserve">LATINA              </v>
      </c>
      <c r="D8376" t="str">
        <f>T("PUERTA DEL ANGEL    ")</f>
        <v xml:space="preserve">PUERTA DEL ANGEL    </v>
      </c>
      <c r="E8376" t="str">
        <f>T("TR ")</f>
        <v xml:space="preserve">TR </v>
      </c>
      <c r="F8376" t="str">
        <f>T("TRACTORES      ")</f>
        <v xml:space="preserve">TRACTORES      </v>
      </c>
      <c r="G8376" t="str">
        <f>T("De 25,01 CABALLOS FISCALES en adelante            ")</f>
        <v xml:space="preserve">De 25,01 CABALLOS FISCALES en adelante            </v>
      </c>
      <c r="H8376" t="str">
        <f>T("DIESEL                                            ")</f>
        <v xml:space="preserve">DIESEL                                            </v>
      </c>
      <c r="I8376">
        <v>7</v>
      </c>
    </row>
    <row r="8377" spans="1:9">
      <c r="A8377" t="str">
        <f>T("2018")</f>
        <v>2018</v>
      </c>
      <c r="B8377" t="str">
        <f>T("FISICO                                            ")</f>
        <v xml:space="preserve">FISICO                                            </v>
      </c>
      <c r="C8377" t="str">
        <f>T("LATINA              ")</f>
        <v xml:space="preserve">LATINA              </v>
      </c>
      <c r="D8377" t="str">
        <f>T("LUCERO              ")</f>
        <v xml:space="preserve">LUCERO              </v>
      </c>
      <c r="E8377" t="str">
        <f>T("TR ")</f>
        <v xml:space="preserve">TR </v>
      </c>
      <c r="F8377" t="str">
        <f>T("TRACTORES      ")</f>
        <v xml:space="preserve">TRACTORES      </v>
      </c>
      <c r="G8377" t="str">
        <f>T("De menos de 16 CABALLOS FISCALES                  ")</f>
        <v xml:space="preserve">De menos de 16 CABALLOS FISCALES                  </v>
      </c>
      <c r="H8377" t="str">
        <f>T("DIESEL                                            ")</f>
        <v xml:space="preserve">DIESEL                                            </v>
      </c>
      <c r="I8377">
        <v>4</v>
      </c>
    </row>
    <row r="8378" spans="1:9">
      <c r="A8378" t="str">
        <f>T("2018")</f>
        <v>2018</v>
      </c>
      <c r="B8378" t="str">
        <f>T("FISICO                                            ")</f>
        <v xml:space="preserve">FISICO                                            </v>
      </c>
      <c r="C8378" t="str">
        <f>T("LATINA              ")</f>
        <v xml:space="preserve">LATINA              </v>
      </c>
      <c r="D8378" t="str">
        <f>T("LUCERO              ")</f>
        <v xml:space="preserve">LUCERO              </v>
      </c>
      <c r="E8378" t="str">
        <f>T("TR ")</f>
        <v xml:space="preserve">TR </v>
      </c>
      <c r="F8378" t="str">
        <f>T("TRACTORES      ")</f>
        <v xml:space="preserve">TRACTORES      </v>
      </c>
      <c r="G8378" t="str">
        <f>T("De 16 a 25 CABALLOS FISCALES                      ")</f>
        <v xml:space="preserve">De 16 a 25 CABALLOS FISCALES                      </v>
      </c>
      <c r="H8378" t="str">
        <f>T("DIESEL                                            ")</f>
        <v xml:space="preserve">DIESEL                                            </v>
      </c>
      <c r="I8378">
        <v>6</v>
      </c>
    </row>
    <row r="8379" spans="1:9">
      <c r="A8379" t="str">
        <f>T("2018")</f>
        <v>2018</v>
      </c>
      <c r="B8379" t="str">
        <f>T("FISICO                                            ")</f>
        <v xml:space="preserve">FISICO                                            </v>
      </c>
      <c r="C8379" t="str">
        <f>T("LATINA              ")</f>
        <v xml:space="preserve">LATINA              </v>
      </c>
      <c r="D8379" t="str">
        <f>T("LUCERO              ")</f>
        <v xml:space="preserve">LUCERO              </v>
      </c>
      <c r="E8379" t="str">
        <f>T("TR ")</f>
        <v xml:space="preserve">TR </v>
      </c>
      <c r="F8379" t="str">
        <f>T("TRACTORES      ")</f>
        <v xml:space="preserve">TRACTORES      </v>
      </c>
      <c r="G8379" t="str">
        <f>T("De 25,01 CABALLOS FISCALES en adelante            ")</f>
        <v xml:space="preserve">De 25,01 CABALLOS FISCALES en adelante            </v>
      </c>
      <c r="H8379" t="str">
        <f>T("DIESEL                                            ")</f>
        <v xml:space="preserve">DIESEL                                            </v>
      </c>
      <c r="I8379">
        <v>1</v>
      </c>
    </row>
    <row r="8380" spans="1:9">
      <c r="A8380" t="str">
        <f>T("2018")</f>
        <v>2018</v>
      </c>
      <c r="B8380" t="str">
        <f>T("FISICO                                            ")</f>
        <v xml:space="preserve">FISICO                                            </v>
      </c>
      <c r="C8380" t="str">
        <f>T("LATINA              ")</f>
        <v xml:space="preserve">LATINA              </v>
      </c>
      <c r="D8380" t="str">
        <f>T("ALUCHE              ")</f>
        <v xml:space="preserve">ALUCHE              </v>
      </c>
      <c r="E8380" t="str">
        <f>T("TR ")</f>
        <v xml:space="preserve">TR </v>
      </c>
      <c r="F8380" t="str">
        <f>T("TRACTORES      ")</f>
        <v xml:space="preserve">TRACTORES      </v>
      </c>
      <c r="G8380" t="str">
        <f>T("De menos de 16 CABALLOS FISCALES                  ")</f>
        <v xml:space="preserve">De menos de 16 CABALLOS FISCALES                  </v>
      </c>
      <c r="H8380" t="str">
        <f>T("DIESEL                                            ")</f>
        <v xml:space="preserve">DIESEL                                            </v>
      </c>
      <c r="I8380">
        <v>19</v>
      </c>
    </row>
    <row r="8381" spans="1:9">
      <c r="A8381" t="str">
        <f>T("2018")</f>
        <v>2018</v>
      </c>
      <c r="B8381" t="str">
        <f>T("FISICO                                            ")</f>
        <v xml:space="preserve">FISICO                                            </v>
      </c>
      <c r="C8381" t="str">
        <f>T("LATINA              ")</f>
        <v xml:space="preserve">LATINA              </v>
      </c>
      <c r="D8381" t="str">
        <f>T("ALUCHE              ")</f>
        <v xml:space="preserve">ALUCHE              </v>
      </c>
      <c r="E8381" t="str">
        <f>T("TR ")</f>
        <v xml:space="preserve">TR </v>
      </c>
      <c r="F8381" t="str">
        <f>T("TRACTORES      ")</f>
        <v xml:space="preserve">TRACTORES      </v>
      </c>
      <c r="G8381" t="str">
        <f>T("De 16 a 25 CABALLOS FISCALES                      ")</f>
        <v xml:space="preserve">De 16 a 25 CABALLOS FISCALES                      </v>
      </c>
      <c r="H8381" t="str">
        <f>T("DIESEL                                            ")</f>
        <v xml:space="preserve">DIESEL                                            </v>
      </c>
      <c r="I8381">
        <v>14</v>
      </c>
    </row>
    <row r="8382" spans="1:9">
      <c r="A8382" t="str">
        <f>T("2018")</f>
        <v>2018</v>
      </c>
      <c r="B8382" t="str">
        <f>T("FISICO                                            ")</f>
        <v xml:space="preserve">FISICO                                            </v>
      </c>
      <c r="C8382" t="str">
        <f>T("LATINA              ")</f>
        <v xml:space="preserve">LATINA              </v>
      </c>
      <c r="D8382" t="str">
        <f>T("ALUCHE              ")</f>
        <v xml:space="preserve">ALUCHE              </v>
      </c>
      <c r="E8382" t="str">
        <f>T("TR ")</f>
        <v xml:space="preserve">TR </v>
      </c>
      <c r="F8382" t="str">
        <f>T("TRACTORES      ")</f>
        <v xml:space="preserve">TRACTORES      </v>
      </c>
      <c r="G8382" t="str">
        <f>T("De 25,01 CABALLOS FISCALES en adelante            ")</f>
        <v xml:space="preserve">De 25,01 CABALLOS FISCALES en adelante            </v>
      </c>
      <c r="H8382" t="str">
        <f>T("DIESEL                                            ")</f>
        <v xml:space="preserve">DIESEL                                            </v>
      </c>
      <c r="I8382">
        <v>6</v>
      </c>
    </row>
    <row r="8383" spans="1:9">
      <c r="A8383" t="str">
        <f>T("2018")</f>
        <v>2018</v>
      </c>
      <c r="B8383" t="str">
        <f>T("FISICO                                            ")</f>
        <v xml:space="preserve">FISICO                                            </v>
      </c>
      <c r="C8383" t="str">
        <f>T("LATINA              ")</f>
        <v xml:space="preserve">LATINA              </v>
      </c>
      <c r="D8383" t="str">
        <f>T("CAMPAMENTO          ")</f>
        <v xml:space="preserve">CAMPAMENTO          </v>
      </c>
      <c r="E8383" t="str">
        <f>T("TR ")</f>
        <v xml:space="preserve">TR </v>
      </c>
      <c r="F8383" t="str">
        <f>T("TRACTORES      ")</f>
        <v xml:space="preserve">TRACTORES      </v>
      </c>
      <c r="G8383" t="str">
        <f>T("De menos de 16 CABALLOS FISCALES                  ")</f>
        <v xml:space="preserve">De menos de 16 CABALLOS FISCALES                  </v>
      </c>
      <c r="H8383" t="str">
        <f>T("DIESEL                                            ")</f>
        <v xml:space="preserve">DIESEL                                            </v>
      </c>
      <c r="I8383">
        <v>5</v>
      </c>
    </row>
    <row r="8384" spans="1:9">
      <c r="A8384" t="str">
        <f>T("2018")</f>
        <v>2018</v>
      </c>
      <c r="B8384" t="str">
        <f>T("FISICO                                            ")</f>
        <v xml:space="preserve">FISICO                                            </v>
      </c>
      <c r="C8384" t="str">
        <f>T("LATINA              ")</f>
        <v xml:space="preserve">LATINA              </v>
      </c>
      <c r="D8384" t="str">
        <f>T("CAMPAMENTO          ")</f>
        <v xml:space="preserve">CAMPAMENTO          </v>
      </c>
      <c r="E8384" t="str">
        <f>T("TR ")</f>
        <v xml:space="preserve">TR </v>
      </c>
      <c r="F8384" t="str">
        <f>T("TRACTORES      ")</f>
        <v xml:space="preserve">TRACTORES      </v>
      </c>
      <c r="G8384" t="str">
        <f>T("De 16 a 25 CABALLOS FISCALES                      ")</f>
        <v xml:space="preserve">De 16 a 25 CABALLOS FISCALES                      </v>
      </c>
      <c r="H8384" t="str">
        <f>T("DIESEL                                            ")</f>
        <v xml:space="preserve">DIESEL                                            </v>
      </c>
      <c r="I8384">
        <v>2</v>
      </c>
    </row>
    <row r="8385" spans="1:9">
      <c r="A8385" t="str">
        <f>T("2018")</f>
        <v>2018</v>
      </c>
      <c r="B8385" t="str">
        <f>T("FISICO                                            ")</f>
        <v xml:space="preserve">FISICO                                            </v>
      </c>
      <c r="C8385" t="str">
        <f>T("LATINA              ")</f>
        <v xml:space="preserve">LATINA              </v>
      </c>
      <c r="D8385" t="str">
        <f>T("CAMPAMENTO          ")</f>
        <v xml:space="preserve">CAMPAMENTO          </v>
      </c>
      <c r="E8385" t="str">
        <f>T("TR ")</f>
        <v xml:space="preserve">TR </v>
      </c>
      <c r="F8385" t="str">
        <f>T("TRACTORES      ")</f>
        <v xml:space="preserve">TRACTORES      </v>
      </c>
      <c r="G8385" t="str">
        <f>T("De 25,01 CABALLOS FISCALES en adelante            ")</f>
        <v xml:space="preserve">De 25,01 CABALLOS FISCALES en adelante            </v>
      </c>
      <c r="H8385" t="str">
        <f>T("DIESEL                                            ")</f>
        <v xml:space="preserve">DIESEL                                            </v>
      </c>
      <c r="I8385">
        <v>1</v>
      </c>
    </row>
    <row r="8386" spans="1:9">
      <c r="A8386" t="str">
        <f>T("2018")</f>
        <v>2018</v>
      </c>
      <c r="B8386" t="str">
        <f>T("FISICO                                            ")</f>
        <v xml:space="preserve">FISICO                                            </v>
      </c>
      <c r="C8386" t="str">
        <f>T("LATINA              ")</f>
        <v xml:space="preserve">LATINA              </v>
      </c>
      <c r="D8386" t="str">
        <f>T("CUATRO VIENTOS      ")</f>
        <v xml:space="preserve">CUATRO VIENTOS      </v>
      </c>
      <c r="E8386" t="str">
        <f>T("TR ")</f>
        <v xml:space="preserve">TR </v>
      </c>
      <c r="F8386" t="str">
        <f>T("TRACTORES      ")</f>
        <v xml:space="preserve">TRACTORES      </v>
      </c>
      <c r="G8386" t="str">
        <f>T("De menos de 16 CABALLOS FISCALES                  ")</f>
        <v xml:space="preserve">De menos de 16 CABALLOS FISCALES                  </v>
      </c>
      <c r="H8386" t="str">
        <f>T("DIESEL                                            ")</f>
        <v xml:space="preserve">DIESEL                                            </v>
      </c>
      <c r="I8386">
        <v>1</v>
      </c>
    </row>
    <row r="8387" spans="1:9">
      <c r="A8387" t="str">
        <f>T("2018")</f>
        <v>2018</v>
      </c>
      <c r="B8387" t="str">
        <f>T("FISICO                                            ")</f>
        <v xml:space="preserve">FISICO                                            </v>
      </c>
      <c r="C8387" t="str">
        <f>T("LATINA              ")</f>
        <v xml:space="preserve">LATINA              </v>
      </c>
      <c r="D8387" t="str">
        <f>T("CUATRO VIENTOS      ")</f>
        <v xml:space="preserve">CUATRO VIENTOS      </v>
      </c>
      <c r="E8387" t="str">
        <f>T("TR ")</f>
        <v xml:space="preserve">TR </v>
      </c>
      <c r="F8387" t="str">
        <f>T("TRACTORES      ")</f>
        <v xml:space="preserve">TRACTORES      </v>
      </c>
      <c r="G8387" t="str">
        <f>T("De 16 a 25 CABALLOS FISCALES                      ")</f>
        <v xml:space="preserve">De 16 a 25 CABALLOS FISCALES                      </v>
      </c>
      <c r="H8387" t="str">
        <f>T("DIESEL                                            ")</f>
        <v xml:space="preserve">DIESEL                                            </v>
      </c>
      <c r="I8387">
        <v>1</v>
      </c>
    </row>
    <row r="8388" spans="1:9">
      <c r="A8388" t="str">
        <f>T("2018")</f>
        <v>2018</v>
      </c>
      <c r="B8388" t="str">
        <f>T("FISICO                                            ")</f>
        <v xml:space="preserve">FISICO                                            </v>
      </c>
      <c r="C8388" t="str">
        <f>T("LATINA              ")</f>
        <v xml:space="preserve">LATINA              </v>
      </c>
      <c r="D8388" t="str">
        <f>T("LAS AGUILAS         ")</f>
        <v xml:space="preserve">LAS AGUILAS         </v>
      </c>
      <c r="E8388" t="str">
        <f>T("TR ")</f>
        <v xml:space="preserve">TR </v>
      </c>
      <c r="F8388" t="str">
        <f>T("TRACTORES      ")</f>
        <v xml:space="preserve">TRACTORES      </v>
      </c>
      <c r="G8388" t="str">
        <f>T("De menos de 16 CABALLOS FISCALES                  ")</f>
        <v xml:space="preserve">De menos de 16 CABALLOS FISCALES                  </v>
      </c>
      <c r="H8388" t="str">
        <f>T("DIESEL                                            ")</f>
        <v xml:space="preserve">DIESEL                                            </v>
      </c>
      <c r="I8388">
        <v>11</v>
      </c>
    </row>
    <row r="8389" spans="1:9">
      <c r="A8389" t="str">
        <f>T("2018")</f>
        <v>2018</v>
      </c>
      <c r="B8389" t="str">
        <f>T("FISICO                                            ")</f>
        <v xml:space="preserve">FISICO                                            </v>
      </c>
      <c r="C8389" t="str">
        <f>T("LATINA              ")</f>
        <v xml:space="preserve">LATINA              </v>
      </c>
      <c r="D8389" t="str">
        <f>T("LAS AGUILAS         ")</f>
        <v xml:space="preserve">LAS AGUILAS         </v>
      </c>
      <c r="E8389" t="str">
        <f>T("TR ")</f>
        <v xml:space="preserve">TR </v>
      </c>
      <c r="F8389" t="str">
        <f>T("TRACTORES      ")</f>
        <v xml:space="preserve">TRACTORES      </v>
      </c>
      <c r="G8389" t="str">
        <f>T("De 16 a 25 CABALLOS FISCALES                      ")</f>
        <v xml:space="preserve">De 16 a 25 CABALLOS FISCALES                      </v>
      </c>
      <c r="H8389" t="str">
        <f>T("DIESEL                                            ")</f>
        <v xml:space="preserve">DIESEL                                            </v>
      </c>
      <c r="I8389">
        <v>8</v>
      </c>
    </row>
    <row r="8390" spans="1:9">
      <c r="A8390" t="str">
        <f>T("2018")</f>
        <v>2018</v>
      </c>
      <c r="B8390" t="str">
        <f>T("FISICO                                            ")</f>
        <v xml:space="preserve">FISICO                                            </v>
      </c>
      <c r="C8390" t="str">
        <f>T("LATINA              ")</f>
        <v xml:space="preserve">LATINA              </v>
      </c>
      <c r="D8390" t="str">
        <f>T("LAS AGUILAS         ")</f>
        <v xml:space="preserve">LAS AGUILAS         </v>
      </c>
      <c r="E8390" t="str">
        <f>T("TR ")</f>
        <v xml:space="preserve">TR </v>
      </c>
      <c r="F8390" t="str">
        <f>T("TRACTORES      ")</f>
        <v xml:space="preserve">TRACTORES      </v>
      </c>
      <c r="G8390" t="str">
        <f>T("De 25,01 CABALLOS FISCALES en adelante            ")</f>
        <v xml:space="preserve">De 25,01 CABALLOS FISCALES en adelante            </v>
      </c>
      <c r="H8390" t="str">
        <f>T("DIESEL                                            ")</f>
        <v xml:space="preserve">DIESEL                                            </v>
      </c>
      <c r="I8390">
        <v>4</v>
      </c>
    </row>
    <row r="8391" spans="1:9">
      <c r="A8391" t="str">
        <f>T("2018")</f>
        <v>2018</v>
      </c>
      <c r="B8391" t="str">
        <f>T("JURIDICO                                          ")</f>
        <v xml:space="preserve">JURIDICO                                          </v>
      </c>
      <c r="C8391" t="str">
        <f>T("LATINA              ")</f>
        <v xml:space="preserve">LATINA              </v>
      </c>
      <c r="D8391" t="str">
        <f>T("SIN BARRIO          ")</f>
        <v xml:space="preserve">SIN BARRIO          </v>
      </c>
      <c r="E8391" t="str">
        <f>T("TR ")</f>
        <v xml:space="preserve">TR </v>
      </c>
      <c r="F8391" t="str">
        <f>T("TRACTORES      ")</f>
        <v xml:space="preserve">TRACTORES      </v>
      </c>
      <c r="G8391" t="str">
        <f>T("De 16 a 25 CABALLOS FISCALES                      ")</f>
        <v xml:space="preserve">De 16 a 25 CABALLOS FISCALES                      </v>
      </c>
      <c r="H8391" t="str">
        <f>T("DIESEL                                            ")</f>
        <v xml:space="preserve">DIESEL                                            </v>
      </c>
      <c r="I8391">
        <v>1</v>
      </c>
    </row>
    <row r="8392" spans="1:9">
      <c r="A8392" t="str">
        <f>T("2018")</f>
        <v>2018</v>
      </c>
      <c r="B8392" t="str">
        <f>T("JURIDICO                                          ")</f>
        <v xml:space="preserve">JURIDICO                                          </v>
      </c>
      <c r="C8392" t="str">
        <f>T("LATINA              ")</f>
        <v xml:space="preserve">LATINA              </v>
      </c>
      <c r="D8392" t="str">
        <f>T("SIN BARRIO          ")</f>
        <v xml:space="preserve">SIN BARRIO          </v>
      </c>
      <c r="E8392" t="str">
        <f>T("TR ")</f>
        <v xml:space="preserve">TR </v>
      </c>
      <c r="F8392" t="str">
        <f>T("TRACTORES      ")</f>
        <v xml:space="preserve">TRACTORES      </v>
      </c>
      <c r="G8392" t="str">
        <f>T("De 25,01 CABALLOS FISCALES en adelante            ")</f>
        <v xml:space="preserve">De 25,01 CABALLOS FISCALES en adelante            </v>
      </c>
      <c r="H8392" t="str">
        <f>T("DIESEL                                            ")</f>
        <v xml:space="preserve">DIESEL                                            </v>
      </c>
      <c r="I8392">
        <v>1</v>
      </c>
    </row>
    <row r="8393" spans="1:9">
      <c r="A8393" t="str">
        <f>T("2018")</f>
        <v>2018</v>
      </c>
      <c r="B8393" t="str">
        <f>T("JURIDICO                                          ")</f>
        <v xml:space="preserve">JURIDICO                                          </v>
      </c>
      <c r="C8393" t="str">
        <f>T("LATINA              ")</f>
        <v xml:space="preserve">LATINA              </v>
      </c>
      <c r="D8393" t="str">
        <f>T("LOS CARMENES        ")</f>
        <v xml:space="preserve">LOS CARMENES        </v>
      </c>
      <c r="E8393" t="str">
        <f>T("TR ")</f>
        <v xml:space="preserve">TR </v>
      </c>
      <c r="F8393" t="str">
        <f>T("TRACTORES      ")</f>
        <v xml:space="preserve">TRACTORES      </v>
      </c>
      <c r="G8393" t="str">
        <f>T("De menos de 16 CABALLOS FISCALES                  ")</f>
        <v xml:space="preserve">De menos de 16 CABALLOS FISCALES                  </v>
      </c>
      <c r="H8393" t="str">
        <f>T("DIESEL                                            ")</f>
        <v xml:space="preserve">DIESEL                                            </v>
      </c>
      <c r="I8393">
        <v>1</v>
      </c>
    </row>
    <row r="8394" spans="1:9">
      <c r="A8394" t="str">
        <f>T("2018")</f>
        <v>2018</v>
      </c>
      <c r="B8394" t="str">
        <f>T("JURIDICO                                          ")</f>
        <v xml:space="preserve">JURIDICO                                          </v>
      </c>
      <c r="C8394" t="str">
        <f>T("LATINA              ")</f>
        <v xml:space="preserve">LATINA              </v>
      </c>
      <c r="D8394" t="str">
        <f>T("LOS CARMENES        ")</f>
        <v xml:space="preserve">LOS CARMENES        </v>
      </c>
      <c r="E8394" t="str">
        <f>T("TR ")</f>
        <v xml:space="preserve">TR </v>
      </c>
      <c r="F8394" t="str">
        <f>T("TRACTORES      ")</f>
        <v xml:space="preserve">TRACTORES      </v>
      </c>
      <c r="G8394" t="str">
        <f>T("De 25,01 CABALLOS FISCALES en adelante            ")</f>
        <v xml:space="preserve">De 25,01 CABALLOS FISCALES en adelante            </v>
      </c>
      <c r="H8394" t="str">
        <f>T("DIESEL                                            ")</f>
        <v xml:space="preserve">DIESEL                                            </v>
      </c>
      <c r="I8394">
        <v>7</v>
      </c>
    </row>
    <row r="8395" spans="1:9">
      <c r="A8395" t="str">
        <f>T("2018")</f>
        <v>2018</v>
      </c>
      <c r="B8395" t="str">
        <f>T("JURIDICO                                          ")</f>
        <v xml:space="preserve">JURIDICO                                          </v>
      </c>
      <c r="C8395" t="str">
        <f>T("LATINA              ")</f>
        <v xml:space="preserve">LATINA              </v>
      </c>
      <c r="D8395" t="str">
        <f>T("PUERTA DEL ANGEL    ")</f>
        <v xml:space="preserve">PUERTA DEL ANGEL    </v>
      </c>
      <c r="E8395" t="str">
        <f>T("TR ")</f>
        <v xml:space="preserve">TR </v>
      </c>
      <c r="F8395" t="str">
        <f>T("TRACTORES      ")</f>
        <v xml:space="preserve">TRACTORES      </v>
      </c>
      <c r="G8395" t="str">
        <f>T("De 16 a 25 CABALLOS FISCALES                      ")</f>
        <v xml:space="preserve">De 16 a 25 CABALLOS FISCALES                      </v>
      </c>
      <c r="H8395" t="str">
        <f>T("DIESEL                                            ")</f>
        <v xml:space="preserve">DIESEL                                            </v>
      </c>
      <c r="I8395">
        <v>6</v>
      </c>
    </row>
    <row r="8396" spans="1:9">
      <c r="A8396" t="str">
        <f>T("2018")</f>
        <v>2018</v>
      </c>
      <c r="B8396" t="str">
        <f>T("JURIDICO                                          ")</f>
        <v xml:space="preserve">JURIDICO                                          </v>
      </c>
      <c r="C8396" t="str">
        <f>T("LATINA              ")</f>
        <v xml:space="preserve">LATINA              </v>
      </c>
      <c r="D8396" t="str">
        <f>T("PUERTA DEL ANGEL    ")</f>
        <v xml:space="preserve">PUERTA DEL ANGEL    </v>
      </c>
      <c r="E8396" t="str">
        <f>T("TR ")</f>
        <v xml:space="preserve">TR </v>
      </c>
      <c r="F8396" t="str">
        <f>T("TRACTORES      ")</f>
        <v xml:space="preserve">TRACTORES      </v>
      </c>
      <c r="G8396" t="str">
        <f>T("De 25,01 CABALLOS FISCALES en adelante            ")</f>
        <v xml:space="preserve">De 25,01 CABALLOS FISCALES en adelante            </v>
      </c>
      <c r="H8396" t="str">
        <f>T("DIESEL                                            ")</f>
        <v xml:space="preserve">DIESEL                                            </v>
      </c>
      <c r="I8396">
        <v>37</v>
      </c>
    </row>
    <row r="8397" spans="1:9">
      <c r="A8397" t="str">
        <f>T("2018")</f>
        <v>2018</v>
      </c>
      <c r="B8397" t="str">
        <f>T("JURIDICO                                          ")</f>
        <v xml:space="preserve">JURIDICO                                          </v>
      </c>
      <c r="C8397" t="str">
        <f>T("LATINA              ")</f>
        <v xml:space="preserve">LATINA              </v>
      </c>
      <c r="D8397" t="str">
        <f>T("LUCERO              ")</f>
        <v xml:space="preserve">LUCERO              </v>
      </c>
      <c r="E8397" t="str">
        <f>T("TR ")</f>
        <v xml:space="preserve">TR </v>
      </c>
      <c r="F8397" t="str">
        <f>T("TRACTORES      ")</f>
        <v xml:space="preserve">TRACTORES      </v>
      </c>
      <c r="G8397" t="str">
        <f>T("De menos de 16 CABALLOS FISCALES                  ")</f>
        <v xml:space="preserve">De menos de 16 CABALLOS FISCALES                  </v>
      </c>
      <c r="H8397" t="str">
        <f>T("DIESEL                                            ")</f>
        <v xml:space="preserve">DIESEL                                            </v>
      </c>
      <c r="I8397">
        <v>4</v>
      </c>
    </row>
    <row r="8398" spans="1:9">
      <c r="A8398" t="str">
        <f>T("2018")</f>
        <v>2018</v>
      </c>
      <c r="B8398" t="str">
        <f>T("JURIDICO                                          ")</f>
        <v xml:space="preserve">JURIDICO                                          </v>
      </c>
      <c r="C8398" t="str">
        <f>T("LATINA              ")</f>
        <v xml:space="preserve">LATINA              </v>
      </c>
      <c r="D8398" t="str">
        <f>T("LUCERO              ")</f>
        <v xml:space="preserve">LUCERO              </v>
      </c>
      <c r="E8398" t="str">
        <f>T("TR ")</f>
        <v xml:space="preserve">TR </v>
      </c>
      <c r="F8398" t="str">
        <f>T("TRACTORES      ")</f>
        <v xml:space="preserve">TRACTORES      </v>
      </c>
      <c r="G8398" t="str">
        <f>T("De 16 a 25 CABALLOS FISCALES                      ")</f>
        <v xml:space="preserve">De 16 a 25 CABALLOS FISCALES                      </v>
      </c>
      <c r="H8398" t="str">
        <f>T("DIESEL                                            ")</f>
        <v xml:space="preserve">DIESEL                                            </v>
      </c>
      <c r="I8398">
        <v>4</v>
      </c>
    </row>
    <row r="8399" spans="1:9">
      <c r="A8399" t="str">
        <f>T("2018")</f>
        <v>2018</v>
      </c>
      <c r="B8399" t="str">
        <f>T("JURIDICO                                          ")</f>
        <v xml:space="preserve">JURIDICO                                          </v>
      </c>
      <c r="C8399" t="str">
        <f>T("LATINA              ")</f>
        <v xml:space="preserve">LATINA              </v>
      </c>
      <c r="D8399" t="str">
        <f>T("LUCERO              ")</f>
        <v xml:space="preserve">LUCERO              </v>
      </c>
      <c r="E8399" t="str">
        <f>T("TR ")</f>
        <v xml:space="preserve">TR </v>
      </c>
      <c r="F8399" t="str">
        <f>T("TRACTORES      ")</f>
        <v xml:space="preserve">TRACTORES      </v>
      </c>
      <c r="G8399" t="str">
        <f>T("De 25,01 CABALLOS FISCALES en adelante            ")</f>
        <v xml:space="preserve">De 25,01 CABALLOS FISCALES en adelante            </v>
      </c>
      <c r="H8399" t="str">
        <f>T("DIESEL                                            ")</f>
        <v xml:space="preserve">DIESEL                                            </v>
      </c>
      <c r="I8399">
        <v>10</v>
      </c>
    </row>
    <row r="8400" spans="1:9">
      <c r="A8400" t="str">
        <f>T("2018")</f>
        <v>2018</v>
      </c>
      <c r="B8400" t="str">
        <f>T("JURIDICO                                          ")</f>
        <v xml:space="preserve">JURIDICO                                          </v>
      </c>
      <c r="C8400" t="str">
        <f>T("LATINA              ")</f>
        <v xml:space="preserve">LATINA              </v>
      </c>
      <c r="D8400" t="str">
        <f>T("ALUCHE              ")</f>
        <v xml:space="preserve">ALUCHE              </v>
      </c>
      <c r="E8400" t="str">
        <f>T("TR ")</f>
        <v xml:space="preserve">TR </v>
      </c>
      <c r="F8400" t="str">
        <f>T("TRACTORES      ")</f>
        <v xml:space="preserve">TRACTORES      </v>
      </c>
      <c r="G8400" t="str">
        <f>T("De menos de 16 CABALLOS FISCALES                  ")</f>
        <v xml:space="preserve">De menos de 16 CABALLOS FISCALES                  </v>
      </c>
      <c r="H8400" t="str">
        <f>T("DIESEL                                            ")</f>
        <v xml:space="preserve">DIESEL                                            </v>
      </c>
      <c r="I8400">
        <v>5</v>
      </c>
    </row>
    <row r="8401" spans="1:9">
      <c r="A8401" t="str">
        <f>T("2018")</f>
        <v>2018</v>
      </c>
      <c r="B8401" t="str">
        <f>T("JURIDICO                                          ")</f>
        <v xml:space="preserve">JURIDICO                                          </v>
      </c>
      <c r="C8401" t="str">
        <f>T("LATINA              ")</f>
        <v xml:space="preserve">LATINA              </v>
      </c>
      <c r="D8401" t="str">
        <f>T("ALUCHE              ")</f>
        <v xml:space="preserve">ALUCHE              </v>
      </c>
      <c r="E8401" t="str">
        <f>T("TR ")</f>
        <v xml:space="preserve">TR </v>
      </c>
      <c r="F8401" t="str">
        <f>T("TRACTORES      ")</f>
        <v xml:space="preserve">TRACTORES      </v>
      </c>
      <c r="G8401" t="str">
        <f>T("De 16 a 25 CABALLOS FISCALES                      ")</f>
        <v xml:space="preserve">De 16 a 25 CABALLOS FISCALES                      </v>
      </c>
      <c r="H8401" t="str">
        <f>T("DIESEL                                            ")</f>
        <v xml:space="preserve">DIESEL                                            </v>
      </c>
      <c r="I8401">
        <v>11</v>
      </c>
    </row>
    <row r="8402" spans="1:9">
      <c r="A8402" t="str">
        <f>T("2018")</f>
        <v>2018</v>
      </c>
      <c r="B8402" t="str">
        <f>T("JURIDICO                                          ")</f>
        <v xml:space="preserve">JURIDICO                                          </v>
      </c>
      <c r="C8402" t="str">
        <f>T("LATINA              ")</f>
        <v xml:space="preserve">LATINA              </v>
      </c>
      <c r="D8402" t="str">
        <f>T("ALUCHE              ")</f>
        <v xml:space="preserve">ALUCHE              </v>
      </c>
      <c r="E8402" t="str">
        <f>T("TR ")</f>
        <v xml:space="preserve">TR </v>
      </c>
      <c r="F8402" t="str">
        <f>T("TRACTORES      ")</f>
        <v xml:space="preserve">TRACTORES      </v>
      </c>
      <c r="G8402" t="str">
        <f>T("De 25,01 CABALLOS FISCALES en adelante            ")</f>
        <v xml:space="preserve">De 25,01 CABALLOS FISCALES en adelante            </v>
      </c>
      <c r="H8402" t="str">
        <f>T("DIESEL                                            ")</f>
        <v xml:space="preserve">DIESEL                                            </v>
      </c>
      <c r="I8402">
        <v>48</v>
      </c>
    </row>
    <row r="8403" spans="1:9">
      <c r="A8403" t="str">
        <f>T("2018")</f>
        <v>2018</v>
      </c>
      <c r="B8403" t="str">
        <f>T("JURIDICO                                          ")</f>
        <v xml:space="preserve">JURIDICO                                          </v>
      </c>
      <c r="C8403" t="str">
        <f>T("LATINA              ")</f>
        <v xml:space="preserve">LATINA              </v>
      </c>
      <c r="D8403" t="str">
        <f>T("CAMPAMENTO          ")</f>
        <v xml:space="preserve">CAMPAMENTO          </v>
      </c>
      <c r="E8403" t="str">
        <f>T("TR ")</f>
        <v xml:space="preserve">TR </v>
      </c>
      <c r="F8403" t="str">
        <f>T("TRACTORES      ")</f>
        <v xml:space="preserve">TRACTORES      </v>
      </c>
      <c r="G8403" t="str">
        <f>T("De menos de 16 CABALLOS FISCALES                  ")</f>
        <v xml:space="preserve">De menos de 16 CABALLOS FISCALES                  </v>
      </c>
      <c r="H8403" t="str">
        <f>T("DIESEL                                            ")</f>
        <v xml:space="preserve">DIESEL                                            </v>
      </c>
      <c r="I8403">
        <v>3</v>
      </c>
    </row>
    <row r="8404" spans="1:9">
      <c r="A8404" t="str">
        <f>T("2018")</f>
        <v>2018</v>
      </c>
      <c r="B8404" t="str">
        <f>T("JURIDICO                                          ")</f>
        <v xml:space="preserve">JURIDICO                                          </v>
      </c>
      <c r="C8404" t="str">
        <f>T("LATINA              ")</f>
        <v xml:space="preserve">LATINA              </v>
      </c>
      <c r="D8404" t="str">
        <f>T("CAMPAMENTO          ")</f>
        <v xml:space="preserve">CAMPAMENTO          </v>
      </c>
      <c r="E8404" t="str">
        <f>T("TR ")</f>
        <v xml:space="preserve">TR </v>
      </c>
      <c r="F8404" t="str">
        <f>T("TRACTORES      ")</f>
        <v xml:space="preserve">TRACTORES      </v>
      </c>
      <c r="G8404" t="str">
        <f>T("De 16 a 25 CABALLOS FISCALES                      ")</f>
        <v xml:space="preserve">De 16 a 25 CABALLOS FISCALES                      </v>
      </c>
      <c r="H8404" t="str">
        <f>T("DIESEL                                            ")</f>
        <v xml:space="preserve">DIESEL                                            </v>
      </c>
      <c r="I8404">
        <v>6</v>
      </c>
    </row>
    <row r="8405" spans="1:9">
      <c r="A8405" t="str">
        <f>T("2018")</f>
        <v>2018</v>
      </c>
      <c r="B8405" t="str">
        <f>T("JURIDICO                                          ")</f>
        <v xml:space="preserve">JURIDICO                                          </v>
      </c>
      <c r="C8405" t="str">
        <f>T("LATINA              ")</f>
        <v xml:space="preserve">LATINA              </v>
      </c>
      <c r="D8405" t="str">
        <f>T("CAMPAMENTO          ")</f>
        <v xml:space="preserve">CAMPAMENTO          </v>
      </c>
      <c r="E8405" t="str">
        <f>T("TR ")</f>
        <v xml:space="preserve">TR </v>
      </c>
      <c r="F8405" t="str">
        <f>T("TRACTORES      ")</f>
        <v xml:space="preserve">TRACTORES      </v>
      </c>
      <c r="G8405" t="str">
        <f>T("De 25,01 CABALLOS FISCALES en adelante            ")</f>
        <v xml:space="preserve">De 25,01 CABALLOS FISCALES en adelante            </v>
      </c>
      <c r="H8405" t="str">
        <f>T("DIESEL                                            ")</f>
        <v xml:space="preserve">DIESEL                                            </v>
      </c>
      <c r="I8405">
        <v>1</v>
      </c>
    </row>
    <row r="8406" spans="1:9">
      <c r="A8406" t="str">
        <f>T("2018")</f>
        <v>2018</v>
      </c>
      <c r="B8406" t="str">
        <f>T("JURIDICO                                          ")</f>
        <v xml:space="preserve">JURIDICO                                          </v>
      </c>
      <c r="C8406" t="str">
        <f>T("LATINA              ")</f>
        <v xml:space="preserve">LATINA              </v>
      </c>
      <c r="D8406" t="str">
        <f>T("CUATRO VIENTOS      ")</f>
        <v xml:space="preserve">CUATRO VIENTOS      </v>
      </c>
      <c r="E8406" t="str">
        <f>T("TR ")</f>
        <v xml:space="preserve">TR </v>
      </c>
      <c r="F8406" t="str">
        <f>T("TRACTORES      ")</f>
        <v xml:space="preserve">TRACTORES      </v>
      </c>
      <c r="G8406" t="str">
        <f>T("De menos de 16 CABALLOS FISCALES                  ")</f>
        <v xml:space="preserve">De menos de 16 CABALLOS FISCALES                  </v>
      </c>
      <c r="H8406" t="str">
        <f>T("DIESEL                                            ")</f>
        <v xml:space="preserve">DIESEL                                            </v>
      </c>
      <c r="I8406">
        <v>1</v>
      </c>
    </row>
    <row r="8407" spans="1:9">
      <c r="A8407" t="str">
        <f>T("2018")</f>
        <v>2018</v>
      </c>
      <c r="B8407" t="str">
        <f>T("JURIDICO                                          ")</f>
        <v xml:space="preserve">JURIDICO                                          </v>
      </c>
      <c r="C8407" t="str">
        <f>T("LATINA              ")</f>
        <v xml:space="preserve">LATINA              </v>
      </c>
      <c r="D8407" t="str">
        <f>T("CUATRO VIENTOS      ")</f>
        <v xml:space="preserve">CUATRO VIENTOS      </v>
      </c>
      <c r="E8407" t="str">
        <f>T("TR ")</f>
        <v xml:space="preserve">TR </v>
      </c>
      <c r="F8407" t="str">
        <f>T("TRACTORES      ")</f>
        <v xml:space="preserve">TRACTORES      </v>
      </c>
      <c r="G8407" t="str">
        <f>T("De 25,01 CABALLOS FISCALES en adelante            ")</f>
        <v xml:space="preserve">De 25,01 CABALLOS FISCALES en adelante            </v>
      </c>
      <c r="H8407" t="str">
        <f>T("DIESEL                                            ")</f>
        <v xml:space="preserve">DIESEL                                            </v>
      </c>
      <c r="I8407">
        <v>3</v>
      </c>
    </row>
    <row r="8408" spans="1:9">
      <c r="A8408" t="str">
        <f>T("2018")</f>
        <v>2018</v>
      </c>
      <c r="B8408" t="str">
        <f>T("JURIDICO                                          ")</f>
        <v xml:space="preserve">JURIDICO                                          </v>
      </c>
      <c r="C8408" t="str">
        <f>T("LATINA              ")</f>
        <v xml:space="preserve">LATINA              </v>
      </c>
      <c r="D8408" t="str">
        <f>T("LAS AGUILAS         ")</f>
        <v xml:space="preserve">LAS AGUILAS         </v>
      </c>
      <c r="E8408" t="str">
        <f>T("TR ")</f>
        <v xml:space="preserve">TR </v>
      </c>
      <c r="F8408" t="str">
        <f>T("TRACTORES      ")</f>
        <v xml:space="preserve">TRACTORES      </v>
      </c>
      <c r="G8408" t="str">
        <f>T("De menos de 16 CABALLOS FISCALES                  ")</f>
        <v xml:space="preserve">De menos de 16 CABALLOS FISCALES                  </v>
      </c>
      <c r="H8408" t="str">
        <f>T("DIESEL                                            ")</f>
        <v xml:space="preserve">DIESEL                                            </v>
      </c>
      <c r="I8408">
        <v>1</v>
      </c>
    </row>
    <row r="8409" spans="1:9">
      <c r="A8409" t="str">
        <f>T("2018")</f>
        <v>2018</v>
      </c>
      <c r="B8409" t="str">
        <f>T("JURIDICO                                          ")</f>
        <v xml:space="preserve">JURIDICO                                          </v>
      </c>
      <c r="C8409" t="str">
        <f>T("LATINA              ")</f>
        <v xml:space="preserve">LATINA              </v>
      </c>
      <c r="D8409" t="str">
        <f>T("LAS AGUILAS         ")</f>
        <v xml:space="preserve">LAS AGUILAS         </v>
      </c>
      <c r="E8409" t="str">
        <f>T("TR ")</f>
        <v xml:space="preserve">TR </v>
      </c>
      <c r="F8409" t="str">
        <f>T("TRACTORES      ")</f>
        <v xml:space="preserve">TRACTORES      </v>
      </c>
      <c r="G8409" t="str">
        <f>T("De 16 a 25 CABALLOS FISCALES                      ")</f>
        <v xml:space="preserve">De 16 a 25 CABALLOS FISCALES                      </v>
      </c>
      <c r="H8409" t="str">
        <f>T("DIESEL                                            ")</f>
        <v xml:space="preserve">DIESEL                                            </v>
      </c>
      <c r="I8409">
        <v>2</v>
      </c>
    </row>
    <row r="8410" spans="1:9">
      <c r="A8410" t="str">
        <f>T("2018")</f>
        <v>2018</v>
      </c>
      <c r="B8410" t="str">
        <f>T("JURIDICO                                          ")</f>
        <v xml:space="preserve">JURIDICO                                          </v>
      </c>
      <c r="C8410" t="str">
        <f>T("LATINA              ")</f>
        <v xml:space="preserve">LATINA              </v>
      </c>
      <c r="D8410" t="str">
        <f>T("LAS AGUILAS         ")</f>
        <v xml:space="preserve">LAS AGUILAS         </v>
      </c>
      <c r="E8410" t="str">
        <f>T("TR ")</f>
        <v xml:space="preserve">TR </v>
      </c>
      <c r="F8410" t="str">
        <f>T("TRACTORES      ")</f>
        <v xml:space="preserve">TRACTORES      </v>
      </c>
      <c r="G8410" t="str">
        <f>T("De 25,01 CABALLOS FISCALES en adelante            ")</f>
        <v xml:space="preserve">De 25,01 CABALLOS FISCALES en adelante            </v>
      </c>
      <c r="H8410" t="str">
        <f>T("DIESEL                                            ")</f>
        <v xml:space="preserve">DIESEL                                            </v>
      </c>
      <c r="I8410">
        <v>8</v>
      </c>
    </row>
    <row r="8411" spans="1:9">
      <c r="A8411" t="str">
        <f>T("2018")</f>
        <v>2018</v>
      </c>
      <c r="B8411" t="str">
        <f>T("FISICO                                            ")</f>
        <v xml:space="preserve">FISICO                                            </v>
      </c>
      <c r="C8411" t="str">
        <f>T("LATINA              ")</f>
        <v xml:space="preserve">LATINA              </v>
      </c>
      <c r="D8411" t="str">
        <f>T("LOS CARMENES        ")</f>
        <v xml:space="preserve">LOS CARMENES        </v>
      </c>
      <c r="E8411" t="str">
        <f>T("TR ")</f>
        <v xml:space="preserve">TR </v>
      </c>
      <c r="F8411" t="str">
        <f>T("TRACTORES      ")</f>
        <v xml:space="preserve">TRACTORES      </v>
      </c>
      <c r="G8411" t="str">
        <f>T("De menos de 16 CABALLOS FISCALES                  ")</f>
        <v xml:space="preserve">De menos de 16 CABALLOS FISCALES                  </v>
      </c>
      <c r="H8411" t="str">
        <f>T("ELÉCTRICO                                         ")</f>
        <v xml:space="preserve">ELÉCTRICO                                         </v>
      </c>
      <c r="I8411">
        <v>1</v>
      </c>
    </row>
    <row r="8412" spans="1:9">
      <c r="A8412" t="str">
        <f>T("2018")</f>
        <v>2018</v>
      </c>
      <c r="B8412" t="str">
        <f>T("JURIDICO                                          ")</f>
        <v xml:space="preserve">JURIDICO                                          </v>
      </c>
      <c r="C8412" t="str">
        <f>T("LATINA              ")</f>
        <v xml:space="preserve">LATINA              </v>
      </c>
      <c r="D8412" t="str">
        <f>T("PUERTA DEL ANGEL    ")</f>
        <v xml:space="preserve">PUERTA DEL ANGEL    </v>
      </c>
      <c r="E8412" t="str">
        <f>T("TR ")</f>
        <v xml:space="preserve">TR </v>
      </c>
      <c r="F8412" t="str">
        <f>T("TRACTORES      ")</f>
        <v xml:space="preserve">TRACTORES      </v>
      </c>
      <c r="G8412" t="str">
        <f>T("De menos de 16 CABALLOS FISCALES                  ")</f>
        <v xml:space="preserve">De menos de 16 CABALLOS FISCALES                  </v>
      </c>
      <c r="H8412" t="str">
        <f>T("ELÉCTRICO                                         ")</f>
        <v xml:space="preserve">ELÉCTRICO                                         </v>
      </c>
      <c r="I8412">
        <v>1</v>
      </c>
    </row>
    <row r="8413" spans="1:9">
      <c r="A8413" t="str">
        <f>T("2018")</f>
        <v>2018</v>
      </c>
      <c r="B8413" t="str">
        <f>T("JURIDICO                                          ")</f>
        <v xml:space="preserve">JURIDICO                                          </v>
      </c>
      <c r="C8413" t="str">
        <f>T("LATINA              ")</f>
        <v xml:space="preserve">LATINA              </v>
      </c>
      <c r="D8413" t="str">
        <f>T("CAMPAMENTO          ")</f>
        <v xml:space="preserve">CAMPAMENTO          </v>
      </c>
      <c r="E8413" t="str">
        <f>T("TR ")</f>
        <v xml:space="preserve">TR </v>
      </c>
      <c r="F8413" t="str">
        <f>T("TRACTORES      ")</f>
        <v xml:space="preserve">TRACTORES      </v>
      </c>
      <c r="G8413" t="str">
        <f>T("De menos de 16 CABALLOS FISCALES                  ")</f>
        <v xml:space="preserve">De menos de 16 CABALLOS FISCALES                  </v>
      </c>
      <c r="H8413" t="str">
        <f>T("ELÉCTRICO                                         ")</f>
        <v xml:space="preserve">ELÉCTRICO                                         </v>
      </c>
      <c r="I8413">
        <v>1</v>
      </c>
    </row>
    <row r="8414" spans="1:9">
      <c r="A8414" t="str">
        <f>T("2018")</f>
        <v>2018</v>
      </c>
      <c r="B8414" t="str">
        <f>T("Entidad sin personalidad jurídica (art. 35.4 LGT) ")</f>
        <v xml:space="preserve">Entidad sin personalidad jurídica (art. 35.4 LGT) </v>
      </c>
      <c r="C8414" t="str">
        <f>T("LATINA              ")</f>
        <v xml:space="preserve">LATINA              </v>
      </c>
      <c r="D8414" t="str">
        <f>T("LOS CARMENES        ")</f>
        <v xml:space="preserve">LOS CARMENES        </v>
      </c>
      <c r="E8414" t="str">
        <f>T("TR ")</f>
        <v xml:space="preserve">TR </v>
      </c>
      <c r="F8414" t="str">
        <f>T("TRACTORES      ")</f>
        <v xml:space="preserve">TRACTORES      </v>
      </c>
      <c r="G8414" t="str">
        <f>T("De menos de 16 CABALLOS FISCALES                  ")</f>
        <v xml:space="preserve">De menos de 16 CABALLOS FISCALES                  </v>
      </c>
      <c r="H8414" t="str">
        <f>T("GASOLINA                                          ")</f>
        <v xml:space="preserve">GASOLINA                                          </v>
      </c>
      <c r="I8414">
        <v>1</v>
      </c>
    </row>
    <row r="8415" spans="1:9">
      <c r="A8415" t="str">
        <f>T("2018")</f>
        <v>2018</v>
      </c>
      <c r="B8415" t="str">
        <f>T("FISICO                                            ")</f>
        <v xml:space="preserve">FISICO                                            </v>
      </c>
      <c r="C8415" t="str">
        <f>T("LATINA              ")</f>
        <v xml:space="preserve">LATINA              </v>
      </c>
      <c r="D8415" t="str">
        <f>T("SIN BARRIO          ")</f>
        <v xml:space="preserve">SIN BARRIO          </v>
      </c>
      <c r="E8415" t="str">
        <f>T("TR ")</f>
        <v xml:space="preserve">TR </v>
      </c>
      <c r="F8415" t="str">
        <f>T("TRACTORES      ")</f>
        <v xml:space="preserve">TRACTORES      </v>
      </c>
      <c r="G8415" t="str">
        <f>T("De menos de 16 CABALLOS FISCALES                  ")</f>
        <v xml:space="preserve">De menos de 16 CABALLOS FISCALES                  </v>
      </c>
      <c r="H8415" t="str">
        <f>T("GASOLINA                                          ")</f>
        <v xml:space="preserve">GASOLINA                                          </v>
      </c>
      <c r="I8415">
        <v>1</v>
      </c>
    </row>
    <row r="8416" spans="1:9">
      <c r="A8416" t="str">
        <f>T("2018")</f>
        <v>2018</v>
      </c>
      <c r="B8416" t="str">
        <f>T("FISICO                                            ")</f>
        <v xml:space="preserve">FISICO                                            </v>
      </c>
      <c r="C8416" t="str">
        <f>T("LATINA              ")</f>
        <v xml:space="preserve">LATINA              </v>
      </c>
      <c r="D8416" t="str">
        <f>T("LOS CARMENES        ")</f>
        <v xml:space="preserve">LOS CARMENES        </v>
      </c>
      <c r="E8416" t="str">
        <f>T("TR ")</f>
        <v xml:space="preserve">TR </v>
      </c>
      <c r="F8416" t="str">
        <f>T("TRACTORES      ")</f>
        <v xml:space="preserve">TRACTORES      </v>
      </c>
      <c r="G8416" t="str">
        <f>T("De menos de 16 CABALLOS FISCALES                  ")</f>
        <v xml:space="preserve">De menos de 16 CABALLOS FISCALES                  </v>
      </c>
      <c r="H8416" t="str">
        <f>T("GASOLINA                                          ")</f>
        <v xml:space="preserve">GASOLINA                                          </v>
      </c>
      <c r="I8416">
        <v>12</v>
      </c>
    </row>
    <row r="8417" spans="1:9">
      <c r="A8417" t="str">
        <f>T("2018")</f>
        <v>2018</v>
      </c>
      <c r="B8417" t="str">
        <f>T("FISICO                                            ")</f>
        <v xml:space="preserve">FISICO                                            </v>
      </c>
      <c r="C8417" t="str">
        <f>T("LATINA              ")</f>
        <v xml:space="preserve">LATINA              </v>
      </c>
      <c r="D8417" t="str">
        <f>T("PUERTA DEL ANGEL    ")</f>
        <v xml:space="preserve">PUERTA DEL ANGEL    </v>
      </c>
      <c r="E8417" t="str">
        <f>T("TR ")</f>
        <v xml:space="preserve">TR </v>
      </c>
      <c r="F8417" t="str">
        <f>T("TRACTORES      ")</f>
        <v xml:space="preserve">TRACTORES      </v>
      </c>
      <c r="G8417" t="str">
        <f>T("De menos de 16 CABALLOS FISCALES                  ")</f>
        <v xml:space="preserve">De menos de 16 CABALLOS FISCALES                  </v>
      </c>
      <c r="H8417" t="str">
        <f>T("GASOLINA                                          ")</f>
        <v xml:space="preserve">GASOLINA                                          </v>
      </c>
      <c r="I8417">
        <v>24</v>
      </c>
    </row>
    <row r="8418" spans="1:9">
      <c r="A8418" t="str">
        <f>T("2018")</f>
        <v>2018</v>
      </c>
      <c r="B8418" t="str">
        <f>T("FISICO                                            ")</f>
        <v xml:space="preserve">FISICO                                            </v>
      </c>
      <c r="C8418" t="str">
        <f>T("LATINA              ")</f>
        <v xml:space="preserve">LATINA              </v>
      </c>
      <c r="D8418" t="str">
        <f>T("LUCERO              ")</f>
        <v xml:space="preserve">LUCERO              </v>
      </c>
      <c r="E8418" t="str">
        <f>T("TR ")</f>
        <v xml:space="preserve">TR </v>
      </c>
      <c r="F8418" t="str">
        <f>T("TRACTORES      ")</f>
        <v xml:space="preserve">TRACTORES      </v>
      </c>
      <c r="G8418" t="str">
        <f>T("De menos de 16 CABALLOS FISCALES                  ")</f>
        <v xml:space="preserve">De menos de 16 CABALLOS FISCALES                  </v>
      </c>
      <c r="H8418" t="str">
        <f>T("GASOLINA                                          ")</f>
        <v xml:space="preserve">GASOLINA                                          </v>
      </c>
      <c r="I8418">
        <v>37</v>
      </c>
    </row>
    <row r="8419" spans="1:9">
      <c r="A8419" t="str">
        <f>T("2018")</f>
        <v>2018</v>
      </c>
      <c r="B8419" t="str">
        <f>T("FISICO                                            ")</f>
        <v xml:space="preserve">FISICO                                            </v>
      </c>
      <c r="C8419" t="str">
        <f>T("LATINA              ")</f>
        <v xml:space="preserve">LATINA              </v>
      </c>
      <c r="D8419" t="str">
        <f>T("ALUCHE              ")</f>
        <v xml:space="preserve">ALUCHE              </v>
      </c>
      <c r="E8419" t="str">
        <f>T("TR ")</f>
        <v xml:space="preserve">TR </v>
      </c>
      <c r="F8419" t="str">
        <f>T("TRACTORES      ")</f>
        <v xml:space="preserve">TRACTORES      </v>
      </c>
      <c r="G8419" t="str">
        <f>T("De menos de 16 CABALLOS FISCALES                  ")</f>
        <v xml:space="preserve">De menos de 16 CABALLOS FISCALES                  </v>
      </c>
      <c r="H8419" t="str">
        <f>T("GASOLINA                                          ")</f>
        <v xml:space="preserve">GASOLINA                                          </v>
      </c>
      <c r="I8419">
        <v>54</v>
      </c>
    </row>
    <row r="8420" spans="1:9">
      <c r="A8420" t="str">
        <f>T("2018")</f>
        <v>2018</v>
      </c>
      <c r="B8420" t="str">
        <f>T("FISICO                                            ")</f>
        <v xml:space="preserve">FISICO                                            </v>
      </c>
      <c r="C8420" t="str">
        <f>T("LATINA              ")</f>
        <v xml:space="preserve">LATINA              </v>
      </c>
      <c r="D8420" t="str">
        <f>T("CAMPAMENTO          ")</f>
        <v xml:space="preserve">CAMPAMENTO          </v>
      </c>
      <c r="E8420" t="str">
        <f>T("TR ")</f>
        <v xml:space="preserve">TR </v>
      </c>
      <c r="F8420" t="str">
        <f>T("TRACTORES      ")</f>
        <v xml:space="preserve">TRACTORES      </v>
      </c>
      <c r="G8420" t="str">
        <f>T("De menos de 16 CABALLOS FISCALES                  ")</f>
        <v xml:space="preserve">De menos de 16 CABALLOS FISCALES                  </v>
      </c>
      <c r="H8420" t="str">
        <f>T("GASOLINA                                          ")</f>
        <v xml:space="preserve">GASOLINA                                          </v>
      </c>
      <c r="I8420">
        <v>12</v>
      </c>
    </row>
    <row r="8421" spans="1:9">
      <c r="A8421" t="str">
        <f>T("2018")</f>
        <v>2018</v>
      </c>
      <c r="B8421" t="str">
        <f>T("FISICO                                            ")</f>
        <v xml:space="preserve">FISICO                                            </v>
      </c>
      <c r="C8421" t="str">
        <f>T("LATINA              ")</f>
        <v xml:space="preserve">LATINA              </v>
      </c>
      <c r="D8421" t="str">
        <f>T("CUATRO VIENTOS      ")</f>
        <v xml:space="preserve">CUATRO VIENTOS      </v>
      </c>
      <c r="E8421" t="str">
        <f>T("TR ")</f>
        <v xml:space="preserve">TR </v>
      </c>
      <c r="F8421" t="str">
        <f>T("TRACTORES      ")</f>
        <v xml:space="preserve">TRACTORES      </v>
      </c>
      <c r="G8421" t="str">
        <f>T("De menos de 16 CABALLOS FISCALES                  ")</f>
        <v xml:space="preserve">De menos de 16 CABALLOS FISCALES                  </v>
      </c>
      <c r="H8421" t="str">
        <f>T("GASOLINA                                          ")</f>
        <v xml:space="preserve">GASOLINA                                          </v>
      </c>
      <c r="I8421">
        <v>11</v>
      </c>
    </row>
    <row r="8422" spans="1:9">
      <c r="A8422" t="str">
        <f>T("2018")</f>
        <v>2018</v>
      </c>
      <c r="B8422" t="str">
        <f>T("FISICO                                            ")</f>
        <v xml:space="preserve">FISICO                                            </v>
      </c>
      <c r="C8422" t="str">
        <f>T("LATINA              ")</f>
        <v xml:space="preserve">LATINA              </v>
      </c>
      <c r="D8422" t="str">
        <f>T("LAS AGUILAS         ")</f>
        <v xml:space="preserve">LAS AGUILAS         </v>
      </c>
      <c r="E8422" t="str">
        <f>T("TR ")</f>
        <v xml:space="preserve">TR </v>
      </c>
      <c r="F8422" t="str">
        <f>T("TRACTORES      ")</f>
        <v xml:space="preserve">TRACTORES      </v>
      </c>
      <c r="G8422" t="str">
        <f>T("De menos de 16 CABALLOS FISCALES                  ")</f>
        <v xml:space="preserve">De menos de 16 CABALLOS FISCALES                  </v>
      </c>
      <c r="H8422" t="str">
        <f>T("GASOLINA                                          ")</f>
        <v xml:space="preserve">GASOLINA                                          </v>
      </c>
      <c r="I8422">
        <v>56</v>
      </c>
    </row>
    <row r="8423" spans="1:9">
      <c r="A8423" t="str">
        <f>T("2018")</f>
        <v>2018</v>
      </c>
      <c r="B8423" t="str">
        <f>T("JURIDICO                                          ")</f>
        <v xml:space="preserve">JURIDICO                                          </v>
      </c>
      <c r="C8423" t="str">
        <f>T("LATINA              ")</f>
        <v xml:space="preserve">LATINA              </v>
      </c>
      <c r="D8423" t="str">
        <f>T("LOS CARMENES        ")</f>
        <v xml:space="preserve">LOS CARMENES        </v>
      </c>
      <c r="E8423" t="str">
        <f>T("TR ")</f>
        <v xml:space="preserve">TR </v>
      </c>
      <c r="F8423" t="str">
        <f>T("TRACTORES      ")</f>
        <v xml:space="preserve">TRACTORES      </v>
      </c>
      <c r="G8423" t="str">
        <f>T("De menos de 16 CABALLOS FISCALES                  ")</f>
        <v xml:space="preserve">De menos de 16 CABALLOS FISCALES                  </v>
      </c>
      <c r="H8423" t="str">
        <f>T("GASOLINA                                          ")</f>
        <v xml:space="preserve">GASOLINA                                          </v>
      </c>
      <c r="I8423">
        <v>2</v>
      </c>
    </row>
    <row r="8424" spans="1:9">
      <c r="A8424" t="str">
        <f>T("2018")</f>
        <v>2018</v>
      </c>
      <c r="B8424" t="str">
        <f>T("JURIDICO                                          ")</f>
        <v xml:space="preserve">JURIDICO                                          </v>
      </c>
      <c r="C8424" t="str">
        <f>T("LATINA              ")</f>
        <v xml:space="preserve">LATINA              </v>
      </c>
      <c r="D8424" t="str">
        <f>T("PUERTA DEL ANGEL    ")</f>
        <v xml:space="preserve">PUERTA DEL ANGEL    </v>
      </c>
      <c r="E8424" t="str">
        <f>T("TR ")</f>
        <v xml:space="preserve">TR </v>
      </c>
      <c r="F8424" t="str">
        <f>T("TRACTORES      ")</f>
        <v xml:space="preserve">TRACTORES      </v>
      </c>
      <c r="G8424" t="str">
        <f>T("De menos de 16 CABALLOS FISCALES                  ")</f>
        <v xml:space="preserve">De menos de 16 CABALLOS FISCALES                  </v>
      </c>
      <c r="H8424" t="str">
        <f>T("GASOLINA                                          ")</f>
        <v xml:space="preserve">GASOLINA                                          </v>
      </c>
      <c r="I8424">
        <v>2</v>
      </c>
    </row>
    <row r="8425" spans="1:9">
      <c r="A8425" t="str">
        <f>T("2018")</f>
        <v>2018</v>
      </c>
      <c r="B8425" t="str">
        <f>T("JURIDICO                                          ")</f>
        <v xml:space="preserve">JURIDICO                                          </v>
      </c>
      <c r="C8425" t="str">
        <f>T("LATINA              ")</f>
        <v xml:space="preserve">LATINA              </v>
      </c>
      <c r="D8425" t="str">
        <f>T("LUCERO              ")</f>
        <v xml:space="preserve">LUCERO              </v>
      </c>
      <c r="E8425" t="str">
        <f>T("TR ")</f>
        <v xml:space="preserve">TR </v>
      </c>
      <c r="F8425" t="str">
        <f>T("TRACTORES      ")</f>
        <v xml:space="preserve">TRACTORES      </v>
      </c>
      <c r="G8425" t="str">
        <f>T("De menos de 16 CABALLOS FISCALES                  ")</f>
        <v xml:space="preserve">De menos de 16 CABALLOS FISCALES                  </v>
      </c>
      <c r="H8425" t="str">
        <f>T("GASOLINA                                          ")</f>
        <v xml:space="preserve">GASOLINA                                          </v>
      </c>
      <c r="I8425">
        <v>2</v>
      </c>
    </row>
    <row r="8426" spans="1:9">
      <c r="A8426" t="str">
        <f>T("2018")</f>
        <v>2018</v>
      </c>
      <c r="B8426" t="str">
        <f>T("JURIDICO                                          ")</f>
        <v xml:space="preserve">JURIDICO                                          </v>
      </c>
      <c r="C8426" t="str">
        <f>T("LATINA              ")</f>
        <v xml:space="preserve">LATINA              </v>
      </c>
      <c r="D8426" t="str">
        <f>T("ALUCHE              ")</f>
        <v xml:space="preserve">ALUCHE              </v>
      </c>
      <c r="E8426" t="str">
        <f>T("TR ")</f>
        <v xml:space="preserve">TR </v>
      </c>
      <c r="F8426" t="str">
        <f>T("TRACTORES      ")</f>
        <v xml:space="preserve">TRACTORES      </v>
      </c>
      <c r="G8426" t="str">
        <f>T("De menos de 16 CABALLOS FISCALES                  ")</f>
        <v xml:space="preserve">De menos de 16 CABALLOS FISCALES                  </v>
      </c>
      <c r="H8426" t="str">
        <f>T("GASOLINA                                          ")</f>
        <v xml:space="preserve">GASOLINA                                          </v>
      </c>
      <c r="I8426">
        <v>5</v>
      </c>
    </row>
    <row r="8427" spans="1:9">
      <c r="A8427" t="str">
        <f>T("2018")</f>
        <v>2018</v>
      </c>
      <c r="B8427" t="str">
        <f>T("JURIDICO                                          ")</f>
        <v xml:space="preserve">JURIDICO                                          </v>
      </c>
      <c r="C8427" t="str">
        <f>T("LATINA              ")</f>
        <v xml:space="preserve">LATINA              </v>
      </c>
      <c r="D8427" t="str">
        <f>T("CAMPAMENTO          ")</f>
        <v xml:space="preserve">CAMPAMENTO          </v>
      </c>
      <c r="E8427" t="str">
        <f>T("TR ")</f>
        <v xml:space="preserve">TR </v>
      </c>
      <c r="F8427" t="str">
        <f>T("TRACTORES      ")</f>
        <v xml:space="preserve">TRACTORES      </v>
      </c>
      <c r="G8427" t="str">
        <f>T("De menos de 16 CABALLOS FISCALES                  ")</f>
        <v xml:space="preserve">De menos de 16 CABALLOS FISCALES                  </v>
      </c>
      <c r="H8427" t="str">
        <f>T("GASOLINA                                          ")</f>
        <v xml:space="preserve">GASOLINA                                          </v>
      </c>
      <c r="I8427">
        <v>1</v>
      </c>
    </row>
    <row r="8428" spans="1:9">
      <c r="A8428" t="str">
        <f>T("2018")</f>
        <v>2018</v>
      </c>
      <c r="B8428" t="str">
        <f>T("JURIDICO                                          ")</f>
        <v xml:space="preserve">JURIDICO                                          </v>
      </c>
      <c r="C8428" t="str">
        <f>T("LATINA              ")</f>
        <v xml:space="preserve">LATINA              </v>
      </c>
      <c r="D8428" t="str">
        <f>T("LAS AGUILAS         ")</f>
        <v xml:space="preserve">LAS AGUILAS         </v>
      </c>
      <c r="E8428" t="str">
        <f>T("TR ")</f>
        <v xml:space="preserve">TR </v>
      </c>
      <c r="F8428" t="str">
        <f>T("TRACTORES      ")</f>
        <v xml:space="preserve">TRACTORES      </v>
      </c>
      <c r="G8428" t="str">
        <f>T("De menos de 16 CABALLOS FISCALES                  ")</f>
        <v xml:space="preserve">De menos de 16 CABALLOS FISCALES                  </v>
      </c>
      <c r="H8428" t="str">
        <f>T("GASOLINA                                          ")</f>
        <v xml:space="preserve">GASOLINA                                          </v>
      </c>
      <c r="I8428">
        <v>3</v>
      </c>
    </row>
    <row r="8429" spans="1:9">
      <c r="A8429" t="str">
        <f>T("2018")</f>
        <v>2018</v>
      </c>
      <c r="B8429" t="str">
        <f>T("FISICO                                            ")</f>
        <v xml:space="preserve">FISICO                                            </v>
      </c>
      <c r="C8429" t="str">
        <f>T("LATINA              ")</f>
        <v xml:space="preserve">LATINA              </v>
      </c>
      <c r="D8429" t="str">
        <f>T("LAS AGUILAS         ")</f>
        <v xml:space="preserve">LAS AGUILAS         </v>
      </c>
      <c r="E8429" t="str">
        <f>T("TR ")</f>
        <v xml:space="preserve">TR </v>
      </c>
      <c r="F8429" t="str">
        <f>T("TRACTORES      ")</f>
        <v xml:space="preserve">TRACTORES      </v>
      </c>
      <c r="G8429" t="str">
        <f>T("De 16 a 25 CABALLOS FISCALES                      ")</f>
        <v xml:space="preserve">De 16 a 25 CABALLOS FISCALES                      </v>
      </c>
      <c r="H8429" t="str">
        <f>T("OTROS                                             ")</f>
        <v xml:space="preserve">OTROS                                             </v>
      </c>
      <c r="I8429">
        <v>2</v>
      </c>
    </row>
    <row r="8430" spans="1:9">
      <c r="A8430" t="str">
        <f>T("2018")</f>
        <v>2018</v>
      </c>
      <c r="B8430" t="str">
        <f>T("JURIDICO                                          ")</f>
        <v xml:space="preserve">JURIDICO                                          </v>
      </c>
      <c r="C8430" t="str">
        <f>T("LATINA              ")</f>
        <v xml:space="preserve">LATINA              </v>
      </c>
      <c r="D8430" t="str">
        <f>T("LAS AGUILAS         ")</f>
        <v xml:space="preserve">LAS AGUILAS         </v>
      </c>
      <c r="E8430" t="str">
        <f>T("TR ")</f>
        <v xml:space="preserve">TR </v>
      </c>
      <c r="F8430" t="str">
        <f>T("TRACTORES      ")</f>
        <v xml:space="preserve">TRACTORES      </v>
      </c>
      <c r="G8430" t="str">
        <f>T("De 25,01 CABALLOS FISCALES en adelante            ")</f>
        <v xml:space="preserve">De 25,01 CABALLOS FISCALES en adelante            </v>
      </c>
      <c r="H8430" t="str">
        <f>T("OTROS                                             ")</f>
        <v xml:space="preserve">OTROS                                             </v>
      </c>
      <c r="I8430">
        <v>1</v>
      </c>
    </row>
    <row r="8431" spans="1:9">
      <c r="A8431" t="str">
        <f>T("2018")</f>
        <v>2018</v>
      </c>
      <c r="B8431" t="str">
        <f>T("Entidad sin personalidad jurídica (art. 35.4 LGT) ")</f>
        <v xml:space="preserve">Entidad sin personalidad jurídica (art. 35.4 LGT) </v>
      </c>
      <c r="C8431" t="str">
        <f>T("LATINA              ")</f>
        <v xml:space="preserve">LATINA              </v>
      </c>
      <c r="D8431" t="str">
        <f>T("LAS AGUILAS         ")</f>
        <v xml:space="preserve">LAS AGUILAS         </v>
      </c>
      <c r="E8431" t="str">
        <f>T("TR ")</f>
        <v xml:space="preserve">TR </v>
      </c>
      <c r="F8431" t="str">
        <f>T("TRACTORES      ")</f>
        <v xml:space="preserve">TRACTORES      </v>
      </c>
      <c r="G8431" t="str">
        <f>T("De 16 a 25 CABALLOS FISCALES                      ")</f>
        <v xml:space="preserve">De 16 a 25 CABALLOS FISCALES                      </v>
      </c>
      <c r="I8431">
        <v>1</v>
      </c>
    </row>
    <row r="8432" spans="1:9">
      <c r="A8432" t="str">
        <f>T("2018")</f>
        <v>2018</v>
      </c>
      <c r="B8432" t="str">
        <f>T("Entidad sin personalidad jurídica (art. 35.4 LGT) ")</f>
        <v xml:space="preserve">Entidad sin personalidad jurídica (art. 35.4 LGT) </v>
      </c>
      <c r="C8432" t="str">
        <f>T("LATINA              ")</f>
        <v xml:space="preserve">LATINA              </v>
      </c>
      <c r="D8432" t="str">
        <f>T("LAS AGUILAS         ")</f>
        <v xml:space="preserve">LAS AGUILAS         </v>
      </c>
      <c r="E8432" t="str">
        <f>T("TR ")</f>
        <v xml:space="preserve">TR </v>
      </c>
      <c r="F8432" t="str">
        <f>T("TRACTORES      ")</f>
        <v xml:space="preserve">TRACTORES      </v>
      </c>
      <c r="G8432" t="str">
        <f>T("De 25,01 CABALLOS FISCALES en adelante            ")</f>
        <v xml:space="preserve">De 25,01 CABALLOS FISCALES en adelante            </v>
      </c>
      <c r="I8432">
        <v>1</v>
      </c>
    </row>
    <row r="8433" spans="1:9">
      <c r="A8433" t="str">
        <f>T("2018")</f>
        <v>2018</v>
      </c>
      <c r="B8433" t="str">
        <f>T("FISICO                                            ")</f>
        <v xml:space="preserve">FISICO                                            </v>
      </c>
      <c r="C8433" t="str">
        <f>T("LATINA              ")</f>
        <v xml:space="preserve">LATINA              </v>
      </c>
      <c r="D8433" t="str">
        <f>T("LOS CARMENES        ")</f>
        <v xml:space="preserve">LOS CARMENES        </v>
      </c>
      <c r="E8433" t="str">
        <f>T("TR ")</f>
        <v xml:space="preserve">TR </v>
      </c>
      <c r="F8433" t="str">
        <f>T("TRACTORES      ")</f>
        <v xml:space="preserve">TRACTORES      </v>
      </c>
      <c r="G8433" t="str">
        <f>T("De menos de 16 CABALLOS FISCALES                  ")</f>
        <v xml:space="preserve">De menos de 16 CABALLOS FISCALES                  </v>
      </c>
      <c r="I8433">
        <v>2</v>
      </c>
    </row>
    <row r="8434" spans="1:9">
      <c r="A8434" t="str">
        <f>T("2018")</f>
        <v>2018</v>
      </c>
      <c r="B8434" t="str">
        <f>T("FISICO                                            ")</f>
        <v xml:space="preserve">FISICO                                            </v>
      </c>
      <c r="C8434" t="str">
        <f>T("LATINA              ")</f>
        <v xml:space="preserve">LATINA              </v>
      </c>
      <c r="D8434" t="str">
        <f>T("PUERTA DEL ANGEL    ")</f>
        <v xml:space="preserve">PUERTA DEL ANGEL    </v>
      </c>
      <c r="E8434" t="str">
        <f>T("TR ")</f>
        <v xml:space="preserve">TR </v>
      </c>
      <c r="F8434" t="str">
        <f>T("TRACTORES      ")</f>
        <v xml:space="preserve">TRACTORES      </v>
      </c>
      <c r="G8434" t="str">
        <f>T("De menos de 16 CABALLOS FISCALES                  ")</f>
        <v xml:space="preserve">De menos de 16 CABALLOS FISCALES                  </v>
      </c>
      <c r="I8434">
        <v>7</v>
      </c>
    </row>
    <row r="8435" spans="1:9">
      <c r="A8435" t="str">
        <f>T("2018")</f>
        <v>2018</v>
      </c>
      <c r="B8435" t="str">
        <f>T("FISICO                                            ")</f>
        <v xml:space="preserve">FISICO                                            </v>
      </c>
      <c r="C8435" t="str">
        <f>T("LATINA              ")</f>
        <v xml:space="preserve">LATINA              </v>
      </c>
      <c r="D8435" t="str">
        <f>T("LUCERO              ")</f>
        <v xml:space="preserve">LUCERO              </v>
      </c>
      <c r="E8435" t="str">
        <f>T("TR ")</f>
        <v xml:space="preserve">TR </v>
      </c>
      <c r="F8435" t="str">
        <f>T("TRACTORES      ")</f>
        <v xml:space="preserve">TRACTORES      </v>
      </c>
      <c r="G8435" t="str">
        <f>T("De menos de 16 CABALLOS FISCALES                  ")</f>
        <v xml:space="preserve">De menos de 16 CABALLOS FISCALES                  </v>
      </c>
      <c r="I8435">
        <v>3</v>
      </c>
    </row>
    <row r="8436" spans="1:9">
      <c r="A8436" t="str">
        <f>T("2018")</f>
        <v>2018</v>
      </c>
      <c r="B8436" t="str">
        <f>T("FISICO                                            ")</f>
        <v xml:space="preserve">FISICO                                            </v>
      </c>
      <c r="C8436" t="str">
        <f>T("LATINA              ")</f>
        <v xml:space="preserve">LATINA              </v>
      </c>
      <c r="D8436" t="str">
        <f>T("LUCERO              ")</f>
        <v xml:space="preserve">LUCERO              </v>
      </c>
      <c r="E8436" t="str">
        <f>T("TR ")</f>
        <v xml:space="preserve">TR </v>
      </c>
      <c r="F8436" t="str">
        <f>T("TRACTORES      ")</f>
        <v xml:space="preserve">TRACTORES      </v>
      </c>
      <c r="G8436" t="str">
        <f>T("De 25,01 CABALLOS FISCALES en adelante            ")</f>
        <v xml:space="preserve">De 25,01 CABALLOS FISCALES en adelante            </v>
      </c>
      <c r="I8436">
        <v>2</v>
      </c>
    </row>
    <row r="8437" spans="1:9">
      <c r="A8437" t="str">
        <f>T("2018")</f>
        <v>2018</v>
      </c>
      <c r="B8437" t="str">
        <f>T("FISICO                                            ")</f>
        <v xml:space="preserve">FISICO                                            </v>
      </c>
      <c r="C8437" t="str">
        <f>T("LATINA              ")</f>
        <v xml:space="preserve">LATINA              </v>
      </c>
      <c r="D8437" t="str">
        <f>T("ALUCHE              ")</f>
        <v xml:space="preserve">ALUCHE              </v>
      </c>
      <c r="E8437" t="str">
        <f>T("TR ")</f>
        <v xml:space="preserve">TR </v>
      </c>
      <c r="F8437" t="str">
        <f>T("TRACTORES      ")</f>
        <v xml:space="preserve">TRACTORES      </v>
      </c>
      <c r="G8437" t="str">
        <f>T("De menos de 16 CABALLOS FISCALES                  ")</f>
        <v xml:space="preserve">De menos de 16 CABALLOS FISCALES                  </v>
      </c>
      <c r="I8437">
        <v>8</v>
      </c>
    </row>
    <row r="8438" spans="1:9">
      <c r="A8438" t="str">
        <f>T("2018")</f>
        <v>2018</v>
      </c>
      <c r="B8438" t="str">
        <f>T("FISICO                                            ")</f>
        <v xml:space="preserve">FISICO                                            </v>
      </c>
      <c r="C8438" t="str">
        <f>T("LATINA              ")</f>
        <v xml:space="preserve">LATINA              </v>
      </c>
      <c r="D8438" t="str">
        <f>T("ALUCHE              ")</f>
        <v xml:space="preserve">ALUCHE              </v>
      </c>
      <c r="E8438" t="str">
        <f>T("TR ")</f>
        <v xml:space="preserve">TR </v>
      </c>
      <c r="F8438" t="str">
        <f>T("TRACTORES      ")</f>
        <v xml:space="preserve">TRACTORES      </v>
      </c>
      <c r="G8438" t="str">
        <f>T("De 16 a 25 CABALLOS FISCALES                      ")</f>
        <v xml:space="preserve">De 16 a 25 CABALLOS FISCALES                      </v>
      </c>
      <c r="I8438">
        <v>2</v>
      </c>
    </row>
    <row r="8439" spans="1:9">
      <c r="A8439" t="str">
        <f>T("2018")</f>
        <v>2018</v>
      </c>
      <c r="B8439" t="str">
        <f>T("FISICO                                            ")</f>
        <v xml:space="preserve">FISICO                                            </v>
      </c>
      <c r="C8439" t="str">
        <f>T("LATINA              ")</f>
        <v xml:space="preserve">LATINA              </v>
      </c>
      <c r="D8439" t="str">
        <f>T("CAMPAMENTO          ")</f>
        <v xml:space="preserve">CAMPAMENTO          </v>
      </c>
      <c r="E8439" t="str">
        <f>T("TR ")</f>
        <v xml:space="preserve">TR </v>
      </c>
      <c r="F8439" t="str">
        <f>T("TRACTORES      ")</f>
        <v xml:space="preserve">TRACTORES      </v>
      </c>
      <c r="G8439" t="str">
        <f>T("De menos de 16 CABALLOS FISCALES                  ")</f>
        <v xml:space="preserve">De menos de 16 CABALLOS FISCALES                  </v>
      </c>
      <c r="I8439">
        <v>2</v>
      </c>
    </row>
    <row r="8440" spans="1:9">
      <c r="A8440" t="str">
        <f>T("2018")</f>
        <v>2018</v>
      </c>
      <c r="B8440" t="str">
        <f>T("FISICO                                            ")</f>
        <v xml:space="preserve">FISICO                                            </v>
      </c>
      <c r="C8440" t="str">
        <f>T("LATINA              ")</f>
        <v xml:space="preserve">LATINA              </v>
      </c>
      <c r="D8440" t="str">
        <f>T("LAS AGUILAS         ")</f>
        <v xml:space="preserve">LAS AGUILAS         </v>
      </c>
      <c r="E8440" t="str">
        <f>T("TR ")</f>
        <v xml:space="preserve">TR </v>
      </c>
      <c r="F8440" t="str">
        <f>T("TRACTORES      ")</f>
        <v xml:space="preserve">TRACTORES      </v>
      </c>
      <c r="G8440" t="str">
        <f>T("De menos de 16 CABALLOS FISCALES                  ")</f>
        <v xml:space="preserve">De menos de 16 CABALLOS FISCALES                  </v>
      </c>
      <c r="I8440">
        <v>3</v>
      </c>
    </row>
    <row r="8441" spans="1:9">
      <c r="A8441" t="str">
        <f>T("2018")</f>
        <v>2018</v>
      </c>
      <c r="B8441" t="str">
        <f>T("FISICO                                            ")</f>
        <v xml:space="preserve">FISICO                                            </v>
      </c>
      <c r="C8441" t="str">
        <f>T("LATINA              ")</f>
        <v xml:space="preserve">LATINA              </v>
      </c>
      <c r="D8441" t="str">
        <f>T("LAS AGUILAS         ")</f>
        <v xml:space="preserve">LAS AGUILAS         </v>
      </c>
      <c r="E8441" t="str">
        <f>T("TR ")</f>
        <v xml:space="preserve">TR </v>
      </c>
      <c r="F8441" t="str">
        <f>T("TRACTORES      ")</f>
        <v xml:space="preserve">TRACTORES      </v>
      </c>
      <c r="G8441" t="str">
        <f>T("De 25,01 CABALLOS FISCALES en adelante            ")</f>
        <v xml:space="preserve">De 25,01 CABALLOS FISCALES en adelante            </v>
      </c>
      <c r="I8441">
        <v>1</v>
      </c>
    </row>
    <row r="8442" spans="1:9">
      <c r="A8442" t="str">
        <f>T("2018")</f>
        <v>2018</v>
      </c>
      <c r="B8442" t="str">
        <f>T("JURIDICO                                          ")</f>
        <v xml:space="preserve">JURIDICO                                          </v>
      </c>
      <c r="C8442" t="str">
        <f>T("LATINA              ")</f>
        <v xml:space="preserve">LATINA              </v>
      </c>
      <c r="D8442" t="str">
        <f>T("PUERTA DEL ANGEL    ")</f>
        <v xml:space="preserve">PUERTA DEL ANGEL    </v>
      </c>
      <c r="E8442" t="str">
        <f>T("TR ")</f>
        <v xml:space="preserve">TR </v>
      </c>
      <c r="F8442" t="str">
        <f>T("TRACTORES      ")</f>
        <v xml:space="preserve">TRACTORES      </v>
      </c>
      <c r="G8442" t="str">
        <f>T("De 25,01 CABALLOS FISCALES en adelante            ")</f>
        <v xml:space="preserve">De 25,01 CABALLOS FISCALES en adelante            </v>
      </c>
      <c r="I8442">
        <v>1</v>
      </c>
    </row>
    <row r="8443" spans="1:9">
      <c r="A8443" t="str">
        <f>T("2018")</f>
        <v>2018</v>
      </c>
      <c r="B8443" t="str">
        <f>T("JURIDICO                                          ")</f>
        <v xml:space="preserve">JURIDICO                                          </v>
      </c>
      <c r="C8443" t="str">
        <f>T("LATINA              ")</f>
        <v xml:space="preserve">LATINA              </v>
      </c>
      <c r="D8443" t="str">
        <f>T("CUATRO VIENTOS      ")</f>
        <v xml:space="preserve">CUATRO VIENTOS      </v>
      </c>
      <c r="E8443" t="str">
        <f>T("TR ")</f>
        <v xml:space="preserve">TR </v>
      </c>
      <c r="F8443" t="str">
        <f>T("TRACTORES      ")</f>
        <v xml:space="preserve">TRACTORES      </v>
      </c>
      <c r="G8443" t="str">
        <f>T("De 25,01 CABALLOS FISCALES en adelante            ")</f>
        <v xml:space="preserve">De 25,01 CABALLOS FISCALES en adelante            </v>
      </c>
      <c r="I8443">
        <v>1</v>
      </c>
    </row>
    <row r="8444" spans="1:9">
      <c r="A8444" t="str">
        <f>T("2018")</f>
        <v>2018</v>
      </c>
      <c r="B8444" t="str">
        <f>T("FISICO                                            ")</f>
        <v xml:space="preserve">FISICO                                            </v>
      </c>
      <c r="C8444" t="str">
        <f>T("LATINA              ")</f>
        <v xml:space="preserve">LATINA              </v>
      </c>
      <c r="D8444" t="str">
        <f>T("LUCERO              ")</f>
        <v xml:space="preserve">LUCERO              </v>
      </c>
      <c r="E8444" t="str">
        <f>T("TU ")</f>
        <v xml:space="preserve">TU </v>
      </c>
      <c r="F8444" t="str">
        <f>T("TURISMOS       ")</f>
        <v xml:space="preserve">TURISMOS       </v>
      </c>
      <c r="G8444" t="str">
        <f>T("De 12 a 15,99 CABALLOS FISCALES                   ")</f>
        <v xml:space="preserve">De 12 a 15,99 CABALLOS FISCALES                   </v>
      </c>
      <c r="H8444" t="str">
        <f>T("BIODIESEL                                         ")</f>
        <v xml:space="preserve">BIODIESEL                                         </v>
      </c>
      <c r="I8444">
        <v>1</v>
      </c>
    </row>
    <row r="8445" spans="1:9">
      <c r="A8445" t="str">
        <f>T("2018")</f>
        <v>2018</v>
      </c>
      <c r="B8445" t="str">
        <f>T("FISICO                                            ")</f>
        <v xml:space="preserve">FISICO                                            </v>
      </c>
      <c r="C8445" t="str">
        <f>T("LATINA              ")</f>
        <v xml:space="preserve">LATINA              </v>
      </c>
      <c r="D8445" t="str">
        <f>T("LOS CARMENES        ")</f>
        <v xml:space="preserve">LOS CARMENES        </v>
      </c>
      <c r="E8445" t="str">
        <f>T("TU ")</f>
        <v xml:space="preserve">TU </v>
      </c>
      <c r="F8445" t="str">
        <f>T("TURISMOS       ")</f>
        <v xml:space="preserve">TURISMOS       </v>
      </c>
      <c r="G8445" t="str">
        <f>T("De 16 a 19,99 CABALLOS FISCALES                   ")</f>
        <v xml:space="preserve">De 16 a 19,99 CABALLOS FISCALES                   </v>
      </c>
      <c r="H8445" t="s">
        <v>2</v>
      </c>
      <c r="I8445">
        <v>1</v>
      </c>
    </row>
    <row r="8446" spans="1:9">
      <c r="A8446" t="str">
        <f>T("2018")</f>
        <v>2018</v>
      </c>
      <c r="B8446" t="str">
        <f>T("FISICO                                            ")</f>
        <v xml:space="preserve">FISICO                                            </v>
      </c>
      <c r="C8446" t="str">
        <f>T("LATINA              ")</f>
        <v xml:space="preserve">LATINA              </v>
      </c>
      <c r="D8446" t="str">
        <f>T("CUATRO VIENTOS      ")</f>
        <v xml:space="preserve">CUATRO VIENTOS      </v>
      </c>
      <c r="E8446" t="str">
        <f>T("TU ")</f>
        <v xml:space="preserve">TU </v>
      </c>
      <c r="F8446" t="str">
        <f>T("TURISMOS       ")</f>
        <v xml:space="preserve">TURISMOS       </v>
      </c>
      <c r="G8446" t="str">
        <f>T("De 8 a 11,99 CABALLOS FISCALES                    ")</f>
        <v xml:space="preserve">De 8 a 11,99 CABALLOS FISCALES                    </v>
      </c>
      <c r="H8446" t="s">
        <v>2</v>
      </c>
      <c r="I8446">
        <v>1</v>
      </c>
    </row>
    <row r="8447" spans="1:9">
      <c r="A8447" t="str">
        <f>T("2018")</f>
        <v>2018</v>
      </c>
      <c r="B8447" t="str">
        <f>T("FISICO                                            ")</f>
        <v xml:space="preserve">FISICO                                            </v>
      </c>
      <c r="C8447" t="str">
        <f>T("LATINA              ")</f>
        <v xml:space="preserve">LATINA              </v>
      </c>
      <c r="D8447" t="str">
        <f>T("LAS AGUILAS         ")</f>
        <v xml:space="preserve">LAS AGUILAS         </v>
      </c>
      <c r="E8447" t="str">
        <f>T("TU ")</f>
        <v xml:space="preserve">TU </v>
      </c>
      <c r="F8447" t="str">
        <f>T("TURISMOS       ")</f>
        <v xml:space="preserve">TURISMOS       </v>
      </c>
      <c r="G8447" t="str">
        <f>T("De 8 a 11,99 CABALLOS FISCALES                    ")</f>
        <v xml:space="preserve">De 8 a 11,99 CABALLOS FISCALES                    </v>
      </c>
      <c r="H8447" t="s">
        <v>2</v>
      </c>
      <c r="I8447">
        <v>2</v>
      </c>
    </row>
    <row r="8448" spans="1:9">
      <c r="A8448" t="str">
        <f>T("2018")</f>
        <v>2018</v>
      </c>
      <c r="B8448" t="str">
        <f>T("Entidad sin personalidad jurídica (art. 35.4 LGT) ")</f>
        <v xml:space="preserve">Entidad sin personalidad jurídica (art. 35.4 LGT) </v>
      </c>
      <c r="C8448" t="str">
        <f>T("LATINA              ")</f>
        <v xml:space="preserve">LATINA              </v>
      </c>
      <c r="D8448" t="str">
        <f>T("LOS CARMENES        ")</f>
        <v xml:space="preserve">LOS CARMENES        </v>
      </c>
      <c r="E8448" t="str">
        <f>T("TU ")</f>
        <v xml:space="preserve">TU </v>
      </c>
      <c r="F8448" t="str">
        <f>T("TURISMOS       ")</f>
        <v xml:space="preserve">TURISMOS       </v>
      </c>
      <c r="G8448" t="str">
        <f>T("De 8 a 11,99 CABALLOS FISCALES                    ")</f>
        <v xml:space="preserve">De 8 a 11,99 CABALLOS FISCALES                    </v>
      </c>
      <c r="H8448" t="str">
        <f>T("DIESEL                                            ")</f>
        <v xml:space="preserve">DIESEL                                            </v>
      </c>
      <c r="I8448">
        <v>3</v>
      </c>
    </row>
    <row r="8449" spans="1:9">
      <c r="A8449" t="str">
        <f>T("2018")</f>
        <v>2018</v>
      </c>
      <c r="B8449" t="str">
        <f>T("Entidad sin personalidad jurídica (art. 35.4 LGT) ")</f>
        <v xml:space="preserve">Entidad sin personalidad jurídica (art. 35.4 LGT) </v>
      </c>
      <c r="C8449" t="str">
        <f>T("LATINA              ")</f>
        <v xml:space="preserve">LATINA              </v>
      </c>
      <c r="D8449" t="str">
        <f>T("LOS CARMENES        ")</f>
        <v xml:space="preserve">LOS CARMENES        </v>
      </c>
      <c r="E8449" t="str">
        <f>T("TU ")</f>
        <v xml:space="preserve">TU </v>
      </c>
      <c r="F8449" t="str">
        <f>T("TURISMOS       ")</f>
        <v xml:space="preserve">TURISMOS       </v>
      </c>
      <c r="G8449" t="str">
        <f>T("De 12 a 15,99 CABALLOS FISCALES                   ")</f>
        <v xml:space="preserve">De 12 a 15,99 CABALLOS FISCALES                   </v>
      </c>
      <c r="H8449" t="str">
        <f>T("DIESEL                                            ")</f>
        <v xml:space="preserve">DIESEL                                            </v>
      </c>
      <c r="I8449">
        <v>8</v>
      </c>
    </row>
    <row r="8450" spans="1:9">
      <c r="A8450" t="str">
        <f>T("2018")</f>
        <v>2018</v>
      </c>
      <c r="B8450" t="str">
        <f>T("Entidad sin personalidad jurídica (art. 35.4 LGT) ")</f>
        <v xml:space="preserve">Entidad sin personalidad jurídica (art. 35.4 LGT) </v>
      </c>
      <c r="C8450" t="str">
        <f>T("LATINA              ")</f>
        <v xml:space="preserve">LATINA              </v>
      </c>
      <c r="D8450" t="str">
        <f>T("PUERTA DEL ANGEL    ")</f>
        <v xml:space="preserve">PUERTA DEL ANGEL    </v>
      </c>
      <c r="E8450" t="str">
        <f>T("TU ")</f>
        <v xml:space="preserve">TU </v>
      </c>
      <c r="F8450" t="str">
        <f>T("TURISMOS       ")</f>
        <v xml:space="preserve">TURISMOS       </v>
      </c>
      <c r="G8450" t="str">
        <f>T("De 8 a 11,99 CABALLOS FISCALES                    ")</f>
        <v xml:space="preserve">De 8 a 11,99 CABALLOS FISCALES                    </v>
      </c>
      <c r="H8450" t="str">
        <f>T("DIESEL                                            ")</f>
        <v xml:space="preserve">DIESEL                                            </v>
      </c>
      <c r="I8450">
        <v>10</v>
      </c>
    </row>
    <row r="8451" spans="1:9">
      <c r="A8451" t="str">
        <f>T("2018")</f>
        <v>2018</v>
      </c>
      <c r="B8451" t="str">
        <f>T("Entidad sin personalidad jurídica (art. 35.4 LGT) ")</f>
        <v xml:space="preserve">Entidad sin personalidad jurídica (art. 35.4 LGT) </v>
      </c>
      <c r="C8451" t="str">
        <f>T("LATINA              ")</f>
        <v xml:space="preserve">LATINA              </v>
      </c>
      <c r="D8451" t="str">
        <f>T("PUERTA DEL ANGEL    ")</f>
        <v xml:space="preserve">PUERTA DEL ANGEL    </v>
      </c>
      <c r="E8451" t="str">
        <f>T("TU ")</f>
        <v xml:space="preserve">TU </v>
      </c>
      <c r="F8451" t="str">
        <f>T("TURISMOS       ")</f>
        <v xml:space="preserve">TURISMOS       </v>
      </c>
      <c r="G8451" t="str">
        <f>T("De 12 a 15,99 CABALLOS FISCALES                   ")</f>
        <v xml:space="preserve">De 12 a 15,99 CABALLOS FISCALES                   </v>
      </c>
      <c r="H8451" t="str">
        <f>T("DIESEL                                            ")</f>
        <v xml:space="preserve">DIESEL                                            </v>
      </c>
      <c r="I8451">
        <v>29</v>
      </c>
    </row>
    <row r="8452" spans="1:9">
      <c r="A8452" t="str">
        <f>T("2018")</f>
        <v>2018</v>
      </c>
      <c r="B8452" t="str">
        <f>T("Entidad sin personalidad jurídica (art. 35.4 LGT) ")</f>
        <v xml:space="preserve">Entidad sin personalidad jurídica (art. 35.4 LGT) </v>
      </c>
      <c r="C8452" t="str">
        <f>T("LATINA              ")</f>
        <v xml:space="preserve">LATINA              </v>
      </c>
      <c r="D8452" t="str">
        <f>T("PUERTA DEL ANGEL    ")</f>
        <v xml:space="preserve">PUERTA DEL ANGEL    </v>
      </c>
      <c r="E8452" t="str">
        <f>T("TU ")</f>
        <v xml:space="preserve">TU </v>
      </c>
      <c r="F8452" t="str">
        <f>T("TURISMOS       ")</f>
        <v xml:space="preserve">TURISMOS       </v>
      </c>
      <c r="G8452" t="str">
        <f>T("De 16 a 19,99 CABALLOS FISCALES                   ")</f>
        <v xml:space="preserve">De 16 a 19,99 CABALLOS FISCALES                   </v>
      </c>
      <c r="H8452" t="str">
        <f>T("DIESEL                                            ")</f>
        <v xml:space="preserve">DIESEL                                            </v>
      </c>
      <c r="I8452">
        <v>2</v>
      </c>
    </row>
    <row r="8453" spans="1:9">
      <c r="A8453" t="str">
        <f>T("2018")</f>
        <v>2018</v>
      </c>
      <c r="B8453" t="str">
        <f>T("Entidad sin personalidad jurídica (art. 35.4 LGT) ")</f>
        <v xml:space="preserve">Entidad sin personalidad jurídica (art. 35.4 LGT) </v>
      </c>
      <c r="C8453" t="str">
        <f>T("LATINA              ")</f>
        <v xml:space="preserve">LATINA              </v>
      </c>
      <c r="D8453" t="str">
        <f>T("PUERTA DEL ANGEL    ")</f>
        <v xml:space="preserve">PUERTA DEL ANGEL    </v>
      </c>
      <c r="E8453" t="str">
        <f>T("TU ")</f>
        <v xml:space="preserve">TU </v>
      </c>
      <c r="F8453" t="str">
        <f>T("TURISMOS       ")</f>
        <v xml:space="preserve">TURISMOS       </v>
      </c>
      <c r="G8453" t="str">
        <f>T("De 20 CABALLOS FISCALES en adelante               ")</f>
        <v xml:space="preserve">De 20 CABALLOS FISCALES en adelante               </v>
      </c>
      <c r="H8453" t="str">
        <f>T("DIESEL                                            ")</f>
        <v xml:space="preserve">DIESEL                                            </v>
      </c>
      <c r="I8453">
        <v>1</v>
      </c>
    </row>
    <row r="8454" spans="1:9">
      <c r="A8454" t="str">
        <f>T("2018")</f>
        <v>2018</v>
      </c>
      <c r="B8454" t="str">
        <f>T("Entidad sin personalidad jurídica (art. 35.4 LGT) ")</f>
        <v xml:space="preserve">Entidad sin personalidad jurídica (art. 35.4 LGT) </v>
      </c>
      <c r="C8454" t="str">
        <f>T("LATINA              ")</f>
        <v xml:space="preserve">LATINA              </v>
      </c>
      <c r="D8454" t="str">
        <f>T("LUCERO              ")</f>
        <v xml:space="preserve">LUCERO              </v>
      </c>
      <c r="E8454" t="str">
        <f>T("TU ")</f>
        <v xml:space="preserve">TU </v>
      </c>
      <c r="F8454" t="str">
        <f>T("TURISMOS       ")</f>
        <v xml:space="preserve">TURISMOS       </v>
      </c>
      <c r="G8454" t="str">
        <f>T("De 8 a 11,99 CABALLOS FISCALES                    ")</f>
        <v xml:space="preserve">De 8 a 11,99 CABALLOS FISCALES                    </v>
      </c>
      <c r="H8454" t="str">
        <f>T("DIESEL                                            ")</f>
        <v xml:space="preserve">DIESEL                                            </v>
      </c>
      <c r="I8454">
        <v>7</v>
      </c>
    </row>
    <row r="8455" spans="1:9">
      <c r="A8455" t="str">
        <f>T("2018")</f>
        <v>2018</v>
      </c>
      <c r="B8455" t="str">
        <f>T("Entidad sin personalidad jurídica (art. 35.4 LGT) ")</f>
        <v xml:space="preserve">Entidad sin personalidad jurídica (art. 35.4 LGT) </v>
      </c>
      <c r="C8455" t="str">
        <f>T("LATINA              ")</f>
        <v xml:space="preserve">LATINA              </v>
      </c>
      <c r="D8455" t="str">
        <f>T("LUCERO              ")</f>
        <v xml:space="preserve">LUCERO              </v>
      </c>
      <c r="E8455" t="str">
        <f>T("TU ")</f>
        <v xml:space="preserve">TU </v>
      </c>
      <c r="F8455" t="str">
        <f>T("TURISMOS       ")</f>
        <v xml:space="preserve">TURISMOS       </v>
      </c>
      <c r="G8455" t="str">
        <f>T("De 12 a 15,99 CABALLOS FISCALES                   ")</f>
        <v xml:space="preserve">De 12 a 15,99 CABALLOS FISCALES                   </v>
      </c>
      <c r="H8455" t="str">
        <f>T("DIESEL                                            ")</f>
        <v xml:space="preserve">DIESEL                                            </v>
      </c>
      <c r="I8455">
        <v>25</v>
      </c>
    </row>
    <row r="8456" spans="1:9">
      <c r="A8456" t="str">
        <f>T("2018")</f>
        <v>2018</v>
      </c>
      <c r="B8456" t="str">
        <f>T("Entidad sin personalidad jurídica (art. 35.4 LGT) ")</f>
        <v xml:space="preserve">Entidad sin personalidad jurídica (art. 35.4 LGT) </v>
      </c>
      <c r="C8456" t="str">
        <f>T("LATINA              ")</f>
        <v xml:space="preserve">LATINA              </v>
      </c>
      <c r="D8456" t="str">
        <f>T("LUCERO              ")</f>
        <v xml:space="preserve">LUCERO              </v>
      </c>
      <c r="E8456" t="str">
        <f>T("TU ")</f>
        <v xml:space="preserve">TU </v>
      </c>
      <c r="F8456" t="str">
        <f>T("TURISMOS       ")</f>
        <v xml:space="preserve">TURISMOS       </v>
      </c>
      <c r="G8456" t="str">
        <f>T("De 16 a 19,99 CABALLOS FISCALES                   ")</f>
        <v xml:space="preserve">De 16 a 19,99 CABALLOS FISCALES                   </v>
      </c>
      <c r="H8456" t="str">
        <f>T("DIESEL                                            ")</f>
        <v xml:space="preserve">DIESEL                                            </v>
      </c>
      <c r="I8456">
        <v>1</v>
      </c>
    </row>
    <row r="8457" spans="1:9">
      <c r="A8457" t="str">
        <f>T("2018")</f>
        <v>2018</v>
      </c>
      <c r="B8457" t="str">
        <f>T("Entidad sin personalidad jurídica (art. 35.4 LGT) ")</f>
        <v xml:space="preserve">Entidad sin personalidad jurídica (art. 35.4 LGT) </v>
      </c>
      <c r="C8457" t="str">
        <f>T("LATINA              ")</f>
        <v xml:space="preserve">LATINA              </v>
      </c>
      <c r="D8457" t="str">
        <f>T("ALUCHE              ")</f>
        <v xml:space="preserve">ALUCHE              </v>
      </c>
      <c r="E8457" t="str">
        <f>T("TU ")</f>
        <v xml:space="preserve">TU </v>
      </c>
      <c r="F8457" t="str">
        <f>T("TURISMOS       ")</f>
        <v xml:space="preserve">TURISMOS       </v>
      </c>
      <c r="G8457" t="str">
        <f>T("De 8 a 11,99 CABALLOS FISCALES                    ")</f>
        <v xml:space="preserve">De 8 a 11,99 CABALLOS FISCALES                    </v>
      </c>
      <c r="H8457" t="str">
        <f>T("DIESEL                                            ")</f>
        <v xml:space="preserve">DIESEL                                            </v>
      </c>
      <c r="I8457">
        <v>13</v>
      </c>
    </row>
    <row r="8458" spans="1:9">
      <c r="A8458" t="str">
        <f>T("2018")</f>
        <v>2018</v>
      </c>
      <c r="B8458" t="str">
        <f>T("Entidad sin personalidad jurídica (art. 35.4 LGT) ")</f>
        <v xml:space="preserve">Entidad sin personalidad jurídica (art. 35.4 LGT) </v>
      </c>
      <c r="C8458" t="str">
        <f>T("LATINA              ")</f>
        <v xml:space="preserve">LATINA              </v>
      </c>
      <c r="D8458" t="str">
        <f>T("ALUCHE              ")</f>
        <v xml:space="preserve">ALUCHE              </v>
      </c>
      <c r="E8458" t="str">
        <f>T("TU ")</f>
        <v xml:space="preserve">TU </v>
      </c>
      <c r="F8458" t="str">
        <f>T("TURISMOS       ")</f>
        <v xml:space="preserve">TURISMOS       </v>
      </c>
      <c r="G8458" t="str">
        <f>T("De 12 a 15,99 CABALLOS FISCALES                   ")</f>
        <v xml:space="preserve">De 12 a 15,99 CABALLOS FISCALES                   </v>
      </c>
      <c r="H8458" t="str">
        <f>T("DIESEL                                            ")</f>
        <v xml:space="preserve">DIESEL                                            </v>
      </c>
      <c r="I8458">
        <v>40</v>
      </c>
    </row>
    <row r="8459" spans="1:9">
      <c r="A8459" t="str">
        <f>T("2018")</f>
        <v>2018</v>
      </c>
      <c r="B8459" t="str">
        <f>T("Entidad sin personalidad jurídica (art. 35.4 LGT) ")</f>
        <v xml:space="preserve">Entidad sin personalidad jurídica (art. 35.4 LGT) </v>
      </c>
      <c r="C8459" t="str">
        <f>T("LATINA              ")</f>
        <v xml:space="preserve">LATINA              </v>
      </c>
      <c r="D8459" t="str">
        <f>T("ALUCHE              ")</f>
        <v xml:space="preserve">ALUCHE              </v>
      </c>
      <c r="E8459" t="str">
        <f>T("TU ")</f>
        <v xml:space="preserve">TU </v>
      </c>
      <c r="F8459" t="str">
        <f>T("TURISMOS       ")</f>
        <v xml:space="preserve">TURISMOS       </v>
      </c>
      <c r="G8459" t="str">
        <f>T("De 16 a 19,99 CABALLOS FISCALES                   ")</f>
        <v xml:space="preserve">De 16 a 19,99 CABALLOS FISCALES                   </v>
      </c>
      <c r="H8459" t="str">
        <f>T("DIESEL                                            ")</f>
        <v xml:space="preserve">DIESEL                                            </v>
      </c>
      <c r="I8459">
        <v>4</v>
      </c>
    </row>
    <row r="8460" spans="1:9">
      <c r="A8460" t="str">
        <f>T("2018")</f>
        <v>2018</v>
      </c>
      <c r="B8460" t="str">
        <f>T("Entidad sin personalidad jurídica (art. 35.4 LGT) ")</f>
        <v xml:space="preserve">Entidad sin personalidad jurídica (art. 35.4 LGT) </v>
      </c>
      <c r="C8460" t="str">
        <f>T("LATINA              ")</f>
        <v xml:space="preserve">LATINA              </v>
      </c>
      <c r="D8460" t="str">
        <f>T("CAMPAMENTO          ")</f>
        <v xml:space="preserve">CAMPAMENTO          </v>
      </c>
      <c r="E8460" t="str">
        <f>T("TU ")</f>
        <v xml:space="preserve">TU </v>
      </c>
      <c r="F8460" t="str">
        <f>T("TURISMOS       ")</f>
        <v xml:space="preserve">TURISMOS       </v>
      </c>
      <c r="G8460" t="str">
        <f>T("De 8 a 11,99 CABALLOS FISCALES                    ")</f>
        <v xml:space="preserve">De 8 a 11,99 CABALLOS FISCALES                    </v>
      </c>
      <c r="H8460" t="str">
        <f>T("DIESEL                                            ")</f>
        <v xml:space="preserve">DIESEL                                            </v>
      </c>
      <c r="I8460">
        <v>2</v>
      </c>
    </row>
    <row r="8461" spans="1:9">
      <c r="A8461" t="str">
        <f>T("2018")</f>
        <v>2018</v>
      </c>
      <c r="B8461" t="str">
        <f>T("Entidad sin personalidad jurídica (art. 35.4 LGT) ")</f>
        <v xml:space="preserve">Entidad sin personalidad jurídica (art. 35.4 LGT) </v>
      </c>
      <c r="C8461" t="str">
        <f>T("LATINA              ")</f>
        <v xml:space="preserve">LATINA              </v>
      </c>
      <c r="D8461" t="str">
        <f>T("CAMPAMENTO          ")</f>
        <v xml:space="preserve">CAMPAMENTO          </v>
      </c>
      <c r="E8461" t="str">
        <f>T("TU ")</f>
        <v xml:space="preserve">TU </v>
      </c>
      <c r="F8461" t="str">
        <f>T("TURISMOS       ")</f>
        <v xml:space="preserve">TURISMOS       </v>
      </c>
      <c r="G8461" t="str">
        <f>T("De 12 a 15,99 CABALLOS FISCALES                   ")</f>
        <v xml:space="preserve">De 12 a 15,99 CABALLOS FISCALES                   </v>
      </c>
      <c r="H8461" t="str">
        <f>T("DIESEL                                            ")</f>
        <v xml:space="preserve">DIESEL                                            </v>
      </c>
      <c r="I8461">
        <v>11</v>
      </c>
    </row>
    <row r="8462" spans="1:9">
      <c r="A8462" t="str">
        <f>T("2018")</f>
        <v>2018</v>
      </c>
      <c r="B8462" t="str">
        <f>T("Entidad sin personalidad jurídica (art. 35.4 LGT) ")</f>
        <v xml:space="preserve">Entidad sin personalidad jurídica (art. 35.4 LGT) </v>
      </c>
      <c r="C8462" t="str">
        <f>T("LATINA              ")</f>
        <v xml:space="preserve">LATINA              </v>
      </c>
      <c r="D8462" t="str">
        <f>T("CUATRO VIENTOS      ")</f>
        <v xml:space="preserve">CUATRO VIENTOS      </v>
      </c>
      <c r="E8462" t="str">
        <f>T("TU ")</f>
        <v xml:space="preserve">TU </v>
      </c>
      <c r="F8462" t="str">
        <f>T("TURISMOS       ")</f>
        <v xml:space="preserve">TURISMOS       </v>
      </c>
      <c r="G8462" t="str">
        <f>T("De 12 a 15,99 CABALLOS FISCALES                   ")</f>
        <v xml:space="preserve">De 12 a 15,99 CABALLOS FISCALES                   </v>
      </c>
      <c r="H8462" t="str">
        <f>T("DIESEL                                            ")</f>
        <v xml:space="preserve">DIESEL                                            </v>
      </c>
      <c r="I8462">
        <v>2</v>
      </c>
    </row>
    <row r="8463" spans="1:9">
      <c r="A8463" t="str">
        <f>T("2018")</f>
        <v>2018</v>
      </c>
      <c r="B8463" t="str">
        <f>T("Entidad sin personalidad jurídica (art. 35.4 LGT) ")</f>
        <v xml:space="preserve">Entidad sin personalidad jurídica (art. 35.4 LGT) </v>
      </c>
      <c r="C8463" t="str">
        <f>T("LATINA              ")</f>
        <v xml:space="preserve">LATINA              </v>
      </c>
      <c r="D8463" t="str">
        <f>T("LAS AGUILAS         ")</f>
        <v xml:space="preserve">LAS AGUILAS         </v>
      </c>
      <c r="E8463" t="str">
        <f>T("TU ")</f>
        <v xml:space="preserve">TU </v>
      </c>
      <c r="F8463" t="str">
        <f>T("TURISMOS       ")</f>
        <v xml:space="preserve">TURISMOS       </v>
      </c>
      <c r="G8463" t="str">
        <f>T("De 8 a 11,99 CABALLOS FISCALES                    ")</f>
        <v xml:space="preserve">De 8 a 11,99 CABALLOS FISCALES                    </v>
      </c>
      <c r="H8463" t="str">
        <f>T("DIESEL                                            ")</f>
        <v xml:space="preserve">DIESEL                                            </v>
      </c>
      <c r="I8463">
        <v>7</v>
      </c>
    </row>
    <row r="8464" spans="1:9">
      <c r="A8464" t="str">
        <f>T("2018")</f>
        <v>2018</v>
      </c>
      <c r="B8464" t="str">
        <f>T("Entidad sin personalidad jurídica (art. 35.4 LGT) ")</f>
        <v xml:space="preserve">Entidad sin personalidad jurídica (art. 35.4 LGT) </v>
      </c>
      <c r="C8464" t="str">
        <f>T("LATINA              ")</f>
        <v xml:space="preserve">LATINA              </v>
      </c>
      <c r="D8464" t="str">
        <f>T("LAS AGUILAS         ")</f>
        <v xml:space="preserve">LAS AGUILAS         </v>
      </c>
      <c r="E8464" t="str">
        <f>T("TU ")</f>
        <v xml:space="preserve">TU </v>
      </c>
      <c r="F8464" t="str">
        <f>T("TURISMOS       ")</f>
        <v xml:space="preserve">TURISMOS       </v>
      </c>
      <c r="G8464" t="str">
        <f>T("De 12 a 15,99 CABALLOS FISCALES                   ")</f>
        <v xml:space="preserve">De 12 a 15,99 CABALLOS FISCALES                   </v>
      </c>
      <c r="H8464" t="str">
        <f>T("DIESEL                                            ")</f>
        <v xml:space="preserve">DIESEL                                            </v>
      </c>
      <c r="I8464">
        <v>30</v>
      </c>
    </row>
    <row r="8465" spans="1:9">
      <c r="A8465" t="str">
        <f>T("2018")</f>
        <v>2018</v>
      </c>
      <c r="B8465" t="str">
        <f>T("Entidad sin personalidad jurídica (art. 35.4 LGT) ")</f>
        <v xml:space="preserve">Entidad sin personalidad jurídica (art. 35.4 LGT) </v>
      </c>
      <c r="C8465" t="str">
        <f>T("LATINA              ")</f>
        <v xml:space="preserve">LATINA              </v>
      </c>
      <c r="D8465" t="str">
        <f>T("LAS AGUILAS         ")</f>
        <v xml:space="preserve">LAS AGUILAS         </v>
      </c>
      <c r="E8465" t="str">
        <f>T("TU ")</f>
        <v xml:space="preserve">TU </v>
      </c>
      <c r="F8465" t="str">
        <f>T("TURISMOS       ")</f>
        <v xml:space="preserve">TURISMOS       </v>
      </c>
      <c r="G8465" t="str">
        <f>T("De 16 a 19,99 CABALLOS FISCALES                   ")</f>
        <v xml:space="preserve">De 16 a 19,99 CABALLOS FISCALES                   </v>
      </c>
      <c r="H8465" t="str">
        <f>T("DIESEL                                            ")</f>
        <v xml:space="preserve">DIESEL                                            </v>
      </c>
      <c r="I8465">
        <v>1</v>
      </c>
    </row>
    <row r="8466" spans="1:9">
      <c r="A8466" t="str">
        <f>T("2018")</f>
        <v>2018</v>
      </c>
      <c r="B8466" t="str">
        <f>T("FISICO                                            ")</f>
        <v xml:space="preserve">FISICO                                            </v>
      </c>
      <c r="C8466" t="str">
        <f>T("LATINA              ")</f>
        <v xml:space="preserve">LATINA              </v>
      </c>
      <c r="D8466" t="str">
        <f>T("SIN BARRIO          ")</f>
        <v xml:space="preserve">SIN BARRIO          </v>
      </c>
      <c r="E8466" t="str">
        <f>T("TU ")</f>
        <v xml:space="preserve">TU </v>
      </c>
      <c r="F8466" t="str">
        <f>T("TURISMOS       ")</f>
        <v xml:space="preserve">TURISMOS       </v>
      </c>
      <c r="G8466" t="str">
        <f>T("De 8 a 11,99 CABALLOS FISCALES                    ")</f>
        <v xml:space="preserve">De 8 a 11,99 CABALLOS FISCALES                    </v>
      </c>
      <c r="H8466" t="str">
        <f>T("DIESEL                                            ")</f>
        <v xml:space="preserve">DIESEL                                            </v>
      </c>
      <c r="I8466">
        <v>26</v>
      </c>
    </row>
    <row r="8467" spans="1:9">
      <c r="A8467" t="str">
        <f>T("2018")</f>
        <v>2018</v>
      </c>
      <c r="B8467" t="str">
        <f>T("FISICO                                            ")</f>
        <v xml:space="preserve">FISICO                                            </v>
      </c>
      <c r="C8467" t="str">
        <f>T("LATINA              ")</f>
        <v xml:space="preserve">LATINA              </v>
      </c>
      <c r="D8467" t="str">
        <f>T("SIN BARRIO          ")</f>
        <v xml:space="preserve">SIN BARRIO          </v>
      </c>
      <c r="E8467" t="str">
        <f>T("TU ")</f>
        <v xml:space="preserve">TU </v>
      </c>
      <c r="F8467" t="str">
        <f>T("TURISMOS       ")</f>
        <v xml:space="preserve">TURISMOS       </v>
      </c>
      <c r="G8467" t="str">
        <f>T("De 12 a 15,99 CABALLOS FISCALES                   ")</f>
        <v xml:space="preserve">De 12 a 15,99 CABALLOS FISCALES                   </v>
      </c>
      <c r="H8467" t="str">
        <f>T("DIESEL                                            ")</f>
        <v xml:space="preserve">DIESEL                                            </v>
      </c>
      <c r="I8467">
        <v>57</v>
      </c>
    </row>
    <row r="8468" spans="1:9">
      <c r="A8468" t="str">
        <f>T("2018")</f>
        <v>2018</v>
      </c>
      <c r="B8468" t="str">
        <f>T("FISICO                                            ")</f>
        <v xml:space="preserve">FISICO                                            </v>
      </c>
      <c r="C8468" t="str">
        <f>T("LATINA              ")</f>
        <v xml:space="preserve">LATINA              </v>
      </c>
      <c r="D8468" t="str">
        <f>T("SIN BARRIO          ")</f>
        <v xml:space="preserve">SIN BARRIO          </v>
      </c>
      <c r="E8468" t="str">
        <f>T("TU ")</f>
        <v xml:space="preserve">TU </v>
      </c>
      <c r="F8468" t="str">
        <f>T("TURISMOS       ")</f>
        <v xml:space="preserve">TURISMOS       </v>
      </c>
      <c r="G8468" t="str">
        <f>T("De 16 a 19,99 CABALLOS FISCALES                   ")</f>
        <v xml:space="preserve">De 16 a 19,99 CABALLOS FISCALES                   </v>
      </c>
      <c r="H8468" t="str">
        <f>T("DIESEL                                            ")</f>
        <v xml:space="preserve">DIESEL                                            </v>
      </c>
      <c r="I8468">
        <v>3</v>
      </c>
    </row>
    <row r="8469" spans="1:9">
      <c r="A8469" t="str">
        <f>T("2018")</f>
        <v>2018</v>
      </c>
      <c r="B8469" t="str">
        <f>T("FISICO                                            ")</f>
        <v xml:space="preserve">FISICO                                            </v>
      </c>
      <c r="C8469" t="str">
        <f>T("LATINA              ")</f>
        <v xml:space="preserve">LATINA              </v>
      </c>
      <c r="D8469" t="str">
        <f>T("LOS CARMENES        ")</f>
        <v xml:space="preserve">LOS CARMENES        </v>
      </c>
      <c r="E8469" t="str">
        <f>T("TU ")</f>
        <v xml:space="preserve">TU </v>
      </c>
      <c r="F8469" t="str">
        <f>T("TURISMOS       ")</f>
        <v xml:space="preserve">TURISMOS       </v>
      </c>
      <c r="G8469" t="str">
        <f>T("De menos de 8 CABALLOS FISCALES                   ")</f>
        <v xml:space="preserve">De menos de 8 CABALLOS FISCALES                   </v>
      </c>
      <c r="H8469" t="str">
        <f>T("DIESEL                                            ")</f>
        <v xml:space="preserve">DIESEL                                            </v>
      </c>
      <c r="I8469">
        <v>2</v>
      </c>
    </row>
    <row r="8470" spans="1:9">
      <c r="A8470" t="str">
        <f>T("2018")</f>
        <v>2018</v>
      </c>
      <c r="B8470" t="str">
        <f>T("FISICO                                            ")</f>
        <v xml:space="preserve">FISICO                                            </v>
      </c>
      <c r="C8470" t="str">
        <f>T("LATINA              ")</f>
        <v xml:space="preserve">LATINA              </v>
      </c>
      <c r="D8470" t="str">
        <f>T("LOS CARMENES        ")</f>
        <v xml:space="preserve">LOS CARMENES        </v>
      </c>
      <c r="E8470" t="str">
        <f>T("TU ")</f>
        <v xml:space="preserve">TU </v>
      </c>
      <c r="F8470" t="str">
        <f>T("TURISMOS       ")</f>
        <v xml:space="preserve">TURISMOS       </v>
      </c>
      <c r="G8470" t="str">
        <f>T("De 8 a 11,99 CABALLOS FISCALES                    ")</f>
        <v xml:space="preserve">De 8 a 11,99 CABALLOS FISCALES                    </v>
      </c>
      <c r="H8470" t="str">
        <f>T("DIESEL                                            ")</f>
        <v xml:space="preserve">DIESEL                                            </v>
      </c>
      <c r="I8470">
        <v>976</v>
      </c>
    </row>
    <row r="8471" spans="1:9">
      <c r="A8471" t="str">
        <f>T("2018")</f>
        <v>2018</v>
      </c>
      <c r="B8471" t="str">
        <f>T("FISICO                                            ")</f>
        <v xml:space="preserve">FISICO                                            </v>
      </c>
      <c r="C8471" t="str">
        <f>T("LATINA              ")</f>
        <v xml:space="preserve">LATINA              </v>
      </c>
      <c r="D8471" t="str">
        <f>T("LOS CARMENES        ")</f>
        <v xml:space="preserve">LOS CARMENES        </v>
      </c>
      <c r="E8471" t="str">
        <f>T("TU ")</f>
        <v xml:space="preserve">TU </v>
      </c>
      <c r="F8471" t="str">
        <f>T("TURISMOS       ")</f>
        <v xml:space="preserve">TURISMOS       </v>
      </c>
      <c r="G8471" t="str">
        <f>T("De 12 a 15,99 CABALLOS FISCALES                   ")</f>
        <v xml:space="preserve">De 12 a 15,99 CABALLOS FISCALES                   </v>
      </c>
      <c r="H8471" t="str">
        <f>T("DIESEL                                            ")</f>
        <v xml:space="preserve">DIESEL                                            </v>
      </c>
      <c r="I8471" s="1">
        <v>1914</v>
      </c>
    </row>
    <row r="8472" spans="1:9">
      <c r="A8472" t="str">
        <f>T("2018")</f>
        <v>2018</v>
      </c>
      <c r="B8472" t="str">
        <f>T("FISICO                                            ")</f>
        <v xml:space="preserve">FISICO                                            </v>
      </c>
      <c r="C8472" t="str">
        <f>T("LATINA              ")</f>
        <v xml:space="preserve">LATINA              </v>
      </c>
      <c r="D8472" t="str">
        <f>T("LOS CARMENES        ")</f>
        <v xml:space="preserve">LOS CARMENES        </v>
      </c>
      <c r="E8472" t="str">
        <f>T("TU ")</f>
        <v xml:space="preserve">TU </v>
      </c>
      <c r="F8472" t="str">
        <f>T("TURISMOS       ")</f>
        <v xml:space="preserve">TURISMOS       </v>
      </c>
      <c r="G8472" t="str">
        <f>T("De 16 a 19,99 CABALLOS FISCALES                   ")</f>
        <v xml:space="preserve">De 16 a 19,99 CABALLOS FISCALES                   </v>
      </c>
      <c r="H8472" t="str">
        <f>T("DIESEL                                            ")</f>
        <v xml:space="preserve">DIESEL                                            </v>
      </c>
      <c r="I8472">
        <v>134</v>
      </c>
    </row>
    <row r="8473" spans="1:9">
      <c r="A8473" t="str">
        <f>T("2018")</f>
        <v>2018</v>
      </c>
      <c r="B8473" t="str">
        <f>T("FISICO                                            ")</f>
        <v xml:space="preserve">FISICO                                            </v>
      </c>
      <c r="C8473" t="str">
        <f>T("LATINA              ")</f>
        <v xml:space="preserve">LATINA              </v>
      </c>
      <c r="D8473" t="str">
        <f>T("LOS CARMENES        ")</f>
        <v xml:space="preserve">LOS CARMENES        </v>
      </c>
      <c r="E8473" t="str">
        <f>T("TU ")</f>
        <v xml:space="preserve">TU </v>
      </c>
      <c r="F8473" t="str">
        <f>T("TURISMOS       ")</f>
        <v xml:space="preserve">TURISMOS       </v>
      </c>
      <c r="G8473" t="str">
        <f>T("De 20 CABALLOS FISCALES en adelante               ")</f>
        <v xml:space="preserve">De 20 CABALLOS FISCALES en adelante               </v>
      </c>
      <c r="H8473" t="str">
        <f>T("DIESEL                                            ")</f>
        <v xml:space="preserve">DIESEL                                            </v>
      </c>
      <c r="I8473">
        <v>4</v>
      </c>
    </row>
    <row r="8474" spans="1:9">
      <c r="A8474" t="str">
        <f>T("2018")</f>
        <v>2018</v>
      </c>
      <c r="B8474" t="str">
        <f>T("FISICO                                            ")</f>
        <v xml:space="preserve">FISICO                                            </v>
      </c>
      <c r="C8474" t="str">
        <f>T("LATINA              ")</f>
        <v xml:space="preserve">LATINA              </v>
      </c>
      <c r="D8474" t="str">
        <f>T("PUERTA DEL ANGEL    ")</f>
        <v xml:space="preserve">PUERTA DEL ANGEL    </v>
      </c>
      <c r="E8474" t="str">
        <f>T("TU ")</f>
        <v xml:space="preserve">TU </v>
      </c>
      <c r="F8474" t="str">
        <f>T("TURISMOS       ")</f>
        <v xml:space="preserve">TURISMOS       </v>
      </c>
      <c r="G8474" t="str">
        <f>T("De menos de 8 CABALLOS FISCALES                   ")</f>
        <v xml:space="preserve">De menos de 8 CABALLOS FISCALES                   </v>
      </c>
      <c r="H8474" t="str">
        <f>T("DIESEL                                            ")</f>
        <v xml:space="preserve">DIESEL                                            </v>
      </c>
      <c r="I8474">
        <v>7</v>
      </c>
    </row>
    <row r="8475" spans="1:9">
      <c r="A8475" t="str">
        <f>T("2018")</f>
        <v>2018</v>
      </c>
      <c r="B8475" t="str">
        <f>T("FISICO                                            ")</f>
        <v xml:space="preserve">FISICO                                            </v>
      </c>
      <c r="C8475" t="str">
        <f>T("LATINA              ")</f>
        <v xml:space="preserve">LATINA              </v>
      </c>
      <c r="D8475" t="str">
        <f>T("PUERTA DEL ANGEL    ")</f>
        <v xml:space="preserve">PUERTA DEL ANGEL    </v>
      </c>
      <c r="E8475" t="str">
        <f>T("TU ")</f>
        <v xml:space="preserve">TU </v>
      </c>
      <c r="F8475" t="str">
        <f>T("TURISMOS       ")</f>
        <v xml:space="preserve">TURISMOS       </v>
      </c>
      <c r="G8475" t="str">
        <f>T("De 8 a 11,99 CABALLOS FISCALES                    ")</f>
        <v xml:space="preserve">De 8 a 11,99 CABALLOS FISCALES                    </v>
      </c>
      <c r="H8475" t="str">
        <f>T("DIESEL                                            ")</f>
        <v xml:space="preserve">DIESEL                                            </v>
      </c>
      <c r="I8475" s="1">
        <v>2180</v>
      </c>
    </row>
    <row r="8476" spans="1:9">
      <c r="A8476" t="str">
        <f>T("2018")</f>
        <v>2018</v>
      </c>
      <c r="B8476" t="str">
        <f>T("FISICO                                            ")</f>
        <v xml:space="preserve">FISICO                                            </v>
      </c>
      <c r="C8476" t="str">
        <f>T("LATINA              ")</f>
        <v xml:space="preserve">LATINA              </v>
      </c>
      <c r="D8476" t="str">
        <f>T("PUERTA DEL ANGEL    ")</f>
        <v xml:space="preserve">PUERTA DEL ANGEL    </v>
      </c>
      <c r="E8476" t="str">
        <f>T("TU ")</f>
        <v xml:space="preserve">TU </v>
      </c>
      <c r="F8476" t="str">
        <f>T("TURISMOS       ")</f>
        <v xml:space="preserve">TURISMOS       </v>
      </c>
      <c r="G8476" t="str">
        <f>T("De 12 a 15,99 CABALLOS FISCALES                   ")</f>
        <v xml:space="preserve">De 12 a 15,99 CABALLOS FISCALES                   </v>
      </c>
      <c r="H8476" t="str">
        <f>T("DIESEL                                            ")</f>
        <v xml:space="preserve">DIESEL                                            </v>
      </c>
      <c r="I8476" s="1">
        <v>3945</v>
      </c>
    </row>
    <row r="8477" spans="1:9">
      <c r="A8477" t="str">
        <f>T("2018")</f>
        <v>2018</v>
      </c>
      <c r="B8477" t="str">
        <f>T("FISICO                                            ")</f>
        <v xml:space="preserve">FISICO                                            </v>
      </c>
      <c r="C8477" t="str">
        <f>T("LATINA              ")</f>
        <v xml:space="preserve">LATINA              </v>
      </c>
      <c r="D8477" t="str">
        <f>T("PUERTA DEL ANGEL    ")</f>
        <v xml:space="preserve">PUERTA DEL ANGEL    </v>
      </c>
      <c r="E8477" t="str">
        <f>T("TU ")</f>
        <v xml:space="preserve">TU </v>
      </c>
      <c r="F8477" t="str">
        <f>T("TURISMOS       ")</f>
        <v xml:space="preserve">TURISMOS       </v>
      </c>
      <c r="G8477" t="str">
        <f>T("De 16 a 19,99 CABALLOS FISCALES                   ")</f>
        <v xml:space="preserve">De 16 a 19,99 CABALLOS FISCALES                   </v>
      </c>
      <c r="H8477" t="str">
        <f>T("DIESEL                                            ")</f>
        <v xml:space="preserve">DIESEL                                            </v>
      </c>
      <c r="I8477">
        <v>288</v>
      </c>
    </row>
    <row r="8478" spans="1:9">
      <c r="A8478" t="str">
        <f>T("2018")</f>
        <v>2018</v>
      </c>
      <c r="B8478" t="str">
        <f>T("FISICO                                            ")</f>
        <v xml:space="preserve">FISICO                                            </v>
      </c>
      <c r="C8478" t="str">
        <f>T("LATINA              ")</f>
        <v xml:space="preserve">LATINA              </v>
      </c>
      <c r="D8478" t="str">
        <f>T("PUERTA DEL ANGEL    ")</f>
        <v xml:space="preserve">PUERTA DEL ANGEL    </v>
      </c>
      <c r="E8478" t="str">
        <f>T("TU ")</f>
        <v xml:space="preserve">TU </v>
      </c>
      <c r="F8478" t="str">
        <f>T("TURISMOS       ")</f>
        <v xml:space="preserve">TURISMOS       </v>
      </c>
      <c r="G8478" t="str">
        <f>T("De 20 CABALLOS FISCALES en adelante               ")</f>
        <v xml:space="preserve">De 20 CABALLOS FISCALES en adelante               </v>
      </c>
      <c r="H8478" t="str">
        <f>T("DIESEL                                            ")</f>
        <v xml:space="preserve">DIESEL                                            </v>
      </c>
      <c r="I8478">
        <v>10</v>
      </c>
    </row>
    <row r="8479" spans="1:9">
      <c r="A8479" t="str">
        <f>T("2018")</f>
        <v>2018</v>
      </c>
      <c r="B8479" t="str">
        <f>T("FISICO                                            ")</f>
        <v xml:space="preserve">FISICO                                            </v>
      </c>
      <c r="C8479" t="str">
        <f>T("LATINA              ")</f>
        <v xml:space="preserve">LATINA              </v>
      </c>
      <c r="D8479" t="str">
        <f>T("LUCERO              ")</f>
        <v xml:space="preserve">LUCERO              </v>
      </c>
      <c r="E8479" t="str">
        <f>T("TU ")</f>
        <v xml:space="preserve">TU </v>
      </c>
      <c r="F8479" t="str">
        <f>T("TURISMOS       ")</f>
        <v xml:space="preserve">TURISMOS       </v>
      </c>
      <c r="G8479" t="str">
        <f>T("De menos de 8 CABALLOS FISCALES                   ")</f>
        <v xml:space="preserve">De menos de 8 CABALLOS FISCALES                   </v>
      </c>
      <c r="H8479" t="str">
        <f>T("DIESEL                                            ")</f>
        <v xml:space="preserve">DIESEL                                            </v>
      </c>
      <c r="I8479">
        <v>7</v>
      </c>
    </row>
    <row r="8480" spans="1:9">
      <c r="A8480" t="str">
        <f>T("2018")</f>
        <v>2018</v>
      </c>
      <c r="B8480" t="str">
        <f>T("FISICO                                            ")</f>
        <v xml:space="preserve">FISICO                                            </v>
      </c>
      <c r="C8480" t="str">
        <f>T("LATINA              ")</f>
        <v xml:space="preserve">LATINA              </v>
      </c>
      <c r="D8480" t="str">
        <f>T("LUCERO              ")</f>
        <v xml:space="preserve">LUCERO              </v>
      </c>
      <c r="E8480" t="str">
        <f>T("TU ")</f>
        <v xml:space="preserve">TU </v>
      </c>
      <c r="F8480" t="str">
        <f>T("TURISMOS       ")</f>
        <v xml:space="preserve">TURISMOS       </v>
      </c>
      <c r="G8480" t="str">
        <f>T("De 8 a 11,99 CABALLOS FISCALES                    ")</f>
        <v xml:space="preserve">De 8 a 11,99 CABALLOS FISCALES                    </v>
      </c>
      <c r="H8480" t="str">
        <f>T("DIESEL                                            ")</f>
        <v xml:space="preserve">DIESEL                                            </v>
      </c>
      <c r="I8480" s="1">
        <v>2089</v>
      </c>
    </row>
    <row r="8481" spans="1:9">
      <c r="A8481" t="str">
        <f>T("2018")</f>
        <v>2018</v>
      </c>
      <c r="B8481" t="str">
        <f>T("FISICO                                            ")</f>
        <v xml:space="preserve">FISICO                                            </v>
      </c>
      <c r="C8481" t="str">
        <f>T("LATINA              ")</f>
        <v xml:space="preserve">LATINA              </v>
      </c>
      <c r="D8481" t="str">
        <f>T("LUCERO              ")</f>
        <v xml:space="preserve">LUCERO              </v>
      </c>
      <c r="E8481" t="str">
        <f>T("TU ")</f>
        <v xml:space="preserve">TU </v>
      </c>
      <c r="F8481" t="str">
        <f>T("TURISMOS       ")</f>
        <v xml:space="preserve">TURISMOS       </v>
      </c>
      <c r="G8481" t="str">
        <f>T("De 12 a 15,99 CABALLOS FISCALES                   ")</f>
        <v xml:space="preserve">De 12 a 15,99 CABALLOS FISCALES                   </v>
      </c>
      <c r="H8481" t="str">
        <f>T("DIESEL                                            ")</f>
        <v xml:space="preserve">DIESEL                                            </v>
      </c>
      <c r="I8481" s="1">
        <v>4189</v>
      </c>
    </row>
    <row r="8482" spans="1:9">
      <c r="A8482" t="str">
        <f>T("2018")</f>
        <v>2018</v>
      </c>
      <c r="B8482" t="str">
        <f>T("FISICO                                            ")</f>
        <v xml:space="preserve">FISICO                                            </v>
      </c>
      <c r="C8482" t="str">
        <f>T("LATINA              ")</f>
        <v xml:space="preserve">LATINA              </v>
      </c>
      <c r="D8482" t="str">
        <f>T("LUCERO              ")</f>
        <v xml:space="preserve">LUCERO              </v>
      </c>
      <c r="E8482" t="str">
        <f>T("TU ")</f>
        <v xml:space="preserve">TU </v>
      </c>
      <c r="F8482" t="str">
        <f>T("TURISMOS       ")</f>
        <v xml:space="preserve">TURISMOS       </v>
      </c>
      <c r="G8482" t="str">
        <f>T("De 16 a 19,99 CABALLOS FISCALES                   ")</f>
        <v xml:space="preserve">De 16 a 19,99 CABALLOS FISCALES                   </v>
      </c>
      <c r="H8482" t="str">
        <f>T("DIESEL                                            ")</f>
        <v xml:space="preserve">DIESEL                                            </v>
      </c>
      <c r="I8482">
        <v>247</v>
      </c>
    </row>
    <row r="8483" spans="1:9">
      <c r="A8483" t="str">
        <f>T("2018")</f>
        <v>2018</v>
      </c>
      <c r="B8483" t="str">
        <f>T("FISICO                                            ")</f>
        <v xml:space="preserve">FISICO                                            </v>
      </c>
      <c r="C8483" t="str">
        <f>T("LATINA              ")</f>
        <v xml:space="preserve">LATINA              </v>
      </c>
      <c r="D8483" t="str">
        <f>T("LUCERO              ")</f>
        <v xml:space="preserve">LUCERO              </v>
      </c>
      <c r="E8483" t="str">
        <f>T("TU ")</f>
        <v xml:space="preserve">TU </v>
      </c>
      <c r="F8483" t="str">
        <f>T("TURISMOS       ")</f>
        <v xml:space="preserve">TURISMOS       </v>
      </c>
      <c r="G8483" t="str">
        <f>T("De 20 CABALLOS FISCALES en adelante               ")</f>
        <v xml:space="preserve">De 20 CABALLOS FISCALES en adelante               </v>
      </c>
      <c r="H8483" t="str">
        <f>T("DIESEL                                            ")</f>
        <v xml:space="preserve">DIESEL                                            </v>
      </c>
      <c r="I8483">
        <v>13</v>
      </c>
    </row>
    <row r="8484" spans="1:9">
      <c r="A8484" t="str">
        <f>T("2018")</f>
        <v>2018</v>
      </c>
      <c r="B8484" t="str">
        <f>T("FISICO                                            ")</f>
        <v xml:space="preserve">FISICO                                            </v>
      </c>
      <c r="C8484" t="str">
        <f>T("LATINA              ")</f>
        <v xml:space="preserve">LATINA              </v>
      </c>
      <c r="D8484" t="str">
        <f>T("ALUCHE              ")</f>
        <v xml:space="preserve">ALUCHE              </v>
      </c>
      <c r="E8484" t="str">
        <f>T("TU ")</f>
        <v xml:space="preserve">TU </v>
      </c>
      <c r="F8484" t="str">
        <f>T("TURISMOS       ")</f>
        <v xml:space="preserve">TURISMOS       </v>
      </c>
      <c r="G8484" t="str">
        <f>T("De menos de 8 CABALLOS FISCALES                   ")</f>
        <v xml:space="preserve">De menos de 8 CABALLOS FISCALES                   </v>
      </c>
      <c r="H8484" t="str">
        <f>T("DIESEL                                            ")</f>
        <v xml:space="preserve">DIESEL                                            </v>
      </c>
      <c r="I8484">
        <v>7</v>
      </c>
    </row>
    <row r="8485" spans="1:9">
      <c r="A8485" t="str">
        <f>T("2018")</f>
        <v>2018</v>
      </c>
      <c r="B8485" t="str">
        <f>T("FISICO                                            ")</f>
        <v xml:space="preserve">FISICO                                            </v>
      </c>
      <c r="C8485" t="str">
        <f>T("LATINA              ")</f>
        <v xml:space="preserve">LATINA              </v>
      </c>
      <c r="D8485" t="str">
        <f>T("ALUCHE              ")</f>
        <v xml:space="preserve">ALUCHE              </v>
      </c>
      <c r="E8485" t="str">
        <f>T("TU ")</f>
        <v xml:space="preserve">TU </v>
      </c>
      <c r="F8485" t="str">
        <f>T("TURISMOS       ")</f>
        <v xml:space="preserve">TURISMOS       </v>
      </c>
      <c r="G8485" t="str">
        <f>T("De 8 a 11,99 CABALLOS FISCALES                    ")</f>
        <v xml:space="preserve">De 8 a 11,99 CABALLOS FISCALES                    </v>
      </c>
      <c r="H8485" t="str">
        <f>T("DIESEL                                            ")</f>
        <v xml:space="preserve">DIESEL                                            </v>
      </c>
      <c r="I8485" s="1">
        <v>4620</v>
      </c>
    </row>
    <row r="8486" spans="1:9">
      <c r="A8486" t="str">
        <f>T("2018")</f>
        <v>2018</v>
      </c>
      <c r="B8486" t="str">
        <f>T("FISICO                                            ")</f>
        <v xml:space="preserve">FISICO                                            </v>
      </c>
      <c r="C8486" t="str">
        <f>T("LATINA              ")</f>
        <v xml:space="preserve">LATINA              </v>
      </c>
      <c r="D8486" t="str">
        <f>T("ALUCHE              ")</f>
        <v xml:space="preserve">ALUCHE              </v>
      </c>
      <c r="E8486" t="str">
        <f>T("TU ")</f>
        <v xml:space="preserve">TU </v>
      </c>
      <c r="F8486" t="str">
        <f>T("TURISMOS       ")</f>
        <v xml:space="preserve">TURISMOS       </v>
      </c>
      <c r="G8486" t="str">
        <f>T("De 12 a 15,99 CABALLOS FISCALES                   ")</f>
        <v xml:space="preserve">De 12 a 15,99 CABALLOS FISCALES                   </v>
      </c>
      <c r="H8486" t="str">
        <f>T("DIESEL                                            ")</f>
        <v xml:space="preserve">DIESEL                                            </v>
      </c>
      <c r="I8486" s="1">
        <v>9146</v>
      </c>
    </row>
    <row r="8487" spans="1:9">
      <c r="A8487" t="str">
        <f>T("2018")</f>
        <v>2018</v>
      </c>
      <c r="B8487" t="str">
        <f>T("FISICO                                            ")</f>
        <v xml:space="preserve">FISICO                                            </v>
      </c>
      <c r="C8487" t="str">
        <f>T("LATINA              ")</f>
        <v xml:space="preserve">LATINA              </v>
      </c>
      <c r="D8487" t="str">
        <f>T("ALUCHE              ")</f>
        <v xml:space="preserve">ALUCHE              </v>
      </c>
      <c r="E8487" t="str">
        <f>T("TU ")</f>
        <v xml:space="preserve">TU </v>
      </c>
      <c r="F8487" t="str">
        <f>T("TURISMOS       ")</f>
        <v xml:space="preserve">TURISMOS       </v>
      </c>
      <c r="G8487" t="str">
        <f>T("De 16 a 19,99 CABALLOS FISCALES                   ")</f>
        <v xml:space="preserve">De 16 a 19,99 CABALLOS FISCALES                   </v>
      </c>
      <c r="H8487" t="str">
        <f>T("DIESEL                                            ")</f>
        <v xml:space="preserve">DIESEL                                            </v>
      </c>
      <c r="I8487">
        <v>527</v>
      </c>
    </row>
    <row r="8488" spans="1:9">
      <c r="A8488" t="str">
        <f>T("2018")</f>
        <v>2018</v>
      </c>
      <c r="B8488" t="str">
        <f>T("FISICO                                            ")</f>
        <v xml:space="preserve">FISICO                                            </v>
      </c>
      <c r="C8488" t="str">
        <f>T("LATINA              ")</f>
        <v xml:space="preserve">LATINA              </v>
      </c>
      <c r="D8488" t="str">
        <f>T("ALUCHE              ")</f>
        <v xml:space="preserve">ALUCHE              </v>
      </c>
      <c r="E8488" t="str">
        <f>T("TU ")</f>
        <v xml:space="preserve">TU </v>
      </c>
      <c r="F8488" t="str">
        <f>T("TURISMOS       ")</f>
        <v xml:space="preserve">TURISMOS       </v>
      </c>
      <c r="G8488" t="str">
        <f>T("De 20 CABALLOS FISCALES en adelante               ")</f>
        <v xml:space="preserve">De 20 CABALLOS FISCALES en adelante               </v>
      </c>
      <c r="H8488" t="str">
        <f>T("DIESEL                                            ")</f>
        <v xml:space="preserve">DIESEL                                            </v>
      </c>
      <c r="I8488">
        <v>20</v>
      </c>
    </row>
    <row r="8489" spans="1:9">
      <c r="A8489" t="str">
        <f>T("2018")</f>
        <v>2018</v>
      </c>
      <c r="B8489" t="str">
        <f>T("FISICO                                            ")</f>
        <v xml:space="preserve">FISICO                                            </v>
      </c>
      <c r="C8489" t="str">
        <f>T("LATINA              ")</f>
        <v xml:space="preserve">LATINA              </v>
      </c>
      <c r="D8489" t="str">
        <f>T("CAMPAMENTO          ")</f>
        <v xml:space="preserve">CAMPAMENTO          </v>
      </c>
      <c r="E8489" t="str">
        <f>T("TU ")</f>
        <v xml:space="preserve">TU </v>
      </c>
      <c r="F8489" t="str">
        <f>T("TURISMOS       ")</f>
        <v xml:space="preserve">TURISMOS       </v>
      </c>
      <c r="G8489" t="str">
        <f>T("De menos de 8 CABALLOS FISCALES                   ")</f>
        <v xml:space="preserve">De menos de 8 CABALLOS FISCALES                   </v>
      </c>
      <c r="H8489" t="str">
        <f>T("DIESEL                                            ")</f>
        <v xml:space="preserve">DIESEL                                            </v>
      </c>
      <c r="I8489">
        <v>1</v>
      </c>
    </row>
    <row r="8490" spans="1:9">
      <c r="A8490" t="str">
        <f>T("2018")</f>
        <v>2018</v>
      </c>
      <c r="B8490" t="str">
        <f>T("FISICO                                            ")</f>
        <v xml:space="preserve">FISICO                                            </v>
      </c>
      <c r="C8490" t="str">
        <f>T("LATINA              ")</f>
        <v xml:space="preserve">LATINA              </v>
      </c>
      <c r="D8490" t="str">
        <f>T("CAMPAMENTO          ")</f>
        <v xml:space="preserve">CAMPAMENTO          </v>
      </c>
      <c r="E8490" t="str">
        <f>T("TU ")</f>
        <v xml:space="preserve">TU </v>
      </c>
      <c r="F8490" t="str">
        <f>T("TURISMOS       ")</f>
        <v xml:space="preserve">TURISMOS       </v>
      </c>
      <c r="G8490" t="str">
        <f>T("De 8 a 11,99 CABALLOS FISCALES                    ")</f>
        <v xml:space="preserve">De 8 a 11,99 CABALLOS FISCALES                    </v>
      </c>
      <c r="H8490" t="str">
        <f>T("DIESEL                                            ")</f>
        <v xml:space="preserve">DIESEL                                            </v>
      </c>
      <c r="I8490" s="1">
        <v>1387</v>
      </c>
    </row>
    <row r="8491" spans="1:9">
      <c r="A8491" t="str">
        <f>T("2018")</f>
        <v>2018</v>
      </c>
      <c r="B8491" t="str">
        <f>T("FISICO                                            ")</f>
        <v xml:space="preserve">FISICO                                            </v>
      </c>
      <c r="C8491" t="str">
        <f>T("LATINA              ")</f>
        <v xml:space="preserve">LATINA              </v>
      </c>
      <c r="D8491" t="str">
        <f>T("CAMPAMENTO          ")</f>
        <v xml:space="preserve">CAMPAMENTO          </v>
      </c>
      <c r="E8491" t="str">
        <f>T("TU ")</f>
        <v xml:space="preserve">TU </v>
      </c>
      <c r="F8491" t="str">
        <f>T("TURISMOS       ")</f>
        <v xml:space="preserve">TURISMOS       </v>
      </c>
      <c r="G8491" t="str">
        <f>T("De 12 a 15,99 CABALLOS FISCALES                   ")</f>
        <v xml:space="preserve">De 12 a 15,99 CABALLOS FISCALES                   </v>
      </c>
      <c r="H8491" t="str">
        <f>T("DIESEL                                            ")</f>
        <v xml:space="preserve">DIESEL                                            </v>
      </c>
      <c r="I8491" s="1">
        <v>2567</v>
      </c>
    </row>
    <row r="8492" spans="1:9">
      <c r="A8492" t="str">
        <f>T("2018")</f>
        <v>2018</v>
      </c>
      <c r="B8492" t="str">
        <f>T("FISICO                                            ")</f>
        <v xml:space="preserve">FISICO                                            </v>
      </c>
      <c r="C8492" t="str">
        <f>T("LATINA              ")</f>
        <v xml:space="preserve">LATINA              </v>
      </c>
      <c r="D8492" t="str">
        <f>T("CAMPAMENTO          ")</f>
        <v xml:space="preserve">CAMPAMENTO          </v>
      </c>
      <c r="E8492" t="str">
        <f>T("TU ")</f>
        <v xml:space="preserve">TU </v>
      </c>
      <c r="F8492" t="str">
        <f>T("TURISMOS       ")</f>
        <v xml:space="preserve">TURISMOS       </v>
      </c>
      <c r="G8492" t="str">
        <f>T("De 16 a 19,99 CABALLOS FISCALES                   ")</f>
        <v xml:space="preserve">De 16 a 19,99 CABALLOS FISCALES                   </v>
      </c>
      <c r="H8492" t="str">
        <f>T("DIESEL                                            ")</f>
        <v xml:space="preserve">DIESEL                                            </v>
      </c>
      <c r="I8492">
        <v>147</v>
      </c>
    </row>
    <row r="8493" spans="1:9">
      <c r="A8493" t="str">
        <f>T("2018")</f>
        <v>2018</v>
      </c>
      <c r="B8493" t="str">
        <f>T("FISICO                                            ")</f>
        <v xml:space="preserve">FISICO                                            </v>
      </c>
      <c r="C8493" t="str">
        <f>T("LATINA              ")</f>
        <v xml:space="preserve">LATINA              </v>
      </c>
      <c r="D8493" t="str">
        <f>T("CAMPAMENTO          ")</f>
        <v xml:space="preserve">CAMPAMENTO          </v>
      </c>
      <c r="E8493" t="str">
        <f>T("TU ")</f>
        <v xml:space="preserve">TU </v>
      </c>
      <c r="F8493" t="str">
        <f>T("TURISMOS       ")</f>
        <v xml:space="preserve">TURISMOS       </v>
      </c>
      <c r="G8493" t="str">
        <f>T("De 20 CABALLOS FISCALES en adelante               ")</f>
        <v xml:space="preserve">De 20 CABALLOS FISCALES en adelante               </v>
      </c>
      <c r="H8493" t="str">
        <f>T("DIESEL                                            ")</f>
        <v xml:space="preserve">DIESEL                                            </v>
      </c>
      <c r="I8493">
        <v>10</v>
      </c>
    </row>
    <row r="8494" spans="1:9">
      <c r="A8494" t="str">
        <f>T("2018")</f>
        <v>2018</v>
      </c>
      <c r="B8494" t="str">
        <f>T("FISICO                                            ")</f>
        <v xml:space="preserve">FISICO                                            </v>
      </c>
      <c r="C8494" t="str">
        <f>T("LATINA              ")</f>
        <v xml:space="preserve">LATINA              </v>
      </c>
      <c r="D8494" t="str">
        <f>T("CUATRO VIENTOS      ")</f>
        <v xml:space="preserve">CUATRO VIENTOS      </v>
      </c>
      <c r="E8494" t="str">
        <f>T("TU ")</f>
        <v xml:space="preserve">TU </v>
      </c>
      <c r="F8494" t="str">
        <f>T("TURISMOS       ")</f>
        <v xml:space="preserve">TURISMOS       </v>
      </c>
      <c r="G8494" t="str">
        <f>T("De menos de 8 CABALLOS FISCALES                   ")</f>
        <v xml:space="preserve">De menos de 8 CABALLOS FISCALES                   </v>
      </c>
      <c r="H8494" t="str">
        <f>T("DIESEL                                            ")</f>
        <v xml:space="preserve">DIESEL                                            </v>
      </c>
      <c r="I8494">
        <v>1</v>
      </c>
    </row>
    <row r="8495" spans="1:9">
      <c r="A8495" t="str">
        <f>T("2018")</f>
        <v>2018</v>
      </c>
      <c r="B8495" t="str">
        <f>T("FISICO                                            ")</f>
        <v xml:space="preserve">FISICO                                            </v>
      </c>
      <c r="C8495" t="str">
        <f>T("LATINA              ")</f>
        <v xml:space="preserve">LATINA              </v>
      </c>
      <c r="D8495" t="str">
        <f>T("CUATRO VIENTOS      ")</f>
        <v xml:space="preserve">CUATRO VIENTOS      </v>
      </c>
      <c r="E8495" t="str">
        <f>T("TU ")</f>
        <v xml:space="preserve">TU </v>
      </c>
      <c r="F8495" t="str">
        <f>T("TURISMOS       ")</f>
        <v xml:space="preserve">TURISMOS       </v>
      </c>
      <c r="G8495" t="str">
        <f>T("De 8 a 11,99 CABALLOS FISCALES                    ")</f>
        <v xml:space="preserve">De 8 a 11,99 CABALLOS FISCALES                    </v>
      </c>
      <c r="H8495" t="str">
        <f>T("DIESEL                                            ")</f>
        <v xml:space="preserve">DIESEL                                            </v>
      </c>
      <c r="I8495">
        <v>386</v>
      </c>
    </row>
    <row r="8496" spans="1:9">
      <c r="A8496" t="str">
        <f>T("2018")</f>
        <v>2018</v>
      </c>
      <c r="B8496" t="str">
        <f>T("FISICO                                            ")</f>
        <v xml:space="preserve">FISICO                                            </v>
      </c>
      <c r="C8496" t="str">
        <f>T("LATINA              ")</f>
        <v xml:space="preserve">LATINA              </v>
      </c>
      <c r="D8496" t="str">
        <f>T("CUATRO VIENTOS      ")</f>
        <v xml:space="preserve">CUATRO VIENTOS      </v>
      </c>
      <c r="E8496" t="str">
        <f>T("TU ")</f>
        <v xml:space="preserve">TU </v>
      </c>
      <c r="F8496" t="str">
        <f>T("TURISMOS       ")</f>
        <v xml:space="preserve">TURISMOS       </v>
      </c>
      <c r="G8496" t="str">
        <f>T("De 12 a 15,99 CABALLOS FISCALES                   ")</f>
        <v xml:space="preserve">De 12 a 15,99 CABALLOS FISCALES                   </v>
      </c>
      <c r="H8496" t="str">
        <f>T("DIESEL                                            ")</f>
        <v xml:space="preserve">DIESEL                                            </v>
      </c>
      <c r="I8496">
        <v>617</v>
      </c>
    </row>
    <row r="8497" spans="1:9">
      <c r="A8497" t="str">
        <f>T("2018")</f>
        <v>2018</v>
      </c>
      <c r="B8497" t="str">
        <f>T("FISICO                                            ")</f>
        <v xml:space="preserve">FISICO                                            </v>
      </c>
      <c r="C8497" t="str">
        <f>T("LATINA              ")</f>
        <v xml:space="preserve">LATINA              </v>
      </c>
      <c r="D8497" t="str">
        <f>T("CUATRO VIENTOS      ")</f>
        <v xml:space="preserve">CUATRO VIENTOS      </v>
      </c>
      <c r="E8497" t="str">
        <f>T("TU ")</f>
        <v xml:space="preserve">TU </v>
      </c>
      <c r="F8497" t="str">
        <f>T("TURISMOS       ")</f>
        <v xml:space="preserve">TURISMOS       </v>
      </c>
      <c r="G8497" t="str">
        <f>T("De 16 a 19,99 CABALLOS FISCALES                   ")</f>
        <v xml:space="preserve">De 16 a 19,99 CABALLOS FISCALES                   </v>
      </c>
      <c r="H8497" t="str">
        <f>T("DIESEL                                            ")</f>
        <v xml:space="preserve">DIESEL                                            </v>
      </c>
      <c r="I8497">
        <v>38</v>
      </c>
    </row>
    <row r="8498" spans="1:9">
      <c r="A8498" t="str">
        <f>T("2018")</f>
        <v>2018</v>
      </c>
      <c r="B8498" t="str">
        <f>T("FISICO                                            ")</f>
        <v xml:space="preserve">FISICO                                            </v>
      </c>
      <c r="C8498" t="str">
        <f>T("LATINA              ")</f>
        <v xml:space="preserve">LATINA              </v>
      </c>
      <c r="D8498" t="str">
        <f>T("CUATRO VIENTOS      ")</f>
        <v xml:space="preserve">CUATRO VIENTOS      </v>
      </c>
      <c r="E8498" t="str">
        <f>T("TU ")</f>
        <v xml:space="preserve">TU </v>
      </c>
      <c r="F8498" t="str">
        <f>T("TURISMOS       ")</f>
        <v xml:space="preserve">TURISMOS       </v>
      </c>
      <c r="G8498" t="str">
        <f>T("De 20 CABALLOS FISCALES en adelante               ")</f>
        <v xml:space="preserve">De 20 CABALLOS FISCALES en adelante               </v>
      </c>
      <c r="H8498" t="str">
        <f>T("DIESEL                                            ")</f>
        <v xml:space="preserve">DIESEL                                            </v>
      </c>
      <c r="I8498">
        <v>5</v>
      </c>
    </row>
    <row r="8499" spans="1:9">
      <c r="A8499" t="str">
        <f>T("2018")</f>
        <v>2018</v>
      </c>
      <c r="B8499" t="str">
        <f>T("FISICO                                            ")</f>
        <v xml:space="preserve">FISICO                                            </v>
      </c>
      <c r="C8499" t="str">
        <f>T("LATINA              ")</f>
        <v xml:space="preserve">LATINA              </v>
      </c>
      <c r="D8499" t="str">
        <f>T("LAS AGUILAS         ")</f>
        <v xml:space="preserve">LAS AGUILAS         </v>
      </c>
      <c r="E8499" t="str">
        <f>T("TU ")</f>
        <v xml:space="preserve">TU </v>
      </c>
      <c r="F8499" t="str">
        <f>T("TURISMOS       ")</f>
        <v xml:space="preserve">TURISMOS       </v>
      </c>
      <c r="G8499" t="str">
        <f>T("De menos de 8 CABALLOS FISCALES                   ")</f>
        <v xml:space="preserve">De menos de 8 CABALLOS FISCALES                   </v>
      </c>
      <c r="H8499" t="str">
        <f>T("DIESEL                                            ")</f>
        <v xml:space="preserve">DIESEL                                            </v>
      </c>
      <c r="I8499">
        <v>5</v>
      </c>
    </row>
    <row r="8500" spans="1:9">
      <c r="A8500" t="str">
        <f>T("2018")</f>
        <v>2018</v>
      </c>
      <c r="B8500" t="str">
        <f>T("FISICO                                            ")</f>
        <v xml:space="preserve">FISICO                                            </v>
      </c>
      <c r="C8500" t="str">
        <f>T("LATINA              ")</f>
        <v xml:space="preserve">LATINA              </v>
      </c>
      <c r="D8500" t="str">
        <f>T("LAS AGUILAS         ")</f>
        <v xml:space="preserve">LAS AGUILAS         </v>
      </c>
      <c r="E8500" t="str">
        <f>T("TU ")</f>
        <v xml:space="preserve">TU </v>
      </c>
      <c r="F8500" t="str">
        <f>T("TURISMOS       ")</f>
        <v xml:space="preserve">TURISMOS       </v>
      </c>
      <c r="G8500" t="str">
        <f>T("De 8 a 11,99 CABALLOS FISCALES                    ")</f>
        <v xml:space="preserve">De 8 a 11,99 CABALLOS FISCALES                    </v>
      </c>
      <c r="H8500" t="str">
        <f>T("DIESEL                                            ")</f>
        <v xml:space="preserve">DIESEL                                            </v>
      </c>
      <c r="I8500" s="1">
        <v>3797</v>
      </c>
    </row>
    <row r="8501" spans="1:9">
      <c r="A8501" t="str">
        <f>T("2018")</f>
        <v>2018</v>
      </c>
      <c r="B8501" t="str">
        <f>T("FISICO                                            ")</f>
        <v xml:space="preserve">FISICO                                            </v>
      </c>
      <c r="C8501" t="str">
        <f>T("LATINA              ")</f>
        <v xml:space="preserve">LATINA              </v>
      </c>
      <c r="D8501" t="str">
        <f>T("LAS AGUILAS         ")</f>
        <v xml:space="preserve">LAS AGUILAS         </v>
      </c>
      <c r="E8501" t="str">
        <f>T("TU ")</f>
        <v xml:space="preserve">TU </v>
      </c>
      <c r="F8501" t="str">
        <f>T("TURISMOS       ")</f>
        <v xml:space="preserve">TURISMOS       </v>
      </c>
      <c r="G8501" t="str">
        <f>T("De 12 a 15,99 CABALLOS FISCALES                   ")</f>
        <v xml:space="preserve">De 12 a 15,99 CABALLOS FISCALES                   </v>
      </c>
      <c r="H8501" t="str">
        <f>T("DIESEL                                            ")</f>
        <v xml:space="preserve">DIESEL                                            </v>
      </c>
      <c r="I8501" s="1">
        <v>7146</v>
      </c>
    </row>
    <row r="8502" spans="1:9">
      <c r="A8502" t="str">
        <f>T("2018")</f>
        <v>2018</v>
      </c>
      <c r="B8502" t="str">
        <f>T("FISICO                                            ")</f>
        <v xml:space="preserve">FISICO                                            </v>
      </c>
      <c r="C8502" t="str">
        <f>T("LATINA              ")</f>
        <v xml:space="preserve">LATINA              </v>
      </c>
      <c r="D8502" t="str">
        <f>T("LAS AGUILAS         ")</f>
        <v xml:space="preserve">LAS AGUILAS         </v>
      </c>
      <c r="E8502" t="str">
        <f>T("TU ")</f>
        <v xml:space="preserve">TU </v>
      </c>
      <c r="F8502" t="str">
        <f>T("TURISMOS       ")</f>
        <v xml:space="preserve">TURISMOS       </v>
      </c>
      <c r="G8502" t="str">
        <f>T("De 16 a 19,99 CABALLOS FISCALES                   ")</f>
        <v xml:space="preserve">De 16 a 19,99 CABALLOS FISCALES                   </v>
      </c>
      <c r="H8502" t="str">
        <f>T("DIESEL                                            ")</f>
        <v xml:space="preserve">DIESEL                                            </v>
      </c>
      <c r="I8502">
        <v>391</v>
      </c>
    </row>
    <row r="8503" spans="1:9">
      <c r="A8503" t="str">
        <f>T("2018")</f>
        <v>2018</v>
      </c>
      <c r="B8503" t="str">
        <f>T("FISICO                                            ")</f>
        <v xml:space="preserve">FISICO                                            </v>
      </c>
      <c r="C8503" t="str">
        <f>T("LATINA              ")</f>
        <v xml:space="preserve">LATINA              </v>
      </c>
      <c r="D8503" t="str">
        <f>T("LAS AGUILAS         ")</f>
        <v xml:space="preserve">LAS AGUILAS         </v>
      </c>
      <c r="E8503" t="str">
        <f>T("TU ")</f>
        <v xml:space="preserve">TU </v>
      </c>
      <c r="F8503" t="str">
        <f>T("TURISMOS       ")</f>
        <v xml:space="preserve">TURISMOS       </v>
      </c>
      <c r="G8503" t="str">
        <f>T("De 20 CABALLOS FISCALES en adelante               ")</f>
        <v xml:space="preserve">De 20 CABALLOS FISCALES en adelante               </v>
      </c>
      <c r="H8503" t="str">
        <f>T("DIESEL                                            ")</f>
        <v xml:space="preserve">DIESEL                                            </v>
      </c>
      <c r="I8503">
        <v>19</v>
      </c>
    </row>
    <row r="8504" spans="1:9">
      <c r="A8504" t="str">
        <f>T("2018")</f>
        <v>2018</v>
      </c>
      <c r="B8504" t="str">
        <f>T("JURIDICO                                          ")</f>
        <v xml:space="preserve">JURIDICO                                          </v>
      </c>
      <c r="C8504" t="str">
        <f>T("LATINA              ")</f>
        <v xml:space="preserve">LATINA              </v>
      </c>
      <c r="D8504" t="str">
        <f>T("SIN BARRIO          ")</f>
        <v xml:space="preserve">SIN BARRIO          </v>
      </c>
      <c r="E8504" t="str">
        <f>T("TU ")</f>
        <v xml:space="preserve">TU </v>
      </c>
      <c r="F8504" t="str">
        <f>T("TURISMOS       ")</f>
        <v xml:space="preserve">TURISMOS       </v>
      </c>
      <c r="G8504" t="str">
        <f>T("De 8 a 11,99 CABALLOS FISCALES                    ")</f>
        <v xml:space="preserve">De 8 a 11,99 CABALLOS FISCALES                    </v>
      </c>
      <c r="H8504" t="str">
        <f>T("DIESEL                                            ")</f>
        <v xml:space="preserve">DIESEL                                            </v>
      </c>
      <c r="I8504">
        <v>15</v>
      </c>
    </row>
    <row r="8505" spans="1:9">
      <c r="A8505" t="str">
        <f>T("2018")</f>
        <v>2018</v>
      </c>
      <c r="B8505" t="str">
        <f>T("JURIDICO                                          ")</f>
        <v xml:space="preserve">JURIDICO                                          </v>
      </c>
      <c r="C8505" t="str">
        <f>T("LATINA              ")</f>
        <v xml:space="preserve">LATINA              </v>
      </c>
      <c r="D8505" t="str">
        <f>T("SIN BARRIO          ")</f>
        <v xml:space="preserve">SIN BARRIO          </v>
      </c>
      <c r="E8505" t="str">
        <f>T("TU ")</f>
        <v xml:space="preserve">TU </v>
      </c>
      <c r="F8505" t="str">
        <f>T("TURISMOS       ")</f>
        <v xml:space="preserve">TURISMOS       </v>
      </c>
      <c r="G8505" t="str">
        <f>T("De 12 a 15,99 CABALLOS FISCALES                   ")</f>
        <v xml:space="preserve">De 12 a 15,99 CABALLOS FISCALES                   </v>
      </c>
      <c r="H8505" t="str">
        <f>T("DIESEL                                            ")</f>
        <v xml:space="preserve">DIESEL                                            </v>
      </c>
      <c r="I8505">
        <v>17</v>
      </c>
    </row>
    <row r="8506" spans="1:9">
      <c r="A8506" t="str">
        <f>T("2018")</f>
        <v>2018</v>
      </c>
      <c r="B8506" t="str">
        <f>T("JURIDICO                                          ")</f>
        <v xml:space="preserve">JURIDICO                                          </v>
      </c>
      <c r="C8506" t="str">
        <f>T("LATINA              ")</f>
        <v xml:space="preserve">LATINA              </v>
      </c>
      <c r="D8506" t="str">
        <f>T("SIN BARRIO          ")</f>
        <v xml:space="preserve">SIN BARRIO          </v>
      </c>
      <c r="E8506" t="str">
        <f>T("TU ")</f>
        <v xml:space="preserve">TU </v>
      </c>
      <c r="F8506" t="str">
        <f>T("TURISMOS       ")</f>
        <v xml:space="preserve">TURISMOS       </v>
      </c>
      <c r="G8506" t="str">
        <f>T("De 16 a 19,99 CABALLOS FISCALES                   ")</f>
        <v xml:space="preserve">De 16 a 19,99 CABALLOS FISCALES                   </v>
      </c>
      <c r="H8506" t="str">
        <f>T("DIESEL                                            ")</f>
        <v xml:space="preserve">DIESEL                                            </v>
      </c>
      <c r="I8506">
        <v>2</v>
      </c>
    </row>
    <row r="8507" spans="1:9">
      <c r="A8507" t="str">
        <f>T("2018")</f>
        <v>2018</v>
      </c>
      <c r="B8507" t="str">
        <f>T("JURIDICO                                          ")</f>
        <v xml:space="preserve">JURIDICO                                          </v>
      </c>
      <c r="C8507" t="str">
        <f>T("LATINA              ")</f>
        <v xml:space="preserve">LATINA              </v>
      </c>
      <c r="D8507" t="str">
        <f>T("LOS CARMENES        ")</f>
        <v xml:space="preserve">LOS CARMENES        </v>
      </c>
      <c r="E8507" t="str">
        <f>T("TU ")</f>
        <v xml:space="preserve">TU </v>
      </c>
      <c r="F8507" t="str">
        <f>T("TURISMOS       ")</f>
        <v xml:space="preserve">TURISMOS       </v>
      </c>
      <c r="G8507" t="str">
        <f>T("De 8 a 11,99 CABALLOS FISCALES                    ")</f>
        <v xml:space="preserve">De 8 a 11,99 CABALLOS FISCALES                    </v>
      </c>
      <c r="H8507" t="str">
        <f>T("DIESEL                                            ")</f>
        <v xml:space="preserve">DIESEL                                            </v>
      </c>
      <c r="I8507">
        <v>25</v>
      </c>
    </row>
    <row r="8508" spans="1:9">
      <c r="A8508" t="str">
        <f>T("2018")</f>
        <v>2018</v>
      </c>
      <c r="B8508" t="str">
        <f>T("JURIDICO                                          ")</f>
        <v xml:space="preserve">JURIDICO                                          </v>
      </c>
      <c r="C8508" t="str">
        <f>T("LATINA              ")</f>
        <v xml:space="preserve">LATINA              </v>
      </c>
      <c r="D8508" t="str">
        <f>T("LOS CARMENES        ")</f>
        <v xml:space="preserve">LOS CARMENES        </v>
      </c>
      <c r="E8508" t="str">
        <f>T("TU ")</f>
        <v xml:space="preserve">TU </v>
      </c>
      <c r="F8508" t="str">
        <f>T("TURISMOS       ")</f>
        <v xml:space="preserve">TURISMOS       </v>
      </c>
      <c r="G8508" t="str">
        <f>T("De 12 a 15,99 CABALLOS FISCALES                   ")</f>
        <v xml:space="preserve">De 12 a 15,99 CABALLOS FISCALES                   </v>
      </c>
      <c r="H8508" t="str">
        <f>T("DIESEL                                            ")</f>
        <v xml:space="preserve">DIESEL                                            </v>
      </c>
      <c r="I8508">
        <v>86</v>
      </c>
    </row>
    <row r="8509" spans="1:9">
      <c r="A8509" t="str">
        <f>T("2018")</f>
        <v>2018</v>
      </c>
      <c r="B8509" t="str">
        <f>T("JURIDICO                                          ")</f>
        <v xml:space="preserve">JURIDICO                                          </v>
      </c>
      <c r="C8509" t="str">
        <f>T("LATINA              ")</f>
        <v xml:space="preserve">LATINA              </v>
      </c>
      <c r="D8509" t="str">
        <f>T("LOS CARMENES        ")</f>
        <v xml:space="preserve">LOS CARMENES        </v>
      </c>
      <c r="E8509" t="str">
        <f>T("TU ")</f>
        <v xml:space="preserve">TU </v>
      </c>
      <c r="F8509" t="str">
        <f>T("TURISMOS       ")</f>
        <v xml:space="preserve">TURISMOS       </v>
      </c>
      <c r="G8509" t="str">
        <f>T("De 16 a 19,99 CABALLOS FISCALES                   ")</f>
        <v xml:space="preserve">De 16 a 19,99 CABALLOS FISCALES                   </v>
      </c>
      <c r="H8509" t="str">
        <f>T("DIESEL                                            ")</f>
        <v xml:space="preserve">DIESEL                                            </v>
      </c>
      <c r="I8509">
        <v>20</v>
      </c>
    </row>
    <row r="8510" spans="1:9">
      <c r="A8510" t="str">
        <f>T("2018")</f>
        <v>2018</v>
      </c>
      <c r="B8510" t="str">
        <f>T("JURIDICO                                          ")</f>
        <v xml:space="preserve">JURIDICO                                          </v>
      </c>
      <c r="C8510" t="str">
        <f>T("LATINA              ")</f>
        <v xml:space="preserve">LATINA              </v>
      </c>
      <c r="D8510" t="str">
        <f>T("LOS CARMENES        ")</f>
        <v xml:space="preserve">LOS CARMENES        </v>
      </c>
      <c r="E8510" t="str">
        <f>T("TU ")</f>
        <v xml:space="preserve">TU </v>
      </c>
      <c r="F8510" t="str">
        <f>T("TURISMOS       ")</f>
        <v xml:space="preserve">TURISMOS       </v>
      </c>
      <c r="G8510" t="str">
        <f>T("De 20 CABALLOS FISCALES en adelante               ")</f>
        <v xml:space="preserve">De 20 CABALLOS FISCALES en adelante               </v>
      </c>
      <c r="H8510" t="str">
        <f>T("DIESEL                                            ")</f>
        <v xml:space="preserve">DIESEL                                            </v>
      </c>
      <c r="I8510">
        <v>2</v>
      </c>
    </row>
    <row r="8511" spans="1:9">
      <c r="A8511" t="str">
        <f>T("2018")</f>
        <v>2018</v>
      </c>
      <c r="B8511" t="str">
        <f>T("JURIDICO                                          ")</f>
        <v xml:space="preserve">JURIDICO                                          </v>
      </c>
      <c r="C8511" t="str">
        <f>T("LATINA              ")</f>
        <v xml:space="preserve">LATINA              </v>
      </c>
      <c r="D8511" t="str">
        <f>T("PUERTA DEL ANGEL    ")</f>
        <v xml:space="preserve">PUERTA DEL ANGEL    </v>
      </c>
      <c r="E8511" t="str">
        <f>T("TU ")</f>
        <v xml:space="preserve">TU </v>
      </c>
      <c r="F8511" t="str">
        <f>T("TURISMOS       ")</f>
        <v xml:space="preserve">TURISMOS       </v>
      </c>
      <c r="G8511" t="str">
        <f>T("De menos de 8 CABALLOS FISCALES                   ")</f>
        <v xml:space="preserve">De menos de 8 CABALLOS FISCALES                   </v>
      </c>
      <c r="H8511" t="str">
        <f>T("DIESEL                                            ")</f>
        <v xml:space="preserve">DIESEL                                            </v>
      </c>
      <c r="I8511">
        <v>2</v>
      </c>
    </row>
    <row r="8512" spans="1:9">
      <c r="A8512" t="str">
        <f>T("2018")</f>
        <v>2018</v>
      </c>
      <c r="B8512" t="str">
        <f>T("JURIDICO                                          ")</f>
        <v xml:space="preserve">JURIDICO                                          </v>
      </c>
      <c r="C8512" t="str">
        <f>T("LATINA              ")</f>
        <v xml:space="preserve">LATINA              </v>
      </c>
      <c r="D8512" t="str">
        <f>T("PUERTA DEL ANGEL    ")</f>
        <v xml:space="preserve">PUERTA DEL ANGEL    </v>
      </c>
      <c r="E8512" t="str">
        <f>T("TU ")</f>
        <v xml:space="preserve">TU </v>
      </c>
      <c r="F8512" t="str">
        <f>T("TURISMOS       ")</f>
        <v xml:space="preserve">TURISMOS       </v>
      </c>
      <c r="G8512" t="str">
        <f>T("De 8 a 11,99 CABALLOS FISCALES                    ")</f>
        <v xml:space="preserve">De 8 a 11,99 CABALLOS FISCALES                    </v>
      </c>
      <c r="H8512" t="str">
        <f>T("DIESEL                                            ")</f>
        <v xml:space="preserve">DIESEL                                            </v>
      </c>
      <c r="I8512">
        <v>122</v>
      </c>
    </row>
    <row r="8513" spans="1:9">
      <c r="A8513" t="str">
        <f>T("2018")</f>
        <v>2018</v>
      </c>
      <c r="B8513" t="str">
        <f>T("JURIDICO                                          ")</f>
        <v xml:space="preserve">JURIDICO                                          </v>
      </c>
      <c r="C8513" t="str">
        <f>T("LATINA              ")</f>
        <v xml:space="preserve">LATINA              </v>
      </c>
      <c r="D8513" t="str">
        <f>T("PUERTA DEL ANGEL    ")</f>
        <v xml:space="preserve">PUERTA DEL ANGEL    </v>
      </c>
      <c r="E8513" t="str">
        <f>T("TU ")</f>
        <v xml:space="preserve">TU </v>
      </c>
      <c r="F8513" t="str">
        <f>T("TURISMOS       ")</f>
        <v xml:space="preserve">TURISMOS       </v>
      </c>
      <c r="G8513" t="str">
        <f>T("De 12 a 15,99 CABALLOS FISCALES                   ")</f>
        <v xml:space="preserve">De 12 a 15,99 CABALLOS FISCALES                   </v>
      </c>
      <c r="H8513" t="str">
        <f>T("DIESEL                                            ")</f>
        <v xml:space="preserve">DIESEL                                            </v>
      </c>
      <c r="I8513">
        <v>218</v>
      </c>
    </row>
    <row r="8514" spans="1:9">
      <c r="A8514" t="str">
        <f>T("2018")</f>
        <v>2018</v>
      </c>
      <c r="B8514" t="str">
        <f>T("JURIDICO                                          ")</f>
        <v xml:space="preserve">JURIDICO                                          </v>
      </c>
      <c r="C8514" t="str">
        <f>T("LATINA              ")</f>
        <v xml:space="preserve">LATINA              </v>
      </c>
      <c r="D8514" t="str">
        <f>T("PUERTA DEL ANGEL    ")</f>
        <v xml:space="preserve">PUERTA DEL ANGEL    </v>
      </c>
      <c r="E8514" t="str">
        <f>T("TU ")</f>
        <v xml:space="preserve">TU </v>
      </c>
      <c r="F8514" t="str">
        <f>T("TURISMOS       ")</f>
        <v xml:space="preserve">TURISMOS       </v>
      </c>
      <c r="G8514" t="str">
        <f>T("De 16 a 19,99 CABALLOS FISCALES                   ")</f>
        <v xml:space="preserve">De 16 a 19,99 CABALLOS FISCALES                   </v>
      </c>
      <c r="H8514" t="str">
        <f>T("DIESEL                                            ")</f>
        <v xml:space="preserve">DIESEL                                            </v>
      </c>
      <c r="I8514">
        <v>85</v>
      </c>
    </row>
    <row r="8515" spans="1:9">
      <c r="A8515" t="str">
        <f>T("2018")</f>
        <v>2018</v>
      </c>
      <c r="B8515" t="str">
        <f>T("JURIDICO                                          ")</f>
        <v xml:space="preserve">JURIDICO                                          </v>
      </c>
      <c r="C8515" t="str">
        <f>T("LATINA              ")</f>
        <v xml:space="preserve">LATINA              </v>
      </c>
      <c r="D8515" t="str">
        <f>T("PUERTA DEL ANGEL    ")</f>
        <v xml:space="preserve">PUERTA DEL ANGEL    </v>
      </c>
      <c r="E8515" t="str">
        <f>T("TU ")</f>
        <v xml:space="preserve">TU </v>
      </c>
      <c r="F8515" t="str">
        <f>T("TURISMOS       ")</f>
        <v xml:space="preserve">TURISMOS       </v>
      </c>
      <c r="G8515" t="str">
        <f>T("De 20 CABALLOS FISCALES en adelante               ")</f>
        <v xml:space="preserve">De 20 CABALLOS FISCALES en adelante               </v>
      </c>
      <c r="H8515" t="str">
        <f>T("DIESEL                                            ")</f>
        <v xml:space="preserve">DIESEL                                            </v>
      </c>
      <c r="I8515">
        <v>4</v>
      </c>
    </row>
    <row r="8516" spans="1:9">
      <c r="A8516" t="str">
        <f>T("2018")</f>
        <v>2018</v>
      </c>
      <c r="B8516" t="str">
        <f>T("JURIDICO                                          ")</f>
        <v xml:space="preserve">JURIDICO                                          </v>
      </c>
      <c r="C8516" t="str">
        <f>T("LATINA              ")</f>
        <v xml:space="preserve">LATINA              </v>
      </c>
      <c r="D8516" t="str">
        <f>T("LUCERO              ")</f>
        <v xml:space="preserve">LUCERO              </v>
      </c>
      <c r="E8516" t="str">
        <f>T("TU ")</f>
        <v xml:space="preserve">TU </v>
      </c>
      <c r="F8516" t="str">
        <f>T("TURISMOS       ")</f>
        <v xml:space="preserve">TURISMOS       </v>
      </c>
      <c r="G8516" t="str">
        <f>T("De menos de 8 CABALLOS FISCALES                   ")</f>
        <v xml:space="preserve">De menos de 8 CABALLOS FISCALES                   </v>
      </c>
      <c r="H8516" t="str">
        <f>T("DIESEL                                            ")</f>
        <v xml:space="preserve">DIESEL                                            </v>
      </c>
      <c r="I8516">
        <v>2</v>
      </c>
    </row>
    <row r="8517" spans="1:9">
      <c r="A8517" t="str">
        <f>T("2018")</f>
        <v>2018</v>
      </c>
      <c r="B8517" t="str">
        <f>T("JURIDICO                                          ")</f>
        <v xml:space="preserve">JURIDICO                                          </v>
      </c>
      <c r="C8517" t="str">
        <f>T("LATINA              ")</f>
        <v xml:space="preserve">LATINA              </v>
      </c>
      <c r="D8517" t="str">
        <f>T("LUCERO              ")</f>
        <v xml:space="preserve">LUCERO              </v>
      </c>
      <c r="E8517" t="str">
        <f>T("TU ")</f>
        <v xml:space="preserve">TU </v>
      </c>
      <c r="F8517" t="str">
        <f>T("TURISMOS       ")</f>
        <v xml:space="preserve">TURISMOS       </v>
      </c>
      <c r="G8517" t="str">
        <f>T("De 8 a 11,99 CABALLOS FISCALES                    ")</f>
        <v xml:space="preserve">De 8 a 11,99 CABALLOS FISCALES                    </v>
      </c>
      <c r="H8517" t="str">
        <f>T("DIESEL                                            ")</f>
        <v xml:space="preserve">DIESEL                                            </v>
      </c>
      <c r="I8517">
        <v>135</v>
      </c>
    </row>
    <row r="8518" spans="1:9">
      <c r="A8518" t="str">
        <f>T("2018")</f>
        <v>2018</v>
      </c>
      <c r="B8518" t="str">
        <f>T("JURIDICO                                          ")</f>
        <v xml:space="preserve">JURIDICO                                          </v>
      </c>
      <c r="C8518" t="str">
        <f>T("LATINA              ")</f>
        <v xml:space="preserve">LATINA              </v>
      </c>
      <c r="D8518" t="str">
        <f>T("LUCERO              ")</f>
        <v xml:space="preserve">LUCERO              </v>
      </c>
      <c r="E8518" t="str">
        <f>T("TU ")</f>
        <v xml:space="preserve">TU </v>
      </c>
      <c r="F8518" t="str">
        <f>T("TURISMOS       ")</f>
        <v xml:space="preserve">TURISMOS       </v>
      </c>
      <c r="G8518" t="str">
        <f>T("De 12 a 15,99 CABALLOS FISCALES                   ")</f>
        <v xml:space="preserve">De 12 a 15,99 CABALLOS FISCALES                   </v>
      </c>
      <c r="H8518" t="str">
        <f>T("DIESEL                                            ")</f>
        <v xml:space="preserve">DIESEL                                            </v>
      </c>
      <c r="I8518">
        <v>189</v>
      </c>
    </row>
    <row r="8519" spans="1:9">
      <c r="A8519" t="str">
        <f>T("2018")</f>
        <v>2018</v>
      </c>
      <c r="B8519" t="str">
        <f>T("JURIDICO                                          ")</f>
        <v xml:space="preserve">JURIDICO                                          </v>
      </c>
      <c r="C8519" t="str">
        <f>T("LATINA              ")</f>
        <v xml:space="preserve">LATINA              </v>
      </c>
      <c r="D8519" t="str">
        <f>T("LUCERO              ")</f>
        <v xml:space="preserve">LUCERO              </v>
      </c>
      <c r="E8519" t="str">
        <f>T("TU ")</f>
        <v xml:space="preserve">TU </v>
      </c>
      <c r="F8519" t="str">
        <f>T("TURISMOS       ")</f>
        <v xml:space="preserve">TURISMOS       </v>
      </c>
      <c r="G8519" t="str">
        <f>T("De 16 a 19,99 CABALLOS FISCALES                   ")</f>
        <v xml:space="preserve">De 16 a 19,99 CABALLOS FISCALES                   </v>
      </c>
      <c r="H8519" t="str">
        <f>T("DIESEL                                            ")</f>
        <v xml:space="preserve">DIESEL                                            </v>
      </c>
      <c r="I8519">
        <v>54</v>
      </c>
    </row>
    <row r="8520" spans="1:9">
      <c r="A8520" t="str">
        <f>T("2018")</f>
        <v>2018</v>
      </c>
      <c r="B8520" t="str">
        <f>T("JURIDICO                                          ")</f>
        <v xml:space="preserve">JURIDICO                                          </v>
      </c>
      <c r="C8520" t="str">
        <f>T("LATINA              ")</f>
        <v xml:space="preserve">LATINA              </v>
      </c>
      <c r="D8520" t="str">
        <f>T("LUCERO              ")</f>
        <v xml:space="preserve">LUCERO              </v>
      </c>
      <c r="E8520" t="str">
        <f>T("TU ")</f>
        <v xml:space="preserve">TU </v>
      </c>
      <c r="F8520" t="str">
        <f>T("TURISMOS       ")</f>
        <v xml:space="preserve">TURISMOS       </v>
      </c>
      <c r="G8520" t="str">
        <f>T("De 20 CABALLOS FISCALES en adelante               ")</f>
        <v xml:space="preserve">De 20 CABALLOS FISCALES en adelante               </v>
      </c>
      <c r="H8520" t="str">
        <f>T("DIESEL                                            ")</f>
        <v xml:space="preserve">DIESEL                                            </v>
      </c>
      <c r="I8520">
        <v>5</v>
      </c>
    </row>
    <row r="8521" spans="1:9">
      <c r="A8521" t="str">
        <f>T("2018")</f>
        <v>2018</v>
      </c>
      <c r="B8521" t="str">
        <f>T("JURIDICO                                          ")</f>
        <v xml:space="preserve">JURIDICO                                          </v>
      </c>
      <c r="C8521" t="str">
        <f>T("LATINA              ")</f>
        <v xml:space="preserve">LATINA              </v>
      </c>
      <c r="D8521" t="str">
        <f>T("ALUCHE              ")</f>
        <v xml:space="preserve">ALUCHE              </v>
      </c>
      <c r="E8521" t="str">
        <f>T("TU ")</f>
        <v xml:space="preserve">TU </v>
      </c>
      <c r="F8521" t="str">
        <f>T("TURISMOS       ")</f>
        <v xml:space="preserve">TURISMOS       </v>
      </c>
      <c r="G8521" t="str">
        <f>T("De menos de 8 CABALLOS FISCALES                   ")</f>
        <v xml:space="preserve">De menos de 8 CABALLOS FISCALES                   </v>
      </c>
      <c r="H8521" t="str">
        <f>T("DIESEL                                            ")</f>
        <v xml:space="preserve">DIESEL                                            </v>
      </c>
      <c r="I8521">
        <v>28</v>
      </c>
    </row>
    <row r="8522" spans="1:9">
      <c r="A8522" t="str">
        <f>T("2018")</f>
        <v>2018</v>
      </c>
      <c r="B8522" t="str">
        <f>T("JURIDICO                                          ")</f>
        <v xml:space="preserve">JURIDICO                                          </v>
      </c>
      <c r="C8522" t="str">
        <f>T("LATINA              ")</f>
        <v xml:space="preserve">LATINA              </v>
      </c>
      <c r="D8522" t="str">
        <f>T("ALUCHE              ")</f>
        <v xml:space="preserve">ALUCHE              </v>
      </c>
      <c r="E8522" t="str">
        <f>T("TU ")</f>
        <v xml:space="preserve">TU </v>
      </c>
      <c r="F8522" t="str">
        <f>T("TURISMOS       ")</f>
        <v xml:space="preserve">TURISMOS       </v>
      </c>
      <c r="G8522" t="str">
        <f>T("De 8 a 11,99 CABALLOS FISCALES                    ")</f>
        <v xml:space="preserve">De 8 a 11,99 CABALLOS FISCALES                    </v>
      </c>
      <c r="H8522" t="str">
        <f>T("DIESEL                                            ")</f>
        <v xml:space="preserve">DIESEL                                            </v>
      </c>
      <c r="I8522">
        <v>145</v>
      </c>
    </row>
    <row r="8523" spans="1:9">
      <c r="A8523" t="str">
        <f>T("2018")</f>
        <v>2018</v>
      </c>
      <c r="B8523" t="str">
        <f>T("JURIDICO                                          ")</f>
        <v xml:space="preserve">JURIDICO                                          </v>
      </c>
      <c r="C8523" t="str">
        <f>T("LATINA              ")</f>
        <v xml:space="preserve">LATINA              </v>
      </c>
      <c r="D8523" t="str">
        <f>T("ALUCHE              ")</f>
        <v xml:space="preserve">ALUCHE              </v>
      </c>
      <c r="E8523" t="str">
        <f>T("TU ")</f>
        <v xml:space="preserve">TU </v>
      </c>
      <c r="F8523" t="str">
        <f>T("TURISMOS       ")</f>
        <v xml:space="preserve">TURISMOS       </v>
      </c>
      <c r="G8523" t="str">
        <f>T("De 12 a 15,99 CABALLOS FISCALES                   ")</f>
        <v xml:space="preserve">De 12 a 15,99 CABALLOS FISCALES                   </v>
      </c>
      <c r="H8523" t="str">
        <f>T("DIESEL                                            ")</f>
        <v xml:space="preserve">DIESEL                                            </v>
      </c>
      <c r="I8523">
        <v>263</v>
      </c>
    </row>
    <row r="8524" spans="1:9">
      <c r="A8524" t="str">
        <f>T("2018")</f>
        <v>2018</v>
      </c>
      <c r="B8524" t="str">
        <f>T("JURIDICO                                          ")</f>
        <v xml:space="preserve">JURIDICO                                          </v>
      </c>
      <c r="C8524" t="str">
        <f>T("LATINA              ")</f>
        <v xml:space="preserve">LATINA              </v>
      </c>
      <c r="D8524" t="str">
        <f>T("ALUCHE              ")</f>
        <v xml:space="preserve">ALUCHE              </v>
      </c>
      <c r="E8524" t="str">
        <f>T("TU ")</f>
        <v xml:space="preserve">TU </v>
      </c>
      <c r="F8524" t="str">
        <f>T("TURISMOS       ")</f>
        <v xml:space="preserve">TURISMOS       </v>
      </c>
      <c r="G8524" t="str">
        <f>T("De 16 a 19,99 CABALLOS FISCALES                   ")</f>
        <v xml:space="preserve">De 16 a 19,99 CABALLOS FISCALES                   </v>
      </c>
      <c r="H8524" t="str">
        <f>T("DIESEL                                            ")</f>
        <v xml:space="preserve">DIESEL                                            </v>
      </c>
      <c r="I8524">
        <v>56</v>
      </c>
    </row>
    <row r="8525" spans="1:9">
      <c r="A8525" t="str">
        <f>T("2018")</f>
        <v>2018</v>
      </c>
      <c r="B8525" t="str">
        <f>T("JURIDICO                                          ")</f>
        <v xml:space="preserve">JURIDICO                                          </v>
      </c>
      <c r="C8525" t="str">
        <f>T("LATINA              ")</f>
        <v xml:space="preserve">LATINA              </v>
      </c>
      <c r="D8525" t="str">
        <f>T("ALUCHE              ")</f>
        <v xml:space="preserve">ALUCHE              </v>
      </c>
      <c r="E8525" t="str">
        <f>T("TU ")</f>
        <v xml:space="preserve">TU </v>
      </c>
      <c r="F8525" t="str">
        <f>T("TURISMOS       ")</f>
        <v xml:space="preserve">TURISMOS       </v>
      </c>
      <c r="G8525" t="str">
        <f>T("De 20 CABALLOS FISCALES en adelante               ")</f>
        <v xml:space="preserve">De 20 CABALLOS FISCALES en adelante               </v>
      </c>
      <c r="H8525" t="str">
        <f>T("DIESEL                                            ")</f>
        <v xml:space="preserve">DIESEL                                            </v>
      </c>
      <c r="I8525">
        <v>3</v>
      </c>
    </row>
    <row r="8526" spans="1:9">
      <c r="A8526" t="str">
        <f>T("2018")</f>
        <v>2018</v>
      </c>
      <c r="B8526" t="str">
        <f>T("JURIDICO                                          ")</f>
        <v xml:space="preserve">JURIDICO                                          </v>
      </c>
      <c r="C8526" t="str">
        <f>T("LATINA              ")</f>
        <v xml:space="preserve">LATINA              </v>
      </c>
      <c r="D8526" t="str">
        <f>T("CAMPAMENTO          ")</f>
        <v xml:space="preserve">CAMPAMENTO          </v>
      </c>
      <c r="E8526" t="str">
        <f>T("TU ")</f>
        <v xml:space="preserve">TU </v>
      </c>
      <c r="F8526" t="str">
        <f>T("TURISMOS       ")</f>
        <v xml:space="preserve">TURISMOS       </v>
      </c>
      <c r="G8526" t="str">
        <f>T("De 8 a 11,99 CABALLOS FISCALES                    ")</f>
        <v xml:space="preserve">De 8 a 11,99 CABALLOS FISCALES                    </v>
      </c>
      <c r="H8526" t="str">
        <f>T("DIESEL                                            ")</f>
        <v xml:space="preserve">DIESEL                                            </v>
      </c>
      <c r="I8526">
        <v>49</v>
      </c>
    </row>
    <row r="8527" spans="1:9">
      <c r="A8527" t="str">
        <f>T("2018")</f>
        <v>2018</v>
      </c>
      <c r="B8527" t="str">
        <f>T("JURIDICO                                          ")</f>
        <v xml:space="preserve">JURIDICO                                          </v>
      </c>
      <c r="C8527" t="str">
        <f>T("LATINA              ")</f>
        <v xml:space="preserve">LATINA              </v>
      </c>
      <c r="D8527" t="str">
        <f>T("CAMPAMENTO          ")</f>
        <v xml:space="preserve">CAMPAMENTO          </v>
      </c>
      <c r="E8527" t="str">
        <f>T("TU ")</f>
        <v xml:space="preserve">TU </v>
      </c>
      <c r="F8527" t="str">
        <f>T("TURISMOS       ")</f>
        <v xml:space="preserve">TURISMOS       </v>
      </c>
      <c r="G8527" t="str">
        <f>T("De 12 a 15,99 CABALLOS FISCALES                   ")</f>
        <v xml:space="preserve">De 12 a 15,99 CABALLOS FISCALES                   </v>
      </c>
      <c r="H8527" t="str">
        <f>T("DIESEL                                            ")</f>
        <v xml:space="preserve">DIESEL                                            </v>
      </c>
      <c r="I8527">
        <v>62</v>
      </c>
    </row>
    <row r="8528" spans="1:9">
      <c r="A8528" t="str">
        <f>T("2018")</f>
        <v>2018</v>
      </c>
      <c r="B8528" t="str">
        <f>T("JURIDICO                                          ")</f>
        <v xml:space="preserve">JURIDICO                                          </v>
      </c>
      <c r="C8528" t="str">
        <f>T("LATINA              ")</f>
        <v xml:space="preserve">LATINA              </v>
      </c>
      <c r="D8528" t="str">
        <f>T("CAMPAMENTO          ")</f>
        <v xml:space="preserve">CAMPAMENTO          </v>
      </c>
      <c r="E8528" t="str">
        <f>T("TU ")</f>
        <v xml:space="preserve">TU </v>
      </c>
      <c r="F8528" t="str">
        <f>T("TURISMOS       ")</f>
        <v xml:space="preserve">TURISMOS       </v>
      </c>
      <c r="G8528" t="str">
        <f>T("De 16 a 19,99 CABALLOS FISCALES                   ")</f>
        <v xml:space="preserve">De 16 a 19,99 CABALLOS FISCALES                   </v>
      </c>
      <c r="H8528" t="str">
        <f>T("DIESEL                                            ")</f>
        <v xml:space="preserve">DIESEL                                            </v>
      </c>
      <c r="I8528">
        <v>21</v>
      </c>
    </row>
    <row r="8529" spans="1:9">
      <c r="A8529" t="str">
        <f>T("2018")</f>
        <v>2018</v>
      </c>
      <c r="B8529" t="str">
        <f>T("JURIDICO                                          ")</f>
        <v xml:space="preserve">JURIDICO                                          </v>
      </c>
      <c r="C8529" t="str">
        <f>T("LATINA              ")</f>
        <v xml:space="preserve">LATINA              </v>
      </c>
      <c r="D8529" t="str">
        <f>T("CUATRO VIENTOS      ")</f>
        <v xml:space="preserve">CUATRO VIENTOS      </v>
      </c>
      <c r="E8529" t="str">
        <f>T("TU ")</f>
        <v xml:space="preserve">TU </v>
      </c>
      <c r="F8529" t="str">
        <f>T("TURISMOS       ")</f>
        <v xml:space="preserve">TURISMOS       </v>
      </c>
      <c r="G8529" t="str">
        <f>T("De menos de 8 CABALLOS FISCALES                   ")</f>
        <v xml:space="preserve">De menos de 8 CABALLOS FISCALES                   </v>
      </c>
      <c r="H8529" t="str">
        <f>T("DIESEL                                            ")</f>
        <v xml:space="preserve">DIESEL                                            </v>
      </c>
      <c r="I8529">
        <v>1</v>
      </c>
    </row>
    <row r="8530" spans="1:9">
      <c r="A8530" t="str">
        <f>T("2018")</f>
        <v>2018</v>
      </c>
      <c r="B8530" t="str">
        <f>T("JURIDICO                                          ")</f>
        <v xml:space="preserve">JURIDICO                                          </v>
      </c>
      <c r="C8530" t="str">
        <f>T("LATINA              ")</f>
        <v xml:space="preserve">LATINA              </v>
      </c>
      <c r="D8530" t="str">
        <f>T("CUATRO VIENTOS      ")</f>
        <v xml:space="preserve">CUATRO VIENTOS      </v>
      </c>
      <c r="E8530" t="str">
        <f>T("TU ")</f>
        <v xml:space="preserve">TU </v>
      </c>
      <c r="F8530" t="str">
        <f>T("TURISMOS       ")</f>
        <v xml:space="preserve">TURISMOS       </v>
      </c>
      <c r="G8530" t="str">
        <f>T("De 8 a 11,99 CABALLOS FISCALES                    ")</f>
        <v xml:space="preserve">De 8 a 11,99 CABALLOS FISCALES                    </v>
      </c>
      <c r="H8530" t="str">
        <f>T("DIESEL                                            ")</f>
        <v xml:space="preserve">DIESEL                                            </v>
      </c>
      <c r="I8530">
        <v>18</v>
      </c>
    </row>
    <row r="8531" spans="1:9">
      <c r="A8531" t="str">
        <f>T("2018")</f>
        <v>2018</v>
      </c>
      <c r="B8531" t="str">
        <f>T("JURIDICO                                          ")</f>
        <v xml:space="preserve">JURIDICO                                          </v>
      </c>
      <c r="C8531" t="str">
        <f>T("LATINA              ")</f>
        <v xml:space="preserve">LATINA              </v>
      </c>
      <c r="D8531" t="str">
        <f>T("CUATRO VIENTOS      ")</f>
        <v xml:space="preserve">CUATRO VIENTOS      </v>
      </c>
      <c r="E8531" t="str">
        <f>T("TU ")</f>
        <v xml:space="preserve">TU </v>
      </c>
      <c r="F8531" t="str">
        <f>T("TURISMOS       ")</f>
        <v xml:space="preserve">TURISMOS       </v>
      </c>
      <c r="G8531" t="str">
        <f>T("De 12 a 15,99 CABALLOS FISCALES                   ")</f>
        <v xml:space="preserve">De 12 a 15,99 CABALLOS FISCALES                   </v>
      </c>
      <c r="H8531" t="str">
        <f>T("DIESEL                                            ")</f>
        <v xml:space="preserve">DIESEL                                            </v>
      </c>
      <c r="I8531">
        <v>33</v>
      </c>
    </row>
    <row r="8532" spans="1:9">
      <c r="A8532" t="str">
        <f>T("2018")</f>
        <v>2018</v>
      </c>
      <c r="B8532" t="str">
        <f>T("JURIDICO                                          ")</f>
        <v xml:space="preserve">JURIDICO                                          </v>
      </c>
      <c r="C8532" t="str">
        <f>T("LATINA              ")</f>
        <v xml:space="preserve">LATINA              </v>
      </c>
      <c r="D8532" t="str">
        <f>T("CUATRO VIENTOS      ")</f>
        <v xml:space="preserve">CUATRO VIENTOS      </v>
      </c>
      <c r="E8532" t="str">
        <f>T("TU ")</f>
        <v xml:space="preserve">TU </v>
      </c>
      <c r="F8532" t="str">
        <f>T("TURISMOS       ")</f>
        <v xml:space="preserve">TURISMOS       </v>
      </c>
      <c r="G8532" t="str">
        <f>T("De 16 a 19,99 CABALLOS FISCALES                   ")</f>
        <v xml:space="preserve">De 16 a 19,99 CABALLOS FISCALES                   </v>
      </c>
      <c r="H8532" t="str">
        <f>T("DIESEL                                            ")</f>
        <v xml:space="preserve">DIESEL                                            </v>
      </c>
      <c r="I8532">
        <v>8</v>
      </c>
    </row>
    <row r="8533" spans="1:9">
      <c r="A8533" t="str">
        <f>T("2018")</f>
        <v>2018</v>
      </c>
      <c r="B8533" t="str">
        <f>T("JURIDICO                                          ")</f>
        <v xml:space="preserve">JURIDICO                                          </v>
      </c>
      <c r="C8533" t="str">
        <f>T("LATINA              ")</f>
        <v xml:space="preserve">LATINA              </v>
      </c>
      <c r="D8533" t="str">
        <f>T("LAS AGUILAS         ")</f>
        <v xml:space="preserve">LAS AGUILAS         </v>
      </c>
      <c r="E8533" t="str">
        <f>T("TU ")</f>
        <v xml:space="preserve">TU </v>
      </c>
      <c r="F8533" t="str">
        <f>T("TURISMOS       ")</f>
        <v xml:space="preserve">TURISMOS       </v>
      </c>
      <c r="G8533" t="str">
        <f>T("De 8 a 11,99 CABALLOS FISCALES                    ")</f>
        <v xml:space="preserve">De 8 a 11,99 CABALLOS FISCALES                    </v>
      </c>
      <c r="H8533" t="str">
        <f>T("DIESEL                                            ")</f>
        <v xml:space="preserve">DIESEL                                            </v>
      </c>
      <c r="I8533">
        <v>77</v>
      </c>
    </row>
    <row r="8534" spans="1:9">
      <c r="A8534" t="str">
        <f>T("2018")</f>
        <v>2018</v>
      </c>
      <c r="B8534" t="str">
        <f>T("JURIDICO                                          ")</f>
        <v xml:space="preserve">JURIDICO                                          </v>
      </c>
      <c r="C8534" t="str">
        <f>T("LATINA              ")</f>
        <v xml:space="preserve">LATINA              </v>
      </c>
      <c r="D8534" t="str">
        <f>T("LAS AGUILAS         ")</f>
        <v xml:space="preserve">LAS AGUILAS         </v>
      </c>
      <c r="E8534" t="str">
        <f>T("TU ")</f>
        <v xml:space="preserve">TU </v>
      </c>
      <c r="F8534" t="str">
        <f>T("TURISMOS       ")</f>
        <v xml:space="preserve">TURISMOS       </v>
      </c>
      <c r="G8534" t="str">
        <f>T("De 12 a 15,99 CABALLOS FISCALES                   ")</f>
        <v xml:space="preserve">De 12 a 15,99 CABALLOS FISCALES                   </v>
      </c>
      <c r="H8534" t="str">
        <f>T("DIESEL                                            ")</f>
        <v xml:space="preserve">DIESEL                                            </v>
      </c>
      <c r="I8534">
        <v>164</v>
      </c>
    </row>
    <row r="8535" spans="1:9">
      <c r="A8535" t="str">
        <f>T("2018")</f>
        <v>2018</v>
      </c>
      <c r="B8535" t="str">
        <f>T("JURIDICO                                          ")</f>
        <v xml:space="preserve">JURIDICO                                          </v>
      </c>
      <c r="C8535" t="str">
        <f>T("LATINA              ")</f>
        <v xml:space="preserve">LATINA              </v>
      </c>
      <c r="D8535" t="str">
        <f>T("LAS AGUILAS         ")</f>
        <v xml:space="preserve">LAS AGUILAS         </v>
      </c>
      <c r="E8535" t="str">
        <f>T("TU ")</f>
        <v xml:space="preserve">TU </v>
      </c>
      <c r="F8535" t="str">
        <f>T("TURISMOS       ")</f>
        <v xml:space="preserve">TURISMOS       </v>
      </c>
      <c r="G8535" t="str">
        <f>T("De 16 a 19,99 CABALLOS FISCALES                   ")</f>
        <v xml:space="preserve">De 16 a 19,99 CABALLOS FISCALES                   </v>
      </c>
      <c r="H8535" t="str">
        <f>T("DIESEL                                            ")</f>
        <v xml:space="preserve">DIESEL                                            </v>
      </c>
      <c r="I8535">
        <v>48</v>
      </c>
    </row>
    <row r="8536" spans="1:9">
      <c r="A8536" t="str">
        <f>T("2018")</f>
        <v>2018</v>
      </c>
      <c r="B8536" t="str">
        <f>T("JURIDICO                                          ")</f>
        <v xml:space="preserve">JURIDICO                                          </v>
      </c>
      <c r="C8536" t="str">
        <f>T("LATINA              ")</f>
        <v xml:space="preserve">LATINA              </v>
      </c>
      <c r="D8536" t="str">
        <f>T("LAS AGUILAS         ")</f>
        <v xml:space="preserve">LAS AGUILAS         </v>
      </c>
      <c r="E8536" t="str">
        <f>T("TU ")</f>
        <v xml:space="preserve">TU </v>
      </c>
      <c r="F8536" t="str">
        <f>T("TURISMOS       ")</f>
        <v xml:space="preserve">TURISMOS       </v>
      </c>
      <c r="G8536" t="str">
        <f>T("De 20 CABALLOS FISCALES en adelante               ")</f>
        <v xml:space="preserve">De 20 CABALLOS FISCALES en adelante               </v>
      </c>
      <c r="H8536" t="str">
        <f>T("DIESEL                                            ")</f>
        <v xml:space="preserve">DIESEL                                            </v>
      </c>
      <c r="I8536">
        <v>2</v>
      </c>
    </row>
    <row r="8537" spans="1:9">
      <c r="A8537" t="str">
        <f>T("2018")</f>
        <v>2018</v>
      </c>
      <c r="B8537" t="str">
        <f>T("FISICO                                            ")</f>
        <v xml:space="preserve">FISICO                                            </v>
      </c>
      <c r="C8537" t="str">
        <f>T("LATINA              ")</f>
        <v xml:space="preserve">LATINA              </v>
      </c>
      <c r="D8537" t="str">
        <f>T("LOS CARMENES        ")</f>
        <v xml:space="preserve">LOS CARMENES        </v>
      </c>
      <c r="E8537" t="str">
        <f>T("TU ")</f>
        <v xml:space="preserve">TU </v>
      </c>
      <c r="F8537" t="str">
        <f>T("TURISMOS       ")</f>
        <v xml:space="preserve">TURISMOS       </v>
      </c>
      <c r="G8537" t="str">
        <f>T("De menos de 8 CABALLOS FISCALES                   ")</f>
        <v xml:space="preserve">De menos de 8 CABALLOS FISCALES                   </v>
      </c>
      <c r="H8537" t="str">
        <f>T("ELÉCTRICO                                         ")</f>
        <v xml:space="preserve">ELÉCTRICO                                         </v>
      </c>
      <c r="I8537">
        <v>1</v>
      </c>
    </row>
    <row r="8538" spans="1:9">
      <c r="A8538" t="str">
        <f>T("2018")</f>
        <v>2018</v>
      </c>
      <c r="B8538" t="str">
        <f>T("FISICO                                            ")</f>
        <v xml:space="preserve">FISICO                                            </v>
      </c>
      <c r="C8538" t="str">
        <f>T("LATINA              ")</f>
        <v xml:space="preserve">LATINA              </v>
      </c>
      <c r="D8538" t="str">
        <f>T("LUCERO              ")</f>
        <v xml:space="preserve">LUCERO              </v>
      </c>
      <c r="E8538" t="str">
        <f>T("TU ")</f>
        <v xml:space="preserve">TU </v>
      </c>
      <c r="F8538" t="str">
        <f>T("TURISMOS       ")</f>
        <v xml:space="preserve">TURISMOS       </v>
      </c>
      <c r="G8538" t="str">
        <f>T("De 8 a 11,99 CABALLOS FISCALES                    ")</f>
        <v xml:space="preserve">De 8 a 11,99 CABALLOS FISCALES                    </v>
      </c>
      <c r="H8538" t="str">
        <f>T("ELÉCTRICO                                         ")</f>
        <v xml:space="preserve">ELÉCTRICO                                         </v>
      </c>
      <c r="I8538">
        <v>1</v>
      </c>
    </row>
    <row r="8539" spans="1:9">
      <c r="A8539" t="str">
        <f>T("2018")</f>
        <v>2018</v>
      </c>
      <c r="B8539" t="str">
        <f>T("FISICO                                            ")</f>
        <v xml:space="preserve">FISICO                                            </v>
      </c>
      <c r="C8539" t="str">
        <f>T("LATINA              ")</f>
        <v xml:space="preserve">LATINA              </v>
      </c>
      <c r="D8539" t="str">
        <f>T("ALUCHE              ")</f>
        <v xml:space="preserve">ALUCHE              </v>
      </c>
      <c r="E8539" t="str">
        <f>T("TU ")</f>
        <v xml:space="preserve">TU </v>
      </c>
      <c r="F8539" t="str">
        <f>T("TURISMOS       ")</f>
        <v xml:space="preserve">TURISMOS       </v>
      </c>
      <c r="G8539" t="str">
        <f>T("De 12 a 15,99 CABALLOS FISCALES                   ")</f>
        <v xml:space="preserve">De 12 a 15,99 CABALLOS FISCALES                   </v>
      </c>
      <c r="H8539" t="str">
        <f>T("ELÉCTRICO                                         ")</f>
        <v xml:space="preserve">ELÉCTRICO                                         </v>
      </c>
      <c r="I8539">
        <v>1</v>
      </c>
    </row>
    <row r="8540" spans="1:9">
      <c r="A8540" t="str">
        <f>T("2018")</f>
        <v>2018</v>
      </c>
      <c r="B8540" t="str">
        <f>T("FISICO                                            ")</f>
        <v xml:space="preserve">FISICO                                            </v>
      </c>
      <c r="C8540" t="str">
        <f>T("LATINA              ")</f>
        <v xml:space="preserve">LATINA              </v>
      </c>
      <c r="D8540" t="str">
        <f>T("CUATRO VIENTOS      ")</f>
        <v xml:space="preserve">CUATRO VIENTOS      </v>
      </c>
      <c r="E8540" t="str">
        <f>T("TU ")</f>
        <v xml:space="preserve">TU </v>
      </c>
      <c r="F8540" t="str">
        <f>T("TURISMOS       ")</f>
        <v xml:space="preserve">TURISMOS       </v>
      </c>
      <c r="G8540" t="str">
        <f>T("De 8 a 11,99 CABALLOS FISCALES                    ")</f>
        <v xml:space="preserve">De 8 a 11,99 CABALLOS FISCALES                    </v>
      </c>
      <c r="H8540" t="str">
        <f>T("ELÉCTRICO                                         ")</f>
        <v xml:space="preserve">ELÉCTRICO                                         </v>
      </c>
      <c r="I8540">
        <v>1</v>
      </c>
    </row>
    <row r="8541" spans="1:9">
      <c r="A8541" t="str">
        <f>T("2018")</f>
        <v>2018</v>
      </c>
      <c r="B8541" t="str">
        <f>T("FISICO                                            ")</f>
        <v xml:space="preserve">FISICO                                            </v>
      </c>
      <c r="C8541" t="str">
        <f>T("LATINA              ")</f>
        <v xml:space="preserve">LATINA              </v>
      </c>
      <c r="D8541" t="str">
        <f>T("LAS AGUILAS         ")</f>
        <v xml:space="preserve">LAS AGUILAS         </v>
      </c>
      <c r="E8541" t="str">
        <f>T("TU ")</f>
        <v xml:space="preserve">TU </v>
      </c>
      <c r="F8541" t="str">
        <f>T("TURISMOS       ")</f>
        <v xml:space="preserve">TURISMOS       </v>
      </c>
      <c r="G8541" t="str">
        <f>T("De 8 a 11,99 CABALLOS FISCALES                    ")</f>
        <v xml:space="preserve">De 8 a 11,99 CABALLOS FISCALES                    </v>
      </c>
      <c r="H8541" t="str">
        <f>T("ELÉCTRICO                                         ")</f>
        <v xml:space="preserve">ELÉCTRICO                                         </v>
      </c>
      <c r="I8541">
        <v>1</v>
      </c>
    </row>
    <row r="8542" spans="1:9">
      <c r="A8542" t="str">
        <f>T("2018")</f>
        <v>2018</v>
      </c>
      <c r="B8542" t="str">
        <f>T("JURIDICO                                          ")</f>
        <v xml:space="preserve">JURIDICO                                          </v>
      </c>
      <c r="C8542" t="str">
        <f>T("LATINA              ")</f>
        <v xml:space="preserve">LATINA              </v>
      </c>
      <c r="D8542" t="str">
        <f>T("PUERTA DEL ANGEL    ")</f>
        <v xml:space="preserve">PUERTA DEL ANGEL    </v>
      </c>
      <c r="E8542" t="str">
        <f>T("TU ")</f>
        <v xml:space="preserve">TU </v>
      </c>
      <c r="F8542" t="str">
        <f>T("TURISMOS       ")</f>
        <v xml:space="preserve">TURISMOS       </v>
      </c>
      <c r="G8542" t="str">
        <f>T("De 12 a 15,99 CABALLOS FISCALES                   ")</f>
        <v xml:space="preserve">De 12 a 15,99 CABALLOS FISCALES                   </v>
      </c>
      <c r="H8542" t="str">
        <f>T("ELÉCTRICO                                         ")</f>
        <v xml:space="preserve">ELÉCTRICO                                         </v>
      </c>
      <c r="I8542">
        <v>2</v>
      </c>
    </row>
    <row r="8543" spans="1:9">
      <c r="A8543" t="str">
        <f>T("2018")</f>
        <v>2018</v>
      </c>
      <c r="B8543" t="str">
        <f>T("JURIDICO                                          ")</f>
        <v xml:space="preserve">JURIDICO                                          </v>
      </c>
      <c r="C8543" t="str">
        <f>T("LATINA              ")</f>
        <v xml:space="preserve">LATINA              </v>
      </c>
      <c r="D8543" t="str">
        <f>T("PUERTA DEL ANGEL    ")</f>
        <v xml:space="preserve">PUERTA DEL ANGEL    </v>
      </c>
      <c r="E8543" t="str">
        <f>T("TU ")</f>
        <v xml:space="preserve">TU </v>
      </c>
      <c r="F8543" t="str">
        <f>T("TURISMOS       ")</f>
        <v xml:space="preserve">TURISMOS       </v>
      </c>
      <c r="G8543" t="str">
        <f>T("De 16 a 19,99 CABALLOS FISCALES                   ")</f>
        <v xml:space="preserve">De 16 a 19,99 CABALLOS FISCALES                   </v>
      </c>
      <c r="H8543" t="str">
        <f>T("ELÉCTRICO                                         ")</f>
        <v xml:space="preserve">ELÉCTRICO                                         </v>
      </c>
      <c r="I8543">
        <v>16</v>
      </c>
    </row>
    <row r="8544" spans="1:9">
      <c r="A8544" t="str">
        <f>T("2018")</f>
        <v>2018</v>
      </c>
      <c r="B8544" t="str">
        <f>T("JURIDICO                                          ")</f>
        <v xml:space="preserve">JURIDICO                                          </v>
      </c>
      <c r="C8544" t="str">
        <f>T("LATINA              ")</f>
        <v xml:space="preserve">LATINA              </v>
      </c>
      <c r="D8544" t="str">
        <f>T("ALUCHE              ")</f>
        <v xml:space="preserve">ALUCHE              </v>
      </c>
      <c r="E8544" t="str">
        <f>T("TU ")</f>
        <v xml:space="preserve">TU </v>
      </c>
      <c r="F8544" t="str">
        <f>T("TURISMOS       ")</f>
        <v xml:space="preserve">TURISMOS       </v>
      </c>
      <c r="G8544" t="str">
        <f>T("De 8 a 11,99 CABALLOS FISCALES                    ")</f>
        <v xml:space="preserve">De 8 a 11,99 CABALLOS FISCALES                    </v>
      </c>
      <c r="H8544" t="str">
        <f>T("ELÉCTRICO                                         ")</f>
        <v xml:space="preserve">ELÉCTRICO                                         </v>
      </c>
      <c r="I8544">
        <v>1</v>
      </c>
    </row>
    <row r="8545" spans="1:9">
      <c r="A8545" t="str">
        <f>T("2018")</f>
        <v>2018</v>
      </c>
      <c r="B8545" t="str">
        <f>T("JURIDICO                                          ")</f>
        <v xml:space="preserve">JURIDICO                                          </v>
      </c>
      <c r="C8545" t="str">
        <f>T("LATINA              ")</f>
        <v xml:space="preserve">LATINA              </v>
      </c>
      <c r="D8545" t="str">
        <f>T("ALUCHE              ")</f>
        <v xml:space="preserve">ALUCHE              </v>
      </c>
      <c r="E8545" t="str">
        <f>T("TU ")</f>
        <v xml:space="preserve">TU </v>
      </c>
      <c r="F8545" t="str">
        <f>T("TURISMOS       ")</f>
        <v xml:space="preserve">TURISMOS       </v>
      </c>
      <c r="G8545" t="str">
        <f>T("De 12 a 15,99 CABALLOS FISCALES                   ")</f>
        <v xml:space="preserve">De 12 a 15,99 CABALLOS FISCALES                   </v>
      </c>
      <c r="H8545" t="str">
        <f>T("ELÉCTRICO                                         ")</f>
        <v xml:space="preserve">ELÉCTRICO                                         </v>
      </c>
      <c r="I8545">
        <v>1</v>
      </c>
    </row>
    <row r="8546" spans="1:9">
      <c r="A8546" t="str">
        <f>T("2018")</f>
        <v>2018</v>
      </c>
      <c r="B8546" t="str">
        <f>T("JURIDICO                                          ")</f>
        <v xml:space="preserve">JURIDICO                                          </v>
      </c>
      <c r="C8546" t="str">
        <f>T("LATINA              ")</f>
        <v xml:space="preserve">LATINA              </v>
      </c>
      <c r="D8546" t="str">
        <f>T("LAS AGUILAS         ")</f>
        <v xml:space="preserve">LAS AGUILAS         </v>
      </c>
      <c r="E8546" t="str">
        <f>T("TU ")</f>
        <v xml:space="preserve">TU </v>
      </c>
      <c r="F8546" t="str">
        <f>T("TURISMOS       ")</f>
        <v xml:space="preserve">TURISMOS       </v>
      </c>
      <c r="G8546" t="str">
        <f>T("De 20 CABALLOS FISCALES en adelante               ")</f>
        <v xml:space="preserve">De 20 CABALLOS FISCALES en adelante               </v>
      </c>
      <c r="H8546" t="str">
        <f>T("ELÉCTRICO                                         ")</f>
        <v xml:space="preserve">ELÉCTRICO                                         </v>
      </c>
      <c r="I8546">
        <v>1</v>
      </c>
    </row>
    <row r="8547" spans="1:9">
      <c r="A8547" t="str">
        <f>T("2018")</f>
        <v>2018</v>
      </c>
      <c r="B8547" t="str">
        <f>T("FISICO                                            ")</f>
        <v xml:space="preserve">FISICO                                            </v>
      </c>
      <c r="C8547" t="str">
        <f>T("LATINA              ")</f>
        <v xml:space="preserve">LATINA              </v>
      </c>
      <c r="D8547" t="str">
        <f>T("LUCERO              ")</f>
        <v xml:space="preserve">LUCERO              </v>
      </c>
      <c r="E8547" t="str">
        <f>T("TU ")</f>
        <v xml:space="preserve">TU </v>
      </c>
      <c r="F8547" t="str">
        <f>T("TURISMOS       ")</f>
        <v xml:space="preserve">TURISMOS       </v>
      </c>
      <c r="G8547" t="str">
        <f>T("De 20 CABALLOS FISCALES en adelante               ")</f>
        <v xml:space="preserve">De 20 CABALLOS FISCALES en adelante               </v>
      </c>
      <c r="H8547" t="str">
        <f>T("ELECTRICOS RANGO EXTENDIDO                        ")</f>
        <v xml:space="preserve">ELECTRICOS RANGO EXTENDIDO                        </v>
      </c>
      <c r="I8547">
        <v>1</v>
      </c>
    </row>
    <row r="8548" spans="1:9">
      <c r="A8548" t="str">
        <f>T("2018")</f>
        <v>2018</v>
      </c>
      <c r="B8548" t="str">
        <f>T("FISICO                                            ")</f>
        <v xml:space="preserve">FISICO                                            </v>
      </c>
      <c r="C8548" t="str">
        <f>T("LATINA              ")</f>
        <v xml:space="preserve">LATINA              </v>
      </c>
      <c r="D8548" t="str">
        <f>T("SIN BARRIO          ")</f>
        <v xml:space="preserve">SIN BARRIO          </v>
      </c>
      <c r="E8548" t="str">
        <f>T("TU ")</f>
        <v xml:space="preserve">TU </v>
      </c>
      <c r="F8548" t="str">
        <f>T("TURISMOS       ")</f>
        <v xml:space="preserve">TURISMOS       </v>
      </c>
      <c r="G8548" t="str">
        <f>T("De 20 CABALLOS FISCALES en adelante               ")</f>
        <v xml:space="preserve">De 20 CABALLOS FISCALES en adelante               </v>
      </c>
      <c r="H8548" t="str">
        <f>T("GAS LICUADO DE PETROLEO                           ")</f>
        <v xml:space="preserve">GAS LICUADO DE PETROLEO                           </v>
      </c>
      <c r="I8548">
        <v>1</v>
      </c>
    </row>
    <row r="8549" spans="1:9">
      <c r="A8549" t="str">
        <f>T("2018")</f>
        <v>2018</v>
      </c>
      <c r="B8549" t="str">
        <f>T("FISICO                                            ")</f>
        <v xml:space="preserve">FISICO                                            </v>
      </c>
      <c r="C8549" t="str">
        <f>T("LATINA              ")</f>
        <v xml:space="preserve">LATINA              </v>
      </c>
      <c r="D8549" t="str">
        <f>T("LOS CARMENES        ")</f>
        <v xml:space="preserve">LOS CARMENES        </v>
      </c>
      <c r="E8549" t="str">
        <f>T("TU ")</f>
        <v xml:space="preserve">TU </v>
      </c>
      <c r="F8549" t="str">
        <f>T("TURISMOS       ")</f>
        <v xml:space="preserve">TURISMOS       </v>
      </c>
      <c r="G8549" t="str">
        <f>T("De 8 a 11,99 CABALLOS FISCALES                    ")</f>
        <v xml:space="preserve">De 8 a 11,99 CABALLOS FISCALES                    </v>
      </c>
      <c r="H8549" t="str">
        <f>T("GAS LICUADO DE PETROLEO                           ")</f>
        <v xml:space="preserve">GAS LICUADO DE PETROLEO                           </v>
      </c>
      <c r="I8549">
        <v>5</v>
      </c>
    </row>
    <row r="8550" spans="1:9">
      <c r="A8550" t="str">
        <f>T("2018")</f>
        <v>2018</v>
      </c>
      <c r="B8550" t="str">
        <f>T("FISICO                                            ")</f>
        <v xml:space="preserve">FISICO                                            </v>
      </c>
      <c r="C8550" t="str">
        <f>T("LATINA              ")</f>
        <v xml:space="preserve">LATINA              </v>
      </c>
      <c r="D8550" t="str">
        <f>T("LOS CARMENES        ")</f>
        <v xml:space="preserve">LOS CARMENES        </v>
      </c>
      <c r="E8550" t="str">
        <f>T("TU ")</f>
        <v xml:space="preserve">TU </v>
      </c>
      <c r="F8550" t="str">
        <f>T("TURISMOS       ")</f>
        <v xml:space="preserve">TURISMOS       </v>
      </c>
      <c r="G8550" t="str">
        <f>T("De 12 a 15,99 CABALLOS FISCALES                   ")</f>
        <v xml:space="preserve">De 12 a 15,99 CABALLOS FISCALES                   </v>
      </c>
      <c r="H8550" t="str">
        <f>T("GAS LICUADO DE PETROLEO                           ")</f>
        <v xml:space="preserve">GAS LICUADO DE PETROLEO                           </v>
      </c>
      <c r="I8550">
        <v>3</v>
      </c>
    </row>
    <row r="8551" spans="1:9">
      <c r="A8551" t="str">
        <f>T("2018")</f>
        <v>2018</v>
      </c>
      <c r="B8551" t="str">
        <f>T("FISICO                                            ")</f>
        <v xml:space="preserve">FISICO                                            </v>
      </c>
      <c r="C8551" t="str">
        <f>T("LATINA              ")</f>
        <v xml:space="preserve">LATINA              </v>
      </c>
      <c r="D8551" t="str">
        <f>T("LOS CARMENES        ")</f>
        <v xml:space="preserve">LOS CARMENES        </v>
      </c>
      <c r="E8551" t="str">
        <f>T("TU ")</f>
        <v xml:space="preserve">TU </v>
      </c>
      <c r="F8551" t="str">
        <f>T("TURISMOS       ")</f>
        <v xml:space="preserve">TURISMOS       </v>
      </c>
      <c r="G8551" t="str">
        <f>T("De 20 CABALLOS FISCALES en adelante               ")</f>
        <v xml:space="preserve">De 20 CABALLOS FISCALES en adelante               </v>
      </c>
      <c r="H8551" t="str">
        <f>T("GAS LICUADO DE PETROLEO                           ")</f>
        <v xml:space="preserve">GAS LICUADO DE PETROLEO                           </v>
      </c>
      <c r="I8551">
        <v>1</v>
      </c>
    </row>
    <row r="8552" spans="1:9">
      <c r="A8552" t="str">
        <f>T("2018")</f>
        <v>2018</v>
      </c>
      <c r="B8552" t="str">
        <f>T("FISICO                                            ")</f>
        <v xml:space="preserve">FISICO                                            </v>
      </c>
      <c r="C8552" t="str">
        <f>T("LATINA              ")</f>
        <v xml:space="preserve">LATINA              </v>
      </c>
      <c r="D8552" t="str">
        <f>T("PUERTA DEL ANGEL    ")</f>
        <v xml:space="preserve">PUERTA DEL ANGEL    </v>
      </c>
      <c r="E8552" t="str">
        <f>T("TU ")</f>
        <v xml:space="preserve">TU </v>
      </c>
      <c r="F8552" t="str">
        <f>T("TURISMOS       ")</f>
        <v xml:space="preserve">TURISMOS       </v>
      </c>
      <c r="G8552" t="str">
        <f>T("De 8 a 11,99 CABALLOS FISCALES                    ")</f>
        <v xml:space="preserve">De 8 a 11,99 CABALLOS FISCALES                    </v>
      </c>
      <c r="H8552" t="str">
        <f>T("GAS LICUADO DE PETROLEO                           ")</f>
        <v xml:space="preserve">GAS LICUADO DE PETROLEO                           </v>
      </c>
      <c r="I8552">
        <v>20</v>
      </c>
    </row>
    <row r="8553" spans="1:9">
      <c r="A8553" t="str">
        <f>T("2018")</f>
        <v>2018</v>
      </c>
      <c r="B8553" t="str">
        <f>T("FISICO                                            ")</f>
        <v xml:space="preserve">FISICO                                            </v>
      </c>
      <c r="C8553" t="str">
        <f>T("LATINA              ")</f>
        <v xml:space="preserve">LATINA              </v>
      </c>
      <c r="D8553" t="str">
        <f>T("PUERTA DEL ANGEL    ")</f>
        <v xml:space="preserve">PUERTA DEL ANGEL    </v>
      </c>
      <c r="E8553" t="str">
        <f>T("TU ")</f>
        <v xml:space="preserve">TU </v>
      </c>
      <c r="F8553" t="str">
        <f>T("TURISMOS       ")</f>
        <v xml:space="preserve">TURISMOS       </v>
      </c>
      <c r="G8553" t="str">
        <f>T("De 12 a 15,99 CABALLOS FISCALES                   ")</f>
        <v xml:space="preserve">De 12 a 15,99 CABALLOS FISCALES                   </v>
      </c>
      <c r="H8553" t="str">
        <f>T("GAS LICUADO DE PETROLEO                           ")</f>
        <v xml:space="preserve">GAS LICUADO DE PETROLEO                           </v>
      </c>
      <c r="I8553">
        <v>1</v>
      </c>
    </row>
    <row r="8554" spans="1:9">
      <c r="A8554" t="str">
        <f>T("2018")</f>
        <v>2018</v>
      </c>
      <c r="B8554" t="str">
        <f>T("FISICO                                            ")</f>
        <v xml:space="preserve">FISICO                                            </v>
      </c>
      <c r="C8554" t="str">
        <f>T("LATINA              ")</f>
        <v xml:space="preserve">LATINA              </v>
      </c>
      <c r="D8554" t="str">
        <f>T("PUERTA DEL ANGEL    ")</f>
        <v xml:space="preserve">PUERTA DEL ANGEL    </v>
      </c>
      <c r="E8554" t="str">
        <f>T("TU ")</f>
        <v xml:space="preserve">TU </v>
      </c>
      <c r="F8554" t="str">
        <f>T("TURISMOS       ")</f>
        <v xml:space="preserve">TURISMOS       </v>
      </c>
      <c r="G8554" t="str">
        <f>T("De 16 a 19,99 CABALLOS FISCALES                   ")</f>
        <v xml:space="preserve">De 16 a 19,99 CABALLOS FISCALES                   </v>
      </c>
      <c r="H8554" t="str">
        <f>T("GAS LICUADO DE PETROLEO                           ")</f>
        <v xml:space="preserve">GAS LICUADO DE PETROLEO                           </v>
      </c>
      <c r="I8554">
        <v>2</v>
      </c>
    </row>
    <row r="8555" spans="1:9">
      <c r="A8555" t="str">
        <f>T("2018")</f>
        <v>2018</v>
      </c>
      <c r="B8555" t="str">
        <f>T("FISICO                                            ")</f>
        <v xml:space="preserve">FISICO                                            </v>
      </c>
      <c r="C8555" t="str">
        <f>T("LATINA              ")</f>
        <v xml:space="preserve">LATINA              </v>
      </c>
      <c r="D8555" t="str">
        <f>T("LUCERO              ")</f>
        <v xml:space="preserve">LUCERO              </v>
      </c>
      <c r="E8555" t="str">
        <f>T("TU ")</f>
        <v xml:space="preserve">TU </v>
      </c>
      <c r="F8555" t="str">
        <f>T("TURISMOS       ")</f>
        <v xml:space="preserve">TURISMOS       </v>
      </c>
      <c r="G8555" t="str">
        <f>T("De 8 a 11,99 CABALLOS FISCALES                    ")</f>
        <v xml:space="preserve">De 8 a 11,99 CABALLOS FISCALES                    </v>
      </c>
      <c r="H8555" t="str">
        <f>T("GAS LICUADO DE PETROLEO                           ")</f>
        <v xml:space="preserve">GAS LICUADO DE PETROLEO                           </v>
      </c>
      <c r="I8555">
        <v>21</v>
      </c>
    </row>
    <row r="8556" spans="1:9">
      <c r="A8556" t="str">
        <f>T("2018")</f>
        <v>2018</v>
      </c>
      <c r="B8556" t="str">
        <f>T("FISICO                                            ")</f>
        <v xml:space="preserve">FISICO                                            </v>
      </c>
      <c r="C8556" t="str">
        <f>T("LATINA              ")</f>
        <v xml:space="preserve">LATINA              </v>
      </c>
      <c r="D8556" t="str">
        <f>T("LUCERO              ")</f>
        <v xml:space="preserve">LUCERO              </v>
      </c>
      <c r="E8556" t="str">
        <f>T("TU ")</f>
        <v xml:space="preserve">TU </v>
      </c>
      <c r="F8556" t="str">
        <f>T("TURISMOS       ")</f>
        <v xml:space="preserve">TURISMOS       </v>
      </c>
      <c r="G8556" t="str">
        <f>T("De 20 CABALLOS FISCALES en adelante               ")</f>
        <v xml:space="preserve">De 20 CABALLOS FISCALES en adelante               </v>
      </c>
      <c r="H8556" t="str">
        <f>T("GAS LICUADO DE PETROLEO                           ")</f>
        <v xml:space="preserve">GAS LICUADO DE PETROLEO                           </v>
      </c>
      <c r="I8556">
        <v>1</v>
      </c>
    </row>
    <row r="8557" spans="1:9">
      <c r="A8557" t="str">
        <f>T("2018")</f>
        <v>2018</v>
      </c>
      <c r="B8557" t="str">
        <f>T("FISICO                                            ")</f>
        <v xml:space="preserve">FISICO                                            </v>
      </c>
      <c r="C8557" t="str">
        <f>T("LATINA              ")</f>
        <v xml:space="preserve">LATINA              </v>
      </c>
      <c r="D8557" t="str">
        <f>T("ALUCHE              ")</f>
        <v xml:space="preserve">ALUCHE              </v>
      </c>
      <c r="E8557" t="str">
        <f>T("TU ")</f>
        <v xml:space="preserve">TU </v>
      </c>
      <c r="F8557" t="str">
        <f>T("TURISMOS       ")</f>
        <v xml:space="preserve">TURISMOS       </v>
      </c>
      <c r="G8557" t="str">
        <f>T("De 8 a 11,99 CABALLOS FISCALES                    ")</f>
        <v xml:space="preserve">De 8 a 11,99 CABALLOS FISCALES                    </v>
      </c>
      <c r="H8557" t="str">
        <f>T("GAS LICUADO DE PETROLEO                           ")</f>
        <v xml:space="preserve">GAS LICUADO DE PETROLEO                           </v>
      </c>
      <c r="I8557">
        <v>46</v>
      </c>
    </row>
    <row r="8558" spans="1:9">
      <c r="A8558" t="str">
        <f>T("2018")</f>
        <v>2018</v>
      </c>
      <c r="B8558" t="str">
        <f>T("FISICO                                            ")</f>
        <v xml:space="preserve">FISICO                                            </v>
      </c>
      <c r="C8558" t="str">
        <f>T("LATINA              ")</f>
        <v xml:space="preserve">LATINA              </v>
      </c>
      <c r="D8558" t="str">
        <f>T("ALUCHE              ")</f>
        <v xml:space="preserve">ALUCHE              </v>
      </c>
      <c r="E8558" t="str">
        <f>T("TU ")</f>
        <v xml:space="preserve">TU </v>
      </c>
      <c r="F8558" t="str">
        <f>T("TURISMOS       ")</f>
        <v xml:space="preserve">TURISMOS       </v>
      </c>
      <c r="G8558" t="str">
        <f>T("De 12 a 15,99 CABALLOS FISCALES                   ")</f>
        <v xml:space="preserve">De 12 a 15,99 CABALLOS FISCALES                   </v>
      </c>
      <c r="H8558" t="str">
        <f>T("GAS LICUADO DE PETROLEO                           ")</f>
        <v xml:space="preserve">GAS LICUADO DE PETROLEO                           </v>
      </c>
      <c r="I8558">
        <v>1</v>
      </c>
    </row>
    <row r="8559" spans="1:9">
      <c r="A8559" t="str">
        <f>T("2018")</f>
        <v>2018</v>
      </c>
      <c r="B8559" t="str">
        <f>T("FISICO                                            ")</f>
        <v xml:space="preserve">FISICO                                            </v>
      </c>
      <c r="C8559" t="str">
        <f>T("LATINA              ")</f>
        <v xml:space="preserve">LATINA              </v>
      </c>
      <c r="D8559" t="str">
        <f>T("ALUCHE              ")</f>
        <v xml:space="preserve">ALUCHE              </v>
      </c>
      <c r="E8559" t="str">
        <f>T("TU ")</f>
        <v xml:space="preserve">TU </v>
      </c>
      <c r="F8559" t="str">
        <f>T("TURISMOS       ")</f>
        <v xml:space="preserve">TURISMOS       </v>
      </c>
      <c r="G8559" t="str">
        <f>T("De 16 a 19,99 CABALLOS FISCALES                   ")</f>
        <v xml:space="preserve">De 16 a 19,99 CABALLOS FISCALES                   </v>
      </c>
      <c r="H8559" t="str">
        <f>T("GAS LICUADO DE PETROLEO                           ")</f>
        <v xml:space="preserve">GAS LICUADO DE PETROLEO                           </v>
      </c>
      <c r="I8559">
        <v>1</v>
      </c>
    </row>
    <row r="8560" spans="1:9">
      <c r="A8560" t="str">
        <f>T("2018")</f>
        <v>2018</v>
      </c>
      <c r="B8560" t="str">
        <f>T("FISICO                                            ")</f>
        <v xml:space="preserve">FISICO                                            </v>
      </c>
      <c r="C8560" t="str">
        <f>T("LATINA              ")</f>
        <v xml:space="preserve">LATINA              </v>
      </c>
      <c r="D8560" t="str">
        <f>T("CAMPAMENTO          ")</f>
        <v xml:space="preserve">CAMPAMENTO          </v>
      </c>
      <c r="E8560" t="str">
        <f>T("TU ")</f>
        <v xml:space="preserve">TU </v>
      </c>
      <c r="F8560" t="str">
        <f>T("TURISMOS       ")</f>
        <v xml:space="preserve">TURISMOS       </v>
      </c>
      <c r="G8560" t="str">
        <f>T("De 8 a 11,99 CABALLOS FISCALES                    ")</f>
        <v xml:space="preserve">De 8 a 11,99 CABALLOS FISCALES                    </v>
      </c>
      <c r="H8560" t="str">
        <f>T("GAS LICUADO DE PETROLEO                           ")</f>
        <v xml:space="preserve">GAS LICUADO DE PETROLEO                           </v>
      </c>
      <c r="I8560">
        <v>7</v>
      </c>
    </row>
    <row r="8561" spans="1:9">
      <c r="A8561" t="str">
        <f>T("2018")</f>
        <v>2018</v>
      </c>
      <c r="B8561" t="str">
        <f>T("FISICO                                            ")</f>
        <v xml:space="preserve">FISICO                                            </v>
      </c>
      <c r="C8561" t="str">
        <f>T("LATINA              ")</f>
        <v xml:space="preserve">LATINA              </v>
      </c>
      <c r="D8561" t="str">
        <f>T("CAMPAMENTO          ")</f>
        <v xml:space="preserve">CAMPAMENTO          </v>
      </c>
      <c r="E8561" t="str">
        <f>T("TU ")</f>
        <v xml:space="preserve">TU </v>
      </c>
      <c r="F8561" t="str">
        <f>T("TURISMOS       ")</f>
        <v xml:space="preserve">TURISMOS       </v>
      </c>
      <c r="G8561" t="str">
        <f>T("De 12 a 15,99 CABALLOS FISCALES                   ")</f>
        <v xml:space="preserve">De 12 a 15,99 CABALLOS FISCALES                   </v>
      </c>
      <c r="H8561" t="str">
        <f>T("GAS LICUADO DE PETROLEO                           ")</f>
        <v xml:space="preserve">GAS LICUADO DE PETROLEO                           </v>
      </c>
      <c r="I8561">
        <v>1</v>
      </c>
    </row>
    <row r="8562" spans="1:9">
      <c r="A8562" t="str">
        <f>T("2018")</f>
        <v>2018</v>
      </c>
      <c r="B8562" t="str">
        <f>T("FISICO                                            ")</f>
        <v xml:space="preserve">FISICO                                            </v>
      </c>
      <c r="C8562" t="str">
        <f>T("LATINA              ")</f>
        <v xml:space="preserve">LATINA              </v>
      </c>
      <c r="D8562" t="str">
        <f>T("CUATRO VIENTOS      ")</f>
        <v xml:space="preserve">CUATRO VIENTOS      </v>
      </c>
      <c r="E8562" t="str">
        <f>T("TU ")</f>
        <v xml:space="preserve">TU </v>
      </c>
      <c r="F8562" t="str">
        <f>T("TURISMOS       ")</f>
        <v xml:space="preserve">TURISMOS       </v>
      </c>
      <c r="G8562" t="str">
        <f>T("De 8 a 11,99 CABALLOS FISCALES                    ")</f>
        <v xml:space="preserve">De 8 a 11,99 CABALLOS FISCALES                    </v>
      </c>
      <c r="H8562" t="str">
        <f>T("GAS LICUADO DE PETROLEO                           ")</f>
        <v xml:space="preserve">GAS LICUADO DE PETROLEO                           </v>
      </c>
      <c r="I8562">
        <v>4</v>
      </c>
    </row>
    <row r="8563" spans="1:9">
      <c r="A8563" t="str">
        <f>T("2018")</f>
        <v>2018</v>
      </c>
      <c r="B8563" t="str">
        <f>T("FISICO                                            ")</f>
        <v xml:space="preserve">FISICO                                            </v>
      </c>
      <c r="C8563" t="str">
        <f>T("LATINA              ")</f>
        <v xml:space="preserve">LATINA              </v>
      </c>
      <c r="D8563" t="str">
        <f>T("LAS AGUILAS         ")</f>
        <v xml:space="preserve">LAS AGUILAS         </v>
      </c>
      <c r="E8563" t="str">
        <f>T("TU ")</f>
        <v xml:space="preserve">TU </v>
      </c>
      <c r="F8563" t="str">
        <f>T("TURISMOS       ")</f>
        <v xml:space="preserve">TURISMOS       </v>
      </c>
      <c r="G8563" t="str">
        <f>T("De menos de 8 CABALLOS FISCALES                   ")</f>
        <v xml:space="preserve">De menos de 8 CABALLOS FISCALES                   </v>
      </c>
      <c r="H8563" t="str">
        <f>T("GAS LICUADO DE PETROLEO                           ")</f>
        <v xml:space="preserve">GAS LICUADO DE PETROLEO                           </v>
      </c>
      <c r="I8563">
        <v>2</v>
      </c>
    </row>
    <row r="8564" spans="1:9">
      <c r="A8564" t="str">
        <f>T("2018")</f>
        <v>2018</v>
      </c>
      <c r="B8564" t="str">
        <f>T("FISICO                                            ")</f>
        <v xml:space="preserve">FISICO                                            </v>
      </c>
      <c r="C8564" t="str">
        <f>T("LATINA              ")</f>
        <v xml:space="preserve">LATINA              </v>
      </c>
      <c r="D8564" t="str">
        <f>T("LAS AGUILAS         ")</f>
        <v xml:space="preserve">LAS AGUILAS         </v>
      </c>
      <c r="E8564" t="str">
        <f>T("TU ")</f>
        <v xml:space="preserve">TU </v>
      </c>
      <c r="F8564" t="str">
        <f>T("TURISMOS       ")</f>
        <v xml:space="preserve">TURISMOS       </v>
      </c>
      <c r="G8564" t="str">
        <f>T("De 8 a 11,99 CABALLOS FISCALES                    ")</f>
        <v xml:space="preserve">De 8 a 11,99 CABALLOS FISCALES                    </v>
      </c>
      <c r="H8564" t="str">
        <f>T("GAS LICUADO DE PETROLEO                           ")</f>
        <v xml:space="preserve">GAS LICUADO DE PETROLEO                           </v>
      </c>
      <c r="I8564">
        <v>33</v>
      </c>
    </row>
    <row r="8565" spans="1:9">
      <c r="A8565" t="str">
        <f>T("2018")</f>
        <v>2018</v>
      </c>
      <c r="B8565" t="str">
        <f>T("FISICO                                            ")</f>
        <v xml:space="preserve">FISICO                                            </v>
      </c>
      <c r="C8565" t="str">
        <f>T("LATINA              ")</f>
        <v xml:space="preserve">LATINA              </v>
      </c>
      <c r="D8565" t="str">
        <f>T("LAS AGUILAS         ")</f>
        <v xml:space="preserve">LAS AGUILAS         </v>
      </c>
      <c r="E8565" t="str">
        <f>T("TU ")</f>
        <v xml:space="preserve">TU </v>
      </c>
      <c r="F8565" t="str">
        <f>T("TURISMOS       ")</f>
        <v xml:space="preserve">TURISMOS       </v>
      </c>
      <c r="G8565" t="str">
        <f>T("De 12 a 15,99 CABALLOS FISCALES                   ")</f>
        <v xml:space="preserve">De 12 a 15,99 CABALLOS FISCALES                   </v>
      </c>
      <c r="H8565" t="str">
        <f>T("GAS LICUADO DE PETROLEO                           ")</f>
        <v xml:space="preserve">GAS LICUADO DE PETROLEO                           </v>
      </c>
      <c r="I8565">
        <v>2</v>
      </c>
    </row>
    <row r="8566" spans="1:9">
      <c r="A8566" t="str">
        <f>T("2018")</f>
        <v>2018</v>
      </c>
      <c r="B8566" t="str">
        <f>T("FISICO                                            ")</f>
        <v xml:space="preserve">FISICO                                            </v>
      </c>
      <c r="C8566" t="str">
        <f>T("LATINA              ")</f>
        <v xml:space="preserve">LATINA              </v>
      </c>
      <c r="D8566" t="str">
        <f>T("LAS AGUILAS         ")</f>
        <v xml:space="preserve">LAS AGUILAS         </v>
      </c>
      <c r="E8566" t="str">
        <f>T("TU ")</f>
        <v xml:space="preserve">TU </v>
      </c>
      <c r="F8566" t="str">
        <f>T("TURISMOS       ")</f>
        <v xml:space="preserve">TURISMOS       </v>
      </c>
      <c r="G8566" t="str">
        <f>T("De 16 a 19,99 CABALLOS FISCALES                   ")</f>
        <v xml:space="preserve">De 16 a 19,99 CABALLOS FISCALES                   </v>
      </c>
      <c r="H8566" t="str">
        <f>T("GAS LICUADO DE PETROLEO                           ")</f>
        <v xml:space="preserve">GAS LICUADO DE PETROLEO                           </v>
      </c>
      <c r="I8566">
        <v>1</v>
      </c>
    </row>
    <row r="8567" spans="1:9">
      <c r="A8567" t="str">
        <f>T("2018")</f>
        <v>2018</v>
      </c>
      <c r="B8567" t="str">
        <f>T("JURIDICO                                          ")</f>
        <v xml:space="preserve">JURIDICO                                          </v>
      </c>
      <c r="C8567" t="str">
        <f>T("LATINA              ")</f>
        <v xml:space="preserve">LATINA              </v>
      </c>
      <c r="D8567" t="str">
        <f>T("LOS CARMENES        ")</f>
        <v xml:space="preserve">LOS CARMENES        </v>
      </c>
      <c r="E8567" t="str">
        <f>T("TU ")</f>
        <v xml:space="preserve">TU </v>
      </c>
      <c r="F8567" t="str">
        <f>T("TURISMOS       ")</f>
        <v xml:space="preserve">TURISMOS       </v>
      </c>
      <c r="G8567" t="str">
        <f>T("De menos de 8 CABALLOS FISCALES                   ")</f>
        <v xml:space="preserve">De menos de 8 CABALLOS FISCALES                   </v>
      </c>
      <c r="H8567" t="str">
        <f>T("GAS LICUADO DE PETROLEO                           ")</f>
        <v xml:space="preserve">GAS LICUADO DE PETROLEO                           </v>
      </c>
      <c r="I8567">
        <v>2</v>
      </c>
    </row>
    <row r="8568" spans="1:9">
      <c r="A8568" t="str">
        <f>T("2018")</f>
        <v>2018</v>
      </c>
      <c r="B8568" t="str">
        <f>T("JURIDICO                                          ")</f>
        <v xml:space="preserve">JURIDICO                                          </v>
      </c>
      <c r="C8568" t="str">
        <f>T("LATINA              ")</f>
        <v xml:space="preserve">LATINA              </v>
      </c>
      <c r="D8568" t="str">
        <f>T("PUERTA DEL ANGEL    ")</f>
        <v xml:space="preserve">PUERTA DEL ANGEL    </v>
      </c>
      <c r="E8568" t="str">
        <f>T("TU ")</f>
        <v xml:space="preserve">TU </v>
      </c>
      <c r="F8568" t="str">
        <f>T("TURISMOS       ")</f>
        <v xml:space="preserve">TURISMOS       </v>
      </c>
      <c r="G8568" t="str">
        <f>T("De 8 a 11,99 CABALLOS FISCALES                    ")</f>
        <v xml:space="preserve">De 8 a 11,99 CABALLOS FISCALES                    </v>
      </c>
      <c r="H8568" t="str">
        <f>T("GAS LICUADO DE PETROLEO                           ")</f>
        <v xml:space="preserve">GAS LICUADO DE PETROLEO                           </v>
      </c>
      <c r="I8568">
        <v>3</v>
      </c>
    </row>
    <row r="8569" spans="1:9">
      <c r="A8569" t="str">
        <f>T("2018")</f>
        <v>2018</v>
      </c>
      <c r="B8569" t="str">
        <f>T("JURIDICO                                          ")</f>
        <v xml:space="preserve">JURIDICO                                          </v>
      </c>
      <c r="C8569" t="str">
        <f>T("LATINA              ")</f>
        <v xml:space="preserve">LATINA              </v>
      </c>
      <c r="D8569" t="str">
        <f>T("LUCERO              ")</f>
        <v xml:space="preserve">LUCERO              </v>
      </c>
      <c r="E8569" t="str">
        <f>T("TU ")</f>
        <v xml:space="preserve">TU </v>
      </c>
      <c r="F8569" t="str">
        <f>T("TURISMOS       ")</f>
        <v xml:space="preserve">TURISMOS       </v>
      </c>
      <c r="G8569" t="str">
        <f>T("De 8 a 11,99 CABALLOS FISCALES                    ")</f>
        <v xml:space="preserve">De 8 a 11,99 CABALLOS FISCALES                    </v>
      </c>
      <c r="H8569" t="str">
        <f>T("GAS LICUADO DE PETROLEO                           ")</f>
        <v xml:space="preserve">GAS LICUADO DE PETROLEO                           </v>
      </c>
      <c r="I8569">
        <v>1</v>
      </c>
    </row>
    <row r="8570" spans="1:9">
      <c r="A8570" t="str">
        <f>T("2018")</f>
        <v>2018</v>
      </c>
      <c r="B8570" t="str">
        <f>T("JURIDICO                                          ")</f>
        <v xml:space="preserve">JURIDICO                                          </v>
      </c>
      <c r="C8570" t="str">
        <f>T("LATINA              ")</f>
        <v xml:space="preserve">LATINA              </v>
      </c>
      <c r="D8570" t="str">
        <f>T("ALUCHE              ")</f>
        <v xml:space="preserve">ALUCHE              </v>
      </c>
      <c r="E8570" t="str">
        <f>T("TU ")</f>
        <v xml:space="preserve">TU </v>
      </c>
      <c r="F8570" t="str">
        <f>T("TURISMOS       ")</f>
        <v xml:space="preserve">TURISMOS       </v>
      </c>
      <c r="G8570" t="str">
        <f>T("De 8 a 11,99 CABALLOS FISCALES                    ")</f>
        <v xml:space="preserve">De 8 a 11,99 CABALLOS FISCALES                    </v>
      </c>
      <c r="H8570" t="str">
        <f>T("GAS LICUADO DE PETROLEO                           ")</f>
        <v xml:space="preserve">GAS LICUADO DE PETROLEO                           </v>
      </c>
      <c r="I8570">
        <v>1</v>
      </c>
    </row>
    <row r="8571" spans="1:9">
      <c r="A8571" t="str">
        <f>T("2018")</f>
        <v>2018</v>
      </c>
      <c r="B8571" t="str">
        <f>T("JURIDICO                                          ")</f>
        <v xml:space="preserve">JURIDICO                                          </v>
      </c>
      <c r="C8571" t="str">
        <f>T("LATINA              ")</f>
        <v xml:space="preserve">LATINA              </v>
      </c>
      <c r="D8571" t="str">
        <f>T("LAS AGUILAS         ")</f>
        <v xml:space="preserve">LAS AGUILAS         </v>
      </c>
      <c r="E8571" t="str">
        <f>T("TU ")</f>
        <v xml:space="preserve">TU </v>
      </c>
      <c r="F8571" t="str">
        <f>T("TURISMOS       ")</f>
        <v xml:space="preserve">TURISMOS       </v>
      </c>
      <c r="G8571" t="str">
        <f>T("De menos de 8 CABALLOS FISCALES                   ")</f>
        <v xml:space="preserve">De menos de 8 CABALLOS FISCALES                   </v>
      </c>
      <c r="H8571" t="str">
        <f>T("GAS LICUADO DE PETROLEO                           ")</f>
        <v xml:space="preserve">GAS LICUADO DE PETROLEO                           </v>
      </c>
      <c r="I8571">
        <v>1</v>
      </c>
    </row>
    <row r="8572" spans="1:9">
      <c r="A8572" t="str">
        <f>T("2018")</f>
        <v>2018</v>
      </c>
      <c r="B8572" t="str">
        <f>T("JURIDICO                                          ")</f>
        <v xml:space="preserve">JURIDICO                                          </v>
      </c>
      <c r="C8572" t="str">
        <f>T("LATINA              ")</f>
        <v xml:space="preserve">LATINA              </v>
      </c>
      <c r="D8572" t="str">
        <f>T("LAS AGUILAS         ")</f>
        <v xml:space="preserve">LAS AGUILAS         </v>
      </c>
      <c r="E8572" t="str">
        <f>T("TU ")</f>
        <v xml:space="preserve">TU </v>
      </c>
      <c r="F8572" t="str">
        <f>T("TURISMOS       ")</f>
        <v xml:space="preserve">TURISMOS       </v>
      </c>
      <c r="G8572" t="str">
        <f>T("De 8 a 11,99 CABALLOS FISCALES                    ")</f>
        <v xml:space="preserve">De 8 a 11,99 CABALLOS FISCALES                    </v>
      </c>
      <c r="H8572" t="str">
        <f>T("GAS LICUADO DE PETROLEO                           ")</f>
        <v xml:space="preserve">GAS LICUADO DE PETROLEO                           </v>
      </c>
      <c r="I8572">
        <v>1</v>
      </c>
    </row>
    <row r="8573" spans="1:9">
      <c r="A8573" t="str">
        <f>T("2018")</f>
        <v>2018</v>
      </c>
      <c r="B8573" t="str">
        <f>T("FISICO                                            ")</f>
        <v xml:space="preserve">FISICO                                            </v>
      </c>
      <c r="C8573" t="str">
        <f>T("LATINA              ")</f>
        <v xml:space="preserve">LATINA              </v>
      </c>
      <c r="D8573" t="str">
        <f>T("LOS CARMENES        ")</f>
        <v xml:space="preserve">LOS CARMENES        </v>
      </c>
      <c r="E8573" t="str">
        <f>T("TU ")</f>
        <v xml:space="preserve">TU </v>
      </c>
      <c r="F8573" t="str">
        <f>T("TURISMOS       ")</f>
        <v xml:space="preserve">TURISMOS       </v>
      </c>
      <c r="G8573" t="str">
        <f>T("De 8 a 11,99 CABALLOS FISCALES                    ")</f>
        <v xml:space="preserve">De 8 a 11,99 CABALLOS FISCALES                    </v>
      </c>
      <c r="H8573" t="str">
        <f>T("GAS NATURAL COMPRIMIDO                            ")</f>
        <v xml:space="preserve">GAS NATURAL COMPRIMIDO                            </v>
      </c>
      <c r="I8573">
        <v>1</v>
      </c>
    </row>
    <row r="8574" spans="1:9">
      <c r="A8574" t="str">
        <f>T("2018")</f>
        <v>2018</v>
      </c>
      <c r="B8574" t="str">
        <f>T("FISICO                                            ")</f>
        <v xml:space="preserve">FISICO                                            </v>
      </c>
      <c r="C8574" t="str">
        <f>T("LATINA              ")</f>
        <v xml:space="preserve">LATINA              </v>
      </c>
      <c r="D8574" t="str">
        <f>T("PUERTA DEL ANGEL    ")</f>
        <v xml:space="preserve">PUERTA DEL ANGEL    </v>
      </c>
      <c r="E8574" t="str">
        <f>T("TU ")</f>
        <v xml:space="preserve">TU </v>
      </c>
      <c r="F8574" t="str">
        <f>T("TURISMOS       ")</f>
        <v xml:space="preserve">TURISMOS       </v>
      </c>
      <c r="G8574" t="str">
        <f>T("De 8 a 11,99 CABALLOS FISCALES                    ")</f>
        <v xml:space="preserve">De 8 a 11,99 CABALLOS FISCALES                    </v>
      </c>
      <c r="H8574" t="str">
        <f>T("GAS NATURAL COMPRIMIDO                            ")</f>
        <v xml:space="preserve">GAS NATURAL COMPRIMIDO                            </v>
      </c>
      <c r="I8574">
        <v>1</v>
      </c>
    </row>
    <row r="8575" spans="1:9">
      <c r="A8575" t="str">
        <f>T("2018")</f>
        <v>2018</v>
      </c>
      <c r="B8575" t="str">
        <f>T("FISICO                                            ")</f>
        <v xml:space="preserve">FISICO                                            </v>
      </c>
      <c r="C8575" t="str">
        <f>T("LATINA              ")</f>
        <v xml:space="preserve">LATINA              </v>
      </c>
      <c r="D8575" t="str">
        <f>T("PUERTA DEL ANGEL    ")</f>
        <v xml:space="preserve">PUERTA DEL ANGEL    </v>
      </c>
      <c r="E8575" t="str">
        <f>T("TU ")</f>
        <v xml:space="preserve">TU </v>
      </c>
      <c r="F8575" t="str">
        <f>T("TURISMOS       ")</f>
        <v xml:space="preserve">TURISMOS       </v>
      </c>
      <c r="G8575" t="str">
        <f>T("De 12 a 15,99 CABALLOS FISCALES                   ")</f>
        <v xml:space="preserve">De 12 a 15,99 CABALLOS FISCALES                   </v>
      </c>
      <c r="H8575" t="str">
        <f>T("GAS NATURAL COMPRIMIDO                            ")</f>
        <v xml:space="preserve">GAS NATURAL COMPRIMIDO                            </v>
      </c>
      <c r="I8575">
        <v>1</v>
      </c>
    </row>
    <row r="8576" spans="1:9">
      <c r="A8576" t="str">
        <f>T("2018")</f>
        <v>2018</v>
      </c>
      <c r="B8576" t="str">
        <f>T("FISICO                                            ")</f>
        <v xml:space="preserve">FISICO                                            </v>
      </c>
      <c r="C8576" t="str">
        <f>T("LATINA              ")</f>
        <v xml:space="preserve">LATINA              </v>
      </c>
      <c r="D8576" t="str">
        <f>T("ALUCHE              ")</f>
        <v xml:space="preserve">ALUCHE              </v>
      </c>
      <c r="E8576" t="str">
        <f>T("TU ")</f>
        <v xml:space="preserve">TU </v>
      </c>
      <c r="F8576" t="str">
        <f>T("TURISMOS       ")</f>
        <v xml:space="preserve">TURISMOS       </v>
      </c>
      <c r="G8576" t="str">
        <f>T("De 8 a 11,99 CABALLOS FISCALES                    ")</f>
        <v xml:space="preserve">De 8 a 11,99 CABALLOS FISCALES                    </v>
      </c>
      <c r="H8576" t="str">
        <f>T("GAS NATURAL COMPRIMIDO                            ")</f>
        <v xml:space="preserve">GAS NATURAL COMPRIMIDO                            </v>
      </c>
      <c r="I8576">
        <v>5</v>
      </c>
    </row>
    <row r="8577" spans="1:9">
      <c r="A8577" t="str">
        <f>T("2018")</f>
        <v>2018</v>
      </c>
      <c r="B8577" t="str">
        <f>T("FISICO                                            ")</f>
        <v xml:space="preserve">FISICO                                            </v>
      </c>
      <c r="C8577" t="str">
        <f>T("LATINA              ")</f>
        <v xml:space="preserve">LATINA              </v>
      </c>
      <c r="D8577" t="str">
        <f>T("CUATRO VIENTOS      ")</f>
        <v xml:space="preserve">CUATRO VIENTOS      </v>
      </c>
      <c r="E8577" t="str">
        <f>T("TU ")</f>
        <v xml:space="preserve">TU </v>
      </c>
      <c r="F8577" t="str">
        <f>T("TURISMOS       ")</f>
        <v xml:space="preserve">TURISMOS       </v>
      </c>
      <c r="G8577" t="str">
        <f>T("De 8 a 11,99 CABALLOS FISCALES                    ")</f>
        <v xml:space="preserve">De 8 a 11,99 CABALLOS FISCALES                    </v>
      </c>
      <c r="H8577" t="str">
        <f>T("GAS NATURAL COMPRIMIDO                            ")</f>
        <v xml:space="preserve">GAS NATURAL COMPRIMIDO                            </v>
      </c>
      <c r="I8577">
        <v>1</v>
      </c>
    </row>
    <row r="8578" spans="1:9">
      <c r="A8578" t="str">
        <f>T("2018")</f>
        <v>2018</v>
      </c>
      <c r="B8578" t="str">
        <f>T("FISICO                                            ")</f>
        <v xml:space="preserve">FISICO                                            </v>
      </c>
      <c r="C8578" t="str">
        <f>T("LATINA              ")</f>
        <v xml:space="preserve">LATINA              </v>
      </c>
      <c r="D8578" t="str">
        <f>T("LAS AGUILAS         ")</f>
        <v xml:space="preserve">LAS AGUILAS         </v>
      </c>
      <c r="E8578" t="str">
        <f>T("TU ")</f>
        <v xml:space="preserve">TU </v>
      </c>
      <c r="F8578" t="str">
        <f>T("TURISMOS       ")</f>
        <v xml:space="preserve">TURISMOS       </v>
      </c>
      <c r="G8578" t="str">
        <f>T("De menos de 8 CABALLOS FISCALES                   ")</f>
        <v xml:space="preserve">De menos de 8 CABALLOS FISCALES                   </v>
      </c>
      <c r="H8578" t="str">
        <f>T("GAS NATURAL COMPRIMIDO                            ")</f>
        <v xml:space="preserve">GAS NATURAL COMPRIMIDO                            </v>
      </c>
      <c r="I8578">
        <v>1</v>
      </c>
    </row>
    <row r="8579" spans="1:9">
      <c r="A8579" t="str">
        <f>T("2018")</f>
        <v>2018</v>
      </c>
      <c r="B8579" t="str">
        <f>T("FISICO                                            ")</f>
        <v xml:space="preserve">FISICO                                            </v>
      </c>
      <c r="C8579" t="str">
        <f>T("LATINA              ")</f>
        <v xml:space="preserve">LATINA              </v>
      </c>
      <c r="D8579" t="str">
        <f>T("LAS AGUILAS         ")</f>
        <v xml:space="preserve">LAS AGUILAS         </v>
      </c>
      <c r="E8579" t="str">
        <f>T("TU ")</f>
        <v xml:space="preserve">TU </v>
      </c>
      <c r="F8579" t="str">
        <f>T("TURISMOS       ")</f>
        <v xml:space="preserve">TURISMOS       </v>
      </c>
      <c r="G8579" t="str">
        <f>T("De 8 a 11,99 CABALLOS FISCALES                    ")</f>
        <v xml:space="preserve">De 8 a 11,99 CABALLOS FISCALES                    </v>
      </c>
      <c r="H8579" t="str">
        <f>T("GAS NATURAL COMPRIMIDO                            ")</f>
        <v xml:space="preserve">GAS NATURAL COMPRIMIDO                            </v>
      </c>
      <c r="I8579">
        <v>4</v>
      </c>
    </row>
    <row r="8580" spans="1:9">
      <c r="A8580" t="str">
        <f>T("2018")</f>
        <v>2018</v>
      </c>
      <c r="B8580" t="str">
        <f>T("Entidad sin personalidad jurídica (art. 35.4 LGT) ")</f>
        <v xml:space="preserve">Entidad sin personalidad jurídica (art. 35.4 LGT) </v>
      </c>
      <c r="C8580" t="str">
        <f>T("LATINA              ")</f>
        <v xml:space="preserve">LATINA              </v>
      </c>
      <c r="D8580" t="str">
        <f>T("SIN BARRIO          ")</f>
        <v xml:space="preserve">SIN BARRIO          </v>
      </c>
      <c r="E8580" t="str">
        <f>T("TU ")</f>
        <v xml:space="preserve">TU </v>
      </c>
      <c r="F8580" t="str">
        <f>T("TURISMOS       ")</f>
        <v xml:space="preserve">TURISMOS       </v>
      </c>
      <c r="G8580" t="str">
        <f>T("De 8 a 11,99 CABALLOS FISCALES                    ")</f>
        <v xml:space="preserve">De 8 a 11,99 CABALLOS FISCALES                    </v>
      </c>
      <c r="H8580" t="str">
        <f>T("GASOLINA                                          ")</f>
        <v xml:space="preserve">GASOLINA                                          </v>
      </c>
      <c r="I8580">
        <v>1</v>
      </c>
    </row>
    <row r="8581" spans="1:9">
      <c r="A8581" t="str">
        <f>T("2018")</f>
        <v>2018</v>
      </c>
      <c r="B8581" t="str">
        <f>T("Entidad sin personalidad jurídica (art. 35.4 LGT) ")</f>
        <v xml:space="preserve">Entidad sin personalidad jurídica (art. 35.4 LGT) </v>
      </c>
      <c r="C8581" t="str">
        <f>T("LATINA              ")</f>
        <v xml:space="preserve">LATINA              </v>
      </c>
      <c r="D8581" t="str">
        <f>T("LOS CARMENES        ")</f>
        <v xml:space="preserve">LOS CARMENES        </v>
      </c>
      <c r="E8581" t="str">
        <f>T("TU ")</f>
        <v xml:space="preserve">TU </v>
      </c>
      <c r="F8581" t="str">
        <f>T("TURISMOS       ")</f>
        <v xml:space="preserve">TURISMOS       </v>
      </c>
      <c r="G8581" t="str">
        <f>T("De 8 a 11,99 CABALLOS FISCALES                    ")</f>
        <v xml:space="preserve">De 8 a 11,99 CABALLOS FISCALES                    </v>
      </c>
      <c r="H8581" t="str">
        <f>T("GASOLINA                                          ")</f>
        <v xml:space="preserve">GASOLINA                                          </v>
      </c>
      <c r="I8581">
        <v>39</v>
      </c>
    </row>
    <row r="8582" spans="1:9">
      <c r="A8582" t="str">
        <f>T("2018")</f>
        <v>2018</v>
      </c>
      <c r="B8582" t="str">
        <f>T("Entidad sin personalidad jurídica (art. 35.4 LGT) ")</f>
        <v xml:space="preserve">Entidad sin personalidad jurídica (art. 35.4 LGT) </v>
      </c>
      <c r="C8582" t="str">
        <f>T("LATINA              ")</f>
        <v xml:space="preserve">LATINA              </v>
      </c>
      <c r="D8582" t="str">
        <f>T("LOS CARMENES        ")</f>
        <v xml:space="preserve">LOS CARMENES        </v>
      </c>
      <c r="E8582" t="str">
        <f>T("TU ")</f>
        <v xml:space="preserve">TU </v>
      </c>
      <c r="F8582" t="str">
        <f>T("TURISMOS       ")</f>
        <v xml:space="preserve">TURISMOS       </v>
      </c>
      <c r="G8582" t="str">
        <f>T("De 12 a 15,99 CABALLOS FISCALES                   ")</f>
        <v xml:space="preserve">De 12 a 15,99 CABALLOS FISCALES                   </v>
      </c>
      <c r="H8582" t="str">
        <f>T("GASOLINA                                          ")</f>
        <v xml:space="preserve">GASOLINA                                          </v>
      </c>
      <c r="I8582">
        <v>7</v>
      </c>
    </row>
    <row r="8583" spans="1:9">
      <c r="A8583" t="str">
        <f>T("2018")</f>
        <v>2018</v>
      </c>
      <c r="B8583" t="str">
        <f>T("Entidad sin personalidad jurídica (art. 35.4 LGT) ")</f>
        <v xml:space="preserve">Entidad sin personalidad jurídica (art. 35.4 LGT) </v>
      </c>
      <c r="C8583" t="str">
        <f>T("LATINA              ")</f>
        <v xml:space="preserve">LATINA              </v>
      </c>
      <c r="D8583" t="str">
        <f>T("PUERTA DEL ANGEL    ")</f>
        <v xml:space="preserve">PUERTA DEL ANGEL    </v>
      </c>
      <c r="E8583" t="str">
        <f>T("TU ")</f>
        <v xml:space="preserve">TU </v>
      </c>
      <c r="F8583" t="str">
        <f>T("TURISMOS       ")</f>
        <v xml:space="preserve">TURISMOS       </v>
      </c>
      <c r="G8583" t="str">
        <f>T("De menos de 8 CABALLOS FISCALES                   ")</f>
        <v xml:space="preserve">De menos de 8 CABALLOS FISCALES                   </v>
      </c>
      <c r="H8583" t="str">
        <f>T("GASOLINA                                          ")</f>
        <v xml:space="preserve">GASOLINA                                          </v>
      </c>
      <c r="I8583">
        <v>11</v>
      </c>
    </row>
    <row r="8584" spans="1:9">
      <c r="A8584" t="str">
        <f>T("2018")</f>
        <v>2018</v>
      </c>
      <c r="B8584" t="str">
        <f>T("Entidad sin personalidad jurídica (art. 35.4 LGT) ")</f>
        <v xml:space="preserve">Entidad sin personalidad jurídica (art. 35.4 LGT) </v>
      </c>
      <c r="C8584" t="str">
        <f>T("LATINA              ")</f>
        <v xml:space="preserve">LATINA              </v>
      </c>
      <c r="D8584" t="str">
        <f>T("PUERTA DEL ANGEL    ")</f>
        <v xml:space="preserve">PUERTA DEL ANGEL    </v>
      </c>
      <c r="E8584" t="str">
        <f>T("TU ")</f>
        <v xml:space="preserve">TU </v>
      </c>
      <c r="F8584" t="str">
        <f>T("TURISMOS       ")</f>
        <v xml:space="preserve">TURISMOS       </v>
      </c>
      <c r="G8584" t="str">
        <f>T("De 8 a 11,99 CABALLOS FISCALES                    ")</f>
        <v xml:space="preserve">De 8 a 11,99 CABALLOS FISCALES                    </v>
      </c>
      <c r="H8584" t="str">
        <f>T("GASOLINA                                          ")</f>
        <v xml:space="preserve">GASOLINA                                          </v>
      </c>
      <c r="I8584">
        <v>98</v>
      </c>
    </row>
    <row r="8585" spans="1:9">
      <c r="A8585" t="str">
        <f>T("2018")</f>
        <v>2018</v>
      </c>
      <c r="B8585" t="str">
        <f>T("Entidad sin personalidad jurídica (art. 35.4 LGT) ")</f>
        <v xml:space="preserve">Entidad sin personalidad jurídica (art. 35.4 LGT) </v>
      </c>
      <c r="C8585" t="str">
        <f>T("LATINA              ")</f>
        <v xml:space="preserve">LATINA              </v>
      </c>
      <c r="D8585" t="str">
        <f>T("PUERTA DEL ANGEL    ")</f>
        <v xml:space="preserve">PUERTA DEL ANGEL    </v>
      </c>
      <c r="E8585" t="str">
        <f>T("TU ")</f>
        <v xml:space="preserve">TU </v>
      </c>
      <c r="F8585" t="str">
        <f>T("TURISMOS       ")</f>
        <v xml:space="preserve">TURISMOS       </v>
      </c>
      <c r="G8585" t="str">
        <f>T("De 12 a 15,99 CABALLOS FISCALES                   ")</f>
        <v xml:space="preserve">De 12 a 15,99 CABALLOS FISCALES                   </v>
      </c>
      <c r="H8585" t="str">
        <f>T("GASOLINA                                          ")</f>
        <v xml:space="preserve">GASOLINA                                          </v>
      </c>
      <c r="I8585">
        <v>23</v>
      </c>
    </row>
    <row r="8586" spans="1:9">
      <c r="A8586" t="str">
        <f>T("2018")</f>
        <v>2018</v>
      </c>
      <c r="B8586" t="str">
        <f>T("Entidad sin personalidad jurídica (art. 35.4 LGT) ")</f>
        <v xml:space="preserve">Entidad sin personalidad jurídica (art. 35.4 LGT) </v>
      </c>
      <c r="C8586" t="str">
        <f>T("LATINA              ")</f>
        <v xml:space="preserve">LATINA              </v>
      </c>
      <c r="D8586" t="str">
        <f>T("PUERTA DEL ANGEL    ")</f>
        <v xml:space="preserve">PUERTA DEL ANGEL    </v>
      </c>
      <c r="E8586" t="str">
        <f>T("TU ")</f>
        <v xml:space="preserve">TU </v>
      </c>
      <c r="F8586" t="str">
        <f>T("TURISMOS       ")</f>
        <v xml:space="preserve">TURISMOS       </v>
      </c>
      <c r="G8586" t="str">
        <f>T("De 16 a 19,99 CABALLOS FISCALES                   ")</f>
        <v xml:space="preserve">De 16 a 19,99 CABALLOS FISCALES                   </v>
      </c>
      <c r="H8586" t="str">
        <f>T("GASOLINA                                          ")</f>
        <v xml:space="preserve">GASOLINA                                          </v>
      </c>
      <c r="I8586">
        <v>7</v>
      </c>
    </row>
    <row r="8587" spans="1:9">
      <c r="A8587" t="str">
        <f>T("2018")</f>
        <v>2018</v>
      </c>
      <c r="B8587" t="str">
        <f>T("Entidad sin personalidad jurídica (art. 35.4 LGT) ")</f>
        <v xml:space="preserve">Entidad sin personalidad jurídica (art. 35.4 LGT) </v>
      </c>
      <c r="C8587" t="str">
        <f>T("LATINA              ")</f>
        <v xml:space="preserve">LATINA              </v>
      </c>
      <c r="D8587" t="str">
        <f>T("PUERTA DEL ANGEL    ")</f>
        <v xml:space="preserve">PUERTA DEL ANGEL    </v>
      </c>
      <c r="E8587" t="str">
        <f>T("TU ")</f>
        <v xml:space="preserve">TU </v>
      </c>
      <c r="F8587" t="str">
        <f>T("TURISMOS       ")</f>
        <v xml:space="preserve">TURISMOS       </v>
      </c>
      <c r="G8587" t="str">
        <f>T("De 20 CABALLOS FISCALES en adelante               ")</f>
        <v xml:space="preserve">De 20 CABALLOS FISCALES en adelante               </v>
      </c>
      <c r="H8587" t="str">
        <f>T("GASOLINA                                          ")</f>
        <v xml:space="preserve">GASOLINA                                          </v>
      </c>
      <c r="I8587">
        <v>1</v>
      </c>
    </row>
    <row r="8588" spans="1:9">
      <c r="A8588" t="str">
        <f>T("2018")</f>
        <v>2018</v>
      </c>
      <c r="B8588" t="str">
        <f>T("Entidad sin personalidad jurídica (art. 35.4 LGT) ")</f>
        <v xml:space="preserve">Entidad sin personalidad jurídica (art. 35.4 LGT) </v>
      </c>
      <c r="C8588" t="str">
        <f>T("LATINA              ")</f>
        <v xml:space="preserve">LATINA              </v>
      </c>
      <c r="D8588" t="str">
        <f>T("LUCERO              ")</f>
        <v xml:space="preserve">LUCERO              </v>
      </c>
      <c r="E8588" t="str">
        <f>T("TU ")</f>
        <v xml:space="preserve">TU </v>
      </c>
      <c r="F8588" t="str">
        <f>T("TURISMOS       ")</f>
        <v xml:space="preserve">TURISMOS       </v>
      </c>
      <c r="G8588" t="str">
        <f>T("De menos de 8 CABALLOS FISCALES                   ")</f>
        <v xml:space="preserve">De menos de 8 CABALLOS FISCALES                   </v>
      </c>
      <c r="H8588" t="str">
        <f>T("GASOLINA                                          ")</f>
        <v xml:space="preserve">GASOLINA                                          </v>
      </c>
      <c r="I8588">
        <v>3</v>
      </c>
    </row>
    <row r="8589" spans="1:9">
      <c r="A8589" t="str">
        <f>T("2018")</f>
        <v>2018</v>
      </c>
      <c r="B8589" t="str">
        <f>T("Entidad sin personalidad jurídica (art. 35.4 LGT) ")</f>
        <v xml:space="preserve">Entidad sin personalidad jurídica (art. 35.4 LGT) </v>
      </c>
      <c r="C8589" t="str">
        <f>T("LATINA              ")</f>
        <v xml:space="preserve">LATINA              </v>
      </c>
      <c r="D8589" t="str">
        <f>T("LUCERO              ")</f>
        <v xml:space="preserve">LUCERO              </v>
      </c>
      <c r="E8589" t="str">
        <f>T("TU ")</f>
        <v xml:space="preserve">TU </v>
      </c>
      <c r="F8589" t="str">
        <f>T("TURISMOS       ")</f>
        <v xml:space="preserve">TURISMOS       </v>
      </c>
      <c r="G8589" t="str">
        <f>T("De 8 a 11,99 CABALLOS FISCALES                    ")</f>
        <v xml:space="preserve">De 8 a 11,99 CABALLOS FISCALES                    </v>
      </c>
      <c r="H8589" t="str">
        <f>T("GASOLINA                                          ")</f>
        <v xml:space="preserve">GASOLINA                                          </v>
      </c>
      <c r="I8589">
        <v>68</v>
      </c>
    </row>
    <row r="8590" spans="1:9">
      <c r="A8590" t="str">
        <f>T("2018")</f>
        <v>2018</v>
      </c>
      <c r="B8590" t="str">
        <f>T("Entidad sin personalidad jurídica (art. 35.4 LGT) ")</f>
        <v xml:space="preserve">Entidad sin personalidad jurídica (art. 35.4 LGT) </v>
      </c>
      <c r="C8590" t="str">
        <f>T("LATINA              ")</f>
        <v xml:space="preserve">LATINA              </v>
      </c>
      <c r="D8590" t="str">
        <f>T("LUCERO              ")</f>
        <v xml:space="preserve">LUCERO              </v>
      </c>
      <c r="E8590" t="str">
        <f>T("TU ")</f>
        <v xml:space="preserve">TU </v>
      </c>
      <c r="F8590" t="str">
        <f>T("TURISMOS       ")</f>
        <v xml:space="preserve">TURISMOS       </v>
      </c>
      <c r="G8590" t="str">
        <f>T("De 12 a 15,99 CABALLOS FISCALES                   ")</f>
        <v xml:space="preserve">De 12 a 15,99 CABALLOS FISCALES                   </v>
      </c>
      <c r="H8590" t="str">
        <f>T("GASOLINA                                          ")</f>
        <v xml:space="preserve">GASOLINA                                          </v>
      </c>
      <c r="I8590">
        <v>9</v>
      </c>
    </row>
    <row r="8591" spans="1:9">
      <c r="A8591" t="str">
        <f>T("2018")</f>
        <v>2018</v>
      </c>
      <c r="B8591" t="str">
        <f>T("Entidad sin personalidad jurídica (art. 35.4 LGT) ")</f>
        <v xml:space="preserve">Entidad sin personalidad jurídica (art. 35.4 LGT) </v>
      </c>
      <c r="C8591" t="str">
        <f>T("LATINA              ")</f>
        <v xml:space="preserve">LATINA              </v>
      </c>
      <c r="D8591" t="str">
        <f>T("LUCERO              ")</f>
        <v xml:space="preserve">LUCERO              </v>
      </c>
      <c r="E8591" t="str">
        <f>T("TU ")</f>
        <v xml:space="preserve">TU </v>
      </c>
      <c r="F8591" t="str">
        <f>T("TURISMOS       ")</f>
        <v xml:space="preserve">TURISMOS       </v>
      </c>
      <c r="G8591" t="str">
        <f>T("De 16 a 19,99 CABALLOS FISCALES                   ")</f>
        <v xml:space="preserve">De 16 a 19,99 CABALLOS FISCALES                   </v>
      </c>
      <c r="H8591" t="str">
        <f>T("GASOLINA                                          ")</f>
        <v xml:space="preserve">GASOLINA                                          </v>
      </c>
      <c r="I8591">
        <v>7</v>
      </c>
    </row>
    <row r="8592" spans="1:9">
      <c r="A8592" t="str">
        <f>T("2018")</f>
        <v>2018</v>
      </c>
      <c r="B8592" t="str">
        <f>T("Entidad sin personalidad jurídica (art. 35.4 LGT) ")</f>
        <v xml:space="preserve">Entidad sin personalidad jurídica (art. 35.4 LGT) </v>
      </c>
      <c r="C8592" t="str">
        <f>T("LATINA              ")</f>
        <v xml:space="preserve">LATINA              </v>
      </c>
      <c r="D8592" t="str">
        <f>T("ALUCHE              ")</f>
        <v xml:space="preserve">ALUCHE              </v>
      </c>
      <c r="E8592" t="str">
        <f>T("TU ")</f>
        <v xml:space="preserve">TU </v>
      </c>
      <c r="F8592" t="str">
        <f>T("TURISMOS       ")</f>
        <v xml:space="preserve">TURISMOS       </v>
      </c>
      <c r="G8592" t="str">
        <f>T("De menos de 8 CABALLOS FISCALES                   ")</f>
        <v xml:space="preserve">De menos de 8 CABALLOS FISCALES                   </v>
      </c>
      <c r="H8592" t="str">
        <f>T("GASOLINA                                          ")</f>
        <v xml:space="preserve">GASOLINA                                          </v>
      </c>
      <c r="I8592">
        <v>5</v>
      </c>
    </row>
    <row r="8593" spans="1:9">
      <c r="A8593" t="str">
        <f>T("2018")</f>
        <v>2018</v>
      </c>
      <c r="B8593" t="str">
        <f>T("Entidad sin personalidad jurídica (art. 35.4 LGT) ")</f>
        <v xml:space="preserve">Entidad sin personalidad jurídica (art. 35.4 LGT) </v>
      </c>
      <c r="C8593" t="str">
        <f>T("LATINA              ")</f>
        <v xml:space="preserve">LATINA              </v>
      </c>
      <c r="D8593" t="str">
        <f>T("ALUCHE              ")</f>
        <v xml:space="preserve">ALUCHE              </v>
      </c>
      <c r="E8593" t="str">
        <f>T("TU ")</f>
        <v xml:space="preserve">TU </v>
      </c>
      <c r="F8593" t="str">
        <f>T("TURISMOS       ")</f>
        <v xml:space="preserve">TURISMOS       </v>
      </c>
      <c r="G8593" t="str">
        <f>T("De 8 a 11,99 CABALLOS FISCALES                    ")</f>
        <v xml:space="preserve">De 8 a 11,99 CABALLOS FISCALES                    </v>
      </c>
      <c r="H8593" t="str">
        <f>T("GASOLINA                                          ")</f>
        <v xml:space="preserve">GASOLINA                                          </v>
      </c>
      <c r="I8593">
        <v>91</v>
      </c>
    </row>
    <row r="8594" spans="1:9">
      <c r="A8594" t="str">
        <f>T("2018")</f>
        <v>2018</v>
      </c>
      <c r="B8594" t="str">
        <f>T("Entidad sin personalidad jurídica (art. 35.4 LGT) ")</f>
        <v xml:space="preserve">Entidad sin personalidad jurídica (art. 35.4 LGT) </v>
      </c>
      <c r="C8594" t="str">
        <f>T("LATINA              ")</f>
        <v xml:space="preserve">LATINA              </v>
      </c>
      <c r="D8594" t="str">
        <f>T("ALUCHE              ")</f>
        <v xml:space="preserve">ALUCHE              </v>
      </c>
      <c r="E8594" t="str">
        <f>T("TU ")</f>
        <v xml:space="preserve">TU </v>
      </c>
      <c r="F8594" t="str">
        <f>T("TURISMOS       ")</f>
        <v xml:space="preserve">TURISMOS       </v>
      </c>
      <c r="G8594" t="str">
        <f>T("De 12 a 15,99 CABALLOS FISCALES                   ")</f>
        <v xml:space="preserve">De 12 a 15,99 CABALLOS FISCALES                   </v>
      </c>
      <c r="H8594" t="str">
        <f>T("GASOLINA                                          ")</f>
        <v xml:space="preserve">GASOLINA                                          </v>
      </c>
      <c r="I8594">
        <v>22</v>
      </c>
    </row>
    <row r="8595" spans="1:9">
      <c r="A8595" t="str">
        <f>T("2018")</f>
        <v>2018</v>
      </c>
      <c r="B8595" t="str">
        <f>T("Entidad sin personalidad jurídica (art. 35.4 LGT) ")</f>
        <v xml:space="preserve">Entidad sin personalidad jurídica (art. 35.4 LGT) </v>
      </c>
      <c r="C8595" t="str">
        <f>T("LATINA              ")</f>
        <v xml:space="preserve">LATINA              </v>
      </c>
      <c r="D8595" t="str">
        <f>T("ALUCHE              ")</f>
        <v xml:space="preserve">ALUCHE              </v>
      </c>
      <c r="E8595" t="str">
        <f>T("TU ")</f>
        <v xml:space="preserve">TU </v>
      </c>
      <c r="F8595" t="str">
        <f>T("TURISMOS       ")</f>
        <v xml:space="preserve">TURISMOS       </v>
      </c>
      <c r="G8595" t="str">
        <f>T("De 16 a 19,99 CABALLOS FISCALES                   ")</f>
        <v xml:space="preserve">De 16 a 19,99 CABALLOS FISCALES                   </v>
      </c>
      <c r="H8595" t="str">
        <f>T("GASOLINA                                          ")</f>
        <v xml:space="preserve">GASOLINA                                          </v>
      </c>
      <c r="I8595">
        <v>1</v>
      </c>
    </row>
    <row r="8596" spans="1:9">
      <c r="A8596" t="str">
        <f>T("2018")</f>
        <v>2018</v>
      </c>
      <c r="B8596" t="str">
        <f>T("Entidad sin personalidad jurídica (art. 35.4 LGT) ")</f>
        <v xml:space="preserve">Entidad sin personalidad jurídica (art. 35.4 LGT) </v>
      </c>
      <c r="C8596" t="str">
        <f>T("LATINA              ")</f>
        <v xml:space="preserve">LATINA              </v>
      </c>
      <c r="D8596" t="str">
        <f>T("ALUCHE              ")</f>
        <v xml:space="preserve">ALUCHE              </v>
      </c>
      <c r="E8596" t="str">
        <f>T("TU ")</f>
        <v xml:space="preserve">TU </v>
      </c>
      <c r="F8596" t="str">
        <f>T("TURISMOS       ")</f>
        <v xml:space="preserve">TURISMOS       </v>
      </c>
      <c r="G8596" t="str">
        <f>T("De 20 CABALLOS FISCALES en adelante               ")</f>
        <v xml:space="preserve">De 20 CABALLOS FISCALES en adelante               </v>
      </c>
      <c r="H8596" t="str">
        <f>T("GASOLINA                                          ")</f>
        <v xml:space="preserve">GASOLINA                                          </v>
      </c>
      <c r="I8596">
        <v>1</v>
      </c>
    </row>
    <row r="8597" spans="1:9">
      <c r="A8597" t="str">
        <f>T("2018")</f>
        <v>2018</v>
      </c>
      <c r="B8597" t="str">
        <f>T("Entidad sin personalidad jurídica (art. 35.4 LGT) ")</f>
        <v xml:space="preserve">Entidad sin personalidad jurídica (art. 35.4 LGT) </v>
      </c>
      <c r="C8597" t="str">
        <f>T("LATINA              ")</f>
        <v xml:space="preserve">LATINA              </v>
      </c>
      <c r="D8597" t="str">
        <f>T("CAMPAMENTO          ")</f>
        <v xml:space="preserve">CAMPAMENTO          </v>
      </c>
      <c r="E8597" t="str">
        <f>T("TU ")</f>
        <v xml:space="preserve">TU </v>
      </c>
      <c r="F8597" t="str">
        <f>T("TURISMOS       ")</f>
        <v xml:space="preserve">TURISMOS       </v>
      </c>
      <c r="G8597" t="str">
        <f>T("De menos de 8 CABALLOS FISCALES                   ")</f>
        <v xml:space="preserve">De menos de 8 CABALLOS FISCALES                   </v>
      </c>
      <c r="H8597" t="str">
        <f>T("GASOLINA                                          ")</f>
        <v xml:space="preserve">GASOLINA                                          </v>
      </c>
      <c r="I8597">
        <v>3</v>
      </c>
    </row>
    <row r="8598" spans="1:9">
      <c r="A8598" t="str">
        <f>T("2018")</f>
        <v>2018</v>
      </c>
      <c r="B8598" t="str">
        <f>T("Entidad sin personalidad jurídica (art. 35.4 LGT) ")</f>
        <v xml:space="preserve">Entidad sin personalidad jurídica (art. 35.4 LGT) </v>
      </c>
      <c r="C8598" t="str">
        <f>T("LATINA              ")</f>
        <v xml:space="preserve">LATINA              </v>
      </c>
      <c r="D8598" t="str">
        <f>T("CAMPAMENTO          ")</f>
        <v xml:space="preserve">CAMPAMENTO          </v>
      </c>
      <c r="E8598" t="str">
        <f>T("TU ")</f>
        <v xml:space="preserve">TU </v>
      </c>
      <c r="F8598" t="str">
        <f>T("TURISMOS       ")</f>
        <v xml:space="preserve">TURISMOS       </v>
      </c>
      <c r="G8598" t="str">
        <f>T("De 8 a 11,99 CABALLOS FISCALES                    ")</f>
        <v xml:space="preserve">De 8 a 11,99 CABALLOS FISCALES                    </v>
      </c>
      <c r="H8598" t="str">
        <f>T("GASOLINA                                          ")</f>
        <v xml:space="preserve">GASOLINA                                          </v>
      </c>
      <c r="I8598">
        <v>23</v>
      </c>
    </row>
    <row r="8599" spans="1:9">
      <c r="A8599" t="str">
        <f>T("2018")</f>
        <v>2018</v>
      </c>
      <c r="B8599" t="str">
        <f>T("Entidad sin personalidad jurídica (art. 35.4 LGT) ")</f>
        <v xml:space="preserve">Entidad sin personalidad jurídica (art. 35.4 LGT) </v>
      </c>
      <c r="C8599" t="str">
        <f>T("LATINA              ")</f>
        <v xml:space="preserve">LATINA              </v>
      </c>
      <c r="D8599" t="str">
        <f>T("CAMPAMENTO          ")</f>
        <v xml:space="preserve">CAMPAMENTO          </v>
      </c>
      <c r="E8599" t="str">
        <f>T("TU ")</f>
        <v xml:space="preserve">TU </v>
      </c>
      <c r="F8599" t="str">
        <f>T("TURISMOS       ")</f>
        <v xml:space="preserve">TURISMOS       </v>
      </c>
      <c r="G8599" t="str">
        <f>T("De 12 a 15,99 CABALLOS FISCALES                   ")</f>
        <v xml:space="preserve">De 12 a 15,99 CABALLOS FISCALES                   </v>
      </c>
      <c r="H8599" t="str">
        <f>T("GASOLINA                                          ")</f>
        <v xml:space="preserve">GASOLINA                                          </v>
      </c>
      <c r="I8599">
        <v>3</v>
      </c>
    </row>
    <row r="8600" spans="1:9">
      <c r="A8600" t="str">
        <f>T("2018")</f>
        <v>2018</v>
      </c>
      <c r="B8600" t="str">
        <f>T("Entidad sin personalidad jurídica (art. 35.4 LGT) ")</f>
        <v xml:space="preserve">Entidad sin personalidad jurídica (art. 35.4 LGT) </v>
      </c>
      <c r="C8600" t="str">
        <f>T("LATINA              ")</f>
        <v xml:space="preserve">LATINA              </v>
      </c>
      <c r="D8600" t="str">
        <f>T("CUATRO VIENTOS      ")</f>
        <v xml:space="preserve">CUATRO VIENTOS      </v>
      </c>
      <c r="E8600" t="str">
        <f>T("TU ")</f>
        <v xml:space="preserve">TU </v>
      </c>
      <c r="F8600" t="str">
        <f>T("TURISMOS       ")</f>
        <v xml:space="preserve">TURISMOS       </v>
      </c>
      <c r="G8600" t="str">
        <f>T("De 8 a 11,99 CABALLOS FISCALES                    ")</f>
        <v xml:space="preserve">De 8 a 11,99 CABALLOS FISCALES                    </v>
      </c>
      <c r="H8600" t="str">
        <f>T("GASOLINA                                          ")</f>
        <v xml:space="preserve">GASOLINA                                          </v>
      </c>
      <c r="I8600">
        <v>8</v>
      </c>
    </row>
    <row r="8601" spans="1:9">
      <c r="A8601" t="str">
        <f>T("2018")</f>
        <v>2018</v>
      </c>
      <c r="B8601" t="str">
        <f>T("Entidad sin personalidad jurídica (art. 35.4 LGT) ")</f>
        <v xml:space="preserve">Entidad sin personalidad jurídica (art. 35.4 LGT) </v>
      </c>
      <c r="C8601" t="str">
        <f>T("LATINA              ")</f>
        <v xml:space="preserve">LATINA              </v>
      </c>
      <c r="D8601" t="str">
        <f>T("CUATRO VIENTOS      ")</f>
        <v xml:space="preserve">CUATRO VIENTOS      </v>
      </c>
      <c r="E8601" t="str">
        <f>T("TU ")</f>
        <v xml:space="preserve">TU </v>
      </c>
      <c r="F8601" t="str">
        <f>T("TURISMOS       ")</f>
        <v xml:space="preserve">TURISMOS       </v>
      </c>
      <c r="G8601" t="str">
        <f>T("De 12 a 15,99 CABALLOS FISCALES                   ")</f>
        <v xml:space="preserve">De 12 a 15,99 CABALLOS FISCALES                   </v>
      </c>
      <c r="H8601" t="str">
        <f>T("GASOLINA                                          ")</f>
        <v xml:space="preserve">GASOLINA                                          </v>
      </c>
      <c r="I8601">
        <v>1</v>
      </c>
    </row>
    <row r="8602" spans="1:9">
      <c r="A8602" t="str">
        <f>T("2018")</f>
        <v>2018</v>
      </c>
      <c r="B8602" t="str">
        <f>T("Entidad sin personalidad jurídica (art. 35.4 LGT) ")</f>
        <v xml:space="preserve">Entidad sin personalidad jurídica (art. 35.4 LGT) </v>
      </c>
      <c r="C8602" t="str">
        <f>T("LATINA              ")</f>
        <v xml:space="preserve">LATINA              </v>
      </c>
      <c r="D8602" t="str">
        <f>T("CUATRO VIENTOS      ")</f>
        <v xml:space="preserve">CUATRO VIENTOS      </v>
      </c>
      <c r="E8602" t="str">
        <f>T("TU ")</f>
        <v xml:space="preserve">TU </v>
      </c>
      <c r="F8602" t="str">
        <f>T("TURISMOS       ")</f>
        <v xml:space="preserve">TURISMOS       </v>
      </c>
      <c r="G8602" t="str">
        <f>T("De 16 a 19,99 CABALLOS FISCALES                   ")</f>
        <v xml:space="preserve">De 16 a 19,99 CABALLOS FISCALES                   </v>
      </c>
      <c r="H8602" t="str">
        <f>T("GASOLINA                                          ")</f>
        <v xml:space="preserve">GASOLINA                                          </v>
      </c>
      <c r="I8602">
        <v>1</v>
      </c>
    </row>
    <row r="8603" spans="1:9">
      <c r="A8603" t="str">
        <f>T("2018")</f>
        <v>2018</v>
      </c>
      <c r="B8603" t="str">
        <f>T("Entidad sin personalidad jurídica (art. 35.4 LGT) ")</f>
        <v xml:space="preserve">Entidad sin personalidad jurídica (art. 35.4 LGT) </v>
      </c>
      <c r="C8603" t="str">
        <f>T("LATINA              ")</f>
        <v xml:space="preserve">LATINA              </v>
      </c>
      <c r="D8603" t="str">
        <f>T("CUATRO VIENTOS      ")</f>
        <v xml:space="preserve">CUATRO VIENTOS      </v>
      </c>
      <c r="E8603" t="str">
        <f>T("TU ")</f>
        <v xml:space="preserve">TU </v>
      </c>
      <c r="F8603" t="str">
        <f>T("TURISMOS       ")</f>
        <v xml:space="preserve">TURISMOS       </v>
      </c>
      <c r="G8603" t="str">
        <f>T("De 20 CABALLOS FISCALES en adelante               ")</f>
        <v xml:space="preserve">De 20 CABALLOS FISCALES en adelante               </v>
      </c>
      <c r="H8603" t="str">
        <f>T("GASOLINA                                          ")</f>
        <v xml:space="preserve">GASOLINA                                          </v>
      </c>
      <c r="I8603">
        <v>1</v>
      </c>
    </row>
    <row r="8604" spans="1:9">
      <c r="A8604" t="str">
        <f>T("2018")</f>
        <v>2018</v>
      </c>
      <c r="B8604" t="str">
        <f>T("Entidad sin personalidad jurídica (art. 35.4 LGT) ")</f>
        <v xml:space="preserve">Entidad sin personalidad jurídica (art. 35.4 LGT) </v>
      </c>
      <c r="C8604" t="str">
        <f>T("LATINA              ")</f>
        <v xml:space="preserve">LATINA              </v>
      </c>
      <c r="D8604" t="str">
        <f>T("LAS AGUILAS         ")</f>
        <v xml:space="preserve">LAS AGUILAS         </v>
      </c>
      <c r="E8604" t="str">
        <f>T("TU ")</f>
        <v xml:space="preserve">TU </v>
      </c>
      <c r="F8604" t="str">
        <f>T("TURISMOS       ")</f>
        <v xml:space="preserve">TURISMOS       </v>
      </c>
      <c r="G8604" t="str">
        <f>T("De menos de 8 CABALLOS FISCALES                   ")</f>
        <v xml:space="preserve">De menos de 8 CABALLOS FISCALES                   </v>
      </c>
      <c r="H8604" t="str">
        <f>T("GASOLINA                                          ")</f>
        <v xml:space="preserve">GASOLINA                                          </v>
      </c>
      <c r="I8604">
        <v>7</v>
      </c>
    </row>
    <row r="8605" spans="1:9">
      <c r="A8605" t="str">
        <f>T("2018")</f>
        <v>2018</v>
      </c>
      <c r="B8605" t="str">
        <f>T("Entidad sin personalidad jurídica (art. 35.4 LGT) ")</f>
        <v xml:space="preserve">Entidad sin personalidad jurídica (art. 35.4 LGT) </v>
      </c>
      <c r="C8605" t="str">
        <f>T("LATINA              ")</f>
        <v xml:space="preserve">LATINA              </v>
      </c>
      <c r="D8605" t="str">
        <f>T("LAS AGUILAS         ")</f>
        <v xml:space="preserve">LAS AGUILAS         </v>
      </c>
      <c r="E8605" t="str">
        <f>T("TU ")</f>
        <v xml:space="preserve">TU </v>
      </c>
      <c r="F8605" t="str">
        <f>T("TURISMOS       ")</f>
        <v xml:space="preserve">TURISMOS       </v>
      </c>
      <c r="G8605" t="str">
        <f>T("De 8 a 11,99 CABALLOS FISCALES                    ")</f>
        <v xml:space="preserve">De 8 a 11,99 CABALLOS FISCALES                    </v>
      </c>
      <c r="H8605" t="str">
        <f>T("GASOLINA                                          ")</f>
        <v xml:space="preserve">GASOLINA                                          </v>
      </c>
      <c r="I8605">
        <v>60</v>
      </c>
    </row>
    <row r="8606" spans="1:9">
      <c r="A8606" t="str">
        <f>T("2018")</f>
        <v>2018</v>
      </c>
      <c r="B8606" t="str">
        <f>T("Entidad sin personalidad jurídica (art. 35.4 LGT) ")</f>
        <v xml:space="preserve">Entidad sin personalidad jurídica (art. 35.4 LGT) </v>
      </c>
      <c r="C8606" t="str">
        <f>T("LATINA              ")</f>
        <v xml:space="preserve">LATINA              </v>
      </c>
      <c r="D8606" t="str">
        <f>T("LAS AGUILAS         ")</f>
        <v xml:space="preserve">LAS AGUILAS         </v>
      </c>
      <c r="E8606" t="str">
        <f>T("TU ")</f>
        <v xml:space="preserve">TU </v>
      </c>
      <c r="F8606" t="str">
        <f>T("TURISMOS       ")</f>
        <v xml:space="preserve">TURISMOS       </v>
      </c>
      <c r="G8606" t="str">
        <f>T("De 12 a 15,99 CABALLOS FISCALES                   ")</f>
        <v xml:space="preserve">De 12 a 15,99 CABALLOS FISCALES                   </v>
      </c>
      <c r="H8606" t="str">
        <f>T("GASOLINA                                          ")</f>
        <v xml:space="preserve">GASOLINA                                          </v>
      </c>
      <c r="I8606">
        <v>24</v>
      </c>
    </row>
    <row r="8607" spans="1:9">
      <c r="A8607" t="str">
        <f>T("2018")</f>
        <v>2018</v>
      </c>
      <c r="B8607" t="str">
        <f>T("Entidad sin personalidad jurídica (art. 35.4 LGT) ")</f>
        <v xml:space="preserve">Entidad sin personalidad jurídica (art. 35.4 LGT) </v>
      </c>
      <c r="C8607" t="str">
        <f>T("LATINA              ")</f>
        <v xml:space="preserve">LATINA              </v>
      </c>
      <c r="D8607" t="str">
        <f>T("LAS AGUILAS         ")</f>
        <v xml:space="preserve">LAS AGUILAS         </v>
      </c>
      <c r="E8607" t="str">
        <f>T("TU ")</f>
        <v xml:space="preserve">TU </v>
      </c>
      <c r="F8607" t="str">
        <f>T("TURISMOS       ")</f>
        <v xml:space="preserve">TURISMOS       </v>
      </c>
      <c r="G8607" t="str">
        <f>T("De 16 a 19,99 CABALLOS FISCALES                   ")</f>
        <v xml:space="preserve">De 16 a 19,99 CABALLOS FISCALES                   </v>
      </c>
      <c r="H8607" t="str">
        <f>T("GASOLINA                                          ")</f>
        <v xml:space="preserve">GASOLINA                                          </v>
      </c>
      <c r="I8607">
        <v>4</v>
      </c>
    </row>
    <row r="8608" spans="1:9">
      <c r="A8608" t="str">
        <f>T("2018")</f>
        <v>2018</v>
      </c>
      <c r="B8608" t="str">
        <f>T("Entidad sin personalidad jurídica (art. 35.4 LGT) ")</f>
        <v xml:space="preserve">Entidad sin personalidad jurídica (art. 35.4 LGT) </v>
      </c>
      <c r="C8608" t="str">
        <f>T("LATINA              ")</f>
        <v xml:space="preserve">LATINA              </v>
      </c>
      <c r="D8608" t="str">
        <f>T("LAS AGUILAS         ")</f>
        <v xml:space="preserve">LAS AGUILAS         </v>
      </c>
      <c r="E8608" t="str">
        <f>T("TU ")</f>
        <v xml:space="preserve">TU </v>
      </c>
      <c r="F8608" t="str">
        <f>T("TURISMOS       ")</f>
        <v xml:space="preserve">TURISMOS       </v>
      </c>
      <c r="G8608" t="str">
        <f>T("De 20 CABALLOS FISCALES en adelante               ")</f>
        <v xml:space="preserve">De 20 CABALLOS FISCALES en adelante               </v>
      </c>
      <c r="H8608" t="str">
        <f>T("GASOLINA                                          ")</f>
        <v xml:space="preserve">GASOLINA                                          </v>
      </c>
      <c r="I8608">
        <v>1</v>
      </c>
    </row>
    <row r="8609" spans="1:9">
      <c r="A8609" t="str">
        <f>T("2018")</f>
        <v>2018</v>
      </c>
      <c r="B8609" t="str">
        <f>T("FISICO                                            ")</f>
        <v xml:space="preserve">FISICO                                            </v>
      </c>
      <c r="C8609" t="str">
        <f>T("LATINA              ")</f>
        <v xml:space="preserve">LATINA              </v>
      </c>
      <c r="D8609" t="str">
        <f>T("SIN BARRIO          ")</f>
        <v xml:space="preserve">SIN BARRIO          </v>
      </c>
      <c r="E8609" t="str">
        <f>T("TU ")</f>
        <v xml:space="preserve">TU </v>
      </c>
      <c r="F8609" t="str">
        <f>T("TURISMOS       ")</f>
        <v xml:space="preserve">TURISMOS       </v>
      </c>
      <c r="G8609" t="str">
        <f>T("De menos de 8 CABALLOS FISCALES                   ")</f>
        <v xml:space="preserve">De menos de 8 CABALLOS FISCALES                   </v>
      </c>
      <c r="H8609" t="str">
        <f>T("GASOLINA                                          ")</f>
        <v xml:space="preserve">GASOLINA                                          </v>
      </c>
      <c r="I8609">
        <v>5</v>
      </c>
    </row>
    <row r="8610" spans="1:9">
      <c r="A8610" t="str">
        <f>T("2018")</f>
        <v>2018</v>
      </c>
      <c r="B8610" t="str">
        <f>T("FISICO                                            ")</f>
        <v xml:space="preserve">FISICO                                            </v>
      </c>
      <c r="C8610" t="str">
        <f>T("LATINA              ")</f>
        <v xml:space="preserve">LATINA              </v>
      </c>
      <c r="D8610" t="str">
        <f>T("SIN BARRIO          ")</f>
        <v xml:space="preserve">SIN BARRIO          </v>
      </c>
      <c r="E8610" t="str">
        <f>T("TU ")</f>
        <v xml:space="preserve">TU </v>
      </c>
      <c r="F8610" t="str">
        <f>T("TURISMOS       ")</f>
        <v xml:space="preserve">TURISMOS       </v>
      </c>
      <c r="G8610" t="str">
        <f>T("De 8 a 11,99 CABALLOS FISCALES                    ")</f>
        <v xml:space="preserve">De 8 a 11,99 CABALLOS FISCALES                    </v>
      </c>
      <c r="H8610" t="str">
        <f>T("GASOLINA                                          ")</f>
        <v xml:space="preserve">GASOLINA                                          </v>
      </c>
      <c r="I8610">
        <v>66</v>
      </c>
    </row>
    <row r="8611" spans="1:9">
      <c r="A8611" t="str">
        <f>T("2018")</f>
        <v>2018</v>
      </c>
      <c r="B8611" t="str">
        <f>T("FISICO                                            ")</f>
        <v xml:space="preserve">FISICO                                            </v>
      </c>
      <c r="C8611" t="str">
        <f>T("LATINA              ")</f>
        <v xml:space="preserve">LATINA              </v>
      </c>
      <c r="D8611" t="str">
        <f>T("SIN BARRIO          ")</f>
        <v xml:space="preserve">SIN BARRIO          </v>
      </c>
      <c r="E8611" t="str">
        <f>T("TU ")</f>
        <v xml:space="preserve">TU </v>
      </c>
      <c r="F8611" t="str">
        <f>T("TURISMOS       ")</f>
        <v xml:space="preserve">TURISMOS       </v>
      </c>
      <c r="G8611" t="str">
        <f>T("De 12 a 15,99 CABALLOS FISCALES                   ")</f>
        <v xml:space="preserve">De 12 a 15,99 CABALLOS FISCALES                   </v>
      </c>
      <c r="H8611" t="str">
        <f>T("GASOLINA                                          ")</f>
        <v xml:space="preserve">GASOLINA                                          </v>
      </c>
      <c r="I8611">
        <v>37</v>
      </c>
    </row>
    <row r="8612" spans="1:9">
      <c r="A8612" t="str">
        <f>T("2018")</f>
        <v>2018</v>
      </c>
      <c r="B8612" t="str">
        <f>T("FISICO                                            ")</f>
        <v xml:space="preserve">FISICO                                            </v>
      </c>
      <c r="C8612" t="str">
        <f>T("LATINA              ")</f>
        <v xml:space="preserve">LATINA              </v>
      </c>
      <c r="D8612" t="str">
        <f>T("SIN BARRIO          ")</f>
        <v xml:space="preserve">SIN BARRIO          </v>
      </c>
      <c r="E8612" t="str">
        <f>T("TU ")</f>
        <v xml:space="preserve">TU </v>
      </c>
      <c r="F8612" t="str">
        <f>T("TURISMOS       ")</f>
        <v xml:space="preserve">TURISMOS       </v>
      </c>
      <c r="G8612" t="str">
        <f>T("De 16 a 19,99 CABALLOS FISCALES                   ")</f>
        <v xml:space="preserve">De 16 a 19,99 CABALLOS FISCALES                   </v>
      </c>
      <c r="H8612" t="str">
        <f>T("GASOLINA                                          ")</f>
        <v xml:space="preserve">GASOLINA                                          </v>
      </c>
      <c r="I8612">
        <v>1</v>
      </c>
    </row>
    <row r="8613" spans="1:9">
      <c r="A8613" t="str">
        <f>T("2018")</f>
        <v>2018</v>
      </c>
      <c r="B8613" t="str">
        <f>T("FISICO                                            ")</f>
        <v xml:space="preserve">FISICO                                            </v>
      </c>
      <c r="C8613" t="str">
        <f>T("LATINA              ")</f>
        <v xml:space="preserve">LATINA              </v>
      </c>
      <c r="D8613" t="str">
        <f>T("SIN BARRIO          ")</f>
        <v xml:space="preserve">SIN BARRIO          </v>
      </c>
      <c r="E8613" t="str">
        <f>T("TU ")</f>
        <v xml:space="preserve">TU </v>
      </c>
      <c r="F8613" t="str">
        <f>T("TURISMOS       ")</f>
        <v xml:space="preserve">TURISMOS       </v>
      </c>
      <c r="G8613" t="str">
        <f>T("De 20 CABALLOS FISCALES en adelante               ")</f>
        <v xml:space="preserve">De 20 CABALLOS FISCALES en adelante               </v>
      </c>
      <c r="H8613" t="str">
        <f>T("GASOLINA                                          ")</f>
        <v xml:space="preserve">GASOLINA                                          </v>
      </c>
      <c r="I8613">
        <v>1</v>
      </c>
    </row>
    <row r="8614" spans="1:9">
      <c r="A8614" t="str">
        <f>T("2018")</f>
        <v>2018</v>
      </c>
      <c r="B8614" t="str">
        <f>T("FISICO                                            ")</f>
        <v xml:space="preserve">FISICO                                            </v>
      </c>
      <c r="C8614" t="str">
        <f>T("LATINA              ")</f>
        <v xml:space="preserve">LATINA              </v>
      </c>
      <c r="D8614" t="str">
        <f>T("LOS CARMENES        ")</f>
        <v xml:space="preserve">LOS CARMENES        </v>
      </c>
      <c r="E8614" t="str">
        <f>T("TU ")</f>
        <v xml:space="preserve">TU </v>
      </c>
      <c r="F8614" t="str">
        <f>T("TURISMOS       ")</f>
        <v xml:space="preserve">TURISMOS       </v>
      </c>
      <c r="G8614" t="str">
        <f>T("De menos de 8 CABALLOS FISCALES                   ")</f>
        <v xml:space="preserve">De menos de 8 CABALLOS FISCALES                   </v>
      </c>
      <c r="H8614" t="str">
        <f>T("GASOLINA                                          ")</f>
        <v xml:space="preserve">GASOLINA                                          </v>
      </c>
      <c r="I8614">
        <v>123</v>
      </c>
    </row>
    <row r="8615" spans="1:9">
      <c r="A8615" t="str">
        <f>T("2018")</f>
        <v>2018</v>
      </c>
      <c r="B8615" t="str">
        <f>T("FISICO                                            ")</f>
        <v xml:space="preserve">FISICO                                            </v>
      </c>
      <c r="C8615" t="str">
        <f>T("LATINA              ")</f>
        <v xml:space="preserve">LATINA              </v>
      </c>
      <c r="D8615" t="str">
        <f>T("LOS CARMENES        ")</f>
        <v xml:space="preserve">LOS CARMENES        </v>
      </c>
      <c r="E8615" t="str">
        <f>T("TU ")</f>
        <v xml:space="preserve">TU </v>
      </c>
      <c r="F8615" t="str">
        <f>T("TURISMOS       ")</f>
        <v xml:space="preserve">TURISMOS       </v>
      </c>
      <c r="G8615" t="str">
        <f>T("De 8 a 11,99 CABALLOS FISCALES                    ")</f>
        <v xml:space="preserve">De 8 a 11,99 CABALLOS FISCALES                    </v>
      </c>
      <c r="H8615" t="str">
        <f>T("GASOLINA                                          ")</f>
        <v xml:space="preserve">GASOLINA                                          </v>
      </c>
      <c r="I8615" s="1">
        <v>1552</v>
      </c>
    </row>
    <row r="8616" spans="1:9">
      <c r="A8616" t="str">
        <f>T("2018")</f>
        <v>2018</v>
      </c>
      <c r="B8616" t="str">
        <f>T("FISICO                                            ")</f>
        <v xml:space="preserve">FISICO                                            </v>
      </c>
      <c r="C8616" t="str">
        <f>T("LATINA              ")</f>
        <v xml:space="preserve">LATINA              </v>
      </c>
      <c r="D8616" t="str">
        <f>T("LOS CARMENES        ")</f>
        <v xml:space="preserve">LOS CARMENES        </v>
      </c>
      <c r="E8616" t="str">
        <f>T("TU ")</f>
        <v xml:space="preserve">TU </v>
      </c>
      <c r="F8616" t="str">
        <f>T("TURISMOS       ")</f>
        <v xml:space="preserve">TURISMOS       </v>
      </c>
      <c r="G8616" t="str">
        <f>T("De 12 a 15,99 CABALLOS FISCALES                   ")</f>
        <v xml:space="preserve">De 12 a 15,99 CABALLOS FISCALES                   </v>
      </c>
      <c r="H8616" t="str">
        <f>T("GASOLINA                                          ")</f>
        <v xml:space="preserve">GASOLINA                                          </v>
      </c>
      <c r="I8616">
        <v>496</v>
      </c>
    </row>
    <row r="8617" spans="1:9">
      <c r="A8617" t="str">
        <f>T("2018")</f>
        <v>2018</v>
      </c>
      <c r="B8617" t="str">
        <f>T("FISICO                                            ")</f>
        <v xml:space="preserve">FISICO                                            </v>
      </c>
      <c r="C8617" t="str">
        <f>T("LATINA              ")</f>
        <v xml:space="preserve">LATINA              </v>
      </c>
      <c r="D8617" t="str">
        <f>T("LOS CARMENES        ")</f>
        <v xml:space="preserve">LOS CARMENES        </v>
      </c>
      <c r="E8617" t="str">
        <f>T("TU ")</f>
        <v xml:space="preserve">TU </v>
      </c>
      <c r="F8617" t="str">
        <f>T("TURISMOS       ")</f>
        <v xml:space="preserve">TURISMOS       </v>
      </c>
      <c r="G8617" t="str">
        <f>T("De 16 a 19,99 CABALLOS FISCALES                   ")</f>
        <v xml:space="preserve">De 16 a 19,99 CABALLOS FISCALES                   </v>
      </c>
      <c r="H8617" t="str">
        <f>T("GASOLINA                                          ")</f>
        <v xml:space="preserve">GASOLINA                                          </v>
      </c>
      <c r="I8617">
        <v>68</v>
      </c>
    </row>
    <row r="8618" spans="1:9">
      <c r="A8618" t="str">
        <f>T("2018")</f>
        <v>2018</v>
      </c>
      <c r="B8618" t="str">
        <f>T("FISICO                                            ")</f>
        <v xml:space="preserve">FISICO                                            </v>
      </c>
      <c r="C8618" t="str">
        <f>T("LATINA              ")</f>
        <v xml:space="preserve">LATINA              </v>
      </c>
      <c r="D8618" t="str">
        <f>T("LOS CARMENES        ")</f>
        <v xml:space="preserve">LOS CARMENES        </v>
      </c>
      <c r="E8618" t="str">
        <f>T("TU ")</f>
        <v xml:space="preserve">TU </v>
      </c>
      <c r="F8618" t="str">
        <f>T("TURISMOS       ")</f>
        <v xml:space="preserve">TURISMOS       </v>
      </c>
      <c r="G8618" t="str">
        <f>T("De 20 CABALLOS FISCALES en adelante               ")</f>
        <v xml:space="preserve">De 20 CABALLOS FISCALES en adelante               </v>
      </c>
      <c r="H8618" t="str">
        <f>T("GASOLINA                                          ")</f>
        <v xml:space="preserve">GASOLINA                                          </v>
      </c>
      <c r="I8618">
        <v>28</v>
      </c>
    </row>
    <row r="8619" spans="1:9">
      <c r="A8619" t="str">
        <f>T("2018")</f>
        <v>2018</v>
      </c>
      <c r="B8619" t="str">
        <f>T("FISICO                                            ")</f>
        <v xml:space="preserve">FISICO                                            </v>
      </c>
      <c r="C8619" t="str">
        <f>T("LATINA              ")</f>
        <v xml:space="preserve">LATINA              </v>
      </c>
      <c r="D8619" t="str">
        <f>T("PUERTA DEL ANGEL    ")</f>
        <v xml:space="preserve">PUERTA DEL ANGEL    </v>
      </c>
      <c r="E8619" t="str">
        <f>T("TU ")</f>
        <v xml:space="preserve">TU </v>
      </c>
      <c r="F8619" t="str">
        <f>T("TURISMOS       ")</f>
        <v xml:space="preserve">TURISMOS       </v>
      </c>
      <c r="G8619" t="str">
        <f>T("De menos de 8 CABALLOS FISCALES                   ")</f>
        <v xml:space="preserve">De menos de 8 CABALLOS FISCALES                   </v>
      </c>
      <c r="H8619" t="str">
        <f>T("GASOLINA                                          ")</f>
        <v xml:space="preserve">GASOLINA                                          </v>
      </c>
      <c r="I8619">
        <v>310</v>
      </c>
    </row>
    <row r="8620" spans="1:9">
      <c r="A8620" t="str">
        <f>T("2018")</f>
        <v>2018</v>
      </c>
      <c r="B8620" t="str">
        <f>T("FISICO                                            ")</f>
        <v xml:space="preserve">FISICO                                            </v>
      </c>
      <c r="C8620" t="str">
        <f>T("LATINA              ")</f>
        <v xml:space="preserve">LATINA              </v>
      </c>
      <c r="D8620" t="str">
        <f>T("PUERTA DEL ANGEL    ")</f>
        <v xml:space="preserve">PUERTA DEL ANGEL    </v>
      </c>
      <c r="E8620" t="str">
        <f>T("TU ")</f>
        <v xml:space="preserve">TU </v>
      </c>
      <c r="F8620" t="str">
        <f>T("TURISMOS       ")</f>
        <v xml:space="preserve">TURISMOS       </v>
      </c>
      <c r="G8620" t="str">
        <f>T("De 8 a 11,99 CABALLOS FISCALES                    ")</f>
        <v xml:space="preserve">De 8 a 11,99 CABALLOS FISCALES                    </v>
      </c>
      <c r="H8620" t="str">
        <f>T("GASOLINA                                          ")</f>
        <v xml:space="preserve">GASOLINA                                          </v>
      </c>
      <c r="I8620" s="1">
        <v>3347</v>
      </c>
    </row>
    <row r="8621" spans="1:9">
      <c r="A8621" t="str">
        <f>T("2018")</f>
        <v>2018</v>
      </c>
      <c r="B8621" t="str">
        <f>T("FISICO                                            ")</f>
        <v xml:space="preserve">FISICO                                            </v>
      </c>
      <c r="C8621" t="str">
        <f>T("LATINA              ")</f>
        <v xml:space="preserve">LATINA              </v>
      </c>
      <c r="D8621" t="str">
        <f>T("PUERTA DEL ANGEL    ")</f>
        <v xml:space="preserve">PUERTA DEL ANGEL    </v>
      </c>
      <c r="E8621" t="str">
        <f>T("TU ")</f>
        <v xml:space="preserve">TU </v>
      </c>
      <c r="F8621" t="str">
        <f>T("TURISMOS       ")</f>
        <v xml:space="preserve">TURISMOS       </v>
      </c>
      <c r="G8621" t="str">
        <f>T("De 12 a 15,99 CABALLOS FISCALES                   ")</f>
        <v xml:space="preserve">De 12 a 15,99 CABALLOS FISCALES                   </v>
      </c>
      <c r="H8621" t="str">
        <f>T("GASOLINA                                          ")</f>
        <v xml:space="preserve">GASOLINA                                          </v>
      </c>
      <c r="I8621" s="1">
        <v>1020</v>
      </c>
    </row>
    <row r="8622" spans="1:9">
      <c r="A8622" t="str">
        <f>T("2018")</f>
        <v>2018</v>
      </c>
      <c r="B8622" t="str">
        <f>T("FISICO                                            ")</f>
        <v xml:space="preserve">FISICO                                            </v>
      </c>
      <c r="C8622" t="str">
        <f>T("LATINA              ")</f>
        <v xml:space="preserve">LATINA              </v>
      </c>
      <c r="D8622" t="str">
        <f>T("PUERTA DEL ANGEL    ")</f>
        <v xml:space="preserve">PUERTA DEL ANGEL    </v>
      </c>
      <c r="E8622" t="str">
        <f>T("TU ")</f>
        <v xml:space="preserve">TU </v>
      </c>
      <c r="F8622" t="str">
        <f>T("TURISMOS       ")</f>
        <v xml:space="preserve">TURISMOS       </v>
      </c>
      <c r="G8622" t="str">
        <f>T("De 16 a 19,99 CABALLOS FISCALES                   ")</f>
        <v xml:space="preserve">De 16 a 19,99 CABALLOS FISCALES                   </v>
      </c>
      <c r="H8622" t="str">
        <f>T("GASOLINA                                          ")</f>
        <v xml:space="preserve">GASOLINA                                          </v>
      </c>
      <c r="I8622">
        <v>148</v>
      </c>
    </row>
    <row r="8623" spans="1:9">
      <c r="A8623" t="str">
        <f>T("2018")</f>
        <v>2018</v>
      </c>
      <c r="B8623" t="str">
        <f>T("FISICO                                            ")</f>
        <v xml:space="preserve">FISICO                                            </v>
      </c>
      <c r="C8623" t="str">
        <f>T("LATINA              ")</f>
        <v xml:space="preserve">LATINA              </v>
      </c>
      <c r="D8623" t="str">
        <f>T("PUERTA DEL ANGEL    ")</f>
        <v xml:space="preserve">PUERTA DEL ANGEL    </v>
      </c>
      <c r="E8623" t="str">
        <f>T("TU ")</f>
        <v xml:space="preserve">TU </v>
      </c>
      <c r="F8623" t="str">
        <f>T("TURISMOS       ")</f>
        <v xml:space="preserve">TURISMOS       </v>
      </c>
      <c r="G8623" t="str">
        <f>T("De 20 CABALLOS FISCALES en adelante               ")</f>
        <v xml:space="preserve">De 20 CABALLOS FISCALES en adelante               </v>
      </c>
      <c r="H8623" t="str">
        <f>T("GASOLINA                                          ")</f>
        <v xml:space="preserve">GASOLINA                                          </v>
      </c>
      <c r="I8623">
        <v>61</v>
      </c>
    </row>
    <row r="8624" spans="1:9">
      <c r="A8624" t="str">
        <f>T("2018")</f>
        <v>2018</v>
      </c>
      <c r="B8624" t="str">
        <f>T("FISICO                                            ")</f>
        <v xml:space="preserve">FISICO                                            </v>
      </c>
      <c r="C8624" t="str">
        <f>T("LATINA              ")</f>
        <v xml:space="preserve">LATINA              </v>
      </c>
      <c r="D8624" t="str">
        <f>T("LUCERO              ")</f>
        <v xml:space="preserve">LUCERO              </v>
      </c>
      <c r="E8624" t="str">
        <f>T("TU ")</f>
        <v xml:space="preserve">TU </v>
      </c>
      <c r="F8624" t="str">
        <f>T("TURISMOS       ")</f>
        <v xml:space="preserve">TURISMOS       </v>
      </c>
      <c r="G8624" t="str">
        <f>T("De menos de 8 CABALLOS FISCALES                   ")</f>
        <v xml:space="preserve">De menos de 8 CABALLOS FISCALES                   </v>
      </c>
      <c r="H8624" t="str">
        <f>T("GASOLINA                                          ")</f>
        <v xml:space="preserve">GASOLINA                                          </v>
      </c>
      <c r="I8624">
        <v>267</v>
      </c>
    </row>
    <row r="8625" spans="1:9">
      <c r="A8625" t="str">
        <f>T("2018")</f>
        <v>2018</v>
      </c>
      <c r="B8625" t="str">
        <f>T("FISICO                                            ")</f>
        <v xml:space="preserve">FISICO                                            </v>
      </c>
      <c r="C8625" t="str">
        <f>T("LATINA              ")</f>
        <v xml:space="preserve">LATINA              </v>
      </c>
      <c r="D8625" t="str">
        <f>T("LUCERO              ")</f>
        <v xml:space="preserve">LUCERO              </v>
      </c>
      <c r="E8625" t="str">
        <f>T("TU ")</f>
        <v xml:space="preserve">TU </v>
      </c>
      <c r="F8625" t="str">
        <f>T("TURISMOS       ")</f>
        <v xml:space="preserve">TURISMOS       </v>
      </c>
      <c r="G8625" t="str">
        <f>T("De 8 a 11,99 CABALLOS FISCALES                    ")</f>
        <v xml:space="preserve">De 8 a 11,99 CABALLOS FISCALES                    </v>
      </c>
      <c r="H8625" t="str">
        <f>T("GASOLINA                                          ")</f>
        <v xml:space="preserve">GASOLINA                                          </v>
      </c>
      <c r="I8625" s="1">
        <v>3378</v>
      </c>
    </row>
    <row r="8626" spans="1:9">
      <c r="A8626" t="str">
        <f>T("2018")</f>
        <v>2018</v>
      </c>
      <c r="B8626" t="str">
        <f>T("FISICO                                            ")</f>
        <v xml:space="preserve">FISICO                                            </v>
      </c>
      <c r="C8626" t="str">
        <f>T("LATINA              ")</f>
        <v xml:space="preserve">LATINA              </v>
      </c>
      <c r="D8626" t="str">
        <f>T("LUCERO              ")</f>
        <v xml:space="preserve">LUCERO              </v>
      </c>
      <c r="E8626" t="str">
        <f>T("TU ")</f>
        <v xml:space="preserve">TU </v>
      </c>
      <c r="F8626" t="str">
        <f>T("TURISMOS       ")</f>
        <v xml:space="preserve">TURISMOS       </v>
      </c>
      <c r="G8626" t="str">
        <f>T("De 12 a 15,99 CABALLOS FISCALES                   ")</f>
        <v xml:space="preserve">De 12 a 15,99 CABALLOS FISCALES                   </v>
      </c>
      <c r="H8626" t="str">
        <f>T("GASOLINA                                          ")</f>
        <v xml:space="preserve">GASOLINA                                          </v>
      </c>
      <c r="I8626" s="1">
        <v>1073</v>
      </c>
    </row>
    <row r="8627" spans="1:9">
      <c r="A8627" t="str">
        <f>T("2018")</f>
        <v>2018</v>
      </c>
      <c r="B8627" t="str">
        <f>T("FISICO                                            ")</f>
        <v xml:space="preserve">FISICO                                            </v>
      </c>
      <c r="C8627" t="str">
        <f>T("LATINA              ")</f>
        <v xml:space="preserve">LATINA              </v>
      </c>
      <c r="D8627" t="str">
        <f>T("LUCERO              ")</f>
        <v xml:space="preserve">LUCERO              </v>
      </c>
      <c r="E8627" t="str">
        <f>T("TU ")</f>
        <v xml:space="preserve">TU </v>
      </c>
      <c r="F8627" t="str">
        <f>T("TURISMOS       ")</f>
        <v xml:space="preserve">TURISMOS       </v>
      </c>
      <c r="G8627" t="str">
        <f>T("De 16 a 19,99 CABALLOS FISCALES                   ")</f>
        <v xml:space="preserve">De 16 a 19,99 CABALLOS FISCALES                   </v>
      </c>
      <c r="H8627" t="str">
        <f>T("GASOLINA                                          ")</f>
        <v xml:space="preserve">GASOLINA                                          </v>
      </c>
      <c r="I8627">
        <v>133</v>
      </c>
    </row>
    <row r="8628" spans="1:9">
      <c r="A8628" t="str">
        <f>T("2018")</f>
        <v>2018</v>
      </c>
      <c r="B8628" t="str">
        <f>T("FISICO                                            ")</f>
        <v xml:space="preserve">FISICO                                            </v>
      </c>
      <c r="C8628" t="str">
        <f>T("LATINA              ")</f>
        <v xml:space="preserve">LATINA              </v>
      </c>
      <c r="D8628" t="str">
        <f>T("LUCERO              ")</f>
        <v xml:space="preserve">LUCERO              </v>
      </c>
      <c r="E8628" t="str">
        <f>T("TU ")</f>
        <v xml:space="preserve">TU </v>
      </c>
      <c r="F8628" t="str">
        <f>T("TURISMOS       ")</f>
        <v xml:space="preserve">TURISMOS       </v>
      </c>
      <c r="G8628" t="str">
        <f>T("De 20 CABALLOS FISCALES en adelante               ")</f>
        <v xml:space="preserve">De 20 CABALLOS FISCALES en adelante               </v>
      </c>
      <c r="H8628" t="str">
        <f>T("GASOLINA                                          ")</f>
        <v xml:space="preserve">GASOLINA                                          </v>
      </c>
      <c r="I8628">
        <v>57</v>
      </c>
    </row>
    <row r="8629" spans="1:9">
      <c r="A8629" t="str">
        <f>T("2018")</f>
        <v>2018</v>
      </c>
      <c r="B8629" t="str">
        <f>T("FISICO                                            ")</f>
        <v xml:space="preserve">FISICO                                            </v>
      </c>
      <c r="C8629" t="str">
        <f>T("LATINA              ")</f>
        <v xml:space="preserve">LATINA              </v>
      </c>
      <c r="D8629" t="str">
        <f>T("ALUCHE              ")</f>
        <v xml:space="preserve">ALUCHE              </v>
      </c>
      <c r="E8629" t="str">
        <f>T("TU ")</f>
        <v xml:space="preserve">TU </v>
      </c>
      <c r="F8629" t="str">
        <f>T("TURISMOS       ")</f>
        <v xml:space="preserve">TURISMOS       </v>
      </c>
      <c r="G8629" t="str">
        <f>T("De menos de 8 CABALLOS FISCALES                   ")</f>
        <v xml:space="preserve">De menos de 8 CABALLOS FISCALES                   </v>
      </c>
      <c r="H8629" t="str">
        <f>T("GASOLINA                                          ")</f>
        <v xml:space="preserve">GASOLINA                                          </v>
      </c>
      <c r="I8629">
        <v>581</v>
      </c>
    </row>
    <row r="8630" spans="1:9">
      <c r="A8630" t="str">
        <f>T("2018")</f>
        <v>2018</v>
      </c>
      <c r="B8630" t="str">
        <f>T("FISICO                                            ")</f>
        <v xml:space="preserve">FISICO                                            </v>
      </c>
      <c r="C8630" t="str">
        <f>T("LATINA              ")</f>
        <v xml:space="preserve">LATINA              </v>
      </c>
      <c r="D8630" t="str">
        <f>T("ALUCHE              ")</f>
        <v xml:space="preserve">ALUCHE              </v>
      </c>
      <c r="E8630" t="str">
        <f>T("TU ")</f>
        <v xml:space="preserve">TU </v>
      </c>
      <c r="F8630" t="str">
        <f>T("TURISMOS       ")</f>
        <v xml:space="preserve">TURISMOS       </v>
      </c>
      <c r="G8630" t="str">
        <f>T("De 8 a 11,99 CABALLOS FISCALES                    ")</f>
        <v xml:space="preserve">De 8 a 11,99 CABALLOS FISCALES                    </v>
      </c>
      <c r="H8630" t="str">
        <f>T("GASOLINA                                          ")</f>
        <v xml:space="preserve">GASOLINA                                          </v>
      </c>
      <c r="I8630" s="1">
        <v>6851</v>
      </c>
    </row>
    <row r="8631" spans="1:9">
      <c r="A8631" t="str">
        <f>T("2018")</f>
        <v>2018</v>
      </c>
      <c r="B8631" t="str">
        <f>T("FISICO                                            ")</f>
        <v xml:space="preserve">FISICO                                            </v>
      </c>
      <c r="C8631" t="str">
        <f>T("LATINA              ")</f>
        <v xml:space="preserve">LATINA              </v>
      </c>
      <c r="D8631" t="str">
        <f>T("ALUCHE              ")</f>
        <v xml:space="preserve">ALUCHE              </v>
      </c>
      <c r="E8631" t="str">
        <f>T("TU ")</f>
        <v xml:space="preserve">TU </v>
      </c>
      <c r="F8631" t="str">
        <f>T("TURISMOS       ")</f>
        <v xml:space="preserve">TURISMOS       </v>
      </c>
      <c r="G8631" t="str">
        <f>T("De 12 a 15,99 CABALLOS FISCALES                   ")</f>
        <v xml:space="preserve">De 12 a 15,99 CABALLOS FISCALES                   </v>
      </c>
      <c r="H8631" t="str">
        <f>T("GASOLINA                                          ")</f>
        <v xml:space="preserve">GASOLINA                                          </v>
      </c>
      <c r="I8631" s="1">
        <v>2208</v>
      </c>
    </row>
    <row r="8632" spans="1:9">
      <c r="A8632" t="str">
        <f>T("2018")</f>
        <v>2018</v>
      </c>
      <c r="B8632" t="str">
        <f>T("FISICO                                            ")</f>
        <v xml:space="preserve">FISICO                                            </v>
      </c>
      <c r="C8632" t="str">
        <f>T("LATINA              ")</f>
        <v xml:space="preserve">LATINA              </v>
      </c>
      <c r="D8632" t="str">
        <f>T("ALUCHE              ")</f>
        <v xml:space="preserve">ALUCHE              </v>
      </c>
      <c r="E8632" t="str">
        <f>T("TU ")</f>
        <v xml:space="preserve">TU </v>
      </c>
      <c r="F8632" t="str">
        <f>T("TURISMOS       ")</f>
        <v xml:space="preserve">TURISMOS       </v>
      </c>
      <c r="G8632" t="str">
        <f>T("De 16 a 19,99 CABALLOS FISCALES                   ")</f>
        <v xml:space="preserve">De 16 a 19,99 CABALLOS FISCALES                   </v>
      </c>
      <c r="H8632" t="str">
        <f>T("GASOLINA                                          ")</f>
        <v xml:space="preserve">GASOLINA                                          </v>
      </c>
      <c r="I8632">
        <v>310</v>
      </c>
    </row>
    <row r="8633" spans="1:9">
      <c r="A8633" t="str">
        <f>T("2018")</f>
        <v>2018</v>
      </c>
      <c r="B8633" t="str">
        <f>T("FISICO                                            ")</f>
        <v xml:space="preserve">FISICO                                            </v>
      </c>
      <c r="C8633" t="str">
        <f>T("LATINA              ")</f>
        <v xml:space="preserve">LATINA              </v>
      </c>
      <c r="D8633" t="str">
        <f>T("ALUCHE              ")</f>
        <v xml:space="preserve">ALUCHE              </v>
      </c>
      <c r="E8633" t="str">
        <f>T("TU ")</f>
        <v xml:space="preserve">TU </v>
      </c>
      <c r="F8633" t="str">
        <f>T("TURISMOS       ")</f>
        <v xml:space="preserve">TURISMOS       </v>
      </c>
      <c r="G8633" t="str">
        <f>T("De 20 CABALLOS FISCALES en adelante               ")</f>
        <v xml:space="preserve">De 20 CABALLOS FISCALES en adelante               </v>
      </c>
      <c r="H8633" t="str">
        <f>T("GASOLINA                                          ")</f>
        <v xml:space="preserve">GASOLINA                                          </v>
      </c>
      <c r="I8633">
        <v>109</v>
      </c>
    </row>
    <row r="8634" spans="1:9">
      <c r="A8634" t="str">
        <f>T("2018")</f>
        <v>2018</v>
      </c>
      <c r="B8634" t="str">
        <f>T("FISICO                                            ")</f>
        <v xml:space="preserve">FISICO                                            </v>
      </c>
      <c r="C8634" t="str">
        <f>T("LATINA              ")</f>
        <v xml:space="preserve">LATINA              </v>
      </c>
      <c r="D8634" t="str">
        <f>T("CAMPAMENTO          ")</f>
        <v xml:space="preserve">CAMPAMENTO          </v>
      </c>
      <c r="E8634" t="str">
        <f>T("TU ")</f>
        <v xml:space="preserve">TU </v>
      </c>
      <c r="F8634" t="str">
        <f>T("TURISMOS       ")</f>
        <v xml:space="preserve">TURISMOS       </v>
      </c>
      <c r="G8634" t="str">
        <f>T("De menos de 8 CABALLOS FISCALES                   ")</f>
        <v xml:space="preserve">De menos de 8 CABALLOS FISCALES                   </v>
      </c>
      <c r="H8634" t="str">
        <f>T("GASOLINA                                          ")</f>
        <v xml:space="preserve">GASOLINA                                          </v>
      </c>
      <c r="I8634">
        <v>160</v>
      </c>
    </row>
    <row r="8635" spans="1:9">
      <c r="A8635" t="str">
        <f>T("2018")</f>
        <v>2018</v>
      </c>
      <c r="B8635" t="str">
        <f>T("FISICO                                            ")</f>
        <v xml:space="preserve">FISICO                                            </v>
      </c>
      <c r="C8635" t="str">
        <f>T("LATINA              ")</f>
        <v xml:space="preserve">LATINA              </v>
      </c>
      <c r="D8635" t="str">
        <f>T("CAMPAMENTO          ")</f>
        <v xml:space="preserve">CAMPAMENTO          </v>
      </c>
      <c r="E8635" t="str">
        <f>T("TU ")</f>
        <v xml:space="preserve">TU </v>
      </c>
      <c r="F8635" t="str">
        <f>T("TURISMOS       ")</f>
        <v xml:space="preserve">TURISMOS       </v>
      </c>
      <c r="G8635" t="str">
        <f>T("De 8 a 11,99 CABALLOS FISCALES                    ")</f>
        <v xml:space="preserve">De 8 a 11,99 CABALLOS FISCALES                    </v>
      </c>
      <c r="H8635" t="str">
        <f>T("GASOLINA                                          ")</f>
        <v xml:space="preserve">GASOLINA                                          </v>
      </c>
      <c r="I8635" s="1">
        <v>1782</v>
      </c>
    </row>
    <row r="8636" spans="1:9">
      <c r="A8636" t="str">
        <f>T("2018")</f>
        <v>2018</v>
      </c>
      <c r="B8636" t="str">
        <f>T("FISICO                                            ")</f>
        <v xml:space="preserve">FISICO                                            </v>
      </c>
      <c r="C8636" t="str">
        <f>T("LATINA              ")</f>
        <v xml:space="preserve">LATINA              </v>
      </c>
      <c r="D8636" t="str">
        <f>T("CAMPAMENTO          ")</f>
        <v xml:space="preserve">CAMPAMENTO          </v>
      </c>
      <c r="E8636" t="str">
        <f>T("TU ")</f>
        <v xml:space="preserve">TU </v>
      </c>
      <c r="F8636" t="str">
        <f>T("TURISMOS       ")</f>
        <v xml:space="preserve">TURISMOS       </v>
      </c>
      <c r="G8636" t="str">
        <f>T("De 12 a 15,99 CABALLOS FISCALES                   ")</f>
        <v xml:space="preserve">De 12 a 15,99 CABALLOS FISCALES                   </v>
      </c>
      <c r="H8636" t="str">
        <f>T("GASOLINA                                          ")</f>
        <v xml:space="preserve">GASOLINA                                          </v>
      </c>
      <c r="I8636">
        <v>534</v>
      </c>
    </row>
    <row r="8637" spans="1:9">
      <c r="A8637" t="str">
        <f>T("2018")</f>
        <v>2018</v>
      </c>
      <c r="B8637" t="str">
        <f>T("FISICO                                            ")</f>
        <v xml:space="preserve">FISICO                                            </v>
      </c>
      <c r="C8637" t="str">
        <f>T("LATINA              ")</f>
        <v xml:space="preserve">LATINA              </v>
      </c>
      <c r="D8637" t="str">
        <f>T("CAMPAMENTO          ")</f>
        <v xml:space="preserve">CAMPAMENTO          </v>
      </c>
      <c r="E8637" t="str">
        <f>T("TU ")</f>
        <v xml:space="preserve">TU </v>
      </c>
      <c r="F8637" t="str">
        <f>T("TURISMOS       ")</f>
        <v xml:space="preserve">TURISMOS       </v>
      </c>
      <c r="G8637" t="str">
        <f>T("De 16 a 19,99 CABALLOS FISCALES                   ")</f>
        <v xml:space="preserve">De 16 a 19,99 CABALLOS FISCALES                   </v>
      </c>
      <c r="H8637" t="str">
        <f>T("GASOLINA                                          ")</f>
        <v xml:space="preserve">GASOLINA                                          </v>
      </c>
      <c r="I8637">
        <v>61</v>
      </c>
    </row>
    <row r="8638" spans="1:9">
      <c r="A8638" t="str">
        <f>T("2018")</f>
        <v>2018</v>
      </c>
      <c r="B8638" t="str">
        <f>T("FISICO                                            ")</f>
        <v xml:space="preserve">FISICO                                            </v>
      </c>
      <c r="C8638" t="str">
        <f>T("LATINA              ")</f>
        <v xml:space="preserve">LATINA              </v>
      </c>
      <c r="D8638" t="str">
        <f>T("CAMPAMENTO          ")</f>
        <v xml:space="preserve">CAMPAMENTO          </v>
      </c>
      <c r="E8638" t="str">
        <f>T("TU ")</f>
        <v xml:space="preserve">TU </v>
      </c>
      <c r="F8638" t="str">
        <f>T("TURISMOS       ")</f>
        <v xml:space="preserve">TURISMOS       </v>
      </c>
      <c r="G8638" t="str">
        <f>T("De 20 CABALLOS FISCALES en adelante               ")</f>
        <v xml:space="preserve">De 20 CABALLOS FISCALES en adelante               </v>
      </c>
      <c r="H8638" t="str">
        <f>T("GASOLINA                                          ")</f>
        <v xml:space="preserve">GASOLINA                                          </v>
      </c>
      <c r="I8638">
        <v>35</v>
      </c>
    </row>
    <row r="8639" spans="1:9">
      <c r="A8639" t="str">
        <f>T("2018")</f>
        <v>2018</v>
      </c>
      <c r="B8639" t="str">
        <f>T("FISICO                                            ")</f>
        <v xml:space="preserve">FISICO                                            </v>
      </c>
      <c r="C8639" t="str">
        <f>T("LATINA              ")</f>
        <v xml:space="preserve">LATINA              </v>
      </c>
      <c r="D8639" t="str">
        <f>T("CUATRO VIENTOS      ")</f>
        <v xml:space="preserve">CUATRO VIENTOS      </v>
      </c>
      <c r="E8639" t="str">
        <f>T("TU ")</f>
        <v xml:space="preserve">TU </v>
      </c>
      <c r="F8639" t="str">
        <f>T("TURISMOS       ")</f>
        <v xml:space="preserve">TURISMOS       </v>
      </c>
      <c r="G8639" t="str">
        <f>T("De menos de 8 CABALLOS FISCALES                   ")</f>
        <v xml:space="preserve">De menos de 8 CABALLOS FISCALES                   </v>
      </c>
      <c r="H8639" t="str">
        <f>T("GASOLINA                                          ")</f>
        <v xml:space="preserve">GASOLINA                                          </v>
      </c>
      <c r="I8639">
        <v>41</v>
      </c>
    </row>
    <row r="8640" spans="1:9">
      <c r="A8640" t="str">
        <f>T("2018")</f>
        <v>2018</v>
      </c>
      <c r="B8640" t="str">
        <f>T("FISICO                                            ")</f>
        <v xml:space="preserve">FISICO                                            </v>
      </c>
      <c r="C8640" t="str">
        <f>T("LATINA              ")</f>
        <v xml:space="preserve">LATINA              </v>
      </c>
      <c r="D8640" t="str">
        <f>T("CUATRO VIENTOS      ")</f>
        <v xml:space="preserve">CUATRO VIENTOS      </v>
      </c>
      <c r="E8640" t="str">
        <f>T("TU ")</f>
        <v xml:space="preserve">TU </v>
      </c>
      <c r="F8640" t="str">
        <f>T("TURISMOS       ")</f>
        <v xml:space="preserve">TURISMOS       </v>
      </c>
      <c r="G8640" t="str">
        <f>T("De 8 a 11,99 CABALLOS FISCALES                    ")</f>
        <v xml:space="preserve">De 8 a 11,99 CABALLOS FISCALES                    </v>
      </c>
      <c r="H8640" t="str">
        <f>T("GASOLINA                                          ")</f>
        <v xml:space="preserve">GASOLINA                                          </v>
      </c>
      <c r="I8640">
        <v>428</v>
      </c>
    </row>
    <row r="8641" spans="1:9">
      <c r="A8641" t="str">
        <f>T("2018")</f>
        <v>2018</v>
      </c>
      <c r="B8641" t="str">
        <f>T("FISICO                                            ")</f>
        <v xml:space="preserve">FISICO                                            </v>
      </c>
      <c r="C8641" t="str">
        <f>T("LATINA              ")</f>
        <v xml:space="preserve">LATINA              </v>
      </c>
      <c r="D8641" t="str">
        <f>T("CUATRO VIENTOS      ")</f>
        <v xml:space="preserve">CUATRO VIENTOS      </v>
      </c>
      <c r="E8641" t="str">
        <f>T("TU ")</f>
        <v xml:space="preserve">TU </v>
      </c>
      <c r="F8641" t="str">
        <f>T("TURISMOS       ")</f>
        <v xml:space="preserve">TURISMOS       </v>
      </c>
      <c r="G8641" t="str">
        <f>T("De 12 a 15,99 CABALLOS FISCALES                   ")</f>
        <v xml:space="preserve">De 12 a 15,99 CABALLOS FISCALES                   </v>
      </c>
      <c r="H8641" t="str">
        <f>T("GASOLINA                                          ")</f>
        <v xml:space="preserve">GASOLINA                                          </v>
      </c>
      <c r="I8641">
        <v>126</v>
      </c>
    </row>
    <row r="8642" spans="1:9">
      <c r="A8642" t="str">
        <f>T("2018")</f>
        <v>2018</v>
      </c>
      <c r="B8642" t="str">
        <f>T("FISICO                                            ")</f>
        <v xml:space="preserve">FISICO                                            </v>
      </c>
      <c r="C8642" t="str">
        <f>T("LATINA              ")</f>
        <v xml:space="preserve">LATINA              </v>
      </c>
      <c r="D8642" t="str">
        <f>T("CUATRO VIENTOS      ")</f>
        <v xml:space="preserve">CUATRO VIENTOS      </v>
      </c>
      <c r="E8642" t="str">
        <f>T("TU ")</f>
        <v xml:space="preserve">TU </v>
      </c>
      <c r="F8642" t="str">
        <f>T("TURISMOS       ")</f>
        <v xml:space="preserve">TURISMOS       </v>
      </c>
      <c r="G8642" t="str">
        <f>T("De 16 a 19,99 CABALLOS FISCALES                   ")</f>
        <v xml:space="preserve">De 16 a 19,99 CABALLOS FISCALES                   </v>
      </c>
      <c r="H8642" t="str">
        <f>T("GASOLINA                                          ")</f>
        <v xml:space="preserve">GASOLINA                                          </v>
      </c>
      <c r="I8642">
        <v>15</v>
      </c>
    </row>
    <row r="8643" spans="1:9">
      <c r="A8643" t="str">
        <f>T("2018")</f>
        <v>2018</v>
      </c>
      <c r="B8643" t="str">
        <f>T("FISICO                                            ")</f>
        <v xml:space="preserve">FISICO                                            </v>
      </c>
      <c r="C8643" t="str">
        <f>T("LATINA              ")</f>
        <v xml:space="preserve">LATINA              </v>
      </c>
      <c r="D8643" t="str">
        <f>T("CUATRO VIENTOS      ")</f>
        <v xml:space="preserve">CUATRO VIENTOS      </v>
      </c>
      <c r="E8643" t="str">
        <f>T("TU ")</f>
        <v xml:space="preserve">TU </v>
      </c>
      <c r="F8643" t="str">
        <f>T("TURISMOS       ")</f>
        <v xml:space="preserve">TURISMOS       </v>
      </c>
      <c r="G8643" t="str">
        <f>T("De 20 CABALLOS FISCALES en adelante               ")</f>
        <v xml:space="preserve">De 20 CABALLOS FISCALES en adelante               </v>
      </c>
      <c r="H8643" t="str">
        <f>T("GASOLINA                                          ")</f>
        <v xml:space="preserve">GASOLINA                                          </v>
      </c>
      <c r="I8643">
        <v>6</v>
      </c>
    </row>
    <row r="8644" spans="1:9">
      <c r="A8644" t="str">
        <f>T("2018")</f>
        <v>2018</v>
      </c>
      <c r="B8644" t="str">
        <f>T("FISICO                                            ")</f>
        <v xml:space="preserve">FISICO                                            </v>
      </c>
      <c r="C8644" t="str">
        <f>T("LATINA              ")</f>
        <v xml:space="preserve">LATINA              </v>
      </c>
      <c r="D8644" t="str">
        <f>T("LAS AGUILAS         ")</f>
        <v xml:space="preserve">LAS AGUILAS         </v>
      </c>
      <c r="E8644" t="str">
        <f>T("TU ")</f>
        <v xml:space="preserve">TU </v>
      </c>
      <c r="F8644" t="str">
        <f>T("TURISMOS       ")</f>
        <v xml:space="preserve">TURISMOS       </v>
      </c>
      <c r="G8644" t="str">
        <f>T("De menos de 8 CABALLOS FISCALES                   ")</f>
        <v xml:space="preserve">De menos de 8 CABALLOS FISCALES                   </v>
      </c>
      <c r="H8644" t="str">
        <f>T("GASOLINA                                          ")</f>
        <v xml:space="preserve">GASOLINA                                          </v>
      </c>
      <c r="I8644">
        <v>467</v>
      </c>
    </row>
    <row r="8645" spans="1:9">
      <c r="A8645" t="str">
        <f>T("2018")</f>
        <v>2018</v>
      </c>
      <c r="B8645" t="str">
        <f>T("FISICO                                            ")</f>
        <v xml:space="preserve">FISICO                                            </v>
      </c>
      <c r="C8645" t="str">
        <f>T("LATINA              ")</f>
        <v xml:space="preserve">LATINA              </v>
      </c>
      <c r="D8645" t="str">
        <f>T("LAS AGUILAS         ")</f>
        <v xml:space="preserve">LAS AGUILAS         </v>
      </c>
      <c r="E8645" t="str">
        <f>T("TU ")</f>
        <v xml:space="preserve">TU </v>
      </c>
      <c r="F8645" t="str">
        <f>T("TURISMOS       ")</f>
        <v xml:space="preserve">TURISMOS       </v>
      </c>
      <c r="G8645" t="str">
        <f>T("De 8 a 11,99 CABALLOS FISCALES                    ")</f>
        <v xml:space="preserve">De 8 a 11,99 CABALLOS FISCALES                    </v>
      </c>
      <c r="H8645" t="str">
        <f>T("GASOLINA                                          ")</f>
        <v xml:space="preserve">GASOLINA                                          </v>
      </c>
      <c r="I8645" s="1">
        <v>5229</v>
      </c>
    </row>
    <row r="8646" spans="1:9">
      <c r="A8646" t="str">
        <f>T("2018")</f>
        <v>2018</v>
      </c>
      <c r="B8646" t="str">
        <f>T("FISICO                                            ")</f>
        <v xml:space="preserve">FISICO                                            </v>
      </c>
      <c r="C8646" t="str">
        <f>T("LATINA              ")</f>
        <v xml:space="preserve">LATINA              </v>
      </c>
      <c r="D8646" t="str">
        <f>T("LAS AGUILAS         ")</f>
        <v xml:space="preserve">LAS AGUILAS         </v>
      </c>
      <c r="E8646" t="str">
        <f>T("TU ")</f>
        <v xml:space="preserve">TU </v>
      </c>
      <c r="F8646" t="str">
        <f>T("TURISMOS       ")</f>
        <v xml:space="preserve">TURISMOS       </v>
      </c>
      <c r="G8646" t="str">
        <f>T("De 12 a 15,99 CABALLOS FISCALES                   ")</f>
        <v xml:space="preserve">De 12 a 15,99 CABALLOS FISCALES                   </v>
      </c>
      <c r="H8646" t="str">
        <f>T("GASOLINA                                          ")</f>
        <v xml:space="preserve">GASOLINA                                          </v>
      </c>
      <c r="I8646" s="1">
        <v>1515</v>
      </c>
    </row>
    <row r="8647" spans="1:9">
      <c r="A8647" t="str">
        <f>T("2018")</f>
        <v>2018</v>
      </c>
      <c r="B8647" t="str">
        <f>T("FISICO                                            ")</f>
        <v xml:space="preserve">FISICO                                            </v>
      </c>
      <c r="C8647" t="str">
        <f>T("LATINA              ")</f>
        <v xml:space="preserve">LATINA              </v>
      </c>
      <c r="D8647" t="str">
        <f>T("LAS AGUILAS         ")</f>
        <v xml:space="preserve">LAS AGUILAS         </v>
      </c>
      <c r="E8647" t="str">
        <f>T("TU ")</f>
        <v xml:space="preserve">TU </v>
      </c>
      <c r="F8647" t="str">
        <f>T("TURISMOS       ")</f>
        <v xml:space="preserve">TURISMOS       </v>
      </c>
      <c r="G8647" t="str">
        <f>T("De 16 a 19,99 CABALLOS FISCALES                   ")</f>
        <v xml:space="preserve">De 16 a 19,99 CABALLOS FISCALES                   </v>
      </c>
      <c r="H8647" t="str">
        <f>T("GASOLINA                                          ")</f>
        <v xml:space="preserve">GASOLINA                                          </v>
      </c>
      <c r="I8647">
        <v>179</v>
      </c>
    </row>
    <row r="8648" spans="1:9">
      <c r="A8648" t="str">
        <f>T("2018")</f>
        <v>2018</v>
      </c>
      <c r="B8648" t="str">
        <f>T("FISICO                                            ")</f>
        <v xml:space="preserve">FISICO                                            </v>
      </c>
      <c r="C8648" t="str">
        <f>T("LATINA              ")</f>
        <v xml:space="preserve">LATINA              </v>
      </c>
      <c r="D8648" t="str">
        <f>T("LAS AGUILAS         ")</f>
        <v xml:space="preserve">LAS AGUILAS         </v>
      </c>
      <c r="E8648" t="str">
        <f>T("TU ")</f>
        <v xml:space="preserve">TU </v>
      </c>
      <c r="F8648" t="str">
        <f>T("TURISMOS       ")</f>
        <v xml:space="preserve">TURISMOS       </v>
      </c>
      <c r="G8648" t="str">
        <f>T("De 20 CABALLOS FISCALES en adelante               ")</f>
        <v xml:space="preserve">De 20 CABALLOS FISCALES en adelante               </v>
      </c>
      <c r="H8648" t="str">
        <f>T("GASOLINA                                          ")</f>
        <v xml:space="preserve">GASOLINA                                          </v>
      </c>
      <c r="I8648">
        <v>74</v>
      </c>
    </row>
    <row r="8649" spans="1:9">
      <c r="A8649" t="str">
        <f>T("2018")</f>
        <v>2018</v>
      </c>
      <c r="B8649" t="str">
        <f>T("JURIDICO                                          ")</f>
        <v xml:space="preserve">JURIDICO                                          </v>
      </c>
      <c r="C8649" t="str">
        <f>T("LATINA              ")</f>
        <v xml:space="preserve">LATINA              </v>
      </c>
      <c r="D8649" t="str">
        <f>T("SIN BARRIO          ")</f>
        <v xml:space="preserve">SIN BARRIO          </v>
      </c>
      <c r="E8649" t="str">
        <f>T("TU ")</f>
        <v xml:space="preserve">TU </v>
      </c>
      <c r="F8649" t="str">
        <f>T("TURISMOS       ")</f>
        <v xml:space="preserve">TURISMOS       </v>
      </c>
      <c r="G8649" t="str">
        <f>T("De menos de 8 CABALLOS FISCALES                   ")</f>
        <v xml:space="preserve">De menos de 8 CABALLOS FISCALES                   </v>
      </c>
      <c r="H8649" t="str">
        <f>T("GASOLINA                                          ")</f>
        <v xml:space="preserve">GASOLINA                                          </v>
      </c>
      <c r="I8649">
        <v>14</v>
      </c>
    </row>
    <row r="8650" spans="1:9">
      <c r="A8650" t="str">
        <f>T("2018")</f>
        <v>2018</v>
      </c>
      <c r="B8650" t="str">
        <f>T("JURIDICO                                          ")</f>
        <v xml:space="preserve">JURIDICO                                          </v>
      </c>
      <c r="C8650" t="str">
        <f>T("LATINA              ")</f>
        <v xml:space="preserve">LATINA              </v>
      </c>
      <c r="D8650" t="str">
        <f>T("SIN BARRIO          ")</f>
        <v xml:space="preserve">SIN BARRIO          </v>
      </c>
      <c r="E8650" t="str">
        <f>T("TU ")</f>
        <v xml:space="preserve">TU </v>
      </c>
      <c r="F8650" t="str">
        <f>T("TURISMOS       ")</f>
        <v xml:space="preserve">TURISMOS       </v>
      </c>
      <c r="G8650" t="str">
        <f>T("De 8 a 11,99 CABALLOS FISCALES                    ")</f>
        <v xml:space="preserve">De 8 a 11,99 CABALLOS FISCALES                    </v>
      </c>
      <c r="H8650" t="str">
        <f>T("GASOLINA                                          ")</f>
        <v xml:space="preserve">GASOLINA                                          </v>
      </c>
      <c r="I8650">
        <v>17</v>
      </c>
    </row>
    <row r="8651" spans="1:9">
      <c r="A8651" t="str">
        <f>T("2018")</f>
        <v>2018</v>
      </c>
      <c r="B8651" t="str">
        <f>T("JURIDICO                                          ")</f>
        <v xml:space="preserve">JURIDICO                                          </v>
      </c>
      <c r="C8651" t="str">
        <f>T("LATINA              ")</f>
        <v xml:space="preserve">LATINA              </v>
      </c>
      <c r="D8651" t="str">
        <f>T("SIN BARRIO          ")</f>
        <v xml:space="preserve">SIN BARRIO          </v>
      </c>
      <c r="E8651" t="str">
        <f>T("TU ")</f>
        <v xml:space="preserve">TU </v>
      </c>
      <c r="F8651" t="str">
        <f>T("TURISMOS       ")</f>
        <v xml:space="preserve">TURISMOS       </v>
      </c>
      <c r="G8651" t="str">
        <f>T("De 12 a 15,99 CABALLOS FISCALES                   ")</f>
        <v xml:space="preserve">De 12 a 15,99 CABALLOS FISCALES                   </v>
      </c>
      <c r="H8651" t="str">
        <f>T("GASOLINA                                          ")</f>
        <v xml:space="preserve">GASOLINA                                          </v>
      </c>
      <c r="I8651">
        <v>2</v>
      </c>
    </row>
    <row r="8652" spans="1:9">
      <c r="A8652" t="str">
        <f>T("2018")</f>
        <v>2018</v>
      </c>
      <c r="B8652" t="str">
        <f>T("JURIDICO                                          ")</f>
        <v xml:space="preserve">JURIDICO                                          </v>
      </c>
      <c r="C8652" t="str">
        <f>T("LATINA              ")</f>
        <v xml:space="preserve">LATINA              </v>
      </c>
      <c r="D8652" t="str">
        <f>T("SIN BARRIO          ")</f>
        <v xml:space="preserve">SIN BARRIO          </v>
      </c>
      <c r="E8652" t="str">
        <f>T("TU ")</f>
        <v xml:space="preserve">TU </v>
      </c>
      <c r="F8652" t="str">
        <f>T("TURISMOS       ")</f>
        <v xml:space="preserve">TURISMOS       </v>
      </c>
      <c r="G8652" t="str">
        <f>T("De 16 a 19,99 CABALLOS FISCALES                   ")</f>
        <v xml:space="preserve">De 16 a 19,99 CABALLOS FISCALES                   </v>
      </c>
      <c r="H8652" t="str">
        <f>T("GASOLINA                                          ")</f>
        <v xml:space="preserve">GASOLINA                                          </v>
      </c>
      <c r="I8652">
        <v>2</v>
      </c>
    </row>
    <row r="8653" spans="1:9">
      <c r="A8653" t="str">
        <f>T("2018")</f>
        <v>2018</v>
      </c>
      <c r="B8653" t="str">
        <f>T("JURIDICO                                          ")</f>
        <v xml:space="preserve">JURIDICO                                          </v>
      </c>
      <c r="C8653" t="str">
        <f>T("LATINA              ")</f>
        <v xml:space="preserve">LATINA              </v>
      </c>
      <c r="D8653" t="str">
        <f>T("LOS CARMENES        ")</f>
        <v xml:space="preserve">LOS CARMENES        </v>
      </c>
      <c r="E8653" t="str">
        <f>T("TU ")</f>
        <v xml:space="preserve">TU </v>
      </c>
      <c r="F8653" t="str">
        <f>T("TURISMOS       ")</f>
        <v xml:space="preserve">TURISMOS       </v>
      </c>
      <c r="G8653" t="str">
        <f>T("De menos de 8 CABALLOS FISCALES                   ")</f>
        <v xml:space="preserve">De menos de 8 CABALLOS FISCALES                   </v>
      </c>
      <c r="H8653" t="str">
        <f>T("GASOLINA                                          ")</f>
        <v xml:space="preserve">GASOLINA                                          </v>
      </c>
      <c r="I8653">
        <v>4</v>
      </c>
    </row>
    <row r="8654" spans="1:9">
      <c r="A8654" t="str">
        <f>T("2018")</f>
        <v>2018</v>
      </c>
      <c r="B8654" t="str">
        <f>T("JURIDICO                                          ")</f>
        <v xml:space="preserve">JURIDICO                                          </v>
      </c>
      <c r="C8654" t="str">
        <f>T("LATINA              ")</f>
        <v xml:space="preserve">LATINA              </v>
      </c>
      <c r="D8654" t="str">
        <f>T("LOS CARMENES        ")</f>
        <v xml:space="preserve">LOS CARMENES        </v>
      </c>
      <c r="E8654" t="str">
        <f>T("TU ")</f>
        <v xml:space="preserve">TU </v>
      </c>
      <c r="F8654" t="str">
        <f>T("TURISMOS       ")</f>
        <v xml:space="preserve">TURISMOS       </v>
      </c>
      <c r="G8654" t="str">
        <f>T("De 8 a 11,99 CABALLOS FISCALES                    ")</f>
        <v xml:space="preserve">De 8 a 11,99 CABALLOS FISCALES                    </v>
      </c>
      <c r="H8654" t="str">
        <f>T("GASOLINA                                          ")</f>
        <v xml:space="preserve">GASOLINA                                          </v>
      </c>
      <c r="I8654">
        <v>26</v>
      </c>
    </row>
    <row r="8655" spans="1:9">
      <c r="A8655" t="str">
        <f>T("2018")</f>
        <v>2018</v>
      </c>
      <c r="B8655" t="str">
        <f>T("JURIDICO                                          ")</f>
        <v xml:space="preserve">JURIDICO                                          </v>
      </c>
      <c r="C8655" t="str">
        <f>T("LATINA              ")</f>
        <v xml:space="preserve">LATINA              </v>
      </c>
      <c r="D8655" t="str">
        <f>T("LOS CARMENES        ")</f>
        <v xml:space="preserve">LOS CARMENES        </v>
      </c>
      <c r="E8655" t="str">
        <f>T("TU ")</f>
        <v xml:space="preserve">TU </v>
      </c>
      <c r="F8655" t="str">
        <f>T("TURISMOS       ")</f>
        <v xml:space="preserve">TURISMOS       </v>
      </c>
      <c r="G8655" t="str">
        <f>T("De 12 a 15,99 CABALLOS FISCALES                   ")</f>
        <v xml:space="preserve">De 12 a 15,99 CABALLOS FISCALES                   </v>
      </c>
      <c r="H8655" t="str">
        <f>T("GASOLINA                                          ")</f>
        <v xml:space="preserve">GASOLINA                                          </v>
      </c>
      <c r="I8655">
        <v>19</v>
      </c>
    </row>
    <row r="8656" spans="1:9">
      <c r="A8656" t="str">
        <f>T("2018")</f>
        <v>2018</v>
      </c>
      <c r="B8656" t="str">
        <f>T("JURIDICO                                          ")</f>
        <v xml:space="preserve">JURIDICO                                          </v>
      </c>
      <c r="C8656" t="str">
        <f>T("LATINA              ")</f>
        <v xml:space="preserve">LATINA              </v>
      </c>
      <c r="D8656" t="str">
        <f>T("LOS CARMENES        ")</f>
        <v xml:space="preserve">LOS CARMENES        </v>
      </c>
      <c r="E8656" t="str">
        <f>T("TU ")</f>
        <v xml:space="preserve">TU </v>
      </c>
      <c r="F8656" t="str">
        <f>T("TURISMOS       ")</f>
        <v xml:space="preserve">TURISMOS       </v>
      </c>
      <c r="G8656" t="str">
        <f>T("De 16 a 19,99 CABALLOS FISCALES                   ")</f>
        <v xml:space="preserve">De 16 a 19,99 CABALLOS FISCALES                   </v>
      </c>
      <c r="H8656" t="str">
        <f>T("GASOLINA                                          ")</f>
        <v xml:space="preserve">GASOLINA                                          </v>
      </c>
      <c r="I8656">
        <v>5</v>
      </c>
    </row>
    <row r="8657" spans="1:9">
      <c r="A8657" t="str">
        <f>T("2018")</f>
        <v>2018</v>
      </c>
      <c r="B8657" t="str">
        <f>T("JURIDICO                                          ")</f>
        <v xml:space="preserve">JURIDICO                                          </v>
      </c>
      <c r="C8657" t="str">
        <f>T("LATINA              ")</f>
        <v xml:space="preserve">LATINA              </v>
      </c>
      <c r="D8657" t="str">
        <f>T("LOS CARMENES        ")</f>
        <v xml:space="preserve">LOS CARMENES        </v>
      </c>
      <c r="E8657" t="str">
        <f>T("TU ")</f>
        <v xml:space="preserve">TU </v>
      </c>
      <c r="F8657" t="str">
        <f>T("TURISMOS       ")</f>
        <v xml:space="preserve">TURISMOS       </v>
      </c>
      <c r="G8657" t="str">
        <f>T("De 20 CABALLOS FISCALES en adelante               ")</f>
        <v xml:space="preserve">De 20 CABALLOS FISCALES en adelante               </v>
      </c>
      <c r="H8657" t="str">
        <f>T("GASOLINA                                          ")</f>
        <v xml:space="preserve">GASOLINA                                          </v>
      </c>
      <c r="I8657">
        <v>8</v>
      </c>
    </row>
    <row r="8658" spans="1:9">
      <c r="A8658" t="str">
        <f>T("2018")</f>
        <v>2018</v>
      </c>
      <c r="B8658" t="str">
        <f>T("JURIDICO                                          ")</f>
        <v xml:space="preserve">JURIDICO                                          </v>
      </c>
      <c r="C8658" t="str">
        <f>T("LATINA              ")</f>
        <v xml:space="preserve">LATINA              </v>
      </c>
      <c r="D8658" t="str">
        <f>T("PUERTA DEL ANGEL    ")</f>
        <v xml:space="preserve">PUERTA DEL ANGEL    </v>
      </c>
      <c r="E8658" t="str">
        <f>T("TU ")</f>
        <v xml:space="preserve">TU </v>
      </c>
      <c r="F8658" t="str">
        <f>T("TURISMOS       ")</f>
        <v xml:space="preserve">TURISMOS       </v>
      </c>
      <c r="G8658" t="str">
        <f>T("De menos de 8 CABALLOS FISCALES                   ")</f>
        <v xml:space="preserve">De menos de 8 CABALLOS FISCALES                   </v>
      </c>
      <c r="H8658" t="str">
        <f>T("GASOLINA                                          ")</f>
        <v xml:space="preserve">GASOLINA                                          </v>
      </c>
      <c r="I8658">
        <v>16</v>
      </c>
    </row>
    <row r="8659" spans="1:9">
      <c r="A8659" t="str">
        <f>T("2018")</f>
        <v>2018</v>
      </c>
      <c r="B8659" t="str">
        <f>T("JURIDICO                                          ")</f>
        <v xml:space="preserve">JURIDICO                                          </v>
      </c>
      <c r="C8659" t="str">
        <f>T("LATINA              ")</f>
        <v xml:space="preserve">LATINA              </v>
      </c>
      <c r="D8659" t="str">
        <f>T("PUERTA DEL ANGEL    ")</f>
        <v xml:space="preserve">PUERTA DEL ANGEL    </v>
      </c>
      <c r="E8659" t="str">
        <f>T("TU ")</f>
        <v xml:space="preserve">TU </v>
      </c>
      <c r="F8659" t="str">
        <f>T("TURISMOS       ")</f>
        <v xml:space="preserve">TURISMOS       </v>
      </c>
      <c r="G8659" t="str">
        <f>T("De 8 a 11,99 CABALLOS FISCALES                    ")</f>
        <v xml:space="preserve">De 8 a 11,99 CABALLOS FISCALES                    </v>
      </c>
      <c r="H8659" t="str">
        <f>T("GASOLINA                                          ")</f>
        <v xml:space="preserve">GASOLINA                                          </v>
      </c>
      <c r="I8659">
        <v>95</v>
      </c>
    </row>
    <row r="8660" spans="1:9">
      <c r="A8660" t="str">
        <f>T("2018")</f>
        <v>2018</v>
      </c>
      <c r="B8660" t="str">
        <f>T("JURIDICO                                          ")</f>
        <v xml:space="preserve">JURIDICO                                          </v>
      </c>
      <c r="C8660" t="str">
        <f>T("LATINA              ")</f>
        <v xml:space="preserve">LATINA              </v>
      </c>
      <c r="D8660" t="str">
        <f>T("PUERTA DEL ANGEL    ")</f>
        <v xml:space="preserve">PUERTA DEL ANGEL    </v>
      </c>
      <c r="E8660" t="str">
        <f>T("TU ")</f>
        <v xml:space="preserve">TU </v>
      </c>
      <c r="F8660" t="str">
        <f>T("TURISMOS       ")</f>
        <v xml:space="preserve">TURISMOS       </v>
      </c>
      <c r="G8660" t="str">
        <f>T("De 12 a 15,99 CABALLOS FISCALES                   ")</f>
        <v xml:space="preserve">De 12 a 15,99 CABALLOS FISCALES                   </v>
      </c>
      <c r="H8660" t="str">
        <f>T("GASOLINA                                          ")</f>
        <v xml:space="preserve">GASOLINA                                          </v>
      </c>
      <c r="I8660">
        <v>56</v>
      </c>
    </row>
    <row r="8661" spans="1:9">
      <c r="A8661" t="str">
        <f>T("2018")</f>
        <v>2018</v>
      </c>
      <c r="B8661" t="str">
        <f>T("JURIDICO                                          ")</f>
        <v xml:space="preserve">JURIDICO                                          </v>
      </c>
      <c r="C8661" t="str">
        <f>T("LATINA              ")</f>
        <v xml:space="preserve">LATINA              </v>
      </c>
      <c r="D8661" t="str">
        <f>T("PUERTA DEL ANGEL    ")</f>
        <v xml:space="preserve">PUERTA DEL ANGEL    </v>
      </c>
      <c r="E8661" t="str">
        <f>T("TU ")</f>
        <v xml:space="preserve">TU </v>
      </c>
      <c r="F8661" t="str">
        <f>T("TURISMOS       ")</f>
        <v xml:space="preserve">TURISMOS       </v>
      </c>
      <c r="G8661" t="str">
        <f>T("De 16 a 19,99 CABALLOS FISCALES                   ")</f>
        <v xml:space="preserve">De 16 a 19,99 CABALLOS FISCALES                   </v>
      </c>
      <c r="H8661" t="str">
        <f>T("GASOLINA                                          ")</f>
        <v xml:space="preserve">GASOLINA                                          </v>
      </c>
      <c r="I8661">
        <v>15</v>
      </c>
    </row>
    <row r="8662" spans="1:9">
      <c r="A8662" t="str">
        <f>T("2018")</f>
        <v>2018</v>
      </c>
      <c r="B8662" t="str">
        <f>T("JURIDICO                                          ")</f>
        <v xml:space="preserve">JURIDICO                                          </v>
      </c>
      <c r="C8662" t="str">
        <f>T("LATINA              ")</f>
        <v xml:space="preserve">LATINA              </v>
      </c>
      <c r="D8662" t="str">
        <f>T("PUERTA DEL ANGEL    ")</f>
        <v xml:space="preserve">PUERTA DEL ANGEL    </v>
      </c>
      <c r="E8662" t="str">
        <f>T("TU ")</f>
        <v xml:space="preserve">TU </v>
      </c>
      <c r="F8662" t="str">
        <f>T("TURISMOS       ")</f>
        <v xml:space="preserve">TURISMOS       </v>
      </c>
      <c r="G8662" t="str">
        <f>T("De 20 CABALLOS FISCALES en adelante               ")</f>
        <v xml:space="preserve">De 20 CABALLOS FISCALES en adelante               </v>
      </c>
      <c r="H8662" t="str">
        <f>T("GASOLINA                                          ")</f>
        <v xml:space="preserve">GASOLINA                                          </v>
      </c>
      <c r="I8662">
        <v>26</v>
      </c>
    </row>
    <row r="8663" spans="1:9">
      <c r="A8663" t="str">
        <f>T("2018")</f>
        <v>2018</v>
      </c>
      <c r="B8663" t="str">
        <f>T("JURIDICO                                          ")</f>
        <v xml:space="preserve">JURIDICO                                          </v>
      </c>
      <c r="C8663" t="str">
        <f>T("LATINA              ")</f>
        <v xml:space="preserve">LATINA              </v>
      </c>
      <c r="D8663" t="str">
        <f>T("LUCERO              ")</f>
        <v xml:space="preserve">LUCERO              </v>
      </c>
      <c r="E8663" t="str">
        <f>T("TU ")</f>
        <v xml:space="preserve">TU </v>
      </c>
      <c r="F8663" t="str">
        <f>T("TURISMOS       ")</f>
        <v xml:space="preserve">TURISMOS       </v>
      </c>
      <c r="G8663" t="str">
        <f>T("De menos de 8 CABALLOS FISCALES                   ")</f>
        <v xml:space="preserve">De menos de 8 CABALLOS FISCALES                   </v>
      </c>
      <c r="H8663" t="str">
        <f>T("GASOLINA                                          ")</f>
        <v xml:space="preserve">GASOLINA                                          </v>
      </c>
      <c r="I8663">
        <v>8</v>
      </c>
    </row>
    <row r="8664" spans="1:9">
      <c r="A8664" t="str">
        <f>T("2018")</f>
        <v>2018</v>
      </c>
      <c r="B8664" t="str">
        <f>T("JURIDICO                                          ")</f>
        <v xml:space="preserve">JURIDICO                                          </v>
      </c>
      <c r="C8664" t="str">
        <f>T("LATINA              ")</f>
        <v xml:space="preserve">LATINA              </v>
      </c>
      <c r="D8664" t="str">
        <f>T("LUCERO              ")</f>
        <v xml:space="preserve">LUCERO              </v>
      </c>
      <c r="E8664" t="str">
        <f>T("TU ")</f>
        <v xml:space="preserve">TU </v>
      </c>
      <c r="F8664" t="str">
        <f>T("TURISMOS       ")</f>
        <v xml:space="preserve">TURISMOS       </v>
      </c>
      <c r="G8664" t="str">
        <f>T("De 8 a 11,99 CABALLOS FISCALES                    ")</f>
        <v xml:space="preserve">De 8 a 11,99 CABALLOS FISCALES                    </v>
      </c>
      <c r="H8664" t="str">
        <f>T("GASOLINA                                          ")</f>
        <v xml:space="preserve">GASOLINA                                          </v>
      </c>
      <c r="I8664">
        <v>94</v>
      </c>
    </row>
    <row r="8665" spans="1:9">
      <c r="A8665" t="str">
        <f>T("2018")</f>
        <v>2018</v>
      </c>
      <c r="B8665" t="str">
        <f>T("JURIDICO                                          ")</f>
        <v xml:space="preserve">JURIDICO                                          </v>
      </c>
      <c r="C8665" t="str">
        <f>T("LATINA              ")</f>
        <v xml:space="preserve">LATINA              </v>
      </c>
      <c r="D8665" t="str">
        <f>T("LUCERO              ")</f>
        <v xml:space="preserve">LUCERO              </v>
      </c>
      <c r="E8665" t="str">
        <f>T("TU ")</f>
        <v xml:space="preserve">TU </v>
      </c>
      <c r="F8665" t="str">
        <f>T("TURISMOS       ")</f>
        <v xml:space="preserve">TURISMOS       </v>
      </c>
      <c r="G8665" t="str">
        <f>T("De 12 a 15,99 CABALLOS FISCALES                   ")</f>
        <v xml:space="preserve">De 12 a 15,99 CABALLOS FISCALES                   </v>
      </c>
      <c r="H8665" t="str">
        <f>T("GASOLINA                                          ")</f>
        <v xml:space="preserve">GASOLINA                                          </v>
      </c>
      <c r="I8665">
        <v>37</v>
      </c>
    </row>
    <row r="8666" spans="1:9">
      <c r="A8666" t="str">
        <f>T("2018")</f>
        <v>2018</v>
      </c>
      <c r="B8666" t="str">
        <f>T("JURIDICO                                          ")</f>
        <v xml:space="preserve">JURIDICO                                          </v>
      </c>
      <c r="C8666" t="str">
        <f>T("LATINA              ")</f>
        <v xml:space="preserve">LATINA              </v>
      </c>
      <c r="D8666" t="str">
        <f>T("LUCERO              ")</f>
        <v xml:space="preserve">LUCERO              </v>
      </c>
      <c r="E8666" t="str">
        <f>T("TU ")</f>
        <v xml:space="preserve">TU </v>
      </c>
      <c r="F8666" t="str">
        <f>T("TURISMOS       ")</f>
        <v xml:space="preserve">TURISMOS       </v>
      </c>
      <c r="G8666" t="str">
        <f>T("De 16 a 19,99 CABALLOS FISCALES                   ")</f>
        <v xml:space="preserve">De 16 a 19,99 CABALLOS FISCALES                   </v>
      </c>
      <c r="H8666" t="str">
        <f>T("GASOLINA                                          ")</f>
        <v xml:space="preserve">GASOLINA                                          </v>
      </c>
      <c r="I8666">
        <v>13</v>
      </c>
    </row>
    <row r="8667" spans="1:9">
      <c r="A8667" t="str">
        <f>T("2018")</f>
        <v>2018</v>
      </c>
      <c r="B8667" t="str">
        <f>T("JURIDICO                                          ")</f>
        <v xml:space="preserve">JURIDICO                                          </v>
      </c>
      <c r="C8667" t="str">
        <f>T("LATINA              ")</f>
        <v xml:space="preserve">LATINA              </v>
      </c>
      <c r="D8667" t="str">
        <f>T("LUCERO              ")</f>
        <v xml:space="preserve">LUCERO              </v>
      </c>
      <c r="E8667" t="str">
        <f>T("TU ")</f>
        <v xml:space="preserve">TU </v>
      </c>
      <c r="F8667" t="str">
        <f>T("TURISMOS       ")</f>
        <v xml:space="preserve">TURISMOS       </v>
      </c>
      <c r="G8667" t="str">
        <f>T("De 20 CABALLOS FISCALES en adelante               ")</f>
        <v xml:space="preserve">De 20 CABALLOS FISCALES en adelante               </v>
      </c>
      <c r="H8667" t="str">
        <f>T("GASOLINA                                          ")</f>
        <v xml:space="preserve">GASOLINA                                          </v>
      </c>
      <c r="I8667">
        <v>15</v>
      </c>
    </row>
    <row r="8668" spans="1:9">
      <c r="A8668" t="str">
        <f>T("2018")</f>
        <v>2018</v>
      </c>
      <c r="B8668" t="str">
        <f>T("JURIDICO                                          ")</f>
        <v xml:space="preserve">JURIDICO                                          </v>
      </c>
      <c r="C8668" t="str">
        <f>T("LATINA              ")</f>
        <v xml:space="preserve">LATINA              </v>
      </c>
      <c r="D8668" t="str">
        <f>T("ALUCHE              ")</f>
        <v xml:space="preserve">ALUCHE              </v>
      </c>
      <c r="E8668" t="str">
        <f>T("TU ")</f>
        <v xml:space="preserve">TU </v>
      </c>
      <c r="F8668" t="str">
        <f>T("TURISMOS       ")</f>
        <v xml:space="preserve">TURISMOS       </v>
      </c>
      <c r="G8668" t="str">
        <f>T("De menos de 8 CABALLOS FISCALES                   ")</f>
        <v xml:space="preserve">De menos de 8 CABALLOS FISCALES                   </v>
      </c>
      <c r="H8668" t="str">
        <f>T("GASOLINA                                          ")</f>
        <v xml:space="preserve">GASOLINA                                          </v>
      </c>
      <c r="I8668">
        <v>43</v>
      </c>
    </row>
    <row r="8669" spans="1:9">
      <c r="A8669" t="str">
        <f>T("2018")</f>
        <v>2018</v>
      </c>
      <c r="B8669" t="str">
        <f>T("JURIDICO                                          ")</f>
        <v xml:space="preserve">JURIDICO                                          </v>
      </c>
      <c r="C8669" t="str">
        <f>T("LATINA              ")</f>
        <v xml:space="preserve">LATINA              </v>
      </c>
      <c r="D8669" t="str">
        <f>T("ALUCHE              ")</f>
        <v xml:space="preserve">ALUCHE              </v>
      </c>
      <c r="E8669" t="str">
        <f>T("TU ")</f>
        <v xml:space="preserve">TU </v>
      </c>
      <c r="F8669" t="str">
        <f>T("TURISMOS       ")</f>
        <v xml:space="preserve">TURISMOS       </v>
      </c>
      <c r="G8669" t="str">
        <f>T("De 8 a 11,99 CABALLOS FISCALES                    ")</f>
        <v xml:space="preserve">De 8 a 11,99 CABALLOS FISCALES                    </v>
      </c>
      <c r="H8669" t="str">
        <f>T("GASOLINA                                          ")</f>
        <v xml:space="preserve">GASOLINA                                          </v>
      </c>
      <c r="I8669">
        <v>107</v>
      </c>
    </row>
    <row r="8670" spans="1:9">
      <c r="A8670" t="str">
        <f>T("2018")</f>
        <v>2018</v>
      </c>
      <c r="B8670" t="str">
        <f>T("JURIDICO                                          ")</f>
        <v xml:space="preserve">JURIDICO                                          </v>
      </c>
      <c r="C8670" t="str">
        <f>T("LATINA              ")</f>
        <v xml:space="preserve">LATINA              </v>
      </c>
      <c r="D8670" t="str">
        <f>T("ALUCHE              ")</f>
        <v xml:space="preserve">ALUCHE              </v>
      </c>
      <c r="E8670" t="str">
        <f>T("TU ")</f>
        <v xml:space="preserve">TU </v>
      </c>
      <c r="F8670" t="str">
        <f>T("TURISMOS       ")</f>
        <v xml:space="preserve">TURISMOS       </v>
      </c>
      <c r="G8670" t="str">
        <f>T("De 12 a 15,99 CABALLOS FISCALES                   ")</f>
        <v xml:space="preserve">De 12 a 15,99 CABALLOS FISCALES                   </v>
      </c>
      <c r="H8670" t="str">
        <f>T("GASOLINA                                          ")</f>
        <v xml:space="preserve">GASOLINA                                          </v>
      </c>
      <c r="I8670">
        <v>49</v>
      </c>
    </row>
    <row r="8671" spans="1:9">
      <c r="A8671" t="str">
        <f>T("2018")</f>
        <v>2018</v>
      </c>
      <c r="B8671" t="str">
        <f>T("JURIDICO                                          ")</f>
        <v xml:space="preserve">JURIDICO                                          </v>
      </c>
      <c r="C8671" t="str">
        <f>T("LATINA              ")</f>
        <v xml:space="preserve">LATINA              </v>
      </c>
      <c r="D8671" t="str">
        <f>T("ALUCHE              ")</f>
        <v xml:space="preserve">ALUCHE              </v>
      </c>
      <c r="E8671" t="str">
        <f>T("TU ")</f>
        <v xml:space="preserve">TU </v>
      </c>
      <c r="F8671" t="str">
        <f>T("TURISMOS       ")</f>
        <v xml:space="preserve">TURISMOS       </v>
      </c>
      <c r="G8671" t="str">
        <f>T("De 16 a 19,99 CABALLOS FISCALES                   ")</f>
        <v xml:space="preserve">De 16 a 19,99 CABALLOS FISCALES                   </v>
      </c>
      <c r="H8671" t="str">
        <f>T("GASOLINA                                          ")</f>
        <v xml:space="preserve">GASOLINA                                          </v>
      </c>
      <c r="I8671">
        <v>15</v>
      </c>
    </row>
    <row r="8672" spans="1:9">
      <c r="A8672" t="str">
        <f>T("2018")</f>
        <v>2018</v>
      </c>
      <c r="B8672" t="str">
        <f>T("JURIDICO                                          ")</f>
        <v xml:space="preserve">JURIDICO                                          </v>
      </c>
      <c r="C8672" t="str">
        <f>T("LATINA              ")</f>
        <v xml:space="preserve">LATINA              </v>
      </c>
      <c r="D8672" t="str">
        <f>T("ALUCHE              ")</f>
        <v xml:space="preserve">ALUCHE              </v>
      </c>
      <c r="E8672" t="str">
        <f>T("TU ")</f>
        <v xml:space="preserve">TU </v>
      </c>
      <c r="F8672" t="str">
        <f>T("TURISMOS       ")</f>
        <v xml:space="preserve">TURISMOS       </v>
      </c>
      <c r="G8672" t="str">
        <f>T("De 20 CABALLOS FISCALES en adelante               ")</f>
        <v xml:space="preserve">De 20 CABALLOS FISCALES en adelante               </v>
      </c>
      <c r="H8672" t="str">
        <f>T("GASOLINA                                          ")</f>
        <v xml:space="preserve">GASOLINA                                          </v>
      </c>
      <c r="I8672">
        <v>16</v>
      </c>
    </row>
    <row r="8673" spans="1:9">
      <c r="A8673" t="str">
        <f>T("2018")</f>
        <v>2018</v>
      </c>
      <c r="B8673" t="str">
        <f>T("JURIDICO                                          ")</f>
        <v xml:space="preserve">JURIDICO                                          </v>
      </c>
      <c r="C8673" t="str">
        <f>T("LATINA              ")</f>
        <v xml:space="preserve">LATINA              </v>
      </c>
      <c r="D8673" t="str">
        <f>T("CAMPAMENTO          ")</f>
        <v xml:space="preserve">CAMPAMENTO          </v>
      </c>
      <c r="E8673" t="str">
        <f>T("TU ")</f>
        <v xml:space="preserve">TU </v>
      </c>
      <c r="F8673" t="str">
        <f>T("TURISMOS       ")</f>
        <v xml:space="preserve">TURISMOS       </v>
      </c>
      <c r="G8673" t="str">
        <f>T("De menos de 8 CABALLOS FISCALES                   ")</f>
        <v xml:space="preserve">De menos de 8 CABALLOS FISCALES                   </v>
      </c>
      <c r="H8673" t="str">
        <f>T("GASOLINA                                          ")</f>
        <v xml:space="preserve">GASOLINA                                          </v>
      </c>
      <c r="I8673">
        <v>4</v>
      </c>
    </row>
    <row r="8674" spans="1:9">
      <c r="A8674" t="str">
        <f>T("2018")</f>
        <v>2018</v>
      </c>
      <c r="B8674" t="str">
        <f>T("JURIDICO                                          ")</f>
        <v xml:space="preserve">JURIDICO                                          </v>
      </c>
      <c r="C8674" t="str">
        <f>T("LATINA              ")</f>
        <v xml:space="preserve">LATINA              </v>
      </c>
      <c r="D8674" t="str">
        <f>T("CAMPAMENTO          ")</f>
        <v xml:space="preserve">CAMPAMENTO          </v>
      </c>
      <c r="E8674" t="str">
        <f>T("TU ")</f>
        <v xml:space="preserve">TU </v>
      </c>
      <c r="F8674" t="str">
        <f>T("TURISMOS       ")</f>
        <v xml:space="preserve">TURISMOS       </v>
      </c>
      <c r="G8674" t="str">
        <f>T("De 8 a 11,99 CABALLOS FISCALES                    ")</f>
        <v xml:space="preserve">De 8 a 11,99 CABALLOS FISCALES                    </v>
      </c>
      <c r="H8674" t="str">
        <f>T("GASOLINA                                          ")</f>
        <v xml:space="preserve">GASOLINA                                          </v>
      </c>
      <c r="I8674">
        <v>37</v>
      </c>
    </row>
    <row r="8675" spans="1:9">
      <c r="A8675" t="str">
        <f>T("2018")</f>
        <v>2018</v>
      </c>
      <c r="B8675" t="str">
        <f>T("JURIDICO                                          ")</f>
        <v xml:space="preserve">JURIDICO                                          </v>
      </c>
      <c r="C8675" t="str">
        <f>T("LATINA              ")</f>
        <v xml:space="preserve">LATINA              </v>
      </c>
      <c r="D8675" t="str">
        <f>T("CAMPAMENTO          ")</f>
        <v xml:space="preserve">CAMPAMENTO          </v>
      </c>
      <c r="E8675" t="str">
        <f>T("TU ")</f>
        <v xml:space="preserve">TU </v>
      </c>
      <c r="F8675" t="str">
        <f>T("TURISMOS       ")</f>
        <v xml:space="preserve">TURISMOS       </v>
      </c>
      <c r="G8675" t="str">
        <f>T("De 12 a 15,99 CABALLOS FISCALES                   ")</f>
        <v xml:space="preserve">De 12 a 15,99 CABALLOS FISCALES                   </v>
      </c>
      <c r="H8675" t="str">
        <f>T("GASOLINA                                          ")</f>
        <v xml:space="preserve">GASOLINA                                          </v>
      </c>
      <c r="I8675">
        <v>11</v>
      </c>
    </row>
    <row r="8676" spans="1:9">
      <c r="A8676" t="str">
        <f>T("2018")</f>
        <v>2018</v>
      </c>
      <c r="B8676" t="str">
        <f>T("JURIDICO                                          ")</f>
        <v xml:space="preserve">JURIDICO                                          </v>
      </c>
      <c r="C8676" t="str">
        <f>T("LATINA              ")</f>
        <v xml:space="preserve">LATINA              </v>
      </c>
      <c r="D8676" t="str">
        <f>T("CAMPAMENTO          ")</f>
        <v xml:space="preserve">CAMPAMENTO          </v>
      </c>
      <c r="E8676" t="str">
        <f>T("TU ")</f>
        <v xml:space="preserve">TU </v>
      </c>
      <c r="F8676" t="str">
        <f>T("TURISMOS       ")</f>
        <v xml:space="preserve">TURISMOS       </v>
      </c>
      <c r="G8676" t="str">
        <f>T("De 16 a 19,99 CABALLOS FISCALES                   ")</f>
        <v xml:space="preserve">De 16 a 19,99 CABALLOS FISCALES                   </v>
      </c>
      <c r="H8676" t="str">
        <f>T("GASOLINA                                          ")</f>
        <v xml:space="preserve">GASOLINA                                          </v>
      </c>
      <c r="I8676">
        <v>3</v>
      </c>
    </row>
    <row r="8677" spans="1:9">
      <c r="A8677" t="str">
        <f>T("2018")</f>
        <v>2018</v>
      </c>
      <c r="B8677" t="str">
        <f>T("JURIDICO                                          ")</f>
        <v xml:space="preserve">JURIDICO                                          </v>
      </c>
      <c r="C8677" t="str">
        <f>T("LATINA              ")</f>
        <v xml:space="preserve">LATINA              </v>
      </c>
      <c r="D8677" t="str">
        <f>T("CAMPAMENTO          ")</f>
        <v xml:space="preserve">CAMPAMENTO          </v>
      </c>
      <c r="E8677" t="str">
        <f>T("TU ")</f>
        <v xml:space="preserve">TU </v>
      </c>
      <c r="F8677" t="str">
        <f>T("TURISMOS       ")</f>
        <v xml:space="preserve">TURISMOS       </v>
      </c>
      <c r="G8677" t="str">
        <f>T("De 20 CABALLOS FISCALES en adelante               ")</f>
        <v xml:space="preserve">De 20 CABALLOS FISCALES en adelante               </v>
      </c>
      <c r="H8677" t="str">
        <f>T("GASOLINA                                          ")</f>
        <v xml:space="preserve">GASOLINA                                          </v>
      </c>
      <c r="I8677">
        <v>5</v>
      </c>
    </row>
    <row r="8678" spans="1:9">
      <c r="A8678" t="str">
        <f>T("2018")</f>
        <v>2018</v>
      </c>
      <c r="B8678" t="str">
        <f>T("JURIDICO                                          ")</f>
        <v xml:space="preserve">JURIDICO                                          </v>
      </c>
      <c r="C8678" t="str">
        <f>T("LATINA              ")</f>
        <v xml:space="preserve">LATINA              </v>
      </c>
      <c r="D8678" t="str">
        <f>T("CUATRO VIENTOS      ")</f>
        <v xml:space="preserve">CUATRO VIENTOS      </v>
      </c>
      <c r="E8678" t="str">
        <f>T("TU ")</f>
        <v xml:space="preserve">TU </v>
      </c>
      <c r="F8678" t="str">
        <f>T("TURISMOS       ")</f>
        <v xml:space="preserve">TURISMOS       </v>
      </c>
      <c r="G8678" t="str">
        <f>T("De menos de 8 CABALLOS FISCALES                   ")</f>
        <v xml:space="preserve">De menos de 8 CABALLOS FISCALES                   </v>
      </c>
      <c r="H8678" t="str">
        <f>T("GASOLINA                                          ")</f>
        <v xml:space="preserve">GASOLINA                                          </v>
      </c>
      <c r="I8678">
        <v>4</v>
      </c>
    </row>
    <row r="8679" spans="1:9">
      <c r="A8679" t="str">
        <f>T("2018")</f>
        <v>2018</v>
      </c>
      <c r="B8679" t="str">
        <f>T("JURIDICO                                          ")</f>
        <v xml:space="preserve">JURIDICO                                          </v>
      </c>
      <c r="C8679" t="str">
        <f>T("LATINA              ")</f>
        <v xml:space="preserve">LATINA              </v>
      </c>
      <c r="D8679" t="str">
        <f>T("CUATRO VIENTOS      ")</f>
        <v xml:space="preserve">CUATRO VIENTOS      </v>
      </c>
      <c r="E8679" t="str">
        <f>T("TU ")</f>
        <v xml:space="preserve">TU </v>
      </c>
      <c r="F8679" t="str">
        <f>T("TURISMOS       ")</f>
        <v xml:space="preserve">TURISMOS       </v>
      </c>
      <c r="G8679" t="str">
        <f>T("De 8 a 11,99 CABALLOS FISCALES                    ")</f>
        <v xml:space="preserve">De 8 a 11,99 CABALLOS FISCALES                    </v>
      </c>
      <c r="H8679" t="str">
        <f>T("GASOLINA                                          ")</f>
        <v xml:space="preserve">GASOLINA                                          </v>
      </c>
      <c r="I8679">
        <v>13</v>
      </c>
    </row>
    <row r="8680" spans="1:9">
      <c r="A8680" t="str">
        <f>T("2018")</f>
        <v>2018</v>
      </c>
      <c r="B8680" t="str">
        <f>T("JURIDICO                                          ")</f>
        <v xml:space="preserve">JURIDICO                                          </v>
      </c>
      <c r="C8680" t="str">
        <f>T("LATINA              ")</f>
        <v xml:space="preserve">LATINA              </v>
      </c>
      <c r="D8680" t="str">
        <f>T("CUATRO VIENTOS      ")</f>
        <v xml:space="preserve">CUATRO VIENTOS      </v>
      </c>
      <c r="E8680" t="str">
        <f>T("TU ")</f>
        <v xml:space="preserve">TU </v>
      </c>
      <c r="F8680" t="str">
        <f>T("TURISMOS       ")</f>
        <v xml:space="preserve">TURISMOS       </v>
      </c>
      <c r="G8680" t="str">
        <f>T("De 12 a 15,99 CABALLOS FISCALES                   ")</f>
        <v xml:space="preserve">De 12 a 15,99 CABALLOS FISCALES                   </v>
      </c>
      <c r="H8680" t="str">
        <f>T("GASOLINA                                          ")</f>
        <v xml:space="preserve">GASOLINA                                          </v>
      </c>
      <c r="I8680">
        <v>5</v>
      </c>
    </row>
    <row r="8681" spans="1:9">
      <c r="A8681" t="str">
        <f>T("2018")</f>
        <v>2018</v>
      </c>
      <c r="B8681" t="str">
        <f>T("JURIDICO                                          ")</f>
        <v xml:space="preserve">JURIDICO                                          </v>
      </c>
      <c r="C8681" t="str">
        <f>T("LATINA              ")</f>
        <v xml:space="preserve">LATINA              </v>
      </c>
      <c r="D8681" t="str">
        <f>T("CUATRO VIENTOS      ")</f>
        <v xml:space="preserve">CUATRO VIENTOS      </v>
      </c>
      <c r="E8681" t="str">
        <f>T("TU ")</f>
        <v xml:space="preserve">TU </v>
      </c>
      <c r="F8681" t="str">
        <f>T("TURISMOS       ")</f>
        <v xml:space="preserve">TURISMOS       </v>
      </c>
      <c r="G8681" t="str">
        <f>T("De 16 a 19,99 CABALLOS FISCALES                   ")</f>
        <v xml:space="preserve">De 16 a 19,99 CABALLOS FISCALES                   </v>
      </c>
      <c r="H8681" t="str">
        <f>T("GASOLINA                                          ")</f>
        <v xml:space="preserve">GASOLINA                                          </v>
      </c>
      <c r="I8681">
        <v>4</v>
      </c>
    </row>
    <row r="8682" spans="1:9">
      <c r="A8682" t="str">
        <f>T("2018")</f>
        <v>2018</v>
      </c>
      <c r="B8682" t="str">
        <f>T("JURIDICO                                          ")</f>
        <v xml:space="preserve">JURIDICO                                          </v>
      </c>
      <c r="C8682" t="str">
        <f>T("LATINA              ")</f>
        <v xml:space="preserve">LATINA              </v>
      </c>
      <c r="D8682" t="str">
        <f>T("CUATRO VIENTOS      ")</f>
        <v xml:space="preserve">CUATRO VIENTOS      </v>
      </c>
      <c r="E8682" t="str">
        <f>T("TU ")</f>
        <v xml:space="preserve">TU </v>
      </c>
      <c r="F8682" t="str">
        <f>T("TURISMOS       ")</f>
        <v xml:space="preserve">TURISMOS       </v>
      </c>
      <c r="G8682" t="str">
        <f>T("De 20 CABALLOS FISCALES en adelante               ")</f>
        <v xml:space="preserve">De 20 CABALLOS FISCALES en adelante               </v>
      </c>
      <c r="H8682" t="str">
        <f>T("GASOLINA                                          ")</f>
        <v xml:space="preserve">GASOLINA                                          </v>
      </c>
      <c r="I8682">
        <v>1</v>
      </c>
    </row>
    <row r="8683" spans="1:9">
      <c r="A8683" t="str">
        <f>T("2018")</f>
        <v>2018</v>
      </c>
      <c r="B8683" t="str">
        <f>T("JURIDICO                                          ")</f>
        <v xml:space="preserve">JURIDICO                                          </v>
      </c>
      <c r="C8683" t="str">
        <f>T("LATINA              ")</f>
        <v xml:space="preserve">LATINA              </v>
      </c>
      <c r="D8683" t="str">
        <f>T("LAS AGUILAS         ")</f>
        <v xml:space="preserve">LAS AGUILAS         </v>
      </c>
      <c r="E8683" t="str">
        <f>T("TU ")</f>
        <v xml:space="preserve">TU </v>
      </c>
      <c r="F8683" t="str">
        <f>T("TURISMOS       ")</f>
        <v xml:space="preserve">TURISMOS       </v>
      </c>
      <c r="G8683" t="str">
        <f>T("De menos de 8 CABALLOS FISCALES                   ")</f>
        <v xml:space="preserve">De menos de 8 CABALLOS FISCALES                   </v>
      </c>
      <c r="H8683" t="str">
        <f>T("GASOLINA                                          ")</f>
        <v xml:space="preserve">GASOLINA                                          </v>
      </c>
      <c r="I8683">
        <v>22</v>
      </c>
    </row>
    <row r="8684" spans="1:9">
      <c r="A8684" t="str">
        <f>T("2018")</f>
        <v>2018</v>
      </c>
      <c r="B8684" t="str">
        <f>T("JURIDICO                                          ")</f>
        <v xml:space="preserve">JURIDICO                                          </v>
      </c>
      <c r="C8684" t="str">
        <f>T("LATINA              ")</f>
        <v xml:space="preserve">LATINA              </v>
      </c>
      <c r="D8684" t="str">
        <f>T("LAS AGUILAS         ")</f>
        <v xml:space="preserve">LAS AGUILAS         </v>
      </c>
      <c r="E8684" t="str">
        <f>T("TU ")</f>
        <v xml:space="preserve">TU </v>
      </c>
      <c r="F8684" t="str">
        <f>T("TURISMOS       ")</f>
        <v xml:space="preserve">TURISMOS       </v>
      </c>
      <c r="G8684" t="str">
        <f>T("De 8 a 11,99 CABALLOS FISCALES                    ")</f>
        <v xml:space="preserve">De 8 a 11,99 CABALLOS FISCALES                    </v>
      </c>
      <c r="H8684" t="str">
        <f>T("GASOLINA                                          ")</f>
        <v xml:space="preserve">GASOLINA                                          </v>
      </c>
      <c r="I8684">
        <v>104</v>
      </c>
    </row>
    <row r="8685" spans="1:9">
      <c r="A8685" t="str">
        <f>T("2018")</f>
        <v>2018</v>
      </c>
      <c r="B8685" t="str">
        <f>T("JURIDICO                                          ")</f>
        <v xml:space="preserve">JURIDICO                                          </v>
      </c>
      <c r="C8685" t="str">
        <f>T("LATINA              ")</f>
        <v xml:space="preserve">LATINA              </v>
      </c>
      <c r="D8685" t="str">
        <f>T("LAS AGUILAS         ")</f>
        <v xml:space="preserve">LAS AGUILAS         </v>
      </c>
      <c r="E8685" t="str">
        <f>T("TU ")</f>
        <v xml:space="preserve">TU </v>
      </c>
      <c r="F8685" t="str">
        <f>T("TURISMOS       ")</f>
        <v xml:space="preserve">TURISMOS       </v>
      </c>
      <c r="G8685" t="str">
        <f>T("De 12 a 15,99 CABALLOS FISCALES                   ")</f>
        <v xml:space="preserve">De 12 a 15,99 CABALLOS FISCALES                   </v>
      </c>
      <c r="H8685" t="str">
        <f>T("GASOLINA                                          ")</f>
        <v xml:space="preserve">GASOLINA                                          </v>
      </c>
      <c r="I8685">
        <v>21</v>
      </c>
    </row>
    <row r="8686" spans="1:9">
      <c r="A8686" t="str">
        <f>T("2018")</f>
        <v>2018</v>
      </c>
      <c r="B8686" t="str">
        <f>T("JURIDICO                                          ")</f>
        <v xml:space="preserve">JURIDICO                                          </v>
      </c>
      <c r="C8686" t="str">
        <f>T("LATINA              ")</f>
        <v xml:space="preserve">LATINA              </v>
      </c>
      <c r="D8686" t="str">
        <f>T("LAS AGUILAS         ")</f>
        <v xml:space="preserve">LAS AGUILAS         </v>
      </c>
      <c r="E8686" t="str">
        <f>T("TU ")</f>
        <v xml:space="preserve">TU </v>
      </c>
      <c r="F8686" t="str">
        <f>T("TURISMOS       ")</f>
        <v xml:space="preserve">TURISMOS       </v>
      </c>
      <c r="G8686" t="str">
        <f>T("De 16 a 19,99 CABALLOS FISCALES                   ")</f>
        <v xml:space="preserve">De 16 a 19,99 CABALLOS FISCALES                   </v>
      </c>
      <c r="H8686" t="str">
        <f>T("GASOLINA                                          ")</f>
        <v xml:space="preserve">GASOLINA                                          </v>
      </c>
      <c r="I8686">
        <v>13</v>
      </c>
    </row>
    <row r="8687" spans="1:9">
      <c r="A8687" t="str">
        <f>T("2018")</f>
        <v>2018</v>
      </c>
      <c r="B8687" t="str">
        <f>T("JURIDICO                                          ")</f>
        <v xml:space="preserve">JURIDICO                                          </v>
      </c>
      <c r="C8687" t="str">
        <f>T("LATINA              ")</f>
        <v xml:space="preserve">LATINA              </v>
      </c>
      <c r="D8687" t="str">
        <f>T("LAS AGUILAS         ")</f>
        <v xml:space="preserve">LAS AGUILAS         </v>
      </c>
      <c r="E8687" t="str">
        <f>T("TU ")</f>
        <v xml:space="preserve">TU </v>
      </c>
      <c r="F8687" t="str">
        <f>T("TURISMOS       ")</f>
        <v xml:space="preserve">TURISMOS       </v>
      </c>
      <c r="G8687" t="str">
        <f>T("De 20 CABALLOS FISCALES en adelante               ")</f>
        <v xml:space="preserve">De 20 CABALLOS FISCALES en adelante               </v>
      </c>
      <c r="H8687" t="str">
        <f>T("GASOLINA                                          ")</f>
        <v xml:space="preserve">GASOLINA                                          </v>
      </c>
      <c r="I8687">
        <v>7</v>
      </c>
    </row>
    <row r="8688" spans="1:9">
      <c r="A8688" t="str">
        <f>T("2018")</f>
        <v>2018</v>
      </c>
      <c r="B8688" t="str">
        <f>T("Entidad sin personalidad jurídica (art. 35.4 LGT) ")</f>
        <v xml:space="preserve">Entidad sin personalidad jurídica (art. 35.4 LGT) </v>
      </c>
      <c r="C8688" t="str">
        <f>T("LATINA              ")</f>
        <v xml:space="preserve">LATINA              </v>
      </c>
      <c r="D8688" t="str">
        <f>T("ALUCHE              ")</f>
        <v xml:space="preserve">ALUCHE              </v>
      </c>
      <c r="E8688" t="str">
        <f>T("TU ")</f>
        <v xml:space="preserve">TU </v>
      </c>
      <c r="F8688" t="str">
        <f>T("TURISMOS       ")</f>
        <v xml:space="preserve">TURISMOS       </v>
      </c>
      <c r="G8688" t="str">
        <f>T("De 8 a 11,99 CABALLOS FISCALES                    ")</f>
        <v xml:space="preserve">De 8 a 11,99 CABALLOS FISCALES                    </v>
      </c>
      <c r="H8688" t="str">
        <f>T("HÍBRIDO                                           ")</f>
        <v xml:space="preserve">HÍBRIDO                                           </v>
      </c>
      <c r="I8688">
        <v>1</v>
      </c>
    </row>
    <row r="8689" spans="1:9">
      <c r="A8689" t="str">
        <f>T("2018")</f>
        <v>2018</v>
      </c>
      <c r="B8689" t="str">
        <f>T("FISICO                                            ")</f>
        <v xml:space="preserve">FISICO                                            </v>
      </c>
      <c r="C8689" t="str">
        <f>T("LATINA              ")</f>
        <v xml:space="preserve">LATINA              </v>
      </c>
      <c r="D8689" t="str">
        <f>T("SIN BARRIO          ")</f>
        <v xml:space="preserve">SIN BARRIO          </v>
      </c>
      <c r="E8689" t="str">
        <f>T("TU ")</f>
        <v xml:space="preserve">TU </v>
      </c>
      <c r="F8689" t="str">
        <f>T("TURISMOS       ")</f>
        <v xml:space="preserve">TURISMOS       </v>
      </c>
      <c r="G8689" t="str">
        <f>T("De 12 a 15,99 CABALLOS FISCALES                   ")</f>
        <v xml:space="preserve">De 12 a 15,99 CABALLOS FISCALES                   </v>
      </c>
      <c r="H8689" t="str">
        <f>T("HÍBRIDO                                           ")</f>
        <v xml:space="preserve">HÍBRIDO                                           </v>
      </c>
      <c r="I8689">
        <v>2</v>
      </c>
    </row>
    <row r="8690" spans="1:9">
      <c r="A8690" t="str">
        <f>T("2018")</f>
        <v>2018</v>
      </c>
      <c r="B8690" t="str">
        <f>T("FISICO                                            ")</f>
        <v xml:space="preserve">FISICO                                            </v>
      </c>
      <c r="C8690" t="str">
        <f>T("LATINA              ")</f>
        <v xml:space="preserve">LATINA              </v>
      </c>
      <c r="D8690" t="str">
        <f>T("LOS CARMENES        ")</f>
        <v xml:space="preserve">LOS CARMENES        </v>
      </c>
      <c r="E8690" t="str">
        <f>T("TU ")</f>
        <v xml:space="preserve">TU </v>
      </c>
      <c r="F8690" t="str">
        <f>T("TURISMOS       ")</f>
        <v xml:space="preserve">TURISMOS       </v>
      </c>
      <c r="G8690" t="str">
        <f>T("De 8 a 11,99 CABALLOS FISCALES                    ")</f>
        <v xml:space="preserve">De 8 a 11,99 CABALLOS FISCALES                    </v>
      </c>
      <c r="H8690" t="str">
        <f>T("HÍBRIDO                                           ")</f>
        <v xml:space="preserve">HÍBRIDO                                           </v>
      </c>
      <c r="I8690">
        <v>14</v>
      </c>
    </row>
    <row r="8691" spans="1:9">
      <c r="A8691" t="str">
        <f>T("2018")</f>
        <v>2018</v>
      </c>
      <c r="B8691" t="str">
        <f>T("FISICO                                            ")</f>
        <v xml:space="preserve">FISICO                                            </v>
      </c>
      <c r="C8691" t="str">
        <f>T("LATINA              ")</f>
        <v xml:space="preserve">LATINA              </v>
      </c>
      <c r="D8691" t="str">
        <f>T("LOS CARMENES        ")</f>
        <v xml:space="preserve">LOS CARMENES        </v>
      </c>
      <c r="E8691" t="str">
        <f>T("TU ")</f>
        <v xml:space="preserve">TU </v>
      </c>
      <c r="F8691" t="str">
        <f>T("TURISMOS       ")</f>
        <v xml:space="preserve">TURISMOS       </v>
      </c>
      <c r="G8691" t="str">
        <f>T("De 12 a 15,99 CABALLOS FISCALES                   ")</f>
        <v xml:space="preserve">De 12 a 15,99 CABALLOS FISCALES                   </v>
      </c>
      <c r="H8691" t="str">
        <f>T("HÍBRIDO                                           ")</f>
        <v xml:space="preserve">HÍBRIDO                                           </v>
      </c>
      <c r="I8691">
        <v>37</v>
      </c>
    </row>
    <row r="8692" spans="1:9">
      <c r="A8692" t="str">
        <f>T("2018")</f>
        <v>2018</v>
      </c>
      <c r="B8692" t="str">
        <f>T("FISICO                                            ")</f>
        <v xml:space="preserve">FISICO                                            </v>
      </c>
      <c r="C8692" t="str">
        <f>T("LATINA              ")</f>
        <v xml:space="preserve">LATINA              </v>
      </c>
      <c r="D8692" t="str">
        <f>T("PUERTA DEL ANGEL    ")</f>
        <v xml:space="preserve">PUERTA DEL ANGEL    </v>
      </c>
      <c r="E8692" t="str">
        <f>T("TU ")</f>
        <v xml:space="preserve">TU </v>
      </c>
      <c r="F8692" t="str">
        <f>T("TURISMOS       ")</f>
        <v xml:space="preserve">TURISMOS       </v>
      </c>
      <c r="G8692" t="str">
        <f>T("De 8 a 11,99 CABALLOS FISCALES                    ")</f>
        <v xml:space="preserve">De 8 a 11,99 CABALLOS FISCALES                    </v>
      </c>
      <c r="H8692" t="str">
        <f>T("HÍBRIDO                                           ")</f>
        <v xml:space="preserve">HÍBRIDO                                           </v>
      </c>
      <c r="I8692">
        <v>26</v>
      </c>
    </row>
    <row r="8693" spans="1:9">
      <c r="A8693" t="str">
        <f>T("2018")</f>
        <v>2018</v>
      </c>
      <c r="B8693" t="str">
        <f>T("FISICO                                            ")</f>
        <v xml:space="preserve">FISICO                                            </v>
      </c>
      <c r="C8693" t="str">
        <f>T("LATINA              ")</f>
        <v xml:space="preserve">LATINA              </v>
      </c>
      <c r="D8693" t="str">
        <f>T("PUERTA DEL ANGEL    ")</f>
        <v xml:space="preserve">PUERTA DEL ANGEL    </v>
      </c>
      <c r="E8693" t="str">
        <f>T("TU ")</f>
        <v xml:space="preserve">TU </v>
      </c>
      <c r="F8693" t="str">
        <f>T("TURISMOS       ")</f>
        <v xml:space="preserve">TURISMOS       </v>
      </c>
      <c r="G8693" t="str">
        <f>T("De 12 a 15,99 CABALLOS FISCALES                   ")</f>
        <v xml:space="preserve">De 12 a 15,99 CABALLOS FISCALES                   </v>
      </c>
      <c r="H8693" t="str">
        <f>T("HÍBRIDO                                           ")</f>
        <v xml:space="preserve">HÍBRIDO                                           </v>
      </c>
      <c r="I8693">
        <v>71</v>
      </c>
    </row>
    <row r="8694" spans="1:9">
      <c r="A8694" t="str">
        <f>T("2018")</f>
        <v>2018</v>
      </c>
      <c r="B8694" t="str">
        <f>T("FISICO                                            ")</f>
        <v xml:space="preserve">FISICO                                            </v>
      </c>
      <c r="C8694" t="str">
        <f>T("LATINA              ")</f>
        <v xml:space="preserve">LATINA              </v>
      </c>
      <c r="D8694" t="str">
        <f>T("PUERTA DEL ANGEL    ")</f>
        <v xml:space="preserve">PUERTA DEL ANGEL    </v>
      </c>
      <c r="E8694" t="str">
        <f>T("TU ")</f>
        <v xml:space="preserve">TU </v>
      </c>
      <c r="F8694" t="str">
        <f>T("TURISMOS       ")</f>
        <v xml:space="preserve">TURISMOS       </v>
      </c>
      <c r="G8694" t="str">
        <f>T("De 20 CABALLOS FISCALES en adelante               ")</f>
        <v xml:space="preserve">De 20 CABALLOS FISCALES en adelante               </v>
      </c>
      <c r="H8694" t="str">
        <f>T("HÍBRIDO                                           ")</f>
        <v xml:space="preserve">HÍBRIDO                                           </v>
      </c>
      <c r="I8694">
        <v>2</v>
      </c>
    </row>
    <row r="8695" spans="1:9">
      <c r="A8695" t="str">
        <f>T("2018")</f>
        <v>2018</v>
      </c>
      <c r="B8695" t="str">
        <f>T("FISICO                                            ")</f>
        <v xml:space="preserve">FISICO                                            </v>
      </c>
      <c r="C8695" t="str">
        <f>T("LATINA              ")</f>
        <v xml:space="preserve">LATINA              </v>
      </c>
      <c r="D8695" t="str">
        <f>T("LUCERO              ")</f>
        <v xml:space="preserve">LUCERO              </v>
      </c>
      <c r="E8695" t="str">
        <f>T("TU ")</f>
        <v xml:space="preserve">TU </v>
      </c>
      <c r="F8695" t="str">
        <f>T("TURISMOS       ")</f>
        <v xml:space="preserve">TURISMOS       </v>
      </c>
      <c r="G8695" t="str">
        <f>T("De 8 a 11,99 CABALLOS FISCALES                    ")</f>
        <v xml:space="preserve">De 8 a 11,99 CABALLOS FISCALES                    </v>
      </c>
      <c r="H8695" t="str">
        <f>T("HÍBRIDO                                           ")</f>
        <v xml:space="preserve">HÍBRIDO                                           </v>
      </c>
      <c r="I8695">
        <v>19</v>
      </c>
    </row>
    <row r="8696" spans="1:9">
      <c r="A8696" t="str">
        <f>T("2018")</f>
        <v>2018</v>
      </c>
      <c r="B8696" t="str">
        <f>T("FISICO                                            ")</f>
        <v xml:space="preserve">FISICO                                            </v>
      </c>
      <c r="C8696" t="str">
        <f>T("LATINA              ")</f>
        <v xml:space="preserve">LATINA              </v>
      </c>
      <c r="D8696" t="str">
        <f>T("LUCERO              ")</f>
        <v xml:space="preserve">LUCERO              </v>
      </c>
      <c r="E8696" t="str">
        <f>T("TU ")</f>
        <v xml:space="preserve">TU </v>
      </c>
      <c r="F8696" t="str">
        <f>T("TURISMOS       ")</f>
        <v xml:space="preserve">TURISMOS       </v>
      </c>
      <c r="G8696" t="str">
        <f>T("De 12 a 15,99 CABALLOS FISCALES                   ")</f>
        <v xml:space="preserve">De 12 a 15,99 CABALLOS FISCALES                   </v>
      </c>
      <c r="H8696" t="str">
        <f>T("HÍBRIDO                                           ")</f>
        <v xml:space="preserve">HÍBRIDO                                           </v>
      </c>
      <c r="I8696">
        <v>66</v>
      </c>
    </row>
    <row r="8697" spans="1:9">
      <c r="A8697" t="str">
        <f>T("2018")</f>
        <v>2018</v>
      </c>
      <c r="B8697" t="str">
        <f>T("FISICO                                            ")</f>
        <v xml:space="preserve">FISICO                                            </v>
      </c>
      <c r="C8697" t="str">
        <f>T("LATINA              ")</f>
        <v xml:space="preserve">LATINA              </v>
      </c>
      <c r="D8697" t="str">
        <f>T("LUCERO              ")</f>
        <v xml:space="preserve">LUCERO              </v>
      </c>
      <c r="E8697" t="str">
        <f>T("TU ")</f>
        <v xml:space="preserve">TU </v>
      </c>
      <c r="F8697" t="str">
        <f>T("TURISMOS       ")</f>
        <v xml:space="preserve">TURISMOS       </v>
      </c>
      <c r="G8697" t="str">
        <f>T("De 20 CABALLOS FISCALES en adelante               ")</f>
        <v xml:space="preserve">De 20 CABALLOS FISCALES en adelante               </v>
      </c>
      <c r="H8697" t="str">
        <f>T("HÍBRIDO                                           ")</f>
        <v xml:space="preserve">HÍBRIDO                                           </v>
      </c>
      <c r="I8697">
        <v>2</v>
      </c>
    </row>
    <row r="8698" spans="1:9">
      <c r="A8698" t="str">
        <f>T("2018")</f>
        <v>2018</v>
      </c>
      <c r="B8698" t="str">
        <f>T("FISICO                                            ")</f>
        <v xml:space="preserve">FISICO                                            </v>
      </c>
      <c r="C8698" t="str">
        <f>T("LATINA              ")</f>
        <v xml:space="preserve">LATINA              </v>
      </c>
      <c r="D8698" t="str">
        <f>T("ALUCHE              ")</f>
        <v xml:space="preserve">ALUCHE              </v>
      </c>
      <c r="E8698" t="str">
        <f>T("TU ")</f>
        <v xml:space="preserve">TU </v>
      </c>
      <c r="F8698" t="str">
        <f>T("TURISMOS       ")</f>
        <v xml:space="preserve">TURISMOS       </v>
      </c>
      <c r="G8698" t="str">
        <f>T("De 8 a 11,99 CABALLOS FISCALES                    ")</f>
        <v xml:space="preserve">De 8 a 11,99 CABALLOS FISCALES                    </v>
      </c>
      <c r="H8698" t="str">
        <f>T("HÍBRIDO                                           ")</f>
        <v xml:space="preserve">HÍBRIDO                                           </v>
      </c>
      <c r="I8698">
        <v>28</v>
      </c>
    </row>
    <row r="8699" spans="1:9">
      <c r="A8699" t="str">
        <f>T("2018")</f>
        <v>2018</v>
      </c>
      <c r="B8699" t="str">
        <f>T("FISICO                                            ")</f>
        <v xml:space="preserve">FISICO                                            </v>
      </c>
      <c r="C8699" t="str">
        <f>T("LATINA              ")</f>
        <v xml:space="preserve">LATINA              </v>
      </c>
      <c r="D8699" t="str">
        <f>T("ALUCHE              ")</f>
        <v xml:space="preserve">ALUCHE              </v>
      </c>
      <c r="E8699" t="str">
        <f>T("TU ")</f>
        <v xml:space="preserve">TU </v>
      </c>
      <c r="F8699" t="str">
        <f>T("TURISMOS       ")</f>
        <v xml:space="preserve">TURISMOS       </v>
      </c>
      <c r="G8699" t="str">
        <f>T("De 12 a 15,99 CABALLOS FISCALES                   ")</f>
        <v xml:space="preserve">De 12 a 15,99 CABALLOS FISCALES                   </v>
      </c>
      <c r="H8699" t="str">
        <f>T("HÍBRIDO                                           ")</f>
        <v xml:space="preserve">HÍBRIDO                                           </v>
      </c>
      <c r="I8699">
        <v>134</v>
      </c>
    </row>
    <row r="8700" spans="1:9">
      <c r="A8700" t="str">
        <f>T("2018")</f>
        <v>2018</v>
      </c>
      <c r="B8700" t="str">
        <f>T("FISICO                                            ")</f>
        <v xml:space="preserve">FISICO                                            </v>
      </c>
      <c r="C8700" t="str">
        <f>T("LATINA              ")</f>
        <v xml:space="preserve">LATINA              </v>
      </c>
      <c r="D8700" t="str">
        <f>T("CAMPAMENTO          ")</f>
        <v xml:space="preserve">CAMPAMENTO          </v>
      </c>
      <c r="E8700" t="str">
        <f>T("TU ")</f>
        <v xml:space="preserve">TU </v>
      </c>
      <c r="F8700" t="str">
        <f>T("TURISMOS       ")</f>
        <v xml:space="preserve">TURISMOS       </v>
      </c>
      <c r="G8700" t="str">
        <f>T("De 8 a 11,99 CABALLOS FISCALES                    ")</f>
        <v xml:space="preserve">De 8 a 11,99 CABALLOS FISCALES                    </v>
      </c>
      <c r="H8700" t="str">
        <f>T("HÍBRIDO                                           ")</f>
        <v xml:space="preserve">HÍBRIDO                                           </v>
      </c>
      <c r="I8700">
        <v>11</v>
      </c>
    </row>
    <row r="8701" spans="1:9">
      <c r="A8701" t="str">
        <f>T("2018")</f>
        <v>2018</v>
      </c>
      <c r="B8701" t="str">
        <f>T("FISICO                                            ")</f>
        <v xml:space="preserve">FISICO                                            </v>
      </c>
      <c r="C8701" t="str">
        <f>T("LATINA              ")</f>
        <v xml:space="preserve">LATINA              </v>
      </c>
      <c r="D8701" t="str">
        <f>T("CAMPAMENTO          ")</f>
        <v xml:space="preserve">CAMPAMENTO          </v>
      </c>
      <c r="E8701" t="str">
        <f>T("TU ")</f>
        <v xml:space="preserve">TU </v>
      </c>
      <c r="F8701" t="str">
        <f>T("TURISMOS       ")</f>
        <v xml:space="preserve">TURISMOS       </v>
      </c>
      <c r="G8701" t="str">
        <f>T("De 12 a 15,99 CABALLOS FISCALES                   ")</f>
        <v xml:space="preserve">De 12 a 15,99 CABALLOS FISCALES                   </v>
      </c>
      <c r="H8701" t="str">
        <f>T("HÍBRIDO                                           ")</f>
        <v xml:space="preserve">HÍBRIDO                                           </v>
      </c>
      <c r="I8701">
        <v>29</v>
      </c>
    </row>
    <row r="8702" spans="1:9">
      <c r="A8702" t="str">
        <f>T("2018")</f>
        <v>2018</v>
      </c>
      <c r="B8702" t="str">
        <f>T("FISICO                                            ")</f>
        <v xml:space="preserve">FISICO                                            </v>
      </c>
      <c r="C8702" t="str">
        <f>T("LATINA              ")</f>
        <v xml:space="preserve">LATINA              </v>
      </c>
      <c r="D8702" t="str">
        <f>T("CUATRO VIENTOS      ")</f>
        <v xml:space="preserve">CUATRO VIENTOS      </v>
      </c>
      <c r="E8702" t="str">
        <f>T("TU ")</f>
        <v xml:space="preserve">TU </v>
      </c>
      <c r="F8702" t="str">
        <f>T("TURISMOS       ")</f>
        <v xml:space="preserve">TURISMOS       </v>
      </c>
      <c r="G8702" t="str">
        <f>T("De 12 a 15,99 CABALLOS FISCALES                   ")</f>
        <v xml:space="preserve">De 12 a 15,99 CABALLOS FISCALES                   </v>
      </c>
      <c r="H8702" t="str">
        <f>T("HÍBRIDO                                           ")</f>
        <v xml:space="preserve">HÍBRIDO                                           </v>
      </c>
      <c r="I8702">
        <v>14</v>
      </c>
    </row>
    <row r="8703" spans="1:9">
      <c r="A8703" t="str">
        <f>T("2018")</f>
        <v>2018</v>
      </c>
      <c r="B8703" t="str">
        <f>T("FISICO                                            ")</f>
        <v xml:space="preserve">FISICO                                            </v>
      </c>
      <c r="C8703" t="str">
        <f>T("LATINA              ")</f>
        <v xml:space="preserve">LATINA              </v>
      </c>
      <c r="D8703" t="str">
        <f>T("LAS AGUILAS         ")</f>
        <v xml:space="preserve">LAS AGUILAS         </v>
      </c>
      <c r="E8703" t="str">
        <f>T("TU ")</f>
        <v xml:space="preserve">TU </v>
      </c>
      <c r="F8703" t="str">
        <f>T("TURISMOS       ")</f>
        <v xml:space="preserve">TURISMOS       </v>
      </c>
      <c r="G8703" t="str">
        <f>T("De 8 a 11,99 CABALLOS FISCALES                    ")</f>
        <v xml:space="preserve">De 8 a 11,99 CABALLOS FISCALES                    </v>
      </c>
      <c r="H8703" t="str">
        <f>T("HÍBRIDO                                           ")</f>
        <v xml:space="preserve">HÍBRIDO                                           </v>
      </c>
      <c r="I8703">
        <v>35</v>
      </c>
    </row>
    <row r="8704" spans="1:9">
      <c r="A8704" t="str">
        <f>T("2018")</f>
        <v>2018</v>
      </c>
      <c r="B8704" t="str">
        <f>T("FISICO                                            ")</f>
        <v xml:space="preserve">FISICO                                            </v>
      </c>
      <c r="C8704" t="str">
        <f>T("LATINA              ")</f>
        <v xml:space="preserve">LATINA              </v>
      </c>
      <c r="D8704" t="str">
        <f>T("LAS AGUILAS         ")</f>
        <v xml:space="preserve">LAS AGUILAS         </v>
      </c>
      <c r="E8704" t="str">
        <f>T("TU ")</f>
        <v xml:space="preserve">TU </v>
      </c>
      <c r="F8704" t="str">
        <f>T("TURISMOS       ")</f>
        <v xml:space="preserve">TURISMOS       </v>
      </c>
      <c r="G8704" t="str">
        <f>T("De 12 a 15,99 CABALLOS FISCALES                   ")</f>
        <v xml:space="preserve">De 12 a 15,99 CABALLOS FISCALES                   </v>
      </c>
      <c r="H8704" t="str">
        <f>T("HÍBRIDO                                           ")</f>
        <v xml:space="preserve">HÍBRIDO                                           </v>
      </c>
      <c r="I8704">
        <v>92</v>
      </c>
    </row>
    <row r="8705" spans="1:9">
      <c r="A8705" t="str">
        <f>T("2018")</f>
        <v>2018</v>
      </c>
      <c r="B8705" t="str">
        <f>T("JURIDICO                                          ")</f>
        <v xml:space="preserve">JURIDICO                                          </v>
      </c>
      <c r="C8705" t="str">
        <f>T("LATINA              ")</f>
        <v xml:space="preserve">LATINA              </v>
      </c>
      <c r="D8705" t="str">
        <f>T("SIN BARRIO          ")</f>
        <v xml:space="preserve">SIN BARRIO          </v>
      </c>
      <c r="E8705" t="str">
        <f>T("TU ")</f>
        <v xml:space="preserve">TU </v>
      </c>
      <c r="F8705" t="str">
        <f>T("TURISMOS       ")</f>
        <v xml:space="preserve">TURISMOS       </v>
      </c>
      <c r="G8705" t="str">
        <f>T("De 12 a 15,99 CABALLOS FISCALES                   ")</f>
        <v xml:space="preserve">De 12 a 15,99 CABALLOS FISCALES                   </v>
      </c>
      <c r="H8705" t="str">
        <f>T("HÍBRIDO                                           ")</f>
        <v xml:space="preserve">HÍBRIDO                                           </v>
      </c>
      <c r="I8705">
        <v>2</v>
      </c>
    </row>
    <row r="8706" spans="1:9">
      <c r="A8706" t="str">
        <f>T("2018")</f>
        <v>2018</v>
      </c>
      <c r="B8706" t="str">
        <f>T("JURIDICO                                          ")</f>
        <v xml:space="preserve">JURIDICO                                          </v>
      </c>
      <c r="C8706" t="str">
        <f>T("LATINA              ")</f>
        <v xml:space="preserve">LATINA              </v>
      </c>
      <c r="D8706" t="str">
        <f>T("LOS CARMENES        ")</f>
        <v xml:space="preserve">LOS CARMENES        </v>
      </c>
      <c r="E8706" t="str">
        <f>T("TU ")</f>
        <v xml:space="preserve">TU </v>
      </c>
      <c r="F8706" t="str">
        <f>T("TURISMOS       ")</f>
        <v xml:space="preserve">TURISMOS       </v>
      </c>
      <c r="G8706" t="str">
        <f>T("De 20 CABALLOS FISCALES en adelante               ")</f>
        <v xml:space="preserve">De 20 CABALLOS FISCALES en adelante               </v>
      </c>
      <c r="H8706" t="str">
        <f>T("HÍBRIDO                                           ")</f>
        <v xml:space="preserve">HÍBRIDO                                           </v>
      </c>
      <c r="I8706">
        <v>1</v>
      </c>
    </row>
    <row r="8707" spans="1:9">
      <c r="A8707" t="str">
        <f>T("2018")</f>
        <v>2018</v>
      </c>
      <c r="B8707" t="str">
        <f>T("JURIDICO                                          ")</f>
        <v xml:space="preserve">JURIDICO                                          </v>
      </c>
      <c r="C8707" t="str">
        <f>T("LATINA              ")</f>
        <v xml:space="preserve">LATINA              </v>
      </c>
      <c r="D8707" t="str">
        <f>T("PUERTA DEL ANGEL    ")</f>
        <v xml:space="preserve">PUERTA DEL ANGEL    </v>
      </c>
      <c r="E8707" t="str">
        <f>T("TU ")</f>
        <v xml:space="preserve">TU </v>
      </c>
      <c r="F8707" t="str">
        <f>T("TURISMOS       ")</f>
        <v xml:space="preserve">TURISMOS       </v>
      </c>
      <c r="G8707" t="str">
        <f>T("De 8 a 11,99 CABALLOS FISCALES                    ")</f>
        <v xml:space="preserve">De 8 a 11,99 CABALLOS FISCALES                    </v>
      </c>
      <c r="H8707" t="str">
        <f>T("HÍBRIDO                                           ")</f>
        <v xml:space="preserve">HÍBRIDO                                           </v>
      </c>
      <c r="I8707">
        <v>1</v>
      </c>
    </row>
    <row r="8708" spans="1:9">
      <c r="A8708" t="str">
        <f>T("2018")</f>
        <v>2018</v>
      </c>
      <c r="B8708" t="str">
        <f>T("JURIDICO                                          ")</f>
        <v xml:space="preserve">JURIDICO                                          </v>
      </c>
      <c r="C8708" t="str">
        <f>T("LATINA              ")</f>
        <v xml:space="preserve">LATINA              </v>
      </c>
      <c r="D8708" t="str">
        <f>T("PUERTA DEL ANGEL    ")</f>
        <v xml:space="preserve">PUERTA DEL ANGEL    </v>
      </c>
      <c r="E8708" t="str">
        <f>T("TU ")</f>
        <v xml:space="preserve">TU </v>
      </c>
      <c r="F8708" t="str">
        <f>T("TURISMOS       ")</f>
        <v xml:space="preserve">TURISMOS       </v>
      </c>
      <c r="G8708" t="str">
        <f>T("De 12 a 15,99 CABALLOS FISCALES                   ")</f>
        <v xml:space="preserve">De 12 a 15,99 CABALLOS FISCALES                   </v>
      </c>
      <c r="H8708" t="str">
        <f>T("HÍBRIDO                                           ")</f>
        <v xml:space="preserve">HÍBRIDO                                           </v>
      </c>
      <c r="I8708">
        <v>3</v>
      </c>
    </row>
    <row r="8709" spans="1:9">
      <c r="A8709" t="str">
        <f>T("2018")</f>
        <v>2018</v>
      </c>
      <c r="B8709" t="str">
        <f>T("JURIDICO                                          ")</f>
        <v xml:space="preserve">JURIDICO                                          </v>
      </c>
      <c r="C8709" t="str">
        <f>T("LATINA              ")</f>
        <v xml:space="preserve">LATINA              </v>
      </c>
      <c r="D8709" t="str">
        <f>T("PUERTA DEL ANGEL    ")</f>
        <v xml:space="preserve">PUERTA DEL ANGEL    </v>
      </c>
      <c r="E8709" t="str">
        <f>T("TU ")</f>
        <v xml:space="preserve">TU </v>
      </c>
      <c r="F8709" t="str">
        <f>T("TURISMOS       ")</f>
        <v xml:space="preserve">TURISMOS       </v>
      </c>
      <c r="G8709" t="str">
        <f>T("De 20 CABALLOS FISCALES en adelante               ")</f>
        <v xml:space="preserve">De 20 CABALLOS FISCALES en adelante               </v>
      </c>
      <c r="H8709" t="str">
        <f>T("HÍBRIDO                                           ")</f>
        <v xml:space="preserve">HÍBRIDO                                           </v>
      </c>
      <c r="I8709">
        <v>1</v>
      </c>
    </row>
    <row r="8710" spans="1:9">
      <c r="A8710" t="str">
        <f>T("2018")</f>
        <v>2018</v>
      </c>
      <c r="B8710" t="str">
        <f>T("JURIDICO                                          ")</f>
        <v xml:space="preserve">JURIDICO                                          </v>
      </c>
      <c r="C8710" t="str">
        <f>T("LATINA              ")</f>
        <v xml:space="preserve">LATINA              </v>
      </c>
      <c r="D8710" t="str">
        <f>T("LUCERO              ")</f>
        <v xml:space="preserve">LUCERO              </v>
      </c>
      <c r="E8710" t="str">
        <f>T("TU ")</f>
        <v xml:space="preserve">TU </v>
      </c>
      <c r="F8710" t="str">
        <f>T("TURISMOS       ")</f>
        <v xml:space="preserve">TURISMOS       </v>
      </c>
      <c r="G8710" t="str">
        <f>T("De 12 a 15,99 CABALLOS FISCALES                   ")</f>
        <v xml:space="preserve">De 12 a 15,99 CABALLOS FISCALES                   </v>
      </c>
      <c r="H8710" t="str">
        <f>T("HÍBRIDO                                           ")</f>
        <v xml:space="preserve">HÍBRIDO                                           </v>
      </c>
      <c r="I8710">
        <v>4</v>
      </c>
    </row>
    <row r="8711" spans="1:9">
      <c r="A8711" t="str">
        <f>T("2018")</f>
        <v>2018</v>
      </c>
      <c r="B8711" t="str">
        <f>T("JURIDICO                                          ")</f>
        <v xml:space="preserve">JURIDICO                                          </v>
      </c>
      <c r="C8711" t="str">
        <f>T("LATINA              ")</f>
        <v xml:space="preserve">LATINA              </v>
      </c>
      <c r="D8711" t="str">
        <f>T("ALUCHE              ")</f>
        <v xml:space="preserve">ALUCHE              </v>
      </c>
      <c r="E8711" t="str">
        <f>T("TU ")</f>
        <v xml:space="preserve">TU </v>
      </c>
      <c r="F8711" t="str">
        <f>T("TURISMOS       ")</f>
        <v xml:space="preserve">TURISMOS       </v>
      </c>
      <c r="G8711" t="str">
        <f>T("De 8 a 11,99 CABALLOS FISCALES                    ")</f>
        <v xml:space="preserve">De 8 a 11,99 CABALLOS FISCALES                    </v>
      </c>
      <c r="H8711" t="str">
        <f>T("HÍBRIDO                                           ")</f>
        <v xml:space="preserve">HÍBRIDO                                           </v>
      </c>
      <c r="I8711">
        <v>1</v>
      </c>
    </row>
    <row r="8712" spans="1:9">
      <c r="A8712" t="str">
        <f>T("2018")</f>
        <v>2018</v>
      </c>
      <c r="B8712" t="str">
        <f>T("JURIDICO                                          ")</f>
        <v xml:space="preserve">JURIDICO                                          </v>
      </c>
      <c r="C8712" t="str">
        <f>T("LATINA              ")</f>
        <v xml:space="preserve">LATINA              </v>
      </c>
      <c r="D8712" t="str">
        <f>T("ALUCHE              ")</f>
        <v xml:space="preserve">ALUCHE              </v>
      </c>
      <c r="E8712" t="str">
        <f>T("TU ")</f>
        <v xml:space="preserve">TU </v>
      </c>
      <c r="F8712" t="str">
        <f>T("TURISMOS       ")</f>
        <v xml:space="preserve">TURISMOS       </v>
      </c>
      <c r="G8712" t="str">
        <f>T("De 12 a 15,99 CABALLOS FISCALES                   ")</f>
        <v xml:space="preserve">De 12 a 15,99 CABALLOS FISCALES                   </v>
      </c>
      <c r="H8712" t="str">
        <f>T("HÍBRIDO                                           ")</f>
        <v xml:space="preserve">HÍBRIDO                                           </v>
      </c>
      <c r="I8712">
        <v>3</v>
      </c>
    </row>
    <row r="8713" spans="1:9">
      <c r="A8713" t="str">
        <f>T("2018")</f>
        <v>2018</v>
      </c>
      <c r="B8713" t="str">
        <f>T("JURIDICO                                          ")</f>
        <v xml:space="preserve">JURIDICO                                          </v>
      </c>
      <c r="C8713" t="str">
        <f>T("LATINA              ")</f>
        <v xml:space="preserve">LATINA              </v>
      </c>
      <c r="D8713" t="str">
        <f>T("ALUCHE              ")</f>
        <v xml:space="preserve">ALUCHE              </v>
      </c>
      <c r="E8713" t="str">
        <f>T("TU ")</f>
        <v xml:space="preserve">TU </v>
      </c>
      <c r="F8713" t="str">
        <f>T("TURISMOS       ")</f>
        <v xml:space="preserve">TURISMOS       </v>
      </c>
      <c r="G8713" t="str">
        <f>T("De 20 CABALLOS FISCALES en adelante               ")</f>
        <v xml:space="preserve">De 20 CABALLOS FISCALES en adelante               </v>
      </c>
      <c r="H8713" t="str">
        <f>T("HÍBRIDO                                           ")</f>
        <v xml:space="preserve">HÍBRIDO                                           </v>
      </c>
      <c r="I8713">
        <v>4</v>
      </c>
    </row>
    <row r="8714" spans="1:9">
      <c r="A8714" t="str">
        <f>T("2018")</f>
        <v>2018</v>
      </c>
      <c r="B8714" t="str">
        <f>T("JURIDICO                                          ")</f>
        <v xml:space="preserve">JURIDICO                                          </v>
      </c>
      <c r="C8714" t="str">
        <f>T("LATINA              ")</f>
        <v xml:space="preserve">LATINA              </v>
      </c>
      <c r="D8714" t="str">
        <f>T("CUATRO VIENTOS      ")</f>
        <v xml:space="preserve">CUATRO VIENTOS      </v>
      </c>
      <c r="E8714" t="str">
        <f>T("TU ")</f>
        <v xml:space="preserve">TU </v>
      </c>
      <c r="F8714" t="str">
        <f>T("TURISMOS       ")</f>
        <v xml:space="preserve">TURISMOS       </v>
      </c>
      <c r="G8714" t="str">
        <f>T("De 8 a 11,99 CABALLOS FISCALES                    ")</f>
        <v xml:space="preserve">De 8 a 11,99 CABALLOS FISCALES                    </v>
      </c>
      <c r="H8714" t="str">
        <f>T("HÍBRIDO                                           ")</f>
        <v xml:space="preserve">HÍBRIDO                                           </v>
      </c>
      <c r="I8714">
        <v>1</v>
      </c>
    </row>
    <row r="8715" spans="1:9">
      <c r="A8715" t="str">
        <f>T("2018")</f>
        <v>2018</v>
      </c>
      <c r="B8715" t="str">
        <f>T("JURIDICO                                          ")</f>
        <v xml:space="preserve">JURIDICO                                          </v>
      </c>
      <c r="C8715" t="str">
        <f>T("LATINA              ")</f>
        <v xml:space="preserve">LATINA              </v>
      </c>
      <c r="D8715" t="str">
        <f>T("CUATRO VIENTOS      ")</f>
        <v xml:space="preserve">CUATRO VIENTOS      </v>
      </c>
      <c r="E8715" t="str">
        <f>T("TU ")</f>
        <v xml:space="preserve">TU </v>
      </c>
      <c r="F8715" t="str">
        <f>T("TURISMOS       ")</f>
        <v xml:space="preserve">TURISMOS       </v>
      </c>
      <c r="G8715" t="str">
        <f>T("De 12 a 15,99 CABALLOS FISCALES                   ")</f>
        <v xml:space="preserve">De 12 a 15,99 CABALLOS FISCALES                   </v>
      </c>
      <c r="H8715" t="str">
        <f>T("HÍBRIDO                                           ")</f>
        <v xml:space="preserve">HÍBRIDO                                           </v>
      </c>
      <c r="I8715">
        <v>2</v>
      </c>
    </row>
    <row r="8716" spans="1:9">
      <c r="A8716" t="str">
        <f>T("2018")</f>
        <v>2018</v>
      </c>
      <c r="B8716" t="str">
        <f>T("JURIDICO                                          ")</f>
        <v xml:space="preserve">JURIDICO                                          </v>
      </c>
      <c r="C8716" t="str">
        <f>T("LATINA              ")</f>
        <v xml:space="preserve">LATINA              </v>
      </c>
      <c r="D8716" t="str">
        <f>T("LAS AGUILAS         ")</f>
        <v xml:space="preserve">LAS AGUILAS         </v>
      </c>
      <c r="E8716" t="str">
        <f>T("TU ")</f>
        <v xml:space="preserve">TU </v>
      </c>
      <c r="F8716" t="str">
        <f>T("TURISMOS       ")</f>
        <v xml:space="preserve">TURISMOS       </v>
      </c>
      <c r="G8716" t="str">
        <f>T("De 8 a 11,99 CABALLOS FISCALES                    ")</f>
        <v xml:space="preserve">De 8 a 11,99 CABALLOS FISCALES                    </v>
      </c>
      <c r="H8716" t="str">
        <f>T("HÍBRIDO                                           ")</f>
        <v xml:space="preserve">HÍBRIDO                                           </v>
      </c>
      <c r="I8716">
        <v>1</v>
      </c>
    </row>
    <row r="8717" spans="1:9">
      <c r="A8717" t="str">
        <f>T("2018")</f>
        <v>2018</v>
      </c>
      <c r="B8717" t="str">
        <f>T("JURIDICO                                          ")</f>
        <v xml:space="preserve">JURIDICO                                          </v>
      </c>
      <c r="C8717" t="str">
        <f>T("LATINA              ")</f>
        <v xml:space="preserve">LATINA              </v>
      </c>
      <c r="D8717" t="str">
        <f>T("LAS AGUILAS         ")</f>
        <v xml:space="preserve">LAS AGUILAS         </v>
      </c>
      <c r="E8717" t="str">
        <f>T("TU ")</f>
        <v xml:space="preserve">TU </v>
      </c>
      <c r="F8717" t="str">
        <f>T("TURISMOS       ")</f>
        <v xml:space="preserve">TURISMOS       </v>
      </c>
      <c r="G8717" t="str">
        <f>T("De 12 a 15,99 CABALLOS FISCALES                   ")</f>
        <v xml:space="preserve">De 12 a 15,99 CABALLOS FISCALES                   </v>
      </c>
      <c r="H8717" t="str">
        <f>T("HÍBRIDO                                           ")</f>
        <v xml:space="preserve">HÍBRIDO                                           </v>
      </c>
      <c r="I8717">
        <v>1</v>
      </c>
    </row>
    <row r="8718" spans="1:9">
      <c r="A8718" t="str">
        <f>T("2018")</f>
        <v>2018</v>
      </c>
      <c r="B8718" t="str">
        <f>T("FISICO                                            ")</f>
        <v xml:space="preserve">FISICO                                            </v>
      </c>
      <c r="C8718" t="str">
        <f>T("LATINA              ")</f>
        <v xml:space="preserve">LATINA              </v>
      </c>
      <c r="D8718" t="str">
        <f>T("PUERTA DEL ANGEL    ")</f>
        <v xml:space="preserve">PUERTA DEL ANGEL    </v>
      </c>
      <c r="E8718" t="str">
        <f>T("TU ")</f>
        <v xml:space="preserve">TU </v>
      </c>
      <c r="F8718" t="str">
        <f>T("TURISMOS       ")</f>
        <v xml:space="preserve">TURISMOS       </v>
      </c>
      <c r="G8718" t="str">
        <f>T("De 8 a 11,99 CABALLOS FISCALES                    ")</f>
        <v xml:space="preserve">De 8 a 11,99 CABALLOS FISCALES                    </v>
      </c>
      <c r="H8718" t="str">
        <f>T("HIBRIDO ENCHUFABLES PHEV                          ")</f>
        <v xml:space="preserve">HIBRIDO ENCHUFABLES PHEV                          </v>
      </c>
      <c r="I8718">
        <v>1</v>
      </c>
    </row>
    <row r="8719" spans="1:9">
      <c r="A8719" t="str">
        <f>T("2018")</f>
        <v>2018</v>
      </c>
      <c r="B8719" t="str">
        <f>T("FISICO                                            ")</f>
        <v xml:space="preserve">FISICO                                            </v>
      </c>
      <c r="C8719" t="str">
        <f>T("LATINA              ")</f>
        <v xml:space="preserve">LATINA              </v>
      </c>
      <c r="D8719" t="str">
        <f>T("LUCERO              ")</f>
        <v xml:space="preserve">LUCERO              </v>
      </c>
      <c r="E8719" t="str">
        <f>T("TU ")</f>
        <v xml:space="preserve">TU </v>
      </c>
      <c r="F8719" t="str">
        <f>T("TURISMOS       ")</f>
        <v xml:space="preserve">TURISMOS       </v>
      </c>
      <c r="G8719" t="str">
        <f>T("De 12 a 15,99 CABALLOS FISCALES                   ")</f>
        <v xml:space="preserve">De 12 a 15,99 CABALLOS FISCALES                   </v>
      </c>
      <c r="H8719" t="str">
        <f>T("HIBRIDO ENCHUFABLES PHEV                          ")</f>
        <v xml:space="preserve">HIBRIDO ENCHUFABLES PHEV                          </v>
      </c>
      <c r="I8719">
        <v>1</v>
      </c>
    </row>
    <row r="8720" spans="1:9">
      <c r="A8720" t="str">
        <f>T("2018")</f>
        <v>2018</v>
      </c>
      <c r="B8720" t="str">
        <f>T("FISICO                                            ")</f>
        <v xml:space="preserve">FISICO                                            </v>
      </c>
      <c r="C8720" t="str">
        <f>T("LATINA              ")</f>
        <v xml:space="preserve">LATINA              </v>
      </c>
      <c r="D8720" t="str">
        <f>T("ALUCHE              ")</f>
        <v xml:space="preserve">ALUCHE              </v>
      </c>
      <c r="E8720" t="str">
        <f>T("TU ")</f>
        <v xml:space="preserve">TU </v>
      </c>
      <c r="F8720" t="str">
        <f>T("TURISMOS       ")</f>
        <v xml:space="preserve">TURISMOS       </v>
      </c>
      <c r="G8720" t="str">
        <f>T("De 8 a 11,99 CABALLOS FISCALES                    ")</f>
        <v xml:space="preserve">De 8 a 11,99 CABALLOS FISCALES                    </v>
      </c>
      <c r="H8720" t="str">
        <f>T("HIBRIDO ENCHUFABLES PHEV                          ")</f>
        <v xml:space="preserve">HIBRIDO ENCHUFABLES PHEV                          </v>
      </c>
      <c r="I8720">
        <v>1</v>
      </c>
    </row>
    <row r="8721" spans="1:9">
      <c r="A8721" t="str">
        <f>T("2018")</f>
        <v>2018</v>
      </c>
      <c r="B8721" t="str">
        <f>T("FISICO                                            ")</f>
        <v xml:space="preserve">FISICO                                            </v>
      </c>
      <c r="C8721" t="str">
        <f>T("LATINA              ")</f>
        <v xml:space="preserve">LATINA              </v>
      </c>
      <c r="D8721" t="str">
        <f>T("ALUCHE              ")</f>
        <v xml:space="preserve">ALUCHE              </v>
      </c>
      <c r="E8721" t="str">
        <f>T("TU ")</f>
        <v xml:space="preserve">TU </v>
      </c>
      <c r="F8721" t="str">
        <f>T("TURISMOS       ")</f>
        <v xml:space="preserve">TURISMOS       </v>
      </c>
      <c r="G8721" t="str">
        <f>T("De 12 a 15,99 CABALLOS FISCALES                   ")</f>
        <v xml:space="preserve">De 12 a 15,99 CABALLOS FISCALES                   </v>
      </c>
      <c r="H8721" t="str">
        <f>T("HIBRIDO ENCHUFABLES PHEV                          ")</f>
        <v xml:space="preserve">HIBRIDO ENCHUFABLES PHEV                          </v>
      </c>
      <c r="I8721">
        <v>2</v>
      </c>
    </row>
    <row r="8722" spans="1:9">
      <c r="A8722" t="str">
        <f>T("2018")</f>
        <v>2018</v>
      </c>
      <c r="B8722" t="str">
        <f>T("FISICO                                            ")</f>
        <v xml:space="preserve">FISICO                                            </v>
      </c>
      <c r="C8722" t="str">
        <f>T("LATINA              ")</f>
        <v xml:space="preserve">LATINA              </v>
      </c>
      <c r="D8722" t="str">
        <f>T("LAS AGUILAS         ")</f>
        <v xml:space="preserve">LAS AGUILAS         </v>
      </c>
      <c r="E8722" t="str">
        <f>T("TU ")</f>
        <v xml:space="preserve">TU </v>
      </c>
      <c r="F8722" t="str">
        <f>T("TURISMOS       ")</f>
        <v xml:space="preserve">TURISMOS       </v>
      </c>
      <c r="G8722" t="str">
        <f>T("De 8 a 11,99 CABALLOS FISCALES                    ")</f>
        <v xml:space="preserve">De 8 a 11,99 CABALLOS FISCALES                    </v>
      </c>
      <c r="H8722" t="str">
        <f>T("HIBRIDO ENCHUFABLES PHEV                          ")</f>
        <v xml:space="preserve">HIBRIDO ENCHUFABLES PHEV                          </v>
      </c>
      <c r="I8722">
        <v>1</v>
      </c>
    </row>
    <row r="8723" spans="1:9">
      <c r="A8723" t="str">
        <f>T("2018")</f>
        <v>2018</v>
      </c>
      <c r="B8723" t="str">
        <f>T("JURIDICO                                          ")</f>
        <v xml:space="preserve">JURIDICO                                          </v>
      </c>
      <c r="C8723" t="str">
        <f>T("LATINA              ")</f>
        <v xml:space="preserve">LATINA              </v>
      </c>
      <c r="D8723" t="str">
        <f>T("PUERTA DEL ANGEL    ")</f>
        <v xml:space="preserve">PUERTA DEL ANGEL    </v>
      </c>
      <c r="E8723" t="str">
        <f>T("TU ")</f>
        <v xml:space="preserve">TU </v>
      </c>
      <c r="F8723" t="str">
        <f>T("TURISMOS       ")</f>
        <v xml:space="preserve">TURISMOS       </v>
      </c>
      <c r="G8723" t="str">
        <f>T("De 8 a 11,99 CABALLOS FISCALES                    ")</f>
        <v xml:space="preserve">De 8 a 11,99 CABALLOS FISCALES                    </v>
      </c>
      <c r="H8723" t="str">
        <f>T("HIBRIDO ENCHUFABLES PHEV                          ")</f>
        <v xml:space="preserve">HIBRIDO ENCHUFABLES PHEV                          </v>
      </c>
      <c r="I8723">
        <v>1</v>
      </c>
    </row>
    <row r="8724" spans="1:9">
      <c r="A8724" t="str">
        <f>T("2018")</f>
        <v>2018</v>
      </c>
      <c r="B8724" t="str">
        <f>T("JURIDICO                                          ")</f>
        <v xml:space="preserve">JURIDICO                                          </v>
      </c>
      <c r="C8724" t="str">
        <f>T("LATINA              ")</f>
        <v xml:space="preserve">LATINA              </v>
      </c>
      <c r="D8724" t="str">
        <f>T("PUERTA DEL ANGEL    ")</f>
        <v xml:space="preserve">PUERTA DEL ANGEL    </v>
      </c>
      <c r="E8724" t="str">
        <f>T("TU ")</f>
        <v xml:space="preserve">TU </v>
      </c>
      <c r="F8724" t="str">
        <f>T("TURISMOS       ")</f>
        <v xml:space="preserve">TURISMOS       </v>
      </c>
      <c r="G8724" t="str">
        <f>T("De 12 a 15,99 CABALLOS FISCALES                   ")</f>
        <v xml:space="preserve">De 12 a 15,99 CABALLOS FISCALES                   </v>
      </c>
      <c r="H8724" t="str">
        <f>T("HIBRIDO ENCHUFABLES PHEV                          ")</f>
        <v xml:space="preserve">HIBRIDO ENCHUFABLES PHEV                          </v>
      </c>
      <c r="I8724">
        <v>1</v>
      </c>
    </row>
    <row r="8725" spans="1:9">
      <c r="A8725" t="str">
        <f>T("2018")</f>
        <v>2018</v>
      </c>
      <c r="B8725" t="str">
        <f>T("JURIDICO                                          ")</f>
        <v xml:space="preserve">JURIDICO                                          </v>
      </c>
      <c r="C8725" t="str">
        <f>T("LATINA              ")</f>
        <v xml:space="preserve">LATINA              </v>
      </c>
      <c r="D8725" t="str">
        <f>T("LUCERO              ")</f>
        <v xml:space="preserve">LUCERO              </v>
      </c>
      <c r="E8725" t="str">
        <f>T("TU ")</f>
        <v xml:space="preserve">TU </v>
      </c>
      <c r="F8725" t="str">
        <f>T("TURISMOS       ")</f>
        <v xml:space="preserve">TURISMOS       </v>
      </c>
      <c r="G8725" t="str">
        <f>T("De 12 a 15,99 CABALLOS FISCALES                   ")</f>
        <v xml:space="preserve">De 12 a 15,99 CABALLOS FISCALES                   </v>
      </c>
      <c r="H8725" t="str">
        <f>T("HIBRIDO ENCHUFABLES PHEV                          ")</f>
        <v xml:space="preserve">HIBRIDO ENCHUFABLES PHEV                          </v>
      </c>
      <c r="I8725">
        <v>1</v>
      </c>
    </row>
    <row r="8726" spans="1:9">
      <c r="A8726" t="str">
        <f>T("2018")</f>
        <v>2018</v>
      </c>
      <c r="B8726" t="str">
        <f>T("JURIDICO                                          ")</f>
        <v xml:space="preserve">JURIDICO                                          </v>
      </c>
      <c r="C8726" t="str">
        <f>T("LATINA              ")</f>
        <v xml:space="preserve">LATINA              </v>
      </c>
      <c r="D8726" t="str">
        <f>T("LAS AGUILAS         ")</f>
        <v xml:space="preserve">LAS AGUILAS         </v>
      </c>
      <c r="E8726" t="str">
        <f>T("TU ")</f>
        <v xml:space="preserve">TU </v>
      </c>
      <c r="F8726" t="str">
        <f>T("TURISMOS       ")</f>
        <v xml:space="preserve">TURISMOS       </v>
      </c>
      <c r="G8726" t="str">
        <f>T("De 8 a 11,99 CABALLOS FISCALES                    ")</f>
        <v xml:space="preserve">De 8 a 11,99 CABALLOS FISCALES                    </v>
      </c>
      <c r="H8726" t="str">
        <f>T("HIBRIDO ENCHUFABLES PHEV                          ")</f>
        <v xml:space="preserve">HIBRIDO ENCHUFABLES PHEV                          </v>
      </c>
      <c r="I8726">
        <v>1</v>
      </c>
    </row>
    <row r="8727" spans="1:9">
      <c r="A8727" t="str">
        <f>T("2018")</f>
        <v>2018</v>
      </c>
      <c r="B8727" t="str">
        <f>T("FISICO                                            ")</f>
        <v xml:space="preserve">FISICO                                            </v>
      </c>
      <c r="C8727" t="str">
        <f>T("LATINA              ")</f>
        <v xml:space="preserve">LATINA              </v>
      </c>
      <c r="D8727" t="str">
        <f>T("LUCERO              ")</f>
        <v xml:space="preserve">LUCERO              </v>
      </c>
      <c r="E8727" t="str">
        <f>T("TU ")</f>
        <v xml:space="preserve">TU </v>
      </c>
      <c r="F8727" t="str">
        <f>T("TURISMOS       ")</f>
        <v xml:space="preserve">TURISMOS       </v>
      </c>
      <c r="G8727" t="str">
        <f>T("De 8 a 11,99 CABALLOS FISCALES                    ")</f>
        <v xml:space="preserve">De 8 a 11,99 CABALLOS FISCALES                    </v>
      </c>
      <c r="H8727" t="str">
        <f>T("OTROS                                             ")</f>
        <v xml:space="preserve">OTROS                                             </v>
      </c>
      <c r="I8727">
        <v>1</v>
      </c>
    </row>
    <row r="8728" spans="1:9">
      <c r="A8728" t="str">
        <f>T("2018")</f>
        <v>2018</v>
      </c>
      <c r="B8728" t="str">
        <f>T("Entidad sin personalidad jurídica (art. 35.4 LGT) ")</f>
        <v xml:space="preserve">Entidad sin personalidad jurídica (art. 35.4 LGT) </v>
      </c>
      <c r="C8728" t="str">
        <f>T("LATINA              ")</f>
        <v xml:space="preserve">LATINA              </v>
      </c>
      <c r="D8728" t="str">
        <f>T("LOS CARMENES        ")</f>
        <v xml:space="preserve">LOS CARMENES        </v>
      </c>
      <c r="E8728" t="str">
        <f>T("TU ")</f>
        <v xml:space="preserve">TU </v>
      </c>
      <c r="F8728" t="str">
        <f>T("TURISMOS       ")</f>
        <v xml:space="preserve">TURISMOS       </v>
      </c>
      <c r="G8728" t="str">
        <f>T("De 8 a 11,99 CABALLOS FISCALES                    ")</f>
        <v xml:space="preserve">De 8 a 11,99 CABALLOS FISCALES                    </v>
      </c>
      <c r="I8728">
        <v>5</v>
      </c>
    </row>
    <row r="8729" spans="1:9">
      <c r="A8729" t="str">
        <f>T("2018")</f>
        <v>2018</v>
      </c>
      <c r="B8729" t="str">
        <f>T("Entidad sin personalidad jurídica (art. 35.4 LGT) ")</f>
        <v xml:space="preserve">Entidad sin personalidad jurídica (art. 35.4 LGT) </v>
      </c>
      <c r="C8729" t="str">
        <f>T("LATINA              ")</f>
        <v xml:space="preserve">LATINA              </v>
      </c>
      <c r="D8729" t="str">
        <f>T("LOS CARMENES        ")</f>
        <v xml:space="preserve">LOS CARMENES        </v>
      </c>
      <c r="E8729" t="str">
        <f>T("TU ")</f>
        <v xml:space="preserve">TU </v>
      </c>
      <c r="F8729" t="str">
        <f>T("TURISMOS       ")</f>
        <v xml:space="preserve">TURISMOS       </v>
      </c>
      <c r="G8729" t="str">
        <f>T("De 12 a 15,99 CABALLOS FISCALES                   ")</f>
        <v xml:space="preserve">De 12 a 15,99 CABALLOS FISCALES                   </v>
      </c>
      <c r="I8729">
        <v>2</v>
      </c>
    </row>
    <row r="8730" spans="1:9">
      <c r="A8730" t="str">
        <f>T("2018")</f>
        <v>2018</v>
      </c>
      <c r="B8730" t="str">
        <f>T("Entidad sin personalidad jurídica (art. 35.4 LGT) ")</f>
        <v xml:space="preserve">Entidad sin personalidad jurídica (art. 35.4 LGT) </v>
      </c>
      <c r="C8730" t="str">
        <f>T("LATINA              ")</f>
        <v xml:space="preserve">LATINA              </v>
      </c>
      <c r="D8730" t="str">
        <f>T("PUERTA DEL ANGEL    ")</f>
        <v xml:space="preserve">PUERTA DEL ANGEL    </v>
      </c>
      <c r="E8730" t="str">
        <f>T("TU ")</f>
        <v xml:space="preserve">TU </v>
      </c>
      <c r="F8730" t="str">
        <f>T("TURISMOS       ")</f>
        <v xml:space="preserve">TURISMOS       </v>
      </c>
      <c r="G8730" t="str">
        <f>T("De 8 a 11,99 CABALLOS FISCALES                    ")</f>
        <v xml:space="preserve">De 8 a 11,99 CABALLOS FISCALES                    </v>
      </c>
      <c r="I8730">
        <v>10</v>
      </c>
    </row>
    <row r="8731" spans="1:9">
      <c r="A8731" t="str">
        <f>T("2018")</f>
        <v>2018</v>
      </c>
      <c r="B8731" t="str">
        <f>T("Entidad sin personalidad jurídica (art. 35.4 LGT) ")</f>
        <v xml:space="preserve">Entidad sin personalidad jurídica (art. 35.4 LGT) </v>
      </c>
      <c r="C8731" t="str">
        <f>T("LATINA              ")</f>
        <v xml:space="preserve">LATINA              </v>
      </c>
      <c r="D8731" t="str">
        <f>T("PUERTA DEL ANGEL    ")</f>
        <v xml:space="preserve">PUERTA DEL ANGEL    </v>
      </c>
      <c r="E8731" t="str">
        <f>T("TU ")</f>
        <v xml:space="preserve">TU </v>
      </c>
      <c r="F8731" t="str">
        <f>T("TURISMOS       ")</f>
        <v xml:space="preserve">TURISMOS       </v>
      </c>
      <c r="G8731" t="str">
        <f>T("De 12 a 15,99 CABALLOS FISCALES                   ")</f>
        <v xml:space="preserve">De 12 a 15,99 CABALLOS FISCALES                   </v>
      </c>
      <c r="I8731">
        <v>6</v>
      </c>
    </row>
    <row r="8732" spans="1:9">
      <c r="A8732" t="str">
        <f>T("2018")</f>
        <v>2018</v>
      </c>
      <c r="B8732" t="str">
        <f>T("Entidad sin personalidad jurídica (art. 35.4 LGT) ")</f>
        <v xml:space="preserve">Entidad sin personalidad jurídica (art. 35.4 LGT) </v>
      </c>
      <c r="C8732" t="str">
        <f>T("LATINA              ")</f>
        <v xml:space="preserve">LATINA              </v>
      </c>
      <c r="D8732" t="str">
        <f>T("LUCERO              ")</f>
        <v xml:space="preserve">LUCERO              </v>
      </c>
      <c r="E8732" t="str">
        <f>T("TU ")</f>
        <v xml:space="preserve">TU </v>
      </c>
      <c r="F8732" t="str">
        <f>T("TURISMOS       ")</f>
        <v xml:space="preserve">TURISMOS       </v>
      </c>
      <c r="G8732" t="str">
        <f>T("De 8 a 11,99 CABALLOS FISCALES                    ")</f>
        <v xml:space="preserve">De 8 a 11,99 CABALLOS FISCALES                    </v>
      </c>
      <c r="I8732">
        <v>6</v>
      </c>
    </row>
    <row r="8733" spans="1:9">
      <c r="A8733" t="str">
        <f>T("2018")</f>
        <v>2018</v>
      </c>
      <c r="B8733" t="str">
        <f>T("Entidad sin personalidad jurídica (art. 35.4 LGT) ")</f>
        <v xml:space="preserve">Entidad sin personalidad jurídica (art. 35.4 LGT) </v>
      </c>
      <c r="C8733" t="str">
        <f>T("LATINA              ")</f>
        <v xml:space="preserve">LATINA              </v>
      </c>
      <c r="D8733" t="str">
        <f>T("LUCERO              ")</f>
        <v xml:space="preserve">LUCERO              </v>
      </c>
      <c r="E8733" t="str">
        <f>T("TU ")</f>
        <v xml:space="preserve">TU </v>
      </c>
      <c r="F8733" t="str">
        <f>T("TURISMOS       ")</f>
        <v xml:space="preserve">TURISMOS       </v>
      </c>
      <c r="G8733" t="str">
        <f>T("De 12 a 15,99 CABALLOS FISCALES                   ")</f>
        <v xml:space="preserve">De 12 a 15,99 CABALLOS FISCALES                   </v>
      </c>
      <c r="I8733">
        <v>4</v>
      </c>
    </row>
    <row r="8734" spans="1:9">
      <c r="A8734" t="str">
        <f>T("2018")</f>
        <v>2018</v>
      </c>
      <c r="B8734" t="str">
        <f>T("Entidad sin personalidad jurídica (art. 35.4 LGT) ")</f>
        <v xml:space="preserve">Entidad sin personalidad jurídica (art. 35.4 LGT) </v>
      </c>
      <c r="C8734" t="str">
        <f>T("LATINA              ")</f>
        <v xml:space="preserve">LATINA              </v>
      </c>
      <c r="D8734" t="str">
        <f>T("ALUCHE              ")</f>
        <v xml:space="preserve">ALUCHE              </v>
      </c>
      <c r="E8734" t="str">
        <f>T("TU ")</f>
        <v xml:space="preserve">TU </v>
      </c>
      <c r="F8734" t="str">
        <f>T("TURISMOS       ")</f>
        <v xml:space="preserve">TURISMOS       </v>
      </c>
      <c r="G8734" t="str">
        <f>T("De menos de 8 CABALLOS FISCALES                   ")</f>
        <v xml:space="preserve">De menos de 8 CABALLOS FISCALES                   </v>
      </c>
      <c r="I8734">
        <v>1</v>
      </c>
    </row>
    <row r="8735" spans="1:9">
      <c r="A8735" t="str">
        <f>T("2018")</f>
        <v>2018</v>
      </c>
      <c r="B8735" t="str">
        <f>T("Entidad sin personalidad jurídica (art. 35.4 LGT) ")</f>
        <v xml:space="preserve">Entidad sin personalidad jurídica (art. 35.4 LGT) </v>
      </c>
      <c r="C8735" t="str">
        <f>T("LATINA              ")</f>
        <v xml:space="preserve">LATINA              </v>
      </c>
      <c r="D8735" t="str">
        <f>T("ALUCHE              ")</f>
        <v xml:space="preserve">ALUCHE              </v>
      </c>
      <c r="E8735" t="str">
        <f>T("TU ")</f>
        <v xml:space="preserve">TU </v>
      </c>
      <c r="F8735" t="str">
        <f>T("TURISMOS       ")</f>
        <v xml:space="preserve">TURISMOS       </v>
      </c>
      <c r="G8735" t="str">
        <f>T("De 8 a 11,99 CABALLOS FISCALES                    ")</f>
        <v xml:space="preserve">De 8 a 11,99 CABALLOS FISCALES                    </v>
      </c>
      <c r="I8735">
        <v>8</v>
      </c>
    </row>
    <row r="8736" spans="1:9">
      <c r="A8736" t="str">
        <f>T("2018")</f>
        <v>2018</v>
      </c>
      <c r="B8736" t="str">
        <f>T("Entidad sin personalidad jurídica (art. 35.4 LGT) ")</f>
        <v xml:space="preserve">Entidad sin personalidad jurídica (art. 35.4 LGT) </v>
      </c>
      <c r="C8736" t="str">
        <f>T("LATINA              ")</f>
        <v xml:space="preserve">LATINA              </v>
      </c>
      <c r="D8736" t="str">
        <f>T("ALUCHE              ")</f>
        <v xml:space="preserve">ALUCHE              </v>
      </c>
      <c r="E8736" t="str">
        <f>T("TU ")</f>
        <v xml:space="preserve">TU </v>
      </c>
      <c r="F8736" t="str">
        <f>T("TURISMOS       ")</f>
        <v xml:space="preserve">TURISMOS       </v>
      </c>
      <c r="G8736" t="str">
        <f>T("De 12 a 15,99 CABALLOS FISCALES                   ")</f>
        <v xml:space="preserve">De 12 a 15,99 CABALLOS FISCALES                   </v>
      </c>
      <c r="I8736">
        <v>2</v>
      </c>
    </row>
    <row r="8737" spans="1:9">
      <c r="A8737" t="str">
        <f>T("2018")</f>
        <v>2018</v>
      </c>
      <c r="B8737" t="str">
        <f>T("Entidad sin personalidad jurídica (art. 35.4 LGT) ")</f>
        <v xml:space="preserve">Entidad sin personalidad jurídica (art. 35.4 LGT) </v>
      </c>
      <c r="C8737" t="str">
        <f>T("LATINA              ")</f>
        <v xml:space="preserve">LATINA              </v>
      </c>
      <c r="D8737" t="str">
        <f>T("CAMPAMENTO          ")</f>
        <v xml:space="preserve">CAMPAMENTO          </v>
      </c>
      <c r="E8737" t="str">
        <f>T("TU ")</f>
        <v xml:space="preserve">TU </v>
      </c>
      <c r="F8737" t="str">
        <f>T("TURISMOS       ")</f>
        <v xml:space="preserve">TURISMOS       </v>
      </c>
      <c r="G8737" t="str">
        <f>T("De 8 a 11,99 CABALLOS FISCALES                    ")</f>
        <v xml:space="preserve">De 8 a 11,99 CABALLOS FISCALES                    </v>
      </c>
      <c r="I8737">
        <v>6</v>
      </c>
    </row>
    <row r="8738" spans="1:9">
      <c r="A8738" t="str">
        <f>T("2018")</f>
        <v>2018</v>
      </c>
      <c r="B8738" t="str">
        <f>T("Entidad sin personalidad jurídica (art. 35.4 LGT) ")</f>
        <v xml:space="preserve">Entidad sin personalidad jurídica (art. 35.4 LGT) </v>
      </c>
      <c r="C8738" t="str">
        <f>T("LATINA              ")</f>
        <v xml:space="preserve">LATINA              </v>
      </c>
      <c r="D8738" t="str">
        <f>T("CAMPAMENTO          ")</f>
        <v xml:space="preserve">CAMPAMENTO          </v>
      </c>
      <c r="E8738" t="str">
        <f>T("TU ")</f>
        <v xml:space="preserve">TU </v>
      </c>
      <c r="F8738" t="str">
        <f>T("TURISMOS       ")</f>
        <v xml:space="preserve">TURISMOS       </v>
      </c>
      <c r="G8738" t="str">
        <f>T("De 12 a 15,99 CABALLOS FISCALES                   ")</f>
        <v xml:space="preserve">De 12 a 15,99 CABALLOS FISCALES                   </v>
      </c>
      <c r="I8738">
        <v>2</v>
      </c>
    </row>
    <row r="8739" spans="1:9">
      <c r="A8739" t="str">
        <f>T("2018")</f>
        <v>2018</v>
      </c>
      <c r="B8739" t="str">
        <f>T("Entidad sin personalidad jurídica (art. 35.4 LGT) ")</f>
        <v xml:space="preserve">Entidad sin personalidad jurídica (art. 35.4 LGT) </v>
      </c>
      <c r="C8739" t="str">
        <f>T("LATINA              ")</f>
        <v xml:space="preserve">LATINA              </v>
      </c>
      <c r="D8739" t="str">
        <f>T("LAS AGUILAS         ")</f>
        <v xml:space="preserve">LAS AGUILAS         </v>
      </c>
      <c r="E8739" t="str">
        <f>T("TU ")</f>
        <v xml:space="preserve">TU </v>
      </c>
      <c r="F8739" t="str">
        <f>T("TURISMOS       ")</f>
        <v xml:space="preserve">TURISMOS       </v>
      </c>
      <c r="G8739" t="str">
        <f>T("De menos de 8 CABALLOS FISCALES                   ")</f>
        <v xml:space="preserve">De menos de 8 CABALLOS FISCALES                   </v>
      </c>
      <c r="I8739">
        <v>2</v>
      </c>
    </row>
    <row r="8740" spans="1:9">
      <c r="A8740" t="str">
        <f>T("2018")</f>
        <v>2018</v>
      </c>
      <c r="B8740" t="str">
        <f>T("Entidad sin personalidad jurídica (art. 35.4 LGT) ")</f>
        <v xml:space="preserve">Entidad sin personalidad jurídica (art. 35.4 LGT) </v>
      </c>
      <c r="C8740" t="str">
        <f>T("LATINA              ")</f>
        <v xml:space="preserve">LATINA              </v>
      </c>
      <c r="D8740" t="str">
        <f>T("LAS AGUILAS         ")</f>
        <v xml:space="preserve">LAS AGUILAS         </v>
      </c>
      <c r="E8740" t="str">
        <f>T("TU ")</f>
        <v xml:space="preserve">TU </v>
      </c>
      <c r="F8740" t="str">
        <f>T("TURISMOS       ")</f>
        <v xml:space="preserve">TURISMOS       </v>
      </c>
      <c r="G8740" t="str">
        <f>T("De 8 a 11,99 CABALLOS FISCALES                    ")</f>
        <v xml:space="preserve">De 8 a 11,99 CABALLOS FISCALES                    </v>
      </c>
      <c r="I8740">
        <v>6</v>
      </c>
    </row>
    <row r="8741" spans="1:9">
      <c r="A8741" t="str">
        <f>T("2018")</f>
        <v>2018</v>
      </c>
      <c r="B8741" t="str">
        <f>T("Entidad sin personalidad jurídica (art. 35.4 LGT) ")</f>
        <v xml:space="preserve">Entidad sin personalidad jurídica (art. 35.4 LGT) </v>
      </c>
      <c r="C8741" t="str">
        <f>T("LATINA              ")</f>
        <v xml:space="preserve">LATINA              </v>
      </c>
      <c r="D8741" t="str">
        <f>T("LAS AGUILAS         ")</f>
        <v xml:space="preserve">LAS AGUILAS         </v>
      </c>
      <c r="E8741" t="str">
        <f>T("TU ")</f>
        <v xml:space="preserve">TU </v>
      </c>
      <c r="F8741" t="str">
        <f>T("TURISMOS       ")</f>
        <v xml:space="preserve">TURISMOS       </v>
      </c>
      <c r="G8741" t="str">
        <f>T("De 12 a 15,99 CABALLOS FISCALES                   ")</f>
        <v xml:space="preserve">De 12 a 15,99 CABALLOS FISCALES                   </v>
      </c>
      <c r="I8741">
        <v>2</v>
      </c>
    </row>
    <row r="8742" spans="1:9">
      <c r="A8742" t="str">
        <f>T("2018")</f>
        <v>2018</v>
      </c>
      <c r="B8742" t="str">
        <f>T("Entidad sin personalidad jurídica (art. 35.4 LGT) ")</f>
        <v xml:space="preserve">Entidad sin personalidad jurídica (art. 35.4 LGT) </v>
      </c>
      <c r="C8742" t="str">
        <f>T("LATINA              ")</f>
        <v xml:space="preserve">LATINA              </v>
      </c>
      <c r="D8742" t="str">
        <f>T("LAS AGUILAS         ")</f>
        <v xml:space="preserve">LAS AGUILAS         </v>
      </c>
      <c r="E8742" t="str">
        <f>T("TU ")</f>
        <v xml:space="preserve">TU </v>
      </c>
      <c r="F8742" t="str">
        <f>T("TURISMOS       ")</f>
        <v xml:space="preserve">TURISMOS       </v>
      </c>
      <c r="G8742" t="str">
        <f>T("De 16 a 19,99 CABALLOS FISCALES                   ")</f>
        <v xml:space="preserve">De 16 a 19,99 CABALLOS FISCALES                   </v>
      </c>
      <c r="I8742">
        <v>1</v>
      </c>
    </row>
    <row r="8743" spans="1:9">
      <c r="A8743" t="str">
        <f>T("2018")</f>
        <v>2018</v>
      </c>
      <c r="B8743" t="str">
        <f>T("FISICO                                            ")</f>
        <v xml:space="preserve">FISICO                                            </v>
      </c>
      <c r="C8743" t="str">
        <f>T("LATINA              ")</f>
        <v xml:space="preserve">LATINA              </v>
      </c>
      <c r="D8743" t="str">
        <f>T("SIN BARRIO          ")</f>
        <v xml:space="preserve">SIN BARRIO          </v>
      </c>
      <c r="E8743" t="str">
        <f>T("TU ")</f>
        <v xml:space="preserve">TU </v>
      </c>
      <c r="F8743" t="str">
        <f>T("TURISMOS       ")</f>
        <v xml:space="preserve">TURISMOS       </v>
      </c>
      <c r="G8743" t="str">
        <f>T("De 8 a 11,99 CABALLOS FISCALES                    ")</f>
        <v xml:space="preserve">De 8 a 11,99 CABALLOS FISCALES                    </v>
      </c>
      <c r="I8743">
        <v>4</v>
      </c>
    </row>
    <row r="8744" spans="1:9">
      <c r="A8744" t="str">
        <f>T("2018")</f>
        <v>2018</v>
      </c>
      <c r="B8744" t="str">
        <f>T("FISICO                                            ")</f>
        <v xml:space="preserve">FISICO                                            </v>
      </c>
      <c r="C8744" t="str">
        <f>T("LATINA              ")</f>
        <v xml:space="preserve">LATINA              </v>
      </c>
      <c r="D8744" t="str">
        <f>T("SIN BARRIO          ")</f>
        <v xml:space="preserve">SIN BARRIO          </v>
      </c>
      <c r="E8744" t="str">
        <f>T("TU ")</f>
        <v xml:space="preserve">TU </v>
      </c>
      <c r="F8744" t="str">
        <f>T("TURISMOS       ")</f>
        <v xml:space="preserve">TURISMOS       </v>
      </c>
      <c r="G8744" t="str">
        <f>T("De 12 a 15,99 CABALLOS FISCALES                   ")</f>
        <v xml:space="preserve">De 12 a 15,99 CABALLOS FISCALES                   </v>
      </c>
      <c r="I8744">
        <v>4</v>
      </c>
    </row>
    <row r="8745" spans="1:9">
      <c r="A8745" t="str">
        <f>T("2018")</f>
        <v>2018</v>
      </c>
      <c r="B8745" t="str">
        <f>T("FISICO                                            ")</f>
        <v xml:space="preserve">FISICO                                            </v>
      </c>
      <c r="C8745" t="str">
        <f>T("LATINA              ")</f>
        <v xml:space="preserve">LATINA              </v>
      </c>
      <c r="D8745" t="str">
        <f>T("SIN BARRIO          ")</f>
        <v xml:space="preserve">SIN BARRIO          </v>
      </c>
      <c r="E8745" t="str">
        <f>T("TU ")</f>
        <v xml:space="preserve">TU </v>
      </c>
      <c r="F8745" t="str">
        <f>T("TURISMOS       ")</f>
        <v xml:space="preserve">TURISMOS       </v>
      </c>
      <c r="G8745" t="str">
        <f>T("De 16 a 19,99 CABALLOS FISCALES                   ")</f>
        <v xml:space="preserve">De 16 a 19,99 CABALLOS FISCALES                   </v>
      </c>
      <c r="I8745">
        <v>1</v>
      </c>
    </row>
    <row r="8746" spans="1:9">
      <c r="A8746" t="str">
        <f>T("2018")</f>
        <v>2018</v>
      </c>
      <c r="B8746" t="str">
        <f>T("FISICO                                            ")</f>
        <v xml:space="preserve">FISICO                                            </v>
      </c>
      <c r="C8746" t="str">
        <f>T("LATINA              ")</f>
        <v xml:space="preserve">LATINA              </v>
      </c>
      <c r="D8746" t="str">
        <f>T("LOS CARMENES        ")</f>
        <v xml:space="preserve">LOS CARMENES        </v>
      </c>
      <c r="E8746" t="str">
        <f>T("TU ")</f>
        <v xml:space="preserve">TU </v>
      </c>
      <c r="F8746" t="str">
        <f>T("TURISMOS       ")</f>
        <v xml:space="preserve">TURISMOS       </v>
      </c>
      <c r="G8746" t="str">
        <f>T("De menos de 8 CABALLOS FISCALES                   ")</f>
        <v xml:space="preserve">De menos de 8 CABALLOS FISCALES                   </v>
      </c>
      <c r="I8746">
        <v>1</v>
      </c>
    </row>
    <row r="8747" spans="1:9">
      <c r="A8747" t="str">
        <f>T("2018")</f>
        <v>2018</v>
      </c>
      <c r="B8747" t="str">
        <f>T("FISICO                                            ")</f>
        <v xml:space="preserve">FISICO                                            </v>
      </c>
      <c r="C8747" t="str">
        <f>T("LATINA              ")</f>
        <v xml:space="preserve">LATINA              </v>
      </c>
      <c r="D8747" t="str">
        <f>T("LOS CARMENES        ")</f>
        <v xml:space="preserve">LOS CARMENES        </v>
      </c>
      <c r="E8747" t="str">
        <f>T("TU ")</f>
        <v xml:space="preserve">TU </v>
      </c>
      <c r="F8747" t="str">
        <f>T("TURISMOS       ")</f>
        <v xml:space="preserve">TURISMOS       </v>
      </c>
      <c r="G8747" t="str">
        <f>T("De 8 a 11,99 CABALLOS FISCALES                    ")</f>
        <v xml:space="preserve">De 8 a 11,99 CABALLOS FISCALES                    </v>
      </c>
      <c r="I8747">
        <v>74</v>
      </c>
    </row>
    <row r="8748" spans="1:9">
      <c r="A8748" t="str">
        <f>T("2018")</f>
        <v>2018</v>
      </c>
      <c r="B8748" t="str">
        <f>T("FISICO                                            ")</f>
        <v xml:space="preserve">FISICO                                            </v>
      </c>
      <c r="C8748" t="str">
        <f>T("LATINA              ")</f>
        <v xml:space="preserve">LATINA              </v>
      </c>
      <c r="D8748" t="str">
        <f>T("LOS CARMENES        ")</f>
        <v xml:space="preserve">LOS CARMENES        </v>
      </c>
      <c r="E8748" t="str">
        <f>T("TU ")</f>
        <v xml:space="preserve">TU </v>
      </c>
      <c r="F8748" t="str">
        <f>T("TURISMOS       ")</f>
        <v xml:space="preserve">TURISMOS       </v>
      </c>
      <c r="G8748" t="str">
        <f>T("De 12 a 15,99 CABALLOS FISCALES                   ")</f>
        <v xml:space="preserve">De 12 a 15,99 CABALLOS FISCALES                   </v>
      </c>
      <c r="I8748">
        <v>73</v>
      </c>
    </row>
    <row r="8749" spans="1:9">
      <c r="A8749" t="str">
        <f>T("2018")</f>
        <v>2018</v>
      </c>
      <c r="B8749" t="str">
        <f>T("FISICO                                            ")</f>
        <v xml:space="preserve">FISICO                                            </v>
      </c>
      <c r="C8749" t="str">
        <f>T("LATINA              ")</f>
        <v xml:space="preserve">LATINA              </v>
      </c>
      <c r="D8749" t="str">
        <f>T("LOS CARMENES        ")</f>
        <v xml:space="preserve">LOS CARMENES        </v>
      </c>
      <c r="E8749" t="str">
        <f>T("TU ")</f>
        <v xml:space="preserve">TU </v>
      </c>
      <c r="F8749" t="str">
        <f>T("TURISMOS       ")</f>
        <v xml:space="preserve">TURISMOS       </v>
      </c>
      <c r="G8749" t="str">
        <f>T("De 16 a 19,99 CABALLOS FISCALES                   ")</f>
        <v xml:space="preserve">De 16 a 19,99 CABALLOS FISCALES                   </v>
      </c>
      <c r="I8749">
        <v>8</v>
      </c>
    </row>
    <row r="8750" spans="1:9">
      <c r="A8750" t="str">
        <f>T("2018")</f>
        <v>2018</v>
      </c>
      <c r="B8750" t="str">
        <f>T("FISICO                                            ")</f>
        <v xml:space="preserve">FISICO                                            </v>
      </c>
      <c r="C8750" t="str">
        <f>T("LATINA              ")</f>
        <v xml:space="preserve">LATINA              </v>
      </c>
      <c r="D8750" t="str">
        <f>T("LOS CARMENES        ")</f>
        <v xml:space="preserve">LOS CARMENES        </v>
      </c>
      <c r="E8750" t="str">
        <f>T("TU ")</f>
        <v xml:space="preserve">TU </v>
      </c>
      <c r="F8750" t="str">
        <f>T("TURISMOS       ")</f>
        <v xml:space="preserve">TURISMOS       </v>
      </c>
      <c r="G8750" t="str">
        <f>T("De 20 CABALLOS FISCALES en adelante               ")</f>
        <v xml:space="preserve">De 20 CABALLOS FISCALES en adelante               </v>
      </c>
      <c r="I8750">
        <v>1</v>
      </c>
    </row>
    <row r="8751" spans="1:9">
      <c r="A8751" t="str">
        <f>T("2018")</f>
        <v>2018</v>
      </c>
      <c r="B8751" t="str">
        <f>T("FISICO                                            ")</f>
        <v xml:space="preserve">FISICO                                            </v>
      </c>
      <c r="C8751" t="str">
        <f>T("LATINA              ")</f>
        <v xml:space="preserve">LATINA              </v>
      </c>
      <c r="D8751" t="str">
        <f>T("PUERTA DEL ANGEL    ")</f>
        <v xml:space="preserve">PUERTA DEL ANGEL    </v>
      </c>
      <c r="E8751" t="str">
        <f>T("TU ")</f>
        <v xml:space="preserve">TU </v>
      </c>
      <c r="F8751" t="str">
        <f>T("TURISMOS       ")</f>
        <v xml:space="preserve">TURISMOS       </v>
      </c>
      <c r="G8751" t="str">
        <f>T("De menos de 8 CABALLOS FISCALES                   ")</f>
        <v xml:space="preserve">De menos de 8 CABALLOS FISCALES                   </v>
      </c>
      <c r="I8751">
        <v>8</v>
      </c>
    </row>
    <row r="8752" spans="1:9">
      <c r="A8752" t="str">
        <f>T("2018")</f>
        <v>2018</v>
      </c>
      <c r="B8752" t="str">
        <f>T("FISICO                                            ")</f>
        <v xml:space="preserve">FISICO                                            </v>
      </c>
      <c r="C8752" t="str">
        <f>T("LATINA              ")</f>
        <v xml:space="preserve">LATINA              </v>
      </c>
      <c r="D8752" t="str">
        <f>T("PUERTA DEL ANGEL    ")</f>
        <v xml:space="preserve">PUERTA DEL ANGEL    </v>
      </c>
      <c r="E8752" t="str">
        <f>T("TU ")</f>
        <v xml:space="preserve">TU </v>
      </c>
      <c r="F8752" t="str">
        <f>T("TURISMOS       ")</f>
        <v xml:space="preserve">TURISMOS       </v>
      </c>
      <c r="G8752" t="str">
        <f>T("De 8 a 11,99 CABALLOS FISCALES                    ")</f>
        <v xml:space="preserve">De 8 a 11,99 CABALLOS FISCALES                    </v>
      </c>
      <c r="I8752">
        <v>217</v>
      </c>
    </row>
    <row r="8753" spans="1:9">
      <c r="A8753" t="str">
        <f>T("2018")</f>
        <v>2018</v>
      </c>
      <c r="B8753" t="str">
        <f>T("FISICO                                            ")</f>
        <v xml:space="preserve">FISICO                                            </v>
      </c>
      <c r="C8753" t="str">
        <f>T("LATINA              ")</f>
        <v xml:space="preserve">LATINA              </v>
      </c>
      <c r="D8753" t="str">
        <f>T("PUERTA DEL ANGEL    ")</f>
        <v xml:space="preserve">PUERTA DEL ANGEL    </v>
      </c>
      <c r="E8753" t="str">
        <f>T("TU ")</f>
        <v xml:space="preserve">TU </v>
      </c>
      <c r="F8753" t="str">
        <f>T("TURISMOS       ")</f>
        <v xml:space="preserve">TURISMOS       </v>
      </c>
      <c r="G8753" t="str">
        <f>T("De 12 a 15,99 CABALLOS FISCALES                   ")</f>
        <v xml:space="preserve">De 12 a 15,99 CABALLOS FISCALES                   </v>
      </c>
      <c r="I8753">
        <v>171</v>
      </c>
    </row>
    <row r="8754" spans="1:9">
      <c r="A8754" t="str">
        <f>T("2018")</f>
        <v>2018</v>
      </c>
      <c r="B8754" t="str">
        <f>T("FISICO                                            ")</f>
        <v xml:space="preserve">FISICO                                            </v>
      </c>
      <c r="C8754" t="str">
        <f>T("LATINA              ")</f>
        <v xml:space="preserve">LATINA              </v>
      </c>
      <c r="D8754" t="str">
        <f>T("PUERTA DEL ANGEL    ")</f>
        <v xml:space="preserve">PUERTA DEL ANGEL    </v>
      </c>
      <c r="E8754" t="str">
        <f>T("TU ")</f>
        <v xml:space="preserve">TU </v>
      </c>
      <c r="F8754" t="str">
        <f>T("TURISMOS       ")</f>
        <v xml:space="preserve">TURISMOS       </v>
      </c>
      <c r="G8754" t="str">
        <f>T("De 16 a 19,99 CABALLOS FISCALES                   ")</f>
        <v xml:space="preserve">De 16 a 19,99 CABALLOS FISCALES                   </v>
      </c>
      <c r="I8754">
        <v>16</v>
      </c>
    </row>
    <row r="8755" spans="1:9">
      <c r="A8755" t="str">
        <f>T("2018")</f>
        <v>2018</v>
      </c>
      <c r="B8755" t="str">
        <f>T("FISICO                                            ")</f>
        <v xml:space="preserve">FISICO                                            </v>
      </c>
      <c r="C8755" t="str">
        <f>T("LATINA              ")</f>
        <v xml:space="preserve">LATINA              </v>
      </c>
      <c r="D8755" t="str">
        <f>T("LUCERO              ")</f>
        <v xml:space="preserve">LUCERO              </v>
      </c>
      <c r="E8755" t="str">
        <f>T("TU ")</f>
        <v xml:space="preserve">TU </v>
      </c>
      <c r="F8755" t="str">
        <f>T("TURISMOS       ")</f>
        <v xml:space="preserve">TURISMOS       </v>
      </c>
      <c r="G8755" t="str">
        <f>T("De menos de 8 CABALLOS FISCALES                   ")</f>
        <v xml:space="preserve">De menos de 8 CABALLOS FISCALES                   </v>
      </c>
      <c r="I8755">
        <v>7</v>
      </c>
    </row>
    <row r="8756" spans="1:9">
      <c r="A8756" t="str">
        <f>T("2018")</f>
        <v>2018</v>
      </c>
      <c r="B8756" t="str">
        <f>T("FISICO                                            ")</f>
        <v xml:space="preserve">FISICO                                            </v>
      </c>
      <c r="C8756" t="str">
        <f>T("LATINA              ")</f>
        <v xml:space="preserve">LATINA              </v>
      </c>
      <c r="D8756" t="str">
        <f>T("LUCERO              ")</f>
        <v xml:space="preserve">LUCERO              </v>
      </c>
      <c r="E8756" t="str">
        <f>T("TU ")</f>
        <v xml:space="preserve">TU </v>
      </c>
      <c r="F8756" t="str">
        <f>T("TURISMOS       ")</f>
        <v xml:space="preserve">TURISMOS       </v>
      </c>
      <c r="G8756" t="str">
        <f>T("De 8 a 11,99 CABALLOS FISCALES                    ")</f>
        <v xml:space="preserve">De 8 a 11,99 CABALLOS FISCALES                    </v>
      </c>
      <c r="I8756">
        <v>165</v>
      </c>
    </row>
    <row r="8757" spans="1:9">
      <c r="A8757" t="str">
        <f>T("2018")</f>
        <v>2018</v>
      </c>
      <c r="B8757" t="str">
        <f>T("FISICO                                            ")</f>
        <v xml:space="preserve">FISICO                                            </v>
      </c>
      <c r="C8757" t="str">
        <f>T("LATINA              ")</f>
        <v xml:space="preserve">LATINA              </v>
      </c>
      <c r="D8757" t="str">
        <f>T("LUCERO              ")</f>
        <v xml:space="preserve">LUCERO              </v>
      </c>
      <c r="E8757" t="str">
        <f>T("TU ")</f>
        <v xml:space="preserve">TU </v>
      </c>
      <c r="F8757" t="str">
        <f>T("TURISMOS       ")</f>
        <v xml:space="preserve">TURISMOS       </v>
      </c>
      <c r="G8757" t="str">
        <f>T("De 12 a 15,99 CABALLOS FISCALES                   ")</f>
        <v xml:space="preserve">De 12 a 15,99 CABALLOS FISCALES                   </v>
      </c>
      <c r="I8757">
        <v>137</v>
      </c>
    </row>
    <row r="8758" spans="1:9">
      <c r="A8758" t="str">
        <f>T("2018")</f>
        <v>2018</v>
      </c>
      <c r="B8758" t="str">
        <f>T("FISICO                                            ")</f>
        <v xml:space="preserve">FISICO                                            </v>
      </c>
      <c r="C8758" t="str">
        <f>T("LATINA              ")</f>
        <v xml:space="preserve">LATINA              </v>
      </c>
      <c r="D8758" t="str">
        <f>T("LUCERO              ")</f>
        <v xml:space="preserve">LUCERO              </v>
      </c>
      <c r="E8758" t="str">
        <f>T("TU ")</f>
        <v xml:space="preserve">TU </v>
      </c>
      <c r="F8758" t="str">
        <f>T("TURISMOS       ")</f>
        <v xml:space="preserve">TURISMOS       </v>
      </c>
      <c r="G8758" t="str">
        <f>T("De 16 a 19,99 CABALLOS FISCALES                   ")</f>
        <v xml:space="preserve">De 16 a 19,99 CABALLOS FISCALES                   </v>
      </c>
      <c r="I8758">
        <v>15</v>
      </c>
    </row>
    <row r="8759" spans="1:9">
      <c r="A8759" t="str">
        <f>T("2018")</f>
        <v>2018</v>
      </c>
      <c r="B8759" t="str">
        <f>T("FISICO                                            ")</f>
        <v xml:space="preserve">FISICO                                            </v>
      </c>
      <c r="C8759" t="str">
        <f>T("LATINA              ")</f>
        <v xml:space="preserve">LATINA              </v>
      </c>
      <c r="D8759" t="str">
        <f>T("LUCERO              ")</f>
        <v xml:space="preserve">LUCERO              </v>
      </c>
      <c r="E8759" t="str">
        <f>T("TU ")</f>
        <v xml:space="preserve">TU </v>
      </c>
      <c r="F8759" t="str">
        <f>T("TURISMOS       ")</f>
        <v xml:space="preserve">TURISMOS       </v>
      </c>
      <c r="G8759" t="str">
        <f>T("De 20 CABALLOS FISCALES en adelante               ")</f>
        <v xml:space="preserve">De 20 CABALLOS FISCALES en adelante               </v>
      </c>
      <c r="I8759">
        <v>4</v>
      </c>
    </row>
    <row r="8760" spans="1:9">
      <c r="A8760" t="str">
        <f>T("2018")</f>
        <v>2018</v>
      </c>
      <c r="B8760" t="str">
        <f>T("FISICO                                            ")</f>
        <v xml:space="preserve">FISICO                                            </v>
      </c>
      <c r="C8760" t="str">
        <f>T("LATINA              ")</f>
        <v xml:space="preserve">LATINA              </v>
      </c>
      <c r="D8760" t="str">
        <f>T("ALUCHE              ")</f>
        <v xml:space="preserve">ALUCHE              </v>
      </c>
      <c r="E8760" t="str">
        <f>T("TU ")</f>
        <v xml:space="preserve">TU </v>
      </c>
      <c r="F8760" t="str">
        <f>T("TURISMOS       ")</f>
        <v xml:space="preserve">TURISMOS       </v>
      </c>
      <c r="G8760" t="str">
        <f>T("De menos de 8 CABALLOS FISCALES                   ")</f>
        <v xml:space="preserve">De menos de 8 CABALLOS FISCALES                   </v>
      </c>
      <c r="I8760">
        <v>10</v>
      </c>
    </row>
    <row r="8761" spans="1:9">
      <c r="A8761" t="str">
        <f>T("2018")</f>
        <v>2018</v>
      </c>
      <c r="B8761" t="str">
        <f>T("FISICO                                            ")</f>
        <v xml:space="preserve">FISICO                                            </v>
      </c>
      <c r="C8761" t="str">
        <f>T("LATINA              ")</f>
        <v xml:space="preserve">LATINA              </v>
      </c>
      <c r="D8761" t="str">
        <f>T("ALUCHE              ")</f>
        <v xml:space="preserve">ALUCHE              </v>
      </c>
      <c r="E8761" t="str">
        <f>T("TU ")</f>
        <v xml:space="preserve">TU </v>
      </c>
      <c r="F8761" t="str">
        <f>T("TURISMOS       ")</f>
        <v xml:space="preserve">TURISMOS       </v>
      </c>
      <c r="G8761" t="str">
        <f>T("De 8 a 11,99 CABALLOS FISCALES                    ")</f>
        <v xml:space="preserve">De 8 a 11,99 CABALLOS FISCALES                    </v>
      </c>
      <c r="I8761">
        <v>243</v>
      </c>
    </row>
    <row r="8762" spans="1:9">
      <c r="A8762" t="str">
        <f>T("2018")</f>
        <v>2018</v>
      </c>
      <c r="B8762" t="str">
        <f>T("FISICO                                            ")</f>
        <v xml:space="preserve">FISICO                                            </v>
      </c>
      <c r="C8762" t="str">
        <f>T("LATINA              ")</f>
        <v xml:space="preserve">LATINA              </v>
      </c>
      <c r="D8762" t="str">
        <f>T("ALUCHE              ")</f>
        <v xml:space="preserve">ALUCHE              </v>
      </c>
      <c r="E8762" t="str">
        <f>T("TU ")</f>
        <v xml:space="preserve">TU </v>
      </c>
      <c r="F8762" t="str">
        <f>T("TURISMOS       ")</f>
        <v xml:space="preserve">TURISMOS       </v>
      </c>
      <c r="G8762" t="str">
        <f>T("De 12 a 15,99 CABALLOS FISCALES                   ")</f>
        <v xml:space="preserve">De 12 a 15,99 CABALLOS FISCALES                   </v>
      </c>
      <c r="I8762">
        <v>240</v>
      </c>
    </row>
    <row r="8763" spans="1:9">
      <c r="A8763" t="str">
        <f>T("2018")</f>
        <v>2018</v>
      </c>
      <c r="B8763" t="str">
        <f>T("FISICO                                            ")</f>
        <v xml:space="preserve">FISICO                                            </v>
      </c>
      <c r="C8763" t="str">
        <f>T("LATINA              ")</f>
        <v xml:space="preserve">LATINA              </v>
      </c>
      <c r="D8763" t="str">
        <f>T("ALUCHE              ")</f>
        <v xml:space="preserve">ALUCHE              </v>
      </c>
      <c r="E8763" t="str">
        <f>T("TU ")</f>
        <v xml:space="preserve">TU </v>
      </c>
      <c r="F8763" t="str">
        <f>T("TURISMOS       ")</f>
        <v xml:space="preserve">TURISMOS       </v>
      </c>
      <c r="G8763" t="str">
        <f>T("De 16 a 19,99 CABALLOS FISCALES                   ")</f>
        <v xml:space="preserve">De 16 a 19,99 CABALLOS FISCALES                   </v>
      </c>
      <c r="I8763">
        <v>25</v>
      </c>
    </row>
    <row r="8764" spans="1:9">
      <c r="A8764" t="str">
        <f>T("2018")</f>
        <v>2018</v>
      </c>
      <c r="B8764" t="str">
        <f>T("FISICO                                            ")</f>
        <v xml:space="preserve">FISICO                                            </v>
      </c>
      <c r="C8764" t="str">
        <f>T("LATINA              ")</f>
        <v xml:space="preserve">LATINA              </v>
      </c>
      <c r="D8764" t="str">
        <f>T("ALUCHE              ")</f>
        <v xml:space="preserve">ALUCHE              </v>
      </c>
      <c r="E8764" t="str">
        <f>T("TU ")</f>
        <v xml:space="preserve">TU </v>
      </c>
      <c r="F8764" t="str">
        <f>T("TURISMOS       ")</f>
        <v xml:space="preserve">TURISMOS       </v>
      </c>
      <c r="G8764" t="str">
        <f>T("De 20 CABALLOS FISCALES en adelante               ")</f>
        <v xml:space="preserve">De 20 CABALLOS FISCALES en adelante               </v>
      </c>
      <c r="I8764">
        <v>6</v>
      </c>
    </row>
    <row r="8765" spans="1:9">
      <c r="A8765" t="str">
        <f>T("2018")</f>
        <v>2018</v>
      </c>
      <c r="B8765" t="str">
        <f>T("FISICO                                            ")</f>
        <v xml:space="preserve">FISICO                                            </v>
      </c>
      <c r="C8765" t="str">
        <f>T("LATINA              ")</f>
        <v xml:space="preserve">LATINA              </v>
      </c>
      <c r="D8765" t="str">
        <f>T("CAMPAMENTO          ")</f>
        <v xml:space="preserve">CAMPAMENTO          </v>
      </c>
      <c r="E8765" t="str">
        <f>T("TU ")</f>
        <v xml:space="preserve">TU </v>
      </c>
      <c r="F8765" t="str">
        <f>T("TURISMOS       ")</f>
        <v xml:space="preserve">TURISMOS       </v>
      </c>
      <c r="G8765" t="str">
        <f>T("De menos de 8 CABALLOS FISCALES                   ")</f>
        <v xml:space="preserve">De menos de 8 CABALLOS FISCALES                   </v>
      </c>
      <c r="I8765">
        <v>1</v>
      </c>
    </row>
    <row r="8766" spans="1:9">
      <c r="A8766" t="str">
        <f>T("2018")</f>
        <v>2018</v>
      </c>
      <c r="B8766" t="str">
        <f>T("FISICO                                            ")</f>
        <v xml:space="preserve">FISICO                                            </v>
      </c>
      <c r="C8766" t="str">
        <f>T("LATINA              ")</f>
        <v xml:space="preserve">LATINA              </v>
      </c>
      <c r="D8766" t="str">
        <f>T("CAMPAMENTO          ")</f>
        <v xml:space="preserve">CAMPAMENTO          </v>
      </c>
      <c r="E8766" t="str">
        <f>T("TU ")</f>
        <v xml:space="preserve">TU </v>
      </c>
      <c r="F8766" t="str">
        <f>T("TURISMOS       ")</f>
        <v xml:space="preserve">TURISMOS       </v>
      </c>
      <c r="G8766" t="str">
        <f>T("De 8 a 11,99 CABALLOS FISCALES                    ")</f>
        <v xml:space="preserve">De 8 a 11,99 CABALLOS FISCALES                    </v>
      </c>
      <c r="I8766">
        <v>76</v>
      </c>
    </row>
    <row r="8767" spans="1:9">
      <c r="A8767" t="str">
        <f>T("2018")</f>
        <v>2018</v>
      </c>
      <c r="B8767" t="str">
        <f>T("FISICO                                            ")</f>
        <v xml:space="preserve">FISICO                                            </v>
      </c>
      <c r="C8767" t="str">
        <f>T("LATINA              ")</f>
        <v xml:space="preserve">LATINA              </v>
      </c>
      <c r="D8767" t="str">
        <f>T("CAMPAMENTO          ")</f>
        <v xml:space="preserve">CAMPAMENTO          </v>
      </c>
      <c r="E8767" t="str">
        <f>T("TU ")</f>
        <v xml:space="preserve">TU </v>
      </c>
      <c r="F8767" t="str">
        <f>T("TURISMOS       ")</f>
        <v xml:space="preserve">TURISMOS       </v>
      </c>
      <c r="G8767" t="str">
        <f>T("De 12 a 15,99 CABALLOS FISCALES                   ")</f>
        <v xml:space="preserve">De 12 a 15,99 CABALLOS FISCALES                   </v>
      </c>
      <c r="I8767">
        <v>62</v>
      </c>
    </row>
    <row r="8768" spans="1:9">
      <c r="A8768" t="str">
        <f>T("2018")</f>
        <v>2018</v>
      </c>
      <c r="B8768" t="str">
        <f>T("FISICO                                            ")</f>
        <v xml:space="preserve">FISICO                                            </v>
      </c>
      <c r="C8768" t="str">
        <f>T("LATINA              ")</f>
        <v xml:space="preserve">LATINA              </v>
      </c>
      <c r="D8768" t="str">
        <f>T("CAMPAMENTO          ")</f>
        <v xml:space="preserve">CAMPAMENTO          </v>
      </c>
      <c r="E8768" t="str">
        <f>T("TU ")</f>
        <v xml:space="preserve">TU </v>
      </c>
      <c r="F8768" t="str">
        <f>T("TURISMOS       ")</f>
        <v xml:space="preserve">TURISMOS       </v>
      </c>
      <c r="G8768" t="str">
        <f>T("De 16 a 19,99 CABALLOS FISCALES                   ")</f>
        <v xml:space="preserve">De 16 a 19,99 CABALLOS FISCALES                   </v>
      </c>
      <c r="I8768">
        <v>9</v>
      </c>
    </row>
    <row r="8769" spans="1:9">
      <c r="A8769" t="str">
        <f>T("2018")</f>
        <v>2018</v>
      </c>
      <c r="B8769" t="str">
        <f>T("FISICO                                            ")</f>
        <v xml:space="preserve">FISICO                                            </v>
      </c>
      <c r="C8769" t="str">
        <f>T("LATINA              ")</f>
        <v xml:space="preserve">LATINA              </v>
      </c>
      <c r="D8769" t="str">
        <f>T("CAMPAMENTO          ")</f>
        <v xml:space="preserve">CAMPAMENTO          </v>
      </c>
      <c r="E8769" t="str">
        <f>T("TU ")</f>
        <v xml:space="preserve">TU </v>
      </c>
      <c r="F8769" t="str">
        <f>T("TURISMOS       ")</f>
        <v xml:space="preserve">TURISMOS       </v>
      </c>
      <c r="G8769" t="str">
        <f>T("De 20 CABALLOS FISCALES en adelante               ")</f>
        <v xml:space="preserve">De 20 CABALLOS FISCALES en adelante               </v>
      </c>
      <c r="I8769">
        <v>2</v>
      </c>
    </row>
    <row r="8770" spans="1:9">
      <c r="A8770" t="str">
        <f>T("2018")</f>
        <v>2018</v>
      </c>
      <c r="B8770" t="str">
        <f>T("FISICO                                            ")</f>
        <v xml:space="preserve">FISICO                                            </v>
      </c>
      <c r="C8770" t="str">
        <f>T("LATINA              ")</f>
        <v xml:space="preserve">LATINA              </v>
      </c>
      <c r="D8770" t="str">
        <f>T("CUATRO VIENTOS      ")</f>
        <v xml:space="preserve">CUATRO VIENTOS      </v>
      </c>
      <c r="E8770" t="str">
        <f>T("TU ")</f>
        <v xml:space="preserve">TU </v>
      </c>
      <c r="F8770" t="str">
        <f>T("TURISMOS       ")</f>
        <v xml:space="preserve">TURISMOS       </v>
      </c>
      <c r="G8770" t="str">
        <f>T("De menos de 8 CABALLOS FISCALES                   ")</f>
        <v xml:space="preserve">De menos de 8 CABALLOS FISCALES                   </v>
      </c>
      <c r="I8770">
        <v>1</v>
      </c>
    </row>
    <row r="8771" spans="1:9">
      <c r="A8771" t="str">
        <f>T("2018")</f>
        <v>2018</v>
      </c>
      <c r="B8771" t="str">
        <f>T("FISICO                                            ")</f>
        <v xml:space="preserve">FISICO                                            </v>
      </c>
      <c r="C8771" t="str">
        <f>T("LATINA              ")</f>
        <v xml:space="preserve">LATINA              </v>
      </c>
      <c r="D8771" t="str">
        <f>T("CUATRO VIENTOS      ")</f>
        <v xml:space="preserve">CUATRO VIENTOS      </v>
      </c>
      <c r="E8771" t="str">
        <f>T("TU ")</f>
        <v xml:space="preserve">TU </v>
      </c>
      <c r="F8771" t="str">
        <f>T("TURISMOS       ")</f>
        <v xml:space="preserve">TURISMOS       </v>
      </c>
      <c r="G8771" t="str">
        <f>T("De 8 a 11,99 CABALLOS FISCALES                    ")</f>
        <v xml:space="preserve">De 8 a 11,99 CABALLOS FISCALES                    </v>
      </c>
      <c r="I8771">
        <v>10</v>
      </c>
    </row>
    <row r="8772" spans="1:9">
      <c r="A8772" t="str">
        <f>T("2018")</f>
        <v>2018</v>
      </c>
      <c r="B8772" t="str">
        <f>T("FISICO                                            ")</f>
        <v xml:space="preserve">FISICO                                            </v>
      </c>
      <c r="C8772" t="str">
        <f>T("LATINA              ")</f>
        <v xml:space="preserve">LATINA              </v>
      </c>
      <c r="D8772" t="str">
        <f>T("CUATRO VIENTOS      ")</f>
        <v xml:space="preserve">CUATRO VIENTOS      </v>
      </c>
      <c r="E8772" t="str">
        <f>T("TU ")</f>
        <v xml:space="preserve">TU </v>
      </c>
      <c r="F8772" t="str">
        <f>T("TURISMOS       ")</f>
        <v xml:space="preserve">TURISMOS       </v>
      </c>
      <c r="G8772" t="str">
        <f>T("De 12 a 15,99 CABALLOS FISCALES                   ")</f>
        <v xml:space="preserve">De 12 a 15,99 CABALLOS FISCALES                   </v>
      </c>
      <c r="I8772">
        <v>14</v>
      </c>
    </row>
    <row r="8773" spans="1:9">
      <c r="A8773" t="str">
        <f>T("2018")</f>
        <v>2018</v>
      </c>
      <c r="B8773" t="str">
        <f>T("FISICO                                            ")</f>
        <v xml:space="preserve">FISICO                                            </v>
      </c>
      <c r="C8773" t="str">
        <f>T("LATINA              ")</f>
        <v xml:space="preserve">LATINA              </v>
      </c>
      <c r="D8773" t="str">
        <f>T("CUATRO VIENTOS      ")</f>
        <v xml:space="preserve">CUATRO VIENTOS      </v>
      </c>
      <c r="E8773" t="str">
        <f>T("TU ")</f>
        <v xml:space="preserve">TU </v>
      </c>
      <c r="F8773" t="str">
        <f>T("TURISMOS       ")</f>
        <v xml:space="preserve">TURISMOS       </v>
      </c>
      <c r="G8773" t="str">
        <f>T("De 16 a 19,99 CABALLOS FISCALES                   ")</f>
        <v xml:space="preserve">De 16 a 19,99 CABALLOS FISCALES                   </v>
      </c>
      <c r="I8773">
        <v>2</v>
      </c>
    </row>
    <row r="8774" spans="1:9">
      <c r="A8774" t="str">
        <f>T("2018")</f>
        <v>2018</v>
      </c>
      <c r="B8774" t="str">
        <f>T("FISICO                                            ")</f>
        <v xml:space="preserve">FISICO                                            </v>
      </c>
      <c r="C8774" t="str">
        <f>T("LATINA              ")</f>
        <v xml:space="preserve">LATINA              </v>
      </c>
      <c r="D8774" t="str">
        <f>T("LAS AGUILAS         ")</f>
        <v xml:space="preserve">LAS AGUILAS         </v>
      </c>
      <c r="E8774" t="str">
        <f>T("TU ")</f>
        <v xml:space="preserve">TU </v>
      </c>
      <c r="F8774" t="str">
        <f>T("TURISMOS       ")</f>
        <v xml:space="preserve">TURISMOS       </v>
      </c>
      <c r="G8774" t="str">
        <f>T("De menos de 8 CABALLOS FISCALES                   ")</f>
        <v xml:space="preserve">De menos de 8 CABALLOS FISCALES                   </v>
      </c>
      <c r="I8774">
        <v>12</v>
      </c>
    </row>
    <row r="8775" spans="1:9">
      <c r="A8775" t="str">
        <f>T("2018")</f>
        <v>2018</v>
      </c>
      <c r="B8775" t="str">
        <f>T("FISICO                                            ")</f>
        <v xml:space="preserve">FISICO                                            </v>
      </c>
      <c r="C8775" t="str">
        <f>T("LATINA              ")</f>
        <v xml:space="preserve">LATINA              </v>
      </c>
      <c r="D8775" t="str">
        <f>T("LAS AGUILAS         ")</f>
        <v xml:space="preserve">LAS AGUILAS         </v>
      </c>
      <c r="E8775" t="str">
        <f>T("TU ")</f>
        <v xml:space="preserve">TU </v>
      </c>
      <c r="F8775" t="str">
        <f>T("TURISMOS       ")</f>
        <v xml:space="preserve">TURISMOS       </v>
      </c>
      <c r="G8775" t="str">
        <f>T("De 8 a 11,99 CABALLOS FISCALES                    ")</f>
        <v xml:space="preserve">De 8 a 11,99 CABALLOS FISCALES                    </v>
      </c>
      <c r="I8775">
        <v>180</v>
      </c>
    </row>
    <row r="8776" spans="1:9">
      <c r="A8776" t="str">
        <f>T("2018")</f>
        <v>2018</v>
      </c>
      <c r="B8776" t="str">
        <f>T("FISICO                                            ")</f>
        <v xml:space="preserve">FISICO                                            </v>
      </c>
      <c r="C8776" t="str">
        <f>T("LATINA              ")</f>
        <v xml:space="preserve">LATINA              </v>
      </c>
      <c r="D8776" t="str">
        <f>T("LAS AGUILAS         ")</f>
        <v xml:space="preserve">LAS AGUILAS         </v>
      </c>
      <c r="E8776" t="str">
        <f>T("TU ")</f>
        <v xml:space="preserve">TU </v>
      </c>
      <c r="F8776" t="str">
        <f>T("TURISMOS       ")</f>
        <v xml:space="preserve">TURISMOS       </v>
      </c>
      <c r="G8776" t="str">
        <f>T("De 12 a 15,99 CABALLOS FISCALES                   ")</f>
        <v xml:space="preserve">De 12 a 15,99 CABALLOS FISCALES                   </v>
      </c>
      <c r="I8776">
        <v>193</v>
      </c>
    </row>
    <row r="8777" spans="1:9">
      <c r="A8777" t="str">
        <f>T("2018")</f>
        <v>2018</v>
      </c>
      <c r="B8777" t="str">
        <f>T("FISICO                                            ")</f>
        <v xml:space="preserve">FISICO                                            </v>
      </c>
      <c r="C8777" t="str">
        <f>T("LATINA              ")</f>
        <v xml:space="preserve">LATINA              </v>
      </c>
      <c r="D8777" t="str">
        <f>T("LAS AGUILAS         ")</f>
        <v xml:space="preserve">LAS AGUILAS         </v>
      </c>
      <c r="E8777" t="str">
        <f>T("TU ")</f>
        <v xml:space="preserve">TU </v>
      </c>
      <c r="F8777" t="str">
        <f>T("TURISMOS       ")</f>
        <v xml:space="preserve">TURISMOS       </v>
      </c>
      <c r="G8777" t="str">
        <f>T("De 16 a 19,99 CABALLOS FISCALES                   ")</f>
        <v xml:space="preserve">De 16 a 19,99 CABALLOS FISCALES                   </v>
      </c>
      <c r="I8777">
        <v>18</v>
      </c>
    </row>
    <row r="8778" spans="1:9">
      <c r="A8778" t="str">
        <f>T("2018")</f>
        <v>2018</v>
      </c>
      <c r="B8778" t="str">
        <f>T("FISICO                                            ")</f>
        <v xml:space="preserve">FISICO                                            </v>
      </c>
      <c r="C8778" t="str">
        <f>T("LATINA              ")</f>
        <v xml:space="preserve">LATINA              </v>
      </c>
      <c r="D8778" t="str">
        <f>T("LAS AGUILAS         ")</f>
        <v xml:space="preserve">LAS AGUILAS         </v>
      </c>
      <c r="E8778" t="str">
        <f>T("TU ")</f>
        <v xml:space="preserve">TU </v>
      </c>
      <c r="F8778" t="str">
        <f>T("TURISMOS       ")</f>
        <v xml:space="preserve">TURISMOS       </v>
      </c>
      <c r="G8778" t="str">
        <f>T("De 20 CABALLOS FISCALES en adelante               ")</f>
        <v xml:space="preserve">De 20 CABALLOS FISCALES en adelante               </v>
      </c>
      <c r="I8778">
        <v>7</v>
      </c>
    </row>
    <row r="8779" spans="1:9">
      <c r="A8779" t="str">
        <f>T("2018")</f>
        <v>2018</v>
      </c>
      <c r="B8779" t="str">
        <f>T("JURIDICO                                          ")</f>
        <v xml:space="preserve">JURIDICO                                          </v>
      </c>
      <c r="C8779" t="str">
        <f>T("LATINA              ")</f>
        <v xml:space="preserve">LATINA              </v>
      </c>
      <c r="D8779" t="str">
        <f>T("SIN BARRIO          ")</f>
        <v xml:space="preserve">SIN BARRIO          </v>
      </c>
      <c r="E8779" t="str">
        <f>T("TU ")</f>
        <v xml:space="preserve">TU </v>
      </c>
      <c r="F8779" t="str">
        <f>T("TURISMOS       ")</f>
        <v xml:space="preserve">TURISMOS       </v>
      </c>
      <c r="G8779" t="str">
        <f>T("De 8 a 11,99 CABALLOS FISCALES                    ")</f>
        <v xml:space="preserve">De 8 a 11,99 CABALLOS FISCALES                    </v>
      </c>
      <c r="I8779">
        <v>1</v>
      </c>
    </row>
    <row r="8780" spans="1:9">
      <c r="A8780" t="str">
        <f>T("2018")</f>
        <v>2018</v>
      </c>
      <c r="B8780" t="str">
        <f>T("JURIDICO                                          ")</f>
        <v xml:space="preserve">JURIDICO                                          </v>
      </c>
      <c r="C8780" t="str">
        <f>T("LATINA              ")</f>
        <v xml:space="preserve">LATINA              </v>
      </c>
      <c r="D8780" t="str">
        <f>T("LOS CARMENES        ")</f>
        <v xml:space="preserve">LOS CARMENES        </v>
      </c>
      <c r="E8780" t="str">
        <f>T("TU ")</f>
        <v xml:space="preserve">TU </v>
      </c>
      <c r="F8780" t="str">
        <f>T("TURISMOS       ")</f>
        <v xml:space="preserve">TURISMOS       </v>
      </c>
      <c r="G8780" t="str">
        <f>T("De 12 a 15,99 CABALLOS FISCALES                   ")</f>
        <v xml:space="preserve">De 12 a 15,99 CABALLOS FISCALES                   </v>
      </c>
      <c r="I8780">
        <v>3</v>
      </c>
    </row>
    <row r="8781" spans="1:9">
      <c r="A8781" t="str">
        <f>T("2018")</f>
        <v>2018</v>
      </c>
      <c r="B8781" t="str">
        <f>T("JURIDICO                                          ")</f>
        <v xml:space="preserve">JURIDICO                                          </v>
      </c>
      <c r="C8781" t="str">
        <f>T("LATINA              ")</f>
        <v xml:space="preserve">LATINA              </v>
      </c>
      <c r="D8781" t="str">
        <f>T("PUERTA DEL ANGEL    ")</f>
        <v xml:space="preserve">PUERTA DEL ANGEL    </v>
      </c>
      <c r="E8781" t="str">
        <f>T("TU ")</f>
        <v xml:space="preserve">TU </v>
      </c>
      <c r="F8781" t="str">
        <f>T("TURISMOS       ")</f>
        <v xml:space="preserve">TURISMOS       </v>
      </c>
      <c r="G8781" t="str">
        <f>T("De menos de 8 CABALLOS FISCALES                   ")</f>
        <v xml:space="preserve">De menos de 8 CABALLOS FISCALES                   </v>
      </c>
      <c r="I8781">
        <v>2</v>
      </c>
    </row>
    <row r="8782" spans="1:9">
      <c r="A8782" t="str">
        <f>T("2018")</f>
        <v>2018</v>
      </c>
      <c r="B8782" t="str">
        <f>T("JURIDICO                                          ")</f>
        <v xml:space="preserve">JURIDICO                                          </v>
      </c>
      <c r="C8782" t="str">
        <f>T("LATINA              ")</f>
        <v xml:space="preserve">LATINA              </v>
      </c>
      <c r="D8782" t="str">
        <f>T("PUERTA DEL ANGEL    ")</f>
        <v xml:space="preserve">PUERTA DEL ANGEL    </v>
      </c>
      <c r="E8782" t="str">
        <f>T("TU ")</f>
        <v xml:space="preserve">TU </v>
      </c>
      <c r="F8782" t="str">
        <f>T("TURISMOS       ")</f>
        <v xml:space="preserve">TURISMOS       </v>
      </c>
      <c r="G8782" t="str">
        <f>T("De 8 a 11,99 CABALLOS FISCALES                    ")</f>
        <v xml:space="preserve">De 8 a 11,99 CABALLOS FISCALES                    </v>
      </c>
      <c r="I8782">
        <v>5</v>
      </c>
    </row>
    <row r="8783" spans="1:9">
      <c r="A8783" t="str">
        <f>T("2018")</f>
        <v>2018</v>
      </c>
      <c r="B8783" t="str">
        <f>T("JURIDICO                                          ")</f>
        <v xml:space="preserve">JURIDICO                                          </v>
      </c>
      <c r="C8783" t="str">
        <f>T("LATINA              ")</f>
        <v xml:space="preserve">LATINA              </v>
      </c>
      <c r="D8783" t="str">
        <f>T("PUERTA DEL ANGEL    ")</f>
        <v xml:space="preserve">PUERTA DEL ANGEL    </v>
      </c>
      <c r="E8783" t="str">
        <f>T("TU ")</f>
        <v xml:space="preserve">TU </v>
      </c>
      <c r="F8783" t="str">
        <f>T("TURISMOS       ")</f>
        <v xml:space="preserve">TURISMOS       </v>
      </c>
      <c r="G8783" t="str">
        <f>T("De 12 a 15,99 CABALLOS FISCALES                   ")</f>
        <v xml:space="preserve">De 12 a 15,99 CABALLOS FISCALES                   </v>
      </c>
      <c r="I8783">
        <v>5</v>
      </c>
    </row>
    <row r="8784" spans="1:9">
      <c r="A8784" t="str">
        <f>T("2018")</f>
        <v>2018</v>
      </c>
      <c r="B8784" t="str">
        <f>T("JURIDICO                                          ")</f>
        <v xml:space="preserve">JURIDICO                                          </v>
      </c>
      <c r="C8784" t="str">
        <f>T("LATINA              ")</f>
        <v xml:space="preserve">LATINA              </v>
      </c>
      <c r="D8784" t="str">
        <f>T("PUERTA DEL ANGEL    ")</f>
        <v xml:space="preserve">PUERTA DEL ANGEL    </v>
      </c>
      <c r="E8784" t="str">
        <f>T("TU ")</f>
        <v xml:space="preserve">TU </v>
      </c>
      <c r="F8784" t="str">
        <f>T("TURISMOS       ")</f>
        <v xml:space="preserve">TURISMOS       </v>
      </c>
      <c r="G8784" t="str">
        <f>T("De 20 CABALLOS FISCALES en adelante               ")</f>
        <v xml:space="preserve">De 20 CABALLOS FISCALES en adelante               </v>
      </c>
      <c r="I8784">
        <v>1</v>
      </c>
    </row>
    <row r="8785" spans="1:9">
      <c r="A8785" t="str">
        <f>T("2018")</f>
        <v>2018</v>
      </c>
      <c r="B8785" t="str">
        <f>T("JURIDICO                                          ")</f>
        <v xml:space="preserve">JURIDICO                                          </v>
      </c>
      <c r="C8785" t="str">
        <f>T("LATINA              ")</f>
        <v xml:space="preserve">LATINA              </v>
      </c>
      <c r="D8785" t="str">
        <f>T("LUCERO              ")</f>
        <v xml:space="preserve">LUCERO              </v>
      </c>
      <c r="E8785" t="str">
        <f>T("TU ")</f>
        <v xml:space="preserve">TU </v>
      </c>
      <c r="F8785" t="str">
        <f>T("TURISMOS       ")</f>
        <v xml:space="preserve">TURISMOS       </v>
      </c>
      <c r="G8785" t="str">
        <f>T("De 8 a 11,99 CABALLOS FISCALES                    ")</f>
        <v xml:space="preserve">De 8 a 11,99 CABALLOS FISCALES                    </v>
      </c>
      <c r="I8785">
        <v>5</v>
      </c>
    </row>
    <row r="8786" spans="1:9">
      <c r="A8786" t="str">
        <f>T("2018")</f>
        <v>2018</v>
      </c>
      <c r="B8786" t="str">
        <f>T("JURIDICO                                          ")</f>
        <v xml:space="preserve">JURIDICO                                          </v>
      </c>
      <c r="C8786" t="str">
        <f>T("LATINA              ")</f>
        <v xml:space="preserve">LATINA              </v>
      </c>
      <c r="D8786" t="str">
        <f>T("LUCERO              ")</f>
        <v xml:space="preserve">LUCERO              </v>
      </c>
      <c r="E8786" t="str">
        <f>T("TU ")</f>
        <v xml:space="preserve">TU </v>
      </c>
      <c r="F8786" t="str">
        <f>T("TURISMOS       ")</f>
        <v xml:space="preserve">TURISMOS       </v>
      </c>
      <c r="G8786" t="str">
        <f>T("De 12 a 15,99 CABALLOS FISCALES                   ")</f>
        <v xml:space="preserve">De 12 a 15,99 CABALLOS FISCALES                   </v>
      </c>
      <c r="I8786">
        <v>5</v>
      </c>
    </row>
    <row r="8787" spans="1:9">
      <c r="A8787" t="str">
        <f>T("2018")</f>
        <v>2018</v>
      </c>
      <c r="B8787" t="str">
        <f>T("JURIDICO                                          ")</f>
        <v xml:space="preserve">JURIDICO                                          </v>
      </c>
      <c r="C8787" t="str">
        <f>T("LATINA              ")</f>
        <v xml:space="preserve">LATINA              </v>
      </c>
      <c r="D8787" t="str">
        <f>T("LUCERO              ")</f>
        <v xml:space="preserve">LUCERO              </v>
      </c>
      <c r="E8787" t="str">
        <f>T("TU ")</f>
        <v xml:space="preserve">TU </v>
      </c>
      <c r="F8787" t="str">
        <f>T("TURISMOS       ")</f>
        <v xml:space="preserve">TURISMOS       </v>
      </c>
      <c r="G8787" t="str">
        <f>T("De 16 a 19,99 CABALLOS FISCALES                   ")</f>
        <v xml:space="preserve">De 16 a 19,99 CABALLOS FISCALES                   </v>
      </c>
      <c r="I8787">
        <v>1</v>
      </c>
    </row>
    <row r="8788" spans="1:9">
      <c r="A8788" t="str">
        <f>T("2018")</f>
        <v>2018</v>
      </c>
      <c r="B8788" t="str">
        <f>T("JURIDICO                                          ")</f>
        <v xml:space="preserve">JURIDICO                                          </v>
      </c>
      <c r="C8788" t="str">
        <f>T("LATINA              ")</f>
        <v xml:space="preserve">LATINA              </v>
      </c>
      <c r="D8788" t="str">
        <f>T("ALUCHE              ")</f>
        <v xml:space="preserve">ALUCHE              </v>
      </c>
      <c r="E8788" t="str">
        <f>T("TU ")</f>
        <v xml:space="preserve">TU </v>
      </c>
      <c r="F8788" t="str">
        <f>T("TURISMOS       ")</f>
        <v xml:space="preserve">TURISMOS       </v>
      </c>
      <c r="G8788" t="str">
        <f>T("De 8 a 11,99 CABALLOS FISCALES                    ")</f>
        <v xml:space="preserve">De 8 a 11,99 CABALLOS FISCALES                    </v>
      </c>
      <c r="I8788">
        <v>7</v>
      </c>
    </row>
    <row r="8789" spans="1:9">
      <c r="A8789" t="str">
        <f>T("2018")</f>
        <v>2018</v>
      </c>
      <c r="B8789" t="str">
        <f>T("JURIDICO                                          ")</f>
        <v xml:space="preserve">JURIDICO                                          </v>
      </c>
      <c r="C8789" t="str">
        <f>T("LATINA              ")</f>
        <v xml:space="preserve">LATINA              </v>
      </c>
      <c r="D8789" t="str">
        <f>T("ALUCHE              ")</f>
        <v xml:space="preserve">ALUCHE              </v>
      </c>
      <c r="E8789" t="str">
        <f>T("TU ")</f>
        <v xml:space="preserve">TU </v>
      </c>
      <c r="F8789" t="str">
        <f>T("TURISMOS       ")</f>
        <v xml:space="preserve">TURISMOS       </v>
      </c>
      <c r="G8789" t="str">
        <f>T("De 12 a 15,99 CABALLOS FISCALES                   ")</f>
        <v xml:space="preserve">De 12 a 15,99 CABALLOS FISCALES                   </v>
      </c>
      <c r="I8789">
        <v>11</v>
      </c>
    </row>
    <row r="8790" spans="1:9">
      <c r="A8790" t="str">
        <f>T("2018")</f>
        <v>2018</v>
      </c>
      <c r="B8790" t="str">
        <f>T("JURIDICO                                          ")</f>
        <v xml:space="preserve">JURIDICO                                          </v>
      </c>
      <c r="C8790" t="str">
        <f>T("LATINA              ")</f>
        <v xml:space="preserve">LATINA              </v>
      </c>
      <c r="D8790" t="str">
        <f>T("ALUCHE              ")</f>
        <v xml:space="preserve">ALUCHE              </v>
      </c>
      <c r="E8790" t="str">
        <f>T("TU ")</f>
        <v xml:space="preserve">TU </v>
      </c>
      <c r="F8790" t="str">
        <f>T("TURISMOS       ")</f>
        <v xml:space="preserve">TURISMOS       </v>
      </c>
      <c r="G8790" t="str">
        <f>T("De 16 a 19,99 CABALLOS FISCALES                   ")</f>
        <v xml:space="preserve">De 16 a 19,99 CABALLOS FISCALES                   </v>
      </c>
      <c r="I8790">
        <v>2</v>
      </c>
    </row>
    <row r="8791" spans="1:9">
      <c r="A8791" t="str">
        <f>T("2018")</f>
        <v>2018</v>
      </c>
      <c r="B8791" t="str">
        <f>T("JURIDICO                                          ")</f>
        <v xml:space="preserve">JURIDICO                                          </v>
      </c>
      <c r="C8791" t="str">
        <f>T("LATINA              ")</f>
        <v xml:space="preserve">LATINA              </v>
      </c>
      <c r="D8791" t="str">
        <f>T("CAMPAMENTO          ")</f>
        <v xml:space="preserve">CAMPAMENTO          </v>
      </c>
      <c r="E8791" t="str">
        <f>T("TU ")</f>
        <v xml:space="preserve">TU </v>
      </c>
      <c r="F8791" t="str">
        <f>T("TURISMOS       ")</f>
        <v xml:space="preserve">TURISMOS       </v>
      </c>
      <c r="G8791" t="str">
        <f>T("De 8 a 11,99 CABALLOS FISCALES                    ")</f>
        <v xml:space="preserve">De 8 a 11,99 CABALLOS FISCALES                    </v>
      </c>
      <c r="I8791">
        <v>2</v>
      </c>
    </row>
    <row r="8792" spans="1:9">
      <c r="A8792" t="str">
        <f>T("2018")</f>
        <v>2018</v>
      </c>
      <c r="B8792" t="str">
        <f>T("JURIDICO                                          ")</f>
        <v xml:space="preserve">JURIDICO                                          </v>
      </c>
      <c r="C8792" t="str">
        <f>T("LATINA              ")</f>
        <v xml:space="preserve">LATINA              </v>
      </c>
      <c r="D8792" t="str">
        <f>T("CAMPAMENTO          ")</f>
        <v xml:space="preserve">CAMPAMENTO          </v>
      </c>
      <c r="E8792" t="str">
        <f>T("TU ")</f>
        <v xml:space="preserve">TU </v>
      </c>
      <c r="F8792" t="str">
        <f>T("TURISMOS       ")</f>
        <v xml:space="preserve">TURISMOS       </v>
      </c>
      <c r="G8792" t="str">
        <f>T("De 12 a 15,99 CABALLOS FISCALES                   ")</f>
        <v xml:space="preserve">De 12 a 15,99 CABALLOS FISCALES                   </v>
      </c>
      <c r="I8792">
        <v>2</v>
      </c>
    </row>
    <row r="8793" spans="1:9">
      <c r="A8793" t="str">
        <f>T("2018")</f>
        <v>2018</v>
      </c>
      <c r="B8793" t="str">
        <f>T("JURIDICO                                          ")</f>
        <v xml:space="preserve">JURIDICO                                          </v>
      </c>
      <c r="C8793" t="str">
        <f>T("LATINA              ")</f>
        <v xml:space="preserve">LATINA              </v>
      </c>
      <c r="D8793" t="str">
        <f>T("CUATRO VIENTOS      ")</f>
        <v xml:space="preserve">CUATRO VIENTOS      </v>
      </c>
      <c r="E8793" t="str">
        <f>T("TU ")</f>
        <v xml:space="preserve">TU </v>
      </c>
      <c r="F8793" t="str">
        <f>T("TURISMOS       ")</f>
        <v xml:space="preserve">TURISMOS       </v>
      </c>
      <c r="G8793" t="str">
        <f>T("De 8 a 11,99 CABALLOS FISCALES                    ")</f>
        <v xml:space="preserve">De 8 a 11,99 CABALLOS FISCALES                    </v>
      </c>
      <c r="I8793">
        <v>1</v>
      </c>
    </row>
    <row r="8794" spans="1:9">
      <c r="A8794" t="str">
        <f>T("2018")</f>
        <v>2018</v>
      </c>
      <c r="B8794" t="str">
        <f>T("JURIDICO                                          ")</f>
        <v xml:space="preserve">JURIDICO                                          </v>
      </c>
      <c r="C8794" t="str">
        <f>T("LATINA              ")</f>
        <v xml:space="preserve">LATINA              </v>
      </c>
      <c r="D8794" t="str">
        <f>T("CUATRO VIENTOS      ")</f>
        <v xml:space="preserve">CUATRO VIENTOS      </v>
      </c>
      <c r="E8794" t="str">
        <f>T("TU ")</f>
        <v xml:space="preserve">TU </v>
      </c>
      <c r="F8794" t="str">
        <f>T("TURISMOS       ")</f>
        <v xml:space="preserve">TURISMOS       </v>
      </c>
      <c r="G8794" t="str">
        <f>T("De 12 a 15,99 CABALLOS FISCALES                   ")</f>
        <v xml:space="preserve">De 12 a 15,99 CABALLOS FISCALES                   </v>
      </c>
      <c r="I8794">
        <v>2</v>
      </c>
    </row>
    <row r="8795" spans="1:9">
      <c r="A8795" t="str">
        <f>T("2018")</f>
        <v>2018</v>
      </c>
      <c r="B8795" t="str">
        <f>T("JURIDICO                                          ")</f>
        <v xml:space="preserve">JURIDICO                                          </v>
      </c>
      <c r="C8795" t="str">
        <f>T("LATINA              ")</f>
        <v xml:space="preserve">LATINA              </v>
      </c>
      <c r="D8795" t="str">
        <f>T("LAS AGUILAS         ")</f>
        <v xml:space="preserve">LAS AGUILAS         </v>
      </c>
      <c r="E8795" t="str">
        <f>T("TU ")</f>
        <v xml:space="preserve">TU </v>
      </c>
      <c r="F8795" t="str">
        <f>T("TURISMOS       ")</f>
        <v xml:space="preserve">TURISMOS       </v>
      </c>
      <c r="G8795" t="str">
        <f>T("De menos de 8 CABALLOS FISCALES                   ")</f>
        <v xml:space="preserve">De menos de 8 CABALLOS FISCALES                   </v>
      </c>
      <c r="I8795">
        <v>1</v>
      </c>
    </row>
    <row r="8796" spans="1:9">
      <c r="A8796" t="str">
        <f>T("2018")</f>
        <v>2018</v>
      </c>
      <c r="B8796" t="str">
        <f>T("JURIDICO                                          ")</f>
        <v xml:space="preserve">JURIDICO                                          </v>
      </c>
      <c r="C8796" t="str">
        <f>T("LATINA              ")</f>
        <v xml:space="preserve">LATINA              </v>
      </c>
      <c r="D8796" t="str">
        <f>T("LAS AGUILAS         ")</f>
        <v xml:space="preserve">LAS AGUILAS         </v>
      </c>
      <c r="E8796" t="str">
        <f>T("TU ")</f>
        <v xml:space="preserve">TU </v>
      </c>
      <c r="F8796" t="str">
        <f>T("TURISMOS       ")</f>
        <v xml:space="preserve">TURISMOS       </v>
      </c>
      <c r="G8796" t="str">
        <f>T("De 8 a 11,99 CABALLOS FISCALES                    ")</f>
        <v xml:space="preserve">De 8 a 11,99 CABALLOS FISCALES                    </v>
      </c>
      <c r="I8796">
        <v>7</v>
      </c>
    </row>
    <row r="8797" spans="1:9">
      <c r="A8797" t="str">
        <f>T("2018")</f>
        <v>2018</v>
      </c>
      <c r="B8797" t="str">
        <f>T("JURIDICO                                          ")</f>
        <v xml:space="preserve">JURIDICO                                          </v>
      </c>
      <c r="C8797" t="str">
        <f>T("LATINA              ")</f>
        <v xml:space="preserve">LATINA              </v>
      </c>
      <c r="D8797" t="str">
        <f>T("LAS AGUILAS         ")</f>
        <v xml:space="preserve">LAS AGUILAS         </v>
      </c>
      <c r="E8797" t="str">
        <f>T("TU ")</f>
        <v xml:space="preserve">TU </v>
      </c>
      <c r="F8797" t="str">
        <f>T("TURISMOS       ")</f>
        <v xml:space="preserve">TURISMOS       </v>
      </c>
      <c r="G8797" t="str">
        <f>T("De 12 a 15,99 CABALLOS FISCALES                   ")</f>
        <v xml:space="preserve">De 12 a 15,99 CABALLOS FISCALES                   </v>
      </c>
      <c r="I8797">
        <v>4</v>
      </c>
    </row>
    <row r="8798" spans="1:9">
      <c r="A8798" t="str">
        <f>T("2018")</f>
        <v>2018</v>
      </c>
      <c r="B8798" t="str">
        <f>T("FISICO                                            ")</f>
        <v xml:space="preserve">FISICO                                            </v>
      </c>
      <c r="C8798" t="str">
        <f>T("LATINA              ")</f>
        <v xml:space="preserve">LATINA              </v>
      </c>
      <c r="D8798" t="str">
        <f>T("LOS CARMENES        ")</f>
        <v xml:space="preserve">LOS CARMENES        </v>
      </c>
      <c r="E8798" t="str">
        <f>T("TU ")</f>
        <v xml:space="preserve">TU </v>
      </c>
      <c r="F8798" t="str">
        <f>T("TURISMOS       ")</f>
        <v xml:space="preserve">TURISMOS       </v>
      </c>
      <c r="G8798" t="str">
        <f>T("De 8 a 11,99 CABALLOS FISCALES                    ")</f>
        <v xml:space="preserve">De 8 a 11,99 CABALLOS FISCALES                    </v>
      </c>
      <c r="I8798">
        <v>1</v>
      </c>
    </row>
    <row r="8799" spans="1:9">
      <c r="A8799" t="str">
        <f>T("2018")</f>
        <v>2018</v>
      </c>
      <c r="B8799" t="str">
        <f>T("FISICO                                            ")</f>
        <v xml:space="preserve">FISICO                                            </v>
      </c>
      <c r="C8799" t="str">
        <f>T("LATINA              ")</f>
        <v xml:space="preserve">LATINA              </v>
      </c>
      <c r="D8799" t="str">
        <f>T("LOS CARMENES        ")</f>
        <v xml:space="preserve">LOS CARMENES        </v>
      </c>
      <c r="E8799" t="str">
        <f>T("TU ")</f>
        <v xml:space="preserve">TU </v>
      </c>
      <c r="F8799" t="str">
        <f>T("TURISMOS       ")</f>
        <v xml:space="preserve">TURISMOS       </v>
      </c>
      <c r="G8799" t="str">
        <f>T("De 12 a 15,99 CABALLOS FISCALES                   ")</f>
        <v xml:space="preserve">De 12 a 15,99 CABALLOS FISCALES                   </v>
      </c>
      <c r="I8799">
        <v>1</v>
      </c>
    </row>
    <row r="8800" spans="1:9">
      <c r="A8800" t="str">
        <f>T("2018")</f>
        <v>2018</v>
      </c>
      <c r="B8800" t="str">
        <f>T("FISICO                                            ")</f>
        <v xml:space="preserve">FISICO                                            </v>
      </c>
      <c r="C8800" t="str">
        <f>T("LATINA              ")</f>
        <v xml:space="preserve">LATINA              </v>
      </c>
      <c r="D8800" t="str">
        <f>T("LUCERO              ")</f>
        <v xml:space="preserve">LUCERO              </v>
      </c>
      <c r="E8800" t="str">
        <f>T("TU ")</f>
        <v xml:space="preserve">TU </v>
      </c>
      <c r="F8800" t="str">
        <f>T("TURISMOS       ")</f>
        <v xml:space="preserve">TURISMOS       </v>
      </c>
      <c r="G8800" t="str">
        <f>T("De 12 a 15,99 CABALLOS FISCALES                   ")</f>
        <v xml:space="preserve">De 12 a 15,99 CABALLOS FISCALES                   </v>
      </c>
      <c r="I8800">
        <v>2</v>
      </c>
    </row>
    <row r="8801" spans="1:9">
      <c r="A8801" t="str">
        <f>T("2018")</f>
        <v>2018</v>
      </c>
      <c r="B8801" t="str">
        <f>T("FISICO                                            ")</f>
        <v xml:space="preserve">FISICO                                            </v>
      </c>
      <c r="C8801" t="str">
        <f>T("LATINA              ")</f>
        <v xml:space="preserve">LATINA              </v>
      </c>
      <c r="D8801" t="str">
        <f>T("ALUCHE              ")</f>
        <v xml:space="preserve">ALUCHE              </v>
      </c>
      <c r="E8801" t="str">
        <f>T("TU ")</f>
        <v xml:space="preserve">TU </v>
      </c>
      <c r="F8801" t="str">
        <f>T("TURISMOS       ")</f>
        <v xml:space="preserve">TURISMOS       </v>
      </c>
      <c r="G8801" t="str">
        <f>T("De 8 a 11,99 CABALLOS FISCALES                    ")</f>
        <v xml:space="preserve">De 8 a 11,99 CABALLOS FISCALES                    </v>
      </c>
      <c r="I8801">
        <v>3</v>
      </c>
    </row>
    <row r="8802" spans="1:9">
      <c r="A8802" t="str">
        <f>T("2018")</f>
        <v>2018</v>
      </c>
      <c r="B8802" t="str">
        <f>T("FISICO                                            ")</f>
        <v xml:space="preserve">FISICO                                            </v>
      </c>
      <c r="C8802" t="str">
        <f>T("MONCLOA-ARAVACA     ")</f>
        <v xml:space="preserve">MONCLOA-ARAVACA     </v>
      </c>
      <c r="D8802" t="str">
        <f>T("CIUDAD UNIVERSITARIA")</f>
        <v>CIUDAD UNIVERSITARIA</v>
      </c>
      <c r="E8802" t="str">
        <f>T("AU ")</f>
        <v xml:space="preserve">AU </v>
      </c>
      <c r="F8802" t="str">
        <f>T("AUTOBUSES      ")</f>
        <v xml:space="preserve">AUTOBUSES      </v>
      </c>
      <c r="G8802" t="str">
        <f>T("De menos de 21 PLAZAS                             ")</f>
        <v xml:space="preserve">De menos de 21 PLAZAS                             </v>
      </c>
      <c r="H8802" t="str">
        <f>T("DIESEL                                            ")</f>
        <v xml:space="preserve">DIESEL                                            </v>
      </c>
      <c r="I8802">
        <v>1</v>
      </c>
    </row>
    <row r="8803" spans="1:9">
      <c r="A8803" t="str">
        <f>T("2018")</f>
        <v>2018</v>
      </c>
      <c r="B8803" t="str">
        <f>T("FISICO                                            ")</f>
        <v xml:space="preserve">FISICO                                            </v>
      </c>
      <c r="C8803" t="str">
        <f>T("MONCLOA-ARAVACA     ")</f>
        <v xml:space="preserve">MONCLOA-ARAVACA     </v>
      </c>
      <c r="D8803" t="str">
        <f>T("CIUDAD UNIVERSITARIA")</f>
        <v>CIUDAD UNIVERSITARIA</v>
      </c>
      <c r="E8803" t="str">
        <f>T("AU ")</f>
        <v xml:space="preserve">AU </v>
      </c>
      <c r="F8803" t="str">
        <f>T("AUTOBUSES      ")</f>
        <v xml:space="preserve">AUTOBUSES      </v>
      </c>
      <c r="G8803" t="str">
        <f>T("De 21 a 50 PLAZAS                                 ")</f>
        <v xml:space="preserve">De 21 a 50 PLAZAS                                 </v>
      </c>
      <c r="H8803" t="str">
        <f>T("DIESEL                                            ")</f>
        <v xml:space="preserve">DIESEL                                            </v>
      </c>
      <c r="I8803">
        <v>12</v>
      </c>
    </row>
    <row r="8804" spans="1:9">
      <c r="A8804" t="str">
        <f>T("2018")</f>
        <v>2018</v>
      </c>
      <c r="B8804" t="str">
        <f>T("FISICO                                            ")</f>
        <v xml:space="preserve">FISICO                                            </v>
      </c>
      <c r="C8804" t="str">
        <f>T("MONCLOA-ARAVACA     ")</f>
        <v xml:space="preserve">MONCLOA-ARAVACA     </v>
      </c>
      <c r="D8804" t="str">
        <f>T("CIUDAD UNIVERSITARIA")</f>
        <v>CIUDAD UNIVERSITARIA</v>
      </c>
      <c r="E8804" t="str">
        <f>T("AU ")</f>
        <v xml:space="preserve">AU </v>
      </c>
      <c r="F8804" t="str">
        <f>T("AUTOBUSES      ")</f>
        <v xml:space="preserve">AUTOBUSES      </v>
      </c>
      <c r="G8804" t="str">
        <f>T("De 51 PLAZAS en adelante                          ")</f>
        <v xml:space="preserve">De 51 PLAZAS en adelante                          </v>
      </c>
      <c r="H8804" t="str">
        <f>T("DIESEL                                            ")</f>
        <v xml:space="preserve">DIESEL                                            </v>
      </c>
      <c r="I8804">
        <v>4</v>
      </c>
    </row>
    <row r="8805" spans="1:9">
      <c r="A8805" t="str">
        <f>T("2018")</f>
        <v>2018</v>
      </c>
      <c r="B8805" t="str">
        <f>T("JURIDICO                                          ")</f>
        <v xml:space="preserve">JURIDICO                                          </v>
      </c>
      <c r="C8805" t="str">
        <f>T("MONCLOA-ARAVACA     ")</f>
        <v xml:space="preserve">MONCLOA-ARAVACA     </v>
      </c>
      <c r="D8805" t="str">
        <f>T("CASA DE CAMPO       ")</f>
        <v xml:space="preserve">CASA DE CAMPO       </v>
      </c>
      <c r="E8805" t="str">
        <f>T("AU ")</f>
        <v xml:space="preserve">AU </v>
      </c>
      <c r="F8805" t="str">
        <f>T("AUTOBUSES      ")</f>
        <v xml:space="preserve">AUTOBUSES      </v>
      </c>
      <c r="G8805" t="str">
        <f>T("De 21 a 50 PLAZAS                                 ")</f>
        <v xml:space="preserve">De 21 a 50 PLAZAS                                 </v>
      </c>
      <c r="H8805" t="str">
        <f>T("DIESEL                                            ")</f>
        <v xml:space="preserve">DIESEL                                            </v>
      </c>
      <c r="I8805">
        <v>1</v>
      </c>
    </row>
    <row r="8806" spans="1:9">
      <c r="A8806" t="str">
        <f>T("2018")</f>
        <v>2018</v>
      </c>
      <c r="B8806" t="str">
        <f>T("JURIDICO                                          ")</f>
        <v xml:space="preserve">JURIDICO                                          </v>
      </c>
      <c r="C8806" t="str">
        <f>T("MONCLOA-ARAVACA     ")</f>
        <v xml:space="preserve">MONCLOA-ARAVACA     </v>
      </c>
      <c r="D8806" t="str">
        <f>T("CASA DE CAMPO       ")</f>
        <v xml:space="preserve">CASA DE CAMPO       </v>
      </c>
      <c r="E8806" t="str">
        <f>T("AU ")</f>
        <v xml:space="preserve">AU </v>
      </c>
      <c r="F8806" t="str">
        <f>T("AUTOBUSES      ")</f>
        <v xml:space="preserve">AUTOBUSES      </v>
      </c>
      <c r="G8806" t="str">
        <f>T("De 51 PLAZAS en adelante                          ")</f>
        <v xml:space="preserve">De 51 PLAZAS en adelante                          </v>
      </c>
      <c r="H8806" t="str">
        <f>T("DIESEL                                            ")</f>
        <v xml:space="preserve">DIESEL                                            </v>
      </c>
      <c r="I8806">
        <v>16</v>
      </c>
    </row>
    <row r="8807" spans="1:9">
      <c r="A8807" t="str">
        <f>T("2018")</f>
        <v>2018</v>
      </c>
      <c r="B8807" t="str">
        <f>T("JURIDICO                                          ")</f>
        <v xml:space="preserve">JURIDICO                                          </v>
      </c>
      <c r="C8807" t="str">
        <f>T("MONCLOA-ARAVACA     ")</f>
        <v xml:space="preserve">MONCLOA-ARAVACA     </v>
      </c>
      <c r="D8807" t="str">
        <f>T("ARGUELLES           ")</f>
        <v xml:space="preserve">ARGUELLES           </v>
      </c>
      <c r="E8807" t="str">
        <f>T("AU ")</f>
        <v xml:space="preserve">AU </v>
      </c>
      <c r="F8807" t="str">
        <f>T("AUTOBUSES      ")</f>
        <v xml:space="preserve">AUTOBUSES      </v>
      </c>
      <c r="G8807" t="str">
        <f>T("De menos de 21 PLAZAS                             ")</f>
        <v xml:space="preserve">De menos de 21 PLAZAS                             </v>
      </c>
      <c r="H8807" t="str">
        <f>T("DIESEL                                            ")</f>
        <v xml:space="preserve">DIESEL                                            </v>
      </c>
      <c r="I8807">
        <v>17</v>
      </c>
    </row>
    <row r="8808" spans="1:9">
      <c r="A8808" t="str">
        <f>T("2018")</f>
        <v>2018</v>
      </c>
      <c r="B8808" t="str">
        <f>T("JURIDICO                                          ")</f>
        <v xml:space="preserve">JURIDICO                                          </v>
      </c>
      <c r="C8808" t="str">
        <f>T("MONCLOA-ARAVACA     ")</f>
        <v xml:space="preserve">MONCLOA-ARAVACA     </v>
      </c>
      <c r="D8808" t="str">
        <f>T("ARGUELLES           ")</f>
        <v xml:space="preserve">ARGUELLES           </v>
      </c>
      <c r="E8808" t="str">
        <f>T("AU ")</f>
        <v xml:space="preserve">AU </v>
      </c>
      <c r="F8808" t="str">
        <f>T("AUTOBUSES      ")</f>
        <v xml:space="preserve">AUTOBUSES      </v>
      </c>
      <c r="G8808" t="str">
        <f>T("De 21 a 50 PLAZAS                                 ")</f>
        <v xml:space="preserve">De 21 a 50 PLAZAS                                 </v>
      </c>
      <c r="H8808" t="str">
        <f>T("DIESEL                                            ")</f>
        <v xml:space="preserve">DIESEL                                            </v>
      </c>
      <c r="I8808">
        <v>11</v>
      </c>
    </row>
    <row r="8809" spans="1:9">
      <c r="A8809" t="str">
        <f>T("2018")</f>
        <v>2018</v>
      </c>
      <c r="B8809" t="str">
        <f>T("JURIDICO                                          ")</f>
        <v xml:space="preserve">JURIDICO                                          </v>
      </c>
      <c r="C8809" t="str">
        <f>T("MONCLOA-ARAVACA     ")</f>
        <v xml:space="preserve">MONCLOA-ARAVACA     </v>
      </c>
      <c r="D8809" t="str">
        <f>T("ARGUELLES           ")</f>
        <v xml:space="preserve">ARGUELLES           </v>
      </c>
      <c r="E8809" t="str">
        <f>T("AU ")</f>
        <v xml:space="preserve">AU </v>
      </c>
      <c r="F8809" t="str">
        <f>T("AUTOBUSES      ")</f>
        <v xml:space="preserve">AUTOBUSES      </v>
      </c>
      <c r="G8809" t="str">
        <f>T("De 51 PLAZAS en adelante                          ")</f>
        <v xml:space="preserve">De 51 PLAZAS en adelante                          </v>
      </c>
      <c r="H8809" t="str">
        <f>T("DIESEL                                            ")</f>
        <v xml:space="preserve">DIESEL                                            </v>
      </c>
      <c r="I8809">
        <v>6</v>
      </c>
    </row>
    <row r="8810" spans="1:9">
      <c r="A8810" t="str">
        <f>T("2018")</f>
        <v>2018</v>
      </c>
      <c r="B8810" t="str">
        <f>T("JURIDICO                                          ")</f>
        <v xml:space="preserve">JURIDICO                                          </v>
      </c>
      <c r="C8810" t="str">
        <f>T("MONCLOA-ARAVACA     ")</f>
        <v xml:space="preserve">MONCLOA-ARAVACA     </v>
      </c>
      <c r="D8810" t="str">
        <f>T("CIUDAD UNIVERSITARIA")</f>
        <v>CIUDAD UNIVERSITARIA</v>
      </c>
      <c r="E8810" t="str">
        <f>T("AU ")</f>
        <v xml:space="preserve">AU </v>
      </c>
      <c r="F8810" t="str">
        <f>T("AUTOBUSES      ")</f>
        <v xml:space="preserve">AUTOBUSES      </v>
      </c>
      <c r="G8810" t="str">
        <f>T("De menos de 21 PLAZAS                             ")</f>
        <v xml:space="preserve">De menos de 21 PLAZAS                             </v>
      </c>
      <c r="H8810" t="str">
        <f>T("DIESEL                                            ")</f>
        <v xml:space="preserve">DIESEL                                            </v>
      </c>
      <c r="I8810">
        <v>38</v>
      </c>
    </row>
    <row r="8811" spans="1:9">
      <c r="A8811" t="str">
        <f>T("2018")</f>
        <v>2018</v>
      </c>
      <c r="B8811" t="str">
        <f>T("JURIDICO                                          ")</f>
        <v xml:space="preserve">JURIDICO                                          </v>
      </c>
      <c r="C8811" t="str">
        <f>T("MONCLOA-ARAVACA     ")</f>
        <v xml:space="preserve">MONCLOA-ARAVACA     </v>
      </c>
      <c r="D8811" t="str">
        <f>T("CIUDAD UNIVERSITARIA")</f>
        <v>CIUDAD UNIVERSITARIA</v>
      </c>
      <c r="E8811" t="str">
        <f>T("AU ")</f>
        <v xml:space="preserve">AU </v>
      </c>
      <c r="F8811" t="str">
        <f>T("AUTOBUSES      ")</f>
        <v xml:space="preserve">AUTOBUSES      </v>
      </c>
      <c r="G8811" t="str">
        <f>T("De 51 PLAZAS en adelante                          ")</f>
        <v xml:space="preserve">De 51 PLAZAS en adelante                          </v>
      </c>
      <c r="H8811" t="str">
        <f>T("DIESEL                                            ")</f>
        <v xml:space="preserve">DIESEL                                            </v>
      </c>
      <c r="I8811">
        <v>1</v>
      </c>
    </row>
    <row r="8812" spans="1:9">
      <c r="A8812" t="str">
        <f>T("2018")</f>
        <v>2018</v>
      </c>
      <c r="B8812" t="str">
        <f>T("JURIDICO                                          ")</f>
        <v xml:space="preserve">JURIDICO                                          </v>
      </c>
      <c r="C8812" t="str">
        <f>T("MONCLOA-ARAVACA     ")</f>
        <v xml:space="preserve">MONCLOA-ARAVACA     </v>
      </c>
      <c r="D8812" t="str">
        <f>T("VALDEZARZA          ")</f>
        <v xml:space="preserve">VALDEZARZA          </v>
      </c>
      <c r="E8812" t="str">
        <f>T("AU ")</f>
        <v xml:space="preserve">AU </v>
      </c>
      <c r="F8812" t="str">
        <f>T("AUTOBUSES      ")</f>
        <v xml:space="preserve">AUTOBUSES      </v>
      </c>
      <c r="G8812" t="str">
        <f>T("De 21 a 50 PLAZAS                                 ")</f>
        <v xml:space="preserve">De 21 a 50 PLAZAS                                 </v>
      </c>
      <c r="H8812" t="str">
        <f>T("DIESEL                                            ")</f>
        <v xml:space="preserve">DIESEL                                            </v>
      </c>
      <c r="I8812">
        <v>2</v>
      </c>
    </row>
    <row r="8813" spans="1:9">
      <c r="A8813" t="str">
        <f>T("2018")</f>
        <v>2018</v>
      </c>
      <c r="B8813" t="str">
        <f>T("JURIDICO                                          ")</f>
        <v xml:space="preserve">JURIDICO                                          </v>
      </c>
      <c r="C8813" t="str">
        <f>T("MONCLOA-ARAVACA     ")</f>
        <v xml:space="preserve">MONCLOA-ARAVACA     </v>
      </c>
      <c r="D8813" t="str">
        <f>T("VALDEZARZA          ")</f>
        <v xml:space="preserve">VALDEZARZA          </v>
      </c>
      <c r="E8813" t="str">
        <f>T("AU ")</f>
        <v xml:space="preserve">AU </v>
      </c>
      <c r="F8813" t="str">
        <f>T("AUTOBUSES      ")</f>
        <v xml:space="preserve">AUTOBUSES      </v>
      </c>
      <c r="G8813" t="str">
        <f>T("De 51 PLAZAS en adelante                          ")</f>
        <v xml:space="preserve">De 51 PLAZAS en adelante                          </v>
      </c>
      <c r="H8813" t="str">
        <f>T("DIESEL                                            ")</f>
        <v xml:space="preserve">DIESEL                                            </v>
      </c>
      <c r="I8813">
        <v>1</v>
      </c>
    </row>
    <row r="8814" spans="1:9">
      <c r="A8814" t="str">
        <f>T("2018")</f>
        <v>2018</v>
      </c>
      <c r="B8814" t="str">
        <f>T("JURIDICO                                          ")</f>
        <v xml:space="preserve">JURIDICO                                          </v>
      </c>
      <c r="C8814" t="str">
        <f>T("MONCLOA-ARAVACA     ")</f>
        <v xml:space="preserve">MONCLOA-ARAVACA     </v>
      </c>
      <c r="D8814" t="str">
        <f>T("VALDEMARIN          ")</f>
        <v xml:space="preserve">VALDEMARIN          </v>
      </c>
      <c r="E8814" t="str">
        <f>T("AU ")</f>
        <v xml:space="preserve">AU </v>
      </c>
      <c r="F8814" t="str">
        <f>T("AUTOBUSES      ")</f>
        <v xml:space="preserve">AUTOBUSES      </v>
      </c>
      <c r="G8814" t="str">
        <f>T("De menos de 21 PLAZAS                             ")</f>
        <v xml:space="preserve">De menos de 21 PLAZAS                             </v>
      </c>
      <c r="H8814" t="str">
        <f>T("DIESEL                                            ")</f>
        <v xml:space="preserve">DIESEL                                            </v>
      </c>
      <c r="I8814">
        <v>2</v>
      </c>
    </row>
    <row r="8815" spans="1:9">
      <c r="A8815" t="str">
        <f>T("2018")</f>
        <v>2018</v>
      </c>
      <c r="B8815" t="str">
        <f>T("JURIDICO                                          ")</f>
        <v xml:space="preserve">JURIDICO                                          </v>
      </c>
      <c r="C8815" t="str">
        <f>T("MONCLOA-ARAVACA     ")</f>
        <v xml:space="preserve">MONCLOA-ARAVACA     </v>
      </c>
      <c r="D8815" t="str">
        <f>T("EL PLANTIO          ")</f>
        <v xml:space="preserve">EL PLANTIO          </v>
      </c>
      <c r="E8815" t="str">
        <f>T("AU ")</f>
        <v xml:space="preserve">AU </v>
      </c>
      <c r="F8815" t="str">
        <f>T("AUTOBUSES      ")</f>
        <v xml:space="preserve">AUTOBUSES      </v>
      </c>
      <c r="G8815" t="str">
        <f>T("De menos de 21 PLAZAS                             ")</f>
        <v xml:space="preserve">De menos de 21 PLAZAS                             </v>
      </c>
      <c r="H8815" t="str">
        <f>T("DIESEL                                            ")</f>
        <v xml:space="preserve">DIESEL                                            </v>
      </c>
      <c r="I8815">
        <v>11</v>
      </c>
    </row>
    <row r="8816" spans="1:9">
      <c r="A8816" t="str">
        <f>T("2018")</f>
        <v>2018</v>
      </c>
      <c r="B8816" t="str">
        <f>T("JURIDICO                                          ")</f>
        <v xml:space="preserve">JURIDICO                                          </v>
      </c>
      <c r="C8816" t="str">
        <f>T("MONCLOA-ARAVACA     ")</f>
        <v xml:space="preserve">MONCLOA-ARAVACA     </v>
      </c>
      <c r="D8816" t="str">
        <f>T("EL PLANTIO          ")</f>
        <v xml:space="preserve">EL PLANTIO          </v>
      </c>
      <c r="E8816" t="str">
        <f>T("AU ")</f>
        <v xml:space="preserve">AU </v>
      </c>
      <c r="F8816" t="str">
        <f>T("AUTOBUSES      ")</f>
        <v xml:space="preserve">AUTOBUSES      </v>
      </c>
      <c r="G8816" t="str">
        <f>T("De 21 a 50 PLAZAS                                 ")</f>
        <v xml:space="preserve">De 21 a 50 PLAZAS                                 </v>
      </c>
      <c r="H8816" t="str">
        <f>T("DIESEL                                            ")</f>
        <v xml:space="preserve">DIESEL                                            </v>
      </c>
      <c r="I8816">
        <v>1</v>
      </c>
    </row>
    <row r="8817" spans="1:9">
      <c r="A8817" t="str">
        <f>T("2018")</f>
        <v>2018</v>
      </c>
      <c r="B8817" t="str">
        <f>T("JURIDICO                                          ")</f>
        <v xml:space="preserve">JURIDICO                                          </v>
      </c>
      <c r="C8817" t="str">
        <f>T("MONCLOA-ARAVACA     ")</f>
        <v xml:space="preserve">MONCLOA-ARAVACA     </v>
      </c>
      <c r="D8817" t="str">
        <f>T("ARAVACA             ")</f>
        <v xml:space="preserve">ARAVACA             </v>
      </c>
      <c r="E8817" t="str">
        <f>T("AU ")</f>
        <v xml:space="preserve">AU </v>
      </c>
      <c r="F8817" t="str">
        <f>T("AUTOBUSES      ")</f>
        <v xml:space="preserve">AUTOBUSES      </v>
      </c>
      <c r="G8817" t="str">
        <f>T("De 51 PLAZAS en adelante                          ")</f>
        <v xml:space="preserve">De 51 PLAZAS en adelante                          </v>
      </c>
      <c r="H8817" t="str">
        <f>T("DIESEL                                            ")</f>
        <v xml:space="preserve">DIESEL                                            </v>
      </c>
      <c r="I8817">
        <v>1</v>
      </c>
    </row>
    <row r="8818" spans="1:9">
      <c r="A8818" t="str">
        <f>T("2018")</f>
        <v>2018</v>
      </c>
      <c r="B8818" t="str">
        <f>T("JURIDICO                                          ")</f>
        <v xml:space="preserve">JURIDICO                                          </v>
      </c>
      <c r="C8818" t="str">
        <f>T("MONCLOA-ARAVACA     ")</f>
        <v xml:space="preserve">MONCLOA-ARAVACA     </v>
      </c>
      <c r="D8818" t="str">
        <f>T("CASA DE CAMPO       ")</f>
        <v xml:space="preserve">CASA DE CAMPO       </v>
      </c>
      <c r="E8818" t="str">
        <f>T("AU ")</f>
        <v xml:space="preserve">AU </v>
      </c>
      <c r="F8818" t="str">
        <f>T("AUTOBUSES      ")</f>
        <v xml:space="preserve">AUTOBUSES      </v>
      </c>
      <c r="G8818" t="str">
        <f>T("De 21 a 50 PLAZAS                                 ")</f>
        <v xml:space="preserve">De 21 a 50 PLAZAS                                 </v>
      </c>
      <c r="H8818" t="str">
        <f>T("GASOLINA                                          ")</f>
        <v xml:space="preserve">GASOLINA                                          </v>
      </c>
      <c r="I8818">
        <v>3</v>
      </c>
    </row>
    <row r="8819" spans="1:9">
      <c r="A8819" t="str">
        <f>T("2018")</f>
        <v>2018</v>
      </c>
      <c r="B8819" t="str">
        <f>T("FISICO                                            ")</f>
        <v xml:space="preserve">FISICO                                            </v>
      </c>
      <c r="C8819" t="str">
        <f>T("MONCLOA-ARAVACA     ")</f>
        <v xml:space="preserve">MONCLOA-ARAVACA     </v>
      </c>
      <c r="D8819" t="str">
        <f>T("CIUDAD UNIVERSITARIA")</f>
        <v>CIUDAD UNIVERSITARIA</v>
      </c>
      <c r="E8819" t="str">
        <f>T("AU ")</f>
        <v xml:space="preserve">AU </v>
      </c>
      <c r="F8819" t="str">
        <f>T("AUTOBUSES      ")</f>
        <v xml:space="preserve">AUTOBUSES      </v>
      </c>
      <c r="G8819" t="str">
        <f>T("De 21 a 50 PLAZAS                                 ")</f>
        <v xml:space="preserve">De 21 a 50 PLAZAS                                 </v>
      </c>
      <c r="H8819" t="str">
        <f>T("HÍBRIDO                                           ")</f>
        <v xml:space="preserve">HÍBRIDO                                           </v>
      </c>
      <c r="I8819">
        <v>4</v>
      </c>
    </row>
    <row r="8820" spans="1:9">
      <c r="A8820" t="str">
        <f>T("2018")</f>
        <v>2018</v>
      </c>
      <c r="B8820" t="str">
        <f>T("JURIDICO                                          ")</f>
        <v xml:space="preserve">JURIDICO                                          </v>
      </c>
      <c r="C8820" t="str">
        <f>T("MONCLOA-ARAVACA     ")</f>
        <v xml:space="preserve">MONCLOA-ARAVACA     </v>
      </c>
      <c r="D8820" t="str">
        <f>T("ARAVACA             ")</f>
        <v xml:space="preserve">ARAVACA             </v>
      </c>
      <c r="E8820" t="str">
        <f>T("AU ")</f>
        <v xml:space="preserve">AU </v>
      </c>
      <c r="F8820" t="str">
        <f>T("AUTOBUSES      ")</f>
        <v xml:space="preserve">AUTOBUSES      </v>
      </c>
      <c r="G8820" t="str">
        <f>T("De 21 a 50 PLAZAS                                 ")</f>
        <v xml:space="preserve">De 21 a 50 PLAZAS                                 </v>
      </c>
      <c r="I8820">
        <v>1</v>
      </c>
    </row>
    <row r="8821" spans="1:9">
      <c r="A8821" t="str">
        <f>T("2018")</f>
        <v>2018</v>
      </c>
      <c r="B8821" t="str">
        <f>T("JURIDICO                                          ")</f>
        <v xml:space="preserve">JURIDICO                                          </v>
      </c>
      <c r="C8821" t="str">
        <f>T("MONCLOA-ARAVACA     ")</f>
        <v xml:space="preserve">MONCLOA-ARAVACA     </v>
      </c>
      <c r="D8821" t="str">
        <f>T("CIUDAD UNIVERSITARIA")</f>
        <v>CIUDAD UNIVERSITARIA</v>
      </c>
      <c r="E8821" t="str">
        <f>T("CA ")</f>
        <v xml:space="preserve">CA </v>
      </c>
      <c r="F8821" t="str">
        <f>T("CAMIONES       ")</f>
        <v xml:space="preserve">CAMIONES       </v>
      </c>
      <c r="G8821" t="str">
        <f>T("De menos de 1.000 KG DE CARGA ÚTIL                ")</f>
        <v xml:space="preserve">De menos de 1.000 KG DE CARGA ÚTIL                </v>
      </c>
      <c r="H8821" t="s">
        <v>2</v>
      </c>
      <c r="I8821">
        <v>1</v>
      </c>
    </row>
    <row r="8822" spans="1:9">
      <c r="A8822" t="str">
        <f>T("2018")</f>
        <v>2018</v>
      </c>
      <c r="B8822" t="str">
        <f>T("Entidad sin personalidad jurídica (art. 35.4 LGT) ")</f>
        <v xml:space="preserve">Entidad sin personalidad jurídica (art. 35.4 LGT) </v>
      </c>
      <c r="C8822" t="str">
        <f>T("MONCLOA-ARAVACA     ")</f>
        <v xml:space="preserve">MONCLOA-ARAVACA     </v>
      </c>
      <c r="D8822" t="str">
        <f>T("CASA DE CAMPO       ")</f>
        <v xml:space="preserve">CASA DE CAMPO       </v>
      </c>
      <c r="E8822" t="str">
        <f>T("CA ")</f>
        <v xml:space="preserve">CA </v>
      </c>
      <c r="F8822" t="str">
        <f>T("CAMIONES       ")</f>
        <v xml:space="preserve">CAMIONES       </v>
      </c>
      <c r="G8822" t="str">
        <f>T("De menos de 1.000 KG DE CARGA ÚTIL                ")</f>
        <v xml:space="preserve">De menos de 1.000 KG DE CARGA ÚTIL                </v>
      </c>
      <c r="H8822" t="str">
        <f>T("DIESEL                                            ")</f>
        <v xml:space="preserve">DIESEL                                            </v>
      </c>
      <c r="I8822">
        <v>4</v>
      </c>
    </row>
    <row r="8823" spans="1:9">
      <c r="A8823" t="str">
        <f>T("2018")</f>
        <v>2018</v>
      </c>
      <c r="B8823" t="str">
        <f>T("Entidad sin personalidad jurídica (art. 35.4 LGT) ")</f>
        <v xml:space="preserve">Entidad sin personalidad jurídica (art. 35.4 LGT) </v>
      </c>
      <c r="C8823" t="str">
        <f>T("MONCLOA-ARAVACA     ")</f>
        <v xml:space="preserve">MONCLOA-ARAVACA     </v>
      </c>
      <c r="D8823" t="str">
        <f>T("CASA DE CAMPO       ")</f>
        <v xml:space="preserve">CASA DE CAMPO       </v>
      </c>
      <c r="E8823" t="str">
        <f>T("CA ")</f>
        <v xml:space="preserve">CA </v>
      </c>
      <c r="F8823" t="str">
        <f>T("CAMIONES       ")</f>
        <v xml:space="preserve">CAMIONES       </v>
      </c>
      <c r="G8823" t="str">
        <f>T("De 1.000 a 2.999 KG DE CARGA ÚTIL                 ")</f>
        <v xml:space="preserve">De 1.000 a 2.999 KG DE CARGA ÚTIL                 </v>
      </c>
      <c r="H8823" t="str">
        <f>T("DIESEL                                            ")</f>
        <v xml:space="preserve">DIESEL                                            </v>
      </c>
      <c r="I8823">
        <v>1</v>
      </c>
    </row>
    <row r="8824" spans="1:9">
      <c r="A8824" t="str">
        <f>T("2018")</f>
        <v>2018</v>
      </c>
      <c r="B8824" t="str">
        <f>T("Entidad sin personalidad jurídica (art. 35.4 LGT) ")</f>
        <v xml:space="preserve">Entidad sin personalidad jurídica (art. 35.4 LGT) </v>
      </c>
      <c r="C8824" t="str">
        <f>T("MONCLOA-ARAVACA     ")</f>
        <v xml:space="preserve">MONCLOA-ARAVACA     </v>
      </c>
      <c r="D8824" t="str">
        <f>T("ARGUELLES           ")</f>
        <v xml:space="preserve">ARGUELLES           </v>
      </c>
      <c r="E8824" t="str">
        <f>T("CA ")</f>
        <v xml:space="preserve">CA </v>
      </c>
      <c r="F8824" t="str">
        <f>T("CAMIONES       ")</f>
        <v xml:space="preserve">CAMIONES       </v>
      </c>
      <c r="G8824" t="str">
        <f>T("De menos de 1.000 KG DE CARGA ÚTIL                ")</f>
        <v xml:space="preserve">De menos de 1.000 KG DE CARGA ÚTIL                </v>
      </c>
      <c r="H8824" t="str">
        <f>T("DIESEL                                            ")</f>
        <v xml:space="preserve">DIESEL                                            </v>
      </c>
      <c r="I8824">
        <v>1</v>
      </c>
    </row>
    <row r="8825" spans="1:9">
      <c r="A8825" t="str">
        <f>T("2018")</f>
        <v>2018</v>
      </c>
      <c r="B8825" t="str">
        <f>T("Entidad sin personalidad jurídica (art. 35.4 LGT) ")</f>
        <v xml:space="preserve">Entidad sin personalidad jurídica (art. 35.4 LGT) </v>
      </c>
      <c r="C8825" t="str">
        <f>T("MONCLOA-ARAVACA     ")</f>
        <v xml:space="preserve">MONCLOA-ARAVACA     </v>
      </c>
      <c r="D8825" t="str">
        <f>T("ARGUELLES           ")</f>
        <v xml:space="preserve">ARGUELLES           </v>
      </c>
      <c r="E8825" t="str">
        <f>T("CA ")</f>
        <v xml:space="preserve">CA </v>
      </c>
      <c r="F8825" t="str">
        <f>T("CAMIONES       ")</f>
        <v xml:space="preserve">CAMIONES       </v>
      </c>
      <c r="G8825" t="str">
        <f>T("De 1.000 a 2.999 KG DE CARGA ÚTIL                 ")</f>
        <v xml:space="preserve">De 1.000 a 2.999 KG DE CARGA ÚTIL                 </v>
      </c>
      <c r="H8825" t="str">
        <f>T("DIESEL                                            ")</f>
        <v xml:space="preserve">DIESEL                                            </v>
      </c>
      <c r="I8825">
        <v>2</v>
      </c>
    </row>
    <row r="8826" spans="1:9">
      <c r="A8826" t="str">
        <f>T("2018")</f>
        <v>2018</v>
      </c>
      <c r="B8826" t="str">
        <f>T("Entidad sin personalidad jurídica (art. 35.4 LGT) ")</f>
        <v xml:space="preserve">Entidad sin personalidad jurídica (art. 35.4 LGT) </v>
      </c>
      <c r="C8826" t="str">
        <f>T("MONCLOA-ARAVACA     ")</f>
        <v xml:space="preserve">MONCLOA-ARAVACA     </v>
      </c>
      <c r="D8826" t="str">
        <f>T("ARGUELLES           ")</f>
        <v xml:space="preserve">ARGUELLES           </v>
      </c>
      <c r="E8826" t="str">
        <f>T("CA ")</f>
        <v xml:space="preserve">CA </v>
      </c>
      <c r="F8826" t="str">
        <f>T("CAMIONES       ")</f>
        <v xml:space="preserve">CAMIONES       </v>
      </c>
      <c r="G8826" t="str">
        <f>T("De 3.000 a 9.999 KG DE CARGA ÚTIL                 ")</f>
        <v xml:space="preserve">De 3.000 a 9.999 KG DE CARGA ÚTIL                 </v>
      </c>
      <c r="H8826" t="str">
        <f>T("DIESEL                                            ")</f>
        <v xml:space="preserve">DIESEL                                            </v>
      </c>
      <c r="I8826">
        <v>5</v>
      </c>
    </row>
    <row r="8827" spans="1:9">
      <c r="A8827" t="str">
        <f>T("2018")</f>
        <v>2018</v>
      </c>
      <c r="B8827" t="str">
        <f>T("Entidad sin personalidad jurídica (art. 35.4 LGT) ")</f>
        <v xml:space="preserve">Entidad sin personalidad jurídica (art. 35.4 LGT) </v>
      </c>
      <c r="C8827" t="str">
        <f>T("MONCLOA-ARAVACA     ")</f>
        <v xml:space="preserve">MONCLOA-ARAVACA     </v>
      </c>
      <c r="D8827" t="str">
        <f>T("ARGUELLES           ")</f>
        <v xml:space="preserve">ARGUELLES           </v>
      </c>
      <c r="E8827" t="str">
        <f>T("CA ")</f>
        <v xml:space="preserve">CA </v>
      </c>
      <c r="F8827" t="str">
        <f>T("CAMIONES       ")</f>
        <v xml:space="preserve">CAMIONES       </v>
      </c>
      <c r="G8827" t="str">
        <f>T("De 10.000 KG DE CARGA ÚTIL en adelante            ")</f>
        <v xml:space="preserve">De 10.000 KG DE CARGA ÚTIL en adelante            </v>
      </c>
      <c r="H8827" t="str">
        <f>T("DIESEL                                            ")</f>
        <v xml:space="preserve">DIESEL                                            </v>
      </c>
      <c r="I8827">
        <v>3</v>
      </c>
    </row>
    <row r="8828" spans="1:9">
      <c r="A8828" t="str">
        <f>T("2018")</f>
        <v>2018</v>
      </c>
      <c r="B8828" t="str">
        <f>T("Entidad sin personalidad jurídica (art. 35.4 LGT) ")</f>
        <v xml:space="preserve">Entidad sin personalidad jurídica (art. 35.4 LGT) </v>
      </c>
      <c r="C8828" t="str">
        <f>T("MONCLOA-ARAVACA     ")</f>
        <v xml:space="preserve">MONCLOA-ARAVACA     </v>
      </c>
      <c r="D8828" t="str">
        <f>T("CIUDAD UNIVERSITARIA")</f>
        <v>CIUDAD UNIVERSITARIA</v>
      </c>
      <c r="E8828" t="str">
        <f>T("CA ")</f>
        <v xml:space="preserve">CA </v>
      </c>
      <c r="F8828" t="str">
        <f>T("CAMIONES       ")</f>
        <v xml:space="preserve">CAMIONES       </v>
      </c>
      <c r="G8828" t="str">
        <f>T("De 1.000 a 2.999 KG DE CARGA ÚTIL                 ")</f>
        <v xml:space="preserve">De 1.000 a 2.999 KG DE CARGA ÚTIL                 </v>
      </c>
      <c r="H8828" t="str">
        <f>T("DIESEL                                            ")</f>
        <v xml:space="preserve">DIESEL                                            </v>
      </c>
      <c r="I8828">
        <v>5</v>
      </c>
    </row>
    <row r="8829" spans="1:9">
      <c r="A8829" t="str">
        <f>T("2018")</f>
        <v>2018</v>
      </c>
      <c r="B8829" t="str">
        <f>T("Entidad sin personalidad jurídica (art. 35.4 LGT) ")</f>
        <v xml:space="preserve">Entidad sin personalidad jurídica (art. 35.4 LGT) </v>
      </c>
      <c r="C8829" t="str">
        <f>T("MONCLOA-ARAVACA     ")</f>
        <v xml:space="preserve">MONCLOA-ARAVACA     </v>
      </c>
      <c r="D8829" t="str">
        <f>T("CIUDAD UNIVERSITARIA")</f>
        <v>CIUDAD UNIVERSITARIA</v>
      </c>
      <c r="E8829" t="str">
        <f>T("CA ")</f>
        <v xml:space="preserve">CA </v>
      </c>
      <c r="F8829" t="str">
        <f>T("CAMIONES       ")</f>
        <v xml:space="preserve">CAMIONES       </v>
      </c>
      <c r="G8829" t="str">
        <f>T("De 3.000 a 9.999 KG DE CARGA ÚTIL                 ")</f>
        <v xml:space="preserve">De 3.000 a 9.999 KG DE CARGA ÚTIL                 </v>
      </c>
      <c r="H8829" t="str">
        <f>T("DIESEL                                            ")</f>
        <v xml:space="preserve">DIESEL                                            </v>
      </c>
      <c r="I8829">
        <v>1</v>
      </c>
    </row>
    <row r="8830" spans="1:9">
      <c r="A8830" t="str">
        <f>T("2018")</f>
        <v>2018</v>
      </c>
      <c r="B8830" t="str">
        <f>T("Entidad sin personalidad jurídica (art. 35.4 LGT) ")</f>
        <v xml:space="preserve">Entidad sin personalidad jurídica (art. 35.4 LGT) </v>
      </c>
      <c r="C8830" t="str">
        <f>T("MONCLOA-ARAVACA     ")</f>
        <v xml:space="preserve">MONCLOA-ARAVACA     </v>
      </c>
      <c r="D8830" t="str">
        <f>T("VALDEZARZA          ")</f>
        <v xml:space="preserve">VALDEZARZA          </v>
      </c>
      <c r="E8830" t="str">
        <f>T("CA ")</f>
        <v xml:space="preserve">CA </v>
      </c>
      <c r="F8830" t="str">
        <f>T("CAMIONES       ")</f>
        <v xml:space="preserve">CAMIONES       </v>
      </c>
      <c r="G8830" t="str">
        <f>T("De menos de 1.000 KG DE CARGA ÚTIL                ")</f>
        <v xml:space="preserve">De menos de 1.000 KG DE CARGA ÚTIL                </v>
      </c>
      <c r="H8830" t="str">
        <f>T("DIESEL                                            ")</f>
        <v xml:space="preserve">DIESEL                                            </v>
      </c>
      <c r="I8830">
        <v>3</v>
      </c>
    </row>
    <row r="8831" spans="1:9">
      <c r="A8831" t="str">
        <f>T("2018")</f>
        <v>2018</v>
      </c>
      <c r="B8831" t="str">
        <f>T("Entidad sin personalidad jurídica (art. 35.4 LGT) ")</f>
        <v xml:space="preserve">Entidad sin personalidad jurídica (art. 35.4 LGT) </v>
      </c>
      <c r="C8831" t="str">
        <f>T("MONCLOA-ARAVACA     ")</f>
        <v xml:space="preserve">MONCLOA-ARAVACA     </v>
      </c>
      <c r="D8831" t="str">
        <f>T("VALDEZARZA          ")</f>
        <v xml:space="preserve">VALDEZARZA          </v>
      </c>
      <c r="E8831" t="str">
        <f>T("CA ")</f>
        <v xml:space="preserve">CA </v>
      </c>
      <c r="F8831" t="str">
        <f>T("CAMIONES       ")</f>
        <v xml:space="preserve">CAMIONES       </v>
      </c>
      <c r="G8831" t="str">
        <f>T("De 1.000 a 2.999 KG DE CARGA ÚTIL                 ")</f>
        <v xml:space="preserve">De 1.000 a 2.999 KG DE CARGA ÚTIL                 </v>
      </c>
      <c r="H8831" t="str">
        <f>T("DIESEL                                            ")</f>
        <v xml:space="preserve">DIESEL                                            </v>
      </c>
      <c r="I8831">
        <v>4</v>
      </c>
    </row>
    <row r="8832" spans="1:9">
      <c r="A8832" t="str">
        <f>T("2018")</f>
        <v>2018</v>
      </c>
      <c r="B8832" t="str">
        <f>T("Entidad sin personalidad jurídica (art. 35.4 LGT) ")</f>
        <v xml:space="preserve">Entidad sin personalidad jurídica (art. 35.4 LGT) </v>
      </c>
      <c r="C8832" t="str">
        <f>T("MONCLOA-ARAVACA     ")</f>
        <v xml:space="preserve">MONCLOA-ARAVACA     </v>
      </c>
      <c r="D8832" t="str">
        <f>T("ARAVACA             ")</f>
        <v xml:space="preserve">ARAVACA             </v>
      </c>
      <c r="E8832" t="str">
        <f>T("CA ")</f>
        <v xml:space="preserve">CA </v>
      </c>
      <c r="F8832" t="str">
        <f>T("CAMIONES       ")</f>
        <v xml:space="preserve">CAMIONES       </v>
      </c>
      <c r="G8832" t="str">
        <f>T("De menos de 1.000 KG DE CARGA ÚTIL                ")</f>
        <v xml:space="preserve">De menos de 1.000 KG DE CARGA ÚTIL                </v>
      </c>
      <c r="H8832" t="str">
        <f>T("DIESEL                                            ")</f>
        <v xml:space="preserve">DIESEL                                            </v>
      </c>
      <c r="I8832">
        <v>1</v>
      </c>
    </row>
    <row r="8833" spans="1:9">
      <c r="A8833" t="str">
        <f>T("2018")</f>
        <v>2018</v>
      </c>
      <c r="B8833" t="str">
        <f>T("Entidad sin personalidad jurídica (art. 35.4 LGT) ")</f>
        <v xml:space="preserve">Entidad sin personalidad jurídica (art. 35.4 LGT) </v>
      </c>
      <c r="C8833" t="str">
        <f>T("MONCLOA-ARAVACA     ")</f>
        <v xml:space="preserve">MONCLOA-ARAVACA     </v>
      </c>
      <c r="D8833" t="str">
        <f>T("ARAVACA             ")</f>
        <v xml:space="preserve">ARAVACA             </v>
      </c>
      <c r="E8833" t="str">
        <f>T("CA ")</f>
        <v xml:space="preserve">CA </v>
      </c>
      <c r="F8833" t="str">
        <f>T("CAMIONES       ")</f>
        <v xml:space="preserve">CAMIONES       </v>
      </c>
      <c r="G8833" t="str">
        <f>T("De 1.000 a 2.999 KG DE CARGA ÚTIL                 ")</f>
        <v xml:space="preserve">De 1.000 a 2.999 KG DE CARGA ÚTIL                 </v>
      </c>
      <c r="H8833" t="str">
        <f>T("DIESEL                                            ")</f>
        <v xml:space="preserve">DIESEL                                            </v>
      </c>
      <c r="I8833">
        <v>1</v>
      </c>
    </row>
    <row r="8834" spans="1:9">
      <c r="A8834" t="str">
        <f>T("2018")</f>
        <v>2018</v>
      </c>
      <c r="B8834" t="str">
        <f>T("FISICO                                            ")</f>
        <v xml:space="preserve">FISICO                                            </v>
      </c>
      <c r="C8834" t="str">
        <f>T("MONCLOA-ARAVACA     ")</f>
        <v xml:space="preserve">MONCLOA-ARAVACA     </v>
      </c>
      <c r="D8834" t="str">
        <f>T("SIN BARRIO          ")</f>
        <v xml:space="preserve">SIN BARRIO          </v>
      </c>
      <c r="E8834" t="str">
        <f>T("CA ")</f>
        <v xml:space="preserve">CA </v>
      </c>
      <c r="F8834" t="str">
        <f>T("CAMIONES       ")</f>
        <v xml:space="preserve">CAMIONES       </v>
      </c>
      <c r="G8834" t="str">
        <f>T("De menos de 1.000 KG DE CARGA ÚTIL                ")</f>
        <v xml:space="preserve">De menos de 1.000 KG DE CARGA ÚTIL                </v>
      </c>
      <c r="H8834" t="str">
        <f>T("DIESEL                                            ")</f>
        <v xml:space="preserve">DIESEL                                            </v>
      </c>
      <c r="I8834">
        <v>1</v>
      </c>
    </row>
    <row r="8835" spans="1:9">
      <c r="A8835" t="str">
        <f>T("2018")</f>
        <v>2018</v>
      </c>
      <c r="B8835" t="str">
        <f>T("FISICO                                            ")</f>
        <v xml:space="preserve">FISICO                                            </v>
      </c>
      <c r="C8835" t="str">
        <f>T("MONCLOA-ARAVACA     ")</f>
        <v xml:space="preserve">MONCLOA-ARAVACA     </v>
      </c>
      <c r="D8835" t="str">
        <f>T("CASA DE CAMPO       ")</f>
        <v xml:space="preserve">CASA DE CAMPO       </v>
      </c>
      <c r="E8835" t="str">
        <f>T("CA ")</f>
        <v xml:space="preserve">CA </v>
      </c>
      <c r="F8835" t="str">
        <f>T("CAMIONES       ")</f>
        <v xml:space="preserve">CAMIONES       </v>
      </c>
      <c r="G8835" t="str">
        <f>T("De menos de 1.000 KG DE CARGA ÚTIL                ")</f>
        <v xml:space="preserve">De menos de 1.000 KG DE CARGA ÚTIL                </v>
      </c>
      <c r="H8835" t="str">
        <f>T("DIESEL                                            ")</f>
        <v xml:space="preserve">DIESEL                                            </v>
      </c>
      <c r="I8835">
        <v>118</v>
      </c>
    </row>
    <row r="8836" spans="1:9">
      <c r="A8836" t="str">
        <f>T("2018")</f>
        <v>2018</v>
      </c>
      <c r="B8836" t="str">
        <f>T("FISICO                                            ")</f>
        <v xml:space="preserve">FISICO                                            </v>
      </c>
      <c r="C8836" t="str">
        <f>T("MONCLOA-ARAVACA     ")</f>
        <v xml:space="preserve">MONCLOA-ARAVACA     </v>
      </c>
      <c r="D8836" t="str">
        <f>T("CASA DE CAMPO       ")</f>
        <v xml:space="preserve">CASA DE CAMPO       </v>
      </c>
      <c r="E8836" t="str">
        <f>T("CA ")</f>
        <v xml:space="preserve">CA </v>
      </c>
      <c r="F8836" t="str">
        <f>T("CAMIONES       ")</f>
        <v xml:space="preserve">CAMIONES       </v>
      </c>
      <c r="G8836" t="str">
        <f>T("De 1.000 a 2.999 KG DE CARGA ÚTIL                 ")</f>
        <v xml:space="preserve">De 1.000 a 2.999 KG DE CARGA ÚTIL                 </v>
      </c>
      <c r="H8836" t="str">
        <f>T("DIESEL                                            ")</f>
        <v xml:space="preserve">DIESEL                                            </v>
      </c>
      <c r="I8836">
        <v>27</v>
      </c>
    </row>
    <row r="8837" spans="1:9">
      <c r="A8837" t="str">
        <f>T("2018")</f>
        <v>2018</v>
      </c>
      <c r="B8837" t="str">
        <f>T("FISICO                                            ")</f>
        <v xml:space="preserve">FISICO                                            </v>
      </c>
      <c r="C8837" t="str">
        <f>T("MONCLOA-ARAVACA     ")</f>
        <v xml:space="preserve">MONCLOA-ARAVACA     </v>
      </c>
      <c r="D8837" t="str">
        <f>T("CASA DE CAMPO       ")</f>
        <v xml:space="preserve">CASA DE CAMPO       </v>
      </c>
      <c r="E8837" t="str">
        <f>T("CA ")</f>
        <v xml:space="preserve">CA </v>
      </c>
      <c r="F8837" t="str">
        <f>T("CAMIONES       ")</f>
        <v xml:space="preserve">CAMIONES       </v>
      </c>
      <c r="G8837" t="str">
        <f>T("De 3.000 a 9.999 KG DE CARGA ÚTIL                 ")</f>
        <v xml:space="preserve">De 3.000 a 9.999 KG DE CARGA ÚTIL                 </v>
      </c>
      <c r="H8837" t="str">
        <f>T("DIESEL                                            ")</f>
        <v xml:space="preserve">DIESEL                                            </v>
      </c>
      <c r="I8837">
        <v>1</v>
      </c>
    </row>
    <row r="8838" spans="1:9">
      <c r="A8838" t="str">
        <f>T("2018")</f>
        <v>2018</v>
      </c>
      <c r="B8838" t="str">
        <f>T("FISICO                                            ")</f>
        <v xml:space="preserve">FISICO                                            </v>
      </c>
      <c r="C8838" t="str">
        <f>T("MONCLOA-ARAVACA     ")</f>
        <v xml:space="preserve">MONCLOA-ARAVACA     </v>
      </c>
      <c r="D8838" t="str">
        <f>T("CASA DE CAMPO       ")</f>
        <v xml:space="preserve">CASA DE CAMPO       </v>
      </c>
      <c r="E8838" t="str">
        <f>T("CA ")</f>
        <v xml:space="preserve">CA </v>
      </c>
      <c r="F8838" t="str">
        <f>T("CAMIONES       ")</f>
        <v xml:space="preserve">CAMIONES       </v>
      </c>
      <c r="G8838" t="str">
        <f>T("De 10.000 KG DE CARGA ÚTIL en adelante            ")</f>
        <v xml:space="preserve">De 10.000 KG DE CARGA ÚTIL en adelante            </v>
      </c>
      <c r="H8838" t="str">
        <f>T("DIESEL                                            ")</f>
        <v xml:space="preserve">DIESEL                                            </v>
      </c>
      <c r="I8838">
        <v>2</v>
      </c>
    </row>
    <row r="8839" spans="1:9">
      <c r="A8839" t="str">
        <f>T("2018")</f>
        <v>2018</v>
      </c>
      <c r="B8839" t="str">
        <f>T("FISICO                                            ")</f>
        <v xml:space="preserve">FISICO                                            </v>
      </c>
      <c r="C8839" t="str">
        <f>T("MONCLOA-ARAVACA     ")</f>
        <v xml:space="preserve">MONCLOA-ARAVACA     </v>
      </c>
      <c r="D8839" t="str">
        <f>T("ARGUELLES           ")</f>
        <v xml:space="preserve">ARGUELLES           </v>
      </c>
      <c r="E8839" t="str">
        <f>T("CA ")</f>
        <v xml:space="preserve">CA </v>
      </c>
      <c r="F8839" t="str">
        <f>T("CAMIONES       ")</f>
        <v xml:space="preserve">CAMIONES       </v>
      </c>
      <c r="G8839" t="str">
        <f>T("De menos de 1.000 KG DE CARGA ÚTIL                ")</f>
        <v xml:space="preserve">De menos de 1.000 KG DE CARGA ÚTIL                </v>
      </c>
      <c r="H8839" t="str">
        <f>T("DIESEL                                            ")</f>
        <v xml:space="preserve">DIESEL                                            </v>
      </c>
      <c r="I8839">
        <v>169</v>
      </c>
    </row>
    <row r="8840" spans="1:9">
      <c r="A8840" t="str">
        <f>T("2018")</f>
        <v>2018</v>
      </c>
      <c r="B8840" t="str">
        <f>T("FISICO                                            ")</f>
        <v xml:space="preserve">FISICO                                            </v>
      </c>
      <c r="C8840" t="str">
        <f>T("MONCLOA-ARAVACA     ")</f>
        <v xml:space="preserve">MONCLOA-ARAVACA     </v>
      </c>
      <c r="D8840" t="str">
        <f>T("ARGUELLES           ")</f>
        <v xml:space="preserve">ARGUELLES           </v>
      </c>
      <c r="E8840" t="str">
        <f>T("CA ")</f>
        <v xml:space="preserve">CA </v>
      </c>
      <c r="F8840" t="str">
        <f>T("CAMIONES       ")</f>
        <v xml:space="preserve">CAMIONES       </v>
      </c>
      <c r="G8840" t="str">
        <f>T("De 1.000 a 2.999 KG DE CARGA ÚTIL                 ")</f>
        <v xml:space="preserve">De 1.000 a 2.999 KG DE CARGA ÚTIL                 </v>
      </c>
      <c r="H8840" t="str">
        <f>T("DIESEL                                            ")</f>
        <v xml:space="preserve">DIESEL                                            </v>
      </c>
      <c r="I8840">
        <v>43</v>
      </c>
    </row>
    <row r="8841" spans="1:9">
      <c r="A8841" t="str">
        <f>T("2018")</f>
        <v>2018</v>
      </c>
      <c r="B8841" t="str">
        <f>T("FISICO                                            ")</f>
        <v xml:space="preserve">FISICO                                            </v>
      </c>
      <c r="C8841" t="str">
        <f>T("MONCLOA-ARAVACA     ")</f>
        <v xml:space="preserve">MONCLOA-ARAVACA     </v>
      </c>
      <c r="D8841" t="str">
        <f>T("ARGUELLES           ")</f>
        <v xml:space="preserve">ARGUELLES           </v>
      </c>
      <c r="E8841" t="str">
        <f>T("CA ")</f>
        <v xml:space="preserve">CA </v>
      </c>
      <c r="F8841" t="str">
        <f>T("CAMIONES       ")</f>
        <v xml:space="preserve">CAMIONES       </v>
      </c>
      <c r="G8841" t="str">
        <f>T("De 3.000 a 9.999 KG DE CARGA ÚTIL                 ")</f>
        <v xml:space="preserve">De 3.000 a 9.999 KG DE CARGA ÚTIL                 </v>
      </c>
      <c r="H8841" t="str">
        <f>T("DIESEL                                            ")</f>
        <v xml:space="preserve">DIESEL                                            </v>
      </c>
      <c r="I8841">
        <v>2</v>
      </c>
    </row>
    <row r="8842" spans="1:9">
      <c r="A8842" t="str">
        <f>T("2018")</f>
        <v>2018</v>
      </c>
      <c r="B8842" t="str">
        <f>T("FISICO                                            ")</f>
        <v xml:space="preserve">FISICO                                            </v>
      </c>
      <c r="C8842" t="str">
        <f>T("MONCLOA-ARAVACA     ")</f>
        <v xml:space="preserve">MONCLOA-ARAVACA     </v>
      </c>
      <c r="D8842" t="str">
        <f>T("ARGUELLES           ")</f>
        <v xml:space="preserve">ARGUELLES           </v>
      </c>
      <c r="E8842" t="str">
        <f>T("CA ")</f>
        <v xml:space="preserve">CA </v>
      </c>
      <c r="F8842" t="str">
        <f>T("CAMIONES       ")</f>
        <v xml:space="preserve">CAMIONES       </v>
      </c>
      <c r="G8842" t="str">
        <f>T("De 10.000 KG DE CARGA ÚTIL en adelante            ")</f>
        <v xml:space="preserve">De 10.000 KG DE CARGA ÚTIL en adelante            </v>
      </c>
      <c r="H8842" t="str">
        <f>T("DIESEL                                            ")</f>
        <v xml:space="preserve">DIESEL                                            </v>
      </c>
      <c r="I8842">
        <v>2</v>
      </c>
    </row>
    <row r="8843" spans="1:9">
      <c r="A8843" t="str">
        <f>T("2018")</f>
        <v>2018</v>
      </c>
      <c r="B8843" t="str">
        <f>T("FISICO                                            ")</f>
        <v xml:space="preserve">FISICO                                            </v>
      </c>
      <c r="C8843" t="str">
        <f>T("MONCLOA-ARAVACA     ")</f>
        <v xml:space="preserve">MONCLOA-ARAVACA     </v>
      </c>
      <c r="D8843" t="str">
        <f>T("CIUDAD UNIVERSITARIA")</f>
        <v>CIUDAD UNIVERSITARIA</v>
      </c>
      <c r="E8843" t="str">
        <f>T("CA ")</f>
        <v xml:space="preserve">CA </v>
      </c>
      <c r="F8843" t="str">
        <f>T("CAMIONES       ")</f>
        <v xml:space="preserve">CAMIONES       </v>
      </c>
      <c r="G8843" t="str">
        <f>T("De menos de 1.000 KG DE CARGA ÚTIL                ")</f>
        <v xml:space="preserve">De menos de 1.000 KG DE CARGA ÚTIL                </v>
      </c>
      <c r="H8843" t="str">
        <f>T("DIESEL                                            ")</f>
        <v xml:space="preserve">DIESEL                                            </v>
      </c>
      <c r="I8843">
        <v>142</v>
      </c>
    </row>
    <row r="8844" spans="1:9">
      <c r="A8844" t="str">
        <f>T("2018")</f>
        <v>2018</v>
      </c>
      <c r="B8844" t="str">
        <f>T("FISICO                                            ")</f>
        <v xml:space="preserve">FISICO                                            </v>
      </c>
      <c r="C8844" t="str">
        <f>T("MONCLOA-ARAVACA     ")</f>
        <v xml:space="preserve">MONCLOA-ARAVACA     </v>
      </c>
      <c r="D8844" t="str">
        <f>T("CIUDAD UNIVERSITARIA")</f>
        <v>CIUDAD UNIVERSITARIA</v>
      </c>
      <c r="E8844" t="str">
        <f>T("CA ")</f>
        <v xml:space="preserve">CA </v>
      </c>
      <c r="F8844" t="str">
        <f>T("CAMIONES       ")</f>
        <v xml:space="preserve">CAMIONES       </v>
      </c>
      <c r="G8844" t="str">
        <f>T("De 1.000 a 2.999 KG DE CARGA ÚTIL                 ")</f>
        <v xml:space="preserve">De 1.000 a 2.999 KG DE CARGA ÚTIL                 </v>
      </c>
      <c r="H8844" t="str">
        <f>T("DIESEL                                            ")</f>
        <v xml:space="preserve">DIESEL                                            </v>
      </c>
      <c r="I8844">
        <v>51</v>
      </c>
    </row>
    <row r="8845" spans="1:9">
      <c r="A8845" t="str">
        <f>T("2018")</f>
        <v>2018</v>
      </c>
      <c r="B8845" t="str">
        <f>T("FISICO                                            ")</f>
        <v xml:space="preserve">FISICO                                            </v>
      </c>
      <c r="C8845" t="str">
        <f>T("MONCLOA-ARAVACA     ")</f>
        <v xml:space="preserve">MONCLOA-ARAVACA     </v>
      </c>
      <c r="D8845" t="str">
        <f>T("CIUDAD UNIVERSITARIA")</f>
        <v>CIUDAD UNIVERSITARIA</v>
      </c>
      <c r="E8845" t="str">
        <f>T("CA ")</f>
        <v xml:space="preserve">CA </v>
      </c>
      <c r="F8845" t="str">
        <f>T("CAMIONES       ")</f>
        <v xml:space="preserve">CAMIONES       </v>
      </c>
      <c r="G8845" t="str">
        <f>T("De 3.000 a 9.999 KG DE CARGA ÚTIL                 ")</f>
        <v xml:space="preserve">De 3.000 a 9.999 KG DE CARGA ÚTIL                 </v>
      </c>
      <c r="H8845" t="str">
        <f>T("DIESEL                                            ")</f>
        <v xml:space="preserve">DIESEL                                            </v>
      </c>
      <c r="I8845">
        <v>3</v>
      </c>
    </row>
    <row r="8846" spans="1:9">
      <c r="A8846" t="str">
        <f>T("2018")</f>
        <v>2018</v>
      </c>
      <c r="B8846" t="str">
        <f>T("FISICO                                            ")</f>
        <v xml:space="preserve">FISICO                                            </v>
      </c>
      <c r="C8846" t="str">
        <f>T("MONCLOA-ARAVACA     ")</f>
        <v xml:space="preserve">MONCLOA-ARAVACA     </v>
      </c>
      <c r="D8846" t="str">
        <f>T("CIUDAD UNIVERSITARIA")</f>
        <v>CIUDAD UNIVERSITARIA</v>
      </c>
      <c r="E8846" t="str">
        <f>T("CA ")</f>
        <v xml:space="preserve">CA </v>
      </c>
      <c r="F8846" t="str">
        <f>T("CAMIONES       ")</f>
        <v xml:space="preserve">CAMIONES       </v>
      </c>
      <c r="G8846" t="str">
        <f>T("De 10.000 KG DE CARGA ÚTIL en adelante            ")</f>
        <v xml:space="preserve">De 10.000 KG DE CARGA ÚTIL en adelante            </v>
      </c>
      <c r="H8846" t="str">
        <f>T("DIESEL                                            ")</f>
        <v xml:space="preserve">DIESEL                                            </v>
      </c>
      <c r="I8846">
        <v>2</v>
      </c>
    </row>
    <row r="8847" spans="1:9">
      <c r="A8847" t="str">
        <f>T("2018")</f>
        <v>2018</v>
      </c>
      <c r="B8847" t="str">
        <f>T("FISICO                                            ")</f>
        <v xml:space="preserve">FISICO                                            </v>
      </c>
      <c r="C8847" t="str">
        <f>T("MONCLOA-ARAVACA     ")</f>
        <v xml:space="preserve">MONCLOA-ARAVACA     </v>
      </c>
      <c r="D8847" t="str">
        <f>T("VALDEZARZA          ")</f>
        <v xml:space="preserve">VALDEZARZA          </v>
      </c>
      <c r="E8847" t="str">
        <f>T("CA ")</f>
        <v xml:space="preserve">CA </v>
      </c>
      <c r="F8847" t="str">
        <f>T("CAMIONES       ")</f>
        <v xml:space="preserve">CAMIONES       </v>
      </c>
      <c r="G8847" t="str">
        <f>T("De menos de 1.000 KG DE CARGA ÚTIL                ")</f>
        <v xml:space="preserve">De menos de 1.000 KG DE CARGA ÚTIL                </v>
      </c>
      <c r="H8847" t="str">
        <f>T("DIESEL                                            ")</f>
        <v xml:space="preserve">DIESEL                                            </v>
      </c>
      <c r="I8847">
        <v>328</v>
      </c>
    </row>
    <row r="8848" spans="1:9">
      <c r="A8848" t="str">
        <f>T("2018")</f>
        <v>2018</v>
      </c>
      <c r="B8848" t="str">
        <f>T("FISICO                                            ")</f>
        <v xml:space="preserve">FISICO                                            </v>
      </c>
      <c r="C8848" t="str">
        <f>T("MONCLOA-ARAVACA     ")</f>
        <v xml:space="preserve">MONCLOA-ARAVACA     </v>
      </c>
      <c r="D8848" t="str">
        <f>T("VALDEZARZA          ")</f>
        <v xml:space="preserve">VALDEZARZA          </v>
      </c>
      <c r="E8848" t="str">
        <f>T("CA ")</f>
        <v xml:space="preserve">CA </v>
      </c>
      <c r="F8848" t="str">
        <f>T("CAMIONES       ")</f>
        <v xml:space="preserve">CAMIONES       </v>
      </c>
      <c r="G8848" t="str">
        <f>T("De 1.000 a 2.999 KG DE CARGA ÚTIL                 ")</f>
        <v xml:space="preserve">De 1.000 a 2.999 KG DE CARGA ÚTIL                 </v>
      </c>
      <c r="H8848" t="str">
        <f>T("DIESEL                                            ")</f>
        <v xml:space="preserve">DIESEL                                            </v>
      </c>
      <c r="I8848">
        <v>92</v>
      </c>
    </row>
    <row r="8849" spans="1:9">
      <c r="A8849" t="str">
        <f>T("2018")</f>
        <v>2018</v>
      </c>
      <c r="B8849" t="str">
        <f>T("FISICO                                            ")</f>
        <v xml:space="preserve">FISICO                                            </v>
      </c>
      <c r="C8849" t="str">
        <f>T("MONCLOA-ARAVACA     ")</f>
        <v xml:space="preserve">MONCLOA-ARAVACA     </v>
      </c>
      <c r="D8849" t="str">
        <f>T("VALDEZARZA          ")</f>
        <v xml:space="preserve">VALDEZARZA          </v>
      </c>
      <c r="E8849" t="str">
        <f>T("CA ")</f>
        <v xml:space="preserve">CA </v>
      </c>
      <c r="F8849" t="str">
        <f>T("CAMIONES       ")</f>
        <v xml:space="preserve">CAMIONES       </v>
      </c>
      <c r="G8849" t="str">
        <f>T("De 3.000 a 9.999 KG DE CARGA ÚTIL                 ")</f>
        <v xml:space="preserve">De 3.000 a 9.999 KG DE CARGA ÚTIL                 </v>
      </c>
      <c r="H8849" t="str">
        <f>T("DIESEL                                            ")</f>
        <v xml:space="preserve">DIESEL                                            </v>
      </c>
      <c r="I8849">
        <v>4</v>
      </c>
    </row>
    <row r="8850" spans="1:9">
      <c r="A8850" t="str">
        <f>T("2018")</f>
        <v>2018</v>
      </c>
      <c r="B8850" t="str">
        <f>T("FISICO                                            ")</f>
        <v xml:space="preserve">FISICO                                            </v>
      </c>
      <c r="C8850" t="str">
        <f>T("MONCLOA-ARAVACA     ")</f>
        <v xml:space="preserve">MONCLOA-ARAVACA     </v>
      </c>
      <c r="D8850" t="str">
        <f>T("VALDEMARIN          ")</f>
        <v xml:space="preserve">VALDEMARIN          </v>
      </c>
      <c r="E8850" t="str">
        <f>T("CA ")</f>
        <v xml:space="preserve">CA </v>
      </c>
      <c r="F8850" t="str">
        <f>T("CAMIONES       ")</f>
        <v xml:space="preserve">CAMIONES       </v>
      </c>
      <c r="G8850" t="str">
        <f>T("De menos de 1.000 KG DE CARGA ÚTIL                ")</f>
        <v xml:space="preserve">De menos de 1.000 KG DE CARGA ÚTIL                </v>
      </c>
      <c r="H8850" t="str">
        <f>T("DIESEL                                            ")</f>
        <v xml:space="preserve">DIESEL                                            </v>
      </c>
      <c r="I8850">
        <v>31</v>
      </c>
    </row>
    <row r="8851" spans="1:9">
      <c r="A8851" t="str">
        <f>T("2018")</f>
        <v>2018</v>
      </c>
      <c r="B8851" t="str">
        <f>T("FISICO                                            ")</f>
        <v xml:space="preserve">FISICO                                            </v>
      </c>
      <c r="C8851" t="str">
        <f>T("MONCLOA-ARAVACA     ")</f>
        <v xml:space="preserve">MONCLOA-ARAVACA     </v>
      </c>
      <c r="D8851" t="str">
        <f>T("VALDEMARIN          ")</f>
        <v xml:space="preserve">VALDEMARIN          </v>
      </c>
      <c r="E8851" t="str">
        <f>T("CA ")</f>
        <v xml:space="preserve">CA </v>
      </c>
      <c r="F8851" t="str">
        <f>T("CAMIONES       ")</f>
        <v xml:space="preserve">CAMIONES       </v>
      </c>
      <c r="G8851" t="str">
        <f>T("De 1.000 a 2.999 KG DE CARGA ÚTIL                 ")</f>
        <v xml:space="preserve">De 1.000 a 2.999 KG DE CARGA ÚTIL                 </v>
      </c>
      <c r="H8851" t="str">
        <f>T("DIESEL                                            ")</f>
        <v xml:space="preserve">DIESEL                                            </v>
      </c>
      <c r="I8851">
        <v>5</v>
      </c>
    </row>
    <row r="8852" spans="1:9">
      <c r="A8852" t="str">
        <f>T("2018")</f>
        <v>2018</v>
      </c>
      <c r="B8852" t="str">
        <f>T("FISICO                                            ")</f>
        <v xml:space="preserve">FISICO                                            </v>
      </c>
      <c r="C8852" t="str">
        <f>T("MONCLOA-ARAVACA     ")</f>
        <v xml:space="preserve">MONCLOA-ARAVACA     </v>
      </c>
      <c r="D8852" t="str">
        <f>T("VALDEMARIN          ")</f>
        <v xml:space="preserve">VALDEMARIN          </v>
      </c>
      <c r="E8852" t="str">
        <f>T("CA ")</f>
        <v xml:space="preserve">CA </v>
      </c>
      <c r="F8852" t="str">
        <f>T("CAMIONES       ")</f>
        <v xml:space="preserve">CAMIONES       </v>
      </c>
      <c r="G8852" t="str">
        <f>T("De 3.000 a 9.999 KG DE CARGA ÚTIL                 ")</f>
        <v xml:space="preserve">De 3.000 a 9.999 KG DE CARGA ÚTIL                 </v>
      </c>
      <c r="H8852" t="str">
        <f>T("DIESEL                                            ")</f>
        <v xml:space="preserve">DIESEL                                            </v>
      </c>
      <c r="I8852">
        <v>2</v>
      </c>
    </row>
    <row r="8853" spans="1:9">
      <c r="A8853" t="str">
        <f>T("2018")</f>
        <v>2018</v>
      </c>
      <c r="B8853" t="str">
        <f>T("FISICO                                            ")</f>
        <v xml:space="preserve">FISICO                                            </v>
      </c>
      <c r="C8853" t="str">
        <f>T("MONCLOA-ARAVACA     ")</f>
        <v xml:space="preserve">MONCLOA-ARAVACA     </v>
      </c>
      <c r="D8853" t="str">
        <f>T("VALDEMARIN          ")</f>
        <v xml:space="preserve">VALDEMARIN          </v>
      </c>
      <c r="E8853" t="str">
        <f>T("CA ")</f>
        <v xml:space="preserve">CA </v>
      </c>
      <c r="F8853" t="str">
        <f>T("CAMIONES       ")</f>
        <v xml:space="preserve">CAMIONES       </v>
      </c>
      <c r="G8853" t="str">
        <f>T("De 10.000 KG DE CARGA ÚTIL en adelante            ")</f>
        <v xml:space="preserve">De 10.000 KG DE CARGA ÚTIL en adelante            </v>
      </c>
      <c r="H8853" t="str">
        <f>T("DIESEL                                            ")</f>
        <v xml:space="preserve">DIESEL                                            </v>
      </c>
      <c r="I8853">
        <v>1</v>
      </c>
    </row>
    <row r="8854" spans="1:9">
      <c r="A8854" t="str">
        <f>T("2018")</f>
        <v>2018</v>
      </c>
      <c r="B8854" t="str">
        <f>T("FISICO                                            ")</f>
        <v xml:space="preserve">FISICO                                            </v>
      </c>
      <c r="C8854" t="str">
        <f>T("MONCLOA-ARAVACA     ")</f>
        <v xml:space="preserve">MONCLOA-ARAVACA     </v>
      </c>
      <c r="D8854" t="str">
        <f>T("EL PLANTIO          ")</f>
        <v xml:space="preserve">EL PLANTIO          </v>
      </c>
      <c r="E8854" t="str">
        <f>T("CA ")</f>
        <v xml:space="preserve">CA </v>
      </c>
      <c r="F8854" t="str">
        <f>T("CAMIONES       ")</f>
        <v xml:space="preserve">CAMIONES       </v>
      </c>
      <c r="G8854" t="str">
        <f>T("De menos de 1.000 KG DE CARGA ÚTIL                ")</f>
        <v xml:space="preserve">De menos de 1.000 KG DE CARGA ÚTIL                </v>
      </c>
      <c r="H8854" t="str">
        <f>T("DIESEL                                            ")</f>
        <v xml:space="preserve">DIESEL                                            </v>
      </c>
      <c r="I8854">
        <v>27</v>
      </c>
    </row>
    <row r="8855" spans="1:9">
      <c r="A8855" t="str">
        <f>T("2018")</f>
        <v>2018</v>
      </c>
      <c r="B8855" t="str">
        <f>T("FISICO                                            ")</f>
        <v xml:space="preserve">FISICO                                            </v>
      </c>
      <c r="C8855" t="str">
        <f>T("MONCLOA-ARAVACA     ")</f>
        <v xml:space="preserve">MONCLOA-ARAVACA     </v>
      </c>
      <c r="D8855" t="str">
        <f>T("EL PLANTIO          ")</f>
        <v xml:space="preserve">EL PLANTIO          </v>
      </c>
      <c r="E8855" t="str">
        <f>T("CA ")</f>
        <v xml:space="preserve">CA </v>
      </c>
      <c r="F8855" t="str">
        <f>T("CAMIONES       ")</f>
        <v xml:space="preserve">CAMIONES       </v>
      </c>
      <c r="G8855" t="str">
        <f>T("De 1.000 a 2.999 KG DE CARGA ÚTIL                 ")</f>
        <v xml:space="preserve">De 1.000 a 2.999 KG DE CARGA ÚTIL                 </v>
      </c>
      <c r="H8855" t="str">
        <f>T("DIESEL                                            ")</f>
        <v xml:space="preserve">DIESEL                                            </v>
      </c>
      <c r="I8855">
        <v>7</v>
      </c>
    </row>
    <row r="8856" spans="1:9">
      <c r="A8856" t="str">
        <f>T("2018")</f>
        <v>2018</v>
      </c>
      <c r="B8856" t="str">
        <f>T("FISICO                                            ")</f>
        <v xml:space="preserve">FISICO                                            </v>
      </c>
      <c r="C8856" t="str">
        <f>T("MONCLOA-ARAVACA     ")</f>
        <v xml:space="preserve">MONCLOA-ARAVACA     </v>
      </c>
      <c r="D8856" t="str">
        <f>T("ARAVACA             ")</f>
        <v xml:space="preserve">ARAVACA             </v>
      </c>
      <c r="E8856" t="str">
        <f>T("CA ")</f>
        <v xml:space="preserve">CA </v>
      </c>
      <c r="F8856" t="str">
        <f>T("CAMIONES       ")</f>
        <v xml:space="preserve">CAMIONES       </v>
      </c>
      <c r="G8856" t="str">
        <f>T("De menos de 1.000 KG DE CARGA ÚTIL                ")</f>
        <v xml:space="preserve">De menos de 1.000 KG DE CARGA ÚTIL                </v>
      </c>
      <c r="H8856" t="str">
        <f>T("DIESEL                                            ")</f>
        <v xml:space="preserve">DIESEL                                            </v>
      </c>
      <c r="I8856">
        <v>225</v>
      </c>
    </row>
    <row r="8857" spans="1:9">
      <c r="A8857" t="str">
        <f>T("2018")</f>
        <v>2018</v>
      </c>
      <c r="B8857" t="str">
        <f>T("FISICO                                            ")</f>
        <v xml:space="preserve">FISICO                                            </v>
      </c>
      <c r="C8857" t="str">
        <f>T("MONCLOA-ARAVACA     ")</f>
        <v xml:space="preserve">MONCLOA-ARAVACA     </v>
      </c>
      <c r="D8857" t="str">
        <f>T("ARAVACA             ")</f>
        <v xml:space="preserve">ARAVACA             </v>
      </c>
      <c r="E8857" t="str">
        <f>T("CA ")</f>
        <v xml:space="preserve">CA </v>
      </c>
      <c r="F8857" t="str">
        <f>T("CAMIONES       ")</f>
        <v xml:space="preserve">CAMIONES       </v>
      </c>
      <c r="G8857" t="str">
        <f>T("De 1.000 a 2.999 KG DE CARGA ÚTIL                 ")</f>
        <v xml:space="preserve">De 1.000 a 2.999 KG DE CARGA ÚTIL                 </v>
      </c>
      <c r="H8857" t="str">
        <f>T("DIESEL                                            ")</f>
        <v xml:space="preserve">DIESEL                                            </v>
      </c>
      <c r="I8857">
        <v>63</v>
      </c>
    </row>
    <row r="8858" spans="1:9">
      <c r="A8858" t="str">
        <f>T("2018")</f>
        <v>2018</v>
      </c>
      <c r="B8858" t="str">
        <f>T("FISICO                                            ")</f>
        <v xml:space="preserve">FISICO                                            </v>
      </c>
      <c r="C8858" t="str">
        <f>T("MONCLOA-ARAVACA     ")</f>
        <v xml:space="preserve">MONCLOA-ARAVACA     </v>
      </c>
      <c r="D8858" t="str">
        <f>T("ARAVACA             ")</f>
        <v xml:space="preserve">ARAVACA             </v>
      </c>
      <c r="E8858" t="str">
        <f>T("CA ")</f>
        <v xml:space="preserve">CA </v>
      </c>
      <c r="F8858" t="str">
        <f>T("CAMIONES       ")</f>
        <v xml:space="preserve">CAMIONES       </v>
      </c>
      <c r="G8858" t="str">
        <f>T("De 3.000 a 9.999 KG DE CARGA ÚTIL                 ")</f>
        <v xml:space="preserve">De 3.000 a 9.999 KG DE CARGA ÚTIL                 </v>
      </c>
      <c r="H8858" t="str">
        <f>T("DIESEL                                            ")</f>
        <v xml:space="preserve">DIESEL                                            </v>
      </c>
      <c r="I8858">
        <v>3</v>
      </c>
    </row>
    <row r="8859" spans="1:9">
      <c r="A8859" t="str">
        <f>T("2018")</f>
        <v>2018</v>
      </c>
      <c r="B8859" t="str">
        <f>T("JURIDICO                                          ")</f>
        <v xml:space="preserve">JURIDICO                                          </v>
      </c>
      <c r="C8859" t="str">
        <f>T("MONCLOA-ARAVACA     ")</f>
        <v xml:space="preserve">MONCLOA-ARAVACA     </v>
      </c>
      <c r="D8859" t="str">
        <f>T("SIN BARRIO          ")</f>
        <v xml:space="preserve">SIN BARRIO          </v>
      </c>
      <c r="E8859" t="str">
        <f>T("CA ")</f>
        <v xml:space="preserve">CA </v>
      </c>
      <c r="F8859" t="str">
        <f>T("CAMIONES       ")</f>
        <v xml:space="preserve">CAMIONES       </v>
      </c>
      <c r="G8859" t="str">
        <f>T("De menos de 1.000 KG DE CARGA ÚTIL                ")</f>
        <v xml:space="preserve">De menos de 1.000 KG DE CARGA ÚTIL                </v>
      </c>
      <c r="H8859" t="str">
        <f>T("DIESEL                                            ")</f>
        <v xml:space="preserve">DIESEL                                            </v>
      </c>
      <c r="I8859">
        <v>9</v>
      </c>
    </row>
    <row r="8860" spans="1:9">
      <c r="A8860" t="str">
        <f>T("2018")</f>
        <v>2018</v>
      </c>
      <c r="B8860" t="str">
        <f>T("JURIDICO                                          ")</f>
        <v xml:space="preserve">JURIDICO                                          </v>
      </c>
      <c r="C8860" t="str">
        <f>T("MONCLOA-ARAVACA     ")</f>
        <v xml:space="preserve">MONCLOA-ARAVACA     </v>
      </c>
      <c r="D8860" t="str">
        <f>T("SIN BARRIO          ")</f>
        <v xml:space="preserve">SIN BARRIO          </v>
      </c>
      <c r="E8860" t="str">
        <f>T("CA ")</f>
        <v xml:space="preserve">CA </v>
      </c>
      <c r="F8860" t="str">
        <f>T("CAMIONES       ")</f>
        <v xml:space="preserve">CAMIONES       </v>
      </c>
      <c r="G8860" t="str">
        <f>T("De 1.000 a 2.999 KG DE CARGA ÚTIL                 ")</f>
        <v xml:space="preserve">De 1.000 a 2.999 KG DE CARGA ÚTIL                 </v>
      </c>
      <c r="H8860" t="str">
        <f>T("DIESEL                                            ")</f>
        <v xml:space="preserve">DIESEL                                            </v>
      </c>
      <c r="I8860">
        <v>3</v>
      </c>
    </row>
    <row r="8861" spans="1:9">
      <c r="A8861" t="str">
        <f>T("2018")</f>
        <v>2018</v>
      </c>
      <c r="B8861" t="str">
        <f>T("JURIDICO                                          ")</f>
        <v xml:space="preserve">JURIDICO                                          </v>
      </c>
      <c r="C8861" t="str">
        <f>T("MONCLOA-ARAVACA     ")</f>
        <v xml:space="preserve">MONCLOA-ARAVACA     </v>
      </c>
      <c r="D8861" t="str">
        <f>T("CASA DE CAMPO       ")</f>
        <v xml:space="preserve">CASA DE CAMPO       </v>
      </c>
      <c r="E8861" t="str">
        <f>T("CA ")</f>
        <v xml:space="preserve">CA </v>
      </c>
      <c r="F8861" t="str">
        <f>T("CAMIONES       ")</f>
        <v xml:space="preserve">CAMIONES       </v>
      </c>
      <c r="G8861" t="str">
        <f>T("De menos de 1.000 KG DE CARGA ÚTIL                ")</f>
        <v xml:space="preserve">De menos de 1.000 KG DE CARGA ÚTIL                </v>
      </c>
      <c r="H8861" t="str">
        <f>T("DIESEL                                            ")</f>
        <v xml:space="preserve">DIESEL                                            </v>
      </c>
      <c r="I8861">
        <v>51</v>
      </c>
    </row>
    <row r="8862" spans="1:9">
      <c r="A8862" t="str">
        <f>T("2018")</f>
        <v>2018</v>
      </c>
      <c r="B8862" t="str">
        <f>T("JURIDICO                                          ")</f>
        <v xml:space="preserve">JURIDICO                                          </v>
      </c>
      <c r="C8862" t="str">
        <f>T("MONCLOA-ARAVACA     ")</f>
        <v xml:space="preserve">MONCLOA-ARAVACA     </v>
      </c>
      <c r="D8862" t="str">
        <f>T("CASA DE CAMPO       ")</f>
        <v xml:space="preserve">CASA DE CAMPO       </v>
      </c>
      <c r="E8862" t="str">
        <f>T("CA ")</f>
        <v xml:space="preserve">CA </v>
      </c>
      <c r="F8862" t="str">
        <f>T("CAMIONES       ")</f>
        <v xml:space="preserve">CAMIONES       </v>
      </c>
      <c r="G8862" t="str">
        <f>T("De 1.000 a 2.999 KG DE CARGA ÚTIL                 ")</f>
        <v xml:space="preserve">De 1.000 a 2.999 KG DE CARGA ÚTIL                 </v>
      </c>
      <c r="H8862" t="str">
        <f>T("DIESEL                                            ")</f>
        <v xml:space="preserve">DIESEL                                            </v>
      </c>
      <c r="I8862">
        <v>26</v>
      </c>
    </row>
    <row r="8863" spans="1:9">
      <c r="A8863" t="str">
        <f>T("2018")</f>
        <v>2018</v>
      </c>
      <c r="B8863" t="str">
        <f>T("JURIDICO                                          ")</f>
        <v xml:space="preserve">JURIDICO                                          </v>
      </c>
      <c r="C8863" t="str">
        <f>T("MONCLOA-ARAVACA     ")</f>
        <v xml:space="preserve">MONCLOA-ARAVACA     </v>
      </c>
      <c r="D8863" t="str">
        <f>T("CASA DE CAMPO       ")</f>
        <v xml:space="preserve">CASA DE CAMPO       </v>
      </c>
      <c r="E8863" t="str">
        <f>T("CA ")</f>
        <v xml:space="preserve">CA </v>
      </c>
      <c r="F8863" t="str">
        <f>T("CAMIONES       ")</f>
        <v xml:space="preserve">CAMIONES       </v>
      </c>
      <c r="G8863" t="str">
        <f>T("De 3.000 a 9.999 KG DE CARGA ÚTIL                 ")</f>
        <v xml:space="preserve">De 3.000 a 9.999 KG DE CARGA ÚTIL                 </v>
      </c>
      <c r="H8863" t="str">
        <f>T("DIESEL                                            ")</f>
        <v xml:space="preserve">DIESEL                                            </v>
      </c>
      <c r="I8863">
        <v>3</v>
      </c>
    </row>
    <row r="8864" spans="1:9">
      <c r="A8864" t="str">
        <f>T("2018")</f>
        <v>2018</v>
      </c>
      <c r="B8864" t="str">
        <f>T("JURIDICO                                          ")</f>
        <v xml:space="preserve">JURIDICO                                          </v>
      </c>
      <c r="C8864" t="str">
        <f>T("MONCLOA-ARAVACA     ")</f>
        <v xml:space="preserve">MONCLOA-ARAVACA     </v>
      </c>
      <c r="D8864" t="str">
        <f>T("CASA DE CAMPO       ")</f>
        <v xml:space="preserve">CASA DE CAMPO       </v>
      </c>
      <c r="E8864" t="str">
        <f>T("CA ")</f>
        <v xml:space="preserve">CA </v>
      </c>
      <c r="F8864" t="str">
        <f>T("CAMIONES       ")</f>
        <v xml:space="preserve">CAMIONES       </v>
      </c>
      <c r="G8864" t="str">
        <f>T("De 10.000 KG DE CARGA ÚTIL en adelante            ")</f>
        <v xml:space="preserve">De 10.000 KG DE CARGA ÚTIL en adelante            </v>
      </c>
      <c r="H8864" t="str">
        <f>T("DIESEL                                            ")</f>
        <v xml:space="preserve">DIESEL                                            </v>
      </c>
      <c r="I8864">
        <v>2</v>
      </c>
    </row>
    <row r="8865" spans="1:9">
      <c r="A8865" t="str">
        <f>T("2018")</f>
        <v>2018</v>
      </c>
      <c r="B8865" t="str">
        <f>T("JURIDICO                                          ")</f>
        <v xml:space="preserve">JURIDICO                                          </v>
      </c>
      <c r="C8865" t="str">
        <f>T("MONCLOA-ARAVACA     ")</f>
        <v xml:space="preserve">MONCLOA-ARAVACA     </v>
      </c>
      <c r="D8865" t="str">
        <f>T("ARGUELLES           ")</f>
        <v xml:space="preserve">ARGUELLES           </v>
      </c>
      <c r="E8865" t="str">
        <f>T("CA ")</f>
        <v xml:space="preserve">CA </v>
      </c>
      <c r="F8865" t="str">
        <f>T("CAMIONES       ")</f>
        <v xml:space="preserve">CAMIONES       </v>
      </c>
      <c r="G8865" t="str">
        <f>T("De menos de 1.000 KG DE CARGA ÚTIL                ")</f>
        <v xml:space="preserve">De menos de 1.000 KG DE CARGA ÚTIL                </v>
      </c>
      <c r="H8865" t="str">
        <f>T("DIESEL                                            ")</f>
        <v xml:space="preserve">DIESEL                                            </v>
      </c>
      <c r="I8865">
        <v>395</v>
      </c>
    </row>
    <row r="8866" spans="1:9">
      <c r="A8866" t="str">
        <f>T("2018")</f>
        <v>2018</v>
      </c>
      <c r="B8866" t="str">
        <f>T("JURIDICO                                          ")</f>
        <v xml:space="preserve">JURIDICO                                          </v>
      </c>
      <c r="C8866" t="str">
        <f>T("MONCLOA-ARAVACA     ")</f>
        <v xml:space="preserve">MONCLOA-ARAVACA     </v>
      </c>
      <c r="D8866" t="str">
        <f>T("ARGUELLES           ")</f>
        <v xml:space="preserve">ARGUELLES           </v>
      </c>
      <c r="E8866" t="str">
        <f>T("CA ")</f>
        <v xml:space="preserve">CA </v>
      </c>
      <c r="F8866" t="str">
        <f>T("CAMIONES       ")</f>
        <v xml:space="preserve">CAMIONES       </v>
      </c>
      <c r="G8866" t="str">
        <f>T("De 1.000 a 2.999 KG DE CARGA ÚTIL                 ")</f>
        <v xml:space="preserve">De 1.000 a 2.999 KG DE CARGA ÚTIL                 </v>
      </c>
      <c r="H8866" t="str">
        <f>T("DIESEL                                            ")</f>
        <v xml:space="preserve">DIESEL                                            </v>
      </c>
      <c r="I8866">
        <v>177</v>
      </c>
    </row>
    <row r="8867" spans="1:9">
      <c r="A8867" t="str">
        <f>T("2018")</f>
        <v>2018</v>
      </c>
      <c r="B8867" t="str">
        <f>T("JURIDICO                                          ")</f>
        <v xml:space="preserve">JURIDICO                                          </v>
      </c>
      <c r="C8867" t="str">
        <f>T("MONCLOA-ARAVACA     ")</f>
        <v xml:space="preserve">MONCLOA-ARAVACA     </v>
      </c>
      <c r="D8867" t="str">
        <f>T("ARGUELLES           ")</f>
        <v xml:space="preserve">ARGUELLES           </v>
      </c>
      <c r="E8867" t="str">
        <f>T("CA ")</f>
        <v xml:space="preserve">CA </v>
      </c>
      <c r="F8867" t="str">
        <f>T("CAMIONES       ")</f>
        <v xml:space="preserve">CAMIONES       </v>
      </c>
      <c r="G8867" t="str">
        <f>T("De 3.000 a 9.999 KG DE CARGA ÚTIL                 ")</f>
        <v xml:space="preserve">De 3.000 a 9.999 KG DE CARGA ÚTIL                 </v>
      </c>
      <c r="H8867" t="str">
        <f>T("DIESEL                                            ")</f>
        <v xml:space="preserve">DIESEL                                            </v>
      </c>
      <c r="I8867">
        <v>31</v>
      </c>
    </row>
    <row r="8868" spans="1:9">
      <c r="A8868" t="str">
        <f>T("2018")</f>
        <v>2018</v>
      </c>
      <c r="B8868" t="str">
        <f>T("JURIDICO                                          ")</f>
        <v xml:space="preserve">JURIDICO                                          </v>
      </c>
      <c r="C8868" t="str">
        <f>T("MONCLOA-ARAVACA     ")</f>
        <v xml:space="preserve">MONCLOA-ARAVACA     </v>
      </c>
      <c r="D8868" t="str">
        <f>T("ARGUELLES           ")</f>
        <v xml:space="preserve">ARGUELLES           </v>
      </c>
      <c r="E8868" t="str">
        <f>T("CA ")</f>
        <v xml:space="preserve">CA </v>
      </c>
      <c r="F8868" t="str">
        <f>T("CAMIONES       ")</f>
        <v xml:space="preserve">CAMIONES       </v>
      </c>
      <c r="G8868" t="str">
        <f>T("De 10.000 KG DE CARGA ÚTIL en adelante            ")</f>
        <v xml:space="preserve">De 10.000 KG DE CARGA ÚTIL en adelante            </v>
      </c>
      <c r="H8868" t="str">
        <f>T("DIESEL                                            ")</f>
        <v xml:space="preserve">DIESEL                                            </v>
      </c>
      <c r="I8868">
        <v>25</v>
      </c>
    </row>
    <row r="8869" spans="1:9">
      <c r="A8869" t="str">
        <f>T("2018")</f>
        <v>2018</v>
      </c>
      <c r="B8869" t="str">
        <f>T("JURIDICO                                          ")</f>
        <v xml:space="preserve">JURIDICO                                          </v>
      </c>
      <c r="C8869" t="str">
        <f>T("MONCLOA-ARAVACA     ")</f>
        <v xml:space="preserve">MONCLOA-ARAVACA     </v>
      </c>
      <c r="D8869" t="str">
        <f>T("CIUDAD UNIVERSITARIA")</f>
        <v>CIUDAD UNIVERSITARIA</v>
      </c>
      <c r="E8869" t="str">
        <f>T("CA ")</f>
        <v xml:space="preserve">CA </v>
      </c>
      <c r="F8869" t="str">
        <f>T("CAMIONES       ")</f>
        <v xml:space="preserve">CAMIONES       </v>
      </c>
      <c r="G8869" t="str">
        <f>T("De menos de 1.000 KG DE CARGA ÚTIL                ")</f>
        <v xml:space="preserve">De menos de 1.000 KG DE CARGA ÚTIL                </v>
      </c>
      <c r="H8869" t="str">
        <f>T("DIESEL                                            ")</f>
        <v xml:space="preserve">DIESEL                                            </v>
      </c>
      <c r="I8869">
        <v>272</v>
      </c>
    </row>
    <row r="8870" spans="1:9">
      <c r="A8870" t="str">
        <f>T("2018")</f>
        <v>2018</v>
      </c>
      <c r="B8870" t="str">
        <f>T("JURIDICO                                          ")</f>
        <v xml:space="preserve">JURIDICO                                          </v>
      </c>
      <c r="C8870" t="str">
        <f>T("MONCLOA-ARAVACA     ")</f>
        <v xml:space="preserve">MONCLOA-ARAVACA     </v>
      </c>
      <c r="D8870" t="str">
        <f>T("CIUDAD UNIVERSITARIA")</f>
        <v>CIUDAD UNIVERSITARIA</v>
      </c>
      <c r="E8870" t="str">
        <f>T("CA ")</f>
        <v xml:space="preserve">CA </v>
      </c>
      <c r="F8870" t="str">
        <f>T("CAMIONES       ")</f>
        <v xml:space="preserve">CAMIONES       </v>
      </c>
      <c r="G8870" t="str">
        <f>T("De 1.000 a 2.999 KG DE CARGA ÚTIL                 ")</f>
        <v xml:space="preserve">De 1.000 a 2.999 KG DE CARGA ÚTIL                 </v>
      </c>
      <c r="H8870" t="str">
        <f>T("DIESEL                                            ")</f>
        <v xml:space="preserve">DIESEL                                            </v>
      </c>
      <c r="I8870">
        <v>117</v>
      </c>
    </row>
    <row r="8871" spans="1:9">
      <c r="A8871" t="str">
        <f>T("2018")</f>
        <v>2018</v>
      </c>
      <c r="B8871" t="str">
        <f>T("JURIDICO                                          ")</f>
        <v xml:space="preserve">JURIDICO                                          </v>
      </c>
      <c r="C8871" t="str">
        <f>T("MONCLOA-ARAVACA     ")</f>
        <v xml:space="preserve">MONCLOA-ARAVACA     </v>
      </c>
      <c r="D8871" t="str">
        <f>T("CIUDAD UNIVERSITARIA")</f>
        <v>CIUDAD UNIVERSITARIA</v>
      </c>
      <c r="E8871" t="str">
        <f>T("CA ")</f>
        <v xml:space="preserve">CA </v>
      </c>
      <c r="F8871" t="str">
        <f>T("CAMIONES       ")</f>
        <v xml:space="preserve">CAMIONES       </v>
      </c>
      <c r="G8871" t="str">
        <f>T("De 3.000 a 9.999 KG DE CARGA ÚTIL                 ")</f>
        <v xml:space="preserve">De 3.000 a 9.999 KG DE CARGA ÚTIL                 </v>
      </c>
      <c r="H8871" t="str">
        <f>T("DIESEL                                            ")</f>
        <v xml:space="preserve">DIESEL                                            </v>
      </c>
      <c r="I8871">
        <v>7</v>
      </c>
    </row>
    <row r="8872" spans="1:9">
      <c r="A8872" t="str">
        <f>T("2018")</f>
        <v>2018</v>
      </c>
      <c r="B8872" t="str">
        <f>T("JURIDICO                                          ")</f>
        <v xml:space="preserve">JURIDICO                                          </v>
      </c>
      <c r="C8872" t="str">
        <f>T("MONCLOA-ARAVACA     ")</f>
        <v xml:space="preserve">MONCLOA-ARAVACA     </v>
      </c>
      <c r="D8872" t="str">
        <f>T("CIUDAD UNIVERSITARIA")</f>
        <v>CIUDAD UNIVERSITARIA</v>
      </c>
      <c r="E8872" t="str">
        <f>T("CA ")</f>
        <v xml:space="preserve">CA </v>
      </c>
      <c r="F8872" t="str">
        <f>T("CAMIONES       ")</f>
        <v xml:space="preserve">CAMIONES       </v>
      </c>
      <c r="G8872" t="str">
        <f>T("De 10.000 KG DE CARGA ÚTIL en adelante            ")</f>
        <v xml:space="preserve">De 10.000 KG DE CARGA ÚTIL en adelante            </v>
      </c>
      <c r="H8872" t="str">
        <f>T("DIESEL                                            ")</f>
        <v xml:space="preserve">DIESEL                                            </v>
      </c>
      <c r="I8872">
        <v>7</v>
      </c>
    </row>
    <row r="8873" spans="1:9">
      <c r="A8873" t="str">
        <f>T("2018")</f>
        <v>2018</v>
      </c>
      <c r="B8873" t="str">
        <f>T("JURIDICO                                          ")</f>
        <v xml:space="preserve">JURIDICO                                          </v>
      </c>
      <c r="C8873" t="str">
        <f>T("MONCLOA-ARAVACA     ")</f>
        <v xml:space="preserve">MONCLOA-ARAVACA     </v>
      </c>
      <c r="D8873" t="str">
        <f>T("VALDEZARZA          ")</f>
        <v xml:space="preserve">VALDEZARZA          </v>
      </c>
      <c r="E8873" t="str">
        <f>T("CA ")</f>
        <v xml:space="preserve">CA </v>
      </c>
      <c r="F8873" t="str">
        <f>T("CAMIONES       ")</f>
        <v xml:space="preserve">CAMIONES       </v>
      </c>
      <c r="G8873" t="str">
        <f>T("De menos de 1.000 KG DE CARGA ÚTIL                ")</f>
        <v xml:space="preserve">De menos de 1.000 KG DE CARGA ÚTIL                </v>
      </c>
      <c r="H8873" t="str">
        <f>T("DIESEL                                            ")</f>
        <v xml:space="preserve">DIESEL                                            </v>
      </c>
      <c r="I8873">
        <v>120</v>
      </c>
    </row>
    <row r="8874" spans="1:9">
      <c r="A8874" t="str">
        <f>T("2018")</f>
        <v>2018</v>
      </c>
      <c r="B8874" t="str">
        <f>T("JURIDICO                                          ")</f>
        <v xml:space="preserve">JURIDICO                                          </v>
      </c>
      <c r="C8874" t="str">
        <f>T("MONCLOA-ARAVACA     ")</f>
        <v xml:space="preserve">MONCLOA-ARAVACA     </v>
      </c>
      <c r="D8874" t="str">
        <f>T("VALDEZARZA          ")</f>
        <v xml:space="preserve">VALDEZARZA          </v>
      </c>
      <c r="E8874" t="str">
        <f>T("CA ")</f>
        <v xml:space="preserve">CA </v>
      </c>
      <c r="F8874" t="str">
        <f>T("CAMIONES       ")</f>
        <v xml:space="preserve">CAMIONES       </v>
      </c>
      <c r="G8874" t="str">
        <f>T("De 1.000 a 2.999 KG DE CARGA ÚTIL                 ")</f>
        <v xml:space="preserve">De 1.000 a 2.999 KG DE CARGA ÚTIL                 </v>
      </c>
      <c r="H8874" t="str">
        <f>T("DIESEL                                            ")</f>
        <v xml:space="preserve">DIESEL                                            </v>
      </c>
      <c r="I8874">
        <v>68</v>
      </c>
    </row>
    <row r="8875" spans="1:9">
      <c r="A8875" t="str">
        <f>T("2018")</f>
        <v>2018</v>
      </c>
      <c r="B8875" t="str">
        <f>T("JURIDICO                                          ")</f>
        <v xml:space="preserve">JURIDICO                                          </v>
      </c>
      <c r="C8875" t="str">
        <f>T("MONCLOA-ARAVACA     ")</f>
        <v xml:space="preserve">MONCLOA-ARAVACA     </v>
      </c>
      <c r="D8875" t="str">
        <f>T("VALDEZARZA          ")</f>
        <v xml:space="preserve">VALDEZARZA          </v>
      </c>
      <c r="E8875" t="str">
        <f>T("CA ")</f>
        <v xml:space="preserve">CA </v>
      </c>
      <c r="F8875" t="str">
        <f>T("CAMIONES       ")</f>
        <v xml:space="preserve">CAMIONES       </v>
      </c>
      <c r="G8875" t="str">
        <f>T("De 3.000 a 9.999 KG DE CARGA ÚTIL                 ")</f>
        <v xml:space="preserve">De 3.000 a 9.999 KG DE CARGA ÚTIL                 </v>
      </c>
      <c r="H8875" t="str">
        <f>T("DIESEL                                            ")</f>
        <v xml:space="preserve">DIESEL                                            </v>
      </c>
      <c r="I8875">
        <v>7</v>
      </c>
    </row>
    <row r="8876" spans="1:9">
      <c r="A8876" t="str">
        <f>T("2018")</f>
        <v>2018</v>
      </c>
      <c r="B8876" t="str">
        <f>T("JURIDICO                                          ")</f>
        <v xml:space="preserve">JURIDICO                                          </v>
      </c>
      <c r="C8876" t="str">
        <f>T("MONCLOA-ARAVACA     ")</f>
        <v xml:space="preserve">MONCLOA-ARAVACA     </v>
      </c>
      <c r="D8876" t="str">
        <f>T("VALDEMARIN          ")</f>
        <v xml:space="preserve">VALDEMARIN          </v>
      </c>
      <c r="E8876" t="str">
        <f>T("CA ")</f>
        <v xml:space="preserve">CA </v>
      </c>
      <c r="F8876" t="str">
        <f>T("CAMIONES       ")</f>
        <v xml:space="preserve">CAMIONES       </v>
      </c>
      <c r="G8876" t="str">
        <f>T("De menos de 1.000 KG DE CARGA ÚTIL                ")</f>
        <v xml:space="preserve">De menos de 1.000 KG DE CARGA ÚTIL                </v>
      </c>
      <c r="H8876" t="str">
        <f>T("DIESEL                                            ")</f>
        <v xml:space="preserve">DIESEL                                            </v>
      </c>
      <c r="I8876">
        <v>67</v>
      </c>
    </row>
    <row r="8877" spans="1:9">
      <c r="A8877" t="str">
        <f>T("2018")</f>
        <v>2018</v>
      </c>
      <c r="B8877" t="str">
        <f>T("JURIDICO                                          ")</f>
        <v xml:space="preserve">JURIDICO                                          </v>
      </c>
      <c r="C8877" t="str">
        <f>T("MONCLOA-ARAVACA     ")</f>
        <v xml:space="preserve">MONCLOA-ARAVACA     </v>
      </c>
      <c r="D8877" t="str">
        <f>T("VALDEMARIN          ")</f>
        <v xml:space="preserve">VALDEMARIN          </v>
      </c>
      <c r="E8877" t="str">
        <f>T("CA ")</f>
        <v xml:space="preserve">CA </v>
      </c>
      <c r="F8877" t="str">
        <f>T("CAMIONES       ")</f>
        <v xml:space="preserve">CAMIONES       </v>
      </c>
      <c r="G8877" t="str">
        <f>T("De 1.000 a 2.999 KG DE CARGA ÚTIL                 ")</f>
        <v xml:space="preserve">De 1.000 a 2.999 KG DE CARGA ÚTIL                 </v>
      </c>
      <c r="H8877" t="str">
        <f>T("DIESEL                                            ")</f>
        <v xml:space="preserve">DIESEL                                            </v>
      </c>
      <c r="I8877">
        <v>48</v>
      </c>
    </row>
    <row r="8878" spans="1:9">
      <c r="A8878" t="str">
        <f>T("2018")</f>
        <v>2018</v>
      </c>
      <c r="B8878" t="str">
        <f>T("JURIDICO                                          ")</f>
        <v xml:space="preserve">JURIDICO                                          </v>
      </c>
      <c r="C8878" t="str">
        <f>T("MONCLOA-ARAVACA     ")</f>
        <v xml:space="preserve">MONCLOA-ARAVACA     </v>
      </c>
      <c r="D8878" t="str">
        <f>T("VALDEMARIN          ")</f>
        <v xml:space="preserve">VALDEMARIN          </v>
      </c>
      <c r="E8878" t="str">
        <f>T("CA ")</f>
        <v xml:space="preserve">CA </v>
      </c>
      <c r="F8878" t="str">
        <f>T("CAMIONES       ")</f>
        <v xml:space="preserve">CAMIONES       </v>
      </c>
      <c r="G8878" t="str">
        <f>T("De 3.000 a 9.999 KG DE CARGA ÚTIL                 ")</f>
        <v xml:space="preserve">De 3.000 a 9.999 KG DE CARGA ÚTIL                 </v>
      </c>
      <c r="H8878" t="str">
        <f>T("DIESEL                                            ")</f>
        <v xml:space="preserve">DIESEL                                            </v>
      </c>
      <c r="I8878">
        <v>11</v>
      </c>
    </row>
    <row r="8879" spans="1:9">
      <c r="A8879" t="str">
        <f>T("2018")</f>
        <v>2018</v>
      </c>
      <c r="B8879" t="str">
        <f>T("JURIDICO                                          ")</f>
        <v xml:space="preserve">JURIDICO                                          </v>
      </c>
      <c r="C8879" t="str">
        <f>T("MONCLOA-ARAVACA     ")</f>
        <v xml:space="preserve">MONCLOA-ARAVACA     </v>
      </c>
      <c r="D8879" t="str">
        <f>T("VALDEMARIN          ")</f>
        <v xml:space="preserve">VALDEMARIN          </v>
      </c>
      <c r="E8879" t="str">
        <f>T("CA ")</f>
        <v xml:space="preserve">CA </v>
      </c>
      <c r="F8879" t="str">
        <f>T("CAMIONES       ")</f>
        <v xml:space="preserve">CAMIONES       </v>
      </c>
      <c r="G8879" t="str">
        <f>T("De 10.000 KG DE CARGA ÚTIL en adelante            ")</f>
        <v xml:space="preserve">De 10.000 KG DE CARGA ÚTIL en adelante            </v>
      </c>
      <c r="H8879" t="str">
        <f>T("DIESEL                                            ")</f>
        <v xml:space="preserve">DIESEL                                            </v>
      </c>
      <c r="I8879">
        <v>1</v>
      </c>
    </row>
    <row r="8880" spans="1:9">
      <c r="A8880" t="str">
        <f>T("2018")</f>
        <v>2018</v>
      </c>
      <c r="B8880" t="str">
        <f>T("JURIDICO                                          ")</f>
        <v xml:space="preserve">JURIDICO                                          </v>
      </c>
      <c r="C8880" t="str">
        <f>T("MONCLOA-ARAVACA     ")</f>
        <v xml:space="preserve">MONCLOA-ARAVACA     </v>
      </c>
      <c r="D8880" t="str">
        <f>T("EL PLANTIO          ")</f>
        <v xml:space="preserve">EL PLANTIO          </v>
      </c>
      <c r="E8880" t="str">
        <f>T("CA ")</f>
        <v xml:space="preserve">CA </v>
      </c>
      <c r="F8880" t="str">
        <f>T("CAMIONES       ")</f>
        <v xml:space="preserve">CAMIONES       </v>
      </c>
      <c r="G8880" t="str">
        <f>T("De menos de 1.000 KG DE CARGA ÚTIL                ")</f>
        <v xml:space="preserve">De menos de 1.000 KG DE CARGA ÚTIL                </v>
      </c>
      <c r="H8880" t="str">
        <f>T("DIESEL                                            ")</f>
        <v xml:space="preserve">DIESEL                                            </v>
      </c>
      <c r="I8880">
        <v>135</v>
      </c>
    </row>
    <row r="8881" spans="1:9">
      <c r="A8881" t="str">
        <f>T("2018")</f>
        <v>2018</v>
      </c>
      <c r="B8881" t="str">
        <f>T("JURIDICO                                          ")</f>
        <v xml:space="preserve">JURIDICO                                          </v>
      </c>
      <c r="C8881" t="str">
        <f>T("MONCLOA-ARAVACA     ")</f>
        <v xml:space="preserve">MONCLOA-ARAVACA     </v>
      </c>
      <c r="D8881" t="str">
        <f>T("EL PLANTIO          ")</f>
        <v xml:space="preserve">EL PLANTIO          </v>
      </c>
      <c r="E8881" t="str">
        <f>T("CA ")</f>
        <v xml:space="preserve">CA </v>
      </c>
      <c r="F8881" t="str">
        <f>T("CAMIONES       ")</f>
        <v xml:space="preserve">CAMIONES       </v>
      </c>
      <c r="G8881" t="str">
        <f>T("De 1.000 a 2.999 KG DE CARGA ÚTIL                 ")</f>
        <v xml:space="preserve">De 1.000 a 2.999 KG DE CARGA ÚTIL                 </v>
      </c>
      <c r="H8881" t="str">
        <f>T("DIESEL                                            ")</f>
        <v xml:space="preserve">DIESEL                                            </v>
      </c>
      <c r="I8881">
        <v>76</v>
      </c>
    </row>
    <row r="8882" spans="1:9">
      <c r="A8882" t="str">
        <f>T("2018")</f>
        <v>2018</v>
      </c>
      <c r="B8882" t="str">
        <f>T("JURIDICO                                          ")</f>
        <v xml:space="preserve">JURIDICO                                          </v>
      </c>
      <c r="C8882" t="str">
        <f>T("MONCLOA-ARAVACA     ")</f>
        <v xml:space="preserve">MONCLOA-ARAVACA     </v>
      </c>
      <c r="D8882" t="str">
        <f>T("EL PLANTIO          ")</f>
        <v xml:space="preserve">EL PLANTIO          </v>
      </c>
      <c r="E8882" t="str">
        <f>T("CA ")</f>
        <v xml:space="preserve">CA </v>
      </c>
      <c r="F8882" t="str">
        <f>T("CAMIONES       ")</f>
        <v xml:space="preserve">CAMIONES       </v>
      </c>
      <c r="G8882" t="str">
        <f>T("De 3.000 a 9.999 KG DE CARGA ÚTIL                 ")</f>
        <v xml:space="preserve">De 3.000 a 9.999 KG DE CARGA ÚTIL                 </v>
      </c>
      <c r="H8882" t="str">
        <f>T("DIESEL                                            ")</f>
        <v xml:space="preserve">DIESEL                                            </v>
      </c>
      <c r="I8882">
        <v>30</v>
      </c>
    </row>
    <row r="8883" spans="1:9">
      <c r="A8883" t="str">
        <f>T("2018")</f>
        <v>2018</v>
      </c>
      <c r="B8883" t="str">
        <f>T("JURIDICO                                          ")</f>
        <v xml:space="preserve">JURIDICO                                          </v>
      </c>
      <c r="C8883" t="str">
        <f>T("MONCLOA-ARAVACA     ")</f>
        <v xml:space="preserve">MONCLOA-ARAVACA     </v>
      </c>
      <c r="D8883" t="str">
        <f>T("EL PLANTIO          ")</f>
        <v xml:space="preserve">EL PLANTIO          </v>
      </c>
      <c r="E8883" t="str">
        <f>T("CA ")</f>
        <v xml:space="preserve">CA </v>
      </c>
      <c r="F8883" t="str">
        <f>T("CAMIONES       ")</f>
        <v xml:space="preserve">CAMIONES       </v>
      </c>
      <c r="G8883" t="str">
        <f>T("De 10.000 KG DE CARGA ÚTIL en adelante            ")</f>
        <v xml:space="preserve">De 10.000 KG DE CARGA ÚTIL en adelante            </v>
      </c>
      <c r="H8883" t="str">
        <f>T("DIESEL                                            ")</f>
        <v xml:space="preserve">DIESEL                                            </v>
      </c>
      <c r="I8883">
        <v>15</v>
      </c>
    </row>
    <row r="8884" spans="1:9">
      <c r="A8884" t="str">
        <f>T("2018")</f>
        <v>2018</v>
      </c>
      <c r="B8884" t="str">
        <f>T("JURIDICO                                          ")</f>
        <v xml:space="preserve">JURIDICO                                          </v>
      </c>
      <c r="C8884" t="str">
        <f>T("MONCLOA-ARAVACA     ")</f>
        <v xml:space="preserve">MONCLOA-ARAVACA     </v>
      </c>
      <c r="D8884" t="str">
        <f>T("ARAVACA             ")</f>
        <v xml:space="preserve">ARAVACA             </v>
      </c>
      <c r="E8884" t="str">
        <f>T("CA ")</f>
        <v xml:space="preserve">CA </v>
      </c>
      <c r="F8884" t="str">
        <f>T("CAMIONES       ")</f>
        <v xml:space="preserve">CAMIONES       </v>
      </c>
      <c r="G8884" t="str">
        <f>T("De menos de 1.000 KG DE CARGA ÚTIL                ")</f>
        <v xml:space="preserve">De menos de 1.000 KG DE CARGA ÚTIL                </v>
      </c>
      <c r="H8884" t="str">
        <f>T("DIESEL                                            ")</f>
        <v xml:space="preserve">DIESEL                                            </v>
      </c>
      <c r="I8884">
        <v>170</v>
      </c>
    </row>
    <row r="8885" spans="1:9">
      <c r="A8885" t="str">
        <f>T("2018")</f>
        <v>2018</v>
      </c>
      <c r="B8885" t="str">
        <f>T("JURIDICO                                          ")</f>
        <v xml:space="preserve">JURIDICO                                          </v>
      </c>
      <c r="C8885" t="str">
        <f>T("MONCLOA-ARAVACA     ")</f>
        <v xml:space="preserve">MONCLOA-ARAVACA     </v>
      </c>
      <c r="D8885" t="str">
        <f>T("ARAVACA             ")</f>
        <v xml:space="preserve">ARAVACA             </v>
      </c>
      <c r="E8885" t="str">
        <f>T("CA ")</f>
        <v xml:space="preserve">CA </v>
      </c>
      <c r="F8885" t="str">
        <f>T("CAMIONES       ")</f>
        <v xml:space="preserve">CAMIONES       </v>
      </c>
      <c r="G8885" t="str">
        <f>T("De 1.000 a 2.999 KG DE CARGA ÚTIL                 ")</f>
        <v xml:space="preserve">De 1.000 a 2.999 KG DE CARGA ÚTIL                 </v>
      </c>
      <c r="H8885" t="str">
        <f>T("DIESEL                                            ")</f>
        <v xml:space="preserve">DIESEL                                            </v>
      </c>
      <c r="I8885">
        <v>99</v>
      </c>
    </row>
    <row r="8886" spans="1:9">
      <c r="A8886" t="str">
        <f>T("2018")</f>
        <v>2018</v>
      </c>
      <c r="B8886" t="str">
        <f>T("JURIDICO                                          ")</f>
        <v xml:space="preserve">JURIDICO                                          </v>
      </c>
      <c r="C8886" t="str">
        <f>T("MONCLOA-ARAVACA     ")</f>
        <v xml:space="preserve">MONCLOA-ARAVACA     </v>
      </c>
      <c r="D8886" t="str">
        <f>T("ARAVACA             ")</f>
        <v xml:space="preserve">ARAVACA             </v>
      </c>
      <c r="E8886" t="str">
        <f>T("CA ")</f>
        <v xml:space="preserve">CA </v>
      </c>
      <c r="F8886" t="str">
        <f>T("CAMIONES       ")</f>
        <v xml:space="preserve">CAMIONES       </v>
      </c>
      <c r="G8886" t="str">
        <f>T("De 3.000 a 9.999 KG DE CARGA ÚTIL                 ")</f>
        <v xml:space="preserve">De 3.000 a 9.999 KG DE CARGA ÚTIL                 </v>
      </c>
      <c r="H8886" t="str">
        <f>T("DIESEL                                            ")</f>
        <v xml:space="preserve">DIESEL                                            </v>
      </c>
      <c r="I8886">
        <v>11</v>
      </c>
    </row>
    <row r="8887" spans="1:9">
      <c r="A8887" t="str">
        <f>T("2018")</f>
        <v>2018</v>
      </c>
      <c r="B8887" t="str">
        <f>T("JURIDICO                                          ")</f>
        <v xml:space="preserve">JURIDICO                                          </v>
      </c>
      <c r="C8887" t="str">
        <f>T("MONCLOA-ARAVACA     ")</f>
        <v xml:space="preserve">MONCLOA-ARAVACA     </v>
      </c>
      <c r="D8887" t="str">
        <f>T("ARAVACA             ")</f>
        <v xml:space="preserve">ARAVACA             </v>
      </c>
      <c r="E8887" t="str">
        <f>T("CA ")</f>
        <v xml:space="preserve">CA </v>
      </c>
      <c r="F8887" t="str">
        <f>T("CAMIONES       ")</f>
        <v xml:space="preserve">CAMIONES       </v>
      </c>
      <c r="G8887" t="str">
        <f>T("De 10.000 KG DE CARGA ÚTIL en adelante            ")</f>
        <v xml:space="preserve">De 10.000 KG DE CARGA ÚTIL en adelante            </v>
      </c>
      <c r="H8887" t="str">
        <f>T("DIESEL                                            ")</f>
        <v xml:space="preserve">DIESEL                                            </v>
      </c>
      <c r="I8887">
        <v>7</v>
      </c>
    </row>
    <row r="8888" spans="1:9">
      <c r="A8888" t="str">
        <f>T("2018")</f>
        <v>2018</v>
      </c>
      <c r="B8888" t="str">
        <f>T("FISICO                                            ")</f>
        <v xml:space="preserve">FISICO                                            </v>
      </c>
      <c r="C8888" t="str">
        <f>T("MONCLOA-ARAVACA     ")</f>
        <v xml:space="preserve">MONCLOA-ARAVACA     </v>
      </c>
      <c r="D8888" t="str">
        <f>T("ARAVACA             ")</f>
        <v xml:space="preserve">ARAVACA             </v>
      </c>
      <c r="E8888" t="str">
        <f>T("CA ")</f>
        <v xml:space="preserve">CA </v>
      </c>
      <c r="F8888" t="str">
        <f>T("CAMIONES       ")</f>
        <v xml:space="preserve">CAMIONES       </v>
      </c>
      <c r="G8888" t="str">
        <f>T("De menos de 1.000 KG DE CARGA ÚTIL                ")</f>
        <v xml:space="preserve">De menos de 1.000 KG DE CARGA ÚTIL                </v>
      </c>
      <c r="H8888" t="str">
        <f>T("ELÉCTRICO                                         ")</f>
        <v xml:space="preserve">ELÉCTRICO                                         </v>
      </c>
      <c r="I8888">
        <v>1</v>
      </c>
    </row>
    <row r="8889" spans="1:9">
      <c r="A8889" t="str">
        <f>T("2018")</f>
        <v>2018</v>
      </c>
      <c r="B8889" t="str">
        <f>T("JURIDICO                                          ")</f>
        <v xml:space="preserve">JURIDICO                                          </v>
      </c>
      <c r="C8889" t="str">
        <f>T("MONCLOA-ARAVACA     ")</f>
        <v xml:space="preserve">MONCLOA-ARAVACA     </v>
      </c>
      <c r="D8889" t="str">
        <f>T("ARGUELLES           ")</f>
        <v xml:space="preserve">ARGUELLES           </v>
      </c>
      <c r="E8889" t="str">
        <f>T("CA ")</f>
        <v xml:space="preserve">CA </v>
      </c>
      <c r="F8889" t="str">
        <f>T("CAMIONES       ")</f>
        <v xml:space="preserve">CAMIONES       </v>
      </c>
      <c r="G8889" t="str">
        <f>T("De menos de 1.000 KG DE CARGA ÚTIL                ")</f>
        <v xml:space="preserve">De menos de 1.000 KG DE CARGA ÚTIL                </v>
      </c>
      <c r="H8889" t="str">
        <f>T("ELÉCTRICO                                         ")</f>
        <v xml:space="preserve">ELÉCTRICO                                         </v>
      </c>
      <c r="I8889">
        <v>1</v>
      </c>
    </row>
    <row r="8890" spans="1:9">
      <c r="A8890" t="str">
        <f>T("2018")</f>
        <v>2018</v>
      </c>
      <c r="B8890" t="str">
        <f>T("JURIDICO                                          ")</f>
        <v xml:space="preserve">JURIDICO                                          </v>
      </c>
      <c r="C8890" t="str">
        <f>T("MONCLOA-ARAVACA     ")</f>
        <v xml:space="preserve">MONCLOA-ARAVACA     </v>
      </c>
      <c r="D8890" t="str">
        <f>T("CIUDAD UNIVERSITARIA")</f>
        <v>CIUDAD UNIVERSITARIA</v>
      </c>
      <c r="E8890" t="str">
        <f>T("CA ")</f>
        <v xml:space="preserve">CA </v>
      </c>
      <c r="F8890" t="str">
        <f>T("CAMIONES       ")</f>
        <v xml:space="preserve">CAMIONES       </v>
      </c>
      <c r="G8890" t="str">
        <f>T("De menos de 1.000 KG DE CARGA ÚTIL                ")</f>
        <v xml:space="preserve">De menos de 1.000 KG DE CARGA ÚTIL                </v>
      </c>
      <c r="H8890" t="str">
        <f>T("ELÉCTRICO                                         ")</f>
        <v xml:space="preserve">ELÉCTRICO                                         </v>
      </c>
      <c r="I8890">
        <v>2</v>
      </c>
    </row>
    <row r="8891" spans="1:9">
      <c r="A8891" t="str">
        <f>T("2018")</f>
        <v>2018</v>
      </c>
      <c r="B8891" t="str">
        <f>T("FISICO                                            ")</f>
        <v xml:space="preserve">FISICO                                            </v>
      </c>
      <c r="C8891" t="str">
        <f>T("MONCLOA-ARAVACA     ")</f>
        <v xml:space="preserve">MONCLOA-ARAVACA     </v>
      </c>
      <c r="D8891" t="str">
        <f>T("ARAVACA             ")</f>
        <v xml:space="preserve">ARAVACA             </v>
      </c>
      <c r="E8891" t="str">
        <f>T("CA ")</f>
        <v xml:space="preserve">CA </v>
      </c>
      <c r="F8891" t="str">
        <f>T("CAMIONES       ")</f>
        <v xml:space="preserve">CAMIONES       </v>
      </c>
      <c r="G8891" t="str">
        <f>T("De menos de 1.000 KG DE CARGA ÚTIL                ")</f>
        <v xml:space="preserve">De menos de 1.000 KG DE CARGA ÚTIL                </v>
      </c>
      <c r="H8891" t="str">
        <f>T("GAS LICUADO DE PETROLEO                           ")</f>
        <v xml:space="preserve">GAS LICUADO DE PETROLEO                           </v>
      </c>
      <c r="I8891">
        <v>1</v>
      </c>
    </row>
    <row r="8892" spans="1:9">
      <c r="A8892" t="str">
        <f>T("2018")</f>
        <v>2018</v>
      </c>
      <c r="B8892" t="str">
        <f>T("JURIDICO                                          ")</f>
        <v xml:space="preserve">JURIDICO                                          </v>
      </c>
      <c r="C8892" t="str">
        <f>T("MONCLOA-ARAVACA     ")</f>
        <v xml:space="preserve">MONCLOA-ARAVACA     </v>
      </c>
      <c r="D8892" t="str">
        <f>T("CASA DE CAMPO       ")</f>
        <v xml:space="preserve">CASA DE CAMPO       </v>
      </c>
      <c r="E8892" t="str">
        <f>T("CA ")</f>
        <v xml:space="preserve">CA </v>
      </c>
      <c r="F8892" t="str">
        <f>T("CAMIONES       ")</f>
        <v xml:space="preserve">CAMIONES       </v>
      </c>
      <c r="G8892" t="str">
        <f>T("De menos de 1.000 KG DE CARGA ÚTIL                ")</f>
        <v xml:space="preserve">De menos de 1.000 KG DE CARGA ÚTIL                </v>
      </c>
      <c r="H8892" t="str">
        <f>T("GAS LICUADO DE PETROLEO                           ")</f>
        <v xml:space="preserve">GAS LICUADO DE PETROLEO                           </v>
      </c>
      <c r="I8892">
        <v>1</v>
      </c>
    </row>
    <row r="8893" spans="1:9">
      <c r="A8893" t="str">
        <f>T("2018")</f>
        <v>2018</v>
      </c>
      <c r="B8893" t="str">
        <f>T("JURIDICO                                          ")</f>
        <v xml:space="preserve">JURIDICO                                          </v>
      </c>
      <c r="C8893" t="str">
        <f>T("MONCLOA-ARAVACA     ")</f>
        <v xml:space="preserve">MONCLOA-ARAVACA     </v>
      </c>
      <c r="D8893" t="str">
        <f>T("ARGUELLES           ")</f>
        <v xml:space="preserve">ARGUELLES           </v>
      </c>
      <c r="E8893" t="str">
        <f>T("CA ")</f>
        <v xml:space="preserve">CA </v>
      </c>
      <c r="F8893" t="str">
        <f>T("CAMIONES       ")</f>
        <v xml:space="preserve">CAMIONES       </v>
      </c>
      <c r="G8893" t="str">
        <f>T("De menos de 1.000 KG DE CARGA ÚTIL                ")</f>
        <v xml:space="preserve">De menos de 1.000 KG DE CARGA ÚTIL                </v>
      </c>
      <c r="H8893" t="str">
        <f>T("GAS LICUADO DE PETROLEO                           ")</f>
        <v xml:space="preserve">GAS LICUADO DE PETROLEO                           </v>
      </c>
      <c r="I8893">
        <v>1</v>
      </c>
    </row>
    <row r="8894" spans="1:9">
      <c r="A8894" t="str">
        <f>T("2018")</f>
        <v>2018</v>
      </c>
      <c r="B8894" t="str">
        <f>T("JURIDICO                                          ")</f>
        <v xml:space="preserve">JURIDICO                                          </v>
      </c>
      <c r="C8894" t="str">
        <f>T("MONCLOA-ARAVACA     ")</f>
        <v xml:space="preserve">MONCLOA-ARAVACA     </v>
      </c>
      <c r="D8894" t="str">
        <f>T("CIUDAD UNIVERSITARIA")</f>
        <v>CIUDAD UNIVERSITARIA</v>
      </c>
      <c r="E8894" t="str">
        <f>T("CA ")</f>
        <v xml:space="preserve">CA </v>
      </c>
      <c r="F8894" t="str">
        <f>T("CAMIONES       ")</f>
        <v xml:space="preserve">CAMIONES       </v>
      </c>
      <c r="G8894" t="str">
        <f>T("De menos de 1.000 KG DE CARGA ÚTIL                ")</f>
        <v xml:space="preserve">De menos de 1.000 KG DE CARGA ÚTIL                </v>
      </c>
      <c r="H8894" t="str">
        <f>T("GAS LICUADO DE PETROLEO                           ")</f>
        <v xml:space="preserve">GAS LICUADO DE PETROLEO                           </v>
      </c>
      <c r="I8894">
        <v>2</v>
      </c>
    </row>
    <row r="8895" spans="1:9">
      <c r="A8895" t="str">
        <f>T("2018")</f>
        <v>2018</v>
      </c>
      <c r="B8895" t="str">
        <f>T("FISICO                                            ")</f>
        <v xml:space="preserve">FISICO                                            </v>
      </c>
      <c r="C8895" t="str">
        <f>T("MONCLOA-ARAVACA     ")</f>
        <v xml:space="preserve">MONCLOA-ARAVACA     </v>
      </c>
      <c r="D8895" t="str">
        <f>T("VALDEZARZA          ")</f>
        <v xml:space="preserve">VALDEZARZA          </v>
      </c>
      <c r="E8895" t="str">
        <f>T("CA ")</f>
        <v xml:space="preserve">CA </v>
      </c>
      <c r="F8895" t="str">
        <f>T("CAMIONES       ")</f>
        <v xml:space="preserve">CAMIONES       </v>
      </c>
      <c r="G8895" t="str">
        <f>T("De menos de 1.000 KG DE CARGA ÚTIL                ")</f>
        <v xml:space="preserve">De menos de 1.000 KG DE CARGA ÚTIL                </v>
      </c>
      <c r="H8895" t="str">
        <f>T("GAS NATURAL COMPRIMIDO                            ")</f>
        <v xml:space="preserve">GAS NATURAL COMPRIMIDO                            </v>
      </c>
      <c r="I8895">
        <v>1</v>
      </c>
    </row>
    <row r="8896" spans="1:9">
      <c r="A8896" t="str">
        <f>T("2018")</f>
        <v>2018</v>
      </c>
      <c r="B8896" t="str">
        <f>T("FISICO                                            ")</f>
        <v xml:space="preserve">FISICO                                            </v>
      </c>
      <c r="C8896" t="str">
        <f>T("MONCLOA-ARAVACA     ")</f>
        <v xml:space="preserve">MONCLOA-ARAVACA     </v>
      </c>
      <c r="D8896" t="str">
        <f>T("VALDEZARZA          ")</f>
        <v xml:space="preserve">VALDEZARZA          </v>
      </c>
      <c r="E8896" t="str">
        <f>T("CA ")</f>
        <v xml:space="preserve">CA </v>
      </c>
      <c r="F8896" t="str">
        <f>T("CAMIONES       ")</f>
        <v xml:space="preserve">CAMIONES       </v>
      </c>
      <c r="G8896" t="str">
        <f>T("De 1.000 a 2.999 KG DE CARGA ÚTIL                 ")</f>
        <v xml:space="preserve">De 1.000 a 2.999 KG DE CARGA ÚTIL                 </v>
      </c>
      <c r="H8896" t="str">
        <f>T("GAS NATURAL COMPRIMIDO                            ")</f>
        <v xml:space="preserve">GAS NATURAL COMPRIMIDO                            </v>
      </c>
      <c r="I8896">
        <v>2</v>
      </c>
    </row>
    <row r="8897" spans="1:9">
      <c r="A8897" t="str">
        <f>T("2018")</f>
        <v>2018</v>
      </c>
      <c r="B8897" t="str">
        <f>T("Entidad sin personalidad jurídica (art. 35.4 LGT) ")</f>
        <v xml:space="preserve">Entidad sin personalidad jurídica (art. 35.4 LGT) </v>
      </c>
      <c r="C8897" t="str">
        <f>T("MONCLOA-ARAVACA     ")</f>
        <v xml:space="preserve">MONCLOA-ARAVACA     </v>
      </c>
      <c r="D8897" t="str">
        <f>T("CIUDAD UNIVERSITARIA")</f>
        <v>CIUDAD UNIVERSITARIA</v>
      </c>
      <c r="E8897" t="str">
        <f>T("CA ")</f>
        <v xml:space="preserve">CA </v>
      </c>
      <c r="F8897" t="str">
        <f>T("CAMIONES       ")</f>
        <v xml:space="preserve">CAMIONES       </v>
      </c>
      <c r="G8897" t="str">
        <f>T("De menos de 1.000 KG DE CARGA ÚTIL                ")</f>
        <v xml:space="preserve">De menos de 1.000 KG DE CARGA ÚTIL                </v>
      </c>
      <c r="H8897" t="str">
        <f>T("GASOLINA                                          ")</f>
        <v xml:space="preserve">GASOLINA                                          </v>
      </c>
      <c r="I8897">
        <v>1</v>
      </c>
    </row>
    <row r="8898" spans="1:9">
      <c r="A8898" t="str">
        <f>T("2018")</f>
        <v>2018</v>
      </c>
      <c r="B8898" t="str">
        <f>T("Entidad sin personalidad jurídica (art. 35.4 LGT) ")</f>
        <v xml:space="preserve">Entidad sin personalidad jurídica (art. 35.4 LGT) </v>
      </c>
      <c r="C8898" t="str">
        <f>T("MONCLOA-ARAVACA     ")</f>
        <v xml:space="preserve">MONCLOA-ARAVACA     </v>
      </c>
      <c r="D8898" t="str">
        <f>T("VALDEZARZA          ")</f>
        <v xml:space="preserve">VALDEZARZA          </v>
      </c>
      <c r="E8898" t="str">
        <f>T("CA ")</f>
        <v xml:space="preserve">CA </v>
      </c>
      <c r="F8898" t="str">
        <f>T("CAMIONES       ")</f>
        <v xml:space="preserve">CAMIONES       </v>
      </c>
      <c r="G8898" t="str">
        <f>T("De menos de 1.000 KG DE CARGA ÚTIL                ")</f>
        <v xml:space="preserve">De menos de 1.000 KG DE CARGA ÚTIL                </v>
      </c>
      <c r="H8898" t="str">
        <f>T("GASOLINA                                          ")</f>
        <v xml:space="preserve">GASOLINA                                          </v>
      </c>
      <c r="I8898">
        <v>2</v>
      </c>
    </row>
    <row r="8899" spans="1:9">
      <c r="A8899" t="str">
        <f>T("2018")</f>
        <v>2018</v>
      </c>
      <c r="B8899" t="str">
        <f>T("Entidad sin personalidad jurídica (art. 35.4 LGT) ")</f>
        <v xml:space="preserve">Entidad sin personalidad jurídica (art. 35.4 LGT) </v>
      </c>
      <c r="C8899" t="str">
        <f>T("MONCLOA-ARAVACA     ")</f>
        <v xml:space="preserve">MONCLOA-ARAVACA     </v>
      </c>
      <c r="D8899" t="str">
        <f>T("ARAVACA             ")</f>
        <v xml:space="preserve">ARAVACA             </v>
      </c>
      <c r="E8899" t="str">
        <f>T("CA ")</f>
        <v xml:space="preserve">CA </v>
      </c>
      <c r="F8899" t="str">
        <f>T("CAMIONES       ")</f>
        <v xml:space="preserve">CAMIONES       </v>
      </c>
      <c r="G8899" t="str">
        <f>T("De 1.000 a 2.999 KG DE CARGA ÚTIL                 ")</f>
        <v xml:space="preserve">De 1.000 a 2.999 KG DE CARGA ÚTIL                 </v>
      </c>
      <c r="H8899" t="str">
        <f>T("GASOLINA                                          ")</f>
        <v xml:space="preserve">GASOLINA                                          </v>
      </c>
      <c r="I8899">
        <v>2</v>
      </c>
    </row>
    <row r="8900" spans="1:9">
      <c r="A8900" t="str">
        <f>T("2018")</f>
        <v>2018</v>
      </c>
      <c r="B8900" t="str">
        <f>T("FISICO                                            ")</f>
        <v xml:space="preserve">FISICO                                            </v>
      </c>
      <c r="C8900" t="str">
        <f>T("MONCLOA-ARAVACA     ")</f>
        <v xml:space="preserve">MONCLOA-ARAVACA     </v>
      </c>
      <c r="D8900" t="str">
        <f>T("CASA DE CAMPO       ")</f>
        <v xml:space="preserve">CASA DE CAMPO       </v>
      </c>
      <c r="E8900" t="str">
        <f>T("CA ")</f>
        <v xml:space="preserve">CA </v>
      </c>
      <c r="F8900" t="str">
        <f>T("CAMIONES       ")</f>
        <v xml:space="preserve">CAMIONES       </v>
      </c>
      <c r="G8900" t="str">
        <f>T("De menos de 1.000 KG DE CARGA ÚTIL                ")</f>
        <v xml:space="preserve">De menos de 1.000 KG DE CARGA ÚTIL                </v>
      </c>
      <c r="H8900" t="str">
        <f>T("GASOLINA                                          ")</f>
        <v xml:space="preserve">GASOLINA                                          </v>
      </c>
      <c r="I8900">
        <v>13</v>
      </c>
    </row>
    <row r="8901" spans="1:9">
      <c r="A8901" t="str">
        <f>T("2018")</f>
        <v>2018</v>
      </c>
      <c r="B8901" t="str">
        <f>T("FISICO                                            ")</f>
        <v xml:space="preserve">FISICO                                            </v>
      </c>
      <c r="C8901" t="str">
        <f>T("MONCLOA-ARAVACA     ")</f>
        <v xml:space="preserve">MONCLOA-ARAVACA     </v>
      </c>
      <c r="D8901" t="str">
        <f>T("ARGUELLES           ")</f>
        <v xml:space="preserve">ARGUELLES           </v>
      </c>
      <c r="E8901" t="str">
        <f>T("CA ")</f>
        <v xml:space="preserve">CA </v>
      </c>
      <c r="F8901" t="str">
        <f>T("CAMIONES       ")</f>
        <v xml:space="preserve">CAMIONES       </v>
      </c>
      <c r="G8901" t="str">
        <f>T("De menos de 1.000 KG DE CARGA ÚTIL                ")</f>
        <v xml:space="preserve">De menos de 1.000 KG DE CARGA ÚTIL                </v>
      </c>
      <c r="H8901" t="str">
        <f>T("GASOLINA                                          ")</f>
        <v xml:space="preserve">GASOLINA                                          </v>
      </c>
      <c r="I8901">
        <v>38</v>
      </c>
    </row>
    <row r="8902" spans="1:9">
      <c r="A8902" t="str">
        <f>T("2018")</f>
        <v>2018</v>
      </c>
      <c r="B8902" t="str">
        <f>T("FISICO                                            ")</f>
        <v xml:space="preserve">FISICO                                            </v>
      </c>
      <c r="C8902" t="str">
        <f>T("MONCLOA-ARAVACA     ")</f>
        <v xml:space="preserve">MONCLOA-ARAVACA     </v>
      </c>
      <c r="D8902" t="str">
        <f>T("ARGUELLES           ")</f>
        <v xml:space="preserve">ARGUELLES           </v>
      </c>
      <c r="E8902" t="str">
        <f>T("CA ")</f>
        <v xml:space="preserve">CA </v>
      </c>
      <c r="F8902" t="str">
        <f>T("CAMIONES       ")</f>
        <v xml:space="preserve">CAMIONES       </v>
      </c>
      <c r="G8902" t="str">
        <f>T("De 1.000 a 2.999 KG DE CARGA ÚTIL                 ")</f>
        <v xml:space="preserve">De 1.000 a 2.999 KG DE CARGA ÚTIL                 </v>
      </c>
      <c r="H8902" t="str">
        <f>T("GASOLINA                                          ")</f>
        <v xml:space="preserve">GASOLINA                                          </v>
      </c>
      <c r="I8902">
        <v>2</v>
      </c>
    </row>
    <row r="8903" spans="1:9">
      <c r="A8903" t="str">
        <f>T("2018")</f>
        <v>2018</v>
      </c>
      <c r="B8903" t="str">
        <f>T("FISICO                                            ")</f>
        <v xml:space="preserve">FISICO                                            </v>
      </c>
      <c r="C8903" t="str">
        <f>T("MONCLOA-ARAVACA     ")</f>
        <v xml:space="preserve">MONCLOA-ARAVACA     </v>
      </c>
      <c r="D8903" t="str">
        <f>T("CIUDAD UNIVERSITARIA")</f>
        <v>CIUDAD UNIVERSITARIA</v>
      </c>
      <c r="E8903" t="str">
        <f>T("CA ")</f>
        <v xml:space="preserve">CA </v>
      </c>
      <c r="F8903" t="str">
        <f>T("CAMIONES       ")</f>
        <v xml:space="preserve">CAMIONES       </v>
      </c>
      <c r="G8903" t="str">
        <f>T("De menos de 1.000 KG DE CARGA ÚTIL                ")</f>
        <v xml:space="preserve">De menos de 1.000 KG DE CARGA ÚTIL                </v>
      </c>
      <c r="H8903" t="str">
        <f>T("GASOLINA                                          ")</f>
        <v xml:space="preserve">GASOLINA                                          </v>
      </c>
      <c r="I8903">
        <v>11</v>
      </c>
    </row>
    <row r="8904" spans="1:9">
      <c r="A8904" t="str">
        <f>T("2018")</f>
        <v>2018</v>
      </c>
      <c r="B8904" t="str">
        <f>T("FISICO                                            ")</f>
        <v xml:space="preserve">FISICO                                            </v>
      </c>
      <c r="C8904" t="str">
        <f>T("MONCLOA-ARAVACA     ")</f>
        <v xml:space="preserve">MONCLOA-ARAVACA     </v>
      </c>
      <c r="D8904" t="str">
        <f>T("CIUDAD UNIVERSITARIA")</f>
        <v>CIUDAD UNIVERSITARIA</v>
      </c>
      <c r="E8904" t="str">
        <f>T("CA ")</f>
        <v xml:space="preserve">CA </v>
      </c>
      <c r="F8904" t="str">
        <f>T("CAMIONES       ")</f>
        <v xml:space="preserve">CAMIONES       </v>
      </c>
      <c r="G8904" t="str">
        <f>T("De 1.000 a 2.999 KG DE CARGA ÚTIL                 ")</f>
        <v xml:space="preserve">De 1.000 a 2.999 KG DE CARGA ÚTIL                 </v>
      </c>
      <c r="H8904" t="str">
        <f>T("GASOLINA                                          ")</f>
        <v xml:space="preserve">GASOLINA                                          </v>
      </c>
      <c r="I8904">
        <v>1</v>
      </c>
    </row>
    <row r="8905" spans="1:9">
      <c r="A8905" t="str">
        <f>T("2018")</f>
        <v>2018</v>
      </c>
      <c r="B8905" t="str">
        <f>T("FISICO                                            ")</f>
        <v xml:space="preserve">FISICO                                            </v>
      </c>
      <c r="C8905" t="str">
        <f>T("MONCLOA-ARAVACA     ")</f>
        <v xml:space="preserve">MONCLOA-ARAVACA     </v>
      </c>
      <c r="D8905" t="str">
        <f>T("VALDEZARZA          ")</f>
        <v xml:space="preserve">VALDEZARZA          </v>
      </c>
      <c r="E8905" t="str">
        <f>T("CA ")</f>
        <v xml:space="preserve">CA </v>
      </c>
      <c r="F8905" t="str">
        <f>T("CAMIONES       ")</f>
        <v xml:space="preserve">CAMIONES       </v>
      </c>
      <c r="G8905" t="str">
        <f>T("De menos de 1.000 KG DE CARGA ÚTIL                ")</f>
        <v xml:space="preserve">De menos de 1.000 KG DE CARGA ÚTIL                </v>
      </c>
      <c r="H8905" t="str">
        <f>T("GASOLINA                                          ")</f>
        <v xml:space="preserve">GASOLINA                                          </v>
      </c>
      <c r="I8905">
        <v>24</v>
      </c>
    </row>
    <row r="8906" spans="1:9">
      <c r="A8906" t="str">
        <f>T("2018")</f>
        <v>2018</v>
      </c>
      <c r="B8906" t="str">
        <f>T("FISICO                                            ")</f>
        <v xml:space="preserve">FISICO                                            </v>
      </c>
      <c r="C8906" t="str">
        <f>T("MONCLOA-ARAVACA     ")</f>
        <v xml:space="preserve">MONCLOA-ARAVACA     </v>
      </c>
      <c r="D8906" t="str">
        <f>T("VALDEZARZA          ")</f>
        <v xml:space="preserve">VALDEZARZA          </v>
      </c>
      <c r="E8906" t="str">
        <f>T("CA ")</f>
        <v xml:space="preserve">CA </v>
      </c>
      <c r="F8906" t="str">
        <f>T("CAMIONES       ")</f>
        <v xml:space="preserve">CAMIONES       </v>
      </c>
      <c r="G8906" t="str">
        <f>T("De 1.000 a 2.999 KG DE CARGA ÚTIL                 ")</f>
        <v xml:space="preserve">De 1.000 a 2.999 KG DE CARGA ÚTIL                 </v>
      </c>
      <c r="H8906" t="str">
        <f>T("GASOLINA                                          ")</f>
        <v xml:space="preserve">GASOLINA                                          </v>
      </c>
      <c r="I8906">
        <v>1</v>
      </c>
    </row>
    <row r="8907" spans="1:9">
      <c r="A8907" t="str">
        <f>T("2018")</f>
        <v>2018</v>
      </c>
      <c r="B8907" t="str">
        <f>T("FISICO                                            ")</f>
        <v xml:space="preserve">FISICO                                            </v>
      </c>
      <c r="C8907" t="str">
        <f>T("MONCLOA-ARAVACA     ")</f>
        <v xml:space="preserve">MONCLOA-ARAVACA     </v>
      </c>
      <c r="D8907" t="str">
        <f>T("VALDEMARIN          ")</f>
        <v xml:space="preserve">VALDEMARIN          </v>
      </c>
      <c r="E8907" t="str">
        <f>T("CA ")</f>
        <v xml:space="preserve">CA </v>
      </c>
      <c r="F8907" t="str">
        <f>T("CAMIONES       ")</f>
        <v xml:space="preserve">CAMIONES       </v>
      </c>
      <c r="G8907" t="str">
        <f>T("De menos de 1.000 KG DE CARGA ÚTIL                ")</f>
        <v xml:space="preserve">De menos de 1.000 KG DE CARGA ÚTIL                </v>
      </c>
      <c r="H8907" t="str">
        <f>T("GASOLINA                                          ")</f>
        <v xml:space="preserve">GASOLINA                                          </v>
      </c>
      <c r="I8907">
        <v>15</v>
      </c>
    </row>
    <row r="8908" spans="1:9">
      <c r="A8908" t="str">
        <f>T("2018")</f>
        <v>2018</v>
      </c>
      <c r="B8908" t="str">
        <f>T("FISICO                                            ")</f>
        <v xml:space="preserve">FISICO                                            </v>
      </c>
      <c r="C8908" t="str">
        <f>T("MONCLOA-ARAVACA     ")</f>
        <v xml:space="preserve">MONCLOA-ARAVACA     </v>
      </c>
      <c r="D8908" t="str">
        <f>T("EL PLANTIO          ")</f>
        <v xml:space="preserve">EL PLANTIO          </v>
      </c>
      <c r="E8908" t="str">
        <f>T("CA ")</f>
        <v xml:space="preserve">CA </v>
      </c>
      <c r="F8908" t="str">
        <f>T("CAMIONES       ")</f>
        <v xml:space="preserve">CAMIONES       </v>
      </c>
      <c r="G8908" t="str">
        <f>T("De menos de 1.000 KG DE CARGA ÚTIL                ")</f>
        <v xml:space="preserve">De menos de 1.000 KG DE CARGA ÚTIL                </v>
      </c>
      <c r="H8908" t="str">
        <f>T("GASOLINA                                          ")</f>
        <v xml:space="preserve">GASOLINA                                          </v>
      </c>
      <c r="I8908">
        <v>8</v>
      </c>
    </row>
    <row r="8909" spans="1:9">
      <c r="A8909" t="str">
        <f>T("2018")</f>
        <v>2018</v>
      </c>
      <c r="B8909" t="str">
        <f>T("FISICO                                            ")</f>
        <v xml:space="preserve">FISICO                                            </v>
      </c>
      <c r="C8909" t="str">
        <f>T("MONCLOA-ARAVACA     ")</f>
        <v xml:space="preserve">MONCLOA-ARAVACA     </v>
      </c>
      <c r="D8909" t="str">
        <f>T("ARAVACA             ")</f>
        <v xml:space="preserve">ARAVACA             </v>
      </c>
      <c r="E8909" t="str">
        <f>T("CA ")</f>
        <v xml:space="preserve">CA </v>
      </c>
      <c r="F8909" t="str">
        <f>T("CAMIONES       ")</f>
        <v xml:space="preserve">CAMIONES       </v>
      </c>
      <c r="G8909" t="str">
        <f>T("De menos de 1.000 KG DE CARGA ÚTIL                ")</f>
        <v xml:space="preserve">De menos de 1.000 KG DE CARGA ÚTIL                </v>
      </c>
      <c r="H8909" t="str">
        <f>T("GASOLINA                                          ")</f>
        <v xml:space="preserve">GASOLINA                                          </v>
      </c>
      <c r="I8909">
        <v>20</v>
      </c>
    </row>
    <row r="8910" spans="1:9">
      <c r="A8910" t="str">
        <f>T("2018")</f>
        <v>2018</v>
      </c>
      <c r="B8910" t="str">
        <f>T("FISICO                                            ")</f>
        <v xml:space="preserve">FISICO                                            </v>
      </c>
      <c r="C8910" t="str">
        <f>T("MONCLOA-ARAVACA     ")</f>
        <v xml:space="preserve">MONCLOA-ARAVACA     </v>
      </c>
      <c r="D8910" t="str">
        <f>T("ARAVACA             ")</f>
        <v xml:space="preserve">ARAVACA             </v>
      </c>
      <c r="E8910" t="str">
        <f>T("CA ")</f>
        <v xml:space="preserve">CA </v>
      </c>
      <c r="F8910" t="str">
        <f>T("CAMIONES       ")</f>
        <v xml:space="preserve">CAMIONES       </v>
      </c>
      <c r="G8910" t="str">
        <f>T("De 1.000 a 2.999 KG DE CARGA ÚTIL                 ")</f>
        <v xml:space="preserve">De 1.000 a 2.999 KG DE CARGA ÚTIL                 </v>
      </c>
      <c r="H8910" t="str">
        <f>T("GASOLINA                                          ")</f>
        <v xml:space="preserve">GASOLINA                                          </v>
      </c>
      <c r="I8910">
        <v>1</v>
      </c>
    </row>
    <row r="8911" spans="1:9">
      <c r="A8911" t="str">
        <f>T("2018")</f>
        <v>2018</v>
      </c>
      <c r="B8911" t="str">
        <f>T("FISICO                                            ")</f>
        <v xml:space="preserve">FISICO                                            </v>
      </c>
      <c r="C8911" t="str">
        <f>T("MONCLOA-ARAVACA     ")</f>
        <v xml:space="preserve">MONCLOA-ARAVACA     </v>
      </c>
      <c r="D8911" t="str">
        <f>T("ARAVACA             ")</f>
        <v xml:space="preserve">ARAVACA             </v>
      </c>
      <c r="E8911" t="str">
        <f>T("CA ")</f>
        <v xml:space="preserve">CA </v>
      </c>
      <c r="F8911" t="str">
        <f>T("CAMIONES       ")</f>
        <v xml:space="preserve">CAMIONES       </v>
      </c>
      <c r="G8911" t="str">
        <f>T("De 3.000 a 9.999 KG DE CARGA ÚTIL                 ")</f>
        <v xml:space="preserve">De 3.000 a 9.999 KG DE CARGA ÚTIL                 </v>
      </c>
      <c r="H8911" t="str">
        <f>T("GASOLINA                                          ")</f>
        <v xml:space="preserve">GASOLINA                                          </v>
      </c>
      <c r="I8911">
        <v>1</v>
      </c>
    </row>
    <row r="8912" spans="1:9">
      <c r="A8912" t="str">
        <f>T("2018")</f>
        <v>2018</v>
      </c>
      <c r="B8912" t="str">
        <f>T("JURIDICO                                          ")</f>
        <v xml:space="preserve">JURIDICO                                          </v>
      </c>
      <c r="C8912" t="str">
        <f>T("MONCLOA-ARAVACA     ")</f>
        <v xml:space="preserve">MONCLOA-ARAVACA     </v>
      </c>
      <c r="D8912" t="str">
        <f>T("CASA DE CAMPO       ")</f>
        <v xml:space="preserve">CASA DE CAMPO       </v>
      </c>
      <c r="E8912" t="str">
        <f>T("CA ")</f>
        <v xml:space="preserve">CA </v>
      </c>
      <c r="F8912" t="str">
        <f>T("CAMIONES       ")</f>
        <v xml:space="preserve">CAMIONES       </v>
      </c>
      <c r="G8912" t="str">
        <f>T("De menos de 1.000 KG DE CARGA ÚTIL                ")</f>
        <v xml:space="preserve">De menos de 1.000 KG DE CARGA ÚTIL                </v>
      </c>
      <c r="H8912" t="str">
        <f>T("GASOLINA                                          ")</f>
        <v xml:space="preserve">GASOLINA                                          </v>
      </c>
      <c r="I8912">
        <v>5</v>
      </c>
    </row>
    <row r="8913" spans="1:9">
      <c r="A8913" t="str">
        <f>T("2018")</f>
        <v>2018</v>
      </c>
      <c r="B8913" t="str">
        <f>T("JURIDICO                                          ")</f>
        <v xml:space="preserve">JURIDICO                                          </v>
      </c>
      <c r="C8913" t="str">
        <f>T("MONCLOA-ARAVACA     ")</f>
        <v xml:space="preserve">MONCLOA-ARAVACA     </v>
      </c>
      <c r="D8913" t="str">
        <f>T("CASA DE CAMPO       ")</f>
        <v xml:space="preserve">CASA DE CAMPO       </v>
      </c>
      <c r="E8913" t="str">
        <f>T("CA ")</f>
        <v xml:space="preserve">CA </v>
      </c>
      <c r="F8913" t="str">
        <f>T("CAMIONES       ")</f>
        <v xml:space="preserve">CAMIONES       </v>
      </c>
      <c r="G8913" t="str">
        <f>T("De 1.000 a 2.999 KG DE CARGA ÚTIL                 ")</f>
        <v xml:space="preserve">De 1.000 a 2.999 KG DE CARGA ÚTIL                 </v>
      </c>
      <c r="H8913" t="str">
        <f>T("GASOLINA                                          ")</f>
        <v xml:space="preserve">GASOLINA                                          </v>
      </c>
      <c r="I8913">
        <v>1</v>
      </c>
    </row>
    <row r="8914" spans="1:9">
      <c r="A8914" t="str">
        <f>T("2018")</f>
        <v>2018</v>
      </c>
      <c r="B8914" t="str">
        <f>T("JURIDICO                                          ")</f>
        <v xml:space="preserve">JURIDICO                                          </v>
      </c>
      <c r="C8914" t="str">
        <f>T("MONCLOA-ARAVACA     ")</f>
        <v xml:space="preserve">MONCLOA-ARAVACA     </v>
      </c>
      <c r="D8914" t="str">
        <f>T("ARGUELLES           ")</f>
        <v xml:space="preserve">ARGUELLES           </v>
      </c>
      <c r="E8914" t="str">
        <f>T("CA ")</f>
        <v xml:space="preserve">CA </v>
      </c>
      <c r="F8914" t="str">
        <f>T("CAMIONES       ")</f>
        <v xml:space="preserve">CAMIONES       </v>
      </c>
      <c r="G8914" t="str">
        <f>T("De menos de 1.000 KG DE CARGA ÚTIL                ")</f>
        <v xml:space="preserve">De menos de 1.000 KG DE CARGA ÚTIL                </v>
      </c>
      <c r="H8914" t="str">
        <f>T("GASOLINA                                          ")</f>
        <v xml:space="preserve">GASOLINA                                          </v>
      </c>
      <c r="I8914">
        <v>24</v>
      </c>
    </row>
    <row r="8915" spans="1:9">
      <c r="A8915" t="str">
        <f>T("2018")</f>
        <v>2018</v>
      </c>
      <c r="B8915" t="str">
        <f>T("JURIDICO                                          ")</f>
        <v xml:space="preserve">JURIDICO                                          </v>
      </c>
      <c r="C8915" t="str">
        <f>T("MONCLOA-ARAVACA     ")</f>
        <v xml:space="preserve">MONCLOA-ARAVACA     </v>
      </c>
      <c r="D8915" t="str">
        <f>T("ARGUELLES           ")</f>
        <v xml:space="preserve">ARGUELLES           </v>
      </c>
      <c r="E8915" t="str">
        <f>T("CA ")</f>
        <v xml:space="preserve">CA </v>
      </c>
      <c r="F8915" t="str">
        <f>T("CAMIONES       ")</f>
        <v xml:space="preserve">CAMIONES       </v>
      </c>
      <c r="G8915" t="str">
        <f>T("De 1.000 a 2.999 KG DE CARGA ÚTIL                 ")</f>
        <v xml:space="preserve">De 1.000 a 2.999 KG DE CARGA ÚTIL                 </v>
      </c>
      <c r="H8915" t="str">
        <f>T("GASOLINA                                          ")</f>
        <v xml:space="preserve">GASOLINA                                          </v>
      </c>
      <c r="I8915">
        <v>2</v>
      </c>
    </row>
    <row r="8916" spans="1:9">
      <c r="A8916" t="str">
        <f>T("2018")</f>
        <v>2018</v>
      </c>
      <c r="B8916" t="str">
        <f>T("JURIDICO                                          ")</f>
        <v xml:space="preserve">JURIDICO                                          </v>
      </c>
      <c r="C8916" t="str">
        <f>T("MONCLOA-ARAVACA     ")</f>
        <v xml:space="preserve">MONCLOA-ARAVACA     </v>
      </c>
      <c r="D8916" t="str">
        <f>T("CIUDAD UNIVERSITARIA")</f>
        <v>CIUDAD UNIVERSITARIA</v>
      </c>
      <c r="E8916" t="str">
        <f>T("CA ")</f>
        <v xml:space="preserve">CA </v>
      </c>
      <c r="F8916" t="str">
        <f>T("CAMIONES       ")</f>
        <v xml:space="preserve">CAMIONES       </v>
      </c>
      <c r="G8916" t="str">
        <f>T("De menos de 1.000 KG DE CARGA ÚTIL                ")</f>
        <v xml:space="preserve">De menos de 1.000 KG DE CARGA ÚTIL                </v>
      </c>
      <c r="H8916" t="str">
        <f>T("GASOLINA                                          ")</f>
        <v xml:space="preserve">GASOLINA                                          </v>
      </c>
      <c r="I8916">
        <v>13</v>
      </c>
    </row>
    <row r="8917" spans="1:9">
      <c r="A8917" t="str">
        <f>T("2018")</f>
        <v>2018</v>
      </c>
      <c r="B8917" t="str">
        <f>T("JURIDICO                                          ")</f>
        <v xml:space="preserve">JURIDICO                                          </v>
      </c>
      <c r="C8917" t="str">
        <f>T("MONCLOA-ARAVACA     ")</f>
        <v xml:space="preserve">MONCLOA-ARAVACA     </v>
      </c>
      <c r="D8917" t="str">
        <f>T("CIUDAD UNIVERSITARIA")</f>
        <v>CIUDAD UNIVERSITARIA</v>
      </c>
      <c r="E8917" t="str">
        <f>T("CA ")</f>
        <v xml:space="preserve">CA </v>
      </c>
      <c r="F8917" t="str">
        <f>T("CAMIONES       ")</f>
        <v xml:space="preserve">CAMIONES       </v>
      </c>
      <c r="G8917" t="str">
        <f>T("De 1.000 a 2.999 KG DE CARGA ÚTIL                 ")</f>
        <v xml:space="preserve">De 1.000 a 2.999 KG DE CARGA ÚTIL                 </v>
      </c>
      <c r="H8917" t="str">
        <f>T("GASOLINA                                          ")</f>
        <v xml:space="preserve">GASOLINA                                          </v>
      </c>
      <c r="I8917">
        <v>1</v>
      </c>
    </row>
    <row r="8918" spans="1:9">
      <c r="A8918" t="str">
        <f>T("2018")</f>
        <v>2018</v>
      </c>
      <c r="B8918" t="str">
        <f>T("JURIDICO                                          ")</f>
        <v xml:space="preserve">JURIDICO                                          </v>
      </c>
      <c r="C8918" t="str">
        <f>T("MONCLOA-ARAVACA     ")</f>
        <v xml:space="preserve">MONCLOA-ARAVACA     </v>
      </c>
      <c r="D8918" t="str">
        <f>T("VALDEZARZA          ")</f>
        <v xml:space="preserve">VALDEZARZA          </v>
      </c>
      <c r="E8918" t="str">
        <f>T("CA ")</f>
        <v xml:space="preserve">CA </v>
      </c>
      <c r="F8918" t="str">
        <f>T("CAMIONES       ")</f>
        <v xml:space="preserve">CAMIONES       </v>
      </c>
      <c r="G8918" t="str">
        <f>T("De menos de 1.000 KG DE CARGA ÚTIL                ")</f>
        <v xml:space="preserve">De menos de 1.000 KG DE CARGA ÚTIL                </v>
      </c>
      <c r="H8918" t="str">
        <f>T("GASOLINA                                          ")</f>
        <v xml:space="preserve">GASOLINA                                          </v>
      </c>
      <c r="I8918">
        <v>11</v>
      </c>
    </row>
    <row r="8919" spans="1:9">
      <c r="A8919" t="str">
        <f>T("2018")</f>
        <v>2018</v>
      </c>
      <c r="B8919" t="str">
        <f>T("JURIDICO                                          ")</f>
        <v xml:space="preserve">JURIDICO                                          </v>
      </c>
      <c r="C8919" t="str">
        <f>T("MONCLOA-ARAVACA     ")</f>
        <v xml:space="preserve">MONCLOA-ARAVACA     </v>
      </c>
      <c r="D8919" t="str">
        <f>T("VALDEZARZA          ")</f>
        <v xml:space="preserve">VALDEZARZA          </v>
      </c>
      <c r="E8919" t="str">
        <f>T("CA ")</f>
        <v xml:space="preserve">CA </v>
      </c>
      <c r="F8919" t="str">
        <f>T("CAMIONES       ")</f>
        <v xml:space="preserve">CAMIONES       </v>
      </c>
      <c r="G8919" t="str">
        <f>T("De 1.000 a 2.999 KG DE CARGA ÚTIL                 ")</f>
        <v xml:space="preserve">De 1.000 a 2.999 KG DE CARGA ÚTIL                 </v>
      </c>
      <c r="H8919" t="str">
        <f>T("GASOLINA                                          ")</f>
        <v xml:space="preserve">GASOLINA                                          </v>
      </c>
      <c r="I8919">
        <v>2</v>
      </c>
    </row>
    <row r="8920" spans="1:9">
      <c r="A8920" t="str">
        <f>T("2018")</f>
        <v>2018</v>
      </c>
      <c r="B8920" t="str">
        <f>T("JURIDICO                                          ")</f>
        <v xml:space="preserve">JURIDICO                                          </v>
      </c>
      <c r="C8920" t="str">
        <f>T("MONCLOA-ARAVACA     ")</f>
        <v xml:space="preserve">MONCLOA-ARAVACA     </v>
      </c>
      <c r="D8920" t="str">
        <f>T("VALDEMARIN          ")</f>
        <v xml:space="preserve">VALDEMARIN          </v>
      </c>
      <c r="E8920" t="str">
        <f>T("CA ")</f>
        <v xml:space="preserve">CA </v>
      </c>
      <c r="F8920" t="str">
        <f>T("CAMIONES       ")</f>
        <v xml:space="preserve">CAMIONES       </v>
      </c>
      <c r="G8920" t="str">
        <f>T("De menos de 1.000 KG DE CARGA ÚTIL                ")</f>
        <v xml:space="preserve">De menos de 1.000 KG DE CARGA ÚTIL                </v>
      </c>
      <c r="H8920" t="str">
        <f>T("GASOLINA                                          ")</f>
        <v xml:space="preserve">GASOLINA                                          </v>
      </c>
      <c r="I8920">
        <v>2</v>
      </c>
    </row>
    <row r="8921" spans="1:9">
      <c r="A8921" t="str">
        <f>T("2018")</f>
        <v>2018</v>
      </c>
      <c r="B8921" t="str">
        <f>T("JURIDICO                                          ")</f>
        <v xml:space="preserve">JURIDICO                                          </v>
      </c>
      <c r="C8921" t="str">
        <f>T("MONCLOA-ARAVACA     ")</f>
        <v xml:space="preserve">MONCLOA-ARAVACA     </v>
      </c>
      <c r="D8921" t="str">
        <f>T("EL PLANTIO          ")</f>
        <v xml:space="preserve">EL PLANTIO          </v>
      </c>
      <c r="E8921" t="str">
        <f>T("CA ")</f>
        <v xml:space="preserve">CA </v>
      </c>
      <c r="F8921" t="str">
        <f>T("CAMIONES       ")</f>
        <v xml:space="preserve">CAMIONES       </v>
      </c>
      <c r="G8921" t="str">
        <f>T("De menos de 1.000 KG DE CARGA ÚTIL                ")</f>
        <v xml:space="preserve">De menos de 1.000 KG DE CARGA ÚTIL                </v>
      </c>
      <c r="H8921" t="str">
        <f>T("GASOLINA                                          ")</f>
        <v xml:space="preserve">GASOLINA                                          </v>
      </c>
      <c r="I8921">
        <v>10</v>
      </c>
    </row>
    <row r="8922" spans="1:9">
      <c r="A8922" t="str">
        <f>T("2018")</f>
        <v>2018</v>
      </c>
      <c r="B8922" t="str">
        <f>T("JURIDICO                                          ")</f>
        <v xml:space="preserve">JURIDICO                                          </v>
      </c>
      <c r="C8922" t="str">
        <f>T("MONCLOA-ARAVACA     ")</f>
        <v xml:space="preserve">MONCLOA-ARAVACA     </v>
      </c>
      <c r="D8922" t="str">
        <f>T("EL PLANTIO          ")</f>
        <v xml:space="preserve">EL PLANTIO          </v>
      </c>
      <c r="E8922" t="str">
        <f>T("CA ")</f>
        <v xml:space="preserve">CA </v>
      </c>
      <c r="F8922" t="str">
        <f>T("CAMIONES       ")</f>
        <v xml:space="preserve">CAMIONES       </v>
      </c>
      <c r="G8922" t="str">
        <f>T("De 3.000 a 9.999 KG DE CARGA ÚTIL                 ")</f>
        <v xml:space="preserve">De 3.000 a 9.999 KG DE CARGA ÚTIL                 </v>
      </c>
      <c r="H8922" t="str">
        <f>T("GASOLINA                                          ")</f>
        <v xml:space="preserve">GASOLINA                                          </v>
      </c>
      <c r="I8922">
        <v>1</v>
      </c>
    </row>
    <row r="8923" spans="1:9">
      <c r="A8923" t="str">
        <f>T("2018")</f>
        <v>2018</v>
      </c>
      <c r="B8923" t="str">
        <f>T("JURIDICO                                          ")</f>
        <v xml:space="preserve">JURIDICO                                          </v>
      </c>
      <c r="C8923" t="str">
        <f>T("MONCLOA-ARAVACA     ")</f>
        <v xml:space="preserve">MONCLOA-ARAVACA     </v>
      </c>
      <c r="D8923" t="str">
        <f>T("ARAVACA             ")</f>
        <v xml:space="preserve">ARAVACA             </v>
      </c>
      <c r="E8923" t="str">
        <f>T("CA ")</f>
        <v xml:space="preserve">CA </v>
      </c>
      <c r="F8923" t="str">
        <f>T("CAMIONES       ")</f>
        <v xml:space="preserve">CAMIONES       </v>
      </c>
      <c r="G8923" t="str">
        <f>T("De menos de 1.000 KG DE CARGA ÚTIL                ")</f>
        <v xml:space="preserve">De menos de 1.000 KG DE CARGA ÚTIL                </v>
      </c>
      <c r="H8923" t="str">
        <f>T("GASOLINA                                          ")</f>
        <v xml:space="preserve">GASOLINA                                          </v>
      </c>
      <c r="I8923">
        <v>9</v>
      </c>
    </row>
    <row r="8924" spans="1:9">
      <c r="A8924" t="str">
        <f>T("2018")</f>
        <v>2018</v>
      </c>
      <c r="B8924" t="str">
        <f>T("Entidad sin personalidad jurídica (art. 35.4 LGT) ")</f>
        <v xml:space="preserve">Entidad sin personalidad jurídica (art. 35.4 LGT) </v>
      </c>
      <c r="C8924" t="str">
        <f>T("MONCLOA-ARAVACA     ")</f>
        <v xml:space="preserve">MONCLOA-ARAVACA     </v>
      </c>
      <c r="D8924" t="str">
        <f>T("CASA DE CAMPO       ")</f>
        <v xml:space="preserve">CASA DE CAMPO       </v>
      </c>
      <c r="E8924" t="str">
        <f>T("CA ")</f>
        <v xml:space="preserve">CA </v>
      </c>
      <c r="F8924" t="str">
        <f>T("CAMIONES       ")</f>
        <v xml:space="preserve">CAMIONES       </v>
      </c>
      <c r="G8924" t="str">
        <f>T("De menos de 1.000 KG DE CARGA ÚTIL                ")</f>
        <v xml:space="preserve">De menos de 1.000 KG DE CARGA ÚTIL                </v>
      </c>
      <c r="I8924">
        <v>1</v>
      </c>
    </row>
    <row r="8925" spans="1:9">
      <c r="A8925" t="str">
        <f>T("2018")</f>
        <v>2018</v>
      </c>
      <c r="B8925" t="str">
        <f>T("Entidad sin personalidad jurídica (art. 35.4 LGT) ")</f>
        <v xml:space="preserve">Entidad sin personalidad jurídica (art. 35.4 LGT) </v>
      </c>
      <c r="C8925" t="str">
        <f>T("MONCLOA-ARAVACA     ")</f>
        <v xml:space="preserve">MONCLOA-ARAVACA     </v>
      </c>
      <c r="D8925" t="str">
        <f>T("ARGUELLES           ")</f>
        <v xml:space="preserve">ARGUELLES           </v>
      </c>
      <c r="E8925" t="str">
        <f>T("CA ")</f>
        <v xml:space="preserve">CA </v>
      </c>
      <c r="F8925" t="str">
        <f>T("CAMIONES       ")</f>
        <v xml:space="preserve">CAMIONES       </v>
      </c>
      <c r="G8925" t="str">
        <f>T("De menos de 1.000 KG DE CARGA ÚTIL                ")</f>
        <v xml:space="preserve">De menos de 1.000 KG DE CARGA ÚTIL                </v>
      </c>
      <c r="I8925">
        <v>1</v>
      </c>
    </row>
    <row r="8926" spans="1:9">
      <c r="A8926" t="str">
        <f>T("2018")</f>
        <v>2018</v>
      </c>
      <c r="B8926" t="str">
        <f>T("Entidad sin personalidad jurídica (art. 35.4 LGT) ")</f>
        <v xml:space="preserve">Entidad sin personalidad jurídica (art. 35.4 LGT) </v>
      </c>
      <c r="C8926" t="str">
        <f>T("MONCLOA-ARAVACA     ")</f>
        <v xml:space="preserve">MONCLOA-ARAVACA     </v>
      </c>
      <c r="D8926" t="str">
        <f>T("CIUDAD UNIVERSITARIA")</f>
        <v>CIUDAD UNIVERSITARIA</v>
      </c>
      <c r="E8926" t="str">
        <f>T("CA ")</f>
        <v xml:space="preserve">CA </v>
      </c>
      <c r="F8926" t="str">
        <f>T("CAMIONES       ")</f>
        <v xml:space="preserve">CAMIONES       </v>
      </c>
      <c r="G8926" t="str">
        <f>T("De 3.000 a 9.999 KG DE CARGA ÚTIL                 ")</f>
        <v xml:space="preserve">De 3.000 a 9.999 KG DE CARGA ÚTIL                 </v>
      </c>
      <c r="I8926">
        <v>1</v>
      </c>
    </row>
    <row r="8927" spans="1:9">
      <c r="A8927" t="str">
        <f>T("2018")</f>
        <v>2018</v>
      </c>
      <c r="B8927" t="str">
        <f>T("FISICO                                            ")</f>
        <v xml:space="preserve">FISICO                                            </v>
      </c>
      <c r="C8927" t="str">
        <f>T("MONCLOA-ARAVACA     ")</f>
        <v xml:space="preserve">MONCLOA-ARAVACA     </v>
      </c>
      <c r="D8927" t="str">
        <f>T("CASA DE CAMPO       ")</f>
        <v xml:space="preserve">CASA DE CAMPO       </v>
      </c>
      <c r="E8927" t="str">
        <f>T("CA ")</f>
        <v xml:space="preserve">CA </v>
      </c>
      <c r="F8927" t="str">
        <f>T("CAMIONES       ")</f>
        <v xml:space="preserve">CAMIONES       </v>
      </c>
      <c r="G8927" t="str">
        <f>T("De menos de 1.000 KG DE CARGA ÚTIL                ")</f>
        <v xml:space="preserve">De menos de 1.000 KG DE CARGA ÚTIL                </v>
      </c>
      <c r="I8927">
        <v>5</v>
      </c>
    </row>
    <row r="8928" spans="1:9">
      <c r="A8928" t="str">
        <f>T("2018")</f>
        <v>2018</v>
      </c>
      <c r="B8928" t="str">
        <f>T("FISICO                                            ")</f>
        <v xml:space="preserve">FISICO                                            </v>
      </c>
      <c r="C8928" t="str">
        <f>T("MONCLOA-ARAVACA     ")</f>
        <v xml:space="preserve">MONCLOA-ARAVACA     </v>
      </c>
      <c r="D8928" t="str">
        <f>T("ARGUELLES           ")</f>
        <v xml:space="preserve">ARGUELLES           </v>
      </c>
      <c r="E8928" t="str">
        <f>T("CA ")</f>
        <v xml:space="preserve">CA </v>
      </c>
      <c r="F8928" t="str">
        <f>T("CAMIONES       ")</f>
        <v xml:space="preserve">CAMIONES       </v>
      </c>
      <c r="G8928" t="str">
        <f>T("De menos de 1.000 KG DE CARGA ÚTIL                ")</f>
        <v xml:space="preserve">De menos de 1.000 KG DE CARGA ÚTIL                </v>
      </c>
      <c r="I8928">
        <v>8</v>
      </c>
    </row>
    <row r="8929" spans="1:9">
      <c r="A8929" t="str">
        <f>T("2018")</f>
        <v>2018</v>
      </c>
      <c r="B8929" t="str">
        <f>T("FISICO                                            ")</f>
        <v xml:space="preserve">FISICO                                            </v>
      </c>
      <c r="C8929" t="str">
        <f>T("MONCLOA-ARAVACA     ")</f>
        <v xml:space="preserve">MONCLOA-ARAVACA     </v>
      </c>
      <c r="D8929" t="str">
        <f>T("ARGUELLES           ")</f>
        <v xml:space="preserve">ARGUELLES           </v>
      </c>
      <c r="E8929" t="str">
        <f>T("CA ")</f>
        <v xml:space="preserve">CA </v>
      </c>
      <c r="F8929" t="str">
        <f>T("CAMIONES       ")</f>
        <v xml:space="preserve">CAMIONES       </v>
      </c>
      <c r="G8929" t="str">
        <f>T("De 1.000 a 2.999 KG DE CARGA ÚTIL                 ")</f>
        <v xml:space="preserve">De 1.000 a 2.999 KG DE CARGA ÚTIL                 </v>
      </c>
      <c r="I8929">
        <v>5</v>
      </c>
    </row>
    <row r="8930" spans="1:9">
      <c r="A8930" t="str">
        <f>T("2018")</f>
        <v>2018</v>
      </c>
      <c r="B8930" t="str">
        <f>T("FISICO                                            ")</f>
        <v xml:space="preserve">FISICO                                            </v>
      </c>
      <c r="C8930" t="str">
        <f>T("MONCLOA-ARAVACA     ")</f>
        <v xml:space="preserve">MONCLOA-ARAVACA     </v>
      </c>
      <c r="D8930" t="str">
        <f>T("ARGUELLES           ")</f>
        <v xml:space="preserve">ARGUELLES           </v>
      </c>
      <c r="E8930" t="str">
        <f>T("CA ")</f>
        <v xml:space="preserve">CA </v>
      </c>
      <c r="F8930" t="str">
        <f>T("CAMIONES       ")</f>
        <v xml:space="preserve">CAMIONES       </v>
      </c>
      <c r="G8930" t="str">
        <f>T("De 3.000 a 9.999 KG DE CARGA ÚTIL                 ")</f>
        <v xml:space="preserve">De 3.000 a 9.999 KG DE CARGA ÚTIL                 </v>
      </c>
      <c r="I8930">
        <v>1</v>
      </c>
    </row>
    <row r="8931" spans="1:9">
      <c r="A8931" t="str">
        <f>T("2018")</f>
        <v>2018</v>
      </c>
      <c r="B8931" t="str">
        <f>T("FISICO                                            ")</f>
        <v xml:space="preserve">FISICO                                            </v>
      </c>
      <c r="C8931" t="str">
        <f>T("MONCLOA-ARAVACA     ")</f>
        <v xml:space="preserve">MONCLOA-ARAVACA     </v>
      </c>
      <c r="D8931" t="str">
        <f>T("CIUDAD UNIVERSITARIA")</f>
        <v>CIUDAD UNIVERSITARIA</v>
      </c>
      <c r="E8931" t="str">
        <f>T("CA ")</f>
        <v xml:space="preserve">CA </v>
      </c>
      <c r="F8931" t="str">
        <f>T("CAMIONES       ")</f>
        <v xml:space="preserve">CAMIONES       </v>
      </c>
      <c r="G8931" t="str">
        <f>T("De menos de 1.000 KG DE CARGA ÚTIL                ")</f>
        <v xml:space="preserve">De menos de 1.000 KG DE CARGA ÚTIL                </v>
      </c>
      <c r="I8931">
        <v>8</v>
      </c>
    </row>
    <row r="8932" spans="1:9">
      <c r="A8932" t="str">
        <f>T("2018")</f>
        <v>2018</v>
      </c>
      <c r="B8932" t="str">
        <f>T("FISICO                                            ")</f>
        <v xml:space="preserve">FISICO                                            </v>
      </c>
      <c r="C8932" t="str">
        <f>T("MONCLOA-ARAVACA     ")</f>
        <v xml:space="preserve">MONCLOA-ARAVACA     </v>
      </c>
      <c r="D8932" t="str">
        <f>T("CIUDAD UNIVERSITARIA")</f>
        <v>CIUDAD UNIVERSITARIA</v>
      </c>
      <c r="E8932" t="str">
        <f>T("CA ")</f>
        <v xml:space="preserve">CA </v>
      </c>
      <c r="F8932" t="str">
        <f>T("CAMIONES       ")</f>
        <v xml:space="preserve">CAMIONES       </v>
      </c>
      <c r="G8932" t="str">
        <f>T("De 1.000 a 2.999 KG DE CARGA ÚTIL                 ")</f>
        <v xml:space="preserve">De 1.000 a 2.999 KG DE CARGA ÚTIL                 </v>
      </c>
      <c r="I8932">
        <v>5</v>
      </c>
    </row>
    <row r="8933" spans="1:9">
      <c r="A8933" t="str">
        <f>T("2018")</f>
        <v>2018</v>
      </c>
      <c r="B8933" t="str">
        <f>T("FISICO                                            ")</f>
        <v xml:space="preserve">FISICO                                            </v>
      </c>
      <c r="C8933" t="str">
        <f>T("MONCLOA-ARAVACA     ")</f>
        <v xml:space="preserve">MONCLOA-ARAVACA     </v>
      </c>
      <c r="D8933" t="str">
        <f>T("VALDEZARZA          ")</f>
        <v xml:space="preserve">VALDEZARZA          </v>
      </c>
      <c r="E8933" t="str">
        <f>T("CA ")</f>
        <v xml:space="preserve">CA </v>
      </c>
      <c r="F8933" t="str">
        <f>T("CAMIONES       ")</f>
        <v xml:space="preserve">CAMIONES       </v>
      </c>
      <c r="G8933" t="str">
        <f>T("De menos de 1.000 KG DE CARGA ÚTIL                ")</f>
        <v xml:space="preserve">De menos de 1.000 KG DE CARGA ÚTIL                </v>
      </c>
      <c r="I8933">
        <v>16</v>
      </c>
    </row>
    <row r="8934" spans="1:9">
      <c r="A8934" t="str">
        <f>T("2018")</f>
        <v>2018</v>
      </c>
      <c r="B8934" t="str">
        <f>T("FISICO                                            ")</f>
        <v xml:space="preserve">FISICO                                            </v>
      </c>
      <c r="C8934" t="str">
        <f>T("MONCLOA-ARAVACA     ")</f>
        <v xml:space="preserve">MONCLOA-ARAVACA     </v>
      </c>
      <c r="D8934" t="str">
        <f>T("VALDEZARZA          ")</f>
        <v xml:space="preserve">VALDEZARZA          </v>
      </c>
      <c r="E8934" t="str">
        <f>T("CA ")</f>
        <v xml:space="preserve">CA </v>
      </c>
      <c r="F8934" t="str">
        <f>T("CAMIONES       ")</f>
        <v xml:space="preserve">CAMIONES       </v>
      </c>
      <c r="G8934" t="str">
        <f>T("De 1.000 a 2.999 KG DE CARGA ÚTIL                 ")</f>
        <v xml:space="preserve">De 1.000 a 2.999 KG DE CARGA ÚTIL                 </v>
      </c>
      <c r="I8934">
        <v>2</v>
      </c>
    </row>
    <row r="8935" spans="1:9">
      <c r="A8935" t="str">
        <f>T("2018")</f>
        <v>2018</v>
      </c>
      <c r="B8935" t="str">
        <f>T("FISICO                                            ")</f>
        <v xml:space="preserve">FISICO                                            </v>
      </c>
      <c r="C8935" t="str">
        <f>T("MONCLOA-ARAVACA     ")</f>
        <v xml:space="preserve">MONCLOA-ARAVACA     </v>
      </c>
      <c r="D8935" t="str">
        <f>T("VALDEZARZA          ")</f>
        <v xml:space="preserve">VALDEZARZA          </v>
      </c>
      <c r="E8935" t="str">
        <f>T("CA ")</f>
        <v xml:space="preserve">CA </v>
      </c>
      <c r="F8935" t="str">
        <f>T("CAMIONES       ")</f>
        <v xml:space="preserve">CAMIONES       </v>
      </c>
      <c r="G8935" t="str">
        <f>T("De 3.000 a 9.999 KG DE CARGA ÚTIL                 ")</f>
        <v xml:space="preserve">De 3.000 a 9.999 KG DE CARGA ÚTIL                 </v>
      </c>
      <c r="I8935">
        <v>2</v>
      </c>
    </row>
    <row r="8936" spans="1:9">
      <c r="A8936" t="str">
        <f>T("2018")</f>
        <v>2018</v>
      </c>
      <c r="B8936" t="str">
        <f>T("FISICO                                            ")</f>
        <v xml:space="preserve">FISICO                                            </v>
      </c>
      <c r="C8936" t="str">
        <f>T("MONCLOA-ARAVACA     ")</f>
        <v xml:space="preserve">MONCLOA-ARAVACA     </v>
      </c>
      <c r="D8936" t="str">
        <f>T("VALDEMARIN          ")</f>
        <v xml:space="preserve">VALDEMARIN          </v>
      </c>
      <c r="E8936" t="str">
        <f>T("CA ")</f>
        <v xml:space="preserve">CA </v>
      </c>
      <c r="F8936" t="str">
        <f>T("CAMIONES       ")</f>
        <v xml:space="preserve">CAMIONES       </v>
      </c>
      <c r="G8936" t="str">
        <f>T("De menos de 1.000 KG DE CARGA ÚTIL                ")</f>
        <v xml:space="preserve">De menos de 1.000 KG DE CARGA ÚTIL                </v>
      </c>
      <c r="I8936">
        <v>1</v>
      </c>
    </row>
    <row r="8937" spans="1:9">
      <c r="A8937" t="str">
        <f>T("2018")</f>
        <v>2018</v>
      </c>
      <c r="B8937" t="str">
        <f>T("FISICO                                            ")</f>
        <v xml:space="preserve">FISICO                                            </v>
      </c>
      <c r="C8937" t="str">
        <f>T("MONCLOA-ARAVACA     ")</f>
        <v xml:space="preserve">MONCLOA-ARAVACA     </v>
      </c>
      <c r="D8937" t="str">
        <f>T("ARAVACA             ")</f>
        <v xml:space="preserve">ARAVACA             </v>
      </c>
      <c r="E8937" t="str">
        <f>T("CA ")</f>
        <v xml:space="preserve">CA </v>
      </c>
      <c r="F8937" t="str">
        <f>T("CAMIONES       ")</f>
        <v xml:space="preserve">CAMIONES       </v>
      </c>
      <c r="G8937" t="str">
        <f>T("De menos de 1.000 KG DE CARGA ÚTIL                ")</f>
        <v xml:space="preserve">De menos de 1.000 KG DE CARGA ÚTIL                </v>
      </c>
      <c r="I8937">
        <v>7</v>
      </c>
    </row>
    <row r="8938" spans="1:9">
      <c r="A8938" t="str">
        <f>T("2018")</f>
        <v>2018</v>
      </c>
      <c r="B8938" t="str">
        <f>T("FISICO                                            ")</f>
        <v xml:space="preserve">FISICO                                            </v>
      </c>
      <c r="C8938" t="str">
        <f>T("MONCLOA-ARAVACA     ")</f>
        <v xml:space="preserve">MONCLOA-ARAVACA     </v>
      </c>
      <c r="D8938" t="str">
        <f>T("ARAVACA             ")</f>
        <v xml:space="preserve">ARAVACA             </v>
      </c>
      <c r="E8938" t="str">
        <f>T("CA ")</f>
        <v xml:space="preserve">CA </v>
      </c>
      <c r="F8938" t="str">
        <f>T("CAMIONES       ")</f>
        <v xml:space="preserve">CAMIONES       </v>
      </c>
      <c r="G8938" t="str">
        <f>T("De 1.000 a 2.999 KG DE CARGA ÚTIL                 ")</f>
        <v xml:space="preserve">De 1.000 a 2.999 KG DE CARGA ÚTIL                 </v>
      </c>
      <c r="I8938">
        <v>1</v>
      </c>
    </row>
    <row r="8939" spans="1:9">
      <c r="A8939" t="str">
        <f>T("2018")</f>
        <v>2018</v>
      </c>
      <c r="B8939" t="str">
        <f>T("JURIDICO                                          ")</f>
        <v xml:space="preserve">JURIDICO                                          </v>
      </c>
      <c r="C8939" t="str">
        <f>T("MONCLOA-ARAVACA     ")</f>
        <v xml:space="preserve">MONCLOA-ARAVACA     </v>
      </c>
      <c r="D8939" t="str">
        <f>T("CASA DE CAMPO       ")</f>
        <v xml:space="preserve">CASA DE CAMPO       </v>
      </c>
      <c r="E8939" t="str">
        <f>T("CA ")</f>
        <v xml:space="preserve">CA </v>
      </c>
      <c r="F8939" t="str">
        <f>T("CAMIONES       ")</f>
        <v xml:space="preserve">CAMIONES       </v>
      </c>
      <c r="G8939" t="str">
        <f>T("De menos de 1.000 KG DE CARGA ÚTIL                ")</f>
        <v xml:space="preserve">De menos de 1.000 KG DE CARGA ÚTIL                </v>
      </c>
      <c r="I8939">
        <v>2</v>
      </c>
    </row>
    <row r="8940" spans="1:9">
      <c r="A8940" t="str">
        <f>T("2018")</f>
        <v>2018</v>
      </c>
      <c r="B8940" t="str">
        <f>T("JURIDICO                                          ")</f>
        <v xml:space="preserve">JURIDICO                                          </v>
      </c>
      <c r="C8940" t="str">
        <f>T("MONCLOA-ARAVACA     ")</f>
        <v xml:space="preserve">MONCLOA-ARAVACA     </v>
      </c>
      <c r="D8940" t="str">
        <f>T("CASA DE CAMPO       ")</f>
        <v xml:space="preserve">CASA DE CAMPO       </v>
      </c>
      <c r="E8940" t="str">
        <f>T("CA ")</f>
        <v xml:space="preserve">CA </v>
      </c>
      <c r="F8940" t="str">
        <f>T("CAMIONES       ")</f>
        <v xml:space="preserve">CAMIONES       </v>
      </c>
      <c r="G8940" t="str">
        <f>T("De 1.000 a 2.999 KG DE CARGA ÚTIL                 ")</f>
        <v xml:space="preserve">De 1.000 a 2.999 KG DE CARGA ÚTIL                 </v>
      </c>
      <c r="I8940">
        <v>4</v>
      </c>
    </row>
    <row r="8941" spans="1:9">
      <c r="A8941" t="str">
        <f>T("2018")</f>
        <v>2018</v>
      </c>
      <c r="B8941" t="str">
        <f>T("JURIDICO                                          ")</f>
        <v xml:space="preserve">JURIDICO                                          </v>
      </c>
      <c r="C8941" t="str">
        <f>T("MONCLOA-ARAVACA     ")</f>
        <v xml:space="preserve">MONCLOA-ARAVACA     </v>
      </c>
      <c r="D8941" t="str">
        <f>T("ARGUELLES           ")</f>
        <v xml:space="preserve">ARGUELLES           </v>
      </c>
      <c r="E8941" t="str">
        <f>T("CA ")</f>
        <v xml:space="preserve">CA </v>
      </c>
      <c r="F8941" t="str">
        <f>T("CAMIONES       ")</f>
        <v xml:space="preserve">CAMIONES       </v>
      </c>
      <c r="G8941" t="str">
        <f>T("De menos de 1.000 KG DE CARGA ÚTIL                ")</f>
        <v xml:space="preserve">De menos de 1.000 KG DE CARGA ÚTIL                </v>
      </c>
      <c r="I8941">
        <v>15</v>
      </c>
    </row>
    <row r="8942" spans="1:9">
      <c r="A8942" t="str">
        <f>T("2018")</f>
        <v>2018</v>
      </c>
      <c r="B8942" t="str">
        <f>T("JURIDICO                                          ")</f>
        <v xml:space="preserve">JURIDICO                                          </v>
      </c>
      <c r="C8942" t="str">
        <f>T("MONCLOA-ARAVACA     ")</f>
        <v xml:space="preserve">MONCLOA-ARAVACA     </v>
      </c>
      <c r="D8942" t="str">
        <f>T("ARGUELLES           ")</f>
        <v xml:space="preserve">ARGUELLES           </v>
      </c>
      <c r="E8942" t="str">
        <f>T("CA ")</f>
        <v xml:space="preserve">CA </v>
      </c>
      <c r="F8942" t="str">
        <f>T("CAMIONES       ")</f>
        <v xml:space="preserve">CAMIONES       </v>
      </c>
      <c r="G8942" t="str">
        <f>T("De 1.000 a 2.999 KG DE CARGA ÚTIL                 ")</f>
        <v xml:space="preserve">De 1.000 a 2.999 KG DE CARGA ÚTIL                 </v>
      </c>
      <c r="I8942">
        <v>2</v>
      </c>
    </row>
    <row r="8943" spans="1:9">
      <c r="A8943" t="str">
        <f>T("2018")</f>
        <v>2018</v>
      </c>
      <c r="B8943" t="str">
        <f>T("JURIDICO                                          ")</f>
        <v xml:space="preserve">JURIDICO                                          </v>
      </c>
      <c r="C8943" t="str">
        <f>T("MONCLOA-ARAVACA     ")</f>
        <v xml:space="preserve">MONCLOA-ARAVACA     </v>
      </c>
      <c r="D8943" t="str">
        <f>T("ARGUELLES           ")</f>
        <v xml:space="preserve">ARGUELLES           </v>
      </c>
      <c r="E8943" t="str">
        <f>T("CA ")</f>
        <v xml:space="preserve">CA </v>
      </c>
      <c r="F8943" t="str">
        <f>T("CAMIONES       ")</f>
        <v xml:space="preserve">CAMIONES       </v>
      </c>
      <c r="G8943" t="str">
        <f>T("De 3.000 a 9.999 KG DE CARGA ÚTIL                 ")</f>
        <v xml:space="preserve">De 3.000 a 9.999 KG DE CARGA ÚTIL                 </v>
      </c>
      <c r="I8943">
        <v>1</v>
      </c>
    </row>
    <row r="8944" spans="1:9">
      <c r="A8944" t="str">
        <f>T("2018")</f>
        <v>2018</v>
      </c>
      <c r="B8944" t="str">
        <f>T("JURIDICO                                          ")</f>
        <v xml:space="preserve">JURIDICO                                          </v>
      </c>
      <c r="C8944" t="str">
        <f>T("MONCLOA-ARAVACA     ")</f>
        <v xml:space="preserve">MONCLOA-ARAVACA     </v>
      </c>
      <c r="D8944" t="str">
        <f>T("ARGUELLES           ")</f>
        <v xml:space="preserve">ARGUELLES           </v>
      </c>
      <c r="E8944" t="str">
        <f>T("CA ")</f>
        <v xml:space="preserve">CA </v>
      </c>
      <c r="F8944" t="str">
        <f>T("CAMIONES       ")</f>
        <v xml:space="preserve">CAMIONES       </v>
      </c>
      <c r="G8944" t="str">
        <f>T("De 10.000 KG DE CARGA ÚTIL en adelante            ")</f>
        <v xml:space="preserve">De 10.000 KG DE CARGA ÚTIL en adelante            </v>
      </c>
      <c r="I8944">
        <v>1</v>
      </c>
    </row>
    <row r="8945" spans="1:9">
      <c r="A8945" t="str">
        <f>T("2018")</f>
        <v>2018</v>
      </c>
      <c r="B8945" t="str">
        <f>T("JURIDICO                                          ")</f>
        <v xml:space="preserve">JURIDICO                                          </v>
      </c>
      <c r="C8945" t="str">
        <f>T("MONCLOA-ARAVACA     ")</f>
        <v xml:space="preserve">MONCLOA-ARAVACA     </v>
      </c>
      <c r="D8945" t="str">
        <f>T("CIUDAD UNIVERSITARIA")</f>
        <v>CIUDAD UNIVERSITARIA</v>
      </c>
      <c r="E8945" t="str">
        <f>T("CA ")</f>
        <v xml:space="preserve">CA </v>
      </c>
      <c r="F8945" t="str">
        <f>T("CAMIONES       ")</f>
        <v xml:space="preserve">CAMIONES       </v>
      </c>
      <c r="G8945" t="str">
        <f>T("De menos de 1.000 KG DE CARGA ÚTIL                ")</f>
        <v xml:space="preserve">De menos de 1.000 KG DE CARGA ÚTIL                </v>
      </c>
      <c r="I8945">
        <v>4</v>
      </c>
    </row>
    <row r="8946" spans="1:9">
      <c r="A8946" t="str">
        <f>T("2018")</f>
        <v>2018</v>
      </c>
      <c r="B8946" t="str">
        <f>T("JURIDICO                                          ")</f>
        <v xml:space="preserve">JURIDICO                                          </v>
      </c>
      <c r="C8946" t="str">
        <f>T("MONCLOA-ARAVACA     ")</f>
        <v xml:space="preserve">MONCLOA-ARAVACA     </v>
      </c>
      <c r="D8946" t="str">
        <f>T("CIUDAD UNIVERSITARIA")</f>
        <v>CIUDAD UNIVERSITARIA</v>
      </c>
      <c r="E8946" t="str">
        <f>T("CA ")</f>
        <v xml:space="preserve">CA </v>
      </c>
      <c r="F8946" t="str">
        <f>T("CAMIONES       ")</f>
        <v xml:space="preserve">CAMIONES       </v>
      </c>
      <c r="G8946" t="str">
        <f>T("De 1.000 a 2.999 KG DE CARGA ÚTIL                 ")</f>
        <v xml:space="preserve">De 1.000 a 2.999 KG DE CARGA ÚTIL                 </v>
      </c>
      <c r="I8946">
        <v>3</v>
      </c>
    </row>
    <row r="8947" spans="1:9">
      <c r="A8947" t="str">
        <f>T("2018")</f>
        <v>2018</v>
      </c>
      <c r="B8947" t="str">
        <f>T("JURIDICO                                          ")</f>
        <v xml:space="preserve">JURIDICO                                          </v>
      </c>
      <c r="C8947" t="str">
        <f>T("MONCLOA-ARAVACA     ")</f>
        <v xml:space="preserve">MONCLOA-ARAVACA     </v>
      </c>
      <c r="D8947" t="str">
        <f>T("VALDEZARZA          ")</f>
        <v xml:space="preserve">VALDEZARZA          </v>
      </c>
      <c r="E8947" t="str">
        <f>T("CA ")</f>
        <v xml:space="preserve">CA </v>
      </c>
      <c r="F8947" t="str">
        <f>T("CAMIONES       ")</f>
        <v xml:space="preserve">CAMIONES       </v>
      </c>
      <c r="G8947" t="str">
        <f>T("De menos de 1.000 KG DE CARGA ÚTIL                ")</f>
        <v xml:space="preserve">De menos de 1.000 KG DE CARGA ÚTIL                </v>
      </c>
      <c r="I8947">
        <v>5</v>
      </c>
    </row>
    <row r="8948" spans="1:9">
      <c r="A8948" t="str">
        <f>T("2018")</f>
        <v>2018</v>
      </c>
      <c r="B8948" t="str">
        <f>T("JURIDICO                                          ")</f>
        <v xml:space="preserve">JURIDICO                                          </v>
      </c>
      <c r="C8948" t="str">
        <f>T("MONCLOA-ARAVACA     ")</f>
        <v xml:space="preserve">MONCLOA-ARAVACA     </v>
      </c>
      <c r="D8948" t="str">
        <f>T("VALDEZARZA          ")</f>
        <v xml:space="preserve">VALDEZARZA          </v>
      </c>
      <c r="E8948" t="str">
        <f>T("CA ")</f>
        <v xml:space="preserve">CA </v>
      </c>
      <c r="F8948" t="str">
        <f>T("CAMIONES       ")</f>
        <v xml:space="preserve">CAMIONES       </v>
      </c>
      <c r="G8948" t="str">
        <f>T("De 1.000 a 2.999 KG DE CARGA ÚTIL                 ")</f>
        <v xml:space="preserve">De 1.000 a 2.999 KG DE CARGA ÚTIL                 </v>
      </c>
      <c r="I8948">
        <v>2</v>
      </c>
    </row>
    <row r="8949" spans="1:9">
      <c r="A8949" t="str">
        <f>T("2018")</f>
        <v>2018</v>
      </c>
      <c r="B8949" t="str">
        <f>T("JURIDICO                                          ")</f>
        <v xml:space="preserve">JURIDICO                                          </v>
      </c>
      <c r="C8949" t="str">
        <f>T("MONCLOA-ARAVACA     ")</f>
        <v xml:space="preserve">MONCLOA-ARAVACA     </v>
      </c>
      <c r="D8949" t="str">
        <f>T("VALDEMARIN          ")</f>
        <v xml:space="preserve">VALDEMARIN          </v>
      </c>
      <c r="E8949" t="str">
        <f>T("CA ")</f>
        <v xml:space="preserve">CA </v>
      </c>
      <c r="F8949" t="str">
        <f>T("CAMIONES       ")</f>
        <v xml:space="preserve">CAMIONES       </v>
      </c>
      <c r="G8949" t="str">
        <f>T("De 1.000 a 2.999 KG DE CARGA ÚTIL                 ")</f>
        <v xml:space="preserve">De 1.000 a 2.999 KG DE CARGA ÚTIL                 </v>
      </c>
      <c r="I8949">
        <v>1</v>
      </c>
    </row>
    <row r="8950" spans="1:9">
      <c r="A8950" t="str">
        <f>T("2018")</f>
        <v>2018</v>
      </c>
      <c r="B8950" t="str">
        <f>T("JURIDICO                                          ")</f>
        <v xml:space="preserve">JURIDICO                                          </v>
      </c>
      <c r="C8950" t="str">
        <f>T("MONCLOA-ARAVACA     ")</f>
        <v xml:space="preserve">MONCLOA-ARAVACA     </v>
      </c>
      <c r="D8950" t="str">
        <f>T("EL PLANTIO          ")</f>
        <v xml:space="preserve">EL PLANTIO          </v>
      </c>
      <c r="E8950" t="str">
        <f>T("CA ")</f>
        <v xml:space="preserve">CA </v>
      </c>
      <c r="F8950" t="str">
        <f>T("CAMIONES       ")</f>
        <v xml:space="preserve">CAMIONES       </v>
      </c>
      <c r="G8950" t="str">
        <f>T("De menos de 1.000 KG DE CARGA ÚTIL                ")</f>
        <v xml:space="preserve">De menos de 1.000 KG DE CARGA ÚTIL                </v>
      </c>
      <c r="I8950">
        <v>3</v>
      </c>
    </row>
    <row r="8951" spans="1:9">
      <c r="A8951" t="str">
        <f>T("2018")</f>
        <v>2018</v>
      </c>
      <c r="B8951" t="str">
        <f>T("JURIDICO                                          ")</f>
        <v xml:space="preserve">JURIDICO                                          </v>
      </c>
      <c r="C8951" t="str">
        <f>T("MONCLOA-ARAVACA     ")</f>
        <v xml:space="preserve">MONCLOA-ARAVACA     </v>
      </c>
      <c r="D8951" t="str">
        <f>T("EL PLANTIO          ")</f>
        <v xml:space="preserve">EL PLANTIO          </v>
      </c>
      <c r="E8951" t="str">
        <f>T("CA ")</f>
        <v xml:space="preserve">CA </v>
      </c>
      <c r="F8951" t="str">
        <f>T("CAMIONES       ")</f>
        <v xml:space="preserve">CAMIONES       </v>
      </c>
      <c r="G8951" t="str">
        <f>T("De 1.000 a 2.999 KG DE CARGA ÚTIL                 ")</f>
        <v xml:space="preserve">De 1.000 a 2.999 KG DE CARGA ÚTIL                 </v>
      </c>
      <c r="I8951">
        <v>7</v>
      </c>
    </row>
    <row r="8952" spans="1:9">
      <c r="A8952" t="str">
        <f>T("2018")</f>
        <v>2018</v>
      </c>
      <c r="B8952" t="str">
        <f>T("JURIDICO                                          ")</f>
        <v xml:space="preserve">JURIDICO                                          </v>
      </c>
      <c r="C8952" t="str">
        <f>T("MONCLOA-ARAVACA     ")</f>
        <v xml:space="preserve">MONCLOA-ARAVACA     </v>
      </c>
      <c r="D8952" t="str">
        <f>T("ARAVACA             ")</f>
        <v xml:space="preserve">ARAVACA             </v>
      </c>
      <c r="E8952" t="str">
        <f>T("CA ")</f>
        <v xml:space="preserve">CA </v>
      </c>
      <c r="F8952" t="str">
        <f>T("CAMIONES       ")</f>
        <v xml:space="preserve">CAMIONES       </v>
      </c>
      <c r="G8952" t="str">
        <f>T("De menos de 1.000 KG DE CARGA ÚTIL                ")</f>
        <v xml:space="preserve">De menos de 1.000 KG DE CARGA ÚTIL                </v>
      </c>
      <c r="I8952">
        <v>2</v>
      </c>
    </row>
    <row r="8953" spans="1:9">
      <c r="A8953" t="str">
        <f>T("2018")</f>
        <v>2018</v>
      </c>
      <c r="B8953" t="str">
        <f>T("JURIDICO                                          ")</f>
        <v xml:space="preserve">JURIDICO                                          </v>
      </c>
      <c r="C8953" t="str">
        <f>T("MONCLOA-ARAVACA     ")</f>
        <v xml:space="preserve">MONCLOA-ARAVACA     </v>
      </c>
      <c r="D8953" t="str">
        <f>T("ARAVACA             ")</f>
        <v xml:space="preserve">ARAVACA             </v>
      </c>
      <c r="E8953" t="str">
        <f>T("CA ")</f>
        <v xml:space="preserve">CA </v>
      </c>
      <c r="F8953" t="str">
        <f>T("CAMIONES       ")</f>
        <v xml:space="preserve">CAMIONES       </v>
      </c>
      <c r="G8953" t="str">
        <f>T("De 1.000 a 2.999 KG DE CARGA ÚTIL                 ")</f>
        <v xml:space="preserve">De 1.000 a 2.999 KG DE CARGA ÚTIL                 </v>
      </c>
      <c r="I8953">
        <v>1</v>
      </c>
    </row>
    <row r="8954" spans="1:9">
      <c r="A8954" t="str">
        <f>T("2018")</f>
        <v>2018</v>
      </c>
      <c r="B8954" t="str">
        <f>T("JURIDICO                                          ")</f>
        <v xml:space="preserve">JURIDICO                                          </v>
      </c>
      <c r="C8954" t="str">
        <f>T("MONCLOA-ARAVACA     ")</f>
        <v xml:space="preserve">MONCLOA-ARAVACA     </v>
      </c>
      <c r="D8954" t="str">
        <f>T("ARAVACA             ")</f>
        <v xml:space="preserve">ARAVACA             </v>
      </c>
      <c r="E8954" t="str">
        <f>T("CA ")</f>
        <v xml:space="preserve">CA </v>
      </c>
      <c r="F8954" t="str">
        <f>T("CAMIONES       ")</f>
        <v xml:space="preserve">CAMIONES       </v>
      </c>
      <c r="G8954" t="str">
        <f>T("De 3.000 a 9.999 KG DE CARGA ÚTIL                 ")</f>
        <v xml:space="preserve">De 3.000 a 9.999 KG DE CARGA ÚTIL                 </v>
      </c>
      <c r="I8954">
        <v>1</v>
      </c>
    </row>
    <row r="8955" spans="1:9">
      <c r="A8955" t="str">
        <f>T("2018")</f>
        <v>2018</v>
      </c>
      <c r="B8955" t="str">
        <f>T("FISICO                                            ")</f>
        <v xml:space="preserve">FISICO                                            </v>
      </c>
      <c r="C8955" t="str">
        <f>T("MONCLOA-ARAVACA     ")</f>
        <v xml:space="preserve">MONCLOA-ARAVACA     </v>
      </c>
      <c r="D8955" t="str">
        <f>T("CASA DE CAMPO       ")</f>
        <v xml:space="preserve">CASA DE CAMPO       </v>
      </c>
      <c r="E8955" t="str">
        <f>T("CI ")</f>
        <v xml:space="preserve">CI </v>
      </c>
      <c r="F8955" t="str">
        <f>T("CICLOMOTORES   ")</f>
        <v xml:space="preserve">CICLOMOTORES   </v>
      </c>
      <c r="G8955" t="str">
        <f>T("todos                                             ")</f>
        <v xml:space="preserve">todos                                             </v>
      </c>
      <c r="H8955" t="str">
        <f>T("DIESEL                                            ")</f>
        <v xml:space="preserve">DIESEL                                            </v>
      </c>
      <c r="I8955">
        <v>1</v>
      </c>
    </row>
    <row r="8956" spans="1:9">
      <c r="A8956" t="str">
        <f>T("2018")</f>
        <v>2018</v>
      </c>
      <c r="B8956" t="str">
        <f>T("FISICO                                            ")</f>
        <v xml:space="preserve">FISICO                                            </v>
      </c>
      <c r="C8956" t="str">
        <f>T("MONCLOA-ARAVACA     ")</f>
        <v xml:space="preserve">MONCLOA-ARAVACA     </v>
      </c>
      <c r="D8956" t="str">
        <f>T("ARGUELLES           ")</f>
        <v xml:space="preserve">ARGUELLES           </v>
      </c>
      <c r="E8956" t="str">
        <f>T("CI ")</f>
        <v xml:space="preserve">CI </v>
      </c>
      <c r="F8956" t="str">
        <f>T("CICLOMOTORES   ")</f>
        <v xml:space="preserve">CICLOMOTORES   </v>
      </c>
      <c r="G8956" t="str">
        <f>T("todos                                             ")</f>
        <v xml:space="preserve">todos                                             </v>
      </c>
      <c r="H8956" t="str">
        <f>T("DIESEL                                            ")</f>
        <v xml:space="preserve">DIESEL                                            </v>
      </c>
      <c r="I8956">
        <v>7</v>
      </c>
    </row>
    <row r="8957" spans="1:9">
      <c r="A8957" t="str">
        <f>T("2018")</f>
        <v>2018</v>
      </c>
      <c r="B8957" t="str">
        <f>T("FISICO                                            ")</f>
        <v xml:space="preserve">FISICO                                            </v>
      </c>
      <c r="C8957" t="str">
        <f>T("MONCLOA-ARAVACA     ")</f>
        <v xml:space="preserve">MONCLOA-ARAVACA     </v>
      </c>
      <c r="D8957" t="str">
        <f>T("CIUDAD UNIVERSITARIA")</f>
        <v>CIUDAD UNIVERSITARIA</v>
      </c>
      <c r="E8957" t="str">
        <f>T("CI ")</f>
        <v xml:space="preserve">CI </v>
      </c>
      <c r="F8957" t="str">
        <f>T("CICLOMOTORES   ")</f>
        <v xml:space="preserve">CICLOMOTORES   </v>
      </c>
      <c r="G8957" t="str">
        <f>T("todos                                             ")</f>
        <v xml:space="preserve">todos                                             </v>
      </c>
      <c r="H8957" t="str">
        <f>T("DIESEL                                            ")</f>
        <v xml:space="preserve">DIESEL                                            </v>
      </c>
      <c r="I8957">
        <v>15</v>
      </c>
    </row>
    <row r="8958" spans="1:9">
      <c r="A8958" t="str">
        <f>T("2018")</f>
        <v>2018</v>
      </c>
      <c r="B8958" t="str">
        <f>T("FISICO                                            ")</f>
        <v xml:space="preserve">FISICO                                            </v>
      </c>
      <c r="C8958" t="str">
        <f>T("MONCLOA-ARAVACA     ")</f>
        <v xml:space="preserve">MONCLOA-ARAVACA     </v>
      </c>
      <c r="D8958" t="str">
        <f>T("VALDEZARZA          ")</f>
        <v xml:space="preserve">VALDEZARZA          </v>
      </c>
      <c r="E8958" t="str">
        <f>T("CI ")</f>
        <v xml:space="preserve">CI </v>
      </c>
      <c r="F8958" t="str">
        <f>T("CICLOMOTORES   ")</f>
        <v xml:space="preserve">CICLOMOTORES   </v>
      </c>
      <c r="G8958" t="str">
        <f>T("todos                                             ")</f>
        <v xml:space="preserve">todos                                             </v>
      </c>
      <c r="H8958" t="str">
        <f>T("DIESEL                                            ")</f>
        <v xml:space="preserve">DIESEL                                            </v>
      </c>
      <c r="I8958">
        <v>3</v>
      </c>
    </row>
    <row r="8959" spans="1:9">
      <c r="A8959" t="str">
        <f>T("2018")</f>
        <v>2018</v>
      </c>
      <c r="B8959" t="str">
        <f>T("FISICO                                            ")</f>
        <v xml:space="preserve">FISICO                                            </v>
      </c>
      <c r="C8959" t="str">
        <f>T("MONCLOA-ARAVACA     ")</f>
        <v xml:space="preserve">MONCLOA-ARAVACA     </v>
      </c>
      <c r="D8959" t="str">
        <f>T("VALDEMARIN          ")</f>
        <v xml:space="preserve">VALDEMARIN          </v>
      </c>
      <c r="E8959" t="str">
        <f>T("CI ")</f>
        <v xml:space="preserve">CI </v>
      </c>
      <c r="F8959" t="str">
        <f>T("CICLOMOTORES   ")</f>
        <v xml:space="preserve">CICLOMOTORES   </v>
      </c>
      <c r="G8959" t="str">
        <f>T("todos                                             ")</f>
        <v xml:space="preserve">todos                                             </v>
      </c>
      <c r="H8959" t="str">
        <f>T("DIESEL                                            ")</f>
        <v xml:space="preserve">DIESEL                                            </v>
      </c>
      <c r="I8959">
        <v>7</v>
      </c>
    </row>
    <row r="8960" spans="1:9">
      <c r="A8960" t="str">
        <f>T("2018")</f>
        <v>2018</v>
      </c>
      <c r="B8960" t="str">
        <f>T("FISICO                                            ")</f>
        <v xml:space="preserve">FISICO                                            </v>
      </c>
      <c r="C8960" t="str">
        <f>T("MONCLOA-ARAVACA     ")</f>
        <v xml:space="preserve">MONCLOA-ARAVACA     </v>
      </c>
      <c r="D8960" t="str">
        <f>T("EL PLANTIO          ")</f>
        <v xml:space="preserve">EL PLANTIO          </v>
      </c>
      <c r="E8960" t="str">
        <f>T("CI ")</f>
        <v xml:space="preserve">CI </v>
      </c>
      <c r="F8960" t="str">
        <f>T("CICLOMOTORES   ")</f>
        <v xml:space="preserve">CICLOMOTORES   </v>
      </c>
      <c r="G8960" t="str">
        <f>T("todos                                             ")</f>
        <v xml:space="preserve">todos                                             </v>
      </c>
      <c r="H8960" t="str">
        <f>T("DIESEL                                            ")</f>
        <v xml:space="preserve">DIESEL                                            </v>
      </c>
      <c r="I8960">
        <v>7</v>
      </c>
    </row>
    <row r="8961" spans="1:9">
      <c r="A8961" t="str">
        <f>T("2018")</f>
        <v>2018</v>
      </c>
      <c r="B8961" t="str">
        <f>T("FISICO                                            ")</f>
        <v xml:space="preserve">FISICO                                            </v>
      </c>
      <c r="C8961" t="str">
        <f>T("MONCLOA-ARAVACA     ")</f>
        <v xml:space="preserve">MONCLOA-ARAVACA     </v>
      </c>
      <c r="D8961" t="str">
        <f>T("ARAVACA             ")</f>
        <v xml:space="preserve">ARAVACA             </v>
      </c>
      <c r="E8961" t="str">
        <f>T("CI ")</f>
        <v xml:space="preserve">CI </v>
      </c>
      <c r="F8961" t="str">
        <f>T("CICLOMOTORES   ")</f>
        <v xml:space="preserve">CICLOMOTORES   </v>
      </c>
      <c r="G8961" t="str">
        <f>T("todos                                             ")</f>
        <v xml:space="preserve">todos                                             </v>
      </c>
      <c r="H8961" t="str">
        <f>T("DIESEL                                            ")</f>
        <v xml:space="preserve">DIESEL                                            </v>
      </c>
      <c r="I8961">
        <v>30</v>
      </c>
    </row>
    <row r="8962" spans="1:9">
      <c r="A8962" t="str">
        <f>T("2018")</f>
        <v>2018</v>
      </c>
      <c r="B8962" t="str">
        <f>T("JURIDICO                                          ")</f>
        <v xml:space="preserve">JURIDICO                                          </v>
      </c>
      <c r="C8962" t="str">
        <f>T("MONCLOA-ARAVACA     ")</f>
        <v xml:space="preserve">MONCLOA-ARAVACA     </v>
      </c>
      <c r="D8962" t="str">
        <f>T("ARGUELLES           ")</f>
        <v xml:space="preserve">ARGUELLES           </v>
      </c>
      <c r="E8962" t="str">
        <f>T("CI ")</f>
        <v xml:space="preserve">CI </v>
      </c>
      <c r="F8962" t="str">
        <f>T("CICLOMOTORES   ")</f>
        <v xml:space="preserve">CICLOMOTORES   </v>
      </c>
      <c r="G8962" t="str">
        <f>T("todos                                             ")</f>
        <v xml:space="preserve">todos                                             </v>
      </c>
      <c r="H8962" t="str">
        <f>T("DIESEL                                            ")</f>
        <v xml:space="preserve">DIESEL                                            </v>
      </c>
      <c r="I8962">
        <v>2</v>
      </c>
    </row>
    <row r="8963" spans="1:9">
      <c r="A8963" t="str">
        <f>T("2018")</f>
        <v>2018</v>
      </c>
      <c r="B8963" t="str">
        <f>T("JURIDICO                                          ")</f>
        <v xml:space="preserve">JURIDICO                                          </v>
      </c>
      <c r="C8963" t="str">
        <f>T("MONCLOA-ARAVACA     ")</f>
        <v xml:space="preserve">MONCLOA-ARAVACA     </v>
      </c>
      <c r="D8963" t="str">
        <f>T("VALDEMARIN          ")</f>
        <v xml:space="preserve">VALDEMARIN          </v>
      </c>
      <c r="E8963" t="str">
        <f>T("CI ")</f>
        <v xml:space="preserve">CI </v>
      </c>
      <c r="F8963" t="str">
        <f>T("CICLOMOTORES   ")</f>
        <v xml:space="preserve">CICLOMOTORES   </v>
      </c>
      <c r="G8963" t="str">
        <f>T("todos                                             ")</f>
        <v xml:space="preserve">todos                                             </v>
      </c>
      <c r="H8963" t="str">
        <f>T("DIESEL                                            ")</f>
        <v xml:space="preserve">DIESEL                                            </v>
      </c>
      <c r="I8963">
        <v>1</v>
      </c>
    </row>
    <row r="8964" spans="1:9">
      <c r="A8964" t="str">
        <f>T("2018")</f>
        <v>2018</v>
      </c>
      <c r="B8964" t="str">
        <f>T("JURIDICO                                          ")</f>
        <v xml:space="preserve">JURIDICO                                          </v>
      </c>
      <c r="C8964" t="str">
        <f>T("MONCLOA-ARAVACA     ")</f>
        <v xml:space="preserve">MONCLOA-ARAVACA     </v>
      </c>
      <c r="D8964" t="str">
        <f>T("ARAVACA             ")</f>
        <v xml:space="preserve">ARAVACA             </v>
      </c>
      <c r="E8964" t="str">
        <f>T("CI ")</f>
        <v xml:space="preserve">CI </v>
      </c>
      <c r="F8964" t="str">
        <f>T("CICLOMOTORES   ")</f>
        <v xml:space="preserve">CICLOMOTORES   </v>
      </c>
      <c r="G8964" t="str">
        <f>T("todos                                             ")</f>
        <v xml:space="preserve">todos                                             </v>
      </c>
      <c r="H8964" t="str">
        <f>T("DIESEL                                            ")</f>
        <v xml:space="preserve">DIESEL                                            </v>
      </c>
      <c r="I8964">
        <v>1</v>
      </c>
    </row>
    <row r="8965" spans="1:9">
      <c r="A8965" t="str">
        <f>T("2018")</f>
        <v>2018</v>
      </c>
      <c r="B8965" t="str">
        <f>T("FISICO                                            ")</f>
        <v xml:space="preserve">FISICO                                            </v>
      </c>
      <c r="C8965" t="str">
        <f>T("MONCLOA-ARAVACA     ")</f>
        <v xml:space="preserve">MONCLOA-ARAVACA     </v>
      </c>
      <c r="D8965" t="str">
        <f>T("ARGUELLES           ")</f>
        <v xml:space="preserve">ARGUELLES           </v>
      </c>
      <c r="E8965" t="str">
        <f>T("CI ")</f>
        <v xml:space="preserve">CI </v>
      </c>
      <c r="F8965" t="str">
        <f>T("CICLOMOTORES   ")</f>
        <v xml:space="preserve">CICLOMOTORES   </v>
      </c>
      <c r="G8965" t="str">
        <f>T("todos                                             ")</f>
        <v xml:space="preserve">todos                                             </v>
      </c>
      <c r="H8965" t="str">
        <f>T("ELÉCTRICO                                         ")</f>
        <v xml:space="preserve">ELÉCTRICO                                         </v>
      </c>
      <c r="I8965">
        <v>3</v>
      </c>
    </row>
    <row r="8966" spans="1:9">
      <c r="A8966" t="str">
        <f>T("2018")</f>
        <v>2018</v>
      </c>
      <c r="B8966" t="str">
        <f>T("FISICO                                            ")</f>
        <v xml:space="preserve">FISICO                                            </v>
      </c>
      <c r="C8966" t="str">
        <f>T("MONCLOA-ARAVACA     ")</f>
        <v xml:space="preserve">MONCLOA-ARAVACA     </v>
      </c>
      <c r="D8966" t="str">
        <f>T("CIUDAD UNIVERSITARIA")</f>
        <v>CIUDAD UNIVERSITARIA</v>
      </c>
      <c r="E8966" t="str">
        <f>T("CI ")</f>
        <v xml:space="preserve">CI </v>
      </c>
      <c r="F8966" t="str">
        <f>T("CICLOMOTORES   ")</f>
        <v xml:space="preserve">CICLOMOTORES   </v>
      </c>
      <c r="G8966" t="str">
        <f>T("todos                                             ")</f>
        <v xml:space="preserve">todos                                             </v>
      </c>
      <c r="H8966" t="str">
        <f>T("ELÉCTRICO                                         ")</f>
        <v xml:space="preserve">ELÉCTRICO                                         </v>
      </c>
      <c r="I8966">
        <v>5</v>
      </c>
    </row>
    <row r="8967" spans="1:9">
      <c r="A8967" t="str">
        <f>T("2018")</f>
        <v>2018</v>
      </c>
      <c r="B8967" t="str">
        <f>T("FISICO                                            ")</f>
        <v xml:space="preserve">FISICO                                            </v>
      </c>
      <c r="C8967" t="str">
        <f>T("MONCLOA-ARAVACA     ")</f>
        <v xml:space="preserve">MONCLOA-ARAVACA     </v>
      </c>
      <c r="D8967" t="str">
        <f>T("VALDEZARZA          ")</f>
        <v xml:space="preserve">VALDEZARZA          </v>
      </c>
      <c r="E8967" t="str">
        <f>T("CI ")</f>
        <v xml:space="preserve">CI </v>
      </c>
      <c r="F8967" t="str">
        <f>T("CICLOMOTORES   ")</f>
        <v xml:space="preserve">CICLOMOTORES   </v>
      </c>
      <c r="G8967" t="str">
        <f>T("todos                                             ")</f>
        <v xml:space="preserve">todos                                             </v>
      </c>
      <c r="H8967" t="str">
        <f>T("ELÉCTRICO                                         ")</f>
        <v xml:space="preserve">ELÉCTRICO                                         </v>
      </c>
      <c r="I8967">
        <v>1</v>
      </c>
    </row>
    <row r="8968" spans="1:9">
      <c r="A8968" t="str">
        <f>T("2018")</f>
        <v>2018</v>
      </c>
      <c r="B8968" t="str">
        <f>T("FISICO                                            ")</f>
        <v xml:space="preserve">FISICO                                            </v>
      </c>
      <c r="C8968" t="str">
        <f>T("MONCLOA-ARAVACA     ")</f>
        <v xml:space="preserve">MONCLOA-ARAVACA     </v>
      </c>
      <c r="D8968" t="str">
        <f>T("EL PLANTIO          ")</f>
        <v xml:space="preserve">EL PLANTIO          </v>
      </c>
      <c r="E8968" t="str">
        <f>T("CI ")</f>
        <v xml:space="preserve">CI </v>
      </c>
      <c r="F8968" t="str">
        <f>T("CICLOMOTORES   ")</f>
        <v xml:space="preserve">CICLOMOTORES   </v>
      </c>
      <c r="G8968" t="str">
        <f>T("todos                                             ")</f>
        <v xml:space="preserve">todos                                             </v>
      </c>
      <c r="H8968" t="str">
        <f>T("ELÉCTRICO                                         ")</f>
        <v xml:space="preserve">ELÉCTRICO                                         </v>
      </c>
      <c r="I8968">
        <v>1</v>
      </c>
    </row>
    <row r="8969" spans="1:9">
      <c r="A8969" t="str">
        <f>T("2018")</f>
        <v>2018</v>
      </c>
      <c r="B8969" t="str">
        <f>T("FISICO                                            ")</f>
        <v xml:space="preserve">FISICO                                            </v>
      </c>
      <c r="C8969" t="str">
        <f>T("MONCLOA-ARAVACA     ")</f>
        <v xml:space="preserve">MONCLOA-ARAVACA     </v>
      </c>
      <c r="D8969" t="str">
        <f>T("ARAVACA             ")</f>
        <v xml:space="preserve">ARAVACA             </v>
      </c>
      <c r="E8969" t="str">
        <f>T("CI ")</f>
        <v xml:space="preserve">CI </v>
      </c>
      <c r="F8969" t="str">
        <f>T("CICLOMOTORES   ")</f>
        <v xml:space="preserve">CICLOMOTORES   </v>
      </c>
      <c r="G8969" t="str">
        <f>T("todos                                             ")</f>
        <v xml:space="preserve">todos                                             </v>
      </c>
      <c r="H8969" t="str">
        <f>T("ELÉCTRICO                                         ")</f>
        <v xml:space="preserve">ELÉCTRICO                                         </v>
      </c>
      <c r="I8969">
        <v>3</v>
      </c>
    </row>
    <row r="8970" spans="1:9">
      <c r="A8970" t="str">
        <f>T("2018")</f>
        <v>2018</v>
      </c>
      <c r="B8970" t="str">
        <f>T("JURIDICO                                          ")</f>
        <v xml:space="preserve">JURIDICO                                          </v>
      </c>
      <c r="C8970" t="str">
        <f>T("MONCLOA-ARAVACA     ")</f>
        <v xml:space="preserve">MONCLOA-ARAVACA     </v>
      </c>
      <c r="D8970" t="str">
        <f>T("CIUDAD UNIVERSITARIA")</f>
        <v>CIUDAD UNIVERSITARIA</v>
      </c>
      <c r="E8970" t="str">
        <f>T("CI ")</f>
        <v xml:space="preserve">CI </v>
      </c>
      <c r="F8970" t="str">
        <f>T("CICLOMOTORES   ")</f>
        <v xml:space="preserve">CICLOMOTORES   </v>
      </c>
      <c r="G8970" t="str">
        <f>T("todos                                             ")</f>
        <v xml:space="preserve">todos                                             </v>
      </c>
      <c r="H8970" t="str">
        <f>T("ELÉCTRICO                                         ")</f>
        <v xml:space="preserve">ELÉCTRICO                                         </v>
      </c>
      <c r="I8970">
        <v>2</v>
      </c>
    </row>
    <row r="8971" spans="1:9">
      <c r="A8971" t="str">
        <f>T("2018")</f>
        <v>2018</v>
      </c>
      <c r="B8971" t="str">
        <f>T("JURIDICO                                          ")</f>
        <v xml:space="preserve">JURIDICO                                          </v>
      </c>
      <c r="C8971" t="str">
        <f>T("MONCLOA-ARAVACA     ")</f>
        <v xml:space="preserve">MONCLOA-ARAVACA     </v>
      </c>
      <c r="D8971" t="str">
        <f>T("VALDEMARIN          ")</f>
        <v xml:space="preserve">VALDEMARIN          </v>
      </c>
      <c r="E8971" t="str">
        <f>T("CI ")</f>
        <v xml:space="preserve">CI </v>
      </c>
      <c r="F8971" t="str">
        <f>T("CICLOMOTORES   ")</f>
        <v xml:space="preserve">CICLOMOTORES   </v>
      </c>
      <c r="G8971" t="str">
        <f>T("todos                                             ")</f>
        <v xml:space="preserve">todos                                             </v>
      </c>
      <c r="H8971" t="str">
        <f>T("ELÉCTRICO                                         ")</f>
        <v xml:space="preserve">ELÉCTRICO                                         </v>
      </c>
      <c r="I8971">
        <v>280</v>
      </c>
    </row>
    <row r="8972" spans="1:9">
      <c r="A8972" t="str">
        <f>T("2018")</f>
        <v>2018</v>
      </c>
      <c r="B8972" t="str">
        <f>T("JURIDICO                                          ")</f>
        <v xml:space="preserve">JURIDICO                                          </v>
      </c>
      <c r="C8972" t="str">
        <f>T("MONCLOA-ARAVACA     ")</f>
        <v xml:space="preserve">MONCLOA-ARAVACA     </v>
      </c>
      <c r="D8972" t="str">
        <f>T("EL PLANTIO          ")</f>
        <v xml:space="preserve">EL PLANTIO          </v>
      </c>
      <c r="E8972" t="str">
        <f>T("CI ")</f>
        <v xml:space="preserve">CI </v>
      </c>
      <c r="F8972" t="str">
        <f>T("CICLOMOTORES   ")</f>
        <v xml:space="preserve">CICLOMOTORES   </v>
      </c>
      <c r="G8972" t="str">
        <f>T("todos                                             ")</f>
        <v xml:space="preserve">todos                                             </v>
      </c>
      <c r="H8972" t="str">
        <f>T("ELÉCTRICO                                         ")</f>
        <v xml:space="preserve">ELÉCTRICO                                         </v>
      </c>
      <c r="I8972">
        <v>47</v>
      </c>
    </row>
    <row r="8973" spans="1:9">
      <c r="A8973" t="str">
        <f>T("2018")</f>
        <v>2018</v>
      </c>
      <c r="B8973" t="str">
        <f>T("Entidad sin personalidad jurídica (art. 35.4 LGT) ")</f>
        <v xml:space="preserve">Entidad sin personalidad jurídica (art. 35.4 LGT) </v>
      </c>
      <c r="C8973" t="str">
        <f>T("MONCLOA-ARAVACA     ")</f>
        <v xml:space="preserve">MONCLOA-ARAVACA     </v>
      </c>
      <c r="D8973" t="str">
        <f>T("ARGUELLES           ")</f>
        <v xml:space="preserve">ARGUELLES           </v>
      </c>
      <c r="E8973" t="str">
        <f>T("CI ")</f>
        <v xml:space="preserve">CI </v>
      </c>
      <c r="F8973" t="str">
        <f>T("CICLOMOTORES   ")</f>
        <v xml:space="preserve">CICLOMOTORES   </v>
      </c>
      <c r="G8973" t="str">
        <f>T("todos                                             ")</f>
        <v xml:space="preserve">todos                                             </v>
      </c>
      <c r="H8973" t="str">
        <f>T("GASOLINA                                          ")</f>
        <v xml:space="preserve">GASOLINA                                          </v>
      </c>
      <c r="I8973">
        <v>2</v>
      </c>
    </row>
    <row r="8974" spans="1:9">
      <c r="A8974" t="str">
        <f>T("2018")</f>
        <v>2018</v>
      </c>
      <c r="B8974" t="str">
        <f>T("Entidad sin personalidad jurídica (art. 35.4 LGT) ")</f>
        <v xml:space="preserve">Entidad sin personalidad jurídica (art. 35.4 LGT) </v>
      </c>
      <c r="C8974" t="str">
        <f>T("MONCLOA-ARAVACA     ")</f>
        <v xml:space="preserve">MONCLOA-ARAVACA     </v>
      </c>
      <c r="D8974" t="str">
        <f>T("CIUDAD UNIVERSITARIA")</f>
        <v>CIUDAD UNIVERSITARIA</v>
      </c>
      <c r="E8974" t="str">
        <f>T("CI ")</f>
        <v xml:space="preserve">CI </v>
      </c>
      <c r="F8974" t="str">
        <f>T("CICLOMOTORES   ")</f>
        <v xml:space="preserve">CICLOMOTORES   </v>
      </c>
      <c r="G8974" t="str">
        <f>T("todos                                             ")</f>
        <v xml:space="preserve">todos                                             </v>
      </c>
      <c r="H8974" t="str">
        <f>T("GASOLINA                                          ")</f>
        <v xml:space="preserve">GASOLINA                                          </v>
      </c>
      <c r="I8974">
        <v>5</v>
      </c>
    </row>
    <row r="8975" spans="1:9">
      <c r="A8975" t="str">
        <f>T("2018")</f>
        <v>2018</v>
      </c>
      <c r="B8975" t="str">
        <f>T("Entidad sin personalidad jurídica (art. 35.4 LGT) ")</f>
        <v xml:space="preserve">Entidad sin personalidad jurídica (art. 35.4 LGT) </v>
      </c>
      <c r="C8975" t="str">
        <f>T("MONCLOA-ARAVACA     ")</f>
        <v xml:space="preserve">MONCLOA-ARAVACA     </v>
      </c>
      <c r="D8975" t="str">
        <f>T("VALDEZARZA          ")</f>
        <v xml:space="preserve">VALDEZARZA          </v>
      </c>
      <c r="E8975" t="str">
        <f>T("CI ")</f>
        <v xml:space="preserve">CI </v>
      </c>
      <c r="F8975" t="str">
        <f>T("CICLOMOTORES   ")</f>
        <v xml:space="preserve">CICLOMOTORES   </v>
      </c>
      <c r="G8975" t="str">
        <f>T("todos                                             ")</f>
        <v xml:space="preserve">todos                                             </v>
      </c>
      <c r="H8975" t="str">
        <f>T("GASOLINA                                          ")</f>
        <v xml:space="preserve">GASOLINA                                          </v>
      </c>
      <c r="I8975">
        <v>2</v>
      </c>
    </row>
    <row r="8976" spans="1:9">
      <c r="A8976" t="str">
        <f>T("2018")</f>
        <v>2018</v>
      </c>
      <c r="B8976" t="str">
        <f>T("Entidad sin personalidad jurídica (art. 35.4 LGT) ")</f>
        <v xml:space="preserve">Entidad sin personalidad jurídica (art. 35.4 LGT) </v>
      </c>
      <c r="C8976" t="str">
        <f>T("MONCLOA-ARAVACA     ")</f>
        <v xml:space="preserve">MONCLOA-ARAVACA     </v>
      </c>
      <c r="D8976" t="str">
        <f>T("EL PLANTIO          ")</f>
        <v xml:space="preserve">EL PLANTIO          </v>
      </c>
      <c r="E8976" t="str">
        <f>T("CI ")</f>
        <v xml:space="preserve">CI </v>
      </c>
      <c r="F8976" t="str">
        <f>T("CICLOMOTORES   ")</f>
        <v xml:space="preserve">CICLOMOTORES   </v>
      </c>
      <c r="G8976" t="str">
        <f>T("todos                                             ")</f>
        <v xml:space="preserve">todos                                             </v>
      </c>
      <c r="H8976" t="str">
        <f>T("GASOLINA                                          ")</f>
        <v xml:space="preserve">GASOLINA                                          </v>
      </c>
      <c r="I8976">
        <v>1</v>
      </c>
    </row>
    <row r="8977" spans="1:9">
      <c r="A8977" t="str">
        <f>T("2018")</f>
        <v>2018</v>
      </c>
      <c r="B8977" t="str">
        <f>T("Entidad sin personalidad jurídica (art. 35.4 LGT) ")</f>
        <v xml:space="preserve">Entidad sin personalidad jurídica (art. 35.4 LGT) </v>
      </c>
      <c r="C8977" t="str">
        <f>T("MONCLOA-ARAVACA     ")</f>
        <v xml:space="preserve">MONCLOA-ARAVACA     </v>
      </c>
      <c r="D8977" t="str">
        <f>T("ARAVACA             ")</f>
        <v xml:space="preserve">ARAVACA             </v>
      </c>
      <c r="E8977" t="str">
        <f>T("CI ")</f>
        <v xml:space="preserve">CI </v>
      </c>
      <c r="F8977" t="str">
        <f>T("CICLOMOTORES   ")</f>
        <v xml:space="preserve">CICLOMOTORES   </v>
      </c>
      <c r="G8977" t="str">
        <f>T("todos                                             ")</f>
        <v xml:space="preserve">todos                                             </v>
      </c>
      <c r="H8977" t="str">
        <f>T("GASOLINA                                          ")</f>
        <v xml:space="preserve">GASOLINA                                          </v>
      </c>
      <c r="I8977">
        <v>2</v>
      </c>
    </row>
    <row r="8978" spans="1:9">
      <c r="A8978" t="str">
        <f>T("2018")</f>
        <v>2018</v>
      </c>
      <c r="B8978" t="str">
        <f>T("FISICO                                            ")</f>
        <v xml:space="preserve">FISICO                                            </v>
      </c>
      <c r="C8978" t="str">
        <f>T("MONCLOA-ARAVACA     ")</f>
        <v xml:space="preserve">MONCLOA-ARAVACA     </v>
      </c>
      <c r="D8978" t="str">
        <f>T("SIN BARRIO          ")</f>
        <v xml:space="preserve">SIN BARRIO          </v>
      </c>
      <c r="E8978" t="str">
        <f>T("CI ")</f>
        <v xml:space="preserve">CI </v>
      </c>
      <c r="F8978" t="str">
        <f>T("CICLOMOTORES   ")</f>
        <v xml:space="preserve">CICLOMOTORES   </v>
      </c>
      <c r="G8978" t="str">
        <f>T("todos                                             ")</f>
        <v xml:space="preserve">todos                                             </v>
      </c>
      <c r="H8978" t="str">
        <f>T("GASOLINA                                          ")</f>
        <v xml:space="preserve">GASOLINA                                          </v>
      </c>
      <c r="I8978">
        <v>2</v>
      </c>
    </row>
    <row r="8979" spans="1:9">
      <c r="A8979" t="str">
        <f>T("2018")</f>
        <v>2018</v>
      </c>
      <c r="B8979" t="str">
        <f>T("FISICO                                            ")</f>
        <v xml:space="preserve">FISICO                                            </v>
      </c>
      <c r="C8979" t="str">
        <f>T("MONCLOA-ARAVACA     ")</f>
        <v xml:space="preserve">MONCLOA-ARAVACA     </v>
      </c>
      <c r="D8979" t="str">
        <f>T("CASA DE CAMPO       ")</f>
        <v xml:space="preserve">CASA DE CAMPO       </v>
      </c>
      <c r="E8979" t="str">
        <f>T("CI ")</f>
        <v xml:space="preserve">CI </v>
      </c>
      <c r="F8979" t="str">
        <f>T("CICLOMOTORES   ")</f>
        <v xml:space="preserve">CICLOMOTORES   </v>
      </c>
      <c r="G8979" t="str">
        <f>T("todos                                             ")</f>
        <v xml:space="preserve">todos                                             </v>
      </c>
      <c r="H8979" t="str">
        <f>T("GASOLINA                                          ")</f>
        <v xml:space="preserve">GASOLINA                                          </v>
      </c>
      <c r="I8979">
        <v>82</v>
      </c>
    </row>
    <row r="8980" spans="1:9">
      <c r="A8980" t="str">
        <f>T("2018")</f>
        <v>2018</v>
      </c>
      <c r="B8980" t="str">
        <f>T("FISICO                                            ")</f>
        <v xml:space="preserve">FISICO                                            </v>
      </c>
      <c r="C8980" t="str">
        <f>T("MONCLOA-ARAVACA     ")</f>
        <v xml:space="preserve">MONCLOA-ARAVACA     </v>
      </c>
      <c r="D8980" t="str">
        <f>T("ARGUELLES           ")</f>
        <v xml:space="preserve">ARGUELLES           </v>
      </c>
      <c r="E8980" t="str">
        <f>T("CI ")</f>
        <v xml:space="preserve">CI </v>
      </c>
      <c r="F8980" t="str">
        <f>T("CICLOMOTORES   ")</f>
        <v xml:space="preserve">CICLOMOTORES   </v>
      </c>
      <c r="G8980" t="str">
        <f>T("todos                                             ")</f>
        <v xml:space="preserve">todos                                             </v>
      </c>
      <c r="H8980" t="str">
        <f>T("GASOLINA                                          ")</f>
        <v xml:space="preserve">GASOLINA                                          </v>
      </c>
      <c r="I8980">
        <v>215</v>
      </c>
    </row>
    <row r="8981" spans="1:9">
      <c r="A8981" t="str">
        <f>T("2018")</f>
        <v>2018</v>
      </c>
      <c r="B8981" t="str">
        <f>T("FISICO                                            ")</f>
        <v xml:space="preserve">FISICO                                            </v>
      </c>
      <c r="C8981" t="str">
        <f>T("MONCLOA-ARAVACA     ")</f>
        <v xml:space="preserve">MONCLOA-ARAVACA     </v>
      </c>
      <c r="D8981" t="str">
        <f>T("CIUDAD UNIVERSITARIA")</f>
        <v>CIUDAD UNIVERSITARIA</v>
      </c>
      <c r="E8981" t="str">
        <f>T("CI ")</f>
        <v xml:space="preserve">CI </v>
      </c>
      <c r="F8981" t="str">
        <f>T("CICLOMOTORES   ")</f>
        <v xml:space="preserve">CICLOMOTORES   </v>
      </c>
      <c r="G8981" t="str">
        <f>T("todos                                             ")</f>
        <v xml:space="preserve">todos                                             </v>
      </c>
      <c r="H8981" t="str">
        <f>T("GASOLINA                                          ")</f>
        <v xml:space="preserve">GASOLINA                                          </v>
      </c>
      <c r="I8981">
        <v>191</v>
      </c>
    </row>
    <row r="8982" spans="1:9">
      <c r="A8982" t="str">
        <f>T("2018")</f>
        <v>2018</v>
      </c>
      <c r="B8982" t="str">
        <f>T("FISICO                                            ")</f>
        <v xml:space="preserve">FISICO                                            </v>
      </c>
      <c r="C8982" t="str">
        <f>T("MONCLOA-ARAVACA     ")</f>
        <v xml:space="preserve">MONCLOA-ARAVACA     </v>
      </c>
      <c r="D8982" t="str">
        <f>T("VALDEZARZA          ")</f>
        <v xml:space="preserve">VALDEZARZA          </v>
      </c>
      <c r="E8982" t="str">
        <f>T("CI ")</f>
        <v xml:space="preserve">CI </v>
      </c>
      <c r="F8982" t="str">
        <f>T("CICLOMOTORES   ")</f>
        <v xml:space="preserve">CICLOMOTORES   </v>
      </c>
      <c r="G8982" t="str">
        <f>T("todos                                             ")</f>
        <v xml:space="preserve">todos                                             </v>
      </c>
      <c r="H8982" t="str">
        <f>T("GASOLINA                                          ")</f>
        <v xml:space="preserve">GASOLINA                                          </v>
      </c>
      <c r="I8982">
        <v>340</v>
      </c>
    </row>
    <row r="8983" spans="1:9">
      <c r="A8983" t="str">
        <f>T("2018")</f>
        <v>2018</v>
      </c>
      <c r="B8983" t="str">
        <f>T("FISICO                                            ")</f>
        <v xml:space="preserve">FISICO                                            </v>
      </c>
      <c r="C8983" t="str">
        <f>T("MONCLOA-ARAVACA     ")</f>
        <v xml:space="preserve">MONCLOA-ARAVACA     </v>
      </c>
      <c r="D8983" t="str">
        <f>T("VALDEMARIN          ")</f>
        <v xml:space="preserve">VALDEMARIN          </v>
      </c>
      <c r="E8983" t="str">
        <f>T("CI ")</f>
        <v xml:space="preserve">CI </v>
      </c>
      <c r="F8983" t="str">
        <f>T("CICLOMOTORES   ")</f>
        <v xml:space="preserve">CICLOMOTORES   </v>
      </c>
      <c r="G8983" t="str">
        <f>T("todos                                             ")</f>
        <v xml:space="preserve">todos                                             </v>
      </c>
      <c r="H8983" t="str">
        <f>T("GASOLINA                                          ")</f>
        <v xml:space="preserve">GASOLINA                                          </v>
      </c>
      <c r="I8983">
        <v>41</v>
      </c>
    </row>
    <row r="8984" spans="1:9">
      <c r="A8984" t="str">
        <f>T("2018")</f>
        <v>2018</v>
      </c>
      <c r="B8984" t="str">
        <f>T("FISICO                                            ")</f>
        <v xml:space="preserve">FISICO                                            </v>
      </c>
      <c r="C8984" t="str">
        <f>T("MONCLOA-ARAVACA     ")</f>
        <v xml:space="preserve">MONCLOA-ARAVACA     </v>
      </c>
      <c r="D8984" t="str">
        <f>T("EL PLANTIO          ")</f>
        <v xml:space="preserve">EL PLANTIO          </v>
      </c>
      <c r="E8984" t="str">
        <f>T("CI ")</f>
        <v xml:space="preserve">CI </v>
      </c>
      <c r="F8984" t="str">
        <f>T("CICLOMOTORES   ")</f>
        <v xml:space="preserve">CICLOMOTORES   </v>
      </c>
      <c r="G8984" t="str">
        <f>T("todos                                             ")</f>
        <v xml:space="preserve">todos                                             </v>
      </c>
      <c r="H8984" t="str">
        <f>T("GASOLINA                                          ")</f>
        <v xml:space="preserve">GASOLINA                                          </v>
      </c>
      <c r="I8984">
        <v>40</v>
      </c>
    </row>
    <row r="8985" spans="1:9">
      <c r="A8985" t="str">
        <f>T("2018")</f>
        <v>2018</v>
      </c>
      <c r="B8985" t="str">
        <f>T("FISICO                                            ")</f>
        <v xml:space="preserve">FISICO                                            </v>
      </c>
      <c r="C8985" t="str">
        <f>T("MONCLOA-ARAVACA     ")</f>
        <v xml:space="preserve">MONCLOA-ARAVACA     </v>
      </c>
      <c r="D8985" t="str">
        <f>T("ARAVACA             ")</f>
        <v xml:space="preserve">ARAVACA             </v>
      </c>
      <c r="E8985" t="str">
        <f>T("CI ")</f>
        <v xml:space="preserve">CI </v>
      </c>
      <c r="F8985" t="str">
        <f>T("CICLOMOTORES   ")</f>
        <v xml:space="preserve">CICLOMOTORES   </v>
      </c>
      <c r="G8985" t="str">
        <f>T("todos                                             ")</f>
        <v xml:space="preserve">todos                                             </v>
      </c>
      <c r="H8985" t="str">
        <f>T("GASOLINA                                          ")</f>
        <v xml:space="preserve">GASOLINA                                          </v>
      </c>
      <c r="I8985">
        <v>297</v>
      </c>
    </row>
    <row r="8986" spans="1:9">
      <c r="A8986" t="str">
        <f>T("2018")</f>
        <v>2018</v>
      </c>
      <c r="B8986" t="str">
        <f>T("JURIDICO                                          ")</f>
        <v xml:space="preserve">JURIDICO                                          </v>
      </c>
      <c r="C8986" t="str">
        <f>T("MONCLOA-ARAVACA     ")</f>
        <v xml:space="preserve">MONCLOA-ARAVACA     </v>
      </c>
      <c r="D8986" t="str">
        <f>T("CASA DE CAMPO       ")</f>
        <v xml:space="preserve">CASA DE CAMPO       </v>
      </c>
      <c r="E8986" t="str">
        <f>T("CI ")</f>
        <v xml:space="preserve">CI </v>
      </c>
      <c r="F8986" t="str">
        <f>T("CICLOMOTORES   ")</f>
        <v xml:space="preserve">CICLOMOTORES   </v>
      </c>
      <c r="G8986" t="str">
        <f>T("todos                                             ")</f>
        <v xml:space="preserve">todos                                             </v>
      </c>
      <c r="H8986" t="str">
        <f>T("GASOLINA                                          ")</f>
        <v xml:space="preserve">GASOLINA                                          </v>
      </c>
      <c r="I8986">
        <v>5</v>
      </c>
    </row>
    <row r="8987" spans="1:9">
      <c r="A8987" t="str">
        <f>T("2018")</f>
        <v>2018</v>
      </c>
      <c r="B8987" t="str">
        <f>T("JURIDICO                                          ")</f>
        <v xml:space="preserve">JURIDICO                                          </v>
      </c>
      <c r="C8987" t="str">
        <f>T("MONCLOA-ARAVACA     ")</f>
        <v xml:space="preserve">MONCLOA-ARAVACA     </v>
      </c>
      <c r="D8987" t="str">
        <f>T("ARGUELLES           ")</f>
        <v xml:space="preserve">ARGUELLES           </v>
      </c>
      <c r="E8987" t="str">
        <f>T("CI ")</f>
        <v xml:space="preserve">CI </v>
      </c>
      <c r="F8987" t="str">
        <f>T("CICLOMOTORES   ")</f>
        <v xml:space="preserve">CICLOMOTORES   </v>
      </c>
      <c r="G8987" t="str">
        <f>T("todos                                             ")</f>
        <v xml:space="preserve">todos                                             </v>
      </c>
      <c r="H8987" t="str">
        <f>T("GASOLINA                                          ")</f>
        <v xml:space="preserve">GASOLINA                                          </v>
      </c>
      <c r="I8987">
        <v>52</v>
      </c>
    </row>
    <row r="8988" spans="1:9">
      <c r="A8988" t="str">
        <f>T("2018")</f>
        <v>2018</v>
      </c>
      <c r="B8988" t="str">
        <f>T("JURIDICO                                          ")</f>
        <v xml:space="preserve">JURIDICO                                          </v>
      </c>
      <c r="C8988" t="str">
        <f>T("MONCLOA-ARAVACA     ")</f>
        <v xml:space="preserve">MONCLOA-ARAVACA     </v>
      </c>
      <c r="D8988" t="str">
        <f>T("CIUDAD UNIVERSITARIA")</f>
        <v>CIUDAD UNIVERSITARIA</v>
      </c>
      <c r="E8988" t="str">
        <f>T("CI ")</f>
        <v xml:space="preserve">CI </v>
      </c>
      <c r="F8988" t="str">
        <f>T("CICLOMOTORES   ")</f>
        <v xml:space="preserve">CICLOMOTORES   </v>
      </c>
      <c r="G8988" t="str">
        <f>T("todos                                             ")</f>
        <v xml:space="preserve">todos                                             </v>
      </c>
      <c r="H8988" t="str">
        <f>T("GASOLINA                                          ")</f>
        <v xml:space="preserve">GASOLINA                                          </v>
      </c>
      <c r="I8988">
        <v>6</v>
      </c>
    </row>
    <row r="8989" spans="1:9">
      <c r="A8989" t="str">
        <f>T("2018")</f>
        <v>2018</v>
      </c>
      <c r="B8989" t="str">
        <f>T("JURIDICO                                          ")</f>
        <v xml:space="preserve">JURIDICO                                          </v>
      </c>
      <c r="C8989" t="str">
        <f>T("MONCLOA-ARAVACA     ")</f>
        <v xml:space="preserve">MONCLOA-ARAVACA     </v>
      </c>
      <c r="D8989" t="str">
        <f>T("VALDEZARZA          ")</f>
        <v xml:space="preserve">VALDEZARZA          </v>
      </c>
      <c r="E8989" t="str">
        <f>T("CI ")</f>
        <v xml:space="preserve">CI </v>
      </c>
      <c r="F8989" t="str">
        <f>T("CICLOMOTORES   ")</f>
        <v xml:space="preserve">CICLOMOTORES   </v>
      </c>
      <c r="G8989" t="str">
        <f>T("todos                                             ")</f>
        <v xml:space="preserve">todos                                             </v>
      </c>
      <c r="H8989" t="str">
        <f>T("GASOLINA                                          ")</f>
        <v xml:space="preserve">GASOLINA                                          </v>
      </c>
      <c r="I8989">
        <v>8</v>
      </c>
    </row>
    <row r="8990" spans="1:9">
      <c r="A8990" t="str">
        <f>T("2018")</f>
        <v>2018</v>
      </c>
      <c r="B8990" t="str">
        <f>T("JURIDICO                                          ")</f>
        <v xml:space="preserve">JURIDICO                                          </v>
      </c>
      <c r="C8990" t="str">
        <f>T("MONCLOA-ARAVACA     ")</f>
        <v xml:space="preserve">MONCLOA-ARAVACA     </v>
      </c>
      <c r="D8990" t="str">
        <f>T("VALDEMARIN          ")</f>
        <v xml:space="preserve">VALDEMARIN          </v>
      </c>
      <c r="E8990" t="str">
        <f>T("CI ")</f>
        <v xml:space="preserve">CI </v>
      </c>
      <c r="F8990" t="str">
        <f>T("CICLOMOTORES   ")</f>
        <v xml:space="preserve">CICLOMOTORES   </v>
      </c>
      <c r="G8990" t="str">
        <f>T("todos                                             ")</f>
        <v xml:space="preserve">todos                                             </v>
      </c>
      <c r="H8990" t="str">
        <f>T("GASOLINA                                          ")</f>
        <v xml:space="preserve">GASOLINA                                          </v>
      </c>
      <c r="I8990" s="1">
        <v>1966</v>
      </c>
    </row>
    <row r="8991" spans="1:9">
      <c r="A8991" t="str">
        <f>T("2018")</f>
        <v>2018</v>
      </c>
      <c r="B8991" t="str">
        <f>T("JURIDICO                                          ")</f>
        <v xml:space="preserve">JURIDICO                                          </v>
      </c>
      <c r="C8991" t="str">
        <f>T("MONCLOA-ARAVACA     ")</f>
        <v xml:space="preserve">MONCLOA-ARAVACA     </v>
      </c>
      <c r="D8991" t="str">
        <f>T("EL PLANTIO          ")</f>
        <v xml:space="preserve">EL PLANTIO          </v>
      </c>
      <c r="E8991" t="str">
        <f>T("CI ")</f>
        <v xml:space="preserve">CI </v>
      </c>
      <c r="F8991" t="str">
        <f>T("CICLOMOTORES   ")</f>
        <v xml:space="preserve">CICLOMOTORES   </v>
      </c>
      <c r="G8991" t="str">
        <f>T("todos                                             ")</f>
        <v xml:space="preserve">todos                                             </v>
      </c>
      <c r="H8991" t="str">
        <f>T("GASOLINA                                          ")</f>
        <v xml:space="preserve">GASOLINA                                          </v>
      </c>
      <c r="I8991">
        <v>14</v>
      </c>
    </row>
    <row r="8992" spans="1:9">
      <c r="A8992" t="str">
        <f>T("2018")</f>
        <v>2018</v>
      </c>
      <c r="B8992" t="str">
        <f>T("JURIDICO                                          ")</f>
        <v xml:space="preserve">JURIDICO                                          </v>
      </c>
      <c r="C8992" t="str">
        <f>T("MONCLOA-ARAVACA     ")</f>
        <v xml:space="preserve">MONCLOA-ARAVACA     </v>
      </c>
      <c r="D8992" t="str">
        <f>T("ARAVACA             ")</f>
        <v xml:space="preserve">ARAVACA             </v>
      </c>
      <c r="E8992" t="str">
        <f>T("CI ")</f>
        <v xml:space="preserve">CI </v>
      </c>
      <c r="F8992" t="str">
        <f>T("CICLOMOTORES   ")</f>
        <v xml:space="preserve">CICLOMOTORES   </v>
      </c>
      <c r="G8992" t="str">
        <f>T("todos                                             ")</f>
        <v xml:space="preserve">todos                                             </v>
      </c>
      <c r="H8992" t="str">
        <f>T("GASOLINA                                          ")</f>
        <v xml:space="preserve">GASOLINA                                          </v>
      </c>
      <c r="I8992">
        <v>16</v>
      </c>
    </row>
    <row r="8993" spans="1:9">
      <c r="A8993" t="str">
        <f>T("2018")</f>
        <v>2018</v>
      </c>
      <c r="B8993" t="str">
        <f>T("Entidad sin personalidad jurídica (art. 35.4 LGT) ")</f>
        <v xml:space="preserve">Entidad sin personalidad jurídica (art. 35.4 LGT) </v>
      </c>
      <c r="C8993" t="str">
        <f>T("MONCLOA-ARAVACA     ")</f>
        <v xml:space="preserve">MONCLOA-ARAVACA     </v>
      </c>
      <c r="D8993" t="str">
        <f>T("ARGUELLES           ")</f>
        <v xml:space="preserve">ARGUELLES           </v>
      </c>
      <c r="E8993" t="str">
        <f>T("CI ")</f>
        <v xml:space="preserve">CI </v>
      </c>
      <c r="F8993" t="str">
        <f>T("CICLOMOTORES   ")</f>
        <v xml:space="preserve">CICLOMOTORES   </v>
      </c>
      <c r="G8993" t="str">
        <f>T("todos                                             ")</f>
        <v xml:space="preserve">todos                                             </v>
      </c>
      <c r="I8993">
        <v>2</v>
      </c>
    </row>
    <row r="8994" spans="1:9">
      <c r="A8994" t="str">
        <f>T("2018")</f>
        <v>2018</v>
      </c>
      <c r="B8994" t="str">
        <f>T("Entidad sin personalidad jurídica (art. 35.4 LGT) ")</f>
        <v xml:space="preserve">Entidad sin personalidad jurídica (art. 35.4 LGT) </v>
      </c>
      <c r="C8994" t="str">
        <f>T("MONCLOA-ARAVACA     ")</f>
        <v xml:space="preserve">MONCLOA-ARAVACA     </v>
      </c>
      <c r="D8994" t="str">
        <f>T("VALDEZARZA          ")</f>
        <v xml:space="preserve">VALDEZARZA          </v>
      </c>
      <c r="E8994" t="str">
        <f>T("CI ")</f>
        <v xml:space="preserve">CI </v>
      </c>
      <c r="F8994" t="str">
        <f>T("CICLOMOTORES   ")</f>
        <v xml:space="preserve">CICLOMOTORES   </v>
      </c>
      <c r="G8994" t="str">
        <f>T("todos                                             ")</f>
        <v xml:space="preserve">todos                                             </v>
      </c>
      <c r="I8994">
        <v>4</v>
      </c>
    </row>
    <row r="8995" spans="1:9">
      <c r="A8995" t="str">
        <f>T("2018")</f>
        <v>2018</v>
      </c>
      <c r="B8995" t="str">
        <f>T("FISICO                                            ")</f>
        <v xml:space="preserve">FISICO                                            </v>
      </c>
      <c r="C8995" t="str">
        <f>T("MONCLOA-ARAVACA     ")</f>
        <v xml:space="preserve">MONCLOA-ARAVACA     </v>
      </c>
      <c r="D8995" t="str">
        <f>T("CASA DE CAMPO       ")</f>
        <v xml:space="preserve">CASA DE CAMPO       </v>
      </c>
      <c r="E8995" t="str">
        <f>T("CI ")</f>
        <v xml:space="preserve">CI </v>
      </c>
      <c r="F8995" t="str">
        <f>T("CICLOMOTORES   ")</f>
        <v xml:space="preserve">CICLOMOTORES   </v>
      </c>
      <c r="G8995" t="str">
        <f>T("todos                                             ")</f>
        <v xml:space="preserve">todos                                             </v>
      </c>
      <c r="I8995">
        <v>5</v>
      </c>
    </row>
    <row r="8996" spans="1:9">
      <c r="A8996" t="str">
        <f>T("2018")</f>
        <v>2018</v>
      </c>
      <c r="B8996" t="str">
        <f>T("FISICO                                            ")</f>
        <v xml:space="preserve">FISICO                                            </v>
      </c>
      <c r="C8996" t="str">
        <f>T("MONCLOA-ARAVACA     ")</f>
        <v xml:space="preserve">MONCLOA-ARAVACA     </v>
      </c>
      <c r="D8996" t="str">
        <f>T("ARGUELLES           ")</f>
        <v xml:space="preserve">ARGUELLES           </v>
      </c>
      <c r="E8996" t="str">
        <f>T("CI ")</f>
        <v xml:space="preserve">CI </v>
      </c>
      <c r="F8996" t="str">
        <f>T("CICLOMOTORES   ")</f>
        <v xml:space="preserve">CICLOMOTORES   </v>
      </c>
      <c r="G8996" t="str">
        <f>T("todos                                             ")</f>
        <v xml:space="preserve">todos                                             </v>
      </c>
      <c r="I8996">
        <v>16</v>
      </c>
    </row>
    <row r="8997" spans="1:9">
      <c r="A8997" t="str">
        <f>T("2018")</f>
        <v>2018</v>
      </c>
      <c r="B8997" t="str">
        <f>T("FISICO                                            ")</f>
        <v xml:space="preserve">FISICO                                            </v>
      </c>
      <c r="C8997" t="str">
        <f>T("MONCLOA-ARAVACA     ")</f>
        <v xml:space="preserve">MONCLOA-ARAVACA     </v>
      </c>
      <c r="D8997" t="str">
        <f>T("CIUDAD UNIVERSITARIA")</f>
        <v>CIUDAD UNIVERSITARIA</v>
      </c>
      <c r="E8997" t="str">
        <f>T("CI ")</f>
        <v xml:space="preserve">CI </v>
      </c>
      <c r="F8997" t="str">
        <f>T("CICLOMOTORES   ")</f>
        <v xml:space="preserve">CICLOMOTORES   </v>
      </c>
      <c r="G8997" t="str">
        <f>T("todos                                             ")</f>
        <v xml:space="preserve">todos                                             </v>
      </c>
      <c r="I8997">
        <v>14</v>
      </c>
    </row>
    <row r="8998" spans="1:9">
      <c r="A8998" t="str">
        <f>T("2018")</f>
        <v>2018</v>
      </c>
      <c r="B8998" t="str">
        <f>T("FISICO                                            ")</f>
        <v xml:space="preserve">FISICO                                            </v>
      </c>
      <c r="C8998" t="str">
        <f>T("MONCLOA-ARAVACA     ")</f>
        <v xml:space="preserve">MONCLOA-ARAVACA     </v>
      </c>
      <c r="D8998" t="str">
        <f>T("VALDEZARZA          ")</f>
        <v xml:space="preserve">VALDEZARZA          </v>
      </c>
      <c r="E8998" t="str">
        <f>T("CI ")</f>
        <v xml:space="preserve">CI </v>
      </c>
      <c r="F8998" t="str">
        <f>T("CICLOMOTORES   ")</f>
        <v xml:space="preserve">CICLOMOTORES   </v>
      </c>
      <c r="G8998" t="str">
        <f>T("todos                                             ")</f>
        <v xml:space="preserve">todos                                             </v>
      </c>
      <c r="I8998">
        <v>28</v>
      </c>
    </row>
    <row r="8999" spans="1:9">
      <c r="A8999" t="str">
        <f>T("2018")</f>
        <v>2018</v>
      </c>
      <c r="B8999" t="str">
        <f>T("FISICO                                            ")</f>
        <v xml:space="preserve">FISICO                                            </v>
      </c>
      <c r="C8999" t="str">
        <f>T("MONCLOA-ARAVACA     ")</f>
        <v xml:space="preserve">MONCLOA-ARAVACA     </v>
      </c>
      <c r="D8999" t="str">
        <f>T("VALDEMARIN          ")</f>
        <v xml:space="preserve">VALDEMARIN          </v>
      </c>
      <c r="E8999" t="str">
        <f>T("CI ")</f>
        <v xml:space="preserve">CI </v>
      </c>
      <c r="F8999" t="str">
        <f>T("CICLOMOTORES   ")</f>
        <v xml:space="preserve">CICLOMOTORES   </v>
      </c>
      <c r="G8999" t="str">
        <f>T("todos                                             ")</f>
        <v xml:space="preserve">todos                                             </v>
      </c>
      <c r="I8999">
        <v>2</v>
      </c>
    </row>
    <row r="9000" spans="1:9">
      <c r="A9000" t="str">
        <f>T("2018")</f>
        <v>2018</v>
      </c>
      <c r="B9000" t="str">
        <f>T("FISICO                                            ")</f>
        <v xml:space="preserve">FISICO                                            </v>
      </c>
      <c r="C9000" t="str">
        <f>T("MONCLOA-ARAVACA     ")</f>
        <v xml:space="preserve">MONCLOA-ARAVACA     </v>
      </c>
      <c r="D9000" t="str">
        <f>T("EL PLANTIO          ")</f>
        <v xml:space="preserve">EL PLANTIO          </v>
      </c>
      <c r="E9000" t="str">
        <f>T("CI ")</f>
        <v xml:space="preserve">CI </v>
      </c>
      <c r="F9000" t="str">
        <f>T("CICLOMOTORES   ")</f>
        <v xml:space="preserve">CICLOMOTORES   </v>
      </c>
      <c r="G9000" t="str">
        <f>T("todos                                             ")</f>
        <v xml:space="preserve">todos                                             </v>
      </c>
      <c r="I9000">
        <v>4</v>
      </c>
    </row>
    <row r="9001" spans="1:9">
      <c r="A9001" t="str">
        <f>T("2018")</f>
        <v>2018</v>
      </c>
      <c r="B9001" t="str">
        <f>T("FISICO                                            ")</f>
        <v xml:space="preserve">FISICO                                            </v>
      </c>
      <c r="C9001" t="str">
        <f>T("MONCLOA-ARAVACA     ")</f>
        <v xml:space="preserve">MONCLOA-ARAVACA     </v>
      </c>
      <c r="D9001" t="str">
        <f>T("ARAVACA             ")</f>
        <v xml:space="preserve">ARAVACA             </v>
      </c>
      <c r="E9001" t="str">
        <f>T("CI ")</f>
        <v xml:space="preserve">CI </v>
      </c>
      <c r="F9001" t="str">
        <f>T("CICLOMOTORES   ")</f>
        <v xml:space="preserve">CICLOMOTORES   </v>
      </c>
      <c r="G9001" t="str">
        <f>T("todos                                             ")</f>
        <v xml:space="preserve">todos                                             </v>
      </c>
      <c r="I9001">
        <v>33</v>
      </c>
    </row>
    <row r="9002" spans="1:9">
      <c r="A9002" t="str">
        <f>T("2018")</f>
        <v>2018</v>
      </c>
      <c r="B9002" t="str">
        <f>T("JURIDICO                                          ")</f>
        <v xml:space="preserve">JURIDICO                                          </v>
      </c>
      <c r="C9002" t="str">
        <f>T("MONCLOA-ARAVACA     ")</f>
        <v xml:space="preserve">MONCLOA-ARAVACA     </v>
      </c>
      <c r="D9002" t="str">
        <f>T("VALDEMARIN          ")</f>
        <v xml:space="preserve">VALDEMARIN          </v>
      </c>
      <c r="E9002" t="str">
        <f>T("CI ")</f>
        <v xml:space="preserve">CI </v>
      </c>
      <c r="F9002" t="str">
        <f>T("CICLOMOTORES   ")</f>
        <v xml:space="preserve">CICLOMOTORES   </v>
      </c>
      <c r="G9002" t="str">
        <f>T("todos                                             ")</f>
        <v xml:space="preserve">todos                                             </v>
      </c>
      <c r="I9002">
        <v>8</v>
      </c>
    </row>
    <row r="9003" spans="1:9">
      <c r="A9003" t="str">
        <f>T("2018")</f>
        <v>2018</v>
      </c>
      <c r="B9003" t="str">
        <f>T("JURIDICO                                          ")</f>
        <v xml:space="preserve">JURIDICO                                          </v>
      </c>
      <c r="C9003" t="str">
        <f>T("MONCLOA-ARAVACA     ")</f>
        <v xml:space="preserve">MONCLOA-ARAVACA     </v>
      </c>
      <c r="D9003" t="str">
        <f>T("EL PLANTIO          ")</f>
        <v xml:space="preserve">EL PLANTIO          </v>
      </c>
      <c r="E9003" t="str">
        <f>T("CI ")</f>
        <v xml:space="preserve">CI </v>
      </c>
      <c r="F9003" t="str">
        <f>T("CICLOMOTORES   ")</f>
        <v xml:space="preserve">CICLOMOTORES   </v>
      </c>
      <c r="G9003" t="str">
        <f>T("todos                                             ")</f>
        <v xml:space="preserve">todos                                             </v>
      </c>
      <c r="I9003">
        <v>1</v>
      </c>
    </row>
    <row r="9004" spans="1:9">
      <c r="A9004" t="str">
        <f>T("2018")</f>
        <v>2018</v>
      </c>
      <c r="B9004" t="str">
        <f>T("JURIDICO                                          ")</f>
        <v xml:space="preserve">JURIDICO                                          </v>
      </c>
      <c r="C9004" t="str">
        <f>T("MONCLOA-ARAVACA     ")</f>
        <v xml:space="preserve">MONCLOA-ARAVACA     </v>
      </c>
      <c r="D9004" t="str">
        <f>T("ARAVACA             ")</f>
        <v xml:space="preserve">ARAVACA             </v>
      </c>
      <c r="E9004" t="str">
        <f>T("CI ")</f>
        <v xml:space="preserve">CI </v>
      </c>
      <c r="F9004" t="str">
        <f>T("CICLOMOTORES   ")</f>
        <v xml:space="preserve">CICLOMOTORES   </v>
      </c>
      <c r="G9004" t="str">
        <f>T("todos                                             ")</f>
        <v xml:space="preserve">todos                                             </v>
      </c>
      <c r="I9004">
        <v>1</v>
      </c>
    </row>
    <row r="9005" spans="1:9">
      <c r="A9005" t="str">
        <f>T("2018")</f>
        <v>2018</v>
      </c>
      <c r="B9005" t="str">
        <f>T("FISICO                                            ")</f>
        <v xml:space="preserve">FISICO                                            </v>
      </c>
      <c r="C9005" t="str">
        <f>T("MONCLOA-ARAVACA     ")</f>
        <v xml:space="preserve">MONCLOA-ARAVACA     </v>
      </c>
      <c r="D9005" t="str">
        <f>T("VALDEZARZA          ")</f>
        <v xml:space="preserve">VALDEZARZA          </v>
      </c>
      <c r="E9005" t="str">
        <f>T("MT ")</f>
        <v xml:space="preserve">MT </v>
      </c>
      <c r="F9005" t="str">
        <f>T("MOTOCICLETAS   ")</f>
        <v xml:space="preserve">MOTOCICLETAS   </v>
      </c>
      <c r="G9005" t="str">
        <f>T("De 500,01 a 1.000 CENTIMETROS CUBICOS             ")</f>
        <v xml:space="preserve">De 500,01 a 1.000 CENTIMETROS CUBICOS             </v>
      </c>
      <c r="H9005" t="str">
        <f>T("DIESEL                                            ")</f>
        <v xml:space="preserve">DIESEL                                            </v>
      </c>
      <c r="I9005">
        <v>1</v>
      </c>
    </row>
    <row r="9006" spans="1:9">
      <c r="A9006" t="str">
        <f>T("2018")</f>
        <v>2018</v>
      </c>
      <c r="B9006" t="str">
        <f>T("FISICO                                            ")</f>
        <v xml:space="preserve">FISICO                                            </v>
      </c>
      <c r="C9006" t="str">
        <f>T("MONCLOA-ARAVACA     ")</f>
        <v xml:space="preserve">MONCLOA-ARAVACA     </v>
      </c>
      <c r="D9006" t="str">
        <f>T("ARAVACA             ")</f>
        <v xml:space="preserve">ARAVACA             </v>
      </c>
      <c r="E9006" t="str">
        <f>T("MT ")</f>
        <v xml:space="preserve">MT </v>
      </c>
      <c r="F9006" t="str">
        <f>T("MOTOCICLETAS   ")</f>
        <v xml:space="preserve">MOTOCICLETAS   </v>
      </c>
      <c r="G9006" t="str">
        <f>T("De menos de 125,01 CENTIMETROS CUBICOS            ")</f>
        <v xml:space="preserve">De menos de 125,01 CENTIMETROS CUBICOS            </v>
      </c>
      <c r="H9006" t="str">
        <f>T("DIESEL                                            ")</f>
        <v xml:space="preserve">DIESEL                                            </v>
      </c>
      <c r="I9006">
        <v>1</v>
      </c>
    </row>
    <row r="9007" spans="1:9">
      <c r="A9007" t="str">
        <f>T("2018")</f>
        <v>2018</v>
      </c>
      <c r="B9007" t="str">
        <f>T("FISICO                                            ")</f>
        <v xml:space="preserve">FISICO                                            </v>
      </c>
      <c r="C9007" t="str">
        <f>T("MONCLOA-ARAVACA     ")</f>
        <v xml:space="preserve">MONCLOA-ARAVACA     </v>
      </c>
      <c r="D9007" t="str">
        <f>T("ARAVACA             ")</f>
        <v xml:space="preserve">ARAVACA             </v>
      </c>
      <c r="E9007" t="str">
        <f>T("MT ")</f>
        <v xml:space="preserve">MT </v>
      </c>
      <c r="F9007" t="str">
        <f>T("MOTOCICLETAS   ")</f>
        <v xml:space="preserve">MOTOCICLETAS   </v>
      </c>
      <c r="G9007" t="str">
        <f>T("De 250,01 a 500 CENTIMETROS CUBICOS               ")</f>
        <v xml:space="preserve">De 250,01 a 500 CENTIMETROS CUBICOS               </v>
      </c>
      <c r="H9007" t="str">
        <f>T("DIESEL                                            ")</f>
        <v xml:space="preserve">DIESEL                                            </v>
      </c>
      <c r="I9007">
        <v>1</v>
      </c>
    </row>
    <row r="9008" spans="1:9">
      <c r="A9008" t="str">
        <f>T("2018")</f>
        <v>2018</v>
      </c>
      <c r="B9008" t="str">
        <f>T("JURIDICO                                          ")</f>
        <v xml:space="preserve">JURIDICO                                          </v>
      </c>
      <c r="C9008" t="str">
        <f>T("MONCLOA-ARAVACA     ")</f>
        <v xml:space="preserve">MONCLOA-ARAVACA     </v>
      </c>
      <c r="D9008" t="str">
        <f>T("EL PLANTIO          ")</f>
        <v xml:space="preserve">EL PLANTIO          </v>
      </c>
      <c r="E9008" t="str">
        <f>T("MT ")</f>
        <v xml:space="preserve">MT </v>
      </c>
      <c r="F9008" t="str">
        <f>T("MOTOCICLETAS   ")</f>
        <v xml:space="preserve">MOTOCICLETAS   </v>
      </c>
      <c r="G9008" t="str">
        <f>T("De 125,01 a 250 CENTIMETROS CUBICOS               ")</f>
        <v xml:space="preserve">De 125,01 a 250 CENTIMETROS CUBICOS               </v>
      </c>
      <c r="H9008" t="str">
        <f>T("DIESEL                                            ")</f>
        <v xml:space="preserve">DIESEL                                            </v>
      </c>
      <c r="I9008">
        <v>1</v>
      </c>
    </row>
    <row r="9009" spans="1:9">
      <c r="A9009" t="str">
        <f>T("2018")</f>
        <v>2018</v>
      </c>
      <c r="B9009" t="str">
        <f>T("FISICO                                            ")</f>
        <v xml:space="preserve">FISICO                                            </v>
      </c>
      <c r="C9009" t="str">
        <f>T("MONCLOA-ARAVACA     ")</f>
        <v xml:space="preserve">MONCLOA-ARAVACA     </v>
      </c>
      <c r="D9009" t="str">
        <f>T("ARGUELLES           ")</f>
        <v xml:space="preserve">ARGUELLES           </v>
      </c>
      <c r="E9009" t="str">
        <f>T("MT ")</f>
        <v xml:space="preserve">MT </v>
      </c>
      <c r="F9009" t="str">
        <f>T("MOTOCICLETAS   ")</f>
        <v xml:space="preserve">MOTOCICLETAS   </v>
      </c>
      <c r="G9009" t="str">
        <f>T("De menos de 125,01 CENTIMETROS CUBICOS            ")</f>
        <v xml:space="preserve">De menos de 125,01 CENTIMETROS CUBICOS            </v>
      </c>
      <c r="H9009" t="str">
        <f>T("ELÉCTRICO                                         ")</f>
        <v xml:space="preserve">ELÉCTRICO                                         </v>
      </c>
      <c r="I9009">
        <v>1</v>
      </c>
    </row>
    <row r="9010" spans="1:9">
      <c r="A9010" t="str">
        <f>T("2018")</f>
        <v>2018</v>
      </c>
      <c r="B9010" t="str">
        <f>T("FISICO                                            ")</f>
        <v xml:space="preserve">FISICO                                            </v>
      </c>
      <c r="C9010" t="str">
        <f>T("MONCLOA-ARAVACA     ")</f>
        <v xml:space="preserve">MONCLOA-ARAVACA     </v>
      </c>
      <c r="D9010" t="str">
        <f>T("CIUDAD UNIVERSITARIA")</f>
        <v>CIUDAD UNIVERSITARIA</v>
      </c>
      <c r="E9010" t="str">
        <f>T("MT ")</f>
        <v xml:space="preserve">MT </v>
      </c>
      <c r="F9010" t="str">
        <f>T("MOTOCICLETAS   ")</f>
        <v xml:space="preserve">MOTOCICLETAS   </v>
      </c>
      <c r="G9010" t="str">
        <f>T("De menos de 125,01 CENTIMETROS CUBICOS            ")</f>
        <v xml:space="preserve">De menos de 125,01 CENTIMETROS CUBICOS            </v>
      </c>
      <c r="H9010" t="str">
        <f>T("ELÉCTRICO                                         ")</f>
        <v xml:space="preserve">ELÉCTRICO                                         </v>
      </c>
      <c r="I9010">
        <v>7</v>
      </c>
    </row>
    <row r="9011" spans="1:9">
      <c r="A9011" t="str">
        <f>T("2018")</f>
        <v>2018</v>
      </c>
      <c r="B9011" t="str">
        <f>T("FISICO                                            ")</f>
        <v xml:space="preserve">FISICO                                            </v>
      </c>
      <c r="C9011" t="str">
        <f>T("MONCLOA-ARAVACA     ")</f>
        <v xml:space="preserve">MONCLOA-ARAVACA     </v>
      </c>
      <c r="D9011" t="str">
        <f>T("VALDEZARZA          ")</f>
        <v xml:space="preserve">VALDEZARZA          </v>
      </c>
      <c r="E9011" t="str">
        <f>T("MT ")</f>
        <v xml:space="preserve">MT </v>
      </c>
      <c r="F9011" t="str">
        <f>T("MOTOCICLETAS   ")</f>
        <v xml:space="preserve">MOTOCICLETAS   </v>
      </c>
      <c r="G9011" t="str">
        <f>T("De menos de 125,01 CENTIMETROS CUBICOS            ")</f>
        <v xml:space="preserve">De menos de 125,01 CENTIMETROS CUBICOS            </v>
      </c>
      <c r="H9011" t="str">
        <f>T("ELÉCTRICO                                         ")</f>
        <v xml:space="preserve">ELÉCTRICO                                         </v>
      </c>
      <c r="I9011">
        <v>2</v>
      </c>
    </row>
    <row r="9012" spans="1:9">
      <c r="A9012" t="str">
        <f>T("2018")</f>
        <v>2018</v>
      </c>
      <c r="B9012" t="str">
        <f>T("FISICO                                            ")</f>
        <v xml:space="preserve">FISICO                                            </v>
      </c>
      <c r="C9012" t="str">
        <f>T("MONCLOA-ARAVACA     ")</f>
        <v xml:space="preserve">MONCLOA-ARAVACA     </v>
      </c>
      <c r="D9012" t="str">
        <f>T("VALDEMARIN          ")</f>
        <v xml:space="preserve">VALDEMARIN          </v>
      </c>
      <c r="E9012" t="str">
        <f>T("MT ")</f>
        <v xml:space="preserve">MT </v>
      </c>
      <c r="F9012" t="str">
        <f>T("MOTOCICLETAS   ")</f>
        <v xml:space="preserve">MOTOCICLETAS   </v>
      </c>
      <c r="G9012" t="str">
        <f>T("De menos de 125,01 CENTIMETROS CUBICOS            ")</f>
        <v xml:space="preserve">De menos de 125,01 CENTIMETROS CUBICOS            </v>
      </c>
      <c r="H9012" t="str">
        <f>T("ELÉCTRICO                                         ")</f>
        <v xml:space="preserve">ELÉCTRICO                                         </v>
      </c>
      <c r="I9012">
        <v>3</v>
      </c>
    </row>
    <row r="9013" spans="1:9">
      <c r="A9013" t="str">
        <f>T("2018")</f>
        <v>2018</v>
      </c>
      <c r="B9013" t="str">
        <f>T("FISICO                                            ")</f>
        <v xml:space="preserve">FISICO                                            </v>
      </c>
      <c r="C9013" t="str">
        <f>T("MONCLOA-ARAVACA     ")</f>
        <v xml:space="preserve">MONCLOA-ARAVACA     </v>
      </c>
      <c r="D9013" t="str">
        <f>T("EL PLANTIO          ")</f>
        <v xml:space="preserve">EL PLANTIO          </v>
      </c>
      <c r="E9013" t="str">
        <f>T("MT ")</f>
        <v xml:space="preserve">MT </v>
      </c>
      <c r="F9013" t="str">
        <f>T("MOTOCICLETAS   ")</f>
        <v xml:space="preserve">MOTOCICLETAS   </v>
      </c>
      <c r="G9013" t="str">
        <f>T("De menos de 125,01 CENTIMETROS CUBICOS            ")</f>
        <v xml:space="preserve">De menos de 125,01 CENTIMETROS CUBICOS            </v>
      </c>
      <c r="H9013" t="str">
        <f>T("ELÉCTRICO                                         ")</f>
        <v xml:space="preserve">ELÉCTRICO                                         </v>
      </c>
      <c r="I9013">
        <v>1</v>
      </c>
    </row>
    <row r="9014" spans="1:9">
      <c r="A9014" t="str">
        <f>T("2018")</f>
        <v>2018</v>
      </c>
      <c r="B9014" t="str">
        <f>T("FISICO                                            ")</f>
        <v xml:space="preserve">FISICO                                            </v>
      </c>
      <c r="C9014" t="str">
        <f>T("MONCLOA-ARAVACA     ")</f>
        <v xml:space="preserve">MONCLOA-ARAVACA     </v>
      </c>
      <c r="D9014" t="str">
        <f>T("ARAVACA             ")</f>
        <v xml:space="preserve">ARAVACA             </v>
      </c>
      <c r="E9014" t="str">
        <f>T("MT ")</f>
        <v xml:space="preserve">MT </v>
      </c>
      <c r="F9014" t="str">
        <f>T("MOTOCICLETAS   ")</f>
        <v xml:space="preserve">MOTOCICLETAS   </v>
      </c>
      <c r="G9014" t="str">
        <f>T("De menos de 125,01 CENTIMETROS CUBICOS            ")</f>
        <v xml:space="preserve">De menos de 125,01 CENTIMETROS CUBICOS            </v>
      </c>
      <c r="H9014" t="str">
        <f>T("ELÉCTRICO                                         ")</f>
        <v xml:space="preserve">ELÉCTRICO                                         </v>
      </c>
      <c r="I9014">
        <v>1</v>
      </c>
    </row>
    <row r="9015" spans="1:9">
      <c r="A9015" t="str">
        <f>T("2018")</f>
        <v>2018</v>
      </c>
      <c r="B9015" t="str">
        <f>T("JURIDICO                                          ")</f>
        <v xml:space="preserve">JURIDICO                                          </v>
      </c>
      <c r="C9015" t="str">
        <f>T("MONCLOA-ARAVACA     ")</f>
        <v xml:space="preserve">MONCLOA-ARAVACA     </v>
      </c>
      <c r="D9015" t="str">
        <f>T("ARGUELLES           ")</f>
        <v xml:space="preserve">ARGUELLES           </v>
      </c>
      <c r="E9015" t="str">
        <f>T("MT ")</f>
        <v xml:space="preserve">MT </v>
      </c>
      <c r="F9015" t="str">
        <f>T("MOTOCICLETAS   ")</f>
        <v xml:space="preserve">MOTOCICLETAS   </v>
      </c>
      <c r="G9015" t="str">
        <f>T("De menos de 125,01 CENTIMETROS CUBICOS            ")</f>
        <v xml:space="preserve">De menos de 125,01 CENTIMETROS CUBICOS            </v>
      </c>
      <c r="H9015" t="str">
        <f>T("ELÉCTRICO                                         ")</f>
        <v xml:space="preserve">ELÉCTRICO                                         </v>
      </c>
      <c r="I9015">
        <v>19</v>
      </c>
    </row>
    <row r="9016" spans="1:9">
      <c r="A9016" t="str">
        <f>T("2018")</f>
        <v>2018</v>
      </c>
      <c r="B9016" t="str">
        <f>T("JURIDICO                                          ")</f>
        <v xml:space="preserve">JURIDICO                                          </v>
      </c>
      <c r="C9016" t="str">
        <f>T("MONCLOA-ARAVACA     ")</f>
        <v xml:space="preserve">MONCLOA-ARAVACA     </v>
      </c>
      <c r="D9016" t="str">
        <f>T("CIUDAD UNIVERSITARIA")</f>
        <v>CIUDAD UNIVERSITARIA</v>
      </c>
      <c r="E9016" t="str">
        <f>T("MT ")</f>
        <v xml:space="preserve">MT </v>
      </c>
      <c r="F9016" t="str">
        <f>T("MOTOCICLETAS   ")</f>
        <v xml:space="preserve">MOTOCICLETAS   </v>
      </c>
      <c r="G9016" t="str">
        <f>T("De menos de 125,01 CENTIMETROS CUBICOS            ")</f>
        <v xml:space="preserve">De menos de 125,01 CENTIMETROS CUBICOS            </v>
      </c>
      <c r="H9016" t="str">
        <f>T("ELÉCTRICO                                         ")</f>
        <v xml:space="preserve">ELÉCTRICO                                         </v>
      </c>
      <c r="I9016">
        <v>1</v>
      </c>
    </row>
    <row r="9017" spans="1:9">
      <c r="A9017" t="str">
        <f>T("2018")</f>
        <v>2018</v>
      </c>
      <c r="B9017" t="str">
        <f>T("JURIDICO                                          ")</f>
        <v xml:space="preserve">JURIDICO                                          </v>
      </c>
      <c r="C9017" t="str">
        <f>T("MONCLOA-ARAVACA     ")</f>
        <v xml:space="preserve">MONCLOA-ARAVACA     </v>
      </c>
      <c r="D9017" t="str">
        <f>T("VALDEZARZA          ")</f>
        <v xml:space="preserve">VALDEZARZA          </v>
      </c>
      <c r="E9017" t="str">
        <f>T("MT ")</f>
        <v xml:space="preserve">MT </v>
      </c>
      <c r="F9017" t="str">
        <f>T("MOTOCICLETAS   ")</f>
        <v xml:space="preserve">MOTOCICLETAS   </v>
      </c>
      <c r="G9017" t="str">
        <f>T("De menos de 125,01 CENTIMETROS CUBICOS            ")</f>
        <v xml:space="preserve">De menos de 125,01 CENTIMETROS CUBICOS            </v>
      </c>
      <c r="H9017" t="str">
        <f>T("ELÉCTRICO                                         ")</f>
        <v xml:space="preserve">ELÉCTRICO                                         </v>
      </c>
      <c r="I9017">
        <v>1</v>
      </c>
    </row>
    <row r="9018" spans="1:9">
      <c r="A9018" t="str">
        <f>T("2018")</f>
        <v>2018</v>
      </c>
      <c r="B9018" t="str">
        <f>T("JURIDICO                                          ")</f>
        <v xml:space="preserve">JURIDICO                                          </v>
      </c>
      <c r="C9018" t="str">
        <f>T("MONCLOA-ARAVACA     ")</f>
        <v xml:space="preserve">MONCLOA-ARAVACA     </v>
      </c>
      <c r="D9018" t="str">
        <f>T("VALDEMARIN          ")</f>
        <v xml:space="preserve">VALDEMARIN          </v>
      </c>
      <c r="E9018" t="str">
        <f>T("MT ")</f>
        <v xml:space="preserve">MT </v>
      </c>
      <c r="F9018" t="str">
        <f>T("MOTOCICLETAS   ")</f>
        <v xml:space="preserve">MOTOCICLETAS   </v>
      </c>
      <c r="G9018" t="str">
        <f>T("De menos de 125,01 CENTIMETROS CUBICOS            ")</f>
        <v xml:space="preserve">De menos de 125,01 CENTIMETROS CUBICOS            </v>
      </c>
      <c r="H9018" t="str">
        <f>T("ELÉCTRICO                                         ")</f>
        <v xml:space="preserve">ELÉCTRICO                                         </v>
      </c>
      <c r="I9018">
        <v>2</v>
      </c>
    </row>
    <row r="9019" spans="1:9">
      <c r="A9019" t="str">
        <f>T("2018")</f>
        <v>2018</v>
      </c>
      <c r="B9019" t="str">
        <f>T("JURIDICO                                          ")</f>
        <v xml:space="preserve">JURIDICO                                          </v>
      </c>
      <c r="C9019" t="str">
        <f>T("MONCLOA-ARAVACA     ")</f>
        <v xml:space="preserve">MONCLOA-ARAVACA     </v>
      </c>
      <c r="D9019" t="str">
        <f>T("EL PLANTIO          ")</f>
        <v xml:space="preserve">EL PLANTIO          </v>
      </c>
      <c r="E9019" t="str">
        <f>T("MT ")</f>
        <v xml:space="preserve">MT </v>
      </c>
      <c r="F9019" t="str">
        <f>T("MOTOCICLETAS   ")</f>
        <v xml:space="preserve">MOTOCICLETAS   </v>
      </c>
      <c r="G9019" t="str">
        <f>T("De menos de 125,01 CENTIMETROS CUBICOS            ")</f>
        <v xml:space="preserve">De menos de 125,01 CENTIMETROS CUBICOS            </v>
      </c>
      <c r="H9019" t="str">
        <f>T("ELÉCTRICO                                         ")</f>
        <v xml:space="preserve">ELÉCTRICO                                         </v>
      </c>
      <c r="I9019">
        <v>1</v>
      </c>
    </row>
    <row r="9020" spans="1:9">
      <c r="A9020" t="str">
        <f>T("2018")</f>
        <v>2018</v>
      </c>
      <c r="B9020" t="str">
        <f>T("JURIDICO                                          ")</f>
        <v xml:space="preserve">JURIDICO                                          </v>
      </c>
      <c r="C9020" t="str">
        <f>T("MONCLOA-ARAVACA     ")</f>
        <v xml:space="preserve">MONCLOA-ARAVACA     </v>
      </c>
      <c r="D9020" t="str">
        <f>T("ARAVACA             ")</f>
        <v xml:space="preserve">ARAVACA             </v>
      </c>
      <c r="E9020" t="str">
        <f>T("MT ")</f>
        <v xml:space="preserve">MT </v>
      </c>
      <c r="F9020" t="str">
        <f>T("MOTOCICLETAS   ")</f>
        <v xml:space="preserve">MOTOCICLETAS   </v>
      </c>
      <c r="G9020" t="str">
        <f>T("De menos de 125,01 CENTIMETROS CUBICOS            ")</f>
        <v xml:space="preserve">De menos de 125,01 CENTIMETROS CUBICOS            </v>
      </c>
      <c r="H9020" t="str">
        <f>T("ELÉCTRICO                                         ")</f>
        <v xml:space="preserve">ELÉCTRICO                                         </v>
      </c>
      <c r="I9020">
        <v>1</v>
      </c>
    </row>
    <row r="9021" spans="1:9">
      <c r="A9021" t="str">
        <f>T("2018")</f>
        <v>2018</v>
      </c>
      <c r="B9021" t="str">
        <f>T("Entidad sin personalidad jurídica (art. 35.4 LGT) ")</f>
        <v xml:space="preserve">Entidad sin personalidad jurídica (art. 35.4 LGT) </v>
      </c>
      <c r="C9021" t="str">
        <f>T("MONCLOA-ARAVACA     ")</f>
        <v xml:space="preserve">MONCLOA-ARAVACA     </v>
      </c>
      <c r="D9021" t="str">
        <f>T("CASA DE CAMPO       ")</f>
        <v xml:space="preserve">CASA DE CAMPO       </v>
      </c>
      <c r="E9021" t="str">
        <f>T("MT ")</f>
        <v xml:space="preserve">MT </v>
      </c>
      <c r="F9021" t="str">
        <f>T("MOTOCICLETAS   ")</f>
        <v xml:space="preserve">MOTOCICLETAS   </v>
      </c>
      <c r="G9021" t="str">
        <f>T("De 125,01 a 250 CENTIMETROS CUBICOS               ")</f>
        <v xml:space="preserve">De 125,01 a 250 CENTIMETROS CUBICOS               </v>
      </c>
      <c r="H9021" t="str">
        <f>T("GASOLINA                                          ")</f>
        <v xml:space="preserve">GASOLINA                                          </v>
      </c>
      <c r="I9021">
        <v>4</v>
      </c>
    </row>
    <row r="9022" spans="1:9">
      <c r="A9022" t="str">
        <f>T("2018")</f>
        <v>2018</v>
      </c>
      <c r="B9022" t="str">
        <f>T("Entidad sin personalidad jurídica (art. 35.4 LGT) ")</f>
        <v xml:space="preserve">Entidad sin personalidad jurídica (art. 35.4 LGT) </v>
      </c>
      <c r="C9022" t="str">
        <f>T("MONCLOA-ARAVACA     ")</f>
        <v xml:space="preserve">MONCLOA-ARAVACA     </v>
      </c>
      <c r="D9022" t="str">
        <f>T("CASA DE CAMPO       ")</f>
        <v xml:space="preserve">CASA DE CAMPO       </v>
      </c>
      <c r="E9022" t="str">
        <f>T("MT ")</f>
        <v xml:space="preserve">MT </v>
      </c>
      <c r="F9022" t="str">
        <f>T("MOTOCICLETAS   ")</f>
        <v xml:space="preserve">MOTOCICLETAS   </v>
      </c>
      <c r="G9022" t="str">
        <f>T("De 250,01 a 500 CENTIMETROS CUBICOS               ")</f>
        <v xml:space="preserve">De 250,01 a 500 CENTIMETROS CUBICOS               </v>
      </c>
      <c r="H9022" t="str">
        <f>T("GASOLINA                                          ")</f>
        <v xml:space="preserve">GASOLINA                                          </v>
      </c>
      <c r="I9022">
        <v>1</v>
      </c>
    </row>
    <row r="9023" spans="1:9">
      <c r="A9023" t="str">
        <f>T("2018")</f>
        <v>2018</v>
      </c>
      <c r="B9023" t="str">
        <f>T("Entidad sin personalidad jurídica (art. 35.4 LGT) ")</f>
        <v xml:space="preserve">Entidad sin personalidad jurídica (art. 35.4 LGT) </v>
      </c>
      <c r="C9023" t="str">
        <f>T("MONCLOA-ARAVACA     ")</f>
        <v xml:space="preserve">MONCLOA-ARAVACA     </v>
      </c>
      <c r="D9023" t="str">
        <f>T("CASA DE CAMPO       ")</f>
        <v xml:space="preserve">CASA DE CAMPO       </v>
      </c>
      <c r="E9023" t="str">
        <f>T("MT ")</f>
        <v xml:space="preserve">MT </v>
      </c>
      <c r="F9023" t="str">
        <f>T("MOTOCICLETAS   ")</f>
        <v xml:space="preserve">MOTOCICLETAS   </v>
      </c>
      <c r="G9023" t="str">
        <f>T("De 500,01 a 1.000 CENTIMETROS CUBICOS             ")</f>
        <v xml:space="preserve">De 500,01 a 1.000 CENTIMETROS CUBICOS             </v>
      </c>
      <c r="H9023" t="str">
        <f>T("GASOLINA                                          ")</f>
        <v xml:space="preserve">GASOLINA                                          </v>
      </c>
      <c r="I9023">
        <v>2</v>
      </c>
    </row>
    <row r="9024" spans="1:9">
      <c r="A9024" t="str">
        <f>T("2018")</f>
        <v>2018</v>
      </c>
      <c r="B9024" t="str">
        <f>T("Entidad sin personalidad jurídica (art. 35.4 LGT) ")</f>
        <v xml:space="preserve">Entidad sin personalidad jurídica (art. 35.4 LGT) </v>
      </c>
      <c r="C9024" t="str">
        <f>T("MONCLOA-ARAVACA     ")</f>
        <v xml:space="preserve">MONCLOA-ARAVACA     </v>
      </c>
      <c r="D9024" t="str">
        <f>T("ARGUELLES           ")</f>
        <v xml:space="preserve">ARGUELLES           </v>
      </c>
      <c r="E9024" t="str">
        <f>T("MT ")</f>
        <v xml:space="preserve">MT </v>
      </c>
      <c r="F9024" t="str">
        <f>T("MOTOCICLETAS   ")</f>
        <v xml:space="preserve">MOTOCICLETAS   </v>
      </c>
      <c r="G9024" t="str">
        <f>T("De menos de 125,01 CENTIMETROS CUBICOS            ")</f>
        <v xml:space="preserve">De menos de 125,01 CENTIMETROS CUBICOS            </v>
      </c>
      <c r="H9024" t="str">
        <f>T("GASOLINA                                          ")</f>
        <v xml:space="preserve">GASOLINA                                          </v>
      </c>
      <c r="I9024">
        <v>5</v>
      </c>
    </row>
    <row r="9025" spans="1:9">
      <c r="A9025" t="str">
        <f>T("2018")</f>
        <v>2018</v>
      </c>
      <c r="B9025" t="str">
        <f>T("Entidad sin personalidad jurídica (art. 35.4 LGT) ")</f>
        <v xml:space="preserve">Entidad sin personalidad jurídica (art. 35.4 LGT) </v>
      </c>
      <c r="C9025" t="str">
        <f>T("MONCLOA-ARAVACA     ")</f>
        <v xml:space="preserve">MONCLOA-ARAVACA     </v>
      </c>
      <c r="D9025" t="str">
        <f>T("ARGUELLES           ")</f>
        <v xml:space="preserve">ARGUELLES           </v>
      </c>
      <c r="E9025" t="str">
        <f>T("MT ")</f>
        <v xml:space="preserve">MT </v>
      </c>
      <c r="F9025" t="str">
        <f>T("MOTOCICLETAS   ")</f>
        <v xml:space="preserve">MOTOCICLETAS   </v>
      </c>
      <c r="G9025" t="str">
        <f>T("De 125,01 a 250 CENTIMETROS CUBICOS               ")</f>
        <v xml:space="preserve">De 125,01 a 250 CENTIMETROS CUBICOS               </v>
      </c>
      <c r="H9025" t="str">
        <f>T("GASOLINA                                          ")</f>
        <v xml:space="preserve">GASOLINA                                          </v>
      </c>
      <c r="I9025">
        <v>2</v>
      </c>
    </row>
    <row r="9026" spans="1:9">
      <c r="A9026" t="str">
        <f>T("2018")</f>
        <v>2018</v>
      </c>
      <c r="B9026" t="str">
        <f>T("Entidad sin personalidad jurídica (art. 35.4 LGT) ")</f>
        <v xml:space="preserve">Entidad sin personalidad jurídica (art. 35.4 LGT) </v>
      </c>
      <c r="C9026" t="str">
        <f>T("MONCLOA-ARAVACA     ")</f>
        <v xml:space="preserve">MONCLOA-ARAVACA     </v>
      </c>
      <c r="D9026" t="str">
        <f>T("ARGUELLES           ")</f>
        <v xml:space="preserve">ARGUELLES           </v>
      </c>
      <c r="E9026" t="str">
        <f>T("MT ")</f>
        <v xml:space="preserve">MT </v>
      </c>
      <c r="F9026" t="str">
        <f>T("MOTOCICLETAS   ")</f>
        <v xml:space="preserve">MOTOCICLETAS   </v>
      </c>
      <c r="G9026" t="str">
        <f>T("De 250,01 a 500 CENTIMETROS CUBICOS               ")</f>
        <v xml:space="preserve">De 250,01 a 500 CENTIMETROS CUBICOS               </v>
      </c>
      <c r="H9026" t="str">
        <f>T("GASOLINA                                          ")</f>
        <v xml:space="preserve">GASOLINA                                          </v>
      </c>
      <c r="I9026">
        <v>1</v>
      </c>
    </row>
    <row r="9027" spans="1:9">
      <c r="A9027" t="str">
        <f>T("2018")</f>
        <v>2018</v>
      </c>
      <c r="B9027" t="str">
        <f>T("Entidad sin personalidad jurídica (art. 35.4 LGT) ")</f>
        <v xml:space="preserve">Entidad sin personalidad jurídica (art. 35.4 LGT) </v>
      </c>
      <c r="C9027" t="str">
        <f>T("MONCLOA-ARAVACA     ")</f>
        <v xml:space="preserve">MONCLOA-ARAVACA     </v>
      </c>
      <c r="D9027" t="str">
        <f>T("ARGUELLES           ")</f>
        <v xml:space="preserve">ARGUELLES           </v>
      </c>
      <c r="E9027" t="str">
        <f>T("MT ")</f>
        <v xml:space="preserve">MT </v>
      </c>
      <c r="F9027" t="str">
        <f>T("MOTOCICLETAS   ")</f>
        <v xml:space="preserve">MOTOCICLETAS   </v>
      </c>
      <c r="G9027" t="str">
        <f>T("De 500,01 a 1.000 CENTIMETROS CUBICOS             ")</f>
        <v xml:space="preserve">De 500,01 a 1.000 CENTIMETROS CUBICOS             </v>
      </c>
      <c r="H9027" t="str">
        <f>T("GASOLINA                                          ")</f>
        <v xml:space="preserve">GASOLINA                                          </v>
      </c>
      <c r="I9027">
        <v>1</v>
      </c>
    </row>
    <row r="9028" spans="1:9">
      <c r="A9028" t="str">
        <f>T("2018")</f>
        <v>2018</v>
      </c>
      <c r="B9028" t="str">
        <f>T("Entidad sin personalidad jurídica (art. 35.4 LGT) ")</f>
        <v xml:space="preserve">Entidad sin personalidad jurídica (art. 35.4 LGT) </v>
      </c>
      <c r="C9028" t="str">
        <f>T("MONCLOA-ARAVACA     ")</f>
        <v xml:space="preserve">MONCLOA-ARAVACA     </v>
      </c>
      <c r="D9028" t="str">
        <f>T("CIUDAD UNIVERSITARIA")</f>
        <v>CIUDAD UNIVERSITARIA</v>
      </c>
      <c r="E9028" t="str">
        <f>T("MT ")</f>
        <v xml:space="preserve">MT </v>
      </c>
      <c r="F9028" t="str">
        <f>T("MOTOCICLETAS   ")</f>
        <v xml:space="preserve">MOTOCICLETAS   </v>
      </c>
      <c r="G9028" t="str">
        <f>T("De menos de 125,01 CENTIMETROS CUBICOS            ")</f>
        <v xml:space="preserve">De menos de 125,01 CENTIMETROS CUBICOS            </v>
      </c>
      <c r="H9028" t="str">
        <f>T("GASOLINA                                          ")</f>
        <v xml:space="preserve">GASOLINA                                          </v>
      </c>
      <c r="I9028">
        <v>6</v>
      </c>
    </row>
    <row r="9029" spans="1:9">
      <c r="A9029" t="str">
        <f>T("2018")</f>
        <v>2018</v>
      </c>
      <c r="B9029" t="str">
        <f>T("Entidad sin personalidad jurídica (art. 35.4 LGT) ")</f>
        <v xml:space="preserve">Entidad sin personalidad jurídica (art. 35.4 LGT) </v>
      </c>
      <c r="C9029" t="str">
        <f>T("MONCLOA-ARAVACA     ")</f>
        <v xml:space="preserve">MONCLOA-ARAVACA     </v>
      </c>
      <c r="D9029" t="str">
        <f>T("CIUDAD UNIVERSITARIA")</f>
        <v>CIUDAD UNIVERSITARIA</v>
      </c>
      <c r="E9029" t="str">
        <f>T("MT ")</f>
        <v xml:space="preserve">MT </v>
      </c>
      <c r="F9029" t="str">
        <f>T("MOTOCICLETAS   ")</f>
        <v xml:space="preserve">MOTOCICLETAS   </v>
      </c>
      <c r="G9029" t="str">
        <f>T("De 125,01 a 250 CENTIMETROS CUBICOS               ")</f>
        <v xml:space="preserve">De 125,01 a 250 CENTIMETROS CUBICOS               </v>
      </c>
      <c r="H9029" t="str">
        <f>T("GASOLINA                                          ")</f>
        <v xml:space="preserve">GASOLINA                                          </v>
      </c>
      <c r="I9029">
        <v>5</v>
      </c>
    </row>
    <row r="9030" spans="1:9">
      <c r="A9030" t="str">
        <f>T("2018")</f>
        <v>2018</v>
      </c>
      <c r="B9030" t="str">
        <f>T("Entidad sin personalidad jurídica (art. 35.4 LGT) ")</f>
        <v xml:space="preserve">Entidad sin personalidad jurídica (art. 35.4 LGT) </v>
      </c>
      <c r="C9030" t="str">
        <f>T("MONCLOA-ARAVACA     ")</f>
        <v xml:space="preserve">MONCLOA-ARAVACA     </v>
      </c>
      <c r="D9030" t="str">
        <f>T("CIUDAD UNIVERSITARIA")</f>
        <v>CIUDAD UNIVERSITARIA</v>
      </c>
      <c r="E9030" t="str">
        <f>T("MT ")</f>
        <v xml:space="preserve">MT </v>
      </c>
      <c r="F9030" t="str">
        <f>T("MOTOCICLETAS   ")</f>
        <v xml:space="preserve">MOTOCICLETAS   </v>
      </c>
      <c r="G9030" t="str">
        <f>T("De 250,01 a 500 CENTIMETROS CUBICOS               ")</f>
        <v xml:space="preserve">De 250,01 a 500 CENTIMETROS CUBICOS               </v>
      </c>
      <c r="H9030" t="str">
        <f>T("GASOLINA                                          ")</f>
        <v xml:space="preserve">GASOLINA                                          </v>
      </c>
      <c r="I9030">
        <v>2</v>
      </c>
    </row>
    <row r="9031" spans="1:9">
      <c r="A9031" t="str">
        <f>T("2018")</f>
        <v>2018</v>
      </c>
      <c r="B9031" t="str">
        <f>T("Entidad sin personalidad jurídica (art. 35.4 LGT) ")</f>
        <v xml:space="preserve">Entidad sin personalidad jurídica (art. 35.4 LGT) </v>
      </c>
      <c r="C9031" t="str">
        <f>T("MONCLOA-ARAVACA     ")</f>
        <v xml:space="preserve">MONCLOA-ARAVACA     </v>
      </c>
      <c r="D9031" t="str">
        <f>T("CIUDAD UNIVERSITARIA")</f>
        <v>CIUDAD UNIVERSITARIA</v>
      </c>
      <c r="E9031" t="str">
        <f>T("MT ")</f>
        <v xml:space="preserve">MT </v>
      </c>
      <c r="F9031" t="str">
        <f>T("MOTOCICLETAS   ")</f>
        <v xml:space="preserve">MOTOCICLETAS   </v>
      </c>
      <c r="G9031" t="str">
        <f>T("De 500,01 a 1.000 CENTIMETROS CUBICOS             ")</f>
        <v xml:space="preserve">De 500,01 a 1.000 CENTIMETROS CUBICOS             </v>
      </c>
      <c r="H9031" t="str">
        <f>T("GASOLINA                                          ")</f>
        <v xml:space="preserve">GASOLINA                                          </v>
      </c>
      <c r="I9031">
        <v>1</v>
      </c>
    </row>
    <row r="9032" spans="1:9">
      <c r="A9032" t="str">
        <f>T("2018")</f>
        <v>2018</v>
      </c>
      <c r="B9032" t="str">
        <f>T("Entidad sin personalidad jurídica (art. 35.4 LGT) ")</f>
        <v xml:space="preserve">Entidad sin personalidad jurídica (art. 35.4 LGT) </v>
      </c>
      <c r="C9032" t="str">
        <f>T("MONCLOA-ARAVACA     ")</f>
        <v xml:space="preserve">MONCLOA-ARAVACA     </v>
      </c>
      <c r="D9032" t="str">
        <f>T("VALDEZARZA          ")</f>
        <v xml:space="preserve">VALDEZARZA          </v>
      </c>
      <c r="E9032" t="str">
        <f>T("MT ")</f>
        <v xml:space="preserve">MT </v>
      </c>
      <c r="F9032" t="str">
        <f>T("MOTOCICLETAS   ")</f>
        <v xml:space="preserve">MOTOCICLETAS   </v>
      </c>
      <c r="G9032" t="str">
        <f>T("De menos de 125,01 CENTIMETROS CUBICOS            ")</f>
        <v xml:space="preserve">De menos de 125,01 CENTIMETROS CUBICOS            </v>
      </c>
      <c r="H9032" t="str">
        <f>T("GASOLINA                                          ")</f>
        <v xml:space="preserve">GASOLINA                                          </v>
      </c>
      <c r="I9032">
        <v>3</v>
      </c>
    </row>
    <row r="9033" spans="1:9">
      <c r="A9033" t="str">
        <f>T("2018")</f>
        <v>2018</v>
      </c>
      <c r="B9033" t="str">
        <f>T("Entidad sin personalidad jurídica (art. 35.4 LGT) ")</f>
        <v xml:space="preserve">Entidad sin personalidad jurídica (art. 35.4 LGT) </v>
      </c>
      <c r="C9033" t="str">
        <f>T("MONCLOA-ARAVACA     ")</f>
        <v xml:space="preserve">MONCLOA-ARAVACA     </v>
      </c>
      <c r="D9033" t="str">
        <f>T("VALDEZARZA          ")</f>
        <v xml:space="preserve">VALDEZARZA          </v>
      </c>
      <c r="E9033" t="str">
        <f>T("MT ")</f>
        <v xml:space="preserve">MT </v>
      </c>
      <c r="F9033" t="str">
        <f>T("MOTOCICLETAS   ")</f>
        <v xml:space="preserve">MOTOCICLETAS   </v>
      </c>
      <c r="G9033" t="str">
        <f>T("De 125,01 a 250 CENTIMETROS CUBICOS               ")</f>
        <v xml:space="preserve">De 125,01 a 250 CENTIMETROS CUBICOS               </v>
      </c>
      <c r="H9033" t="str">
        <f>T("GASOLINA                                          ")</f>
        <v xml:space="preserve">GASOLINA                                          </v>
      </c>
      <c r="I9033">
        <v>4</v>
      </c>
    </row>
    <row r="9034" spans="1:9">
      <c r="A9034" t="str">
        <f>T("2018")</f>
        <v>2018</v>
      </c>
      <c r="B9034" t="str">
        <f>T("Entidad sin personalidad jurídica (art. 35.4 LGT) ")</f>
        <v xml:space="preserve">Entidad sin personalidad jurídica (art. 35.4 LGT) </v>
      </c>
      <c r="C9034" t="str">
        <f>T("MONCLOA-ARAVACA     ")</f>
        <v xml:space="preserve">MONCLOA-ARAVACA     </v>
      </c>
      <c r="D9034" t="str">
        <f>T("VALDEZARZA          ")</f>
        <v xml:space="preserve">VALDEZARZA          </v>
      </c>
      <c r="E9034" t="str">
        <f>T("MT ")</f>
        <v xml:space="preserve">MT </v>
      </c>
      <c r="F9034" t="str">
        <f>T("MOTOCICLETAS   ")</f>
        <v xml:space="preserve">MOTOCICLETAS   </v>
      </c>
      <c r="G9034" t="str">
        <f>T("De 250,01 a 500 CENTIMETROS CUBICOS               ")</f>
        <v xml:space="preserve">De 250,01 a 500 CENTIMETROS CUBICOS               </v>
      </c>
      <c r="H9034" t="str">
        <f>T("GASOLINA                                          ")</f>
        <v xml:space="preserve">GASOLINA                                          </v>
      </c>
      <c r="I9034">
        <v>3</v>
      </c>
    </row>
    <row r="9035" spans="1:9">
      <c r="A9035" t="str">
        <f>T("2018")</f>
        <v>2018</v>
      </c>
      <c r="B9035" t="str">
        <f>T("Entidad sin personalidad jurídica (art. 35.4 LGT) ")</f>
        <v xml:space="preserve">Entidad sin personalidad jurídica (art. 35.4 LGT) </v>
      </c>
      <c r="C9035" t="str">
        <f>T("MONCLOA-ARAVACA     ")</f>
        <v xml:space="preserve">MONCLOA-ARAVACA     </v>
      </c>
      <c r="D9035" t="str">
        <f>T("EL PLANTIO          ")</f>
        <v xml:space="preserve">EL PLANTIO          </v>
      </c>
      <c r="E9035" t="str">
        <f>T("MT ")</f>
        <v xml:space="preserve">MT </v>
      </c>
      <c r="F9035" t="str">
        <f>T("MOTOCICLETAS   ")</f>
        <v xml:space="preserve">MOTOCICLETAS   </v>
      </c>
      <c r="G9035" t="str">
        <f>T("De menos de 125,01 CENTIMETROS CUBICOS            ")</f>
        <v xml:space="preserve">De menos de 125,01 CENTIMETROS CUBICOS            </v>
      </c>
      <c r="H9035" t="str">
        <f>T("GASOLINA                                          ")</f>
        <v xml:space="preserve">GASOLINA                                          </v>
      </c>
      <c r="I9035">
        <v>2</v>
      </c>
    </row>
    <row r="9036" spans="1:9">
      <c r="A9036" t="str">
        <f>T("2018")</f>
        <v>2018</v>
      </c>
      <c r="B9036" t="str">
        <f>T("Entidad sin personalidad jurídica (art. 35.4 LGT) ")</f>
        <v xml:space="preserve">Entidad sin personalidad jurídica (art. 35.4 LGT) </v>
      </c>
      <c r="C9036" t="str">
        <f>T("MONCLOA-ARAVACA     ")</f>
        <v xml:space="preserve">MONCLOA-ARAVACA     </v>
      </c>
      <c r="D9036" t="str">
        <f>T("EL PLANTIO          ")</f>
        <v xml:space="preserve">EL PLANTIO          </v>
      </c>
      <c r="E9036" t="str">
        <f>T("MT ")</f>
        <v xml:space="preserve">MT </v>
      </c>
      <c r="F9036" t="str">
        <f>T("MOTOCICLETAS   ")</f>
        <v xml:space="preserve">MOTOCICLETAS   </v>
      </c>
      <c r="G9036" t="str">
        <f>T("De 125,01 a 250 CENTIMETROS CUBICOS               ")</f>
        <v xml:space="preserve">De 125,01 a 250 CENTIMETROS CUBICOS               </v>
      </c>
      <c r="H9036" t="str">
        <f>T("GASOLINA                                          ")</f>
        <v xml:space="preserve">GASOLINA                                          </v>
      </c>
      <c r="I9036">
        <v>2</v>
      </c>
    </row>
    <row r="9037" spans="1:9">
      <c r="A9037" t="str">
        <f>T("2018")</f>
        <v>2018</v>
      </c>
      <c r="B9037" t="str">
        <f>T("Entidad sin personalidad jurídica (art. 35.4 LGT) ")</f>
        <v xml:space="preserve">Entidad sin personalidad jurídica (art. 35.4 LGT) </v>
      </c>
      <c r="C9037" t="str">
        <f>T("MONCLOA-ARAVACA     ")</f>
        <v xml:space="preserve">MONCLOA-ARAVACA     </v>
      </c>
      <c r="D9037" t="str">
        <f>T("EL PLANTIO          ")</f>
        <v xml:space="preserve">EL PLANTIO          </v>
      </c>
      <c r="E9037" t="str">
        <f>T("MT ")</f>
        <v xml:space="preserve">MT </v>
      </c>
      <c r="F9037" t="str">
        <f>T("MOTOCICLETAS   ")</f>
        <v xml:space="preserve">MOTOCICLETAS   </v>
      </c>
      <c r="G9037" t="str">
        <f>T("De 250,01 a 500 CENTIMETROS CUBICOS               ")</f>
        <v xml:space="preserve">De 250,01 a 500 CENTIMETROS CUBICOS               </v>
      </c>
      <c r="H9037" t="str">
        <f>T("GASOLINA                                          ")</f>
        <v xml:space="preserve">GASOLINA                                          </v>
      </c>
      <c r="I9037">
        <v>2</v>
      </c>
    </row>
    <row r="9038" spans="1:9">
      <c r="A9038" t="str">
        <f>T("2018")</f>
        <v>2018</v>
      </c>
      <c r="B9038" t="str">
        <f>T("Entidad sin personalidad jurídica (art. 35.4 LGT) ")</f>
        <v xml:space="preserve">Entidad sin personalidad jurídica (art. 35.4 LGT) </v>
      </c>
      <c r="C9038" t="str">
        <f>T("MONCLOA-ARAVACA     ")</f>
        <v xml:space="preserve">MONCLOA-ARAVACA     </v>
      </c>
      <c r="D9038" t="str">
        <f>T("EL PLANTIO          ")</f>
        <v xml:space="preserve">EL PLANTIO          </v>
      </c>
      <c r="E9038" t="str">
        <f>T("MT ")</f>
        <v xml:space="preserve">MT </v>
      </c>
      <c r="F9038" t="str">
        <f>T("MOTOCICLETAS   ")</f>
        <v xml:space="preserve">MOTOCICLETAS   </v>
      </c>
      <c r="G9038" t="str">
        <f>T("De 500,01 a 1.000 CENTIMETROS CUBICOS             ")</f>
        <v xml:space="preserve">De 500,01 a 1.000 CENTIMETROS CUBICOS             </v>
      </c>
      <c r="H9038" t="str">
        <f>T("GASOLINA                                          ")</f>
        <v xml:space="preserve">GASOLINA                                          </v>
      </c>
      <c r="I9038">
        <v>1</v>
      </c>
    </row>
    <row r="9039" spans="1:9">
      <c r="A9039" t="str">
        <f>T("2018")</f>
        <v>2018</v>
      </c>
      <c r="B9039" t="str">
        <f>T("Entidad sin personalidad jurídica (art. 35.4 LGT) ")</f>
        <v xml:space="preserve">Entidad sin personalidad jurídica (art. 35.4 LGT) </v>
      </c>
      <c r="C9039" t="str">
        <f>T("MONCLOA-ARAVACA     ")</f>
        <v xml:space="preserve">MONCLOA-ARAVACA     </v>
      </c>
      <c r="D9039" t="str">
        <f>T("ARAVACA             ")</f>
        <v xml:space="preserve">ARAVACA             </v>
      </c>
      <c r="E9039" t="str">
        <f>T("MT ")</f>
        <v xml:space="preserve">MT </v>
      </c>
      <c r="F9039" t="str">
        <f>T("MOTOCICLETAS   ")</f>
        <v xml:space="preserve">MOTOCICLETAS   </v>
      </c>
      <c r="G9039" t="str">
        <f>T("De menos de 125,01 CENTIMETROS CUBICOS            ")</f>
        <v xml:space="preserve">De menos de 125,01 CENTIMETROS CUBICOS            </v>
      </c>
      <c r="H9039" t="str">
        <f>T("GASOLINA                                          ")</f>
        <v xml:space="preserve">GASOLINA                                          </v>
      </c>
      <c r="I9039">
        <v>4</v>
      </c>
    </row>
    <row r="9040" spans="1:9">
      <c r="A9040" t="str">
        <f>T("2018")</f>
        <v>2018</v>
      </c>
      <c r="B9040" t="str">
        <f>T("Entidad sin personalidad jurídica (art. 35.4 LGT) ")</f>
        <v xml:space="preserve">Entidad sin personalidad jurídica (art. 35.4 LGT) </v>
      </c>
      <c r="C9040" t="str">
        <f>T("MONCLOA-ARAVACA     ")</f>
        <v xml:space="preserve">MONCLOA-ARAVACA     </v>
      </c>
      <c r="D9040" t="str">
        <f>T("ARAVACA             ")</f>
        <v xml:space="preserve">ARAVACA             </v>
      </c>
      <c r="E9040" t="str">
        <f>T("MT ")</f>
        <v xml:space="preserve">MT </v>
      </c>
      <c r="F9040" t="str">
        <f>T("MOTOCICLETAS   ")</f>
        <v xml:space="preserve">MOTOCICLETAS   </v>
      </c>
      <c r="G9040" t="str">
        <f>T("De 125,01 a 250 CENTIMETROS CUBICOS               ")</f>
        <v xml:space="preserve">De 125,01 a 250 CENTIMETROS CUBICOS               </v>
      </c>
      <c r="H9040" t="str">
        <f>T("GASOLINA                                          ")</f>
        <v xml:space="preserve">GASOLINA                                          </v>
      </c>
      <c r="I9040">
        <v>1</v>
      </c>
    </row>
    <row r="9041" spans="1:9">
      <c r="A9041" t="str">
        <f>T("2018")</f>
        <v>2018</v>
      </c>
      <c r="B9041" t="str">
        <f>T("Entidad sin personalidad jurídica (art. 35.4 LGT) ")</f>
        <v xml:space="preserve">Entidad sin personalidad jurídica (art. 35.4 LGT) </v>
      </c>
      <c r="C9041" t="str">
        <f>T("MONCLOA-ARAVACA     ")</f>
        <v xml:space="preserve">MONCLOA-ARAVACA     </v>
      </c>
      <c r="D9041" t="str">
        <f>T("ARAVACA             ")</f>
        <v xml:space="preserve">ARAVACA             </v>
      </c>
      <c r="E9041" t="str">
        <f>T("MT ")</f>
        <v xml:space="preserve">MT </v>
      </c>
      <c r="F9041" t="str">
        <f>T("MOTOCICLETAS   ")</f>
        <v xml:space="preserve">MOTOCICLETAS   </v>
      </c>
      <c r="G9041" t="str">
        <f>T("De 500,01 a 1.000 CENTIMETROS CUBICOS             ")</f>
        <v xml:space="preserve">De 500,01 a 1.000 CENTIMETROS CUBICOS             </v>
      </c>
      <c r="H9041" t="str">
        <f>T("GASOLINA                                          ")</f>
        <v xml:space="preserve">GASOLINA                                          </v>
      </c>
      <c r="I9041">
        <v>6</v>
      </c>
    </row>
    <row r="9042" spans="1:9">
      <c r="A9042" t="str">
        <f>T("2018")</f>
        <v>2018</v>
      </c>
      <c r="B9042" t="str">
        <f>T("FISICO                                            ")</f>
        <v xml:space="preserve">FISICO                                            </v>
      </c>
      <c r="C9042" t="str">
        <f>T("MONCLOA-ARAVACA     ")</f>
        <v xml:space="preserve">MONCLOA-ARAVACA     </v>
      </c>
      <c r="D9042" t="str">
        <f>T("SIN BARRIO          ")</f>
        <v xml:space="preserve">SIN BARRIO          </v>
      </c>
      <c r="E9042" t="str">
        <f>T("MT ")</f>
        <v xml:space="preserve">MT </v>
      </c>
      <c r="F9042" t="str">
        <f>T("MOTOCICLETAS   ")</f>
        <v xml:space="preserve">MOTOCICLETAS   </v>
      </c>
      <c r="G9042" t="str">
        <f>T("De menos de 125,01 CENTIMETROS CUBICOS            ")</f>
        <v xml:space="preserve">De menos de 125,01 CENTIMETROS CUBICOS            </v>
      </c>
      <c r="H9042" t="str">
        <f>T("GASOLINA                                          ")</f>
        <v xml:space="preserve">GASOLINA                                          </v>
      </c>
      <c r="I9042">
        <v>1</v>
      </c>
    </row>
    <row r="9043" spans="1:9">
      <c r="A9043" t="str">
        <f>T("2018")</f>
        <v>2018</v>
      </c>
      <c r="B9043" t="str">
        <f>T("FISICO                                            ")</f>
        <v xml:space="preserve">FISICO                                            </v>
      </c>
      <c r="C9043" t="str">
        <f>T("MONCLOA-ARAVACA     ")</f>
        <v xml:space="preserve">MONCLOA-ARAVACA     </v>
      </c>
      <c r="D9043" t="str">
        <f>T("SIN BARRIO          ")</f>
        <v xml:space="preserve">SIN BARRIO          </v>
      </c>
      <c r="E9043" t="str">
        <f>T("MT ")</f>
        <v xml:space="preserve">MT </v>
      </c>
      <c r="F9043" t="str">
        <f>T("MOTOCICLETAS   ")</f>
        <v xml:space="preserve">MOTOCICLETAS   </v>
      </c>
      <c r="G9043" t="str">
        <f>T("De 125,01 a 250 CENTIMETROS CUBICOS               ")</f>
        <v xml:space="preserve">De 125,01 a 250 CENTIMETROS CUBICOS               </v>
      </c>
      <c r="H9043" t="str">
        <f>T("GASOLINA                                          ")</f>
        <v xml:space="preserve">GASOLINA                                          </v>
      </c>
      <c r="I9043">
        <v>1</v>
      </c>
    </row>
    <row r="9044" spans="1:9">
      <c r="A9044" t="str">
        <f>T("2018")</f>
        <v>2018</v>
      </c>
      <c r="B9044" t="str">
        <f>T("FISICO                                            ")</f>
        <v xml:space="preserve">FISICO                                            </v>
      </c>
      <c r="C9044" t="str">
        <f>T("MONCLOA-ARAVACA     ")</f>
        <v xml:space="preserve">MONCLOA-ARAVACA     </v>
      </c>
      <c r="D9044" t="str">
        <f>T("SIN BARRIO          ")</f>
        <v xml:space="preserve">SIN BARRIO          </v>
      </c>
      <c r="E9044" t="str">
        <f>T("MT ")</f>
        <v xml:space="preserve">MT </v>
      </c>
      <c r="F9044" t="str">
        <f>T("MOTOCICLETAS   ")</f>
        <v xml:space="preserve">MOTOCICLETAS   </v>
      </c>
      <c r="G9044" t="str">
        <f>T("De 500,01 a 1.000 CENTIMETROS CUBICOS             ")</f>
        <v xml:space="preserve">De 500,01 a 1.000 CENTIMETROS CUBICOS             </v>
      </c>
      <c r="H9044" t="str">
        <f>T("GASOLINA                                          ")</f>
        <v xml:space="preserve">GASOLINA                                          </v>
      </c>
      <c r="I9044">
        <v>4</v>
      </c>
    </row>
    <row r="9045" spans="1:9">
      <c r="A9045" t="str">
        <f>T("2018")</f>
        <v>2018</v>
      </c>
      <c r="B9045" t="str">
        <f>T("FISICO                                            ")</f>
        <v xml:space="preserve">FISICO                                            </v>
      </c>
      <c r="C9045" t="str">
        <f>T("MONCLOA-ARAVACA     ")</f>
        <v xml:space="preserve">MONCLOA-ARAVACA     </v>
      </c>
      <c r="D9045" t="str">
        <f>T("SIN BARRIO          ")</f>
        <v xml:space="preserve">SIN BARRIO          </v>
      </c>
      <c r="E9045" t="str">
        <f>T("MT ")</f>
        <v xml:space="preserve">MT </v>
      </c>
      <c r="F9045" t="str">
        <f>T("MOTOCICLETAS   ")</f>
        <v xml:space="preserve">MOTOCICLETAS   </v>
      </c>
      <c r="G9045" t="str">
        <f>T("De 1.000,01 CENTIMETROS CUBICOS en adelante       ")</f>
        <v xml:space="preserve">De 1.000,01 CENTIMETROS CUBICOS en adelante       </v>
      </c>
      <c r="H9045" t="str">
        <f>T("GASOLINA                                          ")</f>
        <v xml:space="preserve">GASOLINA                                          </v>
      </c>
      <c r="I9045">
        <v>2</v>
      </c>
    </row>
    <row r="9046" spans="1:9">
      <c r="A9046" t="str">
        <f>T("2018")</f>
        <v>2018</v>
      </c>
      <c r="B9046" t="str">
        <f>T("FISICO                                            ")</f>
        <v xml:space="preserve">FISICO                                            </v>
      </c>
      <c r="C9046" t="str">
        <f>T("MONCLOA-ARAVACA     ")</f>
        <v xml:space="preserve">MONCLOA-ARAVACA     </v>
      </c>
      <c r="D9046" t="str">
        <f>T("CASA DE CAMPO       ")</f>
        <v xml:space="preserve">CASA DE CAMPO       </v>
      </c>
      <c r="E9046" t="str">
        <f>T("MT ")</f>
        <v xml:space="preserve">MT </v>
      </c>
      <c r="F9046" t="str">
        <f>T("MOTOCICLETAS   ")</f>
        <v xml:space="preserve">MOTOCICLETAS   </v>
      </c>
      <c r="G9046" t="str">
        <f>T("De menos de 125,01 CENTIMETROS CUBICOS            ")</f>
        <v xml:space="preserve">De menos de 125,01 CENTIMETROS CUBICOS            </v>
      </c>
      <c r="H9046" t="str">
        <f>T("GASOLINA                                          ")</f>
        <v xml:space="preserve">GASOLINA                                          </v>
      </c>
      <c r="I9046">
        <v>266</v>
      </c>
    </row>
    <row r="9047" spans="1:9">
      <c r="A9047" t="str">
        <f>T("2018")</f>
        <v>2018</v>
      </c>
      <c r="B9047" t="str">
        <f>T("FISICO                                            ")</f>
        <v xml:space="preserve">FISICO                                            </v>
      </c>
      <c r="C9047" t="str">
        <f>T("MONCLOA-ARAVACA     ")</f>
        <v xml:space="preserve">MONCLOA-ARAVACA     </v>
      </c>
      <c r="D9047" t="str">
        <f>T("CASA DE CAMPO       ")</f>
        <v xml:space="preserve">CASA DE CAMPO       </v>
      </c>
      <c r="E9047" t="str">
        <f>T("MT ")</f>
        <v xml:space="preserve">MT </v>
      </c>
      <c r="F9047" t="str">
        <f>T("MOTOCICLETAS   ")</f>
        <v xml:space="preserve">MOTOCICLETAS   </v>
      </c>
      <c r="G9047" t="str">
        <f>T("De 125,01 a 250 CENTIMETROS CUBICOS               ")</f>
        <v xml:space="preserve">De 125,01 a 250 CENTIMETROS CUBICOS               </v>
      </c>
      <c r="H9047" t="str">
        <f>T("GASOLINA                                          ")</f>
        <v xml:space="preserve">GASOLINA                                          </v>
      </c>
      <c r="I9047">
        <v>118</v>
      </c>
    </row>
    <row r="9048" spans="1:9">
      <c r="A9048" t="str">
        <f>T("2018")</f>
        <v>2018</v>
      </c>
      <c r="B9048" t="str">
        <f>T("FISICO                                            ")</f>
        <v xml:space="preserve">FISICO                                            </v>
      </c>
      <c r="C9048" t="str">
        <f>T("MONCLOA-ARAVACA     ")</f>
        <v xml:space="preserve">MONCLOA-ARAVACA     </v>
      </c>
      <c r="D9048" t="str">
        <f>T("CASA DE CAMPO       ")</f>
        <v xml:space="preserve">CASA DE CAMPO       </v>
      </c>
      <c r="E9048" t="str">
        <f>T("MT ")</f>
        <v xml:space="preserve">MT </v>
      </c>
      <c r="F9048" t="str">
        <f>T("MOTOCICLETAS   ")</f>
        <v xml:space="preserve">MOTOCICLETAS   </v>
      </c>
      <c r="G9048" t="str">
        <f>T("De 250,01 a 500 CENTIMETROS CUBICOS               ")</f>
        <v xml:space="preserve">De 250,01 a 500 CENTIMETROS CUBICOS               </v>
      </c>
      <c r="H9048" t="str">
        <f>T("GASOLINA                                          ")</f>
        <v xml:space="preserve">GASOLINA                                          </v>
      </c>
      <c r="I9048">
        <v>82</v>
      </c>
    </row>
    <row r="9049" spans="1:9">
      <c r="A9049" t="str">
        <f>T("2018")</f>
        <v>2018</v>
      </c>
      <c r="B9049" t="str">
        <f>T("FISICO                                            ")</f>
        <v xml:space="preserve">FISICO                                            </v>
      </c>
      <c r="C9049" t="str">
        <f>T("MONCLOA-ARAVACA     ")</f>
        <v xml:space="preserve">MONCLOA-ARAVACA     </v>
      </c>
      <c r="D9049" t="str">
        <f>T("CASA DE CAMPO       ")</f>
        <v xml:space="preserve">CASA DE CAMPO       </v>
      </c>
      <c r="E9049" t="str">
        <f>T("MT ")</f>
        <v xml:space="preserve">MT </v>
      </c>
      <c r="F9049" t="str">
        <f>T("MOTOCICLETAS   ")</f>
        <v xml:space="preserve">MOTOCICLETAS   </v>
      </c>
      <c r="G9049" t="str">
        <f>T("De 500,01 a 1.000 CENTIMETROS CUBICOS             ")</f>
        <v xml:space="preserve">De 500,01 a 1.000 CENTIMETROS CUBICOS             </v>
      </c>
      <c r="H9049" t="str">
        <f>T("GASOLINA                                          ")</f>
        <v xml:space="preserve">GASOLINA                                          </v>
      </c>
      <c r="I9049">
        <v>161</v>
      </c>
    </row>
    <row r="9050" spans="1:9">
      <c r="A9050" t="str">
        <f>T("2018")</f>
        <v>2018</v>
      </c>
      <c r="B9050" t="str">
        <f>T("FISICO                                            ")</f>
        <v xml:space="preserve">FISICO                                            </v>
      </c>
      <c r="C9050" t="str">
        <f>T("MONCLOA-ARAVACA     ")</f>
        <v xml:space="preserve">MONCLOA-ARAVACA     </v>
      </c>
      <c r="D9050" t="str">
        <f>T("CASA DE CAMPO       ")</f>
        <v xml:space="preserve">CASA DE CAMPO       </v>
      </c>
      <c r="E9050" t="str">
        <f>T("MT ")</f>
        <v xml:space="preserve">MT </v>
      </c>
      <c r="F9050" t="str">
        <f>T("MOTOCICLETAS   ")</f>
        <v xml:space="preserve">MOTOCICLETAS   </v>
      </c>
      <c r="G9050" t="str">
        <f>T("De 1.000,01 CENTIMETROS CUBICOS en adelante       ")</f>
        <v xml:space="preserve">De 1.000,01 CENTIMETROS CUBICOS en adelante       </v>
      </c>
      <c r="H9050" t="str">
        <f>T("GASOLINA                                          ")</f>
        <v xml:space="preserve">GASOLINA                                          </v>
      </c>
      <c r="I9050">
        <v>31</v>
      </c>
    </row>
    <row r="9051" spans="1:9">
      <c r="A9051" t="str">
        <f>T("2018")</f>
        <v>2018</v>
      </c>
      <c r="B9051" t="str">
        <f>T("FISICO                                            ")</f>
        <v xml:space="preserve">FISICO                                            </v>
      </c>
      <c r="C9051" t="str">
        <f>T("MONCLOA-ARAVACA     ")</f>
        <v xml:space="preserve">MONCLOA-ARAVACA     </v>
      </c>
      <c r="D9051" t="str">
        <f>T("ARGUELLES           ")</f>
        <v xml:space="preserve">ARGUELLES           </v>
      </c>
      <c r="E9051" t="str">
        <f>T("MT ")</f>
        <v xml:space="preserve">MT </v>
      </c>
      <c r="F9051" t="str">
        <f>T("MOTOCICLETAS   ")</f>
        <v xml:space="preserve">MOTOCICLETAS   </v>
      </c>
      <c r="G9051" t="str">
        <f>T("De menos de 125,01 CENTIMETROS CUBICOS            ")</f>
        <v xml:space="preserve">De menos de 125,01 CENTIMETROS CUBICOS            </v>
      </c>
      <c r="H9051" t="str">
        <f>T("GASOLINA                                          ")</f>
        <v xml:space="preserve">GASOLINA                                          </v>
      </c>
      <c r="I9051">
        <v>581</v>
      </c>
    </row>
    <row r="9052" spans="1:9">
      <c r="A9052" t="str">
        <f>T("2018")</f>
        <v>2018</v>
      </c>
      <c r="B9052" t="str">
        <f>T("FISICO                                            ")</f>
        <v xml:space="preserve">FISICO                                            </v>
      </c>
      <c r="C9052" t="str">
        <f>T("MONCLOA-ARAVACA     ")</f>
        <v xml:space="preserve">MONCLOA-ARAVACA     </v>
      </c>
      <c r="D9052" t="str">
        <f>T("ARGUELLES           ")</f>
        <v xml:space="preserve">ARGUELLES           </v>
      </c>
      <c r="E9052" t="str">
        <f>T("MT ")</f>
        <v xml:space="preserve">MT </v>
      </c>
      <c r="F9052" t="str">
        <f>T("MOTOCICLETAS   ")</f>
        <v xml:space="preserve">MOTOCICLETAS   </v>
      </c>
      <c r="G9052" t="str">
        <f>T("De 125,01 a 250 CENTIMETROS CUBICOS               ")</f>
        <v xml:space="preserve">De 125,01 a 250 CENTIMETROS CUBICOS               </v>
      </c>
      <c r="H9052" t="str">
        <f>T("GASOLINA                                          ")</f>
        <v xml:space="preserve">GASOLINA                                          </v>
      </c>
      <c r="I9052">
        <v>235</v>
      </c>
    </row>
    <row r="9053" spans="1:9">
      <c r="A9053" t="str">
        <f>T("2018")</f>
        <v>2018</v>
      </c>
      <c r="B9053" t="str">
        <f>T("FISICO                                            ")</f>
        <v xml:space="preserve">FISICO                                            </v>
      </c>
      <c r="C9053" t="str">
        <f>T("MONCLOA-ARAVACA     ")</f>
        <v xml:space="preserve">MONCLOA-ARAVACA     </v>
      </c>
      <c r="D9053" t="str">
        <f>T("ARGUELLES           ")</f>
        <v xml:space="preserve">ARGUELLES           </v>
      </c>
      <c r="E9053" t="str">
        <f>T("MT ")</f>
        <v xml:space="preserve">MT </v>
      </c>
      <c r="F9053" t="str">
        <f>T("MOTOCICLETAS   ")</f>
        <v xml:space="preserve">MOTOCICLETAS   </v>
      </c>
      <c r="G9053" t="str">
        <f>T("De 250,01 a 500 CENTIMETROS CUBICOS               ")</f>
        <v xml:space="preserve">De 250,01 a 500 CENTIMETROS CUBICOS               </v>
      </c>
      <c r="H9053" t="str">
        <f>T("GASOLINA                                          ")</f>
        <v xml:space="preserve">GASOLINA                                          </v>
      </c>
      <c r="I9053">
        <v>173</v>
      </c>
    </row>
    <row r="9054" spans="1:9">
      <c r="A9054" t="str">
        <f>T("2018")</f>
        <v>2018</v>
      </c>
      <c r="B9054" t="str">
        <f>T("FISICO                                            ")</f>
        <v xml:space="preserve">FISICO                                            </v>
      </c>
      <c r="C9054" t="str">
        <f>T("MONCLOA-ARAVACA     ")</f>
        <v xml:space="preserve">MONCLOA-ARAVACA     </v>
      </c>
      <c r="D9054" t="str">
        <f>T("ARGUELLES           ")</f>
        <v xml:space="preserve">ARGUELLES           </v>
      </c>
      <c r="E9054" t="str">
        <f>T("MT ")</f>
        <v xml:space="preserve">MT </v>
      </c>
      <c r="F9054" t="str">
        <f>T("MOTOCICLETAS   ")</f>
        <v xml:space="preserve">MOTOCICLETAS   </v>
      </c>
      <c r="G9054" t="str">
        <f>T("De 500,01 a 1.000 CENTIMETROS CUBICOS             ")</f>
        <v xml:space="preserve">De 500,01 a 1.000 CENTIMETROS CUBICOS             </v>
      </c>
      <c r="H9054" t="str">
        <f>T("GASOLINA                                          ")</f>
        <v xml:space="preserve">GASOLINA                                          </v>
      </c>
      <c r="I9054">
        <v>272</v>
      </c>
    </row>
    <row r="9055" spans="1:9">
      <c r="A9055" t="str">
        <f>T("2018")</f>
        <v>2018</v>
      </c>
      <c r="B9055" t="str">
        <f>T("FISICO                                            ")</f>
        <v xml:space="preserve">FISICO                                            </v>
      </c>
      <c r="C9055" t="str">
        <f>T("MONCLOA-ARAVACA     ")</f>
        <v xml:space="preserve">MONCLOA-ARAVACA     </v>
      </c>
      <c r="D9055" t="str">
        <f>T("ARGUELLES           ")</f>
        <v xml:space="preserve">ARGUELLES           </v>
      </c>
      <c r="E9055" t="str">
        <f>T("MT ")</f>
        <v xml:space="preserve">MT </v>
      </c>
      <c r="F9055" t="str">
        <f>T("MOTOCICLETAS   ")</f>
        <v xml:space="preserve">MOTOCICLETAS   </v>
      </c>
      <c r="G9055" t="str">
        <f>T("De 1.000,01 CENTIMETROS CUBICOS en adelante       ")</f>
        <v xml:space="preserve">De 1.000,01 CENTIMETROS CUBICOS en adelante       </v>
      </c>
      <c r="H9055" t="str">
        <f>T("GASOLINA                                          ")</f>
        <v xml:space="preserve">GASOLINA                                          </v>
      </c>
      <c r="I9055">
        <v>84</v>
      </c>
    </row>
    <row r="9056" spans="1:9">
      <c r="A9056" t="str">
        <f>T("2018")</f>
        <v>2018</v>
      </c>
      <c r="B9056" t="str">
        <f>T("FISICO                                            ")</f>
        <v xml:space="preserve">FISICO                                            </v>
      </c>
      <c r="C9056" t="str">
        <f>T("MONCLOA-ARAVACA     ")</f>
        <v xml:space="preserve">MONCLOA-ARAVACA     </v>
      </c>
      <c r="D9056" t="str">
        <f>T("CIUDAD UNIVERSITARIA")</f>
        <v>CIUDAD UNIVERSITARIA</v>
      </c>
      <c r="E9056" t="str">
        <f>T("MT ")</f>
        <v xml:space="preserve">MT </v>
      </c>
      <c r="F9056" t="str">
        <f>T("MOTOCICLETAS   ")</f>
        <v xml:space="preserve">MOTOCICLETAS   </v>
      </c>
      <c r="G9056" t="str">
        <f>T("De menos de 125,01 CENTIMETROS CUBICOS            ")</f>
        <v xml:space="preserve">De menos de 125,01 CENTIMETROS CUBICOS            </v>
      </c>
      <c r="H9056" t="str">
        <f>T("GASOLINA                                          ")</f>
        <v xml:space="preserve">GASOLINA                                          </v>
      </c>
      <c r="I9056">
        <v>490</v>
      </c>
    </row>
    <row r="9057" spans="1:9">
      <c r="A9057" t="str">
        <f>T("2018")</f>
        <v>2018</v>
      </c>
      <c r="B9057" t="str">
        <f>T("FISICO                                            ")</f>
        <v xml:space="preserve">FISICO                                            </v>
      </c>
      <c r="C9057" t="str">
        <f>T("MONCLOA-ARAVACA     ")</f>
        <v xml:space="preserve">MONCLOA-ARAVACA     </v>
      </c>
      <c r="D9057" t="str">
        <f>T("CIUDAD UNIVERSITARIA")</f>
        <v>CIUDAD UNIVERSITARIA</v>
      </c>
      <c r="E9057" t="str">
        <f>T("MT ")</f>
        <v xml:space="preserve">MT </v>
      </c>
      <c r="F9057" t="str">
        <f>T("MOTOCICLETAS   ")</f>
        <v xml:space="preserve">MOTOCICLETAS   </v>
      </c>
      <c r="G9057" t="str">
        <f>T("De 125,01 a 250 CENTIMETROS CUBICOS               ")</f>
        <v xml:space="preserve">De 125,01 a 250 CENTIMETROS CUBICOS               </v>
      </c>
      <c r="H9057" t="str">
        <f>T("GASOLINA                                          ")</f>
        <v xml:space="preserve">GASOLINA                                          </v>
      </c>
      <c r="I9057">
        <v>194</v>
      </c>
    </row>
    <row r="9058" spans="1:9">
      <c r="A9058" t="str">
        <f>T("2018")</f>
        <v>2018</v>
      </c>
      <c r="B9058" t="str">
        <f>T("FISICO                                            ")</f>
        <v xml:space="preserve">FISICO                                            </v>
      </c>
      <c r="C9058" t="str">
        <f>T("MONCLOA-ARAVACA     ")</f>
        <v xml:space="preserve">MONCLOA-ARAVACA     </v>
      </c>
      <c r="D9058" t="str">
        <f>T("CIUDAD UNIVERSITARIA")</f>
        <v>CIUDAD UNIVERSITARIA</v>
      </c>
      <c r="E9058" t="str">
        <f>T("MT ")</f>
        <v xml:space="preserve">MT </v>
      </c>
      <c r="F9058" t="str">
        <f>T("MOTOCICLETAS   ")</f>
        <v xml:space="preserve">MOTOCICLETAS   </v>
      </c>
      <c r="G9058" t="str">
        <f>T("De 250,01 a 500 CENTIMETROS CUBICOS               ")</f>
        <v xml:space="preserve">De 250,01 a 500 CENTIMETROS CUBICOS               </v>
      </c>
      <c r="H9058" t="str">
        <f>T("GASOLINA                                          ")</f>
        <v xml:space="preserve">GASOLINA                                          </v>
      </c>
      <c r="I9058">
        <v>136</v>
      </c>
    </row>
    <row r="9059" spans="1:9">
      <c r="A9059" t="str">
        <f>T("2018")</f>
        <v>2018</v>
      </c>
      <c r="B9059" t="str">
        <f>T("FISICO                                            ")</f>
        <v xml:space="preserve">FISICO                                            </v>
      </c>
      <c r="C9059" t="str">
        <f>T("MONCLOA-ARAVACA     ")</f>
        <v xml:space="preserve">MONCLOA-ARAVACA     </v>
      </c>
      <c r="D9059" t="str">
        <f>T("CIUDAD UNIVERSITARIA")</f>
        <v>CIUDAD UNIVERSITARIA</v>
      </c>
      <c r="E9059" t="str">
        <f>T("MT ")</f>
        <v xml:space="preserve">MT </v>
      </c>
      <c r="F9059" t="str">
        <f>T("MOTOCICLETAS   ")</f>
        <v xml:space="preserve">MOTOCICLETAS   </v>
      </c>
      <c r="G9059" t="str">
        <f>T("De 500,01 a 1.000 CENTIMETROS CUBICOS             ")</f>
        <v xml:space="preserve">De 500,01 a 1.000 CENTIMETROS CUBICOS             </v>
      </c>
      <c r="H9059" t="str">
        <f>T("GASOLINA                                          ")</f>
        <v xml:space="preserve">GASOLINA                                          </v>
      </c>
      <c r="I9059">
        <v>236</v>
      </c>
    </row>
    <row r="9060" spans="1:9">
      <c r="A9060" t="str">
        <f>T("2018")</f>
        <v>2018</v>
      </c>
      <c r="B9060" t="str">
        <f>T("FISICO                                            ")</f>
        <v xml:space="preserve">FISICO                                            </v>
      </c>
      <c r="C9060" t="str">
        <f>T("MONCLOA-ARAVACA     ")</f>
        <v xml:space="preserve">MONCLOA-ARAVACA     </v>
      </c>
      <c r="D9060" t="str">
        <f>T("CIUDAD UNIVERSITARIA")</f>
        <v>CIUDAD UNIVERSITARIA</v>
      </c>
      <c r="E9060" t="str">
        <f>T("MT ")</f>
        <v xml:space="preserve">MT </v>
      </c>
      <c r="F9060" t="str">
        <f>T("MOTOCICLETAS   ")</f>
        <v xml:space="preserve">MOTOCICLETAS   </v>
      </c>
      <c r="G9060" t="str">
        <f>T("De 1.000,01 CENTIMETROS CUBICOS en adelante       ")</f>
        <v xml:space="preserve">De 1.000,01 CENTIMETROS CUBICOS en adelante       </v>
      </c>
      <c r="H9060" t="str">
        <f>T("GASOLINA                                          ")</f>
        <v xml:space="preserve">GASOLINA                                          </v>
      </c>
      <c r="I9060">
        <v>66</v>
      </c>
    </row>
    <row r="9061" spans="1:9">
      <c r="A9061" t="str">
        <f>T("2018")</f>
        <v>2018</v>
      </c>
      <c r="B9061" t="str">
        <f>T("FISICO                                            ")</f>
        <v xml:space="preserve">FISICO                                            </v>
      </c>
      <c r="C9061" t="str">
        <f>T("MONCLOA-ARAVACA     ")</f>
        <v xml:space="preserve">MONCLOA-ARAVACA     </v>
      </c>
      <c r="D9061" t="str">
        <f>T("VALDEZARZA          ")</f>
        <v xml:space="preserve">VALDEZARZA          </v>
      </c>
      <c r="E9061" t="str">
        <f>T("MT ")</f>
        <v xml:space="preserve">MT </v>
      </c>
      <c r="F9061" t="str">
        <f>T("MOTOCICLETAS   ")</f>
        <v xml:space="preserve">MOTOCICLETAS   </v>
      </c>
      <c r="G9061" t="str">
        <f>T("De menos de 125,01 CENTIMETROS CUBICOS            ")</f>
        <v xml:space="preserve">De menos de 125,01 CENTIMETROS CUBICOS            </v>
      </c>
      <c r="H9061" t="str">
        <f>T("GASOLINA                                          ")</f>
        <v xml:space="preserve">GASOLINA                                          </v>
      </c>
      <c r="I9061">
        <v>622</v>
      </c>
    </row>
    <row r="9062" spans="1:9">
      <c r="A9062" t="str">
        <f>T("2018")</f>
        <v>2018</v>
      </c>
      <c r="B9062" t="str">
        <f>T("FISICO                                            ")</f>
        <v xml:space="preserve">FISICO                                            </v>
      </c>
      <c r="C9062" t="str">
        <f>T("MONCLOA-ARAVACA     ")</f>
        <v xml:space="preserve">MONCLOA-ARAVACA     </v>
      </c>
      <c r="D9062" t="str">
        <f>T("VALDEZARZA          ")</f>
        <v xml:space="preserve">VALDEZARZA          </v>
      </c>
      <c r="E9062" t="str">
        <f>T("MT ")</f>
        <v xml:space="preserve">MT </v>
      </c>
      <c r="F9062" t="str">
        <f>T("MOTOCICLETAS   ")</f>
        <v xml:space="preserve">MOTOCICLETAS   </v>
      </c>
      <c r="G9062" t="str">
        <f>T("De 125,01 a 250 CENTIMETROS CUBICOS               ")</f>
        <v xml:space="preserve">De 125,01 a 250 CENTIMETROS CUBICOS               </v>
      </c>
      <c r="H9062" t="str">
        <f>T("GASOLINA                                          ")</f>
        <v xml:space="preserve">GASOLINA                                          </v>
      </c>
      <c r="I9062">
        <v>219</v>
      </c>
    </row>
    <row r="9063" spans="1:9">
      <c r="A9063" t="str">
        <f>T("2018")</f>
        <v>2018</v>
      </c>
      <c r="B9063" t="str">
        <f>T("FISICO                                            ")</f>
        <v xml:space="preserve">FISICO                                            </v>
      </c>
      <c r="C9063" t="str">
        <f>T("MONCLOA-ARAVACA     ")</f>
        <v xml:space="preserve">MONCLOA-ARAVACA     </v>
      </c>
      <c r="D9063" t="str">
        <f>T("VALDEZARZA          ")</f>
        <v xml:space="preserve">VALDEZARZA          </v>
      </c>
      <c r="E9063" t="str">
        <f>T("MT ")</f>
        <v xml:space="preserve">MT </v>
      </c>
      <c r="F9063" t="str">
        <f>T("MOTOCICLETAS   ")</f>
        <v xml:space="preserve">MOTOCICLETAS   </v>
      </c>
      <c r="G9063" t="str">
        <f>T("De 250,01 a 500 CENTIMETROS CUBICOS               ")</f>
        <v xml:space="preserve">De 250,01 a 500 CENTIMETROS CUBICOS               </v>
      </c>
      <c r="H9063" t="str">
        <f>T("GASOLINA                                          ")</f>
        <v xml:space="preserve">GASOLINA                                          </v>
      </c>
      <c r="I9063">
        <v>157</v>
      </c>
    </row>
    <row r="9064" spans="1:9">
      <c r="A9064" t="str">
        <f>T("2018")</f>
        <v>2018</v>
      </c>
      <c r="B9064" t="str">
        <f>T("FISICO                                            ")</f>
        <v xml:space="preserve">FISICO                                            </v>
      </c>
      <c r="C9064" t="str">
        <f>T("MONCLOA-ARAVACA     ")</f>
        <v xml:space="preserve">MONCLOA-ARAVACA     </v>
      </c>
      <c r="D9064" t="str">
        <f>T("VALDEZARZA          ")</f>
        <v xml:space="preserve">VALDEZARZA          </v>
      </c>
      <c r="E9064" t="str">
        <f>T("MT ")</f>
        <v xml:space="preserve">MT </v>
      </c>
      <c r="F9064" t="str">
        <f>T("MOTOCICLETAS   ")</f>
        <v xml:space="preserve">MOTOCICLETAS   </v>
      </c>
      <c r="G9064" t="str">
        <f>T("De 500,01 a 1.000 CENTIMETROS CUBICOS             ")</f>
        <v xml:space="preserve">De 500,01 a 1.000 CENTIMETROS CUBICOS             </v>
      </c>
      <c r="H9064" t="str">
        <f>T("GASOLINA                                          ")</f>
        <v xml:space="preserve">GASOLINA                                          </v>
      </c>
      <c r="I9064">
        <v>330</v>
      </c>
    </row>
    <row r="9065" spans="1:9">
      <c r="A9065" t="str">
        <f>T("2018")</f>
        <v>2018</v>
      </c>
      <c r="B9065" t="str">
        <f>T("FISICO                                            ")</f>
        <v xml:space="preserve">FISICO                                            </v>
      </c>
      <c r="C9065" t="str">
        <f>T("MONCLOA-ARAVACA     ")</f>
        <v xml:space="preserve">MONCLOA-ARAVACA     </v>
      </c>
      <c r="D9065" t="str">
        <f>T("VALDEZARZA          ")</f>
        <v xml:space="preserve">VALDEZARZA          </v>
      </c>
      <c r="E9065" t="str">
        <f>T("MT ")</f>
        <v xml:space="preserve">MT </v>
      </c>
      <c r="F9065" t="str">
        <f>T("MOTOCICLETAS   ")</f>
        <v xml:space="preserve">MOTOCICLETAS   </v>
      </c>
      <c r="G9065" t="str">
        <f>T("De 1.000,01 CENTIMETROS CUBICOS en adelante       ")</f>
        <v xml:space="preserve">De 1.000,01 CENTIMETROS CUBICOS en adelante       </v>
      </c>
      <c r="H9065" t="str">
        <f>T("GASOLINA                                          ")</f>
        <v xml:space="preserve">GASOLINA                                          </v>
      </c>
      <c r="I9065">
        <v>51</v>
      </c>
    </row>
    <row r="9066" spans="1:9">
      <c r="A9066" t="str">
        <f>T("2018")</f>
        <v>2018</v>
      </c>
      <c r="B9066" t="str">
        <f>T("FISICO                                            ")</f>
        <v xml:space="preserve">FISICO                                            </v>
      </c>
      <c r="C9066" t="str">
        <f>T("MONCLOA-ARAVACA     ")</f>
        <v xml:space="preserve">MONCLOA-ARAVACA     </v>
      </c>
      <c r="D9066" t="str">
        <f>T("VALDEMARIN          ")</f>
        <v xml:space="preserve">VALDEMARIN          </v>
      </c>
      <c r="E9066" t="str">
        <f>T("MT ")</f>
        <v xml:space="preserve">MT </v>
      </c>
      <c r="F9066" t="str">
        <f>T("MOTOCICLETAS   ")</f>
        <v xml:space="preserve">MOTOCICLETAS   </v>
      </c>
      <c r="G9066" t="str">
        <f>T("De menos de 125,01 CENTIMETROS CUBICOS            ")</f>
        <v xml:space="preserve">De menos de 125,01 CENTIMETROS CUBICOS            </v>
      </c>
      <c r="H9066" t="str">
        <f>T("GASOLINA                                          ")</f>
        <v xml:space="preserve">GASOLINA                                          </v>
      </c>
      <c r="I9066">
        <v>127</v>
      </c>
    </row>
    <row r="9067" spans="1:9">
      <c r="A9067" t="str">
        <f>T("2018")</f>
        <v>2018</v>
      </c>
      <c r="B9067" t="str">
        <f>T("FISICO                                            ")</f>
        <v xml:space="preserve">FISICO                                            </v>
      </c>
      <c r="C9067" t="str">
        <f>T("MONCLOA-ARAVACA     ")</f>
        <v xml:space="preserve">MONCLOA-ARAVACA     </v>
      </c>
      <c r="D9067" t="str">
        <f>T("VALDEMARIN          ")</f>
        <v xml:space="preserve">VALDEMARIN          </v>
      </c>
      <c r="E9067" t="str">
        <f>T("MT ")</f>
        <v xml:space="preserve">MT </v>
      </c>
      <c r="F9067" t="str">
        <f>T("MOTOCICLETAS   ")</f>
        <v xml:space="preserve">MOTOCICLETAS   </v>
      </c>
      <c r="G9067" t="str">
        <f>T("De 125,01 a 250 CENTIMETROS CUBICOS               ")</f>
        <v xml:space="preserve">De 125,01 a 250 CENTIMETROS CUBICOS               </v>
      </c>
      <c r="H9067" t="str">
        <f>T("GASOLINA                                          ")</f>
        <v xml:space="preserve">GASOLINA                                          </v>
      </c>
      <c r="I9067">
        <v>47</v>
      </c>
    </row>
    <row r="9068" spans="1:9">
      <c r="A9068" t="str">
        <f>T("2018")</f>
        <v>2018</v>
      </c>
      <c r="B9068" t="str">
        <f>T("FISICO                                            ")</f>
        <v xml:space="preserve">FISICO                                            </v>
      </c>
      <c r="C9068" t="str">
        <f>T("MONCLOA-ARAVACA     ")</f>
        <v xml:space="preserve">MONCLOA-ARAVACA     </v>
      </c>
      <c r="D9068" t="str">
        <f>T("VALDEMARIN          ")</f>
        <v xml:space="preserve">VALDEMARIN          </v>
      </c>
      <c r="E9068" t="str">
        <f>T("MT ")</f>
        <v xml:space="preserve">MT </v>
      </c>
      <c r="F9068" t="str">
        <f>T("MOTOCICLETAS   ")</f>
        <v xml:space="preserve">MOTOCICLETAS   </v>
      </c>
      <c r="G9068" t="str">
        <f>T("De 250,01 a 500 CENTIMETROS CUBICOS               ")</f>
        <v xml:space="preserve">De 250,01 a 500 CENTIMETROS CUBICOS               </v>
      </c>
      <c r="H9068" t="str">
        <f>T("GASOLINA                                          ")</f>
        <v xml:space="preserve">GASOLINA                                          </v>
      </c>
      <c r="I9068">
        <v>62</v>
      </c>
    </row>
    <row r="9069" spans="1:9">
      <c r="A9069" t="str">
        <f>T("2018")</f>
        <v>2018</v>
      </c>
      <c r="B9069" t="str">
        <f>T("FISICO                                            ")</f>
        <v xml:space="preserve">FISICO                                            </v>
      </c>
      <c r="C9069" t="str">
        <f>T("MONCLOA-ARAVACA     ")</f>
        <v xml:space="preserve">MONCLOA-ARAVACA     </v>
      </c>
      <c r="D9069" t="str">
        <f>T("VALDEMARIN          ")</f>
        <v xml:space="preserve">VALDEMARIN          </v>
      </c>
      <c r="E9069" t="str">
        <f>T("MT ")</f>
        <v xml:space="preserve">MT </v>
      </c>
      <c r="F9069" t="str">
        <f>T("MOTOCICLETAS   ")</f>
        <v xml:space="preserve">MOTOCICLETAS   </v>
      </c>
      <c r="G9069" t="str">
        <f>T("De 500,01 a 1.000 CENTIMETROS CUBICOS             ")</f>
        <v xml:space="preserve">De 500,01 a 1.000 CENTIMETROS CUBICOS             </v>
      </c>
      <c r="H9069" t="str">
        <f>T("GASOLINA                                          ")</f>
        <v xml:space="preserve">GASOLINA                                          </v>
      </c>
      <c r="I9069">
        <v>75</v>
      </c>
    </row>
    <row r="9070" spans="1:9">
      <c r="A9070" t="str">
        <f>T("2018")</f>
        <v>2018</v>
      </c>
      <c r="B9070" t="str">
        <f>T("FISICO                                            ")</f>
        <v xml:space="preserve">FISICO                                            </v>
      </c>
      <c r="C9070" t="str">
        <f>T("MONCLOA-ARAVACA     ")</f>
        <v xml:space="preserve">MONCLOA-ARAVACA     </v>
      </c>
      <c r="D9070" t="str">
        <f>T("VALDEMARIN          ")</f>
        <v xml:space="preserve">VALDEMARIN          </v>
      </c>
      <c r="E9070" t="str">
        <f>T("MT ")</f>
        <v xml:space="preserve">MT </v>
      </c>
      <c r="F9070" t="str">
        <f>T("MOTOCICLETAS   ")</f>
        <v xml:space="preserve">MOTOCICLETAS   </v>
      </c>
      <c r="G9070" t="str">
        <f>T("De 1.000,01 CENTIMETROS CUBICOS en adelante       ")</f>
        <v xml:space="preserve">De 1.000,01 CENTIMETROS CUBICOS en adelante       </v>
      </c>
      <c r="H9070" t="str">
        <f>T("GASOLINA                                          ")</f>
        <v xml:space="preserve">GASOLINA                                          </v>
      </c>
      <c r="I9070">
        <v>42</v>
      </c>
    </row>
    <row r="9071" spans="1:9">
      <c r="A9071" t="str">
        <f>T("2018")</f>
        <v>2018</v>
      </c>
      <c r="B9071" t="str">
        <f>T("FISICO                                            ")</f>
        <v xml:space="preserve">FISICO                                            </v>
      </c>
      <c r="C9071" t="str">
        <f>T("MONCLOA-ARAVACA     ")</f>
        <v xml:space="preserve">MONCLOA-ARAVACA     </v>
      </c>
      <c r="D9071" t="str">
        <f>T("EL PLANTIO          ")</f>
        <v xml:space="preserve">EL PLANTIO          </v>
      </c>
      <c r="E9071" t="str">
        <f>T("MT ")</f>
        <v xml:space="preserve">MT </v>
      </c>
      <c r="F9071" t="str">
        <f>T("MOTOCICLETAS   ")</f>
        <v xml:space="preserve">MOTOCICLETAS   </v>
      </c>
      <c r="G9071" t="str">
        <f>T("De menos de 125,01 CENTIMETROS CUBICOS            ")</f>
        <v xml:space="preserve">De menos de 125,01 CENTIMETROS CUBICOS            </v>
      </c>
      <c r="H9071" t="str">
        <f>T("GASOLINA                                          ")</f>
        <v xml:space="preserve">GASOLINA                                          </v>
      </c>
      <c r="I9071">
        <v>87</v>
      </c>
    </row>
    <row r="9072" spans="1:9">
      <c r="A9072" t="str">
        <f>T("2018")</f>
        <v>2018</v>
      </c>
      <c r="B9072" t="str">
        <f>T("FISICO                                            ")</f>
        <v xml:space="preserve">FISICO                                            </v>
      </c>
      <c r="C9072" t="str">
        <f>T("MONCLOA-ARAVACA     ")</f>
        <v xml:space="preserve">MONCLOA-ARAVACA     </v>
      </c>
      <c r="D9072" t="str">
        <f>T("EL PLANTIO          ")</f>
        <v xml:space="preserve">EL PLANTIO          </v>
      </c>
      <c r="E9072" t="str">
        <f>T("MT ")</f>
        <v xml:space="preserve">MT </v>
      </c>
      <c r="F9072" t="str">
        <f>T("MOTOCICLETAS   ")</f>
        <v xml:space="preserve">MOTOCICLETAS   </v>
      </c>
      <c r="G9072" t="str">
        <f>T("De 125,01 a 250 CENTIMETROS CUBICOS               ")</f>
        <v xml:space="preserve">De 125,01 a 250 CENTIMETROS CUBICOS               </v>
      </c>
      <c r="H9072" t="str">
        <f>T("GASOLINA                                          ")</f>
        <v xml:space="preserve">GASOLINA                                          </v>
      </c>
      <c r="I9072">
        <v>34</v>
      </c>
    </row>
    <row r="9073" spans="1:9">
      <c r="A9073" t="str">
        <f>T("2018")</f>
        <v>2018</v>
      </c>
      <c r="B9073" t="str">
        <f>T("FISICO                                            ")</f>
        <v xml:space="preserve">FISICO                                            </v>
      </c>
      <c r="C9073" t="str">
        <f>T("MONCLOA-ARAVACA     ")</f>
        <v xml:space="preserve">MONCLOA-ARAVACA     </v>
      </c>
      <c r="D9073" t="str">
        <f>T("EL PLANTIO          ")</f>
        <v xml:space="preserve">EL PLANTIO          </v>
      </c>
      <c r="E9073" t="str">
        <f>T("MT ")</f>
        <v xml:space="preserve">MT </v>
      </c>
      <c r="F9073" t="str">
        <f>T("MOTOCICLETAS   ")</f>
        <v xml:space="preserve">MOTOCICLETAS   </v>
      </c>
      <c r="G9073" t="str">
        <f>T("De 250,01 a 500 CENTIMETROS CUBICOS               ")</f>
        <v xml:space="preserve">De 250,01 a 500 CENTIMETROS CUBICOS               </v>
      </c>
      <c r="H9073" t="str">
        <f>T("GASOLINA                                          ")</f>
        <v xml:space="preserve">GASOLINA                                          </v>
      </c>
      <c r="I9073">
        <v>33</v>
      </c>
    </row>
    <row r="9074" spans="1:9">
      <c r="A9074" t="str">
        <f>T("2018")</f>
        <v>2018</v>
      </c>
      <c r="B9074" t="str">
        <f>T("FISICO                                            ")</f>
        <v xml:space="preserve">FISICO                                            </v>
      </c>
      <c r="C9074" t="str">
        <f>T("MONCLOA-ARAVACA     ")</f>
        <v xml:space="preserve">MONCLOA-ARAVACA     </v>
      </c>
      <c r="D9074" t="str">
        <f>T("EL PLANTIO          ")</f>
        <v xml:space="preserve">EL PLANTIO          </v>
      </c>
      <c r="E9074" t="str">
        <f>T("MT ")</f>
        <v xml:space="preserve">MT </v>
      </c>
      <c r="F9074" t="str">
        <f>T("MOTOCICLETAS   ")</f>
        <v xml:space="preserve">MOTOCICLETAS   </v>
      </c>
      <c r="G9074" t="str">
        <f>T("De 500,01 a 1.000 CENTIMETROS CUBICOS             ")</f>
        <v xml:space="preserve">De 500,01 a 1.000 CENTIMETROS CUBICOS             </v>
      </c>
      <c r="H9074" t="str">
        <f>T("GASOLINA                                          ")</f>
        <v xml:space="preserve">GASOLINA                                          </v>
      </c>
      <c r="I9074">
        <v>41</v>
      </c>
    </row>
    <row r="9075" spans="1:9">
      <c r="A9075" t="str">
        <f>T("2018")</f>
        <v>2018</v>
      </c>
      <c r="B9075" t="str">
        <f>T("FISICO                                            ")</f>
        <v xml:space="preserve">FISICO                                            </v>
      </c>
      <c r="C9075" t="str">
        <f>T("MONCLOA-ARAVACA     ")</f>
        <v xml:space="preserve">MONCLOA-ARAVACA     </v>
      </c>
      <c r="D9075" t="str">
        <f>T("EL PLANTIO          ")</f>
        <v xml:space="preserve">EL PLANTIO          </v>
      </c>
      <c r="E9075" t="str">
        <f>T("MT ")</f>
        <v xml:space="preserve">MT </v>
      </c>
      <c r="F9075" t="str">
        <f>T("MOTOCICLETAS   ")</f>
        <v xml:space="preserve">MOTOCICLETAS   </v>
      </c>
      <c r="G9075" t="str">
        <f>T("De 1.000,01 CENTIMETROS CUBICOS en adelante       ")</f>
        <v xml:space="preserve">De 1.000,01 CENTIMETROS CUBICOS en adelante       </v>
      </c>
      <c r="H9075" t="str">
        <f>T("GASOLINA                                          ")</f>
        <v xml:space="preserve">GASOLINA                                          </v>
      </c>
      <c r="I9075">
        <v>18</v>
      </c>
    </row>
    <row r="9076" spans="1:9">
      <c r="A9076" t="str">
        <f>T("2018")</f>
        <v>2018</v>
      </c>
      <c r="B9076" t="str">
        <f>T("FISICO                                            ")</f>
        <v xml:space="preserve">FISICO                                            </v>
      </c>
      <c r="C9076" t="str">
        <f>T("MONCLOA-ARAVACA     ")</f>
        <v xml:space="preserve">MONCLOA-ARAVACA     </v>
      </c>
      <c r="D9076" t="str">
        <f>T("ARAVACA             ")</f>
        <v xml:space="preserve">ARAVACA             </v>
      </c>
      <c r="E9076" t="str">
        <f>T("MT ")</f>
        <v xml:space="preserve">MT </v>
      </c>
      <c r="F9076" t="str">
        <f>T("MOTOCICLETAS   ")</f>
        <v xml:space="preserve">MOTOCICLETAS   </v>
      </c>
      <c r="G9076" t="str">
        <f>T("De menos de 125,01 CENTIMETROS CUBICOS            ")</f>
        <v xml:space="preserve">De menos de 125,01 CENTIMETROS CUBICOS            </v>
      </c>
      <c r="H9076" t="str">
        <f>T("GASOLINA                                          ")</f>
        <v xml:space="preserve">GASOLINA                                          </v>
      </c>
      <c r="I9076">
        <v>580</v>
      </c>
    </row>
    <row r="9077" spans="1:9">
      <c r="A9077" t="str">
        <f>T("2018")</f>
        <v>2018</v>
      </c>
      <c r="B9077" t="str">
        <f>T("FISICO                                            ")</f>
        <v xml:space="preserve">FISICO                                            </v>
      </c>
      <c r="C9077" t="str">
        <f>T("MONCLOA-ARAVACA     ")</f>
        <v xml:space="preserve">MONCLOA-ARAVACA     </v>
      </c>
      <c r="D9077" t="str">
        <f>T("ARAVACA             ")</f>
        <v xml:space="preserve">ARAVACA             </v>
      </c>
      <c r="E9077" t="str">
        <f>T("MT ")</f>
        <v xml:space="preserve">MT </v>
      </c>
      <c r="F9077" t="str">
        <f>T("MOTOCICLETAS   ")</f>
        <v xml:space="preserve">MOTOCICLETAS   </v>
      </c>
      <c r="G9077" t="str">
        <f>T("De 125,01 a 250 CENTIMETROS CUBICOS               ")</f>
        <v xml:space="preserve">De 125,01 a 250 CENTIMETROS CUBICOS               </v>
      </c>
      <c r="H9077" t="str">
        <f>T("GASOLINA                                          ")</f>
        <v xml:space="preserve">GASOLINA                                          </v>
      </c>
      <c r="I9077">
        <v>272</v>
      </c>
    </row>
    <row r="9078" spans="1:9">
      <c r="A9078" t="str">
        <f>T("2018")</f>
        <v>2018</v>
      </c>
      <c r="B9078" t="str">
        <f>T("FISICO                                            ")</f>
        <v xml:space="preserve">FISICO                                            </v>
      </c>
      <c r="C9078" t="str">
        <f>T("MONCLOA-ARAVACA     ")</f>
        <v xml:space="preserve">MONCLOA-ARAVACA     </v>
      </c>
      <c r="D9078" t="str">
        <f>T("ARAVACA             ")</f>
        <v xml:space="preserve">ARAVACA             </v>
      </c>
      <c r="E9078" t="str">
        <f>T("MT ")</f>
        <v xml:space="preserve">MT </v>
      </c>
      <c r="F9078" t="str">
        <f>T("MOTOCICLETAS   ")</f>
        <v xml:space="preserve">MOTOCICLETAS   </v>
      </c>
      <c r="G9078" t="str">
        <f>T("De 250,01 a 500 CENTIMETROS CUBICOS               ")</f>
        <v xml:space="preserve">De 250,01 a 500 CENTIMETROS CUBICOS               </v>
      </c>
      <c r="H9078" t="str">
        <f>T("GASOLINA                                          ")</f>
        <v xml:space="preserve">GASOLINA                                          </v>
      </c>
      <c r="I9078">
        <v>261</v>
      </c>
    </row>
    <row r="9079" spans="1:9">
      <c r="A9079" t="str">
        <f>T("2018")</f>
        <v>2018</v>
      </c>
      <c r="B9079" t="str">
        <f>T("FISICO                                            ")</f>
        <v xml:space="preserve">FISICO                                            </v>
      </c>
      <c r="C9079" t="str">
        <f>T("MONCLOA-ARAVACA     ")</f>
        <v xml:space="preserve">MONCLOA-ARAVACA     </v>
      </c>
      <c r="D9079" t="str">
        <f>T("ARAVACA             ")</f>
        <v xml:space="preserve">ARAVACA             </v>
      </c>
      <c r="E9079" t="str">
        <f>T("MT ")</f>
        <v xml:space="preserve">MT </v>
      </c>
      <c r="F9079" t="str">
        <f>T("MOTOCICLETAS   ")</f>
        <v xml:space="preserve">MOTOCICLETAS   </v>
      </c>
      <c r="G9079" t="str">
        <f>T("De 500,01 a 1.000 CENTIMETROS CUBICOS             ")</f>
        <v xml:space="preserve">De 500,01 a 1.000 CENTIMETROS CUBICOS             </v>
      </c>
      <c r="H9079" t="str">
        <f>T("GASOLINA                                          ")</f>
        <v xml:space="preserve">GASOLINA                                          </v>
      </c>
      <c r="I9079">
        <v>419</v>
      </c>
    </row>
    <row r="9080" spans="1:9">
      <c r="A9080" t="str">
        <f>T("2018")</f>
        <v>2018</v>
      </c>
      <c r="B9080" t="str">
        <f>T("FISICO                                            ")</f>
        <v xml:space="preserve">FISICO                                            </v>
      </c>
      <c r="C9080" t="str">
        <f>T("MONCLOA-ARAVACA     ")</f>
        <v xml:space="preserve">MONCLOA-ARAVACA     </v>
      </c>
      <c r="D9080" t="str">
        <f>T("ARAVACA             ")</f>
        <v xml:space="preserve">ARAVACA             </v>
      </c>
      <c r="E9080" t="str">
        <f>T("MT ")</f>
        <v xml:space="preserve">MT </v>
      </c>
      <c r="F9080" t="str">
        <f>T("MOTOCICLETAS   ")</f>
        <v xml:space="preserve">MOTOCICLETAS   </v>
      </c>
      <c r="G9080" t="str">
        <f>T("De 1.000,01 CENTIMETROS CUBICOS en adelante       ")</f>
        <v xml:space="preserve">De 1.000,01 CENTIMETROS CUBICOS en adelante       </v>
      </c>
      <c r="H9080" t="str">
        <f>T("GASOLINA                                          ")</f>
        <v xml:space="preserve">GASOLINA                                          </v>
      </c>
      <c r="I9080">
        <v>125</v>
      </c>
    </row>
    <row r="9081" spans="1:9">
      <c r="A9081" t="str">
        <f>T("2018")</f>
        <v>2018</v>
      </c>
      <c r="B9081" t="str">
        <f>T("JURIDICO                                          ")</f>
        <v xml:space="preserve">JURIDICO                                          </v>
      </c>
      <c r="C9081" t="str">
        <f>T("MONCLOA-ARAVACA     ")</f>
        <v xml:space="preserve">MONCLOA-ARAVACA     </v>
      </c>
      <c r="D9081" t="str">
        <f>T("CASA DE CAMPO       ")</f>
        <v xml:space="preserve">CASA DE CAMPO       </v>
      </c>
      <c r="E9081" t="str">
        <f>T("MT ")</f>
        <v xml:space="preserve">MT </v>
      </c>
      <c r="F9081" t="str">
        <f>T("MOTOCICLETAS   ")</f>
        <v xml:space="preserve">MOTOCICLETAS   </v>
      </c>
      <c r="G9081" t="str">
        <f>T("De menos de 125,01 CENTIMETROS CUBICOS            ")</f>
        <v xml:space="preserve">De menos de 125,01 CENTIMETROS CUBICOS            </v>
      </c>
      <c r="H9081" t="str">
        <f>T("GASOLINA                                          ")</f>
        <v xml:space="preserve">GASOLINA                                          </v>
      </c>
      <c r="I9081">
        <v>14</v>
      </c>
    </row>
    <row r="9082" spans="1:9">
      <c r="A9082" t="str">
        <f>T("2018")</f>
        <v>2018</v>
      </c>
      <c r="B9082" t="str">
        <f>T("JURIDICO                                          ")</f>
        <v xml:space="preserve">JURIDICO                                          </v>
      </c>
      <c r="C9082" t="str">
        <f>T("MONCLOA-ARAVACA     ")</f>
        <v xml:space="preserve">MONCLOA-ARAVACA     </v>
      </c>
      <c r="D9082" t="str">
        <f>T("CASA DE CAMPO       ")</f>
        <v xml:space="preserve">CASA DE CAMPO       </v>
      </c>
      <c r="E9082" t="str">
        <f>T("MT ")</f>
        <v xml:space="preserve">MT </v>
      </c>
      <c r="F9082" t="str">
        <f>T("MOTOCICLETAS   ")</f>
        <v xml:space="preserve">MOTOCICLETAS   </v>
      </c>
      <c r="G9082" t="str">
        <f>T("De 125,01 a 250 CENTIMETROS CUBICOS               ")</f>
        <v xml:space="preserve">De 125,01 a 250 CENTIMETROS CUBICOS               </v>
      </c>
      <c r="H9082" t="str">
        <f>T("GASOLINA                                          ")</f>
        <v xml:space="preserve">GASOLINA                                          </v>
      </c>
      <c r="I9082">
        <v>9</v>
      </c>
    </row>
    <row r="9083" spans="1:9">
      <c r="A9083" t="str">
        <f>T("2018")</f>
        <v>2018</v>
      </c>
      <c r="B9083" t="str">
        <f>T("JURIDICO                                          ")</f>
        <v xml:space="preserve">JURIDICO                                          </v>
      </c>
      <c r="C9083" t="str">
        <f>T("MONCLOA-ARAVACA     ")</f>
        <v xml:space="preserve">MONCLOA-ARAVACA     </v>
      </c>
      <c r="D9083" t="str">
        <f>T("CASA DE CAMPO       ")</f>
        <v xml:space="preserve">CASA DE CAMPO       </v>
      </c>
      <c r="E9083" t="str">
        <f>T("MT ")</f>
        <v xml:space="preserve">MT </v>
      </c>
      <c r="F9083" t="str">
        <f>T("MOTOCICLETAS   ")</f>
        <v xml:space="preserve">MOTOCICLETAS   </v>
      </c>
      <c r="G9083" t="str">
        <f>T("De 250,01 a 500 CENTIMETROS CUBICOS               ")</f>
        <v xml:space="preserve">De 250,01 a 500 CENTIMETROS CUBICOS               </v>
      </c>
      <c r="H9083" t="str">
        <f>T("GASOLINA                                          ")</f>
        <v xml:space="preserve">GASOLINA                                          </v>
      </c>
      <c r="I9083">
        <v>4</v>
      </c>
    </row>
    <row r="9084" spans="1:9">
      <c r="A9084" t="str">
        <f>T("2018")</f>
        <v>2018</v>
      </c>
      <c r="B9084" t="str">
        <f>T("JURIDICO                                          ")</f>
        <v xml:space="preserve">JURIDICO                                          </v>
      </c>
      <c r="C9084" t="str">
        <f>T("MONCLOA-ARAVACA     ")</f>
        <v xml:space="preserve">MONCLOA-ARAVACA     </v>
      </c>
      <c r="D9084" t="str">
        <f>T("CASA DE CAMPO       ")</f>
        <v xml:space="preserve">CASA DE CAMPO       </v>
      </c>
      <c r="E9084" t="str">
        <f>T("MT ")</f>
        <v xml:space="preserve">MT </v>
      </c>
      <c r="F9084" t="str">
        <f>T("MOTOCICLETAS   ")</f>
        <v xml:space="preserve">MOTOCICLETAS   </v>
      </c>
      <c r="G9084" t="str">
        <f>T("De 500,01 a 1.000 CENTIMETROS CUBICOS             ")</f>
        <v xml:space="preserve">De 500,01 a 1.000 CENTIMETROS CUBICOS             </v>
      </c>
      <c r="H9084" t="str">
        <f>T("GASOLINA                                          ")</f>
        <v xml:space="preserve">GASOLINA                                          </v>
      </c>
      <c r="I9084">
        <v>6</v>
      </c>
    </row>
    <row r="9085" spans="1:9">
      <c r="A9085" t="str">
        <f>T("2018")</f>
        <v>2018</v>
      </c>
      <c r="B9085" t="str">
        <f>T("JURIDICO                                          ")</f>
        <v xml:space="preserve">JURIDICO                                          </v>
      </c>
      <c r="C9085" t="str">
        <f>T("MONCLOA-ARAVACA     ")</f>
        <v xml:space="preserve">MONCLOA-ARAVACA     </v>
      </c>
      <c r="D9085" t="str">
        <f>T("CASA DE CAMPO       ")</f>
        <v xml:space="preserve">CASA DE CAMPO       </v>
      </c>
      <c r="E9085" t="str">
        <f>T("MT ")</f>
        <v xml:space="preserve">MT </v>
      </c>
      <c r="F9085" t="str">
        <f>T("MOTOCICLETAS   ")</f>
        <v xml:space="preserve">MOTOCICLETAS   </v>
      </c>
      <c r="G9085" t="str">
        <f>T("De 1.000,01 CENTIMETROS CUBICOS en adelante       ")</f>
        <v xml:space="preserve">De 1.000,01 CENTIMETROS CUBICOS en adelante       </v>
      </c>
      <c r="H9085" t="str">
        <f>T("GASOLINA                                          ")</f>
        <v xml:space="preserve">GASOLINA                                          </v>
      </c>
      <c r="I9085">
        <v>5</v>
      </c>
    </row>
    <row r="9086" spans="1:9">
      <c r="A9086" t="str">
        <f>T("2018")</f>
        <v>2018</v>
      </c>
      <c r="B9086" t="str">
        <f>T("JURIDICO                                          ")</f>
        <v xml:space="preserve">JURIDICO                                          </v>
      </c>
      <c r="C9086" t="str">
        <f>T("MONCLOA-ARAVACA     ")</f>
        <v xml:space="preserve">MONCLOA-ARAVACA     </v>
      </c>
      <c r="D9086" t="str">
        <f>T("ARGUELLES           ")</f>
        <v xml:space="preserve">ARGUELLES           </v>
      </c>
      <c r="E9086" t="str">
        <f>T("MT ")</f>
        <v xml:space="preserve">MT </v>
      </c>
      <c r="F9086" t="str">
        <f>T("MOTOCICLETAS   ")</f>
        <v xml:space="preserve">MOTOCICLETAS   </v>
      </c>
      <c r="G9086" t="str">
        <f>T("De menos de 125,01 CENTIMETROS CUBICOS            ")</f>
        <v xml:space="preserve">De menos de 125,01 CENTIMETROS CUBICOS            </v>
      </c>
      <c r="H9086" t="str">
        <f>T("GASOLINA                                          ")</f>
        <v xml:space="preserve">GASOLINA                                          </v>
      </c>
      <c r="I9086">
        <v>63</v>
      </c>
    </row>
    <row r="9087" spans="1:9">
      <c r="A9087" t="str">
        <f>T("2018")</f>
        <v>2018</v>
      </c>
      <c r="B9087" t="str">
        <f>T("JURIDICO                                          ")</f>
        <v xml:space="preserve">JURIDICO                                          </v>
      </c>
      <c r="C9087" t="str">
        <f>T("MONCLOA-ARAVACA     ")</f>
        <v xml:space="preserve">MONCLOA-ARAVACA     </v>
      </c>
      <c r="D9087" t="str">
        <f>T("ARGUELLES           ")</f>
        <v xml:space="preserve">ARGUELLES           </v>
      </c>
      <c r="E9087" t="str">
        <f>T("MT ")</f>
        <v xml:space="preserve">MT </v>
      </c>
      <c r="F9087" t="str">
        <f>T("MOTOCICLETAS   ")</f>
        <v xml:space="preserve">MOTOCICLETAS   </v>
      </c>
      <c r="G9087" t="str">
        <f>T("De 125,01 a 250 CENTIMETROS CUBICOS               ")</f>
        <v xml:space="preserve">De 125,01 a 250 CENTIMETROS CUBICOS               </v>
      </c>
      <c r="H9087" t="str">
        <f>T("GASOLINA                                          ")</f>
        <v xml:space="preserve">GASOLINA                                          </v>
      </c>
      <c r="I9087">
        <v>40</v>
      </c>
    </row>
    <row r="9088" spans="1:9">
      <c r="A9088" t="str">
        <f>T("2018")</f>
        <v>2018</v>
      </c>
      <c r="B9088" t="str">
        <f>T("JURIDICO                                          ")</f>
        <v xml:space="preserve">JURIDICO                                          </v>
      </c>
      <c r="C9088" t="str">
        <f>T("MONCLOA-ARAVACA     ")</f>
        <v xml:space="preserve">MONCLOA-ARAVACA     </v>
      </c>
      <c r="D9088" t="str">
        <f>T("ARGUELLES           ")</f>
        <v xml:space="preserve">ARGUELLES           </v>
      </c>
      <c r="E9088" t="str">
        <f>T("MT ")</f>
        <v xml:space="preserve">MT </v>
      </c>
      <c r="F9088" t="str">
        <f>T("MOTOCICLETAS   ")</f>
        <v xml:space="preserve">MOTOCICLETAS   </v>
      </c>
      <c r="G9088" t="str">
        <f>T("De 250,01 a 500 CENTIMETROS CUBICOS               ")</f>
        <v xml:space="preserve">De 250,01 a 500 CENTIMETROS CUBICOS               </v>
      </c>
      <c r="H9088" t="str">
        <f>T("GASOLINA                                          ")</f>
        <v xml:space="preserve">GASOLINA                                          </v>
      </c>
      <c r="I9088">
        <v>41</v>
      </c>
    </row>
    <row r="9089" spans="1:9">
      <c r="A9089" t="str">
        <f>T("2018")</f>
        <v>2018</v>
      </c>
      <c r="B9089" t="str">
        <f>T("JURIDICO                                          ")</f>
        <v xml:space="preserve">JURIDICO                                          </v>
      </c>
      <c r="C9089" t="str">
        <f>T("MONCLOA-ARAVACA     ")</f>
        <v xml:space="preserve">MONCLOA-ARAVACA     </v>
      </c>
      <c r="D9089" t="str">
        <f>T("ARGUELLES           ")</f>
        <v xml:space="preserve">ARGUELLES           </v>
      </c>
      <c r="E9089" t="str">
        <f>T("MT ")</f>
        <v xml:space="preserve">MT </v>
      </c>
      <c r="F9089" t="str">
        <f>T("MOTOCICLETAS   ")</f>
        <v xml:space="preserve">MOTOCICLETAS   </v>
      </c>
      <c r="G9089" t="str">
        <f>T("De 500,01 a 1.000 CENTIMETROS CUBICOS             ")</f>
        <v xml:space="preserve">De 500,01 a 1.000 CENTIMETROS CUBICOS             </v>
      </c>
      <c r="H9089" t="str">
        <f>T("GASOLINA                                          ")</f>
        <v xml:space="preserve">GASOLINA                                          </v>
      </c>
      <c r="I9089">
        <v>48</v>
      </c>
    </row>
    <row r="9090" spans="1:9">
      <c r="A9090" t="str">
        <f>T("2018")</f>
        <v>2018</v>
      </c>
      <c r="B9090" t="str">
        <f>T("JURIDICO                                          ")</f>
        <v xml:space="preserve">JURIDICO                                          </v>
      </c>
      <c r="C9090" t="str">
        <f>T("MONCLOA-ARAVACA     ")</f>
        <v xml:space="preserve">MONCLOA-ARAVACA     </v>
      </c>
      <c r="D9090" t="str">
        <f>T("ARGUELLES           ")</f>
        <v xml:space="preserve">ARGUELLES           </v>
      </c>
      <c r="E9090" t="str">
        <f>T("MT ")</f>
        <v xml:space="preserve">MT </v>
      </c>
      <c r="F9090" t="str">
        <f>T("MOTOCICLETAS   ")</f>
        <v xml:space="preserve">MOTOCICLETAS   </v>
      </c>
      <c r="G9090" t="str">
        <f>T("De 1.000,01 CENTIMETROS CUBICOS en adelante       ")</f>
        <v xml:space="preserve">De 1.000,01 CENTIMETROS CUBICOS en adelante       </v>
      </c>
      <c r="H9090" t="str">
        <f>T("GASOLINA                                          ")</f>
        <v xml:space="preserve">GASOLINA                                          </v>
      </c>
      <c r="I9090">
        <v>26</v>
      </c>
    </row>
    <row r="9091" spans="1:9">
      <c r="A9091" t="str">
        <f>T("2018")</f>
        <v>2018</v>
      </c>
      <c r="B9091" t="str">
        <f>T("JURIDICO                                          ")</f>
        <v xml:space="preserve">JURIDICO                                          </v>
      </c>
      <c r="C9091" t="str">
        <f>T("MONCLOA-ARAVACA     ")</f>
        <v xml:space="preserve">MONCLOA-ARAVACA     </v>
      </c>
      <c r="D9091" t="str">
        <f>T("CIUDAD UNIVERSITARIA")</f>
        <v>CIUDAD UNIVERSITARIA</v>
      </c>
      <c r="E9091" t="str">
        <f>T("MT ")</f>
        <v xml:space="preserve">MT </v>
      </c>
      <c r="F9091" t="str">
        <f>T("MOTOCICLETAS   ")</f>
        <v xml:space="preserve">MOTOCICLETAS   </v>
      </c>
      <c r="G9091" t="str">
        <f>T("De menos de 125,01 CENTIMETROS CUBICOS            ")</f>
        <v xml:space="preserve">De menos de 125,01 CENTIMETROS CUBICOS            </v>
      </c>
      <c r="H9091" t="str">
        <f>T("GASOLINA                                          ")</f>
        <v xml:space="preserve">GASOLINA                                          </v>
      </c>
      <c r="I9091">
        <v>27</v>
      </c>
    </row>
    <row r="9092" spans="1:9">
      <c r="A9092" t="str">
        <f>T("2018")</f>
        <v>2018</v>
      </c>
      <c r="B9092" t="str">
        <f>T("JURIDICO                                          ")</f>
        <v xml:space="preserve">JURIDICO                                          </v>
      </c>
      <c r="C9092" t="str">
        <f>T("MONCLOA-ARAVACA     ")</f>
        <v xml:space="preserve">MONCLOA-ARAVACA     </v>
      </c>
      <c r="D9092" t="str">
        <f>T("CIUDAD UNIVERSITARIA")</f>
        <v>CIUDAD UNIVERSITARIA</v>
      </c>
      <c r="E9092" t="str">
        <f>T("MT ")</f>
        <v xml:space="preserve">MT </v>
      </c>
      <c r="F9092" t="str">
        <f>T("MOTOCICLETAS   ")</f>
        <v xml:space="preserve">MOTOCICLETAS   </v>
      </c>
      <c r="G9092" t="str">
        <f>T("De 125,01 a 250 CENTIMETROS CUBICOS               ")</f>
        <v xml:space="preserve">De 125,01 a 250 CENTIMETROS CUBICOS               </v>
      </c>
      <c r="H9092" t="str">
        <f>T("GASOLINA                                          ")</f>
        <v xml:space="preserve">GASOLINA                                          </v>
      </c>
      <c r="I9092">
        <v>13</v>
      </c>
    </row>
    <row r="9093" spans="1:9">
      <c r="A9093" t="str">
        <f>T("2018")</f>
        <v>2018</v>
      </c>
      <c r="B9093" t="str">
        <f>T("JURIDICO                                          ")</f>
        <v xml:space="preserve">JURIDICO                                          </v>
      </c>
      <c r="C9093" t="str">
        <f>T("MONCLOA-ARAVACA     ")</f>
        <v xml:space="preserve">MONCLOA-ARAVACA     </v>
      </c>
      <c r="D9093" t="str">
        <f>T("CIUDAD UNIVERSITARIA")</f>
        <v>CIUDAD UNIVERSITARIA</v>
      </c>
      <c r="E9093" t="str">
        <f>T("MT ")</f>
        <v xml:space="preserve">MT </v>
      </c>
      <c r="F9093" t="str">
        <f>T("MOTOCICLETAS   ")</f>
        <v xml:space="preserve">MOTOCICLETAS   </v>
      </c>
      <c r="G9093" t="str">
        <f>T("De 250,01 a 500 CENTIMETROS CUBICOS               ")</f>
        <v xml:space="preserve">De 250,01 a 500 CENTIMETROS CUBICOS               </v>
      </c>
      <c r="H9093" t="str">
        <f>T("GASOLINA                                          ")</f>
        <v xml:space="preserve">GASOLINA                                          </v>
      </c>
      <c r="I9093">
        <v>12</v>
      </c>
    </row>
    <row r="9094" spans="1:9">
      <c r="A9094" t="str">
        <f>T("2018")</f>
        <v>2018</v>
      </c>
      <c r="B9094" t="str">
        <f>T("JURIDICO                                          ")</f>
        <v xml:space="preserve">JURIDICO                                          </v>
      </c>
      <c r="C9094" t="str">
        <f>T("MONCLOA-ARAVACA     ")</f>
        <v xml:space="preserve">MONCLOA-ARAVACA     </v>
      </c>
      <c r="D9094" t="str">
        <f>T("CIUDAD UNIVERSITARIA")</f>
        <v>CIUDAD UNIVERSITARIA</v>
      </c>
      <c r="E9094" t="str">
        <f>T("MT ")</f>
        <v xml:space="preserve">MT </v>
      </c>
      <c r="F9094" t="str">
        <f>T("MOTOCICLETAS   ")</f>
        <v xml:space="preserve">MOTOCICLETAS   </v>
      </c>
      <c r="G9094" t="str">
        <f>T("De 500,01 a 1.000 CENTIMETROS CUBICOS             ")</f>
        <v xml:space="preserve">De 500,01 a 1.000 CENTIMETROS CUBICOS             </v>
      </c>
      <c r="H9094" t="str">
        <f>T("GASOLINA                                          ")</f>
        <v xml:space="preserve">GASOLINA                                          </v>
      </c>
      <c r="I9094">
        <v>9</v>
      </c>
    </row>
    <row r="9095" spans="1:9">
      <c r="A9095" t="str">
        <f>T("2018")</f>
        <v>2018</v>
      </c>
      <c r="B9095" t="str">
        <f>T("JURIDICO                                          ")</f>
        <v xml:space="preserve">JURIDICO                                          </v>
      </c>
      <c r="C9095" t="str">
        <f>T("MONCLOA-ARAVACA     ")</f>
        <v xml:space="preserve">MONCLOA-ARAVACA     </v>
      </c>
      <c r="D9095" t="str">
        <f>T("CIUDAD UNIVERSITARIA")</f>
        <v>CIUDAD UNIVERSITARIA</v>
      </c>
      <c r="E9095" t="str">
        <f>T("MT ")</f>
        <v xml:space="preserve">MT </v>
      </c>
      <c r="F9095" t="str">
        <f>T("MOTOCICLETAS   ")</f>
        <v xml:space="preserve">MOTOCICLETAS   </v>
      </c>
      <c r="G9095" t="str">
        <f>T("De 1.000,01 CENTIMETROS CUBICOS en adelante       ")</f>
        <v xml:space="preserve">De 1.000,01 CENTIMETROS CUBICOS en adelante       </v>
      </c>
      <c r="H9095" t="str">
        <f>T("GASOLINA                                          ")</f>
        <v xml:space="preserve">GASOLINA                                          </v>
      </c>
      <c r="I9095">
        <v>11</v>
      </c>
    </row>
    <row r="9096" spans="1:9">
      <c r="A9096" t="str">
        <f>T("2018")</f>
        <v>2018</v>
      </c>
      <c r="B9096" t="str">
        <f>T("JURIDICO                                          ")</f>
        <v xml:space="preserve">JURIDICO                                          </v>
      </c>
      <c r="C9096" t="str">
        <f>T("MONCLOA-ARAVACA     ")</f>
        <v xml:space="preserve">MONCLOA-ARAVACA     </v>
      </c>
      <c r="D9096" t="str">
        <f>T("VALDEZARZA          ")</f>
        <v xml:space="preserve">VALDEZARZA          </v>
      </c>
      <c r="E9096" t="str">
        <f>T("MT ")</f>
        <v xml:space="preserve">MT </v>
      </c>
      <c r="F9096" t="str">
        <f>T("MOTOCICLETAS   ")</f>
        <v xml:space="preserve">MOTOCICLETAS   </v>
      </c>
      <c r="G9096" t="str">
        <f>T("De menos de 125,01 CENTIMETROS CUBICOS            ")</f>
        <v xml:space="preserve">De menos de 125,01 CENTIMETROS CUBICOS            </v>
      </c>
      <c r="H9096" t="str">
        <f>T("GASOLINA                                          ")</f>
        <v xml:space="preserve">GASOLINA                                          </v>
      </c>
      <c r="I9096">
        <v>15</v>
      </c>
    </row>
    <row r="9097" spans="1:9">
      <c r="A9097" t="str">
        <f>T("2018")</f>
        <v>2018</v>
      </c>
      <c r="B9097" t="str">
        <f>T("JURIDICO                                          ")</f>
        <v xml:space="preserve">JURIDICO                                          </v>
      </c>
      <c r="C9097" t="str">
        <f>T("MONCLOA-ARAVACA     ")</f>
        <v xml:space="preserve">MONCLOA-ARAVACA     </v>
      </c>
      <c r="D9097" t="str">
        <f>T("VALDEZARZA          ")</f>
        <v xml:space="preserve">VALDEZARZA          </v>
      </c>
      <c r="E9097" t="str">
        <f>T("MT ")</f>
        <v xml:space="preserve">MT </v>
      </c>
      <c r="F9097" t="str">
        <f>T("MOTOCICLETAS   ")</f>
        <v xml:space="preserve">MOTOCICLETAS   </v>
      </c>
      <c r="G9097" t="str">
        <f>T("De 125,01 a 250 CENTIMETROS CUBICOS               ")</f>
        <v xml:space="preserve">De 125,01 a 250 CENTIMETROS CUBICOS               </v>
      </c>
      <c r="H9097" t="str">
        <f>T("GASOLINA                                          ")</f>
        <v xml:space="preserve">GASOLINA                                          </v>
      </c>
      <c r="I9097">
        <v>4</v>
      </c>
    </row>
    <row r="9098" spans="1:9">
      <c r="A9098" t="str">
        <f>T("2018")</f>
        <v>2018</v>
      </c>
      <c r="B9098" t="str">
        <f>T("JURIDICO                                          ")</f>
        <v xml:space="preserve">JURIDICO                                          </v>
      </c>
      <c r="C9098" t="str">
        <f>T("MONCLOA-ARAVACA     ")</f>
        <v xml:space="preserve">MONCLOA-ARAVACA     </v>
      </c>
      <c r="D9098" t="str">
        <f>T("VALDEZARZA          ")</f>
        <v xml:space="preserve">VALDEZARZA          </v>
      </c>
      <c r="E9098" t="str">
        <f>T("MT ")</f>
        <v xml:space="preserve">MT </v>
      </c>
      <c r="F9098" t="str">
        <f>T("MOTOCICLETAS   ")</f>
        <v xml:space="preserve">MOTOCICLETAS   </v>
      </c>
      <c r="G9098" t="str">
        <f>T("De 250,01 a 500 CENTIMETROS CUBICOS               ")</f>
        <v xml:space="preserve">De 250,01 a 500 CENTIMETROS CUBICOS               </v>
      </c>
      <c r="H9098" t="str">
        <f>T("GASOLINA                                          ")</f>
        <v xml:space="preserve">GASOLINA                                          </v>
      </c>
      <c r="I9098">
        <v>3</v>
      </c>
    </row>
    <row r="9099" spans="1:9">
      <c r="A9099" t="str">
        <f>T("2018")</f>
        <v>2018</v>
      </c>
      <c r="B9099" t="str">
        <f>T("JURIDICO                                          ")</f>
        <v xml:space="preserve">JURIDICO                                          </v>
      </c>
      <c r="C9099" t="str">
        <f>T("MONCLOA-ARAVACA     ")</f>
        <v xml:space="preserve">MONCLOA-ARAVACA     </v>
      </c>
      <c r="D9099" t="str">
        <f>T("VALDEZARZA          ")</f>
        <v xml:space="preserve">VALDEZARZA          </v>
      </c>
      <c r="E9099" t="str">
        <f>T("MT ")</f>
        <v xml:space="preserve">MT </v>
      </c>
      <c r="F9099" t="str">
        <f>T("MOTOCICLETAS   ")</f>
        <v xml:space="preserve">MOTOCICLETAS   </v>
      </c>
      <c r="G9099" t="str">
        <f>T("De 500,01 a 1.000 CENTIMETROS CUBICOS             ")</f>
        <v xml:space="preserve">De 500,01 a 1.000 CENTIMETROS CUBICOS             </v>
      </c>
      <c r="H9099" t="str">
        <f>T("GASOLINA                                          ")</f>
        <v xml:space="preserve">GASOLINA                                          </v>
      </c>
      <c r="I9099">
        <v>5</v>
      </c>
    </row>
    <row r="9100" spans="1:9">
      <c r="A9100" t="str">
        <f>T("2018")</f>
        <v>2018</v>
      </c>
      <c r="B9100" t="str">
        <f>T("JURIDICO                                          ")</f>
        <v xml:space="preserve">JURIDICO                                          </v>
      </c>
      <c r="C9100" t="str">
        <f>T("MONCLOA-ARAVACA     ")</f>
        <v xml:space="preserve">MONCLOA-ARAVACA     </v>
      </c>
      <c r="D9100" t="str">
        <f>T("VALDEZARZA          ")</f>
        <v xml:space="preserve">VALDEZARZA          </v>
      </c>
      <c r="E9100" t="str">
        <f>T("MT ")</f>
        <v xml:space="preserve">MT </v>
      </c>
      <c r="F9100" t="str">
        <f>T("MOTOCICLETAS   ")</f>
        <v xml:space="preserve">MOTOCICLETAS   </v>
      </c>
      <c r="G9100" t="str">
        <f>T("De 1.000,01 CENTIMETROS CUBICOS en adelante       ")</f>
        <v xml:space="preserve">De 1.000,01 CENTIMETROS CUBICOS en adelante       </v>
      </c>
      <c r="H9100" t="str">
        <f>T("GASOLINA                                          ")</f>
        <v xml:space="preserve">GASOLINA                                          </v>
      </c>
      <c r="I9100">
        <v>2</v>
      </c>
    </row>
    <row r="9101" spans="1:9">
      <c r="A9101" t="str">
        <f>T("2018")</f>
        <v>2018</v>
      </c>
      <c r="B9101" t="str">
        <f>T("JURIDICO                                          ")</f>
        <v xml:space="preserve">JURIDICO                                          </v>
      </c>
      <c r="C9101" t="str">
        <f>T("MONCLOA-ARAVACA     ")</f>
        <v xml:space="preserve">MONCLOA-ARAVACA     </v>
      </c>
      <c r="D9101" t="str">
        <f>T("VALDEMARIN          ")</f>
        <v xml:space="preserve">VALDEMARIN          </v>
      </c>
      <c r="E9101" t="str">
        <f>T("MT ")</f>
        <v xml:space="preserve">MT </v>
      </c>
      <c r="F9101" t="str">
        <f>T("MOTOCICLETAS   ")</f>
        <v xml:space="preserve">MOTOCICLETAS   </v>
      </c>
      <c r="G9101" t="str">
        <f>T("De menos de 125,01 CENTIMETROS CUBICOS            ")</f>
        <v xml:space="preserve">De menos de 125,01 CENTIMETROS CUBICOS            </v>
      </c>
      <c r="H9101" t="str">
        <f>T("GASOLINA                                          ")</f>
        <v xml:space="preserve">GASOLINA                                          </v>
      </c>
      <c r="I9101">
        <v>18</v>
      </c>
    </row>
    <row r="9102" spans="1:9">
      <c r="A9102" t="str">
        <f>T("2018")</f>
        <v>2018</v>
      </c>
      <c r="B9102" t="str">
        <f>T("JURIDICO                                          ")</f>
        <v xml:space="preserve">JURIDICO                                          </v>
      </c>
      <c r="C9102" t="str">
        <f>T("MONCLOA-ARAVACA     ")</f>
        <v xml:space="preserve">MONCLOA-ARAVACA     </v>
      </c>
      <c r="D9102" t="str">
        <f>T("VALDEMARIN          ")</f>
        <v xml:space="preserve">VALDEMARIN          </v>
      </c>
      <c r="E9102" t="str">
        <f>T("MT ")</f>
        <v xml:space="preserve">MT </v>
      </c>
      <c r="F9102" t="str">
        <f>T("MOTOCICLETAS   ")</f>
        <v xml:space="preserve">MOTOCICLETAS   </v>
      </c>
      <c r="G9102" t="str">
        <f>T("De 125,01 a 250 CENTIMETROS CUBICOS               ")</f>
        <v xml:space="preserve">De 125,01 a 250 CENTIMETROS CUBICOS               </v>
      </c>
      <c r="H9102" t="str">
        <f>T("GASOLINA                                          ")</f>
        <v xml:space="preserve">GASOLINA                                          </v>
      </c>
      <c r="I9102">
        <v>15</v>
      </c>
    </row>
    <row r="9103" spans="1:9">
      <c r="A9103" t="str">
        <f>T("2018")</f>
        <v>2018</v>
      </c>
      <c r="B9103" t="str">
        <f>T("JURIDICO                                          ")</f>
        <v xml:space="preserve">JURIDICO                                          </v>
      </c>
      <c r="C9103" t="str">
        <f>T("MONCLOA-ARAVACA     ")</f>
        <v xml:space="preserve">MONCLOA-ARAVACA     </v>
      </c>
      <c r="D9103" t="str">
        <f>T("VALDEMARIN          ")</f>
        <v xml:space="preserve">VALDEMARIN          </v>
      </c>
      <c r="E9103" t="str">
        <f>T("MT ")</f>
        <v xml:space="preserve">MT </v>
      </c>
      <c r="F9103" t="str">
        <f>T("MOTOCICLETAS   ")</f>
        <v xml:space="preserve">MOTOCICLETAS   </v>
      </c>
      <c r="G9103" t="str">
        <f>T("De 250,01 a 500 CENTIMETROS CUBICOS               ")</f>
        <v xml:space="preserve">De 250,01 a 500 CENTIMETROS CUBICOS               </v>
      </c>
      <c r="H9103" t="str">
        <f>T("GASOLINA                                          ")</f>
        <v xml:space="preserve">GASOLINA                                          </v>
      </c>
      <c r="I9103">
        <v>22</v>
      </c>
    </row>
    <row r="9104" spans="1:9">
      <c r="A9104" t="str">
        <f>T("2018")</f>
        <v>2018</v>
      </c>
      <c r="B9104" t="str">
        <f>T("JURIDICO                                          ")</f>
        <v xml:space="preserve">JURIDICO                                          </v>
      </c>
      <c r="C9104" t="str">
        <f>T("MONCLOA-ARAVACA     ")</f>
        <v xml:space="preserve">MONCLOA-ARAVACA     </v>
      </c>
      <c r="D9104" t="str">
        <f>T("VALDEMARIN          ")</f>
        <v xml:space="preserve">VALDEMARIN          </v>
      </c>
      <c r="E9104" t="str">
        <f>T("MT ")</f>
        <v xml:space="preserve">MT </v>
      </c>
      <c r="F9104" t="str">
        <f>T("MOTOCICLETAS   ")</f>
        <v xml:space="preserve">MOTOCICLETAS   </v>
      </c>
      <c r="G9104" t="str">
        <f>T("De 500,01 a 1.000 CENTIMETROS CUBICOS             ")</f>
        <v xml:space="preserve">De 500,01 a 1.000 CENTIMETROS CUBICOS             </v>
      </c>
      <c r="H9104" t="str">
        <f>T("GASOLINA                                          ")</f>
        <v xml:space="preserve">GASOLINA                                          </v>
      </c>
      <c r="I9104">
        <v>20</v>
      </c>
    </row>
    <row r="9105" spans="1:9">
      <c r="A9105" t="str">
        <f>T("2018")</f>
        <v>2018</v>
      </c>
      <c r="B9105" t="str">
        <f>T("JURIDICO                                          ")</f>
        <v xml:space="preserve">JURIDICO                                          </v>
      </c>
      <c r="C9105" t="str">
        <f>T("MONCLOA-ARAVACA     ")</f>
        <v xml:space="preserve">MONCLOA-ARAVACA     </v>
      </c>
      <c r="D9105" t="str">
        <f>T("VALDEMARIN          ")</f>
        <v xml:space="preserve">VALDEMARIN          </v>
      </c>
      <c r="E9105" t="str">
        <f>T("MT ")</f>
        <v xml:space="preserve">MT </v>
      </c>
      <c r="F9105" t="str">
        <f>T("MOTOCICLETAS   ")</f>
        <v xml:space="preserve">MOTOCICLETAS   </v>
      </c>
      <c r="G9105" t="str">
        <f>T("De 1.000,01 CENTIMETROS CUBICOS en adelante       ")</f>
        <v xml:space="preserve">De 1.000,01 CENTIMETROS CUBICOS en adelante       </v>
      </c>
      <c r="H9105" t="str">
        <f>T("GASOLINA                                          ")</f>
        <v xml:space="preserve">GASOLINA                                          </v>
      </c>
      <c r="I9105">
        <v>9</v>
      </c>
    </row>
    <row r="9106" spans="1:9">
      <c r="A9106" t="str">
        <f>T("2018")</f>
        <v>2018</v>
      </c>
      <c r="B9106" t="str">
        <f>T("JURIDICO                                          ")</f>
        <v xml:space="preserve">JURIDICO                                          </v>
      </c>
      <c r="C9106" t="str">
        <f>T("MONCLOA-ARAVACA     ")</f>
        <v xml:space="preserve">MONCLOA-ARAVACA     </v>
      </c>
      <c r="D9106" t="str">
        <f>T("EL PLANTIO          ")</f>
        <v xml:space="preserve">EL PLANTIO          </v>
      </c>
      <c r="E9106" t="str">
        <f>T("MT ")</f>
        <v xml:space="preserve">MT </v>
      </c>
      <c r="F9106" t="str">
        <f>T("MOTOCICLETAS   ")</f>
        <v xml:space="preserve">MOTOCICLETAS   </v>
      </c>
      <c r="G9106" t="str">
        <f>T("De menos de 125,01 CENTIMETROS CUBICOS            ")</f>
        <v xml:space="preserve">De menos de 125,01 CENTIMETROS CUBICOS            </v>
      </c>
      <c r="H9106" t="str">
        <f>T("GASOLINA                                          ")</f>
        <v xml:space="preserve">GASOLINA                                          </v>
      </c>
      <c r="I9106">
        <v>7</v>
      </c>
    </row>
    <row r="9107" spans="1:9">
      <c r="A9107" t="str">
        <f>T("2018")</f>
        <v>2018</v>
      </c>
      <c r="B9107" t="str">
        <f>T("JURIDICO                                          ")</f>
        <v xml:space="preserve">JURIDICO                                          </v>
      </c>
      <c r="C9107" t="str">
        <f>T("MONCLOA-ARAVACA     ")</f>
        <v xml:space="preserve">MONCLOA-ARAVACA     </v>
      </c>
      <c r="D9107" t="str">
        <f>T("EL PLANTIO          ")</f>
        <v xml:space="preserve">EL PLANTIO          </v>
      </c>
      <c r="E9107" t="str">
        <f>T("MT ")</f>
        <v xml:space="preserve">MT </v>
      </c>
      <c r="F9107" t="str">
        <f>T("MOTOCICLETAS   ")</f>
        <v xml:space="preserve">MOTOCICLETAS   </v>
      </c>
      <c r="G9107" t="str">
        <f>T("De 125,01 a 250 CENTIMETROS CUBICOS               ")</f>
        <v xml:space="preserve">De 125,01 a 250 CENTIMETROS CUBICOS               </v>
      </c>
      <c r="H9107" t="str">
        <f>T("GASOLINA                                          ")</f>
        <v xml:space="preserve">GASOLINA                                          </v>
      </c>
      <c r="I9107">
        <v>12</v>
      </c>
    </row>
    <row r="9108" spans="1:9">
      <c r="A9108" t="str">
        <f>T("2018")</f>
        <v>2018</v>
      </c>
      <c r="B9108" t="str">
        <f>T("JURIDICO                                          ")</f>
        <v xml:space="preserve">JURIDICO                                          </v>
      </c>
      <c r="C9108" t="str">
        <f>T("MONCLOA-ARAVACA     ")</f>
        <v xml:space="preserve">MONCLOA-ARAVACA     </v>
      </c>
      <c r="D9108" t="str">
        <f>T("EL PLANTIO          ")</f>
        <v xml:space="preserve">EL PLANTIO          </v>
      </c>
      <c r="E9108" t="str">
        <f>T("MT ")</f>
        <v xml:space="preserve">MT </v>
      </c>
      <c r="F9108" t="str">
        <f>T("MOTOCICLETAS   ")</f>
        <v xml:space="preserve">MOTOCICLETAS   </v>
      </c>
      <c r="G9108" t="str">
        <f>T("De 250,01 a 500 CENTIMETROS CUBICOS               ")</f>
        <v xml:space="preserve">De 250,01 a 500 CENTIMETROS CUBICOS               </v>
      </c>
      <c r="H9108" t="str">
        <f>T("GASOLINA                                          ")</f>
        <v xml:space="preserve">GASOLINA                                          </v>
      </c>
      <c r="I9108">
        <v>11</v>
      </c>
    </row>
    <row r="9109" spans="1:9">
      <c r="A9109" t="str">
        <f>T("2018")</f>
        <v>2018</v>
      </c>
      <c r="B9109" t="str">
        <f>T("JURIDICO                                          ")</f>
        <v xml:space="preserve">JURIDICO                                          </v>
      </c>
      <c r="C9109" t="str">
        <f>T("MONCLOA-ARAVACA     ")</f>
        <v xml:space="preserve">MONCLOA-ARAVACA     </v>
      </c>
      <c r="D9109" t="str">
        <f>T("EL PLANTIO          ")</f>
        <v xml:space="preserve">EL PLANTIO          </v>
      </c>
      <c r="E9109" t="str">
        <f>T("MT ")</f>
        <v xml:space="preserve">MT </v>
      </c>
      <c r="F9109" t="str">
        <f>T("MOTOCICLETAS   ")</f>
        <v xml:space="preserve">MOTOCICLETAS   </v>
      </c>
      <c r="G9109" t="str">
        <f>T("De 500,01 a 1.000 CENTIMETROS CUBICOS             ")</f>
        <v xml:space="preserve">De 500,01 a 1.000 CENTIMETROS CUBICOS             </v>
      </c>
      <c r="H9109" t="str">
        <f>T("GASOLINA                                          ")</f>
        <v xml:space="preserve">GASOLINA                                          </v>
      </c>
      <c r="I9109">
        <v>8</v>
      </c>
    </row>
    <row r="9110" spans="1:9">
      <c r="A9110" t="str">
        <f>T("2018")</f>
        <v>2018</v>
      </c>
      <c r="B9110" t="str">
        <f>T("JURIDICO                                          ")</f>
        <v xml:space="preserve">JURIDICO                                          </v>
      </c>
      <c r="C9110" t="str">
        <f>T("MONCLOA-ARAVACA     ")</f>
        <v xml:space="preserve">MONCLOA-ARAVACA     </v>
      </c>
      <c r="D9110" t="str">
        <f>T("EL PLANTIO          ")</f>
        <v xml:space="preserve">EL PLANTIO          </v>
      </c>
      <c r="E9110" t="str">
        <f>T("MT ")</f>
        <v xml:space="preserve">MT </v>
      </c>
      <c r="F9110" t="str">
        <f>T("MOTOCICLETAS   ")</f>
        <v xml:space="preserve">MOTOCICLETAS   </v>
      </c>
      <c r="G9110" t="str">
        <f>T("De 1.000,01 CENTIMETROS CUBICOS en adelante       ")</f>
        <v xml:space="preserve">De 1.000,01 CENTIMETROS CUBICOS en adelante       </v>
      </c>
      <c r="H9110" t="str">
        <f>T("GASOLINA                                          ")</f>
        <v xml:space="preserve">GASOLINA                                          </v>
      </c>
      <c r="I9110">
        <v>3</v>
      </c>
    </row>
    <row r="9111" spans="1:9">
      <c r="A9111" t="str">
        <f>T("2018")</f>
        <v>2018</v>
      </c>
      <c r="B9111" t="str">
        <f>T("JURIDICO                                          ")</f>
        <v xml:space="preserve">JURIDICO                                          </v>
      </c>
      <c r="C9111" t="str">
        <f>T("MONCLOA-ARAVACA     ")</f>
        <v xml:space="preserve">MONCLOA-ARAVACA     </v>
      </c>
      <c r="D9111" t="str">
        <f>T("ARAVACA             ")</f>
        <v xml:space="preserve">ARAVACA             </v>
      </c>
      <c r="E9111" t="str">
        <f>T("MT ")</f>
        <v xml:space="preserve">MT </v>
      </c>
      <c r="F9111" t="str">
        <f>T("MOTOCICLETAS   ")</f>
        <v xml:space="preserve">MOTOCICLETAS   </v>
      </c>
      <c r="G9111" t="str">
        <f>T("De menos de 125,01 CENTIMETROS CUBICOS            ")</f>
        <v xml:space="preserve">De menos de 125,01 CENTIMETROS CUBICOS            </v>
      </c>
      <c r="H9111" t="str">
        <f>T("GASOLINA                                          ")</f>
        <v xml:space="preserve">GASOLINA                                          </v>
      </c>
      <c r="I9111">
        <v>37</v>
      </c>
    </row>
    <row r="9112" spans="1:9">
      <c r="A9112" t="str">
        <f>T("2018")</f>
        <v>2018</v>
      </c>
      <c r="B9112" t="str">
        <f>T("JURIDICO                                          ")</f>
        <v xml:space="preserve">JURIDICO                                          </v>
      </c>
      <c r="C9112" t="str">
        <f>T("MONCLOA-ARAVACA     ")</f>
        <v xml:space="preserve">MONCLOA-ARAVACA     </v>
      </c>
      <c r="D9112" t="str">
        <f>T("ARAVACA             ")</f>
        <v xml:space="preserve">ARAVACA             </v>
      </c>
      <c r="E9112" t="str">
        <f>T("MT ")</f>
        <v xml:space="preserve">MT </v>
      </c>
      <c r="F9112" t="str">
        <f>T("MOTOCICLETAS   ")</f>
        <v xml:space="preserve">MOTOCICLETAS   </v>
      </c>
      <c r="G9112" t="str">
        <f>T("De 125,01 a 250 CENTIMETROS CUBICOS               ")</f>
        <v xml:space="preserve">De 125,01 a 250 CENTIMETROS CUBICOS               </v>
      </c>
      <c r="H9112" t="str">
        <f>T("GASOLINA                                          ")</f>
        <v xml:space="preserve">GASOLINA                                          </v>
      </c>
      <c r="I9112">
        <v>16</v>
      </c>
    </row>
    <row r="9113" spans="1:9">
      <c r="A9113" t="str">
        <f>T("2018")</f>
        <v>2018</v>
      </c>
      <c r="B9113" t="str">
        <f>T("JURIDICO                                          ")</f>
        <v xml:space="preserve">JURIDICO                                          </v>
      </c>
      <c r="C9113" t="str">
        <f>T("MONCLOA-ARAVACA     ")</f>
        <v xml:space="preserve">MONCLOA-ARAVACA     </v>
      </c>
      <c r="D9113" t="str">
        <f>T("ARAVACA             ")</f>
        <v xml:space="preserve">ARAVACA             </v>
      </c>
      <c r="E9113" t="str">
        <f>T("MT ")</f>
        <v xml:space="preserve">MT </v>
      </c>
      <c r="F9113" t="str">
        <f>T("MOTOCICLETAS   ")</f>
        <v xml:space="preserve">MOTOCICLETAS   </v>
      </c>
      <c r="G9113" t="str">
        <f>T("De 250,01 a 500 CENTIMETROS CUBICOS               ")</f>
        <v xml:space="preserve">De 250,01 a 500 CENTIMETROS CUBICOS               </v>
      </c>
      <c r="H9113" t="str">
        <f>T("GASOLINA                                          ")</f>
        <v xml:space="preserve">GASOLINA                                          </v>
      </c>
      <c r="I9113">
        <v>18</v>
      </c>
    </row>
    <row r="9114" spans="1:9">
      <c r="A9114" t="str">
        <f>T("2018")</f>
        <v>2018</v>
      </c>
      <c r="B9114" t="str">
        <f>T("JURIDICO                                          ")</f>
        <v xml:space="preserve">JURIDICO                                          </v>
      </c>
      <c r="C9114" t="str">
        <f>T("MONCLOA-ARAVACA     ")</f>
        <v xml:space="preserve">MONCLOA-ARAVACA     </v>
      </c>
      <c r="D9114" t="str">
        <f>T("ARAVACA             ")</f>
        <v xml:space="preserve">ARAVACA             </v>
      </c>
      <c r="E9114" t="str">
        <f>T("MT ")</f>
        <v xml:space="preserve">MT </v>
      </c>
      <c r="F9114" t="str">
        <f>T("MOTOCICLETAS   ")</f>
        <v xml:space="preserve">MOTOCICLETAS   </v>
      </c>
      <c r="G9114" t="str">
        <f>T("De 500,01 a 1.000 CENTIMETROS CUBICOS             ")</f>
        <v xml:space="preserve">De 500,01 a 1.000 CENTIMETROS CUBICOS             </v>
      </c>
      <c r="H9114" t="str">
        <f>T("GASOLINA                                          ")</f>
        <v xml:space="preserve">GASOLINA                                          </v>
      </c>
      <c r="I9114">
        <v>28</v>
      </c>
    </row>
    <row r="9115" spans="1:9">
      <c r="A9115" t="str">
        <f>T("2018")</f>
        <v>2018</v>
      </c>
      <c r="B9115" t="str">
        <f>T("JURIDICO                                          ")</f>
        <v xml:space="preserve">JURIDICO                                          </v>
      </c>
      <c r="C9115" t="str">
        <f>T("MONCLOA-ARAVACA     ")</f>
        <v xml:space="preserve">MONCLOA-ARAVACA     </v>
      </c>
      <c r="D9115" t="str">
        <f>T("ARAVACA             ")</f>
        <v xml:space="preserve">ARAVACA             </v>
      </c>
      <c r="E9115" t="str">
        <f>T("MT ")</f>
        <v xml:space="preserve">MT </v>
      </c>
      <c r="F9115" t="str">
        <f>T("MOTOCICLETAS   ")</f>
        <v xml:space="preserve">MOTOCICLETAS   </v>
      </c>
      <c r="G9115" t="str">
        <f>T("De 1.000,01 CENTIMETROS CUBICOS en adelante       ")</f>
        <v xml:space="preserve">De 1.000,01 CENTIMETROS CUBICOS en adelante       </v>
      </c>
      <c r="H9115" t="str">
        <f>T("GASOLINA                                          ")</f>
        <v xml:space="preserve">GASOLINA                                          </v>
      </c>
      <c r="I9115">
        <v>20</v>
      </c>
    </row>
    <row r="9116" spans="1:9">
      <c r="A9116" t="str">
        <f>T("2018")</f>
        <v>2018</v>
      </c>
      <c r="B9116" t="str">
        <f>T("FISICO                                            ")</f>
        <v xml:space="preserve">FISICO                                            </v>
      </c>
      <c r="C9116" t="str">
        <f>T("MONCLOA-ARAVACA     ")</f>
        <v xml:space="preserve">MONCLOA-ARAVACA     </v>
      </c>
      <c r="D9116" t="str">
        <f>T("ARGUELLES           ")</f>
        <v xml:space="preserve">ARGUELLES           </v>
      </c>
      <c r="E9116" t="str">
        <f>T("MT ")</f>
        <v xml:space="preserve">MT </v>
      </c>
      <c r="F9116" t="str">
        <f>T("MOTOCICLETAS   ")</f>
        <v xml:space="preserve">MOTOCICLETAS   </v>
      </c>
      <c r="G9116" t="str">
        <f>T("De menos de 125,01 CENTIMETROS CUBICOS            ")</f>
        <v xml:space="preserve">De menos de 125,01 CENTIMETROS CUBICOS            </v>
      </c>
      <c r="H9116" t="str">
        <f>T("HIBRIDO ENCHUFABLES PHEV                          ")</f>
        <v xml:space="preserve">HIBRIDO ENCHUFABLES PHEV                          </v>
      </c>
      <c r="I9116">
        <v>1</v>
      </c>
    </row>
    <row r="9117" spans="1:9">
      <c r="A9117" t="str">
        <f>T("2018")</f>
        <v>2018</v>
      </c>
      <c r="B9117" t="str">
        <f>T("Entidad sin personalidad jurídica (art. 35.4 LGT) ")</f>
        <v xml:space="preserve">Entidad sin personalidad jurídica (art. 35.4 LGT) </v>
      </c>
      <c r="C9117" t="str">
        <f>T("MONCLOA-ARAVACA     ")</f>
        <v xml:space="preserve">MONCLOA-ARAVACA     </v>
      </c>
      <c r="D9117" t="str">
        <f>T("ARGUELLES           ")</f>
        <v xml:space="preserve">ARGUELLES           </v>
      </c>
      <c r="E9117" t="str">
        <f>T("MT ")</f>
        <v xml:space="preserve">MT </v>
      </c>
      <c r="F9117" t="str">
        <f>T("MOTOCICLETAS   ")</f>
        <v xml:space="preserve">MOTOCICLETAS   </v>
      </c>
      <c r="G9117" t="str">
        <f>T("De menos de 125,01 CENTIMETROS CUBICOS            ")</f>
        <v xml:space="preserve">De menos de 125,01 CENTIMETROS CUBICOS            </v>
      </c>
      <c r="I9117">
        <v>1</v>
      </c>
    </row>
    <row r="9118" spans="1:9">
      <c r="A9118" t="str">
        <f>T("2018")</f>
        <v>2018</v>
      </c>
      <c r="B9118" t="str">
        <f>T("Entidad sin personalidad jurídica (art. 35.4 LGT) ")</f>
        <v xml:space="preserve">Entidad sin personalidad jurídica (art. 35.4 LGT) </v>
      </c>
      <c r="C9118" t="str">
        <f>T("MONCLOA-ARAVACA     ")</f>
        <v xml:space="preserve">MONCLOA-ARAVACA     </v>
      </c>
      <c r="D9118" t="str">
        <f>T("ARGUELLES           ")</f>
        <v xml:space="preserve">ARGUELLES           </v>
      </c>
      <c r="E9118" t="str">
        <f>T("MT ")</f>
        <v xml:space="preserve">MT </v>
      </c>
      <c r="F9118" t="str">
        <f>T("MOTOCICLETAS   ")</f>
        <v xml:space="preserve">MOTOCICLETAS   </v>
      </c>
      <c r="G9118" t="str">
        <f>T("De 125,01 a 250 CENTIMETROS CUBICOS               ")</f>
        <v xml:space="preserve">De 125,01 a 250 CENTIMETROS CUBICOS               </v>
      </c>
      <c r="I9118">
        <v>1</v>
      </c>
    </row>
    <row r="9119" spans="1:9">
      <c r="A9119" t="str">
        <f>T("2018")</f>
        <v>2018</v>
      </c>
      <c r="B9119" t="str">
        <f>T("Entidad sin personalidad jurídica (art. 35.4 LGT) ")</f>
        <v xml:space="preserve">Entidad sin personalidad jurídica (art. 35.4 LGT) </v>
      </c>
      <c r="C9119" t="str">
        <f>T("MONCLOA-ARAVACA     ")</f>
        <v xml:space="preserve">MONCLOA-ARAVACA     </v>
      </c>
      <c r="D9119" t="str">
        <f>T("CIUDAD UNIVERSITARIA")</f>
        <v>CIUDAD UNIVERSITARIA</v>
      </c>
      <c r="E9119" t="str">
        <f>T("MT ")</f>
        <v xml:space="preserve">MT </v>
      </c>
      <c r="F9119" t="str">
        <f>T("MOTOCICLETAS   ")</f>
        <v xml:space="preserve">MOTOCICLETAS   </v>
      </c>
      <c r="G9119" t="str">
        <f>T("De menos de 125,01 CENTIMETROS CUBICOS            ")</f>
        <v xml:space="preserve">De menos de 125,01 CENTIMETROS CUBICOS            </v>
      </c>
      <c r="I9119">
        <v>1</v>
      </c>
    </row>
    <row r="9120" spans="1:9">
      <c r="A9120" t="str">
        <f>T("2018")</f>
        <v>2018</v>
      </c>
      <c r="B9120" t="str">
        <f>T("Entidad sin personalidad jurídica (art. 35.4 LGT) ")</f>
        <v xml:space="preserve">Entidad sin personalidad jurídica (art. 35.4 LGT) </v>
      </c>
      <c r="C9120" t="str">
        <f>T("MONCLOA-ARAVACA     ")</f>
        <v xml:space="preserve">MONCLOA-ARAVACA     </v>
      </c>
      <c r="D9120" t="str">
        <f>T("CIUDAD UNIVERSITARIA")</f>
        <v>CIUDAD UNIVERSITARIA</v>
      </c>
      <c r="E9120" t="str">
        <f>T("MT ")</f>
        <v xml:space="preserve">MT </v>
      </c>
      <c r="F9120" t="str">
        <f>T("MOTOCICLETAS   ")</f>
        <v xml:space="preserve">MOTOCICLETAS   </v>
      </c>
      <c r="G9120" t="str">
        <f>T("De 125,01 a 250 CENTIMETROS CUBICOS               ")</f>
        <v xml:space="preserve">De 125,01 a 250 CENTIMETROS CUBICOS               </v>
      </c>
      <c r="I9120">
        <v>1</v>
      </c>
    </row>
    <row r="9121" spans="1:9">
      <c r="A9121" t="str">
        <f>T("2018")</f>
        <v>2018</v>
      </c>
      <c r="B9121" t="str">
        <f>T("FISICO                                            ")</f>
        <v xml:space="preserve">FISICO                                            </v>
      </c>
      <c r="C9121" t="str">
        <f>T("MONCLOA-ARAVACA     ")</f>
        <v xml:space="preserve">MONCLOA-ARAVACA     </v>
      </c>
      <c r="D9121" t="str">
        <f>T("CASA DE CAMPO       ")</f>
        <v xml:space="preserve">CASA DE CAMPO       </v>
      </c>
      <c r="E9121" t="str">
        <f>T("MT ")</f>
        <v xml:space="preserve">MT </v>
      </c>
      <c r="F9121" t="str">
        <f>T("MOTOCICLETAS   ")</f>
        <v xml:space="preserve">MOTOCICLETAS   </v>
      </c>
      <c r="G9121" t="str">
        <f>T("De menos de 125,01 CENTIMETROS CUBICOS            ")</f>
        <v xml:space="preserve">De menos de 125,01 CENTIMETROS CUBICOS            </v>
      </c>
      <c r="I9121">
        <v>11</v>
      </c>
    </row>
    <row r="9122" spans="1:9">
      <c r="A9122" t="str">
        <f>T("2018")</f>
        <v>2018</v>
      </c>
      <c r="B9122" t="str">
        <f>T("FISICO                                            ")</f>
        <v xml:space="preserve">FISICO                                            </v>
      </c>
      <c r="C9122" t="str">
        <f>T("MONCLOA-ARAVACA     ")</f>
        <v xml:space="preserve">MONCLOA-ARAVACA     </v>
      </c>
      <c r="D9122" t="str">
        <f>T("CASA DE CAMPO       ")</f>
        <v xml:space="preserve">CASA DE CAMPO       </v>
      </c>
      <c r="E9122" t="str">
        <f>T("MT ")</f>
        <v xml:space="preserve">MT </v>
      </c>
      <c r="F9122" t="str">
        <f>T("MOTOCICLETAS   ")</f>
        <v xml:space="preserve">MOTOCICLETAS   </v>
      </c>
      <c r="G9122" t="str">
        <f>T("De 125,01 a 250 CENTIMETROS CUBICOS               ")</f>
        <v xml:space="preserve">De 125,01 a 250 CENTIMETROS CUBICOS               </v>
      </c>
      <c r="I9122">
        <v>7</v>
      </c>
    </row>
    <row r="9123" spans="1:9">
      <c r="A9123" t="str">
        <f>T("2018")</f>
        <v>2018</v>
      </c>
      <c r="B9123" t="str">
        <f>T("FISICO                                            ")</f>
        <v xml:space="preserve">FISICO                                            </v>
      </c>
      <c r="C9123" t="str">
        <f>T("MONCLOA-ARAVACA     ")</f>
        <v xml:space="preserve">MONCLOA-ARAVACA     </v>
      </c>
      <c r="D9123" t="str">
        <f>T("CASA DE CAMPO       ")</f>
        <v xml:space="preserve">CASA DE CAMPO       </v>
      </c>
      <c r="E9123" t="str">
        <f>T("MT ")</f>
        <v xml:space="preserve">MT </v>
      </c>
      <c r="F9123" t="str">
        <f>T("MOTOCICLETAS   ")</f>
        <v xml:space="preserve">MOTOCICLETAS   </v>
      </c>
      <c r="G9123" t="str">
        <f>T("De 250,01 a 500 CENTIMETROS CUBICOS               ")</f>
        <v xml:space="preserve">De 250,01 a 500 CENTIMETROS CUBICOS               </v>
      </c>
      <c r="I9123">
        <v>4</v>
      </c>
    </row>
    <row r="9124" spans="1:9">
      <c r="A9124" t="str">
        <f>T("2018")</f>
        <v>2018</v>
      </c>
      <c r="B9124" t="str">
        <f>T("FISICO                                            ")</f>
        <v xml:space="preserve">FISICO                                            </v>
      </c>
      <c r="C9124" t="str">
        <f>T("MONCLOA-ARAVACA     ")</f>
        <v xml:space="preserve">MONCLOA-ARAVACA     </v>
      </c>
      <c r="D9124" t="str">
        <f>T("CASA DE CAMPO       ")</f>
        <v xml:space="preserve">CASA DE CAMPO       </v>
      </c>
      <c r="E9124" t="str">
        <f>T("MT ")</f>
        <v xml:space="preserve">MT </v>
      </c>
      <c r="F9124" t="str">
        <f>T("MOTOCICLETAS   ")</f>
        <v xml:space="preserve">MOTOCICLETAS   </v>
      </c>
      <c r="G9124" t="str">
        <f>T("De 500,01 a 1.000 CENTIMETROS CUBICOS             ")</f>
        <v xml:space="preserve">De 500,01 a 1.000 CENTIMETROS CUBICOS             </v>
      </c>
      <c r="I9124">
        <v>5</v>
      </c>
    </row>
    <row r="9125" spans="1:9">
      <c r="A9125" t="str">
        <f>T("2018")</f>
        <v>2018</v>
      </c>
      <c r="B9125" t="str">
        <f>T("FISICO                                            ")</f>
        <v xml:space="preserve">FISICO                                            </v>
      </c>
      <c r="C9125" t="str">
        <f>T("MONCLOA-ARAVACA     ")</f>
        <v xml:space="preserve">MONCLOA-ARAVACA     </v>
      </c>
      <c r="D9125" t="str">
        <f>T("CASA DE CAMPO       ")</f>
        <v xml:space="preserve">CASA DE CAMPO       </v>
      </c>
      <c r="E9125" t="str">
        <f>T("MT ")</f>
        <v xml:space="preserve">MT </v>
      </c>
      <c r="F9125" t="str">
        <f>T("MOTOCICLETAS   ")</f>
        <v xml:space="preserve">MOTOCICLETAS   </v>
      </c>
      <c r="G9125" t="str">
        <f>T("De 1.000,01 CENTIMETROS CUBICOS en adelante       ")</f>
        <v xml:space="preserve">De 1.000,01 CENTIMETROS CUBICOS en adelante       </v>
      </c>
      <c r="I9125">
        <v>1</v>
      </c>
    </row>
    <row r="9126" spans="1:9">
      <c r="A9126" t="str">
        <f>T("2018")</f>
        <v>2018</v>
      </c>
      <c r="B9126" t="str">
        <f>T("FISICO                                            ")</f>
        <v xml:space="preserve">FISICO                                            </v>
      </c>
      <c r="C9126" t="str">
        <f>T("MONCLOA-ARAVACA     ")</f>
        <v xml:space="preserve">MONCLOA-ARAVACA     </v>
      </c>
      <c r="D9126" t="str">
        <f>T("ARGUELLES           ")</f>
        <v xml:space="preserve">ARGUELLES           </v>
      </c>
      <c r="E9126" t="str">
        <f>T("MT ")</f>
        <v xml:space="preserve">MT </v>
      </c>
      <c r="F9126" t="str">
        <f>T("MOTOCICLETAS   ")</f>
        <v xml:space="preserve">MOTOCICLETAS   </v>
      </c>
      <c r="G9126" t="str">
        <f>T("De menos de 125,01 CENTIMETROS CUBICOS            ")</f>
        <v xml:space="preserve">De menos de 125,01 CENTIMETROS CUBICOS            </v>
      </c>
      <c r="I9126">
        <v>28</v>
      </c>
    </row>
    <row r="9127" spans="1:9">
      <c r="A9127" t="str">
        <f>T("2018")</f>
        <v>2018</v>
      </c>
      <c r="B9127" t="str">
        <f>T("FISICO                                            ")</f>
        <v xml:space="preserve">FISICO                                            </v>
      </c>
      <c r="C9127" t="str">
        <f>T("MONCLOA-ARAVACA     ")</f>
        <v xml:space="preserve">MONCLOA-ARAVACA     </v>
      </c>
      <c r="D9127" t="str">
        <f>T("ARGUELLES           ")</f>
        <v xml:space="preserve">ARGUELLES           </v>
      </c>
      <c r="E9127" t="str">
        <f>T("MT ")</f>
        <v xml:space="preserve">MT </v>
      </c>
      <c r="F9127" t="str">
        <f>T("MOTOCICLETAS   ")</f>
        <v xml:space="preserve">MOTOCICLETAS   </v>
      </c>
      <c r="G9127" t="str">
        <f>T("De 125,01 a 250 CENTIMETROS CUBICOS               ")</f>
        <v xml:space="preserve">De 125,01 a 250 CENTIMETROS CUBICOS               </v>
      </c>
      <c r="I9127">
        <v>17</v>
      </c>
    </row>
    <row r="9128" spans="1:9">
      <c r="A9128" t="str">
        <f>T("2018")</f>
        <v>2018</v>
      </c>
      <c r="B9128" t="str">
        <f>T("FISICO                                            ")</f>
        <v xml:space="preserve">FISICO                                            </v>
      </c>
      <c r="C9128" t="str">
        <f>T("MONCLOA-ARAVACA     ")</f>
        <v xml:space="preserve">MONCLOA-ARAVACA     </v>
      </c>
      <c r="D9128" t="str">
        <f>T("ARGUELLES           ")</f>
        <v xml:space="preserve">ARGUELLES           </v>
      </c>
      <c r="E9128" t="str">
        <f>T("MT ")</f>
        <v xml:space="preserve">MT </v>
      </c>
      <c r="F9128" t="str">
        <f>T("MOTOCICLETAS   ")</f>
        <v xml:space="preserve">MOTOCICLETAS   </v>
      </c>
      <c r="G9128" t="str">
        <f>T("De 250,01 a 500 CENTIMETROS CUBICOS               ")</f>
        <v xml:space="preserve">De 250,01 a 500 CENTIMETROS CUBICOS               </v>
      </c>
      <c r="I9128">
        <v>8</v>
      </c>
    </row>
    <row r="9129" spans="1:9">
      <c r="A9129" t="str">
        <f>T("2018")</f>
        <v>2018</v>
      </c>
      <c r="B9129" t="str">
        <f>T("FISICO                                            ")</f>
        <v xml:space="preserve">FISICO                                            </v>
      </c>
      <c r="C9129" t="str">
        <f>T("MONCLOA-ARAVACA     ")</f>
        <v xml:space="preserve">MONCLOA-ARAVACA     </v>
      </c>
      <c r="D9129" t="str">
        <f>T("ARGUELLES           ")</f>
        <v xml:space="preserve">ARGUELLES           </v>
      </c>
      <c r="E9129" t="str">
        <f>T("MT ")</f>
        <v xml:space="preserve">MT </v>
      </c>
      <c r="F9129" t="str">
        <f>T("MOTOCICLETAS   ")</f>
        <v xml:space="preserve">MOTOCICLETAS   </v>
      </c>
      <c r="G9129" t="str">
        <f>T("De 500,01 a 1.000 CENTIMETROS CUBICOS             ")</f>
        <v xml:space="preserve">De 500,01 a 1.000 CENTIMETROS CUBICOS             </v>
      </c>
      <c r="I9129">
        <v>14</v>
      </c>
    </row>
    <row r="9130" spans="1:9">
      <c r="A9130" t="str">
        <f>T("2018")</f>
        <v>2018</v>
      </c>
      <c r="B9130" t="str">
        <f>T("FISICO                                            ")</f>
        <v xml:space="preserve">FISICO                                            </v>
      </c>
      <c r="C9130" t="str">
        <f>T("MONCLOA-ARAVACA     ")</f>
        <v xml:space="preserve">MONCLOA-ARAVACA     </v>
      </c>
      <c r="D9130" t="str">
        <f>T("ARGUELLES           ")</f>
        <v xml:space="preserve">ARGUELLES           </v>
      </c>
      <c r="E9130" t="str">
        <f>T("MT ")</f>
        <v xml:space="preserve">MT </v>
      </c>
      <c r="F9130" t="str">
        <f>T("MOTOCICLETAS   ")</f>
        <v xml:space="preserve">MOTOCICLETAS   </v>
      </c>
      <c r="G9130" t="str">
        <f>T("De 1.000,01 CENTIMETROS CUBICOS en adelante       ")</f>
        <v xml:space="preserve">De 1.000,01 CENTIMETROS CUBICOS en adelante       </v>
      </c>
      <c r="I9130">
        <v>4</v>
      </c>
    </row>
    <row r="9131" spans="1:9">
      <c r="A9131" t="str">
        <f>T("2018")</f>
        <v>2018</v>
      </c>
      <c r="B9131" t="str">
        <f>T("FISICO                                            ")</f>
        <v xml:space="preserve">FISICO                                            </v>
      </c>
      <c r="C9131" t="str">
        <f>T("MONCLOA-ARAVACA     ")</f>
        <v xml:space="preserve">MONCLOA-ARAVACA     </v>
      </c>
      <c r="D9131" t="str">
        <f>T("CIUDAD UNIVERSITARIA")</f>
        <v>CIUDAD UNIVERSITARIA</v>
      </c>
      <c r="E9131" t="str">
        <f>T("MT ")</f>
        <v xml:space="preserve">MT </v>
      </c>
      <c r="F9131" t="str">
        <f>T("MOTOCICLETAS   ")</f>
        <v xml:space="preserve">MOTOCICLETAS   </v>
      </c>
      <c r="G9131" t="str">
        <f>T("De menos de 125,01 CENTIMETROS CUBICOS            ")</f>
        <v xml:space="preserve">De menos de 125,01 CENTIMETROS CUBICOS            </v>
      </c>
      <c r="I9131">
        <v>23</v>
      </c>
    </row>
    <row r="9132" spans="1:9">
      <c r="A9132" t="str">
        <f>T("2018")</f>
        <v>2018</v>
      </c>
      <c r="B9132" t="str">
        <f>T("FISICO                                            ")</f>
        <v xml:space="preserve">FISICO                                            </v>
      </c>
      <c r="C9132" t="str">
        <f>T("MONCLOA-ARAVACA     ")</f>
        <v xml:space="preserve">MONCLOA-ARAVACA     </v>
      </c>
      <c r="D9132" t="str">
        <f>T("CIUDAD UNIVERSITARIA")</f>
        <v>CIUDAD UNIVERSITARIA</v>
      </c>
      <c r="E9132" t="str">
        <f>T("MT ")</f>
        <v xml:space="preserve">MT </v>
      </c>
      <c r="F9132" t="str">
        <f>T("MOTOCICLETAS   ")</f>
        <v xml:space="preserve">MOTOCICLETAS   </v>
      </c>
      <c r="G9132" t="str">
        <f>T("De 125,01 a 250 CENTIMETROS CUBICOS               ")</f>
        <v xml:space="preserve">De 125,01 a 250 CENTIMETROS CUBICOS               </v>
      </c>
      <c r="I9132">
        <v>18</v>
      </c>
    </row>
    <row r="9133" spans="1:9">
      <c r="A9133" t="str">
        <f>T("2018")</f>
        <v>2018</v>
      </c>
      <c r="B9133" t="str">
        <f>T("FISICO                                            ")</f>
        <v xml:space="preserve">FISICO                                            </v>
      </c>
      <c r="C9133" t="str">
        <f>T("MONCLOA-ARAVACA     ")</f>
        <v xml:space="preserve">MONCLOA-ARAVACA     </v>
      </c>
      <c r="D9133" t="str">
        <f>T("CIUDAD UNIVERSITARIA")</f>
        <v>CIUDAD UNIVERSITARIA</v>
      </c>
      <c r="E9133" t="str">
        <f>T("MT ")</f>
        <v xml:space="preserve">MT </v>
      </c>
      <c r="F9133" t="str">
        <f>T("MOTOCICLETAS   ")</f>
        <v xml:space="preserve">MOTOCICLETAS   </v>
      </c>
      <c r="G9133" t="str">
        <f>T("De 250,01 a 500 CENTIMETROS CUBICOS               ")</f>
        <v xml:space="preserve">De 250,01 a 500 CENTIMETROS CUBICOS               </v>
      </c>
      <c r="I9133">
        <v>3</v>
      </c>
    </row>
    <row r="9134" spans="1:9">
      <c r="A9134" t="str">
        <f>T("2018")</f>
        <v>2018</v>
      </c>
      <c r="B9134" t="str">
        <f>T("FISICO                                            ")</f>
        <v xml:space="preserve">FISICO                                            </v>
      </c>
      <c r="C9134" t="str">
        <f>T("MONCLOA-ARAVACA     ")</f>
        <v xml:space="preserve">MONCLOA-ARAVACA     </v>
      </c>
      <c r="D9134" t="str">
        <f>T("CIUDAD UNIVERSITARIA")</f>
        <v>CIUDAD UNIVERSITARIA</v>
      </c>
      <c r="E9134" t="str">
        <f>T("MT ")</f>
        <v xml:space="preserve">MT </v>
      </c>
      <c r="F9134" t="str">
        <f>T("MOTOCICLETAS   ")</f>
        <v xml:space="preserve">MOTOCICLETAS   </v>
      </c>
      <c r="G9134" t="str">
        <f>T("De 500,01 a 1.000 CENTIMETROS CUBICOS             ")</f>
        <v xml:space="preserve">De 500,01 a 1.000 CENTIMETROS CUBICOS             </v>
      </c>
      <c r="I9134">
        <v>7</v>
      </c>
    </row>
    <row r="9135" spans="1:9">
      <c r="A9135" t="str">
        <f>T("2018")</f>
        <v>2018</v>
      </c>
      <c r="B9135" t="str">
        <f>T("FISICO                                            ")</f>
        <v xml:space="preserve">FISICO                                            </v>
      </c>
      <c r="C9135" t="str">
        <f>T("MONCLOA-ARAVACA     ")</f>
        <v xml:space="preserve">MONCLOA-ARAVACA     </v>
      </c>
      <c r="D9135" t="str">
        <f>T("CIUDAD UNIVERSITARIA")</f>
        <v>CIUDAD UNIVERSITARIA</v>
      </c>
      <c r="E9135" t="str">
        <f>T("MT ")</f>
        <v xml:space="preserve">MT </v>
      </c>
      <c r="F9135" t="str">
        <f>T("MOTOCICLETAS   ")</f>
        <v xml:space="preserve">MOTOCICLETAS   </v>
      </c>
      <c r="G9135" t="str">
        <f>T("De 1.000,01 CENTIMETROS CUBICOS en adelante       ")</f>
        <v xml:space="preserve">De 1.000,01 CENTIMETROS CUBICOS en adelante       </v>
      </c>
      <c r="I9135">
        <v>3</v>
      </c>
    </row>
    <row r="9136" spans="1:9">
      <c r="A9136" t="str">
        <f>T("2018")</f>
        <v>2018</v>
      </c>
      <c r="B9136" t="str">
        <f>T("FISICO                                            ")</f>
        <v xml:space="preserve">FISICO                                            </v>
      </c>
      <c r="C9136" t="str">
        <f>T("MONCLOA-ARAVACA     ")</f>
        <v xml:space="preserve">MONCLOA-ARAVACA     </v>
      </c>
      <c r="D9136" t="str">
        <f>T("VALDEZARZA          ")</f>
        <v xml:space="preserve">VALDEZARZA          </v>
      </c>
      <c r="E9136" t="str">
        <f>T("MT ")</f>
        <v xml:space="preserve">MT </v>
      </c>
      <c r="F9136" t="str">
        <f>T("MOTOCICLETAS   ")</f>
        <v xml:space="preserve">MOTOCICLETAS   </v>
      </c>
      <c r="G9136" t="str">
        <f>T("De menos de 125,01 CENTIMETROS CUBICOS            ")</f>
        <v xml:space="preserve">De menos de 125,01 CENTIMETROS CUBICOS            </v>
      </c>
      <c r="I9136">
        <v>20</v>
      </c>
    </row>
    <row r="9137" spans="1:9">
      <c r="A9137" t="str">
        <f>T("2018")</f>
        <v>2018</v>
      </c>
      <c r="B9137" t="str">
        <f>T("FISICO                                            ")</f>
        <v xml:space="preserve">FISICO                                            </v>
      </c>
      <c r="C9137" t="str">
        <f>T("MONCLOA-ARAVACA     ")</f>
        <v xml:space="preserve">MONCLOA-ARAVACA     </v>
      </c>
      <c r="D9137" t="str">
        <f>T("VALDEZARZA          ")</f>
        <v xml:space="preserve">VALDEZARZA          </v>
      </c>
      <c r="E9137" t="str">
        <f>T("MT ")</f>
        <v xml:space="preserve">MT </v>
      </c>
      <c r="F9137" t="str">
        <f>T("MOTOCICLETAS   ")</f>
        <v xml:space="preserve">MOTOCICLETAS   </v>
      </c>
      <c r="G9137" t="str">
        <f>T("De 125,01 a 250 CENTIMETROS CUBICOS               ")</f>
        <v xml:space="preserve">De 125,01 a 250 CENTIMETROS CUBICOS               </v>
      </c>
      <c r="I9137">
        <v>11</v>
      </c>
    </row>
    <row r="9138" spans="1:9">
      <c r="A9138" t="str">
        <f>T("2018")</f>
        <v>2018</v>
      </c>
      <c r="B9138" t="str">
        <f>T("FISICO                                            ")</f>
        <v xml:space="preserve">FISICO                                            </v>
      </c>
      <c r="C9138" t="str">
        <f>T("MONCLOA-ARAVACA     ")</f>
        <v xml:space="preserve">MONCLOA-ARAVACA     </v>
      </c>
      <c r="D9138" t="str">
        <f>T("VALDEZARZA          ")</f>
        <v xml:space="preserve">VALDEZARZA          </v>
      </c>
      <c r="E9138" t="str">
        <f>T("MT ")</f>
        <v xml:space="preserve">MT </v>
      </c>
      <c r="F9138" t="str">
        <f>T("MOTOCICLETAS   ")</f>
        <v xml:space="preserve">MOTOCICLETAS   </v>
      </c>
      <c r="G9138" t="str">
        <f>T("De 250,01 a 500 CENTIMETROS CUBICOS               ")</f>
        <v xml:space="preserve">De 250,01 a 500 CENTIMETROS CUBICOS               </v>
      </c>
      <c r="I9138">
        <v>2</v>
      </c>
    </row>
    <row r="9139" spans="1:9">
      <c r="A9139" t="str">
        <f>T("2018")</f>
        <v>2018</v>
      </c>
      <c r="B9139" t="str">
        <f>T("FISICO                                            ")</f>
        <v xml:space="preserve">FISICO                                            </v>
      </c>
      <c r="C9139" t="str">
        <f>T("MONCLOA-ARAVACA     ")</f>
        <v xml:space="preserve">MONCLOA-ARAVACA     </v>
      </c>
      <c r="D9139" t="str">
        <f>T("VALDEZARZA          ")</f>
        <v xml:space="preserve">VALDEZARZA          </v>
      </c>
      <c r="E9139" t="str">
        <f>T("MT ")</f>
        <v xml:space="preserve">MT </v>
      </c>
      <c r="F9139" t="str">
        <f>T("MOTOCICLETAS   ")</f>
        <v xml:space="preserve">MOTOCICLETAS   </v>
      </c>
      <c r="G9139" t="str">
        <f>T("De 500,01 a 1.000 CENTIMETROS CUBICOS             ")</f>
        <v xml:space="preserve">De 500,01 a 1.000 CENTIMETROS CUBICOS             </v>
      </c>
      <c r="I9139">
        <v>14</v>
      </c>
    </row>
    <row r="9140" spans="1:9">
      <c r="A9140" t="str">
        <f>T("2018")</f>
        <v>2018</v>
      </c>
      <c r="B9140" t="str">
        <f>T("FISICO                                            ")</f>
        <v xml:space="preserve">FISICO                                            </v>
      </c>
      <c r="C9140" t="str">
        <f>T("MONCLOA-ARAVACA     ")</f>
        <v xml:space="preserve">MONCLOA-ARAVACA     </v>
      </c>
      <c r="D9140" t="str">
        <f>T("VALDEZARZA          ")</f>
        <v xml:space="preserve">VALDEZARZA          </v>
      </c>
      <c r="E9140" t="str">
        <f>T("MT ")</f>
        <v xml:space="preserve">MT </v>
      </c>
      <c r="F9140" t="str">
        <f>T("MOTOCICLETAS   ")</f>
        <v xml:space="preserve">MOTOCICLETAS   </v>
      </c>
      <c r="G9140" t="str">
        <f>T("De 1.000,01 CENTIMETROS CUBICOS en adelante       ")</f>
        <v xml:space="preserve">De 1.000,01 CENTIMETROS CUBICOS en adelante       </v>
      </c>
      <c r="I9140">
        <v>1</v>
      </c>
    </row>
    <row r="9141" spans="1:9">
      <c r="A9141" t="str">
        <f>T("2018")</f>
        <v>2018</v>
      </c>
      <c r="B9141" t="str">
        <f>T("FISICO                                            ")</f>
        <v xml:space="preserve">FISICO                                            </v>
      </c>
      <c r="C9141" t="str">
        <f>T("MONCLOA-ARAVACA     ")</f>
        <v xml:space="preserve">MONCLOA-ARAVACA     </v>
      </c>
      <c r="D9141" t="str">
        <f>T("VALDEMARIN          ")</f>
        <v xml:space="preserve">VALDEMARIN          </v>
      </c>
      <c r="E9141" t="str">
        <f>T("MT ")</f>
        <v xml:space="preserve">MT </v>
      </c>
      <c r="F9141" t="str">
        <f>T("MOTOCICLETAS   ")</f>
        <v xml:space="preserve">MOTOCICLETAS   </v>
      </c>
      <c r="G9141" t="str">
        <f>T("De menos de 125,01 CENTIMETROS CUBICOS            ")</f>
        <v xml:space="preserve">De menos de 125,01 CENTIMETROS CUBICOS            </v>
      </c>
      <c r="I9141">
        <v>5</v>
      </c>
    </row>
    <row r="9142" spans="1:9">
      <c r="A9142" t="str">
        <f>T("2018")</f>
        <v>2018</v>
      </c>
      <c r="B9142" t="str">
        <f>T("FISICO                                            ")</f>
        <v xml:space="preserve">FISICO                                            </v>
      </c>
      <c r="C9142" t="str">
        <f>T("MONCLOA-ARAVACA     ")</f>
        <v xml:space="preserve">MONCLOA-ARAVACA     </v>
      </c>
      <c r="D9142" t="str">
        <f>T("VALDEMARIN          ")</f>
        <v xml:space="preserve">VALDEMARIN          </v>
      </c>
      <c r="E9142" t="str">
        <f>T("MT ")</f>
        <v xml:space="preserve">MT </v>
      </c>
      <c r="F9142" t="str">
        <f>T("MOTOCICLETAS   ")</f>
        <v xml:space="preserve">MOTOCICLETAS   </v>
      </c>
      <c r="G9142" t="str">
        <f>T("De 125,01 a 250 CENTIMETROS CUBICOS               ")</f>
        <v xml:space="preserve">De 125,01 a 250 CENTIMETROS CUBICOS               </v>
      </c>
      <c r="I9142">
        <v>1</v>
      </c>
    </row>
    <row r="9143" spans="1:9">
      <c r="A9143" t="str">
        <f>T("2018")</f>
        <v>2018</v>
      </c>
      <c r="B9143" t="str">
        <f>T("FISICO                                            ")</f>
        <v xml:space="preserve">FISICO                                            </v>
      </c>
      <c r="C9143" t="str">
        <f>T("MONCLOA-ARAVACA     ")</f>
        <v xml:space="preserve">MONCLOA-ARAVACA     </v>
      </c>
      <c r="D9143" t="str">
        <f>T("VALDEMARIN          ")</f>
        <v xml:space="preserve">VALDEMARIN          </v>
      </c>
      <c r="E9143" t="str">
        <f>T("MT ")</f>
        <v xml:space="preserve">MT </v>
      </c>
      <c r="F9143" t="str">
        <f>T("MOTOCICLETAS   ")</f>
        <v xml:space="preserve">MOTOCICLETAS   </v>
      </c>
      <c r="G9143" t="str">
        <f>T("De 250,01 a 500 CENTIMETROS CUBICOS               ")</f>
        <v xml:space="preserve">De 250,01 a 500 CENTIMETROS CUBICOS               </v>
      </c>
      <c r="I9143">
        <v>1</v>
      </c>
    </row>
    <row r="9144" spans="1:9">
      <c r="A9144" t="str">
        <f>T("2018")</f>
        <v>2018</v>
      </c>
      <c r="B9144" t="str">
        <f>T("FISICO                                            ")</f>
        <v xml:space="preserve">FISICO                                            </v>
      </c>
      <c r="C9144" t="str">
        <f>T("MONCLOA-ARAVACA     ")</f>
        <v xml:space="preserve">MONCLOA-ARAVACA     </v>
      </c>
      <c r="D9144" t="str">
        <f>T("VALDEMARIN          ")</f>
        <v xml:space="preserve">VALDEMARIN          </v>
      </c>
      <c r="E9144" t="str">
        <f>T("MT ")</f>
        <v xml:space="preserve">MT </v>
      </c>
      <c r="F9144" t="str">
        <f>T("MOTOCICLETAS   ")</f>
        <v xml:space="preserve">MOTOCICLETAS   </v>
      </c>
      <c r="G9144" t="str">
        <f>T("De 500,01 a 1.000 CENTIMETROS CUBICOS             ")</f>
        <v xml:space="preserve">De 500,01 a 1.000 CENTIMETROS CUBICOS             </v>
      </c>
      <c r="I9144">
        <v>3</v>
      </c>
    </row>
    <row r="9145" spans="1:9">
      <c r="A9145" t="str">
        <f>T("2018")</f>
        <v>2018</v>
      </c>
      <c r="B9145" t="str">
        <f>T("FISICO                                            ")</f>
        <v xml:space="preserve">FISICO                                            </v>
      </c>
      <c r="C9145" t="str">
        <f>T("MONCLOA-ARAVACA     ")</f>
        <v xml:space="preserve">MONCLOA-ARAVACA     </v>
      </c>
      <c r="D9145" t="str">
        <f>T("VALDEMARIN          ")</f>
        <v xml:space="preserve">VALDEMARIN          </v>
      </c>
      <c r="E9145" t="str">
        <f>T("MT ")</f>
        <v xml:space="preserve">MT </v>
      </c>
      <c r="F9145" t="str">
        <f>T("MOTOCICLETAS   ")</f>
        <v xml:space="preserve">MOTOCICLETAS   </v>
      </c>
      <c r="G9145" t="str">
        <f>T("De 1.000,01 CENTIMETROS CUBICOS en adelante       ")</f>
        <v xml:space="preserve">De 1.000,01 CENTIMETROS CUBICOS en adelante       </v>
      </c>
      <c r="I9145">
        <v>2</v>
      </c>
    </row>
    <row r="9146" spans="1:9">
      <c r="A9146" t="str">
        <f>T("2018")</f>
        <v>2018</v>
      </c>
      <c r="B9146" t="str">
        <f>T("FISICO                                            ")</f>
        <v xml:space="preserve">FISICO                                            </v>
      </c>
      <c r="C9146" t="str">
        <f>T("MONCLOA-ARAVACA     ")</f>
        <v xml:space="preserve">MONCLOA-ARAVACA     </v>
      </c>
      <c r="D9146" t="str">
        <f>T("EL PLANTIO          ")</f>
        <v xml:space="preserve">EL PLANTIO          </v>
      </c>
      <c r="E9146" t="str">
        <f>T("MT ")</f>
        <v xml:space="preserve">MT </v>
      </c>
      <c r="F9146" t="str">
        <f>T("MOTOCICLETAS   ")</f>
        <v xml:space="preserve">MOTOCICLETAS   </v>
      </c>
      <c r="G9146" t="str">
        <f>T("De menos de 125,01 CENTIMETROS CUBICOS            ")</f>
        <v xml:space="preserve">De menos de 125,01 CENTIMETROS CUBICOS            </v>
      </c>
      <c r="I9146">
        <v>3</v>
      </c>
    </row>
    <row r="9147" spans="1:9">
      <c r="A9147" t="str">
        <f>T("2018")</f>
        <v>2018</v>
      </c>
      <c r="B9147" t="str">
        <f>T("FISICO                                            ")</f>
        <v xml:space="preserve">FISICO                                            </v>
      </c>
      <c r="C9147" t="str">
        <f>T("MONCLOA-ARAVACA     ")</f>
        <v xml:space="preserve">MONCLOA-ARAVACA     </v>
      </c>
      <c r="D9147" t="str">
        <f>T("EL PLANTIO          ")</f>
        <v xml:space="preserve">EL PLANTIO          </v>
      </c>
      <c r="E9147" t="str">
        <f>T("MT ")</f>
        <v xml:space="preserve">MT </v>
      </c>
      <c r="F9147" t="str">
        <f>T("MOTOCICLETAS   ")</f>
        <v xml:space="preserve">MOTOCICLETAS   </v>
      </c>
      <c r="G9147" t="str">
        <f>T("De 125,01 a 250 CENTIMETROS CUBICOS               ")</f>
        <v xml:space="preserve">De 125,01 a 250 CENTIMETROS CUBICOS               </v>
      </c>
      <c r="I9147">
        <v>3</v>
      </c>
    </row>
    <row r="9148" spans="1:9">
      <c r="A9148" t="str">
        <f>T("2018")</f>
        <v>2018</v>
      </c>
      <c r="B9148" t="str">
        <f>T("FISICO                                            ")</f>
        <v xml:space="preserve">FISICO                                            </v>
      </c>
      <c r="C9148" t="str">
        <f>T("MONCLOA-ARAVACA     ")</f>
        <v xml:space="preserve">MONCLOA-ARAVACA     </v>
      </c>
      <c r="D9148" t="str">
        <f>T("EL PLANTIO          ")</f>
        <v xml:space="preserve">EL PLANTIO          </v>
      </c>
      <c r="E9148" t="str">
        <f>T("MT ")</f>
        <v xml:space="preserve">MT </v>
      </c>
      <c r="F9148" t="str">
        <f>T("MOTOCICLETAS   ")</f>
        <v xml:space="preserve">MOTOCICLETAS   </v>
      </c>
      <c r="G9148" t="str">
        <f>T("De 500,01 a 1.000 CENTIMETROS CUBICOS             ")</f>
        <v xml:space="preserve">De 500,01 a 1.000 CENTIMETROS CUBICOS             </v>
      </c>
      <c r="I9148">
        <v>3</v>
      </c>
    </row>
    <row r="9149" spans="1:9">
      <c r="A9149" t="str">
        <f>T("2018")</f>
        <v>2018</v>
      </c>
      <c r="B9149" t="str">
        <f>T("FISICO                                            ")</f>
        <v xml:space="preserve">FISICO                                            </v>
      </c>
      <c r="C9149" t="str">
        <f>T("MONCLOA-ARAVACA     ")</f>
        <v xml:space="preserve">MONCLOA-ARAVACA     </v>
      </c>
      <c r="D9149" t="str">
        <f>T("EL PLANTIO          ")</f>
        <v xml:space="preserve">EL PLANTIO          </v>
      </c>
      <c r="E9149" t="str">
        <f>T("MT ")</f>
        <v xml:space="preserve">MT </v>
      </c>
      <c r="F9149" t="str">
        <f>T("MOTOCICLETAS   ")</f>
        <v xml:space="preserve">MOTOCICLETAS   </v>
      </c>
      <c r="G9149" t="str">
        <f>T("De 1.000,01 CENTIMETROS CUBICOS en adelante       ")</f>
        <v xml:space="preserve">De 1.000,01 CENTIMETROS CUBICOS en adelante       </v>
      </c>
      <c r="I9149">
        <v>2</v>
      </c>
    </row>
    <row r="9150" spans="1:9">
      <c r="A9150" t="str">
        <f>T("2018")</f>
        <v>2018</v>
      </c>
      <c r="B9150" t="str">
        <f>T("FISICO                                            ")</f>
        <v xml:space="preserve">FISICO                                            </v>
      </c>
      <c r="C9150" t="str">
        <f>T("MONCLOA-ARAVACA     ")</f>
        <v xml:space="preserve">MONCLOA-ARAVACA     </v>
      </c>
      <c r="D9150" t="str">
        <f>T("ARAVACA             ")</f>
        <v xml:space="preserve">ARAVACA             </v>
      </c>
      <c r="E9150" t="str">
        <f>T("MT ")</f>
        <v xml:space="preserve">MT </v>
      </c>
      <c r="F9150" t="str">
        <f>T("MOTOCICLETAS   ")</f>
        <v xml:space="preserve">MOTOCICLETAS   </v>
      </c>
      <c r="G9150" t="str">
        <f>T("De menos de 125,01 CENTIMETROS CUBICOS            ")</f>
        <v xml:space="preserve">De menos de 125,01 CENTIMETROS CUBICOS            </v>
      </c>
      <c r="I9150">
        <v>25</v>
      </c>
    </row>
    <row r="9151" spans="1:9">
      <c r="A9151" t="str">
        <f>T("2018")</f>
        <v>2018</v>
      </c>
      <c r="B9151" t="str">
        <f>T("FISICO                                            ")</f>
        <v xml:space="preserve">FISICO                                            </v>
      </c>
      <c r="C9151" t="str">
        <f>T("MONCLOA-ARAVACA     ")</f>
        <v xml:space="preserve">MONCLOA-ARAVACA     </v>
      </c>
      <c r="D9151" t="str">
        <f>T("ARAVACA             ")</f>
        <v xml:space="preserve">ARAVACA             </v>
      </c>
      <c r="E9151" t="str">
        <f>T("MT ")</f>
        <v xml:space="preserve">MT </v>
      </c>
      <c r="F9151" t="str">
        <f>T("MOTOCICLETAS   ")</f>
        <v xml:space="preserve">MOTOCICLETAS   </v>
      </c>
      <c r="G9151" t="str">
        <f>T("De 125,01 a 250 CENTIMETROS CUBICOS               ")</f>
        <v xml:space="preserve">De 125,01 a 250 CENTIMETROS CUBICOS               </v>
      </c>
      <c r="I9151">
        <v>8</v>
      </c>
    </row>
    <row r="9152" spans="1:9">
      <c r="A9152" t="str">
        <f>T("2018")</f>
        <v>2018</v>
      </c>
      <c r="B9152" t="str">
        <f>T("FISICO                                            ")</f>
        <v xml:space="preserve">FISICO                                            </v>
      </c>
      <c r="C9152" t="str">
        <f>T("MONCLOA-ARAVACA     ")</f>
        <v xml:space="preserve">MONCLOA-ARAVACA     </v>
      </c>
      <c r="D9152" t="str">
        <f>T("ARAVACA             ")</f>
        <v xml:space="preserve">ARAVACA             </v>
      </c>
      <c r="E9152" t="str">
        <f>T("MT ")</f>
        <v xml:space="preserve">MT </v>
      </c>
      <c r="F9152" t="str">
        <f>T("MOTOCICLETAS   ")</f>
        <v xml:space="preserve">MOTOCICLETAS   </v>
      </c>
      <c r="G9152" t="str">
        <f>T("De 250,01 a 500 CENTIMETROS CUBICOS               ")</f>
        <v xml:space="preserve">De 250,01 a 500 CENTIMETROS CUBICOS               </v>
      </c>
      <c r="I9152">
        <v>8</v>
      </c>
    </row>
    <row r="9153" spans="1:9">
      <c r="A9153" t="str">
        <f>T("2018")</f>
        <v>2018</v>
      </c>
      <c r="B9153" t="str">
        <f>T("FISICO                                            ")</f>
        <v xml:space="preserve">FISICO                                            </v>
      </c>
      <c r="C9153" t="str">
        <f>T("MONCLOA-ARAVACA     ")</f>
        <v xml:space="preserve">MONCLOA-ARAVACA     </v>
      </c>
      <c r="D9153" t="str">
        <f>T("ARAVACA             ")</f>
        <v xml:space="preserve">ARAVACA             </v>
      </c>
      <c r="E9153" t="str">
        <f>T("MT ")</f>
        <v xml:space="preserve">MT </v>
      </c>
      <c r="F9153" t="str">
        <f>T("MOTOCICLETAS   ")</f>
        <v xml:space="preserve">MOTOCICLETAS   </v>
      </c>
      <c r="G9153" t="str">
        <f>T("De 500,01 a 1.000 CENTIMETROS CUBICOS             ")</f>
        <v xml:space="preserve">De 500,01 a 1.000 CENTIMETROS CUBICOS             </v>
      </c>
      <c r="I9153">
        <v>12</v>
      </c>
    </row>
    <row r="9154" spans="1:9">
      <c r="A9154" t="str">
        <f>T("2018")</f>
        <v>2018</v>
      </c>
      <c r="B9154" t="str">
        <f>T("FISICO                                            ")</f>
        <v xml:space="preserve">FISICO                                            </v>
      </c>
      <c r="C9154" t="str">
        <f>T("MONCLOA-ARAVACA     ")</f>
        <v xml:space="preserve">MONCLOA-ARAVACA     </v>
      </c>
      <c r="D9154" t="str">
        <f>T("ARAVACA             ")</f>
        <v xml:space="preserve">ARAVACA             </v>
      </c>
      <c r="E9154" t="str">
        <f>T("MT ")</f>
        <v xml:space="preserve">MT </v>
      </c>
      <c r="F9154" t="str">
        <f>T("MOTOCICLETAS   ")</f>
        <v xml:space="preserve">MOTOCICLETAS   </v>
      </c>
      <c r="G9154" t="str">
        <f>T("De 1.000,01 CENTIMETROS CUBICOS en adelante       ")</f>
        <v xml:space="preserve">De 1.000,01 CENTIMETROS CUBICOS en adelante       </v>
      </c>
      <c r="I9154">
        <v>4</v>
      </c>
    </row>
    <row r="9155" spans="1:9">
      <c r="A9155" t="str">
        <f>T("2018")</f>
        <v>2018</v>
      </c>
      <c r="B9155" t="str">
        <f>T("JURIDICO                                          ")</f>
        <v xml:space="preserve">JURIDICO                                          </v>
      </c>
      <c r="C9155" t="str">
        <f>T("MONCLOA-ARAVACA     ")</f>
        <v xml:space="preserve">MONCLOA-ARAVACA     </v>
      </c>
      <c r="D9155" t="str">
        <f>T("ARGUELLES           ")</f>
        <v xml:space="preserve">ARGUELLES           </v>
      </c>
      <c r="E9155" t="str">
        <f>T("MT ")</f>
        <v xml:space="preserve">MT </v>
      </c>
      <c r="F9155" t="str">
        <f>T("MOTOCICLETAS   ")</f>
        <v xml:space="preserve">MOTOCICLETAS   </v>
      </c>
      <c r="G9155" t="str">
        <f>T("De 125,01 a 250 CENTIMETROS CUBICOS               ")</f>
        <v xml:space="preserve">De 125,01 a 250 CENTIMETROS CUBICOS               </v>
      </c>
      <c r="I9155">
        <v>2</v>
      </c>
    </row>
    <row r="9156" spans="1:9">
      <c r="A9156" t="str">
        <f>T("2018")</f>
        <v>2018</v>
      </c>
      <c r="B9156" t="str">
        <f>T("JURIDICO                                          ")</f>
        <v xml:space="preserve">JURIDICO                                          </v>
      </c>
      <c r="C9156" t="str">
        <f>T("MONCLOA-ARAVACA     ")</f>
        <v xml:space="preserve">MONCLOA-ARAVACA     </v>
      </c>
      <c r="D9156" t="str">
        <f>T("ARGUELLES           ")</f>
        <v xml:space="preserve">ARGUELLES           </v>
      </c>
      <c r="E9156" t="str">
        <f>T("MT ")</f>
        <v xml:space="preserve">MT </v>
      </c>
      <c r="F9156" t="str">
        <f>T("MOTOCICLETAS   ")</f>
        <v xml:space="preserve">MOTOCICLETAS   </v>
      </c>
      <c r="G9156" t="str">
        <f>T("De 250,01 a 500 CENTIMETROS CUBICOS               ")</f>
        <v xml:space="preserve">De 250,01 a 500 CENTIMETROS CUBICOS               </v>
      </c>
      <c r="I9156">
        <v>2</v>
      </c>
    </row>
    <row r="9157" spans="1:9">
      <c r="A9157" t="str">
        <f>T("2018")</f>
        <v>2018</v>
      </c>
      <c r="B9157" t="str">
        <f>T("JURIDICO                                          ")</f>
        <v xml:space="preserve">JURIDICO                                          </v>
      </c>
      <c r="C9157" t="str">
        <f>T("MONCLOA-ARAVACA     ")</f>
        <v xml:space="preserve">MONCLOA-ARAVACA     </v>
      </c>
      <c r="D9157" t="str">
        <f>T("ARGUELLES           ")</f>
        <v xml:space="preserve">ARGUELLES           </v>
      </c>
      <c r="E9157" t="str">
        <f>T("MT ")</f>
        <v xml:space="preserve">MT </v>
      </c>
      <c r="F9157" t="str">
        <f>T("MOTOCICLETAS   ")</f>
        <v xml:space="preserve">MOTOCICLETAS   </v>
      </c>
      <c r="G9157" t="str">
        <f>T("De 1.000,01 CENTIMETROS CUBICOS en adelante       ")</f>
        <v xml:space="preserve">De 1.000,01 CENTIMETROS CUBICOS en adelante       </v>
      </c>
      <c r="I9157">
        <v>2</v>
      </c>
    </row>
    <row r="9158" spans="1:9">
      <c r="A9158" t="str">
        <f>T("2018")</f>
        <v>2018</v>
      </c>
      <c r="B9158" t="str">
        <f>T("JURIDICO                                          ")</f>
        <v xml:space="preserve">JURIDICO                                          </v>
      </c>
      <c r="C9158" t="str">
        <f>T("MONCLOA-ARAVACA     ")</f>
        <v xml:space="preserve">MONCLOA-ARAVACA     </v>
      </c>
      <c r="D9158" t="str">
        <f>T("CIUDAD UNIVERSITARIA")</f>
        <v>CIUDAD UNIVERSITARIA</v>
      </c>
      <c r="E9158" t="str">
        <f>T("MT ")</f>
        <v xml:space="preserve">MT </v>
      </c>
      <c r="F9158" t="str">
        <f>T("MOTOCICLETAS   ")</f>
        <v xml:space="preserve">MOTOCICLETAS   </v>
      </c>
      <c r="G9158" t="str">
        <f>T("De 250,01 a 500 CENTIMETROS CUBICOS               ")</f>
        <v xml:space="preserve">De 250,01 a 500 CENTIMETROS CUBICOS               </v>
      </c>
      <c r="I9158">
        <v>1</v>
      </c>
    </row>
    <row r="9159" spans="1:9">
      <c r="A9159" t="str">
        <f>T("2018")</f>
        <v>2018</v>
      </c>
      <c r="B9159" t="str">
        <f>T("JURIDICO                                          ")</f>
        <v xml:space="preserve">JURIDICO                                          </v>
      </c>
      <c r="C9159" t="str">
        <f>T("MONCLOA-ARAVACA     ")</f>
        <v xml:space="preserve">MONCLOA-ARAVACA     </v>
      </c>
      <c r="D9159" t="str">
        <f>T("CIUDAD UNIVERSITARIA")</f>
        <v>CIUDAD UNIVERSITARIA</v>
      </c>
      <c r="E9159" t="str">
        <f>T("MT ")</f>
        <v xml:space="preserve">MT </v>
      </c>
      <c r="F9159" t="str">
        <f>T("MOTOCICLETAS   ")</f>
        <v xml:space="preserve">MOTOCICLETAS   </v>
      </c>
      <c r="G9159" t="str">
        <f>T("De 1.000,01 CENTIMETROS CUBICOS en adelante       ")</f>
        <v xml:space="preserve">De 1.000,01 CENTIMETROS CUBICOS en adelante       </v>
      </c>
      <c r="I9159">
        <v>1</v>
      </c>
    </row>
    <row r="9160" spans="1:9">
      <c r="A9160" t="str">
        <f>T("2018")</f>
        <v>2018</v>
      </c>
      <c r="B9160" t="str">
        <f>T("JURIDICO                                          ")</f>
        <v xml:space="preserve">JURIDICO                                          </v>
      </c>
      <c r="C9160" t="str">
        <f>T("MONCLOA-ARAVACA     ")</f>
        <v xml:space="preserve">MONCLOA-ARAVACA     </v>
      </c>
      <c r="D9160" t="str">
        <f>T("VALDEZARZA          ")</f>
        <v xml:space="preserve">VALDEZARZA          </v>
      </c>
      <c r="E9160" t="str">
        <f>T("MT ")</f>
        <v xml:space="preserve">MT </v>
      </c>
      <c r="F9160" t="str">
        <f>T("MOTOCICLETAS   ")</f>
        <v xml:space="preserve">MOTOCICLETAS   </v>
      </c>
      <c r="G9160" t="str">
        <f>T("De 125,01 a 250 CENTIMETROS CUBICOS               ")</f>
        <v xml:space="preserve">De 125,01 a 250 CENTIMETROS CUBICOS               </v>
      </c>
      <c r="I9160">
        <v>1</v>
      </c>
    </row>
    <row r="9161" spans="1:9">
      <c r="A9161" t="str">
        <f>T("2018")</f>
        <v>2018</v>
      </c>
      <c r="B9161" t="str">
        <f>T("JURIDICO                                          ")</f>
        <v xml:space="preserve">JURIDICO                                          </v>
      </c>
      <c r="C9161" t="str">
        <f>T("MONCLOA-ARAVACA     ")</f>
        <v xml:space="preserve">MONCLOA-ARAVACA     </v>
      </c>
      <c r="D9161" t="str">
        <f>T("VALDEZARZA          ")</f>
        <v xml:space="preserve">VALDEZARZA          </v>
      </c>
      <c r="E9161" t="str">
        <f>T("MT ")</f>
        <v xml:space="preserve">MT </v>
      </c>
      <c r="F9161" t="str">
        <f>T("MOTOCICLETAS   ")</f>
        <v xml:space="preserve">MOTOCICLETAS   </v>
      </c>
      <c r="G9161" t="str">
        <f>T("De 1.000,01 CENTIMETROS CUBICOS en adelante       ")</f>
        <v xml:space="preserve">De 1.000,01 CENTIMETROS CUBICOS en adelante       </v>
      </c>
      <c r="I9161">
        <v>1</v>
      </c>
    </row>
    <row r="9162" spans="1:9">
      <c r="A9162" t="str">
        <f>T("2018")</f>
        <v>2018</v>
      </c>
      <c r="B9162" t="str">
        <f>T("JURIDICO                                          ")</f>
        <v xml:space="preserve">JURIDICO                                          </v>
      </c>
      <c r="C9162" t="str">
        <f>T("MONCLOA-ARAVACA     ")</f>
        <v xml:space="preserve">MONCLOA-ARAVACA     </v>
      </c>
      <c r="D9162" t="str">
        <f>T("VALDEMARIN          ")</f>
        <v xml:space="preserve">VALDEMARIN          </v>
      </c>
      <c r="E9162" t="str">
        <f>T("MT ")</f>
        <v xml:space="preserve">MT </v>
      </c>
      <c r="F9162" t="str">
        <f>T("MOTOCICLETAS   ")</f>
        <v xml:space="preserve">MOTOCICLETAS   </v>
      </c>
      <c r="G9162" t="str">
        <f>T("De 500,01 a 1.000 CENTIMETROS CUBICOS             ")</f>
        <v xml:space="preserve">De 500,01 a 1.000 CENTIMETROS CUBICOS             </v>
      </c>
      <c r="I9162">
        <v>1</v>
      </c>
    </row>
    <row r="9163" spans="1:9">
      <c r="A9163" t="str">
        <f>T("2018")</f>
        <v>2018</v>
      </c>
      <c r="B9163" t="str">
        <f>T("JURIDICO                                          ")</f>
        <v xml:space="preserve">JURIDICO                                          </v>
      </c>
      <c r="C9163" t="str">
        <f>T("MONCLOA-ARAVACA     ")</f>
        <v xml:space="preserve">MONCLOA-ARAVACA     </v>
      </c>
      <c r="D9163" t="str">
        <f>T("ARAVACA             ")</f>
        <v xml:space="preserve">ARAVACA             </v>
      </c>
      <c r="E9163" t="str">
        <f>T("MT ")</f>
        <v xml:space="preserve">MT </v>
      </c>
      <c r="F9163" t="str">
        <f>T("MOTOCICLETAS   ")</f>
        <v xml:space="preserve">MOTOCICLETAS   </v>
      </c>
      <c r="G9163" t="str">
        <f>T("De menos de 125,01 CENTIMETROS CUBICOS            ")</f>
        <v xml:space="preserve">De menos de 125,01 CENTIMETROS CUBICOS            </v>
      </c>
      <c r="I9163">
        <v>1</v>
      </c>
    </row>
    <row r="9164" spans="1:9">
      <c r="A9164" t="str">
        <f>T("2018")</f>
        <v>2018</v>
      </c>
      <c r="B9164" t="str">
        <f>T("JURIDICO                                          ")</f>
        <v xml:space="preserve">JURIDICO                                          </v>
      </c>
      <c r="C9164" t="str">
        <f>T("MONCLOA-ARAVACA     ")</f>
        <v xml:space="preserve">MONCLOA-ARAVACA     </v>
      </c>
      <c r="D9164" t="str">
        <f>T("ARAVACA             ")</f>
        <v xml:space="preserve">ARAVACA             </v>
      </c>
      <c r="E9164" t="str">
        <f>T("MT ")</f>
        <v xml:space="preserve">MT </v>
      </c>
      <c r="F9164" t="str">
        <f>T("MOTOCICLETAS   ")</f>
        <v xml:space="preserve">MOTOCICLETAS   </v>
      </c>
      <c r="G9164" t="str">
        <f>T("De 125,01 a 250 CENTIMETROS CUBICOS               ")</f>
        <v xml:space="preserve">De 125,01 a 250 CENTIMETROS CUBICOS               </v>
      </c>
      <c r="I9164">
        <v>1</v>
      </c>
    </row>
    <row r="9165" spans="1:9">
      <c r="A9165" t="str">
        <f>T("2018")</f>
        <v>2018</v>
      </c>
      <c r="B9165" t="str">
        <f>T("JURIDICO                                          ")</f>
        <v xml:space="preserve">JURIDICO                                          </v>
      </c>
      <c r="C9165" t="str">
        <f>T("MONCLOA-ARAVACA     ")</f>
        <v xml:space="preserve">MONCLOA-ARAVACA     </v>
      </c>
      <c r="D9165" t="str">
        <f>T("ARAVACA             ")</f>
        <v xml:space="preserve">ARAVACA             </v>
      </c>
      <c r="E9165" t="str">
        <f>T("MT ")</f>
        <v xml:space="preserve">MT </v>
      </c>
      <c r="F9165" t="str">
        <f>T("MOTOCICLETAS   ")</f>
        <v xml:space="preserve">MOTOCICLETAS   </v>
      </c>
      <c r="G9165" t="str">
        <f>T("De 250,01 a 500 CENTIMETROS CUBICOS               ")</f>
        <v xml:space="preserve">De 250,01 a 500 CENTIMETROS CUBICOS               </v>
      </c>
      <c r="I9165">
        <v>1</v>
      </c>
    </row>
    <row r="9166" spans="1:9">
      <c r="A9166" t="str">
        <f>T("2018")</f>
        <v>2018</v>
      </c>
      <c r="B9166" t="str">
        <f>T("JURIDICO                                          ")</f>
        <v xml:space="preserve">JURIDICO                                          </v>
      </c>
      <c r="C9166" t="str">
        <f>T("MONCLOA-ARAVACA     ")</f>
        <v xml:space="preserve">MONCLOA-ARAVACA     </v>
      </c>
      <c r="D9166" t="str">
        <f>T("ARAVACA             ")</f>
        <v xml:space="preserve">ARAVACA             </v>
      </c>
      <c r="E9166" t="str">
        <f>T("MT ")</f>
        <v xml:space="preserve">MT </v>
      </c>
      <c r="F9166" t="str">
        <f>T("MOTOCICLETAS   ")</f>
        <v xml:space="preserve">MOTOCICLETAS   </v>
      </c>
      <c r="G9166" t="str">
        <f>T("De 500,01 a 1.000 CENTIMETROS CUBICOS             ")</f>
        <v xml:space="preserve">De 500,01 a 1.000 CENTIMETROS CUBICOS             </v>
      </c>
      <c r="I9166">
        <v>2</v>
      </c>
    </row>
    <row r="9167" spans="1:9">
      <c r="A9167" t="str">
        <f>T("2018")</f>
        <v>2018</v>
      </c>
      <c r="B9167" t="str">
        <f>T("FISICO                                            ")</f>
        <v xml:space="preserve">FISICO                                            </v>
      </c>
      <c r="C9167" t="str">
        <f>T("MONCLOA-ARAVACA     ")</f>
        <v xml:space="preserve">MONCLOA-ARAVACA     </v>
      </c>
      <c r="D9167" t="str">
        <f>T("CIUDAD UNIVERSITARIA")</f>
        <v>CIUDAD UNIVERSITARIA</v>
      </c>
      <c r="E9167" t="str">
        <f>T("RE ")</f>
        <v xml:space="preserve">RE </v>
      </c>
      <c r="F9167" t="str">
        <f>T("REMOLQUES      ")</f>
        <v xml:space="preserve">REMOLQUES      </v>
      </c>
      <c r="G9167" t="str">
        <f>T("De 3.000 KG DE CARGA ÚTIL en adelante             ")</f>
        <v xml:space="preserve">De 3.000 KG DE CARGA ÚTIL en adelante             </v>
      </c>
      <c r="H9167" t="str">
        <f>T("GASOLINA                                          ")</f>
        <v xml:space="preserve">GASOLINA                                          </v>
      </c>
      <c r="I9167">
        <v>1</v>
      </c>
    </row>
    <row r="9168" spans="1:9">
      <c r="A9168" t="str">
        <f>T("2018")</f>
        <v>2018</v>
      </c>
      <c r="B9168" t="str">
        <f>T("JURIDICO                                          ")</f>
        <v xml:space="preserve">JURIDICO                                          </v>
      </c>
      <c r="C9168" t="str">
        <f>T("MONCLOA-ARAVACA     ")</f>
        <v xml:space="preserve">MONCLOA-ARAVACA     </v>
      </c>
      <c r="D9168" t="str">
        <f>T("ARGUELLES           ")</f>
        <v xml:space="preserve">ARGUELLES           </v>
      </c>
      <c r="E9168" t="str">
        <f>T("RE ")</f>
        <v xml:space="preserve">RE </v>
      </c>
      <c r="F9168" t="str">
        <f>T("REMOLQUES      ")</f>
        <v xml:space="preserve">REMOLQUES      </v>
      </c>
      <c r="G9168" t="str">
        <f>T("De 1.000 a 2.999 KG DE CARGA ÚTIL                 ")</f>
        <v xml:space="preserve">De 1.000 a 2.999 KG DE CARGA ÚTIL                 </v>
      </c>
      <c r="H9168" t="str">
        <f>T("GASOLINA                                          ")</f>
        <v xml:space="preserve">GASOLINA                                          </v>
      </c>
      <c r="I9168">
        <v>1</v>
      </c>
    </row>
    <row r="9169" spans="1:9">
      <c r="A9169" t="str">
        <f>T("2018")</f>
        <v>2018</v>
      </c>
      <c r="B9169" t="str">
        <f>T("JURIDICO                                          ")</f>
        <v xml:space="preserve">JURIDICO                                          </v>
      </c>
      <c r="C9169" t="str">
        <f>T("MONCLOA-ARAVACA     ")</f>
        <v xml:space="preserve">MONCLOA-ARAVACA     </v>
      </c>
      <c r="D9169" t="str">
        <f>T("ARGUELLES           ")</f>
        <v xml:space="preserve">ARGUELLES           </v>
      </c>
      <c r="E9169" t="str">
        <f>T("RE ")</f>
        <v xml:space="preserve">RE </v>
      </c>
      <c r="F9169" t="str">
        <f>T("REMOLQUES      ")</f>
        <v xml:space="preserve">REMOLQUES      </v>
      </c>
      <c r="G9169" t="str">
        <f>T("De 3.000 KG DE CARGA ÚTIL en adelante             ")</f>
        <v xml:space="preserve">De 3.000 KG DE CARGA ÚTIL en adelante             </v>
      </c>
      <c r="H9169" t="str">
        <f>T("GASOLINA                                          ")</f>
        <v xml:space="preserve">GASOLINA                                          </v>
      </c>
      <c r="I9169">
        <v>1</v>
      </c>
    </row>
    <row r="9170" spans="1:9">
      <c r="A9170" t="str">
        <f>T("2018")</f>
        <v>2018</v>
      </c>
      <c r="B9170" t="str">
        <f>T("JURIDICO                                          ")</f>
        <v xml:space="preserve">JURIDICO                                          </v>
      </c>
      <c r="C9170" t="str">
        <f>T("MONCLOA-ARAVACA     ")</f>
        <v xml:space="preserve">MONCLOA-ARAVACA     </v>
      </c>
      <c r="D9170" t="str">
        <f>T("EL PLANTIO          ")</f>
        <v xml:space="preserve">EL PLANTIO          </v>
      </c>
      <c r="E9170" t="str">
        <f>T("RE ")</f>
        <v xml:space="preserve">RE </v>
      </c>
      <c r="F9170" t="str">
        <f>T("REMOLQUES      ")</f>
        <v xml:space="preserve">REMOLQUES      </v>
      </c>
      <c r="G9170" t="str">
        <f>T("De 3.000 KG DE CARGA ÚTIL en adelante             ")</f>
        <v xml:space="preserve">De 3.000 KG DE CARGA ÚTIL en adelante             </v>
      </c>
      <c r="H9170" t="str">
        <f>T("GASOLINA                                          ")</f>
        <v xml:space="preserve">GASOLINA                                          </v>
      </c>
      <c r="I9170">
        <v>1</v>
      </c>
    </row>
    <row r="9171" spans="1:9">
      <c r="A9171" t="str">
        <f>T("2018")</f>
        <v>2018</v>
      </c>
      <c r="B9171" t="str">
        <f>T("Entidad sin personalidad jurídica (art. 35.4 LGT) ")</f>
        <v xml:space="preserve">Entidad sin personalidad jurídica (art. 35.4 LGT) </v>
      </c>
      <c r="C9171" t="str">
        <f>T("MONCLOA-ARAVACA     ")</f>
        <v xml:space="preserve">MONCLOA-ARAVACA     </v>
      </c>
      <c r="D9171" t="str">
        <f>T("ARGUELLES           ")</f>
        <v xml:space="preserve">ARGUELLES           </v>
      </c>
      <c r="E9171" t="str">
        <f>T("RE ")</f>
        <v xml:space="preserve">RE </v>
      </c>
      <c r="F9171" t="str">
        <f>T("REMOLQUES      ")</f>
        <v xml:space="preserve">REMOLQUES      </v>
      </c>
      <c r="G9171" t="str">
        <f>T("De 3.000 KG DE CARGA ÚTIL en adelante             ")</f>
        <v xml:space="preserve">De 3.000 KG DE CARGA ÚTIL en adelante             </v>
      </c>
      <c r="I9171">
        <v>1</v>
      </c>
    </row>
    <row r="9172" spans="1:9">
      <c r="A9172" t="str">
        <f>T("2018")</f>
        <v>2018</v>
      </c>
      <c r="B9172" t="str">
        <f>T("FISICO                                            ")</f>
        <v xml:space="preserve">FISICO                                            </v>
      </c>
      <c r="C9172" t="str">
        <f>T("MONCLOA-ARAVACA     ")</f>
        <v xml:space="preserve">MONCLOA-ARAVACA     </v>
      </c>
      <c r="D9172" t="str">
        <f>T("CASA DE CAMPO       ")</f>
        <v xml:space="preserve">CASA DE CAMPO       </v>
      </c>
      <c r="E9172" t="str">
        <f>T("RE ")</f>
        <v xml:space="preserve">RE </v>
      </c>
      <c r="F9172" t="str">
        <f>T("REMOLQUES      ")</f>
        <v xml:space="preserve">REMOLQUES      </v>
      </c>
      <c r="G9172" t="str">
        <f>T("De 751 a 999 KG DE CARGA ÚTIL                     ")</f>
        <v xml:space="preserve">De 751 a 999 KG DE CARGA ÚTIL                     </v>
      </c>
      <c r="I9172">
        <v>1</v>
      </c>
    </row>
    <row r="9173" spans="1:9">
      <c r="A9173" t="str">
        <f>T("2018")</f>
        <v>2018</v>
      </c>
      <c r="B9173" t="str">
        <f>T("FISICO                                            ")</f>
        <v xml:space="preserve">FISICO                                            </v>
      </c>
      <c r="C9173" t="str">
        <f>T("MONCLOA-ARAVACA     ")</f>
        <v xml:space="preserve">MONCLOA-ARAVACA     </v>
      </c>
      <c r="D9173" t="str">
        <f>T("CIUDAD UNIVERSITARIA")</f>
        <v>CIUDAD UNIVERSITARIA</v>
      </c>
      <c r="E9173" t="str">
        <f>T("RE ")</f>
        <v xml:space="preserve">RE </v>
      </c>
      <c r="F9173" t="str">
        <f>T("REMOLQUES      ")</f>
        <v xml:space="preserve">REMOLQUES      </v>
      </c>
      <c r="G9173" t="str">
        <f>T("De 1.000 a 2.999 KG DE CARGA ÚTIL                 ")</f>
        <v xml:space="preserve">De 1.000 a 2.999 KG DE CARGA ÚTIL                 </v>
      </c>
      <c r="I9173">
        <v>1</v>
      </c>
    </row>
    <row r="9174" spans="1:9">
      <c r="A9174" t="str">
        <f>T("2018")</f>
        <v>2018</v>
      </c>
      <c r="B9174" t="str">
        <f>T("FISICO                                            ")</f>
        <v xml:space="preserve">FISICO                                            </v>
      </c>
      <c r="C9174" t="str">
        <f>T("MONCLOA-ARAVACA     ")</f>
        <v xml:space="preserve">MONCLOA-ARAVACA     </v>
      </c>
      <c r="D9174" t="str">
        <f>T("CIUDAD UNIVERSITARIA")</f>
        <v>CIUDAD UNIVERSITARIA</v>
      </c>
      <c r="E9174" t="str">
        <f>T("RE ")</f>
        <v xml:space="preserve">RE </v>
      </c>
      <c r="F9174" t="str">
        <f>T("REMOLQUES      ")</f>
        <v xml:space="preserve">REMOLQUES      </v>
      </c>
      <c r="G9174" t="str">
        <f>T("De 3.000 KG DE CARGA ÚTIL en adelante             ")</f>
        <v xml:space="preserve">De 3.000 KG DE CARGA ÚTIL en adelante             </v>
      </c>
      <c r="I9174">
        <v>2</v>
      </c>
    </row>
    <row r="9175" spans="1:9">
      <c r="A9175" t="str">
        <f>T("2018")</f>
        <v>2018</v>
      </c>
      <c r="B9175" t="str">
        <f>T("FISICO                                            ")</f>
        <v xml:space="preserve">FISICO                                            </v>
      </c>
      <c r="C9175" t="str">
        <f>T("MONCLOA-ARAVACA     ")</f>
        <v xml:space="preserve">MONCLOA-ARAVACA     </v>
      </c>
      <c r="D9175" t="str">
        <f>T("VALDEZARZA          ")</f>
        <v xml:space="preserve">VALDEZARZA          </v>
      </c>
      <c r="E9175" t="str">
        <f>T("RE ")</f>
        <v xml:space="preserve">RE </v>
      </c>
      <c r="F9175" t="str">
        <f>T("REMOLQUES      ")</f>
        <v xml:space="preserve">REMOLQUES      </v>
      </c>
      <c r="G9175" t="str">
        <f>T("De 751 a 999 KG DE CARGA ÚTIL                     ")</f>
        <v xml:space="preserve">De 751 a 999 KG DE CARGA ÚTIL                     </v>
      </c>
      <c r="I9175">
        <v>1</v>
      </c>
    </row>
    <row r="9176" spans="1:9">
      <c r="A9176" t="str">
        <f>T("2018")</f>
        <v>2018</v>
      </c>
      <c r="B9176" t="str">
        <f>T("FISICO                                            ")</f>
        <v xml:space="preserve">FISICO                                            </v>
      </c>
      <c r="C9176" t="str">
        <f>T("MONCLOA-ARAVACA     ")</f>
        <v xml:space="preserve">MONCLOA-ARAVACA     </v>
      </c>
      <c r="D9176" t="str">
        <f>T("VALDEMARIN          ")</f>
        <v xml:space="preserve">VALDEMARIN          </v>
      </c>
      <c r="E9176" t="str">
        <f>T("RE ")</f>
        <v xml:space="preserve">RE </v>
      </c>
      <c r="F9176" t="str">
        <f>T("REMOLQUES      ")</f>
        <v xml:space="preserve">REMOLQUES      </v>
      </c>
      <c r="G9176" t="str">
        <f>T("De 1.000 a 2.999 KG DE CARGA ÚTIL                 ")</f>
        <v xml:space="preserve">De 1.000 a 2.999 KG DE CARGA ÚTIL                 </v>
      </c>
      <c r="I9176">
        <v>1</v>
      </c>
    </row>
    <row r="9177" spans="1:9">
      <c r="A9177" t="str">
        <f>T("2018")</f>
        <v>2018</v>
      </c>
      <c r="B9177" t="str">
        <f>T("FISICO                                            ")</f>
        <v xml:space="preserve">FISICO                                            </v>
      </c>
      <c r="C9177" t="str">
        <f>T("MONCLOA-ARAVACA     ")</f>
        <v xml:space="preserve">MONCLOA-ARAVACA     </v>
      </c>
      <c r="D9177" t="str">
        <f>T("VALDEMARIN          ")</f>
        <v xml:space="preserve">VALDEMARIN          </v>
      </c>
      <c r="E9177" t="str">
        <f>T("RE ")</f>
        <v xml:space="preserve">RE </v>
      </c>
      <c r="F9177" t="str">
        <f>T("REMOLQUES      ")</f>
        <v xml:space="preserve">REMOLQUES      </v>
      </c>
      <c r="G9177" t="str">
        <f>T("De 3.000 KG DE CARGA ÚTIL en adelante             ")</f>
        <v xml:space="preserve">De 3.000 KG DE CARGA ÚTIL en adelante             </v>
      </c>
      <c r="I9177">
        <v>1</v>
      </c>
    </row>
    <row r="9178" spans="1:9">
      <c r="A9178" t="str">
        <f>T("2018")</f>
        <v>2018</v>
      </c>
      <c r="B9178" t="str">
        <f>T("FISICO                                            ")</f>
        <v xml:space="preserve">FISICO                                            </v>
      </c>
      <c r="C9178" t="str">
        <f>T("MONCLOA-ARAVACA     ")</f>
        <v xml:space="preserve">MONCLOA-ARAVACA     </v>
      </c>
      <c r="D9178" t="str">
        <f>T("EL PLANTIO          ")</f>
        <v xml:space="preserve">EL PLANTIO          </v>
      </c>
      <c r="E9178" t="str">
        <f>T("RE ")</f>
        <v xml:space="preserve">RE </v>
      </c>
      <c r="F9178" t="str">
        <f>T("REMOLQUES      ")</f>
        <v xml:space="preserve">REMOLQUES      </v>
      </c>
      <c r="G9178" t="str">
        <f>T("De 1.000 a 2.999 KG DE CARGA ÚTIL                 ")</f>
        <v xml:space="preserve">De 1.000 a 2.999 KG DE CARGA ÚTIL                 </v>
      </c>
      <c r="I9178">
        <v>1</v>
      </c>
    </row>
    <row r="9179" spans="1:9">
      <c r="A9179" t="str">
        <f>T("2018")</f>
        <v>2018</v>
      </c>
      <c r="B9179" t="str">
        <f>T("FISICO                                            ")</f>
        <v xml:space="preserve">FISICO                                            </v>
      </c>
      <c r="C9179" t="str">
        <f>T("MONCLOA-ARAVACA     ")</f>
        <v xml:space="preserve">MONCLOA-ARAVACA     </v>
      </c>
      <c r="D9179" t="str">
        <f>T("ARAVACA             ")</f>
        <v xml:space="preserve">ARAVACA             </v>
      </c>
      <c r="E9179" t="str">
        <f>T("RE ")</f>
        <v xml:space="preserve">RE </v>
      </c>
      <c r="F9179" t="str">
        <f>T("REMOLQUES      ")</f>
        <v xml:space="preserve">REMOLQUES      </v>
      </c>
      <c r="G9179" t="str">
        <f>T("De 1.000 a 2.999 KG DE CARGA ÚTIL                 ")</f>
        <v xml:space="preserve">De 1.000 a 2.999 KG DE CARGA ÚTIL                 </v>
      </c>
      <c r="I9179">
        <v>3</v>
      </c>
    </row>
    <row r="9180" spans="1:9">
      <c r="A9180" t="str">
        <f>T("2018")</f>
        <v>2018</v>
      </c>
      <c r="B9180" t="str">
        <f>T("FISICO                                            ")</f>
        <v xml:space="preserve">FISICO                                            </v>
      </c>
      <c r="C9180" t="str">
        <f>T("MONCLOA-ARAVACA     ")</f>
        <v xml:space="preserve">MONCLOA-ARAVACA     </v>
      </c>
      <c r="D9180" t="str">
        <f>T("ARAVACA             ")</f>
        <v xml:space="preserve">ARAVACA             </v>
      </c>
      <c r="E9180" t="str">
        <f>T("RE ")</f>
        <v xml:space="preserve">RE </v>
      </c>
      <c r="F9180" t="str">
        <f>T("REMOLQUES      ")</f>
        <v xml:space="preserve">REMOLQUES      </v>
      </c>
      <c r="G9180" t="str">
        <f>T("De 3.000 KG DE CARGA ÚTIL en adelante             ")</f>
        <v xml:space="preserve">De 3.000 KG DE CARGA ÚTIL en adelante             </v>
      </c>
      <c r="I9180">
        <v>2</v>
      </c>
    </row>
    <row r="9181" spans="1:9">
      <c r="A9181" t="str">
        <f>T("2018")</f>
        <v>2018</v>
      </c>
      <c r="B9181" t="str">
        <f>T("JURIDICO                                          ")</f>
        <v xml:space="preserve">JURIDICO                                          </v>
      </c>
      <c r="C9181" t="str">
        <f>T("MONCLOA-ARAVACA     ")</f>
        <v xml:space="preserve">MONCLOA-ARAVACA     </v>
      </c>
      <c r="D9181" t="str">
        <f>T("CASA DE CAMPO       ")</f>
        <v xml:space="preserve">CASA DE CAMPO       </v>
      </c>
      <c r="E9181" t="str">
        <f>T("RE ")</f>
        <v xml:space="preserve">RE </v>
      </c>
      <c r="F9181" t="str">
        <f>T("REMOLQUES      ")</f>
        <v xml:space="preserve">REMOLQUES      </v>
      </c>
      <c r="G9181" t="str">
        <f>T("De 3.000 KG DE CARGA ÚTIL en adelante             ")</f>
        <v xml:space="preserve">De 3.000 KG DE CARGA ÚTIL en adelante             </v>
      </c>
      <c r="I9181">
        <v>1</v>
      </c>
    </row>
    <row r="9182" spans="1:9">
      <c r="A9182" t="str">
        <f>T("2018")</f>
        <v>2018</v>
      </c>
      <c r="B9182" t="str">
        <f>T("JURIDICO                                          ")</f>
        <v xml:space="preserve">JURIDICO                                          </v>
      </c>
      <c r="C9182" t="str">
        <f>T("MONCLOA-ARAVACA     ")</f>
        <v xml:space="preserve">MONCLOA-ARAVACA     </v>
      </c>
      <c r="D9182" t="str">
        <f>T("ARGUELLES           ")</f>
        <v xml:space="preserve">ARGUELLES           </v>
      </c>
      <c r="E9182" t="str">
        <f>T("RE ")</f>
        <v xml:space="preserve">RE </v>
      </c>
      <c r="F9182" t="str">
        <f>T("REMOLQUES      ")</f>
        <v xml:space="preserve">REMOLQUES      </v>
      </c>
      <c r="G9182" t="str">
        <f>T("De 1.000 a 2.999 KG DE CARGA ÚTIL                 ")</f>
        <v xml:space="preserve">De 1.000 a 2.999 KG DE CARGA ÚTIL                 </v>
      </c>
      <c r="I9182">
        <v>2</v>
      </c>
    </row>
    <row r="9183" spans="1:9">
      <c r="A9183" t="str">
        <f>T("2018")</f>
        <v>2018</v>
      </c>
      <c r="B9183" t="str">
        <f>T("JURIDICO                                          ")</f>
        <v xml:space="preserve">JURIDICO                                          </v>
      </c>
      <c r="C9183" t="str">
        <f>T("MONCLOA-ARAVACA     ")</f>
        <v xml:space="preserve">MONCLOA-ARAVACA     </v>
      </c>
      <c r="D9183" t="str">
        <f>T("ARGUELLES           ")</f>
        <v xml:space="preserve">ARGUELLES           </v>
      </c>
      <c r="E9183" t="str">
        <f>T("RE ")</f>
        <v xml:space="preserve">RE </v>
      </c>
      <c r="F9183" t="str">
        <f>T("REMOLQUES      ")</f>
        <v xml:space="preserve">REMOLQUES      </v>
      </c>
      <c r="G9183" t="str">
        <f>T("De 3.000 KG DE CARGA ÚTIL en adelante             ")</f>
        <v xml:space="preserve">De 3.000 KG DE CARGA ÚTIL en adelante             </v>
      </c>
      <c r="I9183">
        <v>4</v>
      </c>
    </row>
    <row r="9184" spans="1:9">
      <c r="A9184" t="str">
        <f>T("2018")</f>
        <v>2018</v>
      </c>
      <c r="B9184" t="str">
        <f>T("JURIDICO                                          ")</f>
        <v xml:space="preserve">JURIDICO                                          </v>
      </c>
      <c r="C9184" t="str">
        <f>T("MONCLOA-ARAVACA     ")</f>
        <v xml:space="preserve">MONCLOA-ARAVACA     </v>
      </c>
      <c r="D9184" t="str">
        <f>T("CIUDAD UNIVERSITARIA")</f>
        <v>CIUDAD UNIVERSITARIA</v>
      </c>
      <c r="E9184" t="str">
        <f>T("RE ")</f>
        <v xml:space="preserve">RE </v>
      </c>
      <c r="F9184" t="str">
        <f>T("REMOLQUES      ")</f>
        <v xml:space="preserve">REMOLQUES      </v>
      </c>
      <c r="G9184" t="str">
        <f>T("De 751 a 999 KG DE CARGA ÚTIL                     ")</f>
        <v xml:space="preserve">De 751 a 999 KG DE CARGA ÚTIL                     </v>
      </c>
      <c r="I9184">
        <v>2</v>
      </c>
    </row>
    <row r="9185" spans="1:9">
      <c r="A9185" t="str">
        <f>T("2018")</f>
        <v>2018</v>
      </c>
      <c r="B9185" t="str">
        <f>T("JURIDICO                                          ")</f>
        <v xml:space="preserve">JURIDICO                                          </v>
      </c>
      <c r="C9185" t="str">
        <f>T("MONCLOA-ARAVACA     ")</f>
        <v xml:space="preserve">MONCLOA-ARAVACA     </v>
      </c>
      <c r="D9185" t="str">
        <f>T("CIUDAD UNIVERSITARIA")</f>
        <v>CIUDAD UNIVERSITARIA</v>
      </c>
      <c r="E9185" t="str">
        <f>T("RE ")</f>
        <v xml:space="preserve">RE </v>
      </c>
      <c r="F9185" t="str">
        <f>T("REMOLQUES      ")</f>
        <v xml:space="preserve">REMOLQUES      </v>
      </c>
      <c r="G9185" t="str">
        <f>T("De 1.000 a 2.999 KG DE CARGA ÚTIL                 ")</f>
        <v xml:space="preserve">De 1.000 a 2.999 KG DE CARGA ÚTIL                 </v>
      </c>
      <c r="I9185">
        <v>3</v>
      </c>
    </row>
    <row r="9186" spans="1:9">
      <c r="A9186" t="str">
        <f>T("2018")</f>
        <v>2018</v>
      </c>
      <c r="B9186" t="str">
        <f>T("JURIDICO                                          ")</f>
        <v xml:space="preserve">JURIDICO                                          </v>
      </c>
      <c r="C9186" t="str">
        <f>T("MONCLOA-ARAVACA     ")</f>
        <v xml:space="preserve">MONCLOA-ARAVACA     </v>
      </c>
      <c r="D9186" t="str">
        <f>T("CIUDAD UNIVERSITARIA")</f>
        <v>CIUDAD UNIVERSITARIA</v>
      </c>
      <c r="E9186" t="str">
        <f>T("RE ")</f>
        <v xml:space="preserve">RE </v>
      </c>
      <c r="F9186" t="str">
        <f>T("REMOLQUES      ")</f>
        <v xml:space="preserve">REMOLQUES      </v>
      </c>
      <c r="G9186" t="str">
        <f>T("De 3.000 KG DE CARGA ÚTIL en adelante             ")</f>
        <v xml:space="preserve">De 3.000 KG DE CARGA ÚTIL en adelante             </v>
      </c>
      <c r="I9186">
        <v>1</v>
      </c>
    </row>
    <row r="9187" spans="1:9">
      <c r="A9187" t="str">
        <f>T("2018")</f>
        <v>2018</v>
      </c>
      <c r="B9187" t="str">
        <f>T("JURIDICO                                          ")</f>
        <v xml:space="preserve">JURIDICO                                          </v>
      </c>
      <c r="C9187" t="str">
        <f>T("MONCLOA-ARAVACA     ")</f>
        <v xml:space="preserve">MONCLOA-ARAVACA     </v>
      </c>
      <c r="D9187" t="str">
        <f>T("VALDEMARIN          ")</f>
        <v xml:space="preserve">VALDEMARIN          </v>
      </c>
      <c r="E9187" t="str">
        <f>T("RE ")</f>
        <v xml:space="preserve">RE </v>
      </c>
      <c r="F9187" t="str">
        <f>T("REMOLQUES      ")</f>
        <v xml:space="preserve">REMOLQUES      </v>
      </c>
      <c r="G9187" t="str">
        <f>T("De 1.000 a 2.999 KG DE CARGA ÚTIL                 ")</f>
        <v xml:space="preserve">De 1.000 a 2.999 KG DE CARGA ÚTIL                 </v>
      </c>
      <c r="I9187">
        <v>1</v>
      </c>
    </row>
    <row r="9188" spans="1:9">
      <c r="A9188" t="str">
        <f>T("2018")</f>
        <v>2018</v>
      </c>
      <c r="B9188" t="str">
        <f>T("JURIDICO                                          ")</f>
        <v xml:space="preserve">JURIDICO                                          </v>
      </c>
      <c r="C9188" t="str">
        <f>T("MONCLOA-ARAVACA     ")</f>
        <v xml:space="preserve">MONCLOA-ARAVACA     </v>
      </c>
      <c r="D9188" t="str">
        <f>T("VALDEMARIN          ")</f>
        <v xml:space="preserve">VALDEMARIN          </v>
      </c>
      <c r="E9188" t="str">
        <f>T("RE ")</f>
        <v xml:space="preserve">RE </v>
      </c>
      <c r="F9188" t="str">
        <f>T("REMOLQUES      ")</f>
        <v xml:space="preserve">REMOLQUES      </v>
      </c>
      <c r="G9188" t="str">
        <f>T("De 3.000 KG DE CARGA ÚTIL en adelante             ")</f>
        <v xml:space="preserve">De 3.000 KG DE CARGA ÚTIL en adelante             </v>
      </c>
      <c r="I9188">
        <v>2</v>
      </c>
    </row>
    <row r="9189" spans="1:9">
      <c r="A9189" t="str">
        <f>T("2018")</f>
        <v>2018</v>
      </c>
      <c r="B9189" t="str">
        <f>T("JURIDICO                                          ")</f>
        <v xml:space="preserve">JURIDICO                                          </v>
      </c>
      <c r="C9189" t="str">
        <f>T("MONCLOA-ARAVACA     ")</f>
        <v xml:space="preserve">MONCLOA-ARAVACA     </v>
      </c>
      <c r="D9189" t="str">
        <f>T("EL PLANTIO          ")</f>
        <v xml:space="preserve">EL PLANTIO          </v>
      </c>
      <c r="E9189" t="str">
        <f>T("RE ")</f>
        <v xml:space="preserve">RE </v>
      </c>
      <c r="F9189" t="str">
        <f>T("REMOLQUES      ")</f>
        <v xml:space="preserve">REMOLQUES      </v>
      </c>
      <c r="G9189" t="str">
        <f>T("De 3.000 KG DE CARGA ÚTIL en adelante             ")</f>
        <v xml:space="preserve">De 3.000 KG DE CARGA ÚTIL en adelante             </v>
      </c>
      <c r="I9189">
        <v>9</v>
      </c>
    </row>
    <row r="9190" spans="1:9">
      <c r="A9190" t="str">
        <f>T("2018")</f>
        <v>2018</v>
      </c>
      <c r="B9190" t="str">
        <f>T("JURIDICO                                          ")</f>
        <v xml:space="preserve">JURIDICO                                          </v>
      </c>
      <c r="C9190" t="str">
        <f>T("MONCLOA-ARAVACA     ")</f>
        <v xml:space="preserve">MONCLOA-ARAVACA     </v>
      </c>
      <c r="D9190" t="str">
        <f>T("ARAVACA             ")</f>
        <v xml:space="preserve">ARAVACA             </v>
      </c>
      <c r="E9190" t="str">
        <f>T("RE ")</f>
        <v xml:space="preserve">RE </v>
      </c>
      <c r="F9190" t="str">
        <f>T("REMOLQUES      ")</f>
        <v xml:space="preserve">REMOLQUES      </v>
      </c>
      <c r="G9190" t="str">
        <f>T("De 1.000 a 2.999 KG DE CARGA ÚTIL                 ")</f>
        <v xml:space="preserve">De 1.000 a 2.999 KG DE CARGA ÚTIL                 </v>
      </c>
      <c r="I9190">
        <v>3</v>
      </c>
    </row>
    <row r="9191" spans="1:9">
      <c r="A9191" t="str">
        <f>T("2018")</f>
        <v>2018</v>
      </c>
      <c r="B9191" t="str">
        <f>T("JURIDICO                                          ")</f>
        <v xml:space="preserve">JURIDICO                                          </v>
      </c>
      <c r="C9191" t="str">
        <f>T("MONCLOA-ARAVACA     ")</f>
        <v xml:space="preserve">MONCLOA-ARAVACA     </v>
      </c>
      <c r="D9191" t="str">
        <f>T("ARAVACA             ")</f>
        <v xml:space="preserve">ARAVACA             </v>
      </c>
      <c r="E9191" t="str">
        <f>T("RE ")</f>
        <v xml:space="preserve">RE </v>
      </c>
      <c r="F9191" t="str">
        <f>T("REMOLQUES      ")</f>
        <v xml:space="preserve">REMOLQUES      </v>
      </c>
      <c r="G9191" t="str">
        <f>T("De 3.000 KG DE CARGA ÚTIL en adelante             ")</f>
        <v xml:space="preserve">De 3.000 KG DE CARGA ÚTIL en adelante             </v>
      </c>
      <c r="I9191">
        <v>7</v>
      </c>
    </row>
    <row r="9192" spans="1:9">
      <c r="A9192" t="str">
        <f>T("2018")</f>
        <v>2018</v>
      </c>
      <c r="B9192" t="str">
        <f>T("Entidad sin personalidad jurídica (art. 35.4 LGT) ")</f>
        <v xml:space="preserve">Entidad sin personalidad jurídica (art. 35.4 LGT) </v>
      </c>
      <c r="C9192" t="str">
        <f>T("MONCLOA-ARAVACA     ")</f>
        <v xml:space="preserve">MONCLOA-ARAVACA     </v>
      </c>
      <c r="D9192" t="str">
        <f>T("ARGUELLES           ")</f>
        <v xml:space="preserve">ARGUELLES           </v>
      </c>
      <c r="E9192" t="str">
        <f>T("RE ")</f>
        <v xml:space="preserve">RE </v>
      </c>
      <c r="F9192" t="str">
        <f>T("REMOLQUES      ")</f>
        <v xml:space="preserve">REMOLQUES      </v>
      </c>
      <c r="G9192" t="str">
        <f>T("De 1.000 a 2.999 KG DE CARGA ÚTIL                 ")</f>
        <v xml:space="preserve">De 1.000 a 2.999 KG DE CARGA ÚTIL                 </v>
      </c>
      <c r="I9192">
        <v>1</v>
      </c>
    </row>
    <row r="9193" spans="1:9">
      <c r="A9193" t="str">
        <f>T("2018")</f>
        <v>2018</v>
      </c>
      <c r="B9193" t="str">
        <f>T("Entidad sin personalidad jurídica (art. 35.4 LGT) ")</f>
        <v xml:space="preserve">Entidad sin personalidad jurídica (art. 35.4 LGT) </v>
      </c>
      <c r="C9193" t="str">
        <f>T("MONCLOA-ARAVACA     ")</f>
        <v xml:space="preserve">MONCLOA-ARAVACA     </v>
      </c>
      <c r="D9193" t="str">
        <f>T("ARGUELLES           ")</f>
        <v xml:space="preserve">ARGUELLES           </v>
      </c>
      <c r="E9193" t="str">
        <f>T("RE ")</f>
        <v xml:space="preserve">RE </v>
      </c>
      <c r="F9193" t="str">
        <f>T("REMOLQUES      ")</f>
        <v xml:space="preserve">REMOLQUES      </v>
      </c>
      <c r="G9193" t="str">
        <f>T("De 3.000 KG DE CARGA ÚTIL en adelante             ")</f>
        <v xml:space="preserve">De 3.000 KG DE CARGA ÚTIL en adelante             </v>
      </c>
      <c r="I9193">
        <v>5</v>
      </c>
    </row>
    <row r="9194" spans="1:9">
      <c r="A9194" t="str">
        <f>T("2018")</f>
        <v>2018</v>
      </c>
      <c r="B9194" t="str">
        <f>T("Entidad sin personalidad jurídica (art. 35.4 LGT) ")</f>
        <v xml:space="preserve">Entidad sin personalidad jurídica (art. 35.4 LGT) </v>
      </c>
      <c r="C9194" t="str">
        <f>T("MONCLOA-ARAVACA     ")</f>
        <v xml:space="preserve">MONCLOA-ARAVACA     </v>
      </c>
      <c r="D9194" t="str">
        <f>T("CIUDAD UNIVERSITARIA")</f>
        <v>CIUDAD UNIVERSITARIA</v>
      </c>
      <c r="E9194" t="str">
        <f>T("RE ")</f>
        <v xml:space="preserve">RE </v>
      </c>
      <c r="F9194" t="str">
        <f>T("REMOLQUES      ")</f>
        <v xml:space="preserve">REMOLQUES      </v>
      </c>
      <c r="G9194" t="str">
        <f>T("De 3.000 KG DE CARGA ÚTIL en adelante             ")</f>
        <v xml:space="preserve">De 3.000 KG DE CARGA ÚTIL en adelante             </v>
      </c>
      <c r="I9194">
        <v>1</v>
      </c>
    </row>
    <row r="9195" spans="1:9">
      <c r="A9195" t="str">
        <f>T("2018")</f>
        <v>2018</v>
      </c>
      <c r="B9195" t="str">
        <f>T("FISICO                                            ")</f>
        <v xml:space="preserve">FISICO                                            </v>
      </c>
      <c r="C9195" t="str">
        <f>T("MONCLOA-ARAVACA     ")</f>
        <v xml:space="preserve">MONCLOA-ARAVACA     </v>
      </c>
      <c r="D9195" t="str">
        <f>T("CASA DE CAMPO       ")</f>
        <v xml:space="preserve">CASA DE CAMPO       </v>
      </c>
      <c r="E9195" t="str">
        <f>T("RE ")</f>
        <v xml:space="preserve">RE </v>
      </c>
      <c r="F9195" t="str">
        <f>T("REMOLQUES      ")</f>
        <v xml:space="preserve">REMOLQUES      </v>
      </c>
      <c r="G9195" t="str">
        <f>T("De 751 a 999 KG DE CARGA ÚTIL                     ")</f>
        <v xml:space="preserve">De 751 a 999 KG DE CARGA ÚTIL                     </v>
      </c>
      <c r="I9195">
        <v>1</v>
      </c>
    </row>
    <row r="9196" spans="1:9">
      <c r="A9196" t="str">
        <f>T("2018")</f>
        <v>2018</v>
      </c>
      <c r="B9196" t="str">
        <f>T("FISICO                                            ")</f>
        <v xml:space="preserve">FISICO                                            </v>
      </c>
      <c r="C9196" t="str">
        <f>T("MONCLOA-ARAVACA     ")</f>
        <v xml:space="preserve">MONCLOA-ARAVACA     </v>
      </c>
      <c r="D9196" t="str">
        <f>T("CASA DE CAMPO       ")</f>
        <v xml:space="preserve">CASA DE CAMPO       </v>
      </c>
      <c r="E9196" t="str">
        <f>T("RE ")</f>
        <v xml:space="preserve">RE </v>
      </c>
      <c r="F9196" t="str">
        <f>T("REMOLQUES      ")</f>
        <v xml:space="preserve">REMOLQUES      </v>
      </c>
      <c r="G9196" t="str">
        <f>T("De 1.000 a 2.999 KG DE CARGA ÚTIL                 ")</f>
        <v xml:space="preserve">De 1.000 a 2.999 KG DE CARGA ÚTIL                 </v>
      </c>
      <c r="I9196">
        <v>1</v>
      </c>
    </row>
    <row r="9197" spans="1:9">
      <c r="A9197" t="str">
        <f>T("2018")</f>
        <v>2018</v>
      </c>
      <c r="B9197" t="str">
        <f>T("FISICO                                            ")</f>
        <v xml:space="preserve">FISICO                                            </v>
      </c>
      <c r="C9197" t="str">
        <f>T("MONCLOA-ARAVACA     ")</f>
        <v xml:space="preserve">MONCLOA-ARAVACA     </v>
      </c>
      <c r="D9197" t="str">
        <f>T("CASA DE CAMPO       ")</f>
        <v xml:space="preserve">CASA DE CAMPO       </v>
      </c>
      <c r="E9197" t="str">
        <f>T("RE ")</f>
        <v xml:space="preserve">RE </v>
      </c>
      <c r="F9197" t="str">
        <f>T("REMOLQUES      ")</f>
        <v xml:space="preserve">REMOLQUES      </v>
      </c>
      <c r="G9197" t="str">
        <f>T("De 3.000 KG DE CARGA ÚTIL en adelante             ")</f>
        <v xml:space="preserve">De 3.000 KG DE CARGA ÚTIL en adelante             </v>
      </c>
      <c r="I9197">
        <v>1</v>
      </c>
    </row>
    <row r="9198" spans="1:9">
      <c r="A9198" t="str">
        <f>T("2018")</f>
        <v>2018</v>
      </c>
      <c r="B9198" t="str">
        <f>T("FISICO                                            ")</f>
        <v xml:space="preserve">FISICO                                            </v>
      </c>
      <c r="C9198" t="str">
        <f>T("MONCLOA-ARAVACA     ")</f>
        <v xml:space="preserve">MONCLOA-ARAVACA     </v>
      </c>
      <c r="D9198" t="str">
        <f>T("ARGUELLES           ")</f>
        <v xml:space="preserve">ARGUELLES           </v>
      </c>
      <c r="E9198" t="str">
        <f>T("RE ")</f>
        <v xml:space="preserve">RE </v>
      </c>
      <c r="F9198" t="str">
        <f>T("REMOLQUES      ")</f>
        <v xml:space="preserve">REMOLQUES      </v>
      </c>
      <c r="G9198" t="str">
        <f>T("De 751 a 999 KG DE CARGA ÚTIL                     ")</f>
        <v xml:space="preserve">De 751 a 999 KG DE CARGA ÚTIL                     </v>
      </c>
      <c r="I9198">
        <v>3</v>
      </c>
    </row>
    <row r="9199" spans="1:9">
      <c r="A9199" t="str">
        <f>T("2018")</f>
        <v>2018</v>
      </c>
      <c r="B9199" t="str">
        <f>T("FISICO                                            ")</f>
        <v xml:space="preserve">FISICO                                            </v>
      </c>
      <c r="C9199" t="str">
        <f>T("MONCLOA-ARAVACA     ")</f>
        <v xml:space="preserve">MONCLOA-ARAVACA     </v>
      </c>
      <c r="D9199" t="str">
        <f>T("ARGUELLES           ")</f>
        <v xml:space="preserve">ARGUELLES           </v>
      </c>
      <c r="E9199" t="str">
        <f>T("RE ")</f>
        <v xml:space="preserve">RE </v>
      </c>
      <c r="F9199" t="str">
        <f>T("REMOLQUES      ")</f>
        <v xml:space="preserve">REMOLQUES      </v>
      </c>
      <c r="G9199" t="str">
        <f>T("De 1.000 a 2.999 KG DE CARGA ÚTIL                 ")</f>
        <v xml:space="preserve">De 1.000 a 2.999 KG DE CARGA ÚTIL                 </v>
      </c>
      <c r="I9199">
        <v>4</v>
      </c>
    </row>
    <row r="9200" spans="1:9">
      <c r="A9200" t="str">
        <f>T("2018")</f>
        <v>2018</v>
      </c>
      <c r="B9200" t="str">
        <f>T("FISICO                                            ")</f>
        <v xml:space="preserve">FISICO                                            </v>
      </c>
      <c r="C9200" t="str">
        <f>T("MONCLOA-ARAVACA     ")</f>
        <v xml:space="preserve">MONCLOA-ARAVACA     </v>
      </c>
      <c r="D9200" t="str">
        <f>T("ARGUELLES           ")</f>
        <v xml:space="preserve">ARGUELLES           </v>
      </c>
      <c r="E9200" t="str">
        <f>T("RE ")</f>
        <v xml:space="preserve">RE </v>
      </c>
      <c r="F9200" t="str">
        <f>T("REMOLQUES      ")</f>
        <v xml:space="preserve">REMOLQUES      </v>
      </c>
      <c r="G9200" t="str">
        <f>T("De 3.000 KG DE CARGA ÚTIL en adelante             ")</f>
        <v xml:space="preserve">De 3.000 KG DE CARGA ÚTIL en adelante             </v>
      </c>
      <c r="I9200">
        <v>4</v>
      </c>
    </row>
    <row r="9201" spans="1:9">
      <c r="A9201" t="str">
        <f>T("2018")</f>
        <v>2018</v>
      </c>
      <c r="B9201" t="str">
        <f>T("FISICO                                            ")</f>
        <v xml:space="preserve">FISICO                                            </v>
      </c>
      <c r="C9201" t="str">
        <f>T("MONCLOA-ARAVACA     ")</f>
        <v xml:space="preserve">MONCLOA-ARAVACA     </v>
      </c>
      <c r="D9201" t="str">
        <f>T("CIUDAD UNIVERSITARIA")</f>
        <v>CIUDAD UNIVERSITARIA</v>
      </c>
      <c r="E9201" t="str">
        <f>T("RE ")</f>
        <v xml:space="preserve">RE </v>
      </c>
      <c r="F9201" t="str">
        <f>T("REMOLQUES      ")</f>
        <v xml:space="preserve">REMOLQUES      </v>
      </c>
      <c r="G9201" t="str">
        <f>T("De 751 a 999 KG DE CARGA ÚTIL                     ")</f>
        <v xml:space="preserve">De 751 a 999 KG DE CARGA ÚTIL                     </v>
      </c>
      <c r="I9201">
        <v>4</v>
      </c>
    </row>
    <row r="9202" spans="1:9">
      <c r="A9202" t="str">
        <f>T("2018")</f>
        <v>2018</v>
      </c>
      <c r="B9202" t="str">
        <f>T("FISICO                                            ")</f>
        <v xml:space="preserve">FISICO                                            </v>
      </c>
      <c r="C9202" t="str">
        <f>T("MONCLOA-ARAVACA     ")</f>
        <v xml:space="preserve">MONCLOA-ARAVACA     </v>
      </c>
      <c r="D9202" t="str">
        <f>T("CIUDAD UNIVERSITARIA")</f>
        <v>CIUDAD UNIVERSITARIA</v>
      </c>
      <c r="E9202" t="str">
        <f>T("RE ")</f>
        <v xml:space="preserve">RE </v>
      </c>
      <c r="F9202" t="str">
        <f>T("REMOLQUES      ")</f>
        <v xml:space="preserve">REMOLQUES      </v>
      </c>
      <c r="G9202" t="str">
        <f>T("De 1.000 a 2.999 KG DE CARGA ÚTIL                 ")</f>
        <v xml:space="preserve">De 1.000 a 2.999 KG DE CARGA ÚTIL                 </v>
      </c>
      <c r="I9202">
        <v>6</v>
      </c>
    </row>
    <row r="9203" spans="1:9">
      <c r="A9203" t="str">
        <f>T("2018")</f>
        <v>2018</v>
      </c>
      <c r="B9203" t="str">
        <f>T("FISICO                                            ")</f>
        <v xml:space="preserve">FISICO                                            </v>
      </c>
      <c r="C9203" t="str">
        <f>T("MONCLOA-ARAVACA     ")</f>
        <v xml:space="preserve">MONCLOA-ARAVACA     </v>
      </c>
      <c r="D9203" t="str">
        <f>T("CIUDAD UNIVERSITARIA")</f>
        <v>CIUDAD UNIVERSITARIA</v>
      </c>
      <c r="E9203" t="str">
        <f>T("RE ")</f>
        <v xml:space="preserve">RE </v>
      </c>
      <c r="F9203" t="str">
        <f>T("REMOLQUES      ")</f>
        <v xml:space="preserve">REMOLQUES      </v>
      </c>
      <c r="G9203" t="str">
        <f>T("De 3.000 KG DE CARGA ÚTIL en adelante             ")</f>
        <v xml:space="preserve">De 3.000 KG DE CARGA ÚTIL en adelante             </v>
      </c>
      <c r="I9203">
        <v>3</v>
      </c>
    </row>
    <row r="9204" spans="1:9">
      <c r="A9204" t="str">
        <f>T("2018")</f>
        <v>2018</v>
      </c>
      <c r="B9204" t="str">
        <f>T("FISICO                                            ")</f>
        <v xml:space="preserve">FISICO                                            </v>
      </c>
      <c r="C9204" t="str">
        <f>T("MONCLOA-ARAVACA     ")</f>
        <v xml:space="preserve">MONCLOA-ARAVACA     </v>
      </c>
      <c r="D9204" t="str">
        <f>T("VALDEZARZA          ")</f>
        <v xml:space="preserve">VALDEZARZA          </v>
      </c>
      <c r="E9204" t="str">
        <f>T("RE ")</f>
        <v xml:space="preserve">RE </v>
      </c>
      <c r="F9204" t="str">
        <f>T("REMOLQUES      ")</f>
        <v xml:space="preserve">REMOLQUES      </v>
      </c>
      <c r="G9204" t="str">
        <f>T("De 1.000 a 2.999 KG DE CARGA ÚTIL                 ")</f>
        <v xml:space="preserve">De 1.000 a 2.999 KG DE CARGA ÚTIL                 </v>
      </c>
      <c r="I9204">
        <v>1</v>
      </c>
    </row>
    <row r="9205" spans="1:9">
      <c r="A9205" t="str">
        <f>T("2018")</f>
        <v>2018</v>
      </c>
      <c r="B9205" t="str">
        <f>T("FISICO                                            ")</f>
        <v xml:space="preserve">FISICO                                            </v>
      </c>
      <c r="C9205" t="str">
        <f>T("MONCLOA-ARAVACA     ")</f>
        <v xml:space="preserve">MONCLOA-ARAVACA     </v>
      </c>
      <c r="D9205" t="str">
        <f>T("VALDEZARZA          ")</f>
        <v xml:space="preserve">VALDEZARZA          </v>
      </c>
      <c r="E9205" t="str">
        <f>T("RE ")</f>
        <v xml:space="preserve">RE </v>
      </c>
      <c r="F9205" t="str">
        <f>T("REMOLQUES      ")</f>
        <v xml:space="preserve">REMOLQUES      </v>
      </c>
      <c r="G9205" t="str">
        <f>T("De 3.000 KG DE CARGA ÚTIL en adelante             ")</f>
        <v xml:space="preserve">De 3.000 KG DE CARGA ÚTIL en adelante             </v>
      </c>
      <c r="I9205">
        <v>1</v>
      </c>
    </row>
    <row r="9206" spans="1:9">
      <c r="A9206" t="str">
        <f>T("2018")</f>
        <v>2018</v>
      </c>
      <c r="B9206" t="str">
        <f>T("FISICO                                            ")</f>
        <v xml:space="preserve">FISICO                                            </v>
      </c>
      <c r="C9206" t="str">
        <f>T("MONCLOA-ARAVACA     ")</f>
        <v xml:space="preserve">MONCLOA-ARAVACA     </v>
      </c>
      <c r="D9206" t="str">
        <f>T("VALDEMARIN          ")</f>
        <v xml:space="preserve">VALDEMARIN          </v>
      </c>
      <c r="E9206" t="str">
        <f>T("RE ")</f>
        <v xml:space="preserve">RE </v>
      </c>
      <c r="F9206" t="str">
        <f>T("REMOLQUES      ")</f>
        <v xml:space="preserve">REMOLQUES      </v>
      </c>
      <c r="G9206" t="str">
        <f>T("De 1.000 a 2.999 KG DE CARGA ÚTIL                 ")</f>
        <v xml:space="preserve">De 1.000 a 2.999 KG DE CARGA ÚTIL                 </v>
      </c>
      <c r="I9206">
        <v>2</v>
      </c>
    </row>
    <row r="9207" spans="1:9">
      <c r="A9207" t="str">
        <f>T("2018")</f>
        <v>2018</v>
      </c>
      <c r="B9207" t="str">
        <f>T("FISICO                                            ")</f>
        <v xml:space="preserve">FISICO                                            </v>
      </c>
      <c r="C9207" t="str">
        <f>T("MONCLOA-ARAVACA     ")</f>
        <v xml:space="preserve">MONCLOA-ARAVACA     </v>
      </c>
      <c r="D9207" t="str">
        <f>T("EL PLANTIO          ")</f>
        <v xml:space="preserve">EL PLANTIO          </v>
      </c>
      <c r="E9207" t="str">
        <f>T("RE ")</f>
        <v xml:space="preserve">RE </v>
      </c>
      <c r="F9207" t="str">
        <f>T("REMOLQUES      ")</f>
        <v xml:space="preserve">REMOLQUES      </v>
      </c>
      <c r="G9207" t="str">
        <f>T("De 1.000 a 2.999 KG DE CARGA ÚTIL                 ")</f>
        <v xml:space="preserve">De 1.000 a 2.999 KG DE CARGA ÚTIL                 </v>
      </c>
      <c r="I9207">
        <v>2</v>
      </c>
    </row>
    <row r="9208" spans="1:9">
      <c r="A9208" t="str">
        <f>T("2018")</f>
        <v>2018</v>
      </c>
      <c r="B9208" t="str">
        <f>T("FISICO                                            ")</f>
        <v xml:space="preserve">FISICO                                            </v>
      </c>
      <c r="C9208" t="str">
        <f>T("MONCLOA-ARAVACA     ")</f>
        <v xml:space="preserve">MONCLOA-ARAVACA     </v>
      </c>
      <c r="D9208" t="str">
        <f>T("EL PLANTIO          ")</f>
        <v xml:space="preserve">EL PLANTIO          </v>
      </c>
      <c r="E9208" t="str">
        <f>T("RE ")</f>
        <v xml:space="preserve">RE </v>
      </c>
      <c r="F9208" t="str">
        <f>T("REMOLQUES      ")</f>
        <v xml:space="preserve">REMOLQUES      </v>
      </c>
      <c r="G9208" t="str">
        <f>T("De 3.000 KG DE CARGA ÚTIL en adelante             ")</f>
        <v xml:space="preserve">De 3.000 KG DE CARGA ÚTIL en adelante             </v>
      </c>
      <c r="I9208">
        <v>2</v>
      </c>
    </row>
    <row r="9209" spans="1:9">
      <c r="A9209" t="str">
        <f>T("2018")</f>
        <v>2018</v>
      </c>
      <c r="B9209" t="str">
        <f>T("FISICO                                            ")</f>
        <v xml:space="preserve">FISICO                                            </v>
      </c>
      <c r="C9209" t="str">
        <f>T("MONCLOA-ARAVACA     ")</f>
        <v xml:space="preserve">MONCLOA-ARAVACA     </v>
      </c>
      <c r="D9209" t="str">
        <f>T("ARAVACA             ")</f>
        <v xml:space="preserve">ARAVACA             </v>
      </c>
      <c r="E9209" t="str">
        <f>T("RE ")</f>
        <v xml:space="preserve">RE </v>
      </c>
      <c r="F9209" t="str">
        <f>T("REMOLQUES      ")</f>
        <v xml:space="preserve">REMOLQUES      </v>
      </c>
      <c r="G9209" t="str">
        <f>T("De 751 a 999 KG DE CARGA ÚTIL                     ")</f>
        <v xml:space="preserve">De 751 a 999 KG DE CARGA ÚTIL                     </v>
      </c>
      <c r="I9209">
        <v>3</v>
      </c>
    </row>
    <row r="9210" spans="1:9">
      <c r="A9210" t="str">
        <f>T("2018")</f>
        <v>2018</v>
      </c>
      <c r="B9210" t="str">
        <f>T("FISICO                                            ")</f>
        <v xml:space="preserve">FISICO                                            </v>
      </c>
      <c r="C9210" t="str">
        <f>T("MONCLOA-ARAVACA     ")</f>
        <v xml:space="preserve">MONCLOA-ARAVACA     </v>
      </c>
      <c r="D9210" t="str">
        <f>T("ARAVACA             ")</f>
        <v xml:space="preserve">ARAVACA             </v>
      </c>
      <c r="E9210" t="str">
        <f>T("RE ")</f>
        <v xml:space="preserve">RE </v>
      </c>
      <c r="F9210" t="str">
        <f>T("REMOLQUES      ")</f>
        <v xml:space="preserve">REMOLQUES      </v>
      </c>
      <c r="G9210" t="str">
        <f>T("De 1.000 a 2.999 KG DE CARGA ÚTIL                 ")</f>
        <v xml:space="preserve">De 1.000 a 2.999 KG DE CARGA ÚTIL                 </v>
      </c>
      <c r="I9210">
        <v>7</v>
      </c>
    </row>
    <row r="9211" spans="1:9">
      <c r="A9211" t="str">
        <f>T("2018")</f>
        <v>2018</v>
      </c>
      <c r="B9211" t="str">
        <f>T("FISICO                                            ")</f>
        <v xml:space="preserve">FISICO                                            </v>
      </c>
      <c r="C9211" t="str">
        <f>T("MONCLOA-ARAVACA     ")</f>
        <v xml:space="preserve">MONCLOA-ARAVACA     </v>
      </c>
      <c r="D9211" t="str">
        <f>T("ARAVACA             ")</f>
        <v xml:space="preserve">ARAVACA             </v>
      </c>
      <c r="E9211" t="str">
        <f>T("RE ")</f>
        <v xml:space="preserve">RE </v>
      </c>
      <c r="F9211" t="str">
        <f>T("REMOLQUES      ")</f>
        <v xml:space="preserve">REMOLQUES      </v>
      </c>
      <c r="G9211" t="str">
        <f>T("De 3.000 KG DE CARGA ÚTIL en adelante             ")</f>
        <v xml:space="preserve">De 3.000 KG DE CARGA ÚTIL en adelante             </v>
      </c>
      <c r="I9211">
        <v>2</v>
      </c>
    </row>
    <row r="9212" spans="1:9">
      <c r="A9212" t="str">
        <f>T("2018")</f>
        <v>2018</v>
      </c>
      <c r="B9212" t="str">
        <f>T("JURIDICO                                          ")</f>
        <v xml:space="preserve">JURIDICO                                          </v>
      </c>
      <c r="C9212" t="str">
        <f>T("MONCLOA-ARAVACA     ")</f>
        <v xml:space="preserve">MONCLOA-ARAVACA     </v>
      </c>
      <c r="D9212" t="str">
        <f>T("CASA DE CAMPO       ")</f>
        <v xml:space="preserve">CASA DE CAMPO       </v>
      </c>
      <c r="E9212" t="str">
        <f>T("RE ")</f>
        <v xml:space="preserve">RE </v>
      </c>
      <c r="F9212" t="str">
        <f>T("REMOLQUES      ")</f>
        <v xml:space="preserve">REMOLQUES      </v>
      </c>
      <c r="G9212" t="str">
        <f>T("De 3.000 KG DE CARGA ÚTIL en adelante             ")</f>
        <v xml:space="preserve">De 3.000 KG DE CARGA ÚTIL en adelante             </v>
      </c>
      <c r="I9212">
        <v>8</v>
      </c>
    </row>
    <row r="9213" spans="1:9">
      <c r="A9213" t="str">
        <f>T("2018")</f>
        <v>2018</v>
      </c>
      <c r="B9213" t="str">
        <f>T("JURIDICO                                          ")</f>
        <v xml:space="preserve">JURIDICO                                          </v>
      </c>
      <c r="C9213" t="str">
        <f>T("MONCLOA-ARAVACA     ")</f>
        <v xml:space="preserve">MONCLOA-ARAVACA     </v>
      </c>
      <c r="D9213" t="str">
        <f>T("ARGUELLES           ")</f>
        <v xml:space="preserve">ARGUELLES           </v>
      </c>
      <c r="E9213" t="str">
        <f>T("RE ")</f>
        <v xml:space="preserve">RE </v>
      </c>
      <c r="F9213" t="str">
        <f>T("REMOLQUES      ")</f>
        <v xml:space="preserve">REMOLQUES      </v>
      </c>
      <c r="G9213" t="str">
        <f>T("De 751 a 999 KG DE CARGA ÚTIL                     ")</f>
        <v xml:space="preserve">De 751 a 999 KG DE CARGA ÚTIL                     </v>
      </c>
      <c r="I9213">
        <v>2</v>
      </c>
    </row>
    <row r="9214" spans="1:9">
      <c r="A9214" t="str">
        <f>T("2018")</f>
        <v>2018</v>
      </c>
      <c r="B9214" t="str">
        <f>T("JURIDICO                                          ")</f>
        <v xml:space="preserve">JURIDICO                                          </v>
      </c>
      <c r="C9214" t="str">
        <f>T("MONCLOA-ARAVACA     ")</f>
        <v xml:space="preserve">MONCLOA-ARAVACA     </v>
      </c>
      <c r="D9214" t="str">
        <f>T("ARGUELLES           ")</f>
        <v xml:space="preserve">ARGUELLES           </v>
      </c>
      <c r="E9214" t="str">
        <f>T("RE ")</f>
        <v xml:space="preserve">RE </v>
      </c>
      <c r="F9214" t="str">
        <f>T("REMOLQUES      ")</f>
        <v xml:space="preserve">REMOLQUES      </v>
      </c>
      <c r="G9214" t="str">
        <f>T("De 1.000 a 2.999 KG DE CARGA ÚTIL                 ")</f>
        <v xml:space="preserve">De 1.000 a 2.999 KG DE CARGA ÚTIL                 </v>
      </c>
      <c r="I9214">
        <v>10</v>
      </c>
    </row>
    <row r="9215" spans="1:9">
      <c r="A9215" t="str">
        <f>T("2018")</f>
        <v>2018</v>
      </c>
      <c r="B9215" t="str">
        <f>T("JURIDICO                                          ")</f>
        <v xml:space="preserve">JURIDICO                                          </v>
      </c>
      <c r="C9215" t="str">
        <f>T("MONCLOA-ARAVACA     ")</f>
        <v xml:space="preserve">MONCLOA-ARAVACA     </v>
      </c>
      <c r="D9215" t="str">
        <f>T("ARGUELLES           ")</f>
        <v xml:space="preserve">ARGUELLES           </v>
      </c>
      <c r="E9215" t="str">
        <f>T("RE ")</f>
        <v xml:space="preserve">RE </v>
      </c>
      <c r="F9215" t="str">
        <f>T("REMOLQUES      ")</f>
        <v xml:space="preserve">REMOLQUES      </v>
      </c>
      <c r="G9215" t="str">
        <f>T("De 3.000 KG DE CARGA ÚTIL en adelante             ")</f>
        <v xml:space="preserve">De 3.000 KG DE CARGA ÚTIL en adelante             </v>
      </c>
      <c r="I9215">
        <v>78</v>
      </c>
    </row>
    <row r="9216" spans="1:9">
      <c r="A9216" t="str">
        <f>T("2018")</f>
        <v>2018</v>
      </c>
      <c r="B9216" t="str">
        <f>T("JURIDICO                                          ")</f>
        <v xml:space="preserve">JURIDICO                                          </v>
      </c>
      <c r="C9216" t="str">
        <f>T("MONCLOA-ARAVACA     ")</f>
        <v xml:space="preserve">MONCLOA-ARAVACA     </v>
      </c>
      <c r="D9216" t="str">
        <f>T("CIUDAD UNIVERSITARIA")</f>
        <v>CIUDAD UNIVERSITARIA</v>
      </c>
      <c r="E9216" t="str">
        <f>T("RE ")</f>
        <v xml:space="preserve">RE </v>
      </c>
      <c r="F9216" t="str">
        <f>T("REMOLQUES      ")</f>
        <v xml:space="preserve">REMOLQUES      </v>
      </c>
      <c r="G9216" t="str">
        <f>T("De 1.000 a 2.999 KG DE CARGA ÚTIL                 ")</f>
        <v xml:space="preserve">De 1.000 a 2.999 KG DE CARGA ÚTIL                 </v>
      </c>
      <c r="I9216">
        <v>5</v>
      </c>
    </row>
    <row r="9217" spans="1:9">
      <c r="A9217" t="str">
        <f>T("2018")</f>
        <v>2018</v>
      </c>
      <c r="B9217" t="str">
        <f>T("JURIDICO                                          ")</f>
        <v xml:space="preserve">JURIDICO                                          </v>
      </c>
      <c r="C9217" t="str">
        <f>T("MONCLOA-ARAVACA     ")</f>
        <v xml:space="preserve">MONCLOA-ARAVACA     </v>
      </c>
      <c r="D9217" t="str">
        <f>T("CIUDAD UNIVERSITARIA")</f>
        <v>CIUDAD UNIVERSITARIA</v>
      </c>
      <c r="E9217" t="str">
        <f>T("RE ")</f>
        <v xml:space="preserve">RE </v>
      </c>
      <c r="F9217" t="str">
        <f>T("REMOLQUES      ")</f>
        <v xml:space="preserve">REMOLQUES      </v>
      </c>
      <c r="G9217" t="str">
        <f>T("De 3.000 KG DE CARGA ÚTIL en adelante             ")</f>
        <v xml:space="preserve">De 3.000 KG DE CARGA ÚTIL en adelante             </v>
      </c>
      <c r="I9217">
        <v>10</v>
      </c>
    </row>
    <row r="9218" spans="1:9">
      <c r="A9218" t="str">
        <f>T("2018")</f>
        <v>2018</v>
      </c>
      <c r="B9218" t="str">
        <f>T("JURIDICO                                          ")</f>
        <v xml:space="preserve">JURIDICO                                          </v>
      </c>
      <c r="C9218" t="str">
        <f>T("MONCLOA-ARAVACA     ")</f>
        <v xml:space="preserve">MONCLOA-ARAVACA     </v>
      </c>
      <c r="D9218" t="str">
        <f>T("VALDEZARZA          ")</f>
        <v xml:space="preserve">VALDEZARZA          </v>
      </c>
      <c r="E9218" t="str">
        <f>T("RE ")</f>
        <v xml:space="preserve">RE </v>
      </c>
      <c r="F9218" t="str">
        <f>T("REMOLQUES      ")</f>
        <v xml:space="preserve">REMOLQUES      </v>
      </c>
      <c r="G9218" t="str">
        <f>T("De 3.000 KG DE CARGA ÚTIL en adelante             ")</f>
        <v xml:space="preserve">De 3.000 KG DE CARGA ÚTIL en adelante             </v>
      </c>
      <c r="I9218">
        <v>4</v>
      </c>
    </row>
    <row r="9219" spans="1:9">
      <c r="A9219" t="str">
        <f>T("2018")</f>
        <v>2018</v>
      </c>
      <c r="B9219" t="str">
        <f>T("JURIDICO                                          ")</f>
        <v xml:space="preserve">JURIDICO                                          </v>
      </c>
      <c r="C9219" t="str">
        <f>T("MONCLOA-ARAVACA     ")</f>
        <v xml:space="preserve">MONCLOA-ARAVACA     </v>
      </c>
      <c r="D9219" t="str">
        <f>T("VALDEMARIN          ")</f>
        <v xml:space="preserve">VALDEMARIN          </v>
      </c>
      <c r="E9219" t="str">
        <f>T("RE ")</f>
        <v xml:space="preserve">RE </v>
      </c>
      <c r="F9219" t="str">
        <f>T("REMOLQUES      ")</f>
        <v xml:space="preserve">REMOLQUES      </v>
      </c>
      <c r="G9219" t="str">
        <f>T("De 3.000 KG DE CARGA ÚTIL en adelante             ")</f>
        <v xml:space="preserve">De 3.000 KG DE CARGA ÚTIL en adelante             </v>
      </c>
      <c r="I9219">
        <v>2</v>
      </c>
    </row>
    <row r="9220" spans="1:9">
      <c r="A9220" t="str">
        <f>T("2018")</f>
        <v>2018</v>
      </c>
      <c r="B9220" t="str">
        <f>T("JURIDICO                                          ")</f>
        <v xml:space="preserve">JURIDICO                                          </v>
      </c>
      <c r="C9220" t="str">
        <f>T("MONCLOA-ARAVACA     ")</f>
        <v xml:space="preserve">MONCLOA-ARAVACA     </v>
      </c>
      <c r="D9220" t="str">
        <f>T("EL PLANTIO          ")</f>
        <v xml:space="preserve">EL PLANTIO          </v>
      </c>
      <c r="E9220" t="str">
        <f>T("RE ")</f>
        <v xml:space="preserve">RE </v>
      </c>
      <c r="F9220" t="str">
        <f>T("REMOLQUES      ")</f>
        <v xml:space="preserve">REMOLQUES      </v>
      </c>
      <c r="G9220" t="str">
        <f>T("De 1.000 a 2.999 KG DE CARGA ÚTIL                 ")</f>
        <v xml:space="preserve">De 1.000 a 2.999 KG DE CARGA ÚTIL                 </v>
      </c>
      <c r="I9220">
        <v>15</v>
      </c>
    </row>
    <row r="9221" spans="1:9">
      <c r="A9221" t="str">
        <f>T("2018")</f>
        <v>2018</v>
      </c>
      <c r="B9221" t="str">
        <f>T("JURIDICO                                          ")</f>
        <v xml:space="preserve">JURIDICO                                          </v>
      </c>
      <c r="C9221" t="str">
        <f>T("MONCLOA-ARAVACA     ")</f>
        <v xml:space="preserve">MONCLOA-ARAVACA     </v>
      </c>
      <c r="D9221" t="str">
        <f>T("EL PLANTIO          ")</f>
        <v xml:space="preserve">EL PLANTIO          </v>
      </c>
      <c r="E9221" t="str">
        <f>T("RE ")</f>
        <v xml:space="preserve">RE </v>
      </c>
      <c r="F9221" t="str">
        <f>T("REMOLQUES      ")</f>
        <v xml:space="preserve">REMOLQUES      </v>
      </c>
      <c r="G9221" t="str">
        <f>T("De 3.000 KG DE CARGA ÚTIL en adelante             ")</f>
        <v xml:space="preserve">De 3.000 KG DE CARGA ÚTIL en adelante             </v>
      </c>
      <c r="I9221">
        <v>87</v>
      </c>
    </row>
    <row r="9222" spans="1:9">
      <c r="A9222" t="str">
        <f>T("2018")</f>
        <v>2018</v>
      </c>
      <c r="B9222" t="str">
        <f>T("JURIDICO                                          ")</f>
        <v xml:space="preserve">JURIDICO                                          </v>
      </c>
      <c r="C9222" t="str">
        <f>T("MONCLOA-ARAVACA     ")</f>
        <v xml:space="preserve">MONCLOA-ARAVACA     </v>
      </c>
      <c r="D9222" t="str">
        <f>T("ARAVACA             ")</f>
        <v xml:space="preserve">ARAVACA             </v>
      </c>
      <c r="E9222" t="str">
        <f>T("RE ")</f>
        <v xml:space="preserve">RE </v>
      </c>
      <c r="F9222" t="str">
        <f>T("REMOLQUES      ")</f>
        <v xml:space="preserve">REMOLQUES      </v>
      </c>
      <c r="G9222" t="str">
        <f>T("De 1.000 a 2.999 KG DE CARGA ÚTIL                 ")</f>
        <v xml:space="preserve">De 1.000 a 2.999 KG DE CARGA ÚTIL                 </v>
      </c>
      <c r="I9222">
        <v>6</v>
      </c>
    </row>
    <row r="9223" spans="1:9">
      <c r="A9223" t="str">
        <f>T("2018")</f>
        <v>2018</v>
      </c>
      <c r="B9223" t="str">
        <f>T("JURIDICO                                          ")</f>
        <v xml:space="preserve">JURIDICO                                          </v>
      </c>
      <c r="C9223" t="str">
        <f>T("MONCLOA-ARAVACA     ")</f>
        <v xml:space="preserve">MONCLOA-ARAVACA     </v>
      </c>
      <c r="D9223" t="str">
        <f>T("ARAVACA             ")</f>
        <v xml:space="preserve">ARAVACA             </v>
      </c>
      <c r="E9223" t="str">
        <f>T("RE ")</f>
        <v xml:space="preserve">RE </v>
      </c>
      <c r="F9223" t="str">
        <f>T("REMOLQUES      ")</f>
        <v xml:space="preserve">REMOLQUES      </v>
      </c>
      <c r="G9223" t="str">
        <f>T("De 3.000 KG DE CARGA ÚTIL en adelante             ")</f>
        <v xml:space="preserve">De 3.000 KG DE CARGA ÚTIL en adelante             </v>
      </c>
      <c r="I9223">
        <v>13</v>
      </c>
    </row>
    <row r="9224" spans="1:9">
      <c r="A9224" t="str">
        <f>T("2018")</f>
        <v>2018</v>
      </c>
      <c r="B9224" t="str">
        <f>T("JURIDICO                                          ")</f>
        <v xml:space="preserve">JURIDICO                                          </v>
      </c>
      <c r="C9224" t="str">
        <f>T("MONCLOA-ARAVACA     ")</f>
        <v xml:space="preserve">MONCLOA-ARAVACA     </v>
      </c>
      <c r="D9224" t="str">
        <f>T("CASA DE CAMPO       ")</f>
        <v xml:space="preserve">CASA DE CAMPO       </v>
      </c>
      <c r="E9224" t="str">
        <f>T("SE ")</f>
        <v xml:space="preserve">SE </v>
      </c>
      <c r="F9224" t="str">
        <f>T("SEMIRREMOLQUES ")</f>
        <v xml:space="preserve">SEMIRREMOLQUES </v>
      </c>
      <c r="G9224" t="str">
        <f>T("De 3.000 KG DE CARGA ÚTIL en adelante             ")</f>
        <v xml:space="preserve">De 3.000 KG DE CARGA ÚTIL en adelante             </v>
      </c>
      <c r="I9224">
        <v>2</v>
      </c>
    </row>
    <row r="9225" spans="1:9">
      <c r="A9225" t="str">
        <f>T("2018")</f>
        <v>2018</v>
      </c>
      <c r="B9225" t="str">
        <f>T("Entidad sin personalidad jurídica (art. 35.4 LGT) ")</f>
        <v xml:space="preserve">Entidad sin personalidad jurídica (art. 35.4 LGT) </v>
      </c>
      <c r="C9225" t="str">
        <f>T("MONCLOA-ARAVACA     ")</f>
        <v xml:space="preserve">MONCLOA-ARAVACA     </v>
      </c>
      <c r="D9225" t="str">
        <f>T("ARGUELLES           ")</f>
        <v xml:space="preserve">ARGUELLES           </v>
      </c>
      <c r="E9225" t="str">
        <f>T("TR ")</f>
        <v xml:space="preserve">TR </v>
      </c>
      <c r="F9225" t="str">
        <f>T("TRACTORES      ")</f>
        <v xml:space="preserve">TRACTORES      </v>
      </c>
      <c r="G9225" t="str">
        <f>T("De 16 a 25 CABALLOS FISCALES                      ")</f>
        <v xml:space="preserve">De 16 a 25 CABALLOS FISCALES                      </v>
      </c>
      <c r="H9225" t="str">
        <f>T("DIESEL                                            ")</f>
        <v xml:space="preserve">DIESEL                                            </v>
      </c>
      <c r="I9225">
        <v>1</v>
      </c>
    </row>
    <row r="9226" spans="1:9">
      <c r="A9226" t="str">
        <f>T("2018")</f>
        <v>2018</v>
      </c>
      <c r="B9226" t="str">
        <f>T("Entidad sin personalidad jurídica (art. 35.4 LGT) ")</f>
        <v xml:space="preserve">Entidad sin personalidad jurídica (art. 35.4 LGT) </v>
      </c>
      <c r="C9226" t="str">
        <f>T("MONCLOA-ARAVACA     ")</f>
        <v xml:space="preserve">MONCLOA-ARAVACA     </v>
      </c>
      <c r="D9226" t="str">
        <f>T("ARGUELLES           ")</f>
        <v xml:space="preserve">ARGUELLES           </v>
      </c>
      <c r="E9226" t="str">
        <f>T("TR ")</f>
        <v xml:space="preserve">TR </v>
      </c>
      <c r="F9226" t="str">
        <f>T("TRACTORES      ")</f>
        <v xml:space="preserve">TRACTORES      </v>
      </c>
      <c r="G9226" t="str">
        <f>T("De 25,01 CABALLOS FISCALES en adelante            ")</f>
        <v xml:space="preserve">De 25,01 CABALLOS FISCALES en adelante            </v>
      </c>
      <c r="H9226" t="str">
        <f>T("DIESEL                                            ")</f>
        <v xml:space="preserve">DIESEL                                            </v>
      </c>
      <c r="I9226">
        <v>2</v>
      </c>
    </row>
    <row r="9227" spans="1:9">
      <c r="A9227" t="str">
        <f>T("2018")</f>
        <v>2018</v>
      </c>
      <c r="B9227" t="str">
        <f>T("Entidad sin personalidad jurídica (art. 35.4 LGT) ")</f>
        <v xml:space="preserve">Entidad sin personalidad jurídica (art. 35.4 LGT) </v>
      </c>
      <c r="C9227" t="str">
        <f>T("MONCLOA-ARAVACA     ")</f>
        <v xml:space="preserve">MONCLOA-ARAVACA     </v>
      </c>
      <c r="D9227" t="str">
        <f>T("EL PLANTIO          ")</f>
        <v xml:space="preserve">EL PLANTIO          </v>
      </c>
      <c r="E9227" t="str">
        <f>T("TR ")</f>
        <v xml:space="preserve">TR </v>
      </c>
      <c r="F9227" t="str">
        <f>T("TRACTORES      ")</f>
        <v xml:space="preserve">TRACTORES      </v>
      </c>
      <c r="G9227" t="str">
        <f>T("De menos de 16 CABALLOS FISCALES                  ")</f>
        <v xml:space="preserve">De menos de 16 CABALLOS FISCALES                  </v>
      </c>
      <c r="H9227" t="str">
        <f>T("DIESEL                                            ")</f>
        <v xml:space="preserve">DIESEL                                            </v>
      </c>
      <c r="I9227">
        <v>1</v>
      </c>
    </row>
    <row r="9228" spans="1:9">
      <c r="A9228" t="str">
        <f>T("2018")</f>
        <v>2018</v>
      </c>
      <c r="B9228" t="str">
        <f>T("Entidad sin personalidad jurídica (art. 35.4 LGT) ")</f>
        <v xml:space="preserve">Entidad sin personalidad jurídica (art. 35.4 LGT) </v>
      </c>
      <c r="C9228" t="str">
        <f>T("MONCLOA-ARAVACA     ")</f>
        <v xml:space="preserve">MONCLOA-ARAVACA     </v>
      </c>
      <c r="D9228" t="str">
        <f>T("ARAVACA             ")</f>
        <v xml:space="preserve">ARAVACA             </v>
      </c>
      <c r="E9228" t="str">
        <f>T("TR ")</f>
        <v xml:space="preserve">TR </v>
      </c>
      <c r="F9228" t="str">
        <f>T("TRACTORES      ")</f>
        <v xml:space="preserve">TRACTORES      </v>
      </c>
      <c r="G9228" t="str">
        <f>T("De menos de 16 CABALLOS FISCALES                  ")</f>
        <v xml:space="preserve">De menos de 16 CABALLOS FISCALES                  </v>
      </c>
      <c r="H9228" t="str">
        <f>T("DIESEL                                            ")</f>
        <v xml:space="preserve">DIESEL                                            </v>
      </c>
      <c r="I9228">
        <v>1</v>
      </c>
    </row>
    <row r="9229" spans="1:9">
      <c r="A9229" t="str">
        <f>T("2018")</f>
        <v>2018</v>
      </c>
      <c r="B9229" t="str">
        <f>T("Entidad sin personalidad jurídica (art. 35.4 LGT) ")</f>
        <v xml:space="preserve">Entidad sin personalidad jurídica (art. 35.4 LGT) </v>
      </c>
      <c r="C9229" t="str">
        <f>T("MONCLOA-ARAVACA     ")</f>
        <v xml:space="preserve">MONCLOA-ARAVACA     </v>
      </c>
      <c r="D9229" t="str">
        <f>T("ARAVACA             ")</f>
        <v xml:space="preserve">ARAVACA             </v>
      </c>
      <c r="E9229" t="str">
        <f>T("TR ")</f>
        <v xml:space="preserve">TR </v>
      </c>
      <c r="F9229" t="str">
        <f>T("TRACTORES      ")</f>
        <v xml:space="preserve">TRACTORES      </v>
      </c>
      <c r="G9229" t="str">
        <f>T("De 25,01 CABALLOS FISCALES en adelante            ")</f>
        <v xml:space="preserve">De 25,01 CABALLOS FISCALES en adelante            </v>
      </c>
      <c r="H9229" t="str">
        <f>T("DIESEL                                            ")</f>
        <v xml:space="preserve">DIESEL                                            </v>
      </c>
      <c r="I9229">
        <v>2</v>
      </c>
    </row>
    <row r="9230" spans="1:9">
      <c r="A9230" t="str">
        <f>T("2018")</f>
        <v>2018</v>
      </c>
      <c r="B9230" t="str">
        <f>T("FISICO                                            ")</f>
        <v xml:space="preserve">FISICO                                            </v>
      </c>
      <c r="C9230" t="str">
        <f>T("MONCLOA-ARAVACA     ")</f>
        <v xml:space="preserve">MONCLOA-ARAVACA     </v>
      </c>
      <c r="D9230" t="str">
        <f>T("CASA DE CAMPO       ")</f>
        <v xml:space="preserve">CASA DE CAMPO       </v>
      </c>
      <c r="E9230" t="str">
        <f>T("TR ")</f>
        <v xml:space="preserve">TR </v>
      </c>
      <c r="F9230" t="str">
        <f>T("TRACTORES      ")</f>
        <v xml:space="preserve">TRACTORES      </v>
      </c>
      <c r="G9230" t="str">
        <f>T("De menos de 16 CABALLOS FISCALES                  ")</f>
        <v xml:space="preserve">De menos de 16 CABALLOS FISCALES                  </v>
      </c>
      <c r="H9230" t="str">
        <f>T("DIESEL                                            ")</f>
        <v xml:space="preserve">DIESEL                                            </v>
      </c>
      <c r="I9230">
        <v>2</v>
      </c>
    </row>
    <row r="9231" spans="1:9">
      <c r="A9231" t="str">
        <f>T("2018")</f>
        <v>2018</v>
      </c>
      <c r="B9231" t="str">
        <f>T("FISICO                                            ")</f>
        <v xml:space="preserve">FISICO                                            </v>
      </c>
      <c r="C9231" t="str">
        <f>T("MONCLOA-ARAVACA     ")</f>
        <v xml:space="preserve">MONCLOA-ARAVACA     </v>
      </c>
      <c r="D9231" t="str">
        <f>T("CASA DE CAMPO       ")</f>
        <v xml:space="preserve">CASA DE CAMPO       </v>
      </c>
      <c r="E9231" t="str">
        <f>T("TR ")</f>
        <v xml:space="preserve">TR </v>
      </c>
      <c r="F9231" t="str">
        <f>T("TRACTORES      ")</f>
        <v xml:space="preserve">TRACTORES      </v>
      </c>
      <c r="G9231" t="str">
        <f>T("De 25,01 CABALLOS FISCALES en adelante            ")</f>
        <v xml:space="preserve">De 25,01 CABALLOS FISCALES en adelante            </v>
      </c>
      <c r="H9231" t="str">
        <f>T("DIESEL                                            ")</f>
        <v xml:space="preserve">DIESEL                                            </v>
      </c>
      <c r="I9231">
        <v>3</v>
      </c>
    </row>
    <row r="9232" spans="1:9">
      <c r="A9232" t="str">
        <f>T("2018")</f>
        <v>2018</v>
      </c>
      <c r="B9232" t="str">
        <f>T("FISICO                                            ")</f>
        <v xml:space="preserve">FISICO                                            </v>
      </c>
      <c r="C9232" t="str">
        <f>T("MONCLOA-ARAVACA     ")</f>
        <v xml:space="preserve">MONCLOA-ARAVACA     </v>
      </c>
      <c r="D9232" t="str">
        <f>T("ARGUELLES           ")</f>
        <v xml:space="preserve">ARGUELLES           </v>
      </c>
      <c r="E9232" t="str">
        <f>T("TR ")</f>
        <v xml:space="preserve">TR </v>
      </c>
      <c r="F9232" t="str">
        <f>T("TRACTORES      ")</f>
        <v xml:space="preserve">TRACTORES      </v>
      </c>
      <c r="G9232" t="str">
        <f>T("De menos de 16 CABALLOS FISCALES                  ")</f>
        <v xml:space="preserve">De menos de 16 CABALLOS FISCALES                  </v>
      </c>
      <c r="H9232" t="str">
        <f>T("DIESEL                                            ")</f>
        <v xml:space="preserve">DIESEL                                            </v>
      </c>
      <c r="I9232">
        <v>3</v>
      </c>
    </row>
    <row r="9233" spans="1:9">
      <c r="A9233" t="str">
        <f>T("2018")</f>
        <v>2018</v>
      </c>
      <c r="B9233" t="str">
        <f>T("FISICO                                            ")</f>
        <v xml:space="preserve">FISICO                                            </v>
      </c>
      <c r="C9233" t="str">
        <f>T("MONCLOA-ARAVACA     ")</f>
        <v xml:space="preserve">MONCLOA-ARAVACA     </v>
      </c>
      <c r="D9233" t="str">
        <f>T("ARGUELLES           ")</f>
        <v xml:space="preserve">ARGUELLES           </v>
      </c>
      <c r="E9233" t="str">
        <f>T("TR ")</f>
        <v xml:space="preserve">TR </v>
      </c>
      <c r="F9233" t="str">
        <f>T("TRACTORES      ")</f>
        <v xml:space="preserve">TRACTORES      </v>
      </c>
      <c r="G9233" t="str">
        <f>T("De 16 a 25 CABALLOS FISCALES                      ")</f>
        <v xml:space="preserve">De 16 a 25 CABALLOS FISCALES                      </v>
      </c>
      <c r="H9233" t="str">
        <f>T("DIESEL                                            ")</f>
        <v xml:space="preserve">DIESEL                                            </v>
      </c>
      <c r="I9233">
        <v>6</v>
      </c>
    </row>
    <row r="9234" spans="1:9">
      <c r="A9234" t="str">
        <f>T("2018")</f>
        <v>2018</v>
      </c>
      <c r="B9234" t="str">
        <f>T("FISICO                                            ")</f>
        <v xml:space="preserve">FISICO                                            </v>
      </c>
      <c r="C9234" t="str">
        <f>T("MONCLOA-ARAVACA     ")</f>
        <v xml:space="preserve">MONCLOA-ARAVACA     </v>
      </c>
      <c r="D9234" t="str">
        <f>T("ARGUELLES           ")</f>
        <v xml:space="preserve">ARGUELLES           </v>
      </c>
      <c r="E9234" t="str">
        <f>T("TR ")</f>
        <v xml:space="preserve">TR </v>
      </c>
      <c r="F9234" t="str">
        <f>T("TRACTORES      ")</f>
        <v xml:space="preserve">TRACTORES      </v>
      </c>
      <c r="G9234" t="str">
        <f>T("De 25,01 CABALLOS FISCALES en adelante            ")</f>
        <v xml:space="preserve">De 25,01 CABALLOS FISCALES en adelante            </v>
      </c>
      <c r="H9234" t="str">
        <f>T("DIESEL                                            ")</f>
        <v xml:space="preserve">DIESEL                                            </v>
      </c>
      <c r="I9234">
        <v>5</v>
      </c>
    </row>
    <row r="9235" spans="1:9">
      <c r="A9235" t="str">
        <f>T("2018")</f>
        <v>2018</v>
      </c>
      <c r="B9235" t="str">
        <f>T("FISICO                                            ")</f>
        <v xml:space="preserve">FISICO                                            </v>
      </c>
      <c r="C9235" t="str">
        <f>T("MONCLOA-ARAVACA     ")</f>
        <v xml:space="preserve">MONCLOA-ARAVACA     </v>
      </c>
      <c r="D9235" t="str">
        <f>T("CIUDAD UNIVERSITARIA")</f>
        <v>CIUDAD UNIVERSITARIA</v>
      </c>
      <c r="E9235" t="str">
        <f>T("TR ")</f>
        <v xml:space="preserve">TR </v>
      </c>
      <c r="F9235" t="str">
        <f>T("TRACTORES      ")</f>
        <v xml:space="preserve">TRACTORES      </v>
      </c>
      <c r="G9235" t="str">
        <f>T("De menos de 16 CABALLOS FISCALES                  ")</f>
        <v xml:space="preserve">De menos de 16 CABALLOS FISCALES                  </v>
      </c>
      <c r="H9235" t="str">
        <f>T("DIESEL                                            ")</f>
        <v xml:space="preserve">DIESEL                                            </v>
      </c>
      <c r="I9235">
        <v>5</v>
      </c>
    </row>
    <row r="9236" spans="1:9">
      <c r="A9236" t="str">
        <f>T("2018")</f>
        <v>2018</v>
      </c>
      <c r="B9236" t="str">
        <f>T("FISICO                                            ")</f>
        <v xml:space="preserve">FISICO                                            </v>
      </c>
      <c r="C9236" t="str">
        <f>T("MONCLOA-ARAVACA     ")</f>
        <v xml:space="preserve">MONCLOA-ARAVACA     </v>
      </c>
      <c r="D9236" t="str">
        <f>T("CIUDAD UNIVERSITARIA")</f>
        <v>CIUDAD UNIVERSITARIA</v>
      </c>
      <c r="E9236" t="str">
        <f>T("TR ")</f>
        <v xml:space="preserve">TR </v>
      </c>
      <c r="F9236" t="str">
        <f>T("TRACTORES      ")</f>
        <v xml:space="preserve">TRACTORES      </v>
      </c>
      <c r="G9236" t="str">
        <f>T("De 16 a 25 CABALLOS FISCALES                      ")</f>
        <v xml:space="preserve">De 16 a 25 CABALLOS FISCALES                      </v>
      </c>
      <c r="H9236" t="str">
        <f>T("DIESEL                                            ")</f>
        <v xml:space="preserve">DIESEL                                            </v>
      </c>
      <c r="I9236">
        <v>2</v>
      </c>
    </row>
    <row r="9237" spans="1:9">
      <c r="A9237" t="str">
        <f>T("2018")</f>
        <v>2018</v>
      </c>
      <c r="B9237" t="str">
        <f>T("FISICO                                            ")</f>
        <v xml:space="preserve">FISICO                                            </v>
      </c>
      <c r="C9237" t="str">
        <f>T("MONCLOA-ARAVACA     ")</f>
        <v xml:space="preserve">MONCLOA-ARAVACA     </v>
      </c>
      <c r="D9237" t="str">
        <f>T("CIUDAD UNIVERSITARIA")</f>
        <v>CIUDAD UNIVERSITARIA</v>
      </c>
      <c r="E9237" t="str">
        <f>T("TR ")</f>
        <v xml:space="preserve">TR </v>
      </c>
      <c r="F9237" t="str">
        <f>T("TRACTORES      ")</f>
        <v xml:space="preserve">TRACTORES      </v>
      </c>
      <c r="G9237" t="str">
        <f>T("De 25,01 CABALLOS FISCALES en adelante            ")</f>
        <v xml:space="preserve">De 25,01 CABALLOS FISCALES en adelante            </v>
      </c>
      <c r="H9237" t="str">
        <f>T("DIESEL                                            ")</f>
        <v xml:space="preserve">DIESEL                                            </v>
      </c>
      <c r="I9237">
        <v>3</v>
      </c>
    </row>
    <row r="9238" spans="1:9">
      <c r="A9238" t="str">
        <f>T("2018")</f>
        <v>2018</v>
      </c>
      <c r="B9238" t="str">
        <f>T("FISICO                                            ")</f>
        <v xml:space="preserve">FISICO                                            </v>
      </c>
      <c r="C9238" t="str">
        <f>T("MONCLOA-ARAVACA     ")</f>
        <v xml:space="preserve">MONCLOA-ARAVACA     </v>
      </c>
      <c r="D9238" t="str">
        <f>T("VALDEZARZA          ")</f>
        <v xml:space="preserve">VALDEZARZA          </v>
      </c>
      <c r="E9238" t="str">
        <f>T("TR ")</f>
        <v xml:space="preserve">TR </v>
      </c>
      <c r="F9238" t="str">
        <f>T("TRACTORES      ")</f>
        <v xml:space="preserve">TRACTORES      </v>
      </c>
      <c r="G9238" t="str">
        <f>T("De menos de 16 CABALLOS FISCALES                  ")</f>
        <v xml:space="preserve">De menos de 16 CABALLOS FISCALES                  </v>
      </c>
      <c r="H9238" t="str">
        <f>T("DIESEL                                            ")</f>
        <v xml:space="preserve">DIESEL                                            </v>
      </c>
      <c r="I9238">
        <v>7</v>
      </c>
    </row>
    <row r="9239" spans="1:9">
      <c r="A9239" t="str">
        <f>T("2018")</f>
        <v>2018</v>
      </c>
      <c r="B9239" t="str">
        <f>T("FISICO                                            ")</f>
        <v xml:space="preserve">FISICO                                            </v>
      </c>
      <c r="C9239" t="str">
        <f>T("MONCLOA-ARAVACA     ")</f>
        <v xml:space="preserve">MONCLOA-ARAVACA     </v>
      </c>
      <c r="D9239" t="str">
        <f>T("VALDEZARZA          ")</f>
        <v xml:space="preserve">VALDEZARZA          </v>
      </c>
      <c r="E9239" t="str">
        <f>T("TR ")</f>
        <v xml:space="preserve">TR </v>
      </c>
      <c r="F9239" t="str">
        <f>T("TRACTORES      ")</f>
        <v xml:space="preserve">TRACTORES      </v>
      </c>
      <c r="G9239" t="str">
        <f>T("De 16 a 25 CABALLOS FISCALES                      ")</f>
        <v xml:space="preserve">De 16 a 25 CABALLOS FISCALES                      </v>
      </c>
      <c r="H9239" t="str">
        <f>T("DIESEL                                            ")</f>
        <v xml:space="preserve">DIESEL                                            </v>
      </c>
      <c r="I9239">
        <v>3</v>
      </c>
    </row>
    <row r="9240" spans="1:9">
      <c r="A9240" t="str">
        <f>T("2018")</f>
        <v>2018</v>
      </c>
      <c r="B9240" t="str">
        <f>T("FISICO                                            ")</f>
        <v xml:space="preserve">FISICO                                            </v>
      </c>
      <c r="C9240" t="str">
        <f>T("MONCLOA-ARAVACA     ")</f>
        <v xml:space="preserve">MONCLOA-ARAVACA     </v>
      </c>
      <c r="D9240" t="str">
        <f>T("VALDEZARZA          ")</f>
        <v xml:space="preserve">VALDEZARZA          </v>
      </c>
      <c r="E9240" t="str">
        <f>T("TR ")</f>
        <v xml:space="preserve">TR </v>
      </c>
      <c r="F9240" t="str">
        <f>T("TRACTORES      ")</f>
        <v xml:space="preserve">TRACTORES      </v>
      </c>
      <c r="G9240" t="str">
        <f>T("De 25,01 CABALLOS FISCALES en adelante            ")</f>
        <v xml:space="preserve">De 25,01 CABALLOS FISCALES en adelante            </v>
      </c>
      <c r="H9240" t="str">
        <f>T("DIESEL                                            ")</f>
        <v xml:space="preserve">DIESEL                                            </v>
      </c>
      <c r="I9240">
        <v>3</v>
      </c>
    </row>
    <row r="9241" spans="1:9">
      <c r="A9241" t="str">
        <f>T("2018")</f>
        <v>2018</v>
      </c>
      <c r="B9241" t="str">
        <f>T("FISICO                                            ")</f>
        <v xml:space="preserve">FISICO                                            </v>
      </c>
      <c r="C9241" t="str">
        <f>T("MONCLOA-ARAVACA     ")</f>
        <v xml:space="preserve">MONCLOA-ARAVACA     </v>
      </c>
      <c r="D9241" t="str">
        <f>T("VALDEMARIN          ")</f>
        <v xml:space="preserve">VALDEMARIN          </v>
      </c>
      <c r="E9241" t="str">
        <f>T("TR ")</f>
        <v xml:space="preserve">TR </v>
      </c>
      <c r="F9241" t="str">
        <f>T("TRACTORES      ")</f>
        <v xml:space="preserve">TRACTORES      </v>
      </c>
      <c r="G9241" t="str">
        <f>T("De menos de 16 CABALLOS FISCALES                  ")</f>
        <v xml:space="preserve">De menos de 16 CABALLOS FISCALES                  </v>
      </c>
      <c r="H9241" t="str">
        <f>T("DIESEL                                            ")</f>
        <v xml:space="preserve">DIESEL                                            </v>
      </c>
      <c r="I9241">
        <v>4</v>
      </c>
    </row>
    <row r="9242" spans="1:9">
      <c r="A9242" t="str">
        <f>T("2018")</f>
        <v>2018</v>
      </c>
      <c r="B9242" t="str">
        <f>T("FISICO                                            ")</f>
        <v xml:space="preserve">FISICO                                            </v>
      </c>
      <c r="C9242" t="str">
        <f>T("MONCLOA-ARAVACA     ")</f>
        <v xml:space="preserve">MONCLOA-ARAVACA     </v>
      </c>
      <c r="D9242" t="str">
        <f>T("VALDEMARIN          ")</f>
        <v xml:space="preserve">VALDEMARIN          </v>
      </c>
      <c r="E9242" t="str">
        <f>T("TR ")</f>
        <v xml:space="preserve">TR </v>
      </c>
      <c r="F9242" t="str">
        <f>T("TRACTORES      ")</f>
        <v xml:space="preserve">TRACTORES      </v>
      </c>
      <c r="G9242" t="str">
        <f>T("De 16 a 25 CABALLOS FISCALES                      ")</f>
        <v xml:space="preserve">De 16 a 25 CABALLOS FISCALES                      </v>
      </c>
      <c r="H9242" t="str">
        <f>T("DIESEL                                            ")</f>
        <v xml:space="preserve">DIESEL                                            </v>
      </c>
      <c r="I9242">
        <v>2</v>
      </c>
    </row>
    <row r="9243" spans="1:9">
      <c r="A9243" t="str">
        <f>T("2018")</f>
        <v>2018</v>
      </c>
      <c r="B9243" t="str">
        <f>T("FISICO                                            ")</f>
        <v xml:space="preserve">FISICO                                            </v>
      </c>
      <c r="C9243" t="str">
        <f>T("MONCLOA-ARAVACA     ")</f>
        <v xml:space="preserve">MONCLOA-ARAVACA     </v>
      </c>
      <c r="D9243" t="str">
        <f>T("VALDEMARIN          ")</f>
        <v xml:space="preserve">VALDEMARIN          </v>
      </c>
      <c r="E9243" t="str">
        <f>T("TR ")</f>
        <v xml:space="preserve">TR </v>
      </c>
      <c r="F9243" t="str">
        <f>T("TRACTORES      ")</f>
        <v xml:space="preserve">TRACTORES      </v>
      </c>
      <c r="G9243" t="str">
        <f>T("De 25,01 CABALLOS FISCALES en adelante            ")</f>
        <v xml:space="preserve">De 25,01 CABALLOS FISCALES en adelante            </v>
      </c>
      <c r="H9243" t="str">
        <f>T("DIESEL                                            ")</f>
        <v xml:space="preserve">DIESEL                                            </v>
      </c>
      <c r="I9243">
        <v>1</v>
      </c>
    </row>
    <row r="9244" spans="1:9">
      <c r="A9244" t="str">
        <f>T("2018")</f>
        <v>2018</v>
      </c>
      <c r="B9244" t="str">
        <f>T("FISICO                                            ")</f>
        <v xml:space="preserve">FISICO                                            </v>
      </c>
      <c r="C9244" t="str">
        <f>T("MONCLOA-ARAVACA     ")</f>
        <v xml:space="preserve">MONCLOA-ARAVACA     </v>
      </c>
      <c r="D9244" t="str">
        <f>T("EL PLANTIO          ")</f>
        <v xml:space="preserve">EL PLANTIO          </v>
      </c>
      <c r="E9244" t="str">
        <f>T("TR ")</f>
        <v xml:space="preserve">TR </v>
      </c>
      <c r="F9244" t="str">
        <f>T("TRACTORES      ")</f>
        <v xml:space="preserve">TRACTORES      </v>
      </c>
      <c r="G9244" t="str">
        <f>T("De menos de 16 CABALLOS FISCALES                  ")</f>
        <v xml:space="preserve">De menos de 16 CABALLOS FISCALES                  </v>
      </c>
      <c r="H9244" t="str">
        <f>T("DIESEL                                            ")</f>
        <v xml:space="preserve">DIESEL                                            </v>
      </c>
      <c r="I9244">
        <v>2</v>
      </c>
    </row>
    <row r="9245" spans="1:9">
      <c r="A9245" t="str">
        <f>T("2018")</f>
        <v>2018</v>
      </c>
      <c r="B9245" t="str">
        <f>T("FISICO                                            ")</f>
        <v xml:space="preserve">FISICO                                            </v>
      </c>
      <c r="C9245" t="str">
        <f>T("MONCLOA-ARAVACA     ")</f>
        <v xml:space="preserve">MONCLOA-ARAVACA     </v>
      </c>
      <c r="D9245" t="str">
        <f>T("EL PLANTIO          ")</f>
        <v xml:space="preserve">EL PLANTIO          </v>
      </c>
      <c r="E9245" t="str">
        <f>T("TR ")</f>
        <v xml:space="preserve">TR </v>
      </c>
      <c r="F9245" t="str">
        <f>T("TRACTORES      ")</f>
        <v xml:space="preserve">TRACTORES      </v>
      </c>
      <c r="G9245" t="str">
        <f>T("De 16 a 25 CABALLOS FISCALES                      ")</f>
        <v xml:space="preserve">De 16 a 25 CABALLOS FISCALES                      </v>
      </c>
      <c r="H9245" t="str">
        <f>T("DIESEL                                            ")</f>
        <v xml:space="preserve">DIESEL                                            </v>
      </c>
      <c r="I9245">
        <v>1</v>
      </c>
    </row>
    <row r="9246" spans="1:9">
      <c r="A9246" t="str">
        <f>T("2018")</f>
        <v>2018</v>
      </c>
      <c r="B9246" t="str">
        <f>T("FISICO                                            ")</f>
        <v xml:space="preserve">FISICO                                            </v>
      </c>
      <c r="C9246" t="str">
        <f>T("MONCLOA-ARAVACA     ")</f>
        <v xml:space="preserve">MONCLOA-ARAVACA     </v>
      </c>
      <c r="D9246" t="str">
        <f>T("EL PLANTIO          ")</f>
        <v xml:space="preserve">EL PLANTIO          </v>
      </c>
      <c r="E9246" t="str">
        <f>T("TR ")</f>
        <v xml:space="preserve">TR </v>
      </c>
      <c r="F9246" t="str">
        <f>T("TRACTORES      ")</f>
        <v xml:space="preserve">TRACTORES      </v>
      </c>
      <c r="G9246" t="str">
        <f>T("De 25,01 CABALLOS FISCALES en adelante            ")</f>
        <v xml:space="preserve">De 25,01 CABALLOS FISCALES en adelante            </v>
      </c>
      <c r="H9246" t="str">
        <f>T("DIESEL                                            ")</f>
        <v xml:space="preserve">DIESEL                                            </v>
      </c>
      <c r="I9246">
        <v>4</v>
      </c>
    </row>
    <row r="9247" spans="1:9">
      <c r="A9247" t="str">
        <f>T("2018")</f>
        <v>2018</v>
      </c>
      <c r="B9247" t="str">
        <f>T("FISICO                                            ")</f>
        <v xml:space="preserve">FISICO                                            </v>
      </c>
      <c r="C9247" t="str">
        <f>T("MONCLOA-ARAVACA     ")</f>
        <v xml:space="preserve">MONCLOA-ARAVACA     </v>
      </c>
      <c r="D9247" t="str">
        <f>T("ARAVACA             ")</f>
        <v xml:space="preserve">ARAVACA             </v>
      </c>
      <c r="E9247" t="str">
        <f>T("TR ")</f>
        <v xml:space="preserve">TR </v>
      </c>
      <c r="F9247" t="str">
        <f>T("TRACTORES      ")</f>
        <v xml:space="preserve">TRACTORES      </v>
      </c>
      <c r="G9247" t="str">
        <f>T("De menos de 16 CABALLOS FISCALES                  ")</f>
        <v xml:space="preserve">De menos de 16 CABALLOS FISCALES                  </v>
      </c>
      <c r="H9247" t="str">
        <f>T("DIESEL                                            ")</f>
        <v xml:space="preserve">DIESEL                                            </v>
      </c>
      <c r="I9247">
        <v>2</v>
      </c>
    </row>
    <row r="9248" spans="1:9">
      <c r="A9248" t="str">
        <f>T("2018")</f>
        <v>2018</v>
      </c>
      <c r="B9248" t="str">
        <f>T("FISICO                                            ")</f>
        <v xml:space="preserve">FISICO                                            </v>
      </c>
      <c r="C9248" t="str">
        <f>T("MONCLOA-ARAVACA     ")</f>
        <v xml:space="preserve">MONCLOA-ARAVACA     </v>
      </c>
      <c r="D9248" t="str">
        <f>T("ARAVACA             ")</f>
        <v xml:space="preserve">ARAVACA             </v>
      </c>
      <c r="E9248" t="str">
        <f>T("TR ")</f>
        <v xml:space="preserve">TR </v>
      </c>
      <c r="F9248" t="str">
        <f>T("TRACTORES      ")</f>
        <v xml:space="preserve">TRACTORES      </v>
      </c>
      <c r="G9248" t="str">
        <f>T("De 16 a 25 CABALLOS FISCALES                      ")</f>
        <v xml:space="preserve">De 16 a 25 CABALLOS FISCALES                      </v>
      </c>
      <c r="H9248" t="str">
        <f>T("DIESEL                                            ")</f>
        <v xml:space="preserve">DIESEL                                            </v>
      </c>
      <c r="I9248">
        <v>4</v>
      </c>
    </row>
    <row r="9249" spans="1:9">
      <c r="A9249" t="str">
        <f>T("2018")</f>
        <v>2018</v>
      </c>
      <c r="B9249" t="str">
        <f>T("FISICO                                            ")</f>
        <v xml:space="preserve">FISICO                                            </v>
      </c>
      <c r="C9249" t="str">
        <f>T("MONCLOA-ARAVACA     ")</f>
        <v xml:space="preserve">MONCLOA-ARAVACA     </v>
      </c>
      <c r="D9249" t="str">
        <f>T("ARAVACA             ")</f>
        <v xml:space="preserve">ARAVACA             </v>
      </c>
      <c r="E9249" t="str">
        <f>T("TR ")</f>
        <v xml:space="preserve">TR </v>
      </c>
      <c r="F9249" t="str">
        <f>T("TRACTORES      ")</f>
        <v xml:space="preserve">TRACTORES      </v>
      </c>
      <c r="G9249" t="str">
        <f>T("De 25,01 CABALLOS FISCALES en adelante            ")</f>
        <v xml:space="preserve">De 25,01 CABALLOS FISCALES en adelante            </v>
      </c>
      <c r="H9249" t="str">
        <f>T("DIESEL                                            ")</f>
        <v xml:space="preserve">DIESEL                                            </v>
      </c>
      <c r="I9249">
        <v>3</v>
      </c>
    </row>
    <row r="9250" spans="1:9">
      <c r="A9250" t="str">
        <f>T("2018")</f>
        <v>2018</v>
      </c>
      <c r="B9250" t="str">
        <f>T("JURIDICO                                          ")</f>
        <v xml:space="preserve">JURIDICO                                          </v>
      </c>
      <c r="C9250" t="str">
        <f>T("MONCLOA-ARAVACA     ")</f>
        <v xml:space="preserve">MONCLOA-ARAVACA     </v>
      </c>
      <c r="D9250" t="str">
        <f>T("SIN BARRIO          ")</f>
        <v xml:space="preserve">SIN BARRIO          </v>
      </c>
      <c r="E9250" t="str">
        <f>T("TR ")</f>
        <v xml:space="preserve">TR </v>
      </c>
      <c r="F9250" t="str">
        <f>T("TRACTORES      ")</f>
        <v xml:space="preserve">TRACTORES      </v>
      </c>
      <c r="G9250" t="str">
        <f>T("De menos de 16 CABALLOS FISCALES                  ")</f>
        <v xml:space="preserve">De menos de 16 CABALLOS FISCALES                  </v>
      </c>
      <c r="H9250" t="str">
        <f>T("DIESEL                                            ")</f>
        <v xml:space="preserve">DIESEL                                            </v>
      </c>
      <c r="I9250">
        <v>1</v>
      </c>
    </row>
    <row r="9251" spans="1:9">
      <c r="A9251" t="str">
        <f>T("2018")</f>
        <v>2018</v>
      </c>
      <c r="B9251" t="str">
        <f>T("JURIDICO                                          ")</f>
        <v xml:space="preserve">JURIDICO                                          </v>
      </c>
      <c r="C9251" t="str">
        <f>T("MONCLOA-ARAVACA     ")</f>
        <v xml:space="preserve">MONCLOA-ARAVACA     </v>
      </c>
      <c r="D9251" t="str">
        <f>T("CASA DE CAMPO       ")</f>
        <v xml:space="preserve">CASA DE CAMPO       </v>
      </c>
      <c r="E9251" t="str">
        <f>T("TR ")</f>
        <v xml:space="preserve">TR </v>
      </c>
      <c r="F9251" t="str">
        <f>T("TRACTORES      ")</f>
        <v xml:space="preserve">TRACTORES      </v>
      </c>
      <c r="G9251" t="str">
        <f>T("De menos de 16 CABALLOS FISCALES                  ")</f>
        <v xml:space="preserve">De menos de 16 CABALLOS FISCALES                  </v>
      </c>
      <c r="H9251" t="str">
        <f>T("DIESEL                                            ")</f>
        <v xml:space="preserve">DIESEL                                            </v>
      </c>
      <c r="I9251">
        <v>4</v>
      </c>
    </row>
    <row r="9252" spans="1:9">
      <c r="A9252" t="str">
        <f>T("2018")</f>
        <v>2018</v>
      </c>
      <c r="B9252" t="str">
        <f>T("JURIDICO                                          ")</f>
        <v xml:space="preserve">JURIDICO                                          </v>
      </c>
      <c r="C9252" t="str">
        <f>T("MONCLOA-ARAVACA     ")</f>
        <v xml:space="preserve">MONCLOA-ARAVACA     </v>
      </c>
      <c r="D9252" t="str">
        <f>T("CASA DE CAMPO       ")</f>
        <v xml:space="preserve">CASA DE CAMPO       </v>
      </c>
      <c r="E9252" t="str">
        <f>T("TR ")</f>
        <v xml:space="preserve">TR </v>
      </c>
      <c r="F9252" t="str">
        <f>T("TRACTORES      ")</f>
        <v xml:space="preserve">TRACTORES      </v>
      </c>
      <c r="G9252" t="str">
        <f>T("De 16 a 25 CABALLOS FISCALES                      ")</f>
        <v xml:space="preserve">De 16 a 25 CABALLOS FISCALES                      </v>
      </c>
      <c r="H9252" t="str">
        <f>T("DIESEL                                            ")</f>
        <v xml:space="preserve">DIESEL                                            </v>
      </c>
      <c r="I9252">
        <v>3</v>
      </c>
    </row>
    <row r="9253" spans="1:9">
      <c r="A9253" t="str">
        <f>T("2018")</f>
        <v>2018</v>
      </c>
      <c r="B9253" t="str">
        <f>T("JURIDICO                                          ")</f>
        <v xml:space="preserve">JURIDICO                                          </v>
      </c>
      <c r="C9253" t="str">
        <f>T("MONCLOA-ARAVACA     ")</f>
        <v xml:space="preserve">MONCLOA-ARAVACA     </v>
      </c>
      <c r="D9253" t="str">
        <f>T("CASA DE CAMPO       ")</f>
        <v xml:space="preserve">CASA DE CAMPO       </v>
      </c>
      <c r="E9253" t="str">
        <f>T("TR ")</f>
        <v xml:space="preserve">TR </v>
      </c>
      <c r="F9253" t="str">
        <f>T("TRACTORES      ")</f>
        <v xml:space="preserve">TRACTORES      </v>
      </c>
      <c r="G9253" t="str">
        <f>T("De 25,01 CABALLOS FISCALES en adelante            ")</f>
        <v xml:space="preserve">De 25,01 CABALLOS FISCALES en adelante            </v>
      </c>
      <c r="H9253" t="str">
        <f>T("DIESEL                                            ")</f>
        <v xml:space="preserve">DIESEL                                            </v>
      </c>
      <c r="I9253">
        <v>3</v>
      </c>
    </row>
    <row r="9254" spans="1:9">
      <c r="A9254" t="str">
        <f>T("2018")</f>
        <v>2018</v>
      </c>
      <c r="B9254" t="str">
        <f>T("JURIDICO                                          ")</f>
        <v xml:space="preserve">JURIDICO                                          </v>
      </c>
      <c r="C9254" t="str">
        <f>T("MONCLOA-ARAVACA     ")</f>
        <v xml:space="preserve">MONCLOA-ARAVACA     </v>
      </c>
      <c r="D9254" t="str">
        <f>T("ARGUELLES           ")</f>
        <v xml:space="preserve">ARGUELLES           </v>
      </c>
      <c r="E9254" t="str">
        <f>T("TR ")</f>
        <v xml:space="preserve">TR </v>
      </c>
      <c r="F9254" t="str">
        <f>T("TRACTORES      ")</f>
        <v xml:space="preserve">TRACTORES      </v>
      </c>
      <c r="G9254" t="str">
        <f>T("De menos de 16 CABALLOS FISCALES                  ")</f>
        <v xml:space="preserve">De menos de 16 CABALLOS FISCALES                  </v>
      </c>
      <c r="H9254" t="str">
        <f>T("DIESEL                                            ")</f>
        <v xml:space="preserve">DIESEL                                            </v>
      </c>
      <c r="I9254">
        <v>19</v>
      </c>
    </row>
    <row r="9255" spans="1:9">
      <c r="A9255" t="str">
        <f>T("2018")</f>
        <v>2018</v>
      </c>
      <c r="B9255" t="str">
        <f>T("JURIDICO                                          ")</f>
        <v xml:space="preserve">JURIDICO                                          </v>
      </c>
      <c r="C9255" t="str">
        <f>T("MONCLOA-ARAVACA     ")</f>
        <v xml:space="preserve">MONCLOA-ARAVACA     </v>
      </c>
      <c r="D9255" t="str">
        <f>T("ARGUELLES           ")</f>
        <v xml:space="preserve">ARGUELLES           </v>
      </c>
      <c r="E9255" t="str">
        <f>T("TR ")</f>
        <v xml:space="preserve">TR </v>
      </c>
      <c r="F9255" t="str">
        <f>T("TRACTORES      ")</f>
        <v xml:space="preserve">TRACTORES      </v>
      </c>
      <c r="G9255" t="str">
        <f>T("De 16 a 25 CABALLOS FISCALES                      ")</f>
        <v xml:space="preserve">De 16 a 25 CABALLOS FISCALES                      </v>
      </c>
      <c r="H9255" t="str">
        <f>T("DIESEL                                            ")</f>
        <v xml:space="preserve">DIESEL                                            </v>
      </c>
      <c r="I9255">
        <v>29</v>
      </c>
    </row>
    <row r="9256" spans="1:9">
      <c r="A9256" t="str">
        <f>T("2018")</f>
        <v>2018</v>
      </c>
      <c r="B9256" t="str">
        <f>T("JURIDICO                                          ")</f>
        <v xml:space="preserve">JURIDICO                                          </v>
      </c>
      <c r="C9256" t="str">
        <f>T("MONCLOA-ARAVACA     ")</f>
        <v xml:space="preserve">MONCLOA-ARAVACA     </v>
      </c>
      <c r="D9256" t="str">
        <f>T("ARGUELLES           ")</f>
        <v xml:space="preserve">ARGUELLES           </v>
      </c>
      <c r="E9256" t="str">
        <f>T("TR ")</f>
        <v xml:space="preserve">TR </v>
      </c>
      <c r="F9256" t="str">
        <f>T("TRACTORES      ")</f>
        <v xml:space="preserve">TRACTORES      </v>
      </c>
      <c r="G9256" t="str">
        <f>T("De 25,01 CABALLOS FISCALES en adelante            ")</f>
        <v xml:space="preserve">De 25,01 CABALLOS FISCALES en adelante            </v>
      </c>
      <c r="H9256" t="str">
        <f>T("DIESEL                                            ")</f>
        <v xml:space="preserve">DIESEL                                            </v>
      </c>
      <c r="I9256">
        <v>59</v>
      </c>
    </row>
    <row r="9257" spans="1:9">
      <c r="A9257" t="str">
        <f>T("2018")</f>
        <v>2018</v>
      </c>
      <c r="B9257" t="str">
        <f>T("JURIDICO                                          ")</f>
        <v xml:space="preserve">JURIDICO                                          </v>
      </c>
      <c r="C9257" t="str">
        <f>T("MONCLOA-ARAVACA     ")</f>
        <v xml:space="preserve">MONCLOA-ARAVACA     </v>
      </c>
      <c r="D9257" t="str">
        <f>T("CIUDAD UNIVERSITARIA")</f>
        <v>CIUDAD UNIVERSITARIA</v>
      </c>
      <c r="E9257" t="str">
        <f>T("TR ")</f>
        <v xml:space="preserve">TR </v>
      </c>
      <c r="F9257" t="str">
        <f>T("TRACTORES      ")</f>
        <v xml:space="preserve">TRACTORES      </v>
      </c>
      <c r="G9257" t="str">
        <f>T("De menos de 16 CABALLOS FISCALES                  ")</f>
        <v xml:space="preserve">De menos de 16 CABALLOS FISCALES                  </v>
      </c>
      <c r="H9257" t="str">
        <f>T("DIESEL                                            ")</f>
        <v xml:space="preserve">DIESEL                                            </v>
      </c>
      <c r="I9257">
        <v>24</v>
      </c>
    </row>
    <row r="9258" spans="1:9">
      <c r="A9258" t="str">
        <f>T("2018")</f>
        <v>2018</v>
      </c>
      <c r="B9258" t="str">
        <f>T("JURIDICO                                          ")</f>
        <v xml:space="preserve">JURIDICO                                          </v>
      </c>
      <c r="C9258" t="str">
        <f>T("MONCLOA-ARAVACA     ")</f>
        <v xml:space="preserve">MONCLOA-ARAVACA     </v>
      </c>
      <c r="D9258" t="str">
        <f>T("CIUDAD UNIVERSITARIA")</f>
        <v>CIUDAD UNIVERSITARIA</v>
      </c>
      <c r="E9258" t="str">
        <f>T("TR ")</f>
        <v xml:space="preserve">TR </v>
      </c>
      <c r="F9258" t="str">
        <f>T("TRACTORES      ")</f>
        <v xml:space="preserve">TRACTORES      </v>
      </c>
      <c r="G9258" t="str">
        <f>T("De 16 a 25 CABALLOS FISCALES                      ")</f>
        <v xml:space="preserve">De 16 a 25 CABALLOS FISCALES                      </v>
      </c>
      <c r="H9258" t="str">
        <f>T("DIESEL                                            ")</f>
        <v xml:space="preserve">DIESEL                                            </v>
      </c>
      <c r="I9258">
        <v>25</v>
      </c>
    </row>
    <row r="9259" spans="1:9">
      <c r="A9259" t="str">
        <f>T("2018")</f>
        <v>2018</v>
      </c>
      <c r="B9259" t="str">
        <f>T("JURIDICO                                          ")</f>
        <v xml:space="preserve">JURIDICO                                          </v>
      </c>
      <c r="C9259" t="str">
        <f>T("MONCLOA-ARAVACA     ")</f>
        <v xml:space="preserve">MONCLOA-ARAVACA     </v>
      </c>
      <c r="D9259" t="str">
        <f>T("CIUDAD UNIVERSITARIA")</f>
        <v>CIUDAD UNIVERSITARIA</v>
      </c>
      <c r="E9259" t="str">
        <f>T("TR ")</f>
        <v xml:space="preserve">TR </v>
      </c>
      <c r="F9259" t="str">
        <f>T("TRACTORES      ")</f>
        <v xml:space="preserve">TRACTORES      </v>
      </c>
      <c r="G9259" t="str">
        <f>T("De 25,01 CABALLOS FISCALES en adelante            ")</f>
        <v xml:space="preserve">De 25,01 CABALLOS FISCALES en adelante            </v>
      </c>
      <c r="H9259" t="str">
        <f>T("DIESEL                                            ")</f>
        <v xml:space="preserve">DIESEL                                            </v>
      </c>
      <c r="I9259">
        <v>10</v>
      </c>
    </row>
    <row r="9260" spans="1:9">
      <c r="A9260" t="str">
        <f>T("2018")</f>
        <v>2018</v>
      </c>
      <c r="B9260" t="str">
        <f>T("JURIDICO                                          ")</f>
        <v xml:space="preserve">JURIDICO                                          </v>
      </c>
      <c r="C9260" t="str">
        <f>T("MONCLOA-ARAVACA     ")</f>
        <v xml:space="preserve">MONCLOA-ARAVACA     </v>
      </c>
      <c r="D9260" t="str">
        <f>T("VALDEZARZA          ")</f>
        <v xml:space="preserve">VALDEZARZA          </v>
      </c>
      <c r="E9260" t="str">
        <f>T("TR ")</f>
        <v xml:space="preserve">TR </v>
      </c>
      <c r="F9260" t="str">
        <f>T("TRACTORES      ")</f>
        <v xml:space="preserve">TRACTORES      </v>
      </c>
      <c r="G9260" t="str">
        <f>T("De 16 a 25 CABALLOS FISCALES                      ")</f>
        <v xml:space="preserve">De 16 a 25 CABALLOS FISCALES                      </v>
      </c>
      <c r="H9260" t="str">
        <f>T("DIESEL                                            ")</f>
        <v xml:space="preserve">DIESEL                                            </v>
      </c>
      <c r="I9260">
        <v>7</v>
      </c>
    </row>
    <row r="9261" spans="1:9">
      <c r="A9261" t="str">
        <f>T("2018")</f>
        <v>2018</v>
      </c>
      <c r="B9261" t="str">
        <f>T("JURIDICO                                          ")</f>
        <v xml:space="preserve">JURIDICO                                          </v>
      </c>
      <c r="C9261" t="str">
        <f>T("MONCLOA-ARAVACA     ")</f>
        <v xml:space="preserve">MONCLOA-ARAVACA     </v>
      </c>
      <c r="D9261" t="str">
        <f>T("VALDEZARZA          ")</f>
        <v xml:space="preserve">VALDEZARZA          </v>
      </c>
      <c r="E9261" t="str">
        <f>T("TR ")</f>
        <v xml:space="preserve">TR </v>
      </c>
      <c r="F9261" t="str">
        <f>T("TRACTORES      ")</f>
        <v xml:space="preserve">TRACTORES      </v>
      </c>
      <c r="G9261" t="str">
        <f>T("De 25,01 CABALLOS FISCALES en adelante            ")</f>
        <v xml:space="preserve">De 25,01 CABALLOS FISCALES en adelante            </v>
      </c>
      <c r="H9261" t="str">
        <f>T("DIESEL                                            ")</f>
        <v xml:space="preserve">DIESEL                                            </v>
      </c>
      <c r="I9261">
        <v>1</v>
      </c>
    </row>
    <row r="9262" spans="1:9">
      <c r="A9262" t="str">
        <f>T("2018")</f>
        <v>2018</v>
      </c>
      <c r="B9262" t="str">
        <f>T("JURIDICO                                          ")</f>
        <v xml:space="preserve">JURIDICO                                          </v>
      </c>
      <c r="C9262" t="str">
        <f>T("MONCLOA-ARAVACA     ")</f>
        <v xml:space="preserve">MONCLOA-ARAVACA     </v>
      </c>
      <c r="D9262" t="str">
        <f>T("VALDEMARIN          ")</f>
        <v xml:space="preserve">VALDEMARIN          </v>
      </c>
      <c r="E9262" t="str">
        <f>T("TR ")</f>
        <v xml:space="preserve">TR </v>
      </c>
      <c r="F9262" t="str">
        <f>T("TRACTORES      ")</f>
        <v xml:space="preserve">TRACTORES      </v>
      </c>
      <c r="G9262" t="str">
        <f>T("De menos de 16 CABALLOS FISCALES                  ")</f>
        <v xml:space="preserve">De menos de 16 CABALLOS FISCALES                  </v>
      </c>
      <c r="H9262" t="str">
        <f>T("DIESEL                                            ")</f>
        <v xml:space="preserve">DIESEL                                            </v>
      </c>
      <c r="I9262">
        <v>7</v>
      </c>
    </row>
    <row r="9263" spans="1:9">
      <c r="A9263" t="str">
        <f>T("2018")</f>
        <v>2018</v>
      </c>
      <c r="B9263" t="str">
        <f>T("JURIDICO                                          ")</f>
        <v xml:space="preserve">JURIDICO                                          </v>
      </c>
      <c r="C9263" t="str">
        <f>T("MONCLOA-ARAVACA     ")</f>
        <v xml:space="preserve">MONCLOA-ARAVACA     </v>
      </c>
      <c r="D9263" t="str">
        <f>T("VALDEMARIN          ")</f>
        <v xml:space="preserve">VALDEMARIN          </v>
      </c>
      <c r="E9263" t="str">
        <f>T("TR ")</f>
        <v xml:space="preserve">TR </v>
      </c>
      <c r="F9263" t="str">
        <f>T("TRACTORES      ")</f>
        <v xml:space="preserve">TRACTORES      </v>
      </c>
      <c r="G9263" t="str">
        <f>T("De 16 a 25 CABALLOS FISCALES                      ")</f>
        <v xml:space="preserve">De 16 a 25 CABALLOS FISCALES                      </v>
      </c>
      <c r="H9263" t="str">
        <f>T("DIESEL                                            ")</f>
        <v xml:space="preserve">DIESEL                                            </v>
      </c>
      <c r="I9263">
        <v>3</v>
      </c>
    </row>
    <row r="9264" spans="1:9">
      <c r="A9264" t="str">
        <f>T("2018")</f>
        <v>2018</v>
      </c>
      <c r="B9264" t="str">
        <f>T("JURIDICO                                          ")</f>
        <v xml:space="preserve">JURIDICO                                          </v>
      </c>
      <c r="C9264" t="str">
        <f>T("MONCLOA-ARAVACA     ")</f>
        <v xml:space="preserve">MONCLOA-ARAVACA     </v>
      </c>
      <c r="D9264" t="str">
        <f>T("VALDEMARIN          ")</f>
        <v xml:space="preserve">VALDEMARIN          </v>
      </c>
      <c r="E9264" t="str">
        <f>T("TR ")</f>
        <v xml:space="preserve">TR </v>
      </c>
      <c r="F9264" t="str">
        <f>T("TRACTORES      ")</f>
        <v xml:space="preserve">TRACTORES      </v>
      </c>
      <c r="G9264" t="str">
        <f>T("De 25,01 CABALLOS FISCALES en adelante            ")</f>
        <v xml:space="preserve">De 25,01 CABALLOS FISCALES en adelante            </v>
      </c>
      <c r="H9264" t="str">
        <f>T("DIESEL                                            ")</f>
        <v xml:space="preserve">DIESEL                                            </v>
      </c>
      <c r="I9264">
        <v>4</v>
      </c>
    </row>
    <row r="9265" spans="1:9">
      <c r="A9265" t="str">
        <f>T("2018")</f>
        <v>2018</v>
      </c>
      <c r="B9265" t="str">
        <f>T("JURIDICO                                          ")</f>
        <v xml:space="preserve">JURIDICO                                          </v>
      </c>
      <c r="C9265" t="str">
        <f>T("MONCLOA-ARAVACA     ")</f>
        <v xml:space="preserve">MONCLOA-ARAVACA     </v>
      </c>
      <c r="D9265" t="str">
        <f>T("EL PLANTIO          ")</f>
        <v xml:space="preserve">EL PLANTIO          </v>
      </c>
      <c r="E9265" t="str">
        <f>T("TR ")</f>
        <v xml:space="preserve">TR </v>
      </c>
      <c r="F9265" t="str">
        <f>T("TRACTORES      ")</f>
        <v xml:space="preserve">TRACTORES      </v>
      </c>
      <c r="G9265" t="str">
        <f>T("De menos de 16 CABALLOS FISCALES                  ")</f>
        <v xml:space="preserve">De menos de 16 CABALLOS FISCALES                  </v>
      </c>
      <c r="H9265" t="str">
        <f>T("DIESEL                                            ")</f>
        <v xml:space="preserve">DIESEL                                            </v>
      </c>
      <c r="I9265">
        <v>15</v>
      </c>
    </row>
    <row r="9266" spans="1:9">
      <c r="A9266" t="str">
        <f>T("2018")</f>
        <v>2018</v>
      </c>
      <c r="B9266" t="str">
        <f>T("JURIDICO                                          ")</f>
        <v xml:space="preserve">JURIDICO                                          </v>
      </c>
      <c r="C9266" t="str">
        <f>T("MONCLOA-ARAVACA     ")</f>
        <v xml:space="preserve">MONCLOA-ARAVACA     </v>
      </c>
      <c r="D9266" t="str">
        <f>T("EL PLANTIO          ")</f>
        <v xml:space="preserve">EL PLANTIO          </v>
      </c>
      <c r="E9266" t="str">
        <f>T("TR ")</f>
        <v xml:space="preserve">TR </v>
      </c>
      <c r="F9266" t="str">
        <f>T("TRACTORES      ")</f>
        <v xml:space="preserve">TRACTORES      </v>
      </c>
      <c r="G9266" t="str">
        <f>T("De 16 a 25 CABALLOS FISCALES                      ")</f>
        <v xml:space="preserve">De 16 a 25 CABALLOS FISCALES                      </v>
      </c>
      <c r="H9266" t="str">
        <f>T("DIESEL                                            ")</f>
        <v xml:space="preserve">DIESEL                                            </v>
      </c>
      <c r="I9266">
        <v>24</v>
      </c>
    </row>
    <row r="9267" spans="1:9">
      <c r="A9267" t="str">
        <f>T("2018")</f>
        <v>2018</v>
      </c>
      <c r="B9267" t="str">
        <f>T("JURIDICO                                          ")</f>
        <v xml:space="preserve">JURIDICO                                          </v>
      </c>
      <c r="C9267" t="str">
        <f>T("MONCLOA-ARAVACA     ")</f>
        <v xml:space="preserve">MONCLOA-ARAVACA     </v>
      </c>
      <c r="D9267" t="str">
        <f>T("EL PLANTIO          ")</f>
        <v xml:space="preserve">EL PLANTIO          </v>
      </c>
      <c r="E9267" t="str">
        <f>T("TR ")</f>
        <v xml:space="preserve">TR </v>
      </c>
      <c r="F9267" t="str">
        <f>T("TRACTORES      ")</f>
        <v xml:space="preserve">TRACTORES      </v>
      </c>
      <c r="G9267" t="str">
        <f>T("De 25,01 CABALLOS FISCALES en adelante            ")</f>
        <v xml:space="preserve">De 25,01 CABALLOS FISCALES en adelante            </v>
      </c>
      <c r="H9267" t="str">
        <f>T("DIESEL                                            ")</f>
        <v xml:space="preserve">DIESEL                                            </v>
      </c>
      <c r="I9267">
        <v>16</v>
      </c>
    </row>
    <row r="9268" spans="1:9">
      <c r="A9268" t="str">
        <f>T("2018")</f>
        <v>2018</v>
      </c>
      <c r="B9268" t="str">
        <f>T("JURIDICO                                          ")</f>
        <v xml:space="preserve">JURIDICO                                          </v>
      </c>
      <c r="C9268" t="str">
        <f>T("MONCLOA-ARAVACA     ")</f>
        <v xml:space="preserve">MONCLOA-ARAVACA     </v>
      </c>
      <c r="D9268" t="str">
        <f>T("ARAVACA             ")</f>
        <v xml:space="preserve">ARAVACA             </v>
      </c>
      <c r="E9268" t="str">
        <f>T("TR ")</f>
        <v xml:space="preserve">TR </v>
      </c>
      <c r="F9268" t="str">
        <f>T("TRACTORES      ")</f>
        <v xml:space="preserve">TRACTORES      </v>
      </c>
      <c r="G9268" t="str">
        <f>T("De menos de 16 CABALLOS FISCALES                  ")</f>
        <v xml:space="preserve">De menos de 16 CABALLOS FISCALES                  </v>
      </c>
      <c r="H9268" t="str">
        <f>T("DIESEL                                            ")</f>
        <v xml:space="preserve">DIESEL                                            </v>
      </c>
      <c r="I9268">
        <v>2</v>
      </c>
    </row>
    <row r="9269" spans="1:9">
      <c r="A9269" t="str">
        <f>T("2018")</f>
        <v>2018</v>
      </c>
      <c r="B9269" t="str">
        <f>T("JURIDICO                                          ")</f>
        <v xml:space="preserve">JURIDICO                                          </v>
      </c>
      <c r="C9269" t="str">
        <f>T("MONCLOA-ARAVACA     ")</f>
        <v xml:space="preserve">MONCLOA-ARAVACA     </v>
      </c>
      <c r="D9269" t="str">
        <f>T("ARAVACA             ")</f>
        <v xml:space="preserve">ARAVACA             </v>
      </c>
      <c r="E9269" t="str">
        <f>T("TR ")</f>
        <v xml:space="preserve">TR </v>
      </c>
      <c r="F9269" t="str">
        <f>T("TRACTORES      ")</f>
        <v xml:space="preserve">TRACTORES      </v>
      </c>
      <c r="G9269" t="str">
        <f>T("De 16 a 25 CABALLOS FISCALES                      ")</f>
        <v xml:space="preserve">De 16 a 25 CABALLOS FISCALES                      </v>
      </c>
      <c r="H9269" t="str">
        <f>T("DIESEL                                            ")</f>
        <v xml:space="preserve">DIESEL                                            </v>
      </c>
      <c r="I9269">
        <v>4</v>
      </c>
    </row>
    <row r="9270" spans="1:9">
      <c r="A9270" t="str">
        <f>T("2018")</f>
        <v>2018</v>
      </c>
      <c r="B9270" t="str">
        <f>T("JURIDICO                                          ")</f>
        <v xml:space="preserve">JURIDICO                                          </v>
      </c>
      <c r="C9270" t="str">
        <f>T("MONCLOA-ARAVACA     ")</f>
        <v xml:space="preserve">MONCLOA-ARAVACA     </v>
      </c>
      <c r="D9270" t="str">
        <f>T("ARAVACA             ")</f>
        <v xml:space="preserve">ARAVACA             </v>
      </c>
      <c r="E9270" t="str">
        <f>T("TR ")</f>
        <v xml:space="preserve">TR </v>
      </c>
      <c r="F9270" t="str">
        <f>T("TRACTORES      ")</f>
        <v xml:space="preserve">TRACTORES      </v>
      </c>
      <c r="G9270" t="str">
        <f>T("De 25,01 CABALLOS FISCALES en adelante            ")</f>
        <v xml:space="preserve">De 25,01 CABALLOS FISCALES en adelante            </v>
      </c>
      <c r="H9270" t="str">
        <f>T("DIESEL                                            ")</f>
        <v xml:space="preserve">DIESEL                                            </v>
      </c>
      <c r="I9270">
        <v>14</v>
      </c>
    </row>
    <row r="9271" spans="1:9">
      <c r="A9271" t="str">
        <f>T("2018")</f>
        <v>2018</v>
      </c>
      <c r="B9271" t="str">
        <f>T("JURIDICO                                          ")</f>
        <v xml:space="preserve">JURIDICO                                          </v>
      </c>
      <c r="C9271" t="str">
        <f>T("MONCLOA-ARAVACA     ")</f>
        <v xml:space="preserve">MONCLOA-ARAVACA     </v>
      </c>
      <c r="D9271" t="str">
        <f>T("ARGUELLES           ")</f>
        <v xml:space="preserve">ARGUELLES           </v>
      </c>
      <c r="E9271" t="str">
        <f>T("TR ")</f>
        <v xml:space="preserve">TR </v>
      </c>
      <c r="F9271" t="str">
        <f>T("TRACTORES      ")</f>
        <v xml:space="preserve">TRACTORES      </v>
      </c>
      <c r="G9271" t="str">
        <f>T("De 16 a 25 CABALLOS FISCALES                      ")</f>
        <v xml:space="preserve">De 16 a 25 CABALLOS FISCALES                      </v>
      </c>
      <c r="H9271" t="str">
        <f>T("ELÉCTRICO                                         ")</f>
        <v xml:space="preserve">ELÉCTRICO                                         </v>
      </c>
      <c r="I9271">
        <v>1</v>
      </c>
    </row>
    <row r="9272" spans="1:9">
      <c r="A9272" t="str">
        <f>T("2018")</f>
        <v>2018</v>
      </c>
      <c r="B9272" t="str">
        <f>T("JURIDICO                                          ")</f>
        <v xml:space="preserve">JURIDICO                                          </v>
      </c>
      <c r="C9272" t="str">
        <f>T("MONCLOA-ARAVACA     ")</f>
        <v xml:space="preserve">MONCLOA-ARAVACA     </v>
      </c>
      <c r="D9272" t="str">
        <f>T("CIUDAD UNIVERSITARIA")</f>
        <v>CIUDAD UNIVERSITARIA</v>
      </c>
      <c r="E9272" t="str">
        <f>T("TR ")</f>
        <v xml:space="preserve">TR </v>
      </c>
      <c r="F9272" t="str">
        <f>T("TRACTORES      ")</f>
        <v xml:space="preserve">TRACTORES      </v>
      </c>
      <c r="G9272" t="str">
        <f>T("De menos de 16 CABALLOS FISCALES                  ")</f>
        <v xml:space="preserve">De menos de 16 CABALLOS FISCALES                  </v>
      </c>
      <c r="H9272" t="str">
        <f>T("ELÉCTRICO                                         ")</f>
        <v xml:space="preserve">ELÉCTRICO                                         </v>
      </c>
      <c r="I9272">
        <v>4</v>
      </c>
    </row>
    <row r="9273" spans="1:9">
      <c r="A9273" t="str">
        <f>T("2018")</f>
        <v>2018</v>
      </c>
      <c r="B9273" t="str">
        <f>T("JURIDICO                                          ")</f>
        <v xml:space="preserve">JURIDICO                                          </v>
      </c>
      <c r="C9273" t="str">
        <f>T("MONCLOA-ARAVACA     ")</f>
        <v xml:space="preserve">MONCLOA-ARAVACA     </v>
      </c>
      <c r="D9273" t="str">
        <f>T("VALDEMARIN          ")</f>
        <v xml:space="preserve">VALDEMARIN          </v>
      </c>
      <c r="E9273" t="str">
        <f>T("TR ")</f>
        <v xml:space="preserve">TR </v>
      </c>
      <c r="F9273" t="str">
        <f>T("TRACTORES      ")</f>
        <v xml:space="preserve">TRACTORES      </v>
      </c>
      <c r="G9273" t="str">
        <f>T("De menos de 16 CABALLOS FISCALES                  ")</f>
        <v xml:space="preserve">De menos de 16 CABALLOS FISCALES                  </v>
      </c>
      <c r="H9273" t="str">
        <f>T("ELÉCTRICO                                         ")</f>
        <v xml:space="preserve">ELÉCTRICO                                         </v>
      </c>
      <c r="I9273">
        <v>1</v>
      </c>
    </row>
    <row r="9274" spans="1:9">
      <c r="A9274" t="str">
        <f>T("2018")</f>
        <v>2018</v>
      </c>
      <c r="B9274" t="str">
        <f>T("JURIDICO                                          ")</f>
        <v xml:space="preserve">JURIDICO                                          </v>
      </c>
      <c r="C9274" t="str">
        <f>T("MONCLOA-ARAVACA     ")</f>
        <v xml:space="preserve">MONCLOA-ARAVACA     </v>
      </c>
      <c r="D9274" t="str">
        <f>T("EL PLANTIO          ")</f>
        <v xml:space="preserve">EL PLANTIO          </v>
      </c>
      <c r="E9274" t="str">
        <f>T("TR ")</f>
        <v xml:space="preserve">TR </v>
      </c>
      <c r="F9274" t="str">
        <f>T("TRACTORES      ")</f>
        <v xml:space="preserve">TRACTORES      </v>
      </c>
      <c r="G9274" t="str">
        <f>T("De menos de 16 CABALLOS FISCALES                  ")</f>
        <v xml:space="preserve">De menos de 16 CABALLOS FISCALES                  </v>
      </c>
      <c r="H9274" t="str">
        <f>T("ELÉCTRICO                                         ")</f>
        <v xml:space="preserve">ELÉCTRICO                                         </v>
      </c>
      <c r="I9274">
        <v>2</v>
      </c>
    </row>
    <row r="9275" spans="1:9">
      <c r="A9275" t="str">
        <f>T("2018")</f>
        <v>2018</v>
      </c>
      <c r="B9275" t="str">
        <f>T("FISICO                                            ")</f>
        <v xml:space="preserve">FISICO                                            </v>
      </c>
      <c r="C9275" t="str">
        <f>T("MONCLOA-ARAVACA     ")</f>
        <v xml:space="preserve">MONCLOA-ARAVACA     </v>
      </c>
      <c r="D9275" t="str">
        <f>T("CASA DE CAMPO       ")</f>
        <v xml:space="preserve">CASA DE CAMPO       </v>
      </c>
      <c r="E9275" t="str">
        <f>T("TR ")</f>
        <v xml:space="preserve">TR </v>
      </c>
      <c r="F9275" t="str">
        <f>T("TRACTORES      ")</f>
        <v xml:space="preserve">TRACTORES      </v>
      </c>
      <c r="G9275" t="str">
        <f>T("De menos de 16 CABALLOS FISCALES                  ")</f>
        <v xml:space="preserve">De menos de 16 CABALLOS FISCALES                  </v>
      </c>
      <c r="H9275" t="str">
        <f>T("GASOLINA                                          ")</f>
        <v xml:space="preserve">GASOLINA                                          </v>
      </c>
      <c r="I9275">
        <v>9</v>
      </c>
    </row>
    <row r="9276" spans="1:9">
      <c r="A9276" t="str">
        <f>T("2018")</f>
        <v>2018</v>
      </c>
      <c r="B9276" t="str">
        <f>T("FISICO                                            ")</f>
        <v xml:space="preserve">FISICO                                            </v>
      </c>
      <c r="C9276" t="str">
        <f>T("MONCLOA-ARAVACA     ")</f>
        <v xml:space="preserve">MONCLOA-ARAVACA     </v>
      </c>
      <c r="D9276" t="str">
        <f>T("CASA DE CAMPO       ")</f>
        <v xml:space="preserve">CASA DE CAMPO       </v>
      </c>
      <c r="E9276" t="str">
        <f>T("TR ")</f>
        <v xml:space="preserve">TR </v>
      </c>
      <c r="F9276" t="str">
        <f>T("TRACTORES      ")</f>
        <v xml:space="preserve">TRACTORES      </v>
      </c>
      <c r="G9276" t="str">
        <f>T("De 16 a 25 CABALLOS FISCALES                      ")</f>
        <v xml:space="preserve">De 16 a 25 CABALLOS FISCALES                      </v>
      </c>
      <c r="H9276" t="str">
        <f>T("GASOLINA                                          ")</f>
        <v xml:space="preserve">GASOLINA                                          </v>
      </c>
      <c r="I9276">
        <v>1</v>
      </c>
    </row>
    <row r="9277" spans="1:9">
      <c r="A9277" t="str">
        <f>T("2018")</f>
        <v>2018</v>
      </c>
      <c r="B9277" t="str">
        <f>T("FISICO                                            ")</f>
        <v xml:space="preserve">FISICO                                            </v>
      </c>
      <c r="C9277" t="str">
        <f>T("MONCLOA-ARAVACA     ")</f>
        <v xml:space="preserve">MONCLOA-ARAVACA     </v>
      </c>
      <c r="D9277" t="str">
        <f>T("ARGUELLES           ")</f>
        <v xml:space="preserve">ARGUELLES           </v>
      </c>
      <c r="E9277" t="str">
        <f>T("TR ")</f>
        <v xml:space="preserve">TR </v>
      </c>
      <c r="F9277" t="str">
        <f>T("TRACTORES      ")</f>
        <v xml:space="preserve">TRACTORES      </v>
      </c>
      <c r="G9277" t="str">
        <f>T("De menos de 16 CABALLOS FISCALES                  ")</f>
        <v xml:space="preserve">De menos de 16 CABALLOS FISCALES                  </v>
      </c>
      <c r="H9277" t="str">
        <f>T("GASOLINA                                          ")</f>
        <v xml:space="preserve">GASOLINA                                          </v>
      </c>
      <c r="I9277">
        <v>24</v>
      </c>
    </row>
    <row r="9278" spans="1:9">
      <c r="A9278" t="str">
        <f>T("2018")</f>
        <v>2018</v>
      </c>
      <c r="B9278" t="str">
        <f>T("FISICO                                            ")</f>
        <v xml:space="preserve">FISICO                                            </v>
      </c>
      <c r="C9278" t="str">
        <f>T("MONCLOA-ARAVACA     ")</f>
        <v xml:space="preserve">MONCLOA-ARAVACA     </v>
      </c>
      <c r="D9278" t="str">
        <f>T("ARGUELLES           ")</f>
        <v xml:space="preserve">ARGUELLES           </v>
      </c>
      <c r="E9278" t="str">
        <f>T("TR ")</f>
        <v xml:space="preserve">TR </v>
      </c>
      <c r="F9278" t="str">
        <f>T("TRACTORES      ")</f>
        <v xml:space="preserve">TRACTORES      </v>
      </c>
      <c r="G9278" t="str">
        <f>T("De 16 a 25 CABALLOS FISCALES                      ")</f>
        <v xml:space="preserve">De 16 a 25 CABALLOS FISCALES                      </v>
      </c>
      <c r="H9278" t="str">
        <f>T("GASOLINA                                          ")</f>
        <v xml:space="preserve">GASOLINA                                          </v>
      </c>
      <c r="I9278">
        <v>1</v>
      </c>
    </row>
    <row r="9279" spans="1:9">
      <c r="A9279" t="str">
        <f>T("2018")</f>
        <v>2018</v>
      </c>
      <c r="B9279" t="str">
        <f>T("FISICO                                            ")</f>
        <v xml:space="preserve">FISICO                                            </v>
      </c>
      <c r="C9279" t="str">
        <f>T("MONCLOA-ARAVACA     ")</f>
        <v xml:space="preserve">MONCLOA-ARAVACA     </v>
      </c>
      <c r="D9279" t="str">
        <f>T("CIUDAD UNIVERSITARIA")</f>
        <v>CIUDAD UNIVERSITARIA</v>
      </c>
      <c r="E9279" t="str">
        <f>T("TR ")</f>
        <v xml:space="preserve">TR </v>
      </c>
      <c r="F9279" t="str">
        <f>T("TRACTORES      ")</f>
        <v xml:space="preserve">TRACTORES      </v>
      </c>
      <c r="G9279" t="str">
        <f>T("De menos de 16 CABALLOS FISCALES                  ")</f>
        <v xml:space="preserve">De menos de 16 CABALLOS FISCALES                  </v>
      </c>
      <c r="H9279" t="str">
        <f>T("GASOLINA                                          ")</f>
        <v xml:space="preserve">GASOLINA                                          </v>
      </c>
      <c r="I9279">
        <v>21</v>
      </c>
    </row>
    <row r="9280" spans="1:9">
      <c r="A9280" t="str">
        <f>T("2018")</f>
        <v>2018</v>
      </c>
      <c r="B9280" t="str">
        <f>T("FISICO                                            ")</f>
        <v xml:space="preserve">FISICO                                            </v>
      </c>
      <c r="C9280" t="str">
        <f>T("MONCLOA-ARAVACA     ")</f>
        <v xml:space="preserve">MONCLOA-ARAVACA     </v>
      </c>
      <c r="D9280" t="str">
        <f>T("VALDEZARZA          ")</f>
        <v xml:space="preserve">VALDEZARZA          </v>
      </c>
      <c r="E9280" t="str">
        <f>T("TR ")</f>
        <v xml:space="preserve">TR </v>
      </c>
      <c r="F9280" t="str">
        <f>T("TRACTORES      ")</f>
        <v xml:space="preserve">TRACTORES      </v>
      </c>
      <c r="G9280" t="str">
        <f>T("De menos de 16 CABALLOS FISCALES                  ")</f>
        <v xml:space="preserve">De menos de 16 CABALLOS FISCALES                  </v>
      </c>
      <c r="H9280" t="str">
        <f>T("GASOLINA                                          ")</f>
        <v xml:space="preserve">GASOLINA                                          </v>
      </c>
      <c r="I9280">
        <v>22</v>
      </c>
    </row>
    <row r="9281" spans="1:9">
      <c r="A9281" t="str">
        <f>T("2018")</f>
        <v>2018</v>
      </c>
      <c r="B9281" t="str">
        <f>T("FISICO                                            ")</f>
        <v xml:space="preserve">FISICO                                            </v>
      </c>
      <c r="C9281" t="str">
        <f>T("MONCLOA-ARAVACA     ")</f>
        <v xml:space="preserve">MONCLOA-ARAVACA     </v>
      </c>
      <c r="D9281" t="str">
        <f>T("VALDEMARIN          ")</f>
        <v xml:space="preserve">VALDEMARIN          </v>
      </c>
      <c r="E9281" t="str">
        <f>T("TR ")</f>
        <v xml:space="preserve">TR </v>
      </c>
      <c r="F9281" t="str">
        <f>T("TRACTORES      ")</f>
        <v xml:space="preserve">TRACTORES      </v>
      </c>
      <c r="G9281" t="str">
        <f>T("De menos de 16 CABALLOS FISCALES                  ")</f>
        <v xml:space="preserve">De menos de 16 CABALLOS FISCALES                  </v>
      </c>
      <c r="H9281" t="str">
        <f>T("GASOLINA                                          ")</f>
        <v xml:space="preserve">GASOLINA                                          </v>
      </c>
      <c r="I9281">
        <v>7</v>
      </c>
    </row>
    <row r="9282" spans="1:9">
      <c r="A9282" t="str">
        <f>T("2018")</f>
        <v>2018</v>
      </c>
      <c r="B9282" t="str">
        <f>T("FISICO                                            ")</f>
        <v xml:space="preserve">FISICO                                            </v>
      </c>
      <c r="C9282" t="str">
        <f>T("MONCLOA-ARAVACA     ")</f>
        <v xml:space="preserve">MONCLOA-ARAVACA     </v>
      </c>
      <c r="D9282" t="str">
        <f>T("EL PLANTIO          ")</f>
        <v xml:space="preserve">EL PLANTIO          </v>
      </c>
      <c r="E9282" t="str">
        <f>T("TR ")</f>
        <v xml:space="preserve">TR </v>
      </c>
      <c r="F9282" t="str">
        <f>T("TRACTORES      ")</f>
        <v xml:space="preserve">TRACTORES      </v>
      </c>
      <c r="G9282" t="str">
        <f>T("De menos de 16 CABALLOS FISCALES                  ")</f>
        <v xml:space="preserve">De menos de 16 CABALLOS FISCALES                  </v>
      </c>
      <c r="H9282" t="str">
        <f>T("GASOLINA                                          ")</f>
        <v xml:space="preserve">GASOLINA                                          </v>
      </c>
      <c r="I9282">
        <v>9</v>
      </c>
    </row>
    <row r="9283" spans="1:9">
      <c r="A9283" t="str">
        <f>T("2018")</f>
        <v>2018</v>
      </c>
      <c r="B9283" t="str">
        <f>T("FISICO                                            ")</f>
        <v xml:space="preserve">FISICO                                            </v>
      </c>
      <c r="C9283" t="str">
        <f>T("MONCLOA-ARAVACA     ")</f>
        <v xml:space="preserve">MONCLOA-ARAVACA     </v>
      </c>
      <c r="D9283" t="str">
        <f>T("ARAVACA             ")</f>
        <v xml:space="preserve">ARAVACA             </v>
      </c>
      <c r="E9283" t="str">
        <f>T("TR ")</f>
        <v xml:space="preserve">TR </v>
      </c>
      <c r="F9283" t="str">
        <f>T("TRACTORES      ")</f>
        <v xml:space="preserve">TRACTORES      </v>
      </c>
      <c r="G9283" t="str">
        <f>T("De menos de 16 CABALLOS FISCALES                  ")</f>
        <v xml:space="preserve">De menos de 16 CABALLOS FISCALES                  </v>
      </c>
      <c r="H9283" t="str">
        <f>T("GASOLINA                                          ")</f>
        <v xml:space="preserve">GASOLINA                                          </v>
      </c>
      <c r="I9283">
        <v>30</v>
      </c>
    </row>
    <row r="9284" spans="1:9">
      <c r="A9284" t="str">
        <f>T("2018")</f>
        <v>2018</v>
      </c>
      <c r="B9284" t="str">
        <f>T("FISICO                                            ")</f>
        <v xml:space="preserve">FISICO                                            </v>
      </c>
      <c r="C9284" t="str">
        <f>T("MONCLOA-ARAVACA     ")</f>
        <v xml:space="preserve">MONCLOA-ARAVACA     </v>
      </c>
      <c r="D9284" t="str">
        <f>T("ARAVACA             ")</f>
        <v xml:space="preserve">ARAVACA             </v>
      </c>
      <c r="E9284" t="str">
        <f>T("TR ")</f>
        <v xml:space="preserve">TR </v>
      </c>
      <c r="F9284" t="str">
        <f>T("TRACTORES      ")</f>
        <v xml:space="preserve">TRACTORES      </v>
      </c>
      <c r="G9284" t="str">
        <f>T("De 16 a 25 CABALLOS FISCALES                      ")</f>
        <v xml:space="preserve">De 16 a 25 CABALLOS FISCALES                      </v>
      </c>
      <c r="H9284" t="str">
        <f>T("GASOLINA                                          ")</f>
        <v xml:space="preserve">GASOLINA                                          </v>
      </c>
      <c r="I9284">
        <v>1</v>
      </c>
    </row>
    <row r="9285" spans="1:9">
      <c r="A9285" t="str">
        <f>T("2018")</f>
        <v>2018</v>
      </c>
      <c r="B9285" t="str">
        <f>T("JURIDICO                                          ")</f>
        <v xml:space="preserve">JURIDICO                                          </v>
      </c>
      <c r="C9285" t="str">
        <f>T("MONCLOA-ARAVACA     ")</f>
        <v xml:space="preserve">MONCLOA-ARAVACA     </v>
      </c>
      <c r="D9285" t="str">
        <f>T("CASA DE CAMPO       ")</f>
        <v xml:space="preserve">CASA DE CAMPO       </v>
      </c>
      <c r="E9285" t="str">
        <f>T("TR ")</f>
        <v xml:space="preserve">TR </v>
      </c>
      <c r="F9285" t="str">
        <f>T("TRACTORES      ")</f>
        <v xml:space="preserve">TRACTORES      </v>
      </c>
      <c r="G9285" t="str">
        <f>T("De menos de 16 CABALLOS FISCALES                  ")</f>
        <v xml:space="preserve">De menos de 16 CABALLOS FISCALES                  </v>
      </c>
      <c r="H9285" t="str">
        <f>T("GASOLINA                                          ")</f>
        <v xml:space="preserve">GASOLINA                                          </v>
      </c>
      <c r="I9285">
        <v>2</v>
      </c>
    </row>
    <row r="9286" spans="1:9">
      <c r="A9286" t="str">
        <f>T("2018")</f>
        <v>2018</v>
      </c>
      <c r="B9286" t="str">
        <f>T("JURIDICO                                          ")</f>
        <v xml:space="preserve">JURIDICO                                          </v>
      </c>
      <c r="C9286" t="str">
        <f>T("MONCLOA-ARAVACA     ")</f>
        <v xml:space="preserve">MONCLOA-ARAVACA     </v>
      </c>
      <c r="D9286" t="str">
        <f>T("CASA DE CAMPO       ")</f>
        <v xml:space="preserve">CASA DE CAMPO       </v>
      </c>
      <c r="E9286" t="str">
        <f>T("TR ")</f>
        <v xml:space="preserve">TR </v>
      </c>
      <c r="F9286" t="str">
        <f>T("TRACTORES      ")</f>
        <v xml:space="preserve">TRACTORES      </v>
      </c>
      <c r="G9286" t="str">
        <f>T("De 25,01 CABALLOS FISCALES en adelante            ")</f>
        <v xml:space="preserve">De 25,01 CABALLOS FISCALES en adelante            </v>
      </c>
      <c r="H9286" t="str">
        <f>T("GASOLINA                                          ")</f>
        <v xml:space="preserve">GASOLINA                                          </v>
      </c>
      <c r="I9286">
        <v>1</v>
      </c>
    </row>
    <row r="9287" spans="1:9">
      <c r="A9287" t="str">
        <f>T("2018")</f>
        <v>2018</v>
      </c>
      <c r="B9287" t="str">
        <f>T("JURIDICO                                          ")</f>
        <v xml:space="preserve">JURIDICO                                          </v>
      </c>
      <c r="C9287" t="str">
        <f>T("MONCLOA-ARAVACA     ")</f>
        <v xml:space="preserve">MONCLOA-ARAVACA     </v>
      </c>
      <c r="D9287" t="str">
        <f>T("ARGUELLES           ")</f>
        <v xml:space="preserve">ARGUELLES           </v>
      </c>
      <c r="E9287" t="str">
        <f>T("TR ")</f>
        <v xml:space="preserve">TR </v>
      </c>
      <c r="F9287" t="str">
        <f>T("TRACTORES      ")</f>
        <v xml:space="preserve">TRACTORES      </v>
      </c>
      <c r="G9287" t="str">
        <f>T("De menos de 16 CABALLOS FISCALES                  ")</f>
        <v xml:space="preserve">De menos de 16 CABALLOS FISCALES                  </v>
      </c>
      <c r="H9287" t="str">
        <f>T("GASOLINA                                          ")</f>
        <v xml:space="preserve">GASOLINA                                          </v>
      </c>
      <c r="I9287">
        <v>16</v>
      </c>
    </row>
    <row r="9288" spans="1:9">
      <c r="A9288" t="str">
        <f>T("2018")</f>
        <v>2018</v>
      </c>
      <c r="B9288" t="str">
        <f>T("JURIDICO                                          ")</f>
        <v xml:space="preserve">JURIDICO                                          </v>
      </c>
      <c r="C9288" t="str">
        <f>T("MONCLOA-ARAVACA     ")</f>
        <v xml:space="preserve">MONCLOA-ARAVACA     </v>
      </c>
      <c r="D9288" t="str">
        <f>T("CIUDAD UNIVERSITARIA")</f>
        <v>CIUDAD UNIVERSITARIA</v>
      </c>
      <c r="E9288" t="str">
        <f>T("TR ")</f>
        <v xml:space="preserve">TR </v>
      </c>
      <c r="F9288" t="str">
        <f>T("TRACTORES      ")</f>
        <v xml:space="preserve">TRACTORES      </v>
      </c>
      <c r="G9288" t="str">
        <f>T("De menos de 16 CABALLOS FISCALES                  ")</f>
        <v xml:space="preserve">De menos de 16 CABALLOS FISCALES                  </v>
      </c>
      <c r="H9288" t="str">
        <f>T("GASOLINA                                          ")</f>
        <v xml:space="preserve">GASOLINA                                          </v>
      </c>
      <c r="I9288">
        <v>3</v>
      </c>
    </row>
    <row r="9289" spans="1:9">
      <c r="A9289" t="str">
        <f>T("2018")</f>
        <v>2018</v>
      </c>
      <c r="B9289" t="str">
        <f>T("JURIDICO                                          ")</f>
        <v xml:space="preserve">JURIDICO                                          </v>
      </c>
      <c r="C9289" t="str">
        <f>T("MONCLOA-ARAVACA     ")</f>
        <v xml:space="preserve">MONCLOA-ARAVACA     </v>
      </c>
      <c r="D9289" t="str">
        <f>T("CIUDAD UNIVERSITARIA")</f>
        <v>CIUDAD UNIVERSITARIA</v>
      </c>
      <c r="E9289" t="str">
        <f>T("TR ")</f>
        <v xml:space="preserve">TR </v>
      </c>
      <c r="F9289" t="str">
        <f>T("TRACTORES      ")</f>
        <v xml:space="preserve">TRACTORES      </v>
      </c>
      <c r="G9289" t="str">
        <f>T("De 25,01 CABALLOS FISCALES en adelante            ")</f>
        <v xml:space="preserve">De 25,01 CABALLOS FISCALES en adelante            </v>
      </c>
      <c r="H9289" t="str">
        <f>T("GASOLINA                                          ")</f>
        <v xml:space="preserve">GASOLINA                                          </v>
      </c>
      <c r="I9289">
        <v>1</v>
      </c>
    </row>
    <row r="9290" spans="1:9">
      <c r="A9290" t="str">
        <f>T("2018")</f>
        <v>2018</v>
      </c>
      <c r="B9290" t="str">
        <f>T("JURIDICO                                          ")</f>
        <v xml:space="preserve">JURIDICO                                          </v>
      </c>
      <c r="C9290" t="str">
        <f>T("MONCLOA-ARAVACA     ")</f>
        <v xml:space="preserve">MONCLOA-ARAVACA     </v>
      </c>
      <c r="D9290" t="str">
        <f>T("VALDEZARZA          ")</f>
        <v xml:space="preserve">VALDEZARZA          </v>
      </c>
      <c r="E9290" t="str">
        <f>T("TR ")</f>
        <v xml:space="preserve">TR </v>
      </c>
      <c r="F9290" t="str">
        <f>T("TRACTORES      ")</f>
        <v xml:space="preserve">TRACTORES      </v>
      </c>
      <c r="G9290" t="str">
        <f>T("De menos de 16 CABALLOS FISCALES                  ")</f>
        <v xml:space="preserve">De menos de 16 CABALLOS FISCALES                  </v>
      </c>
      <c r="H9290" t="str">
        <f>T("GASOLINA                                          ")</f>
        <v xml:space="preserve">GASOLINA                                          </v>
      </c>
      <c r="I9290">
        <v>1</v>
      </c>
    </row>
    <row r="9291" spans="1:9">
      <c r="A9291" t="str">
        <f>T("2018")</f>
        <v>2018</v>
      </c>
      <c r="B9291" t="str">
        <f>T("JURIDICO                                          ")</f>
        <v xml:space="preserve">JURIDICO                                          </v>
      </c>
      <c r="C9291" t="str">
        <f>T("MONCLOA-ARAVACA     ")</f>
        <v xml:space="preserve">MONCLOA-ARAVACA     </v>
      </c>
      <c r="D9291" t="str">
        <f>T("VALDEMARIN          ")</f>
        <v xml:space="preserve">VALDEMARIN          </v>
      </c>
      <c r="E9291" t="str">
        <f>T("TR ")</f>
        <v xml:space="preserve">TR </v>
      </c>
      <c r="F9291" t="str">
        <f>T("TRACTORES      ")</f>
        <v xml:space="preserve">TRACTORES      </v>
      </c>
      <c r="G9291" t="str">
        <f>T("De menos de 16 CABALLOS FISCALES                  ")</f>
        <v xml:space="preserve">De menos de 16 CABALLOS FISCALES                  </v>
      </c>
      <c r="H9291" t="str">
        <f>T("GASOLINA                                          ")</f>
        <v xml:space="preserve">GASOLINA                                          </v>
      </c>
      <c r="I9291">
        <v>2</v>
      </c>
    </row>
    <row r="9292" spans="1:9">
      <c r="A9292" t="str">
        <f>T("2018")</f>
        <v>2018</v>
      </c>
      <c r="B9292" t="str">
        <f>T("JURIDICO                                          ")</f>
        <v xml:space="preserve">JURIDICO                                          </v>
      </c>
      <c r="C9292" t="str">
        <f>T("MONCLOA-ARAVACA     ")</f>
        <v xml:space="preserve">MONCLOA-ARAVACA     </v>
      </c>
      <c r="D9292" t="str">
        <f>T("EL PLANTIO          ")</f>
        <v xml:space="preserve">EL PLANTIO          </v>
      </c>
      <c r="E9292" t="str">
        <f>T("TR ")</f>
        <v xml:space="preserve">TR </v>
      </c>
      <c r="F9292" t="str">
        <f>T("TRACTORES      ")</f>
        <v xml:space="preserve">TRACTORES      </v>
      </c>
      <c r="G9292" t="str">
        <f>T("De menos de 16 CABALLOS FISCALES                  ")</f>
        <v xml:space="preserve">De menos de 16 CABALLOS FISCALES                  </v>
      </c>
      <c r="H9292" t="str">
        <f>T("GASOLINA                                          ")</f>
        <v xml:space="preserve">GASOLINA                                          </v>
      </c>
      <c r="I9292">
        <v>4</v>
      </c>
    </row>
    <row r="9293" spans="1:9">
      <c r="A9293" t="str">
        <f>T("2018")</f>
        <v>2018</v>
      </c>
      <c r="B9293" t="str">
        <f>T("JURIDICO                                          ")</f>
        <v xml:space="preserve">JURIDICO                                          </v>
      </c>
      <c r="C9293" t="str">
        <f>T("MONCLOA-ARAVACA     ")</f>
        <v xml:space="preserve">MONCLOA-ARAVACA     </v>
      </c>
      <c r="D9293" t="str">
        <f>T("ARAVACA             ")</f>
        <v xml:space="preserve">ARAVACA             </v>
      </c>
      <c r="E9293" t="str">
        <f>T("TR ")</f>
        <v xml:space="preserve">TR </v>
      </c>
      <c r="F9293" t="str">
        <f>T("TRACTORES      ")</f>
        <v xml:space="preserve">TRACTORES      </v>
      </c>
      <c r="G9293" t="str">
        <f>T("De menos de 16 CABALLOS FISCALES                  ")</f>
        <v xml:space="preserve">De menos de 16 CABALLOS FISCALES                  </v>
      </c>
      <c r="H9293" t="str">
        <f>T("GASOLINA                                          ")</f>
        <v xml:space="preserve">GASOLINA                                          </v>
      </c>
      <c r="I9293">
        <v>4</v>
      </c>
    </row>
    <row r="9294" spans="1:9">
      <c r="A9294" t="str">
        <f>T("2018")</f>
        <v>2018</v>
      </c>
      <c r="B9294" t="str">
        <f>T("JURIDICO                                          ")</f>
        <v xml:space="preserve">JURIDICO                                          </v>
      </c>
      <c r="C9294" t="str">
        <f>T("MONCLOA-ARAVACA     ")</f>
        <v xml:space="preserve">MONCLOA-ARAVACA     </v>
      </c>
      <c r="D9294" t="str">
        <f>T("CIUDAD UNIVERSITARIA")</f>
        <v>CIUDAD UNIVERSITARIA</v>
      </c>
      <c r="E9294" t="str">
        <f>T("TR ")</f>
        <v xml:space="preserve">TR </v>
      </c>
      <c r="F9294" t="str">
        <f>T("TRACTORES      ")</f>
        <v xml:space="preserve">TRACTORES      </v>
      </c>
      <c r="G9294" t="str">
        <f>T("De 16 a 25 CABALLOS FISCALES                      ")</f>
        <v xml:space="preserve">De 16 a 25 CABALLOS FISCALES                      </v>
      </c>
      <c r="H9294" t="str">
        <f>T("OTROS                                             ")</f>
        <v xml:space="preserve">OTROS                                             </v>
      </c>
      <c r="I9294">
        <v>1</v>
      </c>
    </row>
    <row r="9295" spans="1:9">
      <c r="A9295" t="str">
        <f>T("2018")</f>
        <v>2018</v>
      </c>
      <c r="B9295" t="str">
        <f>T("JURIDICO                                          ")</f>
        <v xml:space="preserve">JURIDICO                                          </v>
      </c>
      <c r="C9295" t="str">
        <f>T("MONCLOA-ARAVACA     ")</f>
        <v xml:space="preserve">MONCLOA-ARAVACA     </v>
      </c>
      <c r="D9295" t="str">
        <f>T("CIUDAD UNIVERSITARIA")</f>
        <v>CIUDAD UNIVERSITARIA</v>
      </c>
      <c r="E9295" t="str">
        <f>T("TR ")</f>
        <v xml:space="preserve">TR </v>
      </c>
      <c r="F9295" t="str">
        <f>T("TRACTORES      ")</f>
        <v xml:space="preserve">TRACTORES      </v>
      </c>
      <c r="G9295" t="str">
        <f>T("De 25,01 CABALLOS FISCALES en adelante            ")</f>
        <v xml:space="preserve">De 25,01 CABALLOS FISCALES en adelante            </v>
      </c>
      <c r="H9295" t="str">
        <f>T("OTROS                                             ")</f>
        <v xml:space="preserve">OTROS                                             </v>
      </c>
      <c r="I9295">
        <v>2</v>
      </c>
    </row>
    <row r="9296" spans="1:9">
      <c r="A9296" t="str">
        <f>T("2018")</f>
        <v>2018</v>
      </c>
      <c r="B9296" t="str">
        <f>T("FISICO                                            ")</f>
        <v xml:space="preserve">FISICO                                            </v>
      </c>
      <c r="C9296" t="str">
        <f>T("MONCLOA-ARAVACA     ")</f>
        <v xml:space="preserve">MONCLOA-ARAVACA     </v>
      </c>
      <c r="D9296" t="str">
        <f>T("ARGUELLES           ")</f>
        <v xml:space="preserve">ARGUELLES           </v>
      </c>
      <c r="E9296" t="str">
        <f>T("TR ")</f>
        <v xml:space="preserve">TR </v>
      </c>
      <c r="F9296" t="str">
        <f>T("TRACTORES      ")</f>
        <v xml:space="preserve">TRACTORES      </v>
      </c>
      <c r="G9296" t="str">
        <f>T("De menos de 16 CABALLOS FISCALES                  ")</f>
        <v xml:space="preserve">De menos de 16 CABALLOS FISCALES                  </v>
      </c>
      <c r="I9296">
        <v>3</v>
      </c>
    </row>
    <row r="9297" spans="1:9">
      <c r="A9297" t="str">
        <f>T("2018")</f>
        <v>2018</v>
      </c>
      <c r="B9297" t="str">
        <f>T("FISICO                                            ")</f>
        <v xml:space="preserve">FISICO                                            </v>
      </c>
      <c r="C9297" t="str">
        <f>T("MONCLOA-ARAVACA     ")</f>
        <v xml:space="preserve">MONCLOA-ARAVACA     </v>
      </c>
      <c r="D9297" t="str">
        <f>T("ARGUELLES           ")</f>
        <v xml:space="preserve">ARGUELLES           </v>
      </c>
      <c r="E9297" t="str">
        <f>T("TR ")</f>
        <v xml:space="preserve">TR </v>
      </c>
      <c r="F9297" t="str">
        <f>T("TRACTORES      ")</f>
        <v xml:space="preserve">TRACTORES      </v>
      </c>
      <c r="G9297" t="str">
        <f>T("De 16 a 25 CABALLOS FISCALES                      ")</f>
        <v xml:space="preserve">De 16 a 25 CABALLOS FISCALES                      </v>
      </c>
      <c r="I9297">
        <v>2</v>
      </c>
    </row>
    <row r="9298" spans="1:9">
      <c r="A9298" t="str">
        <f>T("2018")</f>
        <v>2018</v>
      </c>
      <c r="B9298" t="str">
        <f>T("FISICO                                            ")</f>
        <v xml:space="preserve">FISICO                                            </v>
      </c>
      <c r="C9298" t="str">
        <f>T("MONCLOA-ARAVACA     ")</f>
        <v xml:space="preserve">MONCLOA-ARAVACA     </v>
      </c>
      <c r="D9298" t="str">
        <f>T("CIUDAD UNIVERSITARIA")</f>
        <v>CIUDAD UNIVERSITARIA</v>
      </c>
      <c r="E9298" t="str">
        <f>T("TR ")</f>
        <v xml:space="preserve">TR </v>
      </c>
      <c r="F9298" t="str">
        <f>T("TRACTORES      ")</f>
        <v xml:space="preserve">TRACTORES      </v>
      </c>
      <c r="G9298" t="str">
        <f>T("De 25,01 CABALLOS FISCALES en adelante            ")</f>
        <v xml:space="preserve">De 25,01 CABALLOS FISCALES en adelante            </v>
      </c>
      <c r="I9298">
        <v>1</v>
      </c>
    </row>
    <row r="9299" spans="1:9">
      <c r="A9299" t="str">
        <f>T("2018")</f>
        <v>2018</v>
      </c>
      <c r="B9299" t="str">
        <f>T("FISICO                                            ")</f>
        <v xml:space="preserve">FISICO                                            </v>
      </c>
      <c r="C9299" t="str">
        <f>T("MONCLOA-ARAVACA     ")</f>
        <v xml:space="preserve">MONCLOA-ARAVACA     </v>
      </c>
      <c r="D9299" t="str">
        <f>T("VALDEZARZA          ")</f>
        <v xml:space="preserve">VALDEZARZA          </v>
      </c>
      <c r="E9299" t="str">
        <f>T("TR ")</f>
        <v xml:space="preserve">TR </v>
      </c>
      <c r="F9299" t="str">
        <f>T("TRACTORES      ")</f>
        <v xml:space="preserve">TRACTORES      </v>
      </c>
      <c r="G9299" t="str">
        <f>T("De menos de 16 CABALLOS FISCALES                  ")</f>
        <v xml:space="preserve">De menos de 16 CABALLOS FISCALES                  </v>
      </c>
      <c r="I9299">
        <v>1</v>
      </c>
    </row>
    <row r="9300" spans="1:9">
      <c r="A9300" t="str">
        <f>T("2018")</f>
        <v>2018</v>
      </c>
      <c r="B9300" t="str">
        <f>T("FISICO                                            ")</f>
        <v xml:space="preserve">FISICO                                            </v>
      </c>
      <c r="C9300" t="str">
        <f>T("MONCLOA-ARAVACA     ")</f>
        <v xml:space="preserve">MONCLOA-ARAVACA     </v>
      </c>
      <c r="D9300" t="str">
        <f>T("VALDEMARIN          ")</f>
        <v xml:space="preserve">VALDEMARIN          </v>
      </c>
      <c r="E9300" t="str">
        <f>T("TR ")</f>
        <v xml:space="preserve">TR </v>
      </c>
      <c r="F9300" t="str">
        <f>T("TRACTORES      ")</f>
        <v xml:space="preserve">TRACTORES      </v>
      </c>
      <c r="G9300" t="str">
        <f>T("De menos de 16 CABALLOS FISCALES                  ")</f>
        <v xml:space="preserve">De menos de 16 CABALLOS FISCALES                  </v>
      </c>
      <c r="I9300">
        <v>2</v>
      </c>
    </row>
    <row r="9301" spans="1:9">
      <c r="A9301" t="str">
        <f>T("2018")</f>
        <v>2018</v>
      </c>
      <c r="B9301" t="str">
        <f>T("FISICO                                            ")</f>
        <v xml:space="preserve">FISICO                                            </v>
      </c>
      <c r="C9301" t="str">
        <f>T("MONCLOA-ARAVACA     ")</f>
        <v xml:space="preserve">MONCLOA-ARAVACA     </v>
      </c>
      <c r="D9301" t="str">
        <f>T("ARAVACA             ")</f>
        <v xml:space="preserve">ARAVACA             </v>
      </c>
      <c r="E9301" t="str">
        <f>T("TR ")</f>
        <v xml:space="preserve">TR </v>
      </c>
      <c r="F9301" t="str">
        <f>T("TRACTORES      ")</f>
        <v xml:space="preserve">TRACTORES      </v>
      </c>
      <c r="G9301" t="str">
        <f>T("De menos de 16 CABALLOS FISCALES                  ")</f>
        <v xml:space="preserve">De menos de 16 CABALLOS FISCALES                  </v>
      </c>
      <c r="I9301">
        <v>7</v>
      </c>
    </row>
    <row r="9302" spans="1:9">
      <c r="A9302" t="str">
        <f>T("2018")</f>
        <v>2018</v>
      </c>
      <c r="B9302" t="str">
        <f>T("JURIDICO                                          ")</f>
        <v xml:space="preserve">JURIDICO                                          </v>
      </c>
      <c r="C9302" t="str">
        <f>T("MONCLOA-ARAVACA     ")</f>
        <v xml:space="preserve">MONCLOA-ARAVACA     </v>
      </c>
      <c r="D9302" t="str">
        <f>T("ARGUELLES           ")</f>
        <v xml:space="preserve">ARGUELLES           </v>
      </c>
      <c r="E9302" t="str">
        <f>T("TR ")</f>
        <v xml:space="preserve">TR </v>
      </c>
      <c r="F9302" t="str">
        <f>T("TRACTORES      ")</f>
        <v xml:space="preserve">TRACTORES      </v>
      </c>
      <c r="G9302" t="str">
        <f>T("De menos de 16 CABALLOS FISCALES                  ")</f>
        <v xml:space="preserve">De menos de 16 CABALLOS FISCALES                  </v>
      </c>
      <c r="I9302">
        <v>1</v>
      </c>
    </row>
    <row r="9303" spans="1:9">
      <c r="A9303" t="str">
        <f>T("2018")</f>
        <v>2018</v>
      </c>
      <c r="B9303" t="str">
        <f>T("JURIDICO                                          ")</f>
        <v xml:space="preserve">JURIDICO                                          </v>
      </c>
      <c r="C9303" t="str">
        <f>T("MONCLOA-ARAVACA     ")</f>
        <v xml:space="preserve">MONCLOA-ARAVACA     </v>
      </c>
      <c r="D9303" t="str">
        <f>T("ARGUELLES           ")</f>
        <v xml:space="preserve">ARGUELLES           </v>
      </c>
      <c r="E9303" t="str">
        <f>T("TR ")</f>
        <v xml:space="preserve">TR </v>
      </c>
      <c r="F9303" t="str">
        <f>T("TRACTORES      ")</f>
        <v xml:space="preserve">TRACTORES      </v>
      </c>
      <c r="G9303" t="str">
        <f>T("De 16 a 25 CABALLOS FISCALES                      ")</f>
        <v xml:space="preserve">De 16 a 25 CABALLOS FISCALES                      </v>
      </c>
      <c r="I9303">
        <v>2</v>
      </c>
    </row>
    <row r="9304" spans="1:9">
      <c r="A9304" t="str">
        <f>T("2018")</f>
        <v>2018</v>
      </c>
      <c r="B9304" t="str">
        <f>T("JURIDICO                                          ")</f>
        <v xml:space="preserve">JURIDICO                                          </v>
      </c>
      <c r="C9304" t="str">
        <f>T("MONCLOA-ARAVACA     ")</f>
        <v xml:space="preserve">MONCLOA-ARAVACA     </v>
      </c>
      <c r="D9304" t="str">
        <f>T("ARGUELLES           ")</f>
        <v xml:space="preserve">ARGUELLES           </v>
      </c>
      <c r="E9304" t="str">
        <f>T("TR ")</f>
        <v xml:space="preserve">TR </v>
      </c>
      <c r="F9304" t="str">
        <f>T("TRACTORES      ")</f>
        <v xml:space="preserve">TRACTORES      </v>
      </c>
      <c r="G9304" t="str">
        <f>T("De 25,01 CABALLOS FISCALES en adelante            ")</f>
        <v xml:space="preserve">De 25,01 CABALLOS FISCALES en adelante            </v>
      </c>
      <c r="I9304">
        <v>4</v>
      </c>
    </row>
    <row r="9305" spans="1:9">
      <c r="A9305" t="str">
        <f>T("2018")</f>
        <v>2018</v>
      </c>
      <c r="B9305" t="str">
        <f>T("JURIDICO                                          ")</f>
        <v xml:space="preserve">JURIDICO                                          </v>
      </c>
      <c r="C9305" t="str">
        <f>T("MONCLOA-ARAVACA     ")</f>
        <v xml:space="preserve">MONCLOA-ARAVACA     </v>
      </c>
      <c r="D9305" t="str">
        <f>T("CIUDAD UNIVERSITARIA")</f>
        <v>CIUDAD UNIVERSITARIA</v>
      </c>
      <c r="E9305" t="str">
        <f>T("TR ")</f>
        <v xml:space="preserve">TR </v>
      </c>
      <c r="F9305" t="str">
        <f>T("TRACTORES      ")</f>
        <v xml:space="preserve">TRACTORES      </v>
      </c>
      <c r="G9305" t="str">
        <f>T("De menos de 16 CABALLOS FISCALES                  ")</f>
        <v xml:space="preserve">De menos de 16 CABALLOS FISCALES                  </v>
      </c>
      <c r="I9305">
        <v>1</v>
      </c>
    </row>
    <row r="9306" spans="1:9">
      <c r="A9306" t="str">
        <f>T("2018")</f>
        <v>2018</v>
      </c>
      <c r="B9306" t="str">
        <f>T("JURIDICO                                          ")</f>
        <v xml:space="preserve">JURIDICO                                          </v>
      </c>
      <c r="C9306" t="str">
        <f>T("MONCLOA-ARAVACA     ")</f>
        <v xml:space="preserve">MONCLOA-ARAVACA     </v>
      </c>
      <c r="D9306" t="str">
        <f>T("EL PLANTIO          ")</f>
        <v xml:space="preserve">EL PLANTIO          </v>
      </c>
      <c r="E9306" t="str">
        <f>T("TR ")</f>
        <v xml:space="preserve">TR </v>
      </c>
      <c r="F9306" t="str">
        <f>T("TRACTORES      ")</f>
        <v xml:space="preserve">TRACTORES      </v>
      </c>
      <c r="G9306" t="str">
        <f>T("De menos de 16 CABALLOS FISCALES                  ")</f>
        <v xml:space="preserve">De menos de 16 CABALLOS FISCALES                  </v>
      </c>
      <c r="I9306">
        <v>5</v>
      </c>
    </row>
    <row r="9307" spans="1:9">
      <c r="A9307" t="str">
        <f>T("2018")</f>
        <v>2018</v>
      </c>
      <c r="B9307" t="str">
        <f>T("JURIDICO                                          ")</f>
        <v xml:space="preserve">JURIDICO                                          </v>
      </c>
      <c r="C9307" t="str">
        <f>T("MONCLOA-ARAVACA     ")</f>
        <v xml:space="preserve">MONCLOA-ARAVACA     </v>
      </c>
      <c r="D9307" t="str">
        <f>T("EL PLANTIO          ")</f>
        <v xml:space="preserve">EL PLANTIO          </v>
      </c>
      <c r="E9307" t="str">
        <f>T("TR ")</f>
        <v xml:space="preserve">TR </v>
      </c>
      <c r="F9307" t="str">
        <f>T("TRACTORES      ")</f>
        <v xml:space="preserve">TRACTORES      </v>
      </c>
      <c r="G9307" t="str">
        <f>T("De 16 a 25 CABALLOS FISCALES                      ")</f>
        <v xml:space="preserve">De 16 a 25 CABALLOS FISCALES                      </v>
      </c>
      <c r="I9307">
        <v>2</v>
      </c>
    </row>
    <row r="9308" spans="1:9">
      <c r="A9308" t="str">
        <f>T("2018")</f>
        <v>2018</v>
      </c>
      <c r="B9308" t="str">
        <f>T("JURIDICO                                          ")</f>
        <v xml:space="preserve">JURIDICO                                          </v>
      </c>
      <c r="C9308" t="str">
        <f>T("MONCLOA-ARAVACA     ")</f>
        <v xml:space="preserve">MONCLOA-ARAVACA     </v>
      </c>
      <c r="D9308" t="str">
        <f>T("ARAVACA             ")</f>
        <v xml:space="preserve">ARAVACA             </v>
      </c>
      <c r="E9308" t="str">
        <f>T("TR ")</f>
        <v xml:space="preserve">TR </v>
      </c>
      <c r="F9308" t="str">
        <f>T("TRACTORES      ")</f>
        <v xml:space="preserve">TRACTORES      </v>
      </c>
      <c r="G9308" t="str">
        <f>T("De 16 a 25 CABALLOS FISCALES                      ")</f>
        <v xml:space="preserve">De 16 a 25 CABALLOS FISCALES                      </v>
      </c>
      <c r="I9308">
        <v>1</v>
      </c>
    </row>
    <row r="9309" spans="1:9">
      <c r="A9309" t="str">
        <f>T("2018")</f>
        <v>2018</v>
      </c>
      <c r="B9309" t="str">
        <f>T("JURIDICO                                          ")</f>
        <v xml:space="preserve">JURIDICO                                          </v>
      </c>
      <c r="C9309" t="str">
        <f>T("MONCLOA-ARAVACA     ")</f>
        <v xml:space="preserve">MONCLOA-ARAVACA     </v>
      </c>
      <c r="D9309" t="str">
        <f>T("ARAVACA             ")</f>
        <v xml:space="preserve">ARAVACA             </v>
      </c>
      <c r="E9309" t="str">
        <f>T("TR ")</f>
        <v xml:space="preserve">TR </v>
      </c>
      <c r="F9309" t="str">
        <f>T("TRACTORES      ")</f>
        <v xml:space="preserve">TRACTORES      </v>
      </c>
      <c r="G9309" t="str">
        <f>T("De 25,01 CABALLOS FISCALES en adelante            ")</f>
        <v xml:space="preserve">De 25,01 CABALLOS FISCALES en adelante            </v>
      </c>
      <c r="I9309">
        <v>1</v>
      </c>
    </row>
    <row r="9310" spans="1:9">
      <c r="A9310" t="str">
        <f>T("2018")</f>
        <v>2018</v>
      </c>
      <c r="B9310" t="str">
        <f>T("JURIDICO                                          ")</f>
        <v xml:space="preserve">JURIDICO                                          </v>
      </c>
      <c r="C9310" t="str">
        <f>T("MONCLOA-ARAVACA     ")</f>
        <v xml:space="preserve">MONCLOA-ARAVACA     </v>
      </c>
      <c r="D9310" t="str">
        <f>T("EL PLANTIO          ")</f>
        <v xml:space="preserve">EL PLANTIO          </v>
      </c>
      <c r="E9310" t="str">
        <f>T("TR ")</f>
        <v xml:space="preserve">TR </v>
      </c>
      <c r="F9310" t="str">
        <f>T("TRACTORES      ")</f>
        <v xml:space="preserve">TRACTORES      </v>
      </c>
      <c r="G9310" t="str">
        <f>T("De menos de 16 CABALLOS FISCALES                  ")</f>
        <v xml:space="preserve">De menos de 16 CABALLOS FISCALES                  </v>
      </c>
      <c r="I9310">
        <v>1</v>
      </c>
    </row>
    <row r="9311" spans="1:9">
      <c r="A9311" t="str">
        <f>T("2018")</f>
        <v>2018</v>
      </c>
      <c r="B9311" t="str">
        <f>T("FISICO                                            ")</f>
        <v xml:space="preserve">FISICO                                            </v>
      </c>
      <c r="C9311" t="str">
        <f>T("MONCLOA-ARAVACA     ")</f>
        <v xml:space="preserve">MONCLOA-ARAVACA     </v>
      </c>
      <c r="D9311" t="str">
        <f>T("ARGUELLES           ")</f>
        <v xml:space="preserve">ARGUELLES           </v>
      </c>
      <c r="E9311" t="str">
        <f>T("TU ")</f>
        <v xml:space="preserve">TU </v>
      </c>
      <c r="F9311" t="str">
        <f>T("TURISMOS       ")</f>
        <v xml:space="preserve">TURISMOS       </v>
      </c>
      <c r="G9311" t="str">
        <f>T("De 8 a 11,99 CABALLOS FISCALES                    ")</f>
        <v xml:space="preserve">De 8 a 11,99 CABALLOS FISCALES                    </v>
      </c>
      <c r="H9311" t="s">
        <v>2</v>
      </c>
      <c r="I9311">
        <v>1</v>
      </c>
    </row>
    <row r="9312" spans="1:9">
      <c r="A9312" t="str">
        <f>T("2018")</f>
        <v>2018</v>
      </c>
      <c r="B9312" t="str">
        <f>T("FISICO                                            ")</f>
        <v xml:space="preserve">FISICO                                            </v>
      </c>
      <c r="C9312" t="str">
        <f>T("MONCLOA-ARAVACA     ")</f>
        <v xml:space="preserve">MONCLOA-ARAVACA     </v>
      </c>
      <c r="D9312" t="str">
        <f>T("ARGUELLES           ")</f>
        <v xml:space="preserve">ARGUELLES           </v>
      </c>
      <c r="E9312" t="str">
        <f>T("TU ")</f>
        <v xml:space="preserve">TU </v>
      </c>
      <c r="F9312" t="str">
        <f>T("TURISMOS       ")</f>
        <v xml:space="preserve">TURISMOS       </v>
      </c>
      <c r="G9312" t="str">
        <f>T("De 12 a 15,99 CABALLOS FISCALES                   ")</f>
        <v xml:space="preserve">De 12 a 15,99 CABALLOS FISCALES                   </v>
      </c>
      <c r="H9312" t="s">
        <v>2</v>
      </c>
      <c r="I9312">
        <v>1</v>
      </c>
    </row>
    <row r="9313" spans="1:9">
      <c r="A9313" t="str">
        <f>T("2018")</f>
        <v>2018</v>
      </c>
      <c r="B9313" t="str">
        <f>T("FISICO                                            ")</f>
        <v xml:space="preserve">FISICO                                            </v>
      </c>
      <c r="C9313" t="str">
        <f>T("MONCLOA-ARAVACA     ")</f>
        <v xml:space="preserve">MONCLOA-ARAVACA     </v>
      </c>
      <c r="D9313" t="str">
        <f>T("CIUDAD UNIVERSITARIA")</f>
        <v>CIUDAD UNIVERSITARIA</v>
      </c>
      <c r="E9313" t="str">
        <f>T("TU ")</f>
        <v xml:space="preserve">TU </v>
      </c>
      <c r="F9313" t="str">
        <f>T("TURISMOS       ")</f>
        <v xml:space="preserve">TURISMOS       </v>
      </c>
      <c r="G9313" t="str">
        <f>T("De 16 a 19,99 CABALLOS FISCALES                   ")</f>
        <v xml:space="preserve">De 16 a 19,99 CABALLOS FISCALES                   </v>
      </c>
      <c r="H9313" t="s">
        <v>2</v>
      </c>
      <c r="I9313">
        <v>1</v>
      </c>
    </row>
    <row r="9314" spans="1:9">
      <c r="A9314" t="str">
        <f>T("2018")</f>
        <v>2018</v>
      </c>
      <c r="B9314" t="str">
        <f>T("FISICO                                            ")</f>
        <v xml:space="preserve">FISICO                                            </v>
      </c>
      <c r="C9314" t="str">
        <f>T("MONCLOA-ARAVACA     ")</f>
        <v xml:space="preserve">MONCLOA-ARAVACA     </v>
      </c>
      <c r="D9314" t="str">
        <f>T("VALDEZARZA          ")</f>
        <v xml:space="preserve">VALDEZARZA          </v>
      </c>
      <c r="E9314" t="str">
        <f>T("TU ")</f>
        <v xml:space="preserve">TU </v>
      </c>
      <c r="F9314" t="str">
        <f>T("TURISMOS       ")</f>
        <v xml:space="preserve">TURISMOS       </v>
      </c>
      <c r="G9314" t="str">
        <f>T("De 12 a 15,99 CABALLOS FISCALES                   ")</f>
        <v xml:space="preserve">De 12 a 15,99 CABALLOS FISCALES                   </v>
      </c>
      <c r="H9314" t="s">
        <v>2</v>
      </c>
      <c r="I9314">
        <v>1</v>
      </c>
    </row>
    <row r="9315" spans="1:9">
      <c r="A9315" t="str">
        <f>T("2018")</f>
        <v>2018</v>
      </c>
      <c r="B9315" t="str">
        <f>T("FISICO                                            ")</f>
        <v xml:space="preserve">FISICO                                            </v>
      </c>
      <c r="C9315" t="str">
        <f>T("MONCLOA-ARAVACA     ")</f>
        <v xml:space="preserve">MONCLOA-ARAVACA     </v>
      </c>
      <c r="D9315" t="str">
        <f>T("ARAVACA             ")</f>
        <v xml:space="preserve">ARAVACA             </v>
      </c>
      <c r="E9315" t="str">
        <f>T("TU ")</f>
        <v xml:space="preserve">TU </v>
      </c>
      <c r="F9315" t="str">
        <f>T("TURISMOS       ")</f>
        <v xml:space="preserve">TURISMOS       </v>
      </c>
      <c r="G9315" t="str">
        <f>T("De 16 a 19,99 CABALLOS FISCALES                   ")</f>
        <v xml:space="preserve">De 16 a 19,99 CABALLOS FISCALES                   </v>
      </c>
      <c r="H9315" t="s">
        <v>2</v>
      </c>
      <c r="I9315">
        <v>1</v>
      </c>
    </row>
    <row r="9316" spans="1:9">
      <c r="A9316" t="str">
        <f>T("2018")</f>
        <v>2018</v>
      </c>
      <c r="B9316" t="str">
        <f>T("Entidad sin personalidad jurídica (art. 35.4 LGT) ")</f>
        <v xml:space="preserve">Entidad sin personalidad jurídica (art. 35.4 LGT) </v>
      </c>
      <c r="C9316" t="str">
        <f>T("MONCLOA-ARAVACA     ")</f>
        <v xml:space="preserve">MONCLOA-ARAVACA     </v>
      </c>
      <c r="D9316" t="str">
        <f>T("CASA DE CAMPO       ")</f>
        <v xml:space="preserve">CASA DE CAMPO       </v>
      </c>
      <c r="E9316" t="str">
        <f>T("TU ")</f>
        <v xml:space="preserve">TU </v>
      </c>
      <c r="F9316" t="str">
        <f>T("TURISMOS       ")</f>
        <v xml:space="preserve">TURISMOS       </v>
      </c>
      <c r="G9316" t="str">
        <f>T("De 8 a 11,99 CABALLOS FISCALES                    ")</f>
        <v xml:space="preserve">De 8 a 11,99 CABALLOS FISCALES                    </v>
      </c>
      <c r="H9316" t="str">
        <f>T("DIESEL                                            ")</f>
        <v xml:space="preserve">DIESEL                                            </v>
      </c>
      <c r="I9316">
        <v>2</v>
      </c>
    </row>
    <row r="9317" spans="1:9">
      <c r="A9317" t="str">
        <f>T("2018")</f>
        <v>2018</v>
      </c>
      <c r="B9317" t="str">
        <f>T("Entidad sin personalidad jurídica (art. 35.4 LGT) ")</f>
        <v xml:space="preserve">Entidad sin personalidad jurídica (art. 35.4 LGT) </v>
      </c>
      <c r="C9317" t="str">
        <f>T("MONCLOA-ARAVACA     ")</f>
        <v xml:space="preserve">MONCLOA-ARAVACA     </v>
      </c>
      <c r="D9317" t="str">
        <f>T("CASA DE CAMPO       ")</f>
        <v xml:space="preserve">CASA DE CAMPO       </v>
      </c>
      <c r="E9317" t="str">
        <f>T("TU ")</f>
        <v xml:space="preserve">TU </v>
      </c>
      <c r="F9317" t="str">
        <f>T("TURISMOS       ")</f>
        <v xml:space="preserve">TURISMOS       </v>
      </c>
      <c r="G9317" t="str">
        <f>T("De 12 a 15,99 CABALLOS FISCALES                   ")</f>
        <v xml:space="preserve">De 12 a 15,99 CABALLOS FISCALES                   </v>
      </c>
      <c r="H9317" t="str">
        <f>T("DIESEL                                            ")</f>
        <v xml:space="preserve">DIESEL                                            </v>
      </c>
      <c r="I9317">
        <v>7</v>
      </c>
    </row>
    <row r="9318" spans="1:9">
      <c r="A9318" t="str">
        <f>T("2018")</f>
        <v>2018</v>
      </c>
      <c r="B9318" t="str">
        <f>T("Entidad sin personalidad jurídica (art. 35.4 LGT) ")</f>
        <v xml:space="preserve">Entidad sin personalidad jurídica (art. 35.4 LGT) </v>
      </c>
      <c r="C9318" t="str">
        <f>T("MONCLOA-ARAVACA     ")</f>
        <v xml:space="preserve">MONCLOA-ARAVACA     </v>
      </c>
      <c r="D9318" t="str">
        <f>T("CASA DE CAMPO       ")</f>
        <v xml:space="preserve">CASA DE CAMPO       </v>
      </c>
      <c r="E9318" t="str">
        <f>T("TU ")</f>
        <v xml:space="preserve">TU </v>
      </c>
      <c r="F9318" t="str">
        <f>T("TURISMOS       ")</f>
        <v xml:space="preserve">TURISMOS       </v>
      </c>
      <c r="G9318" t="str">
        <f>T("De 16 a 19,99 CABALLOS FISCALES                   ")</f>
        <v xml:space="preserve">De 16 a 19,99 CABALLOS FISCALES                   </v>
      </c>
      <c r="H9318" t="str">
        <f>T("DIESEL                                            ")</f>
        <v xml:space="preserve">DIESEL                                            </v>
      </c>
      <c r="I9318">
        <v>2</v>
      </c>
    </row>
    <row r="9319" spans="1:9">
      <c r="A9319" t="str">
        <f>T("2018")</f>
        <v>2018</v>
      </c>
      <c r="B9319" t="str">
        <f>T("Entidad sin personalidad jurídica (art. 35.4 LGT) ")</f>
        <v xml:space="preserve">Entidad sin personalidad jurídica (art. 35.4 LGT) </v>
      </c>
      <c r="C9319" t="str">
        <f>T("MONCLOA-ARAVACA     ")</f>
        <v xml:space="preserve">MONCLOA-ARAVACA     </v>
      </c>
      <c r="D9319" t="str">
        <f>T("ARGUELLES           ")</f>
        <v xml:space="preserve">ARGUELLES           </v>
      </c>
      <c r="E9319" t="str">
        <f>T("TU ")</f>
        <v xml:space="preserve">TU </v>
      </c>
      <c r="F9319" t="str">
        <f>T("TURISMOS       ")</f>
        <v xml:space="preserve">TURISMOS       </v>
      </c>
      <c r="G9319" t="str">
        <f>T("De 8 a 11,99 CABALLOS FISCALES                    ")</f>
        <v xml:space="preserve">De 8 a 11,99 CABALLOS FISCALES                    </v>
      </c>
      <c r="H9319" t="str">
        <f>T("DIESEL                                            ")</f>
        <v xml:space="preserve">DIESEL                                            </v>
      </c>
      <c r="I9319">
        <v>7</v>
      </c>
    </row>
    <row r="9320" spans="1:9">
      <c r="A9320" t="str">
        <f>T("2018")</f>
        <v>2018</v>
      </c>
      <c r="B9320" t="str">
        <f>T("Entidad sin personalidad jurídica (art. 35.4 LGT) ")</f>
        <v xml:space="preserve">Entidad sin personalidad jurídica (art. 35.4 LGT) </v>
      </c>
      <c r="C9320" t="str">
        <f>T("MONCLOA-ARAVACA     ")</f>
        <v xml:space="preserve">MONCLOA-ARAVACA     </v>
      </c>
      <c r="D9320" t="str">
        <f>T("ARGUELLES           ")</f>
        <v xml:space="preserve">ARGUELLES           </v>
      </c>
      <c r="E9320" t="str">
        <f>T("TU ")</f>
        <v xml:space="preserve">TU </v>
      </c>
      <c r="F9320" t="str">
        <f>T("TURISMOS       ")</f>
        <v xml:space="preserve">TURISMOS       </v>
      </c>
      <c r="G9320" t="str">
        <f>T("De 12 a 15,99 CABALLOS FISCALES                   ")</f>
        <v xml:space="preserve">De 12 a 15,99 CABALLOS FISCALES                   </v>
      </c>
      <c r="H9320" t="str">
        <f>T("DIESEL                                            ")</f>
        <v xml:space="preserve">DIESEL                                            </v>
      </c>
      <c r="I9320">
        <v>12</v>
      </c>
    </row>
    <row r="9321" spans="1:9">
      <c r="A9321" t="str">
        <f>T("2018")</f>
        <v>2018</v>
      </c>
      <c r="B9321" t="str">
        <f>T("Entidad sin personalidad jurídica (art. 35.4 LGT) ")</f>
        <v xml:space="preserve">Entidad sin personalidad jurídica (art. 35.4 LGT) </v>
      </c>
      <c r="C9321" t="str">
        <f>T("MONCLOA-ARAVACA     ")</f>
        <v xml:space="preserve">MONCLOA-ARAVACA     </v>
      </c>
      <c r="D9321" t="str">
        <f>T("ARGUELLES           ")</f>
        <v xml:space="preserve">ARGUELLES           </v>
      </c>
      <c r="E9321" t="str">
        <f>T("TU ")</f>
        <v xml:space="preserve">TU </v>
      </c>
      <c r="F9321" t="str">
        <f>T("TURISMOS       ")</f>
        <v xml:space="preserve">TURISMOS       </v>
      </c>
      <c r="G9321" t="str">
        <f>T("De 16 a 19,99 CABALLOS FISCALES                   ")</f>
        <v xml:space="preserve">De 16 a 19,99 CABALLOS FISCALES                   </v>
      </c>
      <c r="H9321" t="str">
        <f>T("DIESEL                                            ")</f>
        <v xml:space="preserve">DIESEL                                            </v>
      </c>
      <c r="I9321">
        <v>5</v>
      </c>
    </row>
    <row r="9322" spans="1:9">
      <c r="A9322" t="str">
        <f>T("2018")</f>
        <v>2018</v>
      </c>
      <c r="B9322" t="str">
        <f>T("Entidad sin personalidad jurídica (art. 35.4 LGT) ")</f>
        <v xml:space="preserve">Entidad sin personalidad jurídica (art. 35.4 LGT) </v>
      </c>
      <c r="C9322" t="str">
        <f>T("MONCLOA-ARAVACA     ")</f>
        <v xml:space="preserve">MONCLOA-ARAVACA     </v>
      </c>
      <c r="D9322" t="str">
        <f>T("CIUDAD UNIVERSITARIA")</f>
        <v>CIUDAD UNIVERSITARIA</v>
      </c>
      <c r="E9322" t="str">
        <f>T("TU ")</f>
        <v xml:space="preserve">TU </v>
      </c>
      <c r="F9322" t="str">
        <f>T("TURISMOS       ")</f>
        <v xml:space="preserve">TURISMOS       </v>
      </c>
      <c r="G9322" t="str">
        <f>T("De 8 a 11,99 CABALLOS FISCALES                    ")</f>
        <v xml:space="preserve">De 8 a 11,99 CABALLOS FISCALES                    </v>
      </c>
      <c r="H9322" t="str">
        <f>T("DIESEL                                            ")</f>
        <v xml:space="preserve">DIESEL                                            </v>
      </c>
      <c r="I9322">
        <v>8</v>
      </c>
    </row>
    <row r="9323" spans="1:9">
      <c r="A9323" t="str">
        <f>T("2018")</f>
        <v>2018</v>
      </c>
      <c r="B9323" t="str">
        <f>T("Entidad sin personalidad jurídica (art. 35.4 LGT) ")</f>
        <v xml:space="preserve">Entidad sin personalidad jurídica (art. 35.4 LGT) </v>
      </c>
      <c r="C9323" t="str">
        <f>T("MONCLOA-ARAVACA     ")</f>
        <v xml:space="preserve">MONCLOA-ARAVACA     </v>
      </c>
      <c r="D9323" t="str">
        <f>T("CIUDAD UNIVERSITARIA")</f>
        <v>CIUDAD UNIVERSITARIA</v>
      </c>
      <c r="E9323" t="str">
        <f>T("TU ")</f>
        <v xml:space="preserve">TU </v>
      </c>
      <c r="F9323" t="str">
        <f>T("TURISMOS       ")</f>
        <v xml:space="preserve">TURISMOS       </v>
      </c>
      <c r="G9323" t="str">
        <f>T("De 12 a 15,99 CABALLOS FISCALES                   ")</f>
        <v xml:space="preserve">De 12 a 15,99 CABALLOS FISCALES                   </v>
      </c>
      <c r="H9323" t="str">
        <f>T("DIESEL                                            ")</f>
        <v xml:space="preserve">DIESEL                                            </v>
      </c>
      <c r="I9323">
        <v>8</v>
      </c>
    </row>
    <row r="9324" spans="1:9">
      <c r="A9324" t="str">
        <f>T("2018")</f>
        <v>2018</v>
      </c>
      <c r="B9324" t="str">
        <f>T("Entidad sin personalidad jurídica (art. 35.4 LGT) ")</f>
        <v xml:space="preserve">Entidad sin personalidad jurídica (art. 35.4 LGT) </v>
      </c>
      <c r="C9324" t="str">
        <f>T("MONCLOA-ARAVACA     ")</f>
        <v xml:space="preserve">MONCLOA-ARAVACA     </v>
      </c>
      <c r="D9324" t="str">
        <f>T("CIUDAD UNIVERSITARIA")</f>
        <v>CIUDAD UNIVERSITARIA</v>
      </c>
      <c r="E9324" t="str">
        <f>T("TU ")</f>
        <v xml:space="preserve">TU </v>
      </c>
      <c r="F9324" t="str">
        <f>T("TURISMOS       ")</f>
        <v xml:space="preserve">TURISMOS       </v>
      </c>
      <c r="G9324" t="str">
        <f>T("De 16 a 19,99 CABALLOS FISCALES                   ")</f>
        <v xml:space="preserve">De 16 a 19,99 CABALLOS FISCALES                   </v>
      </c>
      <c r="H9324" t="str">
        <f>T("DIESEL                                            ")</f>
        <v xml:space="preserve">DIESEL                                            </v>
      </c>
      <c r="I9324">
        <v>2</v>
      </c>
    </row>
    <row r="9325" spans="1:9">
      <c r="A9325" t="str">
        <f>T("2018")</f>
        <v>2018</v>
      </c>
      <c r="B9325" t="str">
        <f>T("Entidad sin personalidad jurídica (art. 35.4 LGT) ")</f>
        <v xml:space="preserve">Entidad sin personalidad jurídica (art. 35.4 LGT) </v>
      </c>
      <c r="C9325" t="str">
        <f>T("MONCLOA-ARAVACA     ")</f>
        <v xml:space="preserve">MONCLOA-ARAVACA     </v>
      </c>
      <c r="D9325" t="str">
        <f>T("CIUDAD UNIVERSITARIA")</f>
        <v>CIUDAD UNIVERSITARIA</v>
      </c>
      <c r="E9325" t="str">
        <f>T("TU ")</f>
        <v xml:space="preserve">TU </v>
      </c>
      <c r="F9325" t="str">
        <f>T("TURISMOS       ")</f>
        <v xml:space="preserve">TURISMOS       </v>
      </c>
      <c r="G9325" t="str">
        <f>T("De 20 CABALLOS FISCALES en adelante               ")</f>
        <v xml:space="preserve">De 20 CABALLOS FISCALES en adelante               </v>
      </c>
      <c r="H9325" t="str">
        <f>T("DIESEL                                            ")</f>
        <v xml:space="preserve">DIESEL                                            </v>
      </c>
      <c r="I9325">
        <v>1</v>
      </c>
    </row>
    <row r="9326" spans="1:9">
      <c r="A9326" t="str">
        <f>T("2018")</f>
        <v>2018</v>
      </c>
      <c r="B9326" t="str">
        <f>T("Entidad sin personalidad jurídica (art. 35.4 LGT) ")</f>
        <v xml:space="preserve">Entidad sin personalidad jurídica (art. 35.4 LGT) </v>
      </c>
      <c r="C9326" t="str">
        <f>T("MONCLOA-ARAVACA     ")</f>
        <v xml:space="preserve">MONCLOA-ARAVACA     </v>
      </c>
      <c r="D9326" t="str">
        <f>T("VALDEZARZA          ")</f>
        <v xml:space="preserve">VALDEZARZA          </v>
      </c>
      <c r="E9326" t="str">
        <f>T("TU ")</f>
        <v xml:space="preserve">TU </v>
      </c>
      <c r="F9326" t="str">
        <f>T("TURISMOS       ")</f>
        <v xml:space="preserve">TURISMOS       </v>
      </c>
      <c r="G9326" t="str">
        <f>T("De 8 a 11,99 CABALLOS FISCALES                    ")</f>
        <v xml:space="preserve">De 8 a 11,99 CABALLOS FISCALES                    </v>
      </c>
      <c r="H9326" t="str">
        <f>T("DIESEL                                            ")</f>
        <v xml:space="preserve">DIESEL                                            </v>
      </c>
      <c r="I9326">
        <v>3</v>
      </c>
    </row>
    <row r="9327" spans="1:9">
      <c r="A9327" t="str">
        <f>T("2018")</f>
        <v>2018</v>
      </c>
      <c r="B9327" t="str">
        <f>T("Entidad sin personalidad jurídica (art. 35.4 LGT) ")</f>
        <v xml:space="preserve">Entidad sin personalidad jurídica (art. 35.4 LGT) </v>
      </c>
      <c r="C9327" t="str">
        <f>T("MONCLOA-ARAVACA     ")</f>
        <v xml:space="preserve">MONCLOA-ARAVACA     </v>
      </c>
      <c r="D9327" t="str">
        <f>T("VALDEZARZA          ")</f>
        <v xml:space="preserve">VALDEZARZA          </v>
      </c>
      <c r="E9327" t="str">
        <f>T("TU ")</f>
        <v xml:space="preserve">TU </v>
      </c>
      <c r="F9327" t="str">
        <f>T("TURISMOS       ")</f>
        <v xml:space="preserve">TURISMOS       </v>
      </c>
      <c r="G9327" t="str">
        <f>T("De 12 a 15,99 CABALLOS FISCALES                   ")</f>
        <v xml:space="preserve">De 12 a 15,99 CABALLOS FISCALES                   </v>
      </c>
      <c r="H9327" t="str">
        <f>T("DIESEL                                            ")</f>
        <v xml:space="preserve">DIESEL                                            </v>
      </c>
      <c r="I9327">
        <v>13</v>
      </c>
    </row>
    <row r="9328" spans="1:9">
      <c r="A9328" t="str">
        <f>T("2018")</f>
        <v>2018</v>
      </c>
      <c r="B9328" t="str">
        <f>T("Entidad sin personalidad jurídica (art. 35.4 LGT) ")</f>
        <v xml:space="preserve">Entidad sin personalidad jurídica (art. 35.4 LGT) </v>
      </c>
      <c r="C9328" t="str">
        <f>T("MONCLOA-ARAVACA     ")</f>
        <v xml:space="preserve">MONCLOA-ARAVACA     </v>
      </c>
      <c r="D9328" t="str">
        <f>T("EL PLANTIO          ")</f>
        <v xml:space="preserve">EL PLANTIO          </v>
      </c>
      <c r="E9328" t="str">
        <f>T("TU ")</f>
        <v xml:space="preserve">TU </v>
      </c>
      <c r="F9328" t="str">
        <f>T("TURISMOS       ")</f>
        <v xml:space="preserve">TURISMOS       </v>
      </c>
      <c r="G9328" t="str">
        <f>T("De 12 a 15,99 CABALLOS FISCALES                   ")</f>
        <v xml:space="preserve">De 12 a 15,99 CABALLOS FISCALES                   </v>
      </c>
      <c r="H9328" t="str">
        <f>T("DIESEL                                            ")</f>
        <v xml:space="preserve">DIESEL                                            </v>
      </c>
      <c r="I9328">
        <v>4</v>
      </c>
    </row>
    <row r="9329" spans="1:9">
      <c r="A9329" t="str">
        <f>T("2018")</f>
        <v>2018</v>
      </c>
      <c r="B9329" t="str">
        <f>T("Entidad sin personalidad jurídica (art. 35.4 LGT) ")</f>
        <v xml:space="preserve">Entidad sin personalidad jurídica (art. 35.4 LGT) </v>
      </c>
      <c r="C9329" t="str">
        <f>T("MONCLOA-ARAVACA     ")</f>
        <v xml:space="preserve">MONCLOA-ARAVACA     </v>
      </c>
      <c r="D9329" t="str">
        <f>T("EL PLANTIO          ")</f>
        <v xml:space="preserve">EL PLANTIO          </v>
      </c>
      <c r="E9329" t="str">
        <f>T("TU ")</f>
        <v xml:space="preserve">TU </v>
      </c>
      <c r="F9329" t="str">
        <f>T("TURISMOS       ")</f>
        <v xml:space="preserve">TURISMOS       </v>
      </c>
      <c r="G9329" t="str">
        <f>T("De 16 a 19,99 CABALLOS FISCALES                   ")</f>
        <v xml:space="preserve">De 16 a 19,99 CABALLOS FISCALES                   </v>
      </c>
      <c r="H9329" t="str">
        <f>T("DIESEL                                            ")</f>
        <v xml:space="preserve">DIESEL                                            </v>
      </c>
      <c r="I9329">
        <v>2</v>
      </c>
    </row>
    <row r="9330" spans="1:9">
      <c r="A9330" t="str">
        <f>T("2018")</f>
        <v>2018</v>
      </c>
      <c r="B9330" t="str">
        <f>T("Entidad sin personalidad jurídica (art. 35.4 LGT) ")</f>
        <v xml:space="preserve">Entidad sin personalidad jurídica (art. 35.4 LGT) </v>
      </c>
      <c r="C9330" t="str">
        <f>T("MONCLOA-ARAVACA     ")</f>
        <v xml:space="preserve">MONCLOA-ARAVACA     </v>
      </c>
      <c r="D9330" t="str">
        <f>T("ARAVACA             ")</f>
        <v xml:space="preserve">ARAVACA             </v>
      </c>
      <c r="E9330" t="str">
        <f>T("TU ")</f>
        <v xml:space="preserve">TU </v>
      </c>
      <c r="F9330" t="str">
        <f>T("TURISMOS       ")</f>
        <v xml:space="preserve">TURISMOS       </v>
      </c>
      <c r="G9330" t="str">
        <f>T("De 8 a 11,99 CABALLOS FISCALES                    ")</f>
        <v xml:space="preserve">De 8 a 11,99 CABALLOS FISCALES                    </v>
      </c>
      <c r="H9330" t="str">
        <f>T("DIESEL                                            ")</f>
        <v xml:space="preserve">DIESEL                                            </v>
      </c>
      <c r="I9330">
        <v>5</v>
      </c>
    </row>
    <row r="9331" spans="1:9">
      <c r="A9331" t="str">
        <f>T("2018")</f>
        <v>2018</v>
      </c>
      <c r="B9331" t="str">
        <f>T("Entidad sin personalidad jurídica (art. 35.4 LGT) ")</f>
        <v xml:space="preserve">Entidad sin personalidad jurídica (art. 35.4 LGT) </v>
      </c>
      <c r="C9331" t="str">
        <f>T("MONCLOA-ARAVACA     ")</f>
        <v xml:space="preserve">MONCLOA-ARAVACA     </v>
      </c>
      <c r="D9331" t="str">
        <f>T("ARAVACA             ")</f>
        <v xml:space="preserve">ARAVACA             </v>
      </c>
      <c r="E9331" t="str">
        <f>T("TU ")</f>
        <v xml:space="preserve">TU </v>
      </c>
      <c r="F9331" t="str">
        <f>T("TURISMOS       ")</f>
        <v xml:space="preserve">TURISMOS       </v>
      </c>
      <c r="G9331" t="str">
        <f>T("De 12 a 15,99 CABALLOS FISCALES                   ")</f>
        <v xml:space="preserve">De 12 a 15,99 CABALLOS FISCALES                   </v>
      </c>
      <c r="H9331" t="str">
        <f>T("DIESEL                                            ")</f>
        <v xml:space="preserve">DIESEL                                            </v>
      </c>
      <c r="I9331">
        <v>9</v>
      </c>
    </row>
    <row r="9332" spans="1:9">
      <c r="A9332" t="str">
        <f>T("2018")</f>
        <v>2018</v>
      </c>
      <c r="B9332" t="str">
        <f>T("Entidad sin personalidad jurídica (art. 35.4 LGT) ")</f>
        <v xml:space="preserve">Entidad sin personalidad jurídica (art. 35.4 LGT) </v>
      </c>
      <c r="C9332" t="str">
        <f>T("MONCLOA-ARAVACA     ")</f>
        <v xml:space="preserve">MONCLOA-ARAVACA     </v>
      </c>
      <c r="D9332" t="str">
        <f>T("ARAVACA             ")</f>
        <v xml:space="preserve">ARAVACA             </v>
      </c>
      <c r="E9332" t="str">
        <f>T("TU ")</f>
        <v xml:space="preserve">TU </v>
      </c>
      <c r="F9332" t="str">
        <f>T("TURISMOS       ")</f>
        <v xml:space="preserve">TURISMOS       </v>
      </c>
      <c r="G9332" t="str">
        <f>T("De 16 a 19,99 CABALLOS FISCALES                   ")</f>
        <v xml:space="preserve">De 16 a 19,99 CABALLOS FISCALES                   </v>
      </c>
      <c r="H9332" t="str">
        <f>T("DIESEL                                            ")</f>
        <v xml:space="preserve">DIESEL                                            </v>
      </c>
      <c r="I9332">
        <v>2</v>
      </c>
    </row>
    <row r="9333" spans="1:9">
      <c r="A9333" t="str">
        <f>T("2018")</f>
        <v>2018</v>
      </c>
      <c r="B9333" t="str">
        <f>T("Entidad sin personalidad jurídica (art. 35.4 LGT) ")</f>
        <v xml:space="preserve">Entidad sin personalidad jurídica (art. 35.4 LGT) </v>
      </c>
      <c r="C9333" t="str">
        <f>T("MONCLOA-ARAVACA     ")</f>
        <v xml:space="preserve">MONCLOA-ARAVACA     </v>
      </c>
      <c r="D9333" t="str">
        <f>T("ARAVACA             ")</f>
        <v xml:space="preserve">ARAVACA             </v>
      </c>
      <c r="E9333" t="str">
        <f>T("TU ")</f>
        <v xml:space="preserve">TU </v>
      </c>
      <c r="F9333" t="str">
        <f>T("TURISMOS       ")</f>
        <v xml:space="preserve">TURISMOS       </v>
      </c>
      <c r="G9333" t="str">
        <f>T("De 20 CABALLOS FISCALES en adelante               ")</f>
        <v xml:space="preserve">De 20 CABALLOS FISCALES en adelante               </v>
      </c>
      <c r="H9333" t="str">
        <f>T("DIESEL                                            ")</f>
        <v xml:space="preserve">DIESEL                                            </v>
      </c>
      <c r="I9333">
        <v>1</v>
      </c>
    </row>
    <row r="9334" spans="1:9">
      <c r="A9334" t="str">
        <f>T("2018")</f>
        <v>2018</v>
      </c>
      <c r="B9334" t="str">
        <f>T("FISICO                                            ")</f>
        <v xml:space="preserve">FISICO                                            </v>
      </c>
      <c r="C9334" t="str">
        <f>T("MONCLOA-ARAVACA     ")</f>
        <v xml:space="preserve">MONCLOA-ARAVACA     </v>
      </c>
      <c r="D9334" t="str">
        <f>T("SIN BARRIO          ")</f>
        <v xml:space="preserve">SIN BARRIO          </v>
      </c>
      <c r="E9334" t="str">
        <f>T("TU ")</f>
        <v xml:space="preserve">TU </v>
      </c>
      <c r="F9334" t="str">
        <f>T("TURISMOS       ")</f>
        <v xml:space="preserve">TURISMOS       </v>
      </c>
      <c r="G9334" t="str">
        <f>T("De 8 a 11,99 CABALLOS FISCALES                    ")</f>
        <v xml:space="preserve">De 8 a 11,99 CABALLOS FISCALES                    </v>
      </c>
      <c r="H9334" t="str">
        <f>T("DIESEL                                            ")</f>
        <v xml:space="preserve">DIESEL                                            </v>
      </c>
      <c r="I9334">
        <v>6</v>
      </c>
    </row>
    <row r="9335" spans="1:9">
      <c r="A9335" t="str">
        <f>T("2018")</f>
        <v>2018</v>
      </c>
      <c r="B9335" t="str">
        <f>T("FISICO                                            ")</f>
        <v xml:space="preserve">FISICO                                            </v>
      </c>
      <c r="C9335" t="str">
        <f>T("MONCLOA-ARAVACA     ")</f>
        <v xml:space="preserve">MONCLOA-ARAVACA     </v>
      </c>
      <c r="D9335" t="str">
        <f>T("SIN BARRIO          ")</f>
        <v xml:space="preserve">SIN BARRIO          </v>
      </c>
      <c r="E9335" t="str">
        <f>T("TU ")</f>
        <v xml:space="preserve">TU </v>
      </c>
      <c r="F9335" t="str">
        <f>T("TURISMOS       ")</f>
        <v xml:space="preserve">TURISMOS       </v>
      </c>
      <c r="G9335" t="str">
        <f>T("De 12 a 15,99 CABALLOS FISCALES                   ")</f>
        <v xml:space="preserve">De 12 a 15,99 CABALLOS FISCALES                   </v>
      </c>
      <c r="H9335" t="str">
        <f>T("DIESEL                                            ")</f>
        <v xml:space="preserve">DIESEL                                            </v>
      </c>
      <c r="I9335">
        <v>22</v>
      </c>
    </row>
    <row r="9336" spans="1:9">
      <c r="A9336" t="str">
        <f>T("2018")</f>
        <v>2018</v>
      </c>
      <c r="B9336" t="str">
        <f>T("FISICO                                            ")</f>
        <v xml:space="preserve">FISICO                                            </v>
      </c>
      <c r="C9336" t="str">
        <f>T("MONCLOA-ARAVACA     ")</f>
        <v xml:space="preserve">MONCLOA-ARAVACA     </v>
      </c>
      <c r="D9336" t="str">
        <f>T("SIN BARRIO          ")</f>
        <v xml:space="preserve">SIN BARRIO          </v>
      </c>
      <c r="E9336" t="str">
        <f>T("TU ")</f>
        <v xml:space="preserve">TU </v>
      </c>
      <c r="F9336" t="str">
        <f>T("TURISMOS       ")</f>
        <v xml:space="preserve">TURISMOS       </v>
      </c>
      <c r="G9336" t="str">
        <f>T("De 16 a 19,99 CABALLOS FISCALES                   ")</f>
        <v xml:space="preserve">De 16 a 19,99 CABALLOS FISCALES                   </v>
      </c>
      <c r="H9336" t="str">
        <f>T("DIESEL                                            ")</f>
        <v xml:space="preserve">DIESEL                                            </v>
      </c>
      <c r="I9336">
        <v>1</v>
      </c>
    </row>
    <row r="9337" spans="1:9">
      <c r="A9337" t="str">
        <f>T("2018")</f>
        <v>2018</v>
      </c>
      <c r="B9337" t="str">
        <f>T("FISICO                                            ")</f>
        <v xml:space="preserve">FISICO                                            </v>
      </c>
      <c r="C9337" t="str">
        <f>T("MONCLOA-ARAVACA     ")</f>
        <v xml:space="preserve">MONCLOA-ARAVACA     </v>
      </c>
      <c r="D9337" t="str">
        <f>T("CASA DE CAMPO       ")</f>
        <v xml:space="preserve">CASA DE CAMPO       </v>
      </c>
      <c r="E9337" t="str">
        <f>T("TU ")</f>
        <v xml:space="preserve">TU </v>
      </c>
      <c r="F9337" t="str">
        <f>T("TURISMOS       ")</f>
        <v xml:space="preserve">TURISMOS       </v>
      </c>
      <c r="G9337" t="str">
        <f>T("De 8 a 11,99 CABALLOS FISCALES                    ")</f>
        <v xml:space="preserve">De 8 a 11,99 CABALLOS FISCALES                    </v>
      </c>
      <c r="H9337" t="str">
        <f>T("DIESEL                                            ")</f>
        <v xml:space="preserve">DIESEL                                            </v>
      </c>
      <c r="I9337">
        <v>847</v>
      </c>
    </row>
    <row r="9338" spans="1:9">
      <c r="A9338" t="str">
        <f>T("2018")</f>
        <v>2018</v>
      </c>
      <c r="B9338" t="str">
        <f>T("FISICO                                            ")</f>
        <v xml:space="preserve">FISICO                                            </v>
      </c>
      <c r="C9338" t="str">
        <f>T("MONCLOA-ARAVACA     ")</f>
        <v xml:space="preserve">MONCLOA-ARAVACA     </v>
      </c>
      <c r="D9338" t="str">
        <f>T("CASA DE CAMPO       ")</f>
        <v xml:space="preserve">CASA DE CAMPO       </v>
      </c>
      <c r="E9338" t="str">
        <f>T("TU ")</f>
        <v xml:space="preserve">TU </v>
      </c>
      <c r="F9338" t="str">
        <f>T("TURISMOS       ")</f>
        <v xml:space="preserve">TURISMOS       </v>
      </c>
      <c r="G9338" t="str">
        <f>T("De 12 a 15,99 CABALLOS FISCALES                   ")</f>
        <v xml:space="preserve">De 12 a 15,99 CABALLOS FISCALES                   </v>
      </c>
      <c r="H9338" t="str">
        <f>T("DIESEL                                            ")</f>
        <v xml:space="preserve">DIESEL                                            </v>
      </c>
      <c r="I9338" s="1">
        <v>1542</v>
      </c>
    </row>
    <row r="9339" spans="1:9">
      <c r="A9339" t="str">
        <f>T("2018")</f>
        <v>2018</v>
      </c>
      <c r="B9339" t="str">
        <f>T("FISICO                                            ")</f>
        <v xml:space="preserve">FISICO                                            </v>
      </c>
      <c r="C9339" t="str">
        <f>T("MONCLOA-ARAVACA     ")</f>
        <v xml:space="preserve">MONCLOA-ARAVACA     </v>
      </c>
      <c r="D9339" t="str">
        <f>T("CASA DE CAMPO       ")</f>
        <v xml:space="preserve">CASA DE CAMPO       </v>
      </c>
      <c r="E9339" t="str">
        <f>T("TU ")</f>
        <v xml:space="preserve">TU </v>
      </c>
      <c r="F9339" t="str">
        <f>T("TURISMOS       ")</f>
        <v xml:space="preserve">TURISMOS       </v>
      </c>
      <c r="G9339" t="str">
        <f>T("De 16 a 19,99 CABALLOS FISCALES                   ")</f>
        <v xml:space="preserve">De 16 a 19,99 CABALLOS FISCALES                   </v>
      </c>
      <c r="H9339" t="str">
        <f>T("DIESEL                                            ")</f>
        <v xml:space="preserve">DIESEL                                            </v>
      </c>
      <c r="I9339">
        <v>139</v>
      </c>
    </row>
    <row r="9340" spans="1:9">
      <c r="A9340" t="str">
        <f>T("2018")</f>
        <v>2018</v>
      </c>
      <c r="B9340" t="str">
        <f>T("FISICO                                            ")</f>
        <v xml:space="preserve">FISICO                                            </v>
      </c>
      <c r="C9340" t="str">
        <f>T("MONCLOA-ARAVACA     ")</f>
        <v xml:space="preserve">MONCLOA-ARAVACA     </v>
      </c>
      <c r="D9340" t="str">
        <f>T("CASA DE CAMPO       ")</f>
        <v xml:space="preserve">CASA DE CAMPO       </v>
      </c>
      <c r="E9340" t="str">
        <f>T("TU ")</f>
        <v xml:space="preserve">TU </v>
      </c>
      <c r="F9340" t="str">
        <f>T("TURISMOS       ")</f>
        <v xml:space="preserve">TURISMOS       </v>
      </c>
      <c r="G9340" t="str">
        <f>T("De 20 CABALLOS FISCALES en adelante               ")</f>
        <v xml:space="preserve">De 20 CABALLOS FISCALES en adelante               </v>
      </c>
      <c r="H9340" t="str">
        <f>T("DIESEL                                            ")</f>
        <v xml:space="preserve">DIESEL                                            </v>
      </c>
      <c r="I9340">
        <v>11</v>
      </c>
    </row>
    <row r="9341" spans="1:9">
      <c r="A9341" t="str">
        <f>T("2018")</f>
        <v>2018</v>
      </c>
      <c r="B9341" t="str">
        <f>T("FISICO                                            ")</f>
        <v xml:space="preserve">FISICO                                            </v>
      </c>
      <c r="C9341" t="str">
        <f>T("MONCLOA-ARAVACA     ")</f>
        <v xml:space="preserve">MONCLOA-ARAVACA     </v>
      </c>
      <c r="D9341" t="str">
        <f>T("ARGUELLES           ")</f>
        <v xml:space="preserve">ARGUELLES           </v>
      </c>
      <c r="E9341" t="str">
        <f>T("TU ")</f>
        <v xml:space="preserve">TU </v>
      </c>
      <c r="F9341" t="str">
        <f>T("TURISMOS       ")</f>
        <v xml:space="preserve">TURISMOS       </v>
      </c>
      <c r="G9341" t="str">
        <f>T("De menos de 8 CABALLOS FISCALES                   ")</f>
        <v xml:space="preserve">De menos de 8 CABALLOS FISCALES                   </v>
      </c>
      <c r="H9341" t="str">
        <f>T("DIESEL                                            ")</f>
        <v xml:space="preserve">DIESEL                                            </v>
      </c>
      <c r="I9341">
        <v>7</v>
      </c>
    </row>
    <row r="9342" spans="1:9">
      <c r="A9342" t="str">
        <f>T("2018")</f>
        <v>2018</v>
      </c>
      <c r="B9342" t="str">
        <f>T("FISICO                                            ")</f>
        <v xml:space="preserve">FISICO                                            </v>
      </c>
      <c r="C9342" t="str">
        <f>T("MONCLOA-ARAVACA     ")</f>
        <v xml:space="preserve">MONCLOA-ARAVACA     </v>
      </c>
      <c r="D9342" t="str">
        <f>T("ARGUELLES           ")</f>
        <v xml:space="preserve">ARGUELLES           </v>
      </c>
      <c r="E9342" t="str">
        <f>T("TU ")</f>
        <v xml:space="preserve">TU </v>
      </c>
      <c r="F9342" t="str">
        <f>T("TURISMOS       ")</f>
        <v xml:space="preserve">TURISMOS       </v>
      </c>
      <c r="G9342" t="str">
        <f>T("De 8 a 11,99 CABALLOS FISCALES                    ")</f>
        <v xml:space="preserve">De 8 a 11,99 CABALLOS FISCALES                    </v>
      </c>
      <c r="H9342" t="str">
        <f>T("DIESEL                                            ")</f>
        <v xml:space="preserve">DIESEL                                            </v>
      </c>
      <c r="I9342" s="1">
        <v>1215</v>
      </c>
    </row>
    <row r="9343" spans="1:9">
      <c r="A9343" t="str">
        <f>T("2018")</f>
        <v>2018</v>
      </c>
      <c r="B9343" t="str">
        <f>T("FISICO                                            ")</f>
        <v xml:space="preserve">FISICO                                            </v>
      </c>
      <c r="C9343" t="str">
        <f>T("MONCLOA-ARAVACA     ")</f>
        <v xml:space="preserve">MONCLOA-ARAVACA     </v>
      </c>
      <c r="D9343" t="str">
        <f>T("ARGUELLES           ")</f>
        <v xml:space="preserve">ARGUELLES           </v>
      </c>
      <c r="E9343" t="str">
        <f>T("TU ")</f>
        <v xml:space="preserve">TU </v>
      </c>
      <c r="F9343" t="str">
        <f>T("TURISMOS       ")</f>
        <v xml:space="preserve">TURISMOS       </v>
      </c>
      <c r="G9343" t="str">
        <f>T("De 12 a 15,99 CABALLOS FISCALES                   ")</f>
        <v xml:space="preserve">De 12 a 15,99 CABALLOS FISCALES                   </v>
      </c>
      <c r="H9343" t="str">
        <f>T("DIESEL                                            ")</f>
        <v xml:space="preserve">DIESEL                                            </v>
      </c>
      <c r="I9343" s="1">
        <v>2609</v>
      </c>
    </row>
    <row r="9344" spans="1:9">
      <c r="A9344" t="str">
        <f>T("2018")</f>
        <v>2018</v>
      </c>
      <c r="B9344" t="str">
        <f>T("FISICO                                            ")</f>
        <v xml:space="preserve">FISICO                                            </v>
      </c>
      <c r="C9344" t="str">
        <f>T("MONCLOA-ARAVACA     ")</f>
        <v xml:space="preserve">MONCLOA-ARAVACA     </v>
      </c>
      <c r="D9344" t="str">
        <f>T("ARGUELLES           ")</f>
        <v xml:space="preserve">ARGUELLES           </v>
      </c>
      <c r="E9344" t="str">
        <f>T("TU ")</f>
        <v xml:space="preserve">TU </v>
      </c>
      <c r="F9344" t="str">
        <f>T("TURISMOS       ")</f>
        <v xml:space="preserve">TURISMOS       </v>
      </c>
      <c r="G9344" t="str">
        <f>T("De 16 a 19,99 CABALLOS FISCALES                   ")</f>
        <v xml:space="preserve">De 16 a 19,99 CABALLOS FISCALES                   </v>
      </c>
      <c r="H9344" t="str">
        <f>T("DIESEL                                            ")</f>
        <v xml:space="preserve">DIESEL                                            </v>
      </c>
      <c r="I9344">
        <v>454</v>
      </c>
    </row>
    <row r="9345" spans="1:9">
      <c r="A9345" t="str">
        <f>T("2018")</f>
        <v>2018</v>
      </c>
      <c r="B9345" t="str">
        <f>T("FISICO                                            ")</f>
        <v xml:space="preserve">FISICO                                            </v>
      </c>
      <c r="C9345" t="str">
        <f>T("MONCLOA-ARAVACA     ")</f>
        <v xml:space="preserve">MONCLOA-ARAVACA     </v>
      </c>
      <c r="D9345" t="str">
        <f>T("ARGUELLES           ")</f>
        <v xml:space="preserve">ARGUELLES           </v>
      </c>
      <c r="E9345" t="str">
        <f>T("TU ")</f>
        <v xml:space="preserve">TU </v>
      </c>
      <c r="F9345" t="str">
        <f>T("TURISMOS       ")</f>
        <v xml:space="preserve">TURISMOS       </v>
      </c>
      <c r="G9345" t="str">
        <f>T("De 20 CABALLOS FISCALES en adelante               ")</f>
        <v xml:space="preserve">De 20 CABALLOS FISCALES en adelante               </v>
      </c>
      <c r="H9345" t="str">
        <f>T("DIESEL                                            ")</f>
        <v xml:space="preserve">DIESEL                                            </v>
      </c>
      <c r="I9345">
        <v>21</v>
      </c>
    </row>
    <row r="9346" spans="1:9">
      <c r="A9346" t="str">
        <f>T("2018")</f>
        <v>2018</v>
      </c>
      <c r="B9346" t="str">
        <f>T("FISICO                                            ")</f>
        <v xml:space="preserve">FISICO                                            </v>
      </c>
      <c r="C9346" t="str">
        <f>T("MONCLOA-ARAVACA     ")</f>
        <v xml:space="preserve">MONCLOA-ARAVACA     </v>
      </c>
      <c r="D9346" t="str">
        <f>T("CIUDAD UNIVERSITARIA")</f>
        <v>CIUDAD UNIVERSITARIA</v>
      </c>
      <c r="E9346" t="str">
        <f>T("TU ")</f>
        <v xml:space="preserve">TU </v>
      </c>
      <c r="F9346" t="str">
        <f>T("TURISMOS       ")</f>
        <v xml:space="preserve">TURISMOS       </v>
      </c>
      <c r="G9346" t="str">
        <f>T("De menos de 8 CABALLOS FISCALES                   ")</f>
        <v xml:space="preserve">De menos de 8 CABALLOS FISCALES                   </v>
      </c>
      <c r="H9346" t="str">
        <f>T("DIESEL                                            ")</f>
        <v xml:space="preserve">DIESEL                                            </v>
      </c>
      <c r="I9346">
        <v>6</v>
      </c>
    </row>
    <row r="9347" spans="1:9">
      <c r="A9347" t="str">
        <f>T("2018")</f>
        <v>2018</v>
      </c>
      <c r="B9347" t="str">
        <f>T("FISICO                                            ")</f>
        <v xml:space="preserve">FISICO                                            </v>
      </c>
      <c r="C9347" t="str">
        <f>T("MONCLOA-ARAVACA     ")</f>
        <v xml:space="preserve">MONCLOA-ARAVACA     </v>
      </c>
      <c r="D9347" t="str">
        <f>T("CIUDAD UNIVERSITARIA")</f>
        <v>CIUDAD UNIVERSITARIA</v>
      </c>
      <c r="E9347" t="str">
        <f>T("TU ")</f>
        <v xml:space="preserve">TU </v>
      </c>
      <c r="F9347" t="str">
        <f>T("TURISMOS       ")</f>
        <v xml:space="preserve">TURISMOS       </v>
      </c>
      <c r="G9347" t="str">
        <f>T("De 8 a 11,99 CABALLOS FISCALES                    ")</f>
        <v xml:space="preserve">De 8 a 11,99 CABALLOS FISCALES                    </v>
      </c>
      <c r="H9347" t="str">
        <f>T("DIESEL                                            ")</f>
        <v xml:space="preserve">DIESEL                                            </v>
      </c>
      <c r="I9347">
        <v>830</v>
      </c>
    </row>
    <row r="9348" spans="1:9">
      <c r="A9348" t="str">
        <f>T("2018")</f>
        <v>2018</v>
      </c>
      <c r="B9348" t="str">
        <f>T("FISICO                                            ")</f>
        <v xml:space="preserve">FISICO                                            </v>
      </c>
      <c r="C9348" t="str">
        <f>T("MONCLOA-ARAVACA     ")</f>
        <v xml:space="preserve">MONCLOA-ARAVACA     </v>
      </c>
      <c r="D9348" t="str">
        <f>T("CIUDAD UNIVERSITARIA")</f>
        <v>CIUDAD UNIVERSITARIA</v>
      </c>
      <c r="E9348" t="str">
        <f>T("TU ")</f>
        <v xml:space="preserve">TU </v>
      </c>
      <c r="F9348" t="str">
        <f>T("TURISMOS       ")</f>
        <v xml:space="preserve">TURISMOS       </v>
      </c>
      <c r="G9348" t="str">
        <f>T("De 12 a 15,99 CABALLOS FISCALES                   ")</f>
        <v xml:space="preserve">De 12 a 15,99 CABALLOS FISCALES                   </v>
      </c>
      <c r="H9348" t="str">
        <f>T("DIESEL                                            ")</f>
        <v xml:space="preserve">DIESEL                                            </v>
      </c>
      <c r="I9348" s="1">
        <v>1943</v>
      </c>
    </row>
    <row r="9349" spans="1:9">
      <c r="A9349" t="str">
        <f>T("2018")</f>
        <v>2018</v>
      </c>
      <c r="B9349" t="str">
        <f>T("FISICO                                            ")</f>
        <v xml:space="preserve">FISICO                                            </v>
      </c>
      <c r="C9349" t="str">
        <f>T("MONCLOA-ARAVACA     ")</f>
        <v xml:space="preserve">MONCLOA-ARAVACA     </v>
      </c>
      <c r="D9349" t="str">
        <f>T("CIUDAD UNIVERSITARIA")</f>
        <v>CIUDAD UNIVERSITARIA</v>
      </c>
      <c r="E9349" t="str">
        <f>T("TU ")</f>
        <v xml:space="preserve">TU </v>
      </c>
      <c r="F9349" t="str">
        <f>T("TURISMOS       ")</f>
        <v xml:space="preserve">TURISMOS       </v>
      </c>
      <c r="G9349" t="str">
        <f>T("De 16 a 19,99 CABALLOS FISCALES                   ")</f>
        <v xml:space="preserve">De 16 a 19,99 CABALLOS FISCALES                   </v>
      </c>
      <c r="H9349" t="str">
        <f>T("DIESEL                                            ")</f>
        <v xml:space="preserve">DIESEL                                            </v>
      </c>
      <c r="I9349">
        <v>377</v>
      </c>
    </row>
    <row r="9350" spans="1:9">
      <c r="A9350" t="str">
        <f>T("2018")</f>
        <v>2018</v>
      </c>
      <c r="B9350" t="str">
        <f>T("FISICO                                            ")</f>
        <v xml:space="preserve">FISICO                                            </v>
      </c>
      <c r="C9350" t="str">
        <f>T("MONCLOA-ARAVACA     ")</f>
        <v xml:space="preserve">MONCLOA-ARAVACA     </v>
      </c>
      <c r="D9350" t="str">
        <f>T("CIUDAD UNIVERSITARIA")</f>
        <v>CIUDAD UNIVERSITARIA</v>
      </c>
      <c r="E9350" t="str">
        <f>T("TU ")</f>
        <v xml:space="preserve">TU </v>
      </c>
      <c r="F9350" t="str">
        <f>T("TURISMOS       ")</f>
        <v xml:space="preserve">TURISMOS       </v>
      </c>
      <c r="G9350" t="str">
        <f>T("De 20 CABALLOS FISCALES en adelante               ")</f>
        <v xml:space="preserve">De 20 CABALLOS FISCALES en adelante               </v>
      </c>
      <c r="H9350" t="str">
        <f>T("DIESEL                                            ")</f>
        <v xml:space="preserve">DIESEL                                            </v>
      </c>
      <c r="I9350">
        <v>26</v>
      </c>
    </row>
    <row r="9351" spans="1:9">
      <c r="A9351" t="str">
        <f>T("2018")</f>
        <v>2018</v>
      </c>
      <c r="B9351" t="str">
        <f>T("FISICO                                            ")</f>
        <v xml:space="preserve">FISICO                                            </v>
      </c>
      <c r="C9351" t="str">
        <f>T("MONCLOA-ARAVACA     ")</f>
        <v xml:space="preserve">MONCLOA-ARAVACA     </v>
      </c>
      <c r="D9351" t="str">
        <f>T("VALDEZARZA          ")</f>
        <v xml:space="preserve">VALDEZARZA          </v>
      </c>
      <c r="E9351" t="str">
        <f>T("TU ")</f>
        <v xml:space="preserve">TU </v>
      </c>
      <c r="F9351" t="str">
        <f>T("TURISMOS       ")</f>
        <v xml:space="preserve">TURISMOS       </v>
      </c>
      <c r="G9351" t="str">
        <f>T("De menos de 8 CABALLOS FISCALES                   ")</f>
        <v xml:space="preserve">De menos de 8 CABALLOS FISCALES                   </v>
      </c>
      <c r="H9351" t="str">
        <f>T("DIESEL                                            ")</f>
        <v xml:space="preserve">DIESEL                                            </v>
      </c>
      <c r="I9351">
        <v>4</v>
      </c>
    </row>
    <row r="9352" spans="1:9">
      <c r="A9352" t="str">
        <f>T("2018")</f>
        <v>2018</v>
      </c>
      <c r="B9352" t="str">
        <f>T("FISICO                                            ")</f>
        <v xml:space="preserve">FISICO                                            </v>
      </c>
      <c r="C9352" t="str">
        <f>T("MONCLOA-ARAVACA     ")</f>
        <v xml:space="preserve">MONCLOA-ARAVACA     </v>
      </c>
      <c r="D9352" t="str">
        <f>T("VALDEZARZA          ")</f>
        <v xml:space="preserve">VALDEZARZA          </v>
      </c>
      <c r="E9352" t="str">
        <f>T("TU ")</f>
        <v xml:space="preserve">TU </v>
      </c>
      <c r="F9352" t="str">
        <f>T("TURISMOS       ")</f>
        <v xml:space="preserve">TURISMOS       </v>
      </c>
      <c r="G9352" t="str">
        <f>T("De 8 a 11,99 CABALLOS FISCALES                    ")</f>
        <v xml:space="preserve">De 8 a 11,99 CABALLOS FISCALES                    </v>
      </c>
      <c r="H9352" t="str">
        <f>T("DIESEL                                            ")</f>
        <v xml:space="preserve">DIESEL                                            </v>
      </c>
      <c r="I9352" s="1">
        <v>1976</v>
      </c>
    </row>
    <row r="9353" spans="1:9">
      <c r="A9353" t="str">
        <f>T("2018")</f>
        <v>2018</v>
      </c>
      <c r="B9353" t="str">
        <f>T("FISICO                                            ")</f>
        <v xml:space="preserve">FISICO                                            </v>
      </c>
      <c r="C9353" t="str">
        <f>T("MONCLOA-ARAVACA     ")</f>
        <v xml:space="preserve">MONCLOA-ARAVACA     </v>
      </c>
      <c r="D9353" t="str">
        <f>T("VALDEZARZA          ")</f>
        <v xml:space="preserve">VALDEZARZA          </v>
      </c>
      <c r="E9353" t="str">
        <f>T("TU ")</f>
        <v xml:space="preserve">TU </v>
      </c>
      <c r="F9353" t="str">
        <f>T("TURISMOS       ")</f>
        <v xml:space="preserve">TURISMOS       </v>
      </c>
      <c r="G9353" t="str">
        <f>T("De 12 a 15,99 CABALLOS FISCALES                   ")</f>
        <v xml:space="preserve">De 12 a 15,99 CABALLOS FISCALES                   </v>
      </c>
      <c r="H9353" t="str">
        <f>T("DIESEL                                            ")</f>
        <v xml:space="preserve">DIESEL                                            </v>
      </c>
      <c r="I9353" s="1">
        <v>3477</v>
      </c>
    </row>
    <row r="9354" spans="1:9">
      <c r="A9354" t="str">
        <f>T("2018")</f>
        <v>2018</v>
      </c>
      <c r="B9354" t="str">
        <f>T("FISICO                                            ")</f>
        <v xml:space="preserve">FISICO                                            </v>
      </c>
      <c r="C9354" t="str">
        <f>T("MONCLOA-ARAVACA     ")</f>
        <v xml:space="preserve">MONCLOA-ARAVACA     </v>
      </c>
      <c r="D9354" t="str">
        <f>T("VALDEZARZA          ")</f>
        <v xml:space="preserve">VALDEZARZA          </v>
      </c>
      <c r="E9354" t="str">
        <f>T("TU ")</f>
        <v xml:space="preserve">TU </v>
      </c>
      <c r="F9354" t="str">
        <f>T("TURISMOS       ")</f>
        <v xml:space="preserve">TURISMOS       </v>
      </c>
      <c r="G9354" t="str">
        <f>T("De 16 a 19,99 CABALLOS FISCALES                   ")</f>
        <v xml:space="preserve">De 16 a 19,99 CABALLOS FISCALES                   </v>
      </c>
      <c r="H9354" t="str">
        <f>T("DIESEL                                            ")</f>
        <v xml:space="preserve">DIESEL                                            </v>
      </c>
      <c r="I9354">
        <v>279</v>
      </c>
    </row>
    <row r="9355" spans="1:9">
      <c r="A9355" t="str">
        <f>T("2018")</f>
        <v>2018</v>
      </c>
      <c r="B9355" t="str">
        <f>T("FISICO                                            ")</f>
        <v xml:space="preserve">FISICO                                            </v>
      </c>
      <c r="C9355" t="str">
        <f>T("MONCLOA-ARAVACA     ")</f>
        <v xml:space="preserve">MONCLOA-ARAVACA     </v>
      </c>
      <c r="D9355" t="str">
        <f>T("VALDEZARZA          ")</f>
        <v xml:space="preserve">VALDEZARZA          </v>
      </c>
      <c r="E9355" t="str">
        <f>T("TU ")</f>
        <v xml:space="preserve">TU </v>
      </c>
      <c r="F9355" t="str">
        <f>T("TURISMOS       ")</f>
        <v xml:space="preserve">TURISMOS       </v>
      </c>
      <c r="G9355" t="str">
        <f>T("De 20 CABALLOS FISCALES en adelante               ")</f>
        <v xml:space="preserve">De 20 CABALLOS FISCALES en adelante               </v>
      </c>
      <c r="H9355" t="str">
        <f>T("DIESEL                                            ")</f>
        <v xml:space="preserve">DIESEL                                            </v>
      </c>
      <c r="I9355">
        <v>9</v>
      </c>
    </row>
    <row r="9356" spans="1:9">
      <c r="A9356" t="str">
        <f>T("2018")</f>
        <v>2018</v>
      </c>
      <c r="B9356" t="str">
        <f>T("FISICO                                            ")</f>
        <v xml:space="preserve">FISICO                                            </v>
      </c>
      <c r="C9356" t="str">
        <f>T("MONCLOA-ARAVACA     ")</f>
        <v xml:space="preserve">MONCLOA-ARAVACA     </v>
      </c>
      <c r="D9356" t="str">
        <f>T("VALDEMARIN          ")</f>
        <v xml:space="preserve">VALDEMARIN          </v>
      </c>
      <c r="E9356" t="str">
        <f>T("TU ")</f>
        <v xml:space="preserve">TU </v>
      </c>
      <c r="F9356" t="str">
        <f>T("TURISMOS       ")</f>
        <v xml:space="preserve">TURISMOS       </v>
      </c>
      <c r="G9356" t="str">
        <f>T("De 8 a 11,99 CABALLOS FISCALES                    ")</f>
        <v xml:space="preserve">De 8 a 11,99 CABALLOS FISCALES                    </v>
      </c>
      <c r="H9356" t="str">
        <f>T("DIESEL                                            ")</f>
        <v xml:space="preserve">DIESEL                                            </v>
      </c>
      <c r="I9356">
        <v>231</v>
      </c>
    </row>
    <row r="9357" spans="1:9">
      <c r="A9357" t="str">
        <f>T("2018")</f>
        <v>2018</v>
      </c>
      <c r="B9357" t="str">
        <f>T("FISICO                                            ")</f>
        <v xml:space="preserve">FISICO                                            </v>
      </c>
      <c r="C9357" t="str">
        <f>T("MONCLOA-ARAVACA     ")</f>
        <v xml:space="preserve">MONCLOA-ARAVACA     </v>
      </c>
      <c r="D9357" t="str">
        <f>T("VALDEMARIN          ")</f>
        <v xml:space="preserve">VALDEMARIN          </v>
      </c>
      <c r="E9357" t="str">
        <f>T("TU ")</f>
        <v xml:space="preserve">TU </v>
      </c>
      <c r="F9357" t="str">
        <f>T("TURISMOS       ")</f>
        <v xml:space="preserve">TURISMOS       </v>
      </c>
      <c r="G9357" t="str">
        <f>T("De 12 a 15,99 CABALLOS FISCALES                   ")</f>
        <v xml:space="preserve">De 12 a 15,99 CABALLOS FISCALES                   </v>
      </c>
      <c r="H9357" t="str">
        <f>T("DIESEL                                            ")</f>
        <v xml:space="preserve">DIESEL                                            </v>
      </c>
      <c r="I9357">
        <v>682</v>
      </c>
    </row>
    <row r="9358" spans="1:9">
      <c r="A9358" t="str">
        <f>T("2018")</f>
        <v>2018</v>
      </c>
      <c r="B9358" t="str">
        <f>T("FISICO                                            ")</f>
        <v xml:space="preserve">FISICO                                            </v>
      </c>
      <c r="C9358" t="str">
        <f>T("MONCLOA-ARAVACA     ")</f>
        <v xml:space="preserve">MONCLOA-ARAVACA     </v>
      </c>
      <c r="D9358" t="str">
        <f>T("VALDEMARIN          ")</f>
        <v xml:space="preserve">VALDEMARIN          </v>
      </c>
      <c r="E9358" t="str">
        <f>T("TU ")</f>
        <v xml:space="preserve">TU </v>
      </c>
      <c r="F9358" t="str">
        <f>T("TURISMOS       ")</f>
        <v xml:space="preserve">TURISMOS       </v>
      </c>
      <c r="G9358" t="str">
        <f>T("De 16 a 19,99 CABALLOS FISCALES                   ")</f>
        <v xml:space="preserve">De 16 a 19,99 CABALLOS FISCALES                   </v>
      </c>
      <c r="H9358" t="str">
        <f>T("DIESEL                                            ")</f>
        <v xml:space="preserve">DIESEL                                            </v>
      </c>
      <c r="I9358">
        <v>238</v>
      </c>
    </row>
    <row r="9359" spans="1:9">
      <c r="A9359" t="str">
        <f>T("2018")</f>
        <v>2018</v>
      </c>
      <c r="B9359" t="str">
        <f>T("FISICO                                            ")</f>
        <v xml:space="preserve">FISICO                                            </v>
      </c>
      <c r="C9359" t="str">
        <f>T("MONCLOA-ARAVACA     ")</f>
        <v xml:space="preserve">MONCLOA-ARAVACA     </v>
      </c>
      <c r="D9359" t="str">
        <f>T("VALDEMARIN          ")</f>
        <v xml:space="preserve">VALDEMARIN          </v>
      </c>
      <c r="E9359" t="str">
        <f>T("TU ")</f>
        <v xml:space="preserve">TU </v>
      </c>
      <c r="F9359" t="str">
        <f>T("TURISMOS       ")</f>
        <v xml:space="preserve">TURISMOS       </v>
      </c>
      <c r="G9359" t="str">
        <f>T("De 20 CABALLOS FISCALES en adelante               ")</f>
        <v xml:space="preserve">De 20 CABALLOS FISCALES en adelante               </v>
      </c>
      <c r="H9359" t="str">
        <f>T("DIESEL                                            ")</f>
        <v xml:space="preserve">DIESEL                                            </v>
      </c>
      <c r="I9359">
        <v>17</v>
      </c>
    </row>
    <row r="9360" spans="1:9">
      <c r="A9360" t="str">
        <f>T("2018")</f>
        <v>2018</v>
      </c>
      <c r="B9360" t="str">
        <f>T("FISICO                                            ")</f>
        <v xml:space="preserve">FISICO                                            </v>
      </c>
      <c r="C9360" t="str">
        <f>T("MONCLOA-ARAVACA     ")</f>
        <v xml:space="preserve">MONCLOA-ARAVACA     </v>
      </c>
      <c r="D9360" t="str">
        <f>T("EL PLANTIO          ")</f>
        <v xml:space="preserve">EL PLANTIO          </v>
      </c>
      <c r="E9360" t="str">
        <f>T("TU ")</f>
        <v xml:space="preserve">TU </v>
      </c>
      <c r="F9360" t="str">
        <f>T("TURISMOS       ")</f>
        <v xml:space="preserve">TURISMOS       </v>
      </c>
      <c r="G9360" t="str">
        <f>T("De 8 a 11,99 CABALLOS FISCALES                    ")</f>
        <v xml:space="preserve">De 8 a 11,99 CABALLOS FISCALES                    </v>
      </c>
      <c r="H9360" t="str">
        <f>T("DIESEL                                            ")</f>
        <v xml:space="preserve">DIESEL                                            </v>
      </c>
      <c r="I9360">
        <v>152</v>
      </c>
    </row>
    <row r="9361" spans="1:9">
      <c r="A9361" t="str">
        <f>T("2018")</f>
        <v>2018</v>
      </c>
      <c r="B9361" t="str">
        <f>T("FISICO                                            ")</f>
        <v xml:space="preserve">FISICO                                            </v>
      </c>
      <c r="C9361" t="str">
        <f>T("MONCLOA-ARAVACA     ")</f>
        <v xml:space="preserve">MONCLOA-ARAVACA     </v>
      </c>
      <c r="D9361" t="str">
        <f>T("EL PLANTIO          ")</f>
        <v xml:space="preserve">EL PLANTIO          </v>
      </c>
      <c r="E9361" t="str">
        <f>T("TU ")</f>
        <v xml:space="preserve">TU </v>
      </c>
      <c r="F9361" t="str">
        <f>T("TURISMOS       ")</f>
        <v xml:space="preserve">TURISMOS       </v>
      </c>
      <c r="G9361" t="str">
        <f>T("De 12 a 15,99 CABALLOS FISCALES                   ")</f>
        <v xml:space="preserve">De 12 a 15,99 CABALLOS FISCALES                   </v>
      </c>
      <c r="H9361" t="str">
        <f>T("DIESEL                                            ")</f>
        <v xml:space="preserve">DIESEL                                            </v>
      </c>
      <c r="I9361">
        <v>330</v>
      </c>
    </row>
    <row r="9362" spans="1:9">
      <c r="A9362" t="str">
        <f>T("2018")</f>
        <v>2018</v>
      </c>
      <c r="B9362" t="str">
        <f>T("FISICO                                            ")</f>
        <v xml:space="preserve">FISICO                                            </v>
      </c>
      <c r="C9362" t="str">
        <f>T("MONCLOA-ARAVACA     ")</f>
        <v xml:space="preserve">MONCLOA-ARAVACA     </v>
      </c>
      <c r="D9362" t="str">
        <f>T("EL PLANTIO          ")</f>
        <v xml:space="preserve">EL PLANTIO          </v>
      </c>
      <c r="E9362" t="str">
        <f>T("TU ")</f>
        <v xml:space="preserve">TU </v>
      </c>
      <c r="F9362" t="str">
        <f>T("TURISMOS       ")</f>
        <v xml:space="preserve">TURISMOS       </v>
      </c>
      <c r="G9362" t="str">
        <f>T("De 16 a 19,99 CABALLOS FISCALES                   ")</f>
        <v xml:space="preserve">De 16 a 19,99 CABALLOS FISCALES                   </v>
      </c>
      <c r="H9362" t="str">
        <f>T("DIESEL                                            ")</f>
        <v xml:space="preserve">DIESEL                                            </v>
      </c>
      <c r="I9362">
        <v>90</v>
      </c>
    </row>
    <row r="9363" spans="1:9">
      <c r="A9363" t="str">
        <f>T("2018")</f>
        <v>2018</v>
      </c>
      <c r="B9363" t="str">
        <f>T("FISICO                                            ")</f>
        <v xml:space="preserve">FISICO                                            </v>
      </c>
      <c r="C9363" t="str">
        <f>T("MONCLOA-ARAVACA     ")</f>
        <v xml:space="preserve">MONCLOA-ARAVACA     </v>
      </c>
      <c r="D9363" t="str">
        <f>T("EL PLANTIO          ")</f>
        <v xml:space="preserve">EL PLANTIO          </v>
      </c>
      <c r="E9363" t="str">
        <f>T("TU ")</f>
        <v xml:space="preserve">TU </v>
      </c>
      <c r="F9363" t="str">
        <f>T("TURISMOS       ")</f>
        <v xml:space="preserve">TURISMOS       </v>
      </c>
      <c r="G9363" t="str">
        <f>T("De 20 CABALLOS FISCALES en adelante               ")</f>
        <v xml:space="preserve">De 20 CABALLOS FISCALES en adelante               </v>
      </c>
      <c r="H9363" t="str">
        <f>T("DIESEL                                            ")</f>
        <v xml:space="preserve">DIESEL                                            </v>
      </c>
      <c r="I9363">
        <v>11</v>
      </c>
    </row>
    <row r="9364" spans="1:9">
      <c r="A9364" t="str">
        <f>T("2018")</f>
        <v>2018</v>
      </c>
      <c r="B9364" t="str">
        <f>T("FISICO                                            ")</f>
        <v xml:space="preserve">FISICO                                            </v>
      </c>
      <c r="C9364" t="str">
        <f>T("MONCLOA-ARAVACA     ")</f>
        <v xml:space="preserve">MONCLOA-ARAVACA     </v>
      </c>
      <c r="D9364" t="str">
        <f>T("ARAVACA             ")</f>
        <v xml:space="preserve">ARAVACA             </v>
      </c>
      <c r="E9364" t="str">
        <f>T("TU ")</f>
        <v xml:space="preserve">TU </v>
      </c>
      <c r="F9364" t="str">
        <f>T("TURISMOS       ")</f>
        <v xml:space="preserve">TURISMOS       </v>
      </c>
      <c r="G9364" t="str">
        <f>T("De menos de 8 CABALLOS FISCALES                   ")</f>
        <v xml:space="preserve">De menos de 8 CABALLOS FISCALES                   </v>
      </c>
      <c r="H9364" t="str">
        <f>T("DIESEL                                            ")</f>
        <v xml:space="preserve">DIESEL                                            </v>
      </c>
      <c r="I9364">
        <v>5</v>
      </c>
    </row>
    <row r="9365" spans="1:9">
      <c r="A9365" t="str">
        <f>T("2018")</f>
        <v>2018</v>
      </c>
      <c r="B9365" t="str">
        <f>T("FISICO                                            ")</f>
        <v xml:space="preserve">FISICO                                            </v>
      </c>
      <c r="C9365" t="str">
        <f>T("MONCLOA-ARAVACA     ")</f>
        <v xml:space="preserve">MONCLOA-ARAVACA     </v>
      </c>
      <c r="D9365" t="str">
        <f>T("ARAVACA             ")</f>
        <v xml:space="preserve">ARAVACA             </v>
      </c>
      <c r="E9365" t="str">
        <f>T("TU ")</f>
        <v xml:space="preserve">TU </v>
      </c>
      <c r="F9365" t="str">
        <f>T("TURISMOS       ")</f>
        <v xml:space="preserve">TURISMOS       </v>
      </c>
      <c r="G9365" t="str">
        <f>T("De 8 a 11,99 CABALLOS FISCALES                    ")</f>
        <v xml:space="preserve">De 8 a 11,99 CABALLOS FISCALES                    </v>
      </c>
      <c r="H9365" t="str">
        <f>T("DIESEL                                            ")</f>
        <v xml:space="preserve">DIESEL                                            </v>
      </c>
      <c r="I9365" s="1">
        <v>1522</v>
      </c>
    </row>
    <row r="9366" spans="1:9">
      <c r="A9366" t="str">
        <f>T("2018")</f>
        <v>2018</v>
      </c>
      <c r="B9366" t="str">
        <f>T("FISICO                                            ")</f>
        <v xml:space="preserve">FISICO                                            </v>
      </c>
      <c r="C9366" t="str">
        <f>T("MONCLOA-ARAVACA     ")</f>
        <v xml:space="preserve">MONCLOA-ARAVACA     </v>
      </c>
      <c r="D9366" t="str">
        <f>T("ARAVACA             ")</f>
        <v xml:space="preserve">ARAVACA             </v>
      </c>
      <c r="E9366" t="str">
        <f>T("TU ")</f>
        <v xml:space="preserve">TU </v>
      </c>
      <c r="F9366" t="str">
        <f>T("TURISMOS       ")</f>
        <v xml:space="preserve">TURISMOS       </v>
      </c>
      <c r="G9366" t="str">
        <f>T("De 12 a 15,99 CABALLOS FISCALES                   ")</f>
        <v xml:space="preserve">De 12 a 15,99 CABALLOS FISCALES                   </v>
      </c>
      <c r="H9366" t="str">
        <f>T("DIESEL                                            ")</f>
        <v xml:space="preserve">DIESEL                                            </v>
      </c>
      <c r="I9366" s="1">
        <v>3156</v>
      </c>
    </row>
    <row r="9367" spans="1:9">
      <c r="A9367" t="str">
        <f>T("2018")</f>
        <v>2018</v>
      </c>
      <c r="B9367" t="str">
        <f>T("FISICO                                            ")</f>
        <v xml:space="preserve">FISICO                                            </v>
      </c>
      <c r="C9367" t="str">
        <f>T("MONCLOA-ARAVACA     ")</f>
        <v xml:space="preserve">MONCLOA-ARAVACA     </v>
      </c>
      <c r="D9367" t="str">
        <f>T("ARAVACA             ")</f>
        <v xml:space="preserve">ARAVACA             </v>
      </c>
      <c r="E9367" t="str">
        <f>T("TU ")</f>
        <v xml:space="preserve">TU </v>
      </c>
      <c r="F9367" t="str">
        <f>T("TURISMOS       ")</f>
        <v xml:space="preserve">TURISMOS       </v>
      </c>
      <c r="G9367" t="str">
        <f>T("De 16 a 19,99 CABALLOS FISCALES                   ")</f>
        <v xml:space="preserve">De 16 a 19,99 CABALLOS FISCALES                   </v>
      </c>
      <c r="H9367" t="str">
        <f>T("DIESEL                                            ")</f>
        <v xml:space="preserve">DIESEL                                            </v>
      </c>
      <c r="I9367">
        <v>643</v>
      </c>
    </row>
    <row r="9368" spans="1:9">
      <c r="A9368" t="str">
        <f>T("2018")</f>
        <v>2018</v>
      </c>
      <c r="B9368" t="str">
        <f>T("FISICO                                            ")</f>
        <v xml:space="preserve">FISICO                                            </v>
      </c>
      <c r="C9368" t="str">
        <f>T("MONCLOA-ARAVACA     ")</f>
        <v xml:space="preserve">MONCLOA-ARAVACA     </v>
      </c>
      <c r="D9368" t="str">
        <f>T("ARAVACA             ")</f>
        <v xml:space="preserve">ARAVACA             </v>
      </c>
      <c r="E9368" t="str">
        <f>T("TU ")</f>
        <v xml:space="preserve">TU </v>
      </c>
      <c r="F9368" t="str">
        <f>T("TURISMOS       ")</f>
        <v xml:space="preserve">TURISMOS       </v>
      </c>
      <c r="G9368" t="str">
        <f>T("De 20 CABALLOS FISCALES en adelante               ")</f>
        <v xml:space="preserve">De 20 CABALLOS FISCALES en adelante               </v>
      </c>
      <c r="H9368" t="str">
        <f>T("DIESEL                                            ")</f>
        <v xml:space="preserve">DIESEL                                            </v>
      </c>
      <c r="I9368">
        <v>36</v>
      </c>
    </row>
    <row r="9369" spans="1:9">
      <c r="A9369" t="str">
        <f>T("2018")</f>
        <v>2018</v>
      </c>
      <c r="B9369" t="str">
        <f>T("JURIDICO                                          ")</f>
        <v xml:space="preserve">JURIDICO                                          </v>
      </c>
      <c r="C9369" t="str">
        <f>T("MONCLOA-ARAVACA     ")</f>
        <v xml:space="preserve">MONCLOA-ARAVACA     </v>
      </c>
      <c r="D9369" t="str">
        <f>T("SIN BARRIO          ")</f>
        <v xml:space="preserve">SIN BARRIO          </v>
      </c>
      <c r="E9369" t="str">
        <f>T("TU ")</f>
        <v xml:space="preserve">TU </v>
      </c>
      <c r="F9369" t="str">
        <f>T("TURISMOS       ")</f>
        <v xml:space="preserve">TURISMOS       </v>
      </c>
      <c r="G9369" t="str">
        <f>T("De 8 a 11,99 CABALLOS FISCALES                    ")</f>
        <v xml:space="preserve">De 8 a 11,99 CABALLOS FISCALES                    </v>
      </c>
      <c r="H9369" t="str">
        <f>T("DIESEL                                            ")</f>
        <v xml:space="preserve">DIESEL                                            </v>
      </c>
      <c r="I9369">
        <v>1</v>
      </c>
    </row>
    <row r="9370" spans="1:9">
      <c r="A9370" t="str">
        <f>T("2018")</f>
        <v>2018</v>
      </c>
      <c r="B9370" t="str">
        <f>T("JURIDICO                                          ")</f>
        <v xml:space="preserve">JURIDICO                                          </v>
      </c>
      <c r="C9370" t="str">
        <f>T("MONCLOA-ARAVACA     ")</f>
        <v xml:space="preserve">MONCLOA-ARAVACA     </v>
      </c>
      <c r="D9370" t="str">
        <f>T("SIN BARRIO          ")</f>
        <v xml:space="preserve">SIN BARRIO          </v>
      </c>
      <c r="E9370" t="str">
        <f>T("TU ")</f>
        <v xml:space="preserve">TU </v>
      </c>
      <c r="F9370" t="str">
        <f>T("TURISMOS       ")</f>
        <v xml:space="preserve">TURISMOS       </v>
      </c>
      <c r="G9370" t="str">
        <f>T("De 12 a 15,99 CABALLOS FISCALES                   ")</f>
        <v xml:space="preserve">De 12 a 15,99 CABALLOS FISCALES                   </v>
      </c>
      <c r="H9370" t="str">
        <f>T("DIESEL                                            ")</f>
        <v xml:space="preserve">DIESEL                                            </v>
      </c>
      <c r="I9370">
        <v>5</v>
      </c>
    </row>
    <row r="9371" spans="1:9">
      <c r="A9371" t="str">
        <f>T("2018")</f>
        <v>2018</v>
      </c>
      <c r="B9371" t="str">
        <f>T("JURIDICO                                          ")</f>
        <v xml:space="preserve">JURIDICO                                          </v>
      </c>
      <c r="C9371" t="str">
        <f>T("MONCLOA-ARAVACA     ")</f>
        <v xml:space="preserve">MONCLOA-ARAVACA     </v>
      </c>
      <c r="D9371" t="str">
        <f>T("SIN BARRIO          ")</f>
        <v xml:space="preserve">SIN BARRIO          </v>
      </c>
      <c r="E9371" t="str">
        <f>T("TU ")</f>
        <v xml:space="preserve">TU </v>
      </c>
      <c r="F9371" t="str">
        <f>T("TURISMOS       ")</f>
        <v xml:space="preserve">TURISMOS       </v>
      </c>
      <c r="G9371" t="str">
        <f>T("De 16 a 19,99 CABALLOS FISCALES                   ")</f>
        <v xml:space="preserve">De 16 a 19,99 CABALLOS FISCALES                   </v>
      </c>
      <c r="H9371" t="str">
        <f>T("DIESEL                                            ")</f>
        <v xml:space="preserve">DIESEL                                            </v>
      </c>
      <c r="I9371">
        <v>2</v>
      </c>
    </row>
    <row r="9372" spans="1:9">
      <c r="A9372" t="str">
        <f>T("2018")</f>
        <v>2018</v>
      </c>
      <c r="B9372" t="str">
        <f>T("JURIDICO                                          ")</f>
        <v xml:space="preserve">JURIDICO                                          </v>
      </c>
      <c r="C9372" t="str">
        <f>T("MONCLOA-ARAVACA     ")</f>
        <v xml:space="preserve">MONCLOA-ARAVACA     </v>
      </c>
      <c r="D9372" t="str">
        <f>T("SIN BARRIO          ")</f>
        <v xml:space="preserve">SIN BARRIO          </v>
      </c>
      <c r="E9372" t="str">
        <f>T("TU ")</f>
        <v xml:space="preserve">TU </v>
      </c>
      <c r="F9372" t="str">
        <f>T("TURISMOS       ")</f>
        <v xml:space="preserve">TURISMOS       </v>
      </c>
      <c r="G9372" t="str">
        <f>T("De 20 CABALLOS FISCALES en adelante               ")</f>
        <v xml:space="preserve">De 20 CABALLOS FISCALES en adelante               </v>
      </c>
      <c r="H9372" t="str">
        <f>T("DIESEL                                            ")</f>
        <v xml:space="preserve">DIESEL                                            </v>
      </c>
      <c r="I9372">
        <v>1</v>
      </c>
    </row>
    <row r="9373" spans="1:9">
      <c r="A9373" t="str">
        <f>T("2018")</f>
        <v>2018</v>
      </c>
      <c r="B9373" t="str">
        <f>T("JURIDICO                                          ")</f>
        <v xml:space="preserve">JURIDICO                                          </v>
      </c>
      <c r="C9373" t="str">
        <f>T("MONCLOA-ARAVACA     ")</f>
        <v xml:space="preserve">MONCLOA-ARAVACA     </v>
      </c>
      <c r="D9373" t="str">
        <f>T("CASA DE CAMPO       ")</f>
        <v xml:space="preserve">CASA DE CAMPO       </v>
      </c>
      <c r="E9373" t="str">
        <f>T("TU ")</f>
        <v xml:space="preserve">TU </v>
      </c>
      <c r="F9373" t="str">
        <f>T("TURISMOS       ")</f>
        <v xml:space="preserve">TURISMOS       </v>
      </c>
      <c r="G9373" t="str">
        <f>T("De menos de 8 CABALLOS FISCALES                   ")</f>
        <v xml:space="preserve">De menos de 8 CABALLOS FISCALES                   </v>
      </c>
      <c r="H9373" t="str">
        <f>T("DIESEL                                            ")</f>
        <v xml:space="preserve">DIESEL                                            </v>
      </c>
      <c r="I9373">
        <v>1</v>
      </c>
    </row>
    <row r="9374" spans="1:9">
      <c r="A9374" t="str">
        <f>T("2018")</f>
        <v>2018</v>
      </c>
      <c r="B9374" t="str">
        <f>T("JURIDICO                                          ")</f>
        <v xml:space="preserve">JURIDICO                                          </v>
      </c>
      <c r="C9374" t="str">
        <f>T("MONCLOA-ARAVACA     ")</f>
        <v xml:space="preserve">MONCLOA-ARAVACA     </v>
      </c>
      <c r="D9374" t="str">
        <f>T("CASA DE CAMPO       ")</f>
        <v xml:space="preserve">CASA DE CAMPO       </v>
      </c>
      <c r="E9374" t="str">
        <f>T("TU ")</f>
        <v xml:space="preserve">TU </v>
      </c>
      <c r="F9374" t="str">
        <f>T("TURISMOS       ")</f>
        <v xml:space="preserve">TURISMOS       </v>
      </c>
      <c r="G9374" t="str">
        <f>T("De 8 a 11,99 CABALLOS FISCALES                    ")</f>
        <v xml:space="preserve">De 8 a 11,99 CABALLOS FISCALES                    </v>
      </c>
      <c r="H9374" t="str">
        <f>T("DIESEL                                            ")</f>
        <v xml:space="preserve">DIESEL                                            </v>
      </c>
      <c r="I9374">
        <v>23</v>
      </c>
    </row>
    <row r="9375" spans="1:9">
      <c r="A9375" t="str">
        <f>T("2018")</f>
        <v>2018</v>
      </c>
      <c r="B9375" t="str">
        <f>T("JURIDICO                                          ")</f>
        <v xml:space="preserve">JURIDICO                                          </v>
      </c>
      <c r="C9375" t="str">
        <f>T("MONCLOA-ARAVACA     ")</f>
        <v xml:space="preserve">MONCLOA-ARAVACA     </v>
      </c>
      <c r="D9375" t="str">
        <f>T("CASA DE CAMPO       ")</f>
        <v xml:space="preserve">CASA DE CAMPO       </v>
      </c>
      <c r="E9375" t="str">
        <f>T("TU ")</f>
        <v xml:space="preserve">TU </v>
      </c>
      <c r="F9375" t="str">
        <f>T("TURISMOS       ")</f>
        <v xml:space="preserve">TURISMOS       </v>
      </c>
      <c r="G9375" t="str">
        <f>T("De 12 a 15,99 CABALLOS FISCALES                   ")</f>
        <v xml:space="preserve">De 12 a 15,99 CABALLOS FISCALES                   </v>
      </c>
      <c r="H9375" t="str">
        <f>T("DIESEL                                            ")</f>
        <v xml:space="preserve">DIESEL                                            </v>
      </c>
      <c r="I9375">
        <v>82</v>
      </c>
    </row>
    <row r="9376" spans="1:9">
      <c r="A9376" t="str">
        <f>T("2018")</f>
        <v>2018</v>
      </c>
      <c r="B9376" t="str">
        <f>T("JURIDICO                                          ")</f>
        <v xml:space="preserve">JURIDICO                                          </v>
      </c>
      <c r="C9376" t="str">
        <f>T("MONCLOA-ARAVACA     ")</f>
        <v xml:space="preserve">MONCLOA-ARAVACA     </v>
      </c>
      <c r="D9376" t="str">
        <f>T("CASA DE CAMPO       ")</f>
        <v xml:space="preserve">CASA DE CAMPO       </v>
      </c>
      <c r="E9376" t="str">
        <f>T("TU ")</f>
        <v xml:space="preserve">TU </v>
      </c>
      <c r="F9376" t="str">
        <f>T("TURISMOS       ")</f>
        <v xml:space="preserve">TURISMOS       </v>
      </c>
      <c r="G9376" t="str">
        <f>T("De 16 a 19,99 CABALLOS FISCALES                   ")</f>
        <v xml:space="preserve">De 16 a 19,99 CABALLOS FISCALES                   </v>
      </c>
      <c r="H9376" t="str">
        <f>T("DIESEL                                            ")</f>
        <v xml:space="preserve">DIESEL                                            </v>
      </c>
      <c r="I9376">
        <v>33</v>
      </c>
    </row>
    <row r="9377" spans="1:9">
      <c r="A9377" t="str">
        <f>T("2018")</f>
        <v>2018</v>
      </c>
      <c r="B9377" t="str">
        <f>T("JURIDICO                                          ")</f>
        <v xml:space="preserve">JURIDICO                                          </v>
      </c>
      <c r="C9377" t="str">
        <f>T("MONCLOA-ARAVACA     ")</f>
        <v xml:space="preserve">MONCLOA-ARAVACA     </v>
      </c>
      <c r="D9377" t="str">
        <f>T("CASA DE CAMPO       ")</f>
        <v xml:space="preserve">CASA DE CAMPO       </v>
      </c>
      <c r="E9377" t="str">
        <f>T("TU ")</f>
        <v xml:space="preserve">TU </v>
      </c>
      <c r="F9377" t="str">
        <f>T("TURISMOS       ")</f>
        <v xml:space="preserve">TURISMOS       </v>
      </c>
      <c r="G9377" t="str">
        <f>T("De 20 CABALLOS FISCALES en adelante               ")</f>
        <v xml:space="preserve">De 20 CABALLOS FISCALES en adelante               </v>
      </c>
      <c r="H9377" t="str">
        <f>T("DIESEL                                            ")</f>
        <v xml:space="preserve">DIESEL                                            </v>
      </c>
      <c r="I9377">
        <v>4</v>
      </c>
    </row>
    <row r="9378" spans="1:9">
      <c r="A9378" t="str">
        <f>T("2018")</f>
        <v>2018</v>
      </c>
      <c r="B9378" t="str">
        <f>T("JURIDICO                                          ")</f>
        <v xml:space="preserve">JURIDICO                                          </v>
      </c>
      <c r="C9378" t="str">
        <f>T("MONCLOA-ARAVACA     ")</f>
        <v xml:space="preserve">MONCLOA-ARAVACA     </v>
      </c>
      <c r="D9378" t="str">
        <f>T("ARGUELLES           ")</f>
        <v xml:space="preserve">ARGUELLES           </v>
      </c>
      <c r="E9378" t="str">
        <f>T("TU ")</f>
        <v xml:space="preserve">TU </v>
      </c>
      <c r="F9378" t="str">
        <f>T("TURISMOS       ")</f>
        <v xml:space="preserve">TURISMOS       </v>
      </c>
      <c r="G9378" t="str">
        <f>T("De 8 a 11,99 CABALLOS FISCALES                    ")</f>
        <v xml:space="preserve">De 8 a 11,99 CABALLOS FISCALES                    </v>
      </c>
      <c r="H9378" t="str">
        <f>T("DIESEL                                            ")</f>
        <v xml:space="preserve">DIESEL                                            </v>
      </c>
      <c r="I9378">
        <v>174</v>
      </c>
    </row>
    <row r="9379" spans="1:9">
      <c r="A9379" t="str">
        <f>T("2018")</f>
        <v>2018</v>
      </c>
      <c r="B9379" t="str">
        <f>T("JURIDICO                                          ")</f>
        <v xml:space="preserve">JURIDICO                                          </v>
      </c>
      <c r="C9379" t="str">
        <f>T("MONCLOA-ARAVACA     ")</f>
        <v xml:space="preserve">MONCLOA-ARAVACA     </v>
      </c>
      <c r="D9379" t="str">
        <f>T("ARGUELLES           ")</f>
        <v xml:space="preserve">ARGUELLES           </v>
      </c>
      <c r="E9379" t="str">
        <f>T("TU ")</f>
        <v xml:space="preserve">TU </v>
      </c>
      <c r="F9379" t="str">
        <f>T("TURISMOS       ")</f>
        <v xml:space="preserve">TURISMOS       </v>
      </c>
      <c r="G9379" t="str">
        <f>T("De 12 a 15,99 CABALLOS FISCALES                   ")</f>
        <v xml:space="preserve">De 12 a 15,99 CABALLOS FISCALES                   </v>
      </c>
      <c r="H9379" t="str">
        <f>T("DIESEL                                            ")</f>
        <v xml:space="preserve">DIESEL                                            </v>
      </c>
      <c r="I9379">
        <v>670</v>
      </c>
    </row>
    <row r="9380" spans="1:9">
      <c r="A9380" t="str">
        <f>T("2018")</f>
        <v>2018</v>
      </c>
      <c r="B9380" t="str">
        <f>T("JURIDICO                                          ")</f>
        <v xml:space="preserve">JURIDICO                                          </v>
      </c>
      <c r="C9380" t="str">
        <f>T("MONCLOA-ARAVACA     ")</f>
        <v xml:space="preserve">MONCLOA-ARAVACA     </v>
      </c>
      <c r="D9380" t="str">
        <f>T("ARGUELLES           ")</f>
        <v xml:space="preserve">ARGUELLES           </v>
      </c>
      <c r="E9380" t="str">
        <f>T("TU ")</f>
        <v xml:space="preserve">TU </v>
      </c>
      <c r="F9380" t="str">
        <f>T("TURISMOS       ")</f>
        <v xml:space="preserve">TURISMOS       </v>
      </c>
      <c r="G9380" t="str">
        <f>T("De 16 a 19,99 CABALLOS FISCALES                   ")</f>
        <v xml:space="preserve">De 16 a 19,99 CABALLOS FISCALES                   </v>
      </c>
      <c r="H9380" t="str">
        <f>T("DIESEL                                            ")</f>
        <v xml:space="preserve">DIESEL                                            </v>
      </c>
      <c r="I9380">
        <v>267</v>
      </c>
    </row>
    <row r="9381" spans="1:9">
      <c r="A9381" t="str">
        <f>T("2018")</f>
        <v>2018</v>
      </c>
      <c r="B9381" t="str">
        <f>T("JURIDICO                                          ")</f>
        <v xml:space="preserve">JURIDICO                                          </v>
      </c>
      <c r="C9381" t="str">
        <f>T("MONCLOA-ARAVACA     ")</f>
        <v xml:space="preserve">MONCLOA-ARAVACA     </v>
      </c>
      <c r="D9381" t="str">
        <f>T("ARGUELLES           ")</f>
        <v xml:space="preserve">ARGUELLES           </v>
      </c>
      <c r="E9381" t="str">
        <f>T("TU ")</f>
        <v xml:space="preserve">TU </v>
      </c>
      <c r="F9381" t="str">
        <f>T("TURISMOS       ")</f>
        <v xml:space="preserve">TURISMOS       </v>
      </c>
      <c r="G9381" t="str">
        <f>T("De 20 CABALLOS FISCALES en adelante               ")</f>
        <v xml:space="preserve">De 20 CABALLOS FISCALES en adelante               </v>
      </c>
      <c r="H9381" t="str">
        <f>T("DIESEL                                            ")</f>
        <v xml:space="preserve">DIESEL                                            </v>
      </c>
      <c r="I9381">
        <v>30</v>
      </c>
    </row>
    <row r="9382" spans="1:9">
      <c r="A9382" t="str">
        <f>T("2018")</f>
        <v>2018</v>
      </c>
      <c r="B9382" t="str">
        <f>T("JURIDICO                                          ")</f>
        <v xml:space="preserve">JURIDICO                                          </v>
      </c>
      <c r="C9382" t="str">
        <f>T("MONCLOA-ARAVACA     ")</f>
        <v xml:space="preserve">MONCLOA-ARAVACA     </v>
      </c>
      <c r="D9382" t="str">
        <f>T("CIUDAD UNIVERSITARIA")</f>
        <v>CIUDAD UNIVERSITARIA</v>
      </c>
      <c r="E9382" t="str">
        <f>T("TU ")</f>
        <v xml:space="preserve">TU </v>
      </c>
      <c r="F9382" t="str">
        <f>T("TURISMOS       ")</f>
        <v xml:space="preserve">TURISMOS       </v>
      </c>
      <c r="G9382" t="str">
        <f>T("De menos de 8 CABALLOS FISCALES                   ")</f>
        <v xml:space="preserve">De menos de 8 CABALLOS FISCALES                   </v>
      </c>
      <c r="H9382" t="str">
        <f>T("DIESEL                                            ")</f>
        <v xml:space="preserve">DIESEL                                            </v>
      </c>
      <c r="I9382">
        <v>1</v>
      </c>
    </row>
    <row r="9383" spans="1:9">
      <c r="A9383" t="str">
        <f>T("2018")</f>
        <v>2018</v>
      </c>
      <c r="B9383" t="str">
        <f>T("JURIDICO                                          ")</f>
        <v xml:space="preserve">JURIDICO                                          </v>
      </c>
      <c r="C9383" t="str">
        <f>T("MONCLOA-ARAVACA     ")</f>
        <v xml:space="preserve">MONCLOA-ARAVACA     </v>
      </c>
      <c r="D9383" t="str">
        <f>T("CIUDAD UNIVERSITARIA")</f>
        <v>CIUDAD UNIVERSITARIA</v>
      </c>
      <c r="E9383" t="str">
        <f>T("TU ")</f>
        <v xml:space="preserve">TU </v>
      </c>
      <c r="F9383" t="str">
        <f>T("TURISMOS       ")</f>
        <v xml:space="preserve">TURISMOS       </v>
      </c>
      <c r="G9383" t="str">
        <f>T("De 8 a 11,99 CABALLOS FISCALES                    ")</f>
        <v xml:space="preserve">De 8 a 11,99 CABALLOS FISCALES                    </v>
      </c>
      <c r="H9383" t="str">
        <f>T("DIESEL                                            ")</f>
        <v xml:space="preserve">DIESEL                                            </v>
      </c>
      <c r="I9383">
        <v>221</v>
      </c>
    </row>
    <row r="9384" spans="1:9">
      <c r="A9384" t="str">
        <f>T("2018")</f>
        <v>2018</v>
      </c>
      <c r="B9384" t="str">
        <f>T("JURIDICO                                          ")</f>
        <v xml:space="preserve">JURIDICO                                          </v>
      </c>
      <c r="C9384" t="str">
        <f>T("MONCLOA-ARAVACA     ")</f>
        <v xml:space="preserve">MONCLOA-ARAVACA     </v>
      </c>
      <c r="D9384" t="str">
        <f>T("CIUDAD UNIVERSITARIA")</f>
        <v>CIUDAD UNIVERSITARIA</v>
      </c>
      <c r="E9384" t="str">
        <f>T("TU ")</f>
        <v xml:space="preserve">TU </v>
      </c>
      <c r="F9384" t="str">
        <f>T("TURISMOS       ")</f>
        <v xml:space="preserve">TURISMOS       </v>
      </c>
      <c r="G9384" t="str">
        <f>T("De 12 a 15,99 CABALLOS FISCALES                   ")</f>
        <v xml:space="preserve">De 12 a 15,99 CABALLOS FISCALES                   </v>
      </c>
      <c r="H9384" t="str">
        <f>T("DIESEL                                            ")</f>
        <v xml:space="preserve">DIESEL                                            </v>
      </c>
      <c r="I9384">
        <v>303</v>
      </c>
    </row>
    <row r="9385" spans="1:9">
      <c r="A9385" t="str">
        <f>T("2018")</f>
        <v>2018</v>
      </c>
      <c r="B9385" t="str">
        <f>T("JURIDICO                                          ")</f>
        <v xml:space="preserve">JURIDICO                                          </v>
      </c>
      <c r="C9385" t="str">
        <f>T("MONCLOA-ARAVACA     ")</f>
        <v xml:space="preserve">MONCLOA-ARAVACA     </v>
      </c>
      <c r="D9385" t="str">
        <f>T("CIUDAD UNIVERSITARIA")</f>
        <v>CIUDAD UNIVERSITARIA</v>
      </c>
      <c r="E9385" t="str">
        <f>T("TU ")</f>
        <v xml:space="preserve">TU </v>
      </c>
      <c r="F9385" t="str">
        <f>T("TURISMOS       ")</f>
        <v xml:space="preserve">TURISMOS       </v>
      </c>
      <c r="G9385" t="str">
        <f>T("De 16 a 19,99 CABALLOS FISCALES                   ")</f>
        <v xml:space="preserve">De 16 a 19,99 CABALLOS FISCALES                   </v>
      </c>
      <c r="H9385" t="str">
        <f>T("DIESEL                                            ")</f>
        <v xml:space="preserve">DIESEL                                            </v>
      </c>
      <c r="I9385">
        <v>117</v>
      </c>
    </row>
    <row r="9386" spans="1:9">
      <c r="A9386" t="str">
        <f>T("2018")</f>
        <v>2018</v>
      </c>
      <c r="B9386" t="str">
        <f>T("JURIDICO                                          ")</f>
        <v xml:space="preserve">JURIDICO                                          </v>
      </c>
      <c r="C9386" t="str">
        <f>T("MONCLOA-ARAVACA     ")</f>
        <v xml:space="preserve">MONCLOA-ARAVACA     </v>
      </c>
      <c r="D9386" t="str">
        <f>T("CIUDAD UNIVERSITARIA")</f>
        <v>CIUDAD UNIVERSITARIA</v>
      </c>
      <c r="E9386" t="str">
        <f>T("TU ")</f>
        <v xml:space="preserve">TU </v>
      </c>
      <c r="F9386" t="str">
        <f>T("TURISMOS       ")</f>
        <v xml:space="preserve">TURISMOS       </v>
      </c>
      <c r="G9386" t="str">
        <f>T("De 20 CABALLOS FISCALES en adelante               ")</f>
        <v xml:space="preserve">De 20 CABALLOS FISCALES en adelante               </v>
      </c>
      <c r="H9386" t="str">
        <f>T("DIESEL                                            ")</f>
        <v xml:space="preserve">DIESEL                                            </v>
      </c>
      <c r="I9386">
        <v>7</v>
      </c>
    </row>
    <row r="9387" spans="1:9">
      <c r="A9387" t="str">
        <f>T("2018")</f>
        <v>2018</v>
      </c>
      <c r="B9387" t="str">
        <f>T("JURIDICO                                          ")</f>
        <v xml:space="preserve">JURIDICO                                          </v>
      </c>
      <c r="C9387" t="str">
        <f>T("MONCLOA-ARAVACA     ")</f>
        <v xml:space="preserve">MONCLOA-ARAVACA     </v>
      </c>
      <c r="D9387" t="str">
        <f>T("VALDEZARZA          ")</f>
        <v xml:space="preserve">VALDEZARZA          </v>
      </c>
      <c r="E9387" t="str">
        <f>T("TU ")</f>
        <v xml:space="preserve">TU </v>
      </c>
      <c r="F9387" t="str">
        <f>T("TURISMOS       ")</f>
        <v xml:space="preserve">TURISMOS       </v>
      </c>
      <c r="G9387" t="str">
        <f>T("De 8 a 11,99 CABALLOS FISCALES                    ")</f>
        <v xml:space="preserve">De 8 a 11,99 CABALLOS FISCALES                    </v>
      </c>
      <c r="H9387" t="str">
        <f>T("DIESEL                                            ")</f>
        <v xml:space="preserve">DIESEL                                            </v>
      </c>
      <c r="I9387">
        <v>64</v>
      </c>
    </row>
    <row r="9388" spans="1:9">
      <c r="A9388" t="str">
        <f>T("2018")</f>
        <v>2018</v>
      </c>
      <c r="B9388" t="str">
        <f>T("JURIDICO                                          ")</f>
        <v xml:space="preserve">JURIDICO                                          </v>
      </c>
      <c r="C9388" t="str">
        <f>T("MONCLOA-ARAVACA     ")</f>
        <v xml:space="preserve">MONCLOA-ARAVACA     </v>
      </c>
      <c r="D9388" t="str">
        <f>T("VALDEZARZA          ")</f>
        <v xml:space="preserve">VALDEZARZA          </v>
      </c>
      <c r="E9388" t="str">
        <f>T("TU ")</f>
        <v xml:space="preserve">TU </v>
      </c>
      <c r="F9388" t="str">
        <f>T("TURISMOS       ")</f>
        <v xml:space="preserve">TURISMOS       </v>
      </c>
      <c r="G9388" t="str">
        <f>T("De 12 a 15,99 CABALLOS FISCALES                   ")</f>
        <v xml:space="preserve">De 12 a 15,99 CABALLOS FISCALES                   </v>
      </c>
      <c r="H9388" t="str">
        <f>T("DIESEL                                            ")</f>
        <v xml:space="preserve">DIESEL                                            </v>
      </c>
      <c r="I9388">
        <v>140</v>
      </c>
    </row>
    <row r="9389" spans="1:9">
      <c r="A9389" t="str">
        <f>T("2018")</f>
        <v>2018</v>
      </c>
      <c r="B9389" t="str">
        <f>T("JURIDICO                                          ")</f>
        <v xml:space="preserve">JURIDICO                                          </v>
      </c>
      <c r="C9389" t="str">
        <f>T("MONCLOA-ARAVACA     ")</f>
        <v xml:space="preserve">MONCLOA-ARAVACA     </v>
      </c>
      <c r="D9389" t="str">
        <f>T("VALDEZARZA          ")</f>
        <v xml:space="preserve">VALDEZARZA          </v>
      </c>
      <c r="E9389" t="str">
        <f>T("TU ")</f>
        <v xml:space="preserve">TU </v>
      </c>
      <c r="F9389" t="str">
        <f>T("TURISMOS       ")</f>
        <v xml:space="preserve">TURISMOS       </v>
      </c>
      <c r="G9389" t="str">
        <f>T("De 16 a 19,99 CABALLOS FISCALES                   ")</f>
        <v xml:space="preserve">De 16 a 19,99 CABALLOS FISCALES                   </v>
      </c>
      <c r="H9389" t="str">
        <f>T("DIESEL                                            ")</f>
        <v xml:space="preserve">DIESEL                                            </v>
      </c>
      <c r="I9389">
        <v>28</v>
      </c>
    </row>
    <row r="9390" spans="1:9">
      <c r="A9390" t="str">
        <f>T("2018")</f>
        <v>2018</v>
      </c>
      <c r="B9390" t="str">
        <f>T("JURIDICO                                          ")</f>
        <v xml:space="preserve">JURIDICO                                          </v>
      </c>
      <c r="C9390" t="str">
        <f>T("MONCLOA-ARAVACA     ")</f>
        <v xml:space="preserve">MONCLOA-ARAVACA     </v>
      </c>
      <c r="D9390" t="str">
        <f>T("VALDEZARZA          ")</f>
        <v xml:space="preserve">VALDEZARZA          </v>
      </c>
      <c r="E9390" t="str">
        <f>T("TU ")</f>
        <v xml:space="preserve">TU </v>
      </c>
      <c r="F9390" t="str">
        <f>T("TURISMOS       ")</f>
        <v xml:space="preserve">TURISMOS       </v>
      </c>
      <c r="G9390" t="str">
        <f>T("De 20 CABALLOS FISCALES en adelante               ")</f>
        <v xml:space="preserve">De 20 CABALLOS FISCALES en adelante               </v>
      </c>
      <c r="H9390" t="str">
        <f>T("DIESEL                                            ")</f>
        <v xml:space="preserve">DIESEL                                            </v>
      </c>
      <c r="I9390">
        <v>2</v>
      </c>
    </row>
    <row r="9391" spans="1:9">
      <c r="A9391" t="str">
        <f>T("2018")</f>
        <v>2018</v>
      </c>
      <c r="B9391" t="str">
        <f>T("JURIDICO                                          ")</f>
        <v xml:space="preserve">JURIDICO                                          </v>
      </c>
      <c r="C9391" t="str">
        <f>T("MONCLOA-ARAVACA     ")</f>
        <v xml:space="preserve">MONCLOA-ARAVACA     </v>
      </c>
      <c r="D9391" t="str">
        <f>T("VALDEMARIN          ")</f>
        <v xml:space="preserve">VALDEMARIN          </v>
      </c>
      <c r="E9391" t="str">
        <f>T("TU ")</f>
        <v xml:space="preserve">TU </v>
      </c>
      <c r="F9391" t="str">
        <f>T("TURISMOS       ")</f>
        <v xml:space="preserve">TURISMOS       </v>
      </c>
      <c r="G9391" t="str">
        <f>T("De 8 a 11,99 CABALLOS FISCALES                    ")</f>
        <v xml:space="preserve">De 8 a 11,99 CABALLOS FISCALES                    </v>
      </c>
      <c r="H9391" t="str">
        <f>T("DIESEL                                            ")</f>
        <v xml:space="preserve">DIESEL                                            </v>
      </c>
      <c r="I9391">
        <v>83</v>
      </c>
    </row>
    <row r="9392" spans="1:9">
      <c r="A9392" t="str">
        <f>T("2018")</f>
        <v>2018</v>
      </c>
      <c r="B9392" t="str">
        <f>T("JURIDICO                                          ")</f>
        <v xml:space="preserve">JURIDICO                                          </v>
      </c>
      <c r="C9392" t="str">
        <f>T("MONCLOA-ARAVACA     ")</f>
        <v xml:space="preserve">MONCLOA-ARAVACA     </v>
      </c>
      <c r="D9392" t="str">
        <f>T("VALDEMARIN          ")</f>
        <v xml:space="preserve">VALDEMARIN          </v>
      </c>
      <c r="E9392" t="str">
        <f>T("TU ")</f>
        <v xml:space="preserve">TU </v>
      </c>
      <c r="F9392" t="str">
        <f>T("TURISMOS       ")</f>
        <v xml:space="preserve">TURISMOS       </v>
      </c>
      <c r="G9392" t="str">
        <f>T("De 12 a 15,99 CABALLOS FISCALES                   ")</f>
        <v xml:space="preserve">De 12 a 15,99 CABALLOS FISCALES                   </v>
      </c>
      <c r="H9392" t="str">
        <f>T("DIESEL                                            ")</f>
        <v xml:space="preserve">DIESEL                                            </v>
      </c>
      <c r="I9392">
        <v>200</v>
      </c>
    </row>
    <row r="9393" spans="1:9">
      <c r="A9393" t="str">
        <f>T("2018")</f>
        <v>2018</v>
      </c>
      <c r="B9393" t="str">
        <f>T("JURIDICO                                          ")</f>
        <v xml:space="preserve">JURIDICO                                          </v>
      </c>
      <c r="C9393" t="str">
        <f>T("MONCLOA-ARAVACA     ")</f>
        <v xml:space="preserve">MONCLOA-ARAVACA     </v>
      </c>
      <c r="D9393" t="str">
        <f>T("VALDEMARIN          ")</f>
        <v xml:space="preserve">VALDEMARIN          </v>
      </c>
      <c r="E9393" t="str">
        <f>T("TU ")</f>
        <v xml:space="preserve">TU </v>
      </c>
      <c r="F9393" t="str">
        <f>T("TURISMOS       ")</f>
        <v xml:space="preserve">TURISMOS       </v>
      </c>
      <c r="G9393" t="str">
        <f>T("De 16 a 19,99 CABALLOS FISCALES                   ")</f>
        <v xml:space="preserve">De 16 a 19,99 CABALLOS FISCALES                   </v>
      </c>
      <c r="H9393" t="str">
        <f>T("DIESEL                                            ")</f>
        <v xml:space="preserve">DIESEL                                            </v>
      </c>
      <c r="I9393">
        <v>87</v>
      </c>
    </row>
    <row r="9394" spans="1:9">
      <c r="A9394" t="str">
        <f>T("2018")</f>
        <v>2018</v>
      </c>
      <c r="B9394" t="str">
        <f>T("JURIDICO                                          ")</f>
        <v xml:space="preserve">JURIDICO                                          </v>
      </c>
      <c r="C9394" t="str">
        <f>T("MONCLOA-ARAVACA     ")</f>
        <v xml:space="preserve">MONCLOA-ARAVACA     </v>
      </c>
      <c r="D9394" t="str">
        <f>T("VALDEMARIN          ")</f>
        <v xml:space="preserve">VALDEMARIN          </v>
      </c>
      <c r="E9394" t="str">
        <f>T("TU ")</f>
        <v xml:space="preserve">TU </v>
      </c>
      <c r="F9394" t="str">
        <f>T("TURISMOS       ")</f>
        <v xml:space="preserve">TURISMOS       </v>
      </c>
      <c r="G9394" t="str">
        <f>T("De 20 CABALLOS FISCALES en adelante               ")</f>
        <v xml:space="preserve">De 20 CABALLOS FISCALES en adelante               </v>
      </c>
      <c r="H9394" t="str">
        <f>T("DIESEL                                            ")</f>
        <v xml:space="preserve">DIESEL                                            </v>
      </c>
      <c r="I9394">
        <v>4</v>
      </c>
    </row>
    <row r="9395" spans="1:9">
      <c r="A9395" t="str">
        <f>T("2018")</f>
        <v>2018</v>
      </c>
      <c r="B9395" t="str">
        <f>T("JURIDICO                                          ")</f>
        <v xml:space="preserve">JURIDICO                                          </v>
      </c>
      <c r="C9395" t="str">
        <f>T("MONCLOA-ARAVACA     ")</f>
        <v xml:space="preserve">MONCLOA-ARAVACA     </v>
      </c>
      <c r="D9395" t="str">
        <f>T("EL PLANTIO          ")</f>
        <v xml:space="preserve">EL PLANTIO          </v>
      </c>
      <c r="E9395" t="str">
        <f>T("TU ")</f>
        <v xml:space="preserve">TU </v>
      </c>
      <c r="F9395" t="str">
        <f>T("TURISMOS       ")</f>
        <v xml:space="preserve">TURISMOS       </v>
      </c>
      <c r="G9395" t="str">
        <f>T("De 8 a 11,99 CABALLOS FISCALES                    ")</f>
        <v xml:space="preserve">De 8 a 11,99 CABALLOS FISCALES                    </v>
      </c>
      <c r="H9395" t="str">
        <f>T("DIESEL                                            ")</f>
        <v xml:space="preserve">DIESEL                                            </v>
      </c>
      <c r="I9395">
        <v>60</v>
      </c>
    </row>
    <row r="9396" spans="1:9">
      <c r="A9396" t="str">
        <f>T("2018")</f>
        <v>2018</v>
      </c>
      <c r="B9396" t="str">
        <f>T("JURIDICO                                          ")</f>
        <v xml:space="preserve">JURIDICO                                          </v>
      </c>
      <c r="C9396" t="str">
        <f>T("MONCLOA-ARAVACA     ")</f>
        <v xml:space="preserve">MONCLOA-ARAVACA     </v>
      </c>
      <c r="D9396" t="str">
        <f>T("EL PLANTIO          ")</f>
        <v xml:space="preserve">EL PLANTIO          </v>
      </c>
      <c r="E9396" t="str">
        <f>T("TU ")</f>
        <v xml:space="preserve">TU </v>
      </c>
      <c r="F9396" t="str">
        <f>T("TURISMOS       ")</f>
        <v xml:space="preserve">TURISMOS       </v>
      </c>
      <c r="G9396" t="str">
        <f>T("De 12 a 15,99 CABALLOS FISCALES                   ")</f>
        <v xml:space="preserve">De 12 a 15,99 CABALLOS FISCALES                   </v>
      </c>
      <c r="H9396" t="str">
        <f>T("DIESEL                                            ")</f>
        <v xml:space="preserve">DIESEL                                            </v>
      </c>
      <c r="I9396">
        <v>154</v>
      </c>
    </row>
    <row r="9397" spans="1:9">
      <c r="A9397" t="str">
        <f>T("2018")</f>
        <v>2018</v>
      </c>
      <c r="B9397" t="str">
        <f>T("JURIDICO                                          ")</f>
        <v xml:space="preserve">JURIDICO                                          </v>
      </c>
      <c r="C9397" t="str">
        <f>T("MONCLOA-ARAVACA     ")</f>
        <v xml:space="preserve">MONCLOA-ARAVACA     </v>
      </c>
      <c r="D9397" t="str">
        <f>T("EL PLANTIO          ")</f>
        <v xml:space="preserve">EL PLANTIO          </v>
      </c>
      <c r="E9397" t="str">
        <f>T("TU ")</f>
        <v xml:space="preserve">TU </v>
      </c>
      <c r="F9397" t="str">
        <f>T("TURISMOS       ")</f>
        <v xml:space="preserve">TURISMOS       </v>
      </c>
      <c r="G9397" t="str">
        <f>T("De 16 a 19,99 CABALLOS FISCALES                   ")</f>
        <v xml:space="preserve">De 16 a 19,99 CABALLOS FISCALES                   </v>
      </c>
      <c r="H9397" t="str">
        <f>T("DIESEL                                            ")</f>
        <v xml:space="preserve">DIESEL                                            </v>
      </c>
      <c r="I9397">
        <v>76</v>
      </c>
    </row>
    <row r="9398" spans="1:9">
      <c r="A9398" t="str">
        <f>T("2018")</f>
        <v>2018</v>
      </c>
      <c r="B9398" t="str">
        <f>T("JURIDICO                                          ")</f>
        <v xml:space="preserve">JURIDICO                                          </v>
      </c>
      <c r="C9398" t="str">
        <f>T("MONCLOA-ARAVACA     ")</f>
        <v xml:space="preserve">MONCLOA-ARAVACA     </v>
      </c>
      <c r="D9398" t="str">
        <f>T("EL PLANTIO          ")</f>
        <v xml:space="preserve">EL PLANTIO          </v>
      </c>
      <c r="E9398" t="str">
        <f>T("TU ")</f>
        <v xml:space="preserve">TU </v>
      </c>
      <c r="F9398" t="str">
        <f>T("TURISMOS       ")</f>
        <v xml:space="preserve">TURISMOS       </v>
      </c>
      <c r="G9398" t="str">
        <f>T("De 20 CABALLOS FISCALES en adelante               ")</f>
        <v xml:space="preserve">De 20 CABALLOS FISCALES en adelante               </v>
      </c>
      <c r="H9398" t="str">
        <f>T("DIESEL                                            ")</f>
        <v xml:space="preserve">DIESEL                                            </v>
      </c>
      <c r="I9398">
        <v>7</v>
      </c>
    </row>
    <row r="9399" spans="1:9">
      <c r="A9399" t="str">
        <f>T("2018")</f>
        <v>2018</v>
      </c>
      <c r="B9399" t="str">
        <f>T("JURIDICO                                          ")</f>
        <v xml:space="preserve">JURIDICO                                          </v>
      </c>
      <c r="C9399" t="str">
        <f>T("MONCLOA-ARAVACA     ")</f>
        <v xml:space="preserve">MONCLOA-ARAVACA     </v>
      </c>
      <c r="D9399" t="str">
        <f>T("ARAVACA             ")</f>
        <v xml:space="preserve">ARAVACA             </v>
      </c>
      <c r="E9399" t="str">
        <f>T("TU ")</f>
        <v xml:space="preserve">TU </v>
      </c>
      <c r="F9399" t="str">
        <f>T("TURISMOS       ")</f>
        <v xml:space="preserve">TURISMOS       </v>
      </c>
      <c r="G9399" t="str">
        <f>T("De menos de 8 CABALLOS FISCALES                   ")</f>
        <v xml:space="preserve">De menos de 8 CABALLOS FISCALES                   </v>
      </c>
      <c r="H9399" t="str">
        <f>T("DIESEL                                            ")</f>
        <v xml:space="preserve">DIESEL                                            </v>
      </c>
      <c r="I9399">
        <v>3</v>
      </c>
    </row>
    <row r="9400" spans="1:9">
      <c r="A9400" t="str">
        <f>T("2018")</f>
        <v>2018</v>
      </c>
      <c r="B9400" t="str">
        <f>T("JURIDICO                                          ")</f>
        <v xml:space="preserve">JURIDICO                                          </v>
      </c>
      <c r="C9400" t="str">
        <f>T("MONCLOA-ARAVACA     ")</f>
        <v xml:space="preserve">MONCLOA-ARAVACA     </v>
      </c>
      <c r="D9400" t="str">
        <f>T("ARAVACA             ")</f>
        <v xml:space="preserve">ARAVACA             </v>
      </c>
      <c r="E9400" t="str">
        <f>T("TU ")</f>
        <v xml:space="preserve">TU </v>
      </c>
      <c r="F9400" t="str">
        <f>T("TURISMOS       ")</f>
        <v xml:space="preserve">TURISMOS       </v>
      </c>
      <c r="G9400" t="str">
        <f>T("De 8 a 11,99 CABALLOS FISCALES                    ")</f>
        <v xml:space="preserve">De 8 a 11,99 CABALLOS FISCALES                    </v>
      </c>
      <c r="H9400" t="str">
        <f>T("DIESEL                                            ")</f>
        <v xml:space="preserve">DIESEL                                            </v>
      </c>
      <c r="I9400">
        <v>169</v>
      </c>
    </row>
    <row r="9401" spans="1:9">
      <c r="A9401" t="str">
        <f>T("2018")</f>
        <v>2018</v>
      </c>
      <c r="B9401" t="str">
        <f>T("JURIDICO                                          ")</f>
        <v xml:space="preserve">JURIDICO                                          </v>
      </c>
      <c r="C9401" t="str">
        <f>T("MONCLOA-ARAVACA     ")</f>
        <v xml:space="preserve">MONCLOA-ARAVACA     </v>
      </c>
      <c r="D9401" t="str">
        <f>T("ARAVACA             ")</f>
        <v xml:space="preserve">ARAVACA             </v>
      </c>
      <c r="E9401" t="str">
        <f>T("TU ")</f>
        <v xml:space="preserve">TU </v>
      </c>
      <c r="F9401" t="str">
        <f>T("TURISMOS       ")</f>
        <v xml:space="preserve">TURISMOS       </v>
      </c>
      <c r="G9401" t="str">
        <f>T("De 12 a 15,99 CABALLOS FISCALES                   ")</f>
        <v xml:space="preserve">De 12 a 15,99 CABALLOS FISCALES                   </v>
      </c>
      <c r="H9401" t="str">
        <f>T("DIESEL                                            ")</f>
        <v xml:space="preserve">DIESEL                                            </v>
      </c>
      <c r="I9401">
        <v>412</v>
      </c>
    </row>
    <row r="9402" spans="1:9">
      <c r="A9402" t="str">
        <f>T("2018")</f>
        <v>2018</v>
      </c>
      <c r="B9402" t="str">
        <f>T("JURIDICO                                          ")</f>
        <v xml:space="preserve">JURIDICO                                          </v>
      </c>
      <c r="C9402" t="str">
        <f>T("MONCLOA-ARAVACA     ")</f>
        <v xml:space="preserve">MONCLOA-ARAVACA     </v>
      </c>
      <c r="D9402" t="str">
        <f>T("ARAVACA             ")</f>
        <v xml:space="preserve">ARAVACA             </v>
      </c>
      <c r="E9402" t="str">
        <f>T("TU ")</f>
        <v xml:space="preserve">TU </v>
      </c>
      <c r="F9402" t="str">
        <f>T("TURISMOS       ")</f>
        <v xml:space="preserve">TURISMOS       </v>
      </c>
      <c r="G9402" t="str">
        <f>T("De 16 a 19,99 CABALLOS FISCALES                   ")</f>
        <v xml:space="preserve">De 16 a 19,99 CABALLOS FISCALES                   </v>
      </c>
      <c r="H9402" t="str">
        <f>T("DIESEL                                            ")</f>
        <v xml:space="preserve">DIESEL                                            </v>
      </c>
      <c r="I9402">
        <v>179</v>
      </c>
    </row>
    <row r="9403" spans="1:9">
      <c r="A9403" t="str">
        <f>T("2018")</f>
        <v>2018</v>
      </c>
      <c r="B9403" t="str">
        <f>T("JURIDICO                                          ")</f>
        <v xml:space="preserve">JURIDICO                                          </v>
      </c>
      <c r="C9403" t="str">
        <f>T("MONCLOA-ARAVACA     ")</f>
        <v xml:space="preserve">MONCLOA-ARAVACA     </v>
      </c>
      <c r="D9403" t="str">
        <f>T("ARAVACA             ")</f>
        <v xml:space="preserve">ARAVACA             </v>
      </c>
      <c r="E9403" t="str">
        <f>T("TU ")</f>
        <v xml:space="preserve">TU </v>
      </c>
      <c r="F9403" t="str">
        <f>T("TURISMOS       ")</f>
        <v xml:space="preserve">TURISMOS       </v>
      </c>
      <c r="G9403" t="str">
        <f>T("De 20 CABALLOS FISCALES en adelante               ")</f>
        <v xml:space="preserve">De 20 CABALLOS FISCALES en adelante               </v>
      </c>
      <c r="H9403" t="str">
        <f>T("DIESEL                                            ")</f>
        <v xml:space="preserve">DIESEL                                            </v>
      </c>
      <c r="I9403">
        <v>23</v>
      </c>
    </row>
    <row r="9404" spans="1:9">
      <c r="A9404" t="str">
        <f>T("2018")</f>
        <v>2018</v>
      </c>
      <c r="B9404" t="str">
        <f>T("FISICO                                            ")</f>
        <v xml:space="preserve">FISICO                                            </v>
      </c>
      <c r="C9404" t="str">
        <f>T("MONCLOA-ARAVACA     ")</f>
        <v xml:space="preserve">MONCLOA-ARAVACA     </v>
      </c>
      <c r="D9404" t="str">
        <f>T("SIN BARRIO          ")</f>
        <v xml:space="preserve">SIN BARRIO          </v>
      </c>
      <c r="E9404" t="str">
        <f>T("TU ")</f>
        <v xml:space="preserve">TU </v>
      </c>
      <c r="F9404" t="str">
        <f>T("TURISMOS       ")</f>
        <v xml:space="preserve">TURISMOS       </v>
      </c>
      <c r="G9404" t="str">
        <f>T("De menos de 8 CABALLOS FISCALES                   ")</f>
        <v xml:space="preserve">De menos de 8 CABALLOS FISCALES                   </v>
      </c>
      <c r="H9404" t="str">
        <f>T("ELÉCTRICO                                         ")</f>
        <v xml:space="preserve">ELÉCTRICO                                         </v>
      </c>
      <c r="I9404">
        <v>1</v>
      </c>
    </row>
    <row r="9405" spans="1:9">
      <c r="A9405" t="str">
        <f>T("2018")</f>
        <v>2018</v>
      </c>
      <c r="B9405" t="str">
        <f>T("FISICO                                            ")</f>
        <v xml:space="preserve">FISICO                                            </v>
      </c>
      <c r="C9405" t="str">
        <f>T("MONCLOA-ARAVACA     ")</f>
        <v xml:space="preserve">MONCLOA-ARAVACA     </v>
      </c>
      <c r="D9405" t="str">
        <f>T("CASA DE CAMPO       ")</f>
        <v xml:space="preserve">CASA DE CAMPO       </v>
      </c>
      <c r="E9405" t="str">
        <f>T("TU ")</f>
        <v xml:space="preserve">TU </v>
      </c>
      <c r="F9405" t="str">
        <f>T("TURISMOS       ")</f>
        <v xml:space="preserve">TURISMOS       </v>
      </c>
      <c r="G9405" t="str">
        <f>T("De menos de 8 CABALLOS FISCALES                   ")</f>
        <v xml:space="preserve">De menos de 8 CABALLOS FISCALES                   </v>
      </c>
      <c r="H9405" t="str">
        <f>T("ELÉCTRICO                                         ")</f>
        <v xml:space="preserve">ELÉCTRICO                                         </v>
      </c>
      <c r="I9405">
        <v>1</v>
      </c>
    </row>
    <row r="9406" spans="1:9">
      <c r="A9406" t="str">
        <f>T("2018")</f>
        <v>2018</v>
      </c>
      <c r="B9406" t="str">
        <f>T("FISICO                                            ")</f>
        <v xml:space="preserve">FISICO                                            </v>
      </c>
      <c r="C9406" t="str">
        <f>T("MONCLOA-ARAVACA     ")</f>
        <v xml:space="preserve">MONCLOA-ARAVACA     </v>
      </c>
      <c r="D9406" t="str">
        <f>T("CASA DE CAMPO       ")</f>
        <v xml:space="preserve">CASA DE CAMPO       </v>
      </c>
      <c r="E9406" t="str">
        <f>T("TU ")</f>
        <v xml:space="preserve">TU </v>
      </c>
      <c r="F9406" t="str">
        <f>T("TURISMOS       ")</f>
        <v xml:space="preserve">TURISMOS       </v>
      </c>
      <c r="G9406" t="str">
        <f>T("De 12 a 15,99 CABALLOS FISCALES                   ")</f>
        <v xml:space="preserve">De 12 a 15,99 CABALLOS FISCALES                   </v>
      </c>
      <c r="H9406" t="str">
        <f>T("ELÉCTRICO                                         ")</f>
        <v xml:space="preserve">ELÉCTRICO                                         </v>
      </c>
      <c r="I9406">
        <v>1</v>
      </c>
    </row>
    <row r="9407" spans="1:9">
      <c r="A9407" t="str">
        <f>T("2018")</f>
        <v>2018</v>
      </c>
      <c r="B9407" t="str">
        <f>T("FISICO                                            ")</f>
        <v xml:space="preserve">FISICO                                            </v>
      </c>
      <c r="C9407" t="str">
        <f>T("MONCLOA-ARAVACA     ")</f>
        <v xml:space="preserve">MONCLOA-ARAVACA     </v>
      </c>
      <c r="D9407" t="str">
        <f>T("ARGUELLES           ")</f>
        <v xml:space="preserve">ARGUELLES           </v>
      </c>
      <c r="E9407" t="str">
        <f>T("TU ")</f>
        <v xml:space="preserve">TU </v>
      </c>
      <c r="F9407" t="str">
        <f>T("TURISMOS       ")</f>
        <v xml:space="preserve">TURISMOS       </v>
      </c>
      <c r="G9407" t="str">
        <f>T("De menos de 8 CABALLOS FISCALES                   ")</f>
        <v xml:space="preserve">De menos de 8 CABALLOS FISCALES                   </v>
      </c>
      <c r="H9407" t="str">
        <f>T("ELÉCTRICO                                         ")</f>
        <v xml:space="preserve">ELÉCTRICO                                         </v>
      </c>
      <c r="I9407">
        <v>2</v>
      </c>
    </row>
    <row r="9408" spans="1:9">
      <c r="A9408" t="str">
        <f>T("2018")</f>
        <v>2018</v>
      </c>
      <c r="B9408" t="str">
        <f>T("FISICO                                            ")</f>
        <v xml:space="preserve">FISICO                                            </v>
      </c>
      <c r="C9408" t="str">
        <f>T("MONCLOA-ARAVACA     ")</f>
        <v xml:space="preserve">MONCLOA-ARAVACA     </v>
      </c>
      <c r="D9408" t="str">
        <f>T("ARGUELLES           ")</f>
        <v xml:space="preserve">ARGUELLES           </v>
      </c>
      <c r="E9408" t="str">
        <f>T("TU ")</f>
        <v xml:space="preserve">TU </v>
      </c>
      <c r="F9408" t="str">
        <f>T("TURISMOS       ")</f>
        <v xml:space="preserve">TURISMOS       </v>
      </c>
      <c r="G9408" t="str">
        <f>T("De 8 a 11,99 CABALLOS FISCALES                    ")</f>
        <v xml:space="preserve">De 8 a 11,99 CABALLOS FISCALES                    </v>
      </c>
      <c r="H9408" t="str">
        <f>T("ELÉCTRICO                                         ")</f>
        <v xml:space="preserve">ELÉCTRICO                                         </v>
      </c>
      <c r="I9408">
        <v>2</v>
      </c>
    </row>
    <row r="9409" spans="1:9">
      <c r="A9409" t="str">
        <f>T("2018")</f>
        <v>2018</v>
      </c>
      <c r="B9409" t="str">
        <f>T("FISICO                                            ")</f>
        <v xml:space="preserve">FISICO                                            </v>
      </c>
      <c r="C9409" t="str">
        <f>T("MONCLOA-ARAVACA     ")</f>
        <v xml:space="preserve">MONCLOA-ARAVACA     </v>
      </c>
      <c r="D9409" t="str">
        <f>T("ARGUELLES           ")</f>
        <v xml:space="preserve">ARGUELLES           </v>
      </c>
      <c r="E9409" t="str">
        <f>T("TU ")</f>
        <v xml:space="preserve">TU </v>
      </c>
      <c r="F9409" t="str">
        <f>T("TURISMOS       ")</f>
        <v xml:space="preserve">TURISMOS       </v>
      </c>
      <c r="G9409" t="str">
        <f>T("De 12 a 15,99 CABALLOS FISCALES                   ")</f>
        <v xml:space="preserve">De 12 a 15,99 CABALLOS FISCALES                   </v>
      </c>
      <c r="H9409" t="str">
        <f>T("ELÉCTRICO                                         ")</f>
        <v xml:space="preserve">ELÉCTRICO                                         </v>
      </c>
      <c r="I9409">
        <v>2</v>
      </c>
    </row>
    <row r="9410" spans="1:9">
      <c r="A9410" t="str">
        <f>T("2018")</f>
        <v>2018</v>
      </c>
      <c r="B9410" t="str">
        <f>T("FISICO                                            ")</f>
        <v xml:space="preserve">FISICO                                            </v>
      </c>
      <c r="C9410" t="str">
        <f>T("MONCLOA-ARAVACA     ")</f>
        <v xml:space="preserve">MONCLOA-ARAVACA     </v>
      </c>
      <c r="D9410" t="str">
        <f>T("ARGUELLES           ")</f>
        <v xml:space="preserve">ARGUELLES           </v>
      </c>
      <c r="E9410" t="str">
        <f>T("TU ")</f>
        <v xml:space="preserve">TU </v>
      </c>
      <c r="F9410" t="str">
        <f>T("TURISMOS       ")</f>
        <v xml:space="preserve">TURISMOS       </v>
      </c>
      <c r="G9410" t="str">
        <f>T("De 16 a 19,99 CABALLOS FISCALES                   ")</f>
        <v xml:space="preserve">De 16 a 19,99 CABALLOS FISCALES                   </v>
      </c>
      <c r="H9410" t="str">
        <f>T("ELÉCTRICO                                         ")</f>
        <v xml:space="preserve">ELÉCTRICO                                         </v>
      </c>
      <c r="I9410">
        <v>1</v>
      </c>
    </row>
    <row r="9411" spans="1:9">
      <c r="A9411" t="str">
        <f>T("2018")</f>
        <v>2018</v>
      </c>
      <c r="B9411" t="str">
        <f>T("FISICO                                            ")</f>
        <v xml:space="preserve">FISICO                                            </v>
      </c>
      <c r="C9411" t="str">
        <f>T("MONCLOA-ARAVACA     ")</f>
        <v xml:space="preserve">MONCLOA-ARAVACA     </v>
      </c>
      <c r="D9411" t="str">
        <f>T("CIUDAD UNIVERSITARIA")</f>
        <v>CIUDAD UNIVERSITARIA</v>
      </c>
      <c r="E9411" t="str">
        <f>T("TU ")</f>
        <v xml:space="preserve">TU </v>
      </c>
      <c r="F9411" t="str">
        <f>T("TURISMOS       ")</f>
        <v xml:space="preserve">TURISMOS       </v>
      </c>
      <c r="G9411" t="str">
        <f>T("De menos de 8 CABALLOS FISCALES                   ")</f>
        <v xml:space="preserve">De menos de 8 CABALLOS FISCALES                   </v>
      </c>
      <c r="H9411" t="str">
        <f>T("ELÉCTRICO                                         ")</f>
        <v xml:space="preserve">ELÉCTRICO                                         </v>
      </c>
      <c r="I9411">
        <v>4</v>
      </c>
    </row>
    <row r="9412" spans="1:9">
      <c r="A9412" t="str">
        <f>T("2018")</f>
        <v>2018</v>
      </c>
      <c r="B9412" t="str">
        <f>T("FISICO                                            ")</f>
        <v xml:space="preserve">FISICO                                            </v>
      </c>
      <c r="C9412" t="str">
        <f>T("MONCLOA-ARAVACA     ")</f>
        <v xml:space="preserve">MONCLOA-ARAVACA     </v>
      </c>
      <c r="D9412" t="str">
        <f>T("CIUDAD UNIVERSITARIA")</f>
        <v>CIUDAD UNIVERSITARIA</v>
      </c>
      <c r="E9412" t="str">
        <f>T("TU ")</f>
        <v xml:space="preserve">TU </v>
      </c>
      <c r="F9412" t="str">
        <f>T("TURISMOS       ")</f>
        <v xml:space="preserve">TURISMOS       </v>
      </c>
      <c r="G9412" t="str">
        <f>T("De 8 a 11,99 CABALLOS FISCALES                    ")</f>
        <v xml:space="preserve">De 8 a 11,99 CABALLOS FISCALES                    </v>
      </c>
      <c r="H9412" t="str">
        <f>T("ELÉCTRICO                                         ")</f>
        <v xml:space="preserve">ELÉCTRICO                                         </v>
      </c>
      <c r="I9412">
        <v>1</v>
      </c>
    </row>
    <row r="9413" spans="1:9">
      <c r="A9413" t="str">
        <f>T("2018")</f>
        <v>2018</v>
      </c>
      <c r="B9413" t="str">
        <f>T("FISICO                                            ")</f>
        <v xml:space="preserve">FISICO                                            </v>
      </c>
      <c r="C9413" t="str">
        <f>T("MONCLOA-ARAVACA     ")</f>
        <v xml:space="preserve">MONCLOA-ARAVACA     </v>
      </c>
      <c r="D9413" t="str">
        <f>T("CIUDAD UNIVERSITARIA")</f>
        <v>CIUDAD UNIVERSITARIA</v>
      </c>
      <c r="E9413" t="str">
        <f>T("TU ")</f>
        <v xml:space="preserve">TU </v>
      </c>
      <c r="F9413" t="str">
        <f>T("TURISMOS       ")</f>
        <v xml:space="preserve">TURISMOS       </v>
      </c>
      <c r="G9413" t="str">
        <f>T("De 12 a 15,99 CABALLOS FISCALES                   ")</f>
        <v xml:space="preserve">De 12 a 15,99 CABALLOS FISCALES                   </v>
      </c>
      <c r="H9413" t="str">
        <f>T("ELÉCTRICO                                         ")</f>
        <v xml:space="preserve">ELÉCTRICO                                         </v>
      </c>
      <c r="I9413">
        <v>4</v>
      </c>
    </row>
    <row r="9414" spans="1:9">
      <c r="A9414" t="str">
        <f>T("2018")</f>
        <v>2018</v>
      </c>
      <c r="B9414" t="str">
        <f>T("FISICO                                            ")</f>
        <v xml:space="preserve">FISICO                                            </v>
      </c>
      <c r="C9414" t="str">
        <f>T("MONCLOA-ARAVACA     ")</f>
        <v xml:space="preserve">MONCLOA-ARAVACA     </v>
      </c>
      <c r="D9414" t="str">
        <f>T("VALDEZARZA          ")</f>
        <v xml:space="preserve">VALDEZARZA          </v>
      </c>
      <c r="E9414" t="str">
        <f>T("TU ")</f>
        <v xml:space="preserve">TU </v>
      </c>
      <c r="F9414" t="str">
        <f>T("TURISMOS       ")</f>
        <v xml:space="preserve">TURISMOS       </v>
      </c>
      <c r="G9414" t="str">
        <f>T("De 8 a 11,99 CABALLOS FISCALES                    ")</f>
        <v xml:space="preserve">De 8 a 11,99 CABALLOS FISCALES                    </v>
      </c>
      <c r="H9414" t="str">
        <f>T("ELÉCTRICO                                         ")</f>
        <v xml:space="preserve">ELÉCTRICO                                         </v>
      </c>
      <c r="I9414">
        <v>2</v>
      </c>
    </row>
    <row r="9415" spans="1:9">
      <c r="A9415" t="str">
        <f>T("2018")</f>
        <v>2018</v>
      </c>
      <c r="B9415" t="str">
        <f>T("FISICO                                            ")</f>
        <v xml:space="preserve">FISICO                                            </v>
      </c>
      <c r="C9415" t="str">
        <f>T("MONCLOA-ARAVACA     ")</f>
        <v xml:space="preserve">MONCLOA-ARAVACA     </v>
      </c>
      <c r="D9415" t="str">
        <f>T("VALDEZARZA          ")</f>
        <v xml:space="preserve">VALDEZARZA          </v>
      </c>
      <c r="E9415" t="str">
        <f>T("TU ")</f>
        <v xml:space="preserve">TU </v>
      </c>
      <c r="F9415" t="str">
        <f>T("TURISMOS       ")</f>
        <v xml:space="preserve">TURISMOS       </v>
      </c>
      <c r="G9415" t="str">
        <f>T("De 12 a 15,99 CABALLOS FISCALES                   ")</f>
        <v xml:space="preserve">De 12 a 15,99 CABALLOS FISCALES                   </v>
      </c>
      <c r="H9415" t="str">
        <f>T("ELÉCTRICO                                         ")</f>
        <v xml:space="preserve">ELÉCTRICO                                         </v>
      </c>
      <c r="I9415">
        <v>1</v>
      </c>
    </row>
    <row r="9416" spans="1:9">
      <c r="A9416" t="str">
        <f>T("2018")</f>
        <v>2018</v>
      </c>
      <c r="B9416" t="str">
        <f>T("FISICO                                            ")</f>
        <v xml:space="preserve">FISICO                                            </v>
      </c>
      <c r="C9416" t="str">
        <f>T("MONCLOA-ARAVACA     ")</f>
        <v xml:space="preserve">MONCLOA-ARAVACA     </v>
      </c>
      <c r="D9416" t="str">
        <f>T("VALDEMARIN          ")</f>
        <v xml:space="preserve">VALDEMARIN          </v>
      </c>
      <c r="E9416" t="str">
        <f>T("TU ")</f>
        <v xml:space="preserve">TU </v>
      </c>
      <c r="F9416" t="str">
        <f>T("TURISMOS       ")</f>
        <v xml:space="preserve">TURISMOS       </v>
      </c>
      <c r="G9416" t="str">
        <f>T("De menos de 8 CABALLOS FISCALES                   ")</f>
        <v xml:space="preserve">De menos de 8 CABALLOS FISCALES                   </v>
      </c>
      <c r="H9416" t="str">
        <f>T("ELÉCTRICO                                         ")</f>
        <v xml:space="preserve">ELÉCTRICO                                         </v>
      </c>
      <c r="I9416">
        <v>2</v>
      </c>
    </row>
    <row r="9417" spans="1:9">
      <c r="A9417" t="str">
        <f>T("2018")</f>
        <v>2018</v>
      </c>
      <c r="B9417" t="str">
        <f>T("FISICO                                            ")</f>
        <v xml:space="preserve">FISICO                                            </v>
      </c>
      <c r="C9417" t="str">
        <f>T("MONCLOA-ARAVACA     ")</f>
        <v xml:space="preserve">MONCLOA-ARAVACA     </v>
      </c>
      <c r="D9417" t="str">
        <f>T("VALDEMARIN          ")</f>
        <v xml:space="preserve">VALDEMARIN          </v>
      </c>
      <c r="E9417" t="str">
        <f>T("TU ")</f>
        <v xml:space="preserve">TU </v>
      </c>
      <c r="F9417" t="str">
        <f>T("TURISMOS       ")</f>
        <v xml:space="preserve">TURISMOS       </v>
      </c>
      <c r="G9417" t="str">
        <f>T("De 8 a 11,99 CABALLOS FISCALES                    ")</f>
        <v xml:space="preserve">De 8 a 11,99 CABALLOS FISCALES                    </v>
      </c>
      <c r="H9417" t="str">
        <f>T("ELÉCTRICO                                         ")</f>
        <v xml:space="preserve">ELÉCTRICO                                         </v>
      </c>
      <c r="I9417">
        <v>2</v>
      </c>
    </row>
    <row r="9418" spans="1:9">
      <c r="A9418" t="str">
        <f>T("2018")</f>
        <v>2018</v>
      </c>
      <c r="B9418" t="str">
        <f>T("FISICO                                            ")</f>
        <v xml:space="preserve">FISICO                                            </v>
      </c>
      <c r="C9418" t="str">
        <f>T("MONCLOA-ARAVACA     ")</f>
        <v xml:space="preserve">MONCLOA-ARAVACA     </v>
      </c>
      <c r="D9418" t="str">
        <f>T("VALDEMARIN          ")</f>
        <v xml:space="preserve">VALDEMARIN          </v>
      </c>
      <c r="E9418" t="str">
        <f>T("TU ")</f>
        <v xml:space="preserve">TU </v>
      </c>
      <c r="F9418" t="str">
        <f>T("TURISMOS       ")</f>
        <v xml:space="preserve">TURISMOS       </v>
      </c>
      <c r="G9418" t="str">
        <f>T("De 12 a 15,99 CABALLOS FISCALES                   ")</f>
        <v xml:space="preserve">De 12 a 15,99 CABALLOS FISCALES                   </v>
      </c>
      <c r="H9418" t="str">
        <f>T("ELÉCTRICO                                         ")</f>
        <v xml:space="preserve">ELÉCTRICO                                         </v>
      </c>
      <c r="I9418">
        <v>3</v>
      </c>
    </row>
    <row r="9419" spans="1:9">
      <c r="A9419" t="str">
        <f>T("2018")</f>
        <v>2018</v>
      </c>
      <c r="B9419" t="str">
        <f>T("FISICO                                            ")</f>
        <v xml:space="preserve">FISICO                                            </v>
      </c>
      <c r="C9419" t="str">
        <f>T("MONCLOA-ARAVACA     ")</f>
        <v xml:space="preserve">MONCLOA-ARAVACA     </v>
      </c>
      <c r="D9419" t="str">
        <f>T("VALDEMARIN          ")</f>
        <v xml:space="preserve">VALDEMARIN          </v>
      </c>
      <c r="E9419" t="str">
        <f>T("TU ")</f>
        <v xml:space="preserve">TU </v>
      </c>
      <c r="F9419" t="str">
        <f>T("TURISMOS       ")</f>
        <v xml:space="preserve">TURISMOS       </v>
      </c>
      <c r="G9419" t="str">
        <f>T("De 16 a 19,99 CABALLOS FISCALES                   ")</f>
        <v xml:space="preserve">De 16 a 19,99 CABALLOS FISCALES                   </v>
      </c>
      <c r="H9419" t="str">
        <f>T("ELÉCTRICO                                         ")</f>
        <v xml:space="preserve">ELÉCTRICO                                         </v>
      </c>
      <c r="I9419">
        <v>1</v>
      </c>
    </row>
    <row r="9420" spans="1:9">
      <c r="A9420" t="str">
        <f>T("2018")</f>
        <v>2018</v>
      </c>
      <c r="B9420" t="str">
        <f>T("FISICO                                            ")</f>
        <v xml:space="preserve">FISICO                                            </v>
      </c>
      <c r="C9420" t="str">
        <f>T("MONCLOA-ARAVACA     ")</f>
        <v xml:space="preserve">MONCLOA-ARAVACA     </v>
      </c>
      <c r="D9420" t="str">
        <f>T("EL PLANTIO          ")</f>
        <v xml:space="preserve">EL PLANTIO          </v>
      </c>
      <c r="E9420" t="str">
        <f>T("TU ")</f>
        <v xml:space="preserve">TU </v>
      </c>
      <c r="F9420" t="str">
        <f>T("TURISMOS       ")</f>
        <v xml:space="preserve">TURISMOS       </v>
      </c>
      <c r="G9420" t="str">
        <f>T("De menos de 8 CABALLOS FISCALES                   ")</f>
        <v xml:space="preserve">De menos de 8 CABALLOS FISCALES                   </v>
      </c>
      <c r="H9420" t="str">
        <f>T("ELÉCTRICO                                         ")</f>
        <v xml:space="preserve">ELÉCTRICO                                         </v>
      </c>
      <c r="I9420">
        <v>2</v>
      </c>
    </row>
    <row r="9421" spans="1:9">
      <c r="A9421" t="str">
        <f>T("2018")</f>
        <v>2018</v>
      </c>
      <c r="B9421" t="str">
        <f>T("FISICO                                            ")</f>
        <v xml:space="preserve">FISICO                                            </v>
      </c>
      <c r="C9421" t="str">
        <f>T("MONCLOA-ARAVACA     ")</f>
        <v xml:space="preserve">MONCLOA-ARAVACA     </v>
      </c>
      <c r="D9421" t="str">
        <f>T("EL PLANTIO          ")</f>
        <v xml:space="preserve">EL PLANTIO          </v>
      </c>
      <c r="E9421" t="str">
        <f>T("TU ")</f>
        <v xml:space="preserve">TU </v>
      </c>
      <c r="F9421" t="str">
        <f>T("TURISMOS       ")</f>
        <v xml:space="preserve">TURISMOS       </v>
      </c>
      <c r="G9421" t="str">
        <f>T("De 12 a 15,99 CABALLOS FISCALES                   ")</f>
        <v xml:space="preserve">De 12 a 15,99 CABALLOS FISCALES                   </v>
      </c>
      <c r="H9421" t="str">
        <f>T("ELÉCTRICO                                         ")</f>
        <v xml:space="preserve">ELÉCTRICO                                         </v>
      </c>
      <c r="I9421">
        <v>3</v>
      </c>
    </row>
    <row r="9422" spans="1:9">
      <c r="A9422" t="str">
        <f>T("2018")</f>
        <v>2018</v>
      </c>
      <c r="B9422" t="str">
        <f>T("FISICO                                            ")</f>
        <v xml:space="preserve">FISICO                                            </v>
      </c>
      <c r="C9422" t="str">
        <f>T("MONCLOA-ARAVACA     ")</f>
        <v xml:space="preserve">MONCLOA-ARAVACA     </v>
      </c>
      <c r="D9422" t="str">
        <f>T("EL PLANTIO          ")</f>
        <v xml:space="preserve">EL PLANTIO          </v>
      </c>
      <c r="E9422" t="str">
        <f>T("TU ")</f>
        <v xml:space="preserve">TU </v>
      </c>
      <c r="F9422" t="str">
        <f>T("TURISMOS       ")</f>
        <v xml:space="preserve">TURISMOS       </v>
      </c>
      <c r="G9422" t="str">
        <f>T("De 16 a 19,99 CABALLOS FISCALES                   ")</f>
        <v xml:space="preserve">De 16 a 19,99 CABALLOS FISCALES                   </v>
      </c>
      <c r="H9422" t="str">
        <f>T("ELÉCTRICO                                         ")</f>
        <v xml:space="preserve">ELÉCTRICO                                         </v>
      </c>
      <c r="I9422">
        <v>1</v>
      </c>
    </row>
    <row r="9423" spans="1:9">
      <c r="A9423" t="str">
        <f>T("2018")</f>
        <v>2018</v>
      </c>
      <c r="B9423" t="str">
        <f>T("FISICO                                            ")</f>
        <v xml:space="preserve">FISICO                                            </v>
      </c>
      <c r="C9423" t="str">
        <f>T("MONCLOA-ARAVACA     ")</f>
        <v xml:space="preserve">MONCLOA-ARAVACA     </v>
      </c>
      <c r="D9423" t="str">
        <f>T("EL PLANTIO          ")</f>
        <v xml:space="preserve">EL PLANTIO          </v>
      </c>
      <c r="E9423" t="str">
        <f>T("TU ")</f>
        <v xml:space="preserve">TU </v>
      </c>
      <c r="F9423" t="str">
        <f>T("TURISMOS       ")</f>
        <v xml:space="preserve">TURISMOS       </v>
      </c>
      <c r="G9423" t="str">
        <f>T("De 20 CABALLOS FISCALES en adelante               ")</f>
        <v xml:space="preserve">De 20 CABALLOS FISCALES en adelante               </v>
      </c>
      <c r="H9423" t="str">
        <f>T("ELÉCTRICO                                         ")</f>
        <v xml:space="preserve">ELÉCTRICO                                         </v>
      </c>
      <c r="I9423">
        <v>1</v>
      </c>
    </row>
    <row r="9424" spans="1:9">
      <c r="A9424" t="str">
        <f>T("2018")</f>
        <v>2018</v>
      </c>
      <c r="B9424" t="str">
        <f>T("FISICO                                            ")</f>
        <v xml:space="preserve">FISICO                                            </v>
      </c>
      <c r="C9424" t="str">
        <f>T("MONCLOA-ARAVACA     ")</f>
        <v xml:space="preserve">MONCLOA-ARAVACA     </v>
      </c>
      <c r="D9424" t="str">
        <f>T("ARAVACA             ")</f>
        <v xml:space="preserve">ARAVACA             </v>
      </c>
      <c r="E9424" t="str">
        <f>T("TU ")</f>
        <v xml:space="preserve">TU </v>
      </c>
      <c r="F9424" t="str">
        <f>T("TURISMOS       ")</f>
        <v xml:space="preserve">TURISMOS       </v>
      </c>
      <c r="G9424" t="str">
        <f>T("De menos de 8 CABALLOS FISCALES                   ")</f>
        <v xml:space="preserve">De menos de 8 CABALLOS FISCALES                   </v>
      </c>
      <c r="H9424" t="str">
        <f>T("ELÉCTRICO                                         ")</f>
        <v xml:space="preserve">ELÉCTRICO                                         </v>
      </c>
      <c r="I9424">
        <v>14</v>
      </c>
    </row>
    <row r="9425" spans="1:9">
      <c r="A9425" t="str">
        <f>T("2018")</f>
        <v>2018</v>
      </c>
      <c r="B9425" t="str">
        <f>T("FISICO                                            ")</f>
        <v xml:space="preserve">FISICO                                            </v>
      </c>
      <c r="C9425" t="str">
        <f>T("MONCLOA-ARAVACA     ")</f>
        <v xml:space="preserve">MONCLOA-ARAVACA     </v>
      </c>
      <c r="D9425" t="str">
        <f>T("ARAVACA             ")</f>
        <v xml:space="preserve">ARAVACA             </v>
      </c>
      <c r="E9425" t="str">
        <f>T("TU ")</f>
        <v xml:space="preserve">TU </v>
      </c>
      <c r="F9425" t="str">
        <f>T("TURISMOS       ")</f>
        <v xml:space="preserve">TURISMOS       </v>
      </c>
      <c r="G9425" t="str">
        <f>T("De 8 a 11,99 CABALLOS FISCALES                    ")</f>
        <v xml:space="preserve">De 8 a 11,99 CABALLOS FISCALES                    </v>
      </c>
      <c r="H9425" t="str">
        <f>T("ELÉCTRICO                                         ")</f>
        <v xml:space="preserve">ELÉCTRICO                                         </v>
      </c>
      <c r="I9425">
        <v>5</v>
      </c>
    </row>
    <row r="9426" spans="1:9">
      <c r="A9426" t="str">
        <f>T("2018")</f>
        <v>2018</v>
      </c>
      <c r="B9426" t="str">
        <f>T("FISICO                                            ")</f>
        <v xml:space="preserve">FISICO                                            </v>
      </c>
      <c r="C9426" t="str">
        <f>T("MONCLOA-ARAVACA     ")</f>
        <v xml:space="preserve">MONCLOA-ARAVACA     </v>
      </c>
      <c r="D9426" t="str">
        <f>T("ARAVACA             ")</f>
        <v xml:space="preserve">ARAVACA             </v>
      </c>
      <c r="E9426" t="str">
        <f>T("TU ")</f>
        <v xml:space="preserve">TU </v>
      </c>
      <c r="F9426" t="str">
        <f>T("TURISMOS       ")</f>
        <v xml:space="preserve">TURISMOS       </v>
      </c>
      <c r="G9426" t="str">
        <f>T("De 12 a 15,99 CABALLOS FISCALES                   ")</f>
        <v xml:space="preserve">De 12 a 15,99 CABALLOS FISCALES                   </v>
      </c>
      <c r="H9426" t="str">
        <f>T("ELÉCTRICO                                         ")</f>
        <v xml:space="preserve">ELÉCTRICO                                         </v>
      </c>
      <c r="I9426">
        <v>6</v>
      </c>
    </row>
    <row r="9427" spans="1:9">
      <c r="A9427" t="str">
        <f>T("2018")</f>
        <v>2018</v>
      </c>
      <c r="B9427" t="str">
        <f>T("FISICO                                            ")</f>
        <v xml:space="preserve">FISICO                                            </v>
      </c>
      <c r="C9427" t="str">
        <f>T("MONCLOA-ARAVACA     ")</f>
        <v xml:space="preserve">MONCLOA-ARAVACA     </v>
      </c>
      <c r="D9427" t="str">
        <f>T("ARAVACA             ")</f>
        <v xml:space="preserve">ARAVACA             </v>
      </c>
      <c r="E9427" t="str">
        <f>T("TU ")</f>
        <v xml:space="preserve">TU </v>
      </c>
      <c r="F9427" t="str">
        <f>T("TURISMOS       ")</f>
        <v xml:space="preserve">TURISMOS       </v>
      </c>
      <c r="G9427" t="str">
        <f>T("De 20 CABALLOS FISCALES en adelante               ")</f>
        <v xml:space="preserve">De 20 CABALLOS FISCALES en adelante               </v>
      </c>
      <c r="H9427" t="str">
        <f>T("ELÉCTRICO                                         ")</f>
        <v xml:space="preserve">ELÉCTRICO                                         </v>
      </c>
      <c r="I9427">
        <v>1</v>
      </c>
    </row>
    <row r="9428" spans="1:9">
      <c r="A9428" t="str">
        <f>T("2018")</f>
        <v>2018</v>
      </c>
      <c r="B9428" t="str">
        <f>T("JURIDICO                                          ")</f>
        <v xml:space="preserve">JURIDICO                                          </v>
      </c>
      <c r="C9428" t="str">
        <f>T("MONCLOA-ARAVACA     ")</f>
        <v xml:space="preserve">MONCLOA-ARAVACA     </v>
      </c>
      <c r="D9428" t="str">
        <f>T("ARGUELLES           ")</f>
        <v xml:space="preserve">ARGUELLES           </v>
      </c>
      <c r="E9428" t="str">
        <f>T("TU ")</f>
        <v xml:space="preserve">TU </v>
      </c>
      <c r="F9428" t="str">
        <f>T("TURISMOS       ")</f>
        <v xml:space="preserve">TURISMOS       </v>
      </c>
      <c r="G9428" t="str">
        <f>T("De menos de 8 CABALLOS FISCALES                   ")</f>
        <v xml:space="preserve">De menos de 8 CABALLOS FISCALES                   </v>
      </c>
      <c r="H9428" t="str">
        <f>T("ELÉCTRICO                                         ")</f>
        <v xml:space="preserve">ELÉCTRICO                                         </v>
      </c>
      <c r="I9428">
        <v>5</v>
      </c>
    </row>
    <row r="9429" spans="1:9">
      <c r="A9429" t="str">
        <f>T("2018")</f>
        <v>2018</v>
      </c>
      <c r="B9429" t="str">
        <f>T("JURIDICO                                          ")</f>
        <v xml:space="preserve">JURIDICO                                          </v>
      </c>
      <c r="C9429" t="str">
        <f>T("MONCLOA-ARAVACA     ")</f>
        <v xml:space="preserve">MONCLOA-ARAVACA     </v>
      </c>
      <c r="D9429" t="str">
        <f>T("ARGUELLES           ")</f>
        <v xml:space="preserve">ARGUELLES           </v>
      </c>
      <c r="E9429" t="str">
        <f>T("TU ")</f>
        <v xml:space="preserve">TU </v>
      </c>
      <c r="F9429" t="str">
        <f>T("TURISMOS       ")</f>
        <v xml:space="preserve">TURISMOS       </v>
      </c>
      <c r="G9429" t="str">
        <f>T("De 8 a 11,99 CABALLOS FISCALES                    ")</f>
        <v xml:space="preserve">De 8 a 11,99 CABALLOS FISCALES                    </v>
      </c>
      <c r="H9429" t="str">
        <f>T("ELÉCTRICO                                         ")</f>
        <v xml:space="preserve">ELÉCTRICO                                         </v>
      </c>
      <c r="I9429">
        <v>1</v>
      </c>
    </row>
    <row r="9430" spans="1:9">
      <c r="A9430" t="str">
        <f>T("2018")</f>
        <v>2018</v>
      </c>
      <c r="B9430" t="str">
        <f>T("JURIDICO                                          ")</f>
        <v xml:space="preserve">JURIDICO                                          </v>
      </c>
      <c r="C9430" t="str">
        <f>T("MONCLOA-ARAVACA     ")</f>
        <v xml:space="preserve">MONCLOA-ARAVACA     </v>
      </c>
      <c r="D9430" t="str">
        <f>T("ARGUELLES           ")</f>
        <v xml:space="preserve">ARGUELLES           </v>
      </c>
      <c r="E9430" t="str">
        <f>T("TU ")</f>
        <v xml:space="preserve">TU </v>
      </c>
      <c r="F9430" t="str">
        <f>T("TURISMOS       ")</f>
        <v xml:space="preserve">TURISMOS       </v>
      </c>
      <c r="G9430" t="str">
        <f>T("De 12 a 15,99 CABALLOS FISCALES                   ")</f>
        <v xml:space="preserve">De 12 a 15,99 CABALLOS FISCALES                   </v>
      </c>
      <c r="H9430" t="str">
        <f>T("ELÉCTRICO                                         ")</f>
        <v xml:space="preserve">ELÉCTRICO                                         </v>
      </c>
      <c r="I9430">
        <v>2</v>
      </c>
    </row>
    <row r="9431" spans="1:9">
      <c r="A9431" t="str">
        <f>T("2018")</f>
        <v>2018</v>
      </c>
      <c r="B9431" t="str">
        <f>T("JURIDICO                                          ")</f>
        <v xml:space="preserve">JURIDICO                                          </v>
      </c>
      <c r="C9431" t="str">
        <f>T("MONCLOA-ARAVACA     ")</f>
        <v xml:space="preserve">MONCLOA-ARAVACA     </v>
      </c>
      <c r="D9431" t="str">
        <f>T("CIUDAD UNIVERSITARIA")</f>
        <v>CIUDAD UNIVERSITARIA</v>
      </c>
      <c r="E9431" t="str">
        <f>T("TU ")</f>
        <v xml:space="preserve">TU </v>
      </c>
      <c r="F9431" t="str">
        <f>T("TURISMOS       ")</f>
        <v xml:space="preserve">TURISMOS       </v>
      </c>
      <c r="G9431" t="str">
        <f>T("De 8 a 11,99 CABALLOS FISCALES                    ")</f>
        <v xml:space="preserve">De 8 a 11,99 CABALLOS FISCALES                    </v>
      </c>
      <c r="H9431" t="str">
        <f>T("ELÉCTRICO                                         ")</f>
        <v xml:space="preserve">ELÉCTRICO                                         </v>
      </c>
      <c r="I9431">
        <v>1</v>
      </c>
    </row>
    <row r="9432" spans="1:9">
      <c r="A9432" t="str">
        <f>T("2018")</f>
        <v>2018</v>
      </c>
      <c r="B9432" t="str">
        <f>T("JURIDICO                                          ")</f>
        <v xml:space="preserve">JURIDICO                                          </v>
      </c>
      <c r="C9432" t="str">
        <f>T("MONCLOA-ARAVACA     ")</f>
        <v xml:space="preserve">MONCLOA-ARAVACA     </v>
      </c>
      <c r="D9432" t="str">
        <f>T("CIUDAD UNIVERSITARIA")</f>
        <v>CIUDAD UNIVERSITARIA</v>
      </c>
      <c r="E9432" t="str">
        <f>T("TU ")</f>
        <v xml:space="preserve">TU </v>
      </c>
      <c r="F9432" t="str">
        <f>T("TURISMOS       ")</f>
        <v xml:space="preserve">TURISMOS       </v>
      </c>
      <c r="G9432" t="str">
        <f>T("De 12 a 15,99 CABALLOS FISCALES                   ")</f>
        <v xml:space="preserve">De 12 a 15,99 CABALLOS FISCALES                   </v>
      </c>
      <c r="H9432" t="str">
        <f>T("ELÉCTRICO                                         ")</f>
        <v xml:space="preserve">ELÉCTRICO                                         </v>
      </c>
      <c r="I9432">
        <v>2</v>
      </c>
    </row>
    <row r="9433" spans="1:9">
      <c r="A9433" t="str">
        <f>T("2018")</f>
        <v>2018</v>
      </c>
      <c r="B9433" t="str">
        <f>T("JURIDICO                                          ")</f>
        <v xml:space="preserve">JURIDICO                                          </v>
      </c>
      <c r="C9433" t="str">
        <f>T("MONCLOA-ARAVACA     ")</f>
        <v xml:space="preserve">MONCLOA-ARAVACA     </v>
      </c>
      <c r="D9433" t="str">
        <f>T("CIUDAD UNIVERSITARIA")</f>
        <v>CIUDAD UNIVERSITARIA</v>
      </c>
      <c r="E9433" t="str">
        <f>T("TU ")</f>
        <v xml:space="preserve">TU </v>
      </c>
      <c r="F9433" t="str">
        <f>T("TURISMOS       ")</f>
        <v xml:space="preserve">TURISMOS       </v>
      </c>
      <c r="G9433" t="str">
        <f>T("De 16 a 19,99 CABALLOS FISCALES                   ")</f>
        <v xml:space="preserve">De 16 a 19,99 CABALLOS FISCALES                   </v>
      </c>
      <c r="H9433" t="str">
        <f>T("ELÉCTRICO                                         ")</f>
        <v xml:space="preserve">ELÉCTRICO                                         </v>
      </c>
      <c r="I9433">
        <v>1</v>
      </c>
    </row>
    <row r="9434" spans="1:9">
      <c r="A9434" t="str">
        <f>T("2018")</f>
        <v>2018</v>
      </c>
      <c r="B9434" t="str">
        <f>T("JURIDICO                                          ")</f>
        <v xml:space="preserve">JURIDICO                                          </v>
      </c>
      <c r="C9434" t="str">
        <f>T("MONCLOA-ARAVACA     ")</f>
        <v xml:space="preserve">MONCLOA-ARAVACA     </v>
      </c>
      <c r="D9434" t="str">
        <f>T("VALDEZARZA          ")</f>
        <v xml:space="preserve">VALDEZARZA          </v>
      </c>
      <c r="E9434" t="str">
        <f>T("TU ")</f>
        <v xml:space="preserve">TU </v>
      </c>
      <c r="F9434" t="str">
        <f>T("TURISMOS       ")</f>
        <v xml:space="preserve">TURISMOS       </v>
      </c>
      <c r="G9434" t="str">
        <f>T("De 8 a 11,99 CABALLOS FISCALES                    ")</f>
        <v xml:space="preserve">De 8 a 11,99 CABALLOS FISCALES                    </v>
      </c>
      <c r="H9434" t="str">
        <f>T("ELÉCTRICO                                         ")</f>
        <v xml:space="preserve">ELÉCTRICO                                         </v>
      </c>
      <c r="I9434">
        <v>1</v>
      </c>
    </row>
    <row r="9435" spans="1:9">
      <c r="A9435" t="str">
        <f>T("2018")</f>
        <v>2018</v>
      </c>
      <c r="B9435" t="str">
        <f>T("JURIDICO                                          ")</f>
        <v xml:space="preserve">JURIDICO                                          </v>
      </c>
      <c r="C9435" t="str">
        <f>T("MONCLOA-ARAVACA     ")</f>
        <v xml:space="preserve">MONCLOA-ARAVACA     </v>
      </c>
      <c r="D9435" t="str">
        <f>T("VALDEMARIN          ")</f>
        <v xml:space="preserve">VALDEMARIN          </v>
      </c>
      <c r="E9435" t="str">
        <f>T("TU ")</f>
        <v xml:space="preserve">TU </v>
      </c>
      <c r="F9435" t="str">
        <f>T("TURISMOS       ")</f>
        <v xml:space="preserve">TURISMOS       </v>
      </c>
      <c r="G9435" t="str">
        <f>T("De menos de 8 CABALLOS FISCALES                   ")</f>
        <v xml:space="preserve">De menos de 8 CABALLOS FISCALES                   </v>
      </c>
      <c r="H9435" t="str">
        <f>T("ELÉCTRICO                                         ")</f>
        <v xml:space="preserve">ELÉCTRICO                                         </v>
      </c>
      <c r="I9435">
        <v>2</v>
      </c>
    </row>
    <row r="9436" spans="1:9">
      <c r="A9436" t="str">
        <f>T("2018")</f>
        <v>2018</v>
      </c>
      <c r="B9436" t="str">
        <f>T("JURIDICO                                          ")</f>
        <v xml:space="preserve">JURIDICO                                          </v>
      </c>
      <c r="C9436" t="str">
        <f>T("MONCLOA-ARAVACA     ")</f>
        <v xml:space="preserve">MONCLOA-ARAVACA     </v>
      </c>
      <c r="D9436" t="str">
        <f>T("VALDEMARIN          ")</f>
        <v xml:space="preserve">VALDEMARIN          </v>
      </c>
      <c r="E9436" t="str">
        <f>T("TU ")</f>
        <v xml:space="preserve">TU </v>
      </c>
      <c r="F9436" t="str">
        <f>T("TURISMOS       ")</f>
        <v xml:space="preserve">TURISMOS       </v>
      </c>
      <c r="G9436" t="str">
        <f>T("De 8 a 11,99 CABALLOS FISCALES                    ")</f>
        <v xml:space="preserve">De 8 a 11,99 CABALLOS FISCALES                    </v>
      </c>
      <c r="H9436" t="str">
        <f>T("ELÉCTRICO                                         ")</f>
        <v xml:space="preserve">ELÉCTRICO                                         </v>
      </c>
      <c r="I9436">
        <v>1</v>
      </c>
    </row>
    <row r="9437" spans="1:9">
      <c r="A9437" t="str">
        <f>T("2018")</f>
        <v>2018</v>
      </c>
      <c r="B9437" t="str">
        <f>T("JURIDICO                                          ")</f>
        <v xml:space="preserve">JURIDICO                                          </v>
      </c>
      <c r="C9437" t="str">
        <f>T("MONCLOA-ARAVACA     ")</f>
        <v xml:space="preserve">MONCLOA-ARAVACA     </v>
      </c>
      <c r="D9437" t="str">
        <f>T("VALDEMARIN          ")</f>
        <v xml:space="preserve">VALDEMARIN          </v>
      </c>
      <c r="E9437" t="str">
        <f>T("TU ")</f>
        <v xml:space="preserve">TU </v>
      </c>
      <c r="F9437" t="str">
        <f>T("TURISMOS       ")</f>
        <v xml:space="preserve">TURISMOS       </v>
      </c>
      <c r="G9437" t="str">
        <f>T("De 12 a 15,99 CABALLOS FISCALES                   ")</f>
        <v xml:space="preserve">De 12 a 15,99 CABALLOS FISCALES                   </v>
      </c>
      <c r="H9437" t="str">
        <f>T("ELÉCTRICO                                         ")</f>
        <v xml:space="preserve">ELÉCTRICO                                         </v>
      </c>
      <c r="I9437">
        <v>2</v>
      </c>
    </row>
    <row r="9438" spans="1:9">
      <c r="A9438" t="str">
        <f>T("2018")</f>
        <v>2018</v>
      </c>
      <c r="B9438" t="str">
        <f>T("JURIDICO                                          ")</f>
        <v xml:space="preserve">JURIDICO                                          </v>
      </c>
      <c r="C9438" t="str">
        <f>T("MONCLOA-ARAVACA     ")</f>
        <v xml:space="preserve">MONCLOA-ARAVACA     </v>
      </c>
      <c r="D9438" t="str">
        <f>T("EL PLANTIO          ")</f>
        <v xml:space="preserve">EL PLANTIO          </v>
      </c>
      <c r="E9438" t="str">
        <f>T("TU ")</f>
        <v xml:space="preserve">TU </v>
      </c>
      <c r="F9438" t="str">
        <f>T("TURISMOS       ")</f>
        <v xml:space="preserve">TURISMOS       </v>
      </c>
      <c r="G9438" t="str">
        <f>T("De menos de 8 CABALLOS FISCALES                   ")</f>
        <v xml:space="preserve">De menos de 8 CABALLOS FISCALES                   </v>
      </c>
      <c r="H9438" t="str">
        <f>T("ELÉCTRICO                                         ")</f>
        <v xml:space="preserve">ELÉCTRICO                                         </v>
      </c>
      <c r="I9438">
        <v>1</v>
      </c>
    </row>
    <row r="9439" spans="1:9">
      <c r="A9439" t="str">
        <f>T("2018")</f>
        <v>2018</v>
      </c>
      <c r="B9439" t="str">
        <f>T("JURIDICO                                          ")</f>
        <v xml:space="preserve">JURIDICO                                          </v>
      </c>
      <c r="C9439" t="str">
        <f>T("MONCLOA-ARAVACA     ")</f>
        <v xml:space="preserve">MONCLOA-ARAVACA     </v>
      </c>
      <c r="D9439" t="str">
        <f>T("EL PLANTIO          ")</f>
        <v xml:space="preserve">EL PLANTIO          </v>
      </c>
      <c r="E9439" t="str">
        <f>T("TU ")</f>
        <v xml:space="preserve">TU </v>
      </c>
      <c r="F9439" t="str">
        <f>T("TURISMOS       ")</f>
        <v xml:space="preserve">TURISMOS       </v>
      </c>
      <c r="G9439" t="str">
        <f>T("De 12 a 15,99 CABALLOS FISCALES                   ")</f>
        <v xml:space="preserve">De 12 a 15,99 CABALLOS FISCALES                   </v>
      </c>
      <c r="H9439" t="str">
        <f>T("ELÉCTRICO                                         ")</f>
        <v xml:space="preserve">ELÉCTRICO                                         </v>
      </c>
      <c r="I9439">
        <v>3</v>
      </c>
    </row>
    <row r="9440" spans="1:9">
      <c r="A9440" t="str">
        <f>T("2018")</f>
        <v>2018</v>
      </c>
      <c r="B9440" t="str">
        <f>T("JURIDICO                                          ")</f>
        <v xml:space="preserve">JURIDICO                                          </v>
      </c>
      <c r="C9440" t="str">
        <f>T("MONCLOA-ARAVACA     ")</f>
        <v xml:space="preserve">MONCLOA-ARAVACA     </v>
      </c>
      <c r="D9440" t="str">
        <f>T("ARAVACA             ")</f>
        <v xml:space="preserve">ARAVACA             </v>
      </c>
      <c r="E9440" t="str">
        <f>T("TU ")</f>
        <v xml:space="preserve">TU </v>
      </c>
      <c r="F9440" t="str">
        <f>T("TURISMOS       ")</f>
        <v xml:space="preserve">TURISMOS       </v>
      </c>
      <c r="G9440" t="str">
        <f>T("De menos de 8 CABALLOS FISCALES                   ")</f>
        <v xml:space="preserve">De menos de 8 CABALLOS FISCALES                   </v>
      </c>
      <c r="H9440" t="str">
        <f>T("ELÉCTRICO                                         ")</f>
        <v xml:space="preserve">ELÉCTRICO                                         </v>
      </c>
      <c r="I9440">
        <v>3</v>
      </c>
    </row>
    <row r="9441" spans="1:9">
      <c r="A9441" t="str">
        <f>T("2018")</f>
        <v>2018</v>
      </c>
      <c r="B9441" t="str">
        <f>T("JURIDICO                                          ")</f>
        <v xml:space="preserve">JURIDICO                                          </v>
      </c>
      <c r="C9441" t="str">
        <f>T("MONCLOA-ARAVACA     ")</f>
        <v xml:space="preserve">MONCLOA-ARAVACA     </v>
      </c>
      <c r="D9441" t="str">
        <f>T("ARAVACA             ")</f>
        <v xml:space="preserve">ARAVACA             </v>
      </c>
      <c r="E9441" t="str">
        <f>T("TU ")</f>
        <v xml:space="preserve">TU </v>
      </c>
      <c r="F9441" t="str">
        <f>T("TURISMOS       ")</f>
        <v xml:space="preserve">TURISMOS       </v>
      </c>
      <c r="G9441" t="str">
        <f>T("De 8 a 11,99 CABALLOS FISCALES                    ")</f>
        <v xml:space="preserve">De 8 a 11,99 CABALLOS FISCALES                    </v>
      </c>
      <c r="H9441" t="str">
        <f>T("ELÉCTRICO                                         ")</f>
        <v xml:space="preserve">ELÉCTRICO                                         </v>
      </c>
      <c r="I9441">
        <v>1</v>
      </c>
    </row>
    <row r="9442" spans="1:9">
      <c r="A9442" t="str">
        <f>T("2018")</f>
        <v>2018</v>
      </c>
      <c r="B9442" t="str">
        <f>T("JURIDICO                                          ")</f>
        <v xml:space="preserve">JURIDICO                                          </v>
      </c>
      <c r="C9442" t="str">
        <f>T("MONCLOA-ARAVACA     ")</f>
        <v xml:space="preserve">MONCLOA-ARAVACA     </v>
      </c>
      <c r="D9442" t="str">
        <f>T("ARAVACA             ")</f>
        <v xml:space="preserve">ARAVACA             </v>
      </c>
      <c r="E9442" t="str">
        <f>T("TU ")</f>
        <v xml:space="preserve">TU </v>
      </c>
      <c r="F9442" t="str">
        <f>T("TURISMOS       ")</f>
        <v xml:space="preserve">TURISMOS       </v>
      </c>
      <c r="G9442" t="str">
        <f>T("De 12 a 15,99 CABALLOS FISCALES                   ")</f>
        <v xml:space="preserve">De 12 a 15,99 CABALLOS FISCALES                   </v>
      </c>
      <c r="H9442" t="str">
        <f>T("ELÉCTRICO                                         ")</f>
        <v xml:space="preserve">ELÉCTRICO                                         </v>
      </c>
      <c r="I9442">
        <v>2</v>
      </c>
    </row>
    <row r="9443" spans="1:9">
      <c r="A9443" t="str">
        <f>T("2018")</f>
        <v>2018</v>
      </c>
      <c r="B9443" t="str">
        <f>T("FISICO                                            ")</f>
        <v xml:space="preserve">FISICO                                            </v>
      </c>
      <c r="C9443" t="str">
        <f>T("MONCLOA-ARAVACA     ")</f>
        <v xml:space="preserve">MONCLOA-ARAVACA     </v>
      </c>
      <c r="D9443" t="str">
        <f>T("VALDEZARZA          ")</f>
        <v xml:space="preserve">VALDEZARZA          </v>
      </c>
      <c r="E9443" t="str">
        <f>T("TU ")</f>
        <v xml:space="preserve">TU </v>
      </c>
      <c r="F9443" t="str">
        <f>T("TURISMOS       ")</f>
        <v xml:space="preserve">TURISMOS       </v>
      </c>
      <c r="G9443" t="str">
        <f>T("De 20 CABALLOS FISCALES en adelante               ")</f>
        <v xml:space="preserve">De 20 CABALLOS FISCALES en adelante               </v>
      </c>
      <c r="H9443" t="str">
        <f>T("ELECTRICOS RANGO EXTENDIDO                        ")</f>
        <v xml:space="preserve">ELECTRICOS RANGO EXTENDIDO                        </v>
      </c>
      <c r="I9443">
        <v>2</v>
      </c>
    </row>
    <row r="9444" spans="1:9">
      <c r="A9444" t="str">
        <f>T("2018")</f>
        <v>2018</v>
      </c>
      <c r="B9444" t="str">
        <f>T("FISICO                                            ")</f>
        <v xml:space="preserve">FISICO                                            </v>
      </c>
      <c r="C9444" t="str">
        <f>T("MONCLOA-ARAVACA     ")</f>
        <v xml:space="preserve">MONCLOA-ARAVACA     </v>
      </c>
      <c r="D9444" t="str">
        <f>T("EL PLANTIO          ")</f>
        <v xml:space="preserve">EL PLANTIO          </v>
      </c>
      <c r="E9444" t="str">
        <f>T("TU ")</f>
        <v xml:space="preserve">TU </v>
      </c>
      <c r="F9444" t="str">
        <f>T("TURISMOS       ")</f>
        <v xml:space="preserve">TURISMOS       </v>
      </c>
      <c r="G9444" t="str">
        <f>T("De 12 a 15,99 CABALLOS FISCALES                   ")</f>
        <v xml:space="preserve">De 12 a 15,99 CABALLOS FISCALES                   </v>
      </c>
      <c r="H9444" t="str">
        <f>T("ELECTRICOS RANGO EXTENDIDO                        ")</f>
        <v xml:space="preserve">ELECTRICOS RANGO EXTENDIDO                        </v>
      </c>
      <c r="I9444">
        <v>1</v>
      </c>
    </row>
    <row r="9445" spans="1:9">
      <c r="A9445" t="str">
        <f>T("2018")</f>
        <v>2018</v>
      </c>
      <c r="B9445" t="str">
        <f>T("FISICO                                            ")</f>
        <v xml:space="preserve">FISICO                                            </v>
      </c>
      <c r="C9445" t="str">
        <f>T("MONCLOA-ARAVACA     ")</f>
        <v xml:space="preserve">MONCLOA-ARAVACA     </v>
      </c>
      <c r="D9445" t="str">
        <f>T("ARAVACA             ")</f>
        <v xml:space="preserve">ARAVACA             </v>
      </c>
      <c r="E9445" t="str">
        <f>T("TU ")</f>
        <v xml:space="preserve">TU </v>
      </c>
      <c r="F9445" t="str">
        <f>T("TURISMOS       ")</f>
        <v xml:space="preserve">TURISMOS       </v>
      </c>
      <c r="G9445" t="str">
        <f>T("De 12 a 15,99 CABALLOS FISCALES                   ")</f>
        <v xml:space="preserve">De 12 a 15,99 CABALLOS FISCALES                   </v>
      </c>
      <c r="H9445" t="str">
        <f>T("ELECTRICOS RANGO EXTENDIDO                        ")</f>
        <v xml:space="preserve">ELECTRICOS RANGO EXTENDIDO                        </v>
      </c>
      <c r="I9445">
        <v>1</v>
      </c>
    </row>
    <row r="9446" spans="1:9">
      <c r="A9446" t="str">
        <f>T("2018")</f>
        <v>2018</v>
      </c>
      <c r="B9446" t="str">
        <f>T("JURIDICO                                          ")</f>
        <v xml:space="preserve">JURIDICO                                          </v>
      </c>
      <c r="C9446" t="str">
        <f>T("MONCLOA-ARAVACA     ")</f>
        <v xml:space="preserve">MONCLOA-ARAVACA     </v>
      </c>
      <c r="D9446" t="str">
        <f>T("VALDEMARIN          ")</f>
        <v xml:space="preserve">VALDEMARIN          </v>
      </c>
      <c r="E9446" t="str">
        <f>T("TU ")</f>
        <v xml:space="preserve">TU </v>
      </c>
      <c r="F9446" t="str">
        <f>T("TURISMOS       ")</f>
        <v xml:space="preserve">TURISMOS       </v>
      </c>
      <c r="G9446" t="str">
        <f>T("De 12 a 15,99 CABALLOS FISCALES                   ")</f>
        <v xml:space="preserve">De 12 a 15,99 CABALLOS FISCALES                   </v>
      </c>
      <c r="H9446" t="str">
        <f>T("ELECTRICOS RANGO EXTENDIDO                        ")</f>
        <v xml:space="preserve">ELECTRICOS RANGO EXTENDIDO                        </v>
      </c>
      <c r="I9446">
        <v>1</v>
      </c>
    </row>
    <row r="9447" spans="1:9">
      <c r="A9447" t="str">
        <f>T("2018")</f>
        <v>2018</v>
      </c>
      <c r="B9447" t="str">
        <f>T("JURIDICO                                          ")</f>
        <v xml:space="preserve">JURIDICO                                          </v>
      </c>
      <c r="C9447" t="str">
        <f>T("MONCLOA-ARAVACA     ")</f>
        <v xml:space="preserve">MONCLOA-ARAVACA     </v>
      </c>
      <c r="D9447" t="str">
        <f>T("EL PLANTIO          ")</f>
        <v xml:space="preserve">EL PLANTIO          </v>
      </c>
      <c r="E9447" t="str">
        <f>T("TU ")</f>
        <v xml:space="preserve">TU </v>
      </c>
      <c r="F9447" t="str">
        <f>T("TURISMOS       ")</f>
        <v xml:space="preserve">TURISMOS       </v>
      </c>
      <c r="G9447" t="str">
        <f>T("De 12 a 15,99 CABALLOS FISCALES                   ")</f>
        <v xml:space="preserve">De 12 a 15,99 CABALLOS FISCALES                   </v>
      </c>
      <c r="H9447" t="str">
        <f>T("ELECTRICOS RANGO EXTENDIDO                        ")</f>
        <v xml:space="preserve">ELECTRICOS RANGO EXTENDIDO                        </v>
      </c>
      <c r="I9447">
        <v>1</v>
      </c>
    </row>
    <row r="9448" spans="1:9">
      <c r="A9448" t="str">
        <f>T("2018")</f>
        <v>2018</v>
      </c>
      <c r="B9448" t="str">
        <f>T("FISICO                                            ")</f>
        <v xml:space="preserve">FISICO                                            </v>
      </c>
      <c r="C9448" t="str">
        <f>T("MONCLOA-ARAVACA     ")</f>
        <v xml:space="preserve">MONCLOA-ARAVACA     </v>
      </c>
      <c r="D9448" t="str">
        <f>T("CASA DE CAMPO       ")</f>
        <v xml:space="preserve">CASA DE CAMPO       </v>
      </c>
      <c r="E9448" t="str">
        <f>T("TU ")</f>
        <v xml:space="preserve">TU </v>
      </c>
      <c r="F9448" t="str">
        <f>T("TURISMOS       ")</f>
        <v xml:space="preserve">TURISMOS       </v>
      </c>
      <c r="G9448" t="str">
        <f>T("De 8 a 11,99 CABALLOS FISCALES                    ")</f>
        <v xml:space="preserve">De 8 a 11,99 CABALLOS FISCALES                    </v>
      </c>
      <c r="H9448" t="str">
        <f>T("GAS LICUADO DE PETROLEO                           ")</f>
        <v xml:space="preserve">GAS LICUADO DE PETROLEO                           </v>
      </c>
      <c r="I9448">
        <v>3</v>
      </c>
    </row>
    <row r="9449" spans="1:9">
      <c r="A9449" t="str">
        <f>T("2018")</f>
        <v>2018</v>
      </c>
      <c r="B9449" t="str">
        <f>T("FISICO                                            ")</f>
        <v xml:space="preserve">FISICO                                            </v>
      </c>
      <c r="C9449" t="str">
        <f>T("MONCLOA-ARAVACA     ")</f>
        <v xml:space="preserve">MONCLOA-ARAVACA     </v>
      </c>
      <c r="D9449" t="str">
        <f>T("ARGUELLES           ")</f>
        <v xml:space="preserve">ARGUELLES           </v>
      </c>
      <c r="E9449" t="str">
        <f>T("TU ")</f>
        <v xml:space="preserve">TU </v>
      </c>
      <c r="F9449" t="str">
        <f>T("TURISMOS       ")</f>
        <v xml:space="preserve">TURISMOS       </v>
      </c>
      <c r="G9449" t="str">
        <f>T("De 8 a 11,99 CABALLOS FISCALES                    ")</f>
        <v xml:space="preserve">De 8 a 11,99 CABALLOS FISCALES                    </v>
      </c>
      <c r="H9449" t="str">
        <f>T("GAS LICUADO DE PETROLEO                           ")</f>
        <v xml:space="preserve">GAS LICUADO DE PETROLEO                           </v>
      </c>
      <c r="I9449">
        <v>6</v>
      </c>
    </row>
    <row r="9450" spans="1:9">
      <c r="A9450" t="str">
        <f>T("2018")</f>
        <v>2018</v>
      </c>
      <c r="B9450" t="str">
        <f>T("FISICO                                            ")</f>
        <v xml:space="preserve">FISICO                                            </v>
      </c>
      <c r="C9450" t="str">
        <f>T("MONCLOA-ARAVACA     ")</f>
        <v xml:space="preserve">MONCLOA-ARAVACA     </v>
      </c>
      <c r="D9450" t="str">
        <f>T("ARGUELLES           ")</f>
        <v xml:space="preserve">ARGUELLES           </v>
      </c>
      <c r="E9450" t="str">
        <f>T("TU ")</f>
        <v xml:space="preserve">TU </v>
      </c>
      <c r="F9450" t="str">
        <f>T("TURISMOS       ")</f>
        <v xml:space="preserve">TURISMOS       </v>
      </c>
      <c r="G9450" t="str">
        <f>T("De 12 a 15,99 CABALLOS FISCALES                   ")</f>
        <v xml:space="preserve">De 12 a 15,99 CABALLOS FISCALES                   </v>
      </c>
      <c r="H9450" t="str">
        <f>T("GAS LICUADO DE PETROLEO                           ")</f>
        <v xml:space="preserve">GAS LICUADO DE PETROLEO                           </v>
      </c>
      <c r="I9450">
        <v>1</v>
      </c>
    </row>
    <row r="9451" spans="1:9">
      <c r="A9451" t="str">
        <f>T("2018")</f>
        <v>2018</v>
      </c>
      <c r="B9451" t="str">
        <f>T("FISICO                                            ")</f>
        <v xml:space="preserve">FISICO                                            </v>
      </c>
      <c r="C9451" t="str">
        <f>T("MONCLOA-ARAVACA     ")</f>
        <v xml:space="preserve">MONCLOA-ARAVACA     </v>
      </c>
      <c r="D9451" t="str">
        <f>T("ARGUELLES           ")</f>
        <v xml:space="preserve">ARGUELLES           </v>
      </c>
      <c r="E9451" t="str">
        <f>T("TU ")</f>
        <v xml:space="preserve">TU </v>
      </c>
      <c r="F9451" t="str">
        <f>T("TURISMOS       ")</f>
        <v xml:space="preserve">TURISMOS       </v>
      </c>
      <c r="G9451" t="str">
        <f>T("De 20 CABALLOS FISCALES en adelante               ")</f>
        <v xml:space="preserve">De 20 CABALLOS FISCALES en adelante               </v>
      </c>
      <c r="H9451" t="str">
        <f>T("GAS LICUADO DE PETROLEO                           ")</f>
        <v xml:space="preserve">GAS LICUADO DE PETROLEO                           </v>
      </c>
      <c r="I9451">
        <v>1</v>
      </c>
    </row>
    <row r="9452" spans="1:9">
      <c r="A9452" t="str">
        <f>T("2018")</f>
        <v>2018</v>
      </c>
      <c r="B9452" t="str">
        <f>T("FISICO                                            ")</f>
        <v xml:space="preserve">FISICO                                            </v>
      </c>
      <c r="C9452" t="str">
        <f>T("MONCLOA-ARAVACA     ")</f>
        <v xml:space="preserve">MONCLOA-ARAVACA     </v>
      </c>
      <c r="D9452" t="str">
        <f>T("CIUDAD UNIVERSITARIA")</f>
        <v>CIUDAD UNIVERSITARIA</v>
      </c>
      <c r="E9452" t="str">
        <f>T("TU ")</f>
        <v xml:space="preserve">TU </v>
      </c>
      <c r="F9452" t="str">
        <f>T("TURISMOS       ")</f>
        <v xml:space="preserve">TURISMOS       </v>
      </c>
      <c r="G9452" t="str">
        <f>T("De 8 a 11,99 CABALLOS FISCALES                    ")</f>
        <v xml:space="preserve">De 8 a 11,99 CABALLOS FISCALES                    </v>
      </c>
      <c r="H9452" t="str">
        <f>T("GAS LICUADO DE PETROLEO                           ")</f>
        <v xml:space="preserve">GAS LICUADO DE PETROLEO                           </v>
      </c>
      <c r="I9452">
        <v>2</v>
      </c>
    </row>
    <row r="9453" spans="1:9">
      <c r="A9453" t="str">
        <f>T("2018")</f>
        <v>2018</v>
      </c>
      <c r="B9453" t="str">
        <f>T("FISICO                                            ")</f>
        <v xml:space="preserve">FISICO                                            </v>
      </c>
      <c r="C9453" t="str">
        <f>T("MONCLOA-ARAVACA     ")</f>
        <v xml:space="preserve">MONCLOA-ARAVACA     </v>
      </c>
      <c r="D9453" t="str">
        <f>T("CIUDAD UNIVERSITARIA")</f>
        <v>CIUDAD UNIVERSITARIA</v>
      </c>
      <c r="E9453" t="str">
        <f>T("TU ")</f>
        <v xml:space="preserve">TU </v>
      </c>
      <c r="F9453" t="str">
        <f>T("TURISMOS       ")</f>
        <v xml:space="preserve">TURISMOS       </v>
      </c>
      <c r="G9453" t="str">
        <f>T("De 12 a 15,99 CABALLOS FISCALES                   ")</f>
        <v xml:space="preserve">De 12 a 15,99 CABALLOS FISCALES                   </v>
      </c>
      <c r="H9453" t="str">
        <f>T("GAS LICUADO DE PETROLEO                           ")</f>
        <v xml:space="preserve">GAS LICUADO DE PETROLEO                           </v>
      </c>
      <c r="I9453">
        <v>3</v>
      </c>
    </row>
    <row r="9454" spans="1:9">
      <c r="A9454" t="str">
        <f>T("2018")</f>
        <v>2018</v>
      </c>
      <c r="B9454" t="str">
        <f>T("FISICO                                            ")</f>
        <v xml:space="preserve">FISICO                                            </v>
      </c>
      <c r="C9454" t="str">
        <f>T("MONCLOA-ARAVACA     ")</f>
        <v xml:space="preserve">MONCLOA-ARAVACA     </v>
      </c>
      <c r="D9454" t="str">
        <f>T("CIUDAD UNIVERSITARIA")</f>
        <v>CIUDAD UNIVERSITARIA</v>
      </c>
      <c r="E9454" t="str">
        <f>T("TU ")</f>
        <v xml:space="preserve">TU </v>
      </c>
      <c r="F9454" t="str">
        <f>T("TURISMOS       ")</f>
        <v xml:space="preserve">TURISMOS       </v>
      </c>
      <c r="G9454" t="str">
        <f>T("De 20 CABALLOS FISCALES en adelante               ")</f>
        <v xml:space="preserve">De 20 CABALLOS FISCALES en adelante               </v>
      </c>
      <c r="H9454" t="str">
        <f>T("GAS LICUADO DE PETROLEO                           ")</f>
        <v xml:space="preserve">GAS LICUADO DE PETROLEO                           </v>
      </c>
      <c r="I9454">
        <v>1</v>
      </c>
    </row>
    <row r="9455" spans="1:9">
      <c r="A9455" t="str">
        <f>T("2018")</f>
        <v>2018</v>
      </c>
      <c r="B9455" t="str">
        <f>T("FISICO                                            ")</f>
        <v xml:space="preserve">FISICO                                            </v>
      </c>
      <c r="C9455" t="str">
        <f>T("MONCLOA-ARAVACA     ")</f>
        <v xml:space="preserve">MONCLOA-ARAVACA     </v>
      </c>
      <c r="D9455" t="str">
        <f>T("VALDEZARZA          ")</f>
        <v xml:space="preserve">VALDEZARZA          </v>
      </c>
      <c r="E9455" t="str">
        <f>T("TU ")</f>
        <v xml:space="preserve">TU </v>
      </c>
      <c r="F9455" t="str">
        <f>T("TURISMOS       ")</f>
        <v xml:space="preserve">TURISMOS       </v>
      </c>
      <c r="G9455" t="str">
        <f>T("De menos de 8 CABALLOS FISCALES                   ")</f>
        <v xml:space="preserve">De menos de 8 CABALLOS FISCALES                   </v>
      </c>
      <c r="H9455" t="str">
        <f>T("GAS LICUADO DE PETROLEO                           ")</f>
        <v xml:space="preserve">GAS LICUADO DE PETROLEO                           </v>
      </c>
      <c r="I9455">
        <v>1</v>
      </c>
    </row>
    <row r="9456" spans="1:9">
      <c r="A9456" t="str">
        <f>T("2018")</f>
        <v>2018</v>
      </c>
      <c r="B9456" t="str">
        <f>T("FISICO                                            ")</f>
        <v xml:space="preserve">FISICO                                            </v>
      </c>
      <c r="C9456" t="str">
        <f>T("MONCLOA-ARAVACA     ")</f>
        <v xml:space="preserve">MONCLOA-ARAVACA     </v>
      </c>
      <c r="D9456" t="str">
        <f>T("VALDEZARZA          ")</f>
        <v xml:space="preserve">VALDEZARZA          </v>
      </c>
      <c r="E9456" t="str">
        <f>T("TU ")</f>
        <v xml:space="preserve">TU </v>
      </c>
      <c r="F9456" t="str">
        <f>T("TURISMOS       ")</f>
        <v xml:space="preserve">TURISMOS       </v>
      </c>
      <c r="G9456" t="str">
        <f>T("De 8 a 11,99 CABALLOS FISCALES                    ")</f>
        <v xml:space="preserve">De 8 a 11,99 CABALLOS FISCALES                    </v>
      </c>
      <c r="H9456" t="str">
        <f>T("GAS LICUADO DE PETROLEO                           ")</f>
        <v xml:space="preserve">GAS LICUADO DE PETROLEO                           </v>
      </c>
      <c r="I9456">
        <v>11</v>
      </c>
    </row>
    <row r="9457" spans="1:9">
      <c r="A9457" t="str">
        <f>T("2018")</f>
        <v>2018</v>
      </c>
      <c r="B9457" t="str">
        <f>T("FISICO                                            ")</f>
        <v xml:space="preserve">FISICO                                            </v>
      </c>
      <c r="C9457" t="str">
        <f>T("MONCLOA-ARAVACA     ")</f>
        <v xml:space="preserve">MONCLOA-ARAVACA     </v>
      </c>
      <c r="D9457" t="str">
        <f>T("VALDEZARZA          ")</f>
        <v xml:space="preserve">VALDEZARZA          </v>
      </c>
      <c r="E9457" t="str">
        <f>T("TU ")</f>
        <v xml:space="preserve">TU </v>
      </c>
      <c r="F9457" t="str">
        <f>T("TURISMOS       ")</f>
        <v xml:space="preserve">TURISMOS       </v>
      </c>
      <c r="G9457" t="str">
        <f>T("De 16 a 19,99 CABALLOS FISCALES                   ")</f>
        <v xml:space="preserve">De 16 a 19,99 CABALLOS FISCALES                   </v>
      </c>
      <c r="H9457" t="str">
        <f>T("GAS LICUADO DE PETROLEO                           ")</f>
        <v xml:space="preserve">GAS LICUADO DE PETROLEO                           </v>
      </c>
      <c r="I9457">
        <v>1</v>
      </c>
    </row>
    <row r="9458" spans="1:9">
      <c r="A9458" t="str">
        <f>T("2018")</f>
        <v>2018</v>
      </c>
      <c r="B9458" t="str">
        <f>T("FISICO                                            ")</f>
        <v xml:space="preserve">FISICO                                            </v>
      </c>
      <c r="C9458" t="str">
        <f>T("MONCLOA-ARAVACA     ")</f>
        <v xml:space="preserve">MONCLOA-ARAVACA     </v>
      </c>
      <c r="D9458" t="str">
        <f>T("VALDEZARZA          ")</f>
        <v xml:space="preserve">VALDEZARZA          </v>
      </c>
      <c r="E9458" t="str">
        <f>T("TU ")</f>
        <v xml:space="preserve">TU </v>
      </c>
      <c r="F9458" t="str">
        <f>T("TURISMOS       ")</f>
        <v xml:space="preserve">TURISMOS       </v>
      </c>
      <c r="G9458" t="str">
        <f>T("De 20 CABALLOS FISCALES en adelante               ")</f>
        <v xml:space="preserve">De 20 CABALLOS FISCALES en adelante               </v>
      </c>
      <c r="H9458" t="str">
        <f>T("GAS LICUADO DE PETROLEO                           ")</f>
        <v xml:space="preserve">GAS LICUADO DE PETROLEO                           </v>
      </c>
      <c r="I9458">
        <v>2</v>
      </c>
    </row>
    <row r="9459" spans="1:9">
      <c r="A9459" t="str">
        <f>T("2018")</f>
        <v>2018</v>
      </c>
      <c r="B9459" t="str">
        <f>T("FISICO                                            ")</f>
        <v xml:space="preserve">FISICO                                            </v>
      </c>
      <c r="C9459" t="str">
        <f>T("MONCLOA-ARAVACA     ")</f>
        <v xml:space="preserve">MONCLOA-ARAVACA     </v>
      </c>
      <c r="D9459" t="str">
        <f>T("EL PLANTIO          ")</f>
        <v xml:space="preserve">EL PLANTIO          </v>
      </c>
      <c r="E9459" t="str">
        <f>T("TU ")</f>
        <v xml:space="preserve">TU </v>
      </c>
      <c r="F9459" t="str">
        <f>T("TURISMOS       ")</f>
        <v xml:space="preserve">TURISMOS       </v>
      </c>
      <c r="G9459" t="str">
        <f>T("De 20 CABALLOS FISCALES en adelante               ")</f>
        <v xml:space="preserve">De 20 CABALLOS FISCALES en adelante               </v>
      </c>
      <c r="H9459" t="str">
        <f>T("GAS LICUADO DE PETROLEO                           ")</f>
        <v xml:space="preserve">GAS LICUADO DE PETROLEO                           </v>
      </c>
      <c r="I9459">
        <v>1</v>
      </c>
    </row>
    <row r="9460" spans="1:9">
      <c r="A9460" t="str">
        <f>T("2018")</f>
        <v>2018</v>
      </c>
      <c r="B9460" t="str">
        <f>T("FISICO                                            ")</f>
        <v xml:space="preserve">FISICO                                            </v>
      </c>
      <c r="C9460" t="str">
        <f>T("MONCLOA-ARAVACA     ")</f>
        <v xml:space="preserve">MONCLOA-ARAVACA     </v>
      </c>
      <c r="D9460" t="str">
        <f>T("ARAVACA             ")</f>
        <v xml:space="preserve">ARAVACA             </v>
      </c>
      <c r="E9460" t="str">
        <f>T("TU ")</f>
        <v xml:space="preserve">TU </v>
      </c>
      <c r="F9460" t="str">
        <f>T("TURISMOS       ")</f>
        <v xml:space="preserve">TURISMOS       </v>
      </c>
      <c r="G9460" t="str">
        <f>T("De 8 a 11,99 CABALLOS FISCALES                    ")</f>
        <v xml:space="preserve">De 8 a 11,99 CABALLOS FISCALES                    </v>
      </c>
      <c r="H9460" t="str">
        <f>T("GAS LICUADO DE PETROLEO                           ")</f>
        <v xml:space="preserve">GAS LICUADO DE PETROLEO                           </v>
      </c>
      <c r="I9460">
        <v>8</v>
      </c>
    </row>
    <row r="9461" spans="1:9">
      <c r="A9461" t="str">
        <f>T("2018")</f>
        <v>2018</v>
      </c>
      <c r="B9461" t="str">
        <f>T("FISICO                                            ")</f>
        <v xml:space="preserve">FISICO                                            </v>
      </c>
      <c r="C9461" t="str">
        <f>T("MONCLOA-ARAVACA     ")</f>
        <v xml:space="preserve">MONCLOA-ARAVACA     </v>
      </c>
      <c r="D9461" t="str">
        <f>T("ARAVACA             ")</f>
        <v xml:space="preserve">ARAVACA             </v>
      </c>
      <c r="E9461" t="str">
        <f>T("TU ")</f>
        <v xml:space="preserve">TU </v>
      </c>
      <c r="F9461" t="str">
        <f>T("TURISMOS       ")</f>
        <v xml:space="preserve">TURISMOS       </v>
      </c>
      <c r="G9461" t="str">
        <f>T("De 20 CABALLOS FISCALES en adelante               ")</f>
        <v xml:space="preserve">De 20 CABALLOS FISCALES en adelante               </v>
      </c>
      <c r="H9461" t="str">
        <f>T("GAS LICUADO DE PETROLEO                           ")</f>
        <v xml:space="preserve">GAS LICUADO DE PETROLEO                           </v>
      </c>
      <c r="I9461">
        <v>4</v>
      </c>
    </row>
    <row r="9462" spans="1:9">
      <c r="A9462" t="str">
        <f>T("2018")</f>
        <v>2018</v>
      </c>
      <c r="B9462" t="str">
        <f>T("JURIDICO                                          ")</f>
        <v xml:space="preserve">JURIDICO                                          </v>
      </c>
      <c r="C9462" t="str">
        <f>T("MONCLOA-ARAVACA     ")</f>
        <v xml:space="preserve">MONCLOA-ARAVACA     </v>
      </c>
      <c r="D9462" t="str">
        <f>T("ARGUELLES           ")</f>
        <v xml:space="preserve">ARGUELLES           </v>
      </c>
      <c r="E9462" t="str">
        <f>T("TU ")</f>
        <v xml:space="preserve">TU </v>
      </c>
      <c r="F9462" t="str">
        <f>T("TURISMOS       ")</f>
        <v xml:space="preserve">TURISMOS       </v>
      </c>
      <c r="G9462" t="str">
        <f>T("De 20 CABALLOS FISCALES en adelante               ")</f>
        <v xml:space="preserve">De 20 CABALLOS FISCALES en adelante               </v>
      </c>
      <c r="H9462" t="str">
        <f>T("GAS LICUADO DE PETROLEO                           ")</f>
        <v xml:space="preserve">GAS LICUADO DE PETROLEO                           </v>
      </c>
      <c r="I9462">
        <v>2</v>
      </c>
    </row>
    <row r="9463" spans="1:9">
      <c r="A9463" t="str">
        <f>T("2018")</f>
        <v>2018</v>
      </c>
      <c r="B9463" t="str">
        <f>T("JURIDICO                                          ")</f>
        <v xml:space="preserve">JURIDICO                                          </v>
      </c>
      <c r="C9463" t="str">
        <f>T("MONCLOA-ARAVACA     ")</f>
        <v xml:space="preserve">MONCLOA-ARAVACA     </v>
      </c>
      <c r="D9463" t="str">
        <f>T("CIUDAD UNIVERSITARIA")</f>
        <v>CIUDAD UNIVERSITARIA</v>
      </c>
      <c r="E9463" t="str">
        <f>T("TU ")</f>
        <v xml:space="preserve">TU </v>
      </c>
      <c r="F9463" t="str">
        <f>T("TURISMOS       ")</f>
        <v xml:space="preserve">TURISMOS       </v>
      </c>
      <c r="G9463" t="str">
        <f>T("De 12 a 15,99 CABALLOS FISCALES                   ")</f>
        <v xml:space="preserve">De 12 a 15,99 CABALLOS FISCALES                   </v>
      </c>
      <c r="H9463" t="str">
        <f>T("GAS LICUADO DE PETROLEO                           ")</f>
        <v xml:space="preserve">GAS LICUADO DE PETROLEO                           </v>
      </c>
      <c r="I9463">
        <v>1</v>
      </c>
    </row>
    <row r="9464" spans="1:9">
      <c r="A9464" t="str">
        <f>T("2018")</f>
        <v>2018</v>
      </c>
      <c r="B9464" t="str">
        <f>T("FISICO                                            ")</f>
        <v xml:space="preserve">FISICO                                            </v>
      </c>
      <c r="C9464" t="str">
        <f>T("MONCLOA-ARAVACA     ")</f>
        <v xml:space="preserve">MONCLOA-ARAVACA     </v>
      </c>
      <c r="D9464" t="str">
        <f>T("CASA DE CAMPO       ")</f>
        <v xml:space="preserve">CASA DE CAMPO       </v>
      </c>
      <c r="E9464" t="str">
        <f>T("TU ")</f>
        <v xml:space="preserve">TU </v>
      </c>
      <c r="F9464" t="str">
        <f>T("TURISMOS       ")</f>
        <v xml:space="preserve">TURISMOS       </v>
      </c>
      <c r="G9464" t="str">
        <f>T("De 8 a 11,99 CABALLOS FISCALES                    ")</f>
        <v xml:space="preserve">De 8 a 11,99 CABALLOS FISCALES                    </v>
      </c>
      <c r="H9464" t="str">
        <f>T("GAS NATURAL COMPRIMIDO                            ")</f>
        <v xml:space="preserve">GAS NATURAL COMPRIMIDO                            </v>
      </c>
      <c r="I9464">
        <v>1</v>
      </c>
    </row>
    <row r="9465" spans="1:9">
      <c r="A9465" t="str">
        <f>T("2018")</f>
        <v>2018</v>
      </c>
      <c r="B9465" t="str">
        <f>T("FISICO                                            ")</f>
        <v xml:space="preserve">FISICO                                            </v>
      </c>
      <c r="C9465" t="str">
        <f>T("MONCLOA-ARAVACA     ")</f>
        <v xml:space="preserve">MONCLOA-ARAVACA     </v>
      </c>
      <c r="D9465" t="str">
        <f>T("ARGUELLES           ")</f>
        <v xml:space="preserve">ARGUELLES           </v>
      </c>
      <c r="E9465" t="str">
        <f>T("TU ")</f>
        <v xml:space="preserve">TU </v>
      </c>
      <c r="F9465" t="str">
        <f>T("TURISMOS       ")</f>
        <v xml:space="preserve">TURISMOS       </v>
      </c>
      <c r="G9465" t="str">
        <f>T("De 8 a 11,99 CABALLOS FISCALES                    ")</f>
        <v xml:space="preserve">De 8 a 11,99 CABALLOS FISCALES                    </v>
      </c>
      <c r="H9465" t="str">
        <f>T("GAS NATURAL COMPRIMIDO                            ")</f>
        <v xml:space="preserve">GAS NATURAL COMPRIMIDO                            </v>
      </c>
      <c r="I9465">
        <v>3</v>
      </c>
    </row>
    <row r="9466" spans="1:9">
      <c r="A9466" t="str">
        <f>T("2018")</f>
        <v>2018</v>
      </c>
      <c r="B9466" t="str">
        <f>T("FISICO                                            ")</f>
        <v xml:space="preserve">FISICO                                            </v>
      </c>
      <c r="C9466" t="str">
        <f>T("MONCLOA-ARAVACA     ")</f>
        <v xml:space="preserve">MONCLOA-ARAVACA     </v>
      </c>
      <c r="D9466" t="str">
        <f>T("VALDEZARZA          ")</f>
        <v xml:space="preserve">VALDEZARZA          </v>
      </c>
      <c r="E9466" t="str">
        <f>T("TU ")</f>
        <v xml:space="preserve">TU </v>
      </c>
      <c r="F9466" t="str">
        <f>T("TURISMOS       ")</f>
        <v xml:space="preserve">TURISMOS       </v>
      </c>
      <c r="G9466" t="str">
        <f>T("De 8 a 11,99 CABALLOS FISCALES                    ")</f>
        <v xml:space="preserve">De 8 a 11,99 CABALLOS FISCALES                    </v>
      </c>
      <c r="H9466" t="str">
        <f>T("GAS NATURAL COMPRIMIDO                            ")</f>
        <v xml:space="preserve">GAS NATURAL COMPRIMIDO                            </v>
      </c>
      <c r="I9466">
        <v>1</v>
      </c>
    </row>
    <row r="9467" spans="1:9">
      <c r="A9467" t="str">
        <f>T("2018")</f>
        <v>2018</v>
      </c>
      <c r="B9467" t="str">
        <f>T("Entidad sin personalidad jurídica (art. 35.4 LGT) ")</f>
        <v xml:space="preserve">Entidad sin personalidad jurídica (art. 35.4 LGT) </v>
      </c>
      <c r="C9467" t="str">
        <f>T("MONCLOA-ARAVACA     ")</f>
        <v xml:space="preserve">MONCLOA-ARAVACA     </v>
      </c>
      <c r="D9467" t="str">
        <f>T("SIN BARRIO          ")</f>
        <v xml:space="preserve">SIN BARRIO          </v>
      </c>
      <c r="E9467" t="str">
        <f>T("TU ")</f>
        <v xml:space="preserve">TU </v>
      </c>
      <c r="F9467" t="str">
        <f>T("TURISMOS       ")</f>
        <v xml:space="preserve">TURISMOS       </v>
      </c>
      <c r="G9467" t="str">
        <f>T("De 8 a 11,99 CABALLOS FISCALES                    ")</f>
        <v xml:space="preserve">De 8 a 11,99 CABALLOS FISCALES                    </v>
      </c>
      <c r="H9467" t="str">
        <f>T("GASOLINA                                          ")</f>
        <v xml:space="preserve">GASOLINA                                          </v>
      </c>
      <c r="I9467">
        <v>1</v>
      </c>
    </row>
    <row r="9468" spans="1:9">
      <c r="A9468" t="str">
        <f>T("2018")</f>
        <v>2018</v>
      </c>
      <c r="B9468" t="str">
        <f>T("Entidad sin personalidad jurídica (art. 35.4 LGT) ")</f>
        <v xml:space="preserve">Entidad sin personalidad jurídica (art. 35.4 LGT) </v>
      </c>
      <c r="C9468" t="str">
        <f>T("MONCLOA-ARAVACA     ")</f>
        <v xml:space="preserve">MONCLOA-ARAVACA     </v>
      </c>
      <c r="D9468" t="str">
        <f>T("CASA DE CAMPO       ")</f>
        <v xml:space="preserve">CASA DE CAMPO       </v>
      </c>
      <c r="E9468" t="str">
        <f>T("TU ")</f>
        <v xml:space="preserve">TU </v>
      </c>
      <c r="F9468" t="str">
        <f>T("TURISMOS       ")</f>
        <v xml:space="preserve">TURISMOS       </v>
      </c>
      <c r="G9468" t="str">
        <f>T("De menos de 8 CABALLOS FISCALES                   ")</f>
        <v xml:space="preserve">De menos de 8 CABALLOS FISCALES                   </v>
      </c>
      <c r="H9468" t="str">
        <f>T("GASOLINA                                          ")</f>
        <v xml:space="preserve">GASOLINA                                          </v>
      </c>
      <c r="I9468">
        <v>1</v>
      </c>
    </row>
    <row r="9469" spans="1:9">
      <c r="A9469" t="str">
        <f>T("2018")</f>
        <v>2018</v>
      </c>
      <c r="B9469" t="str">
        <f>T("Entidad sin personalidad jurídica (art. 35.4 LGT) ")</f>
        <v xml:space="preserve">Entidad sin personalidad jurídica (art. 35.4 LGT) </v>
      </c>
      <c r="C9469" t="str">
        <f>T("MONCLOA-ARAVACA     ")</f>
        <v xml:space="preserve">MONCLOA-ARAVACA     </v>
      </c>
      <c r="D9469" t="str">
        <f>T("CASA DE CAMPO       ")</f>
        <v xml:space="preserve">CASA DE CAMPO       </v>
      </c>
      <c r="E9469" t="str">
        <f>T("TU ")</f>
        <v xml:space="preserve">TU </v>
      </c>
      <c r="F9469" t="str">
        <f>T("TURISMOS       ")</f>
        <v xml:space="preserve">TURISMOS       </v>
      </c>
      <c r="G9469" t="str">
        <f>T("De 8 a 11,99 CABALLOS FISCALES                    ")</f>
        <v xml:space="preserve">De 8 a 11,99 CABALLOS FISCALES                    </v>
      </c>
      <c r="H9469" t="str">
        <f>T("GASOLINA                                          ")</f>
        <v xml:space="preserve">GASOLINA                                          </v>
      </c>
      <c r="I9469">
        <v>31</v>
      </c>
    </row>
    <row r="9470" spans="1:9">
      <c r="A9470" t="str">
        <f>T("2018")</f>
        <v>2018</v>
      </c>
      <c r="B9470" t="str">
        <f>T("Entidad sin personalidad jurídica (art. 35.4 LGT) ")</f>
        <v xml:space="preserve">Entidad sin personalidad jurídica (art. 35.4 LGT) </v>
      </c>
      <c r="C9470" t="str">
        <f>T("MONCLOA-ARAVACA     ")</f>
        <v xml:space="preserve">MONCLOA-ARAVACA     </v>
      </c>
      <c r="D9470" t="str">
        <f>T("CASA DE CAMPO       ")</f>
        <v xml:space="preserve">CASA DE CAMPO       </v>
      </c>
      <c r="E9470" t="str">
        <f>T("TU ")</f>
        <v xml:space="preserve">TU </v>
      </c>
      <c r="F9470" t="str">
        <f>T("TURISMOS       ")</f>
        <v xml:space="preserve">TURISMOS       </v>
      </c>
      <c r="G9470" t="str">
        <f>T("De 12 a 15,99 CABALLOS FISCALES                   ")</f>
        <v xml:space="preserve">De 12 a 15,99 CABALLOS FISCALES                   </v>
      </c>
      <c r="H9470" t="str">
        <f>T("GASOLINA                                          ")</f>
        <v xml:space="preserve">GASOLINA                                          </v>
      </c>
      <c r="I9470">
        <v>11</v>
      </c>
    </row>
    <row r="9471" spans="1:9">
      <c r="A9471" t="str">
        <f>T("2018")</f>
        <v>2018</v>
      </c>
      <c r="B9471" t="str">
        <f>T("Entidad sin personalidad jurídica (art. 35.4 LGT) ")</f>
        <v xml:space="preserve">Entidad sin personalidad jurídica (art. 35.4 LGT) </v>
      </c>
      <c r="C9471" t="str">
        <f>T("MONCLOA-ARAVACA     ")</f>
        <v xml:space="preserve">MONCLOA-ARAVACA     </v>
      </c>
      <c r="D9471" t="str">
        <f>T("CASA DE CAMPO       ")</f>
        <v xml:space="preserve">CASA DE CAMPO       </v>
      </c>
      <c r="E9471" t="str">
        <f>T("TU ")</f>
        <v xml:space="preserve">TU </v>
      </c>
      <c r="F9471" t="str">
        <f>T("TURISMOS       ")</f>
        <v xml:space="preserve">TURISMOS       </v>
      </c>
      <c r="G9471" t="str">
        <f>T("De 16 a 19,99 CABALLOS FISCALES                   ")</f>
        <v xml:space="preserve">De 16 a 19,99 CABALLOS FISCALES                   </v>
      </c>
      <c r="H9471" t="str">
        <f>T("GASOLINA                                          ")</f>
        <v xml:space="preserve">GASOLINA                                          </v>
      </c>
      <c r="I9471">
        <v>3</v>
      </c>
    </row>
    <row r="9472" spans="1:9">
      <c r="A9472" t="str">
        <f>T("2018")</f>
        <v>2018</v>
      </c>
      <c r="B9472" t="str">
        <f>T("Entidad sin personalidad jurídica (art. 35.4 LGT) ")</f>
        <v xml:space="preserve">Entidad sin personalidad jurídica (art. 35.4 LGT) </v>
      </c>
      <c r="C9472" t="str">
        <f>T("MONCLOA-ARAVACA     ")</f>
        <v xml:space="preserve">MONCLOA-ARAVACA     </v>
      </c>
      <c r="D9472" t="str">
        <f>T("CASA DE CAMPO       ")</f>
        <v xml:space="preserve">CASA DE CAMPO       </v>
      </c>
      <c r="E9472" t="str">
        <f>T("TU ")</f>
        <v xml:space="preserve">TU </v>
      </c>
      <c r="F9472" t="str">
        <f>T("TURISMOS       ")</f>
        <v xml:space="preserve">TURISMOS       </v>
      </c>
      <c r="G9472" t="str">
        <f>T("De 20 CABALLOS FISCALES en adelante               ")</f>
        <v xml:space="preserve">De 20 CABALLOS FISCALES en adelante               </v>
      </c>
      <c r="H9472" t="str">
        <f>T("GASOLINA                                          ")</f>
        <v xml:space="preserve">GASOLINA                                          </v>
      </c>
      <c r="I9472">
        <v>1</v>
      </c>
    </row>
    <row r="9473" spans="1:9">
      <c r="A9473" t="str">
        <f>T("2018")</f>
        <v>2018</v>
      </c>
      <c r="B9473" t="str">
        <f>T("Entidad sin personalidad jurídica (art. 35.4 LGT) ")</f>
        <v xml:space="preserve">Entidad sin personalidad jurídica (art. 35.4 LGT) </v>
      </c>
      <c r="C9473" t="str">
        <f>T("MONCLOA-ARAVACA     ")</f>
        <v xml:space="preserve">MONCLOA-ARAVACA     </v>
      </c>
      <c r="D9473" t="str">
        <f>T("ARGUELLES           ")</f>
        <v xml:space="preserve">ARGUELLES           </v>
      </c>
      <c r="E9473" t="str">
        <f>T("TU ")</f>
        <v xml:space="preserve">TU </v>
      </c>
      <c r="F9473" t="str">
        <f>T("TURISMOS       ")</f>
        <v xml:space="preserve">TURISMOS       </v>
      </c>
      <c r="G9473" t="str">
        <f>T("De menos de 8 CABALLOS FISCALES                   ")</f>
        <v xml:space="preserve">De menos de 8 CABALLOS FISCALES                   </v>
      </c>
      <c r="H9473" t="str">
        <f>T("GASOLINA                                          ")</f>
        <v xml:space="preserve">GASOLINA                                          </v>
      </c>
      <c r="I9473">
        <v>8</v>
      </c>
    </row>
    <row r="9474" spans="1:9">
      <c r="A9474" t="str">
        <f>T("2018")</f>
        <v>2018</v>
      </c>
      <c r="B9474" t="str">
        <f>T("Entidad sin personalidad jurídica (art. 35.4 LGT) ")</f>
        <v xml:space="preserve">Entidad sin personalidad jurídica (art. 35.4 LGT) </v>
      </c>
      <c r="C9474" t="str">
        <f>T("MONCLOA-ARAVACA     ")</f>
        <v xml:space="preserve">MONCLOA-ARAVACA     </v>
      </c>
      <c r="D9474" t="str">
        <f>T("ARGUELLES           ")</f>
        <v xml:space="preserve">ARGUELLES           </v>
      </c>
      <c r="E9474" t="str">
        <f>T("TU ")</f>
        <v xml:space="preserve">TU </v>
      </c>
      <c r="F9474" t="str">
        <f>T("TURISMOS       ")</f>
        <v xml:space="preserve">TURISMOS       </v>
      </c>
      <c r="G9474" t="str">
        <f>T("De 8 a 11,99 CABALLOS FISCALES                    ")</f>
        <v xml:space="preserve">De 8 a 11,99 CABALLOS FISCALES                    </v>
      </c>
      <c r="H9474" t="str">
        <f>T("GASOLINA                                          ")</f>
        <v xml:space="preserve">GASOLINA                                          </v>
      </c>
      <c r="I9474">
        <v>67</v>
      </c>
    </row>
    <row r="9475" spans="1:9">
      <c r="A9475" t="str">
        <f>T("2018")</f>
        <v>2018</v>
      </c>
      <c r="B9475" t="str">
        <f>T("Entidad sin personalidad jurídica (art. 35.4 LGT) ")</f>
        <v xml:space="preserve">Entidad sin personalidad jurídica (art. 35.4 LGT) </v>
      </c>
      <c r="C9475" t="str">
        <f>T("MONCLOA-ARAVACA     ")</f>
        <v xml:space="preserve">MONCLOA-ARAVACA     </v>
      </c>
      <c r="D9475" t="str">
        <f>T("ARGUELLES           ")</f>
        <v xml:space="preserve">ARGUELLES           </v>
      </c>
      <c r="E9475" t="str">
        <f>T("TU ")</f>
        <v xml:space="preserve">TU </v>
      </c>
      <c r="F9475" t="str">
        <f>T("TURISMOS       ")</f>
        <v xml:space="preserve">TURISMOS       </v>
      </c>
      <c r="G9475" t="str">
        <f>T("De 12 a 15,99 CABALLOS FISCALES                   ")</f>
        <v xml:space="preserve">De 12 a 15,99 CABALLOS FISCALES                   </v>
      </c>
      <c r="H9475" t="str">
        <f>T("GASOLINA                                          ")</f>
        <v xml:space="preserve">GASOLINA                                          </v>
      </c>
      <c r="I9475">
        <v>32</v>
      </c>
    </row>
    <row r="9476" spans="1:9">
      <c r="A9476" t="str">
        <f>T("2018")</f>
        <v>2018</v>
      </c>
      <c r="B9476" t="str">
        <f>T("Entidad sin personalidad jurídica (art. 35.4 LGT) ")</f>
        <v xml:space="preserve">Entidad sin personalidad jurídica (art. 35.4 LGT) </v>
      </c>
      <c r="C9476" t="str">
        <f>T("MONCLOA-ARAVACA     ")</f>
        <v xml:space="preserve">MONCLOA-ARAVACA     </v>
      </c>
      <c r="D9476" t="str">
        <f>T("ARGUELLES           ")</f>
        <v xml:space="preserve">ARGUELLES           </v>
      </c>
      <c r="E9476" t="str">
        <f>T("TU ")</f>
        <v xml:space="preserve">TU </v>
      </c>
      <c r="F9476" t="str">
        <f>T("TURISMOS       ")</f>
        <v xml:space="preserve">TURISMOS       </v>
      </c>
      <c r="G9476" t="str">
        <f>T("De 16 a 19,99 CABALLOS FISCALES                   ")</f>
        <v xml:space="preserve">De 16 a 19,99 CABALLOS FISCALES                   </v>
      </c>
      <c r="H9476" t="str">
        <f>T("GASOLINA                                          ")</f>
        <v xml:space="preserve">GASOLINA                                          </v>
      </c>
      <c r="I9476">
        <v>10</v>
      </c>
    </row>
    <row r="9477" spans="1:9">
      <c r="A9477" t="str">
        <f>T("2018")</f>
        <v>2018</v>
      </c>
      <c r="B9477" t="str">
        <f>T("Entidad sin personalidad jurídica (art. 35.4 LGT) ")</f>
        <v xml:space="preserve">Entidad sin personalidad jurídica (art. 35.4 LGT) </v>
      </c>
      <c r="C9477" t="str">
        <f>T("MONCLOA-ARAVACA     ")</f>
        <v xml:space="preserve">MONCLOA-ARAVACA     </v>
      </c>
      <c r="D9477" t="str">
        <f>T("ARGUELLES           ")</f>
        <v xml:space="preserve">ARGUELLES           </v>
      </c>
      <c r="E9477" t="str">
        <f>T("TU ")</f>
        <v xml:space="preserve">TU </v>
      </c>
      <c r="F9477" t="str">
        <f>T("TURISMOS       ")</f>
        <v xml:space="preserve">TURISMOS       </v>
      </c>
      <c r="G9477" t="str">
        <f>T("De 20 CABALLOS FISCALES en adelante               ")</f>
        <v xml:space="preserve">De 20 CABALLOS FISCALES en adelante               </v>
      </c>
      <c r="H9477" t="str">
        <f>T("GASOLINA                                          ")</f>
        <v xml:space="preserve">GASOLINA                                          </v>
      </c>
      <c r="I9477">
        <v>10</v>
      </c>
    </row>
    <row r="9478" spans="1:9">
      <c r="A9478" t="str">
        <f>T("2018")</f>
        <v>2018</v>
      </c>
      <c r="B9478" t="str">
        <f>T("Entidad sin personalidad jurídica (art. 35.4 LGT) ")</f>
        <v xml:space="preserve">Entidad sin personalidad jurídica (art. 35.4 LGT) </v>
      </c>
      <c r="C9478" t="str">
        <f>T("MONCLOA-ARAVACA     ")</f>
        <v xml:space="preserve">MONCLOA-ARAVACA     </v>
      </c>
      <c r="D9478" t="str">
        <f>T("CIUDAD UNIVERSITARIA")</f>
        <v>CIUDAD UNIVERSITARIA</v>
      </c>
      <c r="E9478" t="str">
        <f>T("TU ")</f>
        <v xml:space="preserve">TU </v>
      </c>
      <c r="F9478" t="str">
        <f>T("TURISMOS       ")</f>
        <v xml:space="preserve">TURISMOS       </v>
      </c>
      <c r="G9478" t="str">
        <f>T("De menos de 8 CABALLOS FISCALES                   ")</f>
        <v xml:space="preserve">De menos de 8 CABALLOS FISCALES                   </v>
      </c>
      <c r="H9478" t="str">
        <f>T("GASOLINA                                          ")</f>
        <v xml:space="preserve">GASOLINA                                          </v>
      </c>
      <c r="I9478">
        <v>5</v>
      </c>
    </row>
    <row r="9479" spans="1:9">
      <c r="A9479" t="str">
        <f>T("2018")</f>
        <v>2018</v>
      </c>
      <c r="B9479" t="str">
        <f>T("Entidad sin personalidad jurídica (art. 35.4 LGT) ")</f>
        <v xml:space="preserve">Entidad sin personalidad jurídica (art. 35.4 LGT) </v>
      </c>
      <c r="C9479" t="str">
        <f>T("MONCLOA-ARAVACA     ")</f>
        <v xml:space="preserve">MONCLOA-ARAVACA     </v>
      </c>
      <c r="D9479" t="str">
        <f>T("CIUDAD UNIVERSITARIA")</f>
        <v>CIUDAD UNIVERSITARIA</v>
      </c>
      <c r="E9479" t="str">
        <f>T("TU ")</f>
        <v xml:space="preserve">TU </v>
      </c>
      <c r="F9479" t="str">
        <f>T("TURISMOS       ")</f>
        <v xml:space="preserve">TURISMOS       </v>
      </c>
      <c r="G9479" t="str">
        <f>T("De 8 a 11,99 CABALLOS FISCALES                    ")</f>
        <v xml:space="preserve">De 8 a 11,99 CABALLOS FISCALES                    </v>
      </c>
      <c r="H9479" t="str">
        <f>T("GASOLINA                                          ")</f>
        <v xml:space="preserve">GASOLINA                                          </v>
      </c>
      <c r="I9479">
        <v>32</v>
      </c>
    </row>
    <row r="9480" spans="1:9">
      <c r="A9480" t="str">
        <f>T("2018")</f>
        <v>2018</v>
      </c>
      <c r="B9480" t="str">
        <f>T("Entidad sin personalidad jurídica (art. 35.4 LGT) ")</f>
        <v xml:space="preserve">Entidad sin personalidad jurídica (art. 35.4 LGT) </v>
      </c>
      <c r="C9480" t="str">
        <f>T("MONCLOA-ARAVACA     ")</f>
        <v xml:space="preserve">MONCLOA-ARAVACA     </v>
      </c>
      <c r="D9480" t="str">
        <f>T("CIUDAD UNIVERSITARIA")</f>
        <v>CIUDAD UNIVERSITARIA</v>
      </c>
      <c r="E9480" t="str">
        <f>T("TU ")</f>
        <v xml:space="preserve">TU </v>
      </c>
      <c r="F9480" t="str">
        <f>T("TURISMOS       ")</f>
        <v xml:space="preserve">TURISMOS       </v>
      </c>
      <c r="G9480" t="str">
        <f>T("De 12 a 15,99 CABALLOS FISCALES                   ")</f>
        <v xml:space="preserve">De 12 a 15,99 CABALLOS FISCALES                   </v>
      </c>
      <c r="H9480" t="str">
        <f>T("GASOLINA                                          ")</f>
        <v xml:space="preserve">GASOLINA                                          </v>
      </c>
      <c r="I9480">
        <v>19</v>
      </c>
    </row>
    <row r="9481" spans="1:9">
      <c r="A9481" t="str">
        <f>T("2018")</f>
        <v>2018</v>
      </c>
      <c r="B9481" t="str">
        <f>T("Entidad sin personalidad jurídica (art. 35.4 LGT) ")</f>
        <v xml:space="preserve">Entidad sin personalidad jurídica (art. 35.4 LGT) </v>
      </c>
      <c r="C9481" t="str">
        <f>T("MONCLOA-ARAVACA     ")</f>
        <v xml:space="preserve">MONCLOA-ARAVACA     </v>
      </c>
      <c r="D9481" t="str">
        <f>T("CIUDAD UNIVERSITARIA")</f>
        <v>CIUDAD UNIVERSITARIA</v>
      </c>
      <c r="E9481" t="str">
        <f>T("TU ")</f>
        <v xml:space="preserve">TU </v>
      </c>
      <c r="F9481" t="str">
        <f>T("TURISMOS       ")</f>
        <v xml:space="preserve">TURISMOS       </v>
      </c>
      <c r="G9481" t="str">
        <f>T("De 16 a 19,99 CABALLOS FISCALES                   ")</f>
        <v xml:space="preserve">De 16 a 19,99 CABALLOS FISCALES                   </v>
      </c>
      <c r="H9481" t="str">
        <f>T("GASOLINA                                          ")</f>
        <v xml:space="preserve">GASOLINA                                          </v>
      </c>
      <c r="I9481">
        <v>5</v>
      </c>
    </row>
    <row r="9482" spans="1:9">
      <c r="A9482" t="str">
        <f>T("2018")</f>
        <v>2018</v>
      </c>
      <c r="B9482" t="str">
        <f>T("Entidad sin personalidad jurídica (art. 35.4 LGT) ")</f>
        <v xml:space="preserve">Entidad sin personalidad jurídica (art. 35.4 LGT) </v>
      </c>
      <c r="C9482" t="str">
        <f>T("MONCLOA-ARAVACA     ")</f>
        <v xml:space="preserve">MONCLOA-ARAVACA     </v>
      </c>
      <c r="D9482" t="str">
        <f>T("CIUDAD UNIVERSITARIA")</f>
        <v>CIUDAD UNIVERSITARIA</v>
      </c>
      <c r="E9482" t="str">
        <f>T("TU ")</f>
        <v xml:space="preserve">TU </v>
      </c>
      <c r="F9482" t="str">
        <f>T("TURISMOS       ")</f>
        <v xml:space="preserve">TURISMOS       </v>
      </c>
      <c r="G9482" t="str">
        <f>T("De 20 CABALLOS FISCALES en adelante               ")</f>
        <v xml:space="preserve">De 20 CABALLOS FISCALES en adelante               </v>
      </c>
      <c r="H9482" t="str">
        <f>T("GASOLINA                                          ")</f>
        <v xml:space="preserve">GASOLINA                                          </v>
      </c>
      <c r="I9482">
        <v>4</v>
      </c>
    </row>
    <row r="9483" spans="1:9">
      <c r="A9483" t="str">
        <f>T("2018")</f>
        <v>2018</v>
      </c>
      <c r="B9483" t="str">
        <f>T("Entidad sin personalidad jurídica (art. 35.4 LGT) ")</f>
        <v xml:space="preserve">Entidad sin personalidad jurídica (art. 35.4 LGT) </v>
      </c>
      <c r="C9483" t="str">
        <f>T("MONCLOA-ARAVACA     ")</f>
        <v xml:space="preserve">MONCLOA-ARAVACA     </v>
      </c>
      <c r="D9483" t="str">
        <f>T("VALDEZARZA          ")</f>
        <v xml:space="preserve">VALDEZARZA          </v>
      </c>
      <c r="E9483" t="str">
        <f>T("TU ")</f>
        <v xml:space="preserve">TU </v>
      </c>
      <c r="F9483" t="str">
        <f>T("TURISMOS       ")</f>
        <v xml:space="preserve">TURISMOS       </v>
      </c>
      <c r="G9483" t="str">
        <f>T("De menos de 8 CABALLOS FISCALES                   ")</f>
        <v xml:space="preserve">De menos de 8 CABALLOS FISCALES                   </v>
      </c>
      <c r="H9483" t="str">
        <f>T("GASOLINA                                          ")</f>
        <v xml:space="preserve">GASOLINA                                          </v>
      </c>
      <c r="I9483">
        <v>3</v>
      </c>
    </row>
    <row r="9484" spans="1:9">
      <c r="A9484" t="str">
        <f>T("2018")</f>
        <v>2018</v>
      </c>
      <c r="B9484" t="str">
        <f>T("Entidad sin personalidad jurídica (art. 35.4 LGT) ")</f>
        <v xml:space="preserve">Entidad sin personalidad jurídica (art. 35.4 LGT) </v>
      </c>
      <c r="C9484" t="str">
        <f>T("MONCLOA-ARAVACA     ")</f>
        <v xml:space="preserve">MONCLOA-ARAVACA     </v>
      </c>
      <c r="D9484" t="str">
        <f>T("VALDEZARZA          ")</f>
        <v xml:space="preserve">VALDEZARZA          </v>
      </c>
      <c r="E9484" t="str">
        <f>T("TU ")</f>
        <v xml:space="preserve">TU </v>
      </c>
      <c r="F9484" t="str">
        <f>T("TURISMOS       ")</f>
        <v xml:space="preserve">TURISMOS       </v>
      </c>
      <c r="G9484" t="str">
        <f>T("De 8 a 11,99 CABALLOS FISCALES                    ")</f>
        <v xml:space="preserve">De 8 a 11,99 CABALLOS FISCALES                    </v>
      </c>
      <c r="H9484" t="str">
        <f>T("GASOLINA                                          ")</f>
        <v xml:space="preserve">GASOLINA                                          </v>
      </c>
      <c r="I9484">
        <v>43</v>
      </c>
    </row>
    <row r="9485" spans="1:9">
      <c r="A9485" t="str">
        <f>T("2018")</f>
        <v>2018</v>
      </c>
      <c r="B9485" t="str">
        <f>T("Entidad sin personalidad jurídica (art. 35.4 LGT) ")</f>
        <v xml:space="preserve">Entidad sin personalidad jurídica (art. 35.4 LGT) </v>
      </c>
      <c r="C9485" t="str">
        <f>T("MONCLOA-ARAVACA     ")</f>
        <v xml:space="preserve">MONCLOA-ARAVACA     </v>
      </c>
      <c r="D9485" t="str">
        <f>T("VALDEZARZA          ")</f>
        <v xml:space="preserve">VALDEZARZA          </v>
      </c>
      <c r="E9485" t="str">
        <f>T("TU ")</f>
        <v xml:space="preserve">TU </v>
      </c>
      <c r="F9485" t="str">
        <f>T("TURISMOS       ")</f>
        <v xml:space="preserve">TURISMOS       </v>
      </c>
      <c r="G9485" t="str">
        <f>T("De 12 a 15,99 CABALLOS FISCALES                   ")</f>
        <v xml:space="preserve">De 12 a 15,99 CABALLOS FISCALES                   </v>
      </c>
      <c r="H9485" t="str">
        <f>T("GASOLINA                                          ")</f>
        <v xml:space="preserve">GASOLINA                                          </v>
      </c>
      <c r="I9485">
        <v>13</v>
      </c>
    </row>
    <row r="9486" spans="1:9">
      <c r="A9486" t="str">
        <f>T("2018")</f>
        <v>2018</v>
      </c>
      <c r="B9486" t="str">
        <f>T("Entidad sin personalidad jurídica (art. 35.4 LGT) ")</f>
        <v xml:space="preserve">Entidad sin personalidad jurídica (art. 35.4 LGT) </v>
      </c>
      <c r="C9486" t="str">
        <f>T("MONCLOA-ARAVACA     ")</f>
        <v xml:space="preserve">MONCLOA-ARAVACA     </v>
      </c>
      <c r="D9486" t="str">
        <f>T("VALDEZARZA          ")</f>
        <v xml:space="preserve">VALDEZARZA          </v>
      </c>
      <c r="E9486" t="str">
        <f>T("TU ")</f>
        <v xml:space="preserve">TU </v>
      </c>
      <c r="F9486" t="str">
        <f>T("TURISMOS       ")</f>
        <v xml:space="preserve">TURISMOS       </v>
      </c>
      <c r="G9486" t="str">
        <f>T("De 16 a 19,99 CABALLOS FISCALES                   ")</f>
        <v xml:space="preserve">De 16 a 19,99 CABALLOS FISCALES                   </v>
      </c>
      <c r="H9486" t="str">
        <f>T("GASOLINA                                          ")</f>
        <v xml:space="preserve">GASOLINA                                          </v>
      </c>
      <c r="I9486">
        <v>5</v>
      </c>
    </row>
    <row r="9487" spans="1:9">
      <c r="A9487" t="str">
        <f>T("2018")</f>
        <v>2018</v>
      </c>
      <c r="B9487" t="str">
        <f>T("Entidad sin personalidad jurídica (art. 35.4 LGT) ")</f>
        <v xml:space="preserve">Entidad sin personalidad jurídica (art. 35.4 LGT) </v>
      </c>
      <c r="C9487" t="str">
        <f>T("MONCLOA-ARAVACA     ")</f>
        <v xml:space="preserve">MONCLOA-ARAVACA     </v>
      </c>
      <c r="D9487" t="str">
        <f>T("VALDEZARZA          ")</f>
        <v xml:space="preserve">VALDEZARZA          </v>
      </c>
      <c r="E9487" t="str">
        <f>T("TU ")</f>
        <v xml:space="preserve">TU </v>
      </c>
      <c r="F9487" t="str">
        <f>T("TURISMOS       ")</f>
        <v xml:space="preserve">TURISMOS       </v>
      </c>
      <c r="G9487" t="str">
        <f>T("De 20 CABALLOS FISCALES en adelante               ")</f>
        <v xml:space="preserve">De 20 CABALLOS FISCALES en adelante               </v>
      </c>
      <c r="H9487" t="str">
        <f>T("GASOLINA                                          ")</f>
        <v xml:space="preserve">GASOLINA                                          </v>
      </c>
      <c r="I9487">
        <v>1</v>
      </c>
    </row>
    <row r="9488" spans="1:9">
      <c r="A9488" t="str">
        <f>T("2018")</f>
        <v>2018</v>
      </c>
      <c r="B9488" t="str">
        <f>T("Entidad sin personalidad jurídica (art. 35.4 LGT) ")</f>
        <v xml:space="preserve">Entidad sin personalidad jurídica (art. 35.4 LGT) </v>
      </c>
      <c r="C9488" t="str">
        <f>T("MONCLOA-ARAVACA     ")</f>
        <v xml:space="preserve">MONCLOA-ARAVACA     </v>
      </c>
      <c r="D9488" t="str">
        <f>T("VALDEMARIN          ")</f>
        <v xml:space="preserve">VALDEMARIN          </v>
      </c>
      <c r="E9488" t="str">
        <f>T("TU ")</f>
        <v xml:space="preserve">TU </v>
      </c>
      <c r="F9488" t="str">
        <f>T("TURISMOS       ")</f>
        <v xml:space="preserve">TURISMOS       </v>
      </c>
      <c r="G9488" t="str">
        <f>T("De 8 a 11,99 CABALLOS FISCALES                    ")</f>
        <v xml:space="preserve">De 8 a 11,99 CABALLOS FISCALES                    </v>
      </c>
      <c r="H9488" t="str">
        <f>T("GASOLINA                                          ")</f>
        <v xml:space="preserve">GASOLINA                                          </v>
      </c>
      <c r="I9488">
        <v>2</v>
      </c>
    </row>
    <row r="9489" spans="1:9">
      <c r="A9489" t="str">
        <f>T("2018")</f>
        <v>2018</v>
      </c>
      <c r="B9489" t="str">
        <f>T("Entidad sin personalidad jurídica (art. 35.4 LGT) ")</f>
        <v xml:space="preserve">Entidad sin personalidad jurídica (art. 35.4 LGT) </v>
      </c>
      <c r="C9489" t="str">
        <f>T("MONCLOA-ARAVACA     ")</f>
        <v xml:space="preserve">MONCLOA-ARAVACA     </v>
      </c>
      <c r="D9489" t="str">
        <f>T("VALDEMARIN          ")</f>
        <v xml:space="preserve">VALDEMARIN          </v>
      </c>
      <c r="E9489" t="str">
        <f>T("TU ")</f>
        <v xml:space="preserve">TU </v>
      </c>
      <c r="F9489" t="str">
        <f>T("TURISMOS       ")</f>
        <v xml:space="preserve">TURISMOS       </v>
      </c>
      <c r="G9489" t="str">
        <f>T("De 12 a 15,99 CABALLOS FISCALES                   ")</f>
        <v xml:space="preserve">De 12 a 15,99 CABALLOS FISCALES                   </v>
      </c>
      <c r="H9489" t="str">
        <f>T("GASOLINA                                          ")</f>
        <v xml:space="preserve">GASOLINA                                          </v>
      </c>
      <c r="I9489">
        <v>1</v>
      </c>
    </row>
    <row r="9490" spans="1:9">
      <c r="A9490" t="str">
        <f>T("2018")</f>
        <v>2018</v>
      </c>
      <c r="B9490" t="str">
        <f>T("Entidad sin personalidad jurídica (art. 35.4 LGT) ")</f>
        <v xml:space="preserve">Entidad sin personalidad jurídica (art. 35.4 LGT) </v>
      </c>
      <c r="C9490" t="str">
        <f>T("MONCLOA-ARAVACA     ")</f>
        <v xml:space="preserve">MONCLOA-ARAVACA     </v>
      </c>
      <c r="D9490" t="str">
        <f>T("VALDEMARIN          ")</f>
        <v xml:space="preserve">VALDEMARIN          </v>
      </c>
      <c r="E9490" t="str">
        <f>T("TU ")</f>
        <v xml:space="preserve">TU </v>
      </c>
      <c r="F9490" t="str">
        <f>T("TURISMOS       ")</f>
        <v xml:space="preserve">TURISMOS       </v>
      </c>
      <c r="G9490" t="str">
        <f>T("De 16 a 19,99 CABALLOS FISCALES                   ")</f>
        <v xml:space="preserve">De 16 a 19,99 CABALLOS FISCALES                   </v>
      </c>
      <c r="H9490" t="str">
        <f>T("GASOLINA                                          ")</f>
        <v xml:space="preserve">GASOLINA                                          </v>
      </c>
      <c r="I9490">
        <v>1</v>
      </c>
    </row>
    <row r="9491" spans="1:9">
      <c r="A9491" t="str">
        <f>T("2018")</f>
        <v>2018</v>
      </c>
      <c r="B9491" t="str">
        <f>T("Entidad sin personalidad jurídica (art. 35.4 LGT) ")</f>
        <v xml:space="preserve">Entidad sin personalidad jurídica (art. 35.4 LGT) </v>
      </c>
      <c r="C9491" t="str">
        <f>T("MONCLOA-ARAVACA     ")</f>
        <v xml:space="preserve">MONCLOA-ARAVACA     </v>
      </c>
      <c r="D9491" t="str">
        <f>T("EL PLANTIO          ")</f>
        <v xml:space="preserve">EL PLANTIO          </v>
      </c>
      <c r="E9491" t="str">
        <f>T("TU ")</f>
        <v xml:space="preserve">TU </v>
      </c>
      <c r="F9491" t="str">
        <f>T("TURISMOS       ")</f>
        <v xml:space="preserve">TURISMOS       </v>
      </c>
      <c r="G9491" t="str">
        <f>T("De 8 a 11,99 CABALLOS FISCALES                    ")</f>
        <v xml:space="preserve">De 8 a 11,99 CABALLOS FISCALES                    </v>
      </c>
      <c r="H9491" t="str">
        <f>T("GASOLINA                                          ")</f>
        <v xml:space="preserve">GASOLINA                                          </v>
      </c>
      <c r="I9491">
        <v>3</v>
      </c>
    </row>
    <row r="9492" spans="1:9">
      <c r="A9492" t="str">
        <f>T("2018")</f>
        <v>2018</v>
      </c>
      <c r="B9492" t="str">
        <f>T("Entidad sin personalidad jurídica (art. 35.4 LGT) ")</f>
        <v xml:space="preserve">Entidad sin personalidad jurídica (art. 35.4 LGT) </v>
      </c>
      <c r="C9492" t="str">
        <f>T("MONCLOA-ARAVACA     ")</f>
        <v xml:space="preserve">MONCLOA-ARAVACA     </v>
      </c>
      <c r="D9492" t="str">
        <f>T("EL PLANTIO          ")</f>
        <v xml:space="preserve">EL PLANTIO          </v>
      </c>
      <c r="E9492" t="str">
        <f>T("TU ")</f>
        <v xml:space="preserve">TU </v>
      </c>
      <c r="F9492" t="str">
        <f>T("TURISMOS       ")</f>
        <v xml:space="preserve">TURISMOS       </v>
      </c>
      <c r="G9492" t="str">
        <f>T("De 12 a 15,99 CABALLOS FISCALES                   ")</f>
        <v xml:space="preserve">De 12 a 15,99 CABALLOS FISCALES                   </v>
      </c>
      <c r="H9492" t="str">
        <f>T("GASOLINA                                          ")</f>
        <v xml:space="preserve">GASOLINA                                          </v>
      </c>
      <c r="I9492">
        <v>3</v>
      </c>
    </row>
    <row r="9493" spans="1:9">
      <c r="A9493" t="str">
        <f>T("2018")</f>
        <v>2018</v>
      </c>
      <c r="B9493" t="str">
        <f>T("Entidad sin personalidad jurídica (art. 35.4 LGT) ")</f>
        <v xml:space="preserve">Entidad sin personalidad jurídica (art. 35.4 LGT) </v>
      </c>
      <c r="C9493" t="str">
        <f>T("MONCLOA-ARAVACA     ")</f>
        <v xml:space="preserve">MONCLOA-ARAVACA     </v>
      </c>
      <c r="D9493" t="str">
        <f>T("EL PLANTIO          ")</f>
        <v xml:space="preserve">EL PLANTIO          </v>
      </c>
      <c r="E9493" t="str">
        <f>T("TU ")</f>
        <v xml:space="preserve">TU </v>
      </c>
      <c r="F9493" t="str">
        <f>T("TURISMOS       ")</f>
        <v xml:space="preserve">TURISMOS       </v>
      </c>
      <c r="G9493" t="str">
        <f>T("De 16 a 19,99 CABALLOS FISCALES                   ")</f>
        <v xml:space="preserve">De 16 a 19,99 CABALLOS FISCALES                   </v>
      </c>
      <c r="H9493" t="str">
        <f>T("GASOLINA                                          ")</f>
        <v xml:space="preserve">GASOLINA                                          </v>
      </c>
      <c r="I9493">
        <v>4</v>
      </c>
    </row>
    <row r="9494" spans="1:9">
      <c r="A9494" t="str">
        <f>T("2018")</f>
        <v>2018</v>
      </c>
      <c r="B9494" t="str">
        <f>T("Entidad sin personalidad jurídica (art. 35.4 LGT) ")</f>
        <v xml:space="preserve">Entidad sin personalidad jurídica (art. 35.4 LGT) </v>
      </c>
      <c r="C9494" t="str">
        <f>T("MONCLOA-ARAVACA     ")</f>
        <v xml:space="preserve">MONCLOA-ARAVACA     </v>
      </c>
      <c r="D9494" t="str">
        <f>T("EL PLANTIO          ")</f>
        <v xml:space="preserve">EL PLANTIO          </v>
      </c>
      <c r="E9494" t="str">
        <f>T("TU ")</f>
        <v xml:space="preserve">TU </v>
      </c>
      <c r="F9494" t="str">
        <f>T("TURISMOS       ")</f>
        <v xml:space="preserve">TURISMOS       </v>
      </c>
      <c r="G9494" t="str">
        <f>T("De 20 CABALLOS FISCALES en adelante               ")</f>
        <v xml:space="preserve">De 20 CABALLOS FISCALES en adelante               </v>
      </c>
      <c r="H9494" t="str">
        <f>T("GASOLINA                                          ")</f>
        <v xml:space="preserve">GASOLINA                                          </v>
      </c>
      <c r="I9494">
        <v>3</v>
      </c>
    </row>
    <row r="9495" spans="1:9">
      <c r="A9495" t="str">
        <f>T("2018")</f>
        <v>2018</v>
      </c>
      <c r="B9495" t="str">
        <f>T("Entidad sin personalidad jurídica (art. 35.4 LGT) ")</f>
        <v xml:space="preserve">Entidad sin personalidad jurídica (art. 35.4 LGT) </v>
      </c>
      <c r="C9495" t="str">
        <f>T("MONCLOA-ARAVACA     ")</f>
        <v xml:space="preserve">MONCLOA-ARAVACA     </v>
      </c>
      <c r="D9495" t="str">
        <f>T("ARAVACA             ")</f>
        <v xml:space="preserve">ARAVACA             </v>
      </c>
      <c r="E9495" t="str">
        <f>T("TU ")</f>
        <v xml:space="preserve">TU </v>
      </c>
      <c r="F9495" t="str">
        <f>T("TURISMOS       ")</f>
        <v xml:space="preserve">TURISMOS       </v>
      </c>
      <c r="G9495" t="str">
        <f>T("De menos de 8 CABALLOS FISCALES                   ")</f>
        <v xml:space="preserve">De menos de 8 CABALLOS FISCALES                   </v>
      </c>
      <c r="H9495" t="str">
        <f>T("GASOLINA                                          ")</f>
        <v xml:space="preserve">GASOLINA                                          </v>
      </c>
      <c r="I9495">
        <v>1</v>
      </c>
    </row>
    <row r="9496" spans="1:9">
      <c r="A9496" t="str">
        <f>T("2018")</f>
        <v>2018</v>
      </c>
      <c r="B9496" t="str">
        <f>T("Entidad sin personalidad jurídica (art. 35.4 LGT) ")</f>
        <v xml:space="preserve">Entidad sin personalidad jurídica (art. 35.4 LGT) </v>
      </c>
      <c r="C9496" t="str">
        <f>T("MONCLOA-ARAVACA     ")</f>
        <v xml:space="preserve">MONCLOA-ARAVACA     </v>
      </c>
      <c r="D9496" t="str">
        <f>T("ARAVACA             ")</f>
        <v xml:space="preserve">ARAVACA             </v>
      </c>
      <c r="E9496" t="str">
        <f>T("TU ")</f>
        <v xml:space="preserve">TU </v>
      </c>
      <c r="F9496" t="str">
        <f>T("TURISMOS       ")</f>
        <v xml:space="preserve">TURISMOS       </v>
      </c>
      <c r="G9496" t="str">
        <f>T("De 8 a 11,99 CABALLOS FISCALES                    ")</f>
        <v xml:space="preserve">De 8 a 11,99 CABALLOS FISCALES                    </v>
      </c>
      <c r="H9496" t="str">
        <f>T("GASOLINA                                          ")</f>
        <v xml:space="preserve">GASOLINA                                          </v>
      </c>
      <c r="I9496">
        <v>20</v>
      </c>
    </row>
    <row r="9497" spans="1:9">
      <c r="A9497" t="str">
        <f>T("2018")</f>
        <v>2018</v>
      </c>
      <c r="B9497" t="str">
        <f>T("Entidad sin personalidad jurídica (art. 35.4 LGT) ")</f>
        <v xml:space="preserve">Entidad sin personalidad jurídica (art. 35.4 LGT) </v>
      </c>
      <c r="C9497" t="str">
        <f>T("MONCLOA-ARAVACA     ")</f>
        <v xml:space="preserve">MONCLOA-ARAVACA     </v>
      </c>
      <c r="D9497" t="str">
        <f>T("ARAVACA             ")</f>
        <v xml:space="preserve">ARAVACA             </v>
      </c>
      <c r="E9497" t="str">
        <f>T("TU ")</f>
        <v xml:space="preserve">TU </v>
      </c>
      <c r="F9497" t="str">
        <f>T("TURISMOS       ")</f>
        <v xml:space="preserve">TURISMOS       </v>
      </c>
      <c r="G9497" t="str">
        <f>T("De 12 a 15,99 CABALLOS FISCALES                   ")</f>
        <v xml:space="preserve">De 12 a 15,99 CABALLOS FISCALES                   </v>
      </c>
      <c r="H9497" t="str">
        <f>T("GASOLINA                                          ")</f>
        <v xml:space="preserve">GASOLINA                                          </v>
      </c>
      <c r="I9497">
        <v>11</v>
      </c>
    </row>
    <row r="9498" spans="1:9">
      <c r="A9498" t="str">
        <f>T("2018")</f>
        <v>2018</v>
      </c>
      <c r="B9498" t="str">
        <f>T("Entidad sin personalidad jurídica (art. 35.4 LGT) ")</f>
        <v xml:space="preserve">Entidad sin personalidad jurídica (art. 35.4 LGT) </v>
      </c>
      <c r="C9498" t="str">
        <f>T("MONCLOA-ARAVACA     ")</f>
        <v xml:space="preserve">MONCLOA-ARAVACA     </v>
      </c>
      <c r="D9498" t="str">
        <f>T("ARAVACA             ")</f>
        <v xml:space="preserve">ARAVACA             </v>
      </c>
      <c r="E9498" t="str">
        <f>T("TU ")</f>
        <v xml:space="preserve">TU </v>
      </c>
      <c r="F9498" t="str">
        <f>T("TURISMOS       ")</f>
        <v xml:space="preserve">TURISMOS       </v>
      </c>
      <c r="G9498" t="str">
        <f>T("De 16 a 19,99 CABALLOS FISCALES                   ")</f>
        <v xml:space="preserve">De 16 a 19,99 CABALLOS FISCALES                   </v>
      </c>
      <c r="H9498" t="str">
        <f>T("GASOLINA                                          ")</f>
        <v xml:space="preserve">GASOLINA                                          </v>
      </c>
      <c r="I9498">
        <v>1</v>
      </c>
    </row>
    <row r="9499" spans="1:9">
      <c r="A9499" t="str">
        <f>T("2018")</f>
        <v>2018</v>
      </c>
      <c r="B9499" t="str">
        <f>T("Entidad sin personalidad jurídica (art. 35.4 LGT) ")</f>
        <v xml:space="preserve">Entidad sin personalidad jurídica (art. 35.4 LGT) </v>
      </c>
      <c r="C9499" t="str">
        <f>T("MONCLOA-ARAVACA     ")</f>
        <v xml:space="preserve">MONCLOA-ARAVACA     </v>
      </c>
      <c r="D9499" t="str">
        <f>T("ARAVACA             ")</f>
        <v xml:space="preserve">ARAVACA             </v>
      </c>
      <c r="E9499" t="str">
        <f>T("TU ")</f>
        <v xml:space="preserve">TU </v>
      </c>
      <c r="F9499" t="str">
        <f>T("TURISMOS       ")</f>
        <v xml:space="preserve">TURISMOS       </v>
      </c>
      <c r="G9499" t="str">
        <f>T("De 20 CABALLOS FISCALES en adelante               ")</f>
        <v xml:space="preserve">De 20 CABALLOS FISCALES en adelante               </v>
      </c>
      <c r="H9499" t="str">
        <f>T("GASOLINA                                          ")</f>
        <v xml:space="preserve">GASOLINA                                          </v>
      </c>
      <c r="I9499">
        <v>3</v>
      </c>
    </row>
    <row r="9500" spans="1:9">
      <c r="A9500" t="str">
        <f>T("2018")</f>
        <v>2018</v>
      </c>
      <c r="B9500" t="str">
        <f>T("FISICO                                            ")</f>
        <v xml:space="preserve">FISICO                                            </v>
      </c>
      <c r="C9500" t="str">
        <f>T("MONCLOA-ARAVACA     ")</f>
        <v xml:space="preserve">MONCLOA-ARAVACA     </v>
      </c>
      <c r="D9500" t="str">
        <f>T("SIN BARRIO          ")</f>
        <v xml:space="preserve">SIN BARRIO          </v>
      </c>
      <c r="E9500" t="str">
        <f>T("TU ")</f>
        <v xml:space="preserve">TU </v>
      </c>
      <c r="F9500" t="str">
        <f>T("TURISMOS       ")</f>
        <v xml:space="preserve">TURISMOS       </v>
      </c>
      <c r="G9500" t="str">
        <f>T("De menos de 8 CABALLOS FISCALES                   ")</f>
        <v xml:space="preserve">De menos de 8 CABALLOS FISCALES                   </v>
      </c>
      <c r="H9500" t="str">
        <f>T("GASOLINA                                          ")</f>
        <v xml:space="preserve">GASOLINA                                          </v>
      </c>
      <c r="I9500">
        <v>3</v>
      </c>
    </row>
    <row r="9501" spans="1:9">
      <c r="A9501" t="str">
        <f>T("2018")</f>
        <v>2018</v>
      </c>
      <c r="B9501" t="str">
        <f>T("FISICO                                            ")</f>
        <v xml:space="preserve">FISICO                                            </v>
      </c>
      <c r="C9501" t="str">
        <f>T("MONCLOA-ARAVACA     ")</f>
        <v xml:space="preserve">MONCLOA-ARAVACA     </v>
      </c>
      <c r="D9501" t="str">
        <f>T("SIN BARRIO          ")</f>
        <v xml:space="preserve">SIN BARRIO          </v>
      </c>
      <c r="E9501" t="str">
        <f>T("TU ")</f>
        <v xml:space="preserve">TU </v>
      </c>
      <c r="F9501" t="str">
        <f>T("TURISMOS       ")</f>
        <v xml:space="preserve">TURISMOS       </v>
      </c>
      <c r="G9501" t="str">
        <f>T("De 8 a 11,99 CABALLOS FISCALES                    ")</f>
        <v xml:space="preserve">De 8 a 11,99 CABALLOS FISCALES                    </v>
      </c>
      <c r="H9501" t="str">
        <f>T("GASOLINA                                          ")</f>
        <v xml:space="preserve">GASOLINA                                          </v>
      </c>
      <c r="I9501">
        <v>21</v>
      </c>
    </row>
    <row r="9502" spans="1:9">
      <c r="A9502" t="str">
        <f>T("2018")</f>
        <v>2018</v>
      </c>
      <c r="B9502" t="str">
        <f>T("FISICO                                            ")</f>
        <v xml:space="preserve">FISICO                                            </v>
      </c>
      <c r="C9502" t="str">
        <f>T("MONCLOA-ARAVACA     ")</f>
        <v xml:space="preserve">MONCLOA-ARAVACA     </v>
      </c>
      <c r="D9502" t="str">
        <f>T("SIN BARRIO          ")</f>
        <v xml:space="preserve">SIN BARRIO          </v>
      </c>
      <c r="E9502" t="str">
        <f>T("TU ")</f>
        <v xml:space="preserve">TU </v>
      </c>
      <c r="F9502" t="str">
        <f>T("TURISMOS       ")</f>
        <v xml:space="preserve">TURISMOS       </v>
      </c>
      <c r="G9502" t="str">
        <f>T("De 12 a 15,99 CABALLOS FISCALES                   ")</f>
        <v xml:space="preserve">De 12 a 15,99 CABALLOS FISCALES                   </v>
      </c>
      <c r="H9502" t="str">
        <f>T("GASOLINA                                          ")</f>
        <v xml:space="preserve">GASOLINA                                          </v>
      </c>
      <c r="I9502">
        <v>8</v>
      </c>
    </row>
    <row r="9503" spans="1:9">
      <c r="A9503" t="str">
        <f>T("2018")</f>
        <v>2018</v>
      </c>
      <c r="B9503" t="str">
        <f>T("FISICO                                            ")</f>
        <v xml:space="preserve">FISICO                                            </v>
      </c>
      <c r="C9503" t="str">
        <f>T("MONCLOA-ARAVACA     ")</f>
        <v xml:space="preserve">MONCLOA-ARAVACA     </v>
      </c>
      <c r="D9503" t="str">
        <f>T("SIN BARRIO          ")</f>
        <v xml:space="preserve">SIN BARRIO          </v>
      </c>
      <c r="E9503" t="str">
        <f>T("TU ")</f>
        <v xml:space="preserve">TU </v>
      </c>
      <c r="F9503" t="str">
        <f>T("TURISMOS       ")</f>
        <v xml:space="preserve">TURISMOS       </v>
      </c>
      <c r="G9503" t="str">
        <f>T("De 16 a 19,99 CABALLOS FISCALES                   ")</f>
        <v xml:space="preserve">De 16 a 19,99 CABALLOS FISCALES                   </v>
      </c>
      <c r="H9503" t="str">
        <f>T("GASOLINA                                          ")</f>
        <v xml:space="preserve">GASOLINA                                          </v>
      </c>
      <c r="I9503">
        <v>3</v>
      </c>
    </row>
    <row r="9504" spans="1:9">
      <c r="A9504" t="str">
        <f>T("2018")</f>
        <v>2018</v>
      </c>
      <c r="B9504" t="str">
        <f>T("FISICO                                            ")</f>
        <v xml:space="preserve">FISICO                                            </v>
      </c>
      <c r="C9504" t="str">
        <f>T("MONCLOA-ARAVACA     ")</f>
        <v xml:space="preserve">MONCLOA-ARAVACA     </v>
      </c>
      <c r="D9504" t="str">
        <f>T("SIN BARRIO          ")</f>
        <v xml:space="preserve">SIN BARRIO          </v>
      </c>
      <c r="E9504" t="str">
        <f>T("TU ")</f>
        <v xml:space="preserve">TU </v>
      </c>
      <c r="F9504" t="str">
        <f>T("TURISMOS       ")</f>
        <v xml:space="preserve">TURISMOS       </v>
      </c>
      <c r="G9504" t="str">
        <f>T("De 20 CABALLOS FISCALES en adelante               ")</f>
        <v xml:space="preserve">De 20 CABALLOS FISCALES en adelante               </v>
      </c>
      <c r="H9504" t="str">
        <f>T("GASOLINA                                          ")</f>
        <v xml:space="preserve">GASOLINA                                          </v>
      </c>
      <c r="I9504">
        <v>5</v>
      </c>
    </row>
    <row r="9505" spans="1:9">
      <c r="A9505" t="str">
        <f>T("2018")</f>
        <v>2018</v>
      </c>
      <c r="B9505" t="str">
        <f>T("FISICO                                            ")</f>
        <v xml:space="preserve">FISICO                                            </v>
      </c>
      <c r="C9505" t="str">
        <f>T("MONCLOA-ARAVACA     ")</f>
        <v xml:space="preserve">MONCLOA-ARAVACA     </v>
      </c>
      <c r="D9505" t="str">
        <f>T("CASA DE CAMPO       ")</f>
        <v xml:space="preserve">CASA DE CAMPO       </v>
      </c>
      <c r="E9505" t="str">
        <f>T("TU ")</f>
        <v xml:space="preserve">TU </v>
      </c>
      <c r="F9505" t="str">
        <f>T("TURISMOS       ")</f>
        <v xml:space="preserve">TURISMOS       </v>
      </c>
      <c r="G9505" t="str">
        <f>T("De menos de 8 CABALLOS FISCALES                   ")</f>
        <v xml:space="preserve">De menos de 8 CABALLOS FISCALES                   </v>
      </c>
      <c r="H9505" t="str">
        <f>T("GASOLINA                                          ")</f>
        <v xml:space="preserve">GASOLINA                                          </v>
      </c>
      <c r="I9505">
        <v>129</v>
      </c>
    </row>
    <row r="9506" spans="1:9">
      <c r="A9506" t="str">
        <f>T("2018")</f>
        <v>2018</v>
      </c>
      <c r="B9506" t="str">
        <f>T("FISICO                                            ")</f>
        <v xml:space="preserve">FISICO                                            </v>
      </c>
      <c r="C9506" t="str">
        <f>T("MONCLOA-ARAVACA     ")</f>
        <v xml:space="preserve">MONCLOA-ARAVACA     </v>
      </c>
      <c r="D9506" t="str">
        <f>T("CASA DE CAMPO       ")</f>
        <v xml:space="preserve">CASA DE CAMPO       </v>
      </c>
      <c r="E9506" t="str">
        <f>T("TU ")</f>
        <v xml:space="preserve">TU </v>
      </c>
      <c r="F9506" t="str">
        <f>T("TURISMOS       ")</f>
        <v xml:space="preserve">TURISMOS       </v>
      </c>
      <c r="G9506" t="str">
        <f>T("De 8 a 11,99 CABALLOS FISCALES                    ")</f>
        <v xml:space="preserve">De 8 a 11,99 CABALLOS FISCALES                    </v>
      </c>
      <c r="H9506" t="str">
        <f>T("GASOLINA                                          ")</f>
        <v xml:space="preserve">GASOLINA                                          </v>
      </c>
      <c r="I9506" s="1">
        <v>1342</v>
      </c>
    </row>
    <row r="9507" spans="1:9">
      <c r="A9507" t="str">
        <f>T("2018")</f>
        <v>2018</v>
      </c>
      <c r="B9507" t="str">
        <f>T("FISICO                                            ")</f>
        <v xml:space="preserve">FISICO                                            </v>
      </c>
      <c r="C9507" t="str">
        <f>T("MONCLOA-ARAVACA     ")</f>
        <v xml:space="preserve">MONCLOA-ARAVACA     </v>
      </c>
      <c r="D9507" t="str">
        <f>T("CASA DE CAMPO       ")</f>
        <v xml:space="preserve">CASA DE CAMPO       </v>
      </c>
      <c r="E9507" t="str">
        <f>T("TU ")</f>
        <v xml:space="preserve">TU </v>
      </c>
      <c r="F9507" t="str">
        <f>T("TURISMOS       ")</f>
        <v xml:space="preserve">TURISMOS       </v>
      </c>
      <c r="G9507" t="str">
        <f>T("De 12 a 15,99 CABALLOS FISCALES                   ")</f>
        <v xml:space="preserve">De 12 a 15,99 CABALLOS FISCALES                   </v>
      </c>
      <c r="H9507" t="str">
        <f>T("GASOLINA                                          ")</f>
        <v xml:space="preserve">GASOLINA                                          </v>
      </c>
      <c r="I9507">
        <v>473</v>
      </c>
    </row>
    <row r="9508" spans="1:9">
      <c r="A9508" t="str">
        <f>T("2018")</f>
        <v>2018</v>
      </c>
      <c r="B9508" t="str">
        <f>T("FISICO                                            ")</f>
        <v xml:space="preserve">FISICO                                            </v>
      </c>
      <c r="C9508" t="str">
        <f>T("MONCLOA-ARAVACA     ")</f>
        <v xml:space="preserve">MONCLOA-ARAVACA     </v>
      </c>
      <c r="D9508" t="str">
        <f>T("CASA DE CAMPO       ")</f>
        <v xml:space="preserve">CASA DE CAMPO       </v>
      </c>
      <c r="E9508" t="str">
        <f>T("TU ")</f>
        <v xml:space="preserve">TU </v>
      </c>
      <c r="F9508" t="str">
        <f>T("TURISMOS       ")</f>
        <v xml:space="preserve">TURISMOS       </v>
      </c>
      <c r="G9508" t="str">
        <f>T("De 16 a 19,99 CABALLOS FISCALES                   ")</f>
        <v xml:space="preserve">De 16 a 19,99 CABALLOS FISCALES                   </v>
      </c>
      <c r="H9508" t="str">
        <f>T("GASOLINA                                          ")</f>
        <v xml:space="preserve">GASOLINA                                          </v>
      </c>
      <c r="I9508">
        <v>98</v>
      </c>
    </row>
    <row r="9509" spans="1:9">
      <c r="A9509" t="str">
        <f>T("2018")</f>
        <v>2018</v>
      </c>
      <c r="B9509" t="str">
        <f>T("FISICO                                            ")</f>
        <v xml:space="preserve">FISICO                                            </v>
      </c>
      <c r="C9509" t="str">
        <f>T("MONCLOA-ARAVACA     ")</f>
        <v xml:space="preserve">MONCLOA-ARAVACA     </v>
      </c>
      <c r="D9509" t="str">
        <f>T("CASA DE CAMPO       ")</f>
        <v xml:space="preserve">CASA DE CAMPO       </v>
      </c>
      <c r="E9509" t="str">
        <f>T("TU ")</f>
        <v xml:space="preserve">TU </v>
      </c>
      <c r="F9509" t="str">
        <f>T("TURISMOS       ")</f>
        <v xml:space="preserve">TURISMOS       </v>
      </c>
      <c r="G9509" t="str">
        <f>T("De 20 CABALLOS FISCALES en adelante               ")</f>
        <v xml:space="preserve">De 20 CABALLOS FISCALES en adelante               </v>
      </c>
      <c r="H9509" t="str">
        <f>T("GASOLINA                                          ")</f>
        <v xml:space="preserve">GASOLINA                                          </v>
      </c>
      <c r="I9509">
        <v>58</v>
      </c>
    </row>
    <row r="9510" spans="1:9">
      <c r="A9510" t="str">
        <f>T("2018")</f>
        <v>2018</v>
      </c>
      <c r="B9510" t="str">
        <f>T("FISICO                                            ")</f>
        <v xml:space="preserve">FISICO                                            </v>
      </c>
      <c r="C9510" t="str">
        <f>T("MONCLOA-ARAVACA     ")</f>
        <v xml:space="preserve">MONCLOA-ARAVACA     </v>
      </c>
      <c r="D9510" t="str">
        <f>T("ARGUELLES           ")</f>
        <v xml:space="preserve">ARGUELLES           </v>
      </c>
      <c r="E9510" t="str">
        <f>T("TU ")</f>
        <v xml:space="preserve">TU </v>
      </c>
      <c r="F9510" t="str">
        <f>T("TURISMOS       ")</f>
        <v xml:space="preserve">TURISMOS       </v>
      </c>
      <c r="G9510" t="str">
        <f>T("De menos de 8 CABALLOS FISCALES                   ")</f>
        <v xml:space="preserve">De menos de 8 CABALLOS FISCALES                   </v>
      </c>
      <c r="H9510" t="str">
        <f>T("GASOLINA                                          ")</f>
        <v xml:space="preserve">GASOLINA                                          </v>
      </c>
      <c r="I9510">
        <v>278</v>
      </c>
    </row>
    <row r="9511" spans="1:9">
      <c r="A9511" t="str">
        <f>T("2018")</f>
        <v>2018</v>
      </c>
      <c r="B9511" t="str">
        <f>T("FISICO                                            ")</f>
        <v xml:space="preserve">FISICO                                            </v>
      </c>
      <c r="C9511" t="str">
        <f>T("MONCLOA-ARAVACA     ")</f>
        <v xml:space="preserve">MONCLOA-ARAVACA     </v>
      </c>
      <c r="D9511" t="str">
        <f>T("ARGUELLES           ")</f>
        <v xml:space="preserve">ARGUELLES           </v>
      </c>
      <c r="E9511" t="str">
        <f>T("TU ")</f>
        <v xml:space="preserve">TU </v>
      </c>
      <c r="F9511" t="str">
        <f>T("TURISMOS       ")</f>
        <v xml:space="preserve">TURISMOS       </v>
      </c>
      <c r="G9511" t="str">
        <f>T("De 8 a 11,99 CABALLOS FISCALES                    ")</f>
        <v xml:space="preserve">De 8 a 11,99 CABALLOS FISCALES                    </v>
      </c>
      <c r="H9511" t="str">
        <f>T("GASOLINA                                          ")</f>
        <v xml:space="preserve">GASOLINA                                          </v>
      </c>
      <c r="I9511" s="1">
        <v>2277</v>
      </c>
    </row>
    <row r="9512" spans="1:9">
      <c r="A9512" t="str">
        <f>T("2018")</f>
        <v>2018</v>
      </c>
      <c r="B9512" t="str">
        <f>T("FISICO                                            ")</f>
        <v xml:space="preserve">FISICO                                            </v>
      </c>
      <c r="C9512" t="str">
        <f>T("MONCLOA-ARAVACA     ")</f>
        <v xml:space="preserve">MONCLOA-ARAVACA     </v>
      </c>
      <c r="D9512" t="str">
        <f>T("ARGUELLES           ")</f>
        <v xml:space="preserve">ARGUELLES           </v>
      </c>
      <c r="E9512" t="str">
        <f>T("TU ")</f>
        <v xml:space="preserve">TU </v>
      </c>
      <c r="F9512" t="str">
        <f>T("TURISMOS       ")</f>
        <v xml:space="preserve">TURISMOS       </v>
      </c>
      <c r="G9512" t="str">
        <f>T("De 12 a 15,99 CABALLOS FISCALES                   ")</f>
        <v xml:space="preserve">De 12 a 15,99 CABALLOS FISCALES                   </v>
      </c>
      <c r="H9512" t="str">
        <f>T("GASOLINA                                          ")</f>
        <v xml:space="preserve">GASOLINA                                          </v>
      </c>
      <c r="I9512" s="1">
        <v>1025</v>
      </c>
    </row>
    <row r="9513" spans="1:9">
      <c r="A9513" t="str">
        <f>T("2018")</f>
        <v>2018</v>
      </c>
      <c r="B9513" t="str">
        <f>T("FISICO                                            ")</f>
        <v xml:space="preserve">FISICO                                            </v>
      </c>
      <c r="C9513" t="str">
        <f>T("MONCLOA-ARAVACA     ")</f>
        <v xml:space="preserve">MONCLOA-ARAVACA     </v>
      </c>
      <c r="D9513" t="str">
        <f>T("ARGUELLES           ")</f>
        <v xml:space="preserve">ARGUELLES           </v>
      </c>
      <c r="E9513" t="str">
        <f>T("TU ")</f>
        <v xml:space="preserve">TU </v>
      </c>
      <c r="F9513" t="str">
        <f>T("TURISMOS       ")</f>
        <v xml:space="preserve">TURISMOS       </v>
      </c>
      <c r="G9513" t="str">
        <f>T("De 16 a 19,99 CABALLOS FISCALES                   ")</f>
        <v xml:space="preserve">De 16 a 19,99 CABALLOS FISCALES                   </v>
      </c>
      <c r="H9513" t="str">
        <f>T("GASOLINA                                          ")</f>
        <v xml:space="preserve">GASOLINA                                          </v>
      </c>
      <c r="I9513">
        <v>296</v>
      </c>
    </row>
    <row r="9514" spans="1:9">
      <c r="A9514" t="str">
        <f>T("2018")</f>
        <v>2018</v>
      </c>
      <c r="B9514" t="str">
        <f>T("FISICO                                            ")</f>
        <v xml:space="preserve">FISICO                                            </v>
      </c>
      <c r="C9514" t="str">
        <f>T("MONCLOA-ARAVACA     ")</f>
        <v xml:space="preserve">MONCLOA-ARAVACA     </v>
      </c>
      <c r="D9514" t="str">
        <f>T("ARGUELLES           ")</f>
        <v xml:space="preserve">ARGUELLES           </v>
      </c>
      <c r="E9514" t="str">
        <f>T("TU ")</f>
        <v xml:space="preserve">TU </v>
      </c>
      <c r="F9514" t="str">
        <f>T("TURISMOS       ")</f>
        <v xml:space="preserve">TURISMOS       </v>
      </c>
      <c r="G9514" t="str">
        <f>T("De 20 CABALLOS FISCALES en adelante               ")</f>
        <v xml:space="preserve">De 20 CABALLOS FISCALES en adelante               </v>
      </c>
      <c r="H9514" t="str">
        <f>T("GASOLINA                                          ")</f>
        <v xml:space="preserve">GASOLINA                                          </v>
      </c>
      <c r="I9514">
        <v>251</v>
      </c>
    </row>
    <row r="9515" spans="1:9">
      <c r="A9515" t="str">
        <f>T("2018")</f>
        <v>2018</v>
      </c>
      <c r="B9515" t="str">
        <f>T("FISICO                                            ")</f>
        <v xml:space="preserve">FISICO                                            </v>
      </c>
      <c r="C9515" t="str">
        <f>T("MONCLOA-ARAVACA     ")</f>
        <v xml:space="preserve">MONCLOA-ARAVACA     </v>
      </c>
      <c r="D9515" t="str">
        <f>T("CIUDAD UNIVERSITARIA")</f>
        <v>CIUDAD UNIVERSITARIA</v>
      </c>
      <c r="E9515" t="str">
        <f>T("TU ")</f>
        <v xml:space="preserve">TU </v>
      </c>
      <c r="F9515" t="str">
        <f>T("TURISMOS       ")</f>
        <v xml:space="preserve">TURISMOS       </v>
      </c>
      <c r="G9515" t="str">
        <f>T("De menos de 8 CABALLOS FISCALES                   ")</f>
        <v xml:space="preserve">De menos de 8 CABALLOS FISCALES                   </v>
      </c>
      <c r="H9515" t="str">
        <f>T("GASOLINA                                          ")</f>
        <v xml:space="preserve">GASOLINA                                          </v>
      </c>
      <c r="I9515">
        <v>245</v>
      </c>
    </row>
    <row r="9516" spans="1:9">
      <c r="A9516" t="str">
        <f>T("2018")</f>
        <v>2018</v>
      </c>
      <c r="B9516" t="str">
        <f>T("FISICO                                            ")</f>
        <v xml:space="preserve">FISICO                                            </v>
      </c>
      <c r="C9516" t="str">
        <f>T("MONCLOA-ARAVACA     ")</f>
        <v xml:space="preserve">MONCLOA-ARAVACA     </v>
      </c>
      <c r="D9516" t="str">
        <f>T("CIUDAD UNIVERSITARIA")</f>
        <v>CIUDAD UNIVERSITARIA</v>
      </c>
      <c r="E9516" t="str">
        <f>T("TU ")</f>
        <v xml:space="preserve">TU </v>
      </c>
      <c r="F9516" t="str">
        <f>T("TURISMOS       ")</f>
        <v xml:space="preserve">TURISMOS       </v>
      </c>
      <c r="G9516" t="str">
        <f>T("De 8 a 11,99 CABALLOS FISCALES                    ")</f>
        <v xml:space="preserve">De 8 a 11,99 CABALLOS FISCALES                    </v>
      </c>
      <c r="H9516" t="str">
        <f>T("GASOLINA                                          ")</f>
        <v xml:space="preserve">GASOLINA                                          </v>
      </c>
      <c r="I9516" s="1">
        <v>1798</v>
      </c>
    </row>
    <row r="9517" spans="1:9">
      <c r="A9517" t="str">
        <f>T("2018")</f>
        <v>2018</v>
      </c>
      <c r="B9517" t="str">
        <f>T("FISICO                                            ")</f>
        <v xml:space="preserve">FISICO                                            </v>
      </c>
      <c r="C9517" t="str">
        <f>T("MONCLOA-ARAVACA     ")</f>
        <v xml:space="preserve">MONCLOA-ARAVACA     </v>
      </c>
      <c r="D9517" t="str">
        <f>T("CIUDAD UNIVERSITARIA")</f>
        <v>CIUDAD UNIVERSITARIA</v>
      </c>
      <c r="E9517" t="str">
        <f>T("TU ")</f>
        <v xml:space="preserve">TU </v>
      </c>
      <c r="F9517" t="str">
        <f>T("TURISMOS       ")</f>
        <v xml:space="preserve">TURISMOS       </v>
      </c>
      <c r="G9517" t="str">
        <f>T("De 12 a 15,99 CABALLOS FISCALES                   ")</f>
        <v xml:space="preserve">De 12 a 15,99 CABALLOS FISCALES                   </v>
      </c>
      <c r="H9517" t="str">
        <f>T("GASOLINA                                          ")</f>
        <v xml:space="preserve">GASOLINA                                          </v>
      </c>
      <c r="I9517">
        <v>813</v>
      </c>
    </row>
    <row r="9518" spans="1:9">
      <c r="A9518" t="str">
        <f>T("2018")</f>
        <v>2018</v>
      </c>
      <c r="B9518" t="str">
        <f>T("FISICO                                            ")</f>
        <v xml:space="preserve">FISICO                                            </v>
      </c>
      <c r="C9518" t="str">
        <f>T("MONCLOA-ARAVACA     ")</f>
        <v xml:space="preserve">MONCLOA-ARAVACA     </v>
      </c>
      <c r="D9518" t="str">
        <f>T("CIUDAD UNIVERSITARIA")</f>
        <v>CIUDAD UNIVERSITARIA</v>
      </c>
      <c r="E9518" t="str">
        <f>T("TU ")</f>
        <v xml:space="preserve">TU </v>
      </c>
      <c r="F9518" t="str">
        <f>T("TURISMOS       ")</f>
        <v xml:space="preserve">TURISMOS       </v>
      </c>
      <c r="G9518" t="str">
        <f>T("De 16 a 19,99 CABALLOS FISCALES                   ")</f>
        <v xml:space="preserve">De 16 a 19,99 CABALLOS FISCALES                   </v>
      </c>
      <c r="H9518" t="str">
        <f>T("GASOLINA                                          ")</f>
        <v xml:space="preserve">GASOLINA                                          </v>
      </c>
      <c r="I9518">
        <v>251</v>
      </c>
    </row>
    <row r="9519" spans="1:9">
      <c r="A9519" t="str">
        <f>T("2018")</f>
        <v>2018</v>
      </c>
      <c r="B9519" t="str">
        <f>T("FISICO                                            ")</f>
        <v xml:space="preserve">FISICO                                            </v>
      </c>
      <c r="C9519" t="str">
        <f>T("MONCLOA-ARAVACA     ")</f>
        <v xml:space="preserve">MONCLOA-ARAVACA     </v>
      </c>
      <c r="D9519" t="str">
        <f>T("CIUDAD UNIVERSITARIA")</f>
        <v>CIUDAD UNIVERSITARIA</v>
      </c>
      <c r="E9519" t="str">
        <f>T("TU ")</f>
        <v xml:space="preserve">TU </v>
      </c>
      <c r="F9519" t="str">
        <f>T("TURISMOS       ")</f>
        <v xml:space="preserve">TURISMOS       </v>
      </c>
      <c r="G9519" t="str">
        <f>T("De 20 CABALLOS FISCALES en adelante               ")</f>
        <v xml:space="preserve">De 20 CABALLOS FISCALES en adelante               </v>
      </c>
      <c r="H9519" t="str">
        <f>T("GASOLINA                                          ")</f>
        <v xml:space="preserve">GASOLINA                                          </v>
      </c>
      <c r="I9519">
        <v>243</v>
      </c>
    </row>
    <row r="9520" spans="1:9">
      <c r="A9520" t="str">
        <f>T("2018")</f>
        <v>2018</v>
      </c>
      <c r="B9520" t="str">
        <f>T("FISICO                                            ")</f>
        <v xml:space="preserve">FISICO                                            </v>
      </c>
      <c r="C9520" t="str">
        <f>T("MONCLOA-ARAVACA     ")</f>
        <v xml:space="preserve">MONCLOA-ARAVACA     </v>
      </c>
      <c r="D9520" t="str">
        <f>T("VALDEZARZA          ")</f>
        <v xml:space="preserve">VALDEZARZA          </v>
      </c>
      <c r="E9520" t="str">
        <f>T("TU ")</f>
        <v xml:space="preserve">TU </v>
      </c>
      <c r="F9520" t="str">
        <f>T("TURISMOS       ")</f>
        <v xml:space="preserve">TURISMOS       </v>
      </c>
      <c r="G9520" t="str">
        <f>T("De menos de 8 CABALLOS FISCALES                   ")</f>
        <v xml:space="preserve">De menos de 8 CABALLOS FISCALES                   </v>
      </c>
      <c r="H9520" t="str">
        <f>T("GASOLINA                                          ")</f>
        <v xml:space="preserve">GASOLINA                                          </v>
      </c>
      <c r="I9520">
        <v>303</v>
      </c>
    </row>
    <row r="9521" spans="1:9">
      <c r="A9521" t="str">
        <f>T("2018")</f>
        <v>2018</v>
      </c>
      <c r="B9521" t="str">
        <f>T("FISICO                                            ")</f>
        <v xml:space="preserve">FISICO                                            </v>
      </c>
      <c r="C9521" t="str">
        <f>T("MONCLOA-ARAVACA     ")</f>
        <v xml:space="preserve">MONCLOA-ARAVACA     </v>
      </c>
      <c r="D9521" t="str">
        <f>T("VALDEZARZA          ")</f>
        <v xml:space="preserve">VALDEZARZA          </v>
      </c>
      <c r="E9521" t="str">
        <f>T("TU ")</f>
        <v xml:space="preserve">TU </v>
      </c>
      <c r="F9521" t="str">
        <f>T("TURISMOS       ")</f>
        <v xml:space="preserve">TURISMOS       </v>
      </c>
      <c r="G9521" t="str">
        <f>T("De 8 a 11,99 CABALLOS FISCALES                    ")</f>
        <v xml:space="preserve">De 8 a 11,99 CABALLOS FISCALES                    </v>
      </c>
      <c r="H9521" t="str">
        <f>T("GASOLINA                                          ")</f>
        <v xml:space="preserve">GASOLINA                                          </v>
      </c>
      <c r="I9521" s="1">
        <v>3339</v>
      </c>
    </row>
    <row r="9522" spans="1:9">
      <c r="A9522" t="str">
        <f>T("2018")</f>
        <v>2018</v>
      </c>
      <c r="B9522" t="str">
        <f>T("FISICO                                            ")</f>
        <v xml:space="preserve">FISICO                                            </v>
      </c>
      <c r="C9522" t="str">
        <f>T("MONCLOA-ARAVACA     ")</f>
        <v xml:space="preserve">MONCLOA-ARAVACA     </v>
      </c>
      <c r="D9522" t="str">
        <f>T("VALDEZARZA          ")</f>
        <v xml:space="preserve">VALDEZARZA          </v>
      </c>
      <c r="E9522" t="str">
        <f>T("TU ")</f>
        <v xml:space="preserve">TU </v>
      </c>
      <c r="F9522" t="str">
        <f>T("TURISMOS       ")</f>
        <v xml:space="preserve">TURISMOS       </v>
      </c>
      <c r="G9522" t="str">
        <f>T("De 12 a 15,99 CABALLOS FISCALES                   ")</f>
        <v xml:space="preserve">De 12 a 15,99 CABALLOS FISCALES                   </v>
      </c>
      <c r="H9522" t="str">
        <f>T("GASOLINA                                          ")</f>
        <v xml:space="preserve">GASOLINA                                          </v>
      </c>
      <c r="I9522">
        <v>962</v>
      </c>
    </row>
    <row r="9523" spans="1:9">
      <c r="A9523" t="str">
        <f>T("2018")</f>
        <v>2018</v>
      </c>
      <c r="B9523" t="str">
        <f>T("FISICO                                            ")</f>
        <v xml:space="preserve">FISICO                                            </v>
      </c>
      <c r="C9523" t="str">
        <f>T("MONCLOA-ARAVACA     ")</f>
        <v xml:space="preserve">MONCLOA-ARAVACA     </v>
      </c>
      <c r="D9523" t="str">
        <f>T("VALDEZARZA          ")</f>
        <v xml:space="preserve">VALDEZARZA          </v>
      </c>
      <c r="E9523" t="str">
        <f>T("TU ")</f>
        <v xml:space="preserve">TU </v>
      </c>
      <c r="F9523" t="str">
        <f>T("TURISMOS       ")</f>
        <v xml:space="preserve">TURISMOS       </v>
      </c>
      <c r="G9523" t="str">
        <f>T("De 16 a 19,99 CABALLOS FISCALES                   ")</f>
        <v xml:space="preserve">De 16 a 19,99 CABALLOS FISCALES                   </v>
      </c>
      <c r="H9523" t="str">
        <f>T("GASOLINA                                          ")</f>
        <v xml:space="preserve">GASOLINA                                          </v>
      </c>
      <c r="I9523">
        <v>171</v>
      </c>
    </row>
    <row r="9524" spans="1:9">
      <c r="A9524" t="str">
        <f>T("2018")</f>
        <v>2018</v>
      </c>
      <c r="B9524" t="str">
        <f>T("FISICO                                            ")</f>
        <v xml:space="preserve">FISICO                                            </v>
      </c>
      <c r="C9524" t="str">
        <f>T("MONCLOA-ARAVACA     ")</f>
        <v xml:space="preserve">MONCLOA-ARAVACA     </v>
      </c>
      <c r="D9524" t="str">
        <f>T("VALDEZARZA          ")</f>
        <v xml:space="preserve">VALDEZARZA          </v>
      </c>
      <c r="E9524" t="str">
        <f>T("TU ")</f>
        <v xml:space="preserve">TU </v>
      </c>
      <c r="F9524" t="str">
        <f>T("TURISMOS       ")</f>
        <v xml:space="preserve">TURISMOS       </v>
      </c>
      <c r="G9524" t="str">
        <f>T("De 20 CABALLOS FISCALES en adelante               ")</f>
        <v xml:space="preserve">De 20 CABALLOS FISCALES en adelante               </v>
      </c>
      <c r="H9524" t="str">
        <f>T("GASOLINA                                          ")</f>
        <v xml:space="preserve">GASOLINA                                          </v>
      </c>
      <c r="I9524">
        <v>74</v>
      </c>
    </row>
    <row r="9525" spans="1:9">
      <c r="A9525" t="str">
        <f>T("2018")</f>
        <v>2018</v>
      </c>
      <c r="B9525" t="str">
        <f>T("FISICO                                            ")</f>
        <v xml:space="preserve">FISICO                                            </v>
      </c>
      <c r="C9525" t="str">
        <f>T("MONCLOA-ARAVACA     ")</f>
        <v xml:space="preserve">MONCLOA-ARAVACA     </v>
      </c>
      <c r="D9525" t="str">
        <f>T("VALDEMARIN          ")</f>
        <v xml:space="preserve">VALDEMARIN          </v>
      </c>
      <c r="E9525" t="str">
        <f>T("TU ")</f>
        <v xml:space="preserve">TU </v>
      </c>
      <c r="F9525" t="str">
        <f>T("TURISMOS       ")</f>
        <v xml:space="preserve">TURISMOS       </v>
      </c>
      <c r="G9525" t="str">
        <f>T("De menos de 8 CABALLOS FISCALES                   ")</f>
        <v xml:space="preserve">De menos de 8 CABALLOS FISCALES                   </v>
      </c>
      <c r="H9525" t="str">
        <f>T("GASOLINA                                          ")</f>
        <v xml:space="preserve">GASOLINA                                          </v>
      </c>
      <c r="I9525">
        <v>100</v>
      </c>
    </row>
    <row r="9526" spans="1:9">
      <c r="A9526" t="str">
        <f>T("2018")</f>
        <v>2018</v>
      </c>
      <c r="B9526" t="str">
        <f>T("FISICO                                            ")</f>
        <v xml:space="preserve">FISICO                                            </v>
      </c>
      <c r="C9526" t="str">
        <f>T("MONCLOA-ARAVACA     ")</f>
        <v xml:space="preserve">MONCLOA-ARAVACA     </v>
      </c>
      <c r="D9526" t="str">
        <f>T("VALDEMARIN          ")</f>
        <v xml:space="preserve">VALDEMARIN          </v>
      </c>
      <c r="E9526" t="str">
        <f>T("TU ")</f>
        <v xml:space="preserve">TU </v>
      </c>
      <c r="F9526" t="str">
        <f>T("TURISMOS       ")</f>
        <v xml:space="preserve">TURISMOS       </v>
      </c>
      <c r="G9526" t="str">
        <f>T("De 8 a 11,99 CABALLOS FISCALES                    ")</f>
        <v xml:space="preserve">De 8 a 11,99 CABALLOS FISCALES                    </v>
      </c>
      <c r="H9526" t="str">
        <f>T("GASOLINA                                          ")</f>
        <v xml:space="preserve">GASOLINA                                          </v>
      </c>
      <c r="I9526">
        <v>406</v>
      </c>
    </row>
    <row r="9527" spans="1:9">
      <c r="A9527" t="str">
        <f>T("2018")</f>
        <v>2018</v>
      </c>
      <c r="B9527" t="str">
        <f>T("FISICO                                            ")</f>
        <v xml:space="preserve">FISICO                                            </v>
      </c>
      <c r="C9527" t="str">
        <f>T("MONCLOA-ARAVACA     ")</f>
        <v xml:space="preserve">MONCLOA-ARAVACA     </v>
      </c>
      <c r="D9527" t="str">
        <f>T("VALDEMARIN          ")</f>
        <v xml:space="preserve">VALDEMARIN          </v>
      </c>
      <c r="E9527" t="str">
        <f>T("TU ")</f>
        <v xml:space="preserve">TU </v>
      </c>
      <c r="F9527" t="str">
        <f>T("TURISMOS       ")</f>
        <v xml:space="preserve">TURISMOS       </v>
      </c>
      <c r="G9527" t="str">
        <f>T("De 12 a 15,99 CABALLOS FISCALES                   ")</f>
        <v xml:space="preserve">De 12 a 15,99 CABALLOS FISCALES                   </v>
      </c>
      <c r="H9527" t="str">
        <f>T("GASOLINA                                          ")</f>
        <v xml:space="preserve">GASOLINA                                          </v>
      </c>
      <c r="I9527">
        <v>268</v>
      </c>
    </row>
    <row r="9528" spans="1:9">
      <c r="A9528" t="str">
        <f>T("2018")</f>
        <v>2018</v>
      </c>
      <c r="B9528" t="str">
        <f>T("FISICO                                            ")</f>
        <v xml:space="preserve">FISICO                                            </v>
      </c>
      <c r="C9528" t="str">
        <f>T("MONCLOA-ARAVACA     ")</f>
        <v xml:space="preserve">MONCLOA-ARAVACA     </v>
      </c>
      <c r="D9528" t="str">
        <f>T("VALDEMARIN          ")</f>
        <v xml:space="preserve">VALDEMARIN          </v>
      </c>
      <c r="E9528" t="str">
        <f>T("TU ")</f>
        <v xml:space="preserve">TU </v>
      </c>
      <c r="F9528" t="str">
        <f>T("TURISMOS       ")</f>
        <v xml:space="preserve">TURISMOS       </v>
      </c>
      <c r="G9528" t="str">
        <f>T("De 16 a 19,99 CABALLOS FISCALES                   ")</f>
        <v xml:space="preserve">De 16 a 19,99 CABALLOS FISCALES                   </v>
      </c>
      <c r="H9528" t="str">
        <f>T("GASOLINA                                          ")</f>
        <v xml:space="preserve">GASOLINA                                          </v>
      </c>
      <c r="I9528">
        <v>112</v>
      </c>
    </row>
    <row r="9529" spans="1:9">
      <c r="A9529" t="str">
        <f>T("2018")</f>
        <v>2018</v>
      </c>
      <c r="B9529" t="str">
        <f>T("FISICO                                            ")</f>
        <v xml:space="preserve">FISICO                                            </v>
      </c>
      <c r="C9529" t="str">
        <f>T("MONCLOA-ARAVACA     ")</f>
        <v xml:space="preserve">MONCLOA-ARAVACA     </v>
      </c>
      <c r="D9529" t="str">
        <f>T("VALDEMARIN          ")</f>
        <v xml:space="preserve">VALDEMARIN          </v>
      </c>
      <c r="E9529" t="str">
        <f>T("TU ")</f>
        <v xml:space="preserve">TU </v>
      </c>
      <c r="F9529" t="str">
        <f>T("TURISMOS       ")</f>
        <v xml:space="preserve">TURISMOS       </v>
      </c>
      <c r="G9529" t="str">
        <f>T("De 20 CABALLOS FISCALES en adelante               ")</f>
        <v xml:space="preserve">De 20 CABALLOS FISCALES en adelante               </v>
      </c>
      <c r="H9529" t="str">
        <f>T("GASOLINA                                          ")</f>
        <v xml:space="preserve">GASOLINA                                          </v>
      </c>
      <c r="I9529">
        <v>139</v>
      </c>
    </row>
    <row r="9530" spans="1:9">
      <c r="A9530" t="str">
        <f>T("2018")</f>
        <v>2018</v>
      </c>
      <c r="B9530" t="str">
        <f>T("FISICO                                            ")</f>
        <v xml:space="preserve">FISICO                                            </v>
      </c>
      <c r="C9530" t="str">
        <f>T("MONCLOA-ARAVACA     ")</f>
        <v xml:space="preserve">MONCLOA-ARAVACA     </v>
      </c>
      <c r="D9530" t="str">
        <f>T("EL PLANTIO          ")</f>
        <v xml:space="preserve">EL PLANTIO          </v>
      </c>
      <c r="E9530" t="str">
        <f>T("TU ")</f>
        <v xml:space="preserve">TU </v>
      </c>
      <c r="F9530" t="str">
        <f>T("TURISMOS       ")</f>
        <v xml:space="preserve">TURISMOS       </v>
      </c>
      <c r="G9530" t="str">
        <f>T("De menos de 8 CABALLOS FISCALES                   ")</f>
        <v xml:space="preserve">De menos de 8 CABALLOS FISCALES                   </v>
      </c>
      <c r="H9530" t="str">
        <f>T("GASOLINA                                          ")</f>
        <v xml:space="preserve">GASOLINA                                          </v>
      </c>
      <c r="I9530">
        <v>60</v>
      </c>
    </row>
    <row r="9531" spans="1:9">
      <c r="A9531" t="str">
        <f>T("2018")</f>
        <v>2018</v>
      </c>
      <c r="B9531" t="str">
        <f>T("FISICO                                            ")</f>
        <v xml:space="preserve">FISICO                                            </v>
      </c>
      <c r="C9531" t="str">
        <f>T("MONCLOA-ARAVACA     ")</f>
        <v xml:space="preserve">MONCLOA-ARAVACA     </v>
      </c>
      <c r="D9531" t="str">
        <f>T("EL PLANTIO          ")</f>
        <v xml:space="preserve">EL PLANTIO          </v>
      </c>
      <c r="E9531" t="str">
        <f>T("TU ")</f>
        <v xml:space="preserve">TU </v>
      </c>
      <c r="F9531" t="str">
        <f>T("TURISMOS       ")</f>
        <v xml:space="preserve">TURISMOS       </v>
      </c>
      <c r="G9531" t="str">
        <f>T("De 8 a 11,99 CABALLOS FISCALES                    ")</f>
        <v xml:space="preserve">De 8 a 11,99 CABALLOS FISCALES                    </v>
      </c>
      <c r="H9531" t="str">
        <f>T("GASOLINA                                          ")</f>
        <v xml:space="preserve">GASOLINA                                          </v>
      </c>
      <c r="I9531">
        <v>301</v>
      </c>
    </row>
    <row r="9532" spans="1:9">
      <c r="A9532" t="str">
        <f>T("2018")</f>
        <v>2018</v>
      </c>
      <c r="B9532" t="str">
        <f>T("FISICO                                            ")</f>
        <v xml:space="preserve">FISICO                                            </v>
      </c>
      <c r="C9532" t="str">
        <f>T("MONCLOA-ARAVACA     ")</f>
        <v xml:space="preserve">MONCLOA-ARAVACA     </v>
      </c>
      <c r="D9532" t="str">
        <f>T("EL PLANTIO          ")</f>
        <v xml:space="preserve">EL PLANTIO          </v>
      </c>
      <c r="E9532" t="str">
        <f>T("TU ")</f>
        <v xml:space="preserve">TU </v>
      </c>
      <c r="F9532" t="str">
        <f>T("TURISMOS       ")</f>
        <v xml:space="preserve">TURISMOS       </v>
      </c>
      <c r="G9532" t="str">
        <f>T("De 12 a 15,99 CABALLOS FISCALES                   ")</f>
        <v xml:space="preserve">De 12 a 15,99 CABALLOS FISCALES                   </v>
      </c>
      <c r="H9532" t="str">
        <f>T("GASOLINA                                          ")</f>
        <v xml:space="preserve">GASOLINA                                          </v>
      </c>
      <c r="I9532">
        <v>150</v>
      </c>
    </row>
    <row r="9533" spans="1:9">
      <c r="A9533" t="str">
        <f>T("2018")</f>
        <v>2018</v>
      </c>
      <c r="B9533" t="str">
        <f>T("FISICO                                            ")</f>
        <v xml:space="preserve">FISICO                                            </v>
      </c>
      <c r="C9533" t="str">
        <f>T("MONCLOA-ARAVACA     ")</f>
        <v xml:space="preserve">MONCLOA-ARAVACA     </v>
      </c>
      <c r="D9533" t="str">
        <f>T("EL PLANTIO          ")</f>
        <v xml:space="preserve">EL PLANTIO          </v>
      </c>
      <c r="E9533" t="str">
        <f>T("TU ")</f>
        <v xml:space="preserve">TU </v>
      </c>
      <c r="F9533" t="str">
        <f>T("TURISMOS       ")</f>
        <v xml:space="preserve">TURISMOS       </v>
      </c>
      <c r="G9533" t="str">
        <f>T("De 16 a 19,99 CABALLOS FISCALES                   ")</f>
        <v xml:space="preserve">De 16 a 19,99 CABALLOS FISCALES                   </v>
      </c>
      <c r="H9533" t="str">
        <f>T("GASOLINA                                          ")</f>
        <v xml:space="preserve">GASOLINA                                          </v>
      </c>
      <c r="I9533">
        <v>74</v>
      </c>
    </row>
    <row r="9534" spans="1:9">
      <c r="A9534" t="str">
        <f>T("2018")</f>
        <v>2018</v>
      </c>
      <c r="B9534" t="str">
        <f>T("FISICO                                            ")</f>
        <v xml:space="preserve">FISICO                                            </v>
      </c>
      <c r="C9534" t="str">
        <f>T("MONCLOA-ARAVACA     ")</f>
        <v xml:space="preserve">MONCLOA-ARAVACA     </v>
      </c>
      <c r="D9534" t="str">
        <f>T("EL PLANTIO          ")</f>
        <v xml:space="preserve">EL PLANTIO          </v>
      </c>
      <c r="E9534" t="str">
        <f>T("TU ")</f>
        <v xml:space="preserve">TU </v>
      </c>
      <c r="F9534" t="str">
        <f>T("TURISMOS       ")</f>
        <v xml:space="preserve">TURISMOS       </v>
      </c>
      <c r="G9534" t="str">
        <f>T("De 20 CABALLOS FISCALES en adelante               ")</f>
        <v xml:space="preserve">De 20 CABALLOS FISCALES en adelante               </v>
      </c>
      <c r="H9534" t="str">
        <f>T("GASOLINA                                          ")</f>
        <v xml:space="preserve">GASOLINA                                          </v>
      </c>
      <c r="I9534">
        <v>99</v>
      </c>
    </row>
    <row r="9535" spans="1:9">
      <c r="A9535" t="str">
        <f>T("2018")</f>
        <v>2018</v>
      </c>
      <c r="B9535" t="str">
        <f>T("FISICO                                            ")</f>
        <v xml:space="preserve">FISICO                                            </v>
      </c>
      <c r="C9535" t="str">
        <f>T("MONCLOA-ARAVACA     ")</f>
        <v xml:space="preserve">MONCLOA-ARAVACA     </v>
      </c>
      <c r="D9535" t="str">
        <f>T("ARAVACA             ")</f>
        <v xml:space="preserve">ARAVACA             </v>
      </c>
      <c r="E9535" t="str">
        <f>T("TU ")</f>
        <v xml:space="preserve">TU </v>
      </c>
      <c r="F9535" t="str">
        <f>T("TURISMOS       ")</f>
        <v xml:space="preserve">TURISMOS       </v>
      </c>
      <c r="G9535" t="str">
        <f>T("De menos de 8 CABALLOS FISCALES                   ")</f>
        <v xml:space="preserve">De menos de 8 CABALLOS FISCALES                   </v>
      </c>
      <c r="H9535" t="str">
        <f>T("GASOLINA                                          ")</f>
        <v xml:space="preserve">GASOLINA                                          </v>
      </c>
      <c r="I9535">
        <v>440</v>
      </c>
    </row>
    <row r="9536" spans="1:9">
      <c r="A9536" t="str">
        <f>T("2018")</f>
        <v>2018</v>
      </c>
      <c r="B9536" t="str">
        <f>T("FISICO                                            ")</f>
        <v xml:space="preserve">FISICO                                            </v>
      </c>
      <c r="C9536" t="str">
        <f>T("MONCLOA-ARAVACA     ")</f>
        <v xml:space="preserve">MONCLOA-ARAVACA     </v>
      </c>
      <c r="D9536" t="str">
        <f>T("ARAVACA             ")</f>
        <v xml:space="preserve">ARAVACA             </v>
      </c>
      <c r="E9536" t="str">
        <f>T("TU ")</f>
        <v xml:space="preserve">TU </v>
      </c>
      <c r="F9536" t="str">
        <f>T("TURISMOS       ")</f>
        <v xml:space="preserve">TURISMOS       </v>
      </c>
      <c r="G9536" t="str">
        <f>T("De 8 a 11,99 CABALLOS FISCALES                    ")</f>
        <v xml:space="preserve">De 8 a 11,99 CABALLOS FISCALES                    </v>
      </c>
      <c r="H9536" t="str">
        <f>T("GASOLINA                                          ")</f>
        <v xml:space="preserve">GASOLINA                                          </v>
      </c>
      <c r="I9536" s="1">
        <v>2776</v>
      </c>
    </row>
    <row r="9537" spans="1:9">
      <c r="A9537" t="str">
        <f>T("2018")</f>
        <v>2018</v>
      </c>
      <c r="B9537" t="str">
        <f>T("FISICO                                            ")</f>
        <v xml:space="preserve">FISICO                                            </v>
      </c>
      <c r="C9537" t="str">
        <f>T("MONCLOA-ARAVACA     ")</f>
        <v xml:space="preserve">MONCLOA-ARAVACA     </v>
      </c>
      <c r="D9537" t="str">
        <f>T("ARAVACA             ")</f>
        <v xml:space="preserve">ARAVACA             </v>
      </c>
      <c r="E9537" t="str">
        <f>T("TU ")</f>
        <v xml:space="preserve">TU </v>
      </c>
      <c r="F9537" t="str">
        <f>T("TURISMOS       ")</f>
        <v xml:space="preserve">TURISMOS       </v>
      </c>
      <c r="G9537" t="str">
        <f>T("De 12 a 15,99 CABALLOS FISCALES                   ")</f>
        <v xml:space="preserve">De 12 a 15,99 CABALLOS FISCALES                   </v>
      </c>
      <c r="H9537" t="str">
        <f>T("GASOLINA                                          ")</f>
        <v xml:space="preserve">GASOLINA                                          </v>
      </c>
      <c r="I9537" s="1">
        <v>1034</v>
      </c>
    </row>
    <row r="9538" spans="1:9">
      <c r="A9538" t="str">
        <f>T("2018")</f>
        <v>2018</v>
      </c>
      <c r="B9538" t="str">
        <f>T("FISICO                                            ")</f>
        <v xml:space="preserve">FISICO                                            </v>
      </c>
      <c r="C9538" t="str">
        <f>T("MONCLOA-ARAVACA     ")</f>
        <v xml:space="preserve">MONCLOA-ARAVACA     </v>
      </c>
      <c r="D9538" t="str">
        <f>T("ARAVACA             ")</f>
        <v xml:space="preserve">ARAVACA             </v>
      </c>
      <c r="E9538" t="str">
        <f>T("TU ")</f>
        <v xml:space="preserve">TU </v>
      </c>
      <c r="F9538" t="str">
        <f>T("TURISMOS       ")</f>
        <v xml:space="preserve">TURISMOS       </v>
      </c>
      <c r="G9538" t="str">
        <f>T("De 16 a 19,99 CABALLOS FISCALES                   ")</f>
        <v xml:space="preserve">De 16 a 19,99 CABALLOS FISCALES                   </v>
      </c>
      <c r="H9538" t="str">
        <f>T("GASOLINA                                          ")</f>
        <v xml:space="preserve">GASOLINA                                          </v>
      </c>
      <c r="I9538">
        <v>347</v>
      </c>
    </row>
    <row r="9539" spans="1:9">
      <c r="A9539" t="str">
        <f>T("2018")</f>
        <v>2018</v>
      </c>
      <c r="B9539" t="str">
        <f>T("FISICO                                            ")</f>
        <v xml:space="preserve">FISICO                                            </v>
      </c>
      <c r="C9539" t="str">
        <f>T("MONCLOA-ARAVACA     ")</f>
        <v xml:space="preserve">MONCLOA-ARAVACA     </v>
      </c>
      <c r="D9539" t="str">
        <f>T("ARAVACA             ")</f>
        <v xml:space="preserve">ARAVACA             </v>
      </c>
      <c r="E9539" t="str">
        <f>T("TU ")</f>
        <v xml:space="preserve">TU </v>
      </c>
      <c r="F9539" t="str">
        <f>T("TURISMOS       ")</f>
        <v xml:space="preserve">TURISMOS       </v>
      </c>
      <c r="G9539" t="str">
        <f>T("De 20 CABALLOS FISCALES en adelante               ")</f>
        <v xml:space="preserve">De 20 CABALLOS FISCALES en adelante               </v>
      </c>
      <c r="H9539" t="str">
        <f>T("GASOLINA                                          ")</f>
        <v xml:space="preserve">GASOLINA                                          </v>
      </c>
      <c r="I9539">
        <v>270</v>
      </c>
    </row>
    <row r="9540" spans="1:9">
      <c r="A9540" t="str">
        <f>T("2018")</f>
        <v>2018</v>
      </c>
      <c r="B9540" t="str">
        <f>T("JURIDICO                                          ")</f>
        <v xml:space="preserve">JURIDICO                                          </v>
      </c>
      <c r="C9540" t="str">
        <f>T("MONCLOA-ARAVACA     ")</f>
        <v xml:space="preserve">MONCLOA-ARAVACA     </v>
      </c>
      <c r="D9540" t="str">
        <f>T("SIN BARRIO          ")</f>
        <v xml:space="preserve">SIN BARRIO          </v>
      </c>
      <c r="E9540" t="str">
        <f>T("TU ")</f>
        <v xml:space="preserve">TU </v>
      </c>
      <c r="F9540" t="str">
        <f>T("TURISMOS       ")</f>
        <v xml:space="preserve">TURISMOS       </v>
      </c>
      <c r="G9540" t="str">
        <f>T("De menos de 8 CABALLOS FISCALES                   ")</f>
        <v xml:space="preserve">De menos de 8 CABALLOS FISCALES                   </v>
      </c>
      <c r="H9540" t="str">
        <f>T("GASOLINA                                          ")</f>
        <v xml:space="preserve">GASOLINA                                          </v>
      </c>
      <c r="I9540">
        <v>2</v>
      </c>
    </row>
    <row r="9541" spans="1:9">
      <c r="A9541" t="str">
        <f>T("2018")</f>
        <v>2018</v>
      </c>
      <c r="B9541" t="str">
        <f>T("JURIDICO                                          ")</f>
        <v xml:space="preserve">JURIDICO                                          </v>
      </c>
      <c r="C9541" t="str">
        <f>T("MONCLOA-ARAVACA     ")</f>
        <v xml:space="preserve">MONCLOA-ARAVACA     </v>
      </c>
      <c r="D9541" t="str">
        <f>T("SIN BARRIO          ")</f>
        <v xml:space="preserve">SIN BARRIO          </v>
      </c>
      <c r="E9541" t="str">
        <f>T("TU ")</f>
        <v xml:space="preserve">TU </v>
      </c>
      <c r="F9541" t="str">
        <f>T("TURISMOS       ")</f>
        <v xml:space="preserve">TURISMOS       </v>
      </c>
      <c r="G9541" t="str">
        <f>T("De 8 a 11,99 CABALLOS FISCALES                    ")</f>
        <v xml:space="preserve">De 8 a 11,99 CABALLOS FISCALES                    </v>
      </c>
      <c r="H9541" t="str">
        <f>T("GASOLINA                                          ")</f>
        <v xml:space="preserve">GASOLINA                                          </v>
      </c>
      <c r="I9541">
        <v>3</v>
      </c>
    </row>
    <row r="9542" spans="1:9">
      <c r="A9542" t="str">
        <f>T("2018")</f>
        <v>2018</v>
      </c>
      <c r="B9542" t="str">
        <f>T("JURIDICO                                          ")</f>
        <v xml:space="preserve">JURIDICO                                          </v>
      </c>
      <c r="C9542" t="str">
        <f>T("MONCLOA-ARAVACA     ")</f>
        <v xml:space="preserve">MONCLOA-ARAVACA     </v>
      </c>
      <c r="D9542" t="str">
        <f>T("SIN BARRIO          ")</f>
        <v xml:space="preserve">SIN BARRIO          </v>
      </c>
      <c r="E9542" t="str">
        <f>T("TU ")</f>
        <v xml:space="preserve">TU </v>
      </c>
      <c r="F9542" t="str">
        <f>T("TURISMOS       ")</f>
        <v xml:space="preserve">TURISMOS       </v>
      </c>
      <c r="G9542" t="str">
        <f>T("De 12 a 15,99 CABALLOS FISCALES                   ")</f>
        <v xml:space="preserve">De 12 a 15,99 CABALLOS FISCALES                   </v>
      </c>
      <c r="H9542" t="str">
        <f>T("GASOLINA                                          ")</f>
        <v xml:space="preserve">GASOLINA                                          </v>
      </c>
      <c r="I9542">
        <v>1</v>
      </c>
    </row>
    <row r="9543" spans="1:9">
      <c r="A9543" t="str">
        <f>T("2018")</f>
        <v>2018</v>
      </c>
      <c r="B9543" t="str">
        <f>T("JURIDICO                                          ")</f>
        <v xml:space="preserve">JURIDICO                                          </v>
      </c>
      <c r="C9543" t="str">
        <f>T("MONCLOA-ARAVACA     ")</f>
        <v xml:space="preserve">MONCLOA-ARAVACA     </v>
      </c>
      <c r="D9543" t="str">
        <f>T("SIN BARRIO          ")</f>
        <v xml:space="preserve">SIN BARRIO          </v>
      </c>
      <c r="E9543" t="str">
        <f>T("TU ")</f>
        <v xml:space="preserve">TU </v>
      </c>
      <c r="F9543" t="str">
        <f>T("TURISMOS       ")</f>
        <v xml:space="preserve">TURISMOS       </v>
      </c>
      <c r="G9543" t="str">
        <f>T("De 16 a 19,99 CABALLOS FISCALES                   ")</f>
        <v xml:space="preserve">De 16 a 19,99 CABALLOS FISCALES                   </v>
      </c>
      <c r="H9543" t="str">
        <f>T("GASOLINA                                          ")</f>
        <v xml:space="preserve">GASOLINA                                          </v>
      </c>
      <c r="I9543">
        <v>2</v>
      </c>
    </row>
    <row r="9544" spans="1:9">
      <c r="A9544" t="str">
        <f>T("2018")</f>
        <v>2018</v>
      </c>
      <c r="B9544" t="str">
        <f>T("JURIDICO                                          ")</f>
        <v xml:space="preserve">JURIDICO                                          </v>
      </c>
      <c r="C9544" t="str">
        <f>T("MONCLOA-ARAVACA     ")</f>
        <v xml:space="preserve">MONCLOA-ARAVACA     </v>
      </c>
      <c r="D9544" t="str">
        <f>T("SIN BARRIO          ")</f>
        <v xml:space="preserve">SIN BARRIO          </v>
      </c>
      <c r="E9544" t="str">
        <f>T("TU ")</f>
        <v xml:space="preserve">TU </v>
      </c>
      <c r="F9544" t="str">
        <f>T("TURISMOS       ")</f>
        <v xml:space="preserve">TURISMOS       </v>
      </c>
      <c r="G9544" t="str">
        <f>T("De 20 CABALLOS FISCALES en adelante               ")</f>
        <v xml:space="preserve">De 20 CABALLOS FISCALES en adelante               </v>
      </c>
      <c r="H9544" t="str">
        <f>T("GASOLINA                                          ")</f>
        <v xml:space="preserve">GASOLINA                                          </v>
      </c>
      <c r="I9544">
        <v>3</v>
      </c>
    </row>
    <row r="9545" spans="1:9">
      <c r="A9545" t="str">
        <f>T("2018")</f>
        <v>2018</v>
      </c>
      <c r="B9545" t="str">
        <f>T("JURIDICO                                          ")</f>
        <v xml:space="preserve">JURIDICO                                          </v>
      </c>
      <c r="C9545" t="str">
        <f>T("MONCLOA-ARAVACA     ")</f>
        <v xml:space="preserve">MONCLOA-ARAVACA     </v>
      </c>
      <c r="D9545" t="str">
        <f>T("CASA DE CAMPO       ")</f>
        <v xml:space="preserve">CASA DE CAMPO       </v>
      </c>
      <c r="E9545" t="str">
        <f>T("TU ")</f>
        <v xml:space="preserve">TU </v>
      </c>
      <c r="F9545" t="str">
        <f>T("TURISMOS       ")</f>
        <v xml:space="preserve">TURISMOS       </v>
      </c>
      <c r="G9545" t="str">
        <f>T("De menos de 8 CABALLOS FISCALES                   ")</f>
        <v xml:space="preserve">De menos de 8 CABALLOS FISCALES                   </v>
      </c>
      <c r="H9545" t="str">
        <f>T("GASOLINA                                          ")</f>
        <v xml:space="preserve">GASOLINA                                          </v>
      </c>
      <c r="I9545">
        <v>5</v>
      </c>
    </row>
    <row r="9546" spans="1:9">
      <c r="A9546" t="str">
        <f>T("2018")</f>
        <v>2018</v>
      </c>
      <c r="B9546" t="str">
        <f>T("JURIDICO                                          ")</f>
        <v xml:space="preserve">JURIDICO                                          </v>
      </c>
      <c r="C9546" t="str">
        <f>T("MONCLOA-ARAVACA     ")</f>
        <v xml:space="preserve">MONCLOA-ARAVACA     </v>
      </c>
      <c r="D9546" t="str">
        <f>T("CASA DE CAMPO       ")</f>
        <v xml:space="preserve">CASA DE CAMPO       </v>
      </c>
      <c r="E9546" t="str">
        <f>T("TU ")</f>
        <v xml:space="preserve">TU </v>
      </c>
      <c r="F9546" t="str">
        <f>T("TURISMOS       ")</f>
        <v xml:space="preserve">TURISMOS       </v>
      </c>
      <c r="G9546" t="str">
        <f>T("De 8 a 11,99 CABALLOS FISCALES                    ")</f>
        <v xml:space="preserve">De 8 a 11,99 CABALLOS FISCALES                    </v>
      </c>
      <c r="H9546" t="str">
        <f>T("GASOLINA                                          ")</f>
        <v xml:space="preserve">GASOLINA                                          </v>
      </c>
      <c r="I9546">
        <v>53</v>
      </c>
    </row>
    <row r="9547" spans="1:9">
      <c r="A9547" t="str">
        <f>T("2018")</f>
        <v>2018</v>
      </c>
      <c r="B9547" t="str">
        <f>T("JURIDICO                                          ")</f>
        <v xml:space="preserve">JURIDICO                                          </v>
      </c>
      <c r="C9547" t="str">
        <f>T("MONCLOA-ARAVACA     ")</f>
        <v xml:space="preserve">MONCLOA-ARAVACA     </v>
      </c>
      <c r="D9547" t="str">
        <f>T("CASA DE CAMPO       ")</f>
        <v xml:space="preserve">CASA DE CAMPO       </v>
      </c>
      <c r="E9547" t="str">
        <f>T("TU ")</f>
        <v xml:space="preserve">TU </v>
      </c>
      <c r="F9547" t="str">
        <f>T("TURISMOS       ")</f>
        <v xml:space="preserve">TURISMOS       </v>
      </c>
      <c r="G9547" t="str">
        <f>T("De 12 a 15,99 CABALLOS FISCALES                   ")</f>
        <v xml:space="preserve">De 12 a 15,99 CABALLOS FISCALES                   </v>
      </c>
      <c r="H9547" t="str">
        <f>T("GASOLINA                                          ")</f>
        <v xml:space="preserve">GASOLINA                                          </v>
      </c>
      <c r="I9547">
        <v>28</v>
      </c>
    </row>
    <row r="9548" spans="1:9">
      <c r="A9548" t="str">
        <f>T("2018")</f>
        <v>2018</v>
      </c>
      <c r="B9548" t="str">
        <f>T("JURIDICO                                          ")</f>
        <v xml:space="preserve">JURIDICO                                          </v>
      </c>
      <c r="C9548" t="str">
        <f>T("MONCLOA-ARAVACA     ")</f>
        <v xml:space="preserve">MONCLOA-ARAVACA     </v>
      </c>
      <c r="D9548" t="str">
        <f>T("CASA DE CAMPO       ")</f>
        <v xml:space="preserve">CASA DE CAMPO       </v>
      </c>
      <c r="E9548" t="str">
        <f>T("TU ")</f>
        <v xml:space="preserve">TU </v>
      </c>
      <c r="F9548" t="str">
        <f>T("TURISMOS       ")</f>
        <v xml:space="preserve">TURISMOS       </v>
      </c>
      <c r="G9548" t="str">
        <f>T("De 16 a 19,99 CABALLOS FISCALES                   ")</f>
        <v xml:space="preserve">De 16 a 19,99 CABALLOS FISCALES                   </v>
      </c>
      <c r="H9548" t="str">
        <f>T("GASOLINA                                          ")</f>
        <v xml:space="preserve">GASOLINA                                          </v>
      </c>
      <c r="I9548">
        <v>10</v>
      </c>
    </row>
    <row r="9549" spans="1:9">
      <c r="A9549" t="str">
        <f>T("2018")</f>
        <v>2018</v>
      </c>
      <c r="B9549" t="str">
        <f>T("JURIDICO                                          ")</f>
        <v xml:space="preserve">JURIDICO                                          </v>
      </c>
      <c r="C9549" t="str">
        <f>T("MONCLOA-ARAVACA     ")</f>
        <v xml:space="preserve">MONCLOA-ARAVACA     </v>
      </c>
      <c r="D9549" t="str">
        <f>T("CASA DE CAMPO       ")</f>
        <v xml:space="preserve">CASA DE CAMPO       </v>
      </c>
      <c r="E9549" t="str">
        <f>T("TU ")</f>
        <v xml:space="preserve">TU </v>
      </c>
      <c r="F9549" t="str">
        <f>T("TURISMOS       ")</f>
        <v xml:space="preserve">TURISMOS       </v>
      </c>
      <c r="G9549" t="str">
        <f>T("De 20 CABALLOS FISCALES en adelante               ")</f>
        <v xml:space="preserve">De 20 CABALLOS FISCALES en adelante               </v>
      </c>
      <c r="H9549" t="str">
        <f>T("GASOLINA                                          ")</f>
        <v xml:space="preserve">GASOLINA                                          </v>
      </c>
      <c r="I9549">
        <v>27</v>
      </c>
    </row>
    <row r="9550" spans="1:9">
      <c r="A9550" t="str">
        <f>T("2018")</f>
        <v>2018</v>
      </c>
      <c r="B9550" t="str">
        <f>T("JURIDICO                                          ")</f>
        <v xml:space="preserve">JURIDICO                                          </v>
      </c>
      <c r="C9550" t="str">
        <f>T("MONCLOA-ARAVACA     ")</f>
        <v xml:space="preserve">MONCLOA-ARAVACA     </v>
      </c>
      <c r="D9550" t="str">
        <f>T("ARGUELLES           ")</f>
        <v xml:space="preserve">ARGUELLES           </v>
      </c>
      <c r="E9550" t="str">
        <f>T("TU ")</f>
        <v xml:space="preserve">TU </v>
      </c>
      <c r="F9550" t="str">
        <f>T("TURISMOS       ")</f>
        <v xml:space="preserve">TURISMOS       </v>
      </c>
      <c r="G9550" t="str">
        <f>T("De menos de 8 CABALLOS FISCALES                   ")</f>
        <v xml:space="preserve">De menos de 8 CABALLOS FISCALES                   </v>
      </c>
      <c r="H9550" t="str">
        <f>T("GASOLINA                                          ")</f>
        <v xml:space="preserve">GASOLINA                                          </v>
      </c>
      <c r="I9550">
        <v>40</v>
      </c>
    </row>
    <row r="9551" spans="1:9">
      <c r="A9551" t="str">
        <f>T("2018")</f>
        <v>2018</v>
      </c>
      <c r="B9551" t="str">
        <f>T("JURIDICO                                          ")</f>
        <v xml:space="preserve">JURIDICO                                          </v>
      </c>
      <c r="C9551" t="str">
        <f>T("MONCLOA-ARAVACA     ")</f>
        <v xml:space="preserve">MONCLOA-ARAVACA     </v>
      </c>
      <c r="D9551" t="str">
        <f>T("ARGUELLES           ")</f>
        <v xml:space="preserve">ARGUELLES           </v>
      </c>
      <c r="E9551" t="str">
        <f>T("TU ")</f>
        <v xml:space="preserve">TU </v>
      </c>
      <c r="F9551" t="str">
        <f>T("TURISMOS       ")</f>
        <v xml:space="preserve">TURISMOS       </v>
      </c>
      <c r="G9551" t="str">
        <f>T("De 8 a 11,99 CABALLOS FISCALES                    ")</f>
        <v xml:space="preserve">De 8 a 11,99 CABALLOS FISCALES                    </v>
      </c>
      <c r="H9551" t="str">
        <f>T("GASOLINA                                          ")</f>
        <v xml:space="preserve">GASOLINA                                          </v>
      </c>
      <c r="I9551">
        <v>356</v>
      </c>
    </row>
    <row r="9552" spans="1:9">
      <c r="A9552" t="str">
        <f>T("2018")</f>
        <v>2018</v>
      </c>
      <c r="B9552" t="str">
        <f>T("JURIDICO                                          ")</f>
        <v xml:space="preserve">JURIDICO                                          </v>
      </c>
      <c r="C9552" t="str">
        <f>T("MONCLOA-ARAVACA     ")</f>
        <v xml:space="preserve">MONCLOA-ARAVACA     </v>
      </c>
      <c r="D9552" t="str">
        <f>T("ARGUELLES           ")</f>
        <v xml:space="preserve">ARGUELLES           </v>
      </c>
      <c r="E9552" t="str">
        <f>T("TU ")</f>
        <v xml:space="preserve">TU </v>
      </c>
      <c r="F9552" t="str">
        <f>T("TURISMOS       ")</f>
        <v xml:space="preserve">TURISMOS       </v>
      </c>
      <c r="G9552" t="str">
        <f>T("De 12 a 15,99 CABALLOS FISCALES                   ")</f>
        <v xml:space="preserve">De 12 a 15,99 CABALLOS FISCALES                   </v>
      </c>
      <c r="H9552" t="str">
        <f>T("GASOLINA                                          ")</f>
        <v xml:space="preserve">GASOLINA                                          </v>
      </c>
      <c r="I9552">
        <v>260</v>
      </c>
    </row>
    <row r="9553" spans="1:9">
      <c r="A9553" t="str">
        <f>T("2018")</f>
        <v>2018</v>
      </c>
      <c r="B9553" t="str">
        <f>T("JURIDICO                                          ")</f>
        <v xml:space="preserve">JURIDICO                                          </v>
      </c>
      <c r="C9553" t="str">
        <f>T("MONCLOA-ARAVACA     ")</f>
        <v xml:space="preserve">MONCLOA-ARAVACA     </v>
      </c>
      <c r="D9553" t="str">
        <f>T("ARGUELLES           ")</f>
        <v xml:space="preserve">ARGUELLES           </v>
      </c>
      <c r="E9553" t="str">
        <f>T("TU ")</f>
        <v xml:space="preserve">TU </v>
      </c>
      <c r="F9553" t="str">
        <f>T("TURISMOS       ")</f>
        <v xml:space="preserve">TURISMOS       </v>
      </c>
      <c r="G9553" t="str">
        <f>T("De 16 a 19,99 CABALLOS FISCALES                   ")</f>
        <v xml:space="preserve">De 16 a 19,99 CABALLOS FISCALES                   </v>
      </c>
      <c r="H9553" t="str">
        <f>T("GASOLINA                                          ")</f>
        <v xml:space="preserve">GASOLINA                                          </v>
      </c>
      <c r="I9553">
        <v>163</v>
      </c>
    </row>
    <row r="9554" spans="1:9">
      <c r="A9554" t="str">
        <f>T("2018")</f>
        <v>2018</v>
      </c>
      <c r="B9554" t="str">
        <f>T("JURIDICO                                          ")</f>
        <v xml:space="preserve">JURIDICO                                          </v>
      </c>
      <c r="C9554" t="str">
        <f>T("MONCLOA-ARAVACA     ")</f>
        <v xml:space="preserve">MONCLOA-ARAVACA     </v>
      </c>
      <c r="D9554" t="str">
        <f>T("ARGUELLES           ")</f>
        <v xml:space="preserve">ARGUELLES           </v>
      </c>
      <c r="E9554" t="str">
        <f>T("TU ")</f>
        <v xml:space="preserve">TU </v>
      </c>
      <c r="F9554" t="str">
        <f>T("TURISMOS       ")</f>
        <v xml:space="preserve">TURISMOS       </v>
      </c>
      <c r="G9554" t="str">
        <f>T("De 20 CABALLOS FISCALES en adelante               ")</f>
        <v xml:space="preserve">De 20 CABALLOS FISCALES en adelante               </v>
      </c>
      <c r="H9554" t="str">
        <f>T("GASOLINA                                          ")</f>
        <v xml:space="preserve">GASOLINA                                          </v>
      </c>
      <c r="I9554">
        <v>155</v>
      </c>
    </row>
    <row r="9555" spans="1:9">
      <c r="A9555" t="str">
        <f>T("2018")</f>
        <v>2018</v>
      </c>
      <c r="B9555" t="str">
        <f>T("JURIDICO                                          ")</f>
        <v xml:space="preserve">JURIDICO                                          </v>
      </c>
      <c r="C9555" t="str">
        <f>T("MONCLOA-ARAVACA     ")</f>
        <v xml:space="preserve">MONCLOA-ARAVACA     </v>
      </c>
      <c r="D9555" t="str">
        <f>T("CIUDAD UNIVERSITARIA")</f>
        <v>CIUDAD UNIVERSITARIA</v>
      </c>
      <c r="E9555" t="str">
        <f>T("TU ")</f>
        <v xml:space="preserve">TU </v>
      </c>
      <c r="F9555" t="str">
        <f>T("TURISMOS       ")</f>
        <v xml:space="preserve">TURISMOS       </v>
      </c>
      <c r="G9555" t="str">
        <f>T("De menos de 8 CABALLOS FISCALES                   ")</f>
        <v xml:space="preserve">De menos de 8 CABALLOS FISCALES                   </v>
      </c>
      <c r="H9555" t="str">
        <f>T("GASOLINA                                          ")</f>
        <v xml:space="preserve">GASOLINA                                          </v>
      </c>
      <c r="I9555">
        <v>41</v>
      </c>
    </row>
    <row r="9556" spans="1:9">
      <c r="A9556" t="str">
        <f>T("2018")</f>
        <v>2018</v>
      </c>
      <c r="B9556" t="str">
        <f>T("JURIDICO                                          ")</f>
        <v xml:space="preserve">JURIDICO                                          </v>
      </c>
      <c r="C9556" t="str">
        <f>T("MONCLOA-ARAVACA     ")</f>
        <v xml:space="preserve">MONCLOA-ARAVACA     </v>
      </c>
      <c r="D9556" t="str">
        <f>T("CIUDAD UNIVERSITARIA")</f>
        <v>CIUDAD UNIVERSITARIA</v>
      </c>
      <c r="E9556" t="str">
        <f>T("TU ")</f>
        <v xml:space="preserve">TU </v>
      </c>
      <c r="F9556" t="str">
        <f>T("TURISMOS       ")</f>
        <v xml:space="preserve">TURISMOS       </v>
      </c>
      <c r="G9556" t="str">
        <f>T("De 8 a 11,99 CABALLOS FISCALES                    ")</f>
        <v xml:space="preserve">De 8 a 11,99 CABALLOS FISCALES                    </v>
      </c>
      <c r="H9556" t="str">
        <f>T("GASOLINA                                          ")</f>
        <v xml:space="preserve">GASOLINA                                          </v>
      </c>
      <c r="I9556">
        <v>267</v>
      </c>
    </row>
    <row r="9557" spans="1:9">
      <c r="A9557" t="str">
        <f>T("2018")</f>
        <v>2018</v>
      </c>
      <c r="B9557" t="str">
        <f>T("JURIDICO                                          ")</f>
        <v xml:space="preserve">JURIDICO                                          </v>
      </c>
      <c r="C9557" t="str">
        <f>T("MONCLOA-ARAVACA     ")</f>
        <v xml:space="preserve">MONCLOA-ARAVACA     </v>
      </c>
      <c r="D9557" t="str">
        <f>T("CIUDAD UNIVERSITARIA")</f>
        <v>CIUDAD UNIVERSITARIA</v>
      </c>
      <c r="E9557" t="str">
        <f>T("TU ")</f>
        <v xml:space="preserve">TU </v>
      </c>
      <c r="F9557" t="str">
        <f>T("TURISMOS       ")</f>
        <v xml:space="preserve">TURISMOS       </v>
      </c>
      <c r="G9557" t="str">
        <f>T("De 12 a 15,99 CABALLOS FISCALES                   ")</f>
        <v xml:space="preserve">De 12 a 15,99 CABALLOS FISCALES                   </v>
      </c>
      <c r="H9557" t="str">
        <f>T("GASOLINA                                          ")</f>
        <v xml:space="preserve">GASOLINA                                          </v>
      </c>
      <c r="I9557">
        <v>83</v>
      </c>
    </row>
    <row r="9558" spans="1:9">
      <c r="A9558" t="str">
        <f>T("2018")</f>
        <v>2018</v>
      </c>
      <c r="B9558" t="str">
        <f>T("JURIDICO                                          ")</f>
        <v xml:space="preserve">JURIDICO                                          </v>
      </c>
      <c r="C9558" t="str">
        <f>T("MONCLOA-ARAVACA     ")</f>
        <v xml:space="preserve">MONCLOA-ARAVACA     </v>
      </c>
      <c r="D9558" t="str">
        <f>T("CIUDAD UNIVERSITARIA")</f>
        <v>CIUDAD UNIVERSITARIA</v>
      </c>
      <c r="E9558" t="str">
        <f>T("TU ")</f>
        <v xml:space="preserve">TU </v>
      </c>
      <c r="F9558" t="str">
        <f>T("TURISMOS       ")</f>
        <v xml:space="preserve">TURISMOS       </v>
      </c>
      <c r="G9558" t="str">
        <f>T("De 16 a 19,99 CABALLOS FISCALES                   ")</f>
        <v xml:space="preserve">De 16 a 19,99 CABALLOS FISCALES                   </v>
      </c>
      <c r="H9558" t="str">
        <f>T("GASOLINA                                          ")</f>
        <v xml:space="preserve">GASOLINA                                          </v>
      </c>
      <c r="I9558">
        <v>29</v>
      </c>
    </row>
    <row r="9559" spans="1:9">
      <c r="A9559" t="str">
        <f>T("2018")</f>
        <v>2018</v>
      </c>
      <c r="B9559" t="str">
        <f>T("JURIDICO                                          ")</f>
        <v xml:space="preserve">JURIDICO                                          </v>
      </c>
      <c r="C9559" t="str">
        <f>T("MONCLOA-ARAVACA     ")</f>
        <v xml:space="preserve">MONCLOA-ARAVACA     </v>
      </c>
      <c r="D9559" t="str">
        <f>T("CIUDAD UNIVERSITARIA")</f>
        <v>CIUDAD UNIVERSITARIA</v>
      </c>
      <c r="E9559" t="str">
        <f>T("TU ")</f>
        <v xml:space="preserve">TU </v>
      </c>
      <c r="F9559" t="str">
        <f>T("TURISMOS       ")</f>
        <v xml:space="preserve">TURISMOS       </v>
      </c>
      <c r="G9559" t="str">
        <f>T("De 20 CABALLOS FISCALES en adelante               ")</f>
        <v xml:space="preserve">De 20 CABALLOS FISCALES en adelante               </v>
      </c>
      <c r="H9559" t="str">
        <f>T("GASOLINA                                          ")</f>
        <v xml:space="preserve">GASOLINA                                          </v>
      </c>
      <c r="I9559">
        <v>45</v>
      </c>
    </row>
    <row r="9560" spans="1:9">
      <c r="A9560" t="str">
        <f>T("2018")</f>
        <v>2018</v>
      </c>
      <c r="B9560" t="str">
        <f>T("JURIDICO                                          ")</f>
        <v xml:space="preserve">JURIDICO                                          </v>
      </c>
      <c r="C9560" t="str">
        <f>T("MONCLOA-ARAVACA     ")</f>
        <v xml:space="preserve">MONCLOA-ARAVACA     </v>
      </c>
      <c r="D9560" t="str">
        <f>T("VALDEZARZA          ")</f>
        <v xml:space="preserve">VALDEZARZA          </v>
      </c>
      <c r="E9560" t="str">
        <f>T("TU ")</f>
        <v xml:space="preserve">TU </v>
      </c>
      <c r="F9560" t="str">
        <f>T("TURISMOS       ")</f>
        <v xml:space="preserve">TURISMOS       </v>
      </c>
      <c r="G9560" t="str">
        <f>T("De menos de 8 CABALLOS FISCALES                   ")</f>
        <v xml:space="preserve">De menos de 8 CABALLOS FISCALES                   </v>
      </c>
      <c r="H9560" t="str">
        <f>T("GASOLINA                                          ")</f>
        <v xml:space="preserve">GASOLINA                                          </v>
      </c>
      <c r="I9560">
        <v>8</v>
      </c>
    </row>
    <row r="9561" spans="1:9">
      <c r="A9561" t="str">
        <f>T("2018")</f>
        <v>2018</v>
      </c>
      <c r="B9561" t="str">
        <f>T("JURIDICO                                          ")</f>
        <v xml:space="preserve">JURIDICO                                          </v>
      </c>
      <c r="C9561" t="str">
        <f>T("MONCLOA-ARAVACA     ")</f>
        <v xml:space="preserve">MONCLOA-ARAVACA     </v>
      </c>
      <c r="D9561" t="str">
        <f>T("VALDEZARZA          ")</f>
        <v xml:space="preserve">VALDEZARZA          </v>
      </c>
      <c r="E9561" t="str">
        <f>T("TU ")</f>
        <v xml:space="preserve">TU </v>
      </c>
      <c r="F9561" t="str">
        <f>T("TURISMOS       ")</f>
        <v xml:space="preserve">TURISMOS       </v>
      </c>
      <c r="G9561" t="str">
        <f>T("De 8 a 11,99 CABALLOS FISCALES                    ")</f>
        <v xml:space="preserve">De 8 a 11,99 CABALLOS FISCALES                    </v>
      </c>
      <c r="H9561" t="str">
        <f>T("GASOLINA                                          ")</f>
        <v xml:space="preserve">GASOLINA                                          </v>
      </c>
      <c r="I9561">
        <v>72</v>
      </c>
    </row>
    <row r="9562" spans="1:9">
      <c r="A9562" t="str">
        <f>T("2018")</f>
        <v>2018</v>
      </c>
      <c r="B9562" t="str">
        <f>T("JURIDICO                                          ")</f>
        <v xml:space="preserve">JURIDICO                                          </v>
      </c>
      <c r="C9562" t="str">
        <f>T("MONCLOA-ARAVACA     ")</f>
        <v xml:space="preserve">MONCLOA-ARAVACA     </v>
      </c>
      <c r="D9562" t="str">
        <f>T("VALDEZARZA          ")</f>
        <v xml:space="preserve">VALDEZARZA          </v>
      </c>
      <c r="E9562" t="str">
        <f>T("TU ")</f>
        <v xml:space="preserve">TU </v>
      </c>
      <c r="F9562" t="str">
        <f>T("TURISMOS       ")</f>
        <v xml:space="preserve">TURISMOS       </v>
      </c>
      <c r="G9562" t="str">
        <f>T("De 12 a 15,99 CABALLOS FISCALES                   ")</f>
        <v xml:space="preserve">De 12 a 15,99 CABALLOS FISCALES                   </v>
      </c>
      <c r="H9562" t="str">
        <f>T("GASOLINA                                          ")</f>
        <v xml:space="preserve">GASOLINA                                          </v>
      </c>
      <c r="I9562">
        <v>36</v>
      </c>
    </row>
    <row r="9563" spans="1:9">
      <c r="A9563" t="str">
        <f>T("2018")</f>
        <v>2018</v>
      </c>
      <c r="B9563" t="str">
        <f>T("JURIDICO                                          ")</f>
        <v xml:space="preserve">JURIDICO                                          </v>
      </c>
      <c r="C9563" t="str">
        <f>T("MONCLOA-ARAVACA     ")</f>
        <v xml:space="preserve">MONCLOA-ARAVACA     </v>
      </c>
      <c r="D9563" t="str">
        <f>T("VALDEZARZA          ")</f>
        <v xml:space="preserve">VALDEZARZA          </v>
      </c>
      <c r="E9563" t="str">
        <f>T("TU ")</f>
        <v xml:space="preserve">TU </v>
      </c>
      <c r="F9563" t="str">
        <f>T("TURISMOS       ")</f>
        <v xml:space="preserve">TURISMOS       </v>
      </c>
      <c r="G9563" t="str">
        <f>T("De 16 a 19,99 CABALLOS FISCALES                   ")</f>
        <v xml:space="preserve">De 16 a 19,99 CABALLOS FISCALES                   </v>
      </c>
      <c r="H9563" t="str">
        <f>T("GASOLINA                                          ")</f>
        <v xml:space="preserve">GASOLINA                                          </v>
      </c>
      <c r="I9563">
        <v>7</v>
      </c>
    </row>
    <row r="9564" spans="1:9">
      <c r="A9564" t="str">
        <f>T("2018")</f>
        <v>2018</v>
      </c>
      <c r="B9564" t="str">
        <f>T("JURIDICO                                          ")</f>
        <v xml:space="preserve">JURIDICO                                          </v>
      </c>
      <c r="C9564" t="str">
        <f>T("MONCLOA-ARAVACA     ")</f>
        <v xml:space="preserve">MONCLOA-ARAVACA     </v>
      </c>
      <c r="D9564" t="str">
        <f>T("VALDEZARZA          ")</f>
        <v xml:space="preserve">VALDEZARZA          </v>
      </c>
      <c r="E9564" t="str">
        <f>T("TU ")</f>
        <v xml:space="preserve">TU </v>
      </c>
      <c r="F9564" t="str">
        <f>T("TURISMOS       ")</f>
        <v xml:space="preserve">TURISMOS       </v>
      </c>
      <c r="G9564" t="str">
        <f>T("De 20 CABALLOS FISCALES en adelante               ")</f>
        <v xml:space="preserve">De 20 CABALLOS FISCALES en adelante               </v>
      </c>
      <c r="H9564" t="str">
        <f>T("GASOLINA                                          ")</f>
        <v xml:space="preserve">GASOLINA                                          </v>
      </c>
      <c r="I9564">
        <v>9</v>
      </c>
    </row>
    <row r="9565" spans="1:9">
      <c r="A9565" t="str">
        <f>T("2018")</f>
        <v>2018</v>
      </c>
      <c r="B9565" t="str">
        <f>T("JURIDICO                                          ")</f>
        <v xml:space="preserve">JURIDICO                                          </v>
      </c>
      <c r="C9565" t="str">
        <f>T("MONCLOA-ARAVACA     ")</f>
        <v xml:space="preserve">MONCLOA-ARAVACA     </v>
      </c>
      <c r="D9565" t="str">
        <f>T("VALDEMARIN          ")</f>
        <v xml:space="preserve">VALDEMARIN          </v>
      </c>
      <c r="E9565" t="str">
        <f>T("TU ")</f>
        <v xml:space="preserve">TU </v>
      </c>
      <c r="F9565" t="str">
        <f>T("TURISMOS       ")</f>
        <v xml:space="preserve">TURISMOS       </v>
      </c>
      <c r="G9565" t="str">
        <f>T("De menos de 8 CABALLOS FISCALES                   ")</f>
        <v xml:space="preserve">De menos de 8 CABALLOS FISCALES                   </v>
      </c>
      <c r="H9565" t="str">
        <f>T("GASOLINA                                          ")</f>
        <v xml:space="preserve">GASOLINA                                          </v>
      </c>
      <c r="I9565">
        <v>13</v>
      </c>
    </row>
    <row r="9566" spans="1:9">
      <c r="A9566" t="str">
        <f>T("2018")</f>
        <v>2018</v>
      </c>
      <c r="B9566" t="str">
        <f>T("JURIDICO                                          ")</f>
        <v xml:space="preserve">JURIDICO                                          </v>
      </c>
      <c r="C9566" t="str">
        <f>T("MONCLOA-ARAVACA     ")</f>
        <v xml:space="preserve">MONCLOA-ARAVACA     </v>
      </c>
      <c r="D9566" t="str">
        <f>T("VALDEMARIN          ")</f>
        <v xml:space="preserve">VALDEMARIN          </v>
      </c>
      <c r="E9566" t="str">
        <f>T("TU ")</f>
        <v xml:space="preserve">TU </v>
      </c>
      <c r="F9566" t="str">
        <f>T("TURISMOS       ")</f>
        <v xml:space="preserve">TURISMOS       </v>
      </c>
      <c r="G9566" t="str">
        <f>T("De 8 a 11,99 CABALLOS FISCALES                    ")</f>
        <v xml:space="preserve">De 8 a 11,99 CABALLOS FISCALES                    </v>
      </c>
      <c r="H9566" t="str">
        <f>T("GASOLINA                                          ")</f>
        <v xml:space="preserve">GASOLINA                                          </v>
      </c>
      <c r="I9566">
        <v>223</v>
      </c>
    </row>
    <row r="9567" spans="1:9">
      <c r="A9567" t="str">
        <f>T("2018")</f>
        <v>2018</v>
      </c>
      <c r="B9567" t="str">
        <f>T("JURIDICO                                          ")</f>
        <v xml:space="preserve">JURIDICO                                          </v>
      </c>
      <c r="C9567" t="str">
        <f>T("MONCLOA-ARAVACA     ")</f>
        <v xml:space="preserve">MONCLOA-ARAVACA     </v>
      </c>
      <c r="D9567" t="str">
        <f>T("VALDEMARIN          ")</f>
        <v xml:space="preserve">VALDEMARIN          </v>
      </c>
      <c r="E9567" t="str">
        <f>T("TU ")</f>
        <v xml:space="preserve">TU </v>
      </c>
      <c r="F9567" t="str">
        <f>T("TURISMOS       ")</f>
        <v xml:space="preserve">TURISMOS       </v>
      </c>
      <c r="G9567" t="str">
        <f>T("De 12 a 15,99 CABALLOS FISCALES                   ")</f>
        <v xml:space="preserve">De 12 a 15,99 CABALLOS FISCALES                   </v>
      </c>
      <c r="H9567" t="str">
        <f>T("GASOLINA                                          ")</f>
        <v xml:space="preserve">GASOLINA                                          </v>
      </c>
      <c r="I9567">
        <v>144</v>
      </c>
    </row>
    <row r="9568" spans="1:9">
      <c r="A9568" t="str">
        <f>T("2018")</f>
        <v>2018</v>
      </c>
      <c r="B9568" t="str">
        <f>T("JURIDICO                                          ")</f>
        <v xml:space="preserve">JURIDICO                                          </v>
      </c>
      <c r="C9568" t="str">
        <f>T("MONCLOA-ARAVACA     ")</f>
        <v xml:space="preserve">MONCLOA-ARAVACA     </v>
      </c>
      <c r="D9568" t="str">
        <f>T("VALDEMARIN          ")</f>
        <v xml:space="preserve">VALDEMARIN          </v>
      </c>
      <c r="E9568" t="str">
        <f>T("TU ")</f>
        <v xml:space="preserve">TU </v>
      </c>
      <c r="F9568" t="str">
        <f>T("TURISMOS       ")</f>
        <v xml:space="preserve">TURISMOS       </v>
      </c>
      <c r="G9568" t="str">
        <f>T("De 16 a 19,99 CABALLOS FISCALES                   ")</f>
        <v xml:space="preserve">De 16 a 19,99 CABALLOS FISCALES                   </v>
      </c>
      <c r="H9568" t="str">
        <f>T("GASOLINA                                          ")</f>
        <v xml:space="preserve">GASOLINA                                          </v>
      </c>
      <c r="I9568">
        <v>15</v>
      </c>
    </row>
    <row r="9569" spans="1:9">
      <c r="A9569" t="str">
        <f>T("2018")</f>
        <v>2018</v>
      </c>
      <c r="B9569" t="str">
        <f>T("JURIDICO                                          ")</f>
        <v xml:space="preserve">JURIDICO                                          </v>
      </c>
      <c r="C9569" t="str">
        <f>T("MONCLOA-ARAVACA     ")</f>
        <v xml:space="preserve">MONCLOA-ARAVACA     </v>
      </c>
      <c r="D9569" t="str">
        <f>T("VALDEMARIN          ")</f>
        <v xml:space="preserve">VALDEMARIN          </v>
      </c>
      <c r="E9569" t="str">
        <f>T("TU ")</f>
        <v xml:space="preserve">TU </v>
      </c>
      <c r="F9569" t="str">
        <f>T("TURISMOS       ")</f>
        <v xml:space="preserve">TURISMOS       </v>
      </c>
      <c r="G9569" t="str">
        <f>T("De 20 CABALLOS FISCALES en adelante               ")</f>
        <v xml:space="preserve">De 20 CABALLOS FISCALES en adelante               </v>
      </c>
      <c r="H9569" t="str">
        <f>T("GASOLINA                                          ")</f>
        <v xml:space="preserve">GASOLINA                                          </v>
      </c>
      <c r="I9569">
        <v>41</v>
      </c>
    </row>
    <row r="9570" spans="1:9">
      <c r="A9570" t="str">
        <f>T("2018")</f>
        <v>2018</v>
      </c>
      <c r="B9570" t="str">
        <f>T("JURIDICO                                          ")</f>
        <v xml:space="preserve">JURIDICO                                          </v>
      </c>
      <c r="C9570" t="str">
        <f>T("MONCLOA-ARAVACA     ")</f>
        <v xml:space="preserve">MONCLOA-ARAVACA     </v>
      </c>
      <c r="D9570" t="str">
        <f>T("EL PLANTIO          ")</f>
        <v xml:space="preserve">EL PLANTIO          </v>
      </c>
      <c r="E9570" t="str">
        <f>T("TU ")</f>
        <v xml:space="preserve">TU </v>
      </c>
      <c r="F9570" t="str">
        <f>T("TURISMOS       ")</f>
        <v xml:space="preserve">TURISMOS       </v>
      </c>
      <c r="G9570" t="str">
        <f>T("De menos de 8 CABALLOS FISCALES                   ")</f>
        <v xml:space="preserve">De menos de 8 CABALLOS FISCALES                   </v>
      </c>
      <c r="H9570" t="str">
        <f>T("GASOLINA                                          ")</f>
        <v xml:space="preserve">GASOLINA                                          </v>
      </c>
      <c r="I9570">
        <v>11</v>
      </c>
    </row>
    <row r="9571" spans="1:9">
      <c r="A9571" t="str">
        <f>T("2018")</f>
        <v>2018</v>
      </c>
      <c r="B9571" t="str">
        <f>T("JURIDICO                                          ")</f>
        <v xml:space="preserve">JURIDICO                                          </v>
      </c>
      <c r="C9571" t="str">
        <f>T("MONCLOA-ARAVACA     ")</f>
        <v xml:space="preserve">MONCLOA-ARAVACA     </v>
      </c>
      <c r="D9571" t="str">
        <f>T("EL PLANTIO          ")</f>
        <v xml:space="preserve">EL PLANTIO          </v>
      </c>
      <c r="E9571" t="str">
        <f>T("TU ")</f>
        <v xml:space="preserve">TU </v>
      </c>
      <c r="F9571" t="str">
        <f>T("TURISMOS       ")</f>
        <v xml:space="preserve">TURISMOS       </v>
      </c>
      <c r="G9571" t="str">
        <f>T("De 8 a 11,99 CABALLOS FISCALES                    ")</f>
        <v xml:space="preserve">De 8 a 11,99 CABALLOS FISCALES                    </v>
      </c>
      <c r="H9571" t="str">
        <f>T("GASOLINA                                          ")</f>
        <v xml:space="preserve">GASOLINA                                          </v>
      </c>
      <c r="I9571">
        <v>49</v>
      </c>
    </row>
    <row r="9572" spans="1:9">
      <c r="A9572" t="str">
        <f>T("2018")</f>
        <v>2018</v>
      </c>
      <c r="B9572" t="str">
        <f>T("JURIDICO                                          ")</f>
        <v xml:space="preserve">JURIDICO                                          </v>
      </c>
      <c r="C9572" t="str">
        <f>T("MONCLOA-ARAVACA     ")</f>
        <v xml:space="preserve">MONCLOA-ARAVACA     </v>
      </c>
      <c r="D9572" t="str">
        <f>T("EL PLANTIO          ")</f>
        <v xml:space="preserve">EL PLANTIO          </v>
      </c>
      <c r="E9572" t="str">
        <f>T("TU ")</f>
        <v xml:space="preserve">TU </v>
      </c>
      <c r="F9572" t="str">
        <f>T("TURISMOS       ")</f>
        <v xml:space="preserve">TURISMOS       </v>
      </c>
      <c r="G9572" t="str">
        <f>T("De 12 a 15,99 CABALLOS FISCALES                   ")</f>
        <v xml:space="preserve">De 12 a 15,99 CABALLOS FISCALES                   </v>
      </c>
      <c r="H9572" t="str">
        <f>T("GASOLINA                                          ")</f>
        <v xml:space="preserve">GASOLINA                                          </v>
      </c>
      <c r="I9572">
        <v>34</v>
      </c>
    </row>
    <row r="9573" spans="1:9">
      <c r="A9573" t="str">
        <f>T("2018")</f>
        <v>2018</v>
      </c>
      <c r="B9573" t="str">
        <f>T("JURIDICO                                          ")</f>
        <v xml:space="preserve">JURIDICO                                          </v>
      </c>
      <c r="C9573" t="str">
        <f>T("MONCLOA-ARAVACA     ")</f>
        <v xml:space="preserve">MONCLOA-ARAVACA     </v>
      </c>
      <c r="D9573" t="str">
        <f>T("EL PLANTIO          ")</f>
        <v xml:space="preserve">EL PLANTIO          </v>
      </c>
      <c r="E9573" t="str">
        <f>T("TU ")</f>
        <v xml:space="preserve">TU </v>
      </c>
      <c r="F9573" t="str">
        <f>T("TURISMOS       ")</f>
        <v xml:space="preserve">TURISMOS       </v>
      </c>
      <c r="G9573" t="str">
        <f>T("De 16 a 19,99 CABALLOS FISCALES                   ")</f>
        <v xml:space="preserve">De 16 a 19,99 CABALLOS FISCALES                   </v>
      </c>
      <c r="H9573" t="str">
        <f>T("GASOLINA                                          ")</f>
        <v xml:space="preserve">GASOLINA                                          </v>
      </c>
      <c r="I9573">
        <v>27</v>
      </c>
    </row>
    <row r="9574" spans="1:9">
      <c r="A9574" t="str">
        <f>T("2018")</f>
        <v>2018</v>
      </c>
      <c r="B9574" t="str">
        <f>T("JURIDICO                                          ")</f>
        <v xml:space="preserve">JURIDICO                                          </v>
      </c>
      <c r="C9574" t="str">
        <f>T("MONCLOA-ARAVACA     ")</f>
        <v xml:space="preserve">MONCLOA-ARAVACA     </v>
      </c>
      <c r="D9574" t="str">
        <f>T("EL PLANTIO          ")</f>
        <v xml:space="preserve">EL PLANTIO          </v>
      </c>
      <c r="E9574" t="str">
        <f>T("TU ")</f>
        <v xml:space="preserve">TU </v>
      </c>
      <c r="F9574" t="str">
        <f>T("TURISMOS       ")</f>
        <v xml:space="preserve">TURISMOS       </v>
      </c>
      <c r="G9574" t="str">
        <f>T("De 20 CABALLOS FISCALES en adelante               ")</f>
        <v xml:space="preserve">De 20 CABALLOS FISCALES en adelante               </v>
      </c>
      <c r="H9574" t="str">
        <f>T("GASOLINA                                          ")</f>
        <v xml:space="preserve">GASOLINA                                          </v>
      </c>
      <c r="I9574">
        <v>59</v>
      </c>
    </row>
    <row r="9575" spans="1:9">
      <c r="A9575" t="str">
        <f>T("2018")</f>
        <v>2018</v>
      </c>
      <c r="B9575" t="str">
        <f>T("JURIDICO                                          ")</f>
        <v xml:space="preserve">JURIDICO                                          </v>
      </c>
      <c r="C9575" t="str">
        <f>T("MONCLOA-ARAVACA     ")</f>
        <v xml:space="preserve">MONCLOA-ARAVACA     </v>
      </c>
      <c r="D9575" t="str">
        <f>T("ARAVACA             ")</f>
        <v xml:space="preserve">ARAVACA             </v>
      </c>
      <c r="E9575" t="str">
        <f>T("TU ")</f>
        <v xml:space="preserve">TU </v>
      </c>
      <c r="F9575" t="str">
        <f>T("TURISMOS       ")</f>
        <v xml:space="preserve">TURISMOS       </v>
      </c>
      <c r="G9575" t="str">
        <f>T("De menos de 8 CABALLOS FISCALES                   ")</f>
        <v xml:space="preserve">De menos de 8 CABALLOS FISCALES                   </v>
      </c>
      <c r="H9575" t="str">
        <f>T("GASOLINA                                          ")</f>
        <v xml:space="preserve">GASOLINA                                          </v>
      </c>
      <c r="I9575">
        <v>50</v>
      </c>
    </row>
    <row r="9576" spans="1:9">
      <c r="A9576" t="str">
        <f>T("2018")</f>
        <v>2018</v>
      </c>
      <c r="B9576" t="str">
        <f>T("JURIDICO                                          ")</f>
        <v xml:space="preserve">JURIDICO                                          </v>
      </c>
      <c r="C9576" t="str">
        <f>T("MONCLOA-ARAVACA     ")</f>
        <v xml:space="preserve">MONCLOA-ARAVACA     </v>
      </c>
      <c r="D9576" t="str">
        <f>T("ARAVACA             ")</f>
        <v xml:space="preserve">ARAVACA             </v>
      </c>
      <c r="E9576" t="str">
        <f>T("TU ")</f>
        <v xml:space="preserve">TU </v>
      </c>
      <c r="F9576" t="str">
        <f>T("TURISMOS       ")</f>
        <v xml:space="preserve">TURISMOS       </v>
      </c>
      <c r="G9576" t="str">
        <f>T("De 8 a 11,99 CABALLOS FISCALES                    ")</f>
        <v xml:space="preserve">De 8 a 11,99 CABALLOS FISCALES                    </v>
      </c>
      <c r="H9576" t="str">
        <f>T("GASOLINA                                          ")</f>
        <v xml:space="preserve">GASOLINA                                          </v>
      </c>
      <c r="I9576">
        <v>200</v>
      </c>
    </row>
    <row r="9577" spans="1:9">
      <c r="A9577" t="str">
        <f>T("2018")</f>
        <v>2018</v>
      </c>
      <c r="B9577" t="str">
        <f>T("JURIDICO                                          ")</f>
        <v xml:space="preserve">JURIDICO                                          </v>
      </c>
      <c r="C9577" t="str">
        <f>T("MONCLOA-ARAVACA     ")</f>
        <v xml:space="preserve">MONCLOA-ARAVACA     </v>
      </c>
      <c r="D9577" t="str">
        <f>T("ARAVACA             ")</f>
        <v xml:space="preserve">ARAVACA             </v>
      </c>
      <c r="E9577" t="str">
        <f>T("TU ")</f>
        <v xml:space="preserve">TU </v>
      </c>
      <c r="F9577" t="str">
        <f>T("TURISMOS       ")</f>
        <v xml:space="preserve">TURISMOS       </v>
      </c>
      <c r="G9577" t="str">
        <f>T("De 12 a 15,99 CABALLOS FISCALES                   ")</f>
        <v xml:space="preserve">De 12 a 15,99 CABALLOS FISCALES                   </v>
      </c>
      <c r="H9577" t="str">
        <f>T("GASOLINA                                          ")</f>
        <v xml:space="preserve">GASOLINA                                          </v>
      </c>
      <c r="I9577">
        <v>96</v>
      </c>
    </row>
    <row r="9578" spans="1:9">
      <c r="A9578" t="str">
        <f>T("2018")</f>
        <v>2018</v>
      </c>
      <c r="B9578" t="str">
        <f>T("JURIDICO                                          ")</f>
        <v xml:space="preserve">JURIDICO                                          </v>
      </c>
      <c r="C9578" t="str">
        <f>T("MONCLOA-ARAVACA     ")</f>
        <v xml:space="preserve">MONCLOA-ARAVACA     </v>
      </c>
      <c r="D9578" t="str">
        <f>T("ARAVACA             ")</f>
        <v xml:space="preserve">ARAVACA             </v>
      </c>
      <c r="E9578" t="str">
        <f>T("TU ")</f>
        <v xml:space="preserve">TU </v>
      </c>
      <c r="F9578" t="str">
        <f>T("TURISMOS       ")</f>
        <v xml:space="preserve">TURISMOS       </v>
      </c>
      <c r="G9578" t="str">
        <f>T("De 16 a 19,99 CABALLOS FISCALES                   ")</f>
        <v xml:space="preserve">De 16 a 19,99 CABALLOS FISCALES                   </v>
      </c>
      <c r="H9578" t="str">
        <f>T("GASOLINA                                          ")</f>
        <v xml:space="preserve">GASOLINA                                          </v>
      </c>
      <c r="I9578">
        <v>48</v>
      </c>
    </row>
    <row r="9579" spans="1:9">
      <c r="A9579" t="str">
        <f>T("2018")</f>
        <v>2018</v>
      </c>
      <c r="B9579" t="str">
        <f>T("JURIDICO                                          ")</f>
        <v xml:space="preserve">JURIDICO                                          </v>
      </c>
      <c r="C9579" t="str">
        <f>T("MONCLOA-ARAVACA     ")</f>
        <v xml:space="preserve">MONCLOA-ARAVACA     </v>
      </c>
      <c r="D9579" t="str">
        <f>T("ARAVACA             ")</f>
        <v xml:space="preserve">ARAVACA             </v>
      </c>
      <c r="E9579" t="str">
        <f>T("TU ")</f>
        <v xml:space="preserve">TU </v>
      </c>
      <c r="F9579" t="str">
        <f>T("TURISMOS       ")</f>
        <v xml:space="preserve">TURISMOS       </v>
      </c>
      <c r="G9579" t="str">
        <f>T("De 20 CABALLOS FISCALES en adelante               ")</f>
        <v xml:space="preserve">De 20 CABALLOS FISCALES en adelante               </v>
      </c>
      <c r="H9579" t="str">
        <f>T("GASOLINA                                          ")</f>
        <v xml:space="preserve">GASOLINA                                          </v>
      </c>
      <c r="I9579">
        <v>65</v>
      </c>
    </row>
    <row r="9580" spans="1:9">
      <c r="A9580" t="str">
        <f>T("2018")</f>
        <v>2018</v>
      </c>
      <c r="B9580" t="str">
        <f>T("FISICO                                            ")</f>
        <v xml:space="preserve">FISICO                                            </v>
      </c>
      <c r="C9580" t="str">
        <f>T("MONCLOA-ARAVACA     ")</f>
        <v xml:space="preserve">MONCLOA-ARAVACA     </v>
      </c>
      <c r="D9580" t="str">
        <f>T("SIN BARRIO          ")</f>
        <v xml:space="preserve">SIN BARRIO          </v>
      </c>
      <c r="E9580" t="str">
        <f>T("TU ")</f>
        <v xml:space="preserve">TU </v>
      </c>
      <c r="F9580" t="str">
        <f>T("TURISMOS       ")</f>
        <v xml:space="preserve">TURISMOS       </v>
      </c>
      <c r="G9580" t="str">
        <f>T("De 12 a 15,99 CABALLOS FISCALES                   ")</f>
        <v xml:space="preserve">De 12 a 15,99 CABALLOS FISCALES                   </v>
      </c>
      <c r="H9580" t="str">
        <f>T("HÍBRIDO                                           ")</f>
        <v xml:space="preserve">HÍBRIDO                                           </v>
      </c>
      <c r="I9580">
        <v>1</v>
      </c>
    </row>
    <row r="9581" spans="1:9">
      <c r="A9581" t="str">
        <f>T("2018")</f>
        <v>2018</v>
      </c>
      <c r="B9581" t="str">
        <f>T("FISICO                                            ")</f>
        <v xml:space="preserve">FISICO                                            </v>
      </c>
      <c r="C9581" t="str">
        <f>T("MONCLOA-ARAVACA     ")</f>
        <v xml:space="preserve">MONCLOA-ARAVACA     </v>
      </c>
      <c r="D9581" t="str">
        <f>T("CASA DE CAMPO       ")</f>
        <v xml:space="preserve">CASA DE CAMPO       </v>
      </c>
      <c r="E9581" t="str">
        <f>T("TU ")</f>
        <v xml:space="preserve">TU </v>
      </c>
      <c r="F9581" t="str">
        <f>T("TURISMOS       ")</f>
        <v xml:space="preserve">TURISMOS       </v>
      </c>
      <c r="G9581" t="str">
        <f>T("De 8 a 11,99 CABALLOS FISCALES                    ")</f>
        <v xml:space="preserve">De 8 a 11,99 CABALLOS FISCALES                    </v>
      </c>
      <c r="H9581" t="str">
        <f>T("HÍBRIDO                                           ")</f>
        <v xml:space="preserve">HÍBRIDO                                           </v>
      </c>
      <c r="I9581">
        <v>7</v>
      </c>
    </row>
    <row r="9582" spans="1:9">
      <c r="A9582" t="str">
        <f>T("2018")</f>
        <v>2018</v>
      </c>
      <c r="B9582" t="str">
        <f>T("FISICO                                            ")</f>
        <v xml:space="preserve">FISICO                                            </v>
      </c>
      <c r="C9582" t="str">
        <f>T("MONCLOA-ARAVACA     ")</f>
        <v xml:space="preserve">MONCLOA-ARAVACA     </v>
      </c>
      <c r="D9582" t="str">
        <f>T("CASA DE CAMPO       ")</f>
        <v xml:space="preserve">CASA DE CAMPO       </v>
      </c>
      <c r="E9582" t="str">
        <f>T("TU ")</f>
        <v xml:space="preserve">TU </v>
      </c>
      <c r="F9582" t="str">
        <f>T("TURISMOS       ")</f>
        <v xml:space="preserve">TURISMOS       </v>
      </c>
      <c r="G9582" t="str">
        <f>T("De 12 a 15,99 CABALLOS FISCALES                   ")</f>
        <v xml:space="preserve">De 12 a 15,99 CABALLOS FISCALES                   </v>
      </c>
      <c r="H9582" t="str">
        <f>T("HÍBRIDO                                           ")</f>
        <v xml:space="preserve">HÍBRIDO                                           </v>
      </c>
      <c r="I9582">
        <v>43</v>
      </c>
    </row>
    <row r="9583" spans="1:9">
      <c r="A9583" t="str">
        <f>T("2018")</f>
        <v>2018</v>
      </c>
      <c r="B9583" t="str">
        <f>T("FISICO                                            ")</f>
        <v xml:space="preserve">FISICO                                            </v>
      </c>
      <c r="C9583" t="str">
        <f>T("MONCLOA-ARAVACA     ")</f>
        <v xml:space="preserve">MONCLOA-ARAVACA     </v>
      </c>
      <c r="D9583" t="str">
        <f>T("ARGUELLES           ")</f>
        <v xml:space="preserve">ARGUELLES           </v>
      </c>
      <c r="E9583" t="str">
        <f>T("TU ")</f>
        <v xml:space="preserve">TU </v>
      </c>
      <c r="F9583" t="str">
        <f>T("TURISMOS       ")</f>
        <v xml:space="preserve">TURISMOS       </v>
      </c>
      <c r="G9583" t="str">
        <f>T("De 8 a 11,99 CABALLOS FISCALES                    ")</f>
        <v xml:space="preserve">De 8 a 11,99 CABALLOS FISCALES                    </v>
      </c>
      <c r="H9583" t="str">
        <f>T("HÍBRIDO                                           ")</f>
        <v xml:space="preserve">HÍBRIDO                                           </v>
      </c>
      <c r="I9583">
        <v>26</v>
      </c>
    </row>
    <row r="9584" spans="1:9">
      <c r="A9584" t="str">
        <f>T("2018")</f>
        <v>2018</v>
      </c>
      <c r="B9584" t="str">
        <f>T("FISICO                                            ")</f>
        <v xml:space="preserve">FISICO                                            </v>
      </c>
      <c r="C9584" t="str">
        <f>T("MONCLOA-ARAVACA     ")</f>
        <v xml:space="preserve">MONCLOA-ARAVACA     </v>
      </c>
      <c r="D9584" t="str">
        <f>T("ARGUELLES           ")</f>
        <v xml:space="preserve">ARGUELLES           </v>
      </c>
      <c r="E9584" t="str">
        <f>T("TU ")</f>
        <v xml:space="preserve">TU </v>
      </c>
      <c r="F9584" t="str">
        <f>T("TURISMOS       ")</f>
        <v xml:space="preserve">TURISMOS       </v>
      </c>
      <c r="G9584" t="str">
        <f>T("De 12 a 15,99 CABALLOS FISCALES                   ")</f>
        <v xml:space="preserve">De 12 a 15,99 CABALLOS FISCALES                   </v>
      </c>
      <c r="H9584" t="str">
        <f>T("HÍBRIDO                                           ")</f>
        <v xml:space="preserve">HÍBRIDO                                           </v>
      </c>
      <c r="I9584">
        <v>71</v>
      </c>
    </row>
    <row r="9585" spans="1:9">
      <c r="A9585" t="str">
        <f>T("2018")</f>
        <v>2018</v>
      </c>
      <c r="B9585" t="str">
        <f>T("FISICO                                            ")</f>
        <v xml:space="preserve">FISICO                                            </v>
      </c>
      <c r="C9585" t="str">
        <f>T("MONCLOA-ARAVACA     ")</f>
        <v xml:space="preserve">MONCLOA-ARAVACA     </v>
      </c>
      <c r="D9585" t="str">
        <f>T("ARGUELLES           ")</f>
        <v xml:space="preserve">ARGUELLES           </v>
      </c>
      <c r="E9585" t="str">
        <f>T("TU ")</f>
        <v xml:space="preserve">TU </v>
      </c>
      <c r="F9585" t="str">
        <f>T("TURISMOS       ")</f>
        <v xml:space="preserve">TURISMOS       </v>
      </c>
      <c r="G9585" t="str">
        <f>T("De 16 a 19,99 CABALLOS FISCALES                   ")</f>
        <v xml:space="preserve">De 16 a 19,99 CABALLOS FISCALES                   </v>
      </c>
      <c r="H9585" t="str">
        <f>T("HÍBRIDO                                           ")</f>
        <v xml:space="preserve">HÍBRIDO                                           </v>
      </c>
      <c r="I9585">
        <v>1</v>
      </c>
    </row>
    <row r="9586" spans="1:9">
      <c r="A9586" t="str">
        <f>T("2018")</f>
        <v>2018</v>
      </c>
      <c r="B9586" t="str">
        <f>T("FISICO                                            ")</f>
        <v xml:space="preserve">FISICO                                            </v>
      </c>
      <c r="C9586" t="str">
        <f>T("MONCLOA-ARAVACA     ")</f>
        <v xml:space="preserve">MONCLOA-ARAVACA     </v>
      </c>
      <c r="D9586" t="str">
        <f>T("ARGUELLES           ")</f>
        <v xml:space="preserve">ARGUELLES           </v>
      </c>
      <c r="E9586" t="str">
        <f>T("TU ")</f>
        <v xml:space="preserve">TU </v>
      </c>
      <c r="F9586" t="str">
        <f>T("TURISMOS       ")</f>
        <v xml:space="preserve">TURISMOS       </v>
      </c>
      <c r="G9586" t="str">
        <f>T("De 20 CABALLOS FISCALES en adelante               ")</f>
        <v xml:space="preserve">De 20 CABALLOS FISCALES en adelante               </v>
      </c>
      <c r="H9586" t="str">
        <f>T("HÍBRIDO                                           ")</f>
        <v xml:space="preserve">HÍBRIDO                                           </v>
      </c>
      <c r="I9586">
        <v>7</v>
      </c>
    </row>
    <row r="9587" spans="1:9">
      <c r="A9587" t="str">
        <f>T("2018")</f>
        <v>2018</v>
      </c>
      <c r="B9587" t="str">
        <f>T("FISICO                                            ")</f>
        <v xml:space="preserve">FISICO                                            </v>
      </c>
      <c r="C9587" t="str">
        <f>T("MONCLOA-ARAVACA     ")</f>
        <v xml:space="preserve">MONCLOA-ARAVACA     </v>
      </c>
      <c r="D9587" t="str">
        <f>T("CIUDAD UNIVERSITARIA")</f>
        <v>CIUDAD UNIVERSITARIA</v>
      </c>
      <c r="E9587" t="str">
        <f>T("TU ")</f>
        <v xml:space="preserve">TU </v>
      </c>
      <c r="F9587" t="str">
        <f>T("TURISMOS       ")</f>
        <v xml:space="preserve">TURISMOS       </v>
      </c>
      <c r="G9587" t="str">
        <f>T("De 8 a 11,99 CABALLOS FISCALES                    ")</f>
        <v xml:space="preserve">De 8 a 11,99 CABALLOS FISCALES                    </v>
      </c>
      <c r="H9587" t="str">
        <f>T("HÍBRIDO                                           ")</f>
        <v xml:space="preserve">HÍBRIDO                                           </v>
      </c>
      <c r="I9587">
        <v>27</v>
      </c>
    </row>
    <row r="9588" spans="1:9">
      <c r="A9588" t="str">
        <f>T("2018")</f>
        <v>2018</v>
      </c>
      <c r="B9588" t="str">
        <f>T("FISICO                                            ")</f>
        <v xml:space="preserve">FISICO                                            </v>
      </c>
      <c r="C9588" t="str">
        <f>T("MONCLOA-ARAVACA     ")</f>
        <v xml:space="preserve">MONCLOA-ARAVACA     </v>
      </c>
      <c r="D9588" t="str">
        <f>T("CIUDAD UNIVERSITARIA")</f>
        <v>CIUDAD UNIVERSITARIA</v>
      </c>
      <c r="E9588" t="str">
        <f>T("TU ")</f>
        <v xml:space="preserve">TU </v>
      </c>
      <c r="F9588" t="str">
        <f>T("TURISMOS       ")</f>
        <v xml:space="preserve">TURISMOS       </v>
      </c>
      <c r="G9588" t="str">
        <f>T("De 12 a 15,99 CABALLOS FISCALES                   ")</f>
        <v xml:space="preserve">De 12 a 15,99 CABALLOS FISCALES                   </v>
      </c>
      <c r="H9588" t="str">
        <f>T("HÍBRIDO                                           ")</f>
        <v xml:space="preserve">HÍBRIDO                                           </v>
      </c>
      <c r="I9588">
        <v>81</v>
      </c>
    </row>
    <row r="9589" spans="1:9">
      <c r="A9589" t="str">
        <f>T("2018")</f>
        <v>2018</v>
      </c>
      <c r="B9589" t="str">
        <f>T("FISICO                                            ")</f>
        <v xml:space="preserve">FISICO                                            </v>
      </c>
      <c r="C9589" t="str">
        <f>T("MONCLOA-ARAVACA     ")</f>
        <v xml:space="preserve">MONCLOA-ARAVACA     </v>
      </c>
      <c r="D9589" t="str">
        <f>T("CIUDAD UNIVERSITARIA")</f>
        <v>CIUDAD UNIVERSITARIA</v>
      </c>
      <c r="E9589" t="str">
        <f>T("TU ")</f>
        <v xml:space="preserve">TU </v>
      </c>
      <c r="F9589" t="str">
        <f>T("TURISMOS       ")</f>
        <v xml:space="preserve">TURISMOS       </v>
      </c>
      <c r="G9589" t="str">
        <f>T("De 20 CABALLOS FISCALES en adelante               ")</f>
        <v xml:space="preserve">De 20 CABALLOS FISCALES en adelante               </v>
      </c>
      <c r="H9589" t="str">
        <f>T("HÍBRIDO                                           ")</f>
        <v xml:space="preserve">HÍBRIDO                                           </v>
      </c>
      <c r="I9589">
        <v>8</v>
      </c>
    </row>
    <row r="9590" spans="1:9">
      <c r="A9590" t="str">
        <f>T("2018")</f>
        <v>2018</v>
      </c>
      <c r="B9590" t="str">
        <f>T("FISICO                                            ")</f>
        <v xml:space="preserve">FISICO                                            </v>
      </c>
      <c r="C9590" t="str">
        <f>T("MONCLOA-ARAVACA     ")</f>
        <v xml:space="preserve">MONCLOA-ARAVACA     </v>
      </c>
      <c r="D9590" t="str">
        <f>T("VALDEZARZA          ")</f>
        <v xml:space="preserve">VALDEZARZA          </v>
      </c>
      <c r="E9590" t="str">
        <f>T("TU ")</f>
        <v xml:space="preserve">TU </v>
      </c>
      <c r="F9590" t="str">
        <f>T("TURISMOS       ")</f>
        <v xml:space="preserve">TURISMOS       </v>
      </c>
      <c r="G9590" t="str">
        <f>T("De 8 a 11,99 CABALLOS FISCALES                    ")</f>
        <v xml:space="preserve">De 8 a 11,99 CABALLOS FISCALES                    </v>
      </c>
      <c r="H9590" t="str">
        <f>T("HÍBRIDO                                           ")</f>
        <v xml:space="preserve">HÍBRIDO                                           </v>
      </c>
      <c r="I9590">
        <v>26</v>
      </c>
    </row>
    <row r="9591" spans="1:9">
      <c r="A9591" t="str">
        <f>T("2018")</f>
        <v>2018</v>
      </c>
      <c r="B9591" t="str">
        <f>T("FISICO                                            ")</f>
        <v xml:space="preserve">FISICO                                            </v>
      </c>
      <c r="C9591" t="str">
        <f>T("MONCLOA-ARAVACA     ")</f>
        <v xml:space="preserve">MONCLOA-ARAVACA     </v>
      </c>
      <c r="D9591" t="str">
        <f>T("VALDEZARZA          ")</f>
        <v xml:space="preserve">VALDEZARZA          </v>
      </c>
      <c r="E9591" t="str">
        <f>T("TU ")</f>
        <v xml:space="preserve">TU </v>
      </c>
      <c r="F9591" t="str">
        <f>T("TURISMOS       ")</f>
        <v xml:space="preserve">TURISMOS       </v>
      </c>
      <c r="G9591" t="str">
        <f>T("De 12 a 15,99 CABALLOS FISCALES                   ")</f>
        <v xml:space="preserve">De 12 a 15,99 CABALLOS FISCALES                   </v>
      </c>
      <c r="H9591" t="str">
        <f>T("HÍBRIDO                                           ")</f>
        <v xml:space="preserve">HÍBRIDO                                           </v>
      </c>
      <c r="I9591">
        <v>121</v>
      </c>
    </row>
    <row r="9592" spans="1:9">
      <c r="A9592" t="str">
        <f>T("2018")</f>
        <v>2018</v>
      </c>
      <c r="B9592" t="str">
        <f>T("FISICO                                            ")</f>
        <v xml:space="preserve">FISICO                                            </v>
      </c>
      <c r="C9592" t="str">
        <f>T("MONCLOA-ARAVACA     ")</f>
        <v xml:space="preserve">MONCLOA-ARAVACA     </v>
      </c>
      <c r="D9592" t="str">
        <f>T("VALDEZARZA          ")</f>
        <v xml:space="preserve">VALDEZARZA          </v>
      </c>
      <c r="E9592" t="str">
        <f>T("TU ")</f>
        <v xml:space="preserve">TU </v>
      </c>
      <c r="F9592" t="str">
        <f>T("TURISMOS       ")</f>
        <v xml:space="preserve">TURISMOS       </v>
      </c>
      <c r="G9592" t="str">
        <f>T("De 20 CABALLOS FISCALES en adelante               ")</f>
        <v xml:space="preserve">De 20 CABALLOS FISCALES en adelante               </v>
      </c>
      <c r="H9592" t="str">
        <f>T("HÍBRIDO                                           ")</f>
        <v xml:space="preserve">HÍBRIDO                                           </v>
      </c>
      <c r="I9592">
        <v>2</v>
      </c>
    </row>
    <row r="9593" spans="1:9">
      <c r="A9593" t="str">
        <f>T("2018")</f>
        <v>2018</v>
      </c>
      <c r="B9593" t="str">
        <f>T("FISICO                                            ")</f>
        <v xml:space="preserve">FISICO                                            </v>
      </c>
      <c r="C9593" t="str">
        <f>T("MONCLOA-ARAVACA     ")</f>
        <v xml:space="preserve">MONCLOA-ARAVACA     </v>
      </c>
      <c r="D9593" t="str">
        <f>T("VALDEMARIN          ")</f>
        <v xml:space="preserve">VALDEMARIN          </v>
      </c>
      <c r="E9593" t="str">
        <f>T("TU ")</f>
        <v xml:space="preserve">TU </v>
      </c>
      <c r="F9593" t="str">
        <f>T("TURISMOS       ")</f>
        <v xml:space="preserve">TURISMOS       </v>
      </c>
      <c r="G9593" t="str">
        <f>T("De 8 a 11,99 CABALLOS FISCALES                    ")</f>
        <v xml:space="preserve">De 8 a 11,99 CABALLOS FISCALES                    </v>
      </c>
      <c r="H9593" t="str">
        <f>T("HÍBRIDO                                           ")</f>
        <v xml:space="preserve">HÍBRIDO                                           </v>
      </c>
      <c r="I9593">
        <v>5</v>
      </c>
    </row>
    <row r="9594" spans="1:9">
      <c r="A9594" t="str">
        <f>T("2018")</f>
        <v>2018</v>
      </c>
      <c r="B9594" t="str">
        <f>T("FISICO                                            ")</f>
        <v xml:space="preserve">FISICO                                            </v>
      </c>
      <c r="C9594" t="str">
        <f>T("MONCLOA-ARAVACA     ")</f>
        <v xml:space="preserve">MONCLOA-ARAVACA     </v>
      </c>
      <c r="D9594" t="str">
        <f>T("VALDEMARIN          ")</f>
        <v xml:space="preserve">VALDEMARIN          </v>
      </c>
      <c r="E9594" t="str">
        <f>T("TU ")</f>
        <v xml:space="preserve">TU </v>
      </c>
      <c r="F9594" t="str">
        <f>T("TURISMOS       ")</f>
        <v xml:space="preserve">TURISMOS       </v>
      </c>
      <c r="G9594" t="str">
        <f>T("De 12 a 15,99 CABALLOS FISCALES                   ")</f>
        <v xml:space="preserve">De 12 a 15,99 CABALLOS FISCALES                   </v>
      </c>
      <c r="H9594" t="str">
        <f>T("HÍBRIDO                                           ")</f>
        <v xml:space="preserve">HÍBRIDO                                           </v>
      </c>
      <c r="I9594">
        <v>43</v>
      </c>
    </row>
    <row r="9595" spans="1:9">
      <c r="A9595" t="str">
        <f>T("2018")</f>
        <v>2018</v>
      </c>
      <c r="B9595" t="str">
        <f>T("FISICO                                            ")</f>
        <v xml:space="preserve">FISICO                                            </v>
      </c>
      <c r="C9595" t="str">
        <f>T("MONCLOA-ARAVACA     ")</f>
        <v xml:space="preserve">MONCLOA-ARAVACA     </v>
      </c>
      <c r="D9595" t="str">
        <f>T("VALDEMARIN          ")</f>
        <v xml:space="preserve">VALDEMARIN          </v>
      </c>
      <c r="E9595" t="str">
        <f>T("TU ")</f>
        <v xml:space="preserve">TU </v>
      </c>
      <c r="F9595" t="str">
        <f>T("TURISMOS       ")</f>
        <v xml:space="preserve">TURISMOS       </v>
      </c>
      <c r="G9595" t="str">
        <f>T("De 16 a 19,99 CABALLOS FISCALES                   ")</f>
        <v xml:space="preserve">De 16 a 19,99 CABALLOS FISCALES                   </v>
      </c>
      <c r="H9595" t="str">
        <f>T("HÍBRIDO                                           ")</f>
        <v xml:space="preserve">HÍBRIDO                                           </v>
      </c>
      <c r="I9595">
        <v>1</v>
      </c>
    </row>
    <row r="9596" spans="1:9">
      <c r="A9596" t="str">
        <f>T("2018")</f>
        <v>2018</v>
      </c>
      <c r="B9596" t="str">
        <f>T("FISICO                                            ")</f>
        <v xml:space="preserve">FISICO                                            </v>
      </c>
      <c r="C9596" t="str">
        <f>T("MONCLOA-ARAVACA     ")</f>
        <v xml:space="preserve">MONCLOA-ARAVACA     </v>
      </c>
      <c r="D9596" t="str">
        <f>T("VALDEMARIN          ")</f>
        <v xml:space="preserve">VALDEMARIN          </v>
      </c>
      <c r="E9596" t="str">
        <f>T("TU ")</f>
        <v xml:space="preserve">TU </v>
      </c>
      <c r="F9596" t="str">
        <f>T("TURISMOS       ")</f>
        <v xml:space="preserve">TURISMOS       </v>
      </c>
      <c r="G9596" t="str">
        <f>T("De 20 CABALLOS FISCALES en adelante               ")</f>
        <v xml:space="preserve">De 20 CABALLOS FISCALES en adelante               </v>
      </c>
      <c r="H9596" t="str">
        <f>T("HÍBRIDO                                           ")</f>
        <v xml:space="preserve">HÍBRIDO                                           </v>
      </c>
      <c r="I9596">
        <v>6</v>
      </c>
    </row>
    <row r="9597" spans="1:9">
      <c r="A9597" t="str">
        <f>T("2018")</f>
        <v>2018</v>
      </c>
      <c r="B9597" t="str">
        <f>T("FISICO                                            ")</f>
        <v xml:space="preserve">FISICO                                            </v>
      </c>
      <c r="C9597" t="str">
        <f>T("MONCLOA-ARAVACA     ")</f>
        <v xml:space="preserve">MONCLOA-ARAVACA     </v>
      </c>
      <c r="D9597" t="str">
        <f>T("EL PLANTIO          ")</f>
        <v xml:space="preserve">EL PLANTIO          </v>
      </c>
      <c r="E9597" t="str">
        <f>T("TU ")</f>
        <v xml:space="preserve">TU </v>
      </c>
      <c r="F9597" t="str">
        <f>T("TURISMOS       ")</f>
        <v xml:space="preserve">TURISMOS       </v>
      </c>
      <c r="G9597" t="str">
        <f>T("De 8 a 11,99 CABALLOS FISCALES                    ")</f>
        <v xml:space="preserve">De 8 a 11,99 CABALLOS FISCALES                    </v>
      </c>
      <c r="H9597" t="str">
        <f>T("HÍBRIDO                                           ")</f>
        <v xml:space="preserve">HÍBRIDO                                           </v>
      </c>
      <c r="I9597">
        <v>4</v>
      </c>
    </row>
    <row r="9598" spans="1:9">
      <c r="A9598" t="str">
        <f>T("2018")</f>
        <v>2018</v>
      </c>
      <c r="B9598" t="str">
        <f>T("FISICO                                            ")</f>
        <v xml:space="preserve">FISICO                                            </v>
      </c>
      <c r="C9598" t="str">
        <f>T("MONCLOA-ARAVACA     ")</f>
        <v xml:space="preserve">MONCLOA-ARAVACA     </v>
      </c>
      <c r="D9598" t="str">
        <f>T("EL PLANTIO          ")</f>
        <v xml:space="preserve">EL PLANTIO          </v>
      </c>
      <c r="E9598" t="str">
        <f>T("TU ")</f>
        <v xml:space="preserve">TU </v>
      </c>
      <c r="F9598" t="str">
        <f>T("TURISMOS       ")</f>
        <v xml:space="preserve">TURISMOS       </v>
      </c>
      <c r="G9598" t="str">
        <f>T("De 12 a 15,99 CABALLOS FISCALES                   ")</f>
        <v xml:space="preserve">De 12 a 15,99 CABALLOS FISCALES                   </v>
      </c>
      <c r="H9598" t="str">
        <f>T("HÍBRIDO                                           ")</f>
        <v xml:space="preserve">HÍBRIDO                                           </v>
      </c>
      <c r="I9598">
        <v>22</v>
      </c>
    </row>
    <row r="9599" spans="1:9">
      <c r="A9599" t="str">
        <f>T("2018")</f>
        <v>2018</v>
      </c>
      <c r="B9599" t="str">
        <f>T("FISICO                                            ")</f>
        <v xml:space="preserve">FISICO                                            </v>
      </c>
      <c r="C9599" t="str">
        <f>T("MONCLOA-ARAVACA     ")</f>
        <v xml:space="preserve">MONCLOA-ARAVACA     </v>
      </c>
      <c r="D9599" t="str">
        <f>T("EL PLANTIO          ")</f>
        <v xml:space="preserve">EL PLANTIO          </v>
      </c>
      <c r="E9599" t="str">
        <f>T("TU ")</f>
        <v xml:space="preserve">TU </v>
      </c>
      <c r="F9599" t="str">
        <f>T("TURISMOS       ")</f>
        <v xml:space="preserve">TURISMOS       </v>
      </c>
      <c r="G9599" t="str">
        <f>T("De 20 CABALLOS FISCALES en adelante               ")</f>
        <v xml:space="preserve">De 20 CABALLOS FISCALES en adelante               </v>
      </c>
      <c r="H9599" t="str">
        <f>T("HÍBRIDO                                           ")</f>
        <v xml:space="preserve">HÍBRIDO                                           </v>
      </c>
      <c r="I9599">
        <v>2</v>
      </c>
    </row>
    <row r="9600" spans="1:9">
      <c r="A9600" t="str">
        <f>T("2018")</f>
        <v>2018</v>
      </c>
      <c r="B9600" t="str">
        <f>T("FISICO                                            ")</f>
        <v xml:space="preserve">FISICO                                            </v>
      </c>
      <c r="C9600" t="str">
        <f>T("MONCLOA-ARAVACA     ")</f>
        <v xml:space="preserve">MONCLOA-ARAVACA     </v>
      </c>
      <c r="D9600" t="str">
        <f>T("ARAVACA             ")</f>
        <v xml:space="preserve">ARAVACA             </v>
      </c>
      <c r="E9600" t="str">
        <f>T("TU ")</f>
        <v xml:space="preserve">TU </v>
      </c>
      <c r="F9600" t="str">
        <f>T("TURISMOS       ")</f>
        <v xml:space="preserve">TURISMOS       </v>
      </c>
      <c r="G9600" t="str">
        <f>T("De 8 a 11,99 CABALLOS FISCALES                    ")</f>
        <v xml:space="preserve">De 8 a 11,99 CABALLOS FISCALES                    </v>
      </c>
      <c r="H9600" t="str">
        <f>T("HÍBRIDO                                           ")</f>
        <v xml:space="preserve">HÍBRIDO                                           </v>
      </c>
      <c r="I9600">
        <v>36</v>
      </c>
    </row>
    <row r="9601" spans="1:9">
      <c r="A9601" t="str">
        <f>T("2018")</f>
        <v>2018</v>
      </c>
      <c r="B9601" t="str">
        <f>T("FISICO                                            ")</f>
        <v xml:space="preserve">FISICO                                            </v>
      </c>
      <c r="C9601" t="str">
        <f>T("MONCLOA-ARAVACA     ")</f>
        <v xml:space="preserve">MONCLOA-ARAVACA     </v>
      </c>
      <c r="D9601" t="str">
        <f>T("ARAVACA             ")</f>
        <v xml:space="preserve">ARAVACA             </v>
      </c>
      <c r="E9601" t="str">
        <f>T("TU ")</f>
        <v xml:space="preserve">TU </v>
      </c>
      <c r="F9601" t="str">
        <f>T("TURISMOS       ")</f>
        <v xml:space="preserve">TURISMOS       </v>
      </c>
      <c r="G9601" t="str">
        <f>T("De 12 a 15,99 CABALLOS FISCALES                   ")</f>
        <v xml:space="preserve">De 12 a 15,99 CABALLOS FISCALES                   </v>
      </c>
      <c r="H9601" t="str">
        <f>T("HÍBRIDO                                           ")</f>
        <v xml:space="preserve">HÍBRIDO                                           </v>
      </c>
      <c r="I9601">
        <v>120</v>
      </c>
    </row>
    <row r="9602" spans="1:9">
      <c r="A9602" t="str">
        <f>T("2018")</f>
        <v>2018</v>
      </c>
      <c r="B9602" t="str">
        <f>T("FISICO                                            ")</f>
        <v xml:space="preserve">FISICO                                            </v>
      </c>
      <c r="C9602" t="str">
        <f>T("MONCLOA-ARAVACA     ")</f>
        <v xml:space="preserve">MONCLOA-ARAVACA     </v>
      </c>
      <c r="D9602" t="str">
        <f>T("ARAVACA             ")</f>
        <v xml:space="preserve">ARAVACA             </v>
      </c>
      <c r="E9602" t="str">
        <f>T("TU ")</f>
        <v xml:space="preserve">TU </v>
      </c>
      <c r="F9602" t="str">
        <f>T("TURISMOS       ")</f>
        <v xml:space="preserve">TURISMOS       </v>
      </c>
      <c r="G9602" t="str">
        <f>T("De 20 CABALLOS FISCALES en adelante               ")</f>
        <v xml:space="preserve">De 20 CABALLOS FISCALES en adelante               </v>
      </c>
      <c r="H9602" t="str">
        <f>T("HÍBRIDO                                           ")</f>
        <v xml:space="preserve">HÍBRIDO                                           </v>
      </c>
      <c r="I9602">
        <v>15</v>
      </c>
    </row>
    <row r="9603" spans="1:9">
      <c r="A9603" t="str">
        <f>T("2018")</f>
        <v>2018</v>
      </c>
      <c r="B9603" t="str">
        <f>T("JURIDICO                                          ")</f>
        <v xml:space="preserve">JURIDICO                                          </v>
      </c>
      <c r="C9603" t="str">
        <f>T("MONCLOA-ARAVACA     ")</f>
        <v xml:space="preserve">MONCLOA-ARAVACA     </v>
      </c>
      <c r="D9603" t="str">
        <f>T("CASA DE CAMPO       ")</f>
        <v xml:space="preserve">CASA DE CAMPO       </v>
      </c>
      <c r="E9603" t="str">
        <f>T("TU ")</f>
        <v xml:space="preserve">TU </v>
      </c>
      <c r="F9603" t="str">
        <f>T("TURISMOS       ")</f>
        <v xml:space="preserve">TURISMOS       </v>
      </c>
      <c r="G9603" t="str">
        <f>T("De 8 a 11,99 CABALLOS FISCALES                    ")</f>
        <v xml:space="preserve">De 8 a 11,99 CABALLOS FISCALES                    </v>
      </c>
      <c r="H9603" t="str">
        <f>T("HÍBRIDO                                           ")</f>
        <v xml:space="preserve">HÍBRIDO                                           </v>
      </c>
      <c r="I9603">
        <v>1</v>
      </c>
    </row>
    <row r="9604" spans="1:9">
      <c r="A9604" t="str">
        <f>T("2018")</f>
        <v>2018</v>
      </c>
      <c r="B9604" t="str">
        <f>T("JURIDICO                                          ")</f>
        <v xml:space="preserve">JURIDICO                                          </v>
      </c>
      <c r="C9604" t="str">
        <f>T("MONCLOA-ARAVACA     ")</f>
        <v xml:space="preserve">MONCLOA-ARAVACA     </v>
      </c>
      <c r="D9604" t="str">
        <f>T("CASA DE CAMPO       ")</f>
        <v xml:space="preserve">CASA DE CAMPO       </v>
      </c>
      <c r="E9604" t="str">
        <f>T("TU ")</f>
        <v xml:space="preserve">TU </v>
      </c>
      <c r="F9604" t="str">
        <f>T("TURISMOS       ")</f>
        <v xml:space="preserve">TURISMOS       </v>
      </c>
      <c r="G9604" t="str">
        <f>T("De 12 a 15,99 CABALLOS FISCALES                   ")</f>
        <v xml:space="preserve">De 12 a 15,99 CABALLOS FISCALES                   </v>
      </c>
      <c r="H9604" t="str">
        <f>T("HÍBRIDO                                           ")</f>
        <v xml:space="preserve">HÍBRIDO                                           </v>
      </c>
      <c r="I9604">
        <v>3</v>
      </c>
    </row>
    <row r="9605" spans="1:9">
      <c r="A9605" t="str">
        <f>T("2018")</f>
        <v>2018</v>
      </c>
      <c r="B9605" t="str">
        <f>T("JURIDICO                                          ")</f>
        <v xml:space="preserve">JURIDICO                                          </v>
      </c>
      <c r="C9605" t="str">
        <f>T("MONCLOA-ARAVACA     ")</f>
        <v xml:space="preserve">MONCLOA-ARAVACA     </v>
      </c>
      <c r="D9605" t="str">
        <f>T("ARGUELLES           ")</f>
        <v xml:space="preserve">ARGUELLES           </v>
      </c>
      <c r="E9605" t="str">
        <f>T("TU ")</f>
        <v xml:space="preserve">TU </v>
      </c>
      <c r="F9605" t="str">
        <f>T("TURISMOS       ")</f>
        <v xml:space="preserve">TURISMOS       </v>
      </c>
      <c r="G9605" t="str">
        <f>T("De 8 a 11,99 CABALLOS FISCALES                    ")</f>
        <v xml:space="preserve">De 8 a 11,99 CABALLOS FISCALES                    </v>
      </c>
      <c r="H9605" t="str">
        <f>T("HÍBRIDO                                           ")</f>
        <v xml:space="preserve">HÍBRIDO                                           </v>
      </c>
      <c r="I9605">
        <v>3</v>
      </c>
    </row>
    <row r="9606" spans="1:9">
      <c r="A9606" t="str">
        <f>T("2018")</f>
        <v>2018</v>
      </c>
      <c r="B9606" t="str">
        <f>T("JURIDICO                                          ")</f>
        <v xml:space="preserve">JURIDICO                                          </v>
      </c>
      <c r="C9606" t="str">
        <f>T("MONCLOA-ARAVACA     ")</f>
        <v xml:space="preserve">MONCLOA-ARAVACA     </v>
      </c>
      <c r="D9606" t="str">
        <f>T("ARGUELLES           ")</f>
        <v xml:space="preserve">ARGUELLES           </v>
      </c>
      <c r="E9606" t="str">
        <f>T("TU ")</f>
        <v xml:space="preserve">TU </v>
      </c>
      <c r="F9606" t="str">
        <f>T("TURISMOS       ")</f>
        <v xml:space="preserve">TURISMOS       </v>
      </c>
      <c r="G9606" t="str">
        <f>T("De 12 a 15,99 CABALLOS FISCALES                   ")</f>
        <v xml:space="preserve">De 12 a 15,99 CABALLOS FISCALES                   </v>
      </c>
      <c r="H9606" t="str">
        <f>T("HÍBRIDO                                           ")</f>
        <v xml:space="preserve">HÍBRIDO                                           </v>
      </c>
      <c r="I9606">
        <v>19</v>
      </c>
    </row>
    <row r="9607" spans="1:9">
      <c r="A9607" t="str">
        <f>T("2018")</f>
        <v>2018</v>
      </c>
      <c r="B9607" t="str">
        <f>T("JURIDICO                                          ")</f>
        <v xml:space="preserve">JURIDICO                                          </v>
      </c>
      <c r="C9607" t="str">
        <f>T("MONCLOA-ARAVACA     ")</f>
        <v xml:space="preserve">MONCLOA-ARAVACA     </v>
      </c>
      <c r="D9607" t="str">
        <f>T("ARGUELLES           ")</f>
        <v xml:space="preserve">ARGUELLES           </v>
      </c>
      <c r="E9607" t="str">
        <f>T("TU ")</f>
        <v xml:space="preserve">TU </v>
      </c>
      <c r="F9607" t="str">
        <f>T("TURISMOS       ")</f>
        <v xml:space="preserve">TURISMOS       </v>
      </c>
      <c r="G9607" t="str">
        <f>T("De 16 a 19,99 CABALLOS FISCALES                   ")</f>
        <v xml:space="preserve">De 16 a 19,99 CABALLOS FISCALES                   </v>
      </c>
      <c r="H9607" t="str">
        <f>T("HÍBRIDO                                           ")</f>
        <v xml:space="preserve">HÍBRIDO                                           </v>
      </c>
      <c r="I9607">
        <v>2</v>
      </c>
    </row>
    <row r="9608" spans="1:9">
      <c r="A9608" t="str">
        <f>T("2018")</f>
        <v>2018</v>
      </c>
      <c r="B9608" t="str">
        <f>T("JURIDICO                                          ")</f>
        <v xml:space="preserve">JURIDICO                                          </v>
      </c>
      <c r="C9608" t="str">
        <f>T("MONCLOA-ARAVACA     ")</f>
        <v xml:space="preserve">MONCLOA-ARAVACA     </v>
      </c>
      <c r="D9608" t="str">
        <f>T("ARGUELLES           ")</f>
        <v xml:space="preserve">ARGUELLES           </v>
      </c>
      <c r="E9608" t="str">
        <f>T("TU ")</f>
        <v xml:space="preserve">TU </v>
      </c>
      <c r="F9608" t="str">
        <f>T("TURISMOS       ")</f>
        <v xml:space="preserve">TURISMOS       </v>
      </c>
      <c r="G9608" t="str">
        <f>T("De 20 CABALLOS FISCALES en adelante               ")</f>
        <v xml:space="preserve">De 20 CABALLOS FISCALES en adelante               </v>
      </c>
      <c r="H9608" t="str">
        <f>T("HÍBRIDO                                           ")</f>
        <v xml:space="preserve">HÍBRIDO                                           </v>
      </c>
      <c r="I9608">
        <v>4</v>
      </c>
    </row>
    <row r="9609" spans="1:9">
      <c r="A9609" t="str">
        <f>T("2018")</f>
        <v>2018</v>
      </c>
      <c r="B9609" t="str">
        <f>T("JURIDICO                                          ")</f>
        <v xml:space="preserve">JURIDICO                                          </v>
      </c>
      <c r="C9609" t="str">
        <f>T("MONCLOA-ARAVACA     ")</f>
        <v xml:space="preserve">MONCLOA-ARAVACA     </v>
      </c>
      <c r="D9609" t="str">
        <f>T("CIUDAD UNIVERSITARIA")</f>
        <v>CIUDAD UNIVERSITARIA</v>
      </c>
      <c r="E9609" t="str">
        <f>T("TU ")</f>
        <v xml:space="preserve">TU </v>
      </c>
      <c r="F9609" t="str">
        <f>T("TURISMOS       ")</f>
        <v xml:space="preserve">TURISMOS       </v>
      </c>
      <c r="G9609" t="str">
        <f>T("De 8 a 11,99 CABALLOS FISCALES                    ")</f>
        <v xml:space="preserve">De 8 a 11,99 CABALLOS FISCALES                    </v>
      </c>
      <c r="H9609" t="str">
        <f>T("HÍBRIDO                                           ")</f>
        <v xml:space="preserve">HÍBRIDO                                           </v>
      </c>
      <c r="I9609">
        <v>1</v>
      </c>
    </row>
    <row r="9610" spans="1:9">
      <c r="A9610" t="str">
        <f>T("2018")</f>
        <v>2018</v>
      </c>
      <c r="B9610" t="str">
        <f>T("JURIDICO                                          ")</f>
        <v xml:space="preserve">JURIDICO                                          </v>
      </c>
      <c r="C9610" t="str">
        <f>T("MONCLOA-ARAVACA     ")</f>
        <v xml:space="preserve">MONCLOA-ARAVACA     </v>
      </c>
      <c r="D9610" t="str">
        <f>T("CIUDAD UNIVERSITARIA")</f>
        <v>CIUDAD UNIVERSITARIA</v>
      </c>
      <c r="E9610" t="str">
        <f>T("TU ")</f>
        <v xml:space="preserve">TU </v>
      </c>
      <c r="F9610" t="str">
        <f>T("TURISMOS       ")</f>
        <v xml:space="preserve">TURISMOS       </v>
      </c>
      <c r="G9610" t="str">
        <f>T("De 12 a 15,99 CABALLOS FISCALES                   ")</f>
        <v xml:space="preserve">De 12 a 15,99 CABALLOS FISCALES                   </v>
      </c>
      <c r="H9610" t="str">
        <f>T("HÍBRIDO                                           ")</f>
        <v xml:space="preserve">HÍBRIDO                                           </v>
      </c>
      <c r="I9610">
        <v>20</v>
      </c>
    </row>
    <row r="9611" spans="1:9">
      <c r="A9611" t="str">
        <f>T("2018")</f>
        <v>2018</v>
      </c>
      <c r="B9611" t="str">
        <f>T("JURIDICO                                          ")</f>
        <v xml:space="preserve">JURIDICO                                          </v>
      </c>
      <c r="C9611" t="str">
        <f>T("MONCLOA-ARAVACA     ")</f>
        <v xml:space="preserve">MONCLOA-ARAVACA     </v>
      </c>
      <c r="D9611" t="str">
        <f>T("CIUDAD UNIVERSITARIA")</f>
        <v>CIUDAD UNIVERSITARIA</v>
      </c>
      <c r="E9611" t="str">
        <f>T("TU ")</f>
        <v xml:space="preserve">TU </v>
      </c>
      <c r="F9611" t="str">
        <f>T("TURISMOS       ")</f>
        <v xml:space="preserve">TURISMOS       </v>
      </c>
      <c r="G9611" t="str">
        <f>T("De 20 CABALLOS FISCALES en adelante               ")</f>
        <v xml:space="preserve">De 20 CABALLOS FISCALES en adelante               </v>
      </c>
      <c r="H9611" t="str">
        <f>T("HÍBRIDO                                           ")</f>
        <v xml:space="preserve">HÍBRIDO                                           </v>
      </c>
      <c r="I9611">
        <v>2</v>
      </c>
    </row>
    <row r="9612" spans="1:9">
      <c r="A9612" t="str">
        <f>T("2018")</f>
        <v>2018</v>
      </c>
      <c r="B9612" t="str">
        <f>T("JURIDICO                                          ")</f>
        <v xml:space="preserve">JURIDICO                                          </v>
      </c>
      <c r="C9612" t="str">
        <f>T("MONCLOA-ARAVACA     ")</f>
        <v xml:space="preserve">MONCLOA-ARAVACA     </v>
      </c>
      <c r="D9612" t="str">
        <f>T("VALDEZARZA          ")</f>
        <v xml:space="preserve">VALDEZARZA          </v>
      </c>
      <c r="E9612" t="str">
        <f>T("TU ")</f>
        <v xml:space="preserve">TU </v>
      </c>
      <c r="F9612" t="str">
        <f>T("TURISMOS       ")</f>
        <v xml:space="preserve">TURISMOS       </v>
      </c>
      <c r="G9612" t="str">
        <f>T("De 8 a 11,99 CABALLOS FISCALES                    ")</f>
        <v xml:space="preserve">De 8 a 11,99 CABALLOS FISCALES                    </v>
      </c>
      <c r="H9612" t="str">
        <f>T("HÍBRIDO                                           ")</f>
        <v xml:space="preserve">HÍBRIDO                                           </v>
      </c>
      <c r="I9612">
        <v>1</v>
      </c>
    </row>
    <row r="9613" spans="1:9">
      <c r="A9613" t="str">
        <f>T("2018")</f>
        <v>2018</v>
      </c>
      <c r="B9613" t="str">
        <f>T("JURIDICO                                          ")</f>
        <v xml:space="preserve">JURIDICO                                          </v>
      </c>
      <c r="C9613" t="str">
        <f>T("MONCLOA-ARAVACA     ")</f>
        <v xml:space="preserve">MONCLOA-ARAVACA     </v>
      </c>
      <c r="D9613" t="str">
        <f>T("VALDEZARZA          ")</f>
        <v xml:space="preserve">VALDEZARZA          </v>
      </c>
      <c r="E9613" t="str">
        <f>T("TU ")</f>
        <v xml:space="preserve">TU </v>
      </c>
      <c r="F9613" t="str">
        <f>T("TURISMOS       ")</f>
        <v xml:space="preserve">TURISMOS       </v>
      </c>
      <c r="G9613" t="str">
        <f>T("De 12 a 15,99 CABALLOS FISCALES                   ")</f>
        <v xml:space="preserve">De 12 a 15,99 CABALLOS FISCALES                   </v>
      </c>
      <c r="H9613" t="str">
        <f>T("HÍBRIDO                                           ")</f>
        <v xml:space="preserve">HÍBRIDO                                           </v>
      </c>
      <c r="I9613">
        <v>4</v>
      </c>
    </row>
    <row r="9614" spans="1:9">
      <c r="A9614" t="str">
        <f>T("2018")</f>
        <v>2018</v>
      </c>
      <c r="B9614" t="str">
        <f>T("JURIDICO                                          ")</f>
        <v xml:space="preserve">JURIDICO                                          </v>
      </c>
      <c r="C9614" t="str">
        <f>T("MONCLOA-ARAVACA     ")</f>
        <v xml:space="preserve">MONCLOA-ARAVACA     </v>
      </c>
      <c r="D9614" t="str">
        <f>T("VALDEMARIN          ")</f>
        <v xml:space="preserve">VALDEMARIN          </v>
      </c>
      <c r="E9614" t="str">
        <f>T("TU ")</f>
        <v xml:space="preserve">TU </v>
      </c>
      <c r="F9614" t="str">
        <f>T("TURISMOS       ")</f>
        <v xml:space="preserve">TURISMOS       </v>
      </c>
      <c r="G9614" t="str">
        <f>T("De 20 CABALLOS FISCALES en adelante               ")</f>
        <v xml:space="preserve">De 20 CABALLOS FISCALES en adelante               </v>
      </c>
      <c r="H9614" t="str">
        <f>T("HÍBRIDO                                           ")</f>
        <v xml:space="preserve">HÍBRIDO                                           </v>
      </c>
      <c r="I9614">
        <v>1</v>
      </c>
    </row>
    <row r="9615" spans="1:9">
      <c r="A9615" t="str">
        <f>T("2018")</f>
        <v>2018</v>
      </c>
      <c r="B9615" t="str">
        <f>T("JURIDICO                                          ")</f>
        <v xml:space="preserve">JURIDICO                                          </v>
      </c>
      <c r="C9615" t="str">
        <f>T("MONCLOA-ARAVACA     ")</f>
        <v xml:space="preserve">MONCLOA-ARAVACA     </v>
      </c>
      <c r="D9615" t="str">
        <f>T("EL PLANTIO          ")</f>
        <v xml:space="preserve">EL PLANTIO          </v>
      </c>
      <c r="E9615" t="str">
        <f>T("TU ")</f>
        <v xml:space="preserve">TU </v>
      </c>
      <c r="F9615" t="str">
        <f>T("TURISMOS       ")</f>
        <v xml:space="preserve">TURISMOS       </v>
      </c>
      <c r="G9615" t="str">
        <f>T("De 12 a 15,99 CABALLOS FISCALES                   ")</f>
        <v xml:space="preserve">De 12 a 15,99 CABALLOS FISCALES                   </v>
      </c>
      <c r="H9615" t="str">
        <f>T("HÍBRIDO                                           ")</f>
        <v xml:space="preserve">HÍBRIDO                                           </v>
      </c>
      <c r="I9615">
        <v>9</v>
      </c>
    </row>
    <row r="9616" spans="1:9">
      <c r="A9616" t="str">
        <f>T("2018")</f>
        <v>2018</v>
      </c>
      <c r="B9616" t="str">
        <f>T("JURIDICO                                          ")</f>
        <v xml:space="preserve">JURIDICO                                          </v>
      </c>
      <c r="C9616" t="str">
        <f>T("MONCLOA-ARAVACA     ")</f>
        <v xml:space="preserve">MONCLOA-ARAVACA     </v>
      </c>
      <c r="D9616" t="str">
        <f>T("ARAVACA             ")</f>
        <v xml:space="preserve">ARAVACA             </v>
      </c>
      <c r="E9616" t="str">
        <f>T("TU ")</f>
        <v xml:space="preserve">TU </v>
      </c>
      <c r="F9616" t="str">
        <f>T("TURISMOS       ")</f>
        <v xml:space="preserve">TURISMOS       </v>
      </c>
      <c r="G9616" t="str">
        <f>T("De 8 a 11,99 CABALLOS FISCALES                    ")</f>
        <v xml:space="preserve">De 8 a 11,99 CABALLOS FISCALES                    </v>
      </c>
      <c r="H9616" t="str">
        <f>T("HÍBRIDO                                           ")</f>
        <v xml:space="preserve">HÍBRIDO                                           </v>
      </c>
      <c r="I9616">
        <v>1</v>
      </c>
    </row>
    <row r="9617" spans="1:9">
      <c r="A9617" t="str">
        <f>T("2018")</f>
        <v>2018</v>
      </c>
      <c r="B9617" t="str">
        <f>T("JURIDICO                                          ")</f>
        <v xml:space="preserve">JURIDICO                                          </v>
      </c>
      <c r="C9617" t="str">
        <f>T("MONCLOA-ARAVACA     ")</f>
        <v xml:space="preserve">MONCLOA-ARAVACA     </v>
      </c>
      <c r="D9617" t="str">
        <f>T("ARAVACA             ")</f>
        <v xml:space="preserve">ARAVACA             </v>
      </c>
      <c r="E9617" t="str">
        <f>T("TU ")</f>
        <v xml:space="preserve">TU </v>
      </c>
      <c r="F9617" t="str">
        <f>T("TURISMOS       ")</f>
        <v xml:space="preserve">TURISMOS       </v>
      </c>
      <c r="G9617" t="str">
        <f>T("De 12 a 15,99 CABALLOS FISCALES                   ")</f>
        <v xml:space="preserve">De 12 a 15,99 CABALLOS FISCALES                   </v>
      </c>
      <c r="H9617" t="str">
        <f>T("HÍBRIDO                                           ")</f>
        <v xml:space="preserve">HÍBRIDO                                           </v>
      </c>
      <c r="I9617">
        <v>21</v>
      </c>
    </row>
    <row r="9618" spans="1:9">
      <c r="A9618" t="str">
        <f>T("2018")</f>
        <v>2018</v>
      </c>
      <c r="B9618" t="str">
        <f>T("JURIDICO                                          ")</f>
        <v xml:space="preserve">JURIDICO                                          </v>
      </c>
      <c r="C9618" t="str">
        <f>T("MONCLOA-ARAVACA     ")</f>
        <v xml:space="preserve">MONCLOA-ARAVACA     </v>
      </c>
      <c r="D9618" t="str">
        <f>T("ARAVACA             ")</f>
        <v xml:space="preserve">ARAVACA             </v>
      </c>
      <c r="E9618" t="str">
        <f>T("TU ")</f>
        <v xml:space="preserve">TU </v>
      </c>
      <c r="F9618" t="str">
        <f>T("TURISMOS       ")</f>
        <v xml:space="preserve">TURISMOS       </v>
      </c>
      <c r="G9618" t="str">
        <f>T("De 20 CABALLOS FISCALES en adelante               ")</f>
        <v xml:space="preserve">De 20 CABALLOS FISCALES en adelante               </v>
      </c>
      <c r="H9618" t="str">
        <f>T("HÍBRIDO                                           ")</f>
        <v xml:space="preserve">HÍBRIDO                                           </v>
      </c>
      <c r="I9618">
        <v>2</v>
      </c>
    </row>
    <row r="9619" spans="1:9">
      <c r="A9619" t="str">
        <f>T("2018")</f>
        <v>2018</v>
      </c>
      <c r="B9619" t="str">
        <f>T("FISICO                                            ")</f>
        <v xml:space="preserve">FISICO                                            </v>
      </c>
      <c r="C9619" t="str">
        <f>T("MONCLOA-ARAVACA     ")</f>
        <v xml:space="preserve">MONCLOA-ARAVACA     </v>
      </c>
      <c r="D9619" t="str">
        <f>T("ARGUELLES           ")</f>
        <v xml:space="preserve">ARGUELLES           </v>
      </c>
      <c r="E9619" t="str">
        <f>T("TU ")</f>
        <v xml:space="preserve">TU </v>
      </c>
      <c r="F9619" t="str">
        <f>T("TURISMOS       ")</f>
        <v xml:space="preserve">TURISMOS       </v>
      </c>
      <c r="G9619" t="str">
        <f>T("De 8 a 11,99 CABALLOS FISCALES                    ")</f>
        <v xml:space="preserve">De 8 a 11,99 CABALLOS FISCALES                    </v>
      </c>
      <c r="H9619" t="str">
        <f>T("HIBRIDO ENCHUFABLES PHEV                          ")</f>
        <v xml:space="preserve">HIBRIDO ENCHUFABLES PHEV                          </v>
      </c>
      <c r="I9619">
        <v>4</v>
      </c>
    </row>
    <row r="9620" spans="1:9">
      <c r="A9620" t="str">
        <f>T("2018")</f>
        <v>2018</v>
      </c>
      <c r="B9620" t="str">
        <f>T("FISICO                                            ")</f>
        <v xml:space="preserve">FISICO                                            </v>
      </c>
      <c r="C9620" t="str">
        <f>T("MONCLOA-ARAVACA     ")</f>
        <v xml:space="preserve">MONCLOA-ARAVACA     </v>
      </c>
      <c r="D9620" t="str">
        <f>T("ARGUELLES           ")</f>
        <v xml:space="preserve">ARGUELLES           </v>
      </c>
      <c r="E9620" t="str">
        <f>T("TU ")</f>
        <v xml:space="preserve">TU </v>
      </c>
      <c r="F9620" t="str">
        <f>T("TURISMOS       ")</f>
        <v xml:space="preserve">TURISMOS       </v>
      </c>
      <c r="G9620" t="str">
        <f>T("De 12 a 15,99 CABALLOS FISCALES                   ")</f>
        <v xml:space="preserve">De 12 a 15,99 CABALLOS FISCALES                   </v>
      </c>
      <c r="H9620" t="str">
        <f>T("HIBRIDO ENCHUFABLES PHEV                          ")</f>
        <v xml:space="preserve">HIBRIDO ENCHUFABLES PHEV                          </v>
      </c>
      <c r="I9620">
        <v>4</v>
      </c>
    </row>
    <row r="9621" spans="1:9">
      <c r="A9621" t="str">
        <f>T("2018")</f>
        <v>2018</v>
      </c>
      <c r="B9621" t="str">
        <f>T("FISICO                                            ")</f>
        <v xml:space="preserve">FISICO                                            </v>
      </c>
      <c r="C9621" t="str">
        <f>T("MONCLOA-ARAVACA     ")</f>
        <v xml:space="preserve">MONCLOA-ARAVACA     </v>
      </c>
      <c r="D9621" t="str">
        <f>T("CIUDAD UNIVERSITARIA")</f>
        <v>CIUDAD UNIVERSITARIA</v>
      </c>
      <c r="E9621" t="str">
        <f>T("TU ")</f>
        <v xml:space="preserve">TU </v>
      </c>
      <c r="F9621" t="str">
        <f>T("TURISMOS       ")</f>
        <v xml:space="preserve">TURISMOS       </v>
      </c>
      <c r="G9621" t="str">
        <f>T("De 8 a 11,99 CABALLOS FISCALES                    ")</f>
        <v xml:space="preserve">De 8 a 11,99 CABALLOS FISCALES                    </v>
      </c>
      <c r="H9621" t="str">
        <f>T("HIBRIDO ENCHUFABLES PHEV                          ")</f>
        <v xml:space="preserve">HIBRIDO ENCHUFABLES PHEV                          </v>
      </c>
      <c r="I9621">
        <v>3</v>
      </c>
    </row>
    <row r="9622" spans="1:9">
      <c r="A9622" t="str">
        <f>T("2018")</f>
        <v>2018</v>
      </c>
      <c r="B9622" t="str">
        <f>T("FISICO                                            ")</f>
        <v xml:space="preserve">FISICO                                            </v>
      </c>
      <c r="C9622" t="str">
        <f>T("MONCLOA-ARAVACA     ")</f>
        <v xml:space="preserve">MONCLOA-ARAVACA     </v>
      </c>
      <c r="D9622" t="str">
        <f>T("CIUDAD UNIVERSITARIA")</f>
        <v>CIUDAD UNIVERSITARIA</v>
      </c>
      <c r="E9622" t="str">
        <f>T("TU ")</f>
        <v xml:space="preserve">TU </v>
      </c>
      <c r="F9622" t="str">
        <f>T("TURISMOS       ")</f>
        <v xml:space="preserve">TURISMOS       </v>
      </c>
      <c r="G9622" t="str">
        <f>T("De 12 a 15,99 CABALLOS FISCALES                   ")</f>
        <v xml:space="preserve">De 12 a 15,99 CABALLOS FISCALES                   </v>
      </c>
      <c r="H9622" t="str">
        <f>T("HIBRIDO ENCHUFABLES PHEV                          ")</f>
        <v xml:space="preserve">HIBRIDO ENCHUFABLES PHEV                          </v>
      </c>
      <c r="I9622">
        <v>1</v>
      </c>
    </row>
    <row r="9623" spans="1:9">
      <c r="A9623" t="str">
        <f>T("2018")</f>
        <v>2018</v>
      </c>
      <c r="B9623" t="str">
        <f>T("FISICO                                            ")</f>
        <v xml:space="preserve">FISICO                                            </v>
      </c>
      <c r="C9623" t="str">
        <f>T("MONCLOA-ARAVACA     ")</f>
        <v xml:space="preserve">MONCLOA-ARAVACA     </v>
      </c>
      <c r="D9623" t="str">
        <f>T("VALDEZARZA          ")</f>
        <v xml:space="preserve">VALDEZARZA          </v>
      </c>
      <c r="E9623" t="str">
        <f>T("TU ")</f>
        <v xml:space="preserve">TU </v>
      </c>
      <c r="F9623" t="str">
        <f>T("TURISMOS       ")</f>
        <v xml:space="preserve">TURISMOS       </v>
      </c>
      <c r="G9623" t="str">
        <f>T("De menos de 8 CABALLOS FISCALES                   ")</f>
        <v xml:space="preserve">De menos de 8 CABALLOS FISCALES                   </v>
      </c>
      <c r="H9623" t="str">
        <f>T("HIBRIDO ENCHUFABLES PHEV                          ")</f>
        <v xml:space="preserve">HIBRIDO ENCHUFABLES PHEV                          </v>
      </c>
      <c r="I9623">
        <v>1</v>
      </c>
    </row>
    <row r="9624" spans="1:9">
      <c r="A9624" t="str">
        <f>T("2018")</f>
        <v>2018</v>
      </c>
      <c r="B9624" t="str">
        <f>T("FISICO                                            ")</f>
        <v xml:space="preserve">FISICO                                            </v>
      </c>
      <c r="C9624" t="str">
        <f>T("MONCLOA-ARAVACA     ")</f>
        <v xml:space="preserve">MONCLOA-ARAVACA     </v>
      </c>
      <c r="D9624" t="str">
        <f>T("VALDEZARZA          ")</f>
        <v xml:space="preserve">VALDEZARZA          </v>
      </c>
      <c r="E9624" t="str">
        <f>T("TU ")</f>
        <v xml:space="preserve">TU </v>
      </c>
      <c r="F9624" t="str">
        <f>T("TURISMOS       ")</f>
        <v xml:space="preserve">TURISMOS       </v>
      </c>
      <c r="G9624" t="str">
        <f>T("De 12 a 15,99 CABALLOS FISCALES                   ")</f>
        <v xml:space="preserve">De 12 a 15,99 CABALLOS FISCALES                   </v>
      </c>
      <c r="H9624" t="str">
        <f>T("HIBRIDO ENCHUFABLES PHEV                          ")</f>
        <v xml:space="preserve">HIBRIDO ENCHUFABLES PHEV                          </v>
      </c>
      <c r="I9624">
        <v>6</v>
      </c>
    </row>
    <row r="9625" spans="1:9">
      <c r="A9625" t="str">
        <f>T("2018")</f>
        <v>2018</v>
      </c>
      <c r="B9625" t="str">
        <f>T("FISICO                                            ")</f>
        <v xml:space="preserve">FISICO                                            </v>
      </c>
      <c r="C9625" t="str">
        <f>T("MONCLOA-ARAVACA     ")</f>
        <v xml:space="preserve">MONCLOA-ARAVACA     </v>
      </c>
      <c r="D9625" t="str">
        <f>T("VALDEMARIN          ")</f>
        <v xml:space="preserve">VALDEMARIN          </v>
      </c>
      <c r="E9625" t="str">
        <f>T("TU ")</f>
        <v xml:space="preserve">TU </v>
      </c>
      <c r="F9625" t="str">
        <f>T("TURISMOS       ")</f>
        <v xml:space="preserve">TURISMOS       </v>
      </c>
      <c r="G9625" t="str">
        <f>T("De 8 a 11,99 CABALLOS FISCALES                    ")</f>
        <v xml:space="preserve">De 8 a 11,99 CABALLOS FISCALES                    </v>
      </c>
      <c r="H9625" t="str">
        <f>T("HIBRIDO ENCHUFABLES PHEV                          ")</f>
        <v xml:space="preserve">HIBRIDO ENCHUFABLES PHEV                          </v>
      </c>
      <c r="I9625">
        <v>1</v>
      </c>
    </row>
    <row r="9626" spans="1:9">
      <c r="A9626" t="str">
        <f>T("2018")</f>
        <v>2018</v>
      </c>
      <c r="B9626" t="str">
        <f>T("FISICO                                            ")</f>
        <v xml:space="preserve">FISICO                                            </v>
      </c>
      <c r="C9626" t="str">
        <f>T("MONCLOA-ARAVACA     ")</f>
        <v xml:space="preserve">MONCLOA-ARAVACA     </v>
      </c>
      <c r="D9626" t="str">
        <f>T("EL PLANTIO          ")</f>
        <v xml:space="preserve">EL PLANTIO          </v>
      </c>
      <c r="E9626" t="str">
        <f>T("TU ")</f>
        <v xml:space="preserve">TU </v>
      </c>
      <c r="F9626" t="str">
        <f>T("TURISMOS       ")</f>
        <v xml:space="preserve">TURISMOS       </v>
      </c>
      <c r="G9626" t="str">
        <f>T("De 8 a 11,99 CABALLOS FISCALES                    ")</f>
        <v xml:space="preserve">De 8 a 11,99 CABALLOS FISCALES                    </v>
      </c>
      <c r="H9626" t="str">
        <f>T("HIBRIDO ENCHUFABLES PHEV                          ")</f>
        <v xml:space="preserve">HIBRIDO ENCHUFABLES PHEV                          </v>
      </c>
      <c r="I9626">
        <v>2</v>
      </c>
    </row>
    <row r="9627" spans="1:9">
      <c r="A9627" t="str">
        <f>T("2018")</f>
        <v>2018</v>
      </c>
      <c r="B9627" t="str">
        <f>T("FISICO                                            ")</f>
        <v xml:space="preserve">FISICO                                            </v>
      </c>
      <c r="C9627" t="str">
        <f>T("MONCLOA-ARAVACA     ")</f>
        <v xml:space="preserve">MONCLOA-ARAVACA     </v>
      </c>
      <c r="D9627" t="str">
        <f>T("EL PLANTIO          ")</f>
        <v xml:space="preserve">EL PLANTIO          </v>
      </c>
      <c r="E9627" t="str">
        <f>T("TU ")</f>
        <v xml:space="preserve">TU </v>
      </c>
      <c r="F9627" t="str">
        <f>T("TURISMOS       ")</f>
        <v xml:space="preserve">TURISMOS       </v>
      </c>
      <c r="G9627" t="str">
        <f>T("De 12 a 15,99 CABALLOS FISCALES                   ")</f>
        <v xml:space="preserve">De 12 a 15,99 CABALLOS FISCALES                   </v>
      </c>
      <c r="H9627" t="str">
        <f>T("HIBRIDO ENCHUFABLES PHEV                          ")</f>
        <v xml:space="preserve">HIBRIDO ENCHUFABLES PHEV                          </v>
      </c>
      <c r="I9627">
        <v>1</v>
      </c>
    </row>
    <row r="9628" spans="1:9">
      <c r="A9628" t="str">
        <f>T("2018")</f>
        <v>2018</v>
      </c>
      <c r="B9628" t="str">
        <f>T("FISICO                                            ")</f>
        <v xml:space="preserve">FISICO                                            </v>
      </c>
      <c r="C9628" t="str">
        <f>T("MONCLOA-ARAVACA     ")</f>
        <v xml:space="preserve">MONCLOA-ARAVACA     </v>
      </c>
      <c r="D9628" t="str">
        <f>T("ARAVACA             ")</f>
        <v xml:space="preserve">ARAVACA             </v>
      </c>
      <c r="E9628" t="str">
        <f>T("TU ")</f>
        <v xml:space="preserve">TU </v>
      </c>
      <c r="F9628" t="str">
        <f>T("TURISMOS       ")</f>
        <v xml:space="preserve">TURISMOS       </v>
      </c>
      <c r="G9628" t="str">
        <f>T("De 8 a 11,99 CABALLOS FISCALES                    ")</f>
        <v xml:space="preserve">De 8 a 11,99 CABALLOS FISCALES                    </v>
      </c>
      <c r="H9628" t="str">
        <f>T("HIBRIDO ENCHUFABLES PHEV                          ")</f>
        <v xml:space="preserve">HIBRIDO ENCHUFABLES PHEV                          </v>
      </c>
      <c r="I9628">
        <v>10</v>
      </c>
    </row>
    <row r="9629" spans="1:9">
      <c r="A9629" t="str">
        <f>T("2018")</f>
        <v>2018</v>
      </c>
      <c r="B9629" t="str">
        <f>T("FISICO                                            ")</f>
        <v xml:space="preserve">FISICO                                            </v>
      </c>
      <c r="C9629" t="str">
        <f>T("MONCLOA-ARAVACA     ")</f>
        <v xml:space="preserve">MONCLOA-ARAVACA     </v>
      </c>
      <c r="D9629" t="str">
        <f>T("ARAVACA             ")</f>
        <v xml:space="preserve">ARAVACA             </v>
      </c>
      <c r="E9629" t="str">
        <f>T("TU ")</f>
        <v xml:space="preserve">TU </v>
      </c>
      <c r="F9629" t="str">
        <f>T("TURISMOS       ")</f>
        <v xml:space="preserve">TURISMOS       </v>
      </c>
      <c r="G9629" t="str">
        <f>T("De 12 a 15,99 CABALLOS FISCALES                   ")</f>
        <v xml:space="preserve">De 12 a 15,99 CABALLOS FISCALES                   </v>
      </c>
      <c r="H9629" t="str">
        <f>T("HIBRIDO ENCHUFABLES PHEV                          ")</f>
        <v xml:space="preserve">HIBRIDO ENCHUFABLES PHEV                          </v>
      </c>
      <c r="I9629">
        <v>8</v>
      </c>
    </row>
    <row r="9630" spans="1:9">
      <c r="A9630" t="str">
        <f>T("2018")</f>
        <v>2018</v>
      </c>
      <c r="B9630" t="str">
        <f>T("FISICO                                            ")</f>
        <v xml:space="preserve">FISICO                                            </v>
      </c>
      <c r="C9630" t="str">
        <f>T("MONCLOA-ARAVACA     ")</f>
        <v xml:space="preserve">MONCLOA-ARAVACA     </v>
      </c>
      <c r="D9630" t="str">
        <f>T("ARAVACA             ")</f>
        <v xml:space="preserve">ARAVACA             </v>
      </c>
      <c r="E9630" t="str">
        <f>T("TU ")</f>
        <v xml:space="preserve">TU </v>
      </c>
      <c r="F9630" t="str">
        <f>T("TURISMOS       ")</f>
        <v xml:space="preserve">TURISMOS       </v>
      </c>
      <c r="G9630" t="str">
        <f>T("De 16 a 19,99 CABALLOS FISCALES                   ")</f>
        <v xml:space="preserve">De 16 a 19,99 CABALLOS FISCALES                   </v>
      </c>
      <c r="H9630" t="str">
        <f>T("HIBRIDO ENCHUFABLES PHEV                          ")</f>
        <v xml:space="preserve">HIBRIDO ENCHUFABLES PHEV                          </v>
      </c>
      <c r="I9630">
        <v>2</v>
      </c>
    </row>
    <row r="9631" spans="1:9">
      <c r="A9631" t="str">
        <f>T("2018")</f>
        <v>2018</v>
      </c>
      <c r="B9631" t="str">
        <f>T("JURIDICO                                          ")</f>
        <v xml:space="preserve">JURIDICO                                          </v>
      </c>
      <c r="C9631" t="str">
        <f>T("MONCLOA-ARAVACA     ")</f>
        <v xml:space="preserve">MONCLOA-ARAVACA     </v>
      </c>
      <c r="D9631" t="str">
        <f>T("ARGUELLES           ")</f>
        <v xml:space="preserve">ARGUELLES           </v>
      </c>
      <c r="E9631" t="str">
        <f>T("TU ")</f>
        <v xml:space="preserve">TU </v>
      </c>
      <c r="F9631" t="str">
        <f>T("TURISMOS       ")</f>
        <v xml:space="preserve">TURISMOS       </v>
      </c>
      <c r="G9631" t="str">
        <f>T("De 8 a 11,99 CABALLOS FISCALES                    ")</f>
        <v xml:space="preserve">De 8 a 11,99 CABALLOS FISCALES                    </v>
      </c>
      <c r="H9631" t="str">
        <f>T("HIBRIDO ENCHUFABLES PHEV                          ")</f>
        <v xml:space="preserve">HIBRIDO ENCHUFABLES PHEV                          </v>
      </c>
      <c r="I9631">
        <v>1</v>
      </c>
    </row>
    <row r="9632" spans="1:9">
      <c r="A9632" t="str">
        <f>T("2018")</f>
        <v>2018</v>
      </c>
      <c r="B9632" t="str">
        <f>T("JURIDICO                                          ")</f>
        <v xml:space="preserve">JURIDICO                                          </v>
      </c>
      <c r="C9632" t="str">
        <f>T("MONCLOA-ARAVACA     ")</f>
        <v xml:space="preserve">MONCLOA-ARAVACA     </v>
      </c>
      <c r="D9632" t="str">
        <f>T("ARGUELLES           ")</f>
        <v xml:space="preserve">ARGUELLES           </v>
      </c>
      <c r="E9632" t="str">
        <f>T("TU ")</f>
        <v xml:space="preserve">TU </v>
      </c>
      <c r="F9632" t="str">
        <f>T("TURISMOS       ")</f>
        <v xml:space="preserve">TURISMOS       </v>
      </c>
      <c r="G9632" t="str">
        <f>T("De 12 a 15,99 CABALLOS FISCALES                   ")</f>
        <v xml:space="preserve">De 12 a 15,99 CABALLOS FISCALES                   </v>
      </c>
      <c r="H9632" t="str">
        <f>T("HIBRIDO ENCHUFABLES PHEV                          ")</f>
        <v xml:space="preserve">HIBRIDO ENCHUFABLES PHEV                          </v>
      </c>
      <c r="I9632">
        <v>3</v>
      </c>
    </row>
    <row r="9633" spans="1:9">
      <c r="A9633" t="str">
        <f>T("2018")</f>
        <v>2018</v>
      </c>
      <c r="B9633" t="str">
        <f>T("JURIDICO                                          ")</f>
        <v xml:space="preserve">JURIDICO                                          </v>
      </c>
      <c r="C9633" t="str">
        <f>T("MONCLOA-ARAVACA     ")</f>
        <v xml:space="preserve">MONCLOA-ARAVACA     </v>
      </c>
      <c r="D9633" t="str">
        <f>T("VALDEMARIN          ")</f>
        <v xml:space="preserve">VALDEMARIN          </v>
      </c>
      <c r="E9633" t="str">
        <f>T("TU ")</f>
        <v xml:space="preserve">TU </v>
      </c>
      <c r="F9633" t="str">
        <f>T("TURISMOS       ")</f>
        <v xml:space="preserve">TURISMOS       </v>
      </c>
      <c r="G9633" t="str">
        <f>T("De 16 a 19,99 CABALLOS FISCALES                   ")</f>
        <v xml:space="preserve">De 16 a 19,99 CABALLOS FISCALES                   </v>
      </c>
      <c r="H9633" t="str">
        <f>T("HIBRIDO ENCHUFABLES PHEV                          ")</f>
        <v xml:space="preserve">HIBRIDO ENCHUFABLES PHEV                          </v>
      </c>
      <c r="I9633">
        <v>1</v>
      </c>
    </row>
    <row r="9634" spans="1:9">
      <c r="A9634" t="str">
        <f>T("2018")</f>
        <v>2018</v>
      </c>
      <c r="B9634" t="str">
        <f>T("JURIDICO                                          ")</f>
        <v xml:space="preserve">JURIDICO                                          </v>
      </c>
      <c r="C9634" t="str">
        <f>T("MONCLOA-ARAVACA     ")</f>
        <v xml:space="preserve">MONCLOA-ARAVACA     </v>
      </c>
      <c r="D9634" t="str">
        <f>T("EL PLANTIO          ")</f>
        <v xml:space="preserve">EL PLANTIO          </v>
      </c>
      <c r="E9634" t="str">
        <f>T("TU ")</f>
        <v xml:space="preserve">TU </v>
      </c>
      <c r="F9634" t="str">
        <f>T("TURISMOS       ")</f>
        <v xml:space="preserve">TURISMOS       </v>
      </c>
      <c r="G9634" t="str">
        <f>T("De 16 a 19,99 CABALLOS FISCALES                   ")</f>
        <v xml:space="preserve">De 16 a 19,99 CABALLOS FISCALES                   </v>
      </c>
      <c r="H9634" t="str">
        <f>T("HIBRIDO ENCHUFABLES PHEV                          ")</f>
        <v xml:space="preserve">HIBRIDO ENCHUFABLES PHEV                          </v>
      </c>
      <c r="I9634">
        <v>1</v>
      </c>
    </row>
    <row r="9635" spans="1:9">
      <c r="A9635" t="str">
        <f>T("2018")</f>
        <v>2018</v>
      </c>
      <c r="B9635" t="str">
        <f>T("JURIDICO                                          ")</f>
        <v xml:space="preserve">JURIDICO                                          </v>
      </c>
      <c r="C9635" t="str">
        <f>T("MONCLOA-ARAVACA     ")</f>
        <v xml:space="preserve">MONCLOA-ARAVACA     </v>
      </c>
      <c r="D9635" t="str">
        <f>T("ARAVACA             ")</f>
        <v xml:space="preserve">ARAVACA             </v>
      </c>
      <c r="E9635" t="str">
        <f>T("TU ")</f>
        <v xml:space="preserve">TU </v>
      </c>
      <c r="F9635" t="str">
        <f>T("TURISMOS       ")</f>
        <v xml:space="preserve">TURISMOS       </v>
      </c>
      <c r="G9635" t="str">
        <f>T("De 12 a 15,99 CABALLOS FISCALES                   ")</f>
        <v xml:space="preserve">De 12 a 15,99 CABALLOS FISCALES                   </v>
      </c>
      <c r="H9635" t="str">
        <f>T("HIBRIDO ENCHUFABLES PHEV                          ")</f>
        <v xml:space="preserve">HIBRIDO ENCHUFABLES PHEV                          </v>
      </c>
      <c r="I9635">
        <v>1</v>
      </c>
    </row>
    <row r="9636" spans="1:9">
      <c r="A9636" t="str">
        <f>T("2018")</f>
        <v>2018</v>
      </c>
      <c r="B9636" t="str">
        <f>T("JURIDICO                                          ")</f>
        <v xml:space="preserve">JURIDICO                                          </v>
      </c>
      <c r="C9636" t="str">
        <f>T("MONCLOA-ARAVACA     ")</f>
        <v xml:space="preserve">MONCLOA-ARAVACA     </v>
      </c>
      <c r="D9636" t="str">
        <f>T("ARAVACA             ")</f>
        <v xml:space="preserve">ARAVACA             </v>
      </c>
      <c r="E9636" t="str">
        <f>T("TU ")</f>
        <v xml:space="preserve">TU </v>
      </c>
      <c r="F9636" t="str">
        <f>T("TURISMOS       ")</f>
        <v xml:space="preserve">TURISMOS       </v>
      </c>
      <c r="G9636" t="str">
        <f>T("De 16 a 19,99 CABALLOS FISCALES                   ")</f>
        <v xml:space="preserve">De 16 a 19,99 CABALLOS FISCALES                   </v>
      </c>
      <c r="H9636" t="str">
        <f>T("HIBRIDO ENCHUFABLES PHEV                          ")</f>
        <v xml:space="preserve">HIBRIDO ENCHUFABLES PHEV                          </v>
      </c>
      <c r="I9636">
        <v>1</v>
      </c>
    </row>
    <row r="9637" spans="1:9">
      <c r="A9637" t="str">
        <f>T("2018")</f>
        <v>2018</v>
      </c>
      <c r="B9637" t="str">
        <f>T("FISICO                                            ")</f>
        <v xml:space="preserve">FISICO                                            </v>
      </c>
      <c r="C9637" t="str">
        <f>T("MONCLOA-ARAVACA     ")</f>
        <v xml:space="preserve">MONCLOA-ARAVACA     </v>
      </c>
      <c r="D9637" t="str">
        <f>T("ARGUELLES           ")</f>
        <v xml:space="preserve">ARGUELLES           </v>
      </c>
      <c r="E9637" t="str">
        <f>T("TU ")</f>
        <v xml:space="preserve">TU </v>
      </c>
      <c r="F9637" t="str">
        <f>T("TURISMOS       ")</f>
        <v xml:space="preserve">TURISMOS       </v>
      </c>
      <c r="G9637" t="str">
        <f>T("De 16 a 19,99 CABALLOS FISCALES                   ")</f>
        <v xml:space="preserve">De 16 a 19,99 CABALLOS FISCALES                   </v>
      </c>
      <c r="H9637" t="str">
        <f>T("OTROS                                             ")</f>
        <v xml:space="preserve">OTROS                                             </v>
      </c>
      <c r="I9637">
        <v>1</v>
      </c>
    </row>
    <row r="9638" spans="1:9">
      <c r="A9638" t="str">
        <f>T("2018")</f>
        <v>2018</v>
      </c>
      <c r="B9638" t="str">
        <f>T("FISICO                                            ")</f>
        <v xml:space="preserve">FISICO                                            </v>
      </c>
      <c r="C9638" t="str">
        <f>T("MONCLOA-ARAVACA     ")</f>
        <v xml:space="preserve">MONCLOA-ARAVACA     </v>
      </c>
      <c r="D9638" t="str">
        <f>T("ARAVACA             ")</f>
        <v xml:space="preserve">ARAVACA             </v>
      </c>
      <c r="E9638" t="str">
        <f>T("TU ")</f>
        <v xml:space="preserve">TU </v>
      </c>
      <c r="F9638" t="str">
        <f>T("TURISMOS       ")</f>
        <v xml:space="preserve">TURISMOS       </v>
      </c>
      <c r="G9638" t="str">
        <f>T("De 12 a 15,99 CABALLOS FISCALES                   ")</f>
        <v xml:space="preserve">De 12 a 15,99 CABALLOS FISCALES                   </v>
      </c>
      <c r="H9638" t="str">
        <f>T("OTROS                                             ")</f>
        <v xml:space="preserve">OTROS                                             </v>
      </c>
      <c r="I9638">
        <v>1</v>
      </c>
    </row>
    <row r="9639" spans="1:9">
      <c r="A9639" t="str">
        <f>T("2018")</f>
        <v>2018</v>
      </c>
      <c r="B9639" t="str">
        <f>T("Entidad sin personalidad jurídica (art. 35.4 LGT) ")</f>
        <v xml:space="preserve">Entidad sin personalidad jurídica (art. 35.4 LGT) </v>
      </c>
      <c r="C9639" t="str">
        <f>T("MONCLOA-ARAVACA     ")</f>
        <v xml:space="preserve">MONCLOA-ARAVACA     </v>
      </c>
      <c r="D9639" t="str">
        <f>T("CASA DE CAMPO       ")</f>
        <v xml:space="preserve">CASA DE CAMPO       </v>
      </c>
      <c r="E9639" t="str">
        <f>T("TU ")</f>
        <v xml:space="preserve">TU </v>
      </c>
      <c r="F9639" t="str">
        <f>T("TURISMOS       ")</f>
        <v xml:space="preserve">TURISMOS       </v>
      </c>
      <c r="G9639" t="str">
        <f>T("De menos de 8 CABALLOS FISCALES                   ")</f>
        <v xml:space="preserve">De menos de 8 CABALLOS FISCALES                   </v>
      </c>
      <c r="I9639">
        <v>1</v>
      </c>
    </row>
    <row r="9640" spans="1:9">
      <c r="A9640" t="str">
        <f>T("2018")</f>
        <v>2018</v>
      </c>
      <c r="B9640" t="str">
        <f>T("Entidad sin personalidad jurídica (art. 35.4 LGT) ")</f>
        <v xml:space="preserve">Entidad sin personalidad jurídica (art. 35.4 LGT) </v>
      </c>
      <c r="C9640" t="str">
        <f>T("MONCLOA-ARAVACA     ")</f>
        <v xml:space="preserve">MONCLOA-ARAVACA     </v>
      </c>
      <c r="D9640" t="str">
        <f>T("CASA DE CAMPO       ")</f>
        <v xml:space="preserve">CASA DE CAMPO       </v>
      </c>
      <c r="E9640" t="str">
        <f>T("TU ")</f>
        <v xml:space="preserve">TU </v>
      </c>
      <c r="F9640" t="str">
        <f>T("TURISMOS       ")</f>
        <v xml:space="preserve">TURISMOS       </v>
      </c>
      <c r="G9640" t="str">
        <f>T("De 8 a 11,99 CABALLOS FISCALES                    ")</f>
        <v xml:space="preserve">De 8 a 11,99 CABALLOS FISCALES                    </v>
      </c>
      <c r="I9640">
        <v>4</v>
      </c>
    </row>
    <row r="9641" spans="1:9">
      <c r="A9641" t="str">
        <f>T("2018")</f>
        <v>2018</v>
      </c>
      <c r="B9641" t="str">
        <f>T("Entidad sin personalidad jurídica (art. 35.4 LGT) ")</f>
        <v xml:space="preserve">Entidad sin personalidad jurídica (art. 35.4 LGT) </v>
      </c>
      <c r="C9641" t="str">
        <f>T("MONCLOA-ARAVACA     ")</f>
        <v xml:space="preserve">MONCLOA-ARAVACA     </v>
      </c>
      <c r="D9641" t="str">
        <f>T("CASA DE CAMPO       ")</f>
        <v xml:space="preserve">CASA DE CAMPO       </v>
      </c>
      <c r="E9641" t="str">
        <f>T("TU ")</f>
        <v xml:space="preserve">TU </v>
      </c>
      <c r="F9641" t="str">
        <f>T("TURISMOS       ")</f>
        <v xml:space="preserve">TURISMOS       </v>
      </c>
      <c r="G9641" t="str">
        <f>T("De 12 a 15,99 CABALLOS FISCALES                   ")</f>
        <v xml:space="preserve">De 12 a 15,99 CABALLOS FISCALES                   </v>
      </c>
      <c r="I9641">
        <v>1</v>
      </c>
    </row>
    <row r="9642" spans="1:9">
      <c r="A9642" t="str">
        <f>T("2018")</f>
        <v>2018</v>
      </c>
      <c r="B9642" t="str">
        <f>T("Entidad sin personalidad jurídica (art. 35.4 LGT) ")</f>
        <v xml:space="preserve">Entidad sin personalidad jurídica (art. 35.4 LGT) </v>
      </c>
      <c r="C9642" t="str">
        <f>T("MONCLOA-ARAVACA     ")</f>
        <v xml:space="preserve">MONCLOA-ARAVACA     </v>
      </c>
      <c r="D9642" t="str">
        <f>T("CASA DE CAMPO       ")</f>
        <v xml:space="preserve">CASA DE CAMPO       </v>
      </c>
      <c r="E9642" t="str">
        <f>T("TU ")</f>
        <v xml:space="preserve">TU </v>
      </c>
      <c r="F9642" t="str">
        <f>T("TURISMOS       ")</f>
        <v xml:space="preserve">TURISMOS       </v>
      </c>
      <c r="G9642" t="str">
        <f>T("De 20 CABALLOS FISCALES en adelante               ")</f>
        <v xml:space="preserve">De 20 CABALLOS FISCALES en adelante               </v>
      </c>
      <c r="I9642">
        <v>1</v>
      </c>
    </row>
    <row r="9643" spans="1:9">
      <c r="A9643" t="str">
        <f>T("2018")</f>
        <v>2018</v>
      </c>
      <c r="B9643" t="str">
        <f>T("Entidad sin personalidad jurídica (art. 35.4 LGT) ")</f>
        <v xml:space="preserve">Entidad sin personalidad jurídica (art. 35.4 LGT) </v>
      </c>
      <c r="C9643" t="str">
        <f>T("MONCLOA-ARAVACA     ")</f>
        <v xml:space="preserve">MONCLOA-ARAVACA     </v>
      </c>
      <c r="D9643" t="str">
        <f>T("ARGUELLES           ")</f>
        <v xml:space="preserve">ARGUELLES           </v>
      </c>
      <c r="E9643" t="str">
        <f>T("TU ")</f>
        <v xml:space="preserve">TU </v>
      </c>
      <c r="F9643" t="str">
        <f>T("TURISMOS       ")</f>
        <v xml:space="preserve">TURISMOS       </v>
      </c>
      <c r="G9643" t="str">
        <f>T("De menos de 8 CABALLOS FISCALES                   ")</f>
        <v xml:space="preserve">De menos de 8 CABALLOS FISCALES                   </v>
      </c>
      <c r="I9643">
        <v>1</v>
      </c>
    </row>
    <row r="9644" spans="1:9">
      <c r="A9644" t="str">
        <f>T("2018")</f>
        <v>2018</v>
      </c>
      <c r="B9644" t="str">
        <f>T("Entidad sin personalidad jurídica (art. 35.4 LGT) ")</f>
        <v xml:space="preserve">Entidad sin personalidad jurídica (art. 35.4 LGT) </v>
      </c>
      <c r="C9644" t="str">
        <f>T("MONCLOA-ARAVACA     ")</f>
        <v xml:space="preserve">MONCLOA-ARAVACA     </v>
      </c>
      <c r="D9644" t="str">
        <f>T("ARGUELLES           ")</f>
        <v xml:space="preserve">ARGUELLES           </v>
      </c>
      <c r="E9644" t="str">
        <f>T("TU ")</f>
        <v xml:space="preserve">TU </v>
      </c>
      <c r="F9644" t="str">
        <f>T("TURISMOS       ")</f>
        <v xml:space="preserve">TURISMOS       </v>
      </c>
      <c r="G9644" t="str">
        <f>T("De 8 a 11,99 CABALLOS FISCALES                    ")</f>
        <v xml:space="preserve">De 8 a 11,99 CABALLOS FISCALES                    </v>
      </c>
      <c r="I9644">
        <v>5</v>
      </c>
    </row>
    <row r="9645" spans="1:9">
      <c r="A9645" t="str">
        <f>T("2018")</f>
        <v>2018</v>
      </c>
      <c r="B9645" t="str">
        <f>T("Entidad sin personalidad jurídica (art. 35.4 LGT) ")</f>
        <v xml:space="preserve">Entidad sin personalidad jurídica (art. 35.4 LGT) </v>
      </c>
      <c r="C9645" t="str">
        <f>T("MONCLOA-ARAVACA     ")</f>
        <v xml:space="preserve">MONCLOA-ARAVACA     </v>
      </c>
      <c r="D9645" t="str">
        <f>T("ARGUELLES           ")</f>
        <v xml:space="preserve">ARGUELLES           </v>
      </c>
      <c r="E9645" t="str">
        <f>T("TU ")</f>
        <v xml:space="preserve">TU </v>
      </c>
      <c r="F9645" t="str">
        <f>T("TURISMOS       ")</f>
        <v xml:space="preserve">TURISMOS       </v>
      </c>
      <c r="G9645" t="str">
        <f>T("De 12 a 15,99 CABALLOS FISCALES                   ")</f>
        <v xml:space="preserve">De 12 a 15,99 CABALLOS FISCALES                   </v>
      </c>
      <c r="I9645">
        <v>8</v>
      </c>
    </row>
    <row r="9646" spans="1:9">
      <c r="A9646" t="str">
        <f>T("2018")</f>
        <v>2018</v>
      </c>
      <c r="B9646" t="str">
        <f>T("Entidad sin personalidad jurídica (art. 35.4 LGT) ")</f>
        <v xml:space="preserve">Entidad sin personalidad jurídica (art. 35.4 LGT) </v>
      </c>
      <c r="C9646" t="str">
        <f>T("MONCLOA-ARAVACA     ")</f>
        <v xml:space="preserve">MONCLOA-ARAVACA     </v>
      </c>
      <c r="D9646" t="str">
        <f>T("ARGUELLES           ")</f>
        <v xml:space="preserve">ARGUELLES           </v>
      </c>
      <c r="E9646" t="str">
        <f>T("TU ")</f>
        <v xml:space="preserve">TU </v>
      </c>
      <c r="F9646" t="str">
        <f>T("TURISMOS       ")</f>
        <v xml:space="preserve">TURISMOS       </v>
      </c>
      <c r="G9646" t="str">
        <f>T("De 16 a 19,99 CABALLOS FISCALES                   ")</f>
        <v xml:space="preserve">De 16 a 19,99 CABALLOS FISCALES                   </v>
      </c>
      <c r="I9646">
        <v>1</v>
      </c>
    </row>
    <row r="9647" spans="1:9">
      <c r="A9647" t="str">
        <f>T("2018")</f>
        <v>2018</v>
      </c>
      <c r="B9647" t="str">
        <f>T("Entidad sin personalidad jurídica (art. 35.4 LGT) ")</f>
        <v xml:space="preserve">Entidad sin personalidad jurídica (art. 35.4 LGT) </v>
      </c>
      <c r="C9647" t="str">
        <f>T("MONCLOA-ARAVACA     ")</f>
        <v xml:space="preserve">MONCLOA-ARAVACA     </v>
      </c>
      <c r="D9647" t="str">
        <f>T("ARGUELLES           ")</f>
        <v xml:space="preserve">ARGUELLES           </v>
      </c>
      <c r="E9647" t="str">
        <f>T("TU ")</f>
        <v xml:space="preserve">TU </v>
      </c>
      <c r="F9647" t="str">
        <f>T("TURISMOS       ")</f>
        <v xml:space="preserve">TURISMOS       </v>
      </c>
      <c r="G9647" t="str">
        <f>T("De 20 CABALLOS FISCALES en adelante               ")</f>
        <v xml:space="preserve">De 20 CABALLOS FISCALES en adelante               </v>
      </c>
      <c r="I9647">
        <v>1</v>
      </c>
    </row>
    <row r="9648" spans="1:9">
      <c r="A9648" t="str">
        <f>T("2018")</f>
        <v>2018</v>
      </c>
      <c r="B9648" t="str">
        <f>T("Entidad sin personalidad jurídica (art. 35.4 LGT) ")</f>
        <v xml:space="preserve">Entidad sin personalidad jurídica (art. 35.4 LGT) </v>
      </c>
      <c r="C9648" t="str">
        <f>T("MONCLOA-ARAVACA     ")</f>
        <v xml:space="preserve">MONCLOA-ARAVACA     </v>
      </c>
      <c r="D9648" t="str">
        <f>T("VALDEZARZA          ")</f>
        <v xml:space="preserve">VALDEZARZA          </v>
      </c>
      <c r="E9648" t="str">
        <f>T("TU ")</f>
        <v xml:space="preserve">TU </v>
      </c>
      <c r="F9648" t="str">
        <f>T("TURISMOS       ")</f>
        <v xml:space="preserve">TURISMOS       </v>
      </c>
      <c r="G9648" t="str">
        <f>T("De 8 a 11,99 CABALLOS FISCALES                    ")</f>
        <v xml:space="preserve">De 8 a 11,99 CABALLOS FISCALES                    </v>
      </c>
      <c r="I9648">
        <v>6</v>
      </c>
    </row>
    <row r="9649" spans="1:9">
      <c r="A9649" t="str">
        <f>T("2018")</f>
        <v>2018</v>
      </c>
      <c r="B9649" t="str">
        <f>T("Entidad sin personalidad jurídica (art. 35.4 LGT) ")</f>
        <v xml:space="preserve">Entidad sin personalidad jurídica (art. 35.4 LGT) </v>
      </c>
      <c r="C9649" t="str">
        <f>T("MONCLOA-ARAVACA     ")</f>
        <v xml:space="preserve">MONCLOA-ARAVACA     </v>
      </c>
      <c r="D9649" t="str">
        <f>T("VALDEZARZA          ")</f>
        <v xml:space="preserve">VALDEZARZA          </v>
      </c>
      <c r="E9649" t="str">
        <f>T("TU ")</f>
        <v xml:space="preserve">TU </v>
      </c>
      <c r="F9649" t="str">
        <f>T("TURISMOS       ")</f>
        <v xml:space="preserve">TURISMOS       </v>
      </c>
      <c r="G9649" t="str">
        <f>T("De 12 a 15,99 CABALLOS FISCALES                   ")</f>
        <v xml:space="preserve">De 12 a 15,99 CABALLOS FISCALES                   </v>
      </c>
      <c r="I9649">
        <v>1</v>
      </c>
    </row>
    <row r="9650" spans="1:9">
      <c r="A9650" t="str">
        <f>T("2018")</f>
        <v>2018</v>
      </c>
      <c r="B9650" t="str">
        <f>T("Entidad sin personalidad jurídica (art. 35.4 LGT) ")</f>
        <v xml:space="preserve">Entidad sin personalidad jurídica (art. 35.4 LGT) </v>
      </c>
      <c r="C9650" t="str">
        <f>T("MONCLOA-ARAVACA     ")</f>
        <v xml:space="preserve">MONCLOA-ARAVACA     </v>
      </c>
      <c r="D9650" t="str">
        <f>T("VALDEMARIN          ")</f>
        <v xml:space="preserve">VALDEMARIN          </v>
      </c>
      <c r="E9650" t="str">
        <f>T("TU ")</f>
        <v xml:space="preserve">TU </v>
      </c>
      <c r="F9650" t="str">
        <f>T("TURISMOS       ")</f>
        <v xml:space="preserve">TURISMOS       </v>
      </c>
      <c r="G9650" t="str">
        <f>T("De 12 a 15,99 CABALLOS FISCALES                   ")</f>
        <v xml:space="preserve">De 12 a 15,99 CABALLOS FISCALES                   </v>
      </c>
      <c r="I9650">
        <v>1</v>
      </c>
    </row>
    <row r="9651" spans="1:9">
      <c r="A9651" t="str">
        <f>T("2018")</f>
        <v>2018</v>
      </c>
      <c r="B9651" t="str">
        <f>T("Entidad sin personalidad jurídica (art. 35.4 LGT) ")</f>
        <v xml:space="preserve">Entidad sin personalidad jurídica (art. 35.4 LGT) </v>
      </c>
      <c r="C9651" t="str">
        <f>T("MONCLOA-ARAVACA     ")</f>
        <v xml:space="preserve">MONCLOA-ARAVACA     </v>
      </c>
      <c r="D9651" t="str">
        <f>T("ARAVACA             ")</f>
        <v xml:space="preserve">ARAVACA             </v>
      </c>
      <c r="E9651" t="str">
        <f>T("TU ")</f>
        <v xml:space="preserve">TU </v>
      </c>
      <c r="F9651" t="str">
        <f>T("TURISMOS       ")</f>
        <v xml:space="preserve">TURISMOS       </v>
      </c>
      <c r="G9651" t="str">
        <f>T("De 8 a 11,99 CABALLOS FISCALES                    ")</f>
        <v xml:space="preserve">De 8 a 11,99 CABALLOS FISCALES                    </v>
      </c>
      <c r="I9651">
        <v>3</v>
      </c>
    </row>
    <row r="9652" spans="1:9">
      <c r="A9652" t="str">
        <f>T("2018")</f>
        <v>2018</v>
      </c>
      <c r="B9652" t="str">
        <f>T("Entidad sin personalidad jurídica (art. 35.4 LGT) ")</f>
        <v xml:space="preserve">Entidad sin personalidad jurídica (art. 35.4 LGT) </v>
      </c>
      <c r="C9652" t="str">
        <f>T("MONCLOA-ARAVACA     ")</f>
        <v xml:space="preserve">MONCLOA-ARAVACA     </v>
      </c>
      <c r="D9652" t="str">
        <f>T("ARAVACA             ")</f>
        <v xml:space="preserve">ARAVACA             </v>
      </c>
      <c r="E9652" t="str">
        <f>T("TU ")</f>
        <v xml:space="preserve">TU </v>
      </c>
      <c r="F9652" t="str">
        <f>T("TURISMOS       ")</f>
        <v xml:space="preserve">TURISMOS       </v>
      </c>
      <c r="G9652" t="str">
        <f>T("De 12 a 15,99 CABALLOS FISCALES                   ")</f>
        <v xml:space="preserve">De 12 a 15,99 CABALLOS FISCALES                   </v>
      </c>
      <c r="I9652">
        <v>2</v>
      </c>
    </row>
    <row r="9653" spans="1:9">
      <c r="A9653" t="str">
        <f>T("2018")</f>
        <v>2018</v>
      </c>
      <c r="B9653" t="str">
        <f>T("Entidad sin personalidad jurídica (art. 35.4 LGT) ")</f>
        <v xml:space="preserve">Entidad sin personalidad jurídica (art. 35.4 LGT) </v>
      </c>
      <c r="C9653" t="str">
        <f>T("MONCLOA-ARAVACA     ")</f>
        <v xml:space="preserve">MONCLOA-ARAVACA     </v>
      </c>
      <c r="D9653" t="str">
        <f>T("ARAVACA             ")</f>
        <v xml:space="preserve">ARAVACA             </v>
      </c>
      <c r="E9653" t="str">
        <f>T("TU ")</f>
        <v xml:space="preserve">TU </v>
      </c>
      <c r="F9653" t="str">
        <f>T("TURISMOS       ")</f>
        <v xml:space="preserve">TURISMOS       </v>
      </c>
      <c r="G9653" t="str">
        <f>T("De 16 a 19,99 CABALLOS FISCALES                   ")</f>
        <v xml:space="preserve">De 16 a 19,99 CABALLOS FISCALES                   </v>
      </c>
      <c r="I9653">
        <v>1</v>
      </c>
    </row>
    <row r="9654" spans="1:9">
      <c r="A9654" t="str">
        <f>T("2018")</f>
        <v>2018</v>
      </c>
      <c r="B9654" t="str">
        <f>T("Entidad sin personalidad jurídica (art. 35.4 LGT) ")</f>
        <v xml:space="preserve">Entidad sin personalidad jurídica (art. 35.4 LGT) </v>
      </c>
      <c r="C9654" t="str">
        <f>T("MONCLOA-ARAVACA     ")</f>
        <v xml:space="preserve">MONCLOA-ARAVACA     </v>
      </c>
      <c r="D9654" t="str">
        <f>T("ARAVACA             ")</f>
        <v xml:space="preserve">ARAVACA             </v>
      </c>
      <c r="E9654" t="str">
        <f>T("TU ")</f>
        <v xml:space="preserve">TU </v>
      </c>
      <c r="F9654" t="str">
        <f>T("TURISMOS       ")</f>
        <v xml:space="preserve">TURISMOS       </v>
      </c>
      <c r="G9654" t="str">
        <f>T("De 20 CABALLOS FISCALES en adelante               ")</f>
        <v xml:space="preserve">De 20 CABALLOS FISCALES en adelante               </v>
      </c>
      <c r="I9654">
        <v>1</v>
      </c>
    </row>
    <row r="9655" spans="1:9">
      <c r="A9655" t="str">
        <f>T("2018")</f>
        <v>2018</v>
      </c>
      <c r="B9655" t="str">
        <f>T("FISICO                                            ")</f>
        <v xml:space="preserve">FISICO                                            </v>
      </c>
      <c r="C9655" t="str">
        <f>T("MONCLOA-ARAVACA     ")</f>
        <v xml:space="preserve">MONCLOA-ARAVACA     </v>
      </c>
      <c r="D9655" t="str">
        <f>T("SIN BARRIO          ")</f>
        <v xml:space="preserve">SIN BARRIO          </v>
      </c>
      <c r="E9655" t="str">
        <f>T("TU ")</f>
        <v xml:space="preserve">TU </v>
      </c>
      <c r="F9655" t="str">
        <f>T("TURISMOS       ")</f>
        <v xml:space="preserve">TURISMOS       </v>
      </c>
      <c r="G9655" t="str">
        <f>T("De 12 a 15,99 CABALLOS FISCALES                   ")</f>
        <v xml:space="preserve">De 12 a 15,99 CABALLOS FISCALES                   </v>
      </c>
      <c r="I9655">
        <v>3</v>
      </c>
    </row>
    <row r="9656" spans="1:9">
      <c r="A9656" t="str">
        <f>T("2018")</f>
        <v>2018</v>
      </c>
      <c r="B9656" t="str">
        <f>T("FISICO                                            ")</f>
        <v xml:space="preserve">FISICO                                            </v>
      </c>
      <c r="C9656" t="str">
        <f>T("MONCLOA-ARAVACA     ")</f>
        <v xml:space="preserve">MONCLOA-ARAVACA     </v>
      </c>
      <c r="D9656" t="str">
        <f>T("SIN BARRIO          ")</f>
        <v xml:space="preserve">SIN BARRIO          </v>
      </c>
      <c r="E9656" t="str">
        <f>T("TU ")</f>
        <v xml:space="preserve">TU </v>
      </c>
      <c r="F9656" t="str">
        <f>T("TURISMOS       ")</f>
        <v xml:space="preserve">TURISMOS       </v>
      </c>
      <c r="G9656" t="str">
        <f>T("De 16 a 19,99 CABALLOS FISCALES                   ")</f>
        <v xml:space="preserve">De 16 a 19,99 CABALLOS FISCALES                   </v>
      </c>
      <c r="I9656">
        <v>1</v>
      </c>
    </row>
    <row r="9657" spans="1:9">
      <c r="A9657" t="str">
        <f>T("2018")</f>
        <v>2018</v>
      </c>
      <c r="B9657" t="str">
        <f>T("FISICO                                            ")</f>
        <v xml:space="preserve">FISICO                                            </v>
      </c>
      <c r="C9657" t="str">
        <f>T("MONCLOA-ARAVACA     ")</f>
        <v xml:space="preserve">MONCLOA-ARAVACA     </v>
      </c>
      <c r="D9657" t="str">
        <f>T("CASA DE CAMPO       ")</f>
        <v xml:space="preserve">CASA DE CAMPO       </v>
      </c>
      <c r="E9657" t="str">
        <f>T("TU ")</f>
        <v xml:space="preserve">TU </v>
      </c>
      <c r="F9657" t="str">
        <f>T("TURISMOS       ")</f>
        <v xml:space="preserve">TURISMOS       </v>
      </c>
      <c r="G9657" t="str">
        <f>T("De menos de 8 CABALLOS FISCALES                   ")</f>
        <v xml:space="preserve">De menos de 8 CABALLOS FISCALES                   </v>
      </c>
      <c r="I9657">
        <v>2</v>
      </c>
    </row>
    <row r="9658" spans="1:9">
      <c r="A9658" t="str">
        <f>T("2018")</f>
        <v>2018</v>
      </c>
      <c r="B9658" t="str">
        <f>T("FISICO                                            ")</f>
        <v xml:space="preserve">FISICO                                            </v>
      </c>
      <c r="C9658" t="str">
        <f>T("MONCLOA-ARAVACA     ")</f>
        <v xml:space="preserve">MONCLOA-ARAVACA     </v>
      </c>
      <c r="D9658" t="str">
        <f>T("CASA DE CAMPO       ")</f>
        <v xml:space="preserve">CASA DE CAMPO       </v>
      </c>
      <c r="E9658" t="str">
        <f>T("TU ")</f>
        <v xml:space="preserve">TU </v>
      </c>
      <c r="F9658" t="str">
        <f>T("TURISMOS       ")</f>
        <v xml:space="preserve">TURISMOS       </v>
      </c>
      <c r="G9658" t="str">
        <f>T("De 8 a 11,99 CABALLOS FISCALES                    ")</f>
        <v xml:space="preserve">De 8 a 11,99 CABALLOS FISCALES                    </v>
      </c>
      <c r="I9658">
        <v>57</v>
      </c>
    </row>
    <row r="9659" spans="1:9">
      <c r="A9659" t="str">
        <f>T("2018")</f>
        <v>2018</v>
      </c>
      <c r="B9659" t="str">
        <f>T("FISICO                                            ")</f>
        <v xml:space="preserve">FISICO                                            </v>
      </c>
      <c r="C9659" t="str">
        <f>T("MONCLOA-ARAVACA     ")</f>
        <v xml:space="preserve">MONCLOA-ARAVACA     </v>
      </c>
      <c r="D9659" t="str">
        <f>T("CASA DE CAMPO       ")</f>
        <v xml:space="preserve">CASA DE CAMPO       </v>
      </c>
      <c r="E9659" t="str">
        <f>T("TU ")</f>
        <v xml:space="preserve">TU </v>
      </c>
      <c r="F9659" t="str">
        <f>T("TURISMOS       ")</f>
        <v xml:space="preserve">TURISMOS       </v>
      </c>
      <c r="G9659" t="str">
        <f>T("De 12 a 15,99 CABALLOS FISCALES                   ")</f>
        <v xml:space="preserve">De 12 a 15,99 CABALLOS FISCALES                   </v>
      </c>
      <c r="I9659">
        <v>42</v>
      </c>
    </row>
    <row r="9660" spans="1:9">
      <c r="A9660" t="str">
        <f>T("2018")</f>
        <v>2018</v>
      </c>
      <c r="B9660" t="str">
        <f>T("FISICO                                            ")</f>
        <v xml:space="preserve">FISICO                                            </v>
      </c>
      <c r="C9660" t="str">
        <f>T("MONCLOA-ARAVACA     ")</f>
        <v xml:space="preserve">MONCLOA-ARAVACA     </v>
      </c>
      <c r="D9660" t="str">
        <f>T("CASA DE CAMPO       ")</f>
        <v xml:space="preserve">CASA DE CAMPO       </v>
      </c>
      <c r="E9660" t="str">
        <f>T("TU ")</f>
        <v xml:space="preserve">TU </v>
      </c>
      <c r="F9660" t="str">
        <f>T("TURISMOS       ")</f>
        <v xml:space="preserve">TURISMOS       </v>
      </c>
      <c r="G9660" t="str">
        <f>T("De 16 a 19,99 CABALLOS FISCALES                   ")</f>
        <v xml:space="preserve">De 16 a 19,99 CABALLOS FISCALES                   </v>
      </c>
      <c r="I9660">
        <v>8</v>
      </c>
    </row>
    <row r="9661" spans="1:9">
      <c r="A9661" t="str">
        <f>T("2018")</f>
        <v>2018</v>
      </c>
      <c r="B9661" t="str">
        <f>T("FISICO                                            ")</f>
        <v xml:space="preserve">FISICO                                            </v>
      </c>
      <c r="C9661" t="str">
        <f>T("MONCLOA-ARAVACA     ")</f>
        <v xml:space="preserve">MONCLOA-ARAVACA     </v>
      </c>
      <c r="D9661" t="str">
        <f>T("CASA DE CAMPO       ")</f>
        <v xml:space="preserve">CASA DE CAMPO       </v>
      </c>
      <c r="E9661" t="str">
        <f>T("TU ")</f>
        <v xml:space="preserve">TU </v>
      </c>
      <c r="F9661" t="str">
        <f>T("TURISMOS       ")</f>
        <v xml:space="preserve">TURISMOS       </v>
      </c>
      <c r="G9661" t="str">
        <f>T("De 20 CABALLOS FISCALES en adelante               ")</f>
        <v xml:space="preserve">De 20 CABALLOS FISCALES en adelante               </v>
      </c>
      <c r="I9661">
        <v>3</v>
      </c>
    </row>
    <row r="9662" spans="1:9">
      <c r="A9662" t="str">
        <f>T("2018")</f>
        <v>2018</v>
      </c>
      <c r="B9662" t="str">
        <f>T("FISICO                                            ")</f>
        <v xml:space="preserve">FISICO                                            </v>
      </c>
      <c r="C9662" t="str">
        <f>T("MONCLOA-ARAVACA     ")</f>
        <v xml:space="preserve">MONCLOA-ARAVACA     </v>
      </c>
      <c r="D9662" t="str">
        <f>T("ARGUELLES           ")</f>
        <v xml:space="preserve">ARGUELLES           </v>
      </c>
      <c r="E9662" t="str">
        <f>T("TU ")</f>
        <v xml:space="preserve">TU </v>
      </c>
      <c r="F9662" t="str">
        <f>T("TURISMOS       ")</f>
        <v xml:space="preserve">TURISMOS       </v>
      </c>
      <c r="G9662" t="str">
        <f>T("De menos de 8 CABALLOS FISCALES                   ")</f>
        <v xml:space="preserve">De menos de 8 CABALLOS FISCALES                   </v>
      </c>
      <c r="I9662">
        <v>14</v>
      </c>
    </row>
    <row r="9663" spans="1:9">
      <c r="A9663" t="str">
        <f>T("2018")</f>
        <v>2018</v>
      </c>
      <c r="B9663" t="str">
        <f>T("FISICO                                            ")</f>
        <v xml:space="preserve">FISICO                                            </v>
      </c>
      <c r="C9663" t="str">
        <f>T("MONCLOA-ARAVACA     ")</f>
        <v xml:space="preserve">MONCLOA-ARAVACA     </v>
      </c>
      <c r="D9663" t="str">
        <f>T("ARGUELLES           ")</f>
        <v xml:space="preserve">ARGUELLES           </v>
      </c>
      <c r="E9663" t="str">
        <f>T("TU ")</f>
        <v xml:space="preserve">TU </v>
      </c>
      <c r="F9663" t="str">
        <f>T("TURISMOS       ")</f>
        <v xml:space="preserve">TURISMOS       </v>
      </c>
      <c r="G9663" t="str">
        <f>T("De 8 a 11,99 CABALLOS FISCALES                    ")</f>
        <v xml:space="preserve">De 8 a 11,99 CABALLOS FISCALES                    </v>
      </c>
      <c r="I9663">
        <v>97</v>
      </c>
    </row>
    <row r="9664" spans="1:9">
      <c r="A9664" t="str">
        <f>T("2018")</f>
        <v>2018</v>
      </c>
      <c r="B9664" t="str">
        <f>T("FISICO                                            ")</f>
        <v xml:space="preserve">FISICO                                            </v>
      </c>
      <c r="C9664" t="str">
        <f>T("MONCLOA-ARAVACA     ")</f>
        <v xml:space="preserve">MONCLOA-ARAVACA     </v>
      </c>
      <c r="D9664" t="str">
        <f>T("ARGUELLES           ")</f>
        <v xml:space="preserve">ARGUELLES           </v>
      </c>
      <c r="E9664" t="str">
        <f>T("TU ")</f>
        <v xml:space="preserve">TU </v>
      </c>
      <c r="F9664" t="str">
        <f>T("TURISMOS       ")</f>
        <v xml:space="preserve">TURISMOS       </v>
      </c>
      <c r="G9664" t="str">
        <f>T("De 12 a 15,99 CABALLOS FISCALES                   ")</f>
        <v xml:space="preserve">De 12 a 15,99 CABALLOS FISCALES                   </v>
      </c>
      <c r="I9664">
        <v>81</v>
      </c>
    </row>
    <row r="9665" spans="1:9">
      <c r="A9665" t="str">
        <f>T("2018")</f>
        <v>2018</v>
      </c>
      <c r="B9665" t="str">
        <f>T("FISICO                                            ")</f>
        <v xml:space="preserve">FISICO                                            </v>
      </c>
      <c r="C9665" t="str">
        <f>T("MONCLOA-ARAVACA     ")</f>
        <v xml:space="preserve">MONCLOA-ARAVACA     </v>
      </c>
      <c r="D9665" t="str">
        <f>T("ARGUELLES           ")</f>
        <v xml:space="preserve">ARGUELLES           </v>
      </c>
      <c r="E9665" t="str">
        <f>T("TU ")</f>
        <v xml:space="preserve">TU </v>
      </c>
      <c r="F9665" t="str">
        <f>T("TURISMOS       ")</f>
        <v xml:space="preserve">TURISMOS       </v>
      </c>
      <c r="G9665" t="str">
        <f>T("De 16 a 19,99 CABALLOS FISCALES                   ")</f>
        <v xml:space="preserve">De 16 a 19,99 CABALLOS FISCALES                   </v>
      </c>
      <c r="I9665">
        <v>16</v>
      </c>
    </row>
    <row r="9666" spans="1:9">
      <c r="A9666" t="str">
        <f>T("2018")</f>
        <v>2018</v>
      </c>
      <c r="B9666" t="str">
        <f>T("FISICO                                            ")</f>
        <v xml:space="preserve">FISICO                                            </v>
      </c>
      <c r="C9666" t="str">
        <f>T("MONCLOA-ARAVACA     ")</f>
        <v xml:space="preserve">MONCLOA-ARAVACA     </v>
      </c>
      <c r="D9666" t="str">
        <f>T("ARGUELLES           ")</f>
        <v xml:space="preserve">ARGUELLES           </v>
      </c>
      <c r="E9666" t="str">
        <f>T("TU ")</f>
        <v xml:space="preserve">TU </v>
      </c>
      <c r="F9666" t="str">
        <f>T("TURISMOS       ")</f>
        <v xml:space="preserve">TURISMOS       </v>
      </c>
      <c r="G9666" t="str">
        <f>T("De 20 CABALLOS FISCALES en adelante               ")</f>
        <v xml:space="preserve">De 20 CABALLOS FISCALES en adelante               </v>
      </c>
      <c r="I9666">
        <v>14</v>
      </c>
    </row>
    <row r="9667" spans="1:9">
      <c r="A9667" t="str">
        <f>T("2018")</f>
        <v>2018</v>
      </c>
      <c r="B9667" t="str">
        <f>T("FISICO                                            ")</f>
        <v xml:space="preserve">FISICO                                            </v>
      </c>
      <c r="C9667" t="str">
        <f>T("MONCLOA-ARAVACA     ")</f>
        <v xml:space="preserve">MONCLOA-ARAVACA     </v>
      </c>
      <c r="D9667" t="str">
        <f>T("CIUDAD UNIVERSITARIA")</f>
        <v>CIUDAD UNIVERSITARIA</v>
      </c>
      <c r="E9667" t="str">
        <f>T("TU ")</f>
        <v xml:space="preserve">TU </v>
      </c>
      <c r="F9667" t="str">
        <f>T("TURISMOS       ")</f>
        <v xml:space="preserve">TURISMOS       </v>
      </c>
      <c r="G9667" t="str">
        <f>T("De menos de 8 CABALLOS FISCALES                   ")</f>
        <v xml:space="preserve">De menos de 8 CABALLOS FISCALES                   </v>
      </c>
      <c r="I9667">
        <v>5</v>
      </c>
    </row>
    <row r="9668" spans="1:9">
      <c r="A9668" t="str">
        <f>T("2018")</f>
        <v>2018</v>
      </c>
      <c r="B9668" t="str">
        <f>T("FISICO                                            ")</f>
        <v xml:space="preserve">FISICO                                            </v>
      </c>
      <c r="C9668" t="str">
        <f>T("MONCLOA-ARAVACA     ")</f>
        <v xml:space="preserve">MONCLOA-ARAVACA     </v>
      </c>
      <c r="D9668" t="str">
        <f>T("CIUDAD UNIVERSITARIA")</f>
        <v>CIUDAD UNIVERSITARIA</v>
      </c>
      <c r="E9668" t="str">
        <f>T("TU ")</f>
        <v xml:space="preserve">TU </v>
      </c>
      <c r="F9668" t="str">
        <f>T("TURISMOS       ")</f>
        <v xml:space="preserve">TURISMOS       </v>
      </c>
      <c r="G9668" t="str">
        <f>T("De 8 a 11,99 CABALLOS FISCALES                    ")</f>
        <v xml:space="preserve">De 8 a 11,99 CABALLOS FISCALES                    </v>
      </c>
      <c r="I9668">
        <v>80</v>
      </c>
    </row>
    <row r="9669" spans="1:9">
      <c r="A9669" t="str">
        <f>T("2018")</f>
        <v>2018</v>
      </c>
      <c r="B9669" t="str">
        <f>T("FISICO                                            ")</f>
        <v xml:space="preserve">FISICO                                            </v>
      </c>
      <c r="C9669" t="str">
        <f>T("MONCLOA-ARAVACA     ")</f>
        <v xml:space="preserve">MONCLOA-ARAVACA     </v>
      </c>
      <c r="D9669" t="str">
        <f>T("CIUDAD UNIVERSITARIA")</f>
        <v>CIUDAD UNIVERSITARIA</v>
      </c>
      <c r="E9669" t="str">
        <f>T("TU ")</f>
        <v xml:space="preserve">TU </v>
      </c>
      <c r="F9669" t="str">
        <f>T("TURISMOS       ")</f>
        <v xml:space="preserve">TURISMOS       </v>
      </c>
      <c r="G9669" t="str">
        <f>T("De 12 a 15,99 CABALLOS FISCALES                   ")</f>
        <v xml:space="preserve">De 12 a 15,99 CABALLOS FISCALES                   </v>
      </c>
      <c r="I9669">
        <v>73</v>
      </c>
    </row>
    <row r="9670" spans="1:9">
      <c r="A9670" t="str">
        <f>T("2018")</f>
        <v>2018</v>
      </c>
      <c r="B9670" t="str">
        <f>T("FISICO                                            ")</f>
        <v xml:space="preserve">FISICO                                            </v>
      </c>
      <c r="C9670" t="str">
        <f>T("MONCLOA-ARAVACA     ")</f>
        <v xml:space="preserve">MONCLOA-ARAVACA     </v>
      </c>
      <c r="D9670" t="str">
        <f>T("CIUDAD UNIVERSITARIA")</f>
        <v>CIUDAD UNIVERSITARIA</v>
      </c>
      <c r="E9670" t="str">
        <f>T("TU ")</f>
        <v xml:space="preserve">TU </v>
      </c>
      <c r="F9670" t="str">
        <f>T("TURISMOS       ")</f>
        <v xml:space="preserve">TURISMOS       </v>
      </c>
      <c r="G9670" t="str">
        <f>T("De 16 a 19,99 CABALLOS FISCALES                   ")</f>
        <v xml:space="preserve">De 16 a 19,99 CABALLOS FISCALES                   </v>
      </c>
      <c r="I9670">
        <v>27</v>
      </c>
    </row>
    <row r="9671" spans="1:9">
      <c r="A9671" t="str">
        <f>T("2018")</f>
        <v>2018</v>
      </c>
      <c r="B9671" t="str">
        <f>T("FISICO                                            ")</f>
        <v xml:space="preserve">FISICO                                            </v>
      </c>
      <c r="C9671" t="str">
        <f>T("MONCLOA-ARAVACA     ")</f>
        <v xml:space="preserve">MONCLOA-ARAVACA     </v>
      </c>
      <c r="D9671" t="str">
        <f>T("CIUDAD UNIVERSITARIA")</f>
        <v>CIUDAD UNIVERSITARIA</v>
      </c>
      <c r="E9671" t="str">
        <f>T("TU ")</f>
        <v xml:space="preserve">TU </v>
      </c>
      <c r="F9671" t="str">
        <f>T("TURISMOS       ")</f>
        <v xml:space="preserve">TURISMOS       </v>
      </c>
      <c r="G9671" t="str">
        <f>T("De 20 CABALLOS FISCALES en adelante               ")</f>
        <v xml:space="preserve">De 20 CABALLOS FISCALES en adelante               </v>
      </c>
      <c r="I9671">
        <v>13</v>
      </c>
    </row>
    <row r="9672" spans="1:9">
      <c r="A9672" t="str">
        <f>T("2018")</f>
        <v>2018</v>
      </c>
      <c r="B9672" t="str">
        <f>T("FISICO                                            ")</f>
        <v xml:space="preserve">FISICO                                            </v>
      </c>
      <c r="C9672" t="str">
        <f>T("MONCLOA-ARAVACA     ")</f>
        <v xml:space="preserve">MONCLOA-ARAVACA     </v>
      </c>
      <c r="D9672" t="str">
        <f>T("VALDEZARZA          ")</f>
        <v xml:space="preserve">VALDEZARZA          </v>
      </c>
      <c r="E9672" t="str">
        <f>T("TU ")</f>
        <v xml:space="preserve">TU </v>
      </c>
      <c r="F9672" t="str">
        <f>T("TURISMOS       ")</f>
        <v xml:space="preserve">TURISMOS       </v>
      </c>
      <c r="G9672" t="str">
        <f>T("De menos de 8 CABALLOS FISCALES                   ")</f>
        <v xml:space="preserve">De menos de 8 CABALLOS FISCALES                   </v>
      </c>
      <c r="I9672">
        <v>6</v>
      </c>
    </row>
    <row r="9673" spans="1:9">
      <c r="A9673" t="str">
        <f>T("2018")</f>
        <v>2018</v>
      </c>
      <c r="B9673" t="str">
        <f>T("FISICO                                            ")</f>
        <v xml:space="preserve">FISICO                                            </v>
      </c>
      <c r="C9673" t="str">
        <f>T("MONCLOA-ARAVACA     ")</f>
        <v xml:space="preserve">MONCLOA-ARAVACA     </v>
      </c>
      <c r="D9673" t="str">
        <f>T("VALDEZARZA          ")</f>
        <v xml:space="preserve">VALDEZARZA          </v>
      </c>
      <c r="E9673" t="str">
        <f>T("TU ")</f>
        <v xml:space="preserve">TU </v>
      </c>
      <c r="F9673" t="str">
        <f>T("TURISMOS       ")</f>
        <v xml:space="preserve">TURISMOS       </v>
      </c>
      <c r="G9673" t="str">
        <f>T("De 8 a 11,99 CABALLOS FISCALES                    ")</f>
        <v xml:space="preserve">De 8 a 11,99 CABALLOS FISCALES                    </v>
      </c>
      <c r="I9673">
        <v>97</v>
      </c>
    </row>
    <row r="9674" spans="1:9">
      <c r="A9674" t="str">
        <f>T("2018")</f>
        <v>2018</v>
      </c>
      <c r="B9674" t="str">
        <f>T("FISICO                                            ")</f>
        <v xml:space="preserve">FISICO                                            </v>
      </c>
      <c r="C9674" t="str">
        <f>T("MONCLOA-ARAVACA     ")</f>
        <v xml:space="preserve">MONCLOA-ARAVACA     </v>
      </c>
      <c r="D9674" t="str">
        <f>T("VALDEZARZA          ")</f>
        <v xml:space="preserve">VALDEZARZA          </v>
      </c>
      <c r="E9674" t="str">
        <f>T("TU ")</f>
        <v xml:space="preserve">TU </v>
      </c>
      <c r="F9674" t="str">
        <f>T("TURISMOS       ")</f>
        <v xml:space="preserve">TURISMOS       </v>
      </c>
      <c r="G9674" t="str">
        <f>T("De 12 a 15,99 CABALLOS FISCALES                   ")</f>
        <v xml:space="preserve">De 12 a 15,99 CABALLOS FISCALES                   </v>
      </c>
      <c r="I9674">
        <v>94</v>
      </c>
    </row>
    <row r="9675" spans="1:9">
      <c r="A9675" t="str">
        <f>T("2018")</f>
        <v>2018</v>
      </c>
      <c r="B9675" t="str">
        <f>T("FISICO                                            ")</f>
        <v xml:space="preserve">FISICO                                            </v>
      </c>
      <c r="C9675" t="str">
        <f>T("MONCLOA-ARAVACA     ")</f>
        <v xml:space="preserve">MONCLOA-ARAVACA     </v>
      </c>
      <c r="D9675" t="str">
        <f>T("VALDEZARZA          ")</f>
        <v xml:space="preserve">VALDEZARZA          </v>
      </c>
      <c r="E9675" t="str">
        <f>T("TU ")</f>
        <v xml:space="preserve">TU </v>
      </c>
      <c r="F9675" t="str">
        <f>T("TURISMOS       ")</f>
        <v xml:space="preserve">TURISMOS       </v>
      </c>
      <c r="G9675" t="str">
        <f>T("De 16 a 19,99 CABALLOS FISCALES                   ")</f>
        <v xml:space="preserve">De 16 a 19,99 CABALLOS FISCALES                   </v>
      </c>
      <c r="I9675">
        <v>19</v>
      </c>
    </row>
    <row r="9676" spans="1:9">
      <c r="A9676" t="str">
        <f>T("2018")</f>
        <v>2018</v>
      </c>
      <c r="B9676" t="str">
        <f>T("FISICO                                            ")</f>
        <v xml:space="preserve">FISICO                                            </v>
      </c>
      <c r="C9676" t="str">
        <f>T("MONCLOA-ARAVACA     ")</f>
        <v xml:space="preserve">MONCLOA-ARAVACA     </v>
      </c>
      <c r="D9676" t="str">
        <f>T("VALDEZARZA          ")</f>
        <v xml:space="preserve">VALDEZARZA          </v>
      </c>
      <c r="E9676" t="str">
        <f>T("TU ")</f>
        <v xml:space="preserve">TU </v>
      </c>
      <c r="F9676" t="str">
        <f>T("TURISMOS       ")</f>
        <v xml:space="preserve">TURISMOS       </v>
      </c>
      <c r="G9676" t="str">
        <f>T("De 20 CABALLOS FISCALES en adelante               ")</f>
        <v xml:space="preserve">De 20 CABALLOS FISCALES en adelante               </v>
      </c>
      <c r="I9676">
        <v>6</v>
      </c>
    </row>
    <row r="9677" spans="1:9">
      <c r="A9677" t="str">
        <f>T("2018")</f>
        <v>2018</v>
      </c>
      <c r="B9677" t="str">
        <f>T("FISICO                                            ")</f>
        <v xml:space="preserve">FISICO                                            </v>
      </c>
      <c r="C9677" t="str">
        <f>T("MONCLOA-ARAVACA     ")</f>
        <v xml:space="preserve">MONCLOA-ARAVACA     </v>
      </c>
      <c r="D9677" t="str">
        <f>T("VALDEMARIN          ")</f>
        <v xml:space="preserve">VALDEMARIN          </v>
      </c>
      <c r="E9677" t="str">
        <f>T("TU ")</f>
        <v xml:space="preserve">TU </v>
      </c>
      <c r="F9677" t="str">
        <f>T("TURISMOS       ")</f>
        <v xml:space="preserve">TURISMOS       </v>
      </c>
      <c r="G9677" t="str">
        <f>T("De 8 a 11,99 CABALLOS FISCALES                    ")</f>
        <v xml:space="preserve">De 8 a 11,99 CABALLOS FISCALES                    </v>
      </c>
      <c r="I9677">
        <v>13</v>
      </c>
    </row>
    <row r="9678" spans="1:9">
      <c r="A9678" t="str">
        <f>T("2018")</f>
        <v>2018</v>
      </c>
      <c r="B9678" t="str">
        <f>T("FISICO                                            ")</f>
        <v xml:space="preserve">FISICO                                            </v>
      </c>
      <c r="C9678" t="str">
        <f>T("MONCLOA-ARAVACA     ")</f>
        <v xml:space="preserve">MONCLOA-ARAVACA     </v>
      </c>
      <c r="D9678" t="str">
        <f>T("VALDEMARIN          ")</f>
        <v xml:space="preserve">VALDEMARIN          </v>
      </c>
      <c r="E9678" t="str">
        <f>T("TU ")</f>
        <v xml:space="preserve">TU </v>
      </c>
      <c r="F9678" t="str">
        <f>T("TURISMOS       ")</f>
        <v xml:space="preserve">TURISMOS       </v>
      </c>
      <c r="G9678" t="str">
        <f>T("De 12 a 15,99 CABALLOS FISCALES                   ")</f>
        <v xml:space="preserve">De 12 a 15,99 CABALLOS FISCALES                   </v>
      </c>
      <c r="I9678">
        <v>15</v>
      </c>
    </row>
    <row r="9679" spans="1:9">
      <c r="A9679" t="str">
        <f>T("2018")</f>
        <v>2018</v>
      </c>
      <c r="B9679" t="str">
        <f>T("FISICO                                            ")</f>
        <v xml:space="preserve">FISICO                                            </v>
      </c>
      <c r="C9679" t="str">
        <f>T("MONCLOA-ARAVACA     ")</f>
        <v xml:space="preserve">MONCLOA-ARAVACA     </v>
      </c>
      <c r="D9679" t="str">
        <f>T("VALDEMARIN          ")</f>
        <v xml:space="preserve">VALDEMARIN          </v>
      </c>
      <c r="E9679" t="str">
        <f>T("TU ")</f>
        <v xml:space="preserve">TU </v>
      </c>
      <c r="F9679" t="str">
        <f>T("TURISMOS       ")</f>
        <v xml:space="preserve">TURISMOS       </v>
      </c>
      <c r="G9679" t="str">
        <f>T("De 16 a 19,99 CABALLOS FISCALES                   ")</f>
        <v xml:space="preserve">De 16 a 19,99 CABALLOS FISCALES                   </v>
      </c>
      <c r="I9679">
        <v>5</v>
      </c>
    </row>
    <row r="9680" spans="1:9">
      <c r="A9680" t="str">
        <f>T("2018")</f>
        <v>2018</v>
      </c>
      <c r="B9680" t="str">
        <f>T("FISICO                                            ")</f>
        <v xml:space="preserve">FISICO                                            </v>
      </c>
      <c r="C9680" t="str">
        <f>T("MONCLOA-ARAVACA     ")</f>
        <v xml:space="preserve">MONCLOA-ARAVACA     </v>
      </c>
      <c r="D9680" t="str">
        <f>T("VALDEMARIN          ")</f>
        <v xml:space="preserve">VALDEMARIN          </v>
      </c>
      <c r="E9680" t="str">
        <f>T("TU ")</f>
        <v xml:space="preserve">TU </v>
      </c>
      <c r="F9680" t="str">
        <f>T("TURISMOS       ")</f>
        <v xml:space="preserve">TURISMOS       </v>
      </c>
      <c r="G9680" t="str">
        <f>T("De 20 CABALLOS FISCALES en adelante               ")</f>
        <v xml:space="preserve">De 20 CABALLOS FISCALES en adelante               </v>
      </c>
      <c r="I9680">
        <v>5</v>
      </c>
    </row>
    <row r="9681" spans="1:9">
      <c r="A9681" t="str">
        <f>T("2018")</f>
        <v>2018</v>
      </c>
      <c r="B9681" t="str">
        <f>T("FISICO                                            ")</f>
        <v xml:space="preserve">FISICO                                            </v>
      </c>
      <c r="C9681" t="str">
        <f>T("MONCLOA-ARAVACA     ")</f>
        <v xml:space="preserve">MONCLOA-ARAVACA     </v>
      </c>
      <c r="D9681" t="str">
        <f>T("EL PLANTIO          ")</f>
        <v xml:space="preserve">EL PLANTIO          </v>
      </c>
      <c r="E9681" t="str">
        <f>T("TU ")</f>
        <v xml:space="preserve">TU </v>
      </c>
      <c r="F9681" t="str">
        <f>T("TURISMOS       ")</f>
        <v xml:space="preserve">TURISMOS       </v>
      </c>
      <c r="G9681" t="str">
        <f>T("De menos de 8 CABALLOS FISCALES                   ")</f>
        <v xml:space="preserve">De menos de 8 CABALLOS FISCALES                   </v>
      </c>
      <c r="I9681">
        <v>1</v>
      </c>
    </row>
    <row r="9682" spans="1:9">
      <c r="A9682" t="str">
        <f>T("2018")</f>
        <v>2018</v>
      </c>
      <c r="B9682" t="str">
        <f>T("FISICO                                            ")</f>
        <v xml:space="preserve">FISICO                                            </v>
      </c>
      <c r="C9682" t="str">
        <f>T("MONCLOA-ARAVACA     ")</f>
        <v xml:space="preserve">MONCLOA-ARAVACA     </v>
      </c>
      <c r="D9682" t="str">
        <f>T("EL PLANTIO          ")</f>
        <v xml:space="preserve">EL PLANTIO          </v>
      </c>
      <c r="E9682" t="str">
        <f>T("TU ")</f>
        <v xml:space="preserve">TU </v>
      </c>
      <c r="F9682" t="str">
        <f>T("TURISMOS       ")</f>
        <v xml:space="preserve">TURISMOS       </v>
      </c>
      <c r="G9682" t="str">
        <f>T("De 8 a 11,99 CABALLOS FISCALES                    ")</f>
        <v xml:space="preserve">De 8 a 11,99 CABALLOS FISCALES                    </v>
      </c>
      <c r="I9682">
        <v>21</v>
      </c>
    </row>
    <row r="9683" spans="1:9">
      <c r="A9683" t="str">
        <f>T("2018")</f>
        <v>2018</v>
      </c>
      <c r="B9683" t="str">
        <f>T("FISICO                                            ")</f>
        <v xml:space="preserve">FISICO                                            </v>
      </c>
      <c r="C9683" t="str">
        <f>T("MONCLOA-ARAVACA     ")</f>
        <v xml:space="preserve">MONCLOA-ARAVACA     </v>
      </c>
      <c r="D9683" t="str">
        <f>T("EL PLANTIO          ")</f>
        <v xml:space="preserve">EL PLANTIO          </v>
      </c>
      <c r="E9683" t="str">
        <f>T("TU ")</f>
        <v xml:space="preserve">TU </v>
      </c>
      <c r="F9683" t="str">
        <f>T("TURISMOS       ")</f>
        <v xml:space="preserve">TURISMOS       </v>
      </c>
      <c r="G9683" t="str">
        <f>T("De 12 a 15,99 CABALLOS FISCALES                   ")</f>
        <v xml:space="preserve">De 12 a 15,99 CABALLOS FISCALES                   </v>
      </c>
      <c r="I9683">
        <v>16</v>
      </c>
    </row>
    <row r="9684" spans="1:9">
      <c r="A9684" t="str">
        <f>T("2018")</f>
        <v>2018</v>
      </c>
      <c r="B9684" t="str">
        <f>T("FISICO                                            ")</f>
        <v xml:space="preserve">FISICO                                            </v>
      </c>
      <c r="C9684" t="str">
        <f>T("MONCLOA-ARAVACA     ")</f>
        <v xml:space="preserve">MONCLOA-ARAVACA     </v>
      </c>
      <c r="D9684" t="str">
        <f>T("EL PLANTIO          ")</f>
        <v xml:space="preserve">EL PLANTIO          </v>
      </c>
      <c r="E9684" t="str">
        <f>T("TU ")</f>
        <v xml:space="preserve">TU </v>
      </c>
      <c r="F9684" t="str">
        <f>T("TURISMOS       ")</f>
        <v xml:space="preserve">TURISMOS       </v>
      </c>
      <c r="G9684" t="str">
        <f>T("De 16 a 19,99 CABALLOS FISCALES                   ")</f>
        <v xml:space="preserve">De 16 a 19,99 CABALLOS FISCALES                   </v>
      </c>
      <c r="I9684">
        <v>6</v>
      </c>
    </row>
    <row r="9685" spans="1:9">
      <c r="A9685" t="str">
        <f>T("2018")</f>
        <v>2018</v>
      </c>
      <c r="B9685" t="str">
        <f>T("FISICO                                            ")</f>
        <v xml:space="preserve">FISICO                                            </v>
      </c>
      <c r="C9685" t="str">
        <f>T("MONCLOA-ARAVACA     ")</f>
        <v xml:space="preserve">MONCLOA-ARAVACA     </v>
      </c>
      <c r="D9685" t="str">
        <f>T("EL PLANTIO          ")</f>
        <v xml:space="preserve">EL PLANTIO          </v>
      </c>
      <c r="E9685" t="str">
        <f>T("TU ")</f>
        <v xml:space="preserve">TU </v>
      </c>
      <c r="F9685" t="str">
        <f>T("TURISMOS       ")</f>
        <v xml:space="preserve">TURISMOS       </v>
      </c>
      <c r="G9685" t="str">
        <f>T("De 20 CABALLOS FISCALES en adelante               ")</f>
        <v xml:space="preserve">De 20 CABALLOS FISCALES en adelante               </v>
      </c>
      <c r="I9685">
        <v>8</v>
      </c>
    </row>
    <row r="9686" spans="1:9">
      <c r="A9686" t="str">
        <f>T("2018")</f>
        <v>2018</v>
      </c>
      <c r="B9686" t="str">
        <f>T("FISICO                                            ")</f>
        <v xml:space="preserve">FISICO                                            </v>
      </c>
      <c r="C9686" t="str">
        <f>T("MONCLOA-ARAVACA     ")</f>
        <v xml:space="preserve">MONCLOA-ARAVACA     </v>
      </c>
      <c r="D9686" t="str">
        <f>T("ARAVACA             ")</f>
        <v xml:space="preserve">ARAVACA             </v>
      </c>
      <c r="E9686" t="str">
        <f>T("TU ")</f>
        <v xml:space="preserve">TU </v>
      </c>
      <c r="F9686" t="str">
        <f>T("TURISMOS       ")</f>
        <v xml:space="preserve">TURISMOS       </v>
      </c>
      <c r="G9686" t="str">
        <f>T("De menos de 8 CABALLOS FISCALES                   ")</f>
        <v xml:space="preserve">De menos de 8 CABALLOS FISCALES                   </v>
      </c>
      <c r="I9686">
        <v>4</v>
      </c>
    </row>
    <row r="9687" spans="1:9">
      <c r="A9687" t="str">
        <f>T("2018")</f>
        <v>2018</v>
      </c>
      <c r="B9687" t="str">
        <f>T("FISICO                                            ")</f>
        <v xml:space="preserve">FISICO                                            </v>
      </c>
      <c r="C9687" t="str">
        <f>T("MONCLOA-ARAVACA     ")</f>
        <v xml:space="preserve">MONCLOA-ARAVACA     </v>
      </c>
      <c r="D9687" t="str">
        <f>T("ARAVACA             ")</f>
        <v xml:space="preserve">ARAVACA             </v>
      </c>
      <c r="E9687" t="str">
        <f>T("TU ")</f>
        <v xml:space="preserve">TU </v>
      </c>
      <c r="F9687" t="str">
        <f>T("TURISMOS       ")</f>
        <v xml:space="preserve">TURISMOS       </v>
      </c>
      <c r="G9687" t="str">
        <f>T("De 8 a 11,99 CABALLOS FISCALES                    ")</f>
        <v xml:space="preserve">De 8 a 11,99 CABALLOS FISCALES                    </v>
      </c>
      <c r="I9687">
        <v>97</v>
      </c>
    </row>
    <row r="9688" spans="1:9">
      <c r="A9688" t="str">
        <f>T("2018")</f>
        <v>2018</v>
      </c>
      <c r="B9688" t="str">
        <f>T("FISICO                                            ")</f>
        <v xml:space="preserve">FISICO                                            </v>
      </c>
      <c r="C9688" t="str">
        <f>T("MONCLOA-ARAVACA     ")</f>
        <v xml:space="preserve">MONCLOA-ARAVACA     </v>
      </c>
      <c r="D9688" t="str">
        <f>T("ARAVACA             ")</f>
        <v xml:space="preserve">ARAVACA             </v>
      </c>
      <c r="E9688" t="str">
        <f>T("TU ")</f>
        <v xml:space="preserve">TU </v>
      </c>
      <c r="F9688" t="str">
        <f>T("TURISMOS       ")</f>
        <v xml:space="preserve">TURISMOS       </v>
      </c>
      <c r="G9688" t="str">
        <f>T("De 12 a 15,99 CABALLOS FISCALES                   ")</f>
        <v xml:space="preserve">De 12 a 15,99 CABALLOS FISCALES                   </v>
      </c>
      <c r="I9688">
        <v>109</v>
      </c>
    </row>
    <row r="9689" spans="1:9">
      <c r="A9689" t="str">
        <f>T("2018")</f>
        <v>2018</v>
      </c>
      <c r="B9689" t="str">
        <f>T("FISICO                                            ")</f>
        <v xml:space="preserve">FISICO                                            </v>
      </c>
      <c r="C9689" t="str">
        <f>T("MONCLOA-ARAVACA     ")</f>
        <v xml:space="preserve">MONCLOA-ARAVACA     </v>
      </c>
      <c r="D9689" t="str">
        <f>T("ARAVACA             ")</f>
        <v xml:space="preserve">ARAVACA             </v>
      </c>
      <c r="E9689" t="str">
        <f>T("TU ")</f>
        <v xml:space="preserve">TU </v>
      </c>
      <c r="F9689" t="str">
        <f>T("TURISMOS       ")</f>
        <v xml:space="preserve">TURISMOS       </v>
      </c>
      <c r="G9689" t="str">
        <f>T("De 16 a 19,99 CABALLOS FISCALES                   ")</f>
        <v xml:space="preserve">De 16 a 19,99 CABALLOS FISCALES                   </v>
      </c>
      <c r="I9689">
        <v>32</v>
      </c>
    </row>
    <row r="9690" spans="1:9">
      <c r="A9690" t="str">
        <f>T("2018")</f>
        <v>2018</v>
      </c>
      <c r="B9690" t="str">
        <f>T("FISICO                                            ")</f>
        <v xml:space="preserve">FISICO                                            </v>
      </c>
      <c r="C9690" t="str">
        <f>T("MONCLOA-ARAVACA     ")</f>
        <v xml:space="preserve">MONCLOA-ARAVACA     </v>
      </c>
      <c r="D9690" t="str">
        <f>T("ARAVACA             ")</f>
        <v xml:space="preserve">ARAVACA             </v>
      </c>
      <c r="E9690" t="str">
        <f>T("TU ")</f>
        <v xml:space="preserve">TU </v>
      </c>
      <c r="F9690" t="str">
        <f>T("TURISMOS       ")</f>
        <v xml:space="preserve">TURISMOS       </v>
      </c>
      <c r="G9690" t="str">
        <f>T("De 20 CABALLOS FISCALES en adelante               ")</f>
        <v xml:space="preserve">De 20 CABALLOS FISCALES en adelante               </v>
      </c>
      <c r="I9690">
        <v>8</v>
      </c>
    </row>
    <row r="9691" spans="1:9">
      <c r="A9691" t="str">
        <f>T("2018")</f>
        <v>2018</v>
      </c>
      <c r="B9691" t="str">
        <f>T("JURIDICO                                          ")</f>
        <v xml:space="preserve">JURIDICO                                          </v>
      </c>
      <c r="C9691" t="str">
        <f>T("MONCLOA-ARAVACA     ")</f>
        <v xml:space="preserve">MONCLOA-ARAVACA     </v>
      </c>
      <c r="D9691" t="str">
        <f>T("SIN BARRIO          ")</f>
        <v xml:space="preserve">SIN BARRIO          </v>
      </c>
      <c r="E9691" t="str">
        <f>T("TU ")</f>
        <v xml:space="preserve">TU </v>
      </c>
      <c r="F9691" t="str">
        <f>T("TURISMOS       ")</f>
        <v xml:space="preserve">TURISMOS       </v>
      </c>
      <c r="G9691" t="str">
        <f>T("De 8 a 11,99 CABALLOS FISCALES                    ")</f>
        <v xml:space="preserve">De 8 a 11,99 CABALLOS FISCALES                    </v>
      </c>
      <c r="I9691">
        <v>1</v>
      </c>
    </row>
    <row r="9692" spans="1:9">
      <c r="A9692" t="str">
        <f>T("2018")</f>
        <v>2018</v>
      </c>
      <c r="B9692" t="str">
        <f>T("JURIDICO                                          ")</f>
        <v xml:space="preserve">JURIDICO                                          </v>
      </c>
      <c r="C9692" t="str">
        <f>T("MONCLOA-ARAVACA     ")</f>
        <v xml:space="preserve">MONCLOA-ARAVACA     </v>
      </c>
      <c r="D9692" t="str">
        <f>T("SIN BARRIO          ")</f>
        <v xml:space="preserve">SIN BARRIO          </v>
      </c>
      <c r="E9692" t="str">
        <f>T("TU ")</f>
        <v xml:space="preserve">TU </v>
      </c>
      <c r="F9692" t="str">
        <f>T("TURISMOS       ")</f>
        <v xml:space="preserve">TURISMOS       </v>
      </c>
      <c r="G9692" t="str">
        <f>T("De 12 a 15,99 CABALLOS FISCALES                   ")</f>
        <v xml:space="preserve">De 12 a 15,99 CABALLOS FISCALES                   </v>
      </c>
      <c r="I9692">
        <v>1</v>
      </c>
    </row>
    <row r="9693" spans="1:9">
      <c r="A9693" t="str">
        <f>T("2018")</f>
        <v>2018</v>
      </c>
      <c r="B9693" t="str">
        <f>T("JURIDICO                                          ")</f>
        <v xml:space="preserve">JURIDICO                                          </v>
      </c>
      <c r="C9693" t="str">
        <f>T("MONCLOA-ARAVACA     ")</f>
        <v xml:space="preserve">MONCLOA-ARAVACA     </v>
      </c>
      <c r="D9693" t="str">
        <f>T("CASA DE CAMPO       ")</f>
        <v xml:space="preserve">CASA DE CAMPO       </v>
      </c>
      <c r="E9693" t="str">
        <f>T("TU ")</f>
        <v xml:space="preserve">TU </v>
      </c>
      <c r="F9693" t="str">
        <f>T("TURISMOS       ")</f>
        <v xml:space="preserve">TURISMOS       </v>
      </c>
      <c r="G9693" t="str">
        <f>T("De 8 a 11,99 CABALLOS FISCALES                    ")</f>
        <v xml:space="preserve">De 8 a 11,99 CABALLOS FISCALES                    </v>
      </c>
      <c r="I9693">
        <v>2</v>
      </c>
    </row>
    <row r="9694" spans="1:9">
      <c r="A9694" t="str">
        <f>T("2018")</f>
        <v>2018</v>
      </c>
      <c r="B9694" t="str">
        <f>T("JURIDICO                                          ")</f>
        <v xml:space="preserve">JURIDICO                                          </v>
      </c>
      <c r="C9694" t="str">
        <f>T("MONCLOA-ARAVACA     ")</f>
        <v xml:space="preserve">MONCLOA-ARAVACA     </v>
      </c>
      <c r="D9694" t="str">
        <f>T("CASA DE CAMPO       ")</f>
        <v xml:space="preserve">CASA DE CAMPO       </v>
      </c>
      <c r="E9694" t="str">
        <f>T("TU ")</f>
        <v xml:space="preserve">TU </v>
      </c>
      <c r="F9694" t="str">
        <f>T("TURISMOS       ")</f>
        <v xml:space="preserve">TURISMOS       </v>
      </c>
      <c r="G9694" t="str">
        <f>T("De 12 a 15,99 CABALLOS FISCALES                   ")</f>
        <v xml:space="preserve">De 12 a 15,99 CABALLOS FISCALES                   </v>
      </c>
      <c r="I9694">
        <v>6</v>
      </c>
    </row>
    <row r="9695" spans="1:9">
      <c r="A9695" t="str">
        <f>T("2018")</f>
        <v>2018</v>
      </c>
      <c r="B9695" t="str">
        <f>T("JURIDICO                                          ")</f>
        <v xml:space="preserve">JURIDICO                                          </v>
      </c>
      <c r="C9695" t="str">
        <f>T("MONCLOA-ARAVACA     ")</f>
        <v xml:space="preserve">MONCLOA-ARAVACA     </v>
      </c>
      <c r="D9695" t="str">
        <f>T("CASA DE CAMPO       ")</f>
        <v xml:space="preserve">CASA DE CAMPO       </v>
      </c>
      <c r="E9695" t="str">
        <f>T("TU ")</f>
        <v xml:space="preserve">TU </v>
      </c>
      <c r="F9695" t="str">
        <f>T("TURISMOS       ")</f>
        <v xml:space="preserve">TURISMOS       </v>
      </c>
      <c r="G9695" t="str">
        <f>T("De 20 CABALLOS FISCALES en adelante               ")</f>
        <v xml:space="preserve">De 20 CABALLOS FISCALES en adelante               </v>
      </c>
      <c r="I9695">
        <v>1</v>
      </c>
    </row>
    <row r="9696" spans="1:9">
      <c r="A9696" t="str">
        <f>T("2018")</f>
        <v>2018</v>
      </c>
      <c r="B9696" t="str">
        <f>T("JURIDICO                                          ")</f>
        <v xml:space="preserve">JURIDICO                                          </v>
      </c>
      <c r="C9696" t="str">
        <f>T("MONCLOA-ARAVACA     ")</f>
        <v xml:space="preserve">MONCLOA-ARAVACA     </v>
      </c>
      <c r="D9696" t="str">
        <f>T("ARGUELLES           ")</f>
        <v xml:space="preserve">ARGUELLES           </v>
      </c>
      <c r="E9696" t="str">
        <f>T("TU ")</f>
        <v xml:space="preserve">TU </v>
      </c>
      <c r="F9696" t="str">
        <f>T("TURISMOS       ")</f>
        <v xml:space="preserve">TURISMOS       </v>
      </c>
      <c r="G9696" t="str">
        <f>T("De menos de 8 CABALLOS FISCALES                   ")</f>
        <v xml:space="preserve">De menos de 8 CABALLOS FISCALES                   </v>
      </c>
      <c r="I9696">
        <v>2</v>
      </c>
    </row>
    <row r="9697" spans="1:9">
      <c r="A9697" t="str">
        <f>T("2018")</f>
        <v>2018</v>
      </c>
      <c r="B9697" t="str">
        <f>T("JURIDICO                                          ")</f>
        <v xml:space="preserve">JURIDICO                                          </v>
      </c>
      <c r="C9697" t="str">
        <f>T("MONCLOA-ARAVACA     ")</f>
        <v xml:space="preserve">MONCLOA-ARAVACA     </v>
      </c>
      <c r="D9697" t="str">
        <f>T("ARGUELLES           ")</f>
        <v xml:space="preserve">ARGUELLES           </v>
      </c>
      <c r="E9697" t="str">
        <f>T("TU ")</f>
        <v xml:space="preserve">TU </v>
      </c>
      <c r="F9697" t="str">
        <f>T("TURISMOS       ")</f>
        <v xml:space="preserve">TURISMOS       </v>
      </c>
      <c r="G9697" t="str">
        <f>T("De 8 a 11,99 CABALLOS FISCALES                    ")</f>
        <v xml:space="preserve">De 8 a 11,99 CABALLOS FISCALES                    </v>
      </c>
      <c r="I9697">
        <v>12</v>
      </c>
    </row>
    <row r="9698" spans="1:9">
      <c r="A9698" t="str">
        <f>T("2018")</f>
        <v>2018</v>
      </c>
      <c r="B9698" t="str">
        <f>T("JURIDICO                                          ")</f>
        <v xml:space="preserve">JURIDICO                                          </v>
      </c>
      <c r="C9698" t="str">
        <f>T("MONCLOA-ARAVACA     ")</f>
        <v xml:space="preserve">MONCLOA-ARAVACA     </v>
      </c>
      <c r="D9698" t="str">
        <f>T("ARGUELLES           ")</f>
        <v xml:space="preserve">ARGUELLES           </v>
      </c>
      <c r="E9698" t="str">
        <f>T("TU ")</f>
        <v xml:space="preserve">TU </v>
      </c>
      <c r="F9698" t="str">
        <f>T("TURISMOS       ")</f>
        <v xml:space="preserve">TURISMOS       </v>
      </c>
      <c r="G9698" t="str">
        <f>T("De 12 a 15,99 CABALLOS FISCALES                   ")</f>
        <v xml:space="preserve">De 12 a 15,99 CABALLOS FISCALES                   </v>
      </c>
      <c r="I9698">
        <v>22</v>
      </c>
    </row>
    <row r="9699" spans="1:9">
      <c r="A9699" t="str">
        <f>T("2018")</f>
        <v>2018</v>
      </c>
      <c r="B9699" t="str">
        <f>T("JURIDICO                                          ")</f>
        <v xml:space="preserve">JURIDICO                                          </v>
      </c>
      <c r="C9699" t="str">
        <f>T("MONCLOA-ARAVACA     ")</f>
        <v xml:space="preserve">MONCLOA-ARAVACA     </v>
      </c>
      <c r="D9699" t="str">
        <f>T("ARGUELLES           ")</f>
        <v xml:space="preserve">ARGUELLES           </v>
      </c>
      <c r="E9699" t="str">
        <f>T("TU ")</f>
        <v xml:space="preserve">TU </v>
      </c>
      <c r="F9699" t="str">
        <f>T("TURISMOS       ")</f>
        <v xml:space="preserve">TURISMOS       </v>
      </c>
      <c r="G9699" t="str">
        <f>T("De 16 a 19,99 CABALLOS FISCALES                   ")</f>
        <v xml:space="preserve">De 16 a 19,99 CABALLOS FISCALES                   </v>
      </c>
      <c r="I9699">
        <v>7</v>
      </c>
    </row>
    <row r="9700" spans="1:9">
      <c r="A9700" t="str">
        <f>T("2018")</f>
        <v>2018</v>
      </c>
      <c r="B9700" t="str">
        <f>T("JURIDICO                                          ")</f>
        <v xml:space="preserve">JURIDICO                                          </v>
      </c>
      <c r="C9700" t="str">
        <f>T("MONCLOA-ARAVACA     ")</f>
        <v xml:space="preserve">MONCLOA-ARAVACA     </v>
      </c>
      <c r="D9700" t="str">
        <f>T("ARGUELLES           ")</f>
        <v xml:space="preserve">ARGUELLES           </v>
      </c>
      <c r="E9700" t="str">
        <f>T("TU ")</f>
        <v xml:space="preserve">TU </v>
      </c>
      <c r="F9700" t="str">
        <f>T("TURISMOS       ")</f>
        <v xml:space="preserve">TURISMOS       </v>
      </c>
      <c r="G9700" t="str">
        <f>T("De 20 CABALLOS FISCALES en adelante               ")</f>
        <v xml:space="preserve">De 20 CABALLOS FISCALES en adelante               </v>
      </c>
      <c r="I9700">
        <v>7</v>
      </c>
    </row>
    <row r="9701" spans="1:9">
      <c r="A9701" t="str">
        <f>T("2018")</f>
        <v>2018</v>
      </c>
      <c r="B9701" t="str">
        <f>T("JURIDICO                                          ")</f>
        <v xml:space="preserve">JURIDICO                                          </v>
      </c>
      <c r="C9701" t="str">
        <f>T("MONCLOA-ARAVACA     ")</f>
        <v xml:space="preserve">MONCLOA-ARAVACA     </v>
      </c>
      <c r="D9701" t="str">
        <f>T("CIUDAD UNIVERSITARIA")</f>
        <v>CIUDAD UNIVERSITARIA</v>
      </c>
      <c r="E9701" t="str">
        <f>T("TU ")</f>
        <v xml:space="preserve">TU </v>
      </c>
      <c r="F9701" t="str">
        <f>T("TURISMOS       ")</f>
        <v xml:space="preserve">TURISMOS       </v>
      </c>
      <c r="G9701" t="str">
        <f>T("De 8 a 11,99 CABALLOS FISCALES                    ")</f>
        <v xml:space="preserve">De 8 a 11,99 CABALLOS FISCALES                    </v>
      </c>
      <c r="I9701">
        <v>3</v>
      </c>
    </row>
    <row r="9702" spans="1:9">
      <c r="A9702" t="str">
        <f>T("2018")</f>
        <v>2018</v>
      </c>
      <c r="B9702" t="str">
        <f>T("JURIDICO                                          ")</f>
        <v xml:space="preserve">JURIDICO                                          </v>
      </c>
      <c r="C9702" t="str">
        <f>T("MONCLOA-ARAVACA     ")</f>
        <v xml:space="preserve">MONCLOA-ARAVACA     </v>
      </c>
      <c r="D9702" t="str">
        <f>T("CIUDAD UNIVERSITARIA")</f>
        <v>CIUDAD UNIVERSITARIA</v>
      </c>
      <c r="E9702" t="str">
        <f>T("TU ")</f>
        <v xml:space="preserve">TU </v>
      </c>
      <c r="F9702" t="str">
        <f>T("TURISMOS       ")</f>
        <v xml:space="preserve">TURISMOS       </v>
      </c>
      <c r="G9702" t="str">
        <f>T("De 12 a 15,99 CABALLOS FISCALES                   ")</f>
        <v xml:space="preserve">De 12 a 15,99 CABALLOS FISCALES                   </v>
      </c>
      <c r="I9702">
        <v>10</v>
      </c>
    </row>
    <row r="9703" spans="1:9">
      <c r="A9703" t="str">
        <f>T("2018")</f>
        <v>2018</v>
      </c>
      <c r="B9703" t="str">
        <f>T("JURIDICO                                          ")</f>
        <v xml:space="preserve">JURIDICO                                          </v>
      </c>
      <c r="C9703" t="str">
        <f>T("MONCLOA-ARAVACA     ")</f>
        <v xml:space="preserve">MONCLOA-ARAVACA     </v>
      </c>
      <c r="D9703" t="str">
        <f>T("CIUDAD UNIVERSITARIA")</f>
        <v>CIUDAD UNIVERSITARIA</v>
      </c>
      <c r="E9703" t="str">
        <f>T("TU ")</f>
        <v xml:space="preserve">TU </v>
      </c>
      <c r="F9703" t="str">
        <f>T("TURISMOS       ")</f>
        <v xml:space="preserve">TURISMOS       </v>
      </c>
      <c r="G9703" t="str">
        <f>T("De 16 a 19,99 CABALLOS FISCALES                   ")</f>
        <v xml:space="preserve">De 16 a 19,99 CABALLOS FISCALES                   </v>
      </c>
      <c r="I9703">
        <v>3</v>
      </c>
    </row>
    <row r="9704" spans="1:9">
      <c r="A9704" t="str">
        <f>T("2018")</f>
        <v>2018</v>
      </c>
      <c r="B9704" t="str">
        <f>T("JURIDICO                                          ")</f>
        <v xml:space="preserve">JURIDICO                                          </v>
      </c>
      <c r="C9704" t="str">
        <f>T("MONCLOA-ARAVACA     ")</f>
        <v xml:space="preserve">MONCLOA-ARAVACA     </v>
      </c>
      <c r="D9704" t="str">
        <f>T("CIUDAD UNIVERSITARIA")</f>
        <v>CIUDAD UNIVERSITARIA</v>
      </c>
      <c r="E9704" t="str">
        <f>T("TU ")</f>
        <v xml:space="preserve">TU </v>
      </c>
      <c r="F9704" t="str">
        <f>T("TURISMOS       ")</f>
        <v xml:space="preserve">TURISMOS       </v>
      </c>
      <c r="G9704" t="str">
        <f>T("De 20 CABALLOS FISCALES en adelante               ")</f>
        <v xml:space="preserve">De 20 CABALLOS FISCALES en adelante               </v>
      </c>
      <c r="I9704">
        <v>5</v>
      </c>
    </row>
    <row r="9705" spans="1:9">
      <c r="A9705" t="str">
        <f>T("2018")</f>
        <v>2018</v>
      </c>
      <c r="B9705" t="str">
        <f>T("JURIDICO                                          ")</f>
        <v xml:space="preserve">JURIDICO                                          </v>
      </c>
      <c r="C9705" t="str">
        <f>T("MONCLOA-ARAVACA     ")</f>
        <v xml:space="preserve">MONCLOA-ARAVACA     </v>
      </c>
      <c r="D9705" t="str">
        <f>T("VALDEZARZA          ")</f>
        <v xml:space="preserve">VALDEZARZA          </v>
      </c>
      <c r="E9705" t="str">
        <f>T("TU ")</f>
        <v xml:space="preserve">TU </v>
      </c>
      <c r="F9705" t="str">
        <f>T("TURISMOS       ")</f>
        <v xml:space="preserve">TURISMOS       </v>
      </c>
      <c r="G9705" t="str">
        <f>T("De menos de 8 CABALLOS FISCALES                   ")</f>
        <v xml:space="preserve">De menos de 8 CABALLOS FISCALES                   </v>
      </c>
      <c r="I9705">
        <v>1</v>
      </c>
    </row>
    <row r="9706" spans="1:9">
      <c r="A9706" t="str">
        <f>T("2018")</f>
        <v>2018</v>
      </c>
      <c r="B9706" t="str">
        <f>T("JURIDICO                                          ")</f>
        <v xml:space="preserve">JURIDICO                                          </v>
      </c>
      <c r="C9706" t="str">
        <f>T("MONCLOA-ARAVACA     ")</f>
        <v xml:space="preserve">MONCLOA-ARAVACA     </v>
      </c>
      <c r="D9706" t="str">
        <f>T("VALDEZARZA          ")</f>
        <v xml:space="preserve">VALDEZARZA          </v>
      </c>
      <c r="E9706" t="str">
        <f>T("TU ")</f>
        <v xml:space="preserve">TU </v>
      </c>
      <c r="F9706" t="str">
        <f>T("TURISMOS       ")</f>
        <v xml:space="preserve">TURISMOS       </v>
      </c>
      <c r="G9706" t="str">
        <f>T("De 8 a 11,99 CABALLOS FISCALES                    ")</f>
        <v xml:space="preserve">De 8 a 11,99 CABALLOS FISCALES                    </v>
      </c>
      <c r="I9706">
        <v>2</v>
      </c>
    </row>
    <row r="9707" spans="1:9">
      <c r="A9707" t="str">
        <f>T("2018")</f>
        <v>2018</v>
      </c>
      <c r="B9707" t="str">
        <f>T("JURIDICO                                          ")</f>
        <v xml:space="preserve">JURIDICO                                          </v>
      </c>
      <c r="C9707" t="str">
        <f>T("MONCLOA-ARAVACA     ")</f>
        <v xml:space="preserve">MONCLOA-ARAVACA     </v>
      </c>
      <c r="D9707" t="str">
        <f>T("VALDEZARZA          ")</f>
        <v xml:space="preserve">VALDEZARZA          </v>
      </c>
      <c r="E9707" t="str">
        <f>T("TU ")</f>
        <v xml:space="preserve">TU </v>
      </c>
      <c r="F9707" t="str">
        <f>T("TURISMOS       ")</f>
        <v xml:space="preserve">TURISMOS       </v>
      </c>
      <c r="G9707" t="str">
        <f>T("De 12 a 15,99 CABALLOS FISCALES                   ")</f>
        <v xml:space="preserve">De 12 a 15,99 CABALLOS FISCALES                   </v>
      </c>
      <c r="I9707">
        <v>4</v>
      </c>
    </row>
    <row r="9708" spans="1:9">
      <c r="A9708" t="str">
        <f>T("2018")</f>
        <v>2018</v>
      </c>
      <c r="B9708" t="str">
        <f>T("JURIDICO                                          ")</f>
        <v xml:space="preserve">JURIDICO                                          </v>
      </c>
      <c r="C9708" t="str">
        <f>T("MONCLOA-ARAVACA     ")</f>
        <v xml:space="preserve">MONCLOA-ARAVACA     </v>
      </c>
      <c r="D9708" t="str">
        <f>T("VALDEZARZA          ")</f>
        <v xml:space="preserve">VALDEZARZA          </v>
      </c>
      <c r="E9708" t="str">
        <f>T("TU ")</f>
        <v xml:space="preserve">TU </v>
      </c>
      <c r="F9708" t="str">
        <f>T("TURISMOS       ")</f>
        <v xml:space="preserve">TURISMOS       </v>
      </c>
      <c r="G9708" t="str">
        <f>T("De 16 a 19,99 CABALLOS FISCALES                   ")</f>
        <v xml:space="preserve">De 16 a 19,99 CABALLOS FISCALES                   </v>
      </c>
      <c r="I9708">
        <v>1</v>
      </c>
    </row>
    <row r="9709" spans="1:9">
      <c r="A9709" t="str">
        <f>T("2018")</f>
        <v>2018</v>
      </c>
      <c r="B9709" t="str">
        <f>T("JURIDICO                                          ")</f>
        <v xml:space="preserve">JURIDICO                                          </v>
      </c>
      <c r="C9709" t="str">
        <f>T("MONCLOA-ARAVACA     ")</f>
        <v xml:space="preserve">MONCLOA-ARAVACA     </v>
      </c>
      <c r="D9709" t="str">
        <f>T("VALDEZARZA          ")</f>
        <v xml:space="preserve">VALDEZARZA          </v>
      </c>
      <c r="E9709" t="str">
        <f>T("TU ")</f>
        <v xml:space="preserve">TU </v>
      </c>
      <c r="F9709" t="str">
        <f>T("TURISMOS       ")</f>
        <v xml:space="preserve">TURISMOS       </v>
      </c>
      <c r="G9709" t="str">
        <f>T("De 20 CABALLOS FISCALES en adelante               ")</f>
        <v xml:space="preserve">De 20 CABALLOS FISCALES en adelante               </v>
      </c>
      <c r="I9709">
        <v>1</v>
      </c>
    </row>
    <row r="9710" spans="1:9">
      <c r="A9710" t="str">
        <f>T("2018")</f>
        <v>2018</v>
      </c>
      <c r="B9710" t="str">
        <f>T("JURIDICO                                          ")</f>
        <v xml:space="preserve">JURIDICO                                          </v>
      </c>
      <c r="C9710" t="str">
        <f>T("MONCLOA-ARAVACA     ")</f>
        <v xml:space="preserve">MONCLOA-ARAVACA     </v>
      </c>
      <c r="D9710" t="str">
        <f>T("VALDEMARIN          ")</f>
        <v xml:space="preserve">VALDEMARIN          </v>
      </c>
      <c r="E9710" t="str">
        <f>T("TU ")</f>
        <v xml:space="preserve">TU </v>
      </c>
      <c r="F9710" t="str">
        <f>T("TURISMOS       ")</f>
        <v xml:space="preserve">TURISMOS       </v>
      </c>
      <c r="G9710" t="str">
        <f>T("De 12 a 15,99 CABALLOS FISCALES                   ")</f>
        <v xml:space="preserve">De 12 a 15,99 CABALLOS FISCALES                   </v>
      </c>
      <c r="I9710">
        <v>3</v>
      </c>
    </row>
    <row r="9711" spans="1:9">
      <c r="A9711" t="str">
        <f>T("2018")</f>
        <v>2018</v>
      </c>
      <c r="B9711" t="str">
        <f>T("JURIDICO                                          ")</f>
        <v xml:space="preserve">JURIDICO                                          </v>
      </c>
      <c r="C9711" t="str">
        <f>T("MONCLOA-ARAVACA     ")</f>
        <v xml:space="preserve">MONCLOA-ARAVACA     </v>
      </c>
      <c r="D9711" t="str">
        <f>T("VALDEMARIN          ")</f>
        <v xml:space="preserve">VALDEMARIN          </v>
      </c>
      <c r="E9711" t="str">
        <f>T("TU ")</f>
        <v xml:space="preserve">TU </v>
      </c>
      <c r="F9711" t="str">
        <f>T("TURISMOS       ")</f>
        <v xml:space="preserve">TURISMOS       </v>
      </c>
      <c r="G9711" t="str">
        <f>T("De 16 a 19,99 CABALLOS FISCALES                   ")</f>
        <v xml:space="preserve">De 16 a 19,99 CABALLOS FISCALES                   </v>
      </c>
      <c r="I9711">
        <v>1</v>
      </c>
    </row>
    <row r="9712" spans="1:9">
      <c r="A9712" t="str">
        <f>T("2018")</f>
        <v>2018</v>
      </c>
      <c r="B9712" t="str">
        <f>T("JURIDICO                                          ")</f>
        <v xml:space="preserve">JURIDICO                                          </v>
      </c>
      <c r="C9712" t="str">
        <f>T("MONCLOA-ARAVACA     ")</f>
        <v xml:space="preserve">MONCLOA-ARAVACA     </v>
      </c>
      <c r="D9712" t="str">
        <f>T("VALDEMARIN          ")</f>
        <v xml:space="preserve">VALDEMARIN          </v>
      </c>
      <c r="E9712" t="str">
        <f>T("TU ")</f>
        <v xml:space="preserve">TU </v>
      </c>
      <c r="F9712" t="str">
        <f>T("TURISMOS       ")</f>
        <v xml:space="preserve">TURISMOS       </v>
      </c>
      <c r="G9712" t="str">
        <f>T("De 20 CABALLOS FISCALES en adelante               ")</f>
        <v xml:space="preserve">De 20 CABALLOS FISCALES en adelante               </v>
      </c>
      <c r="I9712">
        <v>3</v>
      </c>
    </row>
    <row r="9713" spans="1:9">
      <c r="A9713" t="str">
        <f>T("2018")</f>
        <v>2018</v>
      </c>
      <c r="B9713" t="str">
        <f>T("JURIDICO                                          ")</f>
        <v xml:space="preserve">JURIDICO                                          </v>
      </c>
      <c r="C9713" t="str">
        <f>T("MONCLOA-ARAVACA     ")</f>
        <v xml:space="preserve">MONCLOA-ARAVACA     </v>
      </c>
      <c r="D9713" t="str">
        <f>T("EL PLANTIO          ")</f>
        <v xml:space="preserve">EL PLANTIO          </v>
      </c>
      <c r="E9713" t="str">
        <f>T("TU ")</f>
        <v xml:space="preserve">TU </v>
      </c>
      <c r="F9713" t="str">
        <f>T("TURISMOS       ")</f>
        <v xml:space="preserve">TURISMOS       </v>
      </c>
      <c r="G9713" t="str">
        <f>T("De 8 a 11,99 CABALLOS FISCALES                    ")</f>
        <v xml:space="preserve">De 8 a 11,99 CABALLOS FISCALES                    </v>
      </c>
      <c r="I9713">
        <v>2</v>
      </c>
    </row>
    <row r="9714" spans="1:9">
      <c r="A9714" t="str">
        <f>T("2018")</f>
        <v>2018</v>
      </c>
      <c r="B9714" t="str">
        <f>T("JURIDICO                                          ")</f>
        <v xml:space="preserve">JURIDICO                                          </v>
      </c>
      <c r="C9714" t="str">
        <f>T("MONCLOA-ARAVACA     ")</f>
        <v xml:space="preserve">MONCLOA-ARAVACA     </v>
      </c>
      <c r="D9714" t="str">
        <f>T("EL PLANTIO          ")</f>
        <v xml:space="preserve">EL PLANTIO          </v>
      </c>
      <c r="E9714" t="str">
        <f>T("TU ")</f>
        <v xml:space="preserve">TU </v>
      </c>
      <c r="F9714" t="str">
        <f>T("TURISMOS       ")</f>
        <v xml:space="preserve">TURISMOS       </v>
      </c>
      <c r="G9714" t="str">
        <f>T("De 12 a 15,99 CABALLOS FISCALES                   ")</f>
        <v xml:space="preserve">De 12 a 15,99 CABALLOS FISCALES                   </v>
      </c>
      <c r="I9714">
        <v>1</v>
      </c>
    </row>
    <row r="9715" spans="1:9">
      <c r="A9715" t="str">
        <f>T("2018")</f>
        <v>2018</v>
      </c>
      <c r="B9715" t="str">
        <f>T("JURIDICO                                          ")</f>
        <v xml:space="preserve">JURIDICO                                          </v>
      </c>
      <c r="C9715" t="str">
        <f>T("MONCLOA-ARAVACA     ")</f>
        <v xml:space="preserve">MONCLOA-ARAVACA     </v>
      </c>
      <c r="D9715" t="str">
        <f>T("EL PLANTIO          ")</f>
        <v xml:space="preserve">EL PLANTIO          </v>
      </c>
      <c r="E9715" t="str">
        <f>T("TU ")</f>
        <v xml:space="preserve">TU </v>
      </c>
      <c r="F9715" t="str">
        <f>T("TURISMOS       ")</f>
        <v xml:space="preserve">TURISMOS       </v>
      </c>
      <c r="G9715" t="str">
        <f>T("De 16 a 19,99 CABALLOS FISCALES                   ")</f>
        <v xml:space="preserve">De 16 a 19,99 CABALLOS FISCALES                   </v>
      </c>
      <c r="I9715">
        <v>2</v>
      </c>
    </row>
    <row r="9716" spans="1:9">
      <c r="A9716" t="str">
        <f>T("2018")</f>
        <v>2018</v>
      </c>
      <c r="B9716" t="str">
        <f>T("JURIDICO                                          ")</f>
        <v xml:space="preserve">JURIDICO                                          </v>
      </c>
      <c r="C9716" t="str">
        <f>T("MONCLOA-ARAVACA     ")</f>
        <v xml:space="preserve">MONCLOA-ARAVACA     </v>
      </c>
      <c r="D9716" t="str">
        <f>T("EL PLANTIO          ")</f>
        <v xml:space="preserve">EL PLANTIO          </v>
      </c>
      <c r="E9716" t="str">
        <f>T("TU ")</f>
        <v xml:space="preserve">TU </v>
      </c>
      <c r="F9716" t="str">
        <f>T("TURISMOS       ")</f>
        <v xml:space="preserve">TURISMOS       </v>
      </c>
      <c r="G9716" t="str">
        <f>T("De 20 CABALLOS FISCALES en adelante               ")</f>
        <v xml:space="preserve">De 20 CABALLOS FISCALES en adelante               </v>
      </c>
      <c r="I9716">
        <v>1</v>
      </c>
    </row>
    <row r="9717" spans="1:9">
      <c r="A9717" t="str">
        <f>T("2018")</f>
        <v>2018</v>
      </c>
      <c r="B9717" t="str">
        <f>T("JURIDICO                                          ")</f>
        <v xml:space="preserve">JURIDICO                                          </v>
      </c>
      <c r="C9717" t="str">
        <f>T("MONCLOA-ARAVACA     ")</f>
        <v xml:space="preserve">MONCLOA-ARAVACA     </v>
      </c>
      <c r="D9717" t="str">
        <f>T("ARAVACA             ")</f>
        <v xml:space="preserve">ARAVACA             </v>
      </c>
      <c r="E9717" t="str">
        <f>T("TU ")</f>
        <v xml:space="preserve">TU </v>
      </c>
      <c r="F9717" t="str">
        <f>T("TURISMOS       ")</f>
        <v xml:space="preserve">TURISMOS       </v>
      </c>
      <c r="G9717" t="str">
        <f>T("De menos de 8 CABALLOS FISCALES                   ")</f>
        <v xml:space="preserve">De menos de 8 CABALLOS FISCALES                   </v>
      </c>
      <c r="I9717">
        <v>1</v>
      </c>
    </row>
    <row r="9718" spans="1:9">
      <c r="A9718" t="str">
        <f>T("2018")</f>
        <v>2018</v>
      </c>
      <c r="B9718" t="str">
        <f>T("JURIDICO                                          ")</f>
        <v xml:space="preserve">JURIDICO                                          </v>
      </c>
      <c r="C9718" t="str">
        <f>T("MONCLOA-ARAVACA     ")</f>
        <v xml:space="preserve">MONCLOA-ARAVACA     </v>
      </c>
      <c r="D9718" t="str">
        <f>T("ARAVACA             ")</f>
        <v xml:space="preserve">ARAVACA             </v>
      </c>
      <c r="E9718" t="str">
        <f>T("TU ")</f>
        <v xml:space="preserve">TU </v>
      </c>
      <c r="F9718" t="str">
        <f>T("TURISMOS       ")</f>
        <v xml:space="preserve">TURISMOS       </v>
      </c>
      <c r="G9718" t="str">
        <f>T("De 8 a 11,99 CABALLOS FISCALES                    ")</f>
        <v xml:space="preserve">De 8 a 11,99 CABALLOS FISCALES                    </v>
      </c>
      <c r="I9718">
        <v>4</v>
      </c>
    </row>
    <row r="9719" spans="1:9">
      <c r="A9719" t="str">
        <f>T("2018")</f>
        <v>2018</v>
      </c>
      <c r="B9719" t="str">
        <f>T("JURIDICO                                          ")</f>
        <v xml:space="preserve">JURIDICO                                          </v>
      </c>
      <c r="C9719" t="str">
        <f>T("MONCLOA-ARAVACA     ")</f>
        <v xml:space="preserve">MONCLOA-ARAVACA     </v>
      </c>
      <c r="D9719" t="str">
        <f>T("ARAVACA             ")</f>
        <v xml:space="preserve">ARAVACA             </v>
      </c>
      <c r="E9719" t="str">
        <f>T("TU ")</f>
        <v xml:space="preserve">TU </v>
      </c>
      <c r="F9719" t="str">
        <f>T("TURISMOS       ")</f>
        <v xml:space="preserve">TURISMOS       </v>
      </c>
      <c r="G9719" t="str">
        <f>T("De 12 a 15,99 CABALLOS FISCALES                   ")</f>
        <v xml:space="preserve">De 12 a 15,99 CABALLOS FISCALES                   </v>
      </c>
      <c r="I9719">
        <v>6</v>
      </c>
    </row>
    <row r="9720" spans="1:9">
      <c r="A9720" t="str">
        <f>T("2018")</f>
        <v>2018</v>
      </c>
      <c r="B9720" t="str">
        <f>T("JURIDICO                                          ")</f>
        <v xml:space="preserve">JURIDICO                                          </v>
      </c>
      <c r="C9720" t="str">
        <f>T("MONCLOA-ARAVACA     ")</f>
        <v xml:space="preserve">MONCLOA-ARAVACA     </v>
      </c>
      <c r="D9720" t="str">
        <f>T("ARAVACA             ")</f>
        <v xml:space="preserve">ARAVACA             </v>
      </c>
      <c r="E9720" t="str">
        <f>T("TU ")</f>
        <v xml:space="preserve">TU </v>
      </c>
      <c r="F9720" t="str">
        <f>T("TURISMOS       ")</f>
        <v xml:space="preserve">TURISMOS       </v>
      </c>
      <c r="G9720" t="str">
        <f>T("De 16 a 19,99 CABALLOS FISCALES                   ")</f>
        <v xml:space="preserve">De 16 a 19,99 CABALLOS FISCALES                   </v>
      </c>
      <c r="I9720">
        <v>4</v>
      </c>
    </row>
    <row r="9721" spans="1:9">
      <c r="A9721" t="str">
        <f>T("2018")</f>
        <v>2018</v>
      </c>
      <c r="B9721" t="str">
        <f>T("JURIDICO                                          ")</f>
        <v xml:space="preserve">JURIDICO                                          </v>
      </c>
      <c r="C9721" t="str">
        <f>T("MONCLOA-ARAVACA     ")</f>
        <v xml:space="preserve">MONCLOA-ARAVACA     </v>
      </c>
      <c r="D9721" t="str">
        <f>T("ARAVACA             ")</f>
        <v xml:space="preserve">ARAVACA             </v>
      </c>
      <c r="E9721" t="str">
        <f>T("TU ")</f>
        <v xml:space="preserve">TU </v>
      </c>
      <c r="F9721" t="str">
        <f>T("TURISMOS       ")</f>
        <v xml:space="preserve">TURISMOS       </v>
      </c>
      <c r="G9721" t="str">
        <f>T("De 20 CABALLOS FISCALES en adelante               ")</f>
        <v xml:space="preserve">De 20 CABALLOS FISCALES en adelante               </v>
      </c>
      <c r="I9721">
        <v>3</v>
      </c>
    </row>
    <row r="9722" spans="1:9">
      <c r="A9722" t="str">
        <f>T("2018")</f>
        <v>2018</v>
      </c>
      <c r="B9722" t="str">
        <f>T("OTROS                                             ")</f>
        <v xml:space="preserve">OTROS                                             </v>
      </c>
      <c r="C9722" t="str">
        <f>T("MONCLOA-ARAVACA     ")</f>
        <v xml:space="preserve">MONCLOA-ARAVACA     </v>
      </c>
      <c r="D9722" t="str">
        <f>T("VALDEMARIN          ")</f>
        <v xml:space="preserve">VALDEMARIN          </v>
      </c>
      <c r="E9722" t="str">
        <f>T("TU ")</f>
        <v xml:space="preserve">TU </v>
      </c>
      <c r="F9722" t="str">
        <f>T("TURISMOS       ")</f>
        <v xml:space="preserve">TURISMOS       </v>
      </c>
      <c r="G9722" t="str">
        <f>T("De 12 a 15,99 CABALLOS FISCALES                   ")</f>
        <v xml:space="preserve">De 12 a 15,99 CABALLOS FISCALES                   </v>
      </c>
      <c r="I9722">
        <v>1</v>
      </c>
    </row>
    <row r="9723" spans="1:9">
      <c r="A9723" t="str">
        <f>T("2018")</f>
        <v>2018</v>
      </c>
      <c r="B9723" t="str">
        <f>T("JURIDICO                                          ")</f>
        <v xml:space="preserve">JURIDICO                                          </v>
      </c>
      <c r="C9723" t="str">
        <f>T("MONCLOA-ARAVACA     ")</f>
        <v xml:space="preserve">MONCLOA-ARAVACA     </v>
      </c>
      <c r="D9723" t="str">
        <f>T("CIUDAD UNIVERSITARIA")</f>
        <v>CIUDAD UNIVERSITARIA</v>
      </c>
      <c r="E9723" t="str">
        <f>T("TU ")</f>
        <v xml:space="preserve">TU </v>
      </c>
      <c r="F9723" t="str">
        <f>T("TURISMOS       ")</f>
        <v xml:space="preserve">TURISMOS       </v>
      </c>
      <c r="G9723" t="str">
        <f>T("De 12 a 15,99 CABALLOS FISCALES                   ")</f>
        <v xml:space="preserve">De 12 a 15,99 CABALLOS FISCALES                   </v>
      </c>
      <c r="I9723">
        <v>1</v>
      </c>
    </row>
    <row r="9724" spans="1:9">
      <c r="A9724" t="str">
        <f>T("2018")</f>
        <v>2018</v>
      </c>
      <c r="B9724" t="str">
        <f>T("FISICO                                            ")</f>
        <v xml:space="preserve">FISICO                                            </v>
      </c>
      <c r="C9724" t="str">
        <f>T("MORATALAZ           ")</f>
        <v xml:space="preserve">MORATALAZ           </v>
      </c>
      <c r="D9724" t="str">
        <f>T("MARROQUINA          ")</f>
        <v xml:space="preserve">MARROQUINA          </v>
      </c>
      <c r="E9724" t="str">
        <f>T("AU ")</f>
        <v xml:space="preserve">AU </v>
      </c>
      <c r="F9724" t="str">
        <f>T("AUTOBUSES      ")</f>
        <v xml:space="preserve">AUTOBUSES      </v>
      </c>
      <c r="G9724" t="str">
        <f>T("De menos de 21 PLAZAS                             ")</f>
        <v xml:space="preserve">De menos de 21 PLAZAS                             </v>
      </c>
      <c r="H9724" t="str">
        <f>T("DIESEL                                            ")</f>
        <v xml:space="preserve">DIESEL                                            </v>
      </c>
      <c r="I9724">
        <v>1</v>
      </c>
    </row>
    <row r="9725" spans="1:9">
      <c r="A9725" t="str">
        <f>T("2018")</f>
        <v>2018</v>
      </c>
      <c r="B9725" t="str">
        <f>T("FISICO                                            ")</f>
        <v xml:space="preserve">FISICO                                            </v>
      </c>
      <c r="C9725" t="str">
        <f>T("MORATALAZ           ")</f>
        <v xml:space="preserve">MORATALAZ           </v>
      </c>
      <c r="D9725" t="str">
        <f>T("MARROQUINA          ")</f>
        <v xml:space="preserve">MARROQUINA          </v>
      </c>
      <c r="E9725" t="str">
        <f>T("AU ")</f>
        <v xml:space="preserve">AU </v>
      </c>
      <c r="F9725" t="str">
        <f>T("AUTOBUSES      ")</f>
        <v xml:space="preserve">AUTOBUSES      </v>
      </c>
      <c r="G9725" t="str">
        <f>T("De 21 a 50 PLAZAS                                 ")</f>
        <v xml:space="preserve">De 21 a 50 PLAZAS                                 </v>
      </c>
      <c r="H9725" t="str">
        <f>T("DIESEL                                            ")</f>
        <v xml:space="preserve">DIESEL                                            </v>
      </c>
      <c r="I9725">
        <v>1</v>
      </c>
    </row>
    <row r="9726" spans="1:9">
      <c r="A9726" t="str">
        <f>T("2018")</f>
        <v>2018</v>
      </c>
      <c r="B9726" t="str">
        <f>T("FISICO                                            ")</f>
        <v xml:space="preserve">FISICO                                            </v>
      </c>
      <c r="C9726" t="str">
        <f>T("MORATALAZ           ")</f>
        <v xml:space="preserve">MORATALAZ           </v>
      </c>
      <c r="D9726" t="str">
        <f>T("VINATEROS           ")</f>
        <v xml:space="preserve">VINATEROS           </v>
      </c>
      <c r="E9726" t="str">
        <f>T("AU ")</f>
        <v xml:space="preserve">AU </v>
      </c>
      <c r="F9726" t="str">
        <f>T("AUTOBUSES      ")</f>
        <v xml:space="preserve">AUTOBUSES      </v>
      </c>
      <c r="G9726" t="str">
        <f>T("De 51 PLAZAS en adelante                          ")</f>
        <v xml:space="preserve">De 51 PLAZAS en adelante                          </v>
      </c>
      <c r="H9726" t="str">
        <f>T("DIESEL                                            ")</f>
        <v xml:space="preserve">DIESEL                                            </v>
      </c>
      <c r="I9726">
        <v>3</v>
      </c>
    </row>
    <row r="9727" spans="1:9">
      <c r="A9727" t="str">
        <f>T("2018")</f>
        <v>2018</v>
      </c>
      <c r="B9727" t="str">
        <f>T("JURIDICO                                          ")</f>
        <v xml:space="preserve">JURIDICO                                          </v>
      </c>
      <c r="C9727" t="str">
        <f>T("MORATALAZ           ")</f>
        <v xml:space="preserve">MORATALAZ           </v>
      </c>
      <c r="D9727" t="str">
        <f>T("PAVONES             ")</f>
        <v xml:space="preserve">PAVONES             </v>
      </c>
      <c r="E9727" t="str">
        <f>T("AU ")</f>
        <v xml:space="preserve">AU </v>
      </c>
      <c r="F9727" t="str">
        <f>T("AUTOBUSES      ")</f>
        <v xml:space="preserve">AUTOBUSES      </v>
      </c>
      <c r="G9727" t="str">
        <f>T("De menos de 21 PLAZAS                             ")</f>
        <v xml:space="preserve">De menos de 21 PLAZAS                             </v>
      </c>
      <c r="H9727" t="str">
        <f>T("DIESEL                                            ")</f>
        <v xml:space="preserve">DIESEL                                            </v>
      </c>
      <c r="I9727">
        <v>1</v>
      </c>
    </row>
    <row r="9728" spans="1:9">
      <c r="A9728" t="str">
        <f>T("2018")</f>
        <v>2018</v>
      </c>
      <c r="B9728" t="str">
        <f>T("JURIDICO                                          ")</f>
        <v xml:space="preserve">JURIDICO                                          </v>
      </c>
      <c r="C9728" t="str">
        <f>T("MORATALAZ           ")</f>
        <v xml:space="preserve">MORATALAZ           </v>
      </c>
      <c r="D9728" t="str">
        <f>T("MARROQUINA          ")</f>
        <v xml:space="preserve">MARROQUINA          </v>
      </c>
      <c r="E9728" t="str">
        <f>T("AU ")</f>
        <v xml:space="preserve">AU </v>
      </c>
      <c r="F9728" t="str">
        <f>T("AUTOBUSES      ")</f>
        <v xml:space="preserve">AUTOBUSES      </v>
      </c>
      <c r="G9728" t="str">
        <f>T("De menos de 21 PLAZAS                             ")</f>
        <v xml:space="preserve">De menos de 21 PLAZAS                             </v>
      </c>
      <c r="H9728" t="str">
        <f>T("DIESEL                                            ")</f>
        <v xml:space="preserve">DIESEL                                            </v>
      </c>
      <c r="I9728">
        <v>15</v>
      </c>
    </row>
    <row r="9729" spans="1:9">
      <c r="A9729" t="str">
        <f>T("2018")</f>
        <v>2018</v>
      </c>
      <c r="B9729" t="str">
        <f>T("JURIDICO                                          ")</f>
        <v xml:space="preserve">JURIDICO                                          </v>
      </c>
      <c r="C9729" t="str">
        <f>T("MORATALAZ           ")</f>
        <v xml:space="preserve">MORATALAZ           </v>
      </c>
      <c r="D9729" t="str">
        <f>T("MARROQUINA          ")</f>
        <v xml:space="preserve">MARROQUINA          </v>
      </c>
      <c r="E9729" t="str">
        <f>T("AU ")</f>
        <v xml:space="preserve">AU </v>
      </c>
      <c r="F9729" t="str">
        <f>T("AUTOBUSES      ")</f>
        <v xml:space="preserve">AUTOBUSES      </v>
      </c>
      <c r="G9729" t="str">
        <f>T("De 21 a 50 PLAZAS                                 ")</f>
        <v xml:space="preserve">De 21 a 50 PLAZAS                                 </v>
      </c>
      <c r="H9729" t="str">
        <f>T("DIESEL                                            ")</f>
        <v xml:space="preserve">DIESEL                                            </v>
      </c>
      <c r="I9729">
        <v>24</v>
      </c>
    </row>
    <row r="9730" spans="1:9">
      <c r="A9730" t="str">
        <f>T("2018")</f>
        <v>2018</v>
      </c>
      <c r="B9730" t="str">
        <f>T("JURIDICO                                          ")</f>
        <v xml:space="preserve">JURIDICO                                          </v>
      </c>
      <c r="C9730" t="str">
        <f>T("MORATALAZ           ")</f>
        <v xml:space="preserve">MORATALAZ           </v>
      </c>
      <c r="D9730" t="str">
        <f>T("MARROQUINA          ")</f>
        <v xml:space="preserve">MARROQUINA          </v>
      </c>
      <c r="E9730" t="str">
        <f>T("AU ")</f>
        <v xml:space="preserve">AU </v>
      </c>
      <c r="F9730" t="str">
        <f>T("AUTOBUSES      ")</f>
        <v xml:space="preserve">AUTOBUSES      </v>
      </c>
      <c r="G9730" t="str">
        <f>T("De 51 PLAZAS en adelante                          ")</f>
        <v xml:space="preserve">De 51 PLAZAS en adelante                          </v>
      </c>
      <c r="H9730" t="str">
        <f>T("DIESEL                                            ")</f>
        <v xml:space="preserve">DIESEL                                            </v>
      </c>
      <c r="I9730">
        <v>19</v>
      </c>
    </row>
    <row r="9731" spans="1:9">
      <c r="A9731" t="str">
        <f>T("2018")</f>
        <v>2018</v>
      </c>
      <c r="B9731" t="str">
        <f>T("JURIDICO                                          ")</f>
        <v xml:space="preserve">JURIDICO                                          </v>
      </c>
      <c r="C9731" t="str">
        <f>T("MORATALAZ           ")</f>
        <v xml:space="preserve">MORATALAZ           </v>
      </c>
      <c r="D9731" t="str">
        <f>T("FONTARRON           ")</f>
        <v xml:space="preserve">FONTARRON           </v>
      </c>
      <c r="E9731" t="str">
        <f>T("AU ")</f>
        <v xml:space="preserve">AU </v>
      </c>
      <c r="F9731" t="str">
        <f>T("AUTOBUSES      ")</f>
        <v xml:space="preserve">AUTOBUSES      </v>
      </c>
      <c r="G9731" t="str">
        <f>T("De 21 a 50 PLAZAS                                 ")</f>
        <v xml:space="preserve">De 21 a 50 PLAZAS                                 </v>
      </c>
      <c r="H9731" t="str">
        <f>T("DIESEL                                            ")</f>
        <v xml:space="preserve">DIESEL                                            </v>
      </c>
      <c r="I9731">
        <v>1</v>
      </c>
    </row>
    <row r="9732" spans="1:9">
      <c r="A9732" t="str">
        <f>T("2018")</f>
        <v>2018</v>
      </c>
      <c r="B9732" t="str">
        <f>T("JURIDICO                                          ")</f>
        <v xml:space="preserve">JURIDICO                                          </v>
      </c>
      <c r="C9732" t="str">
        <f>T("MORATALAZ           ")</f>
        <v xml:space="preserve">MORATALAZ           </v>
      </c>
      <c r="D9732" t="str">
        <f>T("VINATEROS           ")</f>
        <v xml:space="preserve">VINATEROS           </v>
      </c>
      <c r="E9732" t="str">
        <f>T("AU ")</f>
        <v xml:space="preserve">AU </v>
      </c>
      <c r="F9732" t="str">
        <f>T("AUTOBUSES      ")</f>
        <v xml:space="preserve">AUTOBUSES      </v>
      </c>
      <c r="G9732" t="str">
        <f>T("De menos de 21 PLAZAS                             ")</f>
        <v xml:space="preserve">De menos de 21 PLAZAS                             </v>
      </c>
      <c r="H9732" t="str">
        <f>T("DIESEL                                            ")</f>
        <v xml:space="preserve">DIESEL                                            </v>
      </c>
      <c r="I9732">
        <v>1</v>
      </c>
    </row>
    <row r="9733" spans="1:9">
      <c r="A9733" t="str">
        <f>T("2018")</f>
        <v>2018</v>
      </c>
      <c r="B9733" t="str">
        <f>T("JURIDICO                                          ")</f>
        <v xml:space="preserve">JURIDICO                                          </v>
      </c>
      <c r="C9733" t="str">
        <f>T("MORATALAZ           ")</f>
        <v xml:space="preserve">MORATALAZ           </v>
      </c>
      <c r="D9733" t="str">
        <f>T("MARROQUINA          ")</f>
        <v xml:space="preserve">MARROQUINA          </v>
      </c>
      <c r="E9733" t="str">
        <f>T("AU ")</f>
        <v xml:space="preserve">AU </v>
      </c>
      <c r="F9733" t="str">
        <f>T("AUTOBUSES      ")</f>
        <v xml:space="preserve">AUTOBUSES      </v>
      </c>
      <c r="G9733" t="str">
        <f>T("De 21 a 50 PLAZAS                                 ")</f>
        <v xml:space="preserve">De 21 a 50 PLAZAS                                 </v>
      </c>
      <c r="I9733">
        <v>1</v>
      </c>
    </row>
    <row r="9734" spans="1:9">
      <c r="A9734" t="str">
        <f>T("2018")</f>
        <v>2018</v>
      </c>
      <c r="B9734" t="str">
        <f>T("Entidad sin personalidad jurídica (art. 35.4 LGT) ")</f>
        <v xml:space="preserve">Entidad sin personalidad jurídica (art. 35.4 LGT) </v>
      </c>
      <c r="C9734" t="str">
        <f>T("MORATALAZ           ")</f>
        <v xml:space="preserve">MORATALAZ           </v>
      </c>
      <c r="D9734" t="str">
        <f>T("PAVONES             ")</f>
        <v xml:space="preserve">PAVONES             </v>
      </c>
      <c r="E9734" t="str">
        <f>T("CA ")</f>
        <v xml:space="preserve">CA </v>
      </c>
      <c r="F9734" t="str">
        <f>T("CAMIONES       ")</f>
        <v xml:space="preserve">CAMIONES       </v>
      </c>
      <c r="G9734" t="str">
        <f>T("De 1.000 a 2.999 KG DE CARGA ÚTIL                 ")</f>
        <v xml:space="preserve">De 1.000 a 2.999 KG DE CARGA ÚTIL                 </v>
      </c>
      <c r="H9734" t="str">
        <f>T("DIESEL                                            ")</f>
        <v xml:space="preserve">DIESEL                                            </v>
      </c>
      <c r="I9734">
        <v>1</v>
      </c>
    </row>
    <row r="9735" spans="1:9">
      <c r="A9735" t="str">
        <f>T("2018")</f>
        <v>2018</v>
      </c>
      <c r="B9735" t="str">
        <f>T("Entidad sin personalidad jurídica (art. 35.4 LGT) ")</f>
        <v xml:space="preserve">Entidad sin personalidad jurídica (art. 35.4 LGT) </v>
      </c>
      <c r="C9735" t="str">
        <f>T("MORATALAZ           ")</f>
        <v xml:space="preserve">MORATALAZ           </v>
      </c>
      <c r="D9735" t="str">
        <f>T("HORCAJO             ")</f>
        <v xml:space="preserve">HORCAJO             </v>
      </c>
      <c r="E9735" t="str">
        <f>T("CA ")</f>
        <v xml:space="preserve">CA </v>
      </c>
      <c r="F9735" t="str">
        <f>T("CAMIONES       ")</f>
        <v xml:space="preserve">CAMIONES       </v>
      </c>
      <c r="G9735" t="str">
        <f>T("De menos de 1.000 KG DE CARGA ÚTIL                ")</f>
        <v xml:space="preserve">De menos de 1.000 KG DE CARGA ÚTIL                </v>
      </c>
      <c r="H9735" t="str">
        <f>T("DIESEL                                            ")</f>
        <v xml:space="preserve">DIESEL                                            </v>
      </c>
      <c r="I9735">
        <v>1</v>
      </c>
    </row>
    <row r="9736" spans="1:9">
      <c r="A9736" t="str">
        <f>T("2018")</f>
        <v>2018</v>
      </c>
      <c r="B9736" t="str">
        <f>T("Entidad sin personalidad jurídica (art. 35.4 LGT) ")</f>
        <v xml:space="preserve">Entidad sin personalidad jurídica (art. 35.4 LGT) </v>
      </c>
      <c r="C9736" t="str">
        <f>T("MORATALAZ           ")</f>
        <v xml:space="preserve">MORATALAZ           </v>
      </c>
      <c r="D9736" t="str">
        <f>T("MARROQUINA          ")</f>
        <v xml:space="preserve">MARROQUINA          </v>
      </c>
      <c r="E9736" t="str">
        <f>T("CA ")</f>
        <v xml:space="preserve">CA </v>
      </c>
      <c r="F9736" t="str">
        <f>T("CAMIONES       ")</f>
        <v xml:space="preserve">CAMIONES       </v>
      </c>
      <c r="G9736" t="str">
        <f>T("De menos de 1.000 KG DE CARGA ÚTIL                ")</f>
        <v xml:space="preserve">De menos de 1.000 KG DE CARGA ÚTIL                </v>
      </c>
      <c r="H9736" t="str">
        <f>T("DIESEL                                            ")</f>
        <v xml:space="preserve">DIESEL                                            </v>
      </c>
      <c r="I9736">
        <v>4</v>
      </c>
    </row>
    <row r="9737" spans="1:9">
      <c r="A9737" t="str">
        <f>T("2018")</f>
        <v>2018</v>
      </c>
      <c r="B9737" t="str">
        <f>T("Entidad sin personalidad jurídica (art. 35.4 LGT) ")</f>
        <v xml:space="preserve">Entidad sin personalidad jurídica (art. 35.4 LGT) </v>
      </c>
      <c r="C9737" t="str">
        <f>T("MORATALAZ           ")</f>
        <v xml:space="preserve">MORATALAZ           </v>
      </c>
      <c r="D9737" t="str">
        <f>T("MARROQUINA          ")</f>
        <v xml:space="preserve">MARROQUINA          </v>
      </c>
      <c r="E9737" t="str">
        <f>T("CA ")</f>
        <v xml:space="preserve">CA </v>
      </c>
      <c r="F9737" t="str">
        <f>T("CAMIONES       ")</f>
        <v xml:space="preserve">CAMIONES       </v>
      </c>
      <c r="G9737" t="str">
        <f>T("De 1.000 a 2.999 KG DE CARGA ÚTIL                 ")</f>
        <v xml:space="preserve">De 1.000 a 2.999 KG DE CARGA ÚTIL                 </v>
      </c>
      <c r="H9737" t="str">
        <f>T("DIESEL                                            ")</f>
        <v xml:space="preserve">DIESEL                                            </v>
      </c>
      <c r="I9737">
        <v>2</v>
      </c>
    </row>
    <row r="9738" spans="1:9">
      <c r="A9738" t="str">
        <f>T("2018")</f>
        <v>2018</v>
      </c>
      <c r="B9738" t="str">
        <f>T("Entidad sin personalidad jurídica (art. 35.4 LGT) ")</f>
        <v xml:space="preserve">Entidad sin personalidad jurídica (art. 35.4 LGT) </v>
      </c>
      <c r="C9738" t="str">
        <f>T("MORATALAZ           ")</f>
        <v xml:space="preserve">MORATALAZ           </v>
      </c>
      <c r="D9738" t="str">
        <f>T("MEDIA LEGUA         ")</f>
        <v xml:space="preserve">MEDIA LEGUA         </v>
      </c>
      <c r="E9738" t="str">
        <f>T("CA ")</f>
        <v xml:space="preserve">CA </v>
      </c>
      <c r="F9738" t="str">
        <f>T("CAMIONES       ")</f>
        <v xml:space="preserve">CAMIONES       </v>
      </c>
      <c r="G9738" t="str">
        <f>T("De menos de 1.000 KG DE CARGA ÚTIL                ")</f>
        <v xml:space="preserve">De menos de 1.000 KG DE CARGA ÚTIL                </v>
      </c>
      <c r="H9738" t="str">
        <f>T("DIESEL                                            ")</f>
        <v xml:space="preserve">DIESEL                                            </v>
      </c>
      <c r="I9738">
        <v>5</v>
      </c>
    </row>
    <row r="9739" spans="1:9">
      <c r="A9739" t="str">
        <f>T("2018")</f>
        <v>2018</v>
      </c>
      <c r="B9739" t="str">
        <f>T("Entidad sin personalidad jurídica (art. 35.4 LGT) ")</f>
        <v xml:space="preserve">Entidad sin personalidad jurídica (art. 35.4 LGT) </v>
      </c>
      <c r="C9739" t="str">
        <f>T("MORATALAZ           ")</f>
        <v xml:space="preserve">MORATALAZ           </v>
      </c>
      <c r="D9739" t="str">
        <f>T("MEDIA LEGUA         ")</f>
        <v xml:space="preserve">MEDIA LEGUA         </v>
      </c>
      <c r="E9739" t="str">
        <f>T("CA ")</f>
        <v xml:space="preserve">CA </v>
      </c>
      <c r="F9739" t="str">
        <f>T("CAMIONES       ")</f>
        <v xml:space="preserve">CAMIONES       </v>
      </c>
      <c r="G9739" t="str">
        <f>T("De 1.000 a 2.999 KG DE CARGA ÚTIL                 ")</f>
        <v xml:space="preserve">De 1.000 a 2.999 KG DE CARGA ÚTIL                 </v>
      </c>
      <c r="H9739" t="str">
        <f>T("DIESEL                                            ")</f>
        <v xml:space="preserve">DIESEL                                            </v>
      </c>
      <c r="I9739">
        <v>3</v>
      </c>
    </row>
    <row r="9740" spans="1:9">
      <c r="A9740" t="str">
        <f>T("2018")</f>
        <v>2018</v>
      </c>
      <c r="B9740" t="str">
        <f>T("Entidad sin personalidad jurídica (art. 35.4 LGT) ")</f>
        <v xml:space="preserve">Entidad sin personalidad jurídica (art. 35.4 LGT) </v>
      </c>
      <c r="C9740" t="str">
        <f>T("MORATALAZ           ")</f>
        <v xml:space="preserve">MORATALAZ           </v>
      </c>
      <c r="D9740" t="str">
        <f>T("FONTARRON           ")</f>
        <v xml:space="preserve">FONTARRON           </v>
      </c>
      <c r="E9740" t="str">
        <f>T("CA ")</f>
        <v xml:space="preserve">CA </v>
      </c>
      <c r="F9740" t="str">
        <f>T("CAMIONES       ")</f>
        <v xml:space="preserve">CAMIONES       </v>
      </c>
      <c r="G9740" t="str">
        <f>T("De menos de 1.000 KG DE CARGA ÚTIL                ")</f>
        <v xml:space="preserve">De menos de 1.000 KG DE CARGA ÚTIL                </v>
      </c>
      <c r="H9740" t="str">
        <f>T("DIESEL                                            ")</f>
        <v xml:space="preserve">DIESEL                                            </v>
      </c>
      <c r="I9740">
        <v>6</v>
      </c>
    </row>
    <row r="9741" spans="1:9">
      <c r="A9741" t="str">
        <f>T("2018")</f>
        <v>2018</v>
      </c>
      <c r="B9741" t="str">
        <f>T("Entidad sin personalidad jurídica (art. 35.4 LGT) ")</f>
        <v xml:space="preserve">Entidad sin personalidad jurídica (art. 35.4 LGT) </v>
      </c>
      <c r="C9741" t="str">
        <f>T("MORATALAZ           ")</f>
        <v xml:space="preserve">MORATALAZ           </v>
      </c>
      <c r="D9741" t="str">
        <f>T("FONTARRON           ")</f>
        <v xml:space="preserve">FONTARRON           </v>
      </c>
      <c r="E9741" t="str">
        <f>T("CA ")</f>
        <v xml:space="preserve">CA </v>
      </c>
      <c r="F9741" t="str">
        <f>T("CAMIONES       ")</f>
        <v xml:space="preserve">CAMIONES       </v>
      </c>
      <c r="G9741" t="str">
        <f>T("De 1.000 a 2.999 KG DE CARGA ÚTIL                 ")</f>
        <v xml:space="preserve">De 1.000 a 2.999 KG DE CARGA ÚTIL                 </v>
      </c>
      <c r="H9741" t="str">
        <f>T("DIESEL                                            ")</f>
        <v xml:space="preserve">DIESEL                                            </v>
      </c>
      <c r="I9741">
        <v>3</v>
      </c>
    </row>
    <row r="9742" spans="1:9">
      <c r="A9742" t="str">
        <f>T("2018")</f>
        <v>2018</v>
      </c>
      <c r="B9742" t="str">
        <f>T("Entidad sin personalidad jurídica (art. 35.4 LGT) ")</f>
        <v xml:space="preserve">Entidad sin personalidad jurídica (art. 35.4 LGT) </v>
      </c>
      <c r="C9742" t="str">
        <f>T("MORATALAZ           ")</f>
        <v xml:space="preserve">MORATALAZ           </v>
      </c>
      <c r="D9742" t="str">
        <f>T("VINATEROS           ")</f>
        <v xml:space="preserve">VINATEROS           </v>
      </c>
      <c r="E9742" t="str">
        <f>T("CA ")</f>
        <v xml:space="preserve">CA </v>
      </c>
      <c r="F9742" t="str">
        <f>T("CAMIONES       ")</f>
        <v xml:space="preserve">CAMIONES       </v>
      </c>
      <c r="G9742" t="str">
        <f>T("De menos de 1.000 KG DE CARGA ÚTIL                ")</f>
        <v xml:space="preserve">De menos de 1.000 KG DE CARGA ÚTIL                </v>
      </c>
      <c r="H9742" t="str">
        <f>T("DIESEL                                            ")</f>
        <v xml:space="preserve">DIESEL                                            </v>
      </c>
      <c r="I9742">
        <v>1</v>
      </c>
    </row>
    <row r="9743" spans="1:9">
      <c r="A9743" t="str">
        <f>T("2018")</f>
        <v>2018</v>
      </c>
      <c r="B9743" t="str">
        <f>T("FISICO                                            ")</f>
        <v xml:space="preserve">FISICO                                            </v>
      </c>
      <c r="C9743" t="str">
        <f>T("MORATALAZ           ")</f>
        <v xml:space="preserve">MORATALAZ           </v>
      </c>
      <c r="D9743" t="str">
        <f>T("SIN BARRIO          ")</f>
        <v xml:space="preserve">SIN BARRIO          </v>
      </c>
      <c r="E9743" t="str">
        <f>T("CA ")</f>
        <v xml:space="preserve">CA </v>
      </c>
      <c r="F9743" t="str">
        <f>T("CAMIONES       ")</f>
        <v xml:space="preserve">CAMIONES       </v>
      </c>
      <c r="G9743" t="str">
        <f>T("De menos de 1.000 KG DE CARGA ÚTIL                ")</f>
        <v xml:space="preserve">De menos de 1.000 KG DE CARGA ÚTIL                </v>
      </c>
      <c r="H9743" t="str">
        <f>T("DIESEL                                            ")</f>
        <v xml:space="preserve">DIESEL                                            </v>
      </c>
      <c r="I9743">
        <v>19</v>
      </c>
    </row>
    <row r="9744" spans="1:9">
      <c r="A9744" t="str">
        <f>T("2018")</f>
        <v>2018</v>
      </c>
      <c r="B9744" t="str">
        <f>T("FISICO                                            ")</f>
        <v xml:space="preserve">FISICO                                            </v>
      </c>
      <c r="C9744" t="str">
        <f>T("MORATALAZ           ")</f>
        <v xml:space="preserve">MORATALAZ           </v>
      </c>
      <c r="D9744" t="str">
        <f>T("SIN BARRIO          ")</f>
        <v xml:space="preserve">SIN BARRIO          </v>
      </c>
      <c r="E9744" t="str">
        <f>T("CA ")</f>
        <v xml:space="preserve">CA </v>
      </c>
      <c r="F9744" t="str">
        <f>T("CAMIONES       ")</f>
        <v xml:space="preserve">CAMIONES       </v>
      </c>
      <c r="G9744" t="str">
        <f>T("De 1.000 a 2.999 KG DE CARGA ÚTIL                 ")</f>
        <v xml:space="preserve">De 1.000 a 2.999 KG DE CARGA ÚTIL                 </v>
      </c>
      <c r="H9744" t="str">
        <f>T("DIESEL                                            ")</f>
        <v xml:space="preserve">DIESEL                                            </v>
      </c>
      <c r="I9744">
        <v>8</v>
      </c>
    </row>
    <row r="9745" spans="1:9">
      <c r="A9745" t="str">
        <f>T("2018")</f>
        <v>2018</v>
      </c>
      <c r="B9745" t="str">
        <f>T("FISICO                                            ")</f>
        <v xml:space="preserve">FISICO                                            </v>
      </c>
      <c r="C9745" t="str">
        <f>T("MORATALAZ           ")</f>
        <v xml:space="preserve">MORATALAZ           </v>
      </c>
      <c r="D9745" t="str">
        <f>T("SIN BARRIO          ")</f>
        <v xml:space="preserve">SIN BARRIO          </v>
      </c>
      <c r="E9745" t="str">
        <f>T("CA ")</f>
        <v xml:space="preserve">CA </v>
      </c>
      <c r="F9745" t="str">
        <f>T("CAMIONES       ")</f>
        <v xml:space="preserve">CAMIONES       </v>
      </c>
      <c r="G9745" t="str">
        <f>T("De 3.000 a 9.999 KG DE CARGA ÚTIL                 ")</f>
        <v xml:space="preserve">De 3.000 a 9.999 KG DE CARGA ÚTIL                 </v>
      </c>
      <c r="H9745" t="str">
        <f>T("DIESEL                                            ")</f>
        <v xml:space="preserve">DIESEL                                            </v>
      </c>
      <c r="I9745">
        <v>1</v>
      </c>
    </row>
    <row r="9746" spans="1:9">
      <c r="A9746" t="str">
        <f>T("2018")</f>
        <v>2018</v>
      </c>
      <c r="B9746" t="str">
        <f>T("FISICO                                            ")</f>
        <v xml:space="preserve">FISICO                                            </v>
      </c>
      <c r="C9746" t="str">
        <f>T("MORATALAZ           ")</f>
        <v xml:space="preserve">MORATALAZ           </v>
      </c>
      <c r="D9746" t="str">
        <f>T("PAVONES             ")</f>
        <v xml:space="preserve">PAVONES             </v>
      </c>
      <c r="E9746" t="str">
        <f>T("CA ")</f>
        <v xml:space="preserve">CA </v>
      </c>
      <c r="F9746" t="str">
        <f>T("CAMIONES       ")</f>
        <v xml:space="preserve">CAMIONES       </v>
      </c>
      <c r="G9746" t="str">
        <f>T("De menos de 1.000 KG DE CARGA ÚTIL                ")</f>
        <v xml:space="preserve">De menos de 1.000 KG DE CARGA ÚTIL                </v>
      </c>
      <c r="H9746" t="str">
        <f>T("DIESEL                                            ")</f>
        <v xml:space="preserve">DIESEL                                            </v>
      </c>
      <c r="I9746">
        <v>122</v>
      </c>
    </row>
    <row r="9747" spans="1:9">
      <c r="A9747" t="str">
        <f>T("2018")</f>
        <v>2018</v>
      </c>
      <c r="B9747" t="str">
        <f>T("FISICO                                            ")</f>
        <v xml:space="preserve">FISICO                                            </v>
      </c>
      <c r="C9747" t="str">
        <f>T("MORATALAZ           ")</f>
        <v xml:space="preserve">MORATALAZ           </v>
      </c>
      <c r="D9747" t="str">
        <f>T("PAVONES             ")</f>
        <v xml:space="preserve">PAVONES             </v>
      </c>
      <c r="E9747" t="str">
        <f>T("CA ")</f>
        <v xml:space="preserve">CA </v>
      </c>
      <c r="F9747" t="str">
        <f>T("CAMIONES       ")</f>
        <v xml:space="preserve">CAMIONES       </v>
      </c>
      <c r="G9747" t="str">
        <f>T("De 1.000 a 2.999 KG DE CARGA ÚTIL                 ")</f>
        <v xml:space="preserve">De 1.000 a 2.999 KG DE CARGA ÚTIL                 </v>
      </c>
      <c r="H9747" t="str">
        <f>T("DIESEL                                            ")</f>
        <v xml:space="preserve">DIESEL                                            </v>
      </c>
      <c r="I9747">
        <v>64</v>
      </c>
    </row>
    <row r="9748" spans="1:9">
      <c r="A9748" t="str">
        <f>T("2018")</f>
        <v>2018</v>
      </c>
      <c r="B9748" t="str">
        <f>T("FISICO                                            ")</f>
        <v xml:space="preserve">FISICO                                            </v>
      </c>
      <c r="C9748" t="str">
        <f>T("MORATALAZ           ")</f>
        <v xml:space="preserve">MORATALAZ           </v>
      </c>
      <c r="D9748" t="str">
        <f>T("PAVONES             ")</f>
        <v xml:space="preserve">PAVONES             </v>
      </c>
      <c r="E9748" t="str">
        <f>T("CA ")</f>
        <v xml:space="preserve">CA </v>
      </c>
      <c r="F9748" t="str">
        <f>T("CAMIONES       ")</f>
        <v xml:space="preserve">CAMIONES       </v>
      </c>
      <c r="G9748" t="str">
        <f>T("De 3.000 a 9.999 KG DE CARGA ÚTIL                 ")</f>
        <v xml:space="preserve">De 3.000 a 9.999 KG DE CARGA ÚTIL                 </v>
      </c>
      <c r="H9748" t="str">
        <f>T("DIESEL                                            ")</f>
        <v xml:space="preserve">DIESEL                                            </v>
      </c>
      <c r="I9748">
        <v>9</v>
      </c>
    </row>
    <row r="9749" spans="1:9">
      <c r="A9749" t="str">
        <f>T("2018")</f>
        <v>2018</v>
      </c>
      <c r="B9749" t="str">
        <f>T("FISICO                                            ")</f>
        <v xml:space="preserve">FISICO                                            </v>
      </c>
      <c r="C9749" t="str">
        <f>T("MORATALAZ           ")</f>
        <v xml:space="preserve">MORATALAZ           </v>
      </c>
      <c r="D9749" t="str">
        <f>T("PAVONES             ")</f>
        <v xml:space="preserve">PAVONES             </v>
      </c>
      <c r="E9749" t="str">
        <f>T("CA ")</f>
        <v xml:space="preserve">CA </v>
      </c>
      <c r="F9749" t="str">
        <f>T("CAMIONES       ")</f>
        <v xml:space="preserve">CAMIONES       </v>
      </c>
      <c r="G9749" t="str">
        <f>T("De 10.000 KG DE CARGA ÚTIL en adelante            ")</f>
        <v xml:space="preserve">De 10.000 KG DE CARGA ÚTIL en adelante            </v>
      </c>
      <c r="H9749" t="str">
        <f>T("DIESEL                                            ")</f>
        <v xml:space="preserve">DIESEL                                            </v>
      </c>
      <c r="I9749">
        <v>3</v>
      </c>
    </row>
    <row r="9750" spans="1:9">
      <c r="A9750" t="str">
        <f>T("2018")</f>
        <v>2018</v>
      </c>
      <c r="B9750" t="str">
        <f>T("FISICO                                            ")</f>
        <v xml:space="preserve">FISICO                                            </v>
      </c>
      <c r="C9750" t="str">
        <f>T("MORATALAZ           ")</f>
        <v xml:space="preserve">MORATALAZ           </v>
      </c>
      <c r="D9750" t="str">
        <f>T("HORCAJO             ")</f>
        <v xml:space="preserve">HORCAJO             </v>
      </c>
      <c r="E9750" t="str">
        <f>T("CA ")</f>
        <v xml:space="preserve">CA </v>
      </c>
      <c r="F9750" t="str">
        <f>T("CAMIONES       ")</f>
        <v xml:space="preserve">CAMIONES       </v>
      </c>
      <c r="G9750" t="str">
        <f>T("De menos de 1.000 KG DE CARGA ÚTIL                ")</f>
        <v xml:space="preserve">De menos de 1.000 KG DE CARGA ÚTIL                </v>
      </c>
      <c r="H9750" t="str">
        <f>T("DIESEL                                            ")</f>
        <v xml:space="preserve">DIESEL                                            </v>
      </c>
      <c r="I9750">
        <v>63</v>
      </c>
    </row>
    <row r="9751" spans="1:9">
      <c r="A9751" t="str">
        <f>T("2018")</f>
        <v>2018</v>
      </c>
      <c r="B9751" t="str">
        <f>T("FISICO                                            ")</f>
        <v xml:space="preserve">FISICO                                            </v>
      </c>
      <c r="C9751" t="str">
        <f>T("MORATALAZ           ")</f>
        <v xml:space="preserve">MORATALAZ           </v>
      </c>
      <c r="D9751" t="str">
        <f>T("HORCAJO             ")</f>
        <v xml:space="preserve">HORCAJO             </v>
      </c>
      <c r="E9751" t="str">
        <f>T("CA ")</f>
        <v xml:space="preserve">CA </v>
      </c>
      <c r="F9751" t="str">
        <f>T("CAMIONES       ")</f>
        <v xml:space="preserve">CAMIONES       </v>
      </c>
      <c r="G9751" t="str">
        <f>T("De 1.000 a 2.999 KG DE CARGA ÚTIL                 ")</f>
        <v xml:space="preserve">De 1.000 a 2.999 KG DE CARGA ÚTIL                 </v>
      </c>
      <c r="H9751" t="str">
        <f>T("DIESEL                                            ")</f>
        <v xml:space="preserve">DIESEL                                            </v>
      </c>
      <c r="I9751">
        <v>34</v>
      </c>
    </row>
    <row r="9752" spans="1:9">
      <c r="A9752" t="str">
        <f>T("2018")</f>
        <v>2018</v>
      </c>
      <c r="B9752" t="str">
        <f>T("FISICO                                            ")</f>
        <v xml:space="preserve">FISICO                                            </v>
      </c>
      <c r="C9752" t="str">
        <f>T("MORATALAZ           ")</f>
        <v xml:space="preserve">MORATALAZ           </v>
      </c>
      <c r="D9752" t="str">
        <f>T("HORCAJO             ")</f>
        <v xml:space="preserve">HORCAJO             </v>
      </c>
      <c r="E9752" t="str">
        <f>T("CA ")</f>
        <v xml:space="preserve">CA </v>
      </c>
      <c r="F9752" t="str">
        <f>T("CAMIONES       ")</f>
        <v xml:space="preserve">CAMIONES       </v>
      </c>
      <c r="G9752" t="str">
        <f>T("De 3.000 a 9.999 KG DE CARGA ÚTIL                 ")</f>
        <v xml:space="preserve">De 3.000 a 9.999 KG DE CARGA ÚTIL                 </v>
      </c>
      <c r="H9752" t="str">
        <f>T("DIESEL                                            ")</f>
        <v xml:space="preserve">DIESEL                                            </v>
      </c>
      <c r="I9752">
        <v>2</v>
      </c>
    </row>
    <row r="9753" spans="1:9">
      <c r="A9753" t="str">
        <f>T("2018")</f>
        <v>2018</v>
      </c>
      <c r="B9753" t="str">
        <f>T("FISICO                                            ")</f>
        <v xml:space="preserve">FISICO                                            </v>
      </c>
      <c r="C9753" t="str">
        <f>T("MORATALAZ           ")</f>
        <v xml:space="preserve">MORATALAZ           </v>
      </c>
      <c r="D9753" t="str">
        <f>T("MARROQUINA          ")</f>
        <v xml:space="preserve">MARROQUINA          </v>
      </c>
      <c r="E9753" t="str">
        <f>T("CA ")</f>
        <v xml:space="preserve">CA </v>
      </c>
      <c r="F9753" t="str">
        <f>T("CAMIONES       ")</f>
        <v xml:space="preserve">CAMIONES       </v>
      </c>
      <c r="G9753" t="str">
        <f>T("De menos de 1.000 KG DE CARGA ÚTIL                ")</f>
        <v xml:space="preserve">De menos de 1.000 KG DE CARGA ÚTIL                </v>
      </c>
      <c r="H9753" t="str">
        <f>T("DIESEL                                            ")</f>
        <v xml:space="preserve">DIESEL                                            </v>
      </c>
      <c r="I9753">
        <v>316</v>
      </c>
    </row>
    <row r="9754" spans="1:9">
      <c r="A9754" t="str">
        <f>T("2018")</f>
        <v>2018</v>
      </c>
      <c r="B9754" t="str">
        <f>T("FISICO                                            ")</f>
        <v xml:space="preserve">FISICO                                            </v>
      </c>
      <c r="C9754" t="str">
        <f>T("MORATALAZ           ")</f>
        <v xml:space="preserve">MORATALAZ           </v>
      </c>
      <c r="D9754" t="str">
        <f>T("MARROQUINA          ")</f>
        <v xml:space="preserve">MARROQUINA          </v>
      </c>
      <c r="E9754" t="str">
        <f>T("CA ")</f>
        <v xml:space="preserve">CA </v>
      </c>
      <c r="F9754" t="str">
        <f>T("CAMIONES       ")</f>
        <v xml:space="preserve">CAMIONES       </v>
      </c>
      <c r="G9754" t="str">
        <f>T("De 1.000 a 2.999 KG DE CARGA ÚTIL                 ")</f>
        <v xml:space="preserve">De 1.000 a 2.999 KG DE CARGA ÚTIL                 </v>
      </c>
      <c r="H9754" t="str">
        <f>T("DIESEL                                            ")</f>
        <v xml:space="preserve">DIESEL                                            </v>
      </c>
      <c r="I9754">
        <v>122</v>
      </c>
    </row>
    <row r="9755" spans="1:9">
      <c r="A9755" t="str">
        <f>T("2018")</f>
        <v>2018</v>
      </c>
      <c r="B9755" t="str">
        <f>T("FISICO                                            ")</f>
        <v xml:space="preserve">FISICO                                            </v>
      </c>
      <c r="C9755" t="str">
        <f>T("MORATALAZ           ")</f>
        <v xml:space="preserve">MORATALAZ           </v>
      </c>
      <c r="D9755" t="str">
        <f>T("MARROQUINA          ")</f>
        <v xml:space="preserve">MARROQUINA          </v>
      </c>
      <c r="E9755" t="str">
        <f>T("CA ")</f>
        <v xml:space="preserve">CA </v>
      </c>
      <c r="F9755" t="str">
        <f>T("CAMIONES       ")</f>
        <v xml:space="preserve">CAMIONES       </v>
      </c>
      <c r="G9755" t="str">
        <f>T("De 3.000 a 9.999 KG DE CARGA ÚTIL                 ")</f>
        <v xml:space="preserve">De 3.000 a 9.999 KG DE CARGA ÚTIL                 </v>
      </c>
      <c r="H9755" t="str">
        <f>T("DIESEL                                            ")</f>
        <v xml:space="preserve">DIESEL                                            </v>
      </c>
      <c r="I9755">
        <v>12</v>
      </c>
    </row>
    <row r="9756" spans="1:9">
      <c r="A9756" t="str">
        <f>T("2018")</f>
        <v>2018</v>
      </c>
      <c r="B9756" t="str">
        <f>T("FISICO                                            ")</f>
        <v xml:space="preserve">FISICO                                            </v>
      </c>
      <c r="C9756" t="str">
        <f>T("MORATALAZ           ")</f>
        <v xml:space="preserve">MORATALAZ           </v>
      </c>
      <c r="D9756" t="str">
        <f>T("MARROQUINA          ")</f>
        <v xml:space="preserve">MARROQUINA          </v>
      </c>
      <c r="E9756" t="str">
        <f>T("CA ")</f>
        <v xml:space="preserve">CA </v>
      </c>
      <c r="F9756" t="str">
        <f>T("CAMIONES       ")</f>
        <v xml:space="preserve">CAMIONES       </v>
      </c>
      <c r="G9756" t="str">
        <f>T("De 10.000 KG DE CARGA ÚTIL en adelante            ")</f>
        <v xml:space="preserve">De 10.000 KG DE CARGA ÚTIL en adelante            </v>
      </c>
      <c r="H9756" t="str">
        <f>T("DIESEL                                            ")</f>
        <v xml:space="preserve">DIESEL                                            </v>
      </c>
      <c r="I9756">
        <v>4</v>
      </c>
    </row>
    <row r="9757" spans="1:9">
      <c r="A9757" t="str">
        <f>T("2018")</f>
        <v>2018</v>
      </c>
      <c r="B9757" t="str">
        <f>T("FISICO                                            ")</f>
        <v xml:space="preserve">FISICO                                            </v>
      </c>
      <c r="C9757" t="str">
        <f>T("MORATALAZ           ")</f>
        <v xml:space="preserve">MORATALAZ           </v>
      </c>
      <c r="D9757" t="str">
        <f>T("MEDIA LEGUA         ")</f>
        <v xml:space="preserve">MEDIA LEGUA         </v>
      </c>
      <c r="E9757" t="str">
        <f>T("CA ")</f>
        <v xml:space="preserve">CA </v>
      </c>
      <c r="F9757" t="str">
        <f>T("CAMIONES       ")</f>
        <v xml:space="preserve">CAMIONES       </v>
      </c>
      <c r="G9757" t="str">
        <f>T("De menos de 1.000 KG DE CARGA ÚTIL                ")</f>
        <v xml:space="preserve">De menos de 1.000 KG DE CARGA ÚTIL                </v>
      </c>
      <c r="H9757" t="str">
        <f>T("DIESEL                                            ")</f>
        <v xml:space="preserve">DIESEL                                            </v>
      </c>
      <c r="I9757">
        <v>268</v>
      </c>
    </row>
    <row r="9758" spans="1:9">
      <c r="A9758" t="str">
        <f>T("2018")</f>
        <v>2018</v>
      </c>
      <c r="B9758" t="str">
        <f>T("FISICO                                            ")</f>
        <v xml:space="preserve">FISICO                                            </v>
      </c>
      <c r="C9758" t="str">
        <f>T("MORATALAZ           ")</f>
        <v xml:space="preserve">MORATALAZ           </v>
      </c>
      <c r="D9758" t="str">
        <f>T("MEDIA LEGUA         ")</f>
        <v xml:space="preserve">MEDIA LEGUA         </v>
      </c>
      <c r="E9758" t="str">
        <f>T("CA ")</f>
        <v xml:space="preserve">CA </v>
      </c>
      <c r="F9758" t="str">
        <f>T("CAMIONES       ")</f>
        <v xml:space="preserve">CAMIONES       </v>
      </c>
      <c r="G9758" t="str">
        <f>T("De 1.000 a 2.999 KG DE CARGA ÚTIL                 ")</f>
        <v xml:space="preserve">De 1.000 a 2.999 KG DE CARGA ÚTIL                 </v>
      </c>
      <c r="H9758" t="str">
        <f>T("DIESEL                                            ")</f>
        <v xml:space="preserve">DIESEL                                            </v>
      </c>
      <c r="I9758">
        <v>127</v>
      </c>
    </row>
    <row r="9759" spans="1:9">
      <c r="A9759" t="str">
        <f>T("2018")</f>
        <v>2018</v>
      </c>
      <c r="B9759" t="str">
        <f>T("FISICO                                            ")</f>
        <v xml:space="preserve">FISICO                                            </v>
      </c>
      <c r="C9759" t="str">
        <f>T("MORATALAZ           ")</f>
        <v xml:space="preserve">MORATALAZ           </v>
      </c>
      <c r="D9759" t="str">
        <f>T("MEDIA LEGUA         ")</f>
        <v xml:space="preserve">MEDIA LEGUA         </v>
      </c>
      <c r="E9759" t="str">
        <f>T("CA ")</f>
        <v xml:space="preserve">CA </v>
      </c>
      <c r="F9759" t="str">
        <f>T("CAMIONES       ")</f>
        <v xml:space="preserve">CAMIONES       </v>
      </c>
      <c r="G9759" t="str">
        <f>T("De 3.000 a 9.999 KG DE CARGA ÚTIL                 ")</f>
        <v xml:space="preserve">De 3.000 a 9.999 KG DE CARGA ÚTIL                 </v>
      </c>
      <c r="H9759" t="str">
        <f>T("DIESEL                                            ")</f>
        <v xml:space="preserve">DIESEL                                            </v>
      </c>
      <c r="I9759">
        <v>5</v>
      </c>
    </row>
    <row r="9760" spans="1:9">
      <c r="A9760" t="str">
        <f>T("2018")</f>
        <v>2018</v>
      </c>
      <c r="B9760" t="str">
        <f>T("FISICO                                            ")</f>
        <v xml:space="preserve">FISICO                                            </v>
      </c>
      <c r="C9760" t="str">
        <f>T("MORATALAZ           ")</f>
        <v xml:space="preserve">MORATALAZ           </v>
      </c>
      <c r="D9760" t="str">
        <f>T("MEDIA LEGUA         ")</f>
        <v xml:space="preserve">MEDIA LEGUA         </v>
      </c>
      <c r="E9760" t="str">
        <f>T("CA ")</f>
        <v xml:space="preserve">CA </v>
      </c>
      <c r="F9760" t="str">
        <f>T("CAMIONES       ")</f>
        <v xml:space="preserve">CAMIONES       </v>
      </c>
      <c r="G9760" t="str">
        <f>T("De 10.000 KG DE CARGA ÚTIL en adelante            ")</f>
        <v xml:space="preserve">De 10.000 KG DE CARGA ÚTIL en adelante            </v>
      </c>
      <c r="H9760" t="str">
        <f>T("DIESEL                                            ")</f>
        <v xml:space="preserve">DIESEL                                            </v>
      </c>
      <c r="I9760">
        <v>2</v>
      </c>
    </row>
    <row r="9761" spans="1:9">
      <c r="A9761" t="str">
        <f>T("2018")</f>
        <v>2018</v>
      </c>
      <c r="B9761" t="str">
        <f>T("FISICO                                            ")</f>
        <v xml:space="preserve">FISICO                                            </v>
      </c>
      <c r="C9761" t="str">
        <f>T("MORATALAZ           ")</f>
        <v xml:space="preserve">MORATALAZ           </v>
      </c>
      <c r="D9761" t="str">
        <f>T("FONTARRON           ")</f>
        <v xml:space="preserve">FONTARRON           </v>
      </c>
      <c r="E9761" t="str">
        <f>T("CA ")</f>
        <v xml:space="preserve">CA </v>
      </c>
      <c r="F9761" t="str">
        <f>T("CAMIONES       ")</f>
        <v xml:space="preserve">CAMIONES       </v>
      </c>
      <c r="G9761" t="str">
        <f>T("De menos de 1.000 KG DE CARGA ÚTIL                ")</f>
        <v xml:space="preserve">De menos de 1.000 KG DE CARGA ÚTIL                </v>
      </c>
      <c r="H9761" t="str">
        <f>T("DIESEL                                            ")</f>
        <v xml:space="preserve">DIESEL                                            </v>
      </c>
      <c r="I9761">
        <v>297</v>
      </c>
    </row>
    <row r="9762" spans="1:9">
      <c r="A9762" t="str">
        <f>T("2018")</f>
        <v>2018</v>
      </c>
      <c r="B9762" t="str">
        <f>T("FISICO                                            ")</f>
        <v xml:space="preserve">FISICO                                            </v>
      </c>
      <c r="C9762" t="str">
        <f>T("MORATALAZ           ")</f>
        <v xml:space="preserve">MORATALAZ           </v>
      </c>
      <c r="D9762" t="str">
        <f>T("FONTARRON           ")</f>
        <v xml:space="preserve">FONTARRON           </v>
      </c>
      <c r="E9762" t="str">
        <f>T("CA ")</f>
        <v xml:space="preserve">CA </v>
      </c>
      <c r="F9762" t="str">
        <f>T("CAMIONES       ")</f>
        <v xml:space="preserve">CAMIONES       </v>
      </c>
      <c r="G9762" t="str">
        <f>T("De 1.000 a 2.999 KG DE CARGA ÚTIL                 ")</f>
        <v xml:space="preserve">De 1.000 a 2.999 KG DE CARGA ÚTIL                 </v>
      </c>
      <c r="H9762" t="str">
        <f>T("DIESEL                                            ")</f>
        <v xml:space="preserve">DIESEL                                            </v>
      </c>
      <c r="I9762">
        <v>97</v>
      </c>
    </row>
    <row r="9763" spans="1:9">
      <c r="A9763" t="str">
        <f>T("2018")</f>
        <v>2018</v>
      </c>
      <c r="B9763" t="str">
        <f>T("FISICO                                            ")</f>
        <v xml:space="preserve">FISICO                                            </v>
      </c>
      <c r="C9763" t="str">
        <f>T("MORATALAZ           ")</f>
        <v xml:space="preserve">MORATALAZ           </v>
      </c>
      <c r="D9763" t="str">
        <f>T("FONTARRON           ")</f>
        <v xml:space="preserve">FONTARRON           </v>
      </c>
      <c r="E9763" t="str">
        <f>T("CA ")</f>
        <v xml:space="preserve">CA </v>
      </c>
      <c r="F9763" t="str">
        <f>T("CAMIONES       ")</f>
        <v xml:space="preserve">CAMIONES       </v>
      </c>
      <c r="G9763" t="str">
        <f>T("De 3.000 a 9.999 KG DE CARGA ÚTIL                 ")</f>
        <v xml:space="preserve">De 3.000 a 9.999 KG DE CARGA ÚTIL                 </v>
      </c>
      <c r="H9763" t="str">
        <f>T("DIESEL                                            ")</f>
        <v xml:space="preserve">DIESEL                                            </v>
      </c>
      <c r="I9763">
        <v>4</v>
      </c>
    </row>
    <row r="9764" spans="1:9">
      <c r="A9764" t="str">
        <f>T("2018")</f>
        <v>2018</v>
      </c>
      <c r="B9764" t="str">
        <f>T("FISICO                                            ")</f>
        <v xml:space="preserve">FISICO                                            </v>
      </c>
      <c r="C9764" t="str">
        <f>T("MORATALAZ           ")</f>
        <v xml:space="preserve">MORATALAZ           </v>
      </c>
      <c r="D9764" t="str">
        <f>T("VINATEROS           ")</f>
        <v xml:space="preserve">VINATEROS           </v>
      </c>
      <c r="E9764" t="str">
        <f>T("CA ")</f>
        <v xml:space="preserve">CA </v>
      </c>
      <c r="F9764" t="str">
        <f>T("CAMIONES       ")</f>
        <v xml:space="preserve">CAMIONES       </v>
      </c>
      <c r="G9764" t="str">
        <f>T("De menos de 1.000 KG DE CARGA ÚTIL                ")</f>
        <v xml:space="preserve">De menos de 1.000 KG DE CARGA ÚTIL                </v>
      </c>
      <c r="H9764" t="str">
        <f>T("DIESEL                                            ")</f>
        <v xml:space="preserve">DIESEL                                            </v>
      </c>
      <c r="I9764">
        <v>181</v>
      </c>
    </row>
    <row r="9765" spans="1:9">
      <c r="A9765" t="str">
        <f>T("2018")</f>
        <v>2018</v>
      </c>
      <c r="B9765" t="str">
        <f>T("FISICO                                            ")</f>
        <v xml:space="preserve">FISICO                                            </v>
      </c>
      <c r="C9765" t="str">
        <f>T("MORATALAZ           ")</f>
        <v xml:space="preserve">MORATALAZ           </v>
      </c>
      <c r="D9765" t="str">
        <f>T("VINATEROS           ")</f>
        <v xml:space="preserve">VINATEROS           </v>
      </c>
      <c r="E9765" t="str">
        <f>T("CA ")</f>
        <v xml:space="preserve">CA </v>
      </c>
      <c r="F9765" t="str">
        <f>T("CAMIONES       ")</f>
        <v xml:space="preserve">CAMIONES       </v>
      </c>
      <c r="G9765" t="str">
        <f>T("De 1.000 a 2.999 KG DE CARGA ÚTIL                 ")</f>
        <v xml:space="preserve">De 1.000 a 2.999 KG DE CARGA ÚTIL                 </v>
      </c>
      <c r="H9765" t="str">
        <f>T("DIESEL                                            ")</f>
        <v xml:space="preserve">DIESEL                                            </v>
      </c>
      <c r="I9765">
        <v>50</v>
      </c>
    </row>
    <row r="9766" spans="1:9">
      <c r="A9766" t="str">
        <f>T("2018")</f>
        <v>2018</v>
      </c>
      <c r="B9766" t="str">
        <f>T("FISICO                                            ")</f>
        <v xml:space="preserve">FISICO                                            </v>
      </c>
      <c r="C9766" t="str">
        <f>T("MORATALAZ           ")</f>
        <v xml:space="preserve">MORATALAZ           </v>
      </c>
      <c r="D9766" t="str">
        <f>T("VINATEROS           ")</f>
        <v xml:space="preserve">VINATEROS           </v>
      </c>
      <c r="E9766" t="str">
        <f>T("CA ")</f>
        <v xml:space="preserve">CA </v>
      </c>
      <c r="F9766" t="str">
        <f>T("CAMIONES       ")</f>
        <v xml:space="preserve">CAMIONES       </v>
      </c>
      <c r="G9766" t="str">
        <f>T("De 3.000 a 9.999 KG DE CARGA ÚTIL                 ")</f>
        <v xml:space="preserve">De 3.000 a 9.999 KG DE CARGA ÚTIL                 </v>
      </c>
      <c r="H9766" t="str">
        <f>T("DIESEL                                            ")</f>
        <v xml:space="preserve">DIESEL                                            </v>
      </c>
      <c r="I9766">
        <v>5</v>
      </c>
    </row>
    <row r="9767" spans="1:9">
      <c r="A9767" t="str">
        <f>T("2018")</f>
        <v>2018</v>
      </c>
      <c r="B9767" t="str">
        <f>T("JURIDICO                                          ")</f>
        <v xml:space="preserve">JURIDICO                                          </v>
      </c>
      <c r="C9767" t="str">
        <f>T("MORATALAZ           ")</f>
        <v xml:space="preserve">MORATALAZ           </v>
      </c>
      <c r="D9767" t="str">
        <f>T("SIN BARRIO          ")</f>
        <v xml:space="preserve">SIN BARRIO          </v>
      </c>
      <c r="E9767" t="str">
        <f>T("CA ")</f>
        <v xml:space="preserve">CA </v>
      </c>
      <c r="F9767" t="str">
        <f>T("CAMIONES       ")</f>
        <v xml:space="preserve">CAMIONES       </v>
      </c>
      <c r="G9767" t="str">
        <f>T("De menos de 1.000 KG DE CARGA ÚTIL                ")</f>
        <v xml:space="preserve">De menos de 1.000 KG DE CARGA ÚTIL                </v>
      </c>
      <c r="H9767" t="str">
        <f>T("DIESEL                                            ")</f>
        <v xml:space="preserve">DIESEL                                            </v>
      </c>
      <c r="I9767">
        <v>5</v>
      </c>
    </row>
    <row r="9768" spans="1:9">
      <c r="A9768" t="str">
        <f>T("2018")</f>
        <v>2018</v>
      </c>
      <c r="B9768" t="str">
        <f>T("JURIDICO                                          ")</f>
        <v xml:space="preserve">JURIDICO                                          </v>
      </c>
      <c r="C9768" t="str">
        <f>T("MORATALAZ           ")</f>
        <v xml:space="preserve">MORATALAZ           </v>
      </c>
      <c r="D9768" t="str">
        <f>T("SIN BARRIO          ")</f>
        <v xml:space="preserve">SIN BARRIO          </v>
      </c>
      <c r="E9768" t="str">
        <f>T("CA ")</f>
        <v xml:space="preserve">CA </v>
      </c>
      <c r="F9768" t="str">
        <f>T("CAMIONES       ")</f>
        <v xml:space="preserve">CAMIONES       </v>
      </c>
      <c r="G9768" t="str">
        <f>T("De 1.000 a 2.999 KG DE CARGA ÚTIL                 ")</f>
        <v xml:space="preserve">De 1.000 a 2.999 KG DE CARGA ÚTIL                 </v>
      </c>
      <c r="H9768" t="str">
        <f>T("DIESEL                                            ")</f>
        <v xml:space="preserve">DIESEL                                            </v>
      </c>
      <c r="I9768">
        <v>2</v>
      </c>
    </row>
    <row r="9769" spans="1:9">
      <c r="A9769" t="str">
        <f>T("2018")</f>
        <v>2018</v>
      </c>
      <c r="B9769" t="str">
        <f>T("JURIDICO                                          ")</f>
        <v xml:space="preserve">JURIDICO                                          </v>
      </c>
      <c r="C9769" t="str">
        <f>T("MORATALAZ           ")</f>
        <v xml:space="preserve">MORATALAZ           </v>
      </c>
      <c r="D9769" t="str">
        <f>T("PAVONES             ")</f>
        <v xml:space="preserve">PAVONES             </v>
      </c>
      <c r="E9769" t="str">
        <f>T("CA ")</f>
        <v xml:space="preserve">CA </v>
      </c>
      <c r="F9769" t="str">
        <f>T("CAMIONES       ")</f>
        <v xml:space="preserve">CAMIONES       </v>
      </c>
      <c r="G9769" t="str">
        <f>T("De menos de 1.000 KG DE CARGA ÚTIL                ")</f>
        <v xml:space="preserve">De menos de 1.000 KG DE CARGA ÚTIL                </v>
      </c>
      <c r="H9769" t="str">
        <f>T("DIESEL                                            ")</f>
        <v xml:space="preserve">DIESEL                                            </v>
      </c>
      <c r="I9769">
        <v>39</v>
      </c>
    </row>
    <row r="9770" spans="1:9">
      <c r="A9770" t="str">
        <f>T("2018")</f>
        <v>2018</v>
      </c>
      <c r="B9770" t="str">
        <f>T("JURIDICO                                          ")</f>
        <v xml:space="preserve">JURIDICO                                          </v>
      </c>
      <c r="C9770" t="str">
        <f>T("MORATALAZ           ")</f>
        <v xml:space="preserve">MORATALAZ           </v>
      </c>
      <c r="D9770" t="str">
        <f>T("PAVONES             ")</f>
        <v xml:space="preserve">PAVONES             </v>
      </c>
      <c r="E9770" t="str">
        <f>T("CA ")</f>
        <v xml:space="preserve">CA </v>
      </c>
      <c r="F9770" t="str">
        <f>T("CAMIONES       ")</f>
        <v xml:space="preserve">CAMIONES       </v>
      </c>
      <c r="G9770" t="str">
        <f>T("De 1.000 a 2.999 KG DE CARGA ÚTIL                 ")</f>
        <v xml:space="preserve">De 1.000 a 2.999 KG DE CARGA ÚTIL                 </v>
      </c>
      <c r="H9770" t="str">
        <f>T("DIESEL                                            ")</f>
        <v xml:space="preserve">DIESEL                                            </v>
      </c>
      <c r="I9770">
        <v>15</v>
      </c>
    </row>
    <row r="9771" spans="1:9">
      <c r="A9771" t="str">
        <f>T("2018")</f>
        <v>2018</v>
      </c>
      <c r="B9771" t="str">
        <f>T("JURIDICO                                          ")</f>
        <v xml:space="preserve">JURIDICO                                          </v>
      </c>
      <c r="C9771" t="str">
        <f>T("MORATALAZ           ")</f>
        <v xml:space="preserve">MORATALAZ           </v>
      </c>
      <c r="D9771" t="str">
        <f>T("PAVONES             ")</f>
        <v xml:space="preserve">PAVONES             </v>
      </c>
      <c r="E9771" t="str">
        <f>T("CA ")</f>
        <v xml:space="preserve">CA </v>
      </c>
      <c r="F9771" t="str">
        <f>T("CAMIONES       ")</f>
        <v xml:space="preserve">CAMIONES       </v>
      </c>
      <c r="G9771" t="str">
        <f>T("De 3.000 a 9.999 KG DE CARGA ÚTIL                 ")</f>
        <v xml:space="preserve">De 3.000 a 9.999 KG DE CARGA ÚTIL                 </v>
      </c>
      <c r="H9771" t="str">
        <f>T("DIESEL                                            ")</f>
        <v xml:space="preserve">DIESEL                                            </v>
      </c>
      <c r="I9771">
        <v>2</v>
      </c>
    </row>
    <row r="9772" spans="1:9">
      <c r="A9772" t="str">
        <f>T("2018")</f>
        <v>2018</v>
      </c>
      <c r="B9772" t="str">
        <f>T("JURIDICO                                          ")</f>
        <v xml:space="preserve">JURIDICO                                          </v>
      </c>
      <c r="C9772" t="str">
        <f>T("MORATALAZ           ")</f>
        <v xml:space="preserve">MORATALAZ           </v>
      </c>
      <c r="D9772" t="str">
        <f>T("HORCAJO             ")</f>
        <v xml:space="preserve">HORCAJO             </v>
      </c>
      <c r="E9772" t="str">
        <f>T("CA ")</f>
        <v xml:space="preserve">CA </v>
      </c>
      <c r="F9772" t="str">
        <f>T("CAMIONES       ")</f>
        <v xml:space="preserve">CAMIONES       </v>
      </c>
      <c r="G9772" t="str">
        <f>T("De menos de 1.000 KG DE CARGA ÚTIL                ")</f>
        <v xml:space="preserve">De menos de 1.000 KG DE CARGA ÚTIL                </v>
      </c>
      <c r="H9772" t="str">
        <f>T("DIESEL                                            ")</f>
        <v xml:space="preserve">DIESEL                                            </v>
      </c>
      <c r="I9772">
        <v>43</v>
      </c>
    </row>
    <row r="9773" spans="1:9">
      <c r="A9773" t="str">
        <f>T("2018")</f>
        <v>2018</v>
      </c>
      <c r="B9773" t="str">
        <f>T("JURIDICO                                          ")</f>
        <v xml:space="preserve">JURIDICO                                          </v>
      </c>
      <c r="C9773" t="str">
        <f>T("MORATALAZ           ")</f>
        <v xml:space="preserve">MORATALAZ           </v>
      </c>
      <c r="D9773" t="str">
        <f>T("HORCAJO             ")</f>
        <v xml:space="preserve">HORCAJO             </v>
      </c>
      <c r="E9773" t="str">
        <f>T("CA ")</f>
        <v xml:space="preserve">CA </v>
      </c>
      <c r="F9773" t="str">
        <f>T("CAMIONES       ")</f>
        <v xml:space="preserve">CAMIONES       </v>
      </c>
      <c r="G9773" t="str">
        <f>T("De 1.000 a 2.999 KG DE CARGA ÚTIL                 ")</f>
        <v xml:space="preserve">De 1.000 a 2.999 KG DE CARGA ÚTIL                 </v>
      </c>
      <c r="H9773" t="str">
        <f>T("DIESEL                                            ")</f>
        <v xml:space="preserve">DIESEL                                            </v>
      </c>
      <c r="I9773">
        <v>11</v>
      </c>
    </row>
    <row r="9774" spans="1:9">
      <c r="A9774" t="str">
        <f>T("2018")</f>
        <v>2018</v>
      </c>
      <c r="B9774" t="str">
        <f>T("JURIDICO                                          ")</f>
        <v xml:space="preserve">JURIDICO                                          </v>
      </c>
      <c r="C9774" t="str">
        <f>T("MORATALAZ           ")</f>
        <v xml:space="preserve">MORATALAZ           </v>
      </c>
      <c r="D9774" t="str">
        <f>T("HORCAJO             ")</f>
        <v xml:space="preserve">HORCAJO             </v>
      </c>
      <c r="E9774" t="str">
        <f>T("CA ")</f>
        <v xml:space="preserve">CA </v>
      </c>
      <c r="F9774" t="str">
        <f>T("CAMIONES       ")</f>
        <v xml:space="preserve">CAMIONES       </v>
      </c>
      <c r="G9774" t="str">
        <f>T("De 3.000 a 9.999 KG DE CARGA ÚTIL                 ")</f>
        <v xml:space="preserve">De 3.000 a 9.999 KG DE CARGA ÚTIL                 </v>
      </c>
      <c r="H9774" t="str">
        <f>T("DIESEL                                            ")</f>
        <v xml:space="preserve">DIESEL                                            </v>
      </c>
      <c r="I9774">
        <v>7</v>
      </c>
    </row>
    <row r="9775" spans="1:9">
      <c r="A9775" t="str">
        <f>T("2018")</f>
        <v>2018</v>
      </c>
      <c r="B9775" t="str">
        <f>T("JURIDICO                                          ")</f>
        <v xml:space="preserve">JURIDICO                                          </v>
      </c>
      <c r="C9775" t="str">
        <f>T("MORATALAZ           ")</f>
        <v xml:space="preserve">MORATALAZ           </v>
      </c>
      <c r="D9775" t="str">
        <f>T("HORCAJO             ")</f>
        <v xml:space="preserve">HORCAJO             </v>
      </c>
      <c r="E9775" t="str">
        <f>T("CA ")</f>
        <v xml:space="preserve">CA </v>
      </c>
      <c r="F9775" t="str">
        <f>T("CAMIONES       ")</f>
        <v xml:space="preserve">CAMIONES       </v>
      </c>
      <c r="G9775" t="str">
        <f>T("De 10.000 KG DE CARGA ÚTIL en adelante            ")</f>
        <v xml:space="preserve">De 10.000 KG DE CARGA ÚTIL en adelante            </v>
      </c>
      <c r="H9775" t="str">
        <f>T("DIESEL                                            ")</f>
        <v xml:space="preserve">DIESEL                                            </v>
      </c>
      <c r="I9775">
        <v>6</v>
      </c>
    </row>
    <row r="9776" spans="1:9">
      <c r="A9776" t="str">
        <f>T("2018")</f>
        <v>2018</v>
      </c>
      <c r="B9776" t="str">
        <f>T("JURIDICO                                          ")</f>
        <v xml:space="preserve">JURIDICO                                          </v>
      </c>
      <c r="C9776" t="str">
        <f>T("MORATALAZ           ")</f>
        <v xml:space="preserve">MORATALAZ           </v>
      </c>
      <c r="D9776" t="str">
        <f>T("MARROQUINA          ")</f>
        <v xml:space="preserve">MARROQUINA          </v>
      </c>
      <c r="E9776" t="str">
        <f>T("CA ")</f>
        <v xml:space="preserve">CA </v>
      </c>
      <c r="F9776" t="str">
        <f>T("CAMIONES       ")</f>
        <v xml:space="preserve">CAMIONES       </v>
      </c>
      <c r="G9776" t="str">
        <f>T("De menos de 1.000 KG DE CARGA ÚTIL                ")</f>
        <v xml:space="preserve">De menos de 1.000 KG DE CARGA ÚTIL                </v>
      </c>
      <c r="H9776" t="str">
        <f>T("DIESEL                                            ")</f>
        <v xml:space="preserve">DIESEL                                            </v>
      </c>
      <c r="I9776">
        <v>134</v>
      </c>
    </row>
    <row r="9777" spans="1:9">
      <c r="A9777" t="str">
        <f>T("2018")</f>
        <v>2018</v>
      </c>
      <c r="B9777" t="str">
        <f>T("JURIDICO                                          ")</f>
        <v xml:space="preserve">JURIDICO                                          </v>
      </c>
      <c r="C9777" t="str">
        <f>T("MORATALAZ           ")</f>
        <v xml:space="preserve">MORATALAZ           </v>
      </c>
      <c r="D9777" t="str">
        <f>T("MARROQUINA          ")</f>
        <v xml:space="preserve">MARROQUINA          </v>
      </c>
      <c r="E9777" t="str">
        <f>T("CA ")</f>
        <v xml:space="preserve">CA </v>
      </c>
      <c r="F9777" t="str">
        <f>T("CAMIONES       ")</f>
        <v xml:space="preserve">CAMIONES       </v>
      </c>
      <c r="G9777" t="str">
        <f>T("De 1.000 a 2.999 KG DE CARGA ÚTIL                 ")</f>
        <v xml:space="preserve">De 1.000 a 2.999 KG DE CARGA ÚTIL                 </v>
      </c>
      <c r="H9777" t="str">
        <f>T("DIESEL                                            ")</f>
        <v xml:space="preserve">DIESEL                                            </v>
      </c>
      <c r="I9777">
        <v>63</v>
      </c>
    </row>
    <row r="9778" spans="1:9">
      <c r="A9778" t="str">
        <f>T("2018")</f>
        <v>2018</v>
      </c>
      <c r="B9778" t="str">
        <f>T("JURIDICO                                          ")</f>
        <v xml:space="preserve">JURIDICO                                          </v>
      </c>
      <c r="C9778" t="str">
        <f>T("MORATALAZ           ")</f>
        <v xml:space="preserve">MORATALAZ           </v>
      </c>
      <c r="D9778" t="str">
        <f>T("MARROQUINA          ")</f>
        <v xml:space="preserve">MARROQUINA          </v>
      </c>
      <c r="E9778" t="str">
        <f>T("CA ")</f>
        <v xml:space="preserve">CA </v>
      </c>
      <c r="F9778" t="str">
        <f>T("CAMIONES       ")</f>
        <v xml:space="preserve">CAMIONES       </v>
      </c>
      <c r="G9778" t="str">
        <f>T("De 3.000 a 9.999 KG DE CARGA ÚTIL                 ")</f>
        <v xml:space="preserve">De 3.000 a 9.999 KG DE CARGA ÚTIL                 </v>
      </c>
      <c r="H9778" t="str">
        <f>T("DIESEL                                            ")</f>
        <v xml:space="preserve">DIESEL                                            </v>
      </c>
      <c r="I9778">
        <v>18</v>
      </c>
    </row>
    <row r="9779" spans="1:9">
      <c r="A9779" t="str">
        <f>T("2018")</f>
        <v>2018</v>
      </c>
      <c r="B9779" t="str">
        <f>T("JURIDICO                                          ")</f>
        <v xml:space="preserve">JURIDICO                                          </v>
      </c>
      <c r="C9779" t="str">
        <f>T("MORATALAZ           ")</f>
        <v xml:space="preserve">MORATALAZ           </v>
      </c>
      <c r="D9779" t="str">
        <f>T("MARROQUINA          ")</f>
        <v xml:space="preserve">MARROQUINA          </v>
      </c>
      <c r="E9779" t="str">
        <f>T("CA ")</f>
        <v xml:space="preserve">CA </v>
      </c>
      <c r="F9779" t="str">
        <f>T("CAMIONES       ")</f>
        <v xml:space="preserve">CAMIONES       </v>
      </c>
      <c r="G9779" t="str">
        <f>T("De 10.000 KG DE CARGA ÚTIL en adelante            ")</f>
        <v xml:space="preserve">De 10.000 KG DE CARGA ÚTIL en adelante            </v>
      </c>
      <c r="H9779" t="str">
        <f>T("DIESEL                                            ")</f>
        <v xml:space="preserve">DIESEL                                            </v>
      </c>
      <c r="I9779">
        <v>7</v>
      </c>
    </row>
    <row r="9780" spans="1:9">
      <c r="A9780" t="str">
        <f>T("2018")</f>
        <v>2018</v>
      </c>
      <c r="B9780" t="str">
        <f>T("JURIDICO                                          ")</f>
        <v xml:space="preserve">JURIDICO                                          </v>
      </c>
      <c r="C9780" t="str">
        <f>T("MORATALAZ           ")</f>
        <v xml:space="preserve">MORATALAZ           </v>
      </c>
      <c r="D9780" t="str">
        <f>T("MEDIA LEGUA         ")</f>
        <v xml:space="preserve">MEDIA LEGUA         </v>
      </c>
      <c r="E9780" t="str">
        <f>T("CA ")</f>
        <v xml:space="preserve">CA </v>
      </c>
      <c r="F9780" t="str">
        <f>T("CAMIONES       ")</f>
        <v xml:space="preserve">CAMIONES       </v>
      </c>
      <c r="G9780" t="str">
        <f>T("De menos de 1.000 KG DE CARGA ÚTIL                ")</f>
        <v xml:space="preserve">De menos de 1.000 KG DE CARGA ÚTIL                </v>
      </c>
      <c r="H9780" t="str">
        <f>T("DIESEL                                            ")</f>
        <v xml:space="preserve">DIESEL                                            </v>
      </c>
      <c r="I9780">
        <v>101</v>
      </c>
    </row>
    <row r="9781" spans="1:9">
      <c r="A9781" t="str">
        <f>T("2018")</f>
        <v>2018</v>
      </c>
      <c r="B9781" t="str">
        <f>T("JURIDICO                                          ")</f>
        <v xml:space="preserve">JURIDICO                                          </v>
      </c>
      <c r="C9781" t="str">
        <f>T("MORATALAZ           ")</f>
        <v xml:space="preserve">MORATALAZ           </v>
      </c>
      <c r="D9781" t="str">
        <f>T("MEDIA LEGUA         ")</f>
        <v xml:space="preserve">MEDIA LEGUA         </v>
      </c>
      <c r="E9781" t="str">
        <f>T("CA ")</f>
        <v xml:space="preserve">CA </v>
      </c>
      <c r="F9781" t="str">
        <f>T("CAMIONES       ")</f>
        <v xml:space="preserve">CAMIONES       </v>
      </c>
      <c r="G9781" t="str">
        <f>T("De 1.000 a 2.999 KG DE CARGA ÚTIL                 ")</f>
        <v xml:space="preserve">De 1.000 a 2.999 KG DE CARGA ÚTIL                 </v>
      </c>
      <c r="H9781" t="str">
        <f>T("DIESEL                                            ")</f>
        <v xml:space="preserve">DIESEL                                            </v>
      </c>
      <c r="I9781">
        <v>25</v>
      </c>
    </row>
    <row r="9782" spans="1:9">
      <c r="A9782" t="str">
        <f>T("2018")</f>
        <v>2018</v>
      </c>
      <c r="B9782" t="str">
        <f>T("JURIDICO                                          ")</f>
        <v xml:space="preserve">JURIDICO                                          </v>
      </c>
      <c r="C9782" t="str">
        <f>T("MORATALAZ           ")</f>
        <v xml:space="preserve">MORATALAZ           </v>
      </c>
      <c r="D9782" t="str">
        <f>T("MEDIA LEGUA         ")</f>
        <v xml:space="preserve">MEDIA LEGUA         </v>
      </c>
      <c r="E9782" t="str">
        <f>T("CA ")</f>
        <v xml:space="preserve">CA </v>
      </c>
      <c r="F9782" t="str">
        <f>T("CAMIONES       ")</f>
        <v xml:space="preserve">CAMIONES       </v>
      </c>
      <c r="G9782" t="str">
        <f>T("De 3.000 a 9.999 KG DE CARGA ÚTIL                 ")</f>
        <v xml:space="preserve">De 3.000 a 9.999 KG DE CARGA ÚTIL                 </v>
      </c>
      <c r="H9782" t="str">
        <f>T("DIESEL                                            ")</f>
        <v xml:space="preserve">DIESEL                                            </v>
      </c>
      <c r="I9782">
        <v>49</v>
      </c>
    </row>
    <row r="9783" spans="1:9">
      <c r="A9783" t="str">
        <f>T("2018")</f>
        <v>2018</v>
      </c>
      <c r="B9783" t="str">
        <f>T("JURIDICO                                          ")</f>
        <v xml:space="preserve">JURIDICO                                          </v>
      </c>
      <c r="C9783" t="str">
        <f>T("MORATALAZ           ")</f>
        <v xml:space="preserve">MORATALAZ           </v>
      </c>
      <c r="D9783" t="str">
        <f>T("MEDIA LEGUA         ")</f>
        <v xml:space="preserve">MEDIA LEGUA         </v>
      </c>
      <c r="E9783" t="str">
        <f>T("CA ")</f>
        <v xml:space="preserve">CA </v>
      </c>
      <c r="F9783" t="str">
        <f>T("CAMIONES       ")</f>
        <v xml:space="preserve">CAMIONES       </v>
      </c>
      <c r="G9783" t="str">
        <f>T("De 10.000 KG DE CARGA ÚTIL en adelante            ")</f>
        <v xml:space="preserve">De 10.000 KG DE CARGA ÚTIL en adelante            </v>
      </c>
      <c r="H9783" t="str">
        <f>T("DIESEL                                            ")</f>
        <v xml:space="preserve">DIESEL                                            </v>
      </c>
      <c r="I9783">
        <v>4</v>
      </c>
    </row>
    <row r="9784" spans="1:9">
      <c r="A9784" t="str">
        <f>T("2018")</f>
        <v>2018</v>
      </c>
      <c r="B9784" t="str">
        <f>T("JURIDICO                                          ")</f>
        <v xml:space="preserve">JURIDICO                                          </v>
      </c>
      <c r="C9784" t="str">
        <f>T("MORATALAZ           ")</f>
        <v xml:space="preserve">MORATALAZ           </v>
      </c>
      <c r="D9784" t="str">
        <f>T("FONTARRON           ")</f>
        <v xml:space="preserve">FONTARRON           </v>
      </c>
      <c r="E9784" t="str">
        <f>T("CA ")</f>
        <v xml:space="preserve">CA </v>
      </c>
      <c r="F9784" t="str">
        <f>T("CAMIONES       ")</f>
        <v xml:space="preserve">CAMIONES       </v>
      </c>
      <c r="G9784" t="str">
        <f>T("De menos de 1.000 KG DE CARGA ÚTIL                ")</f>
        <v xml:space="preserve">De menos de 1.000 KG DE CARGA ÚTIL                </v>
      </c>
      <c r="H9784" t="str">
        <f>T("DIESEL                                            ")</f>
        <v xml:space="preserve">DIESEL                                            </v>
      </c>
      <c r="I9784">
        <v>53</v>
      </c>
    </row>
    <row r="9785" spans="1:9">
      <c r="A9785" t="str">
        <f>T("2018")</f>
        <v>2018</v>
      </c>
      <c r="B9785" t="str">
        <f>T("JURIDICO                                          ")</f>
        <v xml:space="preserve">JURIDICO                                          </v>
      </c>
      <c r="C9785" t="str">
        <f>T("MORATALAZ           ")</f>
        <v xml:space="preserve">MORATALAZ           </v>
      </c>
      <c r="D9785" t="str">
        <f>T("FONTARRON           ")</f>
        <v xml:space="preserve">FONTARRON           </v>
      </c>
      <c r="E9785" t="str">
        <f>T("CA ")</f>
        <v xml:space="preserve">CA </v>
      </c>
      <c r="F9785" t="str">
        <f>T("CAMIONES       ")</f>
        <v xml:space="preserve">CAMIONES       </v>
      </c>
      <c r="G9785" t="str">
        <f>T("De 1.000 a 2.999 KG DE CARGA ÚTIL                 ")</f>
        <v xml:space="preserve">De 1.000 a 2.999 KG DE CARGA ÚTIL                 </v>
      </c>
      <c r="H9785" t="str">
        <f>T("DIESEL                                            ")</f>
        <v xml:space="preserve">DIESEL                                            </v>
      </c>
      <c r="I9785">
        <v>41</v>
      </c>
    </row>
    <row r="9786" spans="1:9">
      <c r="A9786" t="str">
        <f>T("2018")</f>
        <v>2018</v>
      </c>
      <c r="B9786" t="str">
        <f>T("JURIDICO                                          ")</f>
        <v xml:space="preserve">JURIDICO                                          </v>
      </c>
      <c r="C9786" t="str">
        <f>T("MORATALAZ           ")</f>
        <v xml:space="preserve">MORATALAZ           </v>
      </c>
      <c r="D9786" t="str">
        <f>T("FONTARRON           ")</f>
        <v xml:space="preserve">FONTARRON           </v>
      </c>
      <c r="E9786" t="str">
        <f>T("CA ")</f>
        <v xml:space="preserve">CA </v>
      </c>
      <c r="F9786" t="str">
        <f>T("CAMIONES       ")</f>
        <v xml:space="preserve">CAMIONES       </v>
      </c>
      <c r="G9786" t="str">
        <f>T("De 3.000 a 9.999 KG DE CARGA ÚTIL                 ")</f>
        <v xml:space="preserve">De 3.000 a 9.999 KG DE CARGA ÚTIL                 </v>
      </c>
      <c r="H9786" t="str">
        <f>T("DIESEL                                            ")</f>
        <v xml:space="preserve">DIESEL                                            </v>
      </c>
      <c r="I9786">
        <v>3</v>
      </c>
    </row>
    <row r="9787" spans="1:9">
      <c r="A9787" t="str">
        <f>T("2018")</f>
        <v>2018</v>
      </c>
      <c r="B9787" t="str">
        <f>T("JURIDICO                                          ")</f>
        <v xml:space="preserve">JURIDICO                                          </v>
      </c>
      <c r="C9787" t="str">
        <f>T("MORATALAZ           ")</f>
        <v xml:space="preserve">MORATALAZ           </v>
      </c>
      <c r="D9787" t="str">
        <f>T("FONTARRON           ")</f>
        <v xml:space="preserve">FONTARRON           </v>
      </c>
      <c r="E9787" t="str">
        <f>T("CA ")</f>
        <v xml:space="preserve">CA </v>
      </c>
      <c r="F9787" t="str">
        <f>T("CAMIONES       ")</f>
        <v xml:space="preserve">CAMIONES       </v>
      </c>
      <c r="G9787" t="str">
        <f>T("De 10.000 KG DE CARGA ÚTIL en adelante            ")</f>
        <v xml:space="preserve">De 10.000 KG DE CARGA ÚTIL en adelante            </v>
      </c>
      <c r="H9787" t="str">
        <f>T("DIESEL                                            ")</f>
        <v xml:space="preserve">DIESEL                                            </v>
      </c>
      <c r="I9787">
        <v>1</v>
      </c>
    </row>
    <row r="9788" spans="1:9">
      <c r="A9788" t="str">
        <f>T("2018")</f>
        <v>2018</v>
      </c>
      <c r="B9788" t="str">
        <f>T("JURIDICO                                          ")</f>
        <v xml:space="preserve">JURIDICO                                          </v>
      </c>
      <c r="C9788" t="str">
        <f>T("MORATALAZ           ")</f>
        <v xml:space="preserve">MORATALAZ           </v>
      </c>
      <c r="D9788" t="str">
        <f>T("VINATEROS           ")</f>
        <v xml:space="preserve">VINATEROS           </v>
      </c>
      <c r="E9788" t="str">
        <f>T("CA ")</f>
        <v xml:space="preserve">CA </v>
      </c>
      <c r="F9788" t="str">
        <f>T("CAMIONES       ")</f>
        <v xml:space="preserve">CAMIONES       </v>
      </c>
      <c r="G9788" t="str">
        <f>T("De menos de 1.000 KG DE CARGA ÚTIL                ")</f>
        <v xml:space="preserve">De menos de 1.000 KG DE CARGA ÚTIL                </v>
      </c>
      <c r="H9788" t="str">
        <f>T("DIESEL                                            ")</f>
        <v xml:space="preserve">DIESEL                                            </v>
      </c>
      <c r="I9788">
        <v>41</v>
      </c>
    </row>
    <row r="9789" spans="1:9">
      <c r="A9789" t="str">
        <f>T("2018")</f>
        <v>2018</v>
      </c>
      <c r="B9789" t="str">
        <f>T("JURIDICO                                          ")</f>
        <v xml:space="preserve">JURIDICO                                          </v>
      </c>
      <c r="C9789" t="str">
        <f>T("MORATALAZ           ")</f>
        <v xml:space="preserve">MORATALAZ           </v>
      </c>
      <c r="D9789" t="str">
        <f>T("VINATEROS           ")</f>
        <v xml:space="preserve">VINATEROS           </v>
      </c>
      <c r="E9789" t="str">
        <f>T("CA ")</f>
        <v xml:space="preserve">CA </v>
      </c>
      <c r="F9789" t="str">
        <f>T("CAMIONES       ")</f>
        <v xml:space="preserve">CAMIONES       </v>
      </c>
      <c r="G9789" t="str">
        <f>T("De 1.000 a 2.999 KG DE CARGA ÚTIL                 ")</f>
        <v xml:space="preserve">De 1.000 a 2.999 KG DE CARGA ÚTIL                 </v>
      </c>
      <c r="H9789" t="str">
        <f>T("DIESEL                                            ")</f>
        <v xml:space="preserve">DIESEL                                            </v>
      </c>
      <c r="I9789">
        <v>14</v>
      </c>
    </row>
    <row r="9790" spans="1:9">
      <c r="A9790" t="str">
        <f>T("2018")</f>
        <v>2018</v>
      </c>
      <c r="B9790" t="str">
        <f>T("JURIDICO                                          ")</f>
        <v xml:space="preserve">JURIDICO                                          </v>
      </c>
      <c r="C9790" t="str">
        <f>T("MORATALAZ           ")</f>
        <v xml:space="preserve">MORATALAZ           </v>
      </c>
      <c r="D9790" t="str">
        <f>T("VINATEROS           ")</f>
        <v xml:space="preserve">VINATEROS           </v>
      </c>
      <c r="E9790" t="str">
        <f>T("CA ")</f>
        <v xml:space="preserve">CA </v>
      </c>
      <c r="F9790" t="str">
        <f>T("CAMIONES       ")</f>
        <v xml:space="preserve">CAMIONES       </v>
      </c>
      <c r="G9790" t="str">
        <f>T("De 3.000 a 9.999 KG DE CARGA ÚTIL                 ")</f>
        <v xml:space="preserve">De 3.000 a 9.999 KG DE CARGA ÚTIL                 </v>
      </c>
      <c r="H9790" t="str">
        <f>T("DIESEL                                            ")</f>
        <v xml:space="preserve">DIESEL                                            </v>
      </c>
      <c r="I9790">
        <v>8</v>
      </c>
    </row>
    <row r="9791" spans="1:9">
      <c r="A9791" t="str">
        <f>T("2018")</f>
        <v>2018</v>
      </c>
      <c r="B9791" t="str">
        <f>T("FISICO                                            ")</f>
        <v xml:space="preserve">FISICO                                            </v>
      </c>
      <c r="C9791" t="str">
        <f>T("MORATALAZ           ")</f>
        <v xml:space="preserve">MORATALAZ           </v>
      </c>
      <c r="D9791" t="str">
        <f>T("MARROQUINA          ")</f>
        <v xml:space="preserve">MARROQUINA          </v>
      </c>
      <c r="E9791" t="str">
        <f>T("CA ")</f>
        <v xml:space="preserve">CA </v>
      </c>
      <c r="F9791" t="str">
        <f>T("CAMIONES       ")</f>
        <v xml:space="preserve">CAMIONES       </v>
      </c>
      <c r="G9791" t="str">
        <f>T("De menos de 1.000 KG DE CARGA ÚTIL                ")</f>
        <v xml:space="preserve">De menos de 1.000 KG DE CARGA ÚTIL                </v>
      </c>
      <c r="H9791" t="str">
        <f>T("GAS LICUADO DE PETROLEO                           ")</f>
        <v xml:space="preserve">GAS LICUADO DE PETROLEO                           </v>
      </c>
      <c r="I9791">
        <v>1</v>
      </c>
    </row>
    <row r="9792" spans="1:9">
      <c r="A9792" t="str">
        <f>T("2018")</f>
        <v>2018</v>
      </c>
      <c r="B9792" t="str">
        <f>T("JURIDICO                                          ")</f>
        <v xml:space="preserve">JURIDICO                                          </v>
      </c>
      <c r="C9792" t="str">
        <f>T("MORATALAZ           ")</f>
        <v xml:space="preserve">MORATALAZ           </v>
      </c>
      <c r="D9792" t="str">
        <f>T("MARROQUINA          ")</f>
        <v xml:space="preserve">MARROQUINA          </v>
      </c>
      <c r="E9792" t="str">
        <f>T("CA ")</f>
        <v xml:space="preserve">CA </v>
      </c>
      <c r="F9792" t="str">
        <f>T("CAMIONES       ")</f>
        <v xml:space="preserve">CAMIONES       </v>
      </c>
      <c r="G9792" t="str">
        <f>T("De menos de 1.000 KG DE CARGA ÚTIL                ")</f>
        <v xml:space="preserve">De menos de 1.000 KG DE CARGA ÚTIL                </v>
      </c>
      <c r="H9792" t="str">
        <f>T("GAS LICUADO DE PETROLEO                           ")</f>
        <v xml:space="preserve">GAS LICUADO DE PETROLEO                           </v>
      </c>
      <c r="I9792">
        <v>1</v>
      </c>
    </row>
    <row r="9793" spans="1:9">
      <c r="A9793" t="str">
        <f>T("2018")</f>
        <v>2018</v>
      </c>
      <c r="B9793" t="str">
        <f>T("FISICO                                            ")</f>
        <v xml:space="preserve">FISICO                                            </v>
      </c>
      <c r="C9793" t="str">
        <f>T("MORATALAZ           ")</f>
        <v xml:space="preserve">MORATALAZ           </v>
      </c>
      <c r="D9793" t="str">
        <f>T("VINATEROS           ")</f>
        <v xml:space="preserve">VINATEROS           </v>
      </c>
      <c r="E9793" t="str">
        <f>T("CA ")</f>
        <v xml:space="preserve">CA </v>
      </c>
      <c r="F9793" t="str">
        <f>T("CAMIONES       ")</f>
        <v xml:space="preserve">CAMIONES       </v>
      </c>
      <c r="G9793" t="str">
        <f>T("De menos de 1.000 KG DE CARGA ÚTIL                ")</f>
        <v xml:space="preserve">De menos de 1.000 KG DE CARGA ÚTIL                </v>
      </c>
      <c r="H9793" t="str">
        <f>T("GAS NATURAL COMPRIMIDO                            ")</f>
        <v xml:space="preserve">GAS NATURAL COMPRIMIDO                            </v>
      </c>
      <c r="I9793">
        <v>1</v>
      </c>
    </row>
    <row r="9794" spans="1:9">
      <c r="A9794" t="str">
        <f>T("2018")</f>
        <v>2018</v>
      </c>
      <c r="B9794" t="str">
        <f>T("Entidad sin personalidad jurídica (art. 35.4 LGT) ")</f>
        <v xml:space="preserve">Entidad sin personalidad jurídica (art. 35.4 LGT) </v>
      </c>
      <c r="C9794" t="str">
        <f>T("MORATALAZ           ")</f>
        <v xml:space="preserve">MORATALAZ           </v>
      </c>
      <c r="D9794" t="str">
        <f>T("PAVONES             ")</f>
        <v xml:space="preserve">PAVONES             </v>
      </c>
      <c r="E9794" t="str">
        <f>T("CA ")</f>
        <v xml:space="preserve">CA </v>
      </c>
      <c r="F9794" t="str">
        <f>T("CAMIONES       ")</f>
        <v xml:space="preserve">CAMIONES       </v>
      </c>
      <c r="G9794" t="str">
        <f>T("De menos de 1.000 KG DE CARGA ÚTIL                ")</f>
        <v xml:space="preserve">De menos de 1.000 KG DE CARGA ÚTIL                </v>
      </c>
      <c r="H9794" t="str">
        <f>T("GASOLINA                                          ")</f>
        <v xml:space="preserve">GASOLINA                                          </v>
      </c>
      <c r="I9794">
        <v>1</v>
      </c>
    </row>
    <row r="9795" spans="1:9">
      <c r="A9795" t="str">
        <f>T("2018")</f>
        <v>2018</v>
      </c>
      <c r="B9795" t="str">
        <f>T("Entidad sin personalidad jurídica (art. 35.4 LGT) ")</f>
        <v xml:space="preserve">Entidad sin personalidad jurídica (art. 35.4 LGT) </v>
      </c>
      <c r="C9795" t="str">
        <f>T("MORATALAZ           ")</f>
        <v xml:space="preserve">MORATALAZ           </v>
      </c>
      <c r="D9795" t="str">
        <f>T("MEDIA LEGUA         ")</f>
        <v xml:space="preserve">MEDIA LEGUA         </v>
      </c>
      <c r="E9795" t="str">
        <f>T("CA ")</f>
        <v xml:space="preserve">CA </v>
      </c>
      <c r="F9795" t="str">
        <f>T("CAMIONES       ")</f>
        <v xml:space="preserve">CAMIONES       </v>
      </c>
      <c r="G9795" t="str">
        <f>T("De menos de 1.000 KG DE CARGA ÚTIL                ")</f>
        <v xml:space="preserve">De menos de 1.000 KG DE CARGA ÚTIL                </v>
      </c>
      <c r="H9795" t="str">
        <f>T("GASOLINA                                          ")</f>
        <v xml:space="preserve">GASOLINA                                          </v>
      </c>
      <c r="I9795">
        <v>1</v>
      </c>
    </row>
    <row r="9796" spans="1:9">
      <c r="A9796" t="str">
        <f>T("2018")</f>
        <v>2018</v>
      </c>
      <c r="B9796" t="str">
        <f>T("FISICO                                            ")</f>
        <v xml:space="preserve">FISICO                                            </v>
      </c>
      <c r="C9796" t="str">
        <f>T("MORATALAZ           ")</f>
        <v xml:space="preserve">MORATALAZ           </v>
      </c>
      <c r="D9796" t="str">
        <f>T("SIN BARRIO          ")</f>
        <v xml:space="preserve">SIN BARRIO          </v>
      </c>
      <c r="E9796" t="str">
        <f>T("CA ")</f>
        <v xml:space="preserve">CA </v>
      </c>
      <c r="F9796" t="str">
        <f>T("CAMIONES       ")</f>
        <v xml:space="preserve">CAMIONES       </v>
      </c>
      <c r="G9796" t="str">
        <f>T("De menos de 1.000 KG DE CARGA ÚTIL                ")</f>
        <v xml:space="preserve">De menos de 1.000 KG DE CARGA ÚTIL                </v>
      </c>
      <c r="H9796" t="str">
        <f>T("GASOLINA                                          ")</f>
        <v xml:space="preserve">GASOLINA                                          </v>
      </c>
      <c r="I9796">
        <v>1</v>
      </c>
    </row>
    <row r="9797" spans="1:9">
      <c r="A9797" t="str">
        <f>T("2018")</f>
        <v>2018</v>
      </c>
      <c r="B9797" t="str">
        <f>T("FISICO                                            ")</f>
        <v xml:space="preserve">FISICO                                            </v>
      </c>
      <c r="C9797" t="str">
        <f>T("MORATALAZ           ")</f>
        <v xml:space="preserve">MORATALAZ           </v>
      </c>
      <c r="D9797" t="str">
        <f>T("PAVONES             ")</f>
        <v xml:space="preserve">PAVONES             </v>
      </c>
      <c r="E9797" t="str">
        <f>T("CA ")</f>
        <v xml:space="preserve">CA </v>
      </c>
      <c r="F9797" t="str">
        <f>T("CAMIONES       ")</f>
        <v xml:space="preserve">CAMIONES       </v>
      </c>
      <c r="G9797" t="str">
        <f>T("De menos de 1.000 KG DE CARGA ÚTIL                ")</f>
        <v xml:space="preserve">De menos de 1.000 KG DE CARGA ÚTIL                </v>
      </c>
      <c r="H9797" t="str">
        <f>T("GASOLINA                                          ")</f>
        <v xml:space="preserve">GASOLINA                                          </v>
      </c>
      <c r="I9797">
        <v>3</v>
      </c>
    </row>
    <row r="9798" spans="1:9">
      <c r="A9798" t="str">
        <f>T("2018")</f>
        <v>2018</v>
      </c>
      <c r="B9798" t="str">
        <f>T("FISICO                                            ")</f>
        <v xml:space="preserve">FISICO                                            </v>
      </c>
      <c r="C9798" t="str">
        <f>T("MORATALAZ           ")</f>
        <v xml:space="preserve">MORATALAZ           </v>
      </c>
      <c r="D9798" t="str">
        <f>T("PAVONES             ")</f>
        <v xml:space="preserve">PAVONES             </v>
      </c>
      <c r="E9798" t="str">
        <f>T("CA ")</f>
        <v xml:space="preserve">CA </v>
      </c>
      <c r="F9798" t="str">
        <f>T("CAMIONES       ")</f>
        <v xml:space="preserve">CAMIONES       </v>
      </c>
      <c r="G9798" t="str">
        <f>T("De 1.000 a 2.999 KG DE CARGA ÚTIL                 ")</f>
        <v xml:space="preserve">De 1.000 a 2.999 KG DE CARGA ÚTIL                 </v>
      </c>
      <c r="H9798" t="str">
        <f>T("GASOLINA                                          ")</f>
        <v xml:space="preserve">GASOLINA                                          </v>
      </c>
      <c r="I9798">
        <v>1</v>
      </c>
    </row>
    <row r="9799" spans="1:9">
      <c r="A9799" t="str">
        <f>T("2018")</f>
        <v>2018</v>
      </c>
      <c r="B9799" t="str">
        <f>T("FISICO                                            ")</f>
        <v xml:space="preserve">FISICO                                            </v>
      </c>
      <c r="C9799" t="str">
        <f>T("MORATALAZ           ")</f>
        <v xml:space="preserve">MORATALAZ           </v>
      </c>
      <c r="D9799" t="str">
        <f>T("HORCAJO             ")</f>
        <v xml:space="preserve">HORCAJO             </v>
      </c>
      <c r="E9799" t="str">
        <f>T("CA ")</f>
        <v xml:space="preserve">CA </v>
      </c>
      <c r="F9799" t="str">
        <f>T("CAMIONES       ")</f>
        <v xml:space="preserve">CAMIONES       </v>
      </c>
      <c r="G9799" t="str">
        <f>T("De menos de 1.000 KG DE CARGA ÚTIL                ")</f>
        <v xml:space="preserve">De menos de 1.000 KG DE CARGA ÚTIL                </v>
      </c>
      <c r="H9799" t="str">
        <f>T("GASOLINA                                          ")</f>
        <v xml:space="preserve">GASOLINA                                          </v>
      </c>
      <c r="I9799">
        <v>1</v>
      </c>
    </row>
    <row r="9800" spans="1:9">
      <c r="A9800" t="str">
        <f>T("2018")</f>
        <v>2018</v>
      </c>
      <c r="B9800" t="str">
        <f>T("FISICO                                            ")</f>
        <v xml:space="preserve">FISICO                                            </v>
      </c>
      <c r="C9800" t="str">
        <f>T("MORATALAZ           ")</f>
        <v xml:space="preserve">MORATALAZ           </v>
      </c>
      <c r="D9800" t="str">
        <f>T("HORCAJO             ")</f>
        <v xml:space="preserve">HORCAJO             </v>
      </c>
      <c r="E9800" t="str">
        <f>T("CA ")</f>
        <v xml:space="preserve">CA </v>
      </c>
      <c r="F9800" t="str">
        <f>T("CAMIONES       ")</f>
        <v xml:space="preserve">CAMIONES       </v>
      </c>
      <c r="G9800" t="str">
        <f>T("De 1.000 a 2.999 KG DE CARGA ÚTIL                 ")</f>
        <v xml:space="preserve">De 1.000 a 2.999 KG DE CARGA ÚTIL                 </v>
      </c>
      <c r="H9800" t="str">
        <f>T("GASOLINA                                          ")</f>
        <v xml:space="preserve">GASOLINA                                          </v>
      </c>
      <c r="I9800">
        <v>1</v>
      </c>
    </row>
    <row r="9801" spans="1:9">
      <c r="A9801" t="str">
        <f>T("2018")</f>
        <v>2018</v>
      </c>
      <c r="B9801" t="str">
        <f>T("FISICO                                            ")</f>
        <v xml:space="preserve">FISICO                                            </v>
      </c>
      <c r="C9801" t="str">
        <f>T("MORATALAZ           ")</f>
        <v xml:space="preserve">MORATALAZ           </v>
      </c>
      <c r="D9801" t="str">
        <f>T("MARROQUINA          ")</f>
        <v xml:space="preserve">MARROQUINA          </v>
      </c>
      <c r="E9801" t="str">
        <f>T("CA ")</f>
        <v xml:space="preserve">CA </v>
      </c>
      <c r="F9801" t="str">
        <f>T("CAMIONES       ")</f>
        <v xml:space="preserve">CAMIONES       </v>
      </c>
      <c r="G9801" t="str">
        <f>T("De menos de 1.000 KG DE CARGA ÚTIL                ")</f>
        <v xml:space="preserve">De menos de 1.000 KG DE CARGA ÚTIL                </v>
      </c>
      <c r="H9801" t="str">
        <f>T("GASOLINA                                          ")</f>
        <v xml:space="preserve">GASOLINA                                          </v>
      </c>
      <c r="I9801">
        <v>21</v>
      </c>
    </row>
    <row r="9802" spans="1:9">
      <c r="A9802" t="str">
        <f>T("2018")</f>
        <v>2018</v>
      </c>
      <c r="B9802" t="str">
        <f>T("FISICO                                            ")</f>
        <v xml:space="preserve">FISICO                                            </v>
      </c>
      <c r="C9802" t="str">
        <f>T("MORATALAZ           ")</f>
        <v xml:space="preserve">MORATALAZ           </v>
      </c>
      <c r="D9802" t="str">
        <f>T("MARROQUINA          ")</f>
        <v xml:space="preserve">MARROQUINA          </v>
      </c>
      <c r="E9802" t="str">
        <f>T("CA ")</f>
        <v xml:space="preserve">CA </v>
      </c>
      <c r="F9802" t="str">
        <f>T("CAMIONES       ")</f>
        <v xml:space="preserve">CAMIONES       </v>
      </c>
      <c r="G9802" t="str">
        <f>T("De 1.000 a 2.999 KG DE CARGA ÚTIL                 ")</f>
        <v xml:space="preserve">De 1.000 a 2.999 KG DE CARGA ÚTIL                 </v>
      </c>
      <c r="H9802" t="str">
        <f>T("GASOLINA                                          ")</f>
        <v xml:space="preserve">GASOLINA                                          </v>
      </c>
      <c r="I9802">
        <v>3</v>
      </c>
    </row>
    <row r="9803" spans="1:9">
      <c r="A9803" t="str">
        <f>T("2018")</f>
        <v>2018</v>
      </c>
      <c r="B9803" t="str">
        <f>T("FISICO                                            ")</f>
        <v xml:space="preserve">FISICO                                            </v>
      </c>
      <c r="C9803" t="str">
        <f>T("MORATALAZ           ")</f>
        <v xml:space="preserve">MORATALAZ           </v>
      </c>
      <c r="D9803" t="str">
        <f>T("MEDIA LEGUA         ")</f>
        <v xml:space="preserve">MEDIA LEGUA         </v>
      </c>
      <c r="E9803" t="str">
        <f>T("CA ")</f>
        <v xml:space="preserve">CA </v>
      </c>
      <c r="F9803" t="str">
        <f>T("CAMIONES       ")</f>
        <v xml:space="preserve">CAMIONES       </v>
      </c>
      <c r="G9803" t="str">
        <f>T("De menos de 1.000 KG DE CARGA ÚTIL                ")</f>
        <v xml:space="preserve">De menos de 1.000 KG DE CARGA ÚTIL                </v>
      </c>
      <c r="H9803" t="str">
        <f>T("GASOLINA                                          ")</f>
        <v xml:space="preserve">GASOLINA                                          </v>
      </c>
      <c r="I9803">
        <v>23</v>
      </c>
    </row>
    <row r="9804" spans="1:9">
      <c r="A9804" t="str">
        <f>T("2018")</f>
        <v>2018</v>
      </c>
      <c r="B9804" t="str">
        <f>T("FISICO                                            ")</f>
        <v xml:space="preserve">FISICO                                            </v>
      </c>
      <c r="C9804" t="str">
        <f>T("MORATALAZ           ")</f>
        <v xml:space="preserve">MORATALAZ           </v>
      </c>
      <c r="D9804" t="str">
        <f>T("MEDIA LEGUA         ")</f>
        <v xml:space="preserve">MEDIA LEGUA         </v>
      </c>
      <c r="E9804" t="str">
        <f>T("CA ")</f>
        <v xml:space="preserve">CA </v>
      </c>
      <c r="F9804" t="str">
        <f>T("CAMIONES       ")</f>
        <v xml:space="preserve">CAMIONES       </v>
      </c>
      <c r="G9804" t="str">
        <f>T("De 1.000 a 2.999 KG DE CARGA ÚTIL                 ")</f>
        <v xml:space="preserve">De 1.000 a 2.999 KG DE CARGA ÚTIL                 </v>
      </c>
      <c r="H9804" t="str">
        <f>T("GASOLINA                                          ")</f>
        <v xml:space="preserve">GASOLINA                                          </v>
      </c>
      <c r="I9804">
        <v>1</v>
      </c>
    </row>
    <row r="9805" spans="1:9">
      <c r="A9805" t="str">
        <f>T("2018")</f>
        <v>2018</v>
      </c>
      <c r="B9805" t="str">
        <f>T("FISICO                                            ")</f>
        <v xml:space="preserve">FISICO                                            </v>
      </c>
      <c r="C9805" t="str">
        <f>T("MORATALAZ           ")</f>
        <v xml:space="preserve">MORATALAZ           </v>
      </c>
      <c r="D9805" t="str">
        <f>T("FONTARRON           ")</f>
        <v xml:space="preserve">FONTARRON           </v>
      </c>
      <c r="E9805" t="str">
        <f>T("CA ")</f>
        <v xml:space="preserve">CA </v>
      </c>
      <c r="F9805" t="str">
        <f>T("CAMIONES       ")</f>
        <v xml:space="preserve">CAMIONES       </v>
      </c>
      <c r="G9805" t="str">
        <f>T("De menos de 1.000 KG DE CARGA ÚTIL                ")</f>
        <v xml:space="preserve">De menos de 1.000 KG DE CARGA ÚTIL                </v>
      </c>
      <c r="H9805" t="str">
        <f>T("GASOLINA                                          ")</f>
        <v xml:space="preserve">GASOLINA                                          </v>
      </c>
      <c r="I9805">
        <v>16</v>
      </c>
    </row>
    <row r="9806" spans="1:9">
      <c r="A9806" t="str">
        <f>T("2018")</f>
        <v>2018</v>
      </c>
      <c r="B9806" t="str">
        <f>T("FISICO                                            ")</f>
        <v xml:space="preserve">FISICO                                            </v>
      </c>
      <c r="C9806" t="str">
        <f>T("MORATALAZ           ")</f>
        <v xml:space="preserve">MORATALAZ           </v>
      </c>
      <c r="D9806" t="str">
        <f>T("FONTARRON           ")</f>
        <v xml:space="preserve">FONTARRON           </v>
      </c>
      <c r="E9806" t="str">
        <f>T("CA ")</f>
        <v xml:space="preserve">CA </v>
      </c>
      <c r="F9806" t="str">
        <f>T("CAMIONES       ")</f>
        <v xml:space="preserve">CAMIONES       </v>
      </c>
      <c r="G9806" t="str">
        <f>T("De 1.000 a 2.999 KG DE CARGA ÚTIL                 ")</f>
        <v xml:space="preserve">De 1.000 a 2.999 KG DE CARGA ÚTIL                 </v>
      </c>
      <c r="H9806" t="str">
        <f>T("GASOLINA                                          ")</f>
        <v xml:space="preserve">GASOLINA                                          </v>
      </c>
      <c r="I9806">
        <v>4</v>
      </c>
    </row>
    <row r="9807" spans="1:9">
      <c r="A9807" t="str">
        <f>T("2018")</f>
        <v>2018</v>
      </c>
      <c r="B9807" t="str">
        <f>T("FISICO                                            ")</f>
        <v xml:space="preserve">FISICO                                            </v>
      </c>
      <c r="C9807" t="str">
        <f>T("MORATALAZ           ")</f>
        <v xml:space="preserve">MORATALAZ           </v>
      </c>
      <c r="D9807" t="str">
        <f>T("VINATEROS           ")</f>
        <v xml:space="preserve">VINATEROS           </v>
      </c>
      <c r="E9807" t="str">
        <f>T("CA ")</f>
        <v xml:space="preserve">CA </v>
      </c>
      <c r="F9807" t="str">
        <f>T("CAMIONES       ")</f>
        <v xml:space="preserve">CAMIONES       </v>
      </c>
      <c r="G9807" t="str">
        <f>T("De menos de 1.000 KG DE CARGA ÚTIL                ")</f>
        <v xml:space="preserve">De menos de 1.000 KG DE CARGA ÚTIL                </v>
      </c>
      <c r="H9807" t="str">
        <f>T("GASOLINA                                          ")</f>
        <v xml:space="preserve">GASOLINA                                          </v>
      </c>
      <c r="I9807">
        <v>14</v>
      </c>
    </row>
    <row r="9808" spans="1:9">
      <c r="A9808" t="str">
        <f>T("2018")</f>
        <v>2018</v>
      </c>
      <c r="B9808" t="str">
        <f>T("JURIDICO                                          ")</f>
        <v xml:space="preserve">JURIDICO                                          </v>
      </c>
      <c r="C9808" t="str">
        <f>T("MORATALAZ           ")</f>
        <v xml:space="preserve">MORATALAZ           </v>
      </c>
      <c r="D9808" t="str">
        <f>T("PAVONES             ")</f>
        <v xml:space="preserve">PAVONES             </v>
      </c>
      <c r="E9808" t="str">
        <f>T("CA ")</f>
        <v xml:space="preserve">CA </v>
      </c>
      <c r="F9808" t="str">
        <f>T("CAMIONES       ")</f>
        <v xml:space="preserve">CAMIONES       </v>
      </c>
      <c r="G9808" t="str">
        <f>T("De menos de 1.000 KG DE CARGA ÚTIL                ")</f>
        <v xml:space="preserve">De menos de 1.000 KG DE CARGA ÚTIL                </v>
      </c>
      <c r="H9808" t="str">
        <f>T("GASOLINA                                          ")</f>
        <v xml:space="preserve">GASOLINA                                          </v>
      </c>
      <c r="I9808">
        <v>1</v>
      </c>
    </row>
    <row r="9809" spans="1:9">
      <c r="A9809" t="str">
        <f>T("2018")</f>
        <v>2018</v>
      </c>
      <c r="B9809" t="str">
        <f>T("JURIDICO                                          ")</f>
        <v xml:space="preserve">JURIDICO                                          </v>
      </c>
      <c r="C9809" t="str">
        <f>T("MORATALAZ           ")</f>
        <v xml:space="preserve">MORATALAZ           </v>
      </c>
      <c r="D9809" t="str">
        <f>T("PAVONES             ")</f>
        <v xml:space="preserve">PAVONES             </v>
      </c>
      <c r="E9809" t="str">
        <f>T("CA ")</f>
        <v xml:space="preserve">CA </v>
      </c>
      <c r="F9809" t="str">
        <f>T("CAMIONES       ")</f>
        <v xml:space="preserve">CAMIONES       </v>
      </c>
      <c r="G9809" t="str">
        <f>T("De 1.000 a 2.999 KG DE CARGA ÚTIL                 ")</f>
        <v xml:space="preserve">De 1.000 a 2.999 KG DE CARGA ÚTIL                 </v>
      </c>
      <c r="H9809" t="str">
        <f>T("GASOLINA                                          ")</f>
        <v xml:space="preserve">GASOLINA                                          </v>
      </c>
      <c r="I9809">
        <v>2</v>
      </c>
    </row>
    <row r="9810" spans="1:9">
      <c r="A9810" t="str">
        <f>T("2018")</f>
        <v>2018</v>
      </c>
      <c r="B9810" t="str">
        <f>T("JURIDICO                                          ")</f>
        <v xml:space="preserve">JURIDICO                                          </v>
      </c>
      <c r="C9810" t="str">
        <f>T("MORATALAZ           ")</f>
        <v xml:space="preserve">MORATALAZ           </v>
      </c>
      <c r="D9810" t="str">
        <f>T("MARROQUINA          ")</f>
        <v xml:space="preserve">MARROQUINA          </v>
      </c>
      <c r="E9810" t="str">
        <f>T("CA ")</f>
        <v xml:space="preserve">CA </v>
      </c>
      <c r="F9810" t="str">
        <f>T("CAMIONES       ")</f>
        <v xml:space="preserve">CAMIONES       </v>
      </c>
      <c r="G9810" t="str">
        <f>T("De menos de 1.000 KG DE CARGA ÚTIL                ")</f>
        <v xml:space="preserve">De menos de 1.000 KG DE CARGA ÚTIL                </v>
      </c>
      <c r="H9810" t="str">
        <f>T("GASOLINA                                          ")</f>
        <v xml:space="preserve">GASOLINA                                          </v>
      </c>
      <c r="I9810">
        <v>6</v>
      </c>
    </row>
    <row r="9811" spans="1:9">
      <c r="A9811" t="str">
        <f>T("2018")</f>
        <v>2018</v>
      </c>
      <c r="B9811" t="str">
        <f>T("JURIDICO                                          ")</f>
        <v xml:space="preserve">JURIDICO                                          </v>
      </c>
      <c r="C9811" t="str">
        <f>T("MORATALAZ           ")</f>
        <v xml:space="preserve">MORATALAZ           </v>
      </c>
      <c r="D9811" t="str">
        <f>T("MARROQUINA          ")</f>
        <v xml:space="preserve">MARROQUINA          </v>
      </c>
      <c r="E9811" t="str">
        <f>T("CA ")</f>
        <v xml:space="preserve">CA </v>
      </c>
      <c r="F9811" t="str">
        <f>T("CAMIONES       ")</f>
        <v xml:space="preserve">CAMIONES       </v>
      </c>
      <c r="G9811" t="str">
        <f>T("De 1.000 a 2.999 KG DE CARGA ÚTIL                 ")</f>
        <v xml:space="preserve">De 1.000 a 2.999 KG DE CARGA ÚTIL                 </v>
      </c>
      <c r="H9811" t="str">
        <f>T("GASOLINA                                          ")</f>
        <v xml:space="preserve">GASOLINA                                          </v>
      </c>
      <c r="I9811">
        <v>1</v>
      </c>
    </row>
    <row r="9812" spans="1:9">
      <c r="A9812" t="str">
        <f>T("2018")</f>
        <v>2018</v>
      </c>
      <c r="B9812" t="str">
        <f>T("JURIDICO                                          ")</f>
        <v xml:space="preserve">JURIDICO                                          </v>
      </c>
      <c r="C9812" t="str">
        <f>T("MORATALAZ           ")</f>
        <v xml:space="preserve">MORATALAZ           </v>
      </c>
      <c r="D9812" t="str">
        <f>T("MEDIA LEGUA         ")</f>
        <v xml:space="preserve">MEDIA LEGUA         </v>
      </c>
      <c r="E9812" t="str">
        <f>T("CA ")</f>
        <v xml:space="preserve">CA </v>
      </c>
      <c r="F9812" t="str">
        <f>T("CAMIONES       ")</f>
        <v xml:space="preserve">CAMIONES       </v>
      </c>
      <c r="G9812" t="str">
        <f>T("De menos de 1.000 KG DE CARGA ÚTIL                ")</f>
        <v xml:space="preserve">De menos de 1.000 KG DE CARGA ÚTIL                </v>
      </c>
      <c r="H9812" t="str">
        <f>T("GASOLINA                                          ")</f>
        <v xml:space="preserve">GASOLINA                                          </v>
      </c>
      <c r="I9812">
        <v>1</v>
      </c>
    </row>
    <row r="9813" spans="1:9">
      <c r="A9813" t="str">
        <f>T("2018")</f>
        <v>2018</v>
      </c>
      <c r="B9813" t="str">
        <f>T("JURIDICO                                          ")</f>
        <v xml:space="preserve">JURIDICO                                          </v>
      </c>
      <c r="C9813" t="str">
        <f>T("MORATALAZ           ")</f>
        <v xml:space="preserve">MORATALAZ           </v>
      </c>
      <c r="D9813" t="str">
        <f>T("FONTARRON           ")</f>
        <v xml:space="preserve">FONTARRON           </v>
      </c>
      <c r="E9813" t="str">
        <f>T("CA ")</f>
        <v xml:space="preserve">CA </v>
      </c>
      <c r="F9813" t="str">
        <f>T("CAMIONES       ")</f>
        <v xml:space="preserve">CAMIONES       </v>
      </c>
      <c r="G9813" t="str">
        <f>T("De menos de 1.000 KG DE CARGA ÚTIL                ")</f>
        <v xml:space="preserve">De menos de 1.000 KG DE CARGA ÚTIL                </v>
      </c>
      <c r="H9813" t="str">
        <f>T("GASOLINA                                          ")</f>
        <v xml:space="preserve">GASOLINA                                          </v>
      </c>
      <c r="I9813">
        <v>3</v>
      </c>
    </row>
    <row r="9814" spans="1:9">
      <c r="A9814" t="str">
        <f>T("2018")</f>
        <v>2018</v>
      </c>
      <c r="B9814" t="str">
        <f>T("JURIDICO                                          ")</f>
        <v xml:space="preserve">JURIDICO                                          </v>
      </c>
      <c r="C9814" t="str">
        <f>T("MORATALAZ           ")</f>
        <v xml:space="preserve">MORATALAZ           </v>
      </c>
      <c r="D9814" t="str">
        <f>T("VINATEROS           ")</f>
        <v xml:space="preserve">VINATEROS           </v>
      </c>
      <c r="E9814" t="str">
        <f>T("CA ")</f>
        <v xml:space="preserve">CA </v>
      </c>
      <c r="F9814" t="str">
        <f>T("CAMIONES       ")</f>
        <v xml:space="preserve">CAMIONES       </v>
      </c>
      <c r="G9814" t="str">
        <f>T("De menos de 1.000 KG DE CARGA ÚTIL                ")</f>
        <v xml:space="preserve">De menos de 1.000 KG DE CARGA ÚTIL                </v>
      </c>
      <c r="H9814" t="str">
        <f>T("GASOLINA                                          ")</f>
        <v xml:space="preserve">GASOLINA                                          </v>
      </c>
      <c r="I9814">
        <v>1</v>
      </c>
    </row>
    <row r="9815" spans="1:9">
      <c r="A9815" t="str">
        <f>T("2018")</f>
        <v>2018</v>
      </c>
      <c r="B9815" t="str">
        <f>T("JURIDICO                                          ")</f>
        <v xml:space="preserve">JURIDICO                                          </v>
      </c>
      <c r="C9815" t="str">
        <f>T("MORATALAZ           ")</f>
        <v xml:space="preserve">MORATALAZ           </v>
      </c>
      <c r="D9815" t="str">
        <f>T("VINATEROS           ")</f>
        <v xml:space="preserve">VINATEROS           </v>
      </c>
      <c r="E9815" t="str">
        <f>T("CA ")</f>
        <v xml:space="preserve">CA </v>
      </c>
      <c r="F9815" t="str">
        <f>T("CAMIONES       ")</f>
        <v xml:space="preserve">CAMIONES       </v>
      </c>
      <c r="G9815" t="str">
        <f>T("De 1.000 a 2.999 KG DE CARGA ÚTIL                 ")</f>
        <v xml:space="preserve">De 1.000 a 2.999 KG DE CARGA ÚTIL                 </v>
      </c>
      <c r="H9815" t="str">
        <f>T("GASOLINA                                          ")</f>
        <v xml:space="preserve">GASOLINA                                          </v>
      </c>
      <c r="I9815">
        <v>1</v>
      </c>
    </row>
    <row r="9816" spans="1:9">
      <c r="A9816" t="str">
        <f>T("2018")</f>
        <v>2018</v>
      </c>
      <c r="B9816" t="str">
        <f>T("Entidad sin personalidad jurídica (art. 35.4 LGT) ")</f>
        <v xml:space="preserve">Entidad sin personalidad jurídica (art. 35.4 LGT) </v>
      </c>
      <c r="C9816" t="str">
        <f>T("MORATALAZ           ")</f>
        <v xml:space="preserve">MORATALAZ           </v>
      </c>
      <c r="D9816" t="str">
        <f>T("MEDIA LEGUA         ")</f>
        <v xml:space="preserve">MEDIA LEGUA         </v>
      </c>
      <c r="E9816" t="str">
        <f>T("CA ")</f>
        <v xml:space="preserve">CA </v>
      </c>
      <c r="F9816" t="str">
        <f>T("CAMIONES       ")</f>
        <v xml:space="preserve">CAMIONES       </v>
      </c>
      <c r="G9816" t="str">
        <f>T("De 1.000 a 2.999 KG DE CARGA ÚTIL                 ")</f>
        <v xml:space="preserve">De 1.000 a 2.999 KG DE CARGA ÚTIL                 </v>
      </c>
      <c r="I9816">
        <v>1</v>
      </c>
    </row>
    <row r="9817" spans="1:9">
      <c r="A9817" t="str">
        <f>T("2018")</f>
        <v>2018</v>
      </c>
      <c r="B9817" t="str">
        <f>T("Entidad sin personalidad jurídica (art. 35.4 LGT) ")</f>
        <v xml:space="preserve">Entidad sin personalidad jurídica (art. 35.4 LGT) </v>
      </c>
      <c r="C9817" t="str">
        <f>T("MORATALAZ           ")</f>
        <v xml:space="preserve">MORATALAZ           </v>
      </c>
      <c r="D9817" t="str">
        <f>T("FONTARRON           ")</f>
        <v xml:space="preserve">FONTARRON           </v>
      </c>
      <c r="E9817" t="str">
        <f>T("CA ")</f>
        <v xml:space="preserve">CA </v>
      </c>
      <c r="F9817" t="str">
        <f>T("CAMIONES       ")</f>
        <v xml:space="preserve">CAMIONES       </v>
      </c>
      <c r="G9817" t="str">
        <f>T("De menos de 1.000 KG DE CARGA ÚTIL                ")</f>
        <v xml:space="preserve">De menos de 1.000 KG DE CARGA ÚTIL                </v>
      </c>
      <c r="I9817">
        <v>1</v>
      </c>
    </row>
    <row r="9818" spans="1:9">
      <c r="A9818" t="str">
        <f>T("2018")</f>
        <v>2018</v>
      </c>
      <c r="B9818" t="str">
        <f>T("FISICO                                            ")</f>
        <v xml:space="preserve">FISICO                                            </v>
      </c>
      <c r="C9818" t="str">
        <f>T("MORATALAZ           ")</f>
        <v xml:space="preserve">MORATALAZ           </v>
      </c>
      <c r="D9818" t="str">
        <f>T("PAVONES             ")</f>
        <v xml:space="preserve">PAVONES             </v>
      </c>
      <c r="E9818" t="str">
        <f>T("CA ")</f>
        <v xml:space="preserve">CA </v>
      </c>
      <c r="F9818" t="str">
        <f>T("CAMIONES       ")</f>
        <v xml:space="preserve">CAMIONES       </v>
      </c>
      <c r="G9818" t="str">
        <f>T("De menos de 1.000 KG DE CARGA ÚTIL                ")</f>
        <v xml:space="preserve">De menos de 1.000 KG DE CARGA ÚTIL                </v>
      </c>
      <c r="I9818">
        <v>1</v>
      </c>
    </row>
    <row r="9819" spans="1:9">
      <c r="A9819" t="str">
        <f>T("2018")</f>
        <v>2018</v>
      </c>
      <c r="B9819" t="str">
        <f>T("FISICO                                            ")</f>
        <v xml:space="preserve">FISICO                                            </v>
      </c>
      <c r="C9819" t="str">
        <f>T("MORATALAZ           ")</f>
        <v xml:space="preserve">MORATALAZ           </v>
      </c>
      <c r="D9819" t="str">
        <f>T("PAVONES             ")</f>
        <v xml:space="preserve">PAVONES             </v>
      </c>
      <c r="E9819" t="str">
        <f>T("CA ")</f>
        <v xml:space="preserve">CA </v>
      </c>
      <c r="F9819" t="str">
        <f>T("CAMIONES       ")</f>
        <v xml:space="preserve">CAMIONES       </v>
      </c>
      <c r="G9819" t="str">
        <f>T("De 1.000 a 2.999 KG DE CARGA ÚTIL                 ")</f>
        <v xml:space="preserve">De 1.000 a 2.999 KG DE CARGA ÚTIL                 </v>
      </c>
      <c r="I9819">
        <v>2</v>
      </c>
    </row>
    <row r="9820" spans="1:9">
      <c r="A9820" t="str">
        <f>T("2018")</f>
        <v>2018</v>
      </c>
      <c r="B9820" t="str">
        <f>T("FISICO                                            ")</f>
        <v xml:space="preserve">FISICO                                            </v>
      </c>
      <c r="C9820" t="str">
        <f>T("MORATALAZ           ")</f>
        <v xml:space="preserve">MORATALAZ           </v>
      </c>
      <c r="D9820" t="str">
        <f>T("PAVONES             ")</f>
        <v xml:space="preserve">PAVONES             </v>
      </c>
      <c r="E9820" t="str">
        <f>T("CA ")</f>
        <v xml:space="preserve">CA </v>
      </c>
      <c r="F9820" t="str">
        <f>T("CAMIONES       ")</f>
        <v xml:space="preserve">CAMIONES       </v>
      </c>
      <c r="G9820" t="str">
        <f>T("De 3.000 a 9.999 KG DE CARGA ÚTIL                 ")</f>
        <v xml:space="preserve">De 3.000 a 9.999 KG DE CARGA ÚTIL                 </v>
      </c>
      <c r="I9820">
        <v>1</v>
      </c>
    </row>
    <row r="9821" spans="1:9">
      <c r="A9821" t="str">
        <f>T("2018")</f>
        <v>2018</v>
      </c>
      <c r="B9821" t="str">
        <f>T("FISICO                                            ")</f>
        <v xml:space="preserve">FISICO                                            </v>
      </c>
      <c r="C9821" t="str">
        <f>T("MORATALAZ           ")</f>
        <v xml:space="preserve">MORATALAZ           </v>
      </c>
      <c r="D9821" t="str">
        <f>T("HORCAJO             ")</f>
        <v xml:space="preserve">HORCAJO             </v>
      </c>
      <c r="E9821" t="str">
        <f>T("CA ")</f>
        <v xml:space="preserve">CA </v>
      </c>
      <c r="F9821" t="str">
        <f>T("CAMIONES       ")</f>
        <v xml:space="preserve">CAMIONES       </v>
      </c>
      <c r="G9821" t="str">
        <f>T("De menos de 1.000 KG DE CARGA ÚTIL                ")</f>
        <v xml:space="preserve">De menos de 1.000 KG DE CARGA ÚTIL                </v>
      </c>
      <c r="I9821">
        <v>1</v>
      </c>
    </row>
    <row r="9822" spans="1:9">
      <c r="A9822" t="str">
        <f>T("2018")</f>
        <v>2018</v>
      </c>
      <c r="B9822" t="str">
        <f>T("FISICO                                            ")</f>
        <v xml:space="preserve">FISICO                                            </v>
      </c>
      <c r="C9822" t="str">
        <f>T("MORATALAZ           ")</f>
        <v xml:space="preserve">MORATALAZ           </v>
      </c>
      <c r="D9822" t="str">
        <f>T("HORCAJO             ")</f>
        <v xml:space="preserve">HORCAJO             </v>
      </c>
      <c r="E9822" t="str">
        <f>T("CA ")</f>
        <v xml:space="preserve">CA </v>
      </c>
      <c r="F9822" t="str">
        <f>T("CAMIONES       ")</f>
        <v xml:space="preserve">CAMIONES       </v>
      </c>
      <c r="G9822" t="str">
        <f>T("De 1.000 a 2.999 KG DE CARGA ÚTIL                 ")</f>
        <v xml:space="preserve">De 1.000 a 2.999 KG DE CARGA ÚTIL                 </v>
      </c>
      <c r="I9822">
        <v>1</v>
      </c>
    </row>
    <row r="9823" spans="1:9">
      <c r="A9823" t="str">
        <f>T("2018")</f>
        <v>2018</v>
      </c>
      <c r="B9823" t="str">
        <f>T("FISICO                                            ")</f>
        <v xml:space="preserve">FISICO                                            </v>
      </c>
      <c r="C9823" t="str">
        <f>T("MORATALAZ           ")</f>
        <v xml:space="preserve">MORATALAZ           </v>
      </c>
      <c r="D9823" t="str">
        <f>T("MARROQUINA          ")</f>
        <v xml:space="preserve">MARROQUINA          </v>
      </c>
      <c r="E9823" t="str">
        <f>T("CA ")</f>
        <v xml:space="preserve">CA </v>
      </c>
      <c r="F9823" t="str">
        <f>T("CAMIONES       ")</f>
        <v xml:space="preserve">CAMIONES       </v>
      </c>
      <c r="G9823" t="str">
        <f>T("De menos de 1.000 KG DE CARGA ÚTIL                ")</f>
        <v xml:space="preserve">De menos de 1.000 KG DE CARGA ÚTIL                </v>
      </c>
      <c r="I9823">
        <v>9</v>
      </c>
    </row>
    <row r="9824" spans="1:9">
      <c r="A9824" t="str">
        <f>T("2018")</f>
        <v>2018</v>
      </c>
      <c r="B9824" t="str">
        <f>T("FISICO                                            ")</f>
        <v xml:space="preserve">FISICO                                            </v>
      </c>
      <c r="C9824" t="str">
        <f>T("MORATALAZ           ")</f>
        <v xml:space="preserve">MORATALAZ           </v>
      </c>
      <c r="D9824" t="str">
        <f>T("MARROQUINA          ")</f>
        <v xml:space="preserve">MARROQUINA          </v>
      </c>
      <c r="E9824" t="str">
        <f>T("CA ")</f>
        <v xml:space="preserve">CA </v>
      </c>
      <c r="F9824" t="str">
        <f>T("CAMIONES       ")</f>
        <v xml:space="preserve">CAMIONES       </v>
      </c>
      <c r="G9824" t="str">
        <f>T("De 1.000 a 2.999 KG DE CARGA ÚTIL                 ")</f>
        <v xml:space="preserve">De 1.000 a 2.999 KG DE CARGA ÚTIL                 </v>
      </c>
      <c r="I9824">
        <v>4</v>
      </c>
    </row>
    <row r="9825" spans="1:9">
      <c r="A9825" t="str">
        <f>T("2018")</f>
        <v>2018</v>
      </c>
      <c r="B9825" t="str">
        <f>T("FISICO                                            ")</f>
        <v xml:space="preserve">FISICO                                            </v>
      </c>
      <c r="C9825" t="str">
        <f>T("MORATALAZ           ")</f>
        <v xml:space="preserve">MORATALAZ           </v>
      </c>
      <c r="D9825" t="str">
        <f>T("MEDIA LEGUA         ")</f>
        <v xml:space="preserve">MEDIA LEGUA         </v>
      </c>
      <c r="E9825" t="str">
        <f>T("CA ")</f>
        <v xml:space="preserve">CA </v>
      </c>
      <c r="F9825" t="str">
        <f>T("CAMIONES       ")</f>
        <v xml:space="preserve">CAMIONES       </v>
      </c>
      <c r="G9825" t="str">
        <f>T("De menos de 1.000 KG DE CARGA ÚTIL                ")</f>
        <v xml:space="preserve">De menos de 1.000 KG DE CARGA ÚTIL                </v>
      </c>
      <c r="I9825">
        <v>9</v>
      </c>
    </row>
    <row r="9826" spans="1:9">
      <c r="A9826" t="str">
        <f>T("2018")</f>
        <v>2018</v>
      </c>
      <c r="B9826" t="str">
        <f>T("FISICO                                            ")</f>
        <v xml:space="preserve">FISICO                                            </v>
      </c>
      <c r="C9826" t="str">
        <f>T("MORATALAZ           ")</f>
        <v xml:space="preserve">MORATALAZ           </v>
      </c>
      <c r="D9826" t="str">
        <f>T("MEDIA LEGUA         ")</f>
        <v xml:space="preserve">MEDIA LEGUA         </v>
      </c>
      <c r="E9826" t="str">
        <f>T("CA ")</f>
        <v xml:space="preserve">CA </v>
      </c>
      <c r="F9826" t="str">
        <f>T("CAMIONES       ")</f>
        <v xml:space="preserve">CAMIONES       </v>
      </c>
      <c r="G9826" t="str">
        <f>T("De 1.000 a 2.999 KG DE CARGA ÚTIL                 ")</f>
        <v xml:space="preserve">De 1.000 a 2.999 KG DE CARGA ÚTIL                 </v>
      </c>
      <c r="I9826">
        <v>6</v>
      </c>
    </row>
    <row r="9827" spans="1:9">
      <c r="A9827" t="str">
        <f>T("2018")</f>
        <v>2018</v>
      </c>
      <c r="B9827" t="str">
        <f>T("FISICO                                            ")</f>
        <v xml:space="preserve">FISICO                                            </v>
      </c>
      <c r="C9827" t="str">
        <f>T("MORATALAZ           ")</f>
        <v xml:space="preserve">MORATALAZ           </v>
      </c>
      <c r="D9827" t="str">
        <f>T("MEDIA LEGUA         ")</f>
        <v xml:space="preserve">MEDIA LEGUA         </v>
      </c>
      <c r="E9827" t="str">
        <f>T("CA ")</f>
        <v xml:space="preserve">CA </v>
      </c>
      <c r="F9827" t="str">
        <f>T("CAMIONES       ")</f>
        <v xml:space="preserve">CAMIONES       </v>
      </c>
      <c r="G9827" t="str">
        <f>T("De 3.000 a 9.999 KG DE CARGA ÚTIL                 ")</f>
        <v xml:space="preserve">De 3.000 a 9.999 KG DE CARGA ÚTIL                 </v>
      </c>
      <c r="I9827">
        <v>1</v>
      </c>
    </row>
    <row r="9828" spans="1:9">
      <c r="A9828" t="str">
        <f>T("2018")</f>
        <v>2018</v>
      </c>
      <c r="B9828" t="str">
        <f>T("FISICO                                            ")</f>
        <v xml:space="preserve">FISICO                                            </v>
      </c>
      <c r="C9828" t="str">
        <f>T("MORATALAZ           ")</f>
        <v xml:space="preserve">MORATALAZ           </v>
      </c>
      <c r="D9828" t="str">
        <f>T("FONTARRON           ")</f>
        <v xml:space="preserve">FONTARRON           </v>
      </c>
      <c r="E9828" t="str">
        <f>T("CA ")</f>
        <v xml:space="preserve">CA </v>
      </c>
      <c r="F9828" t="str">
        <f>T("CAMIONES       ")</f>
        <v xml:space="preserve">CAMIONES       </v>
      </c>
      <c r="G9828" t="str">
        <f>T("De menos de 1.000 KG DE CARGA ÚTIL                ")</f>
        <v xml:space="preserve">De menos de 1.000 KG DE CARGA ÚTIL                </v>
      </c>
      <c r="I9828">
        <v>9</v>
      </c>
    </row>
    <row r="9829" spans="1:9">
      <c r="A9829" t="str">
        <f>T("2018")</f>
        <v>2018</v>
      </c>
      <c r="B9829" t="str">
        <f>T("FISICO                                            ")</f>
        <v xml:space="preserve">FISICO                                            </v>
      </c>
      <c r="C9829" t="str">
        <f>T("MORATALAZ           ")</f>
        <v xml:space="preserve">MORATALAZ           </v>
      </c>
      <c r="D9829" t="str">
        <f>T("FONTARRON           ")</f>
        <v xml:space="preserve">FONTARRON           </v>
      </c>
      <c r="E9829" t="str">
        <f>T("CA ")</f>
        <v xml:space="preserve">CA </v>
      </c>
      <c r="F9829" t="str">
        <f>T("CAMIONES       ")</f>
        <v xml:space="preserve">CAMIONES       </v>
      </c>
      <c r="G9829" t="str">
        <f>T("De 1.000 a 2.999 KG DE CARGA ÚTIL                 ")</f>
        <v xml:space="preserve">De 1.000 a 2.999 KG DE CARGA ÚTIL                 </v>
      </c>
      <c r="I9829">
        <v>4</v>
      </c>
    </row>
    <row r="9830" spans="1:9">
      <c r="A9830" t="str">
        <f>T("2018")</f>
        <v>2018</v>
      </c>
      <c r="B9830" t="str">
        <f>T("FISICO                                            ")</f>
        <v xml:space="preserve">FISICO                                            </v>
      </c>
      <c r="C9830" t="str">
        <f>T("MORATALAZ           ")</f>
        <v xml:space="preserve">MORATALAZ           </v>
      </c>
      <c r="D9830" t="str">
        <f>T("VINATEROS           ")</f>
        <v xml:space="preserve">VINATEROS           </v>
      </c>
      <c r="E9830" t="str">
        <f>T("CA ")</f>
        <v xml:space="preserve">CA </v>
      </c>
      <c r="F9830" t="str">
        <f>T("CAMIONES       ")</f>
        <v xml:space="preserve">CAMIONES       </v>
      </c>
      <c r="G9830" t="str">
        <f>T("De menos de 1.000 KG DE CARGA ÚTIL                ")</f>
        <v xml:space="preserve">De menos de 1.000 KG DE CARGA ÚTIL                </v>
      </c>
      <c r="I9830">
        <v>7</v>
      </c>
    </row>
    <row r="9831" spans="1:9">
      <c r="A9831" t="str">
        <f>T("2018")</f>
        <v>2018</v>
      </c>
      <c r="B9831" t="str">
        <f>T("FISICO                                            ")</f>
        <v xml:space="preserve">FISICO                                            </v>
      </c>
      <c r="C9831" t="str">
        <f>T("MORATALAZ           ")</f>
        <v xml:space="preserve">MORATALAZ           </v>
      </c>
      <c r="D9831" t="str">
        <f>T("VINATEROS           ")</f>
        <v xml:space="preserve">VINATEROS           </v>
      </c>
      <c r="E9831" t="str">
        <f>T("CA ")</f>
        <v xml:space="preserve">CA </v>
      </c>
      <c r="F9831" t="str">
        <f>T("CAMIONES       ")</f>
        <v xml:space="preserve">CAMIONES       </v>
      </c>
      <c r="G9831" t="str">
        <f>T("De 1.000 a 2.999 KG DE CARGA ÚTIL                 ")</f>
        <v xml:space="preserve">De 1.000 a 2.999 KG DE CARGA ÚTIL                 </v>
      </c>
      <c r="I9831">
        <v>4</v>
      </c>
    </row>
    <row r="9832" spans="1:9">
      <c r="A9832" t="str">
        <f>T("2018")</f>
        <v>2018</v>
      </c>
      <c r="B9832" t="str">
        <f>T("JURIDICO                                          ")</f>
        <v xml:space="preserve">JURIDICO                                          </v>
      </c>
      <c r="C9832" t="str">
        <f>T("MORATALAZ           ")</f>
        <v xml:space="preserve">MORATALAZ           </v>
      </c>
      <c r="D9832" t="str">
        <f>T("PAVONES             ")</f>
        <v xml:space="preserve">PAVONES             </v>
      </c>
      <c r="E9832" t="str">
        <f>T("CA ")</f>
        <v xml:space="preserve">CA </v>
      </c>
      <c r="F9832" t="str">
        <f>T("CAMIONES       ")</f>
        <v xml:space="preserve">CAMIONES       </v>
      </c>
      <c r="G9832" t="str">
        <f>T("De 1.000 a 2.999 KG DE CARGA ÚTIL                 ")</f>
        <v xml:space="preserve">De 1.000 a 2.999 KG DE CARGA ÚTIL                 </v>
      </c>
      <c r="I9832">
        <v>3</v>
      </c>
    </row>
    <row r="9833" spans="1:9">
      <c r="A9833" t="str">
        <f>T("2018")</f>
        <v>2018</v>
      </c>
      <c r="B9833" t="str">
        <f>T("JURIDICO                                          ")</f>
        <v xml:space="preserve">JURIDICO                                          </v>
      </c>
      <c r="C9833" t="str">
        <f>T("MORATALAZ           ")</f>
        <v xml:space="preserve">MORATALAZ           </v>
      </c>
      <c r="D9833" t="str">
        <f>T("MARROQUINA          ")</f>
        <v xml:space="preserve">MARROQUINA          </v>
      </c>
      <c r="E9833" t="str">
        <f>T("CA ")</f>
        <v xml:space="preserve">CA </v>
      </c>
      <c r="F9833" t="str">
        <f>T("CAMIONES       ")</f>
        <v xml:space="preserve">CAMIONES       </v>
      </c>
      <c r="G9833" t="str">
        <f>T("De menos de 1.000 KG DE CARGA ÚTIL                ")</f>
        <v xml:space="preserve">De menos de 1.000 KG DE CARGA ÚTIL                </v>
      </c>
      <c r="I9833">
        <v>1</v>
      </c>
    </row>
    <row r="9834" spans="1:9">
      <c r="A9834" t="str">
        <f>T("2018")</f>
        <v>2018</v>
      </c>
      <c r="B9834" t="str">
        <f>T("JURIDICO                                          ")</f>
        <v xml:space="preserve">JURIDICO                                          </v>
      </c>
      <c r="C9834" t="str">
        <f>T("MORATALAZ           ")</f>
        <v xml:space="preserve">MORATALAZ           </v>
      </c>
      <c r="D9834" t="str">
        <f>T("MEDIA LEGUA         ")</f>
        <v xml:space="preserve">MEDIA LEGUA         </v>
      </c>
      <c r="E9834" t="str">
        <f>T("CA ")</f>
        <v xml:space="preserve">CA </v>
      </c>
      <c r="F9834" t="str">
        <f>T("CAMIONES       ")</f>
        <v xml:space="preserve">CAMIONES       </v>
      </c>
      <c r="G9834" t="str">
        <f>T("De menos de 1.000 KG DE CARGA ÚTIL                ")</f>
        <v xml:space="preserve">De menos de 1.000 KG DE CARGA ÚTIL                </v>
      </c>
      <c r="I9834">
        <v>2</v>
      </c>
    </row>
    <row r="9835" spans="1:9">
      <c r="A9835" t="str">
        <f>T("2018")</f>
        <v>2018</v>
      </c>
      <c r="B9835" t="str">
        <f>T("JURIDICO                                          ")</f>
        <v xml:space="preserve">JURIDICO                                          </v>
      </c>
      <c r="C9835" t="str">
        <f>T("MORATALAZ           ")</f>
        <v xml:space="preserve">MORATALAZ           </v>
      </c>
      <c r="D9835" t="str">
        <f>T("MEDIA LEGUA         ")</f>
        <v xml:space="preserve">MEDIA LEGUA         </v>
      </c>
      <c r="E9835" t="str">
        <f>T("CA ")</f>
        <v xml:space="preserve">CA </v>
      </c>
      <c r="F9835" t="str">
        <f>T("CAMIONES       ")</f>
        <v xml:space="preserve">CAMIONES       </v>
      </c>
      <c r="G9835" t="str">
        <f>T("De 1.000 a 2.999 KG DE CARGA ÚTIL                 ")</f>
        <v xml:space="preserve">De 1.000 a 2.999 KG DE CARGA ÚTIL                 </v>
      </c>
      <c r="I9835">
        <v>1</v>
      </c>
    </row>
    <row r="9836" spans="1:9">
      <c r="A9836" t="str">
        <f>T("2018")</f>
        <v>2018</v>
      </c>
      <c r="B9836" t="str">
        <f>T("JURIDICO                                          ")</f>
        <v xml:space="preserve">JURIDICO                                          </v>
      </c>
      <c r="C9836" t="str">
        <f>T("MORATALAZ           ")</f>
        <v xml:space="preserve">MORATALAZ           </v>
      </c>
      <c r="D9836" t="str">
        <f>T("FONTARRON           ")</f>
        <v xml:space="preserve">FONTARRON           </v>
      </c>
      <c r="E9836" t="str">
        <f>T("CA ")</f>
        <v xml:space="preserve">CA </v>
      </c>
      <c r="F9836" t="str">
        <f>T("CAMIONES       ")</f>
        <v xml:space="preserve">CAMIONES       </v>
      </c>
      <c r="G9836" t="str">
        <f>T("De 1.000 a 2.999 KG DE CARGA ÚTIL                 ")</f>
        <v xml:space="preserve">De 1.000 a 2.999 KG DE CARGA ÚTIL                 </v>
      </c>
      <c r="I9836">
        <v>1</v>
      </c>
    </row>
    <row r="9837" spans="1:9">
      <c r="A9837" t="str">
        <f>T("2018")</f>
        <v>2018</v>
      </c>
      <c r="B9837" t="str">
        <f>T("JURIDICO                                          ")</f>
        <v xml:space="preserve">JURIDICO                                          </v>
      </c>
      <c r="C9837" t="str">
        <f>T("MORATALAZ           ")</f>
        <v xml:space="preserve">MORATALAZ           </v>
      </c>
      <c r="D9837" t="str">
        <f>T("VINATEROS           ")</f>
        <v xml:space="preserve">VINATEROS           </v>
      </c>
      <c r="E9837" t="str">
        <f>T("CA ")</f>
        <v xml:space="preserve">CA </v>
      </c>
      <c r="F9837" t="str">
        <f>T("CAMIONES       ")</f>
        <v xml:space="preserve">CAMIONES       </v>
      </c>
      <c r="G9837" t="str">
        <f>T("De 1.000 a 2.999 KG DE CARGA ÚTIL                 ")</f>
        <v xml:space="preserve">De 1.000 a 2.999 KG DE CARGA ÚTIL                 </v>
      </c>
      <c r="I9837">
        <v>1</v>
      </c>
    </row>
    <row r="9838" spans="1:9">
      <c r="A9838" t="str">
        <f>T("2018")</f>
        <v>2018</v>
      </c>
      <c r="B9838" t="str">
        <f>T("FISICO                                            ")</f>
        <v xml:space="preserve">FISICO                                            </v>
      </c>
      <c r="C9838" t="str">
        <f>T("MORATALAZ           ")</f>
        <v xml:space="preserve">MORATALAZ           </v>
      </c>
      <c r="D9838" t="str">
        <f>T("PAVONES             ")</f>
        <v xml:space="preserve">PAVONES             </v>
      </c>
      <c r="E9838" t="str">
        <f>T("CI ")</f>
        <v xml:space="preserve">CI </v>
      </c>
      <c r="F9838" t="str">
        <f>T("CICLOMOTORES   ")</f>
        <v xml:space="preserve">CICLOMOTORES   </v>
      </c>
      <c r="G9838" t="str">
        <f>T("todos                                             ")</f>
        <v xml:space="preserve">todos                                             </v>
      </c>
      <c r="H9838" t="str">
        <f>T("DIESEL                                            ")</f>
        <v xml:space="preserve">DIESEL                                            </v>
      </c>
      <c r="I9838">
        <v>2</v>
      </c>
    </row>
    <row r="9839" spans="1:9">
      <c r="A9839" t="str">
        <f>T("2018")</f>
        <v>2018</v>
      </c>
      <c r="B9839" t="str">
        <f>T("FISICO                                            ")</f>
        <v xml:space="preserve">FISICO                                            </v>
      </c>
      <c r="C9839" t="str">
        <f>T("MORATALAZ           ")</f>
        <v xml:space="preserve">MORATALAZ           </v>
      </c>
      <c r="D9839" t="str">
        <f>T("HORCAJO             ")</f>
        <v xml:space="preserve">HORCAJO             </v>
      </c>
      <c r="E9839" t="str">
        <f>T("CI ")</f>
        <v xml:space="preserve">CI </v>
      </c>
      <c r="F9839" t="str">
        <f>T("CICLOMOTORES   ")</f>
        <v xml:space="preserve">CICLOMOTORES   </v>
      </c>
      <c r="G9839" t="str">
        <f>T("todos                                             ")</f>
        <v xml:space="preserve">todos                                             </v>
      </c>
      <c r="H9839" t="str">
        <f>T("DIESEL                                            ")</f>
        <v xml:space="preserve">DIESEL                                            </v>
      </c>
      <c r="I9839">
        <v>2</v>
      </c>
    </row>
    <row r="9840" spans="1:9">
      <c r="A9840" t="str">
        <f>T("2018")</f>
        <v>2018</v>
      </c>
      <c r="B9840" t="str">
        <f>T("FISICO                                            ")</f>
        <v xml:space="preserve">FISICO                                            </v>
      </c>
      <c r="C9840" t="str">
        <f>T("MORATALAZ           ")</f>
        <v xml:space="preserve">MORATALAZ           </v>
      </c>
      <c r="D9840" t="str">
        <f>T("MARROQUINA          ")</f>
        <v xml:space="preserve">MARROQUINA          </v>
      </c>
      <c r="E9840" t="str">
        <f>T("CI ")</f>
        <v xml:space="preserve">CI </v>
      </c>
      <c r="F9840" t="str">
        <f>T("CICLOMOTORES   ")</f>
        <v xml:space="preserve">CICLOMOTORES   </v>
      </c>
      <c r="G9840" t="str">
        <f>T("todos                                             ")</f>
        <v xml:space="preserve">todos                                             </v>
      </c>
      <c r="H9840" t="str">
        <f>T("DIESEL                                            ")</f>
        <v xml:space="preserve">DIESEL                                            </v>
      </c>
      <c r="I9840">
        <v>3</v>
      </c>
    </row>
    <row r="9841" spans="1:9">
      <c r="A9841" t="str">
        <f>T("2018")</f>
        <v>2018</v>
      </c>
      <c r="B9841" t="str">
        <f>T("FISICO                                            ")</f>
        <v xml:space="preserve">FISICO                                            </v>
      </c>
      <c r="C9841" t="str">
        <f>T("MORATALAZ           ")</f>
        <v xml:space="preserve">MORATALAZ           </v>
      </c>
      <c r="D9841" t="str">
        <f>T("MEDIA LEGUA         ")</f>
        <v xml:space="preserve">MEDIA LEGUA         </v>
      </c>
      <c r="E9841" t="str">
        <f>T("CI ")</f>
        <v xml:space="preserve">CI </v>
      </c>
      <c r="F9841" t="str">
        <f>T("CICLOMOTORES   ")</f>
        <v xml:space="preserve">CICLOMOTORES   </v>
      </c>
      <c r="G9841" t="str">
        <f>T("todos                                             ")</f>
        <v xml:space="preserve">todos                                             </v>
      </c>
      <c r="H9841" t="str">
        <f>T("DIESEL                                            ")</f>
        <v xml:space="preserve">DIESEL                                            </v>
      </c>
      <c r="I9841">
        <v>5</v>
      </c>
    </row>
    <row r="9842" spans="1:9">
      <c r="A9842" t="str">
        <f>T("2018")</f>
        <v>2018</v>
      </c>
      <c r="B9842" t="str">
        <f>T("FISICO                                            ")</f>
        <v xml:space="preserve">FISICO                                            </v>
      </c>
      <c r="C9842" t="str">
        <f>T("MORATALAZ           ")</f>
        <v xml:space="preserve">MORATALAZ           </v>
      </c>
      <c r="D9842" t="str">
        <f>T("FONTARRON           ")</f>
        <v xml:space="preserve">FONTARRON           </v>
      </c>
      <c r="E9842" t="str">
        <f>T("CI ")</f>
        <v xml:space="preserve">CI </v>
      </c>
      <c r="F9842" t="str">
        <f>T("CICLOMOTORES   ")</f>
        <v xml:space="preserve">CICLOMOTORES   </v>
      </c>
      <c r="G9842" t="str">
        <f>T("todos                                             ")</f>
        <v xml:space="preserve">todos                                             </v>
      </c>
      <c r="H9842" t="str">
        <f>T("DIESEL                                            ")</f>
        <v xml:space="preserve">DIESEL                                            </v>
      </c>
      <c r="I9842">
        <v>4</v>
      </c>
    </row>
    <row r="9843" spans="1:9">
      <c r="A9843" t="str">
        <f>T("2018")</f>
        <v>2018</v>
      </c>
      <c r="B9843" t="str">
        <f>T("FISICO                                            ")</f>
        <v xml:space="preserve">FISICO                                            </v>
      </c>
      <c r="C9843" t="str">
        <f>T("MORATALAZ           ")</f>
        <v xml:space="preserve">MORATALAZ           </v>
      </c>
      <c r="D9843" t="str">
        <f>T("VINATEROS           ")</f>
        <v xml:space="preserve">VINATEROS           </v>
      </c>
      <c r="E9843" t="str">
        <f>T("CI ")</f>
        <v xml:space="preserve">CI </v>
      </c>
      <c r="F9843" t="str">
        <f>T("CICLOMOTORES   ")</f>
        <v xml:space="preserve">CICLOMOTORES   </v>
      </c>
      <c r="G9843" t="str">
        <f>T("todos                                             ")</f>
        <v xml:space="preserve">todos                                             </v>
      </c>
      <c r="H9843" t="str">
        <f>T("DIESEL                                            ")</f>
        <v xml:space="preserve">DIESEL                                            </v>
      </c>
      <c r="I9843">
        <v>1</v>
      </c>
    </row>
    <row r="9844" spans="1:9">
      <c r="A9844" t="str">
        <f>T("2018")</f>
        <v>2018</v>
      </c>
      <c r="B9844" t="str">
        <f>T("JURIDICO                                          ")</f>
        <v xml:space="preserve">JURIDICO                                          </v>
      </c>
      <c r="C9844" t="str">
        <f>T("MORATALAZ           ")</f>
        <v xml:space="preserve">MORATALAZ           </v>
      </c>
      <c r="D9844" t="str">
        <f>T("MARROQUINA          ")</f>
        <v xml:space="preserve">MARROQUINA          </v>
      </c>
      <c r="E9844" t="str">
        <f>T("CI ")</f>
        <v xml:space="preserve">CI </v>
      </c>
      <c r="F9844" t="str">
        <f>T("CICLOMOTORES   ")</f>
        <v xml:space="preserve">CICLOMOTORES   </v>
      </c>
      <c r="G9844" t="str">
        <f>T("todos                                             ")</f>
        <v xml:space="preserve">todos                                             </v>
      </c>
      <c r="H9844" t="str">
        <f>T("DIESEL                                            ")</f>
        <v xml:space="preserve">DIESEL                                            </v>
      </c>
      <c r="I9844">
        <v>1</v>
      </c>
    </row>
    <row r="9845" spans="1:9">
      <c r="A9845" t="str">
        <f>T("2018")</f>
        <v>2018</v>
      </c>
      <c r="B9845" t="str">
        <f>T("FISICO                                            ")</f>
        <v xml:space="preserve">FISICO                                            </v>
      </c>
      <c r="C9845" t="str">
        <f>T("MORATALAZ           ")</f>
        <v xml:space="preserve">MORATALAZ           </v>
      </c>
      <c r="D9845" t="str">
        <f>T("PAVONES             ")</f>
        <v xml:space="preserve">PAVONES             </v>
      </c>
      <c r="E9845" t="str">
        <f>T("CI ")</f>
        <v xml:space="preserve">CI </v>
      </c>
      <c r="F9845" t="str">
        <f>T("CICLOMOTORES   ")</f>
        <v xml:space="preserve">CICLOMOTORES   </v>
      </c>
      <c r="G9845" t="str">
        <f>T("todos                                             ")</f>
        <v xml:space="preserve">todos                                             </v>
      </c>
      <c r="H9845" t="str">
        <f>T("ELÉCTRICO                                         ")</f>
        <v xml:space="preserve">ELÉCTRICO                                         </v>
      </c>
      <c r="I9845">
        <v>1</v>
      </c>
    </row>
    <row r="9846" spans="1:9">
      <c r="A9846" t="str">
        <f>T("2018")</f>
        <v>2018</v>
      </c>
      <c r="B9846" t="str">
        <f>T("Entidad sin personalidad jurídica (art. 35.4 LGT) ")</f>
        <v xml:space="preserve">Entidad sin personalidad jurídica (art. 35.4 LGT) </v>
      </c>
      <c r="C9846" t="str">
        <f>T("MORATALAZ           ")</f>
        <v xml:space="preserve">MORATALAZ           </v>
      </c>
      <c r="D9846" t="str">
        <f>T("PAVONES             ")</f>
        <v xml:space="preserve">PAVONES             </v>
      </c>
      <c r="E9846" t="str">
        <f>T("CI ")</f>
        <v xml:space="preserve">CI </v>
      </c>
      <c r="F9846" t="str">
        <f>T("CICLOMOTORES   ")</f>
        <v xml:space="preserve">CICLOMOTORES   </v>
      </c>
      <c r="G9846" t="str">
        <f>T("todos                                             ")</f>
        <v xml:space="preserve">todos                                             </v>
      </c>
      <c r="H9846" t="str">
        <f>T("GASOLINA                                          ")</f>
        <v xml:space="preserve">GASOLINA                                          </v>
      </c>
      <c r="I9846">
        <v>2</v>
      </c>
    </row>
    <row r="9847" spans="1:9">
      <c r="A9847" t="str">
        <f>T("2018")</f>
        <v>2018</v>
      </c>
      <c r="B9847" t="str">
        <f>T("Entidad sin personalidad jurídica (art. 35.4 LGT) ")</f>
        <v xml:space="preserve">Entidad sin personalidad jurídica (art. 35.4 LGT) </v>
      </c>
      <c r="C9847" t="str">
        <f>T("MORATALAZ           ")</f>
        <v xml:space="preserve">MORATALAZ           </v>
      </c>
      <c r="D9847" t="str">
        <f>T("HORCAJO             ")</f>
        <v xml:space="preserve">HORCAJO             </v>
      </c>
      <c r="E9847" t="str">
        <f>T("CI ")</f>
        <v xml:space="preserve">CI </v>
      </c>
      <c r="F9847" t="str">
        <f>T("CICLOMOTORES   ")</f>
        <v xml:space="preserve">CICLOMOTORES   </v>
      </c>
      <c r="G9847" t="str">
        <f>T("todos                                             ")</f>
        <v xml:space="preserve">todos                                             </v>
      </c>
      <c r="H9847" t="str">
        <f>T("GASOLINA                                          ")</f>
        <v xml:space="preserve">GASOLINA                                          </v>
      </c>
      <c r="I9847">
        <v>1</v>
      </c>
    </row>
    <row r="9848" spans="1:9">
      <c r="A9848" t="str">
        <f>T("2018")</f>
        <v>2018</v>
      </c>
      <c r="B9848" t="str">
        <f>T("Entidad sin personalidad jurídica (art. 35.4 LGT) ")</f>
        <v xml:space="preserve">Entidad sin personalidad jurídica (art. 35.4 LGT) </v>
      </c>
      <c r="C9848" t="str">
        <f>T("MORATALAZ           ")</f>
        <v xml:space="preserve">MORATALAZ           </v>
      </c>
      <c r="D9848" t="str">
        <f>T("MARROQUINA          ")</f>
        <v xml:space="preserve">MARROQUINA          </v>
      </c>
      <c r="E9848" t="str">
        <f>T("CI ")</f>
        <v xml:space="preserve">CI </v>
      </c>
      <c r="F9848" t="str">
        <f>T("CICLOMOTORES   ")</f>
        <v xml:space="preserve">CICLOMOTORES   </v>
      </c>
      <c r="G9848" t="str">
        <f>T("todos                                             ")</f>
        <v xml:space="preserve">todos                                             </v>
      </c>
      <c r="H9848" t="str">
        <f>T("GASOLINA                                          ")</f>
        <v xml:space="preserve">GASOLINA                                          </v>
      </c>
      <c r="I9848">
        <v>1</v>
      </c>
    </row>
    <row r="9849" spans="1:9">
      <c r="A9849" t="str">
        <f>T("2018")</f>
        <v>2018</v>
      </c>
      <c r="B9849" t="str">
        <f>T("Entidad sin personalidad jurídica (art. 35.4 LGT) ")</f>
        <v xml:space="preserve">Entidad sin personalidad jurídica (art. 35.4 LGT) </v>
      </c>
      <c r="C9849" t="str">
        <f>T("MORATALAZ           ")</f>
        <v xml:space="preserve">MORATALAZ           </v>
      </c>
      <c r="D9849" t="str">
        <f>T("MEDIA LEGUA         ")</f>
        <v xml:space="preserve">MEDIA LEGUA         </v>
      </c>
      <c r="E9849" t="str">
        <f>T("CI ")</f>
        <v xml:space="preserve">CI </v>
      </c>
      <c r="F9849" t="str">
        <f>T("CICLOMOTORES   ")</f>
        <v xml:space="preserve">CICLOMOTORES   </v>
      </c>
      <c r="G9849" t="str">
        <f>T("todos                                             ")</f>
        <v xml:space="preserve">todos                                             </v>
      </c>
      <c r="H9849" t="str">
        <f>T("GASOLINA                                          ")</f>
        <v xml:space="preserve">GASOLINA                                          </v>
      </c>
      <c r="I9849">
        <v>3</v>
      </c>
    </row>
    <row r="9850" spans="1:9">
      <c r="A9850" t="str">
        <f>T("2018")</f>
        <v>2018</v>
      </c>
      <c r="B9850" t="str">
        <f>T("Entidad sin personalidad jurídica (art. 35.4 LGT) ")</f>
        <v xml:space="preserve">Entidad sin personalidad jurídica (art. 35.4 LGT) </v>
      </c>
      <c r="C9850" t="str">
        <f>T("MORATALAZ           ")</f>
        <v xml:space="preserve">MORATALAZ           </v>
      </c>
      <c r="D9850" t="str">
        <f>T("FONTARRON           ")</f>
        <v xml:space="preserve">FONTARRON           </v>
      </c>
      <c r="E9850" t="str">
        <f>T("CI ")</f>
        <v xml:space="preserve">CI </v>
      </c>
      <c r="F9850" t="str">
        <f>T("CICLOMOTORES   ")</f>
        <v xml:space="preserve">CICLOMOTORES   </v>
      </c>
      <c r="G9850" t="str">
        <f>T("todos                                             ")</f>
        <v xml:space="preserve">todos                                             </v>
      </c>
      <c r="H9850" t="str">
        <f>T("GASOLINA                                          ")</f>
        <v xml:space="preserve">GASOLINA                                          </v>
      </c>
      <c r="I9850">
        <v>5</v>
      </c>
    </row>
    <row r="9851" spans="1:9">
      <c r="A9851" t="str">
        <f>T("2018")</f>
        <v>2018</v>
      </c>
      <c r="B9851" t="str">
        <f>T("Entidad sin personalidad jurídica (art. 35.4 LGT) ")</f>
        <v xml:space="preserve">Entidad sin personalidad jurídica (art. 35.4 LGT) </v>
      </c>
      <c r="C9851" t="str">
        <f>T("MORATALAZ           ")</f>
        <v xml:space="preserve">MORATALAZ           </v>
      </c>
      <c r="D9851" t="str">
        <f>T("VINATEROS           ")</f>
        <v xml:space="preserve">VINATEROS           </v>
      </c>
      <c r="E9851" t="str">
        <f>T("CI ")</f>
        <v xml:space="preserve">CI </v>
      </c>
      <c r="F9851" t="str">
        <f>T("CICLOMOTORES   ")</f>
        <v xml:space="preserve">CICLOMOTORES   </v>
      </c>
      <c r="G9851" t="str">
        <f>T("todos                                             ")</f>
        <v xml:space="preserve">todos                                             </v>
      </c>
      <c r="H9851" t="str">
        <f>T("GASOLINA                                          ")</f>
        <v xml:space="preserve">GASOLINA                                          </v>
      </c>
      <c r="I9851">
        <v>2</v>
      </c>
    </row>
    <row r="9852" spans="1:9">
      <c r="A9852" t="str">
        <f>T("2018")</f>
        <v>2018</v>
      </c>
      <c r="B9852" t="str">
        <f>T("FISICO                                            ")</f>
        <v xml:space="preserve">FISICO                                            </v>
      </c>
      <c r="C9852" t="str">
        <f>T("MORATALAZ           ")</f>
        <v xml:space="preserve">MORATALAZ           </v>
      </c>
      <c r="D9852" t="str">
        <f>T("SIN BARRIO          ")</f>
        <v xml:space="preserve">SIN BARRIO          </v>
      </c>
      <c r="E9852" t="str">
        <f>T("CI ")</f>
        <v xml:space="preserve">CI </v>
      </c>
      <c r="F9852" t="str">
        <f>T("CICLOMOTORES   ")</f>
        <v xml:space="preserve">CICLOMOTORES   </v>
      </c>
      <c r="G9852" t="str">
        <f>T("todos                                             ")</f>
        <v xml:space="preserve">todos                                             </v>
      </c>
      <c r="H9852" t="str">
        <f>T("GASOLINA                                          ")</f>
        <v xml:space="preserve">GASOLINA                                          </v>
      </c>
      <c r="I9852">
        <v>13</v>
      </c>
    </row>
    <row r="9853" spans="1:9">
      <c r="A9853" t="str">
        <f>T("2018")</f>
        <v>2018</v>
      </c>
      <c r="B9853" t="str">
        <f>T("FISICO                                            ")</f>
        <v xml:space="preserve">FISICO                                            </v>
      </c>
      <c r="C9853" t="str">
        <f>T("MORATALAZ           ")</f>
        <v xml:space="preserve">MORATALAZ           </v>
      </c>
      <c r="D9853" t="str">
        <f>T("PAVONES             ")</f>
        <v xml:space="preserve">PAVONES             </v>
      </c>
      <c r="E9853" t="str">
        <f>T("CI ")</f>
        <v xml:space="preserve">CI </v>
      </c>
      <c r="F9853" t="str">
        <f>T("CICLOMOTORES   ")</f>
        <v xml:space="preserve">CICLOMOTORES   </v>
      </c>
      <c r="G9853" t="str">
        <f>T("todos                                             ")</f>
        <v xml:space="preserve">todos                                             </v>
      </c>
      <c r="H9853" t="str">
        <f>T("GASOLINA                                          ")</f>
        <v xml:space="preserve">GASOLINA                                          </v>
      </c>
      <c r="I9853">
        <v>106</v>
      </c>
    </row>
    <row r="9854" spans="1:9">
      <c r="A9854" t="str">
        <f>T("2018")</f>
        <v>2018</v>
      </c>
      <c r="B9854" t="str">
        <f>T("FISICO                                            ")</f>
        <v xml:space="preserve">FISICO                                            </v>
      </c>
      <c r="C9854" t="str">
        <f>T("MORATALAZ           ")</f>
        <v xml:space="preserve">MORATALAZ           </v>
      </c>
      <c r="D9854" t="str">
        <f>T("HORCAJO             ")</f>
        <v xml:space="preserve">HORCAJO             </v>
      </c>
      <c r="E9854" t="str">
        <f>T("CI ")</f>
        <v xml:space="preserve">CI </v>
      </c>
      <c r="F9854" t="str">
        <f>T("CICLOMOTORES   ")</f>
        <v xml:space="preserve">CICLOMOTORES   </v>
      </c>
      <c r="G9854" t="str">
        <f>T("todos                                             ")</f>
        <v xml:space="preserve">todos                                             </v>
      </c>
      <c r="H9854" t="str">
        <f>T("GASOLINA                                          ")</f>
        <v xml:space="preserve">GASOLINA                                          </v>
      </c>
      <c r="I9854">
        <v>54</v>
      </c>
    </row>
    <row r="9855" spans="1:9">
      <c r="A9855" t="str">
        <f>T("2018")</f>
        <v>2018</v>
      </c>
      <c r="B9855" t="str">
        <f>T("FISICO                                            ")</f>
        <v xml:space="preserve">FISICO                                            </v>
      </c>
      <c r="C9855" t="str">
        <f>T("MORATALAZ           ")</f>
        <v xml:space="preserve">MORATALAZ           </v>
      </c>
      <c r="D9855" t="str">
        <f>T("MARROQUINA          ")</f>
        <v xml:space="preserve">MARROQUINA          </v>
      </c>
      <c r="E9855" t="str">
        <f>T("CI ")</f>
        <v xml:space="preserve">CI </v>
      </c>
      <c r="F9855" t="str">
        <f>T("CICLOMOTORES   ")</f>
        <v xml:space="preserve">CICLOMOTORES   </v>
      </c>
      <c r="G9855" t="str">
        <f>T("todos                                             ")</f>
        <v xml:space="preserve">todos                                             </v>
      </c>
      <c r="H9855" t="str">
        <f>T("GASOLINA                                          ")</f>
        <v xml:space="preserve">GASOLINA                                          </v>
      </c>
      <c r="I9855">
        <v>250</v>
      </c>
    </row>
    <row r="9856" spans="1:9">
      <c r="A9856" t="str">
        <f>T("2018")</f>
        <v>2018</v>
      </c>
      <c r="B9856" t="str">
        <f>T("FISICO                                            ")</f>
        <v xml:space="preserve">FISICO                                            </v>
      </c>
      <c r="C9856" t="str">
        <f>T("MORATALAZ           ")</f>
        <v xml:space="preserve">MORATALAZ           </v>
      </c>
      <c r="D9856" t="str">
        <f>T("MEDIA LEGUA         ")</f>
        <v xml:space="preserve">MEDIA LEGUA         </v>
      </c>
      <c r="E9856" t="str">
        <f>T("CI ")</f>
        <v xml:space="preserve">CI </v>
      </c>
      <c r="F9856" t="str">
        <f>T("CICLOMOTORES   ")</f>
        <v xml:space="preserve">CICLOMOTORES   </v>
      </c>
      <c r="G9856" t="str">
        <f>T("todos                                             ")</f>
        <v xml:space="preserve">todos                                             </v>
      </c>
      <c r="H9856" t="str">
        <f>T("GASOLINA                                          ")</f>
        <v xml:space="preserve">GASOLINA                                          </v>
      </c>
      <c r="I9856">
        <v>222</v>
      </c>
    </row>
    <row r="9857" spans="1:9">
      <c r="A9857" t="str">
        <f>T("2018")</f>
        <v>2018</v>
      </c>
      <c r="B9857" t="str">
        <f>T("FISICO                                            ")</f>
        <v xml:space="preserve">FISICO                                            </v>
      </c>
      <c r="C9857" t="str">
        <f>T("MORATALAZ           ")</f>
        <v xml:space="preserve">MORATALAZ           </v>
      </c>
      <c r="D9857" t="str">
        <f>T("FONTARRON           ")</f>
        <v xml:space="preserve">FONTARRON           </v>
      </c>
      <c r="E9857" t="str">
        <f>T("CI ")</f>
        <v xml:space="preserve">CI </v>
      </c>
      <c r="F9857" t="str">
        <f>T("CICLOMOTORES   ")</f>
        <v xml:space="preserve">CICLOMOTORES   </v>
      </c>
      <c r="G9857" t="str">
        <f>T("todos                                             ")</f>
        <v xml:space="preserve">todos                                             </v>
      </c>
      <c r="H9857" t="str">
        <f>T("GASOLINA                                          ")</f>
        <v xml:space="preserve">GASOLINA                                          </v>
      </c>
      <c r="I9857">
        <v>189</v>
      </c>
    </row>
    <row r="9858" spans="1:9">
      <c r="A9858" t="str">
        <f>T("2018")</f>
        <v>2018</v>
      </c>
      <c r="B9858" t="str">
        <f>T("FISICO                                            ")</f>
        <v xml:space="preserve">FISICO                                            </v>
      </c>
      <c r="C9858" t="str">
        <f>T("MORATALAZ           ")</f>
        <v xml:space="preserve">MORATALAZ           </v>
      </c>
      <c r="D9858" t="str">
        <f>T("VINATEROS           ")</f>
        <v xml:space="preserve">VINATEROS           </v>
      </c>
      <c r="E9858" t="str">
        <f>T("CI ")</f>
        <v xml:space="preserve">CI </v>
      </c>
      <c r="F9858" t="str">
        <f>T("CICLOMOTORES   ")</f>
        <v xml:space="preserve">CICLOMOTORES   </v>
      </c>
      <c r="G9858" t="str">
        <f>T("todos                                             ")</f>
        <v xml:space="preserve">todos                                             </v>
      </c>
      <c r="H9858" t="str">
        <f>T("GASOLINA                                          ")</f>
        <v xml:space="preserve">GASOLINA                                          </v>
      </c>
      <c r="I9858">
        <v>151</v>
      </c>
    </row>
    <row r="9859" spans="1:9">
      <c r="A9859" t="str">
        <f>T("2018")</f>
        <v>2018</v>
      </c>
      <c r="B9859" t="str">
        <f>T("JURIDICO                                          ")</f>
        <v xml:space="preserve">JURIDICO                                          </v>
      </c>
      <c r="C9859" t="str">
        <f>T("MORATALAZ           ")</f>
        <v xml:space="preserve">MORATALAZ           </v>
      </c>
      <c r="D9859" t="str">
        <f>T("MARROQUINA          ")</f>
        <v xml:space="preserve">MARROQUINA          </v>
      </c>
      <c r="E9859" t="str">
        <f>T("CI ")</f>
        <v xml:space="preserve">CI </v>
      </c>
      <c r="F9859" t="str">
        <f>T("CICLOMOTORES   ")</f>
        <v xml:space="preserve">CICLOMOTORES   </v>
      </c>
      <c r="G9859" t="str">
        <f>T("todos                                             ")</f>
        <v xml:space="preserve">todos                                             </v>
      </c>
      <c r="H9859" t="str">
        <f>T("GASOLINA                                          ")</f>
        <v xml:space="preserve">GASOLINA                                          </v>
      </c>
      <c r="I9859">
        <v>9</v>
      </c>
    </row>
    <row r="9860" spans="1:9">
      <c r="A9860" t="str">
        <f>T("2018")</f>
        <v>2018</v>
      </c>
      <c r="B9860" t="str">
        <f>T("JURIDICO                                          ")</f>
        <v xml:space="preserve">JURIDICO                                          </v>
      </c>
      <c r="C9860" t="str">
        <f>T("MORATALAZ           ")</f>
        <v xml:space="preserve">MORATALAZ           </v>
      </c>
      <c r="D9860" t="str">
        <f>T("MEDIA LEGUA         ")</f>
        <v xml:space="preserve">MEDIA LEGUA         </v>
      </c>
      <c r="E9860" t="str">
        <f>T("CI ")</f>
        <v xml:space="preserve">CI </v>
      </c>
      <c r="F9860" t="str">
        <f>T("CICLOMOTORES   ")</f>
        <v xml:space="preserve">CICLOMOTORES   </v>
      </c>
      <c r="G9860" t="str">
        <f>T("todos                                             ")</f>
        <v xml:space="preserve">todos                                             </v>
      </c>
      <c r="H9860" t="str">
        <f>T("GASOLINA                                          ")</f>
        <v xml:space="preserve">GASOLINA                                          </v>
      </c>
      <c r="I9860">
        <v>5</v>
      </c>
    </row>
    <row r="9861" spans="1:9">
      <c r="A9861" t="str">
        <f>T("2018")</f>
        <v>2018</v>
      </c>
      <c r="B9861" t="str">
        <f>T("JURIDICO                                          ")</f>
        <v xml:space="preserve">JURIDICO                                          </v>
      </c>
      <c r="C9861" t="str">
        <f>T("MORATALAZ           ")</f>
        <v xml:space="preserve">MORATALAZ           </v>
      </c>
      <c r="D9861" t="str">
        <f>T("FONTARRON           ")</f>
        <v xml:space="preserve">FONTARRON           </v>
      </c>
      <c r="E9861" t="str">
        <f>T("CI ")</f>
        <v xml:space="preserve">CI </v>
      </c>
      <c r="F9861" t="str">
        <f>T("CICLOMOTORES   ")</f>
        <v xml:space="preserve">CICLOMOTORES   </v>
      </c>
      <c r="G9861" t="str">
        <f>T("todos                                             ")</f>
        <v xml:space="preserve">todos                                             </v>
      </c>
      <c r="H9861" t="str">
        <f>T("GASOLINA                                          ")</f>
        <v xml:space="preserve">GASOLINA                                          </v>
      </c>
      <c r="I9861">
        <v>1</v>
      </c>
    </row>
    <row r="9862" spans="1:9">
      <c r="A9862" t="str">
        <f>T("2018")</f>
        <v>2018</v>
      </c>
      <c r="B9862" t="str">
        <f>T("JURIDICO                                          ")</f>
        <v xml:space="preserve">JURIDICO                                          </v>
      </c>
      <c r="C9862" t="str">
        <f>T("MORATALAZ           ")</f>
        <v xml:space="preserve">MORATALAZ           </v>
      </c>
      <c r="D9862" t="str">
        <f>T("VINATEROS           ")</f>
        <v xml:space="preserve">VINATEROS           </v>
      </c>
      <c r="E9862" t="str">
        <f>T("CI ")</f>
        <v xml:space="preserve">CI </v>
      </c>
      <c r="F9862" t="str">
        <f>T("CICLOMOTORES   ")</f>
        <v xml:space="preserve">CICLOMOTORES   </v>
      </c>
      <c r="G9862" t="str">
        <f>T("todos                                             ")</f>
        <v xml:space="preserve">todos                                             </v>
      </c>
      <c r="H9862" t="str">
        <f>T("GASOLINA                                          ")</f>
        <v xml:space="preserve">GASOLINA                                          </v>
      </c>
      <c r="I9862">
        <v>5</v>
      </c>
    </row>
    <row r="9863" spans="1:9">
      <c r="A9863" t="str">
        <f>T("2018")</f>
        <v>2018</v>
      </c>
      <c r="B9863" t="str">
        <f>T("Entidad sin personalidad jurídica (art. 35.4 LGT) ")</f>
        <v xml:space="preserve">Entidad sin personalidad jurídica (art. 35.4 LGT) </v>
      </c>
      <c r="C9863" t="str">
        <f>T("MORATALAZ           ")</f>
        <v xml:space="preserve">MORATALAZ           </v>
      </c>
      <c r="D9863" t="str">
        <f>T("MARROQUINA          ")</f>
        <v xml:space="preserve">MARROQUINA          </v>
      </c>
      <c r="E9863" t="str">
        <f>T("CI ")</f>
        <v xml:space="preserve">CI </v>
      </c>
      <c r="F9863" t="str">
        <f>T("CICLOMOTORES   ")</f>
        <v xml:space="preserve">CICLOMOTORES   </v>
      </c>
      <c r="G9863" t="str">
        <f>T("todos                                             ")</f>
        <v xml:space="preserve">todos                                             </v>
      </c>
      <c r="I9863">
        <v>1</v>
      </c>
    </row>
    <row r="9864" spans="1:9">
      <c r="A9864" t="str">
        <f>T("2018")</f>
        <v>2018</v>
      </c>
      <c r="B9864" t="str">
        <f>T("FISICO                                            ")</f>
        <v xml:space="preserve">FISICO                                            </v>
      </c>
      <c r="C9864" t="str">
        <f>T("MORATALAZ           ")</f>
        <v xml:space="preserve">MORATALAZ           </v>
      </c>
      <c r="D9864" t="str">
        <f>T("PAVONES             ")</f>
        <v xml:space="preserve">PAVONES             </v>
      </c>
      <c r="E9864" t="str">
        <f>T("CI ")</f>
        <v xml:space="preserve">CI </v>
      </c>
      <c r="F9864" t="str">
        <f>T("CICLOMOTORES   ")</f>
        <v xml:space="preserve">CICLOMOTORES   </v>
      </c>
      <c r="G9864" t="str">
        <f>T("todos                                             ")</f>
        <v xml:space="preserve">todos                                             </v>
      </c>
      <c r="I9864">
        <v>10</v>
      </c>
    </row>
    <row r="9865" spans="1:9">
      <c r="A9865" t="str">
        <f>T("2018")</f>
        <v>2018</v>
      </c>
      <c r="B9865" t="str">
        <f>T("FISICO                                            ")</f>
        <v xml:space="preserve">FISICO                                            </v>
      </c>
      <c r="C9865" t="str">
        <f>T("MORATALAZ           ")</f>
        <v xml:space="preserve">MORATALAZ           </v>
      </c>
      <c r="D9865" t="str">
        <f>T("HORCAJO             ")</f>
        <v xml:space="preserve">HORCAJO             </v>
      </c>
      <c r="E9865" t="str">
        <f>T("CI ")</f>
        <v xml:space="preserve">CI </v>
      </c>
      <c r="F9865" t="str">
        <f>T("CICLOMOTORES   ")</f>
        <v xml:space="preserve">CICLOMOTORES   </v>
      </c>
      <c r="G9865" t="str">
        <f>T("todos                                             ")</f>
        <v xml:space="preserve">todos                                             </v>
      </c>
      <c r="I9865">
        <v>2</v>
      </c>
    </row>
    <row r="9866" spans="1:9">
      <c r="A9866" t="str">
        <f>T("2018")</f>
        <v>2018</v>
      </c>
      <c r="B9866" t="str">
        <f>T("FISICO                                            ")</f>
        <v xml:space="preserve">FISICO                                            </v>
      </c>
      <c r="C9866" t="str">
        <f>T("MORATALAZ           ")</f>
        <v xml:space="preserve">MORATALAZ           </v>
      </c>
      <c r="D9866" t="str">
        <f>T("MARROQUINA          ")</f>
        <v xml:space="preserve">MARROQUINA          </v>
      </c>
      <c r="E9866" t="str">
        <f>T("CI ")</f>
        <v xml:space="preserve">CI </v>
      </c>
      <c r="F9866" t="str">
        <f>T("CICLOMOTORES   ")</f>
        <v xml:space="preserve">CICLOMOTORES   </v>
      </c>
      <c r="G9866" t="str">
        <f>T("todos                                             ")</f>
        <v xml:space="preserve">todos                                             </v>
      </c>
      <c r="I9866">
        <v>25</v>
      </c>
    </row>
    <row r="9867" spans="1:9">
      <c r="A9867" t="str">
        <f>T("2018")</f>
        <v>2018</v>
      </c>
      <c r="B9867" t="str">
        <f>T("FISICO                                            ")</f>
        <v xml:space="preserve">FISICO                                            </v>
      </c>
      <c r="C9867" t="str">
        <f>T("MORATALAZ           ")</f>
        <v xml:space="preserve">MORATALAZ           </v>
      </c>
      <c r="D9867" t="str">
        <f>T("MEDIA LEGUA         ")</f>
        <v xml:space="preserve">MEDIA LEGUA         </v>
      </c>
      <c r="E9867" t="str">
        <f>T("CI ")</f>
        <v xml:space="preserve">CI </v>
      </c>
      <c r="F9867" t="str">
        <f>T("CICLOMOTORES   ")</f>
        <v xml:space="preserve">CICLOMOTORES   </v>
      </c>
      <c r="G9867" t="str">
        <f>T("todos                                             ")</f>
        <v xml:space="preserve">todos                                             </v>
      </c>
      <c r="I9867">
        <v>21</v>
      </c>
    </row>
    <row r="9868" spans="1:9">
      <c r="A9868" t="str">
        <f>T("2018")</f>
        <v>2018</v>
      </c>
      <c r="B9868" t="str">
        <f>T("FISICO                                            ")</f>
        <v xml:space="preserve">FISICO                                            </v>
      </c>
      <c r="C9868" t="str">
        <f>T("MORATALAZ           ")</f>
        <v xml:space="preserve">MORATALAZ           </v>
      </c>
      <c r="D9868" t="str">
        <f>T("FONTARRON           ")</f>
        <v xml:space="preserve">FONTARRON           </v>
      </c>
      <c r="E9868" t="str">
        <f>T("CI ")</f>
        <v xml:space="preserve">CI </v>
      </c>
      <c r="F9868" t="str">
        <f>T("CICLOMOTORES   ")</f>
        <v xml:space="preserve">CICLOMOTORES   </v>
      </c>
      <c r="G9868" t="str">
        <f>T("todos                                             ")</f>
        <v xml:space="preserve">todos                                             </v>
      </c>
      <c r="I9868">
        <v>23</v>
      </c>
    </row>
    <row r="9869" spans="1:9">
      <c r="A9869" t="str">
        <f>T("2018")</f>
        <v>2018</v>
      </c>
      <c r="B9869" t="str">
        <f>T("FISICO                                            ")</f>
        <v xml:space="preserve">FISICO                                            </v>
      </c>
      <c r="C9869" t="str">
        <f>T("MORATALAZ           ")</f>
        <v xml:space="preserve">MORATALAZ           </v>
      </c>
      <c r="D9869" t="str">
        <f>T("VINATEROS           ")</f>
        <v xml:space="preserve">VINATEROS           </v>
      </c>
      <c r="E9869" t="str">
        <f>T("CI ")</f>
        <v xml:space="preserve">CI </v>
      </c>
      <c r="F9869" t="str">
        <f>T("CICLOMOTORES   ")</f>
        <v xml:space="preserve">CICLOMOTORES   </v>
      </c>
      <c r="G9869" t="str">
        <f>T("todos                                             ")</f>
        <v xml:space="preserve">todos                                             </v>
      </c>
      <c r="I9869">
        <v>11</v>
      </c>
    </row>
    <row r="9870" spans="1:9">
      <c r="A9870" t="str">
        <f>T("2018")</f>
        <v>2018</v>
      </c>
      <c r="B9870" t="str">
        <f>T("FISICO                                            ")</f>
        <v xml:space="preserve">FISICO                                            </v>
      </c>
      <c r="C9870" t="str">
        <f>T("MORATALAZ           ")</f>
        <v xml:space="preserve">MORATALAZ           </v>
      </c>
      <c r="D9870" t="str">
        <f>T("PAVONES             ")</f>
        <v xml:space="preserve">PAVONES             </v>
      </c>
      <c r="E9870" t="str">
        <f>T("MT ")</f>
        <v xml:space="preserve">MT </v>
      </c>
      <c r="F9870" t="str">
        <f>T("MOTOCICLETAS   ")</f>
        <v xml:space="preserve">MOTOCICLETAS   </v>
      </c>
      <c r="G9870" t="str">
        <f>T("De menos de 125,01 CENTIMETROS CUBICOS            ")</f>
        <v xml:space="preserve">De menos de 125,01 CENTIMETROS CUBICOS            </v>
      </c>
      <c r="H9870" t="str">
        <f>T("ELÉCTRICO                                         ")</f>
        <v xml:space="preserve">ELÉCTRICO                                         </v>
      </c>
      <c r="I9870">
        <v>1</v>
      </c>
    </row>
    <row r="9871" spans="1:9">
      <c r="A9871" t="str">
        <f>T("2018")</f>
        <v>2018</v>
      </c>
      <c r="B9871" t="str">
        <f>T("FISICO                                            ")</f>
        <v xml:space="preserve">FISICO                                            </v>
      </c>
      <c r="C9871" t="str">
        <f>T("MORATALAZ           ")</f>
        <v xml:space="preserve">MORATALAZ           </v>
      </c>
      <c r="D9871" t="str">
        <f>T("MARROQUINA          ")</f>
        <v xml:space="preserve">MARROQUINA          </v>
      </c>
      <c r="E9871" t="str">
        <f>T("MT ")</f>
        <v xml:space="preserve">MT </v>
      </c>
      <c r="F9871" t="str">
        <f>T("MOTOCICLETAS   ")</f>
        <v xml:space="preserve">MOTOCICLETAS   </v>
      </c>
      <c r="G9871" t="str">
        <f>T("De menos de 125,01 CENTIMETROS CUBICOS            ")</f>
        <v xml:space="preserve">De menos de 125,01 CENTIMETROS CUBICOS            </v>
      </c>
      <c r="H9871" t="str">
        <f>T("ELÉCTRICO                                         ")</f>
        <v xml:space="preserve">ELÉCTRICO                                         </v>
      </c>
      <c r="I9871">
        <v>1</v>
      </c>
    </row>
    <row r="9872" spans="1:9">
      <c r="A9872" t="str">
        <f>T("2018")</f>
        <v>2018</v>
      </c>
      <c r="B9872" t="str">
        <f>T("JURIDICO                                          ")</f>
        <v xml:space="preserve">JURIDICO                                          </v>
      </c>
      <c r="C9872" t="str">
        <f>T("MORATALAZ           ")</f>
        <v xml:space="preserve">MORATALAZ           </v>
      </c>
      <c r="D9872" t="str">
        <f>T("FONTARRON           ")</f>
        <v xml:space="preserve">FONTARRON           </v>
      </c>
      <c r="E9872" t="str">
        <f>T("MT ")</f>
        <v xml:space="preserve">MT </v>
      </c>
      <c r="F9872" t="str">
        <f>T("MOTOCICLETAS   ")</f>
        <v xml:space="preserve">MOTOCICLETAS   </v>
      </c>
      <c r="G9872" t="str">
        <f>T("De menos de 125,01 CENTIMETROS CUBICOS            ")</f>
        <v xml:space="preserve">De menos de 125,01 CENTIMETROS CUBICOS            </v>
      </c>
      <c r="H9872" t="str">
        <f>T("ELÉCTRICO                                         ")</f>
        <v xml:space="preserve">ELÉCTRICO                                         </v>
      </c>
      <c r="I9872">
        <v>1</v>
      </c>
    </row>
    <row r="9873" spans="1:9">
      <c r="A9873" t="str">
        <f>T("2018")</f>
        <v>2018</v>
      </c>
      <c r="B9873" t="str">
        <f>T("Entidad sin personalidad jurídica (art. 35.4 LGT) ")</f>
        <v xml:space="preserve">Entidad sin personalidad jurídica (art. 35.4 LGT) </v>
      </c>
      <c r="C9873" t="str">
        <f>T("MORATALAZ           ")</f>
        <v xml:space="preserve">MORATALAZ           </v>
      </c>
      <c r="D9873" t="str">
        <f>T("PAVONES             ")</f>
        <v xml:space="preserve">PAVONES             </v>
      </c>
      <c r="E9873" t="str">
        <f>T("MT ")</f>
        <v xml:space="preserve">MT </v>
      </c>
      <c r="F9873" t="str">
        <f>T("MOTOCICLETAS   ")</f>
        <v xml:space="preserve">MOTOCICLETAS   </v>
      </c>
      <c r="G9873" t="str">
        <f>T("De menos de 125,01 CENTIMETROS CUBICOS            ")</f>
        <v xml:space="preserve">De menos de 125,01 CENTIMETROS CUBICOS            </v>
      </c>
      <c r="H9873" t="str">
        <f>T("GASOLINA                                          ")</f>
        <v xml:space="preserve">GASOLINA                                          </v>
      </c>
      <c r="I9873">
        <v>1</v>
      </c>
    </row>
    <row r="9874" spans="1:9">
      <c r="A9874" t="str">
        <f>T("2018")</f>
        <v>2018</v>
      </c>
      <c r="B9874" t="str">
        <f>T("Entidad sin personalidad jurídica (art. 35.4 LGT) ")</f>
        <v xml:space="preserve">Entidad sin personalidad jurídica (art. 35.4 LGT) </v>
      </c>
      <c r="C9874" t="str">
        <f>T("MORATALAZ           ")</f>
        <v xml:space="preserve">MORATALAZ           </v>
      </c>
      <c r="D9874" t="str">
        <f>T("PAVONES             ")</f>
        <v xml:space="preserve">PAVONES             </v>
      </c>
      <c r="E9874" t="str">
        <f>T("MT ")</f>
        <v xml:space="preserve">MT </v>
      </c>
      <c r="F9874" t="str">
        <f>T("MOTOCICLETAS   ")</f>
        <v xml:space="preserve">MOTOCICLETAS   </v>
      </c>
      <c r="G9874" t="str">
        <f>T("De 250,01 a 500 CENTIMETROS CUBICOS               ")</f>
        <v xml:space="preserve">De 250,01 a 500 CENTIMETROS CUBICOS               </v>
      </c>
      <c r="H9874" t="str">
        <f>T("GASOLINA                                          ")</f>
        <v xml:space="preserve">GASOLINA                                          </v>
      </c>
      <c r="I9874">
        <v>1</v>
      </c>
    </row>
    <row r="9875" spans="1:9">
      <c r="A9875" t="str">
        <f>T("2018")</f>
        <v>2018</v>
      </c>
      <c r="B9875" t="str">
        <f>T("Entidad sin personalidad jurídica (art. 35.4 LGT) ")</f>
        <v xml:space="preserve">Entidad sin personalidad jurídica (art. 35.4 LGT) </v>
      </c>
      <c r="C9875" t="str">
        <f>T("MORATALAZ           ")</f>
        <v xml:space="preserve">MORATALAZ           </v>
      </c>
      <c r="D9875" t="str">
        <f>T("MARROQUINA          ")</f>
        <v xml:space="preserve">MARROQUINA          </v>
      </c>
      <c r="E9875" t="str">
        <f>T("MT ")</f>
        <v xml:space="preserve">MT </v>
      </c>
      <c r="F9875" t="str">
        <f>T("MOTOCICLETAS   ")</f>
        <v xml:space="preserve">MOTOCICLETAS   </v>
      </c>
      <c r="G9875" t="str">
        <f>T("De menos de 125,01 CENTIMETROS CUBICOS            ")</f>
        <v xml:space="preserve">De menos de 125,01 CENTIMETROS CUBICOS            </v>
      </c>
      <c r="H9875" t="str">
        <f>T("GASOLINA                                          ")</f>
        <v xml:space="preserve">GASOLINA                                          </v>
      </c>
      <c r="I9875">
        <v>4</v>
      </c>
    </row>
    <row r="9876" spans="1:9">
      <c r="A9876" t="str">
        <f>T("2018")</f>
        <v>2018</v>
      </c>
      <c r="B9876" t="str">
        <f>T("Entidad sin personalidad jurídica (art. 35.4 LGT) ")</f>
        <v xml:space="preserve">Entidad sin personalidad jurídica (art. 35.4 LGT) </v>
      </c>
      <c r="C9876" t="str">
        <f>T("MORATALAZ           ")</f>
        <v xml:space="preserve">MORATALAZ           </v>
      </c>
      <c r="D9876" t="str">
        <f>T("MARROQUINA          ")</f>
        <v xml:space="preserve">MARROQUINA          </v>
      </c>
      <c r="E9876" t="str">
        <f>T("MT ")</f>
        <v xml:space="preserve">MT </v>
      </c>
      <c r="F9876" t="str">
        <f>T("MOTOCICLETAS   ")</f>
        <v xml:space="preserve">MOTOCICLETAS   </v>
      </c>
      <c r="G9876" t="str">
        <f>T("De 500,01 a 1.000 CENTIMETROS CUBICOS             ")</f>
        <v xml:space="preserve">De 500,01 a 1.000 CENTIMETROS CUBICOS             </v>
      </c>
      <c r="H9876" t="str">
        <f>T("GASOLINA                                          ")</f>
        <v xml:space="preserve">GASOLINA                                          </v>
      </c>
      <c r="I9876">
        <v>1</v>
      </c>
    </row>
    <row r="9877" spans="1:9">
      <c r="A9877" t="str">
        <f>T("2018")</f>
        <v>2018</v>
      </c>
      <c r="B9877" t="str">
        <f>T("Entidad sin personalidad jurídica (art. 35.4 LGT) ")</f>
        <v xml:space="preserve">Entidad sin personalidad jurídica (art. 35.4 LGT) </v>
      </c>
      <c r="C9877" t="str">
        <f>T("MORATALAZ           ")</f>
        <v xml:space="preserve">MORATALAZ           </v>
      </c>
      <c r="D9877" t="str">
        <f>T("MARROQUINA          ")</f>
        <v xml:space="preserve">MARROQUINA          </v>
      </c>
      <c r="E9877" t="str">
        <f>T("MT ")</f>
        <v xml:space="preserve">MT </v>
      </c>
      <c r="F9877" t="str">
        <f>T("MOTOCICLETAS   ")</f>
        <v xml:space="preserve">MOTOCICLETAS   </v>
      </c>
      <c r="G9877" t="str">
        <f>T("De 1.000,01 CENTIMETROS CUBICOS en adelante       ")</f>
        <v xml:space="preserve">De 1.000,01 CENTIMETROS CUBICOS en adelante       </v>
      </c>
      <c r="H9877" t="str">
        <f>T("GASOLINA                                          ")</f>
        <v xml:space="preserve">GASOLINA                                          </v>
      </c>
      <c r="I9877">
        <v>1</v>
      </c>
    </row>
    <row r="9878" spans="1:9">
      <c r="A9878" t="str">
        <f>T("2018")</f>
        <v>2018</v>
      </c>
      <c r="B9878" t="str">
        <f>T("Entidad sin personalidad jurídica (art. 35.4 LGT) ")</f>
        <v xml:space="preserve">Entidad sin personalidad jurídica (art. 35.4 LGT) </v>
      </c>
      <c r="C9878" t="str">
        <f>T("MORATALAZ           ")</f>
        <v xml:space="preserve">MORATALAZ           </v>
      </c>
      <c r="D9878" t="str">
        <f>T("MEDIA LEGUA         ")</f>
        <v xml:space="preserve">MEDIA LEGUA         </v>
      </c>
      <c r="E9878" t="str">
        <f>T("MT ")</f>
        <v xml:space="preserve">MT </v>
      </c>
      <c r="F9878" t="str">
        <f>T("MOTOCICLETAS   ")</f>
        <v xml:space="preserve">MOTOCICLETAS   </v>
      </c>
      <c r="G9878" t="str">
        <f>T("De menos de 125,01 CENTIMETROS CUBICOS            ")</f>
        <v xml:space="preserve">De menos de 125,01 CENTIMETROS CUBICOS            </v>
      </c>
      <c r="H9878" t="str">
        <f>T("GASOLINA                                          ")</f>
        <v xml:space="preserve">GASOLINA                                          </v>
      </c>
      <c r="I9878">
        <v>1</v>
      </c>
    </row>
    <row r="9879" spans="1:9">
      <c r="A9879" t="str">
        <f>T("2018")</f>
        <v>2018</v>
      </c>
      <c r="B9879" t="str">
        <f>T("Entidad sin personalidad jurídica (art. 35.4 LGT) ")</f>
        <v xml:space="preserve">Entidad sin personalidad jurídica (art. 35.4 LGT) </v>
      </c>
      <c r="C9879" t="str">
        <f>T("MORATALAZ           ")</f>
        <v xml:space="preserve">MORATALAZ           </v>
      </c>
      <c r="D9879" t="str">
        <f>T("MEDIA LEGUA         ")</f>
        <v xml:space="preserve">MEDIA LEGUA         </v>
      </c>
      <c r="E9879" t="str">
        <f>T("MT ")</f>
        <v xml:space="preserve">MT </v>
      </c>
      <c r="F9879" t="str">
        <f>T("MOTOCICLETAS   ")</f>
        <v xml:space="preserve">MOTOCICLETAS   </v>
      </c>
      <c r="G9879" t="str">
        <f>T("De 125,01 a 250 CENTIMETROS CUBICOS               ")</f>
        <v xml:space="preserve">De 125,01 a 250 CENTIMETROS CUBICOS               </v>
      </c>
      <c r="H9879" t="str">
        <f>T("GASOLINA                                          ")</f>
        <v xml:space="preserve">GASOLINA                                          </v>
      </c>
      <c r="I9879">
        <v>1</v>
      </c>
    </row>
    <row r="9880" spans="1:9">
      <c r="A9880" t="str">
        <f>T("2018")</f>
        <v>2018</v>
      </c>
      <c r="B9880" t="str">
        <f>T("Entidad sin personalidad jurídica (art. 35.4 LGT) ")</f>
        <v xml:space="preserve">Entidad sin personalidad jurídica (art. 35.4 LGT) </v>
      </c>
      <c r="C9880" t="str">
        <f>T("MORATALAZ           ")</f>
        <v xml:space="preserve">MORATALAZ           </v>
      </c>
      <c r="D9880" t="str">
        <f>T("MEDIA LEGUA         ")</f>
        <v xml:space="preserve">MEDIA LEGUA         </v>
      </c>
      <c r="E9880" t="str">
        <f>T("MT ")</f>
        <v xml:space="preserve">MT </v>
      </c>
      <c r="F9880" t="str">
        <f>T("MOTOCICLETAS   ")</f>
        <v xml:space="preserve">MOTOCICLETAS   </v>
      </c>
      <c r="G9880" t="str">
        <f>T("De 500,01 a 1.000 CENTIMETROS CUBICOS             ")</f>
        <v xml:space="preserve">De 500,01 a 1.000 CENTIMETROS CUBICOS             </v>
      </c>
      <c r="H9880" t="str">
        <f>T("GASOLINA                                          ")</f>
        <v xml:space="preserve">GASOLINA                                          </v>
      </c>
      <c r="I9880">
        <v>2</v>
      </c>
    </row>
    <row r="9881" spans="1:9">
      <c r="A9881" t="str">
        <f>T("2018")</f>
        <v>2018</v>
      </c>
      <c r="B9881" t="str">
        <f>T("Entidad sin personalidad jurídica (art. 35.4 LGT) ")</f>
        <v xml:space="preserve">Entidad sin personalidad jurídica (art. 35.4 LGT) </v>
      </c>
      <c r="C9881" t="str">
        <f>T("MORATALAZ           ")</f>
        <v xml:space="preserve">MORATALAZ           </v>
      </c>
      <c r="D9881" t="str">
        <f>T("FONTARRON           ")</f>
        <v xml:space="preserve">FONTARRON           </v>
      </c>
      <c r="E9881" t="str">
        <f>T("MT ")</f>
        <v xml:space="preserve">MT </v>
      </c>
      <c r="F9881" t="str">
        <f>T("MOTOCICLETAS   ")</f>
        <v xml:space="preserve">MOTOCICLETAS   </v>
      </c>
      <c r="G9881" t="str">
        <f>T("De menos de 125,01 CENTIMETROS CUBICOS            ")</f>
        <v xml:space="preserve">De menos de 125,01 CENTIMETROS CUBICOS            </v>
      </c>
      <c r="H9881" t="str">
        <f>T("GASOLINA                                          ")</f>
        <v xml:space="preserve">GASOLINA                                          </v>
      </c>
      <c r="I9881">
        <v>1</v>
      </c>
    </row>
    <row r="9882" spans="1:9">
      <c r="A9882" t="str">
        <f>T("2018")</f>
        <v>2018</v>
      </c>
      <c r="B9882" t="str">
        <f>T("Entidad sin personalidad jurídica (art. 35.4 LGT) ")</f>
        <v xml:space="preserve">Entidad sin personalidad jurídica (art. 35.4 LGT) </v>
      </c>
      <c r="C9882" t="str">
        <f>T("MORATALAZ           ")</f>
        <v xml:space="preserve">MORATALAZ           </v>
      </c>
      <c r="D9882" t="str">
        <f>T("FONTARRON           ")</f>
        <v xml:space="preserve">FONTARRON           </v>
      </c>
      <c r="E9882" t="str">
        <f>T("MT ")</f>
        <v xml:space="preserve">MT </v>
      </c>
      <c r="F9882" t="str">
        <f>T("MOTOCICLETAS   ")</f>
        <v xml:space="preserve">MOTOCICLETAS   </v>
      </c>
      <c r="G9882" t="str">
        <f>T("De 500,01 a 1.000 CENTIMETROS CUBICOS             ")</f>
        <v xml:space="preserve">De 500,01 a 1.000 CENTIMETROS CUBICOS             </v>
      </c>
      <c r="H9882" t="str">
        <f>T("GASOLINA                                          ")</f>
        <v xml:space="preserve">GASOLINA                                          </v>
      </c>
      <c r="I9882">
        <v>2</v>
      </c>
    </row>
    <row r="9883" spans="1:9">
      <c r="A9883" t="str">
        <f>T("2018")</f>
        <v>2018</v>
      </c>
      <c r="B9883" t="str">
        <f>T("Entidad sin personalidad jurídica (art. 35.4 LGT) ")</f>
        <v xml:space="preserve">Entidad sin personalidad jurídica (art. 35.4 LGT) </v>
      </c>
      <c r="C9883" t="str">
        <f>T("MORATALAZ           ")</f>
        <v xml:space="preserve">MORATALAZ           </v>
      </c>
      <c r="D9883" t="str">
        <f>T("VINATEROS           ")</f>
        <v xml:space="preserve">VINATEROS           </v>
      </c>
      <c r="E9883" t="str">
        <f>T("MT ")</f>
        <v xml:space="preserve">MT </v>
      </c>
      <c r="F9883" t="str">
        <f>T("MOTOCICLETAS   ")</f>
        <v xml:space="preserve">MOTOCICLETAS   </v>
      </c>
      <c r="G9883" t="str">
        <f>T("De menos de 125,01 CENTIMETROS CUBICOS            ")</f>
        <v xml:space="preserve">De menos de 125,01 CENTIMETROS CUBICOS            </v>
      </c>
      <c r="H9883" t="str">
        <f>T("GASOLINA                                          ")</f>
        <v xml:space="preserve">GASOLINA                                          </v>
      </c>
      <c r="I9883">
        <v>10</v>
      </c>
    </row>
    <row r="9884" spans="1:9">
      <c r="A9884" t="str">
        <f>T("2018")</f>
        <v>2018</v>
      </c>
      <c r="B9884" t="str">
        <f>T("Entidad sin personalidad jurídica (art. 35.4 LGT) ")</f>
        <v xml:space="preserve">Entidad sin personalidad jurídica (art. 35.4 LGT) </v>
      </c>
      <c r="C9884" t="str">
        <f>T("MORATALAZ           ")</f>
        <v xml:space="preserve">MORATALAZ           </v>
      </c>
      <c r="D9884" t="str">
        <f>T("VINATEROS           ")</f>
        <v xml:space="preserve">VINATEROS           </v>
      </c>
      <c r="E9884" t="str">
        <f>T("MT ")</f>
        <v xml:space="preserve">MT </v>
      </c>
      <c r="F9884" t="str">
        <f>T("MOTOCICLETAS   ")</f>
        <v xml:space="preserve">MOTOCICLETAS   </v>
      </c>
      <c r="G9884" t="str">
        <f>T("De 125,01 a 250 CENTIMETROS CUBICOS               ")</f>
        <v xml:space="preserve">De 125,01 a 250 CENTIMETROS CUBICOS               </v>
      </c>
      <c r="H9884" t="str">
        <f>T("GASOLINA                                          ")</f>
        <v xml:space="preserve">GASOLINA                                          </v>
      </c>
      <c r="I9884">
        <v>3</v>
      </c>
    </row>
    <row r="9885" spans="1:9">
      <c r="A9885" t="str">
        <f>T("2018")</f>
        <v>2018</v>
      </c>
      <c r="B9885" t="str">
        <f>T("Entidad sin personalidad jurídica (art. 35.4 LGT) ")</f>
        <v xml:space="preserve">Entidad sin personalidad jurídica (art. 35.4 LGT) </v>
      </c>
      <c r="C9885" t="str">
        <f>T("MORATALAZ           ")</f>
        <v xml:space="preserve">MORATALAZ           </v>
      </c>
      <c r="D9885" t="str">
        <f>T("VINATEROS           ")</f>
        <v xml:space="preserve">VINATEROS           </v>
      </c>
      <c r="E9885" t="str">
        <f>T("MT ")</f>
        <v xml:space="preserve">MT </v>
      </c>
      <c r="F9885" t="str">
        <f>T("MOTOCICLETAS   ")</f>
        <v xml:space="preserve">MOTOCICLETAS   </v>
      </c>
      <c r="G9885" t="str">
        <f>T("De 500,01 a 1.000 CENTIMETROS CUBICOS             ")</f>
        <v xml:space="preserve">De 500,01 a 1.000 CENTIMETROS CUBICOS             </v>
      </c>
      <c r="H9885" t="str">
        <f>T("GASOLINA                                          ")</f>
        <v xml:space="preserve">GASOLINA                                          </v>
      </c>
      <c r="I9885">
        <v>1</v>
      </c>
    </row>
    <row r="9886" spans="1:9">
      <c r="A9886" t="str">
        <f>T("2018")</f>
        <v>2018</v>
      </c>
      <c r="B9886" t="str">
        <f>T("FISICO                                            ")</f>
        <v xml:space="preserve">FISICO                                            </v>
      </c>
      <c r="C9886" t="str">
        <f>T("MORATALAZ           ")</f>
        <v xml:space="preserve">MORATALAZ           </v>
      </c>
      <c r="D9886" t="str">
        <f>T("SIN BARRIO          ")</f>
        <v xml:space="preserve">SIN BARRIO          </v>
      </c>
      <c r="E9886" t="str">
        <f>T("MT ")</f>
        <v xml:space="preserve">MT </v>
      </c>
      <c r="F9886" t="str">
        <f>T("MOTOCICLETAS   ")</f>
        <v xml:space="preserve">MOTOCICLETAS   </v>
      </c>
      <c r="G9886" t="str">
        <f>T("De menos de 125,01 CENTIMETROS CUBICOS            ")</f>
        <v xml:space="preserve">De menos de 125,01 CENTIMETROS CUBICOS            </v>
      </c>
      <c r="H9886" t="str">
        <f>T("GASOLINA                                          ")</f>
        <v xml:space="preserve">GASOLINA                                          </v>
      </c>
      <c r="I9886">
        <v>29</v>
      </c>
    </row>
    <row r="9887" spans="1:9">
      <c r="A9887" t="str">
        <f>T("2018")</f>
        <v>2018</v>
      </c>
      <c r="B9887" t="str">
        <f>T("FISICO                                            ")</f>
        <v xml:space="preserve">FISICO                                            </v>
      </c>
      <c r="C9887" t="str">
        <f>T("MORATALAZ           ")</f>
        <v xml:space="preserve">MORATALAZ           </v>
      </c>
      <c r="D9887" t="str">
        <f>T("SIN BARRIO          ")</f>
        <v xml:space="preserve">SIN BARRIO          </v>
      </c>
      <c r="E9887" t="str">
        <f>T("MT ")</f>
        <v xml:space="preserve">MT </v>
      </c>
      <c r="F9887" t="str">
        <f>T("MOTOCICLETAS   ")</f>
        <v xml:space="preserve">MOTOCICLETAS   </v>
      </c>
      <c r="G9887" t="str">
        <f>T("De 125,01 a 250 CENTIMETROS CUBICOS               ")</f>
        <v xml:space="preserve">De 125,01 a 250 CENTIMETROS CUBICOS               </v>
      </c>
      <c r="H9887" t="str">
        <f>T("GASOLINA                                          ")</f>
        <v xml:space="preserve">GASOLINA                                          </v>
      </c>
      <c r="I9887">
        <v>6</v>
      </c>
    </row>
    <row r="9888" spans="1:9">
      <c r="A9888" t="str">
        <f>T("2018")</f>
        <v>2018</v>
      </c>
      <c r="B9888" t="str">
        <f>T("FISICO                                            ")</f>
        <v xml:space="preserve">FISICO                                            </v>
      </c>
      <c r="C9888" t="str">
        <f>T("MORATALAZ           ")</f>
        <v xml:space="preserve">MORATALAZ           </v>
      </c>
      <c r="D9888" t="str">
        <f>T("SIN BARRIO          ")</f>
        <v xml:space="preserve">SIN BARRIO          </v>
      </c>
      <c r="E9888" t="str">
        <f>T("MT ")</f>
        <v xml:space="preserve">MT </v>
      </c>
      <c r="F9888" t="str">
        <f>T("MOTOCICLETAS   ")</f>
        <v xml:space="preserve">MOTOCICLETAS   </v>
      </c>
      <c r="G9888" t="str">
        <f>T("De 250,01 a 500 CENTIMETROS CUBICOS               ")</f>
        <v xml:space="preserve">De 250,01 a 500 CENTIMETROS CUBICOS               </v>
      </c>
      <c r="H9888" t="str">
        <f>T("GASOLINA                                          ")</f>
        <v xml:space="preserve">GASOLINA                                          </v>
      </c>
      <c r="I9888">
        <v>8</v>
      </c>
    </row>
    <row r="9889" spans="1:9">
      <c r="A9889" t="str">
        <f>T("2018")</f>
        <v>2018</v>
      </c>
      <c r="B9889" t="str">
        <f>T("FISICO                                            ")</f>
        <v xml:space="preserve">FISICO                                            </v>
      </c>
      <c r="C9889" t="str">
        <f>T("MORATALAZ           ")</f>
        <v xml:space="preserve">MORATALAZ           </v>
      </c>
      <c r="D9889" t="str">
        <f>T("SIN BARRIO          ")</f>
        <v xml:space="preserve">SIN BARRIO          </v>
      </c>
      <c r="E9889" t="str">
        <f>T("MT ")</f>
        <v xml:space="preserve">MT </v>
      </c>
      <c r="F9889" t="str">
        <f>T("MOTOCICLETAS   ")</f>
        <v xml:space="preserve">MOTOCICLETAS   </v>
      </c>
      <c r="G9889" t="str">
        <f>T("De 500,01 a 1.000 CENTIMETROS CUBICOS             ")</f>
        <v xml:space="preserve">De 500,01 a 1.000 CENTIMETROS CUBICOS             </v>
      </c>
      <c r="H9889" t="str">
        <f>T("GASOLINA                                          ")</f>
        <v xml:space="preserve">GASOLINA                                          </v>
      </c>
      <c r="I9889">
        <v>13</v>
      </c>
    </row>
    <row r="9890" spans="1:9">
      <c r="A9890" t="str">
        <f>T("2018")</f>
        <v>2018</v>
      </c>
      <c r="B9890" t="str">
        <f>T("FISICO                                            ")</f>
        <v xml:space="preserve">FISICO                                            </v>
      </c>
      <c r="C9890" t="str">
        <f>T("MORATALAZ           ")</f>
        <v xml:space="preserve">MORATALAZ           </v>
      </c>
      <c r="D9890" t="str">
        <f>T("SIN BARRIO          ")</f>
        <v xml:space="preserve">SIN BARRIO          </v>
      </c>
      <c r="E9890" t="str">
        <f>T("MT ")</f>
        <v xml:space="preserve">MT </v>
      </c>
      <c r="F9890" t="str">
        <f>T("MOTOCICLETAS   ")</f>
        <v xml:space="preserve">MOTOCICLETAS   </v>
      </c>
      <c r="G9890" t="str">
        <f>T("De 1.000,01 CENTIMETROS CUBICOS en adelante       ")</f>
        <v xml:space="preserve">De 1.000,01 CENTIMETROS CUBICOS en adelante       </v>
      </c>
      <c r="H9890" t="str">
        <f>T("GASOLINA                                          ")</f>
        <v xml:space="preserve">GASOLINA                                          </v>
      </c>
      <c r="I9890">
        <v>6</v>
      </c>
    </row>
    <row r="9891" spans="1:9">
      <c r="A9891" t="str">
        <f>T("2018")</f>
        <v>2018</v>
      </c>
      <c r="B9891" t="str">
        <f>T("FISICO                                            ")</f>
        <v xml:space="preserve">FISICO                                            </v>
      </c>
      <c r="C9891" t="str">
        <f>T("MORATALAZ           ")</f>
        <v xml:space="preserve">MORATALAZ           </v>
      </c>
      <c r="D9891" t="str">
        <f>T("PAVONES             ")</f>
        <v xml:space="preserve">PAVONES             </v>
      </c>
      <c r="E9891" t="str">
        <f>T("MT ")</f>
        <v xml:space="preserve">MT </v>
      </c>
      <c r="F9891" t="str">
        <f>T("MOTOCICLETAS   ")</f>
        <v xml:space="preserve">MOTOCICLETAS   </v>
      </c>
      <c r="G9891" t="str">
        <f>T("De menos de 125,01 CENTIMETROS CUBICOS            ")</f>
        <v xml:space="preserve">De menos de 125,01 CENTIMETROS CUBICOS            </v>
      </c>
      <c r="H9891" t="str">
        <f>T("GASOLINA                                          ")</f>
        <v xml:space="preserve">GASOLINA                                          </v>
      </c>
      <c r="I9891">
        <v>149</v>
      </c>
    </row>
    <row r="9892" spans="1:9">
      <c r="A9892" t="str">
        <f>T("2018")</f>
        <v>2018</v>
      </c>
      <c r="B9892" t="str">
        <f>T("FISICO                                            ")</f>
        <v xml:space="preserve">FISICO                                            </v>
      </c>
      <c r="C9892" t="str">
        <f>T("MORATALAZ           ")</f>
        <v xml:space="preserve">MORATALAZ           </v>
      </c>
      <c r="D9892" t="str">
        <f>T("PAVONES             ")</f>
        <v xml:space="preserve">PAVONES             </v>
      </c>
      <c r="E9892" t="str">
        <f>T("MT ")</f>
        <v xml:space="preserve">MT </v>
      </c>
      <c r="F9892" t="str">
        <f>T("MOTOCICLETAS   ")</f>
        <v xml:space="preserve">MOTOCICLETAS   </v>
      </c>
      <c r="G9892" t="str">
        <f>T("De 125,01 a 250 CENTIMETROS CUBICOS               ")</f>
        <v xml:space="preserve">De 125,01 a 250 CENTIMETROS CUBICOS               </v>
      </c>
      <c r="H9892" t="str">
        <f>T("GASOLINA                                          ")</f>
        <v xml:space="preserve">GASOLINA                                          </v>
      </c>
      <c r="I9892">
        <v>50</v>
      </c>
    </row>
    <row r="9893" spans="1:9">
      <c r="A9893" t="str">
        <f>T("2018")</f>
        <v>2018</v>
      </c>
      <c r="B9893" t="str">
        <f>T("FISICO                                            ")</f>
        <v xml:space="preserve">FISICO                                            </v>
      </c>
      <c r="C9893" t="str">
        <f>T("MORATALAZ           ")</f>
        <v xml:space="preserve">MORATALAZ           </v>
      </c>
      <c r="D9893" t="str">
        <f>T("PAVONES             ")</f>
        <v xml:space="preserve">PAVONES             </v>
      </c>
      <c r="E9893" t="str">
        <f>T("MT ")</f>
        <v xml:space="preserve">MT </v>
      </c>
      <c r="F9893" t="str">
        <f>T("MOTOCICLETAS   ")</f>
        <v xml:space="preserve">MOTOCICLETAS   </v>
      </c>
      <c r="G9893" t="str">
        <f>T("De 250,01 a 500 CENTIMETROS CUBICOS               ")</f>
        <v xml:space="preserve">De 250,01 a 500 CENTIMETROS CUBICOS               </v>
      </c>
      <c r="H9893" t="str">
        <f>T("GASOLINA                                          ")</f>
        <v xml:space="preserve">GASOLINA                                          </v>
      </c>
      <c r="I9893">
        <v>41</v>
      </c>
    </row>
    <row r="9894" spans="1:9">
      <c r="A9894" t="str">
        <f>T("2018")</f>
        <v>2018</v>
      </c>
      <c r="B9894" t="str">
        <f>T("FISICO                                            ")</f>
        <v xml:space="preserve">FISICO                                            </v>
      </c>
      <c r="C9894" t="str">
        <f>T("MORATALAZ           ")</f>
        <v xml:space="preserve">MORATALAZ           </v>
      </c>
      <c r="D9894" t="str">
        <f>T("PAVONES             ")</f>
        <v xml:space="preserve">PAVONES             </v>
      </c>
      <c r="E9894" t="str">
        <f>T("MT ")</f>
        <v xml:space="preserve">MT </v>
      </c>
      <c r="F9894" t="str">
        <f>T("MOTOCICLETAS   ")</f>
        <v xml:space="preserve">MOTOCICLETAS   </v>
      </c>
      <c r="G9894" t="str">
        <f>T("De 500,01 a 1.000 CENTIMETROS CUBICOS             ")</f>
        <v xml:space="preserve">De 500,01 a 1.000 CENTIMETROS CUBICOS             </v>
      </c>
      <c r="H9894" t="str">
        <f>T("GASOLINA                                          ")</f>
        <v xml:space="preserve">GASOLINA                                          </v>
      </c>
      <c r="I9894">
        <v>121</v>
      </c>
    </row>
    <row r="9895" spans="1:9">
      <c r="A9895" t="str">
        <f>T("2018")</f>
        <v>2018</v>
      </c>
      <c r="B9895" t="str">
        <f>T("FISICO                                            ")</f>
        <v xml:space="preserve">FISICO                                            </v>
      </c>
      <c r="C9895" t="str">
        <f>T("MORATALAZ           ")</f>
        <v xml:space="preserve">MORATALAZ           </v>
      </c>
      <c r="D9895" t="str">
        <f>T("PAVONES             ")</f>
        <v xml:space="preserve">PAVONES             </v>
      </c>
      <c r="E9895" t="str">
        <f>T("MT ")</f>
        <v xml:space="preserve">MT </v>
      </c>
      <c r="F9895" t="str">
        <f>T("MOTOCICLETAS   ")</f>
        <v xml:space="preserve">MOTOCICLETAS   </v>
      </c>
      <c r="G9895" t="str">
        <f>T("De 1.000,01 CENTIMETROS CUBICOS en adelante       ")</f>
        <v xml:space="preserve">De 1.000,01 CENTIMETROS CUBICOS en adelante       </v>
      </c>
      <c r="H9895" t="str">
        <f>T("GASOLINA                                          ")</f>
        <v xml:space="preserve">GASOLINA                                          </v>
      </c>
      <c r="I9895">
        <v>7</v>
      </c>
    </row>
    <row r="9896" spans="1:9">
      <c r="A9896" t="str">
        <f>T("2018")</f>
        <v>2018</v>
      </c>
      <c r="B9896" t="str">
        <f>T("FISICO                                            ")</f>
        <v xml:space="preserve">FISICO                                            </v>
      </c>
      <c r="C9896" t="str">
        <f>T("MORATALAZ           ")</f>
        <v xml:space="preserve">MORATALAZ           </v>
      </c>
      <c r="D9896" t="str">
        <f>T("HORCAJO             ")</f>
        <v xml:space="preserve">HORCAJO             </v>
      </c>
      <c r="E9896" t="str">
        <f>T("MT ")</f>
        <v xml:space="preserve">MT </v>
      </c>
      <c r="F9896" t="str">
        <f>T("MOTOCICLETAS   ")</f>
        <v xml:space="preserve">MOTOCICLETAS   </v>
      </c>
      <c r="G9896" t="str">
        <f>T("De menos de 125,01 CENTIMETROS CUBICOS            ")</f>
        <v xml:space="preserve">De menos de 125,01 CENTIMETROS CUBICOS            </v>
      </c>
      <c r="H9896" t="str">
        <f>T("GASOLINA                                          ")</f>
        <v xml:space="preserve">GASOLINA                                          </v>
      </c>
      <c r="I9896">
        <v>86</v>
      </c>
    </row>
    <row r="9897" spans="1:9">
      <c r="A9897" t="str">
        <f>T("2018")</f>
        <v>2018</v>
      </c>
      <c r="B9897" t="str">
        <f>T("FISICO                                            ")</f>
        <v xml:space="preserve">FISICO                                            </v>
      </c>
      <c r="C9897" t="str">
        <f>T("MORATALAZ           ")</f>
        <v xml:space="preserve">MORATALAZ           </v>
      </c>
      <c r="D9897" t="str">
        <f>T("HORCAJO             ")</f>
        <v xml:space="preserve">HORCAJO             </v>
      </c>
      <c r="E9897" t="str">
        <f>T("MT ")</f>
        <v xml:space="preserve">MT </v>
      </c>
      <c r="F9897" t="str">
        <f>T("MOTOCICLETAS   ")</f>
        <v xml:space="preserve">MOTOCICLETAS   </v>
      </c>
      <c r="G9897" t="str">
        <f>T("De 125,01 a 250 CENTIMETROS CUBICOS               ")</f>
        <v xml:space="preserve">De 125,01 a 250 CENTIMETROS CUBICOS               </v>
      </c>
      <c r="H9897" t="str">
        <f>T("GASOLINA                                          ")</f>
        <v xml:space="preserve">GASOLINA                                          </v>
      </c>
      <c r="I9897">
        <v>25</v>
      </c>
    </row>
    <row r="9898" spans="1:9">
      <c r="A9898" t="str">
        <f>T("2018")</f>
        <v>2018</v>
      </c>
      <c r="B9898" t="str">
        <f>T("FISICO                                            ")</f>
        <v xml:space="preserve">FISICO                                            </v>
      </c>
      <c r="C9898" t="str">
        <f>T("MORATALAZ           ")</f>
        <v xml:space="preserve">MORATALAZ           </v>
      </c>
      <c r="D9898" t="str">
        <f>T("HORCAJO             ")</f>
        <v xml:space="preserve">HORCAJO             </v>
      </c>
      <c r="E9898" t="str">
        <f>T("MT ")</f>
        <v xml:space="preserve">MT </v>
      </c>
      <c r="F9898" t="str">
        <f>T("MOTOCICLETAS   ")</f>
        <v xml:space="preserve">MOTOCICLETAS   </v>
      </c>
      <c r="G9898" t="str">
        <f>T("De 250,01 a 500 CENTIMETROS CUBICOS               ")</f>
        <v xml:space="preserve">De 250,01 a 500 CENTIMETROS CUBICOS               </v>
      </c>
      <c r="H9898" t="str">
        <f>T("GASOLINA                                          ")</f>
        <v xml:space="preserve">GASOLINA                                          </v>
      </c>
      <c r="I9898">
        <v>25</v>
      </c>
    </row>
    <row r="9899" spans="1:9">
      <c r="A9899" t="str">
        <f>T("2018")</f>
        <v>2018</v>
      </c>
      <c r="B9899" t="str">
        <f>T("FISICO                                            ")</f>
        <v xml:space="preserve">FISICO                                            </v>
      </c>
      <c r="C9899" t="str">
        <f>T("MORATALAZ           ")</f>
        <v xml:space="preserve">MORATALAZ           </v>
      </c>
      <c r="D9899" t="str">
        <f>T("HORCAJO             ")</f>
        <v xml:space="preserve">HORCAJO             </v>
      </c>
      <c r="E9899" t="str">
        <f>T("MT ")</f>
        <v xml:space="preserve">MT </v>
      </c>
      <c r="F9899" t="str">
        <f>T("MOTOCICLETAS   ")</f>
        <v xml:space="preserve">MOTOCICLETAS   </v>
      </c>
      <c r="G9899" t="str">
        <f>T("De 500,01 a 1.000 CENTIMETROS CUBICOS             ")</f>
        <v xml:space="preserve">De 500,01 a 1.000 CENTIMETROS CUBICOS             </v>
      </c>
      <c r="H9899" t="str">
        <f>T("GASOLINA                                          ")</f>
        <v xml:space="preserve">GASOLINA                                          </v>
      </c>
      <c r="I9899">
        <v>58</v>
      </c>
    </row>
    <row r="9900" spans="1:9">
      <c r="A9900" t="str">
        <f>T("2018")</f>
        <v>2018</v>
      </c>
      <c r="B9900" t="str">
        <f>T("FISICO                                            ")</f>
        <v xml:space="preserve">FISICO                                            </v>
      </c>
      <c r="C9900" t="str">
        <f>T("MORATALAZ           ")</f>
        <v xml:space="preserve">MORATALAZ           </v>
      </c>
      <c r="D9900" t="str">
        <f>T("HORCAJO             ")</f>
        <v xml:space="preserve">HORCAJO             </v>
      </c>
      <c r="E9900" t="str">
        <f>T("MT ")</f>
        <v xml:space="preserve">MT </v>
      </c>
      <c r="F9900" t="str">
        <f>T("MOTOCICLETAS   ")</f>
        <v xml:space="preserve">MOTOCICLETAS   </v>
      </c>
      <c r="G9900" t="str">
        <f>T("De 1.000,01 CENTIMETROS CUBICOS en adelante       ")</f>
        <v xml:space="preserve">De 1.000,01 CENTIMETROS CUBICOS en adelante       </v>
      </c>
      <c r="H9900" t="str">
        <f>T("GASOLINA                                          ")</f>
        <v xml:space="preserve">GASOLINA                                          </v>
      </c>
      <c r="I9900">
        <v>15</v>
      </c>
    </row>
    <row r="9901" spans="1:9">
      <c r="A9901" t="str">
        <f>T("2018")</f>
        <v>2018</v>
      </c>
      <c r="B9901" t="str">
        <f>T("FISICO                                            ")</f>
        <v xml:space="preserve">FISICO                                            </v>
      </c>
      <c r="C9901" t="str">
        <f>T("MORATALAZ           ")</f>
        <v xml:space="preserve">MORATALAZ           </v>
      </c>
      <c r="D9901" t="str">
        <f>T("MARROQUINA          ")</f>
        <v xml:space="preserve">MARROQUINA          </v>
      </c>
      <c r="E9901" t="str">
        <f>T("MT ")</f>
        <v xml:space="preserve">MT </v>
      </c>
      <c r="F9901" t="str">
        <f>T("MOTOCICLETAS   ")</f>
        <v xml:space="preserve">MOTOCICLETAS   </v>
      </c>
      <c r="G9901" t="str">
        <f>T("De menos de 125,01 CENTIMETROS CUBICOS            ")</f>
        <v xml:space="preserve">De menos de 125,01 CENTIMETROS CUBICOS            </v>
      </c>
      <c r="H9901" t="str">
        <f>T("GASOLINA                                          ")</f>
        <v xml:space="preserve">GASOLINA                                          </v>
      </c>
      <c r="I9901">
        <v>525</v>
      </c>
    </row>
    <row r="9902" spans="1:9">
      <c r="A9902" t="str">
        <f>T("2018")</f>
        <v>2018</v>
      </c>
      <c r="B9902" t="str">
        <f>T("FISICO                                            ")</f>
        <v xml:space="preserve">FISICO                                            </v>
      </c>
      <c r="C9902" t="str">
        <f>T("MORATALAZ           ")</f>
        <v xml:space="preserve">MORATALAZ           </v>
      </c>
      <c r="D9902" t="str">
        <f>T("MARROQUINA          ")</f>
        <v xml:space="preserve">MARROQUINA          </v>
      </c>
      <c r="E9902" t="str">
        <f>T("MT ")</f>
        <v xml:space="preserve">MT </v>
      </c>
      <c r="F9902" t="str">
        <f>T("MOTOCICLETAS   ")</f>
        <v xml:space="preserve">MOTOCICLETAS   </v>
      </c>
      <c r="G9902" t="str">
        <f>T("De 125,01 a 250 CENTIMETROS CUBICOS               ")</f>
        <v xml:space="preserve">De 125,01 a 250 CENTIMETROS CUBICOS               </v>
      </c>
      <c r="H9902" t="str">
        <f>T("GASOLINA                                          ")</f>
        <v xml:space="preserve">GASOLINA                                          </v>
      </c>
      <c r="I9902">
        <v>173</v>
      </c>
    </row>
    <row r="9903" spans="1:9">
      <c r="A9903" t="str">
        <f>T("2018")</f>
        <v>2018</v>
      </c>
      <c r="B9903" t="str">
        <f>T("FISICO                                            ")</f>
        <v xml:space="preserve">FISICO                                            </v>
      </c>
      <c r="C9903" t="str">
        <f>T("MORATALAZ           ")</f>
        <v xml:space="preserve">MORATALAZ           </v>
      </c>
      <c r="D9903" t="str">
        <f>T("MARROQUINA          ")</f>
        <v xml:space="preserve">MARROQUINA          </v>
      </c>
      <c r="E9903" t="str">
        <f>T("MT ")</f>
        <v xml:space="preserve">MT </v>
      </c>
      <c r="F9903" t="str">
        <f>T("MOTOCICLETAS   ")</f>
        <v xml:space="preserve">MOTOCICLETAS   </v>
      </c>
      <c r="G9903" t="str">
        <f>T("De 250,01 a 500 CENTIMETROS CUBICOS               ")</f>
        <v xml:space="preserve">De 250,01 a 500 CENTIMETROS CUBICOS               </v>
      </c>
      <c r="H9903" t="str">
        <f>T("GASOLINA                                          ")</f>
        <v xml:space="preserve">GASOLINA                                          </v>
      </c>
      <c r="I9903">
        <v>136</v>
      </c>
    </row>
    <row r="9904" spans="1:9">
      <c r="A9904" t="str">
        <f>T("2018")</f>
        <v>2018</v>
      </c>
      <c r="B9904" t="str">
        <f>T("FISICO                                            ")</f>
        <v xml:space="preserve">FISICO                                            </v>
      </c>
      <c r="C9904" t="str">
        <f>T("MORATALAZ           ")</f>
        <v xml:space="preserve">MORATALAZ           </v>
      </c>
      <c r="D9904" t="str">
        <f>T("MARROQUINA          ")</f>
        <v xml:space="preserve">MARROQUINA          </v>
      </c>
      <c r="E9904" t="str">
        <f>T("MT ")</f>
        <v xml:space="preserve">MT </v>
      </c>
      <c r="F9904" t="str">
        <f>T("MOTOCICLETAS   ")</f>
        <v xml:space="preserve">MOTOCICLETAS   </v>
      </c>
      <c r="G9904" t="str">
        <f>T("De 500,01 a 1.000 CENTIMETROS CUBICOS             ")</f>
        <v xml:space="preserve">De 500,01 a 1.000 CENTIMETROS CUBICOS             </v>
      </c>
      <c r="H9904" t="str">
        <f>T("GASOLINA                                          ")</f>
        <v xml:space="preserve">GASOLINA                                          </v>
      </c>
      <c r="I9904">
        <v>301</v>
      </c>
    </row>
    <row r="9905" spans="1:9">
      <c r="A9905" t="str">
        <f>T("2018")</f>
        <v>2018</v>
      </c>
      <c r="B9905" t="str">
        <f>T("FISICO                                            ")</f>
        <v xml:space="preserve">FISICO                                            </v>
      </c>
      <c r="C9905" t="str">
        <f>T("MORATALAZ           ")</f>
        <v xml:space="preserve">MORATALAZ           </v>
      </c>
      <c r="D9905" t="str">
        <f>T("MARROQUINA          ")</f>
        <v xml:space="preserve">MARROQUINA          </v>
      </c>
      <c r="E9905" t="str">
        <f>T("MT ")</f>
        <v xml:space="preserve">MT </v>
      </c>
      <c r="F9905" t="str">
        <f>T("MOTOCICLETAS   ")</f>
        <v xml:space="preserve">MOTOCICLETAS   </v>
      </c>
      <c r="G9905" t="str">
        <f>T("De 1.000,01 CENTIMETROS CUBICOS en adelante       ")</f>
        <v xml:space="preserve">De 1.000,01 CENTIMETROS CUBICOS en adelante       </v>
      </c>
      <c r="H9905" t="str">
        <f>T("GASOLINA                                          ")</f>
        <v xml:space="preserve">GASOLINA                                          </v>
      </c>
      <c r="I9905">
        <v>53</v>
      </c>
    </row>
    <row r="9906" spans="1:9">
      <c r="A9906" t="str">
        <f>T("2018")</f>
        <v>2018</v>
      </c>
      <c r="B9906" t="str">
        <f>T("FISICO                                            ")</f>
        <v xml:space="preserve">FISICO                                            </v>
      </c>
      <c r="C9906" t="str">
        <f>T("MORATALAZ           ")</f>
        <v xml:space="preserve">MORATALAZ           </v>
      </c>
      <c r="D9906" t="str">
        <f>T("MEDIA LEGUA         ")</f>
        <v xml:space="preserve">MEDIA LEGUA         </v>
      </c>
      <c r="E9906" t="str">
        <f>T("MT ")</f>
        <v xml:space="preserve">MT </v>
      </c>
      <c r="F9906" t="str">
        <f>T("MOTOCICLETAS   ")</f>
        <v xml:space="preserve">MOTOCICLETAS   </v>
      </c>
      <c r="G9906" t="str">
        <f>T("De menos de 125,01 CENTIMETROS CUBICOS            ")</f>
        <v xml:space="preserve">De menos de 125,01 CENTIMETROS CUBICOS            </v>
      </c>
      <c r="H9906" t="str">
        <f>T("GASOLINA                                          ")</f>
        <v xml:space="preserve">GASOLINA                                          </v>
      </c>
      <c r="I9906">
        <v>323</v>
      </c>
    </row>
    <row r="9907" spans="1:9">
      <c r="A9907" t="str">
        <f>T("2018")</f>
        <v>2018</v>
      </c>
      <c r="B9907" t="str">
        <f>T("FISICO                                            ")</f>
        <v xml:space="preserve">FISICO                                            </v>
      </c>
      <c r="C9907" t="str">
        <f>T("MORATALAZ           ")</f>
        <v xml:space="preserve">MORATALAZ           </v>
      </c>
      <c r="D9907" t="str">
        <f>T("MEDIA LEGUA         ")</f>
        <v xml:space="preserve">MEDIA LEGUA         </v>
      </c>
      <c r="E9907" t="str">
        <f>T("MT ")</f>
        <v xml:space="preserve">MT </v>
      </c>
      <c r="F9907" t="str">
        <f>T("MOTOCICLETAS   ")</f>
        <v xml:space="preserve">MOTOCICLETAS   </v>
      </c>
      <c r="G9907" t="str">
        <f>T("De 125,01 a 250 CENTIMETROS CUBICOS               ")</f>
        <v xml:space="preserve">De 125,01 a 250 CENTIMETROS CUBICOS               </v>
      </c>
      <c r="H9907" t="str">
        <f>T("GASOLINA                                          ")</f>
        <v xml:space="preserve">GASOLINA                                          </v>
      </c>
      <c r="I9907">
        <v>109</v>
      </c>
    </row>
    <row r="9908" spans="1:9">
      <c r="A9908" t="str">
        <f>T("2018")</f>
        <v>2018</v>
      </c>
      <c r="B9908" t="str">
        <f>T("FISICO                                            ")</f>
        <v xml:space="preserve">FISICO                                            </v>
      </c>
      <c r="C9908" t="str">
        <f>T("MORATALAZ           ")</f>
        <v xml:space="preserve">MORATALAZ           </v>
      </c>
      <c r="D9908" t="str">
        <f>T("MEDIA LEGUA         ")</f>
        <v xml:space="preserve">MEDIA LEGUA         </v>
      </c>
      <c r="E9908" t="str">
        <f>T("MT ")</f>
        <v xml:space="preserve">MT </v>
      </c>
      <c r="F9908" t="str">
        <f>T("MOTOCICLETAS   ")</f>
        <v xml:space="preserve">MOTOCICLETAS   </v>
      </c>
      <c r="G9908" t="str">
        <f>T("De 250,01 a 500 CENTIMETROS CUBICOS               ")</f>
        <v xml:space="preserve">De 250,01 a 500 CENTIMETROS CUBICOS               </v>
      </c>
      <c r="H9908" t="str">
        <f>T("GASOLINA                                          ")</f>
        <v xml:space="preserve">GASOLINA                                          </v>
      </c>
      <c r="I9908">
        <v>77</v>
      </c>
    </row>
    <row r="9909" spans="1:9">
      <c r="A9909" t="str">
        <f>T("2018")</f>
        <v>2018</v>
      </c>
      <c r="B9909" t="str">
        <f>T("FISICO                                            ")</f>
        <v xml:space="preserve">FISICO                                            </v>
      </c>
      <c r="C9909" t="str">
        <f>T("MORATALAZ           ")</f>
        <v xml:space="preserve">MORATALAZ           </v>
      </c>
      <c r="D9909" t="str">
        <f>T("MEDIA LEGUA         ")</f>
        <v xml:space="preserve">MEDIA LEGUA         </v>
      </c>
      <c r="E9909" t="str">
        <f>T("MT ")</f>
        <v xml:space="preserve">MT </v>
      </c>
      <c r="F9909" t="str">
        <f>T("MOTOCICLETAS   ")</f>
        <v xml:space="preserve">MOTOCICLETAS   </v>
      </c>
      <c r="G9909" t="str">
        <f>T("De 500,01 a 1.000 CENTIMETROS CUBICOS             ")</f>
        <v xml:space="preserve">De 500,01 a 1.000 CENTIMETROS CUBICOS             </v>
      </c>
      <c r="H9909" t="str">
        <f>T("GASOLINA                                          ")</f>
        <v xml:space="preserve">GASOLINA                                          </v>
      </c>
      <c r="I9909">
        <v>163</v>
      </c>
    </row>
    <row r="9910" spans="1:9">
      <c r="A9910" t="str">
        <f>T("2018")</f>
        <v>2018</v>
      </c>
      <c r="B9910" t="str">
        <f>T("FISICO                                            ")</f>
        <v xml:space="preserve">FISICO                                            </v>
      </c>
      <c r="C9910" t="str">
        <f>T("MORATALAZ           ")</f>
        <v xml:space="preserve">MORATALAZ           </v>
      </c>
      <c r="D9910" t="str">
        <f>T("MEDIA LEGUA         ")</f>
        <v xml:space="preserve">MEDIA LEGUA         </v>
      </c>
      <c r="E9910" t="str">
        <f>T("MT ")</f>
        <v xml:space="preserve">MT </v>
      </c>
      <c r="F9910" t="str">
        <f>T("MOTOCICLETAS   ")</f>
        <v xml:space="preserve">MOTOCICLETAS   </v>
      </c>
      <c r="G9910" t="str">
        <f>T("De 1.000,01 CENTIMETROS CUBICOS en adelante       ")</f>
        <v xml:space="preserve">De 1.000,01 CENTIMETROS CUBICOS en adelante       </v>
      </c>
      <c r="H9910" t="str">
        <f>T("GASOLINA                                          ")</f>
        <v xml:space="preserve">GASOLINA                                          </v>
      </c>
      <c r="I9910">
        <v>31</v>
      </c>
    </row>
    <row r="9911" spans="1:9">
      <c r="A9911" t="str">
        <f>T("2018")</f>
        <v>2018</v>
      </c>
      <c r="B9911" t="str">
        <f>T("FISICO                                            ")</f>
        <v xml:space="preserve">FISICO                                            </v>
      </c>
      <c r="C9911" t="str">
        <f>T("MORATALAZ           ")</f>
        <v xml:space="preserve">MORATALAZ           </v>
      </c>
      <c r="D9911" t="str">
        <f>T("FONTARRON           ")</f>
        <v xml:space="preserve">FONTARRON           </v>
      </c>
      <c r="E9911" t="str">
        <f>T("MT ")</f>
        <v xml:space="preserve">MT </v>
      </c>
      <c r="F9911" t="str">
        <f>T("MOTOCICLETAS   ")</f>
        <v xml:space="preserve">MOTOCICLETAS   </v>
      </c>
      <c r="G9911" t="str">
        <f>T("De menos de 125,01 CENTIMETROS CUBICOS            ")</f>
        <v xml:space="preserve">De menos de 125,01 CENTIMETROS CUBICOS            </v>
      </c>
      <c r="H9911" t="str">
        <f>T("GASOLINA                                          ")</f>
        <v xml:space="preserve">GASOLINA                                          </v>
      </c>
      <c r="I9911">
        <v>273</v>
      </c>
    </row>
    <row r="9912" spans="1:9">
      <c r="A9912" t="str">
        <f>T("2018")</f>
        <v>2018</v>
      </c>
      <c r="B9912" t="str">
        <f>T("FISICO                                            ")</f>
        <v xml:space="preserve">FISICO                                            </v>
      </c>
      <c r="C9912" t="str">
        <f>T("MORATALAZ           ")</f>
        <v xml:space="preserve">MORATALAZ           </v>
      </c>
      <c r="D9912" t="str">
        <f>T("FONTARRON           ")</f>
        <v xml:space="preserve">FONTARRON           </v>
      </c>
      <c r="E9912" t="str">
        <f>T("MT ")</f>
        <v xml:space="preserve">MT </v>
      </c>
      <c r="F9912" t="str">
        <f>T("MOTOCICLETAS   ")</f>
        <v xml:space="preserve">MOTOCICLETAS   </v>
      </c>
      <c r="G9912" t="str">
        <f>T("De 125,01 a 250 CENTIMETROS CUBICOS               ")</f>
        <v xml:space="preserve">De 125,01 a 250 CENTIMETROS CUBICOS               </v>
      </c>
      <c r="H9912" t="str">
        <f>T("GASOLINA                                          ")</f>
        <v xml:space="preserve">GASOLINA                                          </v>
      </c>
      <c r="I9912">
        <v>101</v>
      </c>
    </row>
    <row r="9913" spans="1:9">
      <c r="A9913" t="str">
        <f>T("2018")</f>
        <v>2018</v>
      </c>
      <c r="B9913" t="str">
        <f>T("FISICO                                            ")</f>
        <v xml:space="preserve">FISICO                                            </v>
      </c>
      <c r="C9913" t="str">
        <f>T("MORATALAZ           ")</f>
        <v xml:space="preserve">MORATALAZ           </v>
      </c>
      <c r="D9913" t="str">
        <f>T("FONTARRON           ")</f>
        <v xml:space="preserve">FONTARRON           </v>
      </c>
      <c r="E9913" t="str">
        <f>T("MT ")</f>
        <v xml:space="preserve">MT </v>
      </c>
      <c r="F9913" t="str">
        <f>T("MOTOCICLETAS   ")</f>
        <v xml:space="preserve">MOTOCICLETAS   </v>
      </c>
      <c r="G9913" t="str">
        <f>T("De 250,01 a 500 CENTIMETROS CUBICOS               ")</f>
        <v xml:space="preserve">De 250,01 a 500 CENTIMETROS CUBICOS               </v>
      </c>
      <c r="H9913" t="str">
        <f>T("GASOLINA                                          ")</f>
        <v xml:space="preserve">GASOLINA                                          </v>
      </c>
      <c r="I9913">
        <v>56</v>
      </c>
    </row>
    <row r="9914" spans="1:9">
      <c r="A9914" t="str">
        <f>T("2018")</f>
        <v>2018</v>
      </c>
      <c r="B9914" t="str">
        <f>T("FISICO                                            ")</f>
        <v xml:space="preserve">FISICO                                            </v>
      </c>
      <c r="C9914" t="str">
        <f>T("MORATALAZ           ")</f>
        <v xml:space="preserve">MORATALAZ           </v>
      </c>
      <c r="D9914" t="str">
        <f>T("FONTARRON           ")</f>
        <v xml:space="preserve">FONTARRON           </v>
      </c>
      <c r="E9914" t="str">
        <f>T("MT ")</f>
        <v xml:space="preserve">MT </v>
      </c>
      <c r="F9914" t="str">
        <f>T("MOTOCICLETAS   ")</f>
        <v xml:space="preserve">MOTOCICLETAS   </v>
      </c>
      <c r="G9914" t="str">
        <f>T("De 500,01 a 1.000 CENTIMETROS CUBICOS             ")</f>
        <v xml:space="preserve">De 500,01 a 1.000 CENTIMETROS CUBICOS             </v>
      </c>
      <c r="H9914" t="str">
        <f>T("GASOLINA                                          ")</f>
        <v xml:space="preserve">GASOLINA                                          </v>
      </c>
      <c r="I9914">
        <v>148</v>
      </c>
    </row>
    <row r="9915" spans="1:9">
      <c r="A9915" t="str">
        <f>T("2018")</f>
        <v>2018</v>
      </c>
      <c r="B9915" t="str">
        <f>T("FISICO                                            ")</f>
        <v xml:space="preserve">FISICO                                            </v>
      </c>
      <c r="C9915" t="str">
        <f>T("MORATALAZ           ")</f>
        <v xml:space="preserve">MORATALAZ           </v>
      </c>
      <c r="D9915" t="str">
        <f>T("FONTARRON           ")</f>
        <v xml:space="preserve">FONTARRON           </v>
      </c>
      <c r="E9915" t="str">
        <f>T("MT ")</f>
        <v xml:space="preserve">MT </v>
      </c>
      <c r="F9915" t="str">
        <f>T("MOTOCICLETAS   ")</f>
        <v xml:space="preserve">MOTOCICLETAS   </v>
      </c>
      <c r="G9915" t="str">
        <f>T("De 1.000,01 CENTIMETROS CUBICOS en adelante       ")</f>
        <v xml:space="preserve">De 1.000,01 CENTIMETROS CUBICOS en adelante       </v>
      </c>
      <c r="H9915" t="str">
        <f>T("GASOLINA                                          ")</f>
        <v xml:space="preserve">GASOLINA                                          </v>
      </c>
      <c r="I9915">
        <v>28</v>
      </c>
    </row>
    <row r="9916" spans="1:9">
      <c r="A9916" t="str">
        <f>T("2018")</f>
        <v>2018</v>
      </c>
      <c r="B9916" t="str">
        <f>T("FISICO                                            ")</f>
        <v xml:space="preserve">FISICO                                            </v>
      </c>
      <c r="C9916" t="str">
        <f>T("MORATALAZ           ")</f>
        <v xml:space="preserve">MORATALAZ           </v>
      </c>
      <c r="D9916" t="str">
        <f>T("VINATEROS           ")</f>
        <v xml:space="preserve">VINATEROS           </v>
      </c>
      <c r="E9916" t="str">
        <f>T("MT ")</f>
        <v xml:space="preserve">MT </v>
      </c>
      <c r="F9916" t="str">
        <f>T("MOTOCICLETAS   ")</f>
        <v xml:space="preserve">MOTOCICLETAS   </v>
      </c>
      <c r="G9916" t="str">
        <f>T("De menos de 125,01 CENTIMETROS CUBICOS            ")</f>
        <v xml:space="preserve">De menos de 125,01 CENTIMETROS CUBICOS            </v>
      </c>
      <c r="H9916" t="str">
        <f>T("GASOLINA                                          ")</f>
        <v xml:space="preserve">GASOLINA                                          </v>
      </c>
      <c r="I9916">
        <v>243</v>
      </c>
    </row>
    <row r="9917" spans="1:9">
      <c r="A9917" t="str">
        <f>T("2018")</f>
        <v>2018</v>
      </c>
      <c r="B9917" t="str">
        <f>T("FISICO                                            ")</f>
        <v xml:space="preserve">FISICO                                            </v>
      </c>
      <c r="C9917" t="str">
        <f>T("MORATALAZ           ")</f>
        <v xml:space="preserve">MORATALAZ           </v>
      </c>
      <c r="D9917" t="str">
        <f>T("VINATEROS           ")</f>
        <v xml:space="preserve">VINATEROS           </v>
      </c>
      <c r="E9917" t="str">
        <f>T("MT ")</f>
        <v xml:space="preserve">MT </v>
      </c>
      <c r="F9917" t="str">
        <f>T("MOTOCICLETAS   ")</f>
        <v xml:space="preserve">MOTOCICLETAS   </v>
      </c>
      <c r="G9917" t="str">
        <f>T("De 125,01 a 250 CENTIMETROS CUBICOS               ")</f>
        <v xml:space="preserve">De 125,01 a 250 CENTIMETROS CUBICOS               </v>
      </c>
      <c r="H9917" t="str">
        <f>T("GASOLINA                                          ")</f>
        <v xml:space="preserve">GASOLINA                                          </v>
      </c>
      <c r="I9917">
        <v>86</v>
      </c>
    </row>
    <row r="9918" spans="1:9">
      <c r="A9918" t="str">
        <f>T("2018")</f>
        <v>2018</v>
      </c>
      <c r="B9918" t="str">
        <f>T("FISICO                                            ")</f>
        <v xml:space="preserve">FISICO                                            </v>
      </c>
      <c r="C9918" t="str">
        <f>T("MORATALAZ           ")</f>
        <v xml:space="preserve">MORATALAZ           </v>
      </c>
      <c r="D9918" t="str">
        <f>T("VINATEROS           ")</f>
        <v xml:space="preserve">VINATEROS           </v>
      </c>
      <c r="E9918" t="str">
        <f>T("MT ")</f>
        <v xml:space="preserve">MT </v>
      </c>
      <c r="F9918" t="str">
        <f>T("MOTOCICLETAS   ")</f>
        <v xml:space="preserve">MOTOCICLETAS   </v>
      </c>
      <c r="G9918" t="str">
        <f>T("De 250,01 a 500 CENTIMETROS CUBICOS               ")</f>
        <v xml:space="preserve">De 250,01 a 500 CENTIMETROS CUBICOS               </v>
      </c>
      <c r="H9918" t="str">
        <f>T("GASOLINA                                          ")</f>
        <v xml:space="preserve">GASOLINA                                          </v>
      </c>
      <c r="I9918">
        <v>72</v>
      </c>
    </row>
    <row r="9919" spans="1:9">
      <c r="A9919" t="str">
        <f>T("2018")</f>
        <v>2018</v>
      </c>
      <c r="B9919" t="str">
        <f>T("FISICO                                            ")</f>
        <v xml:space="preserve">FISICO                                            </v>
      </c>
      <c r="C9919" t="str">
        <f>T("MORATALAZ           ")</f>
        <v xml:space="preserve">MORATALAZ           </v>
      </c>
      <c r="D9919" t="str">
        <f>T("VINATEROS           ")</f>
        <v xml:space="preserve">VINATEROS           </v>
      </c>
      <c r="E9919" t="str">
        <f>T("MT ")</f>
        <v xml:space="preserve">MT </v>
      </c>
      <c r="F9919" t="str">
        <f>T("MOTOCICLETAS   ")</f>
        <v xml:space="preserve">MOTOCICLETAS   </v>
      </c>
      <c r="G9919" t="str">
        <f>T("De 500,01 a 1.000 CENTIMETROS CUBICOS             ")</f>
        <v xml:space="preserve">De 500,01 a 1.000 CENTIMETROS CUBICOS             </v>
      </c>
      <c r="H9919" t="str">
        <f>T("GASOLINA                                          ")</f>
        <v xml:space="preserve">GASOLINA                                          </v>
      </c>
      <c r="I9919">
        <v>167</v>
      </c>
    </row>
    <row r="9920" spans="1:9">
      <c r="A9920" t="str">
        <f>T("2018")</f>
        <v>2018</v>
      </c>
      <c r="B9920" t="str">
        <f>T("FISICO                                            ")</f>
        <v xml:space="preserve">FISICO                                            </v>
      </c>
      <c r="C9920" t="str">
        <f>T("MORATALAZ           ")</f>
        <v xml:space="preserve">MORATALAZ           </v>
      </c>
      <c r="D9920" t="str">
        <f>T("VINATEROS           ")</f>
        <v xml:space="preserve">VINATEROS           </v>
      </c>
      <c r="E9920" t="str">
        <f>T("MT ")</f>
        <v xml:space="preserve">MT </v>
      </c>
      <c r="F9920" t="str">
        <f>T("MOTOCICLETAS   ")</f>
        <v xml:space="preserve">MOTOCICLETAS   </v>
      </c>
      <c r="G9920" t="str">
        <f>T("De 1.000,01 CENTIMETROS CUBICOS en adelante       ")</f>
        <v xml:space="preserve">De 1.000,01 CENTIMETROS CUBICOS en adelante       </v>
      </c>
      <c r="H9920" t="str">
        <f>T("GASOLINA                                          ")</f>
        <v xml:space="preserve">GASOLINA                                          </v>
      </c>
      <c r="I9920">
        <v>29</v>
      </c>
    </row>
    <row r="9921" spans="1:9">
      <c r="A9921" t="str">
        <f>T("2018")</f>
        <v>2018</v>
      </c>
      <c r="B9921" t="str">
        <f>T("JURIDICO                                          ")</f>
        <v xml:space="preserve">JURIDICO                                          </v>
      </c>
      <c r="C9921" t="str">
        <f>T("MORATALAZ           ")</f>
        <v xml:space="preserve">MORATALAZ           </v>
      </c>
      <c r="D9921" t="str">
        <f>T("SIN BARRIO          ")</f>
        <v xml:space="preserve">SIN BARRIO          </v>
      </c>
      <c r="E9921" t="str">
        <f>T("MT ")</f>
        <v xml:space="preserve">MT </v>
      </c>
      <c r="F9921" t="str">
        <f>T("MOTOCICLETAS   ")</f>
        <v xml:space="preserve">MOTOCICLETAS   </v>
      </c>
      <c r="G9921" t="str">
        <f>T("De 125,01 a 250 CENTIMETROS CUBICOS               ")</f>
        <v xml:space="preserve">De 125,01 a 250 CENTIMETROS CUBICOS               </v>
      </c>
      <c r="H9921" t="str">
        <f>T("GASOLINA                                          ")</f>
        <v xml:space="preserve">GASOLINA                                          </v>
      </c>
      <c r="I9921">
        <v>1</v>
      </c>
    </row>
    <row r="9922" spans="1:9">
      <c r="A9922" t="str">
        <f>T("2018")</f>
        <v>2018</v>
      </c>
      <c r="B9922" t="str">
        <f>T("JURIDICO                                          ")</f>
        <v xml:space="preserve">JURIDICO                                          </v>
      </c>
      <c r="C9922" t="str">
        <f>T("MORATALAZ           ")</f>
        <v xml:space="preserve">MORATALAZ           </v>
      </c>
      <c r="D9922" t="str">
        <f>T("PAVONES             ")</f>
        <v xml:space="preserve">PAVONES             </v>
      </c>
      <c r="E9922" t="str">
        <f>T("MT ")</f>
        <v xml:space="preserve">MT </v>
      </c>
      <c r="F9922" t="str">
        <f>T("MOTOCICLETAS   ")</f>
        <v xml:space="preserve">MOTOCICLETAS   </v>
      </c>
      <c r="G9922" t="str">
        <f>T("De menos de 125,01 CENTIMETROS CUBICOS            ")</f>
        <v xml:space="preserve">De menos de 125,01 CENTIMETROS CUBICOS            </v>
      </c>
      <c r="H9922" t="str">
        <f>T("GASOLINA                                          ")</f>
        <v xml:space="preserve">GASOLINA                                          </v>
      </c>
      <c r="I9922">
        <v>2</v>
      </c>
    </row>
    <row r="9923" spans="1:9">
      <c r="A9923" t="str">
        <f>T("2018")</f>
        <v>2018</v>
      </c>
      <c r="B9923" t="str">
        <f>T("JURIDICO                                          ")</f>
        <v xml:space="preserve">JURIDICO                                          </v>
      </c>
      <c r="C9923" t="str">
        <f>T("MORATALAZ           ")</f>
        <v xml:space="preserve">MORATALAZ           </v>
      </c>
      <c r="D9923" t="str">
        <f>T("PAVONES             ")</f>
        <v xml:space="preserve">PAVONES             </v>
      </c>
      <c r="E9923" t="str">
        <f>T("MT ")</f>
        <v xml:space="preserve">MT </v>
      </c>
      <c r="F9923" t="str">
        <f>T("MOTOCICLETAS   ")</f>
        <v xml:space="preserve">MOTOCICLETAS   </v>
      </c>
      <c r="G9923" t="str">
        <f>T("De 250,01 a 500 CENTIMETROS CUBICOS               ")</f>
        <v xml:space="preserve">De 250,01 a 500 CENTIMETROS CUBICOS               </v>
      </c>
      <c r="H9923" t="str">
        <f>T("GASOLINA                                          ")</f>
        <v xml:space="preserve">GASOLINA                                          </v>
      </c>
      <c r="I9923">
        <v>2</v>
      </c>
    </row>
    <row r="9924" spans="1:9">
      <c r="A9924" t="str">
        <f>T("2018")</f>
        <v>2018</v>
      </c>
      <c r="B9924" t="str">
        <f>T("JURIDICO                                          ")</f>
        <v xml:space="preserve">JURIDICO                                          </v>
      </c>
      <c r="C9924" t="str">
        <f>T("MORATALAZ           ")</f>
        <v xml:space="preserve">MORATALAZ           </v>
      </c>
      <c r="D9924" t="str">
        <f>T("PAVONES             ")</f>
        <v xml:space="preserve">PAVONES             </v>
      </c>
      <c r="E9924" t="str">
        <f>T("MT ")</f>
        <v xml:space="preserve">MT </v>
      </c>
      <c r="F9924" t="str">
        <f>T("MOTOCICLETAS   ")</f>
        <v xml:space="preserve">MOTOCICLETAS   </v>
      </c>
      <c r="G9924" t="str">
        <f>T("De 500,01 a 1.000 CENTIMETROS CUBICOS             ")</f>
        <v xml:space="preserve">De 500,01 a 1.000 CENTIMETROS CUBICOS             </v>
      </c>
      <c r="H9924" t="str">
        <f>T("GASOLINA                                          ")</f>
        <v xml:space="preserve">GASOLINA                                          </v>
      </c>
      <c r="I9924">
        <v>4</v>
      </c>
    </row>
    <row r="9925" spans="1:9">
      <c r="A9925" t="str">
        <f>T("2018")</f>
        <v>2018</v>
      </c>
      <c r="B9925" t="str">
        <f>T("JURIDICO                                          ")</f>
        <v xml:space="preserve">JURIDICO                                          </v>
      </c>
      <c r="C9925" t="str">
        <f>T("MORATALAZ           ")</f>
        <v xml:space="preserve">MORATALAZ           </v>
      </c>
      <c r="D9925" t="str">
        <f>T("PAVONES             ")</f>
        <v xml:space="preserve">PAVONES             </v>
      </c>
      <c r="E9925" t="str">
        <f>T("MT ")</f>
        <v xml:space="preserve">MT </v>
      </c>
      <c r="F9925" t="str">
        <f>T("MOTOCICLETAS   ")</f>
        <v xml:space="preserve">MOTOCICLETAS   </v>
      </c>
      <c r="G9925" t="str">
        <f>T("De 1.000,01 CENTIMETROS CUBICOS en adelante       ")</f>
        <v xml:space="preserve">De 1.000,01 CENTIMETROS CUBICOS en adelante       </v>
      </c>
      <c r="H9925" t="str">
        <f>T("GASOLINA                                          ")</f>
        <v xml:space="preserve">GASOLINA                                          </v>
      </c>
      <c r="I9925">
        <v>1</v>
      </c>
    </row>
    <row r="9926" spans="1:9">
      <c r="A9926" t="str">
        <f>T("2018")</f>
        <v>2018</v>
      </c>
      <c r="B9926" t="str">
        <f>T("JURIDICO                                          ")</f>
        <v xml:space="preserve">JURIDICO                                          </v>
      </c>
      <c r="C9926" t="str">
        <f>T("MORATALAZ           ")</f>
        <v xml:space="preserve">MORATALAZ           </v>
      </c>
      <c r="D9926" t="str">
        <f>T("HORCAJO             ")</f>
        <v xml:space="preserve">HORCAJO             </v>
      </c>
      <c r="E9926" t="str">
        <f>T("MT ")</f>
        <v xml:space="preserve">MT </v>
      </c>
      <c r="F9926" t="str">
        <f>T("MOTOCICLETAS   ")</f>
        <v xml:space="preserve">MOTOCICLETAS   </v>
      </c>
      <c r="G9926" t="str">
        <f>T("De menos de 125,01 CENTIMETROS CUBICOS            ")</f>
        <v xml:space="preserve">De menos de 125,01 CENTIMETROS CUBICOS            </v>
      </c>
      <c r="H9926" t="str">
        <f>T("GASOLINA                                          ")</f>
        <v xml:space="preserve">GASOLINA                                          </v>
      </c>
      <c r="I9926">
        <v>4</v>
      </c>
    </row>
    <row r="9927" spans="1:9">
      <c r="A9927" t="str">
        <f>T("2018")</f>
        <v>2018</v>
      </c>
      <c r="B9927" t="str">
        <f>T("JURIDICO                                          ")</f>
        <v xml:space="preserve">JURIDICO                                          </v>
      </c>
      <c r="C9927" t="str">
        <f>T("MORATALAZ           ")</f>
        <v xml:space="preserve">MORATALAZ           </v>
      </c>
      <c r="D9927" t="str">
        <f>T("HORCAJO             ")</f>
        <v xml:space="preserve">HORCAJO             </v>
      </c>
      <c r="E9927" t="str">
        <f>T("MT ")</f>
        <v xml:space="preserve">MT </v>
      </c>
      <c r="F9927" t="str">
        <f>T("MOTOCICLETAS   ")</f>
        <v xml:space="preserve">MOTOCICLETAS   </v>
      </c>
      <c r="G9927" t="str">
        <f>T("De 125,01 a 250 CENTIMETROS CUBICOS               ")</f>
        <v xml:space="preserve">De 125,01 a 250 CENTIMETROS CUBICOS               </v>
      </c>
      <c r="H9927" t="str">
        <f>T("GASOLINA                                          ")</f>
        <v xml:space="preserve">GASOLINA                                          </v>
      </c>
      <c r="I9927">
        <v>1</v>
      </c>
    </row>
    <row r="9928" spans="1:9">
      <c r="A9928" t="str">
        <f>T("2018")</f>
        <v>2018</v>
      </c>
      <c r="B9928" t="str">
        <f>T("JURIDICO                                          ")</f>
        <v xml:space="preserve">JURIDICO                                          </v>
      </c>
      <c r="C9928" t="str">
        <f>T("MORATALAZ           ")</f>
        <v xml:space="preserve">MORATALAZ           </v>
      </c>
      <c r="D9928" t="str">
        <f>T("HORCAJO             ")</f>
        <v xml:space="preserve">HORCAJO             </v>
      </c>
      <c r="E9928" t="str">
        <f>T("MT ")</f>
        <v xml:space="preserve">MT </v>
      </c>
      <c r="F9928" t="str">
        <f>T("MOTOCICLETAS   ")</f>
        <v xml:space="preserve">MOTOCICLETAS   </v>
      </c>
      <c r="G9928" t="str">
        <f>T("De 250,01 a 500 CENTIMETROS CUBICOS               ")</f>
        <v xml:space="preserve">De 250,01 a 500 CENTIMETROS CUBICOS               </v>
      </c>
      <c r="H9928" t="str">
        <f>T("GASOLINA                                          ")</f>
        <v xml:space="preserve">GASOLINA                                          </v>
      </c>
      <c r="I9928">
        <v>5</v>
      </c>
    </row>
    <row r="9929" spans="1:9">
      <c r="A9929" t="str">
        <f>T("2018")</f>
        <v>2018</v>
      </c>
      <c r="B9929" t="str">
        <f>T("JURIDICO                                          ")</f>
        <v xml:space="preserve">JURIDICO                                          </v>
      </c>
      <c r="C9929" t="str">
        <f>T("MORATALAZ           ")</f>
        <v xml:space="preserve">MORATALAZ           </v>
      </c>
      <c r="D9929" t="str">
        <f>T("HORCAJO             ")</f>
        <v xml:space="preserve">HORCAJO             </v>
      </c>
      <c r="E9929" t="str">
        <f>T("MT ")</f>
        <v xml:space="preserve">MT </v>
      </c>
      <c r="F9929" t="str">
        <f>T("MOTOCICLETAS   ")</f>
        <v xml:space="preserve">MOTOCICLETAS   </v>
      </c>
      <c r="G9929" t="str">
        <f>T("De 500,01 a 1.000 CENTIMETROS CUBICOS             ")</f>
        <v xml:space="preserve">De 500,01 a 1.000 CENTIMETROS CUBICOS             </v>
      </c>
      <c r="H9929" t="str">
        <f>T("GASOLINA                                          ")</f>
        <v xml:space="preserve">GASOLINA                                          </v>
      </c>
      <c r="I9929">
        <v>3</v>
      </c>
    </row>
    <row r="9930" spans="1:9">
      <c r="A9930" t="str">
        <f>T("2018")</f>
        <v>2018</v>
      </c>
      <c r="B9930" t="str">
        <f>T("JURIDICO                                          ")</f>
        <v xml:space="preserve">JURIDICO                                          </v>
      </c>
      <c r="C9930" t="str">
        <f>T("MORATALAZ           ")</f>
        <v xml:space="preserve">MORATALAZ           </v>
      </c>
      <c r="D9930" t="str">
        <f>T("HORCAJO             ")</f>
        <v xml:space="preserve">HORCAJO             </v>
      </c>
      <c r="E9930" t="str">
        <f>T("MT ")</f>
        <v xml:space="preserve">MT </v>
      </c>
      <c r="F9930" t="str">
        <f>T("MOTOCICLETAS   ")</f>
        <v xml:space="preserve">MOTOCICLETAS   </v>
      </c>
      <c r="G9930" t="str">
        <f>T("De 1.000,01 CENTIMETROS CUBICOS en adelante       ")</f>
        <v xml:space="preserve">De 1.000,01 CENTIMETROS CUBICOS en adelante       </v>
      </c>
      <c r="H9930" t="str">
        <f>T("GASOLINA                                          ")</f>
        <v xml:space="preserve">GASOLINA                                          </v>
      </c>
      <c r="I9930">
        <v>2</v>
      </c>
    </row>
    <row r="9931" spans="1:9">
      <c r="A9931" t="str">
        <f>T("2018")</f>
        <v>2018</v>
      </c>
      <c r="B9931" t="str">
        <f>T("JURIDICO                                          ")</f>
        <v xml:space="preserve">JURIDICO                                          </v>
      </c>
      <c r="C9931" t="str">
        <f>T("MORATALAZ           ")</f>
        <v xml:space="preserve">MORATALAZ           </v>
      </c>
      <c r="D9931" t="str">
        <f>T("MARROQUINA          ")</f>
        <v xml:space="preserve">MARROQUINA          </v>
      </c>
      <c r="E9931" t="str">
        <f>T("MT ")</f>
        <v xml:space="preserve">MT </v>
      </c>
      <c r="F9931" t="str">
        <f>T("MOTOCICLETAS   ")</f>
        <v xml:space="preserve">MOTOCICLETAS   </v>
      </c>
      <c r="G9931" t="str">
        <f>T("De menos de 125,01 CENTIMETROS CUBICOS            ")</f>
        <v xml:space="preserve">De menos de 125,01 CENTIMETROS CUBICOS            </v>
      </c>
      <c r="H9931" t="str">
        <f>T("GASOLINA                                          ")</f>
        <v xml:space="preserve">GASOLINA                                          </v>
      </c>
      <c r="I9931">
        <v>10</v>
      </c>
    </row>
    <row r="9932" spans="1:9">
      <c r="A9932" t="str">
        <f>T("2018")</f>
        <v>2018</v>
      </c>
      <c r="B9932" t="str">
        <f>T("JURIDICO                                          ")</f>
        <v xml:space="preserve">JURIDICO                                          </v>
      </c>
      <c r="C9932" t="str">
        <f>T("MORATALAZ           ")</f>
        <v xml:space="preserve">MORATALAZ           </v>
      </c>
      <c r="D9932" t="str">
        <f>T("MARROQUINA          ")</f>
        <v xml:space="preserve">MARROQUINA          </v>
      </c>
      <c r="E9932" t="str">
        <f>T("MT ")</f>
        <v xml:space="preserve">MT </v>
      </c>
      <c r="F9932" t="str">
        <f>T("MOTOCICLETAS   ")</f>
        <v xml:space="preserve">MOTOCICLETAS   </v>
      </c>
      <c r="G9932" t="str">
        <f>T("De 125,01 a 250 CENTIMETROS CUBICOS               ")</f>
        <v xml:space="preserve">De 125,01 a 250 CENTIMETROS CUBICOS               </v>
      </c>
      <c r="H9932" t="str">
        <f>T("GASOLINA                                          ")</f>
        <v xml:space="preserve">GASOLINA                                          </v>
      </c>
      <c r="I9932">
        <v>3</v>
      </c>
    </row>
    <row r="9933" spans="1:9">
      <c r="A9933" t="str">
        <f>T("2018")</f>
        <v>2018</v>
      </c>
      <c r="B9933" t="str">
        <f>T("JURIDICO                                          ")</f>
        <v xml:space="preserve">JURIDICO                                          </v>
      </c>
      <c r="C9933" t="str">
        <f>T("MORATALAZ           ")</f>
        <v xml:space="preserve">MORATALAZ           </v>
      </c>
      <c r="D9933" t="str">
        <f>T("MARROQUINA          ")</f>
        <v xml:space="preserve">MARROQUINA          </v>
      </c>
      <c r="E9933" t="str">
        <f>T("MT ")</f>
        <v xml:space="preserve">MT </v>
      </c>
      <c r="F9933" t="str">
        <f>T("MOTOCICLETAS   ")</f>
        <v xml:space="preserve">MOTOCICLETAS   </v>
      </c>
      <c r="G9933" t="str">
        <f>T("De 250,01 a 500 CENTIMETROS CUBICOS               ")</f>
        <v xml:space="preserve">De 250,01 a 500 CENTIMETROS CUBICOS               </v>
      </c>
      <c r="H9933" t="str">
        <f>T("GASOLINA                                          ")</f>
        <v xml:space="preserve">GASOLINA                                          </v>
      </c>
      <c r="I9933">
        <v>8</v>
      </c>
    </row>
    <row r="9934" spans="1:9">
      <c r="A9934" t="str">
        <f>T("2018")</f>
        <v>2018</v>
      </c>
      <c r="B9934" t="str">
        <f>T("JURIDICO                                          ")</f>
        <v xml:space="preserve">JURIDICO                                          </v>
      </c>
      <c r="C9934" t="str">
        <f>T("MORATALAZ           ")</f>
        <v xml:space="preserve">MORATALAZ           </v>
      </c>
      <c r="D9934" t="str">
        <f>T("MARROQUINA          ")</f>
        <v xml:space="preserve">MARROQUINA          </v>
      </c>
      <c r="E9934" t="str">
        <f>T("MT ")</f>
        <v xml:space="preserve">MT </v>
      </c>
      <c r="F9934" t="str">
        <f>T("MOTOCICLETAS   ")</f>
        <v xml:space="preserve">MOTOCICLETAS   </v>
      </c>
      <c r="G9934" t="str">
        <f>T("De 500,01 a 1.000 CENTIMETROS CUBICOS             ")</f>
        <v xml:space="preserve">De 500,01 a 1.000 CENTIMETROS CUBICOS             </v>
      </c>
      <c r="H9934" t="str">
        <f>T("GASOLINA                                          ")</f>
        <v xml:space="preserve">GASOLINA                                          </v>
      </c>
      <c r="I9934">
        <v>5</v>
      </c>
    </row>
    <row r="9935" spans="1:9">
      <c r="A9935" t="str">
        <f>T("2018")</f>
        <v>2018</v>
      </c>
      <c r="B9935" t="str">
        <f>T("JURIDICO                                          ")</f>
        <v xml:space="preserve">JURIDICO                                          </v>
      </c>
      <c r="C9935" t="str">
        <f>T("MORATALAZ           ")</f>
        <v xml:space="preserve">MORATALAZ           </v>
      </c>
      <c r="D9935" t="str">
        <f>T("MARROQUINA          ")</f>
        <v xml:space="preserve">MARROQUINA          </v>
      </c>
      <c r="E9935" t="str">
        <f>T("MT ")</f>
        <v xml:space="preserve">MT </v>
      </c>
      <c r="F9935" t="str">
        <f>T("MOTOCICLETAS   ")</f>
        <v xml:space="preserve">MOTOCICLETAS   </v>
      </c>
      <c r="G9935" t="str">
        <f>T("De 1.000,01 CENTIMETROS CUBICOS en adelante       ")</f>
        <v xml:space="preserve">De 1.000,01 CENTIMETROS CUBICOS en adelante       </v>
      </c>
      <c r="H9935" t="str">
        <f>T("GASOLINA                                          ")</f>
        <v xml:space="preserve">GASOLINA                                          </v>
      </c>
      <c r="I9935">
        <v>4</v>
      </c>
    </row>
    <row r="9936" spans="1:9">
      <c r="A9936" t="str">
        <f>T("2018")</f>
        <v>2018</v>
      </c>
      <c r="B9936" t="str">
        <f>T("JURIDICO                                          ")</f>
        <v xml:space="preserve">JURIDICO                                          </v>
      </c>
      <c r="C9936" t="str">
        <f>T("MORATALAZ           ")</f>
        <v xml:space="preserve">MORATALAZ           </v>
      </c>
      <c r="D9936" t="str">
        <f>T("MEDIA LEGUA         ")</f>
        <v xml:space="preserve">MEDIA LEGUA         </v>
      </c>
      <c r="E9936" t="str">
        <f>T("MT ")</f>
        <v xml:space="preserve">MT </v>
      </c>
      <c r="F9936" t="str">
        <f>T("MOTOCICLETAS   ")</f>
        <v xml:space="preserve">MOTOCICLETAS   </v>
      </c>
      <c r="G9936" t="str">
        <f>T("De menos de 125,01 CENTIMETROS CUBICOS            ")</f>
        <v xml:space="preserve">De menos de 125,01 CENTIMETROS CUBICOS            </v>
      </c>
      <c r="H9936" t="str">
        <f>T("GASOLINA                                          ")</f>
        <v xml:space="preserve">GASOLINA                                          </v>
      </c>
      <c r="I9936">
        <v>10</v>
      </c>
    </row>
    <row r="9937" spans="1:9">
      <c r="A9937" t="str">
        <f>T("2018")</f>
        <v>2018</v>
      </c>
      <c r="B9937" t="str">
        <f>T("JURIDICO                                          ")</f>
        <v xml:space="preserve">JURIDICO                                          </v>
      </c>
      <c r="C9937" t="str">
        <f>T("MORATALAZ           ")</f>
        <v xml:space="preserve">MORATALAZ           </v>
      </c>
      <c r="D9937" t="str">
        <f>T("MEDIA LEGUA         ")</f>
        <v xml:space="preserve">MEDIA LEGUA         </v>
      </c>
      <c r="E9937" t="str">
        <f>T("MT ")</f>
        <v xml:space="preserve">MT </v>
      </c>
      <c r="F9937" t="str">
        <f>T("MOTOCICLETAS   ")</f>
        <v xml:space="preserve">MOTOCICLETAS   </v>
      </c>
      <c r="G9937" t="str">
        <f>T("De 125,01 a 250 CENTIMETROS CUBICOS               ")</f>
        <v xml:space="preserve">De 125,01 a 250 CENTIMETROS CUBICOS               </v>
      </c>
      <c r="H9937" t="str">
        <f>T("GASOLINA                                          ")</f>
        <v xml:space="preserve">GASOLINA                                          </v>
      </c>
      <c r="I9937">
        <v>2</v>
      </c>
    </row>
    <row r="9938" spans="1:9">
      <c r="A9938" t="str">
        <f>T("2018")</f>
        <v>2018</v>
      </c>
      <c r="B9938" t="str">
        <f>T("JURIDICO                                          ")</f>
        <v xml:space="preserve">JURIDICO                                          </v>
      </c>
      <c r="C9938" t="str">
        <f>T("MORATALAZ           ")</f>
        <v xml:space="preserve">MORATALAZ           </v>
      </c>
      <c r="D9938" t="str">
        <f>T("MEDIA LEGUA         ")</f>
        <v xml:space="preserve">MEDIA LEGUA         </v>
      </c>
      <c r="E9938" t="str">
        <f>T("MT ")</f>
        <v xml:space="preserve">MT </v>
      </c>
      <c r="F9938" t="str">
        <f>T("MOTOCICLETAS   ")</f>
        <v xml:space="preserve">MOTOCICLETAS   </v>
      </c>
      <c r="G9938" t="str">
        <f>T("De 250,01 a 500 CENTIMETROS CUBICOS               ")</f>
        <v xml:space="preserve">De 250,01 a 500 CENTIMETROS CUBICOS               </v>
      </c>
      <c r="H9938" t="str">
        <f>T("GASOLINA                                          ")</f>
        <v xml:space="preserve">GASOLINA                                          </v>
      </c>
      <c r="I9938">
        <v>2</v>
      </c>
    </row>
    <row r="9939" spans="1:9">
      <c r="A9939" t="str">
        <f>T("2018")</f>
        <v>2018</v>
      </c>
      <c r="B9939" t="str">
        <f>T("JURIDICO                                          ")</f>
        <v xml:space="preserve">JURIDICO                                          </v>
      </c>
      <c r="C9939" t="str">
        <f>T("MORATALAZ           ")</f>
        <v xml:space="preserve">MORATALAZ           </v>
      </c>
      <c r="D9939" t="str">
        <f>T("MEDIA LEGUA         ")</f>
        <v xml:space="preserve">MEDIA LEGUA         </v>
      </c>
      <c r="E9939" t="str">
        <f>T("MT ")</f>
        <v xml:space="preserve">MT </v>
      </c>
      <c r="F9939" t="str">
        <f>T("MOTOCICLETAS   ")</f>
        <v xml:space="preserve">MOTOCICLETAS   </v>
      </c>
      <c r="G9939" t="str">
        <f>T("De 500,01 a 1.000 CENTIMETROS CUBICOS             ")</f>
        <v xml:space="preserve">De 500,01 a 1.000 CENTIMETROS CUBICOS             </v>
      </c>
      <c r="H9939" t="str">
        <f>T("GASOLINA                                          ")</f>
        <v xml:space="preserve">GASOLINA                                          </v>
      </c>
      <c r="I9939">
        <v>4</v>
      </c>
    </row>
    <row r="9940" spans="1:9">
      <c r="A9940" t="str">
        <f>T("2018")</f>
        <v>2018</v>
      </c>
      <c r="B9940" t="str">
        <f>T("JURIDICO                                          ")</f>
        <v xml:space="preserve">JURIDICO                                          </v>
      </c>
      <c r="C9940" t="str">
        <f>T("MORATALAZ           ")</f>
        <v xml:space="preserve">MORATALAZ           </v>
      </c>
      <c r="D9940" t="str">
        <f>T("MEDIA LEGUA         ")</f>
        <v xml:space="preserve">MEDIA LEGUA         </v>
      </c>
      <c r="E9940" t="str">
        <f>T("MT ")</f>
        <v xml:space="preserve">MT </v>
      </c>
      <c r="F9940" t="str">
        <f>T("MOTOCICLETAS   ")</f>
        <v xml:space="preserve">MOTOCICLETAS   </v>
      </c>
      <c r="G9940" t="str">
        <f>T("De 1.000,01 CENTIMETROS CUBICOS en adelante       ")</f>
        <v xml:space="preserve">De 1.000,01 CENTIMETROS CUBICOS en adelante       </v>
      </c>
      <c r="H9940" t="str">
        <f>T("GASOLINA                                          ")</f>
        <v xml:space="preserve">GASOLINA                                          </v>
      </c>
      <c r="I9940">
        <v>2</v>
      </c>
    </row>
    <row r="9941" spans="1:9">
      <c r="A9941" t="str">
        <f>T("2018")</f>
        <v>2018</v>
      </c>
      <c r="B9941" t="str">
        <f>T("JURIDICO                                          ")</f>
        <v xml:space="preserve">JURIDICO                                          </v>
      </c>
      <c r="C9941" t="str">
        <f>T("MORATALAZ           ")</f>
        <v xml:space="preserve">MORATALAZ           </v>
      </c>
      <c r="D9941" t="str">
        <f>T("FONTARRON           ")</f>
        <v xml:space="preserve">FONTARRON           </v>
      </c>
      <c r="E9941" t="str">
        <f>T("MT ")</f>
        <v xml:space="preserve">MT </v>
      </c>
      <c r="F9941" t="str">
        <f>T("MOTOCICLETAS   ")</f>
        <v xml:space="preserve">MOTOCICLETAS   </v>
      </c>
      <c r="G9941" t="str">
        <f>T("De menos de 125,01 CENTIMETROS CUBICOS            ")</f>
        <v xml:space="preserve">De menos de 125,01 CENTIMETROS CUBICOS            </v>
      </c>
      <c r="H9941" t="str">
        <f>T("GASOLINA                                          ")</f>
        <v xml:space="preserve">GASOLINA                                          </v>
      </c>
      <c r="I9941">
        <v>1</v>
      </c>
    </row>
    <row r="9942" spans="1:9">
      <c r="A9942" t="str">
        <f>T("2018")</f>
        <v>2018</v>
      </c>
      <c r="B9942" t="str">
        <f>T("JURIDICO                                          ")</f>
        <v xml:space="preserve">JURIDICO                                          </v>
      </c>
      <c r="C9942" t="str">
        <f>T("MORATALAZ           ")</f>
        <v xml:space="preserve">MORATALAZ           </v>
      </c>
      <c r="D9942" t="str">
        <f>T("FONTARRON           ")</f>
        <v xml:space="preserve">FONTARRON           </v>
      </c>
      <c r="E9942" t="str">
        <f>T("MT ")</f>
        <v xml:space="preserve">MT </v>
      </c>
      <c r="F9942" t="str">
        <f>T("MOTOCICLETAS   ")</f>
        <v xml:space="preserve">MOTOCICLETAS   </v>
      </c>
      <c r="G9942" t="str">
        <f>T("De 125,01 a 250 CENTIMETROS CUBICOS               ")</f>
        <v xml:space="preserve">De 125,01 a 250 CENTIMETROS CUBICOS               </v>
      </c>
      <c r="H9942" t="str">
        <f>T("GASOLINA                                          ")</f>
        <v xml:space="preserve">GASOLINA                                          </v>
      </c>
      <c r="I9942">
        <v>1</v>
      </c>
    </row>
    <row r="9943" spans="1:9">
      <c r="A9943" t="str">
        <f>T("2018")</f>
        <v>2018</v>
      </c>
      <c r="B9943" t="str">
        <f>T("JURIDICO                                          ")</f>
        <v xml:space="preserve">JURIDICO                                          </v>
      </c>
      <c r="C9943" t="str">
        <f>T("MORATALAZ           ")</f>
        <v xml:space="preserve">MORATALAZ           </v>
      </c>
      <c r="D9943" t="str">
        <f>T("FONTARRON           ")</f>
        <v xml:space="preserve">FONTARRON           </v>
      </c>
      <c r="E9943" t="str">
        <f>T("MT ")</f>
        <v xml:space="preserve">MT </v>
      </c>
      <c r="F9943" t="str">
        <f>T("MOTOCICLETAS   ")</f>
        <v xml:space="preserve">MOTOCICLETAS   </v>
      </c>
      <c r="G9943" t="str">
        <f>T("De 250,01 a 500 CENTIMETROS CUBICOS               ")</f>
        <v xml:space="preserve">De 250,01 a 500 CENTIMETROS CUBICOS               </v>
      </c>
      <c r="H9943" t="str">
        <f>T("GASOLINA                                          ")</f>
        <v xml:space="preserve">GASOLINA                                          </v>
      </c>
      <c r="I9943">
        <v>1</v>
      </c>
    </row>
    <row r="9944" spans="1:9">
      <c r="A9944" t="str">
        <f>T("2018")</f>
        <v>2018</v>
      </c>
      <c r="B9944" t="str">
        <f>T("JURIDICO                                          ")</f>
        <v xml:space="preserve">JURIDICO                                          </v>
      </c>
      <c r="C9944" t="str">
        <f>T("MORATALAZ           ")</f>
        <v xml:space="preserve">MORATALAZ           </v>
      </c>
      <c r="D9944" t="str">
        <f>T("FONTARRON           ")</f>
        <v xml:space="preserve">FONTARRON           </v>
      </c>
      <c r="E9944" t="str">
        <f>T("MT ")</f>
        <v xml:space="preserve">MT </v>
      </c>
      <c r="F9944" t="str">
        <f>T("MOTOCICLETAS   ")</f>
        <v xml:space="preserve">MOTOCICLETAS   </v>
      </c>
      <c r="G9944" t="str">
        <f>T("De 500,01 a 1.000 CENTIMETROS CUBICOS             ")</f>
        <v xml:space="preserve">De 500,01 a 1.000 CENTIMETROS CUBICOS             </v>
      </c>
      <c r="H9944" t="str">
        <f>T("GASOLINA                                          ")</f>
        <v xml:space="preserve">GASOLINA                                          </v>
      </c>
      <c r="I9944">
        <v>3</v>
      </c>
    </row>
    <row r="9945" spans="1:9">
      <c r="A9945" t="str">
        <f>T("2018")</f>
        <v>2018</v>
      </c>
      <c r="B9945" t="str">
        <f>T("JURIDICO                                          ")</f>
        <v xml:space="preserve">JURIDICO                                          </v>
      </c>
      <c r="C9945" t="str">
        <f>T("MORATALAZ           ")</f>
        <v xml:space="preserve">MORATALAZ           </v>
      </c>
      <c r="D9945" t="str">
        <f>T("FONTARRON           ")</f>
        <v xml:space="preserve">FONTARRON           </v>
      </c>
      <c r="E9945" t="str">
        <f>T("MT ")</f>
        <v xml:space="preserve">MT </v>
      </c>
      <c r="F9945" t="str">
        <f>T("MOTOCICLETAS   ")</f>
        <v xml:space="preserve">MOTOCICLETAS   </v>
      </c>
      <c r="G9945" t="str">
        <f>T("De 1.000,01 CENTIMETROS CUBICOS en adelante       ")</f>
        <v xml:space="preserve">De 1.000,01 CENTIMETROS CUBICOS en adelante       </v>
      </c>
      <c r="H9945" t="str">
        <f>T("GASOLINA                                          ")</f>
        <v xml:space="preserve">GASOLINA                                          </v>
      </c>
      <c r="I9945">
        <v>1</v>
      </c>
    </row>
    <row r="9946" spans="1:9">
      <c r="A9946" t="str">
        <f>T("2018")</f>
        <v>2018</v>
      </c>
      <c r="B9946" t="str">
        <f>T("JURIDICO                                          ")</f>
        <v xml:space="preserve">JURIDICO                                          </v>
      </c>
      <c r="C9946" t="str">
        <f>T("MORATALAZ           ")</f>
        <v xml:space="preserve">MORATALAZ           </v>
      </c>
      <c r="D9946" t="str">
        <f>T("VINATEROS           ")</f>
        <v xml:space="preserve">VINATEROS           </v>
      </c>
      <c r="E9946" t="str">
        <f>T("MT ")</f>
        <v xml:space="preserve">MT </v>
      </c>
      <c r="F9946" t="str">
        <f>T("MOTOCICLETAS   ")</f>
        <v xml:space="preserve">MOTOCICLETAS   </v>
      </c>
      <c r="G9946" t="str">
        <f>T("De menos de 125,01 CENTIMETROS CUBICOS            ")</f>
        <v xml:space="preserve">De menos de 125,01 CENTIMETROS CUBICOS            </v>
      </c>
      <c r="H9946" t="str">
        <f>T("GASOLINA                                          ")</f>
        <v xml:space="preserve">GASOLINA                                          </v>
      </c>
      <c r="I9946">
        <v>4</v>
      </c>
    </row>
    <row r="9947" spans="1:9">
      <c r="A9947" t="str">
        <f>T("2018")</f>
        <v>2018</v>
      </c>
      <c r="B9947" t="str">
        <f>T("JURIDICO                                          ")</f>
        <v xml:space="preserve">JURIDICO                                          </v>
      </c>
      <c r="C9947" t="str">
        <f>T("MORATALAZ           ")</f>
        <v xml:space="preserve">MORATALAZ           </v>
      </c>
      <c r="D9947" t="str">
        <f>T("VINATEROS           ")</f>
        <v xml:space="preserve">VINATEROS           </v>
      </c>
      <c r="E9947" t="str">
        <f>T("MT ")</f>
        <v xml:space="preserve">MT </v>
      </c>
      <c r="F9947" t="str">
        <f>T("MOTOCICLETAS   ")</f>
        <v xml:space="preserve">MOTOCICLETAS   </v>
      </c>
      <c r="G9947" t="str">
        <f>T("De 125,01 a 250 CENTIMETROS CUBICOS               ")</f>
        <v xml:space="preserve">De 125,01 a 250 CENTIMETROS CUBICOS               </v>
      </c>
      <c r="H9947" t="str">
        <f>T("GASOLINA                                          ")</f>
        <v xml:space="preserve">GASOLINA                                          </v>
      </c>
      <c r="I9947">
        <v>3</v>
      </c>
    </row>
    <row r="9948" spans="1:9">
      <c r="A9948" t="str">
        <f>T("2018")</f>
        <v>2018</v>
      </c>
      <c r="B9948" t="str">
        <f>T("JURIDICO                                          ")</f>
        <v xml:space="preserve">JURIDICO                                          </v>
      </c>
      <c r="C9948" t="str">
        <f>T("MORATALAZ           ")</f>
        <v xml:space="preserve">MORATALAZ           </v>
      </c>
      <c r="D9948" t="str">
        <f>T("VINATEROS           ")</f>
        <v xml:space="preserve">VINATEROS           </v>
      </c>
      <c r="E9948" t="str">
        <f>T("MT ")</f>
        <v xml:space="preserve">MT </v>
      </c>
      <c r="F9948" t="str">
        <f>T("MOTOCICLETAS   ")</f>
        <v xml:space="preserve">MOTOCICLETAS   </v>
      </c>
      <c r="G9948" t="str">
        <f>T("De 500,01 a 1.000 CENTIMETROS CUBICOS             ")</f>
        <v xml:space="preserve">De 500,01 a 1.000 CENTIMETROS CUBICOS             </v>
      </c>
      <c r="H9948" t="str">
        <f>T("GASOLINA                                          ")</f>
        <v xml:space="preserve">GASOLINA                                          </v>
      </c>
      <c r="I9948">
        <v>3</v>
      </c>
    </row>
    <row r="9949" spans="1:9">
      <c r="A9949" t="str">
        <f>T("2018")</f>
        <v>2018</v>
      </c>
      <c r="B9949" t="str">
        <f>T("FISICO                                            ")</f>
        <v xml:space="preserve">FISICO                                            </v>
      </c>
      <c r="C9949" t="str">
        <f>T("MORATALAZ           ")</f>
        <v xml:space="preserve">MORATALAZ           </v>
      </c>
      <c r="D9949" t="str">
        <f>T("MARROQUINA          ")</f>
        <v xml:space="preserve">MARROQUINA          </v>
      </c>
      <c r="E9949" t="str">
        <f>T("MT ")</f>
        <v xml:space="preserve">MT </v>
      </c>
      <c r="F9949" t="str">
        <f>T("MOTOCICLETAS   ")</f>
        <v xml:space="preserve">MOTOCICLETAS   </v>
      </c>
      <c r="G9949" t="str">
        <f>T("De 500,01 a 1.000 CENTIMETROS CUBICOS             ")</f>
        <v xml:space="preserve">De 500,01 a 1.000 CENTIMETROS CUBICOS             </v>
      </c>
      <c r="H9949" t="str">
        <f>T("OTROS                                             ")</f>
        <v xml:space="preserve">OTROS                                             </v>
      </c>
      <c r="I9949">
        <v>1</v>
      </c>
    </row>
    <row r="9950" spans="1:9">
      <c r="A9950" t="str">
        <f>T("2018")</f>
        <v>2018</v>
      </c>
      <c r="B9950" t="str">
        <f>T("Entidad sin personalidad jurídica (art. 35.4 LGT) ")</f>
        <v xml:space="preserve">Entidad sin personalidad jurídica (art. 35.4 LGT) </v>
      </c>
      <c r="C9950" t="str">
        <f>T("MORATALAZ           ")</f>
        <v xml:space="preserve">MORATALAZ           </v>
      </c>
      <c r="D9950" t="str">
        <f>T("PAVONES             ")</f>
        <v xml:space="preserve">PAVONES             </v>
      </c>
      <c r="E9950" t="str">
        <f>T("MT ")</f>
        <v xml:space="preserve">MT </v>
      </c>
      <c r="F9950" t="str">
        <f>T("MOTOCICLETAS   ")</f>
        <v xml:space="preserve">MOTOCICLETAS   </v>
      </c>
      <c r="G9950" t="str">
        <f>T("De 500,01 a 1.000 CENTIMETROS CUBICOS             ")</f>
        <v xml:space="preserve">De 500,01 a 1.000 CENTIMETROS CUBICOS             </v>
      </c>
      <c r="I9950">
        <v>1</v>
      </c>
    </row>
    <row r="9951" spans="1:9">
      <c r="A9951" t="str">
        <f>T("2018")</f>
        <v>2018</v>
      </c>
      <c r="B9951" t="str">
        <f>T("Entidad sin personalidad jurídica (art. 35.4 LGT) ")</f>
        <v xml:space="preserve">Entidad sin personalidad jurídica (art. 35.4 LGT) </v>
      </c>
      <c r="C9951" t="str">
        <f>T("MORATALAZ           ")</f>
        <v xml:space="preserve">MORATALAZ           </v>
      </c>
      <c r="D9951" t="str">
        <f>T("MEDIA LEGUA         ")</f>
        <v xml:space="preserve">MEDIA LEGUA         </v>
      </c>
      <c r="E9951" t="str">
        <f>T("MT ")</f>
        <v xml:space="preserve">MT </v>
      </c>
      <c r="F9951" t="str">
        <f>T("MOTOCICLETAS   ")</f>
        <v xml:space="preserve">MOTOCICLETAS   </v>
      </c>
      <c r="G9951" t="str">
        <f>T("De menos de 125,01 CENTIMETROS CUBICOS            ")</f>
        <v xml:space="preserve">De menos de 125,01 CENTIMETROS CUBICOS            </v>
      </c>
      <c r="I9951">
        <v>1</v>
      </c>
    </row>
    <row r="9952" spans="1:9">
      <c r="A9952" t="str">
        <f>T("2018")</f>
        <v>2018</v>
      </c>
      <c r="B9952" t="str">
        <f>T("FISICO                                            ")</f>
        <v xml:space="preserve">FISICO                                            </v>
      </c>
      <c r="C9952" t="str">
        <f>T("MORATALAZ           ")</f>
        <v xml:space="preserve">MORATALAZ           </v>
      </c>
      <c r="D9952" t="str">
        <f>T("PAVONES             ")</f>
        <v xml:space="preserve">PAVONES             </v>
      </c>
      <c r="E9952" t="str">
        <f>T("MT ")</f>
        <v xml:space="preserve">MT </v>
      </c>
      <c r="F9952" t="str">
        <f>T("MOTOCICLETAS   ")</f>
        <v xml:space="preserve">MOTOCICLETAS   </v>
      </c>
      <c r="G9952" t="str">
        <f>T("De menos de 125,01 CENTIMETROS CUBICOS            ")</f>
        <v xml:space="preserve">De menos de 125,01 CENTIMETROS CUBICOS            </v>
      </c>
      <c r="I9952">
        <v>3</v>
      </c>
    </row>
    <row r="9953" spans="1:9">
      <c r="A9953" t="str">
        <f>T("2018")</f>
        <v>2018</v>
      </c>
      <c r="B9953" t="str">
        <f>T("FISICO                                            ")</f>
        <v xml:space="preserve">FISICO                                            </v>
      </c>
      <c r="C9953" t="str">
        <f>T("MORATALAZ           ")</f>
        <v xml:space="preserve">MORATALAZ           </v>
      </c>
      <c r="D9953" t="str">
        <f>T("PAVONES             ")</f>
        <v xml:space="preserve">PAVONES             </v>
      </c>
      <c r="E9953" t="str">
        <f>T("MT ")</f>
        <v xml:space="preserve">MT </v>
      </c>
      <c r="F9953" t="str">
        <f>T("MOTOCICLETAS   ")</f>
        <v xml:space="preserve">MOTOCICLETAS   </v>
      </c>
      <c r="G9953" t="str">
        <f>T("De 125,01 a 250 CENTIMETROS CUBICOS               ")</f>
        <v xml:space="preserve">De 125,01 a 250 CENTIMETROS CUBICOS               </v>
      </c>
      <c r="I9953">
        <v>1</v>
      </c>
    </row>
    <row r="9954" spans="1:9">
      <c r="A9954" t="str">
        <f>T("2018")</f>
        <v>2018</v>
      </c>
      <c r="B9954" t="str">
        <f>T("FISICO                                            ")</f>
        <v xml:space="preserve">FISICO                                            </v>
      </c>
      <c r="C9954" t="str">
        <f>T("MORATALAZ           ")</f>
        <v xml:space="preserve">MORATALAZ           </v>
      </c>
      <c r="D9954" t="str">
        <f>T("PAVONES             ")</f>
        <v xml:space="preserve">PAVONES             </v>
      </c>
      <c r="E9954" t="str">
        <f>T("MT ")</f>
        <v xml:space="preserve">MT </v>
      </c>
      <c r="F9954" t="str">
        <f>T("MOTOCICLETAS   ")</f>
        <v xml:space="preserve">MOTOCICLETAS   </v>
      </c>
      <c r="G9954" t="str">
        <f>T("De 250,01 a 500 CENTIMETROS CUBICOS               ")</f>
        <v xml:space="preserve">De 250,01 a 500 CENTIMETROS CUBICOS               </v>
      </c>
      <c r="I9954">
        <v>2</v>
      </c>
    </row>
    <row r="9955" spans="1:9">
      <c r="A9955" t="str">
        <f>T("2018")</f>
        <v>2018</v>
      </c>
      <c r="B9955" t="str">
        <f>T("FISICO                                            ")</f>
        <v xml:space="preserve">FISICO                                            </v>
      </c>
      <c r="C9955" t="str">
        <f>T("MORATALAZ           ")</f>
        <v xml:space="preserve">MORATALAZ           </v>
      </c>
      <c r="D9955" t="str">
        <f>T("PAVONES             ")</f>
        <v xml:space="preserve">PAVONES             </v>
      </c>
      <c r="E9955" t="str">
        <f>T("MT ")</f>
        <v xml:space="preserve">MT </v>
      </c>
      <c r="F9955" t="str">
        <f>T("MOTOCICLETAS   ")</f>
        <v xml:space="preserve">MOTOCICLETAS   </v>
      </c>
      <c r="G9955" t="str">
        <f>T("De 500,01 a 1.000 CENTIMETROS CUBICOS             ")</f>
        <v xml:space="preserve">De 500,01 a 1.000 CENTIMETROS CUBICOS             </v>
      </c>
      <c r="I9955">
        <v>4</v>
      </c>
    </row>
    <row r="9956" spans="1:9">
      <c r="A9956" t="str">
        <f>T("2018")</f>
        <v>2018</v>
      </c>
      <c r="B9956" t="str">
        <f>T("FISICO                                            ")</f>
        <v xml:space="preserve">FISICO                                            </v>
      </c>
      <c r="C9956" t="str">
        <f>T("MORATALAZ           ")</f>
        <v xml:space="preserve">MORATALAZ           </v>
      </c>
      <c r="D9956" t="str">
        <f>T("HORCAJO             ")</f>
        <v xml:space="preserve">HORCAJO             </v>
      </c>
      <c r="E9956" t="str">
        <f>T("MT ")</f>
        <v xml:space="preserve">MT </v>
      </c>
      <c r="F9956" t="str">
        <f>T("MOTOCICLETAS   ")</f>
        <v xml:space="preserve">MOTOCICLETAS   </v>
      </c>
      <c r="G9956" t="str">
        <f>T("De menos de 125,01 CENTIMETROS CUBICOS            ")</f>
        <v xml:space="preserve">De menos de 125,01 CENTIMETROS CUBICOS            </v>
      </c>
      <c r="I9956">
        <v>5</v>
      </c>
    </row>
    <row r="9957" spans="1:9">
      <c r="A9957" t="str">
        <f>T("2018")</f>
        <v>2018</v>
      </c>
      <c r="B9957" t="str">
        <f>T("FISICO                                            ")</f>
        <v xml:space="preserve">FISICO                                            </v>
      </c>
      <c r="C9957" t="str">
        <f>T("MORATALAZ           ")</f>
        <v xml:space="preserve">MORATALAZ           </v>
      </c>
      <c r="D9957" t="str">
        <f>T("HORCAJO             ")</f>
        <v xml:space="preserve">HORCAJO             </v>
      </c>
      <c r="E9957" t="str">
        <f>T("MT ")</f>
        <v xml:space="preserve">MT </v>
      </c>
      <c r="F9957" t="str">
        <f>T("MOTOCICLETAS   ")</f>
        <v xml:space="preserve">MOTOCICLETAS   </v>
      </c>
      <c r="G9957" t="str">
        <f>T("De 125,01 a 250 CENTIMETROS CUBICOS               ")</f>
        <v xml:space="preserve">De 125,01 a 250 CENTIMETROS CUBICOS               </v>
      </c>
      <c r="I9957">
        <v>2</v>
      </c>
    </row>
    <row r="9958" spans="1:9">
      <c r="A9958" t="str">
        <f>T("2018")</f>
        <v>2018</v>
      </c>
      <c r="B9958" t="str">
        <f>T("FISICO                                            ")</f>
        <v xml:space="preserve">FISICO                                            </v>
      </c>
      <c r="C9958" t="str">
        <f>T("MORATALAZ           ")</f>
        <v xml:space="preserve">MORATALAZ           </v>
      </c>
      <c r="D9958" t="str">
        <f>T("HORCAJO             ")</f>
        <v xml:space="preserve">HORCAJO             </v>
      </c>
      <c r="E9958" t="str">
        <f>T("MT ")</f>
        <v xml:space="preserve">MT </v>
      </c>
      <c r="F9958" t="str">
        <f>T("MOTOCICLETAS   ")</f>
        <v xml:space="preserve">MOTOCICLETAS   </v>
      </c>
      <c r="G9958" t="str">
        <f>T("De 250,01 a 500 CENTIMETROS CUBICOS               ")</f>
        <v xml:space="preserve">De 250,01 a 500 CENTIMETROS CUBICOS               </v>
      </c>
      <c r="I9958">
        <v>2</v>
      </c>
    </row>
    <row r="9959" spans="1:9">
      <c r="A9959" t="str">
        <f>T("2018")</f>
        <v>2018</v>
      </c>
      <c r="B9959" t="str">
        <f>T("FISICO                                            ")</f>
        <v xml:space="preserve">FISICO                                            </v>
      </c>
      <c r="C9959" t="str">
        <f>T("MORATALAZ           ")</f>
        <v xml:space="preserve">MORATALAZ           </v>
      </c>
      <c r="D9959" t="str">
        <f>T("HORCAJO             ")</f>
        <v xml:space="preserve">HORCAJO             </v>
      </c>
      <c r="E9959" t="str">
        <f>T("MT ")</f>
        <v xml:space="preserve">MT </v>
      </c>
      <c r="F9959" t="str">
        <f>T("MOTOCICLETAS   ")</f>
        <v xml:space="preserve">MOTOCICLETAS   </v>
      </c>
      <c r="G9959" t="str">
        <f>T("De 500,01 a 1.000 CENTIMETROS CUBICOS             ")</f>
        <v xml:space="preserve">De 500,01 a 1.000 CENTIMETROS CUBICOS             </v>
      </c>
      <c r="I9959">
        <v>5</v>
      </c>
    </row>
    <row r="9960" spans="1:9">
      <c r="A9960" t="str">
        <f>T("2018")</f>
        <v>2018</v>
      </c>
      <c r="B9960" t="str">
        <f>T("FISICO                                            ")</f>
        <v xml:space="preserve">FISICO                                            </v>
      </c>
      <c r="C9960" t="str">
        <f>T("MORATALAZ           ")</f>
        <v xml:space="preserve">MORATALAZ           </v>
      </c>
      <c r="D9960" t="str">
        <f>T("MARROQUINA          ")</f>
        <v xml:space="preserve">MARROQUINA          </v>
      </c>
      <c r="E9960" t="str">
        <f>T("MT ")</f>
        <v xml:space="preserve">MT </v>
      </c>
      <c r="F9960" t="str">
        <f>T("MOTOCICLETAS   ")</f>
        <v xml:space="preserve">MOTOCICLETAS   </v>
      </c>
      <c r="G9960" t="str">
        <f>T("De menos de 125,01 CENTIMETROS CUBICOS            ")</f>
        <v xml:space="preserve">De menos de 125,01 CENTIMETROS CUBICOS            </v>
      </c>
      <c r="I9960">
        <v>10</v>
      </c>
    </row>
    <row r="9961" spans="1:9">
      <c r="A9961" t="str">
        <f>T("2018")</f>
        <v>2018</v>
      </c>
      <c r="B9961" t="str">
        <f>T("FISICO                                            ")</f>
        <v xml:space="preserve">FISICO                                            </v>
      </c>
      <c r="C9961" t="str">
        <f>T("MORATALAZ           ")</f>
        <v xml:space="preserve">MORATALAZ           </v>
      </c>
      <c r="D9961" t="str">
        <f>T("MARROQUINA          ")</f>
        <v xml:space="preserve">MARROQUINA          </v>
      </c>
      <c r="E9961" t="str">
        <f>T("MT ")</f>
        <v xml:space="preserve">MT </v>
      </c>
      <c r="F9961" t="str">
        <f>T("MOTOCICLETAS   ")</f>
        <v xml:space="preserve">MOTOCICLETAS   </v>
      </c>
      <c r="G9961" t="str">
        <f>T("De 125,01 a 250 CENTIMETROS CUBICOS               ")</f>
        <v xml:space="preserve">De 125,01 a 250 CENTIMETROS CUBICOS               </v>
      </c>
      <c r="I9961">
        <v>13</v>
      </c>
    </row>
    <row r="9962" spans="1:9">
      <c r="A9962" t="str">
        <f>T("2018")</f>
        <v>2018</v>
      </c>
      <c r="B9962" t="str">
        <f>T("FISICO                                            ")</f>
        <v xml:space="preserve">FISICO                                            </v>
      </c>
      <c r="C9962" t="str">
        <f>T("MORATALAZ           ")</f>
        <v xml:space="preserve">MORATALAZ           </v>
      </c>
      <c r="D9962" t="str">
        <f>T("MARROQUINA          ")</f>
        <v xml:space="preserve">MARROQUINA          </v>
      </c>
      <c r="E9962" t="str">
        <f>T("MT ")</f>
        <v xml:space="preserve">MT </v>
      </c>
      <c r="F9962" t="str">
        <f>T("MOTOCICLETAS   ")</f>
        <v xml:space="preserve">MOTOCICLETAS   </v>
      </c>
      <c r="G9962" t="str">
        <f>T("De 250,01 a 500 CENTIMETROS CUBICOS               ")</f>
        <v xml:space="preserve">De 250,01 a 500 CENTIMETROS CUBICOS               </v>
      </c>
      <c r="I9962">
        <v>6</v>
      </c>
    </row>
    <row r="9963" spans="1:9">
      <c r="A9963" t="str">
        <f>T("2018")</f>
        <v>2018</v>
      </c>
      <c r="B9963" t="str">
        <f>T("FISICO                                            ")</f>
        <v xml:space="preserve">FISICO                                            </v>
      </c>
      <c r="C9963" t="str">
        <f>T("MORATALAZ           ")</f>
        <v xml:space="preserve">MORATALAZ           </v>
      </c>
      <c r="D9963" t="str">
        <f>T("MARROQUINA          ")</f>
        <v xml:space="preserve">MARROQUINA          </v>
      </c>
      <c r="E9963" t="str">
        <f>T("MT ")</f>
        <v xml:space="preserve">MT </v>
      </c>
      <c r="F9963" t="str">
        <f>T("MOTOCICLETAS   ")</f>
        <v xml:space="preserve">MOTOCICLETAS   </v>
      </c>
      <c r="G9963" t="str">
        <f>T("De 500,01 a 1.000 CENTIMETROS CUBICOS             ")</f>
        <v xml:space="preserve">De 500,01 a 1.000 CENTIMETROS CUBICOS             </v>
      </c>
      <c r="I9963">
        <v>9</v>
      </c>
    </row>
    <row r="9964" spans="1:9">
      <c r="A9964" t="str">
        <f>T("2018")</f>
        <v>2018</v>
      </c>
      <c r="B9964" t="str">
        <f>T("FISICO                                            ")</f>
        <v xml:space="preserve">FISICO                                            </v>
      </c>
      <c r="C9964" t="str">
        <f>T("MORATALAZ           ")</f>
        <v xml:space="preserve">MORATALAZ           </v>
      </c>
      <c r="D9964" t="str">
        <f>T("MARROQUINA          ")</f>
        <v xml:space="preserve">MARROQUINA          </v>
      </c>
      <c r="E9964" t="str">
        <f>T("MT ")</f>
        <v xml:space="preserve">MT </v>
      </c>
      <c r="F9964" t="str">
        <f>T("MOTOCICLETAS   ")</f>
        <v xml:space="preserve">MOTOCICLETAS   </v>
      </c>
      <c r="G9964" t="str">
        <f>T("De 1.000,01 CENTIMETROS CUBICOS en adelante       ")</f>
        <v xml:space="preserve">De 1.000,01 CENTIMETROS CUBICOS en adelante       </v>
      </c>
      <c r="I9964">
        <v>2</v>
      </c>
    </row>
    <row r="9965" spans="1:9">
      <c r="A9965" t="str">
        <f>T("2018")</f>
        <v>2018</v>
      </c>
      <c r="B9965" t="str">
        <f>T("FISICO                                            ")</f>
        <v xml:space="preserve">FISICO                                            </v>
      </c>
      <c r="C9965" t="str">
        <f>T("MORATALAZ           ")</f>
        <v xml:space="preserve">MORATALAZ           </v>
      </c>
      <c r="D9965" t="str">
        <f>T("MEDIA LEGUA         ")</f>
        <v xml:space="preserve">MEDIA LEGUA         </v>
      </c>
      <c r="E9965" t="str">
        <f>T("MT ")</f>
        <v xml:space="preserve">MT </v>
      </c>
      <c r="F9965" t="str">
        <f>T("MOTOCICLETAS   ")</f>
        <v xml:space="preserve">MOTOCICLETAS   </v>
      </c>
      <c r="G9965" t="str">
        <f>T("De menos de 125,01 CENTIMETROS CUBICOS            ")</f>
        <v xml:space="preserve">De menos de 125,01 CENTIMETROS CUBICOS            </v>
      </c>
      <c r="I9965">
        <v>13</v>
      </c>
    </row>
    <row r="9966" spans="1:9">
      <c r="A9966" t="str">
        <f>T("2018")</f>
        <v>2018</v>
      </c>
      <c r="B9966" t="str">
        <f>T("FISICO                                            ")</f>
        <v xml:space="preserve">FISICO                                            </v>
      </c>
      <c r="C9966" t="str">
        <f>T("MORATALAZ           ")</f>
        <v xml:space="preserve">MORATALAZ           </v>
      </c>
      <c r="D9966" t="str">
        <f>T("MEDIA LEGUA         ")</f>
        <v xml:space="preserve">MEDIA LEGUA         </v>
      </c>
      <c r="E9966" t="str">
        <f>T("MT ")</f>
        <v xml:space="preserve">MT </v>
      </c>
      <c r="F9966" t="str">
        <f>T("MOTOCICLETAS   ")</f>
        <v xml:space="preserve">MOTOCICLETAS   </v>
      </c>
      <c r="G9966" t="str">
        <f>T("De 125,01 a 250 CENTIMETROS CUBICOS               ")</f>
        <v xml:space="preserve">De 125,01 a 250 CENTIMETROS CUBICOS               </v>
      </c>
      <c r="I9966">
        <v>6</v>
      </c>
    </row>
    <row r="9967" spans="1:9">
      <c r="A9967" t="str">
        <f>T("2018")</f>
        <v>2018</v>
      </c>
      <c r="B9967" t="str">
        <f>T("FISICO                                            ")</f>
        <v xml:space="preserve">FISICO                                            </v>
      </c>
      <c r="C9967" t="str">
        <f>T("MORATALAZ           ")</f>
        <v xml:space="preserve">MORATALAZ           </v>
      </c>
      <c r="D9967" t="str">
        <f>T("MEDIA LEGUA         ")</f>
        <v xml:space="preserve">MEDIA LEGUA         </v>
      </c>
      <c r="E9967" t="str">
        <f>T("MT ")</f>
        <v xml:space="preserve">MT </v>
      </c>
      <c r="F9967" t="str">
        <f>T("MOTOCICLETAS   ")</f>
        <v xml:space="preserve">MOTOCICLETAS   </v>
      </c>
      <c r="G9967" t="str">
        <f>T("De 250,01 a 500 CENTIMETROS CUBICOS               ")</f>
        <v xml:space="preserve">De 250,01 a 500 CENTIMETROS CUBICOS               </v>
      </c>
      <c r="I9967">
        <v>7</v>
      </c>
    </row>
    <row r="9968" spans="1:9">
      <c r="A9968" t="str">
        <f>T("2018")</f>
        <v>2018</v>
      </c>
      <c r="B9968" t="str">
        <f>T("FISICO                                            ")</f>
        <v xml:space="preserve">FISICO                                            </v>
      </c>
      <c r="C9968" t="str">
        <f>T("MORATALAZ           ")</f>
        <v xml:space="preserve">MORATALAZ           </v>
      </c>
      <c r="D9968" t="str">
        <f>T("MEDIA LEGUA         ")</f>
        <v xml:space="preserve">MEDIA LEGUA         </v>
      </c>
      <c r="E9968" t="str">
        <f>T("MT ")</f>
        <v xml:space="preserve">MT </v>
      </c>
      <c r="F9968" t="str">
        <f>T("MOTOCICLETAS   ")</f>
        <v xml:space="preserve">MOTOCICLETAS   </v>
      </c>
      <c r="G9968" t="str">
        <f>T("De 500,01 a 1.000 CENTIMETROS CUBICOS             ")</f>
        <v xml:space="preserve">De 500,01 a 1.000 CENTIMETROS CUBICOS             </v>
      </c>
      <c r="I9968">
        <v>12</v>
      </c>
    </row>
    <row r="9969" spans="1:9">
      <c r="A9969" t="str">
        <f>T("2018")</f>
        <v>2018</v>
      </c>
      <c r="B9969" t="str">
        <f>T("FISICO                                            ")</f>
        <v xml:space="preserve">FISICO                                            </v>
      </c>
      <c r="C9969" t="str">
        <f>T("MORATALAZ           ")</f>
        <v xml:space="preserve">MORATALAZ           </v>
      </c>
      <c r="D9969" t="str">
        <f>T("MEDIA LEGUA         ")</f>
        <v xml:space="preserve">MEDIA LEGUA         </v>
      </c>
      <c r="E9969" t="str">
        <f>T("MT ")</f>
        <v xml:space="preserve">MT </v>
      </c>
      <c r="F9969" t="str">
        <f>T("MOTOCICLETAS   ")</f>
        <v xml:space="preserve">MOTOCICLETAS   </v>
      </c>
      <c r="G9969" t="str">
        <f>T("De 1.000,01 CENTIMETROS CUBICOS en adelante       ")</f>
        <v xml:space="preserve">De 1.000,01 CENTIMETROS CUBICOS en adelante       </v>
      </c>
      <c r="I9969">
        <v>2</v>
      </c>
    </row>
    <row r="9970" spans="1:9">
      <c r="A9970" t="str">
        <f>T("2018")</f>
        <v>2018</v>
      </c>
      <c r="B9970" t="str">
        <f>T("FISICO                                            ")</f>
        <v xml:space="preserve">FISICO                                            </v>
      </c>
      <c r="C9970" t="str">
        <f>T("MORATALAZ           ")</f>
        <v xml:space="preserve">MORATALAZ           </v>
      </c>
      <c r="D9970" t="str">
        <f>T("FONTARRON           ")</f>
        <v xml:space="preserve">FONTARRON           </v>
      </c>
      <c r="E9970" t="str">
        <f>T("MT ")</f>
        <v xml:space="preserve">MT </v>
      </c>
      <c r="F9970" t="str">
        <f>T("MOTOCICLETAS   ")</f>
        <v xml:space="preserve">MOTOCICLETAS   </v>
      </c>
      <c r="G9970" t="str">
        <f>T("De menos de 125,01 CENTIMETROS CUBICOS            ")</f>
        <v xml:space="preserve">De menos de 125,01 CENTIMETROS CUBICOS            </v>
      </c>
      <c r="I9970">
        <v>5</v>
      </c>
    </row>
    <row r="9971" spans="1:9">
      <c r="A9971" t="str">
        <f>T("2018")</f>
        <v>2018</v>
      </c>
      <c r="B9971" t="str">
        <f>T("FISICO                                            ")</f>
        <v xml:space="preserve">FISICO                                            </v>
      </c>
      <c r="C9971" t="str">
        <f>T("MORATALAZ           ")</f>
        <v xml:space="preserve">MORATALAZ           </v>
      </c>
      <c r="D9971" t="str">
        <f>T("FONTARRON           ")</f>
        <v xml:space="preserve">FONTARRON           </v>
      </c>
      <c r="E9971" t="str">
        <f>T("MT ")</f>
        <v xml:space="preserve">MT </v>
      </c>
      <c r="F9971" t="str">
        <f>T("MOTOCICLETAS   ")</f>
        <v xml:space="preserve">MOTOCICLETAS   </v>
      </c>
      <c r="G9971" t="str">
        <f>T("De 125,01 a 250 CENTIMETROS CUBICOS               ")</f>
        <v xml:space="preserve">De 125,01 a 250 CENTIMETROS CUBICOS               </v>
      </c>
      <c r="I9971">
        <v>6</v>
      </c>
    </row>
    <row r="9972" spans="1:9">
      <c r="A9972" t="str">
        <f>T("2018")</f>
        <v>2018</v>
      </c>
      <c r="B9972" t="str">
        <f>T("FISICO                                            ")</f>
        <v xml:space="preserve">FISICO                                            </v>
      </c>
      <c r="C9972" t="str">
        <f>T("MORATALAZ           ")</f>
        <v xml:space="preserve">MORATALAZ           </v>
      </c>
      <c r="D9972" t="str">
        <f>T("FONTARRON           ")</f>
        <v xml:space="preserve">FONTARRON           </v>
      </c>
      <c r="E9972" t="str">
        <f>T("MT ")</f>
        <v xml:space="preserve">MT </v>
      </c>
      <c r="F9972" t="str">
        <f>T("MOTOCICLETAS   ")</f>
        <v xml:space="preserve">MOTOCICLETAS   </v>
      </c>
      <c r="G9972" t="str">
        <f>T("De 250,01 a 500 CENTIMETROS CUBICOS               ")</f>
        <v xml:space="preserve">De 250,01 a 500 CENTIMETROS CUBICOS               </v>
      </c>
      <c r="I9972">
        <v>3</v>
      </c>
    </row>
    <row r="9973" spans="1:9">
      <c r="A9973" t="str">
        <f>T("2018")</f>
        <v>2018</v>
      </c>
      <c r="B9973" t="str">
        <f>T("FISICO                                            ")</f>
        <v xml:space="preserve">FISICO                                            </v>
      </c>
      <c r="C9973" t="str">
        <f>T("MORATALAZ           ")</f>
        <v xml:space="preserve">MORATALAZ           </v>
      </c>
      <c r="D9973" t="str">
        <f>T("FONTARRON           ")</f>
        <v xml:space="preserve">FONTARRON           </v>
      </c>
      <c r="E9973" t="str">
        <f>T("MT ")</f>
        <v xml:space="preserve">MT </v>
      </c>
      <c r="F9973" t="str">
        <f>T("MOTOCICLETAS   ")</f>
        <v xml:space="preserve">MOTOCICLETAS   </v>
      </c>
      <c r="G9973" t="str">
        <f>T("De 500,01 a 1.000 CENTIMETROS CUBICOS             ")</f>
        <v xml:space="preserve">De 500,01 a 1.000 CENTIMETROS CUBICOS             </v>
      </c>
      <c r="I9973">
        <v>9</v>
      </c>
    </row>
    <row r="9974" spans="1:9">
      <c r="A9974" t="str">
        <f>T("2018")</f>
        <v>2018</v>
      </c>
      <c r="B9974" t="str">
        <f>T("FISICO                                            ")</f>
        <v xml:space="preserve">FISICO                                            </v>
      </c>
      <c r="C9974" t="str">
        <f>T("MORATALAZ           ")</f>
        <v xml:space="preserve">MORATALAZ           </v>
      </c>
      <c r="D9974" t="str">
        <f>T("FONTARRON           ")</f>
        <v xml:space="preserve">FONTARRON           </v>
      </c>
      <c r="E9974" t="str">
        <f>T("MT ")</f>
        <v xml:space="preserve">MT </v>
      </c>
      <c r="F9974" t="str">
        <f>T("MOTOCICLETAS   ")</f>
        <v xml:space="preserve">MOTOCICLETAS   </v>
      </c>
      <c r="G9974" t="str">
        <f>T("De 1.000,01 CENTIMETROS CUBICOS en adelante       ")</f>
        <v xml:space="preserve">De 1.000,01 CENTIMETROS CUBICOS en adelante       </v>
      </c>
      <c r="I9974">
        <v>1</v>
      </c>
    </row>
    <row r="9975" spans="1:9">
      <c r="A9975" t="str">
        <f>T("2018")</f>
        <v>2018</v>
      </c>
      <c r="B9975" t="str">
        <f>T("FISICO                                            ")</f>
        <v xml:space="preserve">FISICO                                            </v>
      </c>
      <c r="C9975" t="str">
        <f>T("MORATALAZ           ")</f>
        <v xml:space="preserve">MORATALAZ           </v>
      </c>
      <c r="D9975" t="str">
        <f>T("VINATEROS           ")</f>
        <v xml:space="preserve">VINATEROS           </v>
      </c>
      <c r="E9975" t="str">
        <f>T("MT ")</f>
        <v xml:space="preserve">MT </v>
      </c>
      <c r="F9975" t="str">
        <f>T("MOTOCICLETAS   ")</f>
        <v xml:space="preserve">MOTOCICLETAS   </v>
      </c>
      <c r="G9975" t="str">
        <f>T("De menos de 125,01 CENTIMETROS CUBICOS            ")</f>
        <v xml:space="preserve">De menos de 125,01 CENTIMETROS CUBICOS            </v>
      </c>
      <c r="I9975">
        <v>11</v>
      </c>
    </row>
    <row r="9976" spans="1:9">
      <c r="A9976" t="str">
        <f>T("2018")</f>
        <v>2018</v>
      </c>
      <c r="B9976" t="str">
        <f>T("FISICO                                            ")</f>
        <v xml:space="preserve">FISICO                                            </v>
      </c>
      <c r="C9976" t="str">
        <f>T("MORATALAZ           ")</f>
        <v xml:space="preserve">MORATALAZ           </v>
      </c>
      <c r="D9976" t="str">
        <f>T("VINATEROS           ")</f>
        <v xml:space="preserve">VINATEROS           </v>
      </c>
      <c r="E9976" t="str">
        <f>T("MT ")</f>
        <v xml:space="preserve">MT </v>
      </c>
      <c r="F9976" t="str">
        <f>T("MOTOCICLETAS   ")</f>
        <v xml:space="preserve">MOTOCICLETAS   </v>
      </c>
      <c r="G9976" t="str">
        <f>T("De 125,01 a 250 CENTIMETROS CUBICOS               ")</f>
        <v xml:space="preserve">De 125,01 a 250 CENTIMETROS CUBICOS               </v>
      </c>
      <c r="I9976">
        <v>7</v>
      </c>
    </row>
    <row r="9977" spans="1:9">
      <c r="A9977" t="str">
        <f>T("2018")</f>
        <v>2018</v>
      </c>
      <c r="B9977" t="str">
        <f>T("FISICO                                            ")</f>
        <v xml:space="preserve">FISICO                                            </v>
      </c>
      <c r="C9977" t="str">
        <f>T("MORATALAZ           ")</f>
        <v xml:space="preserve">MORATALAZ           </v>
      </c>
      <c r="D9977" t="str">
        <f>T("VINATEROS           ")</f>
        <v xml:space="preserve">VINATEROS           </v>
      </c>
      <c r="E9977" t="str">
        <f>T("MT ")</f>
        <v xml:space="preserve">MT </v>
      </c>
      <c r="F9977" t="str">
        <f>T("MOTOCICLETAS   ")</f>
        <v xml:space="preserve">MOTOCICLETAS   </v>
      </c>
      <c r="G9977" t="str">
        <f>T("De 250,01 a 500 CENTIMETROS CUBICOS               ")</f>
        <v xml:space="preserve">De 250,01 a 500 CENTIMETROS CUBICOS               </v>
      </c>
      <c r="I9977">
        <v>2</v>
      </c>
    </row>
    <row r="9978" spans="1:9">
      <c r="A9978" t="str">
        <f>T("2018")</f>
        <v>2018</v>
      </c>
      <c r="B9978" t="str">
        <f>T("FISICO                                            ")</f>
        <v xml:space="preserve">FISICO                                            </v>
      </c>
      <c r="C9978" t="str">
        <f>T("MORATALAZ           ")</f>
        <v xml:space="preserve">MORATALAZ           </v>
      </c>
      <c r="D9978" t="str">
        <f>T("VINATEROS           ")</f>
        <v xml:space="preserve">VINATEROS           </v>
      </c>
      <c r="E9978" t="str">
        <f>T("MT ")</f>
        <v xml:space="preserve">MT </v>
      </c>
      <c r="F9978" t="str">
        <f>T("MOTOCICLETAS   ")</f>
        <v xml:space="preserve">MOTOCICLETAS   </v>
      </c>
      <c r="G9978" t="str">
        <f>T("De 500,01 a 1.000 CENTIMETROS CUBICOS             ")</f>
        <v xml:space="preserve">De 500,01 a 1.000 CENTIMETROS CUBICOS             </v>
      </c>
      <c r="I9978">
        <v>7</v>
      </c>
    </row>
    <row r="9979" spans="1:9">
      <c r="A9979" t="str">
        <f>T("2018")</f>
        <v>2018</v>
      </c>
      <c r="B9979" t="str">
        <f>T("JURIDICO                                          ")</f>
        <v xml:space="preserve">JURIDICO                                          </v>
      </c>
      <c r="C9979" t="str">
        <f>T("MORATALAZ           ")</f>
        <v xml:space="preserve">MORATALAZ           </v>
      </c>
      <c r="D9979" t="str">
        <f>T("PAVONES             ")</f>
        <v xml:space="preserve">PAVONES             </v>
      </c>
      <c r="E9979" t="str">
        <f>T("MT ")</f>
        <v xml:space="preserve">MT </v>
      </c>
      <c r="F9979" t="str">
        <f>T("MOTOCICLETAS   ")</f>
        <v xml:space="preserve">MOTOCICLETAS   </v>
      </c>
      <c r="G9979" t="str">
        <f>T("De 500,01 a 1.000 CENTIMETROS CUBICOS             ")</f>
        <v xml:space="preserve">De 500,01 a 1.000 CENTIMETROS CUBICOS             </v>
      </c>
      <c r="I9979">
        <v>1</v>
      </c>
    </row>
    <row r="9980" spans="1:9">
      <c r="A9980" t="str">
        <f>T("2018")</f>
        <v>2018</v>
      </c>
      <c r="B9980" t="str">
        <f>T("JURIDICO                                          ")</f>
        <v xml:space="preserve">JURIDICO                                          </v>
      </c>
      <c r="C9980" t="str">
        <f>T("MORATALAZ           ")</f>
        <v xml:space="preserve">MORATALAZ           </v>
      </c>
      <c r="D9980" t="str">
        <f>T("HORCAJO             ")</f>
        <v xml:space="preserve">HORCAJO             </v>
      </c>
      <c r="E9980" t="str">
        <f>T("MT ")</f>
        <v xml:space="preserve">MT </v>
      </c>
      <c r="F9980" t="str">
        <f>T("MOTOCICLETAS   ")</f>
        <v xml:space="preserve">MOTOCICLETAS   </v>
      </c>
      <c r="G9980" t="str">
        <f>T("De menos de 125,01 CENTIMETROS CUBICOS            ")</f>
        <v xml:space="preserve">De menos de 125,01 CENTIMETROS CUBICOS            </v>
      </c>
      <c r="I9980">
        <v>1</v>
      </c>
    </row>
    <row r="9981" spans="1:9">
      <c r="A9981" t="str">
        <f>T("2018")</f>
        <v>2018</v>
      </c>
      <c r="B9981" t="str">
        <f>T("JURIDICO                                          ")</f>
        <v xml:space="preserve">JURIDICO                                          </v>
      </c>
      <c r="C9981" t="str">
        <f>T("MORATALAZ           ")</f>
        <v xml:space="preserve">MORATALAZ           </v>
      </c>
      <c r="D9981" t="str">
        <f>T("MARROQUINA          ")</f>
        <v xml:space="preserve">MARROQUINA          </v>
      </c>
      <c r="E9981" t="str">
        <f>T("MT ")</f>
        <v xml:space="preserve">MT </v>
      </c>
      <c r="F9981" t="str">
        <f>T("MOTOCICLETAS   ")</f>
        <v xml:space="preserve">MOTOCICLETAS   </v>
      </c>
      <c r="G9981" t="str">
        <f>T("De menos de 125,01 CENTIMETROS CUBICOS            ")</f>
        <v xml:space="preserve">De menos de 125,01 CENTIMETROS CUBICOS            </v>
      </c>
      <c r="I9981">
        <v>1</v>
      </c>
    </row>
    <row r="9982" spans="1:9">
      <c r="A9982" t="str">
        <f>T("2018")</f>
        <v>2018</v>
      </c>
      <c r="B9982" t="str">
        <f>T("FISICO                                            ")</f>
        <v xml:space="preserve">FISICO                                            </v>
      </c>
      <c r="C9982" t="str">
        <f>T("MORATALAZ           ")</f>
        <v xml:space="preserve">MORATALAZ           </v>
      </c>
      <c r="D9982" t="str">
        <f>T("FONTARRON           ")</f>
        <v xml:space="preserve">FONTARRON           </v>
      </c>
      <c r="E9982" t="str">
        <f>T("RE ")</f>
        <v xml:space="preserve">RE </v>
      </c>
      <c r="F9982" t="str">
        <f>T("REMOLQUES      ")</f>
        <v xml:space="preserve">REMOLQUES      </v>
      </c>
      <c r="G9982" t="str">
        <f>T("De 3.000 KG DE CARGA ÚTIL en adelante             ")</f>
        <v xml:space="preserve">De 3.000 KG DE CARGA ÚTIL en adelante             </v>
      </c>
      <c r="H9982" t="str">
        <f>T("GASOLINA                                          ")</f>
        <v xml:space="preserve">GASOLINA                                          </v>
      </c>
      <c r="I9982">
        <v>1</v>
      </c>
    </row>
    <row r="9983" spans="1:9">
      <c r="A9983" t="str">
        <f>T("2018")</f>
        <v>2018</v>
      </c>
      <c r="B9983" t="str">
        <f>T("FISICO                                            ")</f>
        <v xml:space="preserve">FISICO                                            </v>
      </c>
      <c r="C9983" t="str">
        <f>T("MORATALAZ           ")</f>
        <v xml:space="preserve">MORATALAZ           </v>
      </c>
      <c r="D9983" t="str">
        <f>T("SIN BARRIO          ")</f>
        <v xml:space="preserve">SIN BARRIO          </v>
      </c>
      <c r="E9983" t="str">
        <f>T("RE ")</f>
        <v xml:space="preserve">RE </v>
      </c>
      <c r="F9983" t="str">
        <f>T("REMOLQUES      ")</f>
        <v xml:space="preserve">REMOLQUES      </v>
      </c>
      <c r="G9983" t="str">
        <f>T("De 3.000 KG DE CARGA ÚTIL en adelante             ")</f>
        <v xml:space="preserve">De 3.000 KG DE CARGA ÚTIL en adelante             </v>
      </c>
      <c r="I9983">
        <v>1</v>
      </c>
    </row>
    <row r="9984" spans="1:9">
      <c r="A9984" t="str">
        <f>T("2018")</f>
        <v>2018</v>
      </c>
      <c r="B9984" t="str">
        <f>T("FISICO                                            ")</f>
        <v xml:space="preserve">FISICO                                            </v>
      </c>
      <c r="C9984" t="str">
        <f>T("MORATALAZ           ")</f>
        <v xml:space="preserve">MORATALAZ           </v>
      </c>
      <c r="D9984" t="str">
        <f>T("PAVONES             ")</f>
        <v xml:space="preserve">PAVONES             </v>
      </c>
      <c r="E9984" t="str">
        <f>T("RE ")</f>
        <v xml:space="preserve">RE </v>
      </c>
      <c r="F9984" t="str">
        <f>T("REMOLQUES      ")</f>
        <v xml:space="preserve">REMOLQUES      </v>
      </c>
      <c r="G9984" t="str">
        <f>T("De 3.000 KG DE CARGA ÚTIL en adelante             ")</f>
        <v xml:space="preserve">De 3.000 KG DE CARGA ÚTIL en adelante             </v>
      </c>
      <c r="I9984">
        <v>1</v>
      </c>
    </row>
    <row r="9985" spans="1:9">
      <c r="A9985" t="str">
        <f>T("2018")</f>
        <v>2018</v>
      </c>
      <c r="B9985" t="str">
        <f>T("FISICO                                            ")</f>
        <v xml:space="preserve">FISICO                                            </v>
      </c>
      <c r="C9985" t="str">
        <f>T("MORATALAZ           ")</f>
        <v xml:space="preserve">MORATALAZ           </v>
      </c>
      <c r="D9985" t="str">
        <f>T("MEDIA LEGUA         ")</f>
        <v xml:space="preserve">MEDIA LEGUA         </v>
      </c>
      <c r="E9985" t="str">
        <f>T("RE ")</f>
        <v xml:space="preserve">RE </v>
      </c>
      <c r="F9985" t="str">
        <f>T("REMOLQUES      ")</f>
        <v xml:space="preserve">REMOLQUES      </v>
      </c>
      <c r="G9985" t="str">
        <f>T("De 3.000 KG DE CARGA ÚTIL en adelante             ")</f>
        <v xml:space="preserve">De 3.000 KG DE CARGA ÚTIL en adelante             </v>
      </c>
      <c r="I9985">
        <v>1</v>
      </c>
    </row>
    <row r="9986" spans="1:9">
      <c r="A9986" t="str">
        <f>T("2018")</f>
        <v>2018</v>
      </c>
      <c r="B9986" t="str">
        <f>T("FISICO                                            ")</f>
        <v xml:space="preserve">FISICO                                            </v>
      </c>
      <c r="C9986" t="str">
        <f>T("MORATALAZ           ")</f>
        <v xml:space="preserve">MORATALAZ           </v>
      </c>
      <c r="D9986" t="str">
        <f>T("VINATEROS           ")</f>
        <v xml:space="preserve">VINATEROS           </v>
      </c>
      <c r="E9986" t="str">
        <f>T("RE ")</f>
        <v xml:space="preserve">RE </v>
      </c>
      <c r="F9986" t="str">
        <f>T("REMOLQUES      ")</f>
        <v xml:space="preserve">REMOLQUES      </v>
      </c>
      <c r="G9986" t="str">
        <f>T("De 751 a 999 KG DE CARGA ÚTIL                     ")</f>
        <v xml:space="preserve">De 751 a 999 KG DE CARGA ÚTIL                     </v>
      </c>
      <c r="I9986">
        <v>1</v>
      </c>
    </row>
    <row r="9987" spans="1:9">
      <c r="A9987" t="str">
        <f>T("2018")</f>
        <v>2018</v>
      </c>
      <c r="B9987" t="str">
        <f>T("JURIDICO                                          ")</f>
        <v xml:space="preserve">JURIDICO                                          </v>
      </c>
      <c r="C9987" t="str">
        <f>T("MORATALAZ           ")</f>
        <v xml:space="preserve">MORATALAZ           </v>
      </c>
      <c r="D9987" t="str">
        <f>T("PAVONES             ")</f>
        <v xml:space="preserve">PAVONES             </v>
      </c>
      <c r="E9987" t="str">
        <f>T("RE ")</f>
        <v xml:space="preserve">RE </v>
      </c>
      <c r="F9987" t="str">
        <f>T("REMOLQUES      ")</f>
        <v xml:space="preserve">REMOLQUES      </v>
      </c>
      <c r="G9987" t="str">
        <f>T("De 3.000 KG DE CARGA ÚTIL en adelante             ")</f>
        <v xml:space="preserve">De 3.000 KG DE CARGA ÚTIL en adelante             </v>
      </c>
      <c r="I9987">
        <v>3</v>
      </c>
    </row>
    <row r="9988" spans="1:9">
      <c r="A9988" t="str">
        <f>T("2018")</f>
        <v>2018</v>
      </c>
      <c r="B9988" t="str">
        <f>T("JURIDICO                                          ")</f>
        <v xml:space="preserve">JURIDICO                                          </v>
      </c>
      <c r="C9988" t="str">
        <f>T("MORATALAZ           ")</f>
        <v xml:space="preserve">MORATALAZ           </v>
      </c>
      <c r="D9988" t="str">
        <f>T("HORCAJO             ")</f>
        <v xml:space="preserve">HORCAJO             </v>
      </c>
      <c r="E9988" t="str">
        <f>T("RE ")</f>
        <v xml:space="preserve">RE </v>
      </c>
      <c r="F9988" t="str">
        <f>T("REMOLQUES      ")</f>
        <v xml:space="preserve">REMOLQUES      </v>
      </c>
      <c r="G9988" t="str">
        <f>T("De 3.000 KG DE CARGA ÚTIL en adelante             ")</f>
        <v xml:space="preserve">De 3.000 KG DE CARGA ÚTIL en adelante             </v>
      </c>
      <c r="I9988">
        <v>1</v>
      </c>
    </row>
    <row r="9989" spans="1:9">
      <c r="A9989" t="str">
        <f>T("2018")</f>
        <v>2018</v>
      </c>
      <c r="B9989" t="str">
        <f>T("JURIDICO                                          ")</f>
        <v xml:space="preserve">JURIDICO                                          </v>
      </c>
      <c r="C9989" t="str">
        <f>T("MORATALAZ           ")</f>
        <v xml:space="preserve">MORATALAZ           </v>
      </c>
      <c r="D9989" t="str">
        <f>T("MARROQUINA          ")</f>
        <v xml:space="preserve">MARROQUINA          </v>
      </c>
      <c r="E9989" t="str">
        <f>T("RE ")</f>
        <v xml:space="preserve">RE </v>
      </c>
      <c r="F9989" t="str">
        <f>T("REMOLQUES      ")</f>
        <v xml:space="preserve">REMOLQUES      </v>
      </c>
      <c r="G9989" t="str">
        <f>T("De 3.000 KG DE CARGA ÚTIL en adelante             ")</f>
        <v xml:space="preserve">De 3.000 KG DE CARGA ÚTIL en adelante             </v>
      </c>
      <c r="I9989">
        <v>2</v>
      </c>
    </row>
    <row r="9990" spans="1:9">
      <c r="A9990" t="str">
        <f>T("2018")</f>
        <v>2018</v>
      </c>
      <c r="B9990" t="str">
        <f>T("JURIDICO                                          ")</f>
        <v xml:space="preserve">JURIDICO                                          </v>
      </c>
      <c r="C9990" t="str">
        <f>T("MORATALAZ           ")</f>
        <v xml:space="preserve">MORATALAZ           </v>
      </c>
      <c r="D9990" t="str">
        <f>T("MEDIA LEGUA         ")</f>
        <v xml:space="preserve">MEDIA LEGUA         </v>
      </c>
      <c r="E9990" t="str">
        <f>T("RE ")</f>
        <v xml:space="preserve">RE </v>
      </c>
      <c r="F9990" t="str">
        <f>T("REMOLQUES      ")</f>
        <v xml:space="preserve">REMOLQUES      </v>
      </c>
      <c r="G9990" t="str">
        <f>T("De 3.000 KG DE CARGA ÚTIL en adelante             ")</f>
        <v xml:space="preserve">De 3.000 KG DE CARGA ÚTIL en adelante             </v>
      </c>
      <c r="I9990">
        <v>7</v>
      </c>
    </row>
    <row r="9991" spans="1:9">
      <c r="A9991" t="str">
        <f>T("2018")</f>
        <v>2018</v>
      </c>
      <c r="B9991" t="str">
        <f>T("JURIDICO                                          ")</f>
        <v xml:space="preserve">JURIDICO                                          </v>
      </c>
      <c r="C9991" t="str">
        <f>T("MORATALAZ           ")</f>
        <v xml:space="preserve">MORATALAZ           </v>
      </c>
      <c r="D9991" t="str">
        <f>T("VINATEROS           ")</f>
        <v xml:space="preserve">VINATEROS           </v>
      </c>
      <c r="E9991" t="str">
        <f>T("RE ")</f>
        <v xml:space="preserve">RE </v>
      </c>
      <c r="F9991" t="str">
        <f>T("REMOLQUES      ")</f>
        <v xml:space="preserve">REMOLQUES      </v>
      </c>
      <c r="G9991" t="str">
        <f>T("De 3.000 KG DE CARGA ÚTIL en adelante             ")</f>
        <v xml:space="preserve">De 3.000 KG DE CARGA ÚTIL en adelante             </v>
      </c>
      <c r="I9991">
        <v>4</v>
      </c>
    </row>
    <row r="9992" spans="1:9">
      <c r="A9992" t="str">
        <f>T("2018")</f>
        <v>2018</v>
      </c>
      <c r="B9992" t="str">
        <f>T("Entidad sin personalidad jurídica (art. 35.4 LGT) ")</f>
        <v xml:space="preserve">Entidad sin personalidad jurídica (art. 35.4 LGT) </v>
      </c>
      <c r="C9992" t="str">
        <f>T("MORATALAZ           ")</f>
        <v xml:space="preserve">MORATALAZ           </v>
      </c>
      <c r="D9992" t="str">
        <f>T("MEDIA LEGUA         ")</f>
        <v xml:space="preserve">MEDIA LEGUA         </v>
      </c>
      <c r="E9992" t="str">
        <f>T("RE ")</f>
        <v xml:space="preserve">RE </v>
      </c>
      <c r="F9992" t="str">
        <f>T("REMOLQUES      ")</f>
        <v xml:space="preserve">REMOLQUES      </v>
      </c>
      <c r="G9992" t="str">
        <f>T("De 1.000 a 2.999 KG DE CARGA ÚTIL                 ")</f>
        <v xml:space="preserve">De 1.000 a 2.999 KG DE CARGA ÚTIL                 </v>
      </c>
      <c r="I9992">
        <v>2</v>
      </c>
    </row>
    <row r="9993" spans="1:9">
      <c r="A9993" t="str">
        <f>T("2018")</f>
        <v>2018</v>
      </c>
      <c r="B9993" t="str">
        <f>T("FISICO                                            ")</f>
        <v xml:space="preserve">FISICO                                            </v>
      </c>
      <c r="C9993" t="str">
        <f>T("MORATALAZ           ")</f>
        <v xml:space="preserve">MORATALAZ           </v>
      </c>
      <c r="D9993" t="str">
        <f>T("SIN BARRIO          ")</f>
        <v xml:space="preserve">SIN BARRIO          </v>
      </c>
      <c r="E9993" t="str">
        <f>T("RE ")</f>
        <v xml:space="preserve">RE </v>
      </c>
      <c r="F9993" t="str">
        <f>T("REMOLQUES      ")</f>
        <v xml:space="preserve">REMOLQUES      </v>
      </c>
      <c r="G9993" t="str">
        <f>T("De 751 a 999 KG DE CARGA ÚTIL                     ")</f>
        <v xml:space="preserve">De 751 a 999 KG DE CARGA ÚTIL                     </v>
      </c>
      <c r="I9993">
        <v>1</v>
      </c>
    </row>
    <row r="9994" spans="1:9">
      <c r="A9994" t="str">
        <f>T("2018")</f>
        <v>2018</v>
      </c>
      <c r="B9994" t="str">
        <f>T("FISICO                                            ")</f>
        <v xml:space="preserve">FISICO                                            </v>
      </c>
      <c r="C9994" t="str">
        <f>T("MORATALAZ           ")</f>
        <v xml:space="preserve">MORATALAZ           </v>
      </c>
      <c r="D9994" t="str">
        <f>T("PAVONES             ")</f>
        <v xml:space="preserve">PAVONES             </v>
      </c>
      <c r="E9994" t="str">
        <f>T("RE ")</f>
        <v xml:space="preserve">RE </v>
      </c>
      <c r="F9994" t="str">
        <f>T("REMOLQUES      ")</f>
        <v xml:space="preserve">REMOLQUES      </v>
      </c>
      <c r="G9994" t="str">
        <f>T("De 3.000 KG DE CARGA ÚTIL en adelante             ")</f>
        <v xml:space="preserve">De 3.000 KG DE CARGA ÚTIL en adelante             </v>
      </c>
      <c r="I9994">
        <v>1</v>
      </c>
    </row>
    <row r="9995" spans="1:9">
      <c r="A9995" t="str">
        <f>T("2018")</f>
        <v>2018</v>
      </c>
      <c r="B9995" t="str">
        <f>T("FISICO                                            ")</f>
        <v xml:space="preserve">FISICO                                            </v>
      </c>
      <c r="C9995" t="str">
        <f>T("MORATALAZ           ")</f>
        <v xml:space="preserve">MORATALAZ           </v>
      </c>
      <c r="D9995" t="str">
        <f>T("MARROQUINA          ")</f>
        <v xml:space="preserve">MARROQUINA          </v>
      </c>
      <c r="E9995" t="str">
        <f>T("RE ")</f>
        <v xml:space="preserve">RE </v>
      </c>
      <c r="F9995" t="str">
        <f>T("REMOLQUES      ")</f>
        <v xml:space="preserve">REMOLQUES      </v>
      </c>
      <c r="G9995" t="str">
        <f>T("De 751 a 999 KG DE CARGA ÚTIL                     ")</f>
        <v xml:space="preserve">De 751 a 999 KG DE CARGA ÚTIL                     </v>
      </c>
      <c r="I9995">
        <v>1</v>
      </c>
    </row>
    <row r="9996" spans="1:9">
      <c r="A9996" t="str">
        <f>T("2018")</f>
        <v>2018</v>
      </c>
      <c r="B9996" t="str">
        <f>T("FISICO                                            ")</f>
        <v xml:space="preserve">FISICO                                            </v>
      </c>
      <c r="C9996" t="str">
        <f>T("MORATALAZ           ")</f>
        <v xml:space="preserve">MORATALAZ           </v>
      </c>
      <c r="D9996" t="str">
        <f>T("MARROQUINA          ")</f>
        <v xml:space="preserve">MARROQUINA          </v>
      </c>
      <c r="E9996" t="str">
        <f>T("RE ")</f>
        <v xml:space="preserve">RE </v>
      </c>
      <c r="F9996" t="str">
        <f>T("REMOLQUES      ")</f>
        <v xml:space="preserve">REMOLQUES      </v>
      </c>
      <c r="G9996" t="str">
        <f>T("De 1.000 a 2.999 KG DE CARGA ÚTIL                 ")</f>
        <v xml:space="preserve">De 1.000 a 2.999 KG DE CARGA ÚTIL                 </v>
      </c>
      <c r="I9996">
        <v>1</v>
      </c>
    </row>
    <row r="9997" spans="1:9">
      <c r="A9997" t="str">
        <f>T("2018")</f>
        <v>2018</v>
      </c>
      <c r="B9997" t="str">
        <f>T("FISICO                                            ")</f>
        <v xml:space="preserve">FISICO                                            </v>
      </c>
      <c r="C9997" t="str">
        <f>T("MORATALAZ           ")</f>
        <v xml:space="preserve">MORATALAZ           </v>
      </c>
      <c r="D9997" t="str">
        <f>T("MARROQUINA          ")</f>
        <v xml:space="preserve">MARROQUINA          </v>
      </c>
      <c r="E9997" t="str">
        <f>T("RE ")</f>
        <v xml:space="preserve">RE </v>
      </c>
      <c r="F9997" t="str">
        <f>T("REMOLQUES      ")</f>
        <v xml:space="preserve">REMOLQUES      </v>
      </c>
      <c r="G9997" t="str">
        <f>T("De 3.000 KG DE CARGA ÚTIL en adelante             ")</f>
        <v xml:space="preserve">De 3.000 KG DE CARGA ÚTIL en adelante             </v>
      </c>
      <c r="I9997">
        <v>4</v>
      </c>
    </row>
    <row r="9998" spans="1:9">
      <c r="A9998" t="str">
        <f>T("2018")</f>
        <v>2018</v>
      </c>
      <c r="B9998" t="str">
        <f>T("FISICO                                            ")</f>
        <v xml:space="preserve">FISICO                                            </v>
      </c>
      <c r="C9998" t="str">
        <f>T("MORATALAZ           ")</f>
        <v xml:space="preserve">MORATALAZ           </v>
      </c>
      <c r="D9998" t="str">
        <f>T("MEDIA LEGUA         ")</f>
        <v xml:space="preserve">MEDIA LEGUA         </v>
      </c>
      <c r="E9998" t="str">
        <f>T("RE ")</f>
        <v xml:space="preserve">RE </v>
      </c>
      <c r="F9998" t="str">
        <f>T("REMOLQUES      ")</f>
        <v xml:space="preserve">REMOLQUES      </v>
      </c>
      <c r="G9998" t="str">
        <f>T("De 1.000 a 2.999 KG DE CARGA ÚTIL                 ")</f>
        <v xml:space="preserve">De 1.000 a 2.999 KG DE CARGA ÚTIL                 </v>
      </c>
      <c r="I9998">
        <v>2</v>
      </c>
    </row>
    <row r="9999" spans="1:9">
      <c r="A9999" t="str">
        <f>T("2018")</f>
        <v>2018</v>
      </c>
      <c r="B9999" t="str">
        <f>T("FISICO                                            ")</f>
        <v xml:space="preserve">FISICO                                            </v>
      </c>
      <c r="C9999" t="str">
        <f>T("MORATALAZ           ")</f>
        <v xml:space="preserve">MORATALAZ           </v>
      </c>
      <c r="D9999" t="str">
        <f>T("MEDIA LEGUA         ")</f>
        <v xml:space="preserve">MEDIA LEGUA         </v>
      </c>
      <c r="E9999" t="str">
        <f>T("RE ")</f>
        <v xml:space="preserve">RE </v>
      </c>
      <c r="F9999" t="str">
        <f>T("REMOLQUES      ")</f>
        <v xml:space="preserve">REMOLQUES      </v>
      </c>
      <c r="G9999" t="str">
        <f>T("De 3.000 KG DE CARGA ÚTIL en adelante             ")</f>
        <v xml:space="preserve">De 3.000 KG DE CARGA ÚTIL en adelante             </v>
      </c>
      <c r="I9999">
        <v>1</v>
      </c>
    </row>
    <row r="10000" spans="1:9">
      <c r="A10000" t="str">
        <f>T("2018")</f>
        <v>2018</v>
      </c>
      <c r="B10000" t="str">
        <f>T("FISICO                                            ")</f>
        <v xml:space="preserve">FISICO                                            </v>
      </c>
      <c r="C10000" t="str">
        <f>T("MORATALAZ           ")</f>
        <v xml:space="preserve">MORATALAZ           </v>
      </c>
      <c r="D10000" t="str">
        <f>T("FONTARRON           ")</f>
        <v xml:space="preserve">FONTARRON           </v>
      </c>
      <c r="E10000" t="str">
        <f>T("RE ")</f>
        <v xml:space="preserve">RE </v>
      </c>
      <c r="F10000" t="str">
        <f>T("REMOLQUES      ")</f>
        <v xml:space="preserve">REMOLQUES      </v>
      </c>
      <c r="G10000" t="str">
        <f>T("De 751 a 999 KG DE CARGA ÚTIL                     ")</f>
        <v xml:space="preserve">De 751 a 999 KG DE CARGA ÚTIL                     </v>
      </c>
      <c r="I10000">
        <v>1</v>
      </c>
    </row>
    <row r="10001" spans="1:9">
      <c r="A10001" t="str">
        <f>T("2018")</f>
        <v>2018</v>
      </c>
      <c r="B10001" t="str">
        <f>T("FISICO                                            ")</f>
        <v xml:space="preserve">FISICO                                            </v>
      </c>
      <c r="C10001" t="str">
        <f>T("MORATALAZ           ")</f>
        <v xml:space="preserve">MORATALAZ           </v>
      </c>
      <c r="D10001" t="str">
        <f>T("FONTARRON           ")</f>
        <v xml:space="preserve">FONTARRON           </v>
      </c>
      <c r="E10001" t="str">
        <f>T("RE ")</f>
        <v xml:space="preserve">RE </v>
      </c>
      <c r="F10001" t="str">
        <f>T("REMOLQUES      ")</f>
        <v xml:space="preserve">REMOLQUES      </v>
      </c>
      <c r="G10001" t="str">
        <f>T("De 3.000 KG DE CARGA ÚTIL en adelante             ")</f>
        <v xml:space="preserve">De 3.000 KG DE CARGA ÚTIL en adelante             </v>
      </c>
      <c r="I10001">
        <v>1</v>
      </c>
    </row>
    <row r="10002" spans="1:9">
      <c r="A10002" t="str">
        <f>T("2018")</f>
        <v>2018</v>
      </c>
      <c r="B10002" t="str">
        <f>T("FISICO                                            ")</f>
        <v xml:space="preserve">FISICO                                            </v>
      </c>
      <c r="C10002" t="str">
        <f>T("MORATALAZ           ")</f>
        <v xml:space="preserve">MORATALAZ           </v>
      </c>
      <c r="D10002" t="str">
        <f>T("VINATEROS           ")</f>
        <v xml:space="preserve">VINATEROS           </v>
      </c>
      <c r="E10002" t="str">
        <f>T("RE ")</f>
        <v xml:space="preserve">RE </v>
      </c>
      <c r="F10002" t="str">
        <f>T("REMOLQUES      ")</f>
        <v xml:space="preserve">REMOLQUES      </v>
      </c>
      <c r="G10002" t="str">
        <f>T("De 3.000 KG DE CARGA ÚTIL en adelante             ")</f>
        <v xml:space="preserve">De 3.000 KG DE CARGA ÚTIL en adelante             </v>
      </c>
      <c r="I10002">
        <v>1</v>
      </c>
    </row>
    <row r="10003" spans="1:9">
      <c r="A10003" t="str">
        <f>T("2018")</f>
        <v>2018</v>
      </c>
      <c r="B10003" t="str">
        <f>T("JURIDICO                                          ")</f>
        <v xml:space="preserve">JURIDICO                                          </v>
      </c>
      <c r="C10003" t="str">
        <f>T("MORATALAZ           ")</f>
        <v xml:space="preserve">MORATALAZ           </v>
      </c>
      <c r="D10003" t="str">
        <f>T("PAVONES             ")</f>
        <v xml:space="preserve">PAVONES             </v>
      </c>
      <c r="E10003" t="str">
        <f>T("RE ")</f>
        <v xml:space="preserve">RE </v>
      </c>
      <c r="F10003" t="str">
        <f>T("REMOLQUES      ")</f>
        <v xml:space="preserve">REMOLQUES      </v>
      </c>
      <c r="G10003" t="str">
        <f>T("De 3.000 KG DE CARGA ÚTIL en adelante             ")</f>
        <v xml:space="preserve">De 3.000 KG DE CARGA ÚTIL en adelante             </v>
      </c>
      <c r="I10003">
        <v>12</v>
      </c>
    </row>
    <row r="10004" spans="1:9">
      <c r="A10004" t="str">
        <f>T("2018")</f>
        <v>2018</v>
      </c>
      <c r="B10004" t="str">
        <f>T("JURIDICO                                          ")</f>
        <v xml:space="preserve">JURIDICO                                          </v>
      </c>
      <c r="C10004" t="str">
        <f>T("MORATALAZ           ")</f>
        <v xml:space="preserve">MORATALAZ           </v>
      </c>
      <c r="D10004" t="str">
        <f>T("HORCAJO             ")</f>
        <v xml:space="preserve">HORCAJO             </v>
      </c>
      <c r="E10004" t="str">
        <f>T("RE ")</f>
        <v xml:space="preserve">RE </v>
      </c>
      <c r="F10004" t="str">
        <f>T("REMOLQUES      ")</f>
        <v xml:space="preserve">REMOLQUES      </v>
      </c>
      <c r="G10004" t="str">
        <f>T("De 3.000 KG DE CARGA ÚTIL en adelante             ")</f>
        <v xml:space="preserve">De 3.000 KG DE CARGA ÚTIL en adelante             </v>
      </c>
      <c r="I10004">
        <v>1</v>
      </c>
    </row>
    <row r="10005" spans="1:9">
      <c r="A10005" t="str">
        <f>T("2018")</f>
        <v>2018</v>
      </c>
      <c r="B10005" t="str">
        <f>T("JURIDICO                                          ")</f>
        <v xml:space="preserve">JURIDICO                                          </v>
      </c>
      <c r="C10005" t="str">
        <f>T("MORATALAZ           ")</f>
        <v xml:space="preserve">MORATALAZ           </v>
      </c>
      <c r="D10005" t="str">
        <f>T("MARROQUINA          ")</f>
        <v xml:space="preserve">MARROQUINA          </v>
      </c>
      <c r="E10005" t="str">
        <f>T("RE ")</f>
        <v xml:space="preserve">RE </v>
      </c>
      <c r="F10005" t="str">
        <f>T("REMOLQUES      ")</f>
        <v xml:space="preserve">REMOLQUES      </v>
      </c>
      <c r="G10005" t="str">
        <f>T("De 1.000 a 2.999 KG DE CARGA ÚTIL                 ")</f>
        <v xml:space="preserve">De 1.000 a 2.999 KG DE CARGA ÚTIL                 </v>
      </c>
      <c r="I10005">
        <v>2</v>
      </c>
    </row>
    <row r="10006" spans="1:9">
      <c r="A10006" t="str">
        <f>T("2018")</f>
        <v>2018</v>
      </c>
      <c r="B10006" t="str">
        <f>T("JURIDICO                                          ")</f>
        <v xml:space="preserve">JURIDICO                                          </v>
      </c>
      <c r="C10006" t="str">
        <f>T("MORATALAZ           ")</f>
        <v xml:space="preserve">MORATALAZ           </v>
      </c>
      <c r="D10006" t="str">
        <f>T("MARROQUINA          ")</f>
        <v xml:space="preserve">MARROQUINA          </v>
      </c>
      <c r="E10006" t="str">
        <f>T("RE ")</f>
        <v xml:space="preserve">RE </v>
      </c>
      <c r="F10006" t="str">
        <f>T("REMOLQUES      ")</f>
        <v xml:space="preserve">REMOLQUES      </v>
      </c>
      <c r="G10006" t="str">
        <f>T("De 3.000 KG DE CARGA ÚTIL en adelante             ")</f>
        <v xml:space="preserve">De 3.000 KG DE CARGA ÚTIL en adelante             </v>
      </c>
      <c r="I10006">
        <v>34</v>
      </c>
    </row>
    <row r="10007" spans="1:9">
      <c r="A10007" t="str">
        <f>T("2018")</f>
        <v>2018</v>
      </c>
      <c r="B10007" t="str">
        <f>T("JURIDICO                                          ")</f>
        <v xml:space="preserve">JURIDICO                                          </v>
      </c>
      <c r="C10007" t="str">
        <f>T("MORATALAZ           ")</f>
        <v xml:space="preserve">MORATALAZ           </v>
      </c>
      <c r="D10007" t="str">
        <f>T("MEDIA LEGUA         ")</f>
        <v xml:space="preserve">MEDIA LEGUA         </v>
      </c>
      <c r="E10007" t="str">
        <f>T("RE ")</f>
        <v xml:space="preserve">RE </v>
      </c>
      <c r="F10007" t="str">
        <f>T("REMOLQUES      ")</f>
        <v xml:space="preserve">REMOLQUES      </v>
      </c>
      <c r="G10007" t="str">
        <f>T("De 1.000 a 2.999 KG DE CARGA ÚTIL                 ")</f>
        <v xml:space="preserve">De 1.000 a 2.999 KG DE CARGA ÚTIL                 </v>
      </c>
      <c r="I10007">
        <v>2</v>
      </c>
    </row>
    <row r="10008" spans="1:9">
      <c r="A10008" t="str">
        <f>T("2018")</f>
        <v>2018</v>
      </c>
      <c r="B10008" t="str">
        <f>T("JURIDICO                                          ")</f>
        <v xml:space="preserve">JURIDICO                                          </v>
      </c>
      <c r="C10008" t="str">
        <f>T("MORATALAZ           ")</f>
        <v xml:space="preserve">MORATALAZ           </v>
      </c>
      <c r="D10008" t="str">
        <f>T("MEDIA LEGUA         ")</f>
        <v xml:space="preserve">MEDIA LEGUA         </v>
      </c>
      <c r="E10008" t="str">
        <f>T("RE ")</f>
        <v xml:space="preserve">RE </v>
      </c>
      <c r="F10008" t="str">
        <f>T("REMOLQUES      ")</f>
        <v xml:space="preserve">REMOLQUES      </v>
      </c>
      <c r="G10008" t="str">
        <f>T("De 3.000 KG DE CARGA ÚTIL en adelante             ")</f>
        <v xml:space="preserve">De 3.000 KG DE CARGA ÚTIL en adelante             </v>
      </c>
      <c r="I10008">
        <v>134</v>
      </c>
    </row>
    <row r="10009" spans="1:9">
      <c r="A10009" t="str">
        <f>T("2018")</f>
        <v>2018</v>
      </c>
      <c r="B10009" t="str">
        <f>T("FISICO                                            ")</f>
        <v xml:space="preserve">FISICO                                            </v>
      </c>
      <c r="C10009" t="str">
        <f>T("MORATALAZ           ")</f>
        <v xml:space="preserve">MORATALAZ           </v>
      </c>
      <c r="D10009" t="str">
        <f>T("PAVONES             ")</f>
        <v xml:space="preserve">PAVONES             </v>
      </c>
      <c r="E10009" t="str">
        <f>T("TR ")</f>
        <v xml:space="preserve">TR </v>
      </c>
      <c r="F10009" t="str">
        <f>T("TRACTORES      ")</f>
        <v xml:space="preserve">TRACTORES      </v>
      </c>
      <c r="G10009" t="str">
        <f>T("De menos de 16 CABALLOS FISCALES                  ")</f>
        <v xml:space="preserve">De menos de 16 CABALLOS FISCALES                  </v>
      </c>
      <c r="H10009" t="str">
        <f>T("DIESEL                                            ")</f>
        <v xml:space="preserve">DIESEL                                            </v>
      </c>
      <c r="I10009">
        <v>2</v>
      </c>
    </row>
    <row r="10010" spans="1:9">
      <c r="A10010" t="str">
        <f>T("2018")</f>
        <v>2018</v>
      </c>
      <c r="B10010" t="str">
        <f>T("FISICO                                            ")</f>
        <v xml:space="preserve">FISICO                                            </v>
      </c>
      <c r="C10010" t="str">
        <f>T("MORATALAZ           ")</f>
        <v xml:space="preserve">MORATALAZ           </v>
      </c>
      <c r="D10010" t="str">
        <f>T("PAVONES             ")</f>
        <v xml:space="preserve">PAVONES             </v>
      </c>
      <c r="E10010" t="str">
        <f>T("TR ")</f>
        <v xml:space="preserve">TR </v>
      </c>
      <c r="F10010" t="str">
        <f>T("TRACTORES      ")</f>
        <v xml:space="preserve">TRACTORES      </v>
      </c>
      <c r="G10010" t="str">
        <f>T("De 16 a 25 CABALLOS FISCALES                      ")</f>
        <v xml:space="preserve">De 16 a 25 CABALLOS FISCALES                      </v>
      </c>
      <c r="H10010" t="str">
        <f>T("DIESEL                                            ")</f>
        <v xml:space="preserve">DIESEL                                            </v>
      </c>
      <c r="I10010">
        <v>1</v>
      </c>
    </row>
    <row r="10011" spans="1:9">
      <c r="A10011" t="str">
        <f>T("2018")</f>
        <v>2018</v>
      </c>
      <c r="B10011" t="str">
        <f>T("FISICO                                            ")</f>
        <v xml:space="preserve">FISICO                                            </v>
      </c>
      <c r="C10011" t="str">
        <f>T("MORATALAZ           ")</f>
        <v xml:space="preserve">MORATALAZ           </v>
      </c>
      <c r="D10011" t="str">
        <f>T("PAVONES             ")</f>
        <v xml:space="preserve">PAVONES             </v>
      </c>
      <c r="E10011" t="str">
        <f>T("TR ")</f>
        <v xml:space="preserve">TR </v>
      </c>
      <c r="F10011" t="str">
        <f>T("TRACTORES      ")</f>
        <v xml:space="preserve">TRACTORES      </v>
      </c>
      <c r="G10011" t="str">
        <f>T("De 25,01 CABALLOS FISCALES en adelante            ")</f>
        <v xml:space="preserve">De 25,01 CABALLOS FISCALES en adelante            </v>
      </c>
      <c r="H10011" t="str">
        <f>T("DIESEL                                            ")</f>
        <v xml:space="preserve">DIESEL                                            </v>
      </c>
      <c r="I10011">
        <v>3</v>
      </c>
    </row>
    <row r="10012" spans="1:9">
      <c r="A10012" t="str">
        <f>T("2018")</f>
        <v>2018</v>
      </c>
      <c r="B10012" t="str">
        <f>T("FISICO                                            ")</f>
        <v xml:space="preserve">FISICO                                            </v>
      </c>
      <c r="C10012" t="str">
        <f>T("MORATALAZ           ")</f>
        <v xml:space="preserve">MORATALAZ           </v>
      </c>
      <c r="D10012" t="str">
        <f>T("HORCAJO             ")</f>
        <v xml:space="preserve">HORCAJO             </v>
      </c>
      <c r="E10012" t="str">
        <f>T("TR ")</f>
        <v xml:space="preserve">TR </v>
      </c>
      <c r="F10012" t="str">
        <f>T("TRACTORES      ")</f>
        <v xml:space="preserve">TRACTORES      </v>
      </c>
      <c r="G10012" t="str">
        <f>T("De menos de 16 CABALLOS FISCALES                  ")</f>
        <v xml:space="preserve">De menos de 16 CABALLOS FISCALES                  </v>
      </c>
      <c r="H10012" t="str">
        <f>T("DIESEL                                            ")</f>
        <v xml:space="preserve">DIESEL                                            </v>
      </c>
      <c r="I10012">
        <v>2</v>
      </c>
    </row>
    <row r="10013" spans="1:9">
      <c r="A10013" t="str">
        <f>T("2018")</f>
        <v>2018</v>
      </c>
      <c r="B10013" t="str">
        <f>T("FISICO                                            ")</f>
        <v xml:space="preserve">FISICO                                            </v>
      </c>
      <c r="C10013" t="str">
        <f>T("MORATALAZ           ")</f>
        <v xml:space="preserve">MORATALAZ           </v>
      </c>
      <c r="D10013" t="str">
        <f>T("HORCAJO             ")</f>
        <v xml:space="preserve">HORCAJO             </v>
      </c>
      <c r="E10013" t="str">
        <f>T("TR ")</f>
        <v xml:space="preserve">TR </v>
      </c>
      <c r="F10013" t="str">
        <f>T("TRACTORES      ")</f>
        <v xml:space="preserve">TRACTORES      </v>
      </c>
      <c r="G10013" t="str">
        <f>T("De 16 a 25 CABALLOS FISCALES                      ")</f>
        <v xml:space="preserve">De 16 a 25 CABALLOS FISCALES                      </v>
      </c>
      <c r="H10013" t="str">
        <f>T("DIESEL                                            ")</f>
        <v xml:space="preserve">DIESEL                                            </v>
      </c>
      <c r="I10013">
        <v>2</v>
      </c>
    </row>
    <row r="10014" spans="1:9">
      <c r="A10014" t="str">
        <f>T("2018")</f>
        <v>2018</v>
      </c>
      <c r="B10014" t="str">
        <f>T("FISICO                                            ")</f>
        <v xml:space="preserve">FISICO                                            </v>
      </c>
      <c r="C10014" t="str">
        <f>T("MORATALAZ           ")</f>
        <v xml:space="preserve">MORATALAZ           </v>
      </c>
      <c r="D10014" t="str">
        <f>T("HORCAJO             ")</f>
        <v xml:space="preserve">HORCAJO             </v>
      </c>
      <c r="E10014" t="str">
        <f>T("TR ")</f>
        <v xml:space="preserve">TR </v>
      </c>
      <c r="F10014" t="str">
        <f>T("TRACTORES      ")</f>
        <v xml:space="preserve">TRACTORES      </v>
      </c>
      <c r="G10014" t="str">
        <f>T("De 25,01 CABALLOS FISCALES en adelante            ")</f>
        <v xml:space="preserve">De 25,01 CABALLOS FISCALES en adelante            </v>
      </c>
      <c r="H10014" t="str">
        <f>T("DIESEL                                            ")</f>
        <v xml:space="preserve">DIESEL                                            </v>
      </c>
      <c r="I10014">
        <v>1</v>
      </c>
    </row>
    <row r="10015" spans="1:9">
      <c r="A10015" t="str">
        <f>T("2018")</f>
        <v>2018</v>
      </c>
      <c r="B10015" t="str">
        <f>T("FISICO                                            ")</f>
        <v xml:space="preserve">FISICO                                            </v>
      </c>
      <c r="C10015" t="str">
        <f>T("MORATALAZ           ")</f>
        <v xml:space="preserve">MORATALAZ           </v>
      </c>
      <c r="D10015" t="str">
        <f>T("MARROQUINA          ")</f>
        <v xml:space="preserve">MARROQUINA          </v>
      </c>
      <c r="E10015" t="str">
        <f>T("TR ")</f>
        <v xml:space="preserve">TR </v>
      </c>
      <c r="F10015" t="str">
        <f>T("TRACTORES      ")</f>
        <v xml:space="preserve">TRACTORES      </v>
      </c>
      <c r="G10015" t="str">
        <f>T("De menos de 16 CABALLOS FISCALES                  ")</f>
        <v xml:space="preserve">De menos de 16 CABALLOS FISCALES                  </v>
      </c>
      <c r="H10015" t="str">
        <f>T("DIESEL                                            ")</f>
        <v xml:space="preserve">DIESEL                                            </v>
      </c>
      <c r="I10015">
        <v>4</v>
      </c>
    </row>
    <row r="10016" spans="1:9">
      <c r="A10016" t="str">
        <f>T("2018")</f>
        <v>2018</v>
      </c>
      <c r="B10016" t="str">
        <f>T("FISICO                                            ")</f>
        <v xml:space="preserve">FISICO                                            </v>
      </c>
      <c r="C10016" t="str">
        <f>T("MORATALAZ           ")</f>
        <v xml:space="preserve">MORATALAZ           </v>
      </c>
      <c r="D10016" t="str">
        <f>T("MARROQUINA          ")</f>
        <v xml:space="preserve">MARROQUINA          </v>
      </c>
      <c r="E10016" t="str">
        <f>T("TR ")</f>
        <v xml:space="preserve">TR </v>
      </c>
      <c r="F10016" t="str">
        <f>T("TRACTORES      ")</f>
        <v xml:space="preserve">TRACTORES      </v>
      </c>
      <c r="G10016" t="str">
        <f>T("De 16 a 25 CABALLOS FISCALES                      ")</f>
        <v xml:space="preserve">De 16 a 25 CABALLOS FISCALES                      </v>
      </c>
      <c r="H10016" t="str">
        <f>T("DIESEL                                            ")</f>
        <v xml:space="preserve">DIESEL                                            </v>
      </c>
      <c r="I10016">
        <v>5</v>
      </c>
    </row>
    <row r="10017" spans="1:9">
      <c r="A10017" t="str">
        <f>T("2018")</f>
        <v>2018</v>
      </c>
      <c r="B10017" t="str">
        <f>T("FISICO                                            ")</f>
        <v xml:space="preserve">FISICO                                            </v>
      </c>
      <c r="C10017" t="str">
        <f>T("MORATALAZ           ")</f>
        <v xml:space="preserve">MORATALAZ           </v>
      </c>
      <c r="D10017" t="str">
        <f>T("MARROQUINA          ")</f>
        <v xml:space="preserve">MARROQUINA          </v>
      </c>
      <c r="E10017" t="str">
        <f>T("TR ")</f>
        <v xml:space="preserve">TR </v>
      </c>
      <c r="F10017" t="str">
        <f>T("TRACTORES      ")</f>
        <v xml:space="preserve">TRACTORES      </v>
      </c>
      <c r="G10017" t="str">
        <f>T("De 25,01 CABALLOS FISCALES en adelante            ")</f>
        <v xml:space="preserve">De 25,01 CABALLOS FISCALES en adelante            </v>
      </c>
      <c r="H10017" t="str">
        <f>T("DIESEL                                            ")</f>
        <v xml:space="preserve">DIESEL                                            </v>
      </c>
      <c r="I10017">
        <v>4</v>
      </c>
    </row>
    <row r="10018" spans="1:9">
      <c r="A10018" t="str">
        <f>T("2018")</f>
        <v>2018</v>
      </c>
      <c r="B10018" t="str">
        <f>T("FISICO                                            ")</f>
        <v xml:space="preserve">FISICO                                            </v>
      </c>
      <c r="C10018" t="str">
        <f>T("MORATALAZ           ")</f>
        <v xml:space="preserve">MORATALAZ           </v>
      </c>
      <c r="D10018" t="str">
        <f>T("MEDIA LEGUA         ")</f>
        <v xml:space="preserve">MEDIA LEGUA         </v>
      </c>
      <c r="E10018" t="str">
        <f>T("TR ")</f>
        <v xml:space="preserve">TR </v>
      </c>
      <c r="F10018" t="str">
        <f>T("TRACTORES      ")</f>
        <v xml:space="preserve">TRACTORES      </v>
      </c>
      <c r="G10018" t="str">
        <f>T("De menos de 16 CABALLOS FISCALES                  ")</f>
        <v xml:space="preserve">De menos de 16 CABALLOS FISCALES                  </v>
      </c>
      <c r="H10018" t="str">
        <f>T("DIESEL                                            ")</f>
        <v xml:space="preserve">DIESEL                                            </v>
      </c>
      <c r="I10018">
        <v>4</v>
      </c>
    </row>
    <row r="10019" spans="1:9">
      <c r="A10019" t="str">
        <f>T("2018")</f>
        <v>2018</v>
      </c>
      <c r="B10019" t="str">
        <f>T("FISICO                                            ")</f>
        <v xml:space="preserve">FISICO                                            </v>
      </c>
      <c r="C10019" t="str">
        <f>T("MORATALAZ           ")</f>
        <v xml:space="preserve">MORATALAZ           </v>
      </c>
      <c r="D10019" t="str">
        <f>T("MEDIA LEGUA         ")</f>
        <v xml:space="preserve">MEDIA LEGUA         </v>
      </c>
      <c r="E10019" t="str">
        <f>T("TR ")</f>
        <v xml:space="preserve">TR </v>
      </c>
      <c r="F10019" t="str">
        <f>T("TRACTORES      ")</f>
        <v xml:space="preserve">TRACTORES      </v>
      </c>
      <c r="G10019" t="str">
        <f>T("De 16 a 25 CABALLOS FISCALES                      ")</f>
        <v xml:space="preserve">De 16 a 25 CABALLOS FISCALES                      </v>
      </c>
      <c r="H10019" t="str">
        <f>T("DIESEL                                            ")</f>
        <v xml:space="preserve">DIESEL                                            </v>
      </c>
      <c r="I10019">
        <v>3</v>
      </c>
    </row>
    <row r="10020" spans="1:9">
      <c r="A10020" t="str">
        <f>T("2018")</f>
        <v>2018</v>
      </c>
      <c r="B10020" t="str">
        <f>T("FISICO                                            ")</f>
        <v xml:space="preserve">FISICO                                            </v>
      </c>
      <c r="C10020" t="str">
        <f>T("MORATALAZ           ")</f>
        <v xml:space="preserve">MORATALAZ           </v>
      </c>
      <c r="D10020" t="str">
        <f>T("MEDIA LEGUA         ")</f>
        <v xml:space="preserve">MEDIA LEGUA         </v>
      </c>
      <c r="E10020" t="str">
        <f>T("TR ")</f>
        <v xml:space="preserve">TR </v>
      </c>
      <c r="F10020" t="str">
        <f>T("TRACTORES      ")</f>
        <v xml:space="preserve">TRACTORES      </v>
      </c>
      <c r="G10020" t="str">
        <f>T("De 25,01 CABALLOS FISCALES en adelante            ")</f>
        <v xml:space="preserve">De 25,01 CABALLOS FISCALES en adelante            </v>
      </c>
      <c r="H10020" t="str">
        <f>T("DIESEL                                            ")</f>
        <v xml:space="preserve">DIESEL                                            </v>
      </c>
      <c r="I10020">
        <v>3</v>
      </c>
    </row>
    <row r="10021" spans="1:9">
      <c r="A10021" t="str">
        <f>T("2018")</f>
        <v>2018</v>
      </c>
      <c r="B10021" t="str">
        <f>T("FISICO                                            ")</f>
        <v xml:space="preserve">FISICO                                            </v>
      </c>
      <c r="C10021" t="str">
        <f>T("MORATALAZ           ")</f>
        <v xml:space="preserve">MORATALAZ           </v>
      </c>
      <c r="D10021" t="str">
        <f>T("FONTARRON           ")</f>
        <v xml:space="preserve">FONTARRON           </v>
      </c>
      <c r="E10021" t="str">
        <f>T("TR ")</f>
        <v xml:space="preserve">TR </v>
      </c>
      <c r="F10021" t="str">
        <f>T("TRACTORES      ")</f>
        <v xml:space="preserve">TRACTORES      </v>
      </c>
      <c r="G10021" t="str">
        <f>T("De menos de 16 CABALLOS FISCALES                  ")</f>
        <v xml:space="preserve">De menos de 16 CABALLOS FISCALES                  </v>
      </c>
      <c r="H10021" t="str">
        <f>T("DIESEL                                            ")</f>
        <v xml:space="preserve">DIESEL                                            </v>
      </c>
      <c r="I10021">
        <v>3</v>
      </c>
    </row>
    <row r="10022" spans="1:9">
      <c r="A10022" t="str">
        <f>T("2018")</f>
        <v>2018</v>
      </c>
      <c r="B10022" t="str">
        <f>T("FISICO                                            ")</f>
        <v xml:space="preserve">FISICO                                            </v>
      </c>
      <c r="C10022" t="str">
        <f>T("MORATALAZ           ")</f>
        <v xml:space="preserve">MORATALAZ           </v>
      </c>
      <c r="D10022" t="str">
        <f>T("FONTARRON           ")</f>
        <v xml:space="preserve">FONTARRON           </v>
      </c>
      <c r="E10022" t="str">
        <f>T("TR ")</f>
        <v xml:space="preserve">TR </v>
      </c>
      <c r="F10022" t="str">
        <f>T("TRACTORES      ")</f>
        <v xml:space="preserve">TRACTORES      </v>
      </c>
      <c r="G10022" t="str">
        <f>T("De 16 a 25 CABALLOS FISCALES                      ")</f>
        <v xml:space="preserve">De 16 a 25 CABALLOS FISCALES                      </v>
      </c>
      <c r="H10022" t="str">
        <f>T("DIESEL                                            ")</f>
        <v xml:space="preserve">DIESEL                                            </v>
      </c>
      <c r="I10022">
        <v>1</v>
      </c>
    </row>
    <row r="10023" spans="1:9">
      <c r="A10023" t="str">
        <f>T("2018")</f>
        <v>2018</v>
      </c>
      <c r="B10023" t="str">
        <f>T("FISICO                                            ")</f>
        <v xml:space="preserve">FISICO                                            </v>
      </c>
      <c r="C10023" t="str">
        <f>T("MORATALAZ           ")</f>
        <v xml:space="preserve">MORATALAZ           </v>
      </c>
      <c r="D10023" t="str">
        <f>T("FONTARRON           ")</f>
        <v xml:space="preserve">FONTARRON           </v>
      </c>
      <c r="E10023" t="str">
        <f>T("TR ")</f>
        <v xml:space="preserve">TR </v>
      </c>
      <c r="F10023" t="str">
        <f>T("TRACTORES      ")</f>
        <v xml:space="preserve">TRACTORES      </v>
      </c>
      <c r="G10023" t="str">
        <f>T("De 25,01 CABALLOS FISCALES en adelante            ")</f>
        <v xml:space="preserve">De 25,01 CABALLOS FISCALES en adelante            </v>
      </c>
      <c r="H10023" t="str">
        <f>T("DIESEL                                            ")</f>
        <v xml:space="preserve">DIESEL                                            </v>
      </c>
      <c r="I10023">
        <v>2</v>
      </c>
    </row>
    <row r="10024" spans="1:9">
      <c r="A10024" t="str">
        <f>T("2018")</f>
        <v>2018</v>
      </c>
      <c r="B10024" t="str">
        <f>T("FISICO                                            ")</f>
        <v xml:space="preserve">FISICO                                            </v>
      </c>
      <c r="C10024" t="str">
        <f>T("MORATALAZ           ")</f>
        <v xml:space="preserve">MORATALAZ           </v>
      </c>
      <c r="D10024" t="str">
        <f>T("VINATEROS           ")</f>
        <v xml:space="preserve">VINATEROS           </v>
      </c>
      <c r="E10024" t="str">
        <f>T("TR ")</f>
        <v xml:space="preserve">TR </v>
      </c>
      <c r="F10024" t="str">
        <f>T("TRACTORES      ")</f>
        <v xml:space="preserve">TRACTORES      </v>
      </c>
      <c r="G10024" t="str">
        <f>T("De menos de 16 CABALLOS FISCALES                  ")</f>
        <v xml:space="preserve">De menos de 16 CABALLOS FISCALES                  </v>
      </c>
      <c r="H10024" t="str">
        <f>T("DIESEL                                            ")</f>
        <v xml:space="preserve">DIESEL                                            </v>
      </c>
      <c r="I10024">
        <v>1</v>
      </c>
    </row>
    <row r="10025" spans="1:9">
      <c r="A10025" t="str">
        <f>T("2018")</f>
        <v>2018</v>
      </c>
      <c r="B10025" t="str">
        <f>T("FISICO                                            ")</f>
        <v xml:space="preserve">FISICO                                            </v>
      </c>
      <c r="C10025" t="str">
        <f>T("MORATALAZ           ")</f>
        <v xml:space="preserve">MORATALAZ           </v>
      </c>
      <c r="D10025" t="str">
        <f>T("VINATEROS           ")</f>
        <v xml:space="preserve">VINATEROS           </v>
      </c>
      <c r="E10025" t="str">
        <f>T("TR ")</f>
        <v xml:space="preserve">TR </v>
      </c>
      <c r="F10025" t="str">
        <f>T("TRACTORES      ")</f>
        <v xml:space="preserve">TRACTORES      </v>
      </c>
      <c r="G10025" t="str">
        <f>T("De 16 a 25 CABALLOS FISCALES                      ")</f>
        <v xml:space="preserve">De 16 a 25 CABALLOS FISCALES                      </v>
      </c>
      <c r="H10025" t="str">
        <f>T("DIESEL                                            ")</f>
        <v xml:space="preserve">DIESEL                                            </v>
      </c>
      <c r="I10025">
        <v>3</v>
      </c>
    </row>
    <row r="10026" spans="1:9">
      <c r="A10026" t="str">
        <f>T("2018")</f>
        <v>2018</v>
      </c>
      <c r="B10026" t="str">
        <f>T("JURIDICO                                          ")</f>
        <v xml:space="preserve">JURIDICO                                          </v>
      </c>
      <c r="C10026" t="str">
        <f>T("MORATALAZ           ")</f>
        <v xml:space="preserve">MORATALAZ           </v>
      </c>
      <c r="D10026" t="str">
        <f>T("SIN BARRIO          ")</f>
        <v xml:space="preserve">SIN BARRIO          </v>
      </c>
      <c r="E10026" t="str">
        <f>T("TR ")</f>
        <v xml:space="preserve">TR </v>
      </c>
      <c r="F10026" t="str">
        <f>T("TRACTORES      ")</f>
        <v xml:space="preserve">TRACTORES      </v>
      </c>
      <c r="G10026" t="str">
        <f>T("De menos de 16 CABALLOS FISCALES                  ")</f>
        <v xml:space="preserve">De menos de 16 CABALLOS FISCALES                  </v>
      </c>
      <c r="H10026" t="str">
        <f>T("DIESEL                                            ")</f>
        <v xml:space="preserve">DIESEL                                            </v>
      </c>
      <c r="I10026">
        <v>1</v>
      </c>
    </row>
    <row r="10027" spans="1:9">
      <c r="A10027" t="str">
        <f>T("2018")</f>
        <v>2018</v>
      </c>
      <c r="B10027" t="str">
        <f>T("JURIDICO                                          ")</f>
        <v xml:space="preserve">JURIDICO                                          </v>
      </c>
      <c r="C10027" t="str">
        <f>T("MORATALAZ           ")</f>
        <v xml:space="preserve">MORATALAZ           </v>
      </c>
      <c r="D10027" t="str">
        <f>T("PAVONES             ")</f>
        <v xml:space="preserve">PAVONES             </v>
      </c>
      <c r="E10027" t="str">
        <f>T("TR ")</f>
        <v xml:space="preserve">TR </v>
      </c>
      <c r="F10027" t="str">
        <f>T("TRACTORES      ")</f>
        <v xml:space="preserve">TRACTORES      </v>
      </c>
      <c r="G10027" t="str">
        <f>T("De menos de 16 CABALLOS FISCALES                  ")</f>
        <v xml:space="preserve">De menos de 16 CABALLOS FISCALES                  </v>
      </c>
      <c r="H10027" t="str">
        <f>T("DIESEL                                            ")</f>
        <v xml:space="preserve">DIESEL                                            </v>
      </c>
      <c r="I10027">
        <v>1</v>
      </c>
    </row>
    <row r="10028" spans="1:9">
      <c r="A10028" t="str">
        <f>T("2018")</f>
        <v>2018</v>
      </c>
      <c r="B10028" t="str">
        <f>T("JURIDICO                                          ")</f>
        <v xml:space="preserve">JURIDICO                                          </v>
      </c>
      <c r="C10028" t="str">
        <f>T("MORATALAZ           ")</f>
        <v xml:space="preserve">MORATALAZ           </v>
      </c>
      <c r="D10028" t="str">
        <f>T("PAVONES             ")</f>
        <v xml:space="preserve">PAVONES             </v>
      </c>
      <c r="E10028" t="str">
        <f>T("TR ")</f>
        <v xml:space="preserve">TR </v>
      </c>
      <c r="F10028" t="str">
        <f>T("TRACTORES      ")</f>
        <v xml:space="preserve">TRACTORES      </v>
      </c>
      <c r="G10028" t="str">
        <f>T("De 25,01 CABALLOS FISCALES en adelante            ")</f>
        <v xml:space="preserve">De 25,01 CABALLOS FISCALES en adelante            </v>
      </c>
      <c r="H10028" t="str">
        <f>T("DIESEL                                            ")</f>
        <v xml:space="preserve">DIESEL                                            </v>
      </c>
      <c r="I10028">
        <v>13</v>
      </c>
    </row>
    <row r="10029" spans="1:9">
      <c r="A10029" t="str">
        <f>T("2018")</f>
        <v>2018</v>
      </c>
      <c r="B10029" t="str">
        <f>T("JURIDICO                                          ")</f>
        <v xml:space="preserve">JURIDICO                                          </v>
      </c>
      <c r="C10029" t="str">
        <f>T("MORATALAZ           ")</f>
        <v xml:space="preserve">MORATALAZ           </v>
      </c>
      <c r="D10029" t="str">
        <f>T("HORCAJO             ")</f>
        <v xml:space="preserve">HORCAJO             </v>
      </c>
      <c r="E10029" t="str">
        <f>T("TR ")</f>
        <v xml:space="preserve">TR </v>
      </c>
      <c r="F10029" t="str">
        <f>T("TRACTORES      ")</f>
        <v xml:space="preserve">TRACTORES      </v>
      </c>
      <c r="G10029" t="str">
        <f>T("De menos de 16 CABALLOS FISCALES                  ")</f>
        <v xml:space="preserve">De menos de 16 CABALLOS FISCALES                  </v>
      </c>
      <c r="H10029" t="str">
        <f>T("DIESEL                                            ")</f>
        <v xml:space="preserve">DIESEL                                            </v>
      </c>
      <c r="I10029">
        <v>1</v>
      </c>
    </row>
    <row r="10030" spans="1:9">
      <c r="A10030" t="str">
        <f>T("2018")</f>
        <v>2018</v>
      </c>
      <c r="B10030" t="str">
        <f>T("JURIDICO                                          ")</f>
        <v xml:space="preserve">JURIDICO                                          </v>
      </c>
      <c r="C10030" t="str">
        <f>T("MORATALAZ           ")</f>
        <v xml:space="preserve">MORATALAZ           </v>
      </c>
      <c r="D10030" t="str">
        <f>T("HORCAJO             ")</f>
        <v xml:space="preserve">HORCAJO             </v>
      </c>
      <c r="E10030" t="str">
        <f>T("TR ")</f>
        <v xml:space="preserve">TR </v>
      </c>
      <c r="F10030" t="str">
        <f>T("TRACTORES      ")</f>
        <v xml:space="preserve">TRACTORES      </v>
      </c>
      <c r="G10030" t="str">
        <f>T("De 25,01 CABALLOS FISCALES en adelante            ")</f>
        <v xml:space="preserve">De 25,01 CABALLOS FISCALES en adelante            </v>
      </c>
      <c r="H10030" t="str">
        <f>T("DIESEL                                            ")</f>
        <v xml:space="preserve">DIESEL                                            </v>
      </c>
      <c r="I10030">
        <v>2</v>
      </c>
    </row>
    <row r="10031" spans="1:9">
      <c r="A10031" t="str">
        <f>T("2018")</f>
        <v>2018</v>
      </c>
      <c r="B10031" t="str">
        <f>T("JURIDICO                                          ")</f>
        <v xml:space="preserve">JURIDICO                                          </v>
      </c>
      <c r="C10031" t="str">
        <f>T("MORATALAZ           ")</f>
        <v xml:space="preserve">MORATALAZ           </v>
      </c>
      <c r="D10031" t="str">
        <f>T("MARROQUINA          ")</f>
        <v xml:space="preserve">MARROQUINA          </v>
      </c>
      <c r="E10031" t="str">
        <f>T("TR ")</f>
        <v xml:space="preserve">TR </v>
      </c>
      <c r="F10031" t="str">
        <f>T("TRACTORES      ")</f>
        <v xml:space="preserve">TRACTORES      </v>
      </c>
      <c r="G10031" t="str">
        <f>T("De 16 a 25 CABALLOS FISCALES                      ")</f>
        <v xml:space="preserve">De 16 a 25 CABALLOS FISCALES                      </v>
      </c>
      <c r="H10031" t="str">
        <f>T("DIESEL                                            ")</f>
        <v xml:space="preserve">DIESEL                                            </v>
      </c>
      <c r="I10031">
        <v>4</v>
      </c>
    </row>
    <row r="10032" spans="1:9">
      <c r="A10032" t="str">
        <f>T("2018")</f>
        <v>2018</v>
      </c>
      <c r="B10032" t="str">
        <f>T("JURIDICO                                          ")</f>
        <v xml:space="preserve">JURIDICO                                          </v>
      </c>
      <c r="C10032" t="str">
        <f>T("MORATALAZ           ")</f>
        <v xml:space="preserve">MORATALAZ           </v>
      </c>
      <c r="D10032" t="str">
        <f>T("MARROQUINA          ")</f>
        <v xml:space="preserve">MARROQUINA          </v>
      </c>
      <c r="E10032" t="str">
        <f>T("TR ")</f>
        <v xml:space="preserve">TR </v>
      </c>
      <c r="F10032" t="str">
        <f>T("TRACTORES      ")</f>
        <v xml:space="preserve">TRACTORES      </v>
      </c>
      <c r="G10032" t="str">
        <f>T("De 25,01 CABALLOS FISCALES en adelante            ")</f>
        <v xml:space="preserve">De 25,01 CABALLOS FISCALES en adelante            </v>
      </c>
      <c r="H10032" t="str">
        <f>T("DIESEL                                            ")</f>
        <v xml:space="preserve">DIESEL                                            </v>
      </c>
      <c r="I10032">
        <v>29</v>
      </c>
    </row>
    <row r="10033" spans="1:9">
      <c r="A10033" t="str">
        <f>T("2018")</f>
        <v>2018</v>
      </c>
      <c r="B10033" t="str">
        <f>T("JURIDICO                                          ")</f>
        <v xml:space="preserve">JURIDICO                                          </v>
      </c>
      <c r="C10033" t="str">
        <f>T("MORATALAZ           ")</f>
        <v xml:space="preserve">MORATALAZ           </v>
      </c>
      <c r="D10033" t="str">
        <f>T("MEDIA LEGUA         ")</f>
        <v xml:space="preserve">MEDIA LEGUA         </v>
      </c>
      <c r="E10033" t="str">
        <f>T("TR ")</f>
        <v xml:space="preserve">TR </v>
      </c>
      <c r="F10033" t="str">
        <f>T("TRACTORES      ")</f>
        <v xml:space="preserve">TRACTORES      </v>
      </c>
      <c r="G10033" t="str">
        <f>T("De menos de 16 CABALLOS FISCALES                  ")</f>
        <v xml:space="preserve">De menos de 16 CABALLOS FISCALES                  </v>
      </c>
      <c r="H10033" t="str">
        <f>T("DIESEL                                            ")</f>
        <v xml:space="preserve">DIESEL                                            </v>
      </c>
      <c r="I10033">
        <v>4</v>
      </c>
    </row>
    <row r="10034" spans="1:9">
      <c r="A10034" t="str">
        <f>T("2018")</f>
        <v>2018</v>
      </c>
      <c r="B10034" t="str">
        <f>T("JURIDICO                                          ")</f>
        <v xml:space="preserve">JURIDICO                                          </v>
      </c>
      <c r="C10034" t="str">
        <f>T("MORATALAZ           ")</f>
        <v xml:space="preserve">MORATALAZ           </v>
      </c>
      <c r="D10034" t="str">
        <f>T("MEDIA LEGUA         ")</f>
        <v xml:space="preserve">MEDIA LEGUA         </v>
      </c>
      <c r="E10034" t="str">
        <f>T("TR ")</f>
        <v xml:space="preserve">TR </v>
      </c>
      <c r="F10034" t="str">
        <f>T("TRACTORES      ")</f>
        <v xml:space="preserve">TRACTORES      </v>
      </c>
      <c r="G10034" t="str">
        <f>T("De 16 a 25 CABALLOS FISCALES                      ")</f>
        <v xml:space="preserve">De 16 a 25 CABALLOS FISCALES                      </v>
      </c>
      <c r="H10034" t="str">
        <f>T("DIESEL                                            ")</f>
        <v xml:space="preserve">DIESEL                                            </v>
      </c>
      <c r="I10034">
        <v>5</v>
      </c>
    </row>
    <row r="10035" spans="1:9">
      <c r="A10035" t="str">
        <f>T("2018")</f>
        <v>2018</v>
      </c>
      <c r="B10035" t="str">
        <f>T("JURIDICO                                          ")</f>
        <v xml:space="preserve">JURIDICO                                          </v>
      </c>
      <c r="C10035" t="str">
        <f>T("MORATALAZ           ")</f>
        <v xml:space="preserve">MORATALAZ           </v>
      </c>
      <c r="D10035" t="str">
        <f>T("MEDIA LEGUA         ")</f>
        <v xml:space="preserve">MEDIA LEGUA         </v>
      </c>
      <c r="E10035" t="str">
        <f>T("TR ")</f>
        <v xml:space="preserve">TR </v>
      </c>
      <c r="F10035" t="str">
        <f>T("TRACTORES      ")</f>
        <v xml:space="preserve">TRACTORES      </v>
      </c>
      <c r="G10035" t="str">
        <f>T("De 25,01 CABALLOS FISCALES en adelante            ")</f>
        <v xml:space="preserve">De 25,01 CABALLOS FISCALES en adelante            </v>
      </c>
      <c r="H10035" t="str">
        <f>T("DIESEL                                            ")</f>
        <v xml:space="preserve">DIESEL                                            </v>
      </c>
      <c r="I10035">
        <v>81</v>
      </c>
    </row>
    <row r="10036" spans="1:9">
      <c r="A10036" t="str">
        <f>T("2018")</f>
        <v>2018</v>
      </c>
      <c r="B10036" t="str">
        <f>T("JURIDICO                                          ")</f>
        <v xml:space="preserve">JURIDICO                                          </v>
      </c>
      <c r="C10036" t="str">
        <f>T("MORATALAZ           ")</f>
        <v xml:space="preserve">MORATALAZ           </v>
      </c>
      <c r="D10036" t="str">
        <f>T("FONTARRON           ")</f>
        <v xml:space="preserve">FONTARRON           </v>
      </c>
      <c r="E10036" t="str">
        <f>T("TR ")</f>
        <v xml:space="preserve">TR </v>
      </c>
      <c r="F10036" t="str">
        <f>T("TRACTORES      ")</f>
        <v xml:space="preserve">TRACTORES      </v>
      </c>
      <c r="G10036" t="str">
        <f>T("De menos de 16 CABALLOS FISCALES                  ")</f>
        <v xml:space="preserve">De menos de 16 CABALLOS FISCALES                  </v>
      </c>
      <c r="H10036" t="str">
        <f>T("DIESEL                                            ")</f>
        <v xml:space="preserve">DIESEL                                            </v>
      </c>
      <c r="I10036">
        <v>3</v>
      </c>
    </row>
    <row r="10037" spans="1:9">
      <c r="A10037" t="str">
        <f>T("2018")</f>
        <v>2018</v>
      </c>
      <c r="B10037" t="str">
        <f>T("JURIDICO                                          ")</f>
        <v xml:space="preserve">JURIDICO                                          </v>
      </c>
      <c r="C10037" t="str">
        <f>T("MORATALAZ           ")</f>
        <v xml:space="preserve">MORATALAZ           </v>
      </c>
      <c r="D10037" t="str">
        <f>T("FONTARRON           ")</f>
        <v xml:space="preserve">FONTARRON           </v>
      </c>
      <c r="E10037" t="str">
        <f>T("TR ")</f>
        <v xml:space="preserve">TR </v>
      </c>
      <c r="F10037" t="str">
        <f>T("TRACTORES      ")</f>
        <v xml:space="preserve">TRACTORES      </v>
      </c>
      <c r="G10037" t="str">
        <f>T("De 25,01 CABALLOS FISCALES en adelante            ")</f>
        <v xml:space="preserve">De 25,01 CABALLOS FISCALES en adelante            </v>
      </c>
      <c r="H10037" t="str">
        <f>T("DIESEL                                            ")</f>
        <v xml:space="preserve">DIESEL                                            </v>
      </c>
      <c r="I10037">
        <v>1</v>
      </c>
    </row>
    <row r="10038" spans="1:9">
      <c r="A10038" t="str">
        <f>T("2018")</f>
        <v>2018</v>
      </c>
      <c r="B10038" t="str">
        <f>T("JURIDICO                                          ")</f>
        <v xml:space="preserve">JURIDICO                                          </v>
      </c>
      <c r="C10038" t="str">
        <f>T("MORATALAZ           ")</f>
        <v xml:space="preserve">MORATALAZ           </v>
      </c>
      <c r="D10038" t="str">
        <f>T("VINATEROS           ")</f>
        <v xml:space="preserve">VINATEROS           </v>
      </c>
      <c r="E10038" t="str">
        <f>T("TR ")</f>
        <v xml:space="preserve">TR </v>
      </c>
      <c r="F10038" t="str">
        <f>T("TRACTORES      ")</f>
        <v xml:space="preserve">TRACTORES      </v>
      </c>
      <c r="G10038" t="str">
        <f>T("De menos de 16 CABALLOS FISCALES                  ")</f>
        <v xml:space="preserve">De menos de 16 CABALLOS FISCALES                  </v>
      </c>
      <c r="H10038" t="str">
        <f>T("DIESEL                                            ")</f>
        <v xml:space="preserve">DIESEL                                            </v>
      </c>
      <c r="I10038">
        <v>1</v>
      </c>
    </row>
    <row r="10039" spans="1:9">
      <c r="A10039" t="str">
        <f>T("2018")</f>
        <v>2018</v>
      </c>
      <c r="B10039" t="str">
        <f>T("JURIDICO                                          ")</f>
        <v xml:space="preserve">JURIDICO                                          </v>
      </c>
      <c r="C10039" t="str">
        <f>T("MORATALAZ           ")</f>
        <v xml:space="preserve">MORATALAZ           </v>
      </c>
      <c r="D10039" t="str">
        <f>T("VINATEROS           ")</f>
        <v xml:space="preserve">VINATEROS           </v>
      </c>
      <c r="E10039" t="str">
        <f>T("TR ")</f>
        <v xml:space="preserve">TR </v>
      </c>
      <c r="F10039" t="str">
        <f>T("TRACTORES      ")</f>
        <v xml:space="preserve">TRACTORES      </v>
      </c>
      <c r="G10039" t="str">
        <f>T("De 16 a 25 CABALLOS FISCALES                      ")</f>
        <v xml:space="preserve">De 16 a 25 CABALLOS FISCALES                      </v>
      </c>
      <c r="H10039" t="str">
        <f>T("DIESEL                                            ")</f>
        <v xml:space="preserve">DIESEL                                            </v>
      </c>
      <c r="I10039">
        <v>2</v>
      </c>
    </row>
    <row r="10040" spans="1:9">
      <c r="A10040" t="str">
        <f>T("2018")</f>
        <v>2018</v>
      </c>
      <c r="B10040" t="str">
        <f>T("JURIDICO                                          ")</f>
        <v xml:space="preserve">JURIDICO                                          </v>
      </c>
      <c r="C10040" t="str">
        <f>T("MORATALAZ           ")</f>
        <v xml:space="preserve">MORATALAZ           </v>
      </c>
      <c r="D10040" t="str">
        <f>T("VINATEROS           ")</f>
        <v xml:space="preserve">VINATEROS           </v>
      </c>
      <c r="E10040" t="str">
        <f>T("TR ")</f>
        <v xml:space="preserve">TR </v>
      </c>
      <c r="F10040" t="str">
        <f>T("TRACTORES      ")</f>
        <v xml:space="preserve">TRACTORES      </v>
      </c>
      <c r="G10040" t="str">
        <f>T("De 25,01 CABALLOS FISCALES en adelante            ")</f>
        <v xml:space="preserve">De 25,01 CABALLOS FISCALES en adelante            </v>
      </c>
      <c r="H10040" t="str">
        <f>T("DIESEL                                            ")</f>
        <v xml:space="preserve">DIESEL                                            </v>
      </c>
      <c r="I10040">
        <v>6</v>
      </c>
    </row>
    <row r="10041" spans="1:9">
      <c r="A10041" t="str">
        <f>T("2018")</f>
        <v>2018</v>
      </c>
      <c r="B10041" t="str">
        <f>T("FISICO                                            ")</f>
        <v xml:space="preserve">FISICO                                            </v>
      </c>
      <c r="C10041" t="str">
        <f>T("MORATALAZ           ")</f>
        <v xml:space="preserve">MORATALAZ           </v>
      </c>
      <c r="D10041" t="str">
        <f>T("SIN BARRIO          ")</f>
        <v xml:space="preserve">SIN BARRIO          </v>
      </c>
      <c r="E10041" t="str">
        <f>T("TR ")</f>
        <v xml:space="preserve">TR </v>
      </c>
      <c r="F10041" t="str">
        <f>T("TRACTORES      ")</f>
        <v xml:space="preserve">TRACTORES      </v>
      </c>
      <c r="G10041" t="str">
        <f>T("De menos de 16 CABALLOS FISCALES                  ")</f>
        <v xml:space="preserve">De menos de 16 CABALLOS FISCALES                  </v>
      </c>
      <c r="H10041" t="str">
        <f>T("GASOLINA                                          ")</f>
        <v xml:space="preserve">GASOLINA                                          </v>
      </c>
      <c r="I10041">
        <v>1</v>
      </c>
    </row>
    <row r="10042" spans="1:9">
      <c r="A10042" t="str">
        <f>T("2018")</f>
        <v>2018</v>
      </c>
      <c r="B10042" t="str">
        <f>T("FISICO                                            ")</f>
        <v xml:space="preserve">FISICO                                            </v>
      </c>
      <c r="C10042" t="str">
        <f>T("MORATALAZ           ")</f>
        <v xml:space="preserve">MORATALAZ           </v>
      </c>
      <c r="D10042" t="str">
        <f>T("PAVONES             ")</f>
        <v xml:space="preserve">PAVONES             </v>
      </c>
      <c r="E10042" t="str">
        <f>T("TR ")</f>
        <v xml:space="preserve">TR </v>
      </c>
      <c r="F10042" t="str">
        <f>T("TRACTORES      ")</f>
        <v xml:space="preserve">TRACTORES      </v>
      </c>
      <c r="G10042" t="str">
        <f>T("De menos de 16 CABALLOS FISCALES                  ")</f>
        <v xml:space="preserve">De menos de 16 CABALLOS FISCALES                  </v>
      </c>
      <c r="H10042" t="str">
        <f>T("GASOLINA                                          ")</f>
        <v xml:space="preserve">GASOLINA                                          </v>
      </c>
      <c r="I10042">
        <v>6</v>
      </c>
    </row>
    <row r="10043" spans="1:9">
      <c r="A10043" t="str">
        <f>T("2018")</f>
        <v>2018</v>
      </c>
      <c r="B10043" t="str">
        <f>T("FISICO                                            ")</f>
        <v xml:space="preserve">FISICO                                            </v>
      </c>
      <c r="C10043" t="str">
        <f>T("MORATALAZ           ")</f>
        <v xml:space="preserve">MORATALAZ           </v>
      </c>
      <c r="D10043" t="str">
        <f>T("HORCAJO             ")</f>
        <v xml:space="preserve">HORCAJO             </v>
      </c>
      <c r="E10043" t="str">
        <f>T("TR ")</f>
        <v xml:space="preserve">TR </v>
      </c>
      <c r="F10043" t="str">
        <f>T("TRACTORES      ")</f>
        <v xml:space="preserve">TRACTORES      </v>
      </c>
      <c r="G10043" t="str">
        <f>T("De menos de 16 CABALLOS FISCALES                  ")</f>
        <v xml:space="preserve">De menos de 16 CABALLOS FISCALES                  </v>
      </c>
      <c r="H10043" t="str">
        <f>T("GASOLINA                                          ")</f>
        <v xml:space="preserve">GASOLINA                                          </v>
      </c>
      <c r="I10043">
        <v>5</v>
      </c>
    </row>
    <row r="10044" spans="1:9">
      <c r="A10044" t="str">
        <f>T("2018")</f>
        <v>2018</v>
      </c>
      <c r="B10044" t="str">
        <f>T("FISICO                                            ")</f>
        <v xml:space="preserve">FISICO                                            </v>
      </c>
      <c r="C10044" t="str">
        <f>T("MORATALAZ           ")</f>
        <v xml:space="preserve">MORATALAZ           </v>
      </c>
      <c r="D10044" t="str">
        <f>T("MARROQUINA          ")</f>
        <v xml:space="preserve">MARROQUINA          </v>
      </c>
      <c r="E10044" t="str">
        <f>T("TR ")</f>
        <v xml:space="preserve">TR </v>
      </c>
      <c r="F10044" t="str">
        <f>T("TRACTORES      ")</f>
        <v xml:space="preserve">TRACTORES      </v>
      </c>
      <c r="G10044" t="str">
        <f>T("De menos de 16 CABALLOS FISCALES                  ")</f>
        <v xml:space="preserve">De menos de 16 CABALLOS FISCALES                  </v>
      </c>
      <c r="H10044" t="str">
        <f>T("GASOLINA                                          ")</f>
        <v xml:space="preserve">GASOLINA                                          </v>
      </c>
      <c r="I10044">
        <v>30</v>
      </c>
    </row>
    <row r="10045" spans="1:9">
      <c r="A10045" t="str">
        <f>T("2018")</f>
        <v>2018</v>
      </c>
      <c r="B10045" t="str">
        <f>T("FISICO                                            ")</f>
        <v xml:space="preserve">FISICO                                            </v>
      </c>
      <c r="C10045" t="str">
        <f>T("MORATALAZ           ")</f>
        <v xml:space="preserve">MORATALAZ           </v>
      </c>
      <c r="D10045" t="str">
        <f>T("MEDIA LEGUA         ")</f>
        <v xml:space="preserve">MEDIA LEGUA         </v>
      </c>
      <c r="E10045" t="str">
        <f>T("TR ")</f>
        <v xml:space="preserve">TR </v>
      </c>
      <c r="F10045" t="str">
        <f>T("TRACTORES      ")</f>
        <v xml:space="preserve">TRACTORES      </v>
      </c>
      <c r="G10045" t="str">
        <f>T("De menos de 16 CABALLOS FISCALES                  ")</f>
        <v xml:space="preserve">De menos de 16 CABALLOS FISCALES                  </v>
      </c>
      <c r="H10045" t="str">
        <f>T("GASOLINA                                          ")</f>
        <v xml:space="preserve">GASOLINA                                          </v>
      </c>
      <c r="I10045">
        <v>29</v>
      </c>
    </row>
    <row r="10046" spans="1:9">
      <c r="A10046" t="str">
        <f>T("2018")</f>
        <v>2018</v>
      </c>
      <c r="B10046" t="str">
        <f>T("FISICO                                            ")</f>
        <v xml:space="preserve">FISICO                                            </v>
      </c>
      <c r="C10046" t="str">
        <f>T("MORATALAZ           ")</f>
        <v xml:space="preserve">MORATALAZ           </v>
      </c>
      <c r="D10046" t="str">
        <f>T("MEDIA LEGUA         ")</f>
        <v xml:space="preserve">MEDIA LEGUA         </v>
      </c>
      <c r="E10046" t="str">
        <f>T("TR ")</f>
        <v xml:space="preserve">TR </v>
      </c>
      <c r="F10046" t="str">
        <f>T("TRACTORES      ")</f>
        <v xml:space="preserve">TRACTORES      </v>
      </c>
      <c r="G10046" t="str">
        <f>T("De 25,01 CABALLOS FISCALES en adelante            ")</f>
        <v xml:space="preserve">De 25,01 CABALLOS FISCALES en adelante            </v>
      </c>
      <c r="H10046" t="str">
        <f>T("GASOLINA                                          ")</f>
        <v xml:space="preserve">GASOLINA                                          </v>
      </c>
      <c r="I10046">
        <v>1</v>
      </c>
    </row>
    <row r="10047" spans="1:9">
      <c r="A10047" t="str">
        <f>T("2018")</f>
        <v>2018</v>
      </c>
      <c r="B10047" t="str">
        <f>T("FISICO                                            ")</f>
        <v xml:space="preserve">FISICO                                            </v>
      </c>
      <c r="C10047" t="str">
        <f>T("MORATALAZ           ")</f>
        <v xml:space="preserve">MORATALAZ           </v>
      </c>
      <c r="D10047" t="str">
        <f>T("FONTARRON           ")</f>
        <v xml:space="preserve">FONTARRON           </v>
      </c>
      <c r="E10047" t="str">
        <f>T("TR ")</f>
        <v xml:space="preserve">TR </v>
      </c>
      <c r="F10047" t="str">
        <f>T("TRACTORES      ")</f>
        <v xml:space="preserve">TRACTORES      </v>
      </c>
      <c r="G10047" t="str">
        <f>T("De menos de 16 CABALLOS FISCALES                  ")</f>
        <v xml:space="preserve">De menos de 16 CABALLOS FISCALES                  </v>
      </c>
      <c r="H10047" t="str">
        <f>T("GASOLINA                                          ")</f>
        <v xml:space="preserve">GASOLINA                                          </v>
      </c>
      <c r="I10047">
        <v>15</v>
      </c>
    </row>
    <row r="10048" spans="1:9">
      <c r="A10048" t="str">
        <f>T("2018")</f>
        <v>2018</v>
      </c>
      <c r="B10048" t="str">
        <f>T("FISICO                                            ")</f>
        <v xml:space="preserve">FISICO                                            </v>
      </c>
      <c r="C10048" t="str">
        <f>T("MORATALAZ           ")</f>
        <v xml:space="preserve">MORATALAZ           </v>
      </c>
      <c r="D10048" t="str">
        <f>T("VINATEROS           ")</f>
        <v xml:space="preserve">VINATEROS           </v>
      </c>
      <c r="E10048" t="str">
        <f>T("TR ")</f>
        <v xml:space="preserve">TR </v>
      </c>
      <c r="F10048" t="str">
        <f>T("TRACTORES      ")</f>
        <v xml:space="preserve">TRACTORES      </v>
      </c>
      <c r="G10048" t="str">
        <f>T("De menos de 16 CABALLOS FISCALES                  ")</f>
        <v xml:space="preserve">De menos de 16 CABALLOS FISCALES                  </v>
      </c>
      <c r="H10048" t="str">
        <f>T("GASOLINA                                          ")</f>
        <v xml:space="preserve">GASOLINA                                          </v>
      </c>
      <c r="I10048">
        <v>16</v>
      </c>
    </row>
    <row r="10049" spans="1:9">
      <c r="A10049" t="str">
        <f>T("2018")</f>
        <v>2018</v>
      </c>
      <c r="B10049" t="str">
        <f>T("JURIDICO                                          ")</f>
        <v xml:space="preserve">JURIDICO                                          </v>
      </c>
      <c r="C10049" t="str">
        <f>T("MORATALAZ           ")</f>
        <v xml:space="preserve">MORATALAZ           </v>
      </c>
      <c r="D10049" t="str">
        <f>T("MEDIA LEGUA         ")</f>
        <v xml:space="preserve">MEDIA LEGUA         </v>
      </c>
      <c r="E10049" t="str">
        <f>T("TR ")</f>
        <v xml:space="preserve">TR </v>
      </c>
      <c r="F10049" t="str">
        <f>T("TRACTORES      ")</f>
        <v xml:space="preserve">TRACTORES      </v>
      </c>
      <c r="G10049" t="str">
        <f>T("De menos de 16 CABALLOS FISCALES                  ")</f>
        <v xml:space="preserve">De menos de 16 CABALLOS FISCALES                  </v>
      </c>
      <c r="H10049" t="str">
        <f>T("GASOLINA                                          ")</f>
        <v xml:space="preserve">GASOLINA                                          </v>
      </c>
      <c r="I10049">
        <v>1</v>
      </c>
    </row>
    <row r="10050" spans="1:9">
      <c r="A10050" t="str">
        <f>T("2018")</f>
        <v>2018</v>
      </c>
      <c r="B10050" t="str">
        <f>T("JURIDICO                                          ")</f>
        <v xml:space="preserve">JURIDICO                                          </v>
      </c>
      <c r="C10050" t="str">
        <f>T("MORATALAZ           ")</f>
        <v xml:space="preserve">MORATALAZ           </v>
      </c>
      <c r="D10050" t="str">
        <f>T("VINATEROS           ")</f>
        <v xml:space="preserve">VINATEROS           </v>
      </c>
      <c r="E10050" t="str">
        <f>T("TR ")</f>
        <v xml:space="preserve">TR </v>
      </c>
      <c r="F10050" t="str">
        <f>T("TRACTORES      ")</f>
        <v xml:space="preserve">TRACTORES      </v>
      </c>
      <c r="G10050" t="str">
        <f>T("De menos de 16 CABALLOS FISCALES                  ")</f>
        <v xml:space="preserve">De menos de 16 CABALLOS FISCALES                  </v>
      </c>
      <c r="H10050" t="str">
        <f>T("GASOLINA                                          ")</f>
        <v xml:space="preserve">GASOLINA                                          </v>
      </c>
      <c r="I10050">
        <v>1</v>
      </c>
    </row>
    <row r="10051" spans="1:9">
      <c r="A10051" t="str">
        <f>T("2018")</f>
        <v>2018</v>
      </c>
      <c r="B10051" t="str">
        <f>T("FISICO                                            ")</f>
        <v xml:space="preserve">FISICO                                            </v>
      </c>
      <c r="C10051" t="str">
        <f>T("MORATALAZ           ")</f>
        <v xml:space="preserve">MORATALAZ           </v>
      </c>
      <c r="D10051" t="str">
        <f>T("MARROQUINA          ")</f>
        <v xml:space="preserve">MARROQUINA          </v>
      </c>
      <c r="E10051" t="str">
        <f>T("TR ")</f>
        <v xml:space="preserve">TR </v>
      </c>
      <c r="F10051" t="str">
        <f>T("TRACTORES      ")</f>
        <v xml:space="preserve">TRACTORES      </v>
      </c>
      <c r="G10051" t="str">
        <f>T("De 25,01 CABALLOS FISCALES en adelante            ")</f>
        <v xml:space="preserve">De 25,01 CABALLOS FISCALES en adelante            </v>
      </c>
      <c r="H10051" t="str">
        <f>T("OTROS                                             ")</f>
        <v xml:space="preserve">OTROS                                             </v>
      </c>
      <c r="I10051">
        <v>1</v>
      </c>
    </row>
    <row r="10052" spans="1:9">
      <c r="A10052" t="str">
        <f>T("2018")</f>
        <v>2018</v>
      </c>
      <c r="B10052" t="str">
        <f>T("FISICO                                            ")</f>
        <v xml:space="preserve">FISICO                                            </v>
      </c>
      <c r="C10052" t="str">
        <f>T("MORATALAZ           ")</f>
        <v xml:space="preserve">MORATALAZ           </v>
      </c>
      <c r="D10052" t="str">
        <f>T("MEDIA LEGUA         ")</f>
        <v xml:space="preserve">MEDIA LEGUA         </v>
      </c>
      <c r="E10052" t="str">
        <f>T("TR ")</f>
        <v xml:space="preserve">TR </v>
      </c>
      <c r="F10052" t="str">
        <f>T("TRACTORES      ")</f>
        <v xml:space="preserve">TRACTORES      </v>
      </c>
      <c r="G10052" t="str">
        <f>T("De menos de 16 CABALLOS FISCALES                  ")</f>
        <v xml:space="preserve">De menos de 16 CABALLOS FISCALES                  </v>
      </c>
      <c r="H10052" t="str">
        <f>T("OTROS                                             ")</f>
        <v xml:space="preserve">OTROS                                             </v>
      </c>
      <c r="I10052">
        <v>1</v>
      </c>
    </row>
    <row r="10053" spans="1:9">
      <c r="A10053" t="str">
        <f>T("2018")</f>
        <v>2018</v>
      </c>
      <c r="B10053" t="str">
        <f>T("FISICO                                            ")</f>
        <v xml:space="preserve">FISICO                                            </v>
      </c>
      <c r="C10053" t="str">
        <f>T("MORATALAZ           ")</f>
        <v xml:space="preserve">MORATALAZ           </v>
      </c>
      <c r="D10053" t="str">
        <f>T("HORCAJO             ")</f>
        <v xml:space="preserve">HORCAJO             </v>
      </c>
      <c r="E10053" t="str">
        <f>T("TR ")</f>
        <v xml:space="preserve">TR </v>
      </c>
      <c r="F10053" t="str">
        <f>T("TRACTORES      ")</f>
        <v xml:space="preserve">TRACTORES      </v>
      </c>
      <c r="G10053" t="str">
        <f>T("De menos de 16 CABALLOS FISCALES                  ")</f>
        <v xml:space="preserve">De menos de 16 CABALLOS FISCALES                  </v>
      </c>
      <c r="I10053">
        <v>1</v>
      </c>
    </row>
    <row r="10054" spans="1:9">
      <c r="A10054" t="str">
        <f>T("2018")</f>
        <v>2018</v>
      </c>
      <c r="B10054" t="str">
        <f>T("FISICO                                            ")</f>
        <v xml:space="preserve">FISICO                                            </v>
      </c>
      <c r="C10054" t="str">
        <f>T("MORATALAZ           ")</f>
        <v xml:space="preserve">MORATALAZ           </v>
      </c>
      <c r="D10054" t="str">
        <f>T("MARROQUINA          ")</f>
        <v xml:space="preserve">MARROQUINA          </v>
      </c>
      <c r="E10054" t="str">
        <f>T("TR ")</f>
        <v xml:space="preserve">TR </v>
      </c>
      <c r="F10054" t="str">
        <f>T("TRACTORES      ")</f>
        <v xml:space="preserve">TRACTORES      </v>
      </c>
      <c r="G10054" t="str">
        <f>T("De menos de 16 CABALLOS FISCALES                  ")</f>
        <v xml:space="preserve">De menos de 16 CABALLOS FISCALES                  </v>
      </c>
      <c r="I10054">
        <v>4</v>
      </c>
    </row>
    <row r="10055" spans="1:9">
      <c r="A10055" t="str">
        <f>T("2018")</f>
        <v>2018</v>
      </c>
      <c r="B10055" t="str">
        <f>T("FISICO                                            ")</f>
        <v xml:space="preserve">FISICO                                            </v>
      </c>
      <c r="C10055" t="str">
        <f>T("MORATALAZ           ")</f>
        <v xml:space="preserve">MORATALAZ           </v>
      </c>
      <c r="D10055" t="str">
        <f>T("MEDIA LEGUA         ")</f>
        <v xml:space="preserve">MEDIA LEGUA         </v>
      </c>
      <c r="E10055" t="str">
        <f>T("TR ")</f>
        <v xml:space="preserve">TR </v>
      </c>
      <c r="F10055" t="str">
        <f>T("TRACTORES      ")</f>
        <v xml:space="preserve">TRACTORES      </v>
      </c>
      <c r="G10055" t="str">
        <f>T("De menos de 16 CABALLOS FISCALES                  ")</f>
        <v xml:space="preserve">De menos de 16 CABALLOS FISCALES                  </v>
      </c>
      <c r="I10055">
        <v>2</v>
      </c>
    </row>
    <row r="10056" spans="1:9">
      <c r="A10056" t="str">
        <f>T("2018")</f>
        <v>2018</v>
      </c>
      <c r="B10056" t="str">
        <f>T("FISICO                                            ")</f>
        <v xml:space="preserve">FISICO                                            </v>
      </c>
      <c r="C10056" t="str">
        <f>T("MORATALAZ           ")</f>
        <v xml:space="preserve">MORATALAZ           </v>
      </c>
      <c r="D10056" t="str">
        <f>T("FONTARRON           ")</f>
        <v xml:space="preserve">FONTARRON           </v>
      </c>
      <c r="E10056" t="str">
        <f>T("TR ")</f>
        <v xml:space="preserve">TR </v>
      </c>
      <c r="F10056" t="str">
        <f>T("TRACTORES      ")</f>
        <v xml:space="preserve">TRACTORES      </v>
      </c>
      <c r="G10056" t="str">
        <f>T("De menos de 16 CABALLOS FISCALES                  ")</f>
        <v xml:space="preserve">De menos de 16 CABALLOS FISCALES                  </v>
      </c>
      <c r="I10056">
        <v>1</v>
      </c>
    </row>
    <row r="10057" spans="1:9">
      <c r="A10057" t="str">
        <f>T("2018")</f>
        <v>2018</v>
      </c>
      <c r="B10057" t="str">
        <f>T("FISICO                                            ")</f>
        <v xml:space="preserve">FISICO                                            </v>
      </c>
      <c r="C10057" t="str">
        <f>T("MORATALAZ           ")</f>
        <v xml:space="preserve">MORATALAZ           </v>
      </c>
      <c r="D10057" t="str">
        <f>T("VINATEROS           ")</f>
        <v xml:space="preserve">VINATEROS           </v>
      </c>
      <c r="E10057" t="str">
        <f>T("TR ")</f>
        <v xml:space="preserve">TR </v>
      </c>
      <c r="F10057" t="str">
        <f>T("TRACTORES      ")</f>
        <v xml:space="preserve">TRACTORES      </v>
      </c>
      <c r="G10057" t="str">
        <f>T("De menos de 16 CABALLOS FISCALES                  ")</f>
        <v xml:space="preserve">De menos de 16 CABALLOS FISCALES                  </v>
      </c>
      <c r="I10057">
        <v>4</v>
      </c>
    </row>
    <row r="10058" spans="1:9">
      <c r="A10058" t="str">
        <f>T("2018")</f>
        <v>2018</v>
      </c>
      <c r="B10058" t="str">
        <f>T("FISICO                                            ")</f>
        <v xml:space="preserve">FISICO                                            </v>
      </c>
      <c r="C10058" t="str">
        <f>T("MORATALAZ           ")</f>
        <v xml:space="preserve">MORATALAZ           </v>
      </c>
      <c r="D10058" t="str">
        <f>T("MEDIA LEGUA         ")</f>
        <v xml:space="preserve">MEDIA LEGUA         </v>
      </c>
      <c r="E10058" t="str">
        <f>T("TU ")</f>
        <v xml:space="preserve">TU </v>
      </c>
      <c r="F10058" t="str">
        <f>T("TURISMOS       ")</f>
        <v xml:space="preserve">TURISMOS       </v>
      </c>
      <c r="G10058" t="str">
        <f>T("De 16 a 19,99 CABALLOS FISCALES                   ")</f>
        <v xml:space="preserve">De 16 a 19,99 CABALLOS FISCALES                   </v>
      </c>
      <c r="H10058" t="s">
        <v>2</v>
      </c>
      <c r="I10058">
        <v>1</v>
      </c>
    </row>
    <row r="10059" spans="1:9">
      <c r="A10059" t="str">
        <f>T("2018")</f>
        <v>2018</v>
      </c>
      <c r="B10059" t="str">
        <f>T("Entidad sin personalidad jurídica (art. 35.4 LGT) ")</f>
        <v xml:space="preserve">Entidad sin personalidad jurídica (art. 35.4 LGT) </v>
      </c>
      <c r="C10059" t="str">
        <f>T("MORATALAZ           ")</f>
        <v xml:space="preserve">MORATALAZ           </v>
      </c>
      <c r="D10059" t="str">
        <f>T("PAVONES             ")</f>
        <v xml:space="preserve">PAVONES             </v>
      </c>
      <c r="E10059" t="str">
        <f>T("TU ")</f>
        <v xml:space="preserve">TU </v>
      </c>
      <c r="F10059" t="str">
        <f>T("TURISMOS       ")</f>
        <v xml:space="preserve">TURISMOS       </v>
      </c>
      <c r="G10059" t="str">
        <f>T("De 8 a 11,99 CABALLOS FISCALES                    ")</f>
        <v xml:space="preserve">De 8 a 11,99 CABALLOS FISCALES                    </v>
      </c>
      <c r="H10059" t="str">
        <f>T("DIESEL                                            ")</f>
        <v xml:space="preserve">DIESEL                                            </v>
      </c>
      <c r="I10059">
        <v>1</v>
      </c>
    </row>
    <row r="10060" spans="1:9">
      <c r="A10060" t="str">
        <f>T("2018")</f>
        <v>2018</v>
      </c>
      <c r="B10060" t="str">
        <f>T("Entidad sin personalidad jurídica (art. 35.4 LGT) ")</f>
        <v xml:space="preserve">Entidad sin personalidad jurídica (art. 35.4 LGT) </v>
      </c>
      <c r="C10060" t="str">
        <f>T("MORATALAZ           ")</f>
        <v xml:space="preserve">MORATALAZ           </v>
      </c>
      <c r="D10060" t="str">
        <f>T("PAVONES             ")</f>
        <v xml:space="preserve">PAVONES             </v>
      </c>
      <c r="E10060" t="str">
        <f>T("TU ")</f>
        <v xml:space="preserve">TU </v>
      </c>
      <c r="F10060" t="str">
        <f>T("TURISMOS       ")</f>
        <v xml:space="preserve">TURISMOS       </v>
      </c>
      <c r="G10060" t="str">
        <f>T("De 12 a 15,99 CABALLOS FISCALES                   ")</f>
        <v xml:space="preserve">De 12 a 15,99 CABALLOS FISCALES                   </v>
      </c>
      <c r="H10060" t="str">
        <f>T("DIESEL                                            ")</f>
        <v xml:space="preserve">DIESEL                                            </v>
      </c>
      <c r="I10060">
        <v>7</v>
      </c>
    </row>
    <row r="10061" spans="1:9">
      <c r="A10061" t="str">
        <f>T("2018")</f>
        <v>2018</v>
      </c>
      <c r="B10061" t="str">
        <f>T("Entidad sin personalidad jurídica (art. 35.4 LGT) ")</f>
        <v xml:space="preserve">Entidad sin personalidad jurídica (art. 35.4 LGT) </v>
      </c>
      <c r="C10061" t="str">
        <f>T("MORATALAZ           ")</f>
        <v xml:space="preserve">MORATALAZ           </v>
      </c>
      <c r="D10061" t="str">
        <f>T("HORCAJO             ")</f>
        <v xml:space="preserve">HORCAJO             </v>
      </c>
      <c r="E10061" t="str">
        <f>T("TU ")</f>
        <v xml:space="preserve">TU </v>
      </c>
      <c r="F10061" t="str">
        <f>T("TURISMOS       ")</f>
        <v xml:space="preserve">TURISMOS       </v>
      </c>
      <c r="G10061" t="str">
        <f>T("De 12 a 15,99 CABALLOS FISCALES                   ")</f>
        <v xml:space="preserve">De 12 a 15,99 CABALLOS FISCALES                   </v>
      </c>
      <c r="H10061" t="str">
        <f>T("DIESEL                                            ")</f>
        <v xml:space="preserve">DIESEL                                            </v>
      </c>
      <c r="I10061">
        <v>10</v>
      </c>
    </row>
    <row r="10062" spans="1:9">
      <c r="A10062" t="str">
        <f>T("2018")</f>
        <v>2018</v>
      </c>
      <c r="B10062" t="str">
        <f>T("Entidad sin personalidad jurídica (art. 35.4 LGT) ")</f>
        <v xml:space="preserve">Entidad sin personalidad jurídica (art. 35.4 LGT) </v>
      </c>
      <c r="C10062" t="str">
        <f>T("MORATALAZ           ")</f>
        <v xml:space="preserve">MORATALAZ           </v>
      </c>
      <c r="D10062" t="str">
        <f>T("MARROQUINA          ")</f>
        <v xml:space="preserve">MARROQUINA          </v>
      </c>
      <c r="E10062" t="str">
        <f>T("TU ")</f>
        <v xml:space="preserve">TU </v>
      </c>
      <c r="F10062" t="str">
        <f>T("TURISMOS       ")</f>
        <v xml:space="preserve">TURISMOS       </v>
      </c>
      <c r="G10062" t="str">
        <f>T("De 8 a 11,99 CABALLOS FISCALES                    ")</f>
        <v xml:space="preserve">De 8 a 11,99 CABALLOS FISCALES                    </v>
      </c>
      <c r="H10062" t="str">
        <f>T("DIESEL                                            ")</f>
        <v xml:space="preserve">DIESEL                                            </v>
      </c>
      <c r="I10062">
        <v>1</v>
      </c>
    </row>
    <row r="10063" spans="1:9">
      <c r="A10063" t="str">
        <f>T("2018")</f>
        <v>2018</v>
      </c>
      <c r="B10063" t="str">
        <f>T("Entidad sin personalidad jurídica (art. 35.4 LGT) ")</f>
        <v xml:space="preserve">Entidad sin personalidad jurídica (art. 35.4 LGT) </v>
      </c>
      <c r="C10063" t="str">
        <f>T("MORATALAZ           ")</f>
        <v xml:space="preserve">MORATALAZ           </v>
      </c>
      <c r="D10063" t="str">
        <f>T("MARROQUINA          ")</f>
        <v xml:space="preserve">MARROQUINA          </v>
      </c>
      <c r="E10063" t="str">
        <f>T("TU ")</f>
        <v xml:space="preserve">TU </v>
      </c>
      <c r="F10063" t="str">
        <f>T("TURISMOS       ")</f>
        <v xml:space="preserve">TURISMOS       </v>
      </c>
      <c r="G10063" t="str">
        <f>T("De 12 a 15,99 CABALLOS FISCALES                   ")</f>
        <v xml:space="preserve">De 12 a 15,99 CABALLOS FISCALES                   </v>
      </c>
      <c r="H10063" t="str">
        <f>T("DIESEL                                            ")</f>
        <v xml:space="preserve">DIESEL                                            </v>
      </c>
      <c r="I10063">
        <v>20</v>
      </c>
    </row>
    <row r="10064" spans="1:9">
      <c r="A10064" t="str">
        <f>T("2018")</f>
        <v>2018</v>
      </c>
      <c r="B10064" t="str">
        <f>T("Entidad sin personalidad jurídica (art. 35.4 LGT) ")</f>
        <v xml:space="preserve">Entidad sin personalidad jurídica (art. 35.4 LGT) </v>
      </c>
      <c r="C10064" t="str">
        <f>T("MORATALAZ           ")</f>
        <v xml:space="preserve">MORATALAZ           </v>
      </c>
      <c r="D10064" t="str">
        <f>T("MEDIA LEGUA         ")</f>
        <v xml:space="preserve">MEDIA LEGUA         </v>
      </c>
      <c r="E10064" t="str">
        <f>T("TU ")</f>
        <v xml:space="preserve">TU </v>
      </c>
      <c r="F10064" t="str">
        <f>T("TURISMOS       ")</f>
        <v xml:space="preserve">TURISMOS       </v>
      </c>
      <c r="G10064" t="str">
        <f>T("De 12 a 15,99 CABALLOS FISCALES                   ")</f>
        <v xml:space="preserve">De 12 a 15,99 CABALLOS FISCALES                   </v>
      </c>
      <c r="H10064" t="str">
        <f>T("DIESEL                                            ")</f>
        <v xml:space="preserve">DIESEL                                            </v>
      </c>
      <c r="I10064">
        <v>8</v>
      </c>
    </row>
    <row r="10065" spans="1:9">
      <c r="A10065" t="str">
        <f>T("2018")</f>
        <v>2018</v>
      </c>
      <c r="B10065" t="str">
        <f>T("Entidad sin personalidad jurídica (art. 35.4 LGT) ")</f>
        <v xml:space="preserve">Entidad sin personalidad jurídica (art. 35.4 LGT) </v>
      </c>
      <c r="C10065" t="str">
        <f>T("MORATALAZ           ")</f>
        <v xml:space="preserve">MORATALAZ           </v>
      </c>
      <c r="D10065" t="str">
        <f>T("MEDIA LEGUA         ")</f>
        <v xml:space="preserve">MEDIA LEGUA         </v>
      </c>
      <c r="E10065" t="str">
        <f>T("TU ")</f>
        <v xml:space="preserve">TU </v>
      </c>
      <c r="F10065" t="str">
        <f>T("TURISMOS       ")</f>
        <v xml:space="preserve">TURISMOS       </v>
      </c>
      <c r="G10065" t="str">
        <f>T("De 16 a 19,99 CABALLOS FISCALES                   ")</f>
        <v xml:space="preserve">De 16 a 19,99 CABALLOS FISCALES                   </v>
      </c>
      <c r="H10065" t="str">
        <f>T("DIESEL                                            ")</f>
        <v xml:space="preserve">DIESEL                                            </v>
      </c>
      <c r="I10065">
        <v>4</v>
      </c>
    </row>
    <row r="10066" spans="1:9">
      <c r="A10066" t="str">
        <f>T("2018")</f>
        <v>2018</v>
      </c>
      <c r="B10066" t="str">
        <f>T("Entidad sin personalidad jurídica (art. 35.4 LGT) ")</f>
        <v xml:space="preserve">Entidad sin personalidad jurídica (art. 35.4 LGT) </v>
      </c>
      <c r="C10066" t="str">
        <f>T("MORATALAZ           ")</f>
        <v xml:space="preserve">MORATALAZ           </v>
      </c>
      <c r="D10066" t="str">
        <f>T("FONTARRON           ")</f>
        <v xml:space="preserve">FONTARRON           </v>
      </c>
      <c r="E10066" t="str">
        <f>T("TU ")</f>
        <v xml:space="preserve">TU </v>
      </c>
      <c r="F10066" t="str">
        <f>T("TURISMOS       ")</f>
        <v xml:space="preserve">TURISMOS       </v>
      </c>
      <c r="G10066" t="str">
        <f>T("De 8 a 11,99 CABALLOS FISCALES                    ")</f>
        <v xml:space="preserve">De 8 a 11,99 CABALLOS FISCALES                    </v>
      </c>
      <c r="H10066" t="str">
        <f>T("DIESEL                                            ")</f>
        <v xml:space="preserve">DIESEL                                            </v>
      </c>
      <c r="I10066">
        <v>3</v>
      </c>
    </row>
    <row r="10067" spans="1:9">
      <c r="A10067" t="str">
        <f>T("2018")</f>
        <v>2018</v>
      </c>
      <c r="B10067" t="str">
        <f>T("Entidad sin personalidad jurídica (art. 35.4 LGT) ")</f>
        <v xml:space="preserve">Entidad sin personalidad jurídica (art. 35.4 LGT) </v>
      </c>
      <c r="C10067" t="str">
        <f>T("MORATALAZ           ")</f>
        <v xml:space="preserve">MORATALAZ           </v>
      </c>
      <c r="D10067" t="str">
        <f>T("FONTARRON           ")</f>
        <v xml:space="preserve">FONTARRON           </v>
      </c>
      <c r="E10067" t="str">
        <f>T("TU ")</f>
        <v xml:space="preserve">TU </v>
      </c>
      <c r="F10067" t="str">
        <f>T("TURISMOS       ")</f>
        <v xml:space="preserve">TURISMOS       </v>
      </c>
      <c r="G10067" t="str">
        <f>T("De 12 a 15,99 CABALLOS FISCALES                   ")</f>
        <v xml:space="preserve">De 12 a 15,99 CABALLOS FISCALES                   </v>
      </c>
      <c r="H10067" t="str">
        <f>T("DIESEL                                            ")</f>
        <v xml:space="preserve">DIESEL                                            </v>
      </c>
      <c r="I10067">
        <v>11</v>
      </c>
    </row>
    <row r="10068" spans="1:9">
      <c r="A10068" t="str">
        <f>T("2018")</f>
        <v>2018</v>
      </c>
      <c r="B10068" t="str">
        <f>T("Entidad sin personalidad jurídica (art. 35.4 LGT) ")</f>
        <v xml:space="preserve">Entidad sin personalidad jurídica (art. 35.4 LGT) </v>
      </c>
      <c r="C10068" t="str">
        <f>T("MORATALAZ           ")</f>
        <v xml:space="preserve">MORATALAZ           </v>
      </c>
      <c r="D10068" t="str">
        <f>T("FONTARRON           ")</f>
        <v xml:space="preserve">FONTARRON           </v>
      </c>
      <c r="E10068" t="str">
        <f>T("TU ")</f>
        <v xml:space="preserve">TU </v>
      </c>
      <c r="F10068" t="str">
        <f>T("TURISMOS       ")</f>
        <v xml:space="preserve">TURISMOS       </v>
      </c>
      <c r="G10068" t="str">
        <f>T("De 16 a 19,99 CABALLOS FISCALES                   ")</f>
        <v xml:space="preserve">De 16 a 19,99 CABALLOS FISCALES                   </v>
      </c>
      <c r="H10068" t="str">
        <f>T("DIESEL                                            ")</f>
        <v xml:space="preserve">DIESEL                                            </v>
      </c>
      <c r="I10068">
        <v>1</v>
      </c>
    </row>
    <row r="10069" spans="1:9">
      <c r="A10069" t="str">
        <f>T("2018")</f>
        <v>2018</v>
      </c>
      <c r="B10069" t="str">
        <f>T("Entidad sin personalidad jurídica (art. 35.4 LGT) ")</f>
        <v xml:space="preserve">Entidad sin personalidad jurídica (art. 35.4 LGT) </v>
      </c>
      <c r="C10069" t="str">
        <f>T("MORATALAZ           ")</f>
        <v xml:space="preserve">MORATALAZ           </v>
      </c>
      <c r="D10069" t="str">
        <f>T("VINATEROS           ")</f>
        <v xml:space="preserve">VINATEROS           </v>
      </c>
      <c r="E10069" t="str">
        <f>T("TU ")</f>
        <v xml:space="preserve">TU </v>
      </c>
      <c r="F10069" t="str">
        <f>T("TURISMOS       ")</f>
        <v xml:space="preserve">TURISMOS       </v>
      </c>
      <c r="G10069" t="str">
        <f>T("De 12 a 15,99 CABALLOS FISCALES                   ")</f>
        <v xml:space="preserve">De 12 a 15,99 CABALLOS FISCALES                   </v>
      </c>
      <c r="H10069" t="str">
        <f>T("DIESEL                                            ")</f>
        <v xml:space="preserve">DIESEL                                            </v>
      </c>
      <c r="I10069">
        <v>14</v>
      </c>
    </row>
    <row r="10070" spans="1:9">
      <c r="A10070" t="str">
        <f>T("2018")</f>
        <v>2018</v>
      </c>
      <c r="B10070" t="str">
        <f>T("FISICO                                            ")</f>
        <v xml:space="preserve">FISICO                                            </v>
      </c>
      <c r="C10070" t="str">
        <f>T("MORATALAZ           ")</f>
        <v xml:space="preserve">MORATALAZ           </v>
      </c>
      <c r="D10070" t="str">
        <f>T("SIN BARRIO          ")</f>
        <v xml:space="preserve">SIN BARRIO          </v>
      </c>
      <c r="E10070" t="str">
        <f>T("TU ")</f>
        <v xml:space="preserve">TU </v>
      </c>
      <c r="F10070" t="str">
        <f>T("TURISMOS       ")</f>
        <v xml:space="preserve">TURISMOS       </v>
      </c>
      <c r="G10070" t="str">
        <f>T("De 8 a 11,99 CABALLOS FISCALES                    ")</f>
        <v xml:space="preserve">De 8 a 11,99 CABALLOS FISCALES                    </v>
      </c>
      <c r="H10070" t="str">
        <f>T("DIESEL                                            ")</f>
        <v xml:space="preserve">DIESEL                                            </v>
      </c>
      <c r="I10070">
        <v>104</v>
      </c>
    </row>
    <row r="10071" spans="1:9">
      <c r="A10071" t="str">
        <f>T("2018")</f>
        <v>2018</v>
      </c>
      <c r="B10071" t="str">
        <f>T("FISICO                                            ")</f>
        <v xml:space="preserve">FISICO                                            </v>
      </c>
      <c r="C10071" t="str">
        <f>T("MORATALAZ           ")</f>
        <v xml:space="preserve">MORATALAZ           </v>
      </c>
      <c r="D10071" t="str">
        <f>T("SIN BARRIO          ")</f>
        <v xml:space="preserve">SIN BARRIO          </v>
      </c>
      <c r="E10071" t="str">
        <f>T("TU ")</f>
        <v xml:space="preserve">TU </v>
      </c>
      <c r="F10071" t="str">
        <f>T("TURISMOS       ")</f>
        <v xml:space="preserve">TURISMOS       </v>
      </c>
      <c r="G10071" t="str">
        <f>T("De 12 a 15,99 CABALLOS FISCALES                   ")</f>
        <v xml:space="preserve">De 12 a 15,99 CABALLOS FISCALES                   </v>
      </c>
      <c r="H10071" t="str">
        <f>T("DIESEL                                            ")</f>
        <v xml:space="preserve">DIESEL                                            </v>
      </c>
      <c r="I10071">
        <v>195</v>
      </c>
    </row>
    <row r="10072" spans="1:9">
      <c r="A10072" t="str">
        <f>T("2018")</f>
        <v>2018</v>
      </c>
      <c r="B10072" t="str">
        <f>T("FISICO                                            ")</f>
        <v xml:space="preserve">FISICO                                            </v>
      </c>
      <c r="C10072" t="str">
        <f>T("MORATALAZ           ")</f>
        <v xml:space="preserve">MORATALAZ           </v>
      </c>
      <c r="D10072" t="str">
        <f>T("SIN BARRIO          ")</f>
        <v xml:space="preserve">SIN BARRIO          </v>
      </c>
      <c r="E10072" t="str">
        <f>T("TU ")</f>
        <v xml:space="preserve">TU </v>
      </c>
      <c r="F10072" t="str">
        <f>T("TURISMOS       ")</f>
        <v xml:space="preserve">TURISMOS       </v>
      </c>
      <c r="G10072" t="str">
        <f>T("De 16 a 19,99 CABALLOS FISCALES                   ")</f>
        <v xml:space="preserve">De 16 a 19,99 CABALLOS FISCALES                   </v>
      </c>
      <c r="H10072" t="str">
        <f>T("DIESEL                                            ")</f>
        <v xml:space="preserve">DIESEL                                            </v>
      </c>
      <c r="I10072">
        <v>16</v>
      </c>
    </row>
    <row r="10073" spans="1:9">
      <c r="A10073" t="str">
        <f>T("2018")</f>
        <v>2018</v>
      </c>
      <c r="B10073" t="str">
        <f>T("FISICO                                            ")</f>
        <v xml:space="preserve">FISICO                                            </v>
      </c>
      <c r="C10073" t="str">
        <f>T("MORATALAZ           ")</f>
        <v xml:space="preserve">MORATALAZ           </v>
      </c>
      <c r="D10073" t="str">
        <f>T("SIN BARRIO          ")</f>
        <v xml:space="preserve">SIN BARRIO          </v>
      </c>
      <c r="E10073" t="str">
        <f>T("TU ")</f>
        <v xml:space="preserve">TU </v>
      </c>
      <c r="F10073" t="str">
        <f>T("TURISMOS       ")</f>
        <v xml:space="preserve">TURISMOS       </v>
      </c>
      <c r="G10073" t="str">
        <f>T("De 20 CABALLOS FISCALES en adelante               ")</f>
        <v xml:space="preserve">De 20 CABALLOS FISCALES en adelante               </v>
      </c>
      <c r="H10073" t="str">
        <f>T("DIESEL                                            ")</f>
        <v xml:space="preserve">DIESEL                                            </v>
      </c>
      <c r="I10073">
        <v>2</v>
      </c>
    </row>
    <row r="10074" spans="1:9">
      <c r="A10074" t="str">
        <f>T("2018")</f>
        <v>2018</v>
      </c>
      <c r="B10074" t="str">
        <f>T("FISICO                                            ")</f>
        <v xml:space="preserve">FISICO                                            </v>
      </c>
      <c r="C10074" t="str">
        <f>T("MORATALAZ           ")</f>
        <v xml:space="preserve">MORATALAZ           </v>
      </c>
      <c r="D10074" t="str">
        <f>T("PAVONES             ")</f>
        <v xml:space="preserve">PAVONES             </v>
      </c>
      <c r="E10074" t="str">
        <f>T("TU ")</f>
        <v xml:space="preserve">TU </v>
      </c>
      <c r="F10074" t="str">
        <f>T("TURISMOS       ")</f>
        <v xml:space="preserve">TURISMOS       </v>
      </c>
      <c r="G10074" t="str">
        <f>T("De menos de 8 CABALLOS FISCALES                   ")</f>
        <v xml:space="preserve">De menos de 8 CABALLOS FISCALES                   </v>
      </c>
      <c r="H10074" t="str">
        <f>T("DIESEL                                            ")</f>
        <v xml:space="preserve">DIESEL                                            </v>
      </c>
      <c r="I10074">
        <v>2</v>
      </c>
    </row>
    <row r="10075" spans="1:9">
      <c r="A10075" t="str">
        <f>T("2018")</f>
        <v>2018</v>
      </c>
      <c r="B10075" t="str">
        <f>T("FISICO                                            ")</f>
        <v xml:space="preserve">FISICO                                            </v>
      </c>
      <c r="C10075" t="str">
        <f>T("MORATALAZ           ")</f>
        <v xml:space="preserve">MORATALAZ           </v>
      </c>
      <c r="D10075" t="str">
        <f>T("PAVONES             ")</f>
        <v xml:space="preserve">PAVONES             </v>
      </c>
      <c r="E10075" t="str">
        <f>T("TU ")</f>
        <v xml:space="preserve">TU </v>
      </c>
      <c r="F10075" t="str">
        <f>T("TURISMOS       ")</f>
        <v xml:space="preserve">TURISMOS       </v>
      </c>
      <c r="G10075" t="str">
        <f>T("De 8 a 11,99 CABALLOS FISCALES                    ")</f>
        <v xml:space="preserve">De 8 a 11,99 CABALLOS FISCALES                    </v>
      </c>
      <c r="H10075" t="str">
        <f>T("DIESEL                                            ")</f>
        <v xml:space="preserve">DIESEL                                            </v>
      </c>
      <c r="I10075">
        <v>741</v>
      </c>
    </row>
    <row r="10076" spans="1:9">
      <c r="A10076" t="str">
        <f>T("2018")</f>
        <v>2018</v>
      </c>
      <c r="B10076" t="str">
        <f>T("FISICO                                            ")</f>
        <v xml:space="preserve">FISICO                                            </v>
      </c>
      <c r="C10076" t="str">
        <f>T("MORATALAZ           ")</f>
        <v xml:space="preserve">MORATALAZ           </v>
      </c>
      <c r="D10076" t="str">
        <f>T("PAVONES             ")</f>
        <v xml:space="preserve">PAVONES             </v>
      </c>
      <c r="E10076" t="str">
        <f>T("TU ")</f>
        <v xml:space="preserve">TU </v>
      </c>
      <c r="F10076" t="str">
        <f>T("TURISMOS       ")</f>
        <v xml:space="preserve">TURISMOS       </v>
      </c>
      <c r="G10076" t="str">
        <f>T("De 12 a 15,99 CABALLOS FISCALES                   ")</f>
        <v xml:space="preserve">De 12 a 15,99 CABALLOS FISCALES                   </v>
      </c>
      <c r="H10076" t="str">
        <f>T("DIESEL                                            ")</f>
        <v xml:space="preserve">DIESEL                                            </v>
      </c>
      <c r="I10076" s="1">
        <v>1267</v>
      </c>
    </row>
    <row r="10077" spans="1:9">
      <c r="A10077" t="str">
        <f>T("2018")</f>
        <v>2018</v>
      </c>
      <c r="B10077" t="str">
        <f>T("FISICO                                            ")</f>
        <v xml:space="preserve">FISICO                                            </v>
      </c>
      <c r="C10077" t="str">
        <f>T("MORATALAZ           ")</f>
        <v xml:space="preserve">MORATALAZ           </v>
      </c>
      <c r="D10077" t="str">
        <f>T("PAVONES             ")</f>
        <v xml:space="preserve">PAVONES             </v>
      </c>
      <c r="E10077" t="str">
        <f>T("TU ")</f>
        <v xml:space="preserve">TU </v>
      </c>
      <c r="F10077" t="str">
        <f>T("TURISMOS       ")</f>
        <v xml:space="preserve">TURISMOS       </v>
      </c>
      <c r="G10077" t="str">
        <f>T("De 16 a 19,99 CABALLOS FISCALES                   ")</f>
        <v xml:space="preserve">De 16 a 19,99 CABALLOS FISCALES                   </v>
      </c>
      <c r="H10077" t="str">
        <f>T("DIESEL                                            ")</f>
        <v xml:space="preserve">DIESEL                                            </v>
      </c>
      <c r="I10077">
        <v>72</v>
      </c>
    </row>
    <row r="10078" spans="1:9">
      <c r="A10078" t="str">
        <f>T("2018")</f>
        <v>2018</v>
      </c>
      <c r="B10078" t="str">
        <f>T("FISICO                                            ")</f>
        <v xml:space="preserve">FISICO                                            </v>
      </c>
      <c r="C10078" t="str">
        <f>T("MORATALAZ           ")</f>
        <v xml:space="preserve">MORATALAZ           </v>
      </c>
      <c r="D10078" t="str">
        <f>T("PAVONES             ")</f>
        <v xml:space="preserve">PAVONES             </v>
      </c>
      <c r="E10078" t="str">
        <f>T("TU ")</f>
        <v xml:space="preserve">TU </v>
      </c>
      <c r="F10078" t="str">
        <f>T("TURISMOS       ")</f>
        <v xml:space="preserve">TURISMOS       </v>
      </c>
      <c r="G10078" t="str">
        <f>T("De 20 CABALLOS FISCALES en adelante               ")</f>
        <v xml:space="preserve">De 20 CABALLOS FISCALES en adelante               </v>
      </c>
      <c r="H10078" t="str">
        <f>T("DIESEL                                            ")</f>
        <v xml:space="preserve">DIESEL                                            </v>
      </c>
      <c r="I10078">
        <v>5</v>
      </c>
    </row>
    <row r="10079" spans="1:9">
      <c r="A10079" t="str">
        <f>T("2018")</f>
        <v>2018</v>
      </c>
      <c r="B10079" t="str">
        <f>T("FISICO                                            ")</f>
        <v xml:space="preserve">FISICO                                            </v>
      </c>
      <c r="C10079" t="str">
        <f>T("MORATALAZ           ")</f>
        <v xml:space="preserve">MORATALAZ           </v>
      </c>
      <c r="D10079" t="str">
        <f>T("HORCAJO             ")</f>
        <v xml:space="preserve">HORCAJO             </v>
      </c>
      <c r="E10079" t="str">
        <f>T("TU ")</f>
        <v xml:space="preserve">TU </v>
      </c>
      <c r="F10079" t="str">
        <f>T("TURISMOS       ")</f>
        <v xml:space="preserve">TURISMOS       </v>
      </c>
      <c r="G10079" t="str">
        <f>T("De 8 a 11,99 CABALLOS FISCALES                    ")</f>
        <v xml:space="preserve">De 8 a 11,99 CABALLOS FISCALES                    </v>
      </c>
      <c r="H10079" t="str">
        <f>T("DIESEL                                            ")</f>
        <v xml:space="preserve">DIESEL                                            </v>
      </c>
      <c r="I10079">
        <v>362</v>
      </c>
    </row>
    <row r="10080" spans="1:9">
      <c r="A10080" t="str">
        <f>T("2018")</f>
        <v>2018</v>
      </c>
      <c r="B10080" t="str">
        <f>T("FISICO                                            ")</f>
        <v xml:space="preserve">FISICO                                            </v>
      </c>
      <c r="C10080" t="str">
        <f>T("MORATALAZ           ")</f>
        <v xml:space="preserve">MORATALAZ           </v>
      </c>
      <c r="D10080" t="str">
        <f>T("HORCAJO             ")</f>
        <v xml:space="preserve">HORCAJO             </v>
      </c>
      <c r="E10080" t="str">
        <f>T("TU ")</f>
        <v xml:space="preserve">TU </v>
      </c>
      <c r="F10080" t="str">
        <f>T("TURISMOS       ")</f>
        <v xml:space="preserve">TURISMOS       </v>
      </c>
      <c r="G10080" t="str">
        <f>T("De 12 a 15,99 CABALLOS FISCALES                   ")</f>
        <v xml:space="preserve">De 12 a 15,99 CABALLOS FISCALES                   </v>
      </c>
      <c r="H10080" t="str">
        <f>T("DIESEL                                            ")</f>
        <v xml:space="preserve">DIESEL                                            </v>
      </c>
      <c r="I10080">
        <v>780</v>
      </c>
    </row>
    <row r="10081" spans="1:9">
      <c r="A10081" t="str">
        <f>T("2018")</f>
        <v>2018</v>
      </c>
      <c r="B10081" t="str">
        <f>T("FISICO                                            ")</f>
        <v xml:space="preserve">FISICO                                            </v>
      </c>
      <c r="C10081" t="str">
        <f>T("MORATALAZ           ")</f>
        <v xml:space="preserve">MORATALAZ           </v>
      </c>
      <c r="D10081" t="str">
        <f>T("HORCAJO             ")</f>
        <v xml:space="preserve">HORCAJO             </v>
      </c>
      <c r="E10081" t="str">
        <f>T("TU ")</f>
        <v xml:space="preserve">TU </v>
      </c>
      <c r="F10081" t="str">
        <f>T("TURISMOS       ")</f>
        <v xml:space="preserve">TURISMOS       </v>
      </c>
      <c r="G10081" t="str">
        <f>T("De 16 a 19,99 CABALLOS FISCALES                   ")</f>
        <v xml:space="preserve">De 16 a 19,99 CABALLOS FISCALES                   </v>
      </c>
      <c r="H10081" t="str">
        <f>T("DIESEL                                            ")</f>
        <v xml:space="preserve">DIESEL                                            </v>
      </c>
      <c r="I10081">
        <v>68</v>
      </c>
    </row>
    <row r="10082" spans="1:9">
      <c r="A10082" t="str">
        <f>T("2018")</f>
        <v>2018</v>
      </c>
      <c r="B10082" t="str">
        <f>T("FISICO                                            ")</f>
        <v xml:space="preserve">FISICO                                            </v>
      </c>
      <c r="C10082" t="str">
        <f>T("MORATALAZ           ")</f>
        <v xml:space="preserve">MORATALAZ           </v>
      </c>
      <c r="D10082" t="str">
        <f>T("HORCAJO             ")</f>
        <v xml:space="preserve">HORCAJO             </v>
      </c>
      <c r="E10082" t="str">
        <f>T("TU ")</f>
        <v xml:space="preserve">TU </v>
      </c>
      <c r="F10082" t="str">
        <f>T("TURISMOS       ")</f>
        <v xml:space="preserve">TURISMOS       </v>
      </c>
      <c r="G10082" t="str">
        <f>T("De 20 CABALLOS FISCALES en adelante               ")</f>
        <v xml:space="preserve">De 20 CABALLOS FISCALES en adelante               </v>
      </c>
      <c r="H10082" t="str">
        <f>T("DIESEL                                            ")</f>
        <v xml:space="preserve">DIESEL                                            </v>
      </c>
      <c r="I10082">
        <v>4</v>
      </c>
    </row>
    <row r="10083" spans="1:9">
      <c r="A10083" t="str">
        <f>T("2018")</f>
        <v>2018</v>
      </c>
      <c r="B10083" t="str">
        <f>T("FISICO                                            ")</f>
        <v xml:space="preserve">FISICO                                            </v>
      </c>
      <c r="C10083" t="str">
        <f>T("MORATALAZ           ")</f>
        <v xml:space="preserve">MORATALAZ           </v>
      </c>
      <c r="D10083" t="str">
        <f>T("MARROQUINA          ")</f>
        <v xml:space="preserve">MARROQUINA          </v>
      </c>
      <c r="E10083" t="str">
        <f>T("TU ")</f>
        <v xml:space="preserve">TU </v>
      </c>
      <c r="F10083" t="str">
        <f>T("TURISMOS       ")</f>
        <v xml:space="preserve">TURISMOS       </v>
      </c>
      <c r="G10083" t="str">
        <f>T("De menos de 8 CABALLOS FISCALES                   ")</f>
        <v xml:space="preserve">De menos de 8 CABALLOS FISCALES                   </v>
      </c>
      <c r="H10083" t="str">
        <f>T("DIESEL                                            ")</f>
        <v xml:space="preserve">DIESEL                                            </v>
      </c>
      <c r="I10083">
        <v>1</v>
      </c>
    </row>
    <row r="10084" spans="1:9">
      <c r="A10084" t="str">
        <f>T("2018")</f>
        <v>2018</v>
      </c>
      <c r="B10084" t="str">
        <f>T("FISICO                                            ")</f>
        <v xml:space="preserve">FISICO                                            </v>
      </c>
      <c r="C10084" t="str">
        <f>T("MORATALAZ           ")</f>
        <v xml:space="preserve">MORATALAZ           </v>
      </c>
      <c r="D10084" t="str">
        <f>T("MARROQUINA          ")</f>
        <v xml:space="preserve">MARROQUINA          </v>
      </c>
      <c r="E10084" t="str">
        <f>T("TU ")</f>
        <v xml:space="preserve">TU </v>
      </c>
      <c r="F10084" t="str">
        <f>T("TURISMOS       ")</f>
        <v xml:space="preserve">TURISMOS       </v>
      </c>
      <c r="G10084" t="str">
        <f>T("De 8 a 11,99 CABALLOS FISCALES                    ")</f>
        <v xml:space="preserve">De 8 a 11,99 CABALLOS FISCALES                    </v>
      </c>
      <c r="H10084" t="str">
        <f>T("DIESEL                                            ")</f>
        <v xml:space="preserve">DIESEL                                            </v>
      </c>
      <c r="I10084" s="1">
        <v>2171</v>
      </c>
    </row>
    <row r="10085" spans="1:9">
      <c r="A10085" t="str">
        <f>T("2018")</f>
        <v>2018</v>
      </c>
      <c r="B10085" t="str">
        <f>T("FISICO                                            ")</f>
        <v xml:space="preserve">FISICO                                            </v>
      </c>
      <c r="C10085" t="str">
        <f>T("MORATALAZ           ")</f>
        <v xml:space="preserve">MORATALAZ           </v>
      </c>
      <c r="D10085" t="str">
        <f>T("MARROQUINA          ")</f>
        <v xml:space="preserve">MARROQUINA          </v>
      </c>
      <c r="E10085" t="str">
        <f>T("TU ")</f>
        <v xml:space="preserve">TU </v>
      </c>
      <c r="F10085" t="str">
        <f>T("TURISMOS       ")</f>
        <v xml:space="preserve">TURISMOS       </v>
      </c>
      <c r="G10085" t="str">
        <f>T("De 12 a 15,99 CABALLOS FISCALES                   ")</f>
        <v xml:space="preserve">De 12 a 15,99 CABALLOS FISCALES                   </v>
      </c>
      <c r="H10085" t="str">
        <f>T("DIESEL                                            ")</f>
        <v xml:space="preserve">DIESEL                                            </v>
      </c>
      <c r="I10085" s="1">
        <v>4079</v>
      </c>
    </row>
    <row r="10086" spans="1:9">
      <c r="A10086" t="str">
        <f>T("2018")</f>
        <v>2018</v>
      </c>
      <c r="B10086" t="str">
        <f>T("FISICO                                            ")</f>
        <v xml:space="preserve">FISICO                                            </v>
      </c>
      <c r="C10086" t="str">
        <f>T("MORATALAZ           ")</f>
        <v xml:space="preserve">MORATALAZ           </v>
      </c>
      <c r="D10086" t="str">
        <f>T("MARROQUINA          ")</f>
        <v xml:space="preserve">MARROQUINA          </v>
      </c>
      <c r="E10086" t="str">
        <f>T("TU ")</f>
        <v xml:space="preserve">TU </v>
      </c>
      <c r="F10086" t="str">
        <f>T("TURISMOS       ")</f>
        <v xml:space="preserve">TURISMOS       </v>
      </c>
      <c r="G10086" t="str">
        <f>T("De 16 a 19,99 CABALLOS FISCALES                   ")</f>
        <v xml:space="preserve">De 16 a 19,99 CABALLOS FISCALES                   </v>
      </c>
      <c r="H10086" t="str">
        <f>T("DIESEL                                            ")</f>
        <v xml:space="preserve">DIESEL                                            </v>
      </c>
      <c r="I10086">
        <v>363</v>
      </c>
    </row>
    <row r="10087" spans="1:9">
      <c r="A10087" t="str">
        <f>T("2018")</f>
        <v>2018</v>
      </c>
      <c r="B10087" t="str">
        <f>T("FISICO                                            ")</f>
        <v xml:space="preserve">FISICO                                            </v>
      </c>
      <c r="C10087" t="str">
        <f>T("MORATALAZ           ")</f>
        <v xml:space="preserve">MORATALAZ           </v>
      </c>
      <c r="D10087" t="str">
        <f>T("MARROQUINA          ")</f>
        <v xml:space="preserve">MARROQUINA          </v>
      </c>
      <c r="E10087" t="str">
        <f>T("TU ")</f>
        <v xml:space="preserve">TU </v>
      </c>
      <c r="F10087" t="str">
        <f>T("TURISMOS       ")</f>
        <v xml:space="preserve">TURISMOS       </v>
      </c>
      <c r="G10087" t="str">
        <f>T("De 20 CABALLOS FISCALES en adelante               ")</f>
        <v xml:space="preserve">De 20 CABALLOS FISCALES en adelante               </v>
      </c>
      <c r="H10087" t="str">
        <f>T("DIESEL                                            ")</f>
        <v xml:space="preserve">DIESEL                                            </v>
      </c>
      <c r="I10087">
        <v>22</v>
      </c>
    </row>
    <row r="10088" spans="1:9">
      <c r="A10088" t="str">
        <f>T("2018")</f>
        <v>2018</v>
      </c>
      <c r="B10088" t="str">
        <f>T("FISICO                                            ")</f>
        <v xml:space="preserve">FISICO                                            </v>
      </c>
      <c r="C10088" t="str">
        <f>T("MORATALAZ           ")</f>
        <v xml:space="preserve">MORATALAZ           </v>
      </c>
      <c r="D10088" t="str">
        <f>T("MEDIA LEGUA         ")</f>
        <v xml:space="preserve">MEDIA LEGUA         </v>
      </c>
      <c r="E10088" t="str">
        <f>T("TU ")</f>
        <v xml:space="preserve">TU </v>
      </c>
      <c r="F10088" t="str">
        <f>T("TURISMOS       ")</f>
        <v xml:space="preserve">TURISMOS       </v>
      </c>
      <c r="G10088" t="str">
        <f>T("De menos de 8 CABALLOS FISCALES                   ")</f>
        <v xml:space="preserve">De menos de 8 CABALLOS FISCALES                   </v>
      </c>
      <c r="H10088" t="str">
        <f>T("DIESEL                                            ")</f>
        <v xml:space="preserve">DIESEL                                            </v>
      </c>
      <c r="I10088">
        <v>1</v>
      </c>
    </row>
    <row r="10089" spans="1:9">
      <c r="A10089" t="str">
        <f>T("2018")</f>
        <v>2018</v>
      </c>
      <c r="B10089" t="str">
        <f>T("FISICO                                            ")</f>
        <v xml:space="preserve">FISICO                                            </v>
      </c>
      <c r="C10089" t="str">
        <f>T("MORATALAZ           ")</f>
        <v xml:space="preserve">MORATALAZ           </v>
      </c>
      <c r="D10089" t="str">
        <f>T("MEDIA LEGUA         ")</f>
        <v xml:space="preserve">MEDIA LEGUA         </v>
      </c>
      <c r="E10089" t="str">
        <f>T("TU ")</f>
        <v xml:space="preserve">TU </v>
      </c>
      <c r="F10089" t="str">
        <f>T("TURISMOS       ")</f>
        <v xml:space="preserve">TURISMOS       </v>
      </c>
      <c r="G10089" t="str">
        <f>T("De 8 a 11,99 CABALLOS FISCALES                    ")</f>
        <v xml:space="preserve">De 8 a 11,99 CABALLOS FISCALES                    </v>
      </c>
      <c r="H10089" t="str">
        <f>T("DIESEL                                            ")</f>
        <v xml:space="preserve">DIESEL                                            </v>
      </c>
      <c r="I10089" s="1">
        <v>1112</v>
      </c>
    </row>
    <row r="10090" spans="1:9">
      <c r="A10090" t="str">
        <f>T("2018")</f>
        <v>2018</v>
      </c>
      <c r="B10090" t="str">
        <f>T("FISICO                                            ")</f>
        <v xml:space="preserve">FISICO                                            </v>
      </c>
      <c r="C10090" t="str">
        <f>T("MORATALAZ           ")</f>
        <v xml:space="preserve">MORATALAZ           </v>
      </c>
      <c r="D10090" t="str">
        <f>T("MEDIA LEGUA         ")</f>
        <v xml:space="preserve">MEDIA LEGUA         </v>
      </c>
      <c r="E10090" t="str">
        <f>T("TU ")</f>
        <v xml:space="preserve">TU </v>
      </c>
      <c r="F10090" t="str">
        <f>T("TURISMOS       ")</f>
        <v xml:space="preserve">TURISMOS       </v>
      </c>
      <c r="G10090" t="str">
        <f>T("De 12 a 15,99 CABALLOS FISCALES                   ")</f>
        <v xml:space="preserve">De 12 a 15,99 CABALLOS FISCALES                   </v>
      </c>
      <c r="H10090" t="str">
        <f>T("DIESEL                                            ")</f>
        <v xml:space="preserve">DIESEL                                            </v>
      </c>
      <c r="I10090" s="1">
        <v>2327</v>
      </c>
    </row>
    <row r="10091" spans="1:9">
      <c r="A10091" t="str">
        <f>T("2018")</f>
        <v>2018</v>
      </c>
      <c r="B10091" t="str">
        <f>T("FISICO                                            ")</f>
        <v xml:space="preserve">FISICO                                            </v>
      </c>
      <c r="C10091" t="str">
        <f>T("MORATALAZ           ")</f>
        <v xml:space="preserve">MORATALAZ           </v>
      </c>
      <c r="D10091" t="str">
        <f>T("MEDIA LEGUA         ")</f>
        <v xml:space="preserve">MEDIA LEGUA         </v>
      </c>
      <c r="E10091" t="str">
        <f>T("TU ")</f>
        <v xml:space="preserve">TU </v>
      </c>
      <c r="F10091" t="str">
        <f>T("TURISMOS       ")</f>
        <v xml:space="preserve">TURISMOS       </v>
      </c>
      <c r="G10091" t="str">
        <f>T("De 16 a 19,99 CABALLOS FISCALES                   ")</f>
        <v xml:space="preserve">De 16 a 19,99 CABALLOS FISCALES                   </v>
      </c>
      <c r="H10091" t="str">
        <f>T("DIESEL                                            ")</f>
        <v xml:space="preserve">DIESEL                                            </v>
      </c>
      <c r="I10091">
        <v>231</v>
      </c>
    </row>
    <row r="10092" spans="1:9">
      <c r="A10092" t="str">
        <f>T("2018")</f>
        <v>2018</v>
      </c>
      <c r="B10092" t="str">
        <f>T("FISICO                                            ")</f>
        <v xml:space="preserve">FISICO                                            </v>
      </c>
      <c r="C10092" t="str">
        <f>T("MORATALAZ           ")</f>
        <v xml:space="preserve">MORATALAZ           </v>
      </c>
      <c r="D10092" t="str">
        <f>T("MEDIA LEGUA         ")</f>
        <v xml:space="preserve">MEDIA LEGUA         </v>
      </c>
      <c r="E10092" t="str">
        <f>T("TU ")</f>
        <v xml:space="preserve">TU </v>
      </c>
      <c r="F10092" t="str">
        <f>T("TURISMOS       ")</f>
        <v xml:space="preserve">TURISMOS       </v>
      </c>
      <c r="G10092" t="str">
        <f>T("De 20 CABALLOS FISCALES en adelante               ")</f>
        <v xml:space="preserve">De 20 CABALLOS FISCALES en adelante               </v>
      </c>
      <c r="H10092" t="str">
        <f>T("DIESEL                                            ")</f>
        <v xml:space="preserve">DIESEL                                            </v>
      </c>
      <c r="I10092">
        <v>15</v>
      </c>
    </row>
    <row r="10093" spans="1:9">
      <c r="A10093" t="str">
        <f>T("2018")</f>
        <v>2018</v>
      </c>
      <c r="B10093" t="str">
        <f>T("FISICO                                            ")</f>
        <v xml:space="preserve">FISICO                                            </v>
      </c>
      <c r="C10093" t="str">
        <f>T("MORATALAZ           ")</f>
        <v xml:space="preserve">MORATALAZ           </v>
      </c>
      <c r="D10093" t="str">
        <f>T("FONTARRON           ")</f>
        <v xml:space="preserve">FONTARRON           </v>
      </c>
      <c r="E10093" t="str">
        <f>T("TU ")</f>
        <v xml:space="preserve">TU </v>
      </c>
      <c r="F10093" t="str">
        <f>T("TURISMOS       ")</f>
        <v xml:space="preserve">TURISMOS       </v>
      </c>
      <c r="G10093" t="str">
        <f>T("De menos de 8 CABALLOS FISCALES                   ")</f>
        <v xml:space="preserve">De menos de 8 CABALLOS FISCALES                   </v>
      </c>
      <c r="H10093" t="str">
        <f>T("DIESEL                                            ")</f>
        <v xml:space="preserve">DIESEL                                            </v>
      </c>
      <c r="I10093">
        <v>5</v>
      </c>
    </row>
    <row r="10094" spans="1:9">
      <c r="A10094" t="str">
        <f>T("2018")</f>
        <v>2018</v>
      </c>
      <c r="B10094" t="str">
        <f>T("FISICO                                            ")</f>
        <v xml:space="preserve">FISICO                                            </v>
      </c>
      <c r="C10094" t="str">
        <f>T("MORATALAZ           ")</f>
        <v xml:space="preserve">MORATALAZ           </v>
      </c>
      <c r="D10094" t="str">
        <f>T("FONTARRON           ")</f>
        <v xml:space="preserve">FONTARRON           </v>
      </c>
      <c r="E10094" t="str">
        <f>T("TU ")</f>
        <v xml:space="preserve">TU </v>
      </c>
      <c r="F10094" t="str">
        <f>T("TURISMOS       ")</f>
        <v xml:space="preserve">TURISMOS       </v>
      </c>
      <c r="G10094" t="str">
        <f>T("De 8 a 11,99 CABALLOS FISCALES                    ")</f>
        <v xml:space="preserve">De 8 a 11,99 CABALLOS FISCALES                    </v>
      </c>
      <c r="H10094" t="str">
        <f>T("DIESEL                                            ")</f>
        <v xml:space="preserve">DIESEL                                            </v>
      </c>
      <c r="I10094" s="1">
        <v>1113</v>
      </c>
    </row>
    <row r="10095" spans="1:9">
      <c r="A10095" t="str">
        <f>T("2018")</f>
        <v>2018</v>
      </c>
      <c r="B10095" t="str">
        <f>T("FISICO                                            ")</f>
        <v xml:space="preserve">FISICO                                            </v>
      </c>
      <c r="C10095" t="str">
        <f>T("MORATALAZ           ")</f>
        <v xml:space="preserve">MORATALAZ           </v>
      </c>
      <c r="D10095" t="str">
        <f>T("FONTARRON           ")</f>
        <v xml:space="preserve">FONTARRON           </v>
      </c>
      <c r="E10095" t="str">
        <f>T("TU ")</f>
        <v xml:space="preserve">TU </v>
      </c>
      <c r="F10095" t="str">
        <f>T("TURISMOS       ")</f>
        <v xml:space="preserve">TURISMOS       </v>
      </c>
      <c r="G10095" t="str">
        <f>T("De 12 a 15,99 CABALLOS FISCALES                   ")</f>
        <v xml:space="preserve">De 12 a 15,99 CABALLOS FISCALES                   </v>
      </c>
      <c r="H10095" t="str">
        <f>T("DIESEL                                            ")</f>
        <v xml:space="preserve">DIESEL                                            </v>
      </c>
      <c r="I10095" s="1">
        <v>2007</v>
      </c>
    </row>
    <row r="10096" spans="1:9">
      <c r="A10096" t="str">
        <f>T("2018")</f>
        <v>2018</v>
      </c>
      <c r="B10096" t="str">
        <f>T("FISICO                                            ")</f>
        <v xml:space="preserve">FISICO                                            </v>
      </c>
      <c r="C10096" t="str">
        <f>T("MORATALAZ           ")</f>
        <v xml:space="preserve">MORATALAZ           </v>
      </c>
      <c r="D10096" t="str">
        <f>T("FONTARRON           ")</f>
        <v xml:space="preserve">FONTARRON           </v>
      </c>
      <c r="E10096" t="str">
        <f>T("TU ")</f>
        <v xml:space="preserve">TU </v>
      </c>
      <c r="F10096" t="str">
        <f>T("TURISMOS       ")</f>
        <v xml:space="preserve">TURISMOS       </v>
      </c>
      <c r="G10096" t="str">
        <f>T("De 16 a 19,99 CABALLOS FISCALES                   ")</f>
        <v xml:space="preserve">De 16 a 19,99 CABALLOS FISCALES                   </v>
      </c>
      <c r="H10096" t="str">
        <f>T("DIESEL                                            ")</f>
        <v xml:space="preserve">DIESEL                                            </v>
      </c>
      <c r="I10096">
        <v>131</v>
      </c>
    </row>
    <row r="10097" spans="1:9">
      <c r="A10097" t="str">
        <f>T("2018")</f>
        <v>2018</v>
      </c>
      <c r="B10097" t="str">
        <f>T("FISICO                                            ")</f>
        <v xml:space="preserve">FISICO                                            </v>
      </c>
      <c r="C10097" t="str">
        <f>T("MORATALAZ           ")</f>
        <v xml:space="preserve">MORATALAZ           </v>
      </c>
      <c r="D10097" t="str">
        <f>T("FONTARRON           ")</f>
        <v xml:space="preserve">FONTARRON           </v>
      </c>
      <c r="E10097" t="str">
        <f>T("TU ")</f>
        <v xml:space="preserve">TU </v>
      </c>
      <c r="F10097" t="str">
        <f>T("TURISMOS       ")</f>
        <v xml:space="preserve">TURISMOS       </v>
      </c>
      <c r="G10097" t="str">
        <f>T("De 20 CABALLOS FISCALES en adelante               ")</f>
        <v xml:space="preserve">De 20 CABALLOS FISCALES en adelante               </v>
      </c>
      <c r="H10097" t="str">
        <f>T("DIESEL                                            ")</f>
        <v xml:space="preserve">DIESEL                                            </v>
      </c>
      <c r="I10097">
        <v>6</v>
      </c>
    </row>
    <row r="10098" spans="1:9">
      <c r="A10098" t="str">
        <f>T("2018")</f>
        <v>2018</v>
      </c>
      <c r="B10098" t="str">
        <f>T("FISICO                                            ")</f>
        <v xml:space="preserve">FISICO                                            </v>
      </c>
      <c r="C10098" t="str">
        <f>T("MORATALAZ           ")</f>
        <v xml:space="preserve">MORATALAZ           </v>
      </c>
      <c r="D10098" t="str">
        <f>T("VINATEROS           ")</f>
        <v xml:space="preserve">VINATEROS           </v>
      </c>
      <c r="E10098" t="str">
        <f>T("TU ")</f>
        <v xml:space="preserve">TU </v>
      </c>
      <c r="F10098" t="str">
        <f>T("TURISMOS       ")</f>
        <v xml:space="preserve">TURISMOS       </v>
      </c>
      <c r="G10098" t="str">
        <f>T("De menos de 8 CABALLOS FISCALES                   ")</f>
        <v xml:space="preserve">De menos de 8 CABALLOS FISCALES                   </v>
      </c>
      <c r="H10098" t="str">
        <f>T("DIESEL                                            ")</f>
        <v xml:space="preserve">DIESEL                                            </v>
      </c>
      <c r="I10098">
        <v>3</v>
      </c>
    </row>
    <row r="10099" spans="1:9">
      <c r="A10099" t="str">
        <f>T("2018")</f>
        <v>2018</v>
      </c>
      <c r="B10099" t="str">
        <f>T("FISICO                                            ")</f>
        <v xml:space="preserve">FISICO                                            </v>
      </c>
      <c r="C10099" t="str">
        <f>T("MORATALAZ           ")</f>
        <v xml:space="preserve">MORATALAZ           </v>
      </c>
      <c r="D10099" t="str">
        <f>T("VINATEROS           ")</f>
        <v xml:space="preserve">VINATEROS           </v>
      </c>
      <c r="E10099" t="str">
        <f>T("TU ")</f>
        <v xml:space="preserve">TU </v>
      </c>
      <c r="F10099" t="str">
        <f>T("TURISMOS       ")</f>
        <v xml:space="preserve">TURISMOS       </v>
      </c>
      <c r="G10099" t="str">
        <f>T("De 8 a 11,99 CABALLOS FISCALES                    ")</f>
        <v xml:space="preserve">De 8 a 11,99 CABALLOS FISCALES                    </v>
      </c>
      <c r="H10099" t="str">
        <f>T("DIESEL                                            ")</f>
        <v xml:space="preserve">DIESEL                                            </v>
      </c>
      <c r="I10099" s="1">
        <v>1148</v>
      </c>
    </row>
    <row r="10100" spans="1:9">
      <c r="A10100" t="str">
        <f>T("2018")</f>
        <v>2018</v>
      </c>
      <c r="B10100" t="str">
        <f>T("FISICO                                            ")</f>
        <v xml:space="preserve">FISICO                                            </v>
      </c>
      <c r="C10100" t="str">
        <f>T("MORATALAZ           ")</f>
        <v xml:space="preserve">MORATALAZ           </v>
      </c>
      <c r="D10100" t="str">
        <f>T("VINATEROS           ")</f>
        <v xml:space="preserve">VINATEROS           </v>
      </c>
      <c r="E10100" t="str">
        <f>T("TU ")</f>
        <v xml:space="preserve">TU </v>
      </c>
      <c r="F10100" t="str">
        <f>T("TURISMOS       ")</f>
        <v xml:space="preserve">TURISMOS       </v>
      </c>
      <c r="G10100" t="str">
        <f>T("De 12 a 15,99 CABALLOS FISCALES                   ")</f>
        <v xml:space="preserve">De 12 a 15,99 CABALLOS FISCALES                   </v>
      </c>
      <c r="H10100" t="str">
        <f>T("DIESEL                                            ")</f>
        <v xml:space="preserve">DIESEL                                            </v>
      </c>
      <c r="I10100" s="1">
        <v>1982</v>
      </c>
    </row>
    <row r="10101" spans="1:9">
      <c r="A10101" t="str">
        <f>T("2018")</f>
        <v>2018</v>
      </c>
      <c r="B10101" t="str">
        <f>T("FISICO                                            ")</f>
        <v xml:space="preserve">FISICO                                            </v>
      </c>
      <c r="C10101" t="str">
        <f>T("MORATALAZ           ")</f>
        <v xml:space="preserve">MORATALAZ           </v>
      </c>
      <c r="D10101" t="str">
        <f>T("VINATEROS           ")</f>
        <v xml:space="preserve">VINATEROS           </v>
      </c>
      <c r="E10101" t="str">
        <f>T("TU ")</f>
        <v xml:space="preserve">TU </v>
      </c>
      <c r="F10101" t="str">
        <f>T("TURISMOS       ")</f>
        <v xml:space="preserve">TURISMOS       </v>
      </c>
      <c r="G10101" t="str">
        <f>T("De 16 a 19,99 CABALLOS FISCALES                   ")</f>
        <v xml:space="preserve">De 16 a 19,99 CABALLOS FISCALES                   </v>
      </c>
      <c r="H10101" t="str">
        <f>T("DIESEL                                            ")</f>
        <v xml:space="preserve">DIESEL                                            </v>
      </c>
      <c r="I10101">
        <v>108</v>
      </c>
    </row>
    <row r="10102" spans="1:9">
      <c r="A10102" t="str">
        <f>T("2018")</f>
        <v>2018</v>
      </c>
      <c r="B10102" t="str">
        <f>T("FISICO                                            ")</f>
        <v xml:space="preserve">FISICO                                            </v>
      </c>
      <c r="C10102" t="str">
        <f>T("MORATALAZ           ")</f>
        <v xml:space="preserve">MORATALAZ           </v>
      </c>
      <c r="D10102" t="str">
        <f>T("VINATEROS           ")</f>
        <v xml:space="preserve">VINATEROS           </v>
      </c>
      <c r="E10102" t="str">
        <f>T("TU ")</f>
        <v xml:space="preserve">TU </v>
      </c>
      <c r="F10102" t="str">
        <f>T("TURISMOS       ")</f>
        <v xml:space="preserve">TURISMOS       </v>
      </c>
      <c r="G10102" t="str">
        <f>T("De 20 CABALLOS FISCALES en adelante               ")</f>
        <v xml:space="preserve">De 20 CABALLOS FISCALES en adelante               </v>
      </c>
      <c r="H10102" t="str">
        <f>T("DIESEL                                            ")</f>
        <v xml:space="preserve">DIESEL                                            </v>
      </c>
      <c r="I10102">
        <v>8</v>
      </c>
    </row>
    <row r="10103" spans="1:9">
      <c r="A10103" t="str">
        <f>T("2018")</f>
        <v>2018</v>
      </c>
      <c r="B10103" t="str">
        <f>T("JURIDICO                                          ")</f>
        <v xml:space="preserve">JURIDICO                                          </v>
      </c>
      <c r="C10103" t="str">
        <f>T("MORATALAZ           ")</f>
        <v xml:space="preserve">MORATALAZ           </v>
      </c>
      <c r="D10103" t="str">
        <f>T("SIN BARRIO          ")</f>
        <v xml:space="preserve">SIN BARRIO          </v>
      </c>
      <c r="E10103" t="str">
        <f>T("TU ")</f>
        <v xml:space="preserve">TU </v>
      </c>
      <c r="F10103" t="str">
        <f>T("TURISMOS       ")</f>
        <v xml:space="preserve">TURISMOS       </v>
      </c>
      <c r="G10103" t="str">
        <f>T("De 8 a 11,99 CABALLOS FISCALES                    ")</f>
        <v xml:space="preserve">De 8 a 11,99 CABALLOS FISCALES                    </v>
      </c>
      <c r="H10103" t="str">
        <f>T("DIESEL                                            ")</f>
        <v xml:space="preserve">DIESEL                                            </v>
      </c>
      <c r="I10103">
        <v>3</v>
      </c>
    </row>
    <row r="10104" spans="1:9">
      <c r="A10104" t="str">
        <f>T("2018")</f>
        <v>2018</v>
      </c>
      <c r="B10104" t="str">
        <f>T("JURIDICO                                          ")</f>
        <v xml:space="preserve">JURIDICO                                          </v>
      </c>
      <c r="C10104" t="str">
        <f>T("MORATALAZ           ")</f>
        <v xml:space="preserve">MORATALAZ           </v>
      </c>
      <c r="D10104" t="str">
        <f>T("SIN BARRIO          ")</f>
        <v xml:space="preserve">SIN BARRIO          </v>
      </c>
      <c r="E10104" t="str">
        <f>T("TU ")</f>
        <v xml:space="preserve">TU </v>
      </c>
      <c r="F10104" t="str">
        <f>T("TURISMOS       ")</f>
        <v xml:space="preserve">TURISMOS       </v>
      </c>
      <c r="G10104" t="str">
        <f>T("De 12 a 15,99 CABALLOS FISCALES                   ")</f>
        <v xml:space="preserve">De 12 a 15,99 CABALLOS FISCALES                   </v>
      </c>
      <c r="H10104" t="str">
        <f>T("DIESEL                                            ")</f>
        <v xml:space="preserve">DIESEL                                            </v>
      </c>
      <c r="I10104">
        <v>7</v>
      </c>
    </row>
    <row r="10105" spans="1:9">
      <c r="A10105" t="str">
        <f>T("2018")</f>
        <v>2018</v>
      </c>
      <c r="B10105" t="str">
        <f>T("JURIDICO                                          ")</f>
        <v xml:space="preserve">JURIDICO                                          </v>
      </c>
      <c r="C10105" t="str">
        <f>T("MORATALAZ           ")</f>
        <v xml:space="preserve">MORATALAZ           </v>
      </c>
      <c r="D10105" t="str">
        <f>T("PAVONES             ")</f>
        <v xml:space="preserve">PAVONES             </v>
      </c>
      <c r="E10105" t="str">
        <f>T("TU ")</f>
        <v xml:space="preserve">TU </v>
      </c>
      <c r="F10105" t="str">
        <f>T("TURISMOS       ")</f>
        <v xml:space="preserve">TURISMOS       </v>
      </c>
      <c r="G10105" t="str">
        <f>T("De 8 a 11,99 CABALLOS FISCALES                    ")</f>
        <v xml:space="preserve">De 8 a 11,99 CABALLOS FISCALES                    </v>
      </c>
      <c r="H10105" t="str">
        <f>T("DIESEL                                            ")</f>
        <v xml:space="preserve">DIESEL                                            </v>
      </c>
      <c r="I10105">
        <v>23</v>
      </c>
    </row>
    <row r="10106" spans="1:9">
      <c r="A10106" t="str">
        <f>T("2018")</f>
        <v>2018</v>
      </c>
      <c r="B10106" t="str">
        <f>T("JURIDICO                                          ")</f>
        <v xml:space="preserve">JURIDICO                                          </v>
      </c>
      <c r="C10106" t="str">
        <f>T("MORATALAZ           ")</f>
        <v xml:space="preserve">MORATALAZ           </v>
      </c>
      <c r="D10106" t="str">
        <f>T("PAVONES             ")</f>
        <v xml:space="preserve">PAVONES             </v>
      </c>
      <c r="E10106" t="str">
        <f>T("TU ")</f>
        <v xml:space="preserve">TU </v>
      </c>
      <c r="F10106" t="str">
        <f>T("TURISMOS       ")</f>
        <v xml:space="preserve">TURISMOS       </v>
      </c>
      <c r="G10106" t="str">
        <f>T("De 12 a 15,99 CABALLOS FISCALES                   ")</f>
        <v xml:space="preserve">De 12 a 15,99 CABALLOS FISCALES                   </v>
      </c>
      <c r="H10106" t="str">
        <f>T("DIESEL                                            ")</f>
        <v xml:space="preserve">DIESEL                                            </v>
      </c>
      <c r="I10106">
        <v>37</v>
      </c>
    </row>
    <row r="10107" spans="1:9">
      <c r="A10107" t="str">
        <f>T("2018")</f>
        <v>2018</v>
      </c>
      <c r="B10107" t="str">
        <f>T("JURIDICO                                          ")</f>
        <v xml:space="preserve">JURIDICO                                          </v>
      </c>
      <c r="C10107" t="str">
        <f>T("MORATALAZ           ")</f>
        <v xml:space="preserve">MORATALAZ           </v>
      </c>
      <c r="D10107" t="str">
        <f>T("PAVONES             ")</f>
        <v xml:space="preserve">PAVONES             </v>
      </c>
      <c r="E10107" t="str">
        <f>T("TU ")</f>
        <v xml:space="preserve">TU </v>
      </c>
      <c r="F10107" t="str">
        <f>T("TURISMOS       ")</f>
        <v xml:space="preserve">TURISMOS       </v>
      </c>
      <c r="G10107" t="str">
        <f>T("De 16 a 19,99 CABALLOS FISCALES                   ")</f>
        <v xml:space="preserve">De 16 a 19,99 CABALLOS FISCALES                   </v>
      </c>
      <c r="H10107" t="str">
        <f>T("DIESEL                                            ")</f>
        <v xml:space="preserve">DIESEL                                            </v>
      </c>
      <c r="I10107">
        <v>6</v>
      </c>
    </row>
    <row r="10108" spans="1:9">
      <c r="A10108" t="str">
        <f>T("2018")</f>
        <v>2018</v>
      </c>
      <c r="B10108" t="str">
        <f>T("JURIDICO                                          ")</f>
        <v xml:space="preserve">JURIDICO                                          </v>
      </c>
      <c r="C10108" t="str">
        <f>T("MORATALAZ           ")</f>
        <v xml:space="preserve">MORATALAZ           </v>
      </c>
      <c r="D10108" t="str">
        <f>T("PAVONES             ")</f>
        <v xml:space="preserve">PAVONES             </v>
      </c>
      <c r="E10108" t="str">
        <f>T("TU ")</f>
        <v xml:space="preserve">TU </v>
      </c>
      <c r="F10108" t="str">
        <f>T("TURISMOS       ")</f>
        <v xml:space="preserve">TURISMOS       </v>
      </c>
      <c r="G10108" t="str">
        <f>T("De 20 CABALLOS FISCALES en adelante               ")</f>
        <v xml:space="preserve">De 20 CABALLOS FISCALES en adelante               </v>
      </c>
      <c r="H10108" t="str">
        <f>T("DIESEL                                            ")</f>
        <v xml:space="preserve">DIESEL                                            </v>
      </c>
      <c r="I10108">
        <v>1</v>
      </c>
    </row>
    <row r="10109" spans="1:9">
      <c r="A10109" t="str">
        <f>T("2018")</f>
        <v>2018</v>
      </c>
      <c r="B10109" t="str">
        <f>T("JURIDICO                                          ")</f>
        <v xml:space="preserve">JURIDICO                                          </v>
      </c>
      <c r="C10109" t="str">
        <f>T("MORATALAZ           ")</f>
        <v xml:space="preserve">MORATALAZ           </v>
      </c>
      <c r="D10109" t="str">
        <f>T("HORCAJO             ")</f>
        <v xml:space="preserve">HORCAJO             </v>
      </c>
      <c r="E10109" t="str">
        <f>T("TU ")</f>
        <v xml:space="preserve">TU </v>
      </c>
      <c r="F10109" t="str">
        <f>T("TURISMOS       ")</f>
        <v xml:space="preserve">TURISMOS       </v>
      </c>
      <c r="G10109" t="str">
        <f>T("De 8 a 11,99 CABALLOS FISCALES                    ")</f>
        <v xml:space="preserve">De 8 a 11,99 CABALLOS FISCALES                    </v>
      </c>
      <c r="H10109" t="str">
        <f>T("DIESEL                                            ")</f>
        <v xml:space="preserve">DIESEL                                            </v>
      </c>
      <c r="I10109">
        <v>21</v>
      </c>
    </row>
    <row r="10110" spans="1:9">
      <c r="A10110" t="str">
        <f>T("2018")</f>
        <v>2018</v>
      </c>
      <c r="B10110" t="str">
        <f>T("JURIDICO                                          ")</f>
        <v xml:space="preserve">JURIDICO                                          </v>
      </c>
      <c r="C10110" t="str">
        <f>T("MORATALAZ           ")</f>
        <v xml:space="preserve">MORATALAZ           </v>
      </c>
      <c r="D10110" t="str">
        <f>T("HORCAJO             ")</f>
        <v xml:space="preserve">HORCAJO             </v>
      </c>
      <c r="E10110" t="str">
        <f>T("TU ")</f>
        <v xml:space="preserve">TU </v>
      </c>
      <c r="F10110" t="str">
        <f>T("TURISMOS       ")</f>
        <v xml:space="preserve">TURISMOS       </v>
      </c>
      <c r="G10110" t="str">
        <f>T("De 12 a 15,99 CABALLOS FISCALES                   ")</f>
        <v xml:space="preserve">De 12 a 15,99 CABALLOS FISCALES                   </v>
      </c>
      <c r="H10110" t="str">
        <f>T("DIESEL                                            ")</f>
        <v xml:space="preserve">DIESEL                                            </v>
      </c>
      <c r="I10110">
        <v>30</v>
      </c>
    </row>
    <row r="10111" spans="1:9">
      <c r="A10111" t="str">
        <f>T("2018")</f>
        <v>2018</v>
      </c>
      <c r="B10111" t="str">
        <f>T("JURIDICO                                          ")</f>
        <v xml:space="preserve">JURIDICO                                          </v>
      </c>
      <c r="C10111" t="str">
        <f>T("MORATALAZ           ")</f>
        <v xml:space="preserve">MORATALAZ           </v>
      </c>
      <c r="D10111" t="str">
        <f>T("HORCAJO             ")</f>
        <v xml:space="preserve">HORCAJO             </v>
      </c>
      <c r="E10111" t="str">
        <f>T("TU ")</f>
        <v xml:space="preserve">TU </v>
      </c>
      <c r="F10111" t="str">
        <f>T("TURISMOS       ")</f>
        <v xml:space="preserve">TURISMOS       </v>
      </c>
      <c r="G10111" t="str">
        <f>T("De 16 a 19,99 CABALLOS FISCALES                   ")</f>
        <v xml:space="preserve">De 16 a 19,99 CABALLOS FISCALES                   </v>
      </c>
      <c r="H10111" t="str">
        <f>T("DIESEL                                            ")</f>
        <v xml:space="preserve">DIESEL                                            </v>
      </c>
      <c r="I10111">
        <v>11</v>
      </c>
    </row>
    <row r="10112" spans="1:9">
      <c r="A10112" t="str">
        <f>T("2018")</f>
        <v>2018</v>
      </c>
      <c r="B10112" t="str">
        <f>T("JURIDICO                                          ")</f>
        <v xml:space="preserve">JURIDICO                                          </v>
      </c>
      <c r="C10112" t="str">
        <f>T("MORATALAZ           ")</f>
        <v xml:space="preserve">MORATALAZ           </v>
      </c>
      <c r="D10112" t="str">
        <f>T("MARROQUINA          ")</f>
        <v xml:space="preserve">MARROQUINA          </v>
      </c>
      <c r="E10112" t="str">
        <f>T("TU ")</f>
        <v xml:space="preserve">TU </v>
      </c>
      <c r="F10112" t="str">
        <f>T("TURISMOS       ")</f>
        <v xml:space="preserve">TURISMOS       </v>
      </c>
      <c r="G10112" t="str">
        <f>T("De 8 a 11,99 CABALLOS FISCALES                    ")</f>
        <v xml:space="preserve">De 8 a 11,99 CABALLOS FISCALES                    </v>
      </c>
      <c r="H10112" t="str">
        <f>T("DIESEL                                            ")</f>
        <v xml:space="preserve">DIESEL                                            </v>
      </c>
      <c r="I10112">
        <v>43</v>
      </c>
    </row>
    <row r="10113" spans="1:9">
      <c r="A10113" t="str">
        <f>T("2018")</f>
        <v>2018</v>
      </c>
      <c r="B10113" t="str">
        <f>T("JURIDICO                                          ")</f>
        <v xml:space="preserve">JURIDICO                                          </v>
      </c>
      <c r="C10113" t="str">
        <f>T("MORATALAZ           ")</f>
        <v xml:space="preserve">MORATALAZ           </v>
      </c>
      <c r="D10113" t="str">
        <f>T("MARROQUINA          ")</f>
        <v xml:space="preserve">MARROQUINA          </v>
      </c>
      <c r="E10113" t="str">
        <f>T("TU ")</f>
        <v xml:space="preserve">TU </v>
      </c>
      <c r="F10113" t="str">
        <f>T("TURISMOS       ")</f>
        <v xml:space="preserve">TURISMOS       </v>
      </c>
      <c r="G10113" t="str">
        <f>T("De 12 a 15,99 CABALLOS FISCALES                   ")</f>
        <v xml:space="preserve">De 12 a 15,99 CABALLOS FISCALES                   </v>
      </c>
      <c r="H10113" t="str">
        <f>T("DIESEL                                            ")</f>
        <v xml:space="preserve">DIESEL                                            </v>
      </c>
      <c r="I10113">
        <v>141</v>
      </c>
    </row>
    <row r="10114" spans="1:9">
      <c r="A10114" t="str">
        <f>T("2018")</f>
        <v>2018</v>
      </c>
      <c r="B10114" t="str">
        <f>T("JURIDICO                                          ")</f>
        <v xml:space="preserve">JURIDICO                                          </v>
      </c>
      <c r="C10114" t="str">
        <f>T("MORATALAZ           ")</f>
        <v xml:space="preserve">MORATALAZ           </v>
      </c>
      <c r="D10114" t="str">
        <f>T("MARROQUINA          ")</f>
        <v xml:space="preserve">MARROQUINA          </v>
      </c>
      <c r="E10114" t="str">
        <f>T("TU ")</f>
        <v xml:space="preserve">TU </v>
      </c>
      <c r="F10114" t="str">
        <f>T("TURISMOS       ")</f>
        <v xml:space="preserve">TURISMOS       </v>
      </c>
      <c r="G10114" t="str">
        <f>T("De 16 a 19,99 CABALLOS FISCALES                   ")</f>
        <v xml:space="preserve">De 16 a 19,99 CABALLOS FISCALES                   </v>
      </c>
      <c r="H10114" t="str">
        <f>T("DIESEL                                            ")</f>
        <v xml:space="preserve">DIESEL                                            </v>
      </c>
      <c r="I10114">
        <v>45</v>
      </c>
    </row>
    <row r="10115" spans="1:9">
      <c r="A10115" t="str">
        <f>T("2018")</f>
        <v>2018</v>
      </c>
      <c r="B10115" t="str">
        <f>T("JURIDICO                                          ")</f>
        <v xml:space="preserve">JURIDICO                                          </v>
      </c>
      <c r="C10115" t="str">
        <f>T("MORATALAZ           ")</f>
        <v xml:space="preserve">MORATALAZ           </v>
      </c>
      <c r="D10115" t="str">
        <f>T("MARROQUINA          ")</f>
        <v xml:space="preserve">MARROQUINA          </v>
      </c>
      <c r="E10115" t="str">
        <f>T("TU ")</f>
        <v xml:space="preserve">TU </v>
      </c>
      <c r="F10115" t="str">
        <f>T("TURISMOS       ")</f>
        <v xml:space="preserve">TURISMOS       </v>
      </c>
      <c r="G10115" t="str">
        <f>T("De 20 CABALLOS FISCALES en adelante               ")</f>
        <v xml:space="preserve">De 20 CABALLOS FISCALES en adelante               </v>
      </c>
      <c r="H10115" t="str">
        <f>T("DIESEL                                            ")</f>
        <v xml:space="preserve">DIESEL                                            </v>
      </c>
      <c r="I10115">
        <v>1</v>
      </c>
    </row>
    <row r="10116" spans="1:9">
      <c r="A10116" t="str">
        <f>T("2018")</f>
        <v>2018</v>
      </c>
      <c r="B10116" t="str">
        <f>T("JURIDICO                                          ")</f>
        <v xml:space="preserve">JURIDICO                                          </v>
      </c>
      <c r="C10116" t="str">
        <f>T("MORATALAZ           ")</f>
        <v xml:space="preserve">MORATALAZ           </v>
      </c>
      <c r="D10116" t="str">
        <f>T("MEDIA LEGUA         ")</f>
        <v xml:space="preserve">MEDIA LEGUA         </v>
      </c>
      <c r="E10116" t="str">
        <f>T("TU ")</f>
        <v xml:space="preserve">TU </v>
      </c>
      <c r="F10116" t="str">
        <f>T("TURISMOS       ")</f>
        <v xml:space="preserve">TURISMOS       </v>
      </c>
      <c r="G10116" t="str">
        <f>T("De 8 a 11,99 CABALLOS FISCALES                    ")</f>
        <v xml:space="preserve">De 8 a 11,99 CABALLOS FISCALES                    </v>
      </c>
      <c r="H10116" t="str">
        <f>T("DIESEL                                            ")</f>
        <v xml:space="preserve">DIESEL                                            </v>
      </c>
      <c r="I10116">
        <v>40</v>
      </c>
    </row>
    <row r="10117" spans="1:9">
      <c r="A10117" t="str">
        <f>T("2018")</f>
        <v>2018</v>
      </c>
      <c r="B10117" t="str">
        <f>T("JURIDICO                                          ")</f>
        <v xml:space="preserve">JURIDICO                                          </v>
      </c>
      <c r="C10117" t="str">
        <f>T("MORATALAZ           ")</f>
        <v xml:space="preserve">MORATALAZ           </v>
      </c>
      <c r="D10117" t="str">
        <f>T("MEDIA LEGUA         ")</f>
        <v xml:space="preserve">MEDIA LEGUA         </v>
      </c>
      <c r="E10117" t="str">
        <f>T("TU ")</f>
        <v xml:space="preserve">TU </v>
      </c>
      <c r="F10117" t="str">
        <f>T("TURISMOS       ")</f>
        <v xml:space="preserve">TURISMOS       </v>
      </c>
      <c r="G10117" t="str">
        <f>T("De 12 a 15,99 CABALLOS FISCALES                   ")</f>
        <v xml:space="preserve">De 12 a 15,99 CABALLOS FISCALES                   </v>
      </c>
      <c r="H10117" t="str">
        <f>T("DIESEL                                            ")</f>
        <v xml:space="preserve">DIESEL                                            </v>
      </c>
      <c r="I10117">
        <v>92</v>
      </c>
    </row>
    <row r="10118" spans="1:9">
      <c r="A10118" t="str">
        <f>T("2018")</f>
        <v>2018</v>
      </c>
      <c r="B10118" t="str">
        <f>T("JURIDICO                                          ")</f>
        <v xml:space="preserve">JURIDICO                                          </v>
      </c>
      <c r="C10118" t="str">
        <f>T("MORATALAZ           ")</f>
        <v xml:space="preserve">MORATALAZ           </v>
      </c>
      <c r="D10118" t="str">
        <f>T("MEDIA LEGUA         ")</f>
        <v xml:space="preserve">MEDIA LEGUA         </v>
      </c>
      <c r="E10118" t="str">
        <f>T("TU ")</f>
        <v xml:space="preserve">TU </v>
      </c>
      <c r="F10118" t="str">
        <f>T("TURISMOS       ")</f>
        <v xml:space="preserve">TURISMOS       </v>
      </c>
      <c r="G10118" t="str">
        <f>T("De 16 a 19,99 CABALLOS FISCALES                   ")</f>
        <v xml:space="preserve">De 16 a 19,99 CABALLOS FISCALES                   </v>
      </c>
      <c r="H10118" t="str">
        <f>T("DIESEL                                            ")</f>
        <v xml:space="preserve">DIESEL                                            </v>
      </c>
      <c r="I10118">
        <v>31</v>
      </c>
    </row>
    <row r="10119" spans="1:9">
      <c r="A10119" t="str">
        <f>T("2018")</f>
        <v>2018</v>
      </c>
      <c r="B10119" t="str">
        <f>T("JURIDICO                                          ")</f>
        <v xml:space="preserve">JURIDICO                                          </v>
      </c>
      <c r="C10119" t="str">
        <f>T("MORATALAZ           ")</f>
        <v xml:space="preserve">MORATALAZ           </v>
      </c>
      <c r="D10119" t="str">
        <f>T("MEDIA LEGUA         ")</f>
        <v xml:space="preserve">MEDIA LEGUA         </v>
      </c>
      <c r="E10119" t="str">
        <f>T("TU ")</f>
        <v xml:space="preserve">TU </v>
      </c>
      <c r="F10119" t="str">
        <f>T("TURISMOS       ")</f>
        <v xml:space="preserve">TURISMOS       </v>
      </c>
      <c r="G10119" t="str">
        <f>T("De 20 CABALLOS FISCALES en adelante               ")</f>
        <v xml:space="preserve">De 20 CABALLOS FISCALES en adelante               </v>
      </c>
      <c r="H10119" t="str">
        <f>T("DIESEL                                            ")</f>
        <v xml:space="preserve">DIESEL                                            </v>
      </c>
      <c r="I10119">
        <v>3</v>
      </c>
    </row>
    <row r="10120" spans="1:9">
      <c r="A10120" t="str">
        <f>T("2018")</f>
        <v>2018</v>
      </c>
      <c r="B10120" t="str">
        <f>T("JURIDICO                                          ")</f>
        <v xml:space="preserve">JURIDICO                                          </v>
      </c>
      <c r="C10120" t="str">
        <f>T("MORATALAZ           ")</f>
        <v xml:space="preserve">MORATALAZ           </v>
      </c>
      <c r="D10120" t="str">
        <f>T("FONTARRON           ")</f>
        <v xml:space="preserve">FONTARRON           </v>
      </c>
      <c r="E10120" t="str">
        <f>T("TU ")</f>
        <v xml:space="preserve">TU </v>
      </c>
      <c r="F10120" t="str">
        <f>T("TURISMOS       ")</f>
        <v xml:space="preserve">TURISMOS       </v>
      </c>
      <c r="G10120" t="str">
        <f>T("De 8 a 11,99 CABALLOS FISCALES                    ")</f>
        <v xml:space="preserve">De 8 a 11,99 CABALLOS FISCALES                    </v>
      </c>
      <c r="H10120" t="str">
        <f>T("DIESEL                                            ")</f>
        <v xml:space="preserve">DIESEL                                            </v>
      </c>
      <c r="I10120">
        <v>14</v>
      </c>
    </row>
    <row r="10121" spans="1:9">
      <c r="A10121" t="str">
        <f>T("2018")</f>
        <v>2018</v>
      </c>
      <c r="B10121" t="str">
        <f>T("JURIDICO                                          ")</f>
        <v xml:space="preserve">JURIDICO                                          </v>
      </c>
      <c r="C10121" t="str">
        <f>T("MORATALAZ           ")</f>
        <v xml:space="preserve">MORATALAZ           </v>
      </c>
      <c r="D10121" t="str">
        <f>T("FONTARRON           ")</f>
        <v xml:space="preserve">FONTARRON           </v>
      </c>
      <c r="E10121" t="str">
        <f>T("TU ")</f>
        <v xml:space="preserve">TU </v>
      </c>
      <c r="F10121" t="str">
        <f>T("TURISMOS       ")</f>
        <v xml:space="preserve">TURISMOS       </v>
      </c>
      <c r="G10121" t="str">
        <f>T("De 12 a 15,99 CABALLOS FISCALES                   ")</f>
        <v xml:space="preserve">De 12 a 15,99 CABALLOS FISCALES                   </v>
      </c>
      <c r="H10121" t="str">
        <f>T("DIESEL                                            ")</f>
        <v xml:space="preserve">DIESEL                                            </v>
      </c>
      <c r="I10121">
        <v>63</v>
      </c>
    </row>
    <row r="10122" spans="1:9">
      <c r="A10122" t="str">
        <f>T("2018")</f>
        <v>2018</v>
      </c>
      <c r="B10122" t="str">
        <f>T("JURIDICO                                          ")</f>
        <v xml:space="preserve">JURIDICO                                          </v>
      </c>
      <c r="C10122" t="str">
        <f>T("MORATALAZ           ")</f>
        <v xml:space="preserve">MORATALAZ           </v>
      </c>
      <c r="D10122" t="str">
        <f>T("FONTARRON           ")</f>
        <v xml:space="preserve">FONTARRON           </v>
      </c>
      <c r="E10122" t="str">
        <f>T("TU ")</f>
        <v xml:space="preserve">TU </v>
      </c>
      <c r="F10122" t="str">
        <f>T("TURISMOS       ")</f>
        <v xml:space="preserve">TURISMOS       </v>
      </c>
      <c r="G10122" t="str">
        <f>T("De 16 a 19,99 CABALLOS FISCALES                   ")</f>
        <v xml:space="preserve">De 16 a 19,99 CABALLOS FISCALES                   </v>
      </c>
      <c r="H10122" t="str">
        <f>T("DIESEL                                            ")</f>
        <v xml:space="preserve">DIESEL                                            </v>
      </c>
      <c r="I10122">
        <v>11</v>
      </c>
    </row>
    <row r="10123" spans="1:9">
      <c r="A10123" t="str">
        <f>T("2018")</f>
        <v>2018</v>
      </c>
      <c r="B10123" t="str">
        <f>T("JURIDICO                                          ")</f>
        <v xml:space="preserve">JURIDICO                                          </v>
      </c>
      <c r="C10123" t="str">
        <f>T("MORATALAZ           ")</f>
        <v xml:space="preserve">MORATALAZ           </v>
      </c>
      <c r="D10123" t="str">
        <f>T("FONTARRON           ")</f>
        <v xml:space="preserve">FONTARRON           </v>
      </c>
      <c r="E10123" t="str">
        <f>T("TU ")</f>
        <v xml:space="preserve">TU </v>
      </c>
      <c r="F10123" t="str">
        <f>T("TURISMOS       ")</f>
        <v xml:space="preserve">TURISMOS       </v>
      </c>
      <c r="G10123" t="str">
        <f>T("De 20 CABALLOS FISCALES en adelante               ")</f>
        <v xml:space="preserve">De 20 CABALLOS FISCALES en adelante               </v>
      </c>
      <c r="H10123" t="str">
        <f>T("DIESEL                                            ")</f>
        <v xml:space="preserve">DIESEL                                            </v>
      </c>
      <c r="I10123">
        <v>4</v>
      </c>
    </row>
    <row r="10124" spans="1:9">
      <c r="A10124" t="str">
        <f>T("2018")</f>
        <v>2018</v>
      </c>
      <c r="B10124" t="str">
        <f>T("JURIDICO                                          ")</f>
        <v xml:space="preserve">JURIDICO                                          </v>
      </c>
      <c r="C10124" t="str">
        <f>T("MORATALAZ           ")</f>
        <v xml:space="preserve">MORATALAZ           </v>
      </c>
      <c r="D10124" t="str">
        <f>T("VINATEROS           ")</f>
        <v xml:space="preserve">VINATEROS           </v>
      </c>
      <c r="E10124" t="str">
        <f>T("TU ")</f>
        <v xml:space="preserve">TU </v>
      </c>
      <c r="F10124" t="str">
        <f>T("TURISMOS       ")</f>
        <v xml:space="preserve">TURISMOS       </v>
      </c>
      <c r="G10124" t="str">
        <f>T("De 8 a 11,99 CABALLOS FISCALES                    ")</f>
        <v xml:space="preserve">De 8 a 11,99 CABALLOS FISCALES                    </v>
      </c>
      <c r="H10124" t="str">
        <f>T("DIESEL                                            ")</f>
        <v xml:space="preserve">DIESEL                                            </v>
      </c>
      <c r="I10124">
        <v>29</v>
      </c>
    </row>
    <row r="10125" spans="1:9">
      <c r="A10125" t="str">
        <f>T("2018")</f>
        <v>2018</v>
      </c>
      <c r="B10125" t="str">
        <f>T("JURIDICO                                          ")</f>
        <v xml:space="preserve">JURIDICO                                          </v>
      </c>
      <c r="C10125" t="str">
        <f>T("MORATALAZ           ")</f>
        <v xml:space="preserve">MORATALAZ           </v>
      </c>
      <c r="D10125" t="str">
        <f>T("VINATEROS           ")</f>
        <v xml:space="preserve">VINATEROS           </v>
      </c>
      <c r="E10125" t="str">
        <f>T("TU ")</f>
        <v xml:space="preserve">TU </v>
      </c>
      <c r="F10125" t="str">
        <f>T("TURISMOS       ")</f>
        <v xml:space="preserve">TURISMOS       </v>
      </c>
      <c r="G10125" t="str">
        <f>T("De 12 a 15,99 CABALLOS FISCALES                   ")</f>
        <v xml:space="preserve">De 12 a 15,99 CABALLOS FISCALES                   </v>
      </c>
      <c r="H10125" t="str">
        <f>T("DIESEL                                            ")</f>
        <v xml:space="preserve">DIESEL                                            </v>
      </c>
      <c r="I10125">
        <v>37</v>
      </c>
    </row>
    <row r="10126" spans="1:9">
      <c r="A10126" t="str">
        <f>T("2018")</f>
        <v>2018</v>
      </c>
      <c r="B10126" t="str">
        <f>T("JURIDICO                                          ")</f>
        <v xml:space="preserve">JURIDICO                                          </v>
      </c>
      <c r="C10126" t="str">
        <f>T("MORATALAZ           ")</f>
        <v xml:space="preserve">MORATALAZ           </v>
      </c>
      <c r="D10126" t="str">
        <f>T("VINATEROS           ")</f>
        <v xml:space="preserve">VINATEROS           </v>
      </c>
      <c r="E10126" t="str">
        <f>T("TU ")</f>
        <v xml:space="preserve">TU </v>
      </c>
      <c r="F10126" t="str">
        <f>T("TURISMOS       ")</f>
        <v xml:space="preserve">TURISMOS       </v>
      </c>
      <c r="G10126" t="str">
        <f>T("De 16 a 19,99 CABALLOS FISCALES                   ")</f>
        <v xml:space="preserve">De 16 a 19,99 CABALLOS FISCALES                   </v>
      </c>
      <c r="H10126" t="str">
        <f>T("DIESEL                                            ")</f>
        <v xml:space="preserve">DIESEL                                            </v>
      </c>
      <c r="I10126">
        <v>6</v>
      </c>
    </row>
    <row r="10127" spans="1:9">
      <c r="A10127" t="str">
        <f>T("2018")</f>
        <v>2018</v>
      </c>
      <c r="B10127" t="str">
        <f>T("JURIDICO                                          ")</f>
        <v xml:space="preserve">JURIDICO                                          </v>
      </c>
      <c r="C10127" t="str">
        <f>T("MORATALAZ           ")</f>
        <v xml:space="preserve">MORATALAZ           </v>
      </c>
      <c r="D10127" t="str">
        <f>T("VINATEROS           ")</f>
        <v xml:space="preserve">VINATEROS           </v>
      </c>
      <c r="E10127" t="str">
        <f>T("TU ")</f>
        <v xml:space="preserve">TU </v>
      </c>
      <c r="F10127" t="str">
        <f>T("TURISMOS       ")</f>
        <v xml:space="preserve">TURISMOS       </v>
      </c>
      <c r="G10127" t="str">
        <f>T("De 20 CABALLOS FISCALES en adelante               ")</f>
        <v xml:space="preserve">De 20 CABALLOS FISCALES en adelante               </v>
      </c>
      <c r="H10127" t="str">
        <f>T("DIESEL                                            ")</f>
        <v xml:space="preserve">DIESEL                                            </v>
      </c>
      <c r="I10127">
        <v>2</v>
      </c>
    </row>
    <row r="10128" spans="1:9">
      <c r="A10128" t="str">
        <f>T("2018")</f>
        <v>2018</v>
      </c>
      <c r="B10128" t="str">
        <f>T("FISICO                                            ")</f>
        <v xml:space="preserve">FISICO                                            </v>
      </c>
      <c r="C10128" t="str">
        <f>T("MORATALAZ           ")</f>
        <v xml:space="preserve">MORATALAZ           </v>
      </c>
      <c r="D10128" t="str">
        <f>T("HORCAJO             ")</f>
        <v xml:space="preserve">HORCAJO             </v>
      </c>
      <c r="E10128" t="str">
        <f>T("TU ")</f>
        <v xml:space="preserve">TU </v>
      </c>
      <c r="F10128" t="str">
        <f>T("TURISMOS       ")</f>
        <v xml:space="preserve">TURISMOS       </v>
      </c>
      <c r="G10128" t="str">
        <f>T("De menos de 8 CABALLOS FISCALES                   ")</f>
        <v xml:space="preserve">De menos de 8 CABALLOS FISCALES                   </v>
      </c>
      <c r="H10128" t="str">
        <f>T("ELÉCTRICO                                         ")</f>
        <v xml:space="preserve">ELÉCTRICO                                         </v>
      </c>
      <c r="I10128">
        <v>2</v>
      </c>
    </row>
    <row r="10129" spans="1:9">
      <c r="A10129" t="str">
        <f>T("2018")</f>
        <v>2018</v>
      </c>
      <c r="B10129" t="str">
        <f>T("FISICO                                            ")</f>
        <v xml:space="preserve">FISICO                                            </v>
      </c>
      <c r="C10129" t="str">
        <f>T("MORATALAZ           ")</f>
        <v xml:space="preserve">MORATALAZ           </v>
      </c>
      <c r="D10129" t="str">
        <f>T("MARROQUINA          ")</f>
        <v xml:space="preserve">MARROQUINA          </v>
      </c>
      <c r="E10129" t="str">
        <f>T("TU ")</f>
        <v xml:space="preserve">TU </v>
      </c>
      <c r="F10129" t="str">
        <f>T("TURISMOS       ")</f>
        <v xml:space="preserve">TURISMOS       </v>
      </c>
      <c r="G10129" t="str">
        <f>T("De 12 a 15,99 CABALLOS FISCALES                   ")</f>
        <v xml:space="preserve">De 12 a 15,99 CABALLOS FISCALES                   </v>
      </c>
      <c r="H10129" t="str">
        <f>T("ELÉCTRICO                                         ")</f>
        <v xml:space="preserve">ELÉCTRICO                                         </v>
      </c>
      <c r="I10129">
        <v>1</v>
      </c>
    </row>
    <row r="10130" spans="1:9">
      <c r="A10130" t="str">
        <f>T("2018")</f>
        <v>2018</v>
      </c>
      <c r="B10130" t="str">
        <f>T("FISICO                                            ")</f>
        <v xml:space="preserve">FISICO                                            </v>
      </c>
      <c r="C10130" t="str">
        <f>T("MORATALAZ           ")</f>
        <v xml:space="preserve">MORATALAZ           </v>
      </c>
      <c r="D10130" t="str">
        <f>T("MEDIA LEGUA         ")</f>
        <v xml:space="preserve">MEDIA LEGUA         </v>
      </c>
      <c r="E10130" t="str">
        <f>T("TU ")</f>
        <v xml:space="preserve">TU </v>
      </c>
      <c r="F10130" t="str">
        <f>T("TURISMOS       ")</f>
        <v xml:space="preserve">TURISMOS       </v>
      </c>
      <c r="G10130" t="str">
        <f>T("De menos de 8 CABALLOS FISCALES                   ")</f>
        <v xml:space="preserve">De menos de 8 CABALLOS FISCALES                   </v>
      </c>
      <c r="H10130" t="str">
        <f>T("ELÉCTRICO                                         ")</f>
        <v xml:space="preserve">ELÉCTRICO                                         </v>
      </c>
      <c r="I10130">
        <v>1</v>
      </c>
    </row>
    <row r="10131" spans="1:9">
      <c r="A10131" t="str">
        <f>T("2018")</f>
        <v>2018</v>
      </c>
      <c r="B10131" t="str">
        <f>T("FISICO                                            ")</f>
        <v xml:space="preserve">FISICO                                            </v>
      </c>
      <c r="C10131" t="str">
        <f>T("MORATALAZ           ")</f>
        <v xml:space="preserve">MORATALAZ           </v>
      </c>
      <c r="D10131" t="str">
        <f>T("FONTARRON           ")</f>
        <v xml:space="preserve">FONTARRON           </v>
      </c>
      <c r="E10131" t="str">
        <f>T("TU ")</f>
        <v xml:space="preserve">TU </v>
      </c>
      <c r="F10131" t="str">
        <f>T("TURISMOS       ")</f>
        <v xml:space="preserve">TURISMOS       </v>
      </c>
      <c r="G10131" t="str">
        <f>T("De 12 a 15,99 CABALLOS FISCALES                   ")</f>
        <v xml:space="preserve">De 12 a 15,99 CABALLOS FISCALES                   </v>
      </c>
      <c r="H10131" t="str">
        <f>T("ELÉCTRICO                                         ")</f>
        <v xml:space="preserve">ELÉCTRICO                                         </v>
      </c>
      <c r="I10131">
        <v>1</v>
      </c>
    </row>
    <row r="10132" spans="1:9">
      <c r="A10132" t="str">
        <f>T("2018")</f>
        <v>2018</v>
      </c>
      <c r="B10132" t="str">
        <f>T("JURIDICO                                          ")</f>
        <v xml:space="preserve">JURIDICO                                          </v>
      </c>
      <c r="C10132" t="str">
        <f>T("MORATALAZ           ")</f>
        <v xml:space="preserve">MORATALAZ           </v>
      </c>
      <c r="D10132" t="str">
        <f>T("MEDIA LEGUA         ")</f>
        <v xml:space="preserve">MEDIA LEGUA         </v>
      </c>
      <c r="E10132" t="str">
        <f>T("TU ")</f>
        <v xml:space="preserve">TU </v>
      </c>
      <c r="F10132" t="str">
        <f>T("TURISMOS       ")</f>
        <v xml:space="preserve">TURISMOS       </v>
      </c>
      <c r="G10132" t="str">
        <f>T("De 12 a 15,99 CABALLOS FISCALES                   ")</f>
        <v xml:space="preserve">De 12 a 15,99 CABALLOS FISCALES                   </v>
      </c>
      <c r="H10132" t="str">
        <f>T("ELÉCTRICO                                         ")</f>
        <v xml:space="preserve">ELÉCTRICO                                         </v>
      </c>
      <c r="I10132">
        <v>1</v>
      </c>
    </row>
    <row r="10133" spans="1:9">
      <c r="A10133" t="str">
        <f>T("2018")</f>
        <v>2018</v>
      </c>
      <c r="B10133" t="str">
        <f>T("FISICO                                            ")</f>
        <v xml:space="preserve">FISICO                                            </v>
      </c>
      <c r="C10133" t="str">
        <f>T("MORATALAZ           ")</f>
        <v xml:space="preserve">MORATALAZ           </v>
      </c>
      <c r="D10133" t="str">
        <f>T("MARROQUINA          ")</f>
        <v xml:space="preserve">MARROQUINA          </v>
      </c>
      <c r="E10133" t="str">
        <f>T("TU ")</f>
        <v xml:space="preserve">TU </v>
      </c>
      <c r="F10133" t="str">
        <f>T("TURISMOS       ")</f>
        <v xml:space="preserve">TURISMOS       </v>
      </c>
      <c r="G10133" t="str">
        <f>T("De 20 CABALLOS FISCALES en adelante               ")</f>
        <v xml:space="preserve">De 20 CABALLOS FISCALES en adelante               </v>
      </c>
      <c r="H10133" t="str">
        <f>T("ELECTRICOS RANGO EXTENDIDO                        ")</f>
        <v xml:space="preserve">ELECTRICOS RANGO EXTENDIDO                        </v>
      </c>
      <c r="I10133">
        <v>1</v>
      </c>
    </row>
    <row r="10134" spans="1:9">
      <c r="A10134" t="str">
        <f>T("2018")</f>
        <v>2018</v>
      </c>
      <c r="B10134" t="str">
        <f>T("FISICO                                            ")</f>
        <v xml:space="preserve">FISICO                                            </v>
      </c>
      <c r="C10134" t="str">
        <f>T("MORATALAZ           ")</f>
        <v xml:space="preserve">MORATALAZ           </v>
      </c>
      <c r="D10134" t="str">
        <f>T("SIN BARRIO          ")</f>
        <v xml:space="preserve">SIN BARRIO          </v>
      </c>
      <c r="E10134" t="str">
        <f>T("TU ")</f>
        <v xml:space="preserve">TU </v>
      </c>
      <c r="F10134" t="str">
        <f>T("TURISMOS       ")</f>
        <v xml:space="preserve">TURISMOS       </v>
      </c>
      <c r="G10134" t="str">
        <f>T("De 8 a 11,99 CABALLOS FISCALES                    ")</f>
        <v xml:space="preserve">De 8 a 11,99 CABALLOS FISCALES                    </v>
      </c>
      <c r="H10134" t="str">
        <f>T("GAS LICUADO DE PETROLEO                           ")</f>
        <v xml:space="preserve">GAS LICUADO DE PETROLEO                           </v>
      </c>
      <c r="I10134">
        <v>2</v>
      </c>
    </row>
    <row r="10135" spans="1:9">
      <c r="A10135" t="str">
        <f>T("2018")</f>
        <v>2018</v>
      </c>
      <c r="B10135" t="str">
        <f>T("FISICO                                            ")</f>
        <v xml:space="preserve">FISICO                                            </v>
      </c>
      <c r="C10135" t="str">
        <f>T("MORATALAZ           ")</f>
        <v xml:space="preserve">MORATALAZ           </v>
      </c>
      <c r="D10135" t="str">
        <f>T("SIN BARRIO          ")</f>
        <v xml:space="preserve">SIN BARRIO          </v>
      </c>
      <c r="E10135" t="str">
        <f>T("TU ")</f>
        <v xml:space="preserve">TU </v>
      </c>
      <c r="F10135" t="str">
        <f>T("TURISMOS       ")</f>
        <v xml:space="preserve">TURISMOS       </v>
      </c>
      <c r="G10135" t="str">
        <f>T("De 20 CABALLOS FISCALES en adelante               ")</f>
        <v xml:space="preserve">De 20 CABALLOS FISCALES en adelante               </v>
      </c>
      <c r="H10135" t="str">
        <f>T("GAS LICUADO DE PETROLEO                           ")</f>
        <v xml:space="preserve">GAS LICUADO DE PETROLEO                           </v>
      </c>
      <c r="I10135">
        <v>1</v>
      </c>
    </row>
    <row r="10136" spans="1:9">
      <c r="A10136" t="str">
        <f>T("2018")</f>
        <v>2018</v>
      </c>
      <c r="B10136" t="str">
        <f>T("FISICO                                            ")</f>
        <v xml:space="preserve">FISICO                                            </v>
      </c>
      <c r="C10136" t="str">
        <f>T("MORATALAZ           ")</f>
        <v xml:space="preserve">MORATALAZ           </v>
      </c>
      <c r="D10136" t="str">
        <f>T("PAVONES             ")</f>
        <v xml:space="preserve">PAVONES             </v>
      </c>
      <c r="E10136" t="str">
        <f>T("TU ")</f>
        <v xml:space="preserve">TU </v>
      </c>
      <c r="F10136" t="str">
        <f>T("TURISMOS       ")</f>
        <v xml:space="preserve">TURISMOS       </v>
      </c>
      <c r="G10136" t="str">
        <f>T("De 8 a 11,99 CABALLOS FISCALES                    ")</f>
        <v xml:space="preserve">De 8 a 11,99 CABALLOS FISCALES                    </v>
      </c>
      <c r="H10136" t="str">
        <f>T("GAS LICUADO DE PETROLEO                           ")</f>
        <v xml:space="preserve">GAS LICUADO DE PETROLEO                           </v>
      </c>
      <c r="I10136">
        <v>5</v>
      </c>
    </row>
    <row r="10137" spans="1:9">
      <c r="A10137" t="str">
        <f>T("2018")</f>
        <v>2018</v>
      </c>
      <c r="B10137" t="str">
        <f>T("FISICO                                            ")</f>
        <v xml:space="preserve">FISICO                                            </v>
      </c>
      <c r="C10137" t="str">
        <f>T("MORATALAZ           ")</f>
        <v xml:space="preserve">MORATALAZ           </v>
      </c>
      <c r="D10137" t="str">
        <f>T("HORCAJO             ")</f>
        <v xml:space="preserve">HORCAJO             </v>
      </c>
      <c r="E10137" t="str">
        <f>T("TU ")</f>
        <v xml:space="preserve">TU </v>
      </c>
      <c r="F10137" t="str">
        <f>T("TURISMOS       ")</f>
        <v xml:space="preserve">TURISMOS       </v>
      </c>
      <c r="G10137" t="str">
        <f>T("De 8 a 11,99 CABALLOS FISCALES                    ")</f>
        <v xml:space="preserve">De 8 a 11,99 CABALLOS FISCALES                    </v>
      </c>
      <c r="H10137" t="str">
        <f>T("GAS LICUADO DE PETROLEO                           ")</f>
        <v xml:space="preserve">GAS LICUADO DE PETROLEO                           </v>
      </c>
      <c r="I10137">
        <v>5</v>
      </c>
    </row>
    <row r="10138" spans="1:9">
      <c r="A10138" t="str">
        <f>T("2018")</f>
        <v>2018</v>
      </c>
      <c r="B10138" t="str">
        <f>T("FISICO                                            ")</f>
        <v xml:space="preserve">FISICO                                            </v>
      </c>
      <c r="C10138" t="str">
        <f>T("MORATALAZ           ")</f>
        <v xml:space="preserve">MORATALAZ           </v>
      </c>
      <c r="D10138" t="str">
        <f>T("HORCAJO             ")</f>
        <v xml:space="preserve">HORCAJO             </v>
      </c>
      <c r="E10138" t="str">
        <f>T("TU ")</f>
        <v xml:space="preserve">TU </v>
      </c>
      <c r="F10138" t="str">
        <f>T("TURISMOS       ")</f>
        <v xml:space="preserve">TURISMOS       </v>
      </c>
      <c r="G10138" t="str">
        <f>T("De 12 a 15,99 CABALLOS FISCALES                   ")</f>
        <v xml:space="preserve">De 12 a 15,99 CABALLOS FISCALES                   </v>
      </c>
      <c r="H10138" t="str">
        <f>T("GAS LICUADO DE PETROLEO                           ")</f>
        <v xml:space="preserve">GAS LICUADO DE PETROLEO                           </v>
      </c>
      <c r="I10138">
        <v>1</v>
      </c>
    </row>
    <row r="10139" spans="1:9">
      <c r="A10139" t="str">
        <f>T("2018")</f>
        <v>2018</v>
      </c>
      <c r="B10139" t="str">
        <f>T("FISICO                                            ")</f>
        <v xml:space="preserve">FISICO                                            </v>
      </c>
      <c r="C10139" t="str">
        <f>T("MORATALAZ           ")</f>
        <v xml:space="preserve">MORATALAZ           </v>
      </c>
      <c r="D10139" t="str">
        <f>T("MARROQUINA          ")</f>
        <v xml:space="preserve">MARROQUINA          </v>
      </c>
      <c r="E10139" t="str">
        <f>T("TU ")</f>
        <v xml:space="preserve">TU </v>
      </c>
      <c r="F10139" t="str">
        <f>T("TURISMOS       ")</f>
        <v xml:space="preserve">TURISMOS       </v>
      </c>
      <c r="G10139" t="str">
        <f>T("De 8 a 11,99 CABALLOS FISCALES                    ")</f>
        <v xml:space="preserve">De 8 a 11,99 CABALLOS FISCALES                    </v>
      </c>
      <c r="H10139" t="str">
        <f>T("GAS LICUADO DE PETROLEO                           ")</f>
        <v xml:space="preserve">GAS LICUADO DE PETROLEO                           </v>
      </c>
      <c r="I10139">
        <v>9</v>
      </c>
    </row>
    <row r="10140" spans="1:9">
      <c r="A10140" t="str">
        <f>T("2018")</f>
        <v>2018</v>
      </c>
      <c r="B10140" t="str">
        <f>T("FISICO                                            ")</f>
        <v xml:space="preserve">FISICO                                            </v>
      </c>
      <c r="C10140" t="str">
        <f>T("MORATALAZ           ")</f>
        <v xml:space="preserve">MORATALAZ           </v>
      </c>
      <c r="D10140" t="str">
        <f>T("MARROQUINA          ")</f>
        <v xml:space="preserve">MARROQUINA          </v>
      </c>
      <c r="E10140" t="str">
        <f>T("TU ")</f>
        <v xml:space="preserve">TU </v>
      </c>
      <c r="F10140" t="str">
        <f>T("TURISMOS       ")</f>
        <v xml:space="preserve">TURISMOS       </v>
      </c>
      <c r="G10140" t="str">
        <f>T("De 12 a 15,99 CABALLOS FISCALES                   ")</f>
        <v xml:space="preserve">De 12 a 15,99 CABALLOS FISCALES                   </v>
      </c>
      <c r="H10140" t="str">
        <f>T("GAS LICUADO DE PETROLEO                           ")</f>
        <v xml:space="preserve">GAS LICUADO DE PETROLEO                           </v>
      </c>
      <c r="I10140">
        <v>1</v>
      </c>
    </row>
    <row r="10141" spans="1:9">
      <c r="A10141" t="str">
        <f>T("2018")</f>
        <v>2018</v>
      </c>
      <c r="B10141" t="str">
        <f>T("FISICO                                            ")</f>
        <v xml:space="preserve">FISICO                                            </v>
      </c>
      <c r="C10141" t="str">
        <f>T("MORATALAZ           ")</f>
        <v xml:space="preserve">MORATALAZ           </v>
      </c>
      <c r="D10141" t="str">
        <f>T("MARROQUINA          ")</f>
        <v xml:space="preserve">MARROQUINA          </v>
      </c>
      <c r="E10141" t="str">
        <f>T("TU ")</f>
        <v xml:space="preserve">TU </v>
      </c>
      <c r="F10141" t="str">
        <f>T("TURISMOS       ")</f>
        <v xml:space="preserve">TURISMOS       </v>
      </c>
      <c r="G10141" t="str">
        <f>T("De 16 a 19,99 CABALLOS FISCALES                   ")</f>
        <v xml:space="preserve">De 16 a 19,99 CABALLOS FISCALES                   </v>
      </c>
      <c r="H10141" t="str">
        <f>T("GAS LICUADO DE PETROLEO                           ")</f>
        <v xml:space="preserve">GAS LICUADO DE PETROLEO                           </v>
      </c>
      <c r="I10141">
        <v>2</v>
      </c>
    </row>
    <row r="10142" spans="1:9">
      <c r="A10142" t="str">
        <f>T("2018")</f>
        <v>2018</v>
      </c>
      <c r="B10142" t="str">
        <f>T("FISICO                                            ")</f>
        <v xml:space="preserve">FISICO                                            </v>
      </c>
      <c r="C10142" t="str">
        <f>T("MORATALAZ           ")</f>
        <v xml:space="preserve">MORATALAZ           </v>
      </c>
      <c r="D10142" t="str">
        <f>T("MARROQUINA          ")</f>
        <v xml:space="preserve">MARROQUINA          </v>
      </c>
      <c r="E10142" t="str">
        <f>T("TU ")</f>
        <v xml:space="preserve">TU </v>
      </c>
      <c r="F10142" t="str">
        <f>T("TURISMOS       ")</f>
        <v xml:space="preserve">TURISMOS       </v>
      </c>
      <c r="G10142" t="str">
        <f>T("De 20 CABALLOS FISCALES en adelante               ")</f>
        <v xml:space="preserve">De 20 CABALLOS FISCALES en adelante               </v>
      </c>
      <c r="H10142" t="str">
        <f>T("GAS LICUADO DE PETROLEO                           ")</f>
        <v xml:space="preserve">GAS LICUADO DE PETROLEO                           </v>
      </c>
      <c r="I10142">
        <v>1</v>
      </c>
    </row>
    <row r="10143" spans="1:9">
      <c r="A10143" t="str">
        <f>T("2018")</f>
        <v>2018</v>
      </c>
      <c r="B10143" t="str">
        <f>T("FISICO                                            ")</f>
        <v xml:space="preserve">FISICO                                            </v>
      </c>
      <c r="C10143" t="str">
        <f>T("MORATALAZ           ")</f>
        <v xml:space="preserve">MORATALAZ           </v>
      </c>
      <c r="D10143" t="str">
        <f>T("MEDIA LEGUA         ")</f>
        <v xml:space="preserve">MEDIA LEGUA         </v>
      </c>
      <c r="E10143" t="str">
        <f>T("TU ")</f>
        <v xml:space="preserve">TU </v>
      </c>
      <c r="F10143" t="str">
        <f>T("TURISMOS       ")</f>
        <v xml:space="preserve">TURISMOS       </v>
      </c>
      <c r="G10143" t="str">
        <f>T("De menos de 8 CABALLOS FISCALES                   ")</f>
        <v xml:space="preserve">De menos de 8 CABALLOS FISCALES                   </v>
      </c>
      <c r="H10143" t="str">
        <f>T("GAS LICUADO DE PETROLEO                           ")</f>
        <v xml:space="preserve">GAS LICUADO DE PETROLEO                           </v>
      </c>
      <c r="I10143">
        <v>1</v>
      </c>
    </row>
    <row r="10144" spans="1:9">
      <c r="A10144" t="str">
        <f>T("2018")</f>
        <v>2018</v>
      </c>
      <c r="B10144" t="str">
        <f>T("FISICO                                            ")</f>
        <v xml:space="preserve">FISICO                                            </v>
      </c>
      <c r="C10144" t="str">
        <f>T("MORATALAZ           ")</f>
        <v xml:space="preserve">MORATALAZ           </v>
      </c>
      <c r="D10144" t="str">
        <f>T("MEDIA LEGUA         ")</f>
        <v xml:space="preserve">MEDIA LEGUA         </v>
      </c>
      <c r="E10144" t="str">
        <f>T("TU ")</f>
        <v xml:space="preserve">TU </v>
      </c>
      <c r="F10144" t="str">
        <f>T("TURISMOS       ")</f>
        <v xml:space="preserve">TURISMOS       </v>
      </c>
      <c r="G10144" t="str">
        <f>T("De 8 a 11,99 CABALLOS FISCALES                    ")</f>
        <v xml:space="preserve">De 8 a 11,99 CABALLOS FISCALES                    </v>
      </c>
      <c r="H10144" t="str">
        <f>T("GAS LICUADO DE PETROLEO                           ")</f>
        <v xml:space="preserve">GAS LICUADO DE PETROLEO                           </v>
      </c>
      <c r="I10144">
        <v>7</v>
      </c>
    </row>
    <row r="10145" spans="1:9">
      <c r="A10145" t="str">
        <f>T("2018")</f>
        <v>2018</v>
      </c>
      <c r="B10145" t="str">
        <f>T("FISICO                                            ")</f>
        <v xml:space="preserve">FISICO                                            </v>
      </c>
      <c r="C10145" t="str">
        <f>T("MORATALAZ           ")</f>
        <v xml:space="preserve">MORATALAZ           </v>
      </c>
      <c r="D10145" t="str">
        <f>T("MEDIA LEGUA         ")</f>
        <v xml:space="preserve">MEDIA LEGUA         </v>
      </c>
      <c r="E10145" t="str">
        <f>T("TU ")</f>
        <v xml:space="preserve">TU </v>
      </c>
      <c r="F10145" t="str">
        <f>T("TURISMOS       ")</f>
        <v xml:space="preserve">TURISMOS       </v>
      </c>
      <c r="G10145" t="str">
        <f>T("De 16 a 19,99 CABALLOS FISCALES                   ")</f>
        <v xml:space="preserve">De 16 a 19,99 CABALLOS FISCALES                   </v>
      </c>
      <c r="H10145" t="str">
        <f>T("GAS LICUADO DE PETROLEO                           ")</f>
        <v xml:space="preserve">GAS LICUADO DE PETROLEO                           </v>
      </c>
      <c r="I10145">
        <v>1</v>
      </c>
    </row>
    <row r="10146" spans="1:9">
      <c r="A10146" t="str">
        <f>T("2018")</f>
        <v>2018</v>
      </c>
      <c r="B10146" t="str">
        <f>T("FISICO                                            ")</f>
        <v xml:space="preserve">FISICO                                            </v>
      </c>
      <c r="C10146" t="str">
        <f>T("MORATALAZ           ")</f>
        <v xml:space="preserve">MORATALAZ           </v>
      </c>
      <c r="D10146" t="str">
        <f>T("MEDIA LEGUA         ")</f>
        <v xml:space="preserve">MEDIA LEGUA         </v>
      </c>
      <c r="E10146" t="str">
        <f>T("TU ")</f>
        <v xml:space="preserve">TU </v>
      </c>
      <c r="F10146" t="str">
        <f>T("TURISMOS       ")</f>
        <v xml:space="preserve">TURISMOS       </v>
      </c>
      <c r="G10146" t="str">
        <f>T("De 20 CABALLOS FISCALES en adelante               ")</f>
        <v xml:space="preserve">De 20 CABALLOS FISCALES en adelante               </v>
      </c>
      <c r="H10146" t="str">
        <f>T("GAS LICUADO DE PETROLEO                           ")</f>
        <v xml:space="preserve">GAS LICUADO DE PETROLEO                           </v>
      </c>
      <c r="I10146">
        <v>3</v>
      </c>
    </row>
    <row r="10147" spans="1:9">
      <c r="A10147" t="str">
        <f>T("2018")</f>
        <v>2018</v>
      </c>
      <c r="B10147" t="str">
        <f>T("FISICO                                            ")</f>
        <v xml:space="preserve">FISICO                                            </v>
      </c>
      <c r="C10147" t="str">
        <f>T("MORATALAZ           ")</f>
        <v xml:space="preserve">MORATALAZ           </v>
      </c>
      <c r="D10147" t="str">
        <f>T("FONTARRON           ")</f>
        <v xml:space="preserve">FONTARRON           </v>
      </c>
      <c r="E10147" t="str">
        <f>T("TU ")</f>
        <v xml:space="preserve">TU </v>
      </c>
      <c r="F10147" t="str">
        <f>T("TURISMOS       ")</f>
        <v xml:space="preserve">TURISMOS       </v>
      </c>
      <c r="G10147" t="str">
        <f>T("De 8 a 11,99 CABALLOS FISCALES                    ")</f>
        <v xml:space="preserve">De 8 a 11,99 CABALLOS FISCALES                    </v>
      </c>
      <c r="H10147" t="str">
        <f>T("GAS LICUADO DE PETROLEO                           ")</f>
        <v xml:space="preserve">GAS LICUADO DE PETROLEO                           </v>
      </c>
      <c r="I10147">
        <v>5</v>
      </c>
    </row>
    <row r="10148" spans="1:9">
      <c r="A10148" t="str">
        <f>T("2018")</f>
        <v>2018</v>
      </c>
      <c r="B10148" t="str">
        <f>T("FISICO                                            ")</f>
        <v xml:space="preserve">FISICO                                            </v>
      </c>
      <c r="C10148" t="str">
        <f>T("MORATALAZ           ")</f>
        <v xml:space="preserve">MORATALAZ           </v>
      </c>
      <c r="D10148" t="str">
        <f>T("VINATEROS           ")</f>
        <v xml:space="preserve">VINATEROS           </v>
      </c>
      <c r="E10148" t="str">
        <f>T("TU ")</f>
        <v xml:space="preserve">TU </v>
      </c>
      <c r="F10148" t="str">
        <f>T("TURISMOS       ")</f>
        <v xml:space="preserve">TURISMOS       </v>
      </c>
      <c r="G10148" t="str">
        <f>T("De 8 a 11,99 CABALLOS FISCALES                    ")</f>
        <v xml:space="preserve">De 8 a 11,99 CABALLOS FISCALES                    </v>
      </c>
      <c r="H10148" t="str">
        <f>T("GAS LICUADO DE PETROLEO                           ")</f>
        <v xml:space="preserve">GAS LICUADO DE PETROLEO                           </v>
      </c>
      <c r="I10148">
        <v>8</v>
      </c>
    </row>
    <row r="10149" spans="1:9">
      <c r="A10149" t="str">
        <f>T("2018")</f>
        <v>2018</v>
      </c>
      <c r="B10149" t="str">
        <f>T("FISICO                                            ")</f>
        <v xml:space="preserve">FISICO                                            </v>
      </c>
      <c r="C10149" t="str">
        <f>T("MORATALAZ           ")</f>
        <v xml:space="preserve">MORATALAZ           </v>
      </c>
      <c r="D10149" t="str">
        <f>T("VINATEROS           ")</f>
        <v xml:space="preserve">VINATEROS           </v>
      </c>
      <c r="E10149" t="str">
        <f>T("TU ")</f>
        <v xml:space="preserve">TU </v>
      </c>
      <c r="F10149" t="str">
        <f>T("TURISMOS       ")</f>
        <v xml:space="preserve">TURISMOS       </v>
      </c>
      <c r="G10149" t="str">
        <f>T("De 20 CABALLOS FISCALES en adelante               ")</f>
        <v xml:space="preserve">De 20 CABALLOS FISCALES en adelante               </v>
      </c>
      <c r="H10149" t="str">
        <f>T("GAS LICUADO DE PETROLEO                           ")</f>
        <v xml:space="preserve">GAS LICUADO DE PETROLEO                           </v>
      </c>
      <c r="I10149">
        <v>1</v>
      </c>
    </row>
    <row r="10150" spans="1:9">
      <c r="A10150" t="str">
        <f>T("2018")</f>
        <v>2018</v>
      </c>
      <c r="B10150" t="str">
        <f>T("FISICO                                            ")</f>
        <v xml:space="preserve">FISICO                                            </v>
      </c>
      <c r="C10150" t="str">
        <f>T("MORATALAZ           ")</f>
        <v xml:space="preserve">MORATALAZ           </v>
      </c>
      <c r="D10150" t="str">
        <f>T("PAVONES             ")</f>
        <v xml:space="preserve">PAVONES             </v>
      </c>
      <c r="E10150" t="str">
        <f>T("TU ")</f>
        <v xml:space="preserve">TU </v>
      </c>
      <c r="F10150" t="str">
        <f>T("TURISMOS       ")</f>
        <v xml:space="preserve">TURISMOS       </v>
      </c>
      <c r="G10150" t="str">
        <f>T("De 12 a 15,99 CABALLOS FISCALES                   ")</f>
        <v xml:space="preserve">De 12 a 15,99 CABALLOS FISCALES                   </v>
      </c>
      <c r="H10150" t="str">
        <f>T("GAS NATURAL COMPRIMIDO                            ")</f>
        <v xml:space="preserve">GAS NATURAL COMPRIMIDO                            </v>
      </c>
      <c r="I10150">
        <v>1</v>
      </c>
    </row>
    <row r="10151" spans="1:9">
      <c r="A10151" t="str">
        <f>T("2018")</f>
        <v>2018</v>
      </c>
      <c r="B10151" t="str">
        <f>T("FISICO                                            ")</f>
        <v xml:space="preserve">FISICO                                            </v>
      </c>
      <c r="C10151" t="str">
        <f>T("MORATALAZ           ")</f>
        <v xml:space="preserve">MORATALAZ           </v>
      </c>
      <c r="D10151" t="str">
        <f>T("MARROQUINA          ")</f>
        <v xml:space="preserve">MARROQUINA          </v>
      </c>
      <c r="E10151" t="str">
        <f>T("TU ")</f>
        <v xml:space="preserve">TU </v>
      </c>
      <c r="F10151" t="str">
        <f>T("TURISMOS       ")</f>
        <v xml:space="preserve">TURISMOS       </v>
      </c>
      <c r="G10151" t="str">
        <f>T("De 8 a 11,99 CABALLOS FISCALES                    ")</f>
        <v xml:space="preserve">De 8 a 11,99 CABALLOS FISCALES                    </v>
      </c>
      <c r="H10151" t="str">
        <f>T("GAS NATURAL COMPRIMIDO                            ")</f>
        <v xml:space="preserve">GAS NATURAL COMPRIMIDO                            </v>
      </c>
      <c r="I10151">
        <v>2</v>
      </c>
    </row>
    <row r="10152" spans="1:9">
      <c r="A10152" t="str">
        <f>T("2018")</f>
        <v>2018</v>
      </c>
      <c r="B10152" t="str">
        <f>T("FISICO                                            ")</f>
        <v xml:space="preserve">FISICO                                            </v>
      </c>
      <c r="C10152" t="str">
        <f>T("MORATALAZ           ")</f>
        <v xml:space="preserve">MORATALAZ           </v>
      </c>
      <c r="D10152" t="str">
        <f>T("FONTARRON           ")</f>
        <v xml:space="preserve">FONTARRON           </v>
      </c>
      <c r="E10152" t="str">
        <f>T("TU ")</f>
        <v xml:space="preserve">TU </v>
      </c>
      <c r="F10152" t="str">
        <f>T("TURISMOS       ")</f>
        <v xml:space="preserve">TURISMOS       </v>
      </c>
      <c r="G10152" t="str">
        <f>T("De 8 a 11,99 CABALLOS FISCALES                    ")</f>
        <v xml:space="preserve">De 8 a 11,99 CABALLOS FISCALES                    </v>
      </c>
      <c r="H10152" t="str">
        <f>T("GAS NATURAL COMPRIMIDO                            ")</f>
        <v xml:space="preserve">GAS NATURAL COMPRIMIDO                            </v>
      </c>
      <c r="I10152">
        <v>1</v>
      </c>
    </row>
    <row r="10153" spans="1:9">
      <c r="A10153" t="str">
        <f>T("2018")</f>
        <v>2018</v>
      </c>
      <c r="B10153" t="str">
        <f>T("Entidad sin personalidad jurídica (art. 35.4 LGT) ")</f>
        <v xml:space="preserve">Entidad sin personalidad jurídica (art. 35.4 LGT) </v>
      </c>
      <c r="C10153" t="str">
        <f>T("MORATALAZ           ")</f>
        <v xml:space="preserve">MORATALAZ           </v>
      </c>
      <c r="D10153" t="str">
        <f>T("SIN BARRIO          ")</f>
        <v xml:space="preserve">SIN BARRIO          </v>
      </c>
      <c r="E10153" t="str">
        <f>T("TU ")</f>
        <v xml:space="preserve">TU </v>
      </c>
      <c r="F10153" t="str">
        <f>T("TURISMOS       ")</f>
        <v xml:space="preserve">TURISMOS       </v>
      </c>
      <c r="G10153" t="str">
        <f>T("De 12 a 15,99 CABALLOS FISCALES                   ")</f>
        <v xml:space="preserve">De 12 a 15,99 CABALLOS FISCALES                   </v>
      </c>
      <c r="H10153" t="str">
        <f>T("GASOLINA                                          ")</f>
        <v xml:space="preserve">GASOLINA                                          </v>
      </c>
      <c r="I10153">
        <v>1</v>
      </c>
    </row>
    <row r="10154" spans="1:9">
      <c r="A10154" t="str">
        <f>T("2018")</f>
        <v>2018</v>
      </c>
      <c r="B10154" t="str">
        <f>T("Entidad sin personalidad jurídica (art. 35.4 LGT) ")</f>
        <v xml:space="preserve">Entidad sin personalidad jurídica (art. 35.4 LGT) </v>
      </c>
      <c r="C10154" t="str">
        <f>T("MORATALAZ           ")</f>
        <v xml:space="preserve">MORATALAZ           </v>
      </c>
      <c r="D10154" t="str">
        <f>T("PAVONES             ")</f>
        <v xml:space="preserve">PAVONES             </v>
      </c>
      <c r="E10154" t="str">
        <f>T("TU ")</f>
        <v xml:space="preserve">TU </v>
      </c>
      <c r="F10154" t="str">
        <f>T("TURISMOS       ")</f>
        <v xml:space="preserve">TURISMOS       </v>
      </c>
      <c r="G10154" t="str">
        <f>T("De 8 a 11,99 CABALLOS FISCALES                    ")</f>
        <v xml:space="preserve">De 8 a 11,99 CABALLOS FISCALES                    </v>
      </c>
      <c r="H10154" t="str">
        <f>T("GASOLINA                                          ")</f>
        <v xml:space="preserve">GASOLINA                                          </v>
      </c>
      <c r="I10154">
        <v>21</v>
      </c>
    </row>
    <row r="10155" spans="1:9">
      <c r="A10155" t="str">
        <f>T("2018")</f>
        <v>2018</v>
      </c>
      <c r="B10155" t="str">
        <f>T("Entidad sin personalidad jurídica (art. 35.4 LGT) ")</f>
        <v xml:space="preserve">Entidad sin personalidad jurídica (art. 35.4 LGT) </v>
      </c>
      <c r="C10155" t="str">
        <f>T("MORATALAZ           ")</f>
        <v xml:space="preserve">MORATALAZ           </v>
      </c>
      <c r="D10155" t="str">
        <f>T("PAVONES             ")</f>
        <v xml:space="preserve">PAVONES             </v>
      </c>
      <c r="E10155" t="str">
        <f>T("TU ")</f>
        <v xml:space="preserve">TU </v>
      </c>
      <c r="F10155" t="str">
        <f>T("TURISMOS       ")</f>
        <v xml:space="preserve">TURISMOS       </v>
      </c>
      <c r="G10155" t="str">
        <f>T("De 12 a 15,99 CABALLOS FISCALES                   ")</f>
        <v xml:space="preserve">De 12 a 15,99 CABALLOS FISCALES                   </v>
      </c>
      <c r="H10155" t="str">
        <f>T("GASOLINA                                          ")</f>
        <v xml:space="preserve">GASOLINA                                          </v>
      </c>
      <c r="I10155">
        <v>5</v>
      </c>
    </row>
    <row r="10156" spans="1:9">
      <c r="A10156" t="str">
        <f>T("2018")</f>
        <v>2018</v>
      </c>
      <c r="B10156" t="str">
        <f>T("Entidad sin personalidad jurídica (art. 35.4 LGT) ")</f>
        <v xml:space="preserve">Entidad sin personalidad jurídica (art. 35.4 LGT) </v>
      </c>
      <c r="C10156" t="str">
        <f>T("MORATALAZ           ")</f>
        <v xml:space="preserve">MORATALAZ           </v>
      </c>
      <c r="D10156" t="str">
        <f>T("HORCAJO             ")</f>
        <v xml:space="preserve">HORCAJO             </v>
      </c>
      <c r="E10156" t="str">
        <f>T("TU ")</f>
        <v xml:space="preserve">TU </v>
      </c>
      <c r="F10156" t="str">
        <f>T("TURISMOS       ")</f>
        <v xml:space="preserve">TURISMOS       </v>
      </c>
      <c r="G10156" t="str">
        <f>T("De 8 a 11,99 CABALLOS FISCALES                    ")</f>
        <v xml:space="preserve">De 8 a 11,99 CABALLOS FISCALES                    </v>
      </c>
      <c r="H10156" t="str">
        <f>T("GASOLINA                                          ")</f>
        <v xml:space="preserve">GASOLINA                                          </v>
      </c>
      <c r="I10156">
        <v>1</v>
      </c>
    </row>
    <row r="10157" spans="1:9">
      <c r="A10157" t="str">
        <f>T("2018")</f>
        <v>2018</v>
      </c>
      <c r="B10157" t="str">
        <f>T("Entidad sin personalidad jurídica (art. 35.4 LGT) ")</f>
        <v xml:space="preserve">Entidad sin personalidad jurídica (art. 35.4 LGT) </v>
      </c>
      <c r="C10157" t="str">
        <f>T("MORATALAZ           ")</f>
        <v xml:space="preserve">MORATALAZ           </v>
      </c>
      <c r="D10157" t="str">
        <f>T("HORCAJO             ")</f>
        <v xml:space="preserve">HORCAJO             </v>
      </c>
      <c r="E10157" t="str">
        <f>T("TU ")</f>
        <v xml:space="preserve">TU </v>
      </c>
      <c r="F10157" t="str">
        <f>T("TURISMOS       ")</f>
        <v xml:space="preserve">TURISMOS       </v>
      </c>
      <c r="G10157" t="str">
        <f>T("De 12 a 15,99 CABALLOS FISCALES                   ")</f>
        <v xml:space="preserve">De 12 a 15,99 CABALLOS FISCALES                   </v>
      </c>
      <c r="H10157" t="str">
        <f>T("GASOLINA                                          ")</f>
        <v xml:space="preserve">GASOLINA                                          </v>
      </c>
      <c r="I10157">
        <v>3</v>
      </c>
    </row>
    <row r="10158" spans="1:9">
      <c r="A10158" t="str">
        <f>T("2018")</f>
        <v>2018</v>
      </c>
      <c r="B10158" t="str">
        <f>T("Entidad sin personalidad jurídica (art. 35.4 LGT) ")</f>
        <v xml:space="preserve">Entidad sin personalidad jurídica (art. 35.4 LGT) </v>
      </c>
      <c r="C10158" t="str">
        <f>T("MORATALAZ           ")</f>
        <v xml:space="preserve">MORATALAZ           </v>
      </c>
      <c r="D10158" t="str">
        <f>T("MARROQUINA          ")</f>
        <v xml:space="preserve">MARROQUINA          </v>
      </c>
      <c r="E10158" t="str">
        <f>T("TU ")</f>
        <v xml:space="preserve">TU </v>
      </c>
      <c r="F10158" t="str">
        <f>T("TURISMOS       ")</f>
        <v xml:space="preserve">TURISMOS       </v>
      </c>
      <c r="G10158" t="str">
        <f>T("De 8 a 11,99 CABALLOS FISCALES                    ")</f>
        <v xml:space="preserve">De 8 a 11,99 CABALLOS FISCALES                    </v>
      </c>
      <c r="H10158" t="str">
        <f>T("GASOLINA                                          ")</f>
        <v xml:space="preserve">GASOLINA                                          </v>
      </c>
      <c r="I10158">
        <v>44</v>
      </c>
    </row>
    <row r="10159" spans="1:9">
      <c r="A10159" t="str">
        <f>T("2018")</f>
        <v>2018</v>
      </c>
      <c r="B10159" t="str">
        <f>T("Entidad sin personalidad jurídica (art. 35.4 LGT) ")</f>
        <v xml:space="preserve">Entidad sin personalidad jurídica (art. 35.4 LGT) </v>
      </c>
      <c r="C10159" t="str">
        <f>T("MORATALAZ           ")</f>
        <v xml:space="preserve">MORATALAZ           </v>
      </c>
      <c r="D10159" t="str">
        <f>T("MARROQUINA          ")</f>
        <v xml:space="preserve">MARROQUINA          </v>
      </c>
      <c r="E10159" t="str">
        <f>T("TU ")</f>
        <v xml:space="preserve">TU </v>
      </c>
      <c r="F10159" t="str">
        <f>T("TURISMOS       ")</f>
        <v xml:space="preserve">TURISMOS       </v>
      </c>
      <c r="G10159" t="str">
        <f>T("De 12 a 15,99 CABALLOS FISCALES                   ")</f>
        <v xml:space="preserve">De 12 a 15,99 CABALLOS FISCALES                   </v>
      </c>
      <c r="H10159" t="str">
        <f>T("GASOLINA                                          ")</f>
        <v xml:space="preserve">GASOLINA                                          </v>
      </c>
      <c r="I10159">
        <v>10</v>
      </c>
    </row>
    <row r="10160" spans="1:9">
      <c r="A10160" t="str">
        <f>T("2018")</f>
        <v>2018</v>
      </c>
      <c r="B10160" t="str">
        <f>T("Entidad sin personalidad jurídica (art. 35.4 LGT) ")</f>
        <v xml:space="preserve">Entidad sin personalidad jurídica (art. 35.4 LGT) </v>
      </c>
      <c r="C10160" t="str">
        <f>T("MORATALAZ           ")</f>
        <v xml:space="preserve">MORATALAZ           </v>
      </c>
      <c r="D10160" t="str">
        <f>T("MARROQUINA          ")</f>
        <v xml:space="preserve">MARROQUINA          </v>
      </c>
      <c r="E10160" t="str">
        <f>T("TU ")</f>
        <v xml:space="preserve">TU </v>
      </c>
      <c r="F10160" t="str">
        <f>T("TURISMOS       ")</f>
        <v xml:space="preserve">TURISMOS       </v>
      </c>
      <c r="G10160" t="str">
        <f>T("De 16 a 19,99 CABALLOS FISCALES                   ")</f>
        <v xml:space="preserve">De 16 a 19,99 CABALLOS FISCALES                   </v>
      </c>
      <c r="H10160" t="str">
        <f>T("GASOLINA                                          ")</f>
        <v xml:space="preserve">GASOLINA                                          </v>
      </c>
      <c r="I10160">
        <v>4</v>
      </c>
    </row>
    <row r="10161" spans="1:9">
      <c r="A10161" t="str">
        <f>T("2018")</f>
        <v>2018</v>
      </c>
      <c r="B10161" t="str">
        <f>T("Entidad sin personalidad jurídica (art. 35.4 LGT) ")</f>
        <v xml:space="preserve">Entidad sin personalidad jurídica (art. 35.4 LGT) </v>
      </c>
      <c r="C10161" t="str">
        <f>T("MORATALAZ           ")</f>
        <v xml:space="preserve">MORATALAZ           </v>
      </c>
      <c r="D10161" t="str">
        <f>T("MARROQUINA          ")</f>
        <v xml:space="preserve">MARROQUINA          </v>
      </c>
      <c r="E10161" t="str">
        <f>T("TU ")</f>
        <v xml:space="preserve">TU </v>
      </c>
      <c r="F10161" t="str">
        <f>T("TURISMOS       ")</f>
        <v xml:space="preserve">TURISMOS       </v>
      </c>
      <c r="G10161" t="str">
        <f>T("De 20 CABALLOS FISCALES en adelante               ")</f>
        <v xml:space="preserve">De 20 CABALLOS FISCALES en adelante               </v>
      </c>
      <c r="H10161" t="str">
        <f>T("GASOLINA                                          ")</f>
        <v xml:space="preserve">GASOLINA                                          </v>
      </c>
      <c r="I10161">
        <v>1</v>
      </c>
    </row>
    <row r="10162" spans="1:9">
      <c r="A10162" t="str">
        <f>T("2018")</f>
        <v>2018</v>
      </c>
      <c r="B10162" t="str">
        <f>T("Entidad sin personalidad jurídica (art. 35.4 LGT) ")</f>
        <v xml:space="preserve">Entidad sin personalidad jurídica (art. 35.4 LGT) </v>
      </c>
      <c r="C10162" t="str">
        <f>T("MORATALAZ           ")</f>
        <v xml:space="preserve">MORATALAZ           </v>
      </c>
      <c r="D10162" t="str">
        <f>T("MEDIA LEGUA         ")</f>
        <v xml:space="preserve">MEDIA LEGUA         </v>
      </c>
      <c r="E10162" t="str">
        <f>T("TU ")</f>
        <v xml:space="preserve">TU </v>
      </c>
      <c r="F10162" t="str">
        <f>T("TURISMOS       ")</f>
        <v xml:space="preserve">TURISMOS       </v>
      </c>
      <c r="G10162" t="str">
        <f>T("De menos de 8 CABALLOS FISCALES                   ")</f>
        <v xml:space="preserve">De menos de 8 CABALLOS FISCALES                   </v>
      </c>
      <c r="H10162" t="str">
        <f>T("GASOLINA                                          ")</f>
        <v xml:space="preserve">GASOLINA                                          </v>
      </c>
      <c r="I10162">
        <v>1</v>
      </c>
    </row>
    <row r="10163" spans="1:9">
      <c r="A10163" t="str">
        <f>T("2018")</f>
        <v>2018</v>
      </c>
      <c r="B10163" t="str">
        <f>T("Entidad sin personalidad jurídica (art. 35.4 LGT) ")</f>
        <v xml:space="preserve">Entidad sin personalidad jurídica (art. 35.4 LGT) </v>
      </c>
      <c r="C10163" t="str">
        <f>T("MORATALAZ           ")</f>
        <v xml:space="preserve">MORATALAZ           </v>
      </c>
      <c r="D10163" t="str">
        <f>T("MEDIA LEGUA         ")</f>
        <v xml:space="preserve">MEDIA LEGUA         </v>
      </c>
      <c r="E10163" t="str">
        <f>T("TU ")</f>
        <v xml:space="preserve">TU </v>
      </c>
      <c r="F10163" t="str">
        <f>T("TURISMOS       ")</f>
        <v xml:space="preserve">TURISMOS       </v>
      </c>
      <c r="G10163" t="str">
        <f>T("De 8 a 11,99 CABALLOS FISCALES                    ")</f>
        <v xml:space="preserve">De 8 a 11,99 CABALLOS FISCALES                    </v>
      </c>
      <c r="H10163" t="str">
        <f>T("GASOLINA                                          ")</f>
        <v xml:space="preserve">GASOLINA                                          </v>
      </c>
      <c r="I10163">
        <v>32</v>
      </c>
    </row>
    <row r="10164" spans="1:9">
      <c r="A10164" t="str">
        <f>T("2018")</f>
        <v>2018</v>
      </c>
      <c r="B10164" t="str">
        <f>T("Entidad sin personalidad jurídica (art. 35.4 LGT) ")</f>
        <v xml:space="preserve">Entidad sin personalidad jurídica (art. 35.4 LGT) </v>
      </c>
      <c r="C10164" t="str">
        <f>T("MORATALAZ           ")</f>
        <v xml:space="preserve">MORATALAZ           </v>
      </c>
      <c r="D10164" t="str">
        <f>T("MEDIA LEGUA         ")</f>
        <v xml:space="preserve">MEDIA LEGUA         </v>
      </c>
      <c r="E10164" t="str">
        <f>T("TU ")</f>
        <v xml:space="preserve">TU </v>
      </c>
      <c r="F10164" t="str">
        <f>T("TURISMOS       ")</f>
        <v xml:space="preserve">TURISMOS       </v>
      </c>
      <c r="G10164" t="str">
        <f>T("De 12 a 15,99 CABALLOS FISCALES                   ")</f>
        <v xml:space="preserve">De 12 a 15,99 CABALLOS FISCALES                   </v>
      </c>
      <c r="H10164" t="str">
        <f>T("GASOLINA                                          ")</f>
        <v xml:space="preserve">GASOLINA                                          </v>
      </c>
      <c r="I10164">
        <v>10</v>
      </c>
    </row>
    <row r="10165" spans="1:9">
      <c r="A10165" t="str">
        <f>T("2018")</f>
        <v>2018</v>
      </c>
      <c r="B10165" t="str">
        <f>T("Entidad sin personalidad jurídica (art. 35.4 LGT) ")</f>
        <v xml:space="preserve">Entidad sin personalidad jurídica (art. 35.4 LGT) </v>
      </c>
      <c r="C10165" t="str">
        <f>T("MORATALAZ           ")</f>
        <v xml:space="preserve">MORATALAZ           </v>
      </c>
      <c r="D10165" t="str">
        <f>T("MEDIA LEGUA         ")</f>
        <v xml:space="preserve">MEDIA LEGUA         </v>
      </c>
      <c r="E10165" t="str">
        <f>T("TU ")</f>
        <v xml:space="preserve">TU </v>
      </c>
      <c r="F10165" t="str">
        <f>T("TURISMOS       ")</f>
        <v xml:space="preserve">TURISMOS       </v>
      </c>
      <c r="G10165" t="str">
        <f>T("De 16 a 19,99 CABALLOS FISCALES                   ")</f>
        <v xml:space="preserve">De 16 a 19,99 CABALLOS FISCALES                   </v>
      </c>
      <c r="H10165" t="str">
        <f>T("GASOLINA                                          ")</f>
        <v xml:space="preserve">GASOLINA                                          </v>
      </c>
      <c r="I10165">
        <v>2</v>
      </c>
    </row>
    <row r="10166" spans="1:9">
      <c r="A10166" t="str">
        <f>T("2018")</f>
        <v>2018</v>
      </c>
      <c r="B10166" t="str">
        <f>T("Entidad sin personalidad jurídica (art. 35.4 LGT) ")</f>
        <v xml:space="preserve">Entidad sin personalidad jurídica (art. 35.4 LGT) </v>
      </c>
      <c r="C10166" t="str">
        <f>T("MORATALAZ           ")</f>
        <v xml:space="preserve">MORATALAZ           </v>
      </c>
      <c r="D10166" t="str">
        <f>T("FONTARRON           ")</f>
        <v xml:space="preserve">FONTARRON           </v>
      </c>
      <c r="E10166" t="str">
        <f>T("TU ")</f>
        <v xml:space="preserve">TU </v>
      </c>
      <c r="F10166" t="str">
        <f>T("TURISMOS       ")</f>
        <v xml:space="preserve">TURISMOS       </v>
      </c>
      <c r="G10166" t="str">
        <f>T("De 8 a 11,99 CABALLOS FISCALES                    ")</f>
        <v xml:space="preserve">De 8 a 11,99 CABALLOS FISCALES                    </v>
      </c>
      <c r="H10166" t="str">
        <f>T("GASOLINA                                          ")</f>
        <v xml:space="preserve">GASOLINA                                          </v>
      </c>
      <c r="I10166">
        <v>33</v>
      </c>
    </row>
    <row r="10167" spans="1:9">
      <c r="A10167" t="str">
        <f>T("2018")</f>
        <v>2018</v>
      </c>
      <c r="B10167" t="str">
        <f>T("Entidad sin personalidad jurídica (art. 35.4 LGT) ")</f>
        <v xml:space="preserve">Entidad sin personalidad jurídica (art. 35.4 LGT) </v>
      </c>
      <c r="C10167" t="str">
        <f>T("MORATALAZ           ")</f>
        <v xml:space="preserve">MORATALAZ           </v>
      </c>
      <c r="D10167" t="str">
        <f>T("FONTARRON           ")</f>
        <v xml:space="preserve">FONTARRON           </v>
      </c>
      <c r="E10167" t="str">
        <f>T("TU ")</f>
        <v xml:space="preserve">TU </v>
      </c>
      <c r="F10167" t="str">
        <f>T("TURISMOS       ")</f>
        <v xml:space="preserve">TURISMOS       </v>
      </c>
      <c r="G10167" t="str">
        <f>T("De 12 a 15,99 CABALLOS FISCALES                   ")</f>
        <v xml:space="preserve">De 12 a 15,99 CABALLOS FISCALES                   </v>
      </c>
      <c r="H10167" t="str">
        <f>T("GASOLINA                                          ")</f>
        <v xml:space="preserve">GASOLINA                                          </v>
      </c>
      <c r="I10167">
        <v>14</v>
      </c>
    </row>
    <row r="10168" spans="1:9">
      <c r="A10168" t="str">
        <f>T("2018")</f>
        <v>2018</v>
      </c>
      <c r="B10168" t="str">
        <f>T("Entidad sin personalidad jurídica (art. 35.4 LGT) ")</f>
        <v xml:space="preserve">Entidad sin personalidad jurídica (art. 35.4 LGT) </v>
      </c>
      <c r="C10168" t="str">
        <f>T("MORATALAZ           ")</f>
        <v xml:space="preserve">MORATALAZ           </v>
      </c>
      <c r="D10168" t="str">
        <f>T("FONTARRON           ")</f>
        <v xml:space="preserve">FONTARRON           </v>
      </c>
      <c r="E10168" t="str">
        <f>T("TU ")</f>
        <v xml:space="preserve">TU </v>
      </c>
      <c r="F10168" t="str">
        <f>T("TURISMOS       ")</f>
        <v xml:space="preserve">TURISMOS       </v>
      </c>
      <c r="G10168" t="str">
        <f>T("De 16 a 19,99 CABALLOS FISCALES                   ")</f>
        <v xml:space="preserve">De 16 a 19,99 CABALLOS FISCALES                   </v>
      </c>
      <c r="H10168" t="str">
        <f>T("GASOLINA                                          ")</f>
        <v xml:space="preserve">GASOLINA                                          </v>
      </c>
      <c r="I10168">
        <v>3</v>
      </c>
    </row>
    <row r="10169" spans="1:9">
      <c r="A10169" t="str">
        <f>T("2018")</f>
        <v>2018</v>
      </c>
      <c r="B10169" t="str">
        <f>T("Entidad sin personalidad jurídica (art. 35.4 LGT) ")</f>
        <v xml:space="preserve">Entidad sin personalidad jurídica (art. 35.4 LGT) </v>
      </c>
      <c r="C10169" t="str">
        <f>T("MORATALAZ           ")</f>
        <v xml:space="preserve">MORATALAZ           </v>
      </c>
      <c r="D10169" t="str">
        <f>T("VINATEROS           ")</f>
        <v xml:space="preserve">VINATEROS           </v>
      </c>
      <c r="E10169" t="str">
        <f>T("TU ")</f>
        <v xml:space="preserve">TU </v>
      </c>
      <c r="F10169" t="str">
        <f>T("TURISMOS       ")</f>
        <v xml:space="preserve">TURISMOS       </v>
      </c>
      <c r="G10169" t="str">
        <f>T("De menos de 8 CABALLOS FISCALES                   ")</f>
        <v xml:space="preserve">De menos de 8 CABALLOS FISCALES                   </v>
      </c>
      <c r="H10169" t="str">
        <f>T("GASOLINA                                          ")</f>
        <v xml:space="preserve">GASOLINA                                          </v>
      </c>
      <c r="I10169">
        <v>3</v>
      </c>
    </row>
    <row r="10170" spans="1:9">
      <c r="A10170" t="str">
        <f>T("2018")</f>
        <v>2018</v>
      </c>
      <c r="B10170" t="str">
        <f>T("Entidad sin personalidad jurídica (art. 35.4 LGT) ")</f>
        <v xml:space="preserve">Entidad sin personalidad jurídica (art. 35.4 LGT) </v>
      </c>
      <c r="C10170" t="str">
        <f>T("MORATALAZ           ")</f>
        <v xml:space="preserve">MORATALAZ           </v>
      </c>
      <c r="D10170" t="str">
        <f>T("VINATEROS           ")</f>
        <v xml:space="preserve">VINATEROS           </v>
      </c>
      <c r="E10170" t="str">
        <f>T("TU ")</f>
        <v xml:space="preserve">TU </v>
      </c>
      <c r="F10170" t="str">
        <f>T("TURISMOS       ")</f>
        <v xml:space="preserve">TURISMOS       </v>
      </c>
      <c r="G10170" t="str">
        <f>T("De 8 a 11,99 CABALLOS FISCALES                    ")</f>
        <v xml:space="preserve">De 8 a 11,99 CABALLOS FISCALES                    </v>
      </c>
      <c r="H10170" t="str">
        <f>T("GASOLINA                                          ")</f>
        <v xml:space="preserve">GASOLINA                                          </v>
      </c>
      <c r="I10170">
        <v>44</v>
      </c>
    </row>
    <row r="10171" spans="1:9">
      <c r="A10171" t="str">
        <f>T("2018")</f>
        <v>2018</v>
      </c>
      <c r="B10171" t="str">
        <f>T("Entidad sin personalidad jurídica (art. 35.4 LGT) ")</f>
        <v xml:space="preserve">Entidad sin personalidad jurídica (art. 35.4 LGT) </v>
      </c>
      <c r="C10171" t="str">
        <f>T("MORATALAZ           ")</f>
        <v xml:space="preserve">MORATALAZ           </v>
      </c>
      <c r="D10171" t="str">
        <f>T("VINATEROS           ")</f>
        <v xml:space="preserve">VINATEROS           </v>
      </c>
      <c r="E10171" t="str">
        <f>T("TU ")</f>
        <v xml:space="preserve">TU </v>
      </c>
      <c r="F10171" t="str">
        <f>T("TURISMOS       ")</f>
        <v xml:space="preserve">TURISMOS       </v>
      </c>
      <c r="G10171" t="str">
        <f>T("De 12 a 15,99 CABALLOS FISCALES                   ")</f>
        <v xml:space="preserve">De 12 a 15,99 CABALLOS FISCALES                   </v>
      </c>
      <c r="H10171" t="str">
        <f>T("GASOLINA                                          ")</f>
        <v xml:space="preserve">GASOLINA                                          </v>
      </c>
      <c r="I10171">
        <v>7</v>
      </c>
    </row>
    <row r="10172" spans="1:9">
      <c r="A10172" t="str">
        <f>T("2018")</f>
        <v>2018</v>
      </c>
      <c r="B10172" t="str">
        <f>T("Entidad sin personalidad jurídica (art. 35.4 LGT) ")</f>
        <v xml:space="preserve">Entidad sin personalidad jurídica (art. 35.4 LGT) </v>
      </c>
      <c r="C10172" t="str">
        <f>T("MORATALAZ           ")</f>
        <v xml:space="preserve">MORATALAZ           </v>
      </c>
      <c r="D10172" t="str">
        <f>T("VINATEROS           ")</f>
        <v xml:space="preserve">VINATEROS           </v>
      </c>
      <c r="E10172" t="str">
        <f>T("TU ")</f>
        <v xml:space="preserve">TU </v>
      </c>
      <c r="F10172" t="str">
        <f>T("TURISMOS       ")</f>
        <v xml:space="preserve">TURISMOS       </v>
      </c>
      <c r="G10172" t="str">
        <f>T("De 16 a 19,99 CABALLOS FISCALES                   ")</f>
        <v xml:space="preserve">De 16 a 19,99 CABALLOS FISCALES                   </v>
      </c>
      <c r="H10172" t="str">
        <f>T("GASOLINA                                          ")</f>
        <v xml:space="preserve">GASOLINA                                          </v>
      </c>
      <c r="I10172">
        <v>1</v>
      </c>
    </row>
    <row r="10173" spans="1:9">
      <c r="A10173" t="str">
        <f>T("2018")</f>
        <v>2018</v>
      </c>
      <c r="B10173" t="str">
        <f>T("Entidad sin personalidad jurídica (art. 35.4 LGT) ")</f>
        <v xml:space="preserve">Entidad sin personalidad jurídica (art. 35.4 LGT) </v>
      </c>
      <c r="C10173" t="str">
        <f>T("MORATALAZ           ")</f>
        <v xml:space="preserve">MORATALAZ           </v>
      </c>
      <c r="D10173" t="str">
        <f>T("VINATEROS           ")</f>
        <v xml:space="preserve">VINATEROS           </v>
      </c>
      <c r="E10173" t="str">
        <f>T("TU ")</f>
        <v xml:space="preserve">TU </v>
      </c>
      <c r="F10173" t="str">
        <f>T("TURISMOS       ")</f>
        <v xml:space="preserve">TURISMOS       </v>
      </c>
      <c r="G10173" t="str">
        <f>T("De 20 CABALLOS FISCALES en adelante               ")</f>
        <v xml:space="preserve">De 20 CABALLOS FISCALES en adelante               </v>
      </c>
      <c r="H10173" t="str">
        <f>T("GASOLINA                                          ")</f>
        <v xml:space="preserve">GASOLINA                                          </v>
      </c>
      <c r="I10173">
        <v>1</v>
      </c>
    </row>
    <row r="10174" spans="1:9">
      <c r="A10174" t="str">
        <f>T("2018")</f>
        <v>2018</v>
      </c>
      <c r="B10174" t="str">
        <f>T("FISICO                                            ")</f>
        <v xml:space="preserve">FISICO                                            </v>
      </c>
      <c r="C10174" t="str">
        <f>T("MORATALAZ           ")</f>
        <v xml:space="preserve">MORATALAZ           </v>
      </c>
      <c r="D10174" t="str">
        <f>T("SIN BARRIO          ")</f>
        <v xml:space="preserve">SIN BARRIO          </v>
      </c>
      <c r="E10174" t="str">
        <f>T("TU ")</f>
        <v xml:space="preserve">TU </v>
      </c>
      <c r="F10174" t="str">
        <f>T("TURISMOS       ")</f>
        <v xml:space="preserve">TURISMOS       </v>
      </c>
      <c r="G10174" t="str">
        <f>T("De menos de 8 CABALLOS FISCALES                   ")</f>
        <v xml:space="preserve">De menos de 8 CABALLOS FISCALES                   </v>
      </c>
      <c r="H10174" t="str">
        <f>T("GASOLINA                                          ")</f>
        <v xml:space="preserve">GASOLINA                                          </v>
      </c>
      <c r="I10174">
        <v>14</v>
      </c>
    </row>
    <row r="10175" spans="1:9">
      <c r="A10175" t="str">
        <f>T("2018")</f>
        <v>2018</v>
      </c>
      <c r="B10175" t="str">
        <f>T("FISICO                                            ")</f>
        <v xml:space="preserve">FISICO                                            </v>
      </c>
      <c r="C10175" t="str">
        <f>T("MORATALAZ           ")</f>
        <v xml:space="preserve">MORATALAZ           </v>
      </c>
      <c r="D10175" t="str">
        <f>T("SIN BARRIO          ")</f>
        <v xml:space="preserve">SIN BARRIO          </v>
      </c>
      <c r="E10175" t="str">
        <f>T("TU ")</f>
        <v xml:space="preserve">TU </v>
      </c>
      <c r="F10175" t="str">
        <f>T("TURISMOS       ")</f>
        <v xml:space="preserve">TURISMOS       </v>
      </c>
      <c r="G10175" t="str">
        <f>T("De 8 a 11,99 CABALLOS FISCALES                    ")</f>
        <v xml:space="preserve">De 8 a 11,99 CABALLOS FISCALES                    </v>
      </c>
      <c r="H10175" t="str">
        <f>T("GASOLINA                                          ")</f>
        <v xml:space="preserve">GASOLINA                                          </v>
      </c>
      <c r="I10175">
        <v>138</v>
      </c>
    </row>
    <row r="10176" spans="1:9">
      <c r="A10176" t="str">
        <f>T("2018")</f>
        <v>2018</v>
      </c>
      <c r="B10176" t="str">
        <f>T("FISICO                                            ")</f>
        <v xml:space="preserve">FISICO                                            </v>
      </c>
      <c r="C10176" t="str">
        <f>T("MORATALAZ           ")</f>
        <v xml:space="preserve">MORATALAZ           </v>
      </c>
      <c r="D10176" t="str">
        <f>T("SIN BARRIO          ")</f>
        <v xml:space="preserve">SIN BARRIO          </v>
      </c>
      <c r="E10176" t="str">
        <f>T("TU ")</f>
        <v xml:space="preserve">TU </v>
      </c>
      <c r="F10176" t="str">
        <f>T("TURISMOS       ")</f>
        <v xml:space="preserve">TURISMOS       </v>
      </c>
      <c r="G10176" t="str">
        <f>T("De 12 a 15,99 CABALLOS FISCALES                   ")</f>
        <v xml:space="preserve">De 12 a 15,99 CABALLOS FISCALES                   </v>
      </c>
      <c r="H10176" t="str">
        <f>T("GASOLINA                                          ")</f>
        <v xml:space="preserve">GASOLINA                                          </v>
      </c>
      <c r="I10176">
        <v>36</v>
      </c>
    </row>
    <row r="10177" spans="1:9">
      <c r="A10177" t="str">
        <f>T("2018")</f>
        <v>2018</v>
      </c>
      <c r="B10177" t="str">
        <f>T("FISICO                                            ")</f>
        <v xml:space="preserve">FISICO                                            </v>
      </c>
      <c r="C10177" t="str">
        <f>T("MORATALAZ           ")</f>
        <v xml:space="preserve">MORATALAZ           </v>
      </c>
      <c r="D10177" t="str">
        <f>T("SIN BARRIO          ")</f>
        <v xml:space="preserve">SIN BARRIO          </v>
      </c>
      <c r="E10177" t="str">
        <f>T("TU ")</f>
        <v xml:space="preserve">TU </v>
      </c>
      <c r="F10177" t="str">
        <f>T("TURISMOS       ")</f>
        <v xml:space="preserve">TURISMOS       </v>
      </c>
      <c r="G10177" t="str">
        <f>T("De 16 a 19,99 CABALLOS FISCALES                   ")</f>
        <v xml:space="preserve">De 16 a 19,99 CABALLOS FISCALES                   </v>
      </c>
      <c r="H10177" t="str">
        <f>T("GASOLINA                                          ")</f>
        <v xml:space="preserve">GASOLINA                                          </v>
      </c>
      <c r="I10177">
        <v>4</v>
      </c>
    </row>
    <row r="10178" spans="1:9">
      <c r="A10178" t="str">
        <f>T("2018")</f>
        <v>2018</v>
      </c>
      <c r="B10178" t="str">
        <f>T("FISICO                                            ")</f>
        <v xml:space="preserve">FISICO                                            </v>
      </c>
      <c r="C10178" t="str">
        <f>T("MORATALAZ           ")</f>
        <v xml:space="preserve">MORATALAZ           </v>
      </c>
      <c r="D10178" t="str">
        <f>T("SIN BARRIO          ")</f>
        <v xml:space="preserve">SIN BARRIO          </v>
      </c>
      <c r="E10178" t="str">
        <f>T("TU ")</f>
        <v xml:space="preserve">TU </v>
      </c>
      <c r="F10178" t="str">
        <f>T("TURISMOS       ")</f>
        <v xml:space="preserve">TURISMOS       </v>
      </c>
      <c r="G10178" t="str">
        <f>T("De 20 CABALLOS FISCALES en adelante               ")</f>
        <v xml:space="preserve">De 20 CABALLOS FISCALES en adelante               </v>
      </c>
      <c r="H10178" t="str">
        <f>T("GASOLINA                                          ")</f>
        <v xml:space="preserve">GASOLINA                                          </v>
      </c>
      <c r="I10178">
        <v>3</v>
      </c>
    </row>
    <row r="10179" spans="1:9">
      <c r="A10179" t="str">
        <f>T("2018")</f>
        <v>2018</v>
      </c>
      <c r="B10179" t="str">
        <f>T("FISICO                                            ")</f>
        <v xml:space="preserve">FISICO                                            </v>
      </c>
      <c r="C10179" t="str">
        <f>T("MORATALAZ           ")</f>
        <v xml:space="preserve">MORATALAZ           </v>
      </c>
      <c r="D10179" t="str">
        <f>T("PAVONES             ")</f>
        <v xml:space="preserve">PAVONES             </v>
      </c>
      <c r="E10179" t="str">
        <f>T("TU ")</f>
        <v xml:space="preserve">TU </v>
      </c>
      <c r="F10179" t="str">
        <f>T("TURISMOS       ")</f>
        <v xml:space="preserve">TURISMOS       </v>
      </c>
      <c r="G10179" t="str">
        <f>T("De menos de 8 CABALLOS FISCALES                   ")</f>
        <v xml:space="preserve">De menos de 8 CABALLOS FISCALES                   </v>
      </c>
      <c r="H10179" t="str">
        <f>T("GASOLINA                                          ")</f>
        <v xml:space="preserve">GASOLINA                                          </v>
      </c>
      <c r="I10179">
        <v>103</v>
      </c>
    </row>
    <row r="10180" spans="1:9">
      <c r="A10180" t="str">
        <f>T("2018")</f>
        <v>2018</v>
      </c>
      <c r="B10180" t="str">
        <f>T("FISICO                                            ")</f>
        <v xml:space="preserve">FISICO                                            </v>
      </c>
      <c r="C10180" t="str">
        <f>T("MORATALAZ           ")</f>
        <v xml:space="preserve">MORATALAZ           </v>
      </c>
      <c r="D10180" t="str">
        <f>T("PAVONES             ")</f>
        <v xml:space="preserve">PAVONES             </v>
      </c>
      <c r="E10180" t="str">
        <f>T("TU ")</f>
        <v xml:space="preserve">TU </v>
      </c>
      <c r="F10180" t="str">
        <f>T("TURISMOS       ")</f>
        <v xml:space="preserve">TURISMOS       </v>
      </c>
      <c r="G10180" t="str">
        <f>T("De 8 a 11,99 CABALLOS FISCALES                    ")</f>
        <v xml:space="preserve">De 8 a 11,99 CABALLOS FISCALES                    </v>
      </c>
      <c r="H10180" t="str">
        <f>T("GASOLINA                                          ")</f>
        <v xml:space="preserve">GASOLINA                                          </v>
      </c>
      <c r="I10180">
        <v>975</v>
      </c>
    </row>
    <row r="10181" spans="1:9">
      <c r="A10181" t="str">
        <f>T("2018")</f>
        <v>2018</v>
      </c>
      <c r="B10181" t="str">
        <f>T("FISICO                                            ")</f>
        <v xml:space="preserve">FISICO                                            </v>
      </c>
      <c r="C10181" t="str">
        <f>T("MORATALAZ           ")</f>
        <v xml:space="preserve">MORATALAZ           </v>
      </c>
      <c r="D10181" t="str">
        <f>T("PAVONES             ")</f>
        <v xml:space="preserve">PAVONES             </v>
      </c>
      <c r="E10181" t="str">
        <f>T("TU ")</f>
        <v xml:space="preserve">TU </v>
      </c>
      <c r="F10181" t="str">
        <f>T("TURISMOS       ")</f>
        <v xml:space="preserve">TURISMOS       </v>
      </c>
      <c r="G10181" t="str">
        <f>T("De 12 a 15,99 CABALLOS FISCALES                   ")</f>
        <v xml:space="preserve">De 12 a 15,99 CABALLOS FISCALES                   </v>
      </c>
      <c r="H10181" t="str">
        <f>T("GASOLINA                                          ")</f>
        <v xml:space="preserve">GASOLINA                                          </v>
      </c>
      <c r="I10181">
        <v>273</v>
      </c>
    </row>
    <row r="10182" spans="1:9">
      <c r="A10182" t="str">
        <f>T("2018")</f>
        <v>2018</v>
      </c>
      <c r="B10182" t="str">
        <f>T("FISICO                                            ")</f>
        <v xml:space="preserve">FISICO                                            </v>
      </c>
      <c r="C10182" t="str">
        <f>T("MORATALAZ           ")</f>
        <v xml:space="preserve">MORATALAZ           </v>
      </c>
      <c r="D10182" t="str">
        <f>T("PAVONES             ")</f>
        <v xml:space="preserve">PAVONES             </v>
      </c>
      <c r="E10182" t="str">
        <f>T("TU ")</f>
        <v xml:space="preserve">TU </v>
      </c>
      <c r="F10182" t="str">
        <f>T("TURISMOS       ")</f>
        <v xml:space="preserve">TURISMOS       </v>
      </c>
      <c r="G10182" t="str">
        <f>T("De 16 a 19,99 CABALLOS FISCALES                   ")</f>
        <v xml:space="preserve">De 16 a 19,99 CABALLOS FISCALES                   </v>
      </c>
      <c r="H10182" t="str">
        <f>T("GASOLINA                                          ")</f>
        <v xml:space="preserve">GASOLINA                                          </v>
      </c>
      <c r="I10182">
        <v>46</v>
      </c>
    </row>
    <row r="10183" spans="1:9">
      <c r="A10183" t="str">
        <f>T("2018")</f>
        <v>2018</v>
      </c>
      <c r="B10183" t="str">
        <f>T("FISICO                                            ")</f>
        <v xml:space="preserve">FISICO                                            </v>
      </c>
      <c r="C10183" t="str">
        <f>T("MORATALAZ           ")</f>
        <v xml:space="preserve">MORATALAZ           </v>
      </c>
      <c r="D10183" t="str">
        <f>T("PAVONES             ")</f>
        <v xml:space="preserve">PAVONES             </v>
      </c>
      <c r="E10183" t="str">
        <f>T("TU ")</f>
        <v xml:space="preserve">TU </v>
      </c>
      <c r="F10183" t="str">
        <f>T("TURISMOS       ")</f>
        <v xml:space="preserve">TURISMOS       </v>
      </c>
      <c r="G10183" t="str">
        <f>T("De 20 CABALLOS FISCALES en adelante               ")</f>
        <v xml:space="preserve">De 20 CABALLOS FISCALES en adelante               </v>
      </c>
      <c r="H10183" t="str">
        <f>T("GASOLINA                                          ")</f>
        <v xml:space="preserve">GASOLINA                                          </v>
      </c>
      <c r="I10183">
        <v>18</v>
      </c>
    </row>
    <row r="10184" spans="1:9">
      <c r="A10184" t="str">
        <f>T("2018")</f>
        <v>2018</v>
      </c>
      <c r="B10184" t="str">
        <f>T("FISICO                                            ")</f>
        <v xml:space="preserve">FISICO                                            </v>
      </c>
      <c r="C10184" t="str">
        <f>T("MORATALAZ           ")</f>
        <v xml:space="preserve">MORATALAZ           </v>
      </c>
      <c r="D10184" t="str">
        <f>T("HORCAJO             ")</f>
        <v xml:space="preserve">HORCAJO             </v>
      </c>
      <c r="E10184" t="str">
        <f>T("TU ")</f>
        <v xml:space="preserve">TU </v>
      </c>
      <c r="F10184" t="str">
        <f>T("TURISMOS       ")</f>
        <v xml:space="preserve">TURISMOS       </v>
      </c>
      <c r="G10184" t="str">
        <f>T("De menos de 8 CABALLOS FISCALES                   ")</f>
        <v xml:space="preserve">De menos de 8 CABALLOS FISCALES                   </v>
      </c>
      <c r="H10184" t="str">
        <f>T("GASOLINA                                          ")</f>
        <v xml:space="preserve">GASOLINA                                          </v>
      </c>
      <c r="I10184">
        <v>40</v>
      </c>
    </row>
    <row r="10185" spans="1:9">
      <c r="A10185" t="str">
        <f>T("2018")</f>
        <v>2018</v>
      </c>
      <c r="B10185" t="str">
        <f>T("FISICO                                            ")</f>
        <v xml:space="preserve">FISICO                                            </v>
      </c>
      <c r="C10185" t="str">
        <f>T("MORATALAZ           ")</f>
        <v xml:space="preserve">MORATALAZ           </v>
      </c>
      <c r="D10185" t="str">
        <f>T("HORCAJO             ")</f>
        <v xml:space="preserve">HORCAJO             </v>
      </c>
      <c r="E10185" t="str">
        <f>T("TU ")</f>
        <v xml:space="preserve">TU </v>
      </c>
      <c r="F10185" t="str">
        <f>T("TURISMOS       ")</f>
        <v xml:space="preserve">TURISMOS       </v>
      </c>
      <c r="G10185" t="str">
        <f>T("De 8 a 11,99 CABALLOS FISCALES                    ")</f>
        <v xml:space="preserve">De 8 a 11,99 CABALLOS FISCALES                    </v>
      </c>
      <c r="H10185" t="str">
        <f>T("GASOLINA                                          ")</f>
        <v xml:space="preserve">GASOLINA                                          </v>
      </c>
      <c r="I10185">
        <v>531</v>
      </c>
    </row>
    <row r="10186" spans="1:9">
      <c r="A10186" t="str">
        <f>T("2018")</f>
        <v>2018</v>
      </c>
      <c r="B10186" t="str">
        <f>T("FISICO                                            ")</f>
        <v xml:space="preserve">FISICO                                            </v>
      </c>
      <c r="C10186" t="str">
        <f>T("MORATALAZ           ")</f>
        <v xml:space="preserve">MORATALAZ           </v>
      </c>
      <c r="D10186" t="str">
        <f>T("HORCAJO             ")</f>
        <v xml:space="preserve">HORCAJO             </v>
      </c>
      <c r="E10186" t="str">
        <f>T("TU ")</f>
        <v xml:space="preserve">TU </v>
      </c>
      <c r="F10186" t="str">
        <f>T("TURISMOS       ")</f>
        <v xml:space="preserve">TURISMOS       </v>
      </c>
      <c r="G10186" t="str">
        <f>T("De 12 a 15,99 CABALLOS FISCALES                   ")</f>
        <v xml:space="preserve">De 12 a 15,99 CABALLOS FISCALES                   </v>
      </c>
      <c r="H10186" t="str">
        <f>T("GASOLINA                                          ")</f>
        <v xml:space="preserve">GASOLINA                                          </v>
      </c>
      <c r="I10186">
        <v>171</v>
      </c>
    </row>
    <row r="10187" spans="1:9">
      <c r="A10187" t="str">
        <f>T("2018")</f>
        <v>2018</v>
      </c>
      <c r="B10187" t="str">
        <f>T("FISICO                                            ")</f>
        <v xml:space="preserve">FISICO                                            </v>
      </c>
      <c r="C10187" t="str">
        <f>T("MORATALAZ           ")</f>
        <v xml:space="preserve">MORATALAZ           </v>
      </c>
      <c r="D10187" t="str">
        <f>T("HORCAJO             ")</f>
        <v xml:space="preserve">HORCAJO             </v>
      </c>
      <c r="E10187" t="str">
        <f>T("TU ")</f>
        <v xml:space="preserve">TU </v>
      </c>
      <c r="F10187" t="str">
        <f>T("TURISMOS       ")</f>
        <v xml:space="preserve">TURISMOS       </v>
      </c>
      <c r="G10187" t="str">
        <f>T("De 16 a 19,99 CABALLOS FISCALES                   ")</f>
        <v xml:space="preserve">De 16 a 19,99 CABALLOS FISCALES                   </v>
      </c>
      <c r="H10187" t="str">
        <f>T("GASOLINA                                          ")</f>
        <v xml:space="preserve">GASOLINA                                          </v>
      </c>
      <c r="I10187">
        <v>18</v>
      </c>
    </row>
    <row r="10188" spans="1:9">
      <c r="A10188" t="str">
        <f>T("2018")</f>
        <v>2018</v>
      </c>
      <c r="B10188" t="str">
        <f>T("FISICO                                            ")</f>
        <v xml:space="preserve">FISICO                                            </v>
      </c>
      <c r="C10188" t="str">
        <f>T("MORATALAZ           ")</f>
        <v xml:space="preserve">MORATALAZ           </v>
      </c>
      <c r="D10188" t="str">
        <f>T("HORCAJO             ")</f>
        <v xml:space="preserve">HORCAJO             </v>
      </c>
      <c r="E10188" t="str">
        <f>T("TU ")</f>
        <v xml:space="preserve">TU </v>
      </c>
      <c r="F10188" t="str">
        <f>T("TURISMOS       ")</f>
        <v xml:space="preserve">TURISMOS       </v>
      </c>
      <c r="G10188" t="str">
        <f>T("De 20 CABALLOS FISCALES en adelante               ")</f>
        <v xml:space="preserve">De 20 CABALLOS FISCALES en adelante               </v>
      </c>
      <c r="H10188" t="str">
        <f>T("GASOLINA                                          ")</f>
        <v xml:space="preserve">GASOLINA                                          </v>
      </c>
      <c r="I10188">
        <v>13</v>
      </c>
    </row>
    <row r="10189" spans="1:9">
      <c r="A10189" t="str">
        <f>T("2018")</f>
        <v>2018</v>
      </c>
      <c r="B10189" t="str">
        <f>T("FISICO                                            ")</f>
        <v xml:space="preserve">FISICO                                            </v>
      </c>
      <c r="C10189" t="str">
        <f>T("MORATALAZ           ")</f>
        <v xml:space="preserve">MORATALAZ           </v>
      </c>
      <c r="D10189" t="str">
        <f>T("MARROQUINA          ")</f>
        <v xml:space="preserve">MARROQUINA          </v>
      </c>
      <c r="E10189" t="str">
        <f>T("TU ")</f>
        <v xml:space="preserve">TU </v>
      </c>
      <c r="F10189" t="str">
        <f>T("TURISMOS       ")</f>
        <v xml:space="preserve">TURISMOS       </v>
      </c>
      <c r="G10189" t="str">
        <f>T("De menos de 8 CABALLOS FISCALES                   ")</f>
        <v xml:space="preserve">De menos de 8 CABALLOS FISCALES                   </v>
      </c>
      <c r="H10189" t="str">
        <f>T("GASOLINA                                          ")</f>
        <v xml:space="preserve">GASOLINA                                          </v>
      </c>
      <c r="I10189">
        <v>288</v>
      </c>
    </row>
    <row r="10190" spans="1:9">
      <c r="A10190" t="str">
        <f>T("2018")</f>
        <v>2018</v>
      </c>
      <c r="B10190" t="str">
        <f>T("FISICO                                            ")</f>
        <v xml:space="preserve">FISICO                                            </v>
      </c>
      <c r="C10190" t="str">
        <f>T("MORATALAZ           ")</f>
        <v xml:space="preserve">MORATALAZ           </v>
      </c>
      <c r="D10190" t="str">
        <f>T("MARROQUINA          ")</f>
        <v xml:space="preserve">MARROQUINA          </v>
      </c>
      <c r="E10190" t="str">
        <f>T("TU ")</f>
        <v xml:space="preserve">TU </v>
      </c>
      <c r="F10190" t="str">
        <f>T("TURISMOS       ")</f>
        <v xml:space="preserve">TURISMOS       </v>
      </c>
      <c r="G10190" t="str">
        <f>T("De 8 a 11,99 CABALLOS FISCALES                    ")</f>
        <v xml:space="preserve">De 8 a 11,99 CABALLOS FISCALES                    </v>
      </c>
      <c r="H10190" t="str">
        <f>T("GASOLINA                                          ")</f>
        <v xml:space="preserve">GASOLINA                                          </v>
      </c>
      <c r="I10190" s="1">
        <v>3243</v>
      </c>
    </row>
    <row r="10191" spans="1:9">
      <c r="A10191" t="str">
        <f>T("2018")</f>
        <v>2018</v>
      </c>
      <c r="B10191" t="str">
        <f>T("FISICO                                            ")</f>
        <v xml:space="preserve">FISICO                                            </v>
      </c>
      <c r="C10191" t="str">
        <f>T("MORATALAZ           ")</f>
        <v xml:space="preserve">MORATALAZ           </v>
      </c>
      <c r="D10191" t="str">
        <f>T("MARROQUINA          ")</f>
        <v xml:space="preserve">MARROQUINA          </v>
      </c>
      <c r="E10191" t="str">
        <f>T("TU ")</f>
        <v xml:space="preserve">TU </v>
      </c>
      <c r="F10191" t="str">
        <f>T("TURISMOS       ")</f>
        <v xml:space="preserve">TURISMOS       </v>
      </c>
      <c r="G10191" t="str">
        <f>T("De 12 a 15,99 CABALLOS FISCALES                   ")</f>
        <v xml:space="preserve">De 12 a 15,99 CABALLOS FISCALES                   </v>
      </c>
      <c r="H10191" t="str">
        <f>T("GASOLINA                                          ")</f>
        <v xml:space="preserve">GASOLINA                                          </v>
      </c>
      <c r="I10191" s="1">
        <v>1089</v>
      </c>
    </row>
    <row r="10192" spans="1:9">
      <c r="A10192" t="str">
        <f>T("2018")</f>
        <v>2018</v>
      </c>
      <c r="B10192" t="str">
        <f>T("FISICO                                            ")</f>
        <v xml:space="preserve">FISICO                                            </v>
      </c>
      <c r="C10192" t="str">
        <f>T("MORATALAZ           ")</f>
        <v xml:space="preserve">MORATALAZ           </v>
      </c>
      <c r="D10192" t="str">
        <f>T("MARROQUINA          ")</f>
        <v xml:space="preserve">MARROQUINA          </v>
      </c>
      <c r="E10192" t="str">
        <f>T("TU ")</f>
        <v xml:space="preserve">TU </v>
      </c>
      <c r="F10192" t="str">
        <f>T("TURISMOS       ")</f>
        <v xml:space="preserve">TURISMOS       </v>
      </c>
      <c r="G10192" t="str">
        <f>T("De 16 a 19,99 CABALLOS FISCALES                   ")</f>
        <v xml:space="preserve">De 16 a 19,99 CABALLOS FISCALES                   </v>
      </c>
      <c r="H10192" t="str">
        <f>T("GASOLINA                                          ")</f>
        <v xml:space="preserve">GASOLINA                                          </v>
      </c>
      <c r="I10192">
        <v>180</v>
      </c>
    </row>
    <row r="10193" spans="1:9">
      <c r="A10193" t="str">
        <f>T("2018")</f>
        <v>2018</v>
      </c>
      <c r="B10193" t="str">
        <f>T("FISICO                                            ")</f>
        <v xml:space="preserve">FISICO                                            </v>
      </c>
      <c r="C10193" t="str">
        <f>T("MORATALAZ           ")</f>
        <v xml:space="preserve">MORATALAZ           </v>
      </c>
      <c r="D10193" t="str">
        <f>T("MARROQUINA          ")</f>
        <v xml:space="preserve">MARROQUINA          </v>
      </c>
      <c r="E10193" t="str">
        <f>T("TU ")</f>
        <v xml:space="preserve">TU </v>
      </c>
      <c r="F10193" t="str">
        <f>T("TURISMOS       ")</f>
        <v xml:space="preserve">TURISMOS       </v>
      </c>
      <c r="G10193" t="str">
        <f>T("De 20 CABALLOS FISCALES en adelante               ")</f>
        <v xml:space="preserve">De 20 CABALLOS FISCALES en adelante               </v>
      </c>
      <c r="H10193" t="str">
        <f>T("GASOLINA                                          ")</f>
        <v xml:space="preserve">GASOLINA                                          </v>
      </c>
      <c r="I10193">
        <v>64</v>
      </c>
    </row>
    <row r="10194" spans="1:9">
      <c r="A10194" t="str">
        <f>T("2018")</f>
        <v>2018</v>
      </c>
      <c r="B10194" t="str">
        <f>T("FISICO                                            ")</f>
        <v xml:space="preserve">FISICO                                            </v>
      </c>
      <c r="C10194" t="str">
        <f>T("MORATALAZ           ")</f>
        <v xml:space="preserve">MORATALAZ           </v>
      </c>
      <c r="D10194" t="str">
        <f>T("MEDIA LEGUA         ")</f>
        <v xml:space="preserve">MEDIA LEGUA         </v>
      </c>
      <c r="E10194" t="str">
        <f>T("TU ")</f>
        <v xml:space="preserve">TU </v>
      </c>
      <c r="F10194" t="str">
        <f>T("TURISMOS       ")</f>
        <v xml:space="preserve">TURISMOS       </v>
      </c>
      <c r="G10194" t="str">
        <f>T("De menos de 8 CABALLOS FISCALES                   ")</f>
        <v xml:space="preserve">De menos de 8 CABALLOS FISCALES                   </v>
      </c>
      <c r="H10194" t="str">
        <f>T("GASOLINA                                          ")</f>
        <v xml:space="preserve">GASOLINA                                          </v>
      </c>
      <c r="I10194">
        <v>165</v>
      </c>
    </row>
    <row r="10195" spans="1:9">
      <c r="A10195" t="str">
        <f>T("2018")</f>
        <v>2018</v>
      </c>
      <c r="B10195" t="str">
        <f>T("FISICO                                            ")</f>
        <v xml:space="preserve">FISICO                                            </v>
      </c>
      <c r="C10195" t="str">
        <f>T("MORATALAZ           ")</f>
        <v xml:space="preserve">MORATALAZ           </v>
      </c>
      <c r="D10195" t="str">
        <f>T("MEDIA LEGUA         ")</f>
        <v xml:space="preserve">MEDIA LEGUA         </v>
      </c>
      <c r="E10195" t="str">
        <f>T("TU ")</f>
        <v xml:space="preserve">TU </v>
      </c>
      <c r="F10195" t="str">
        <f>T("TURISMOS       ")</f>
        <v xml:space="preserve">TURISMOS       </v>
      </c>
      <c r="G10195" t="str">
        <f>T("De 8 a 11,99 CABALLOS FISCALES                    ")</f>
        <v xml:space="preserve">De 8 a 11,99 CABALLOS FISCALES                    </v>
      </c>
      <c r="H10195" t="str">
        <f>T("GASOLINA                                          ")</f>
        <v xml:space="preserve">GASOLINA                                          </v>
      </c>
      <c r="I10195" s="1">
        <v>1844</v>
      </c>
    </row>
    <row r="10196" spans="1:9">
      <c r="A10196" t="str">
        <f>T("2018")</f>
        <v>2018</v>
      </c>
      <c r="B10196" t="str">
        <f>T("FISICO                                            ")</f>
        <v xml:space="preserve">FISICO                                            </v>
      </c>
      <c r="C10196" t="str">
        <f>T("MORATALAZ           ")</f>
        <v xml:space="preserve">MORATALAZ           </v>
      </c>
      <c r="D10196" t="str">
        <f>T("MEDIA LEGUA         ")</f>
        <v xml:space="preserve">MEDIA LEGUA         </v>
      </c>
      <c r="E10196" t="str">
        <f>T("TU ")</f>
        <v xml:space="preserve">TU </v>
      </c>
      <c r="F10196" t="str">
        <f>T("TURISMOS       ")</f>
        <v xml:space="preserve">TURISMOS       </v>
      </c>
      <c r="G10196" t="str">
        <f>T("De 12 a 15,99 CABALLOS FISCALES                   ")</f>
        <v xml:space="preserve">De 12 a 15,99 CABALLOS FISCALES                   </v>
      </c>
      <c r="H10196" t="str">
        <f>T("GASOLINA                                          ")</f>
        <v xml:space="preserve">GASOLINA                                          </v>
      </c>
      <c r="I10196">
        <v>688</v>
      </c>
    </row>
    <row r="10197" spans="1:9">
      <c r="A10197" t="str">
        <f>T("2018")</f>
        <v>2018</v>
      </c>
      <c r="B10197" t="str">
        <f>T("FISICO                                            ")</f>
        <v xml:space="preserve">FISICO                                            </v>
      </c>
      <c r="C10197" t="str">
        <f>T("MORATALAZ           ")</f>
        <v xml:space="preserve">MORATALAZ           </v>
      </c>
      <c r="D10197" t="str">
        <f>T("MEDIA LEGUA         ")</f>
        <v xml:space="preserve">MEDIA LEGUA         </v>
      </c>
      <c r="E10197" t="str">
        <f>T("TU ")</f>
        <v xml:space="preserve">TU </v>
      </c>
      <c r="F10197" t="str">
        <f>T("TURISMOS       ")</f>
        <v xml:space="preserve">TURISMOS       </v>
      </c>
      <c r="G10197" t="str">
        <f>T("De 16 a 19,99 CABALLOS FISCALES                   ")</f>
        <v xml:space="preserve">De 16 a 19,99 CABALLOS FISCALES                   </v>
      </c>
      <c r="H10197" t="str">
        <f>T("GASOLINA                                          ")</f>
        <v xml:space="preserve">GASOLINA                                          </v>
      </c>
      <c r="I10197">
        <v>113</v>
      </c>
    </row>
    <row r="10198" spans="1:9">
      <c r="A10198" t="str">
        <f>T("2018")</f>
        <v>2018</v>
      </c>
      <c r="B10198" t="str">
        <f>T("FISICO                                            ")</f>
        <v xml:space="preserve">FISICO                                            </v>
      </c>
      <c r="C10198" t="str">
        <f>T("MORATALAZ           ")</f>
        <v xml:space="preserve">MORATALAZ           </v>
      </c>
      <c r="D10198" t="str">
        <f>T("MEDIA LEGUA         ")</f>
        <v xml:space="preserve">MEDIA LEGUA         </v>
      </c>
      <c r="E10198" t="str">
        <f>T("TU ")</f>
        <v xml:space="preserve">TU </v>
      </c>
      <c r="F10198" t="str">
        <f>T("TURISMOS       ")</f>
        <v xml:space="preserve">TURISMOS       </v>
      </c>
      <c r="G10198" t="str">
        <f>T("De 20 CABALLOS FISCALES en adelante               ")</f>
        <v xml:space="preserve">De 20 CABALLOS FISCALES en adelante               </v>
      </c>
      <c r="H10198" t="str">
        <f>T("GASOLINA                                          ")</f>
        <v xml:space="preserve">GASOLINA                                          </v>
      </c>
      <c r="I10198">
        <v>59</v>
      </c>
    </row>
    <row r="10199" spans="1:9">
      <c r="A10199" t="str">
        <f>T("2018")</f>
        <v>2018</v>
      </c>
      <c r="B10199" t="str">
        <f>T("FISICO                                            ")</f>
        <v xml:space="preserve">FISICO                                            </v>
      </c>
      <c r="C10199" t="str">
        <f>T("MORATALAZ           ")</f>
        <v xml:space="preserve">MORATALAZ           </v>
      </c>
      <c r="D10199" t="str">
        <f>T("FONTARRON           ")</f>
        <v xml:space="preserve">FONTARRON           </v>
      </c>
      <c r="E10199" t="str">
        <f>T("TU ")</f>
        <v xml:space="preserve">TU </v>
      </c>
      <c r="F10199" t="str">
        <f>T("TURISMOS       ")</f>
        <v xml:space="preserve">TURISMOS       </v>
      </c>
      <c r="G10199" t="str">
        <f>T("De menos de 8 CABALLOS FISCALES                   ")</f>
        <v xml:space="preserve">De menos de 8 CABALLOS FISCALES                   </v>
      </c>
      <c r="H10199" t="str">
        <f>T("GASOLINA                                          ")</f>
        <v xml:space="preserve">GASOLINA                                          </v>
      </c>
      <c r="I10199">
        <v>144</v>
      </c>
    </row>
    <row r="10200" spans="1:9">
      <c r="A10200" t="str">
        <f>T("2018")</f>
        <v>2018</v>
      </c>
      <c r="B10200" t="str">
        <f>T("FISICO                                            ")</f>
        <v xml:space="preserve">FISICO                                            </v>
      </c>
      <c r="C10200" t="str">
        <f>T("MORATALAZ           ")</f>
        <v xml:space="preserve">MORATALAZ           </v>
      </c>
      <c r="D10200" t="str">
        <f>T("FONTARRON           ")</f>
        <v xml:space="preserve">FONTARRON           </v>
      </c>
      <c r="E10200" t="str">
        <f>T("TU ")</f>
        <v xml:space="preserve">TU </v>
      </c>
      <c r="F10200" t="str">
        <f>T("TURISMOS       ")</f>
        <v xml:space="preserve">TURISMOS       </v>
      </c>
      <c r="G10200" t="str">
        <f>T("De 8 a 11,99 CABALLOS FISCALES                    ")</f>
        <v xml:space="preserve">De 8 a 11,99 CABALLOS FISCALES                    </v>
      </c>
      <c r="H10200" t="str">
        <f>T("GASOLINA                                          ")</f>
        <v xml:space="preserve">GASOLINA                                          </v>
      </c>
      <c r="I10200" s="1">
        <v>1662</v>
      </c>
    </row>
    <row r="10201" spans="1:9">
      <c r="A10201" t="str">
        <f>T("2018")</f>
        <v>2018</v>
      </c>
      <c r="B10201" t="str">
        <f>T("FISICO                                            ")</f>
        <v xml:space="preserve">FISICO                                            </v>
      </c>
      <c r="C10201" t="str">
        <f>T("MORATALAZ           ")</f>
        <v xml:space="preserve">MORATALAZ           </v>
      </c>
      <c r="D10201" t="str">
        <f>T("FONTARRON           ")</f>
        <v xml:space="preserve">FONTARRON           </v>
      </c>
      <c r="E10201" t="str">
        <f>T("TU ")</f>
        <v xml:space="preserve">TU </v>
      </c>
      <c r="F10201" t="str">
        <f>T("TURISMOS       ")</f>
        <v xml:space="preserve">TURISMOS       </v>
      </c>
      <c r="G10201" t="str">
        <f>T("De 12 a 15,99 CABALLOS FISCALES                   ")</f>
        <v xml:space="preserve">De 12 a 15,99 CABALLOS FISCALES                   </v>
      </c>
      <c r="H10201" t="str">
        <f>T("GASOLINA                                          ")</f>
        <v xml:space="preserve">GASOLINA                                          </v>
      </c>
      <c r="I10201">
        <v>444</v>
      </c>
    </row>
    <row r="10202" spans="1:9">
      <c r="A10202" t="str">
        <f>T("2018")</f>
        <v>2018</v>
      </c>
      <c r="B10202" t="str">
        <f>T("FISICO                                            ")</f>
        <v xml:space="preserve">FISICO                                            </v>
      </c>
      <c r="C10202" t="str">
        <f>T("MORATALAZ           ")</f>
        <v xml:space="preserve">MORATALAZ           </v>
      </c>
      <c r="D10202" t="str">
        <f>T("FONTARRON           ")</f>
        <v xml:space="preserve">FONTARRON           </v>
      </c>
      <c r="E10202" t="str">
        <f>T("TU ")</f>
        <v xml:space="preserve">TU </v>
      </c>
      <c r="F10202" t="str">
        <f>T("TURISMOS       ")</f>
        <v xml:space="preserve">TURISMOS       </v>
      </c>
      <c r="G10202" t="str">
        <f>T("De 16 a 19,99 CABALLOS FISCALES                   ")</f>
        <v xml:space="preserve">De 16 a 19,99 CABALLOS FISCALES                   </v>
      </c>
      <c r="H10202" t="str">
        <f>T("GASOLINA                                          ")</f>
        <v xml:space="preserve">GASOLINA                                          </v>
      </c>
      <c r="I10202">
        <v>76</v>
      </c>
    </row>
    <row r="10203" spans="1:9">
      <c r="A10203" t="str">
        <f>T("2018")</f>
        <v>2018</v>
      </c>
      <c r="B10203" t="str">
        <f>T("FISICO                                            ")</f>
        <v xml:space="preserve">FISICO                                            </v>
      </c>
      <c r="C10203" t="str">
        <f>T("MORATALAZ           ")</f>
        <v xml:space="preserve">MORATALAZ           </v>
      </c>
      <c r="D10203" t="str">
        <f>T("FONTARRON           ")</f>
        <v xml:space="preserve">FONTARRON           </v>
      </c>
      <c r="E10203" t="str">
        <f>T("TU ")</f>
        <v xml:space="preserve">TU </v>
      </c>
      <c r="F10203" t="str">
        <f>T("TURISMOS       ")</f>
        <v xml:space="preserve">TURISMOS       </v>
      </c>
      <c r="G10203" t="str">
        <f>T("De 20 CABALLOS FISCALES en adelante               ")</f>
        <v xml:space="preserve">De 20 CABALLOS FISCALES en adelante               </v>
      </c>
      <c r="H10203" t="str">
        <f>T("GASOLINA                                          ")</f>
        <v xml:space="preserve">GASOLINA                                          </v>
      </c>
      <c r="I10203">
        <v>24</v>
      </c>
    </row>
    <row r="10204" spans="1:9">
      <c r="A10204" t="str">
        <f>T("2018")</f>
        <v>2018</v>
      </c>
      <c r="B10204" t="str">
        <f>T("FISICO                                            ")</f>
        <v xml:space="preserve">FISICO                                            </v>
      </c>
      <c r="C10204" t="str">
        <f>T("MORATALAZ           ")</f>
        <v xml:space="preserve">MORATALAZ           </v>
      </c>
      <c r="D10204" t="str">
        <f>T("VINATEROS           ")</f>
        <v xml:space="preserve">VINATEROS           </v>
      </c>
      <c r="E10204" t="str">
        <f>T("TU ")</f>
        <v xml:space="preserve">TU </v>
      </c>
      <c r="F10204" t="str">
        <f>T("TURISMOS       ")</f>
        <v xml:space="preserve">TURISMOS       </v>
      </c>
      <c r="G10204" t="str">
        <f>T("De menos de 8 CABALLOS FISCALES                   ")</f>
        <v xml:space="preserve">De menos de 8 CABALLOS FISCALES                   </v>
      </c>
      <c r="H10204" t="str">
        <f>T("GASOLINA                                          ")</f>
        <v xml:space="preserve">GASOLINA                                          </v>
      </c>
      <c r="I10204">
        <v>172</v>
      </c>
    </row>
    <row r="10205" spans="1:9">
      <c r="A10205" t="str">
        <f>T("2018")</f>
        <v>2018</v>
      </c>
      <c r="B10205" t="str">
        <f>T("FISICO                                            ")</f>
        <v xml:space="preserve">FISICO                                            </v>
      </c>
      <c r="C10205" t="str">
        <f>T("MORATALAZ           ")</f>
        <v xml:space="preserve">MORATALAZ           </v>
      </c>
      <c r="D10205" t="str">
        <f>T("VINATEROS           ")</f>
        <v xml:space="preserve">VINATEROS           </v>
      </c>
      <c r="E10205" t="str">
        <f>T("TU ")</f>
        <v xml:space="preserve">TU </v>
      </c>
      <c r="F10205" t="str">
        <f>T("TURISMOS       ")</f>
        <v xml:space="preserve">TURISMOS       </v>
      </c>
      <c r="G10205" t="str">
        <f>T("De 8 a 11,99 CABALLOS FISCALES                    ")</f>
        <v xml:space="preserve">De 8 a 11,99 CABALLOS FISCALES                    </v>
      </c>
      <c r="H10205" t="str">
        <f>T("GASOLINA                                          ")</f>
        <v xml:space="preserve">GASOLINA                                          </v>
      </c>
      <c r="I10205" s="1">
        <v>1690</v>
      </c>
    </row>
    <row r="10206" spans="1:9">
      <c r="A10206" t="str">
        <f>T("2018")</f>
        <v>2018</v>
      </c>
      <c r="B10206" t="str">
        <f>T("FISICO                                            ")</f>
        <v xml:space="preserve">FISICO                                            </v>
      </c>
      <c r="C10206" t="str">
        <f>T("MORATALAZ           ")</f>
        <v xml:space="preserve">MORATALAZ           </v>
      </c>
      <c r="D10206" t="str">
        <f>T("VINATEROS           ")</f>
        <v xml:space="preserve">VINATEROS           </v>
      </c>
      <c r="E10206" t="str">
        <f>T("TU ")</f>
        <v xml:space="preserve">TU </v>
      </c>
      <c r="F10206" t="str">
        <f>T("TURISMOS       ")</f>
        <v xml:space="preserve">TURISMOS       </v>
      </c>
      <c r="G10206" t="str">
        <f>T("De 12 a 15,99 CABALLOS FISCALES                   ")</f>
        <v xml:space="preserve">De 12 a 15,99 CABALLOS FISCALES                   </v>
      </c>
      <c r="H10206" t="str">
        <f>T("GASOLINA                                          ")</f>
        <v xml:space="preserve">GASOLINA                                          </v>
      </c>
      <c r="I10206">
        <v>472</v>
      </c>
    </row>
    <row r="10207" spans="1:9">
      <c r="A10207" t="str">
        <f>T("2018")</f>
        <v>2018</v>
      </c>
      <c r="B10207" t="str">
        <f>T("FISICO                                            ")</f>
        <v xml:space="preserve">FISICO                                            </v>
      </c>
      <c r="C10207" t="str">
        <f>T("MORATALAZ           ")</f>
        <v xml:space="preserve">MORATALAZ           </v>
      </c>
      <c r="D10207" t="str">
        <f>T("VINATEROS           ")</f>
        <v xml:space="preserve">VINATEROS           </v>
      </c>
      <c r="E10207" t="str">
        <f>T("TU ")</f>
        <v xml:space="preserve">TU </v>
      </c>
      <c r="F10207" t="str">
        <f>T("TURISMOS       ")</f>
        <v xml:space="preserve">TURISMOS       </v>
      </c>
      <c r="G10207" t="str">
        <f>T("De 16 a 19,99 CABALLOS FISCALES                   ")</f>
        <v xml:space="preserve">De 16 a 19,99 CABALLOS FISCALES                   </v>
      </c>
      <c r="H10207" t="str">
        <f>T("GASOLINA                                          ")</f>
        <v xml:space="preserve">GASOLINA                                          </v>
      </c>
      <c r="I10207">
        <v>67</v>
      </c>
    </row>
    <row r="10208" spans="1:9">
      <c r="A10208" t="str">
        <f>T("2018")</f>
        <v>2018</v>
      </c>
      <c r="B10208" t="str">
        <f>T("FISICO                                            ")</f>
        <v xml:space="preserve">FISICO                                            </v>
      </c>
      <c r="C10208" t="str">
        <f>T("MORATALAZ           ")</f>
        <v xml:space="preserve">MORATALAZ           </v>
      </c>
      <c r="D10208" t="str">
        <f>T("VINATEROS           ")</f>
        <v xml:space="preserve">VINATEROS           </v>
      </c>
      <c r="E10208" t="str">
        <f>T("TU ")</f>
        <v xml:space="preserve">TU </v>
      </c>
      <c r="F10208" t="str">
        <f>T("TURISMOS       ")</f>
        <v xml:space="preserve">TURISMOS       </v>
      </c>
      <c r="G10208" t="str">
        <f>T("De 20 CABALLOS FISCALES en adelante               ")</f>
        <v xml:space="preserve">De 20 CABALLOS FISCALES en adelante               </v>
      </c>
      <c r="H10208" t="str">
        <f>T("GASOLINA                                          ")</f>
        <v xml:space="preserve">GASOLINA                                          </v>
      </c>
      <c r="I10208">
        <v>19</v>
      </c>
    </row>
    <row r="10209" spans="1:9">
      <c r="A10209" t="str">
        <f>T("2018")</f>
        <v>2018</v>
      </c>
      <c r="B10209" t="str">
        <f>T("JURIDICO                                          ")</f>
        <v xml:space="preserve">JURIDICO                                          </v>
      </c>
      <c r="C10209" t="str">
        <f>T("MORATALAZ           ")</f>
        <v xml:space="preserve">MORATALAZ           </v>
      </c>
      <c r="D10209" t="str">
        <f>T("SIN BARRIO          ")</f>
        <v xml:space="preserve">SIN BARRIO          </v>
      </c>
      <c r="E10209" t="str">
        <f>T("TU ")</f>
        <v xml:space="preserve">TU </v>
      </c>
      <c r="F10209" t="str">
        <f>T("TURISMOS       ")</f>
        <v xml:space="preserve">TURISMOS       </v>
      </c>
      <c r="G10209" t="str">
        <f>T("De 8 a 11,99 CABALLOS FISCALES                    ")</f>
        <v xml:space="preserve">De 8 a 11,99 CABALLOS FISCALES                    </v>
      </c>
      <c r="H10209" t="str">
        <f>T("GASOLINA                                          ")</f>
        <v xml:space="preserve">GASOLINA                                          </v>
      </c>
      <c r="I10209">
        <v>1</v>
      </c>
    </row>
    <row r="10210" spans="1:9">
      <c r="A10210" t="str">
        <f>T("2018")</f>
        <v>2018</v>
      </c>
      <c r="B10210" t="str">
        <f>T("JURIDICO                                          ")</f>
        <v xml:space="preserve">JURIDICO                                          </v>
      </c>
      <c r="C10210" t="str">
        <f>T("MORATALAZ           ")</f>
        <v xml:space="preserve">MORATALAZ           </v>
      </c>
      <c r="D10210" t="str">
        <f>T("SIN BARRIO          ")</f>
        <v xml:space="preserve">SIN BARRIO          </v>
      </c>
      <c r="E10210" t="str">
        <f>T("TU ")</f>
        <v xml:space="preserve">TU </v>
      </c>
      <c r="F10210" t="str">
        <f>T("TURISMOS       ")</f>
        <v xml:space="preserve">TURISMOS       </v>
      </c>
      <c r="G10210" t="str">
        <f>T("De 12 a 15,99 CABALLOS FISCALES                   ")</f>
        <v xml:space="preserve">De 12 a 15,99 CABALLOS FISCALES                   </v>
      </c>
      <c r="H10210" t="str">
        <f>T("GASOLINA                                          ")</f>
        <v xml:space="preserve">GASOLINA                                          </v>
      </c>
      <c r="I10210">
        <v>2</v>
      </c>
    </row>
    <row r="10211" spans="1:9">
      <c r="A10211" t="str">
        <f>T("2018")</f>
        <v>2018</v>
      </c>
      <c r="B10211" t="str">
        <f>T("JURIDICO                                          ")</f>
        <v xml:space="preserve">JURIDICO                                          </v>
      </c>
      <c r="C10211" t="str">
        <f>T("MORATALAZ           ")</f>
        <v xml:space="preserve">MORATALAZ           </v>
      </c>
      <c r="D10211" t="str">
        <f>T("SIN BARRIO          ")</f>
        <v xml:space="preserve">SIN BARRIO          </v>
      </c>
      <c r="E10211" t="str">
        <f>T("TU ")</f>
        <v xml:space="preserve">TU </v>
      </c>
      <c r="F10211" t="str">
        <f>T("TURISMOS       ")</f>
        <v xml:space="preserve">TURISMOS       </v>
      </c>
      <c r="G10211" t="str">
        <f>T("De 16 a 19,99 CABALLOS FISCALES                   ")</f>
        <v xml:space="preserve">De 16 a 19,99 CABALLOS FISCALES                   </v>
      </c>
      <c r="H10211" t="str">
        <f>T("GASOLINA                                          ")</f>
        <v xml:space="preserve">GASOLINA                                          </v>
      </c>
      <c r="I10211">
        <v>1</v>
      </c>
    </row>
    <row r="10212" spans="1:9">
      <c r="A10212" t="str">
        <f>T("2018")</f>
        <v>2018</v>
      </c>
      <c r="B10212" t="str">
        <f>T("JURIDICO                                          ")</f>
        <v xml:space="preserve">JURIDICO                                          </v>
      </c>
      <c r="C10212" t="str">
        <f>T("MORATALAZ           ")</f>
        <v xml:space="preserve">MORATALAZ           </v>
      </c>
      <c r="D10212" t="str">
        <f>T("SIN BARRIO          ")</f>
        <v xml:space="preserve">SIN BARRIO          </v>
      </c>
      <c r="E10212" t="str">
        <f>T("TU ")</f>
        <v xml:space="preserve">TU </v>
      </c>
      <c r="F10212" t="str">
        <f>T("TURISMOS       ")</f>
        <v xml:space="preserve">TURISMOS       </v>
      </c>
      <c r="G10212" t="str">
        <f>T("De 20 CABALLOS FISCALES en adelante               ")</f>
        <v xml:space="preserve">De 20 CABALLOS FISCALES en adelante               </v>
      </c>
      <c r="H10212" t="str">
        <f>T("GASOLINA                                          ")</f>
        <v xml:space="preserve">GASOLINA                                          </v>
      </c>
      <c r="I10212">
        <v>2</v>
      </c>
    </row>
    <row r="10213" spans="1:9">
      <c r="A10213" t="str">
        <f>T("2018")</f>
        <v>2018</v>
      </c>
      <c r="B10213" t="str">
        <f>T("JURIDICO                                          ")</f>
        <v xml:space="preserve">JURIDICO                                          </v>
      </c>
      <c r="C10213" t="str">
        <f>T("MORATALAZ           ")</f>
        <v xml:space="preserve">MORATALAZ           </v>
      </c>
      <c r="D10213" t="str">
        <f>T("PAVONES             ")</f>
        <v xml:space="preserve">PAVONES             </v>
      </c>
      <c r="E10213" t="str">
        <f>T("TU ")</f>
        <v xml:space="preserve">TU </v>
      </c>
      <c r="F10213" t="str">
        <f>T("TURISMOS       ")</f>
        <v xml:space="preserve">TURISMOS       </v>
      </c>
      <c r="G10213" t="str">
        <f>T("De menos de 8 CABALLOS FISCALES                   ")</f>
        <v xml:space="preserve">De menos de 8 CABALLOS FISCALES                   </v>
      </c>
      <c r="H10213" t="str">
        <f>T("GASOLINA                                          ")</f>
        <v xml:space="preserve">GASOLINA                                          </v>
      </c>
      <c r="I10213">
        <v>1</v>
      </c>
    </row>
    <row r="10214" spans="1:9">
      <c r="A10214" t="str">
        <f>T("2018")</f>
        <v>2018</v>
      </c>
      <c r="B10214" t="str">
        <f>T("JURIDICO                                          ")</f>
        <v xml:space="preserve">JURIDICO                                          </v>
      </c>
      <c r="C10214" t="str">
        <f>T("MORATALAZ           ")</f>
        <v xml:space="preserve">MORATALAZ           </v>
      </c>
      <c r="D10214" t="str">
        <f>T("PAVONES             ")</f>
        <v xml:space="preserve">PAVONES             </v>
      </c>
      <c r="E10214" t="str">
        <f>T("TU ")</f>
        <v xml:space="preserve">TU </v>
      </c>
      <c r="F10214" t="str">
        <f>T("TURISMOS       ")</f>
        <v xml:space="preserve">TURISMOS       </v>
      </c>
      <c r="G10214" t="str">
        <f>T("De 8 a 11,99 CABALLOS FISCALES                    ")</f>
        <v xml:space="preserve">De 8 a 11,99 CABALLOS FISCALES                    </v>
      </c>
      <c r="H10214" t="str">
        <f>T("GASOLINA                                          ")</f>
        <v xml:space="preserve">GASOLINA                                          </v>
      </c>
      <c r="I10214">
        <v>16</v>
      </c>
    </row>
    <row r="10215" spans="1:9">
      <c r="A10215" t="str">
        <f>T("2018")</f>
        <v>2018</v>
      </c>
      <c r="B10215" t="str">
        <f>T("JURIDICO                                          ")</f>
        <v xml:space="preserve">JURIDICO                                          </v>
      </c>
      <c r="C10215" t="str">
        <f>T("MORATALAZ           ")</f>
        <v xml:space="preserve">MORATALAZ           </v>
      </c>
      <c r="D10215" t="str">
        <f>T("PAVONES             ")</f>
        <v xml:space="preserve">PAVONES             </v>
      </c>
      <c r="E10215" t="str">
        <f>T("TU ")</f>
        <v xml:space="preserve">TU </v>
      </c>
      <c r="F10215" t="str">
        <f>T("TURISMOS       ")</f>
        <v xml:space="preserve">TURISMOS       </v>
      </c>
      <c r="G10215" t="str">
        <f>T("De 12 a 15,99 CABALLOS FISCALES                   ")</f>
        <v xml:space="preserve">De 12 a 15,99 CABALLOS FISCALES                   </v>
      </c>
      <c r="H10215" t="str">
        <f>T("GASOLINA                                          ")</f>
        <v xml:space="preserve">GASOLINA                                          </v>
      </c>
      <c r="I10215">
        <v>8</v>
      </c>
    </row>
    <row r="10216" spans="1:9">
      <c r="A10216" t="str">
        <f>T("2018")</f>
        <v>2018</v>
      </c>
      <c r="B10216" t="str">
        <f>T("JURIDICO                                          ")</f>
        <v xml:space="preserve">JURIDICO                                          </v>
      </c>
      <c r="C10216" t="str">
        <f>T("MORATALAZ           ")</f>
        <v xml:space="preserve">MORATALAZ           </v>
      </c>
      <c r="D10216" t="str">
        <f>T("PAVONES             ")</f>
        <v xml:space="preserve">PAVONES             </v>
      </c>
      <c r="E10216" t="str">
        <f>T("TU ")</f>
        <v xml:space="preserve">TU </v>
      </c>
      <c r="F10216" t="str">
        <f>T("TURISMOS       ")</f>
        <v xml:space="preserve">TURISMOS       </v>
      </c>
      <c r="G10216" t="str">
        <f>T("De 20 CABALLOS FISCALES en adelante               ")</f>
        <v xml:space="preserve">De 20 CABALLOS FISCALES en adelante               </v>
      </c>
      <c r="H10216" t="str">
        <f>T("GASOLINA                                          ")</f>
        <v xml:space="preserve">GASOLINA                                          </v>
      </c>
      <c r="I10216">
        <v>2</v>
      </c>
    </row>
    <row r="10217" spans="1:9">
      <c r="A10217" t="str">
        <f>T("2018")</f>
        <v>2018</v>
      </c>
      <c r="B10217" t="str">
        <f>T("JURIDICO                                          ")</f>
        <v xml:space="preserve">JURIDICO                                          </v>
      </c>
      <c r="C10217" t="str">
        <f>T("MORATALAZ           ")</f>
        <v xml:space="preserve">MORATALAZ           </v>
      </c>
      <c r="D10217" t="str">
        <f>T("HORCAJO             ")</f>
        <v xml:space="preserve">HORCAJO             </v>
      </c>
      <c r="E10217" t="str">
        <f>T("TU ")</f>
        <v xml:space="preserve">TU </v>
      </c>
      <c r="F10217" t="str">
        <f>T("TURISMOS       ")</f>
        <v xml:space="preserve">TURISMOS       </v>
      </c>
      <c r="G10217" t="str">
        <f>T("De 8 a 11,99 CABALLOS FISCALES                    ")</f>
        <v xml:space="preserve">De 8 a 11,99 CABALLOS FISCALES                    </v>
      </c>
      <c r="H10217" t="str">
        <f>T("GASOLINA                                          ")</f>
        <v xml:space="preserve">GASOLINA                                          </v>
      </c>
      <c r="I10217">
        <v>9</v>
      </c>
    </row>
    <row r="10218" spans="1:9">
      <c r="A10218" t="str">
        <f>T("2018")</f>
        <v>2018</v>
      </c>
      <c r="B10218" t="str">
        <f>T("JURIDICO                                          ")</f>
        <v xml:space="preserve">JURIDICO                                          </v>
      </c>
      <c r="C10218" t="str">
        <f>T("MORATALAZ           ")</f>
        <v xml:space="preserve">MORATALAZ           </v>
      </c>
      <c r="D10218" t="str">
        <f>T("HORCAJO             ")</f>
        <v xml:space="preserve">HORCAJO             </v>
      </c>
      <c r="E10218" t="str">
        <f>T("TU ")</f>
        <v xml:space="preserve">TU </v>
      </c>
      <c r="F10218" t="str">
        <f>T("TURISMOS       ")</f>
        <v xml:space="preserve">TURISMOS       </v>
      </c>
      <c r="G10218" t="str">
        <f>T("De 12 a 15,99 CABALLOS FISCALES                   ")</f>
        <v xml:space="preserve">De 12 a 15,99 CABALLOS FISCALES                   </v>
      </c>
      <c r="H10218" t="str">
        <f>T("GASOLINA                                          ")</f>
        <v xml:space="preserve">GASOLINA                                          </v>
      </c>
      <c r="I10218">
        <v>5</v>
      </c>
    </row>
    <row r="10219" spans="1:9">
      <c r="A10219" t="str">
        <f>T("2018")</f>
        <v>2018</v>
      </c>
      <c r="B10219" t="str">
        <f>T("JURIDICO                                          ")</f>
        <v xml:space="preserve">JURIDICO                                          </v>
      </c>
      <c r="C10219" t="str">
        <f>T("MORATALAZ           ")</f>
        <v xml:space="preserve">MORATALAZ           </v>
      </c>
      <c r="D10219" t="str">
        <f>T("HORCAJO             ")</f>
        <v xml:space="preserve">HORCAJO             </v>
      </c>
      <c r="E10219" t="str">
        <f>T("TU ")</f>
        <v xml:space="preserve">TU </v>
      </c>
      <c r="F10219" t="str">
        <f>T("TURISMOS       ")</f>
        <v xml:space="preserve">TURISMOS       </v>
      </c>
      <c r="G10219" t="str">
        <f>T("De 16 a 19,99 CABALLOS FISCALES                   ")</f>
        <v xml:space="preserve">De 16 a 19,99 CABALLOS FISCALES                   </v>
      </c>
      <c r="H10219" t="str">
        <f>T("GASOLINA                                          ")</f>
        <v xml:space="preserve">GASOLINA                                          </v>
      </c>
      <c r="I10219">
        <v>4</v>
      </c>
    </row>
    <row r="10220" spans="1:9">
      <c r="A10220" t="str">
        <f>T("2018")</f>
        <v>2018</v>
      </c>
      <c r="B10220" t="str">
        <f>T("JURIDICO                                          ")</f>
        <v xml:space="preserve">JURIDICO                                          </v>
      </c>
      <c r="C10220" t="str">
        <f>T("MORATALAZ           ")</f>
        <v xml:space="preserve">MORATALAZ           </v>
      </c>
      <c r="D10220" t="str">
        <f>T("HORCAJO             ")</f>
        <v xml:space="preserve">HORCAJO             </v>
      </c>
      <c r="E10220" t="str">
        <f>T("TU ")</f>
        <v xml:space="preserve">TU </v>
      </c>
      <c r="F10220" t="str">
        <f>T("TURISMOS       ")</f>
        <v xml:space="preserve">TURISMOS       </v>
      </c>
      <c r="G10220" t="str">
        <f>T("De 20 CABALLOS FISCALES en adelante               ")</f>
        <v xml:space="preserve">De 20 CABALLOS FISCALES en adelante               </v>
      </c>
      <c r="H10220" t="str">
        <f>T("GASOLINA                                          ")</f>
        <v xml:space="preserve">GASOLINA                                          </v>
      </c>
      <c r="I10220">
        <v>9</v>
      </c>
    </row>
    <row r="10221" spans="1:9">
      <c r="A10221" t="str">
        <f>T("2018")</f>
        <v>2018</v>
      </c>
      <c r="B10221" t="str">
        <f>T("JURIDICO                                          ")</f>
        <v xml:space="preserve">JURIDICO                                          </v>
      </c>
      <c r="C10221" t="str">
        <f>T("MORATALAZ           ")</f>
        <v xml:space="preserve">MORATALAZ           </v>
      </c>
      <c r="D10221" t="str">
        <f>T("MARROQUINA          ")</f>
        <v xml:space="preserve">MARROQUINA          </v>
      </c>
      <c r="E10221" t="str">
        <f>T("TU ")</f>
        <v xml:space="preserve">TU </v>
      </c>
      <c r="F10221" t="str">
        <f>T("TURISMOS       ")</f>
        <v xml:space="preserve">TURISMOS       </v>
      </c>
      <c r="G10221" t="str">
        <f>T("De menos de 8 CABALLOS FISCALES                   ")</f>
        <v xml:space="preserve">De menos de 8 CABALLOS FISCALES                   </v>
      </c>
      <c r="H10221" t="str">
        <f>T("GASOLINA                                          ")</f>
        <v xml:space="preserve">GASOLINA                                          </v>
      </c>
      <c r="I10221">
        <v>11</v>
      </c>
    </row>
    <row r="10222" spans="1:9">
      <c r="A10222" t="str">
        <f>T("2018")</f>
        <v>2018</v>
      </c>
      <c r="B10222" t="str">
        <f>T("JURIDICO                                          ")</f>
        <v xml:space="preserve">JURIDICO                                          </v>
      </c>
      <c r="C10222" t="str">
        <f>T("MORATALAZ           ")</f>
        <v xml:space="preserve">MORATALAZ           </v>
      </c>
      <c r="D10222" t="str">
        <f>T("MARROQUINA          ")</f>
        <v xml:space="preserve">MARROQUINA          </v>
      </c>
      <c r="E10222" t="str">
        <f>T("TU ")</f>
        <v xml:space="preserve">TU </v>
      </c>
      <c r="F10222" t="str">
        <f>T("TURISMOS       ")</f>
        <v xml:space="preserve">TURISMOS       </v>
      </c>
      <c r="G10222" t="str">
        <f>T("De 8 a 11,99 CABALLOS FISCALES                    ")</f>
        <v xml:space="preserve">De 8 a 11,99 CABALLOS FISCALES                    </v>
      </c>
      <c r="H10222" t="str">
        <f>T("GASOLINA                                          ")</f>
        <v xml:space="preserve">GASOLINA                                          </v>
      </c>
      <c r="I10222">
        <v>37</v>
      </c>
    </row>
    <row r="10223" spans="1:9">
      <c r="A10223" t="str">
        <f>T("2018")</f>
        <v>2018</v>
      </c>
      <c r="B10223" t="str">
        <f>T("JURIDICO                                          ")</f>
        <v xml:space="preserve">JURIDICO                                          </v>
      </c>
      <c r="C10223" t="str">
        <f>T("MORATALAZ           ")</f>
        <v xml:space="preserve">MORATALAZ           </v>
      </c>
      <c r="D10223" t="str">
        <f>T("MARROQUINA          ")</f>
        <v xml:space="preserve">MARROQUINA          </v>
      </c>
      <c r="E10223" t="str">
        <f>T("TU ")</f>
        <v xml:space="preserve">TU </v>
      </c>
      <c r="F10223" t="str">
        <f>T("TURISMOS       ")</f>
        <v xml:space="preserve">TURISMOS       </v>
      </c>
      <c r="G10223" t="str">
        <f>T("De 12 a 15,99 CABALLOS FISCALES                   ")</f>
        <v xml:space="preserve">De 12 a 15,99 CABALLOS FISCALES                   </v>
      </c>
      <c r="H10223" t="str">
        <f>T("GASOLINA                                          ")</f>
        <v xml:space="preserve">GASOLINA                                          </v>
      </c>
      <c r="I10223">
        <v>27</v>
      </c>
    </row>
    <row r="10224" spans="1:9">
      <c r="A10224" t="str">
        <f>T("2018")</f>
        <v>2018</v>
      </c>
      <c r="B10224" t="str">
        <f>T("JURIDICO                                          ")</f>
        <v xml:space="preserve">JURIDICO                                          </v>
      </c>
      <c r="C10224" t="str">
        <f>T("MORATALAZ           ")</f>
        <v xml:space="preserve">MORATALAZ           </v>
      </c>
      <c r="D10224" t="str">
        <f>T("MARROQUINA          ")</f>
        <v xml:space="preserve">MARROQUINA          </v>
      </c>
      <c r="E10224" t="str">
        <f>T("TU ")</f>
        <v xml:space="preserve">TU </v>
      </c>
      <c r="F10224" t="str">
        <f>T("TURISMOS       ")</f>
        <v xml:space="preserve">TURISMOS       </v>
      </c>
      <c r="G10224" t="str">
        <f>T("De 16 a 19,99 CABALLOS FISCALES                   ")</f>
        <v xml:space="preserve">De 16 a 19,99 CABALLOS FISCALES                   </v>
      </c>
      <c r="H10224" t="str">
        <f>T("GASOLINA                                          ")</f>
        <v xml:space="preserve">GASOLINA                                          </v>
      </c>
      <c r="I10224">
        <v>8</v>
      </c>
    </row>
    <row r="10225" spans="1:9">
      <c r="A10225" t="str">
        <f>T("2018")</f>
        <v>2018</v>
      </c>
      <c r="B10225" t="str">
        <f>T("JURIDICO                                          ")</f>
        <v xml:space="preserve">JURIDICO                                          </v>
      </c>
      <c r="C10225" t="str">
        <f>T("MORATALAZ           ")</f>
        <v xml:space="preserve">MORATALAZ           </v>
      </c>
      <c r="D10225" t="str">
        <f>T("MARROQUINA          ")</f>
        <v xml:space="preserve">MARROQUINA          </v>
      </c>
      <c r="E10225" t="str">
        <f>T("TU ")</f>
        <v xml:space="preserve">TU </v>
      </c>
      <c r="F10225" t="str">
        <f>T("TURISMOS       ")</f>
        <v xml:space="preserve">TURISMOS       </v>
      </c>
      <c r="G10225" t="str">
        <f>T("De 20 CABALLOS FISCALES en adelante               ")</f>
        <v xml:space="preserve">De 20 CABALLOS FISCALES en adelante               </v>
      </c>
      <c r="H10225" t="str">
        <f>T("GASOLINA                                          ")</f>
        <v xml:space="preserve">GASOLINA                                          </v>
      </c>
      <c r="I10225">
        <v>13</v>
      </c>
    </row>
    <row r="10226" spans="1:9">
      <c r="A10226" t="str">
        <f>T("2018")</f>
        <v>2018</v>
      </c>
      <c r="B10226" t="str">
        <f>T("JURIDICO                                          ")</f>
        <v xml:space="preserve">JURIDICO                                          </v>
      </c>
      <c r="C10226" t="str">
        <f>T("MORATALAZ           ")</f>
        <v xml:space="preserve">MORATALAZ           </v>
      </c>
      <c r="D10226" t="str">
        <f>T("MEDIA LEGUA         ")</f>
        <v xml:space="preserve">MEDIA LEGUA         </v>
      </c>
      <c r="E10226" t="str">
        <f>T("TU ")</f>
        <v xml:space="preserve">TU </v>
      </c>
      <c r="F10226" t="str">
        <f>T("TURISMOS       ")</f>
        <v xml:space="preserve">TURISMOS       </v>
      </c>
      <c r="G10226" t="str">
        <f>T("De menos de 8 CABALLOS FISCALES                   ")</f>
        <v xml:space="preserve">De menos de 8 CABALLOS FISCALES                   </v>
      </c>
      <c r="H10226" t="str">
        <f>T("GASOLINA                                          ")</f>
        <v xml:space="preserve">GASOLINA                                          </v>
      </c>
      <c r="I10226">
        <v>6</v>
      </c>
    </row>
    <row r="10227" spans="1:9">
      <c r="A10227" t="str">
        <f>T("2018")</f>
        <v>2018</v>
      </c>
      <c r="B10227" t="str">
        <f>T("JURIDICO                                          ")</f>
        <v xml:space="preserve">JURIDICO                                          </v>
      </c>
      <c r="C10227" t="str">
        <f>T("MORATALAZ           ")</f>
        <v xml:space="preserve">MORATALAZ           </v>
      </c>
      <c r="D10227" t="str">
        <f>T("MEDIA LEGUA         ")</f>
        <v xml:space="preserve">MEDIA LEGUA         </v>
      </c>
      <c r="E10227" t="str">
        <f>T("TU ")</f>
        <v xml:space="preserve">TU </v>
      </c>
      <c r="F10227" t="str">
        <f>T("TURISMOS       ")</f>
        <v xml:space="preserve">TURISMOS       </v>
      </c>
      <c r="G10227" t="str">
        <f>T("De 8 a 11,99 CABALLOS FISCALES                    ")</f>
        <v xml:space="preserve">De 8 a 11,99 CABALLOS FISCALES                    </v>
      </c>
      <c r="H10227" t="str">
        <f>T("GASOLINA                                          ")</f>
        <v xml:space="preserve">GASOLINA                                          </v>
      </c>
      <c r="I10227">
        <v>28</v>
      </c>
    </row>
    <row r="10228" spans="1:9">
      <c r="A10228" t="str">
        <f>T("2018")</f>
        <v>2018</v>
      </c>
      <c r="B10228" t="str">
        <f>T("JURIDICO                                          ")</f>
        <v xml:space="preserve">JURIDICO                                          </v>
      </c>
      <c r="C10228" t="str">
        <f>T("MORATALAZ           ")</f>
        <v xml:space="preserve">MORATALAZ           </v>
      </c>
      <c r="D10228" t="str">
        <f>T("MEDIA LEGUA         ")</f>
        <v xml:space="preserve">MEDIA LEGUA         </v>
      </c>
      <c r="E10228" t="str">
        <f>T("TU ")</f>
        <v xml:space="preserve">TU </v>
      </c>
      <c r="F10228" t="str">
        <f>T("TURISMOS       ")</f>
        <v xml:space="preserve">TURISMOS       </v>
      </c>
      <c r="G10228" t="str">
        <f>T("De 12 a 15,99 CABALLOS FISCALES                   ")</f>
        <v xml:space="preserve">De 12 a 15,99 CABALLOS FISCALES                   </v>
      </c>
      <c r="H10228" t="str">
        <f>T("GASOLINA                                          ")</f>
        <v xml:space="preserve">GASOLINA                                          </v>
      </c>
      <c r="I10228">
        <v>17</v>
      </c>
    </row>
    <row r="10229" spans="1:9">
      <c r="A10229" t="str">
        <f>T("2018")</f>
        <v>2018</v>
      </c>
      <c r="B10229" t="str">
        <f>T("JURIDICO                                          ")</f>
        <v xml:space="preserve">JURIDICO                                          </v>
      </c>
      <c r="C10229" t="str">
        <f>T("MORATALAZ           ")</f>
        <v xml:space="preserve">MORATALAZ           </v>
      </c>
      <c r="D10229" t="str">
        <f>T("MEDIA LEGUA         ")</f>
        <v xml:space="preserve">MEDIA LEGUA         </v>
      </c>
      <c r="E10229" t="str">
        <f>T("TU ")</f>
        <v xml:space="preserve">TU </v>
      </c>
      <c r="F10229" t="str">
        <f>T("TURISMOS       ")</f>
        <v xml:space="preserve">TURISMOS       </v>
      </c>
      <c r="G10229" t="str">
        <f>T("De 16 a 19,99 CABALLOS FISCALES                   ")</f>
        <v xml:space="preserve">De 16 a 19,99 CABALLOS FISCALES                   </v>
      </c>
      <c r="H10229" t="str">
        <f>T("GASOLINA                                          ")</f>
        <v xml:space="preserve">GASOLINA                                          </v>
      </c>
      <c r="I10229">
        <v>4</v>
      </c>
    </row>
    <row r="10230" spans="1:9">
      <c r="A10230" t="str">
        <f>T("2018")</f>
        <v>2018</v>
      </c>
      <c r="B10230" t="str">
        <f>T("JURIDICO                                          ")</f>
        <v xml:space="preserve">JURIDICO                                          </v>
      </c>
      <c r="C10230" t="str">
        <f>T("MORATALAZ           ")</f>
        <v xml:space="preserve">MORATALAZ           </v>
      </c>
      <c r="D10230" t="str">
        <f>T("MEDIA LEGUA         ")</f>
        <v xml:space="preserve">MEDIA LEGUA         </v>
      </c>
      <c r="E10230" t="str">
        <f>T("TU ")</f>
        <v xml:space="preserve">TU </v>
      </c>
      <c r="F10230" t="str">
        <f>T("TURISMOS       ")</f>
        <v xml:space="preserve">TURISMOS       </v>
      </c>
      <c r="G10230" t="str">
        <f>T("De 20 CABALLOS FISCALES en adelante               ")</f>
        <v xml:space="preserve">De 20 CABALLOS FISCALES en adelante               </v>
      </c>
      <c r="H10230" t="str">
        <f>T("GASOLINA                                          ")</f>
        <v xml:space="preserve">GASOLINA                                          </v>
      </c>
      <c r="I10230">
        <v>9</v>
      </c>
    </row>
    <row r="10231" spans="1:9">
      <c r="A10231" t="str">
        <f>T("2018")</f>
        <v>2018</v>
      </c>
      <c r="B10231" t="str">
        <f>T("JURIDICO                                          ")</f>
        <v xml:space="preserve">JURIDICO                                          </v>
      </c>
      <c r="C10231" t="str">
        <f>T("MORATALAZ           ")</f>
        <v xml:space="preserve">MORATALAZ           </v>
      </c>
      <c r="D10231" t="str">
        <f>T("FONTARRON           ")</f>
        <v xml:space="preserve">FONTARRON           </v>
      </c>
      <c r="E10231" t="str">
        <f>T("TU ")</f>
        <v xml:space="preserve">TU </v>
      </c>
      <c r="F10231" t="str">
        <f>T("TURISMOS       ")</f>
        <v xml:space="preserve">TURISMOS       </v>
      </c>
      <c r="G10231" t="str">
        <f>T("De menos de 8 CABALLOS FISCALES                   ")</f>
        <v xml:space="preserve">De menos de 8 CABALLOS FISCALES                   </v>
      </c>
      <c r="H10231" t="str">
        <f>T("GASOLINA                                          ")</f>
        <v xml:space="preserve">GASOLINA                                          </v>
      </c>
      <c r="I10231">
        <v>5</v>
      </c>
    </row>
    <row r="10232" spans="1:9">
      <c r="A10232" t="str">
        <f>T("2018")</f>
        <v>2018</v>
      </c>
      <c r="B10232" t="str">
        <f>T("JURIDICO                                          ")</f>
        <v xml:space="preserve">JURIDICO                                          </v>
      </c>
      <c r="C10232" t="str">
        <f>T("MORATALAZ           ")</f>
        <v xml:space="preserve">MORATALAZ           </v>
      </c>
      <c r="D10232" t="str">
        <f>T("FONTARRON           ")</f>
        <v xml:space="preserve">FONTARRON           </v>
      </c>
      <c r="E10232" t="str">
        <f>T("TU ")</f>
        <v xml:space="preserve">TU </v>
      </c>
      <c r="F10232" t="str">
        <f>T("TURISMOS       ")</f>
        <v xml:space="preserve">TURISMOS       </v>
      </c>
      <c r="G10232" t="str">
        <f>T("De 8 a 11,99 CABALLOS FISCALES                    ")</f>
        <v xml:space="preserve">De 8 a 11,99 CABALLOS FISCALES                    </v>
      </c>
      <c r="H10232" t="str">
        <f>T("GASOLINA                                          ")</f>
        <v xml:space="preserve">GASOLINA                                          </v>
      </c>
      <c r="I10232">
        <v>28</v>
      </c>
    </row>
    <row r="10233" spans="1:9">
      <c r="A10233" t="str">
        <f>T("2018")</f>
        <v>2018</v>
      </c>
      <c r="B10233" t="str">
        <f>T("JURIDICO                                          ")</f>
        <v xml:space="preserve">JURIDICO                                          </v>
      </c>
      <c r="C10233" t="str">
        <f>T("MORATALAZ           ")</f>
        <v xml:space="preserve">MORATALAZ           </v>
      </c>
      <c r="D10233" t="str">
        <f>T("FONTARRON           ")</f>
        <v xml:space="preserve">FONTARRON           </v>
      </c>
      <c r="E10233" t="str">
        <f>T("TU ")</f>
        <v xml:space="preserve">TU </v>
      </c>
      <c r="F10233" t="str">
        <f>T("TURISMOS       ")</f>
        <v xml:space="preserve">TURISMOS       </v>
      </c>
      <c r="G10233" t="str">
        <f>T("De 12 a 15,99 CABALLOS FISCALES                   ")</f>
        <v xml:space="preserve">De 12 a 15,99 CABALLOS FISCALES                   </v>
      </c>
      <c r="H10233" t="str">
        <f>T("GASOLINA                                          ")</f>
        <v xml:space="preserve">GASOLINA                                          </v>
      </c>
      <c r="I10233">
        <v>7</v>
      </c>
    </row>
    <row r="10234" spans="1:9">
      <c r="A10234" t="str">
        <f>T("2018")</f>
        <v>2018</v>
      </c>
      <c r="B10234" t="str">
        <f>T("JURIDICO                                          ")</f>
        <v xml:space="preserve">JURIDICO                                          </v>
      </c>
      <c r="C10234" t="str">
        <f>T("MORATALAZ           ")</f>
        <v xml:space="preserve">MORATALAZ           </v>
      </c>
      <c r="D10234" t="str">
        <f>T("FONTARRON           ")</f>
        <v xml:space="preserve">FONTARRON           </v>
      </c>
      <c r="E10234" t="str">
        <f>T("TU ")</f>
        <v xml:space="preserve">TU </v>
      </c>
      <c r="F10234" t="str">
        <f>T("TURISMOS       ")</f>
        <v xml:space="preserve">TURISMOS       </v>
      </c>
      <c r="G10234" t="str">
        <f>T("De 16 a 19,99 CABALLOS FISCALES                   ")</f>
        <v xml:space="preserve">De 16 a 19,99 CABALLOS FISCALES                   </v>
      </c>
      <c r="H10234" t="str">
        <f>T("GASOLINA                                          ")</f>
        <v xml:space="preserve">GASOLINA                                          </v>
      </c>
      <c r="I10234">
        <v>1</v>
      </c>
    </row>
    <row r="10235" spans="1:9">
      <c r="A10235" t="str">
        <f>T("2018")</f>
        <v>2018</v>
      </c>
      <c r="B10235" t="str">
        <f>T("JURIDICO                                          ")</f>
        <v xml:space="preserve">JURIDICO                                          </v>
      </c>
      <c r="C10235" t="str">
        <f>T("MORATALAZ           ")</f>
        <v xml:space="preserve">MORATALAZ           </v>
      </c>
      <c r="D10235" t="str">
        <f>T("FONTARRON           ")</f>
        <v xml:space="preserve">FONTARRON           </v>
      </c>
      <c r="E10235" t="str">
        <f>T("TU ")</f>
        <v xml:space="preserve">TU </v>
      </c>
      <c r="F10235" t="str">
        <f>T("TURISMOS       ")</f>
        <v xml:space="preserve">TURISMOS       </v>
      </c>
      <c r="G10235" t="str">
        <f>T("De 20 CABALLOS FISCALES en adelante               ")</f>
        <v xml:space="preserve">De 20 CABALLOS FISCALES en adelante               </v>
      </c>
      <c r="H10235" t="str">
        <f>T("GASOLINA                                          ")</f>
        <v xml:space="preserve">GASOLINA                                          </v>
      </c>
      <c r="I10235">
        <v>7</v>
      </c>
    </row>
    <row r="10236" spans="1:9">
      <c r="A10236" t="str">
        <f>T("2018")</f>
        <v>2018</v>
      </c>
      <c r="B10236" t="str">
        <f>T("JURIDICO                                          ")</f>
        <v xml:space="preserve">JURIDICO                                          </v>
      </c>
      <c r="C10236" t="str">
        <f>T("MORATALAZ           ")</f>
        <v xml:space="preserve">MORATALAZ           </v>
      </c>
      <c r="D10236" t="str">
        <f>T("VINATEROS           ")</f>
        <v xml:space="preserve">VINATEROS           </v>
      </c>
      <c r="E10236" t="str">
        <f>T("TU ")</f>
        <v xml:space="preserve">TU </v>
      </c>
      <c r="F10236" t="str">
        <f>T("TURISMOS       ")</f>
        <v xml:space="preserve">TURISMOS       </v>
      </c>
      <c r="G10236" t="str">
        <f>T("De menos de 8 CABALLOS FISCALES                   ")</f>
        <v xml:space="preserve">De menos de 8 CABALLOS FISCALES                   </v>
      </c>
      <c r="H10236" t="str">
        <f>T("GASOLINA                                          ")</f>
        <v xml:space="preserve">GASOLINA                                          </v>
      </c>
      <c r="I10236">
        <v>4</v>
      </c>
    </row>
    <row r="10237" spans="1:9">
      <c r="A10237" t="str">
        <f>T("2018")</f>
        <v>2018</v>
      </c>
      <c r="B10237" t="str">
        <f>T("JURIDICO                                          ")</f>
        <v xml:space="preserve">JURIDICO                                          </v>
      </c>
      <c r="C10237" t="str">
        <f>T("MORATALAZ           ")</f>
        <v xml:space="preserve">MORATALAZ           </v>
      </c>
      <c r="D10237" t="str">
        <f>T("VINATEROS           ")</f>
        <v xml:space="preserve">VINATEROS           </v>
      </c>
      <c r="E10237" t="str">
        <f>T("TU ")</f>
        <v xml:space="preserve">TU </v>
      </c>
      <c r="F10237" t="str">
        <f>T("TURISMOS       ")</f>
        <v xml:space="preserve">TURISMOS       </v>
      </c>
      <c r="G10237" t="str">
        <f>T("De 8 a 11,99 CABALLOS FISCALES                    ")</f>
        <v xml:space="preserve">De 8 a 11,99 CABALLOS FISCALES                    </v>
      </c>
      <c r="H10237" t="str">
        <f>T("GASOLINA                                          ")</f>
        <v xml:space="preserve">GASOLINA                                          </v>
      </c>
      <c r="I10237">
        <v>14</v>
      </c>
    </row>
    <row r="10238" spans="1:9">
      <c r="A10238" t="str">
        <f>T("2018")</f>
        <v>2018</v>
      </c>
      <c r="B10238" t="str">
        <f>T("JURIDICO                                          ")</f>
        <v xml:space="preserve">JURIDICO                                          </v>
      </c>
      <c r="C10238" t="str">
        <f>T("MORATALAZ           ")</f>
        <v xml:space="preserve">MORATALAZ           </v>
      </c>
      <c r="D10238" t="str">
        <f>T("VINATEROS           ")</f>
        <v xml:space="preserve">VINATEROS           </v>
      </c>
      <c r="E10238" t="str">
        <f>T("TU ")</f>
        <v xml:space="preserve">TU </v>
      </c>
      <c r="F10238" t="str">
        <f>T("TURISMOS       ")</f>
        <v xml:space="preserve">TURISMOS       </v>
      </c>
      <c r="G10238" t="str">
        <f>T("De 12 a 15,99 CABALLOS FISCALES                   ")</f>
        <v xml:space="preserve">De 12 a 15,99 CABALLOS FISCALES                   </v>
      </c>
      <c r="H10238" t="str">
        <f>T("GASOLINA                                          ")</f>
        <v xml:space="preserve">GASOLINA                                          </v>
      </c>
      <c r="I10238">
        <v>6</v>
      </c>
    </row>
    <row r="10239" spans="1:9">
      <c r="A10239" t="str">
        <f>T("2018")</f>
        <v>2018</v>
      </c>
      <c r="B10239" t="str">
        <f>T("JURIDICO                                          ")</f>
        <v xml:space="preserve">JURIDICO                                          </v>
      </c>
      <c r="C10239" t="str">
        <f>T("MORATALAZ           ")</f>
        <v xml:space="preserve">MORATALAZ           </v>
      </c>
      <c r="D10239" t="str">
        <f>T("VINATEROS           ")</f>
        <v xml:space="preserve">VINATEROS           </v>
      </c>
      <c r="E10239" t="str">
        <f>T("TU ")</f>
        <v xml:space="preserve">TU </v>
      </c>
      <c r="F10239" t="str">
        <f>T("TURISMOS       ")</f>
        <v xml:space="preserve">TURISMOS       </v>
      </c>
      <c r="G10239" t="str">
        <f>T("De 16 a 19,99 CABALLOS FISCALES                   ")</f>
        <v xml:space="preserve">De 16 a 19,99 CABALLOS FISCALES                   </v>
      </c>
      <c r="H10239" t="str">
        <f>T("GASOLINA                                          ")</f>
        <v xml:space="preserve">GASOLINA                                          </v>
      </c>
      <c r="I10239">
        <v>1</v>
      </c>
    </row>
    <row r="10240" spans="1:9">
      <c r="A10240" t="str">
        <f>T("2018")</f>
        <v>2018</v>
      </c>
      <c r="B10240" t="str">
        <f>T("JURIDICO                                          ")</f>
        <v xml:space="preserve">JURIDICO                                          </v>
      </c>
      <c r="C10240" t="str">
        <f>T("MORATALAZ           ")</f>
        <v xml:space="preserve">MORATALAZ           </v>
      </c>
      <c r="D10240" t="str">
        <f>T("VINATEROS           ")</f>
        <v xml:space="preserve">VINATEROS           </v>
      </c>
      <c r="E10240" t="str">
        <f>T("TU ")</f>
        <v xml:space="preserve">TU </v>
      </c>
      <c r="F10240" t="str">
        <f>T("TURISMOS       ")</f>
        <v xml:space="preserve">TURISMOS       </v>
      </c>
      <c r="G10240" t="str">
        <f>T("De 20 CABALLOS FISCALES en adelante               ")</f>
        <v xml:space="preserve">De 20 CABALLOS FISCALES en adelante               </v>
      </c>
      <c r="H10240" t="str">
        <f>T("GASOLINA                                          ")</f>
        <v xml:space="preserve">GASOLINA                                          </v>
      </c>
      <c r="I10240">
        <v>4</v>
      </c>
    </row>
    <row r="10241" spans="1:9">
      <c r="A10241" t="str">
        <f>T("2018")</f>
        <v>2018</v>
      </c>
      <c r="B10241" t="str">
        <f>T("FISICO                                            ")</f>
        <v xml:space="preserve">FISICO                                            </v>
      </c>
      <c r="C10241" t="str">
        <f>T("MORATALAZ           ")</f>
        <v xml:space="preserve">MORATALAZ           </v>
      </c>
      <c r="D10241" t="str">
        <f>T("SIN BARRIO          ")</f>
        <v xml:space="preserve">SIN BARRIO          </v>
      </c>
      <c r="E10241" t="str">
        <f>T("TU ")</f>
        <v xml:space="preserve">TU </v>
      </c>
      <c r="F10241" t="str">
        <f>T("TURISMOS       ")</f>
        <v xml:space="preserve">TURISMOS       </v>
      </c>
      <c r="G10241" t="str">
        <f>T("De 8 a 11,99 CABALLOS FISCALES                    ")</f>
        <v xml:space="preserve">De 8 a 11,99 CABALLOS FISCALES                    </v>
      </c>
      <c r="H10241" t="str">
        <f>T("HÍBRIDO                                           ")</f>
        <v xml:space="preserve">HÍBRIDO                                           </v>
      </c>
      <c r="I10241">
        <v>3</v>
      </c>
    </row>
    <row r="10242" spans="1:9">
      <c r="A10242" t="str">
        <f>T("2018")</f>
        <v>2018</v>
      </c>
      <c r="B10242" t="str">
        <f>T("FISICO                                            ")</f>
        <v xml:space="preserve">FISICO                                            </v>
      </c>
      <c r="C10242" t="str">
        <f>T("MORATALAZ           ")</f>
        <v xml:space="preserve">MORATALAZ           </v>
      </c>
      <c r="D10242" t="str">
        <f>T("SIN BARRIO          ")</f>
        <v xml:space="preserve">SIN BARRIO          </v>
      </c>
      <c r="E10242" t="str">
        <f>T("TU ")</f>
        <v xml:space="preserve">TU </v>
      </c>
      <c r="F10242" t="str">
        <f>T("TURISMOS       ")</f>
        <v xml:space="preserve">TURISMOS       </v>
      </c>
      <c r="G10242" t="str">
        <f>T("De 12 a 15,99 CABALLOS FISCALES                   ")</f>
        <v xml:space="preserve">De 12 a 15,99 CABALLOS FISCALES                   </v>
      </c>
      <c r="H10242" t="str">
        <f>T("HÍBRIDO                                           ")</f>
        <v xml:space="preserve">HÍBRIDO                                           </v>
      </c>
      <c r="I10242">
        <v>6</v>
      </c>
    </row>
    <row r="10243" spans="1:9">
      <c r="A10243" t="str">
        <f>T("2018")</f>
        <v>2018</v>
      </c>
      <c r="B10243" t="str">
        <f>T("FISICO                                            ")</f>
        <v xml:space="preserve">FISICO                                            </v>
      </c>
      <c r="C10243" t="str">
        <f>T("MORATALAZ           ")</f>
        <v xml:space="preserve">MORATALAZ           </v>
      </c>
      <c r="D10243" t="str">
        <f>T("PAVONES             ")</f>
        <v xml:space="preserve">PAVONES             </v>
      </c>
      <c r="E10243" t="str">
        <f>T("TU ")</f>
        <v xml:space="preserve">TU </v>
      </c>
      <c r="F10243" t="str">
        <f>T("TURISMOS       ")</f>
        <v xml:space="preserve">TURISMOS       </v>
      </c>
      <c r="G10243" t="str">
        <f>T("De 8 a 11,99 CABALLOS FISCALES                    ")</f>
        <v xml:space="preserve">De 8 a 11,99 CABALLOS FISCALES                    </v>
      </c>
      <c r="H10243" t="str">
        <f>T("HÍBRIDO                                           ")</f>
        <v xml:space="preserve">HÍBRIDO                                           </v>
      </c>
      <c r="I10243">
        <v>8</v>
      </c>
    </row>
    <row r="10244" spans="1:9">
      <c r="A10244" t="str">
        <f>T("2018")</f>
        <v>2018</v>
      </c>
      <c r="B10244" t="str">
        <f>T("FISICO                                            ")</f>
        <v xml:space="preserve">FISICO                                            </v>
      </c>
      <c r="C10244" t="str">
        <f>T("MORATALAZ           ")</f>
        <v xml:space="preserve">MORATALAZ           </v>
      </c>
      <c r="D10244" t="str">
        <f>T("PAVONES             ")</f>
        <v xml:space="preserve">PAVONES             </v>
      </c>
      <c r="E10244" t="str">
        <f>T("TU ")</f>
        <v xml:space="preserve">TU </v>
      </c>
      <c r="F10244" t="str">
        <f>T("TURISMOS       ")</f>
        <v xml:space="preserve">TURISMOS       </v>
      </c>
      <c r="G10244" t="str">
        <f>T("De 12 a 15,99 CABALLOS FISCALES                   ")</f>
        <v xml:space="preserve">De 12 a 15,99 CABALLOS FISCALES                   </v>
      </c>
      <c r="H10244" t="str">
        <f>T("HÍBRIDO                                           ")</f>
        <v xml:space="preserve">HÍBRIDO                                           </v>
      </c>
      <c r="I10244">
        <v>46</v>
      </c>
    </row>
    <row r="10245" spans="1:9">
      <c r="A10245" t="str">
        <f>T("2018")</f>
        <v>2018</v>
      </c>
      <c r="B10245" t="str">
        <f>T("FISICO                                            ")</f>
        <v xml:space="preserve">FISICO                                            </v>
      </c>
      <c r="C10245" t="str">
        <f>T("MORATALAZ           ")</f>
        <v xml:space="preserve">MORATALAZ           </v>
      </c>
      <c r="D10245" t="str">
        <f>T("HORCAJO             ")</f>
        <v xml:space="preserve">HORCAJO             </v>
      </c>
      <c r="E10245" t="str">
        <f>T("TU ")</f>
        <v xml:space="preserve">TU </v>
      </c>
      <c r="F10245" t="str">
        <f>T("TURISMOS       ")</f>
        <v xml:space="preserve">TURISMOS       </v>
      </c>
      <c r="G10245" t="str">
        <f>T("De 8 a 11,99 CABALLOS FISCALES                    ")</f>
        <v xml:space="preserve">De 8 a 11,99 CABALLOS FISCALES                    </v>
      </c>
      <c r="H10245" t="str">
        <f>T("HÍBRIDO                                           ")</f>
        <v xml:space="preserve">HÍBRIDO                                           </v>
      </c>
      <c r="I10245">
        <v>9</v>
      </c>
    </row>
    <row r="10246" spans="1:9">
      <c r="A10246" t="str">
        <f>T("2018")</f>
        <v>2018</v>
      </c>
      <c r="B10246" t="str">
        <f>T("FISICO                                            ")</f>
        <v xml:space="preserve">FISICO                                            </v>
      </c>
      <c r="C10246" t="str">
        <f>T("MORATALAZ           ")</f>
        <v xml:space="preserve">MORATALAZ           </v>
      </c>
      <c r="D10246" t="str">
        <f>T("HORCAJO             ")</f>
        <v xml:space="preserve">HORCAJO             </v>
      </c>
      <c r="E10246" t="str">
        <f>T("TU ")</f>
        <v xml:space="preserve">TU </v>
      </c>
      <c r="F10246" t="str">
        <f>T("TURISMOS       ")</f>
        <v xml:space="preserve">TURISMOS       </v>
      </c>
      <c r="G10246" t="str">
        <f>T("De 12 a 15,99 CABALLOS FISCALES                   ")</f>
        <v xml:space="preserve">De 12 a 15,99 CABALLOS FISCALES                   </v>
      </c>
      <c r="H10246" t="str">
        <f>T("HÍBRIDO                                           ")</f>
        <v xml:space="preserve">HÍBRIDO                                           </v>
      </c>
      <c r="I10246">
        <v>23</v>
      </c>
    </row>
    <row r="10247" spans="1:9">
      <c r="A10247" t="str">
        <f>T("2018")</f>
        <v>2018</v>
      </c>
      <c r="B10247" t="str">
        <f>T("FISICO                                            ")</f>
        <v xml:space="preserve">FISICO                                            </v>
      </c>
      <c r="C10247" t="str">
        <f>T("MORATALAZ           ")</f>
        <v xml:space="preserve">MORATALAZ           </v>
      </c>
      <c r="D10247" t="str">
        <f>T("MARROQUINA          ")</f>
        <v xml:space="preserve">MARROQUINA          </v>
      </c>
      <c r="E10247" t="str">
        <f>T("TU ")</f>
        <v xml:space="preserve">TU </v>
      </c>
      <c r="F10247" t="str">
        <f>T("TURISMOS       ")</f>
        <v xml:space="preserve">TURISMOS       </v>
      </c>
      <c r="G10247" t="str">
        <f>T("De 8 a 11,99 CABALLOS FISCALES                    ")</f>
        <v xml:space="preserve">De 8 a 11,99 CABALLOS FISCALES                    </v>
      </c>
      <c r="H10247" t="str">
        <f>T("HÍBRIDO                                           ")</f>
        <v xml:space="preserve">HÍBRIDO                                           </v>
      </c>
      <c r="I10247">
        <v>31</v>
      </c>
    </row>
    <row r="10248" spans="1:9">
      <c r="A10248" t="str">
        <f>T("2018")</f>
        <v>2018</v>
      </c>
      <c r="B10248" t="str">
        <f>T("FISICO                                            ")</f>
        <v xml:space="preserve">FISICO                                            </v>
      </c>
      <c r="C10248" t="str">
        <f>T("MORATALAZ           ")</f>
        <v xml:space="preserve">MORATALAZ           </v>
      </c>
      <c r="D10248" t="str">
        <f>T("MARROQUINA          ")</f>
        <v xml:space="preserve">MARROQUINA          </v>
      </c>
      <c r="E10248" t="str">
        <f>T("TU ")</f>
        <v xml:space="preserve">TU </v>
      </c>
      <c r="F10248" t="str">
        <f>T("TURISMOS       ")</f>
        <v xml:space="preserve">TURISMOS       </v>
      </c>
      <c r="G10248" t="str">
        <f>T("De 12 a 15,99 CABALLOS FISCALES                   ")</f>
        <v xml:space="preserve">De 12 a 15,99 CABALLOS FISCALES                   </v>
      </c>
      <c r="H10248" t="str">
        <f>T("HÍBRIDO                                           ")</f>
        <v xml:space="preserve">HÍBRIDO                                           </v>
      </c>
      <c r="I10248">
        <v>102</v>
      </c>
    </row>
    <row r="10249" spans="1:9">
      <c r="A10249" t="str">
        <f>T("2018")</f>
        <v>2018</v>
      </c>
      <c r="B10249" t="str">
        <f>T("FISICO                                            ")</f>
        <v xml:space="preserve">FISICO                                            </v>
      </c>
      <c r="C10249" t="str">
        <f>T("MORATALAZ           ")</f>
        <v xml:space="preserve">MORATALAZ           </v>
      </c>
      <c r="D10249" t="str">
        <f>T("MARROQUINA          ")</f>
        <v xml:space="preserve">MARROQUINA          </v>
      </c>
      <c r="E10249" t="str">
        <f>T("TU ")</f>
        <v xml:space="preserve">TU </v>
      </c>
      <c r="F10249" t="str">
        <f>T("TURISMOS       ")</f>
        <v xml:space="preserve">TURISMOS       </v>
      </c>
      <c r="G10249" t="str">
        <f>T("De 20 CABALLOS FISCALES en adelante               ")</f>
        <v xml:space="preserve">De 20 CABALLOS FISCALES en adelante               </v>
      </c>
      <c r="H10249" t="str">
        <f>T("HÍBRIDO                                           ")</f>
        <v xml:space="preserve">HÍBRIDO                                           </v>
      </c>
      <c r="I10249">
        <v>3</v>
      </c>
    </row>
    <row r="10250" spans="1:9">
      <c r="A10250" t="str">
        <f>T("2018")</f>
        <v>2018</v>
      </c>
      <c r="B10250" t="str">
        <f>T("FISICO                                            ")</f>
        <v xml:space="preserve">FISICO                                            </v>
      </c>
      <c r="C10250" t="str">
        <f>T("MORATALAZ           ")</f>
        <v xml:space="preserve">MORATALAZ           </v>
      </c>
      <c r="D10250" t="str">
        <f>T("MEDIA LEGUA         ")</f>
        <v xml:space="preserve">MEDIA LEGUA         </v>
      </c>
      <c r="E10250" t="str">
        <f>T("TU ")</f>
        <v xml:space="preserve">TU </v>
      </c>
      <c r="F10250" t="str">
        <f>T("TURISMOS       ")</f>
        <v xml:space="preserve">TURISMOS       </v>
      </c>
      <c r="G10250" t="str">
        <f>T("De 8 a 11,99 CABALLOS FISCALES                    ")</f>
        <v xml:space="preserve">De 8 a 11,99 CABALLOS FISCALES                    </v>
      </c>
      <c r="H10250" t="str">
        <f>T("HÍBRIDO                                           ")</f>
        <v xml:space="preserve">HÍBRIDO                                           </v>
      </c>
      <c r="I10250">
        <v>14</v>
      </c>
    </row>
    <row r="10251" spans="1:9">
      <c r="A10251" t="str">
        <f>T("2018")</f>
        <v>2018</v>
      </c>
      <c r="B10251" t="str">
        <f>T("FISICO                                            ")</f>
        <v xml:space="preserve">FISICO                                            </v>
      </c>
      <c r="C10251" t="str">
        <f>T("MORATALAZ           ")</f>
        <v xml:space="preserve">MORATALAZ           </v>
      </c>
      <c r="D10251" t="str">
        <f>T("MEDIA LEGUA         ")</f>
        <v xml:space="preserve">MEDIA LEGUA         </v>
      </c>
      <c r="E10251" t="str">
        <f>T("TU ")</f>
        <v xml:space="preserve">TU </v>
      </c>
      <c r="F10251" t="str">
        <f>T("TURISMOS       ")</f>
        <v xml:space="preserve">TURISMOS       </v>
      </c>
      <c r="G10251" t="str">
        <f>T("De 12 a 15,99 CABALLOS FISCALES                   ")</f>
        <v xml:space="preserve">De 12 a 15,99 CABALLOS FISCALES                   </v>
      </c>
      <c r="H10251" t="str">
        <f>T("HÍBRIDO                                           ")</f>
        <v xml:space="preserve">HÍBRIDO                                           </v>
      </c>
      <c r="I10251">
        <v>37</v>
      </c>
    </row>
    <row r="10252" spans="1:9">
      <c r="A10252" t="str">
        <f>T("2018")</f>
        <v>2018</v>
      </c>
      <c r="B10252" t="str">
        <f>T("FISICO                                            ")</f>
        <v xml:space="preserve">FISICO                                            </v>
      </c>
      <c r="C10252" t="str">
        <f>T("MORATALAZ           ")</f>
        <v xml:space="preserve">MORATALAZ           </v>
      </c>
      <c r="D10252" t="str">
        <f>T("FONTARRON           ")</f>
        <v xml:space="preserve">FONTARRON           </v>
      </c>
      <c r="E10252" t="str">
        <f>T("TU ")</f>
        <v xml:space="preserve">TU </v>
      </c>
      <c r="F10252" t="str">
        <f>T("TURISMOS       ")</f>
        <v xml:space="preserve">TURISMOS       </v>
      </c>
      <c r="G10252" t="str">
        <f>T("De 8 a 11,99 CABALLOS FISCALES                    ")</f>
        <v xml:space="preserve">De 8 a 11,99 CABALLOS FISCALES                    </v>
      </c>
      <c r="H10252" t="str">
        <f>T("HÍBRIDO                                           ")</f>
        <v xml:space="preserve">HÍBRIDO                                           </v>
      </c>
      <c r="I10252">
        <v>5</v>
      </c>
    </row>
    <row r="10253" spans="1:9">
      <c r="A10253" t="str">
        <f>T("2018")</f>
        <v>2018</v>
      </c>
      <c r="B10253" t="str">
        <f>T("FISICO                                            ")</f>
        <v xml:space="preserve">FISICO                                            </v>
      </c>
      <c r="C10253" t="str">
        <f>T("MORATALAZ           ")</f>
        <v xml:space="preserve">MORATALAZ           </v>
      </c>
      <c r="D10253" t="str">
        <f>T("FONTARRON           ")</f>
        <v xml:space="preserve">FONTARRON           </v>
      </c>
      <c r="E10253" t="str">
        <f>T("TU ")</f>
        <v xml:space="preserve">TU </v>
      </c>
      <c r="F10253" t="str">
        <f>T("TURISMOS       ")</f>
        <v xml:space="preserve">TURISMOS       </v>
      </c>
      <c r="G10253" t="str">
        <f>T("De 12 a 15,99 CABALLOS FISCALES                   ")</f>
        <v xml:space="preserve">De 12 a 15,99 CABALLOS FISCALES                   </v>
      </c>
      <c r="H10253" t="str">
        <f>T("HÍBRIDO                                           ")</f>
        <v xml:space="preserve">HÍBRIDO                                           </v>
      </c>
      <c r="I10253">
        <v>21</v>
      </c>
    </row>
    <row r="10254" spans="1:9">
      <c r="A10254" t="str">
        <f>T("2018")</f>
        <v>2018</v>
      </c>
      <c r="B10254" t="str">
        <f>T("FISICO                                            ")</f>
        <v xml:space="preserve">FISICO                                            </v>
      </c>
      <c r="C10254" t="str">
        <f>T("MORATALAZ           ")</f>
        <v xml:space="preserve">MORATALAZ           </v>
      </c>
      <c r="D10254" t="str">
        <f>T("FONTARRON           ")</f>
        <v xml:space="preserve">FONTARRON           </v>
      </c>
      <c r="E10254" t="str">
        <f>T("TU ")</f>
        <v xml:space="preserve">TU </v>
      </c>
      <c r="F10254" t="str">
        <f>T("TURISMOS       ")</f>
        <v xml:space="preserve">TURISMOS       </v>
      </c>
      <c r="G10254" t="str">
        <f>T("De 20 CABALLOS FISCALES en adelante               ")</f>
        <v xml:space="preserve">De 20 CABALLOS FISCALES en adelante               </v>
      </c>
      <c r="H10254" t="str">
        <f>T("HÍBRIDO                                           ")</f>
        <v xml:space="preserve">HÍBRIDO                                           </v>
      </c>
      <c r="I10254">
        <v>1</v>
      </c>
    </row>
    <row r="10255" spans="1:9">
      <c r="A10255" t="str">
        <f>T("2018")</f>
        <v>2018</v>
      </c>
      <c r="B10255" t="str">
        <f>T("FISICO                                            ")</f>
        <v xml:space="preserve">FISICO                                            </v>
      </c>
      <c r="C10255" t="str">
        <f>T("MORATALAZ           ")</f>
        <v xml:space="preserve">MORATALAZ           </v>
      </c>
      <c r="D10255" t="str">
        <f>T("VINATEROS           ")</f>
        <v xml:space="preserve">VINATEROS           </v>
      </c>
      <c r="E10255" t="str">
        <f>T("TU ")</f>
        <v xml:space="preserve">TU </v>
      </c>
      <c r="F10255" t="str">
        <f>T("TURISMOS       ")</f>
        <v xml:space="preserve">TURISMOS       </v>
      </c>
      <c r="G10255" t="str">
        <f>T("De 8 a 11,99 CABALLOS FISCALES                    ")</f>
        <v xml:space="preserve">De 8 a 11,99 CABALLOS FISCALES                    </v>
      </c>
      <c r="H10255" t="str">
        <f>T("HÍBRIDO                                           ")</f>
        <v xml:space="preserve">HÍBRIDO                                           </v>
      </c>
      <c r="I10255">
        <v>10</v>
      </c>
    </row>
    <row r="10256" spans="1:9">
      <c r="A10256" t="str">
        <f>T("2018")</f>
        <v>2018</v>
      </c>
      <c r="B10256" t="str">
        <f>T("FISICO                                            ")</f>
        <v xml:space="preserve">FISICO                                            </v>
      </c>
      <c r="C10256" t="str">
        <f>T("MORATALAZ           ")</f>
        <v xml:space="preserve">MORATALAZ           </v>
      </c>
      <c r="D10256" t="str">
        <f>T("VINATEROS           ")</f>
        <v xml:space="preserve">VINATEROS           </v>
      </c>
      <c r="E10256" t="str">
        <f>T("TU ")</f>
        <v xml:space="preserve">TU </v>
      </c>
      <c r="F10256" t="str">
        <f>T("TURISMOS       ")</f>
        <v xml:space="preserve">TURISMOS       </v>
      </c>
      <c r="G10256" t="str">
        <f>T("De 12 a 15,99 CABALLOS FISCALES                   ")</f>
        <v xml:space="preserve">De 12 a 15,99 CABALLOS FISCALES                   </v>
      </c>
      <c r="H10256" t="str">
        <f>T("HÍBRIDO                                           ")</f>
        <v xml:space="preserve">HÍBRIDO                                           </v>
      </c>
      <c r="I10256">
        <v>30</v>
      </c>
    </row>
    <row r="10257" spans="1:9">
      <c r="A10257" t="str">
        <f>T("2018")</f>
        <v>2018</v>
      </c>
      <c r="B10257" t="str">
        <f>T("FISICO                                            ")</f>
        <v xml:space="preserve">FISICO                                            </v>
      </c>
      <c r="C10257" t="str">
        <f>T("MORATALAZ           ")</f>
        <v xml:space="preserve">MORATALAZ           </v>
      </c>
      <c r="D10257" t="str">
        <f>T("VINATEROS           ")</f>
        <v xml:space="preserve">VINATEROS           </v>
      </c>
      <c r="E10257" t="str">
        <f>T("TU ")</f>
        <v xml:space="preserve">TU </v>
      </c>
      <c r="F10257" t="str">
        <f>T("TURISMOS       ")</f>
        <v xml:space="preserve">TURISMOS       </v>
      </c>
      <c r="G10257" t="str">
        <f>T("De 20 CABALLOS FISCALES en adelante               ")</f>
        <v xml:space="preserve">De 20 CABALLOS FISCALES en adelante               </v>
      </c>
      <c r="H10257" t="str">
        <f>T("HÍBRIDO                                           ")</f>
        <v xml:space="preserve">HÍBRIDO                                           </v>
      </c>
      <c r="I10257">
        <v>1</v>
      </c>
    </row>
    <row r="10258" spans="1:9">
      <c r="A10258" t="str">
        <f>T("2018")</f>
        <v>2018</v>
      </c>
      <c r="B10258" t="str">
        <f>T("JURIDICO                                          ")</f>
        <v xml:space="preserve">JURIDICO                                          </v>
      </c>
      <c r="C10258" t="str">
        <f>T("MORATALAZ           ")</f>
        <v xml:space="preserve">MORATALAZ           </v>
      </c>
      <c r="D10258" t="str">
        <f>T("PAVONES             ")</f>
        <v xml:space="preserve">PAVONES             </v>
      </c>
      <c r="E10258" t="str">
        <f>T("TU ")</f>
        <v xml:space="preserve">TU </v>
      </c>
      <c r="F10258" t="str">
        <f>T("TURISMOS       ")</f>
        <v xml:space="preserve">TURISMOS       </v>
      </c>
      <c r="G10258" t="str">
        <f>T("De 12 a 15,99 CABALLOS FISCALES                   ")</f>
        <v xml:space="preserve">De 12 a 15,99 CABALLOS FISCALES                   </v>
      </c>
      <c r="H10258" t="str">
        <f>T("HÍBRIDO                                           ")</f>
        <v xml:space="preserve">HÍBRIDO                                           </v>
      </c>
      <c r="I10258">
        <v>1</v>
      </c>
    </row>
    <row r="10259" spans="1:9">
      <c r="A10259" t="str">
        <f>T("2018")</f>
        <v>2018</v>
      </c>
      <c r="B10259" t="str">
        <f>T("JURIDICO                                          ")</f>
        <v xml:space="preserve">JURIDICO                                          </v>
      </c>
      <c r="C10259" t="str">
        <f>T("MORATALAZ           ")</f>
        <v xml:space="preserve">MORATALAZ           </v>
      </c>
      <c r="D10259" t="str">
        <f>T("MARROQUINA          ")</f>
        <v xml:space="preserve">MARROQUINA          </v>
      </c>
      <c r="E10259" t="str">
        <f>T("TU ")</f>
        <v xml:space="preserve">TU </v>
      </c>
      <c r="F10259" t="str">
        <f>T("TURISMOS       ")</f>
        <v xml:space="preserve">TURISMOS       </v>
      </c>
      <c r="G10259" t="str">
        <f>T("De 12 a 15,99 CABALLOS FISCALES                   ")</f>
        <v xml:space="preserve">De 12 a 15,99 CABALLOS FISCALES                   </v>
      </c>
      <c r="H10259" t="str">
        <f>T("HÍBRIDO                                           ")</f>
        <v xml:space="preserve">HÍBRIDO                                           </v>
      </c>
      <c r="I10259">
        <v>6</v>
      </c>
    </row>
    <row r="10260" spans="1:9">
      <c r="A10260" t="str">
        <f>T("2018")</f>
        <v>2018</v>
      </c>
      <c r="B10260" t="str">
        <f>T("JURIDICO                                          ")</f>
        <v xml:space="preserve">JURIDICO                                          </v>
      </c>
      <c r="C10260" t="str">
        <f>T("MORATALAZ           ")</f>
        <v xml:space="preserve">MORATALAZ           </v>
      </c>
      <c r="D10260" t="str">
        <f>T("MEDIA LEGUA         ")</f>
        <v xml:space="preserve">MEDIA LEGUA         </v>
      </c>
      <c r="E10260" t="str">
        <f>T("TU ")</f>
        <v xml:space="preserve">TU </v>
      </c>
      <c r="F10260" t="str">
        <f>T("TURISMOS       ")</f>
        <v xml:space="preserve">TURISMOS       </v>
      </c>
      <c r="G10260" t="str">
        <f>T("De 8 a 11,99 CABALLOS FISCALES                    ")</f>
        <v xml:space="preserve">De 8 a 11,99 CABALLOS FISCALES                    </v>
      </c>
      <c r="H10260" t="str">
        <f>T("HÍBRIDO                                           ")</f>
        <v xml:space="preserve">HÍBRIDO                                           </v>
      </c>
      <c r="I10260">
        <v>1</v>
      </c>
    </row>
    <row r="10261" spans="1:9">
      <c r="A10261" t="str">
        <f>T("2018")</f>
        <v>2018</v>
      </c>
      <c r="B10261" t="str">
        <f>T("JURIDICO                                          ")</f>
        <v xml:space="preserve">JURIDICO                                          </v>
      </c>
      <c r="C10261" t="str">
        <f>T("MORATALAZ           ")</f>
        <v xml:space="preserve">MORATALAZ           </v>
      </c>
      <c r="D10261" t="str">
        <f>T("MEDIA LEGUA         ")</f>
        <v xml:space="preserve">MEDIA LEGUA         </v>
      </c>
      <c r="E10261" t="str">
        <f>T("TU ")</f>
        <v xml:space="preserve">TU </v>
      </c>
      <c r="F10261" t="str">
        <f>T("TURISMOS       ")</f>
        <v xml:space="preserve">TURISMOS       </v>
      </c>
      <c r="G10261" t="str">
        <f>T("De 12 a 15,99 CABALLOS FISCALES                   ")</f>
        <v xml:space="preserve">De 12 a 15,99 CABALLOS FISCALES                   </v>
      </c>
      <c r="H10261" t="str">
        <f>T("HÍBRIDO                                           ")</f>
        <v xml:space="preserve">HÍBRIDO                                           </v>
      </c>
      <c r="I10261">
        <v>3</v>
      </c>
    </row>
    <row r="10262" spans="1:9">
      <c r="A10262" t="str">
        <f>T("2018")</f>
        <v>2018</v>
      </c>
      <c r="B10262" t="str">
        <f>T("JURIDICO                                          ")</f>
        <v xml:space="preserve">JURIDICO                                          </v>
      </c>
      <c r="C10262" t="str">
        <f>T("MORATALAZ           ")</f>
        <v xml:space="preserve">MORATALAZ           </v>
      </c>
      <c r="D10262" t="str">
        <f>T("MEDIA LEGUA         ")</f>
        <v xml:space="preserve">MEDIA LEGUA         </v>
      </c>
      <c r="E10262" t="str">
        <f>T("TU ")</f>
        <v xml:space="preserve">TU </v>
      </c>
      <c r="F10262" t="str">
        <f>T("TURISMOS       ")</f>
        <v xml:space="preserve">TURISMOS       </v>
      </c>
      <c r="G10262" t="str">
        <f>T("De 20 CABALLOS FISCALES en adelante               ")</f>
        <v xml:space="preserve">De 20 CABALLOS FISCALES en adelante               </v>
      </c>
      <c r="H10262" t="str">
        <f>T("HÍBRIDO                                           ")</f>
        <v xml:space="preserve">HÍBRIDO                                           </v>
      </c>
      <c r="I10262">
        <v>1</v>
      </c>
    </row>
    <row r="10263" spans="1:9">
      <c r="A10263" t="str">
        <f>T("2018")</f>
        <v>2018</v>
      </c>
      <c r="B10263" t="str">
        <f>T("JURIDICO                                          ")</f>
        <v xml:space="preserve">JURIDICO                                          </v>
      </c>
      <c r="C10263" t="str">
        <f>T("MORATALAZ           ")</f>
        <v xml:space="preserve">MORATALAZ           </v>
      </c>
      <c r="D10263" t="str">
        <f>T("FONTARRON           ")</f>
        <v xml:space="preserve">FONTARRON           </v>
      </c>
      <c r="E10263" t="str">
        <f>T("TU ")</f>
        <v xml:space="preserve">TU </v>
      </c>
      <c r="F10263" t="str">
        <f>T("TURISMOS       ")</f>
        <v xml:space="preserve">TURISMOS       </v>
      </c>
      <c r="G10263" t="str">
        <f>T("De 8 a 11,99 CABALLOS FISCALES                    ")</f>
        <v xml:space="preserve">De 8 a 11,99 CABALLOS FISCALES                    </v>
      </c>
      <c r="H10263" t="str">
        <f>T("HÍBRIDO                                           ")</f>
        <v xml:space="preserve">HÍBRIDO                                           </v>
      </c>
      <c r="I10263">
        <v>1</v>
      </c>
    </row>
    <row r="10264" spans="1:9">
      <c r="A10264" t="str">
        <f>T("2018")</f>
        <v>2018</v>
      </c>
      <c r="B10264" t="str">
        <f>T("JURIDICO                                          ")</f>
        <v xml:space="preserve">JURIDICO                                          </v>
      </c>
      <c r="C10264" t="str">
        <f>T("MORATALAZ           ")</f>
        <v xml:space="preserve">MORATALAZ           </v>
      </c>
      <c r="D10264" t="str">
        <f>T("FONTARRON           ")</f>
        <v xml:space="preserve">FONTARRON           </v>
      </c>
      <c r="E10264" t="str">
        <f>T("TU ")</f>
        <v xml:space="preserve">TU </v>
      </c>
      <c r="F10264" t="str">
        <f>T("TURISMOS       ")</f>
        <v xml:space="preserve">TURISMOS       </v>
      </c>
      <c r="G10264" t="str">
        <f>T("De 12 a 15,99 CABALLOS FISCALES                   ")</f>
        <v xml:space="preserve">De 12 a 15,99 CABALLOS FISCALES                   </v>
      </c>
      <c r="H10264" t="str">
        <f>T("HÍBRIDO                                           ")</f>
        <v xml:space="preserve">HÍBRIDO                                           </v>
      </c>
      <c r="I10264">
        <v>1</v>
      </c>
    </row>
    <row r="10265" spans="1:9">
      <c r="A10265" t="str">
        <f>T("2018")</f>
        <v>2018</v>
      </c>
      <c r="B10265" t="str">
        <f>T("FISICO                                            ")</f>
        <v xml:space="preserve">FISICO                                            </v>
      </c>
      <c r="C10265" t="str">
        <f>T("MORATALAZ           ")</f>
        <v xml:space="preserve">MORATALAZ           </v>
      </c>
      <c r="D10265" t="str">
        <f>T("MARROQUINA          ")</f>
        <v xml:space="preserve">MARROQUINA          </v>
      </c>
      <c r="E10265" t="str">
        <f>T("TU ")</f>
        <v xml:space="preserve">TU </v>
      </c>
      <c r="F10265" t="str">
        <f>T("TURISMOS       ")</f>
        <v xml:space="preserve">TURISMOS       </v>
      </c>
      <c r="G10265" t="str">
        <f>T("De 8 a 11,99 CABALLOS FISCALES                    ")</f>
        <v xml:space="preserve">De 8 a 11,99 CABALLOS FISCALES                    </v>
      </c>
      <c r="H10265" t="str">
        <f>T("HIBRIDO ENCHUFABLES PHEV                          ")</f>
        <v xml:space="preserve">HIBRIDO ENCHUFABLES PHEV                          </v>
      </c>
      <c r="I10265">
        <v>2</v>
      </c>
    </row>
    <row r="10266" spans="1:9">
      <c r="A10266" t="str">
        <f>T("2018")</f>
        <v>2018</v>
      </c>
      <c r="B10266" t="str">
        <f>T("FISICO                                            ")</f>
        <v xml:space="preserve">FISICO                                            </v>
      </c>
      <c r="C10266" t="str">
        <f>T("MORATALAZ           ")</f>
        <v xml:space="preserve">MORATALAZ           </v>
      </c>
      <c r="D10266" t="str">
        <f>T("MEDIA LEGUA         ")</f>
        <v xml:space="preserve">MEDIA LEGUA         </v>
      </c>
      <c r="E10266" t="str">
        <f>T("TU ")</f>
        <v xml:space="preserve">TU </v>
      </c>
      <c r="F10266" t="str">
        <f>T("TURISMOS       ")</f>
        <v xml:space="preserve">TURISMOS       </v>
      </c>
      <c r="G10266" t="str">
        <f>T("De 8 a 11,99 CABALLOS FISCALES                    ")</f>
        <v xml:space="preserve">De 8 a 11,99 CABALLOS FISCALES                    </v>
      </c>
      <c r="H10266" t="str">
        <f>T("HIBRIDO ENCHUFABLES PHEV                          ")</f>
        <v xml:space="preserve">HIBRIDO ENCHUFABLES PHEV                          </v>
      </c>
      <c r="I10266">
        <v>2</v>
      </c>
    </row>
    <row r="10267" spans="1:9">
      <c r="A10267" t="str">
        <f>T("2018")</f>
        <v>2018</v>
      </c>
      <c r="B10267" t="str">
        <f>T("FISICO                                            ")</f>
        <v xml:space="preserve">FISICO                                            </v>
      </c>
      <c r="C10267" t="str">
        <f>T("MORATALAZ           ")</f>
        <v xml:space="preserve">MORATALAZ           </v>
      </c>
      <c r="D10267" t="str">
        <f>T("MEDIA LEGUA         ")</f>
        <v xml:space="preserve">MEDIA LEGUA         </v>
      </c>
      <c r="E10267" t="str">
        <f>T("TU ")</f>
        <v xml:space="preserve">TU </v>
      </c>
      <c r="F10267" t="str">
        <f>T("TURISMOS       ")</f>
        <v xml:space="preserve">TURISMOS       </v>
      </c>
      <c r="G10267" t="str">
        <f>T("De 12 a 15,99 CABALLOS FISCALES                   ")</f>
        <v xml:space="preserve">De 12 a 15,99 CABALLOS FISCALES                   </v>
      </c>
      <c r="H10267" t="str">
        <f>T("HIBRIDO ENCHUFABLES PHEV                          ")</f>
        <v xml:space="preserve">HIBRIDO ENCHUFABLES PHEV                          </v>
      </c>
      <c r="I10267">
        <v>1</v>
      </c>
    </row>
    <row r="10268" spans="1:9">
      <c r="A10268" t="str">
        <f>T("2018")</f>
        <v>2018</v>
      </c>
      <c r="B10268" t="str">
        <f>T("FISICO                                            ")</f>
        <v xml:space="preserve">FISICO                                            </v>
      </c>
      <c r="C10268" t="str">
        <f>T("MORATALAZ           ")</f>
        <v xml:space="preserve">MORATALAZ           </v>
      </c>
      <c r="D10268" t="str">
        <f>T("FONTARRON           ")</f>
        <v xml:space="preserve">FONTARRON           </v>
      </c>
      <c r="E10268" t="str">
        <f>T("TU ")</f>
        <v xml:space="preserve">TU </v>
      </c>
      <c r="F10268" t="str">
        <f>T("TURISMOS       ")</f>
        <v xml:space="preserve">TURISMOS       </v>
      </c>
      <c r="G10268" t="str">
        <f>T("De 8 a 11,99 CABALLOS FISCALES                    ")</f>
        <v xml:space="preserve">De 8 a 11,99 CABALLOS FISCALES                    </v>
      </c>
      <c r="H10268" t="str">
        <f>T("HIBRIDO ENCHUFABLES PHEV                          ")</f>
        <v xml:space="preserve">HIBRIDO ENCHUFABLES PHEV                          </v>
      </c>
      <c r="I10268">
        <v>1</v>
      </c>
    </row>
    <row r="10269" spans="1:9">
      <c r="A10269" t="str">
        <f>T("2018")</f>
        <v>2018</v>
      </c>
      <c r="B10269" t="str">
        <f>T("FISICO                                            ")</f>
        <v xml:space="preserve">FISICO                                            </v>
      </c>
      <c r="C10269" t="str">
        <f>T("MORATALAZ           ")</f>
        <v xml:space="preserve">MORATALAZ           </v>
      </c>
      <c r="D10269" t="str">
        <f>T("VINATEROS           ")</f>
        <v xml:space="preserve">VINATEROS           </v>
      </c>
      <c r="E10269" t="str">
        <f>T("TU ")</f>
        <v xml:space="preserve">TU </v>
      </c>
      <c r="F10269" t="str">
        <f>T("TURISMOS       ")</f>
        <v xml:space="preserve">TURISMOS       </v>
      </c>
      <c r="G10269" t="str">
        <f>T("De 12 a 15,99 CABALLOS FISCALES                   ")</f>
        <v xml:space="preserve">De 12 a 15,99 CABALLOS FISCALES                   </v>
      </c>
      <c r="H10269" t="str">
        <f>T("HIBRIDO ENCHUFABLES PHEV                          ")</f>
        <v xml:space="preserve">HIBRIDO ENCHUFABLES PHEV                          </v>
      </c>
      <c r="I10269">
        <v>1</v>
      </c>
    </row>
    <row r="10270" spans="1:9">
      <c r="A10270" t="str">
        <f>T("2018")</f>
        <v>2018</v>
      </c>
      <c r="B10270" t="str">
        <f>T("JURIDICO                                          ")</f>
        <v xml:space="preserve">JURIDICO                                          </v>
      </c>
      <c r="C10270" t="str">
        <f>T("MORATALAZ           ")</f>
        <v xml:space="preserve">MORATALAZ           </v>
      </c>
      <c r="D10270" t="str">
        <f>T("FONTARRON           ")</f>
        <v xml:space="preserve">FONTARRON           </v>
      </c>
      <c r="E10270" t="str">
        <f>T("TU ")</f>
        <v xml:space="preserve">TU </v>
      </c>
      <c r="F10270" t="str">
        <f>T("TURISMOS       ")</f>
        <v xml:space="preserve">TURISMOS       </v>
      </c>
      <c r="G10270" t="str">
        <f>T("De 16 a 19,99 CABALLOS FISCALES                   ")</f>
        <v xml:space="preserve">De 16 a 19,99 CABALLOS FISCALES                   </v>
      </c>
      <c r="H10270" t="str">
        <f>T("HIBRIDO ENCHUFABLES PHEV                          ")</f>
        <v xml:space="preserve">HIBRIDO ENCHUFABLES PHEV                          </v>
      </c>
      <c r="I10270">
        <v>1</v>
      </c>
    </row>
    <row r="10271" spans="1:9">
      <c r="A10271" t="str">
        <f>T("2018")</f>
        <v>2018</v>
      </c>
      <c r="B10271" t="str">
        <f>T("FISICO                                            ")</f>
        <v xml:space="preserve">FISICO                                            </v>
      </c>
      <c r="C10271" t="str">
        <f>T("MORATALAZ           ")</f>
        <v xml:space="preserve">MORATALAZ           </v>
      </c>
      <c r="D10271" t="str">
        <f>T("PAVONES             ")</f>
        <v xml:space="preserve">PAVONES             </v>
      </c>
      <c r="E10271" t="str">
        <f>T("TU ")</f>
        <v xml:space="preserve">TU </v>
      </c>
      <c r="F10271" t="str">
        <f>T("TURISMOS       ")</f>
        <v xml:space="preserve">TURISMOS       </v>
      </c>
      <c r="G10271" t="str">
        <f>T("De 8 a 11,99 CABALLOS FISCALES                    ")</f>
        <v xml:space="preserve">De 8 a 11,99 CABALLOS FISCALES                    </v>
      </c>
      <c r="H10271" t="str">
        <f>T("OTROS                                             ")</f>
        <v xml:space="preserve">OTROS                                             </v>
      </c>
      <c r="I10271">
        <v>1</v>
      </c>
    </row>
    <row r="10272" spans="1:9">
      <c r="A10272" t="str">
        <f>T("2018")</f>
        <v>2018</v>
      </c>
      <c r="B10272" t="str">
        <f>T("Entidad sin personalidad jurídica (art. 35.4 LGT) ")</f>
        <v xml:space="preserve">Entidad sin personalidad jurídica (art. 35.4 LGT) </v>
      </c>
      <c r="C10272" t="str">
        <f>T("MORATALAZ           ")</f>
        <v xml:space="preserve">MORATALAZ           </v>
      </c>
      <c r="D10272" t="str">
        <f>T("PAVONES             ")</f>
        <v xml:space="preserve">PAVONES             </v>
      </c>
      <c r="E10272" t="str">
        <f>T("TU ")</f>
        <v xml:space="preserve">TU </v>
      </c>
      <c r="F10272" t="str">
        <f>T("TURISMOS       ")</f>
        <v xml:space="preserve">TURISMOS       </v>
      </c>
      <c r="G10272" t="str">
        <f>T("De menos de 8 CABALLOS FISCALES                   ")</f>
        <v xml:space="preserve">De menos de 8 CABALLOS FISCALES                   </v>
      </c>
      <c r="I10272">
        <v>1</v>
      </c>
    </row>
    <row r="10273" spans="1:9">
      <c r="A10273" t="str">
        <f>T("2018")</f>
        <v>2018</v>
      </c>
      <c r="B10273" t="str">
        <f>T("Entidad sin personalidad jurídica (art. 35.4 LGT) ")</f>
        <v xml:space="preserve">Entidad sin personalidad jurídica (art. 35.4 LGT) </v>
      </c>
      <c r="C10273" t="str">
        <f>T("MORATALAZ           ")</f>
        <v xml:space="preserve">MORATALAZ           </v>
      </c>
      <c r="D10273" t="str">
        <f>T("PAVONES             ")</f>
        <v xml:space="preserve">PAVONES             </v>
      </c>
      <c r="E10273" t="str">
        <f>T("TU ")</f>
        <v xml:space="preserve">TU </v>
      </c>
      <c r="F10273" t="str">
        <f>T("TURISMOS       ")</f>
        <v xml:space="preserve">TURISMOS       </v>
      </c>
      <c r="G10273" t="str">
        <f>T("De 8 a 11,99 CABALLOS FISCALES                    ")</f>
        <v xml:space="preserve">De 8 a 11,99 CABALLOS FISCALES                    </v>
      </c>
      <c r="I10273">
        <v>4</v>
      </c>
    </row>
    <row r="10274" spans="1:9">
      <c r="A10274" t="str">
        <f>T("2018")</f>
        <v>2018</v>
      </c>
      <c r="B10274" t="str">
        <f>T("Entidad sin personalidad jurídica (art. 35.4 LGT) ")</f>
        <v xml:space="preserve">Entidad sin personalidad jurídica (art. 35.4 LGT) </v>
      </c>
      <c r="C10274" t="str">
        <f>T("MORATALAZ           ")</f>
        <v xml:space="preserve">MORATALAZ           </v>
      </c>
      <c r="D10274" t="str">
        <f>T("HORCAJO             ")</f>
        <v xml:space="preserve">HORCAJO             </v>
      </c>
      <c r="E10274" t="str">
        <f>T("TU ")</f>
        <v xml:space="preserve">TU </v>
      </c>
      <c r="F10274" t="str">
        <f>T("TURISMOS       ")</f>
        <v xml:space="preserve">TURISMOS       </v>
      </c>
      <c r="G10274" t="str">
        <f>T("De 8 a 11,99 CABALLOS FISCALES                    ")</f>
        <v xml:space="preserve">De 8 a 11,99 CABALLOS FISCALES                    </v>
      </c>
      <c r="I10274">
        <v>1</v>
      </c>
    </row>
    <row r="10275" spans="1:9">
      <c r="A10275" t="str">
        <f>T("2018")</f>
        <v>2018</v>
      </c>
      <c r="B10275" t="str">
        <f>T("Entidad sin personalidad jurídica (art. 35.4 LGT) ")</f>
        <v xml:space="preserve">Entidad sin personalidad jurídica (art. 35.4 LGT) </v>
      </c>
      <c r="C10275" t="str">
        <f>T("MORATALAZ           ")</f>
        <v xml:space="preserve">MORATALAZ           </v>
      </c>
      <c r="D10275" t="str">
        <f>T("MARROQUINA          ")</f>
        <v xml:space="preserve">MARROQUINA          </v>
      </c>
      <c r="E10275" t="str">
        <f>T("TU ")</f>
        <v xml:space="preserve">TU </v>
      </c>
      <c r="F10275" t="str">
        <f>T("TURISMOS       ")</f>
        <v xml:space="preserve">TURISMOS       </v>
      </c>
      <c r="G10275" t="str">
        <f>T("De 8 a 11,99 CABALLOS FISCALES                    ")</f>
        <v xml:space="preserve">De 8 a 11,99 CABALLOS FISCALES                    </v>
      </c>
      <c r="I10275">
        <v>4</v>
      </c>
    </row>
    <row r="10276" spans="1:9">
      <c r="A10276" t="str">
        <f>T("2018")</f>
        <v>2018</v>
      </c>
      <c r="B10276" t="str">
        <f>T("Entidad sin personalidad jurídica (art. 35.4 LGT) ")</f>
        <v xml:space="preserve">Entidad sin personalidad jurídica (art. 35.4 LGT) </v>
      </c>
      <c r="C10276" t="str">
        <f>T("MORATALAZ           ")</f>
        <v xml:space="preserve">MORATALAZ           </v>
      </c>
      <c r="D10276" t="str">
        <f>T("MARROQUINA          ")</f>
        <v xml:space="preserve">MARROQUINA          </v>
      </c>
      <c r="E10276" t="str">
        <f>T("TU ")</f>
        <v xml:space="preserve">TU </v>
      </c>
      <c r="F10276" t="str">
        <f>T("TURISMOS       ")</f>
        <v xml:space="preserve">TURISMOS       </v>
      </c>
      <c r="G10276" t="str">
        <f>T("De 12 a 15,99 CABALLOS FISCALES                   ")</f>
        <v xml:space="preserve">De 12 a 15,99 CABALLOS FISCALES                   </v>
      </c>
      <c r="I10276">
        <v>1</v>
      </c>
    </row>
    <row r="10277" spans="1:9">
      <c r="A10277" t="str">
        <f>T("2018")</f>
        <v>2018</v>
      </c>
      <c r="B10277" t="str">
        <f>T("Entidad sin personalidad jurídica (art. 35.4 LGT) ")</f>
        <v xml:space="preserve">Entidad sin personalidad jurídica (art. 35.4 LGT) </v>
      </c>
      <c r="C10277" t="str">
        <f>T("MORATALAZ           ")</f>
        <v xml:space="preserve">MORATALAZ           </v>
      </c>
      <c r="D10277" t="str">
        <f>T("MEDIA LEGUA         ")</f>
        <v xml:space="preserve">MEDIA LEGUA         </v>
      </c>
      <c r="E10277" t="str">
        <f>T("TU ")</f>
        <v xml:space="preserve">TU </v>
      </c>
      <c r="F10277" t="str">
        <f>T("TURISMOS       ")</f>
        <v xml:space="preserve">TURISMOS       </v>
      </c>
      <c r="G10277" t="str">
        <f>T("De menos de 8 CABALLOS FISCALES                   ")</f>
        <v xml:space="preserve">De menos de 8 CABALLOS FISCALES                   </v>
      </c>
      <c r="I10277">
        <v>1</v>
      </c>
    </row>
    <row r="10278" spans="1:9">
      <c r="A10278" t="str">
        <f>T("2018")</f>
        <v>2018</v>
      </c>
      <c r="B10278" t="str">
        <f>T("Entidad sin personalidad jurídica (art. 35.4 LGT) ")</f>
        <v xml:space="preserve">Entidad sin personalidad jurídica (art. 35.4 LGT) </v>
      </c>
      <c r="C10278" t="str">
        <f>T("MORATALAZ           ")</f>
        <v xml:space="preserve">MORATALAZ           </v>
      </c>
      <c r="D10278" t="str">
        <f>T("MEDIA LEGUA         ")</f>
        <v xml:space="preserve">MEDIA LEGUA         </v>
      </c>
      <c r="E10278" t="str">
        <f>T("TU ")</f>
        <v xml:space="preserve">TU </v>
      </c>
      <c r="F10278" t="str">
        <f>T("TURISMOS       ")</f>
        <v xml:space="preserve">TURISMOS       </v>
      </c>
      <c r="G10278" t="str">
        <f>T("De 8 a 11,99 CABALLOS FISCALES                    ")</f>
        <v xml:space="preserve">De 8 a 11,99 CABALLOS FISCALES                    </v>
      </c>
      <c r="I10278">
        <v>3</v>
      </c>
    </row>
    <row r="10279" spans="1:9">
      <c r="A10279" t="str">
        <f>T("2018")</f>
        <v>2018</v>
      </c>
      <c r="B10279" t="str">
        <f>T("Entidad sin personalidad jurídica (art. 35.4 LGT) ")</f>
        <v xml:space="preserve">Entidad sin personalidad jurídica (art. 35.4 LGT) </v>
      </c>
      <c r="C10279" t="str">
        <f>T("MORATALAZ           ")</f>
        <v xml:space="preserve">MORATALAZ           </v>
      </c>
      <c r="D10279" t="str">
        <f>T("MEDIA LEGUA         ")</f>
        <v xml:space="preserve">MEDIA LEGUA         </v>
      </c>
      <c r="E10279" t="str">
        <f>T("TU ")</f>
        <v xml:space="preserve">TU </v>
      </c>
      <c r="F10279" t="str">
        <f>T("TURISMOS       ")</f>
        <v xml:space="preserve">TURISMOS       </v>
      </c>
      <c r="G10279" t="str">
        <f>T("De 12 a 15,99 CABALLOS FISCALES                   ")</f>
        <v xml:space="preserve">De 12 a 15,99 CABALLOS FISCALES                   </v>
      </c>
      <c r="I10279">
        <v>1</v>
      </c>
    </row>
    <row r="10280" spans="1:9">
      <c r="A10280" t="str">
        <f>T("2018")</f>
        <v>2018</v>
      </c>
      <c r="B10280" t="str">
        <f>T("Entidad sin personalidad jurídica (art. 35.4 LGT) ")</f>
        <v xml:space="preserve">Entidad sin personalidad jurídica (art. 35.4 LGT) </v>
      </c>
      <c r="C10280" t="str">
        <f>T("MORATALAZ           ")</f>
        <v xml:space="preserve">MORATALAZ           </v>
      </c>
      <c r="D10280" t="str">
        <f>T("FONTARRON           ")</f>
        <v xml:space="preserve">FONTARRON           </v>
      </c>
      <c r="E10280" t="str">
        <f>T("TU ")</f>
        <v xml:space="preserve">TU </v>
      </c>
      <c r="F10280" t="str">
        <f>T("TURISMOS       ")</f>
        <v xml:space="preserve">TURISMOS       </v>
      </c>
      <c r="G10280" t="str">
        <f>T("De menos de 8 CABALLOS FISCALES                   ")</f>
        <v xml:space="preserve">De menos de 8 CABALLOS FISCALES                   </v>
      </c>
      <c r="I10280">
        <v>2</v>
      </c>
    </row>
    <row r="10281" spans="1:9">
      <c r="A10281" t="str">
        <f>T("2018")</f>
        <v>2018</v>
      </c>
      <c r="B10281" t="str">
        <f>T("Entidad sin personalidad jurídica (art. 35.4 LGT) ")</f>
        <v xml:space="preserve">Entidad sin personalidad jurídica (art. 35.4 LGT) </v>
      </c>
      <c r="C10281" t="str">
        <f>T("MORATALAZ           ")</f>
        <v xml:space="preserve">MORATALAZ           </v>
      </c>
      <c r="D10281" t="str">
        <f>T("FONTARRON           ")</f>
        <v xml:space="preserve">FONTARRON           </v>
      </c>
      <c r="E10281" t="str">
        <f>T("TU ")</f>
        <v xml:space="preserve">TU </v>
      </c>
      <c r="F10281" t="str">
        <f>T("TURISMOS       ")</f>
        <v xml:space="preserve">TURISMOS       </v>
      </c>
      <c r="G10281" t="str">
        <f>T("De 8 a 11,99 CABALLOS FISCALES                    ")</f>
        <v xml:space="preserve">De 8 a 11,99 CABALLOS FISCALES                    </v>
      </c>
      <c r="I10281">
        <v>6</v>
      </c>
    </row>
    <row r="10282" spans="1:9">
      <c r="A10282" t="str">
        <f>T("2018")</f>
        <v>2018</v>
      </c>
      <c r="B10282" t="str">
        <f>T("Entidad sin personalidad jurídica (art. 35.4 LGT) ")</f>
        <v xml:space="preserve">Entidad sin personalidad jurídica (art. 35.4 LGT) </v>
      </c>
      <c r="C10282" t="str">
        <f>T("MORATALAZ           ")</f>
        <v xml:space="preserve">MORATALAZ           </v>
      </c>
      <c r="D10282" t="str">
        <f>T("FONTARRON           ")</f>
        <v xml:space="preserve">FONTARRON           </v>
      </c>
      <c r="E10282" t="str">
        <f>T("TU ")</f>
        <v xml:space="preserve">TU </v>
      </c>
      <c r="F10282" t="str">
        <f>T("TURISMOS       ")</f>
        <v xml:space="preserve">TURISMOS       </v>
      </c>
      <c r="G10282" t="str">
        <f>T("De 12 a 15,99 CABALLOS FISCALES                   ")</f>
        <v xml:space="preserve">De 12 a 15,99 CABALLOS FISCALES                   </v>
      </c>
      <c r="I10282">
        <v>3</v>
      </c>
    </row>
    <row r="10283" spans="1:9">
      <c r="A10283" t="str">
        <f>T("2018")</f>
        <v>2018</v>
      </c>
      <c r="B10283" t="str">
        <f>T("Entidad sin personalidad jurídica (art. 35.4 LGT) ")</f>
        <v xml:space="preserve">Entidad sin personalidad jurídica (art. 35.4 LGT) </v>
      </c>
      <c r="C10283" t="str">
        <f>T("MORATALAZ           ")</f>
        <v xml:space="preserve">MORATALAZ           </v>
      </c>
      <c r="D10283" t="str">
        <f>T("FONTARRON           ")</f>
        <v xml:space="preserve">FONTARRON           </v>
      </c>
      <c r="E10283" t="str">
        <f>T("TU ")</f>
        <v xml:space="preserve">TU </v>
      </c>
      <c r="F10283" t="str">
        <f>T("TURISMOS       ")</f>
        <v xml:space="preserve">TURISMOS       </v>
      </c>
      <c r="G10283" t="str">
        <f>T("De 16 a 19,99 CABALLOS FISCALES                   ")</f>
        <v xml:space="preserve">De 16 a 19,99 CABALLOS FISCALES                   </v>
      </c>
      <c r="I10283">
        <v>1</v>
      </c>
    </row>
    <row r="10284" spans="1:9">
      <c r="A10284" t="str">
        <f>T("2018")</f>
        <v>2018</v>
      </c>
      <c r="B10284" t="str">
        <f>T("Entidad sin personalidad jurídica (art. 35.4 LGT) ")</f>
        <v xml:space="preserve">Entidad sin personalidad jurídica (art. 35.4 LGT) </v>
      </c>
      <c r="C10284" t="str">
        <f>T("MORATALAZ           ")</f>
        <v xml:space="preserve">MORATALAZ           </v>
      </c>
      <c r="D10284" t="str">
        <f>T("VINATEROS           ")</f>
        <v xml:space="preserve">VINATEROS           </v>
      </c>
      <c r="E10284" t="str">
        <f>T("TU ")</f>
        <v xml:space="preserve">TU </v>
      </c>
      <c r="F10284" t="str">
        <f>T("TURISMOS       ")</f>
        <v xml:space="preserve">TURISMOS       </v>
      </c>
      <c r="G10284" t="str">
        <f>T("De 8 a 11,99 CABALLOS FISCALES                    ")</f>
        <v xml:space="preserve">De 8 a 11,99 CABALLOS FISCALES                    </v>
      </c>
      <c r="I10284">
        <v>2</v>
      </c>
    </row>
    <row r="10285" spans="1:9">
      <c r="A10285" t="str">
        <f>T("2018")</f>
        <v>2018</v>
      </c>
      <c r="B10285" t="str">
        <f>T("Entidad sin personalidad jurídica (art. 35.4 LGT) ")</f>
        <v xml:space="preserve">Entidad sin personalidad jurídica (art. 35.4 LGT) </v>
      </c>
      <c r="C10285" t="str">
        <f>T("MORATALAZ           ")</f>
        <v xml:space="preserve">MORATALAZ           </v>
      </c>
      <c r="D10285" t="str">
        <f>T("VINATEROS           ")</f>
        <v xml:space="preserve">VINATEROS           </v>
      </c>
      <c r="E10285" t="str">
        <f>T("TU ")</f>
        <v xml:space="preserve">TU </v>
      </c>
      <c r="F10285" t="str">
        <f>T("TURISMOS       ")</f>
        <v xml:space="preserve">TURISMOS       </v>
      </c>
      <c r="G10285" t="str">
        <f>T("De 12 a 15,99 CABALLOS FISCALES                   ")</f>
        <v xml:space="preserve">De 12 a 15,99 CABALLOS FISCALES                   </v>
      </c>
      <c r="I10285">
        <v>2</v>
      </c>
    </row>
    <row r="10286" spans="1:9">
      <c r="A10286" t="str">
        <f>T("2018")</f>
        <v>2018</v>
      </c>
      <c r="B10286" t="str">
        <f>T("FISICO                                            ")</f>
        <v xml:space="preserve">FISICO                                            </v>
      </c>
      <c r="C10286" t="str">
        <f>T("MORATALAZ           ")</f>
        <v xml:space="preserve">MORATALAZ           </v>
      </c>
      <c r="D10286" t="str">
        <f>T("SIN BARRIO          ")</f>
        <v xml:space="preserve">SIN BARRIO          </v>
      </c>
      <c r="E10286" t="str">
        <f>T("TU ")</f>
        <v xml:space="preserve">TU </v>
      </c>
      <c r="F10286" t="str">
        <f>T("TURISMOS       ")</f>
        <v xml:space="preserve">TURISMOS       </v>
      </c>
      <c r="G10286" t="str">
        <f>T("De 8 a 11,99 CABALLOS FISCALES                    ")</f>
        <v xml:space="preserve">De 8 a 11,99 CABALLOS FISCALES                    </v>
      </c>
      <c r="I10286">
        <v>2</v>
      </c>
    </row>
    <row r="10287" spans="1:9">
      <c r="A10287" t="str">
        <f>T("2018")</f>
        <v>2018</v>
      </c>
      <c r="B10287" t="str">
        <f>T("FISICO                                            ")</f>
        <v xml:space="preserve">FISICO                                            </v>
      </c>
      <c r="C10287" t="str">
        <f>T("MORATALAZ           ")</f>
        <v xml:space="preserve">MORATALAZ           </v>
      </c>
      <c r="D10287" t="str">
        <f>T("PAVONES             ")</f>
        <v xml:space="preserve">PAVONES             </v>
      </c>
      <c r="E10287" t="str">
        <f>T("TU ")</f>
        <v xml:space="preserve">TU </v>
      </c>
      <c r="F10287" t="str">
        <f>T("TURISMOS       ")</f>
        <v xml:space="preserve">TURISMOS       </v>
      </c>
      <c r="G10287" t="str">
        <f>T("De 8 a 11,99 CABALLOS FISCALES                    ")</f>
        <v xml:space="preserve">De 8 a 11,99 CABALLOS FISCALES                    </v>
      </c>
      <c r="I10287">
        <v>45</v>
      </c>
    </row>
    <row r="10288" spans="1:9">
      <c r="A10288" t="str">
        <f>T("2018")</f>
        <v>2018</v>
      </c>
      <c r="B10288" t="str">
        <f>T("FISICO                                            ")</f>
        <v xml:space="preserve">FISICO                                            </v>
      </c>
      <c r="C10288" t="str">
        <f>T("MORATALAZ           ")</f>
        <v xml:space="preserve">MORATALAZ           </v>
      </c>
      <c r="D10288" t="str">
        <f>T("PAVONES             ")</f>
        <v xml:space="preserve">PAVONES             </v>
      </c>
      <c r="E10288" t="str">
        <f>T("TU ")</f>
        <v xml:space="preserve">TU </v>
      </c>
      <c r="F10288" t="str">
        <f>T("TURISMOS       ")</f>
        <v xml:space="preserve">TURISMOS       </v>
      </c>
      <c r="G10288" t="str">
        <f>T("De 12 a 15,99 CABALLOS FISCALES                   ")</f>
        <v xml:space="preserve">De 12 a 15,99 CABALLOS FISCALES                   </v>
      </c>
      <c r="I10288">
        <v>31</v>
      </c>
    </row>
    <row r="10289" spans="1:9">
      <c r="A10289" t="str">
        <f>T("2018")</f>
        <v>2018</v>
      </c>
      <c r="B10289" t="str">
        <f>T("FISICO                                            ")</f>
        <v xml:space="preserve">FISICO                                            </v>
      </c>
      <c r="C10289" t="str">
        <f>T("MORATALAZ           ")</f>
        <v xml:space="preserve">MORATALAZ           </v>
      </c>
      <c r="D10289" t="str">
        <f>T("PAVONES             ")</f>
        <v xml:space="preserve">PAVONES             </v>
      </c>
      <c r="E10289" t="str">
        <f>T("TU ")</f>
        <v xml:space="preserve">TU </v>
      </c>
      <c r="F10289" t="str">
        <f>T("TURISMOS       ")</f>
        <v xml:space="preserve">TURISMOS       </v>
      </c>
      <c r="G10289" t="str">
        <f>T("De 16 a 19,99 CABALLOS FISCALES                   ")</f>
        <v xml:space="preserve">De 16 a 19,99 CABALLOS FISCALES                   </v>
      </c>
      <c r="I10289">
        <v>2</v>
      </c>
    </row>
    <row r="10290" spans="1:9">
      <c r="A10290" t="str">
        <f>T("2018")</f>
        <v>2018</v>
      </c>
      <c r="B10290" t="str">
        <f>T("FISICO                                            ")</f>
        <v xml:space="preserve">FISICO                                            </v>
      </c>
      <c r="C10290" t="str">
        <f>T("MORATALAZ           ")</f>
        <v xml:space="preserve">MORATALAZ           </v>
      </c>
      <c r="D10290" t="str">
        <f>T("PAVONES             ")</f>
        <v xml:space="preserve">PAVONES             </v>
      </c>
      <c r="E10290" t="str">
        <f>T("TU ")</f>
        <v xml:space="preserve">TU </v>
      </c>
      <c r="F10290" t="str">
        <f>T("TURISMOS       ")</f>
        <v xml:space="preserve">TURISMOS       </v>
      </c>
      <c r="G10290" t="str">
        <f>T("De 20 CABALLOS FISCALES en adelante               ")</f>
        <v xml:space="preserve">De 20 CABALLOS FISCALES en adelante               </v>
      </c>
      <c r="I10290">
        <v>1</v>
      </c>
    </row>
    <row r="10291" spans="1:9">
      <c r="A10291" t="str">
        <f>T("2018")</f>
        <v>2018</v>
      </c>
      <c r="B10291" t="str">
        <f>T("FISICO                                            ")</f>
        <v xml:space="preserve">FISICO                                            </v>
      </c>
      <c r="C10291" t="str">
        <f>T("MORATALAZ           ")</f>
        <v xml:space="preserve">MORATALAZ           </v>
      </c>
      <c r="D10291" t="str">
        <f>T("HORCAJO             ")</f>
        <v xml:space="preserve">HORCAJO             </v>
      </c>
      <c r="E10291" t="str">
        <f>T("TU ")</f>
        <v xml:space="preserve">TU </v>
      </c>
      <c r="F10291" t="str">
        <f>T("TURISMOS       ")</f>
        <v xml:space="preserve">TURISMOS       </v>
      </c>
      <c r="G10291" t="str">
        <f>T("De 8 a 11,99 CABALLOS FISCALES                    ")</f>
        <v xml:space="preserve">De 8 a 11,99 CABALLOS FISCALES                    </v>
      </c>
      <c r="I10291">
        <v>19</v>
      </c>
    </row>
    <row r="10292" spans="1:9">
      <c r="A10292" t="str">
        <f>T("2018")</f>
        <v>2018</v>
      </c>
      <c r="B10292" t="str">
        <f>T("FISICO                                            ")</f>
        <v xml:space="preserve">FISICO                                            </v>
      </c>
      <c r="C10292" t="str">
        <f>T("MORATALAZ           ")</f>
        <v xml:space="preserve">MORATALAZ           </v>
      </c>
      <c r="D10292" t="str">
        <f>T("HORCAJO             ")</f>
        <v xml:space="preserve">HORCAJO             </v>
      </c>
      <c r="E10292" t="str">
        <f>T("TU ")</f>
        <v xml:space="preserve">TU </v>
      </c>
      <c r="F10292" t="str">
        <f>T("TURISMOS       ")</f>
        <v xml:space="preserve">TURISMOS       </v>
      </c>
      <c r="G10292" t="str">
        <f>T("De 12 a 15,99 CABALLOS FISCALES                   ")</f>
        <v xml:space="preserve">De 12 a 15,99 CABALLOS FISCALES                   </v>
      </c>
      <c r="I10292">
        <v>21</v>
      </c>
    </row>
    <row r="10293" spans="1:9">
      <c r="A10293" t="str">
        <f>T("2018")</f>
        <v>2018</v>
      </c>
      <c r="B10293" t="str">
        <f>T("FISICO                                            ")</f>
        <v xml:space="preserve">FISICO                                            </v>
      </c>
      <c r="C10293" t="str">
        <f>T("MORATALAZ           ")</f>
        <v xml:space="preserve">MORATALAZ           </v>
      </c>
      <c r="D10293" t="str">
        <f>T("HORCAJO             ")</f>
        <v xml:space="preserve">HORCAJO             </v>
      </c>
      <c r="E10293" t="str">
        <f>T("TU ")</f>
        <v xml:space="preserve">TU </v>
      </c>
      <c r="F10293" t="str">
        <f>T("TURISMOS       ")</f>
        <v xml:space="preserve">TURISMOS       </v>
      </c>
      <c r="G10293" t="str">
        <f>T("De 16 a 19,99 CABALLOS FISCALES                   ")</f>
        <v xml:space="preserve">De 16 a 19,99 CABALLOS FISCALES                   </v>
      </c>
      <c r="I10293">
        <v>2</v>
      </c>
    </row>
    <row r="10294" spans="1:9">
      <c r="A10294" t="str">
        <f>T("2018")</f>
        <v>2018</v>
      </c>
      <c r="B10294" t="str">
        <f>T("FISICO                                            ")</f>
        <v xml:space="preserve">FISICO                                            </v>
      </c>
      <c r="C10294" t="str">
        <f>T("MORATALAZ           ")</f>
        <v xml:space="preserve">MORATALAZ           </v>
      </c>
      <c r="D10294" t="str">
        <f>T("HORCAJO             ")</f>
        <v xml:space="preserve">HORCAJO             </v>
      </c>
      <c r="E10294" t="str">
        <f>T("TU ")</f>
        <v xml:space="preserve">TU </v>
      </c>
      <c r="F10294" t="str">
        <f>T("TURISMOS       ")</f>
        <v xml:space="preserve">TURISMOS       </v>
      </c>
      <c r="G10294" t="str">
        <f>T("De 20 CABALLOS FISCALES en adelante               ")</f>
        <v xml:space="preserve">De 20 CABALLOS FISCALES en adelante               </v>
      </c>
      <c r="I10294">
        <v>1</v>
      </c>
    </row>
    <row r="10295" spans="1:9">
      <c r="A10295" t="str">
        <f>T("2018")</f>
        <v>2018</v>
      </c>
      <c r="B10295" t="str">
        <f>T("FISICO                                            ")</f>
        <v xml:space="preserve">FISICO                                            </v>
      </c>
      <c r="C10295" t="str">
        <f>T("MORATALAZ           ")</f>
        <v xml:space="preserve">MORATALAZ           </v>
      </c>
      <c r="D10295" t="str">
        <f>T("MARROQUINA          ")</f>
        <v xml:space="preserve">MARROQUINA          </v>
      </c>
      <c r="E10295" t="str">
        <f>T("TU ")</f>
        <v xml:space="preserve">TU </v>
      </c>
      <c r="F10295" t="str">
        <f>T("TURISMOS       ")</f>
        <v xml:space="preserve">TURISMOS       </v>
      </c>
      <c r="G10295" t="str">
        <f>T("De menos de 8 CABALLOS FISCALES                   ")</f>
        <v xml:space="preserve">De menos de 8 CABALLOS FISCALES                   </v>
      </c>
      <c r="I10295">
        <v>1</v>
      </c>
    </row>
    <row r="10296" spans="1:9">
      <c r="A10296" t="str">
        <f>T("2018")</f>
        <v>2018</v>
      </c>
      <c r="B10296" t="str">
        <f>T("FISICO                                            ")</f>
        <v xml:space="preserve">FISICO                                            </v>
      </c>
      <c r="C10296" t="str">
        <f>T("MORATALAZ           ")</f>
        <v xml:space="preserve">MORATALAZ           </v>
      </c>
      <c r="D10296" t="str">
        <f>T("MARROQUINA          ")</f>
        <v xml:space="preserve">MARROQUINA          </v>
      </c>
      <c r="E10296" t="str">
        <f>T("TU ")</f>
        <v xml:space="preserve">TU </v>
      </c>
      <c r="F10296" t="str">
        <f>T("TURISMOS       ")</f>
        <v xml:space="preserve">TURISMOS       </v>
      </c>
      <c r="G10296" t="str">
        <f>T("De 8 a 11,99 CABALLOS FISCALES                    ")</f>
        <v xml:space="preserve">De 8 a 11,99 CABALLOS FISCALES                    </v>
      </c>
      <c r="I10296">
        <v>85</v>
      </c>
    </row>
    <row r="10297" spans="1:9">
      <c r="A10297" t="str">
        <f>T("2018")</f>
        <v>2018</v>
      </c>
      <c r="B10297" t="str">
        <f>T("FISICO                                            ")</f>
        <v xml:space="preserve">FISICO                                            </v>
      </c>
      <c r="C10297" t="str">
        <f>T("MORATALAZ           ")</f>
        <v xml:space="preserve">MORATALAZ           </v>
      </c>
      <c r="D10297" t="str">
        <f>T("MARROQUINA          ")</f>
        <v xml:space="preserve">MARROQUINA          </v>
      </c>
      <c r="E10297" t="str">
        <f>T("TU ")</f>
        <v xml:space="preserve">TU </v>
      </c>
      <c r="F10297" t="str">
        <f>T("TURISMOS       ")</f>
        <v xml:space="preserve">TURISMOS       </v>
      </c>
      <c r="G10297" t="str">
        <f>T("De 12 a 15,99 CABALLOS FISCALES                   ")</f>
        <v xml:space="preserve">De 12 a 15,99 CABALLOS FISCALES                   </v>
      </c>
      <c r="I10297">
        <v>96</v>
      </c>
    </row>
    <row r="10298" spans="1:9">
      <c r="A10298" t="str">
        <f>T("2018")</f>
        <v>2018</v>
      </c>
      <c r="B10298" t="str">
        <f>T("FISICO                                            ")</f>
        <v xml:space="preserve">FISICO                                            </v>
      </c>
      <c r="C10298" t="str">
        <f>T("MORATALAZ           ")</f>
        <v xml:space="preserve">MORATALAZ           </v>
      </c>
      <c r="D10298" t="str">
        <f>T("MARROQUINA          ")</f>
        <v xml:space="preserve">MARROQUINA          </v>
      </c>
      <c r="E10298" t="str">
        <f>T("TU ")</f>
        <v xml:space="preserve">TU </v>
      </c>
      <c r="F10298" t="str">
        <f>T("TURISMOS       ")</f>
        <v xml:space="preserve">TURISMOS       </v>
      </c>
      <c r="G10298" t="str">
        <f>T("De 16 a 19,99 CABALLOS FISCALES                   ")</f>
        <v xml:space="preserve">De 16 a 19,99 CABALLOS FISCALES                   </v>
      </c>
      <c r="I10298">
        <v>17</v>
      </c>
    </row>
    <row r="10299" spans="1:9">
      <c r="A10299" t="str">
        <f>T("2018")</f>
        <v>2018</v>
      </c>
      <c r="B10299" t="str">
        <f>T("FISICO                                            ")</f>
        <v xml:space="preserve">FISICO                                            </v>
      </c>
      <c r="C10299" t="str">
        <f>T("MORATALAZ           ")</f>
        <v xml:space="preserve">MORATALAZ           </v>
      </c>
      <c r="D10299" t="str">
        <f>T("MARROQUINA          ")</f>
        <v xml:space="preserve">MARROQUINA          </v>
      </c>
      <c r="E10299" t="str">
        <f>T("TU ")</f>
        <v xml:space="preserve">TU </v>
      </c>
      <c r="F10299" t="str">
        <f>T("TURISMOS       ")</f>
        <v xml:space="preserve">TURISMOS       </v>
      </c>
      <c r="G10299" t="str">
        <f>T("De 20 CABALLOS FISCALES en adelante               ")</f>
        <v xml:space="preserve">De 20 CABALLOS FISCALES en adelante               </v>
      </c>
      <c r="I10299">
        <v>3</v>
      </c>
    </row>
    <row r="10300" spans="1:9">
      <c r="A10300" t="str">
        <f>T("2018")</f>
        <v>2018</v>
      </c>
      <c r="B10300" t="str">
        <f>T("FISICO                                            ")</f>
        <v xml:space="preserve">FISICO                                            </v>
      </c>
      <c r="C10300" t="str">
        <f>T("MORATALAZ           ")</f>
        <v xml:space="preserve">MORATALAZ           </v>
      </c>
      <c r="D10300" t="str">
        <f>T("MEDIA LEGUA         ")</f>
        <v xml:space="preserve">MEDIA LEGUA         </v>
      </c>
      <c r="E10300" t="str">
        <f>T("TU ")</f>
        <v xml:space="preserve">TU </v>
      </c>
      <c r="F10300" t="str">
        <f>T("TURISMOS       ")</f>
        <v xml:space="preserve">TURISMOS       </v>
      </c>
      <c r="G10300" t="str">
        <f>T("De menos de 8 CABALLOS FISCALES                   ")</f>
        <v xml:space="preserve">De menos de 8 CABALLOS FISCALES                   </v>
      </c>
      <c r="I10300">
        <v>6</v>
      </c>
    </row>
    <row r="10301" spans="1:9">
      <c r="A10301" t="str">
        <f>T("2018")</f>
        <v>2018</v>
      </c>
      <c r="B10301" t="str">
        <f>T("FISICO                                            ")</f>
        <v xml:space="preserve">FISICO                                            </v>
      </c>
      <c r="C10301" t="str">
        <f>T("MORATALAZ           ")</f>
        <v xml:space="preserve">MORATALAZ           </v>
      </c>
      <c r="D10301" t="str">
        <f>T("MEDIA LEGUA         ")</f>
        <v xml:space="preserve">MEDIA LEGUA         </v>
      </c>
      <c r="E10301" t="str">
        <f>T("TU ")</f>
        <v xml:space="preserve">TU </v>
      </c>
      <c r="F10301" t="str">
        <f>T("TURISMOS       ")</f>
        <v xml:space="preserve">TURISMOS       </v>
      </c>
      <c r="G10301" t="str">
        <f>T("De 8 a 11,99 CABALLOS FISCALES                    ")</f>
        <v xml:space="preserve">De 8 a 11,99 CABALLOS FISCALES                    </v>
      </c>
      <c r="I10301">
        <v>74</v>
      </c>
    </row>
    <row r="10302" spans="1:9">
      <c r="A10302" t="str">
        <f>T("2018")</f>
        <v>2018</v>
      </c>
      <c r="B10302" t="str">
        <f>T("FISICO                                            ")</f>
        <v xml:space="preserve">FISICO                                            </v>
      </c>
      <c r="C10302" t="str">
        <f>T("MORATALAZ           ")</f>
        <v xml:space="preserve">MORATALAZ           </v>
      </c>
      <c r="D10302" t="str">
        <f>T("MEDIA LEGUA         ")</f>
        <v xml:space="preserve">MEDIA LEGUA         </v>
      </c>
      <c r="E10302" t="str">
        <f>T("TU ")</f>
        <v xml:space="preserve">TU </v>
      </c>
      <c r="F10302" t="str">
        <f>T("TURISMOS       ")</f>
        <v xml:space="preserve">TURISMOS       </v>
      </c>
      <c r="G10302" t="str">
        <f>T("De 12 a 15,99 CABALLOS FISCALES                   ")</f>
        <v xml:space="preserve">De 12 a 15,99 CABALLOS FISCALES                   </v>
      </c>
      <c r="I10302">
        <v>67</v>
      </c>
    </row>
    <row r="10303" spans="1:9">
      <c r="A10303" t="str">
        <f>T("2018")</f>
        <v>2018</v>
      </c>
      <c r="B10303" t="str">
        <f>T("FISICO                                            ")</f>
        <v xml:space="preserve">FISICO                                            </v>
      </c>
      <c r="C10303" t="str">
        <f>T("MORATALAZ           ")</f>
        <v xml:space="preserve">MORATALAZ           </v>
      </c>
      <c r="D10303" t="str">
        <f>T("MEDIA LEGUA         ")</f>
        <v xml:space="preserve">MEDIA LEGUA         </v>
      </c>
      <c r="E10303" t="str">
        <f>T("TU ")</f>
        <v xml:space="preserve">TU </v>
      </c>
      <c r="F10303" t="str">
        <f>T("TURISMOS       ")</f>
        <v xml:space="preserve">TURISMOS       </v>
      </c>
      <c r="G10303" t="str">
        <f>T("De 16 a 19,99 CABALLOS FISCALES                   ")</f>
        <v xml:space="preserve">De 16 a 19,99 CABALLOS FISCALES                   </v>
      </c>
      <c r="I10303">
        <v>14</v>
      </c>
    </row>
    <row r="10304" spans="1:9">
      <c r="A10304" t="str">
        <f>T("2018")</f>
        <v>2018</v>
      </c>
      <c r="B10304" t="str">
        <f>T("FISICO                                            ")</f>
        <v xml:space="preserve">FISICO                                            </v>
      </c>
      <c r="C10304" t="str">
        <f>T("MORATALAZ           ")</f>
        <v xml:space="preserve">MORATALAZ           </v>
      </c>
      <c r="D10304" t="str">
        <f>T("FONTARRON           ")</f>
        <v xml:space="preserve">FONTARRON           </v>
      </c>
      <c r="E10304" t="str">
        <f>T("TU ")</f>
        <v xml:space="preserve">TU </v>
      </c>
      <c r="F10304" t="str">
        <f>T("TURISMOS       ")</f>
        <v xml:space="preserve">TURISMOS       </v>
      </c>
      <c r="G10304" t="str">
        <f>T("De menos de 8 CABALLOS FISCALES                   ")</f>
        <v xml:space="preserve">De menos de 8 CABALLOS FISCALES                   </v>
      </c>
      <c r="I10304">
        <v>3</v>
      </c>
    </row>
    <row r="10305" spans="1:9">
      <c r="A10305" t="str">
        <f>T("2018")</f>
        <v>2018</v>
      </c>
      <c r="B10305" t="str">
        <f>T("FISICO                                            ")</f>
        <v xml:space="preserve">FISICO                                            </v>
      </c>
      <c r="C10305" t="str">
        <f>T("MORATALAZ           ")</f>
        <v xml:space="preserve">MORATALAZ           </v>
      </c>
      <c r="D10305" t="str">
        <f>T("FONTARRON           ")</f>
        <v xml:space="preserve">FONTARRON           </v>
      </c>
      <c r="E10305" t="str">
        <f>T("TU ")</f>
        <v xml:space="preserve">TU </v>
      </c>
      <c r="F10305" t="str">
        <f>T("TURISMOS       ")</f>
        <v xml:space="preserve">TURISMOS       </v>
      </c>
      <c r="G10305" t="str">
        <f>T("De 8 a 11,99 CABALLOS FISCALES                    ")</f>
        <v xml:space="preserve">De 8 a 11,99 CABALLOS FISCALES                    </v>
      </c>
      <c r="I10305">
        <v>58</v>
      </c>
    </row>
    <row r="10306" spans="1:9">
      <c r="A10306" t="str">
        <f>T("2018")</f>
        <v>2018</v>
      </c>
      <c r="B10306" t="str">
        <f>T("FISICO                                            ")</f>
        <v xml:space="preserve">FISICO                                            </v>
      </c>
      <c r="C10306" t="str">
        <f>T("MORATALAZ           ")</f>
        <v xml:space="preserve">MORATALAZ           </v>
      </c>
      <c r="D10306" t="str">
        <f>T("FONTARRON           ")</f>
        <v xml:space="preserve">FONTARRON           </v>
      </c>
      <c r="E10306" t="str">
        <f>T("TU ")</f>
        <v xml:space="preserve">TU </v>
      </c>
      <c r="F10306" t="str">
        <f>T("TURISMOS       ")</f>
        <v xml:space="preserve">TURISMOS       </v>
      </c>
      <c r="G10306" t="str">
        <f>T("De 12 a 15,99 CABALLOS FISCALES                   ")</f>
        <v xml:space="preserve">De 12 a 15,99 CABALLOS FISCALES                   </v>
      </c>
      <c r="I10306">
        <v>53</v>
      </c>
    </row>
    <row r="10307" spans="1:9">
      <c r="A10307" t="str">
        <f>T("2018")</f>
        <v>2018</v>
      </c>
      <c r="B10307" t="str">
        <f>T("FISICO                                            ")</f>
        <v xml:space="preserve">FISICO                                            </v>
      </c>
      <c r="C10307" t="str">
        <f>T("MORATALAZ           ")</f>
        <v xml:space="preserve">MORATALAZ           </v>
      </c>
      <c r="D10307" t="str">
        <f>T("FONTARRON           ")</f>
        <v xml:space="preserve">FONTARRON           </v>
      </c>
      <c r="E10307" t="str">
        <f>T("TU ")</f>
        <v xml:space="preserve">TU </v>
      </c>
      <c r="F10307" t="str">
        <f>T("TURISMOS       ")</f>
        <v xml:space="preserve">TURISMOS       </v>
      </c>
      <c r="G10307" t="str">
        <f>T("De 16 a 19,99 CABALLOS FISCALES                   ")</f>
        <v xml:space="preserve">De 16 a 19,99 CABALLOS FISCALES                   </v>
      </c>
      <c r="I10307">
        <v>9</v>
      </c>
    </row>
    <row r="10308" spans="1:9">
      <c r="A10308" t="str">
        <f>T("2018")</f>
        <v>2018</v>
      </c>
      <c r="B10308" t="str">
        <f>T("FISICO                                            ")</f>
        <v xml:space="preserve">FISICO                                            </v>
      </c>
      <c r="C10308" t="str">
        <f>T("MORATALAZ           ")</f>
        <v xml:space="preserve">MORATALAZ           </v>
      </c>
      <c r="D10308" t="str">
        <f>T("FONTARRON           ")</f>
        <v xml:space="preserve">FONTARRON           </v>
      </c>
      <c r="E10308" t="str">
        <f>T("TU ")</f>
        <v xml:space="preserve">TU </v>
      </c>
      <c r="F10308" t="str">
        <f>T("TURISMOS       ")</f>
        <v xml:space="preserve">TURISMOS       </v>
      </c>
      <c r="G10308" t="str">
        <f>T("De 20 CABALLOS FISCALES en adelante               ")</f>
        <v xml:space="preserve">De 20 CABALLOS FISCALES en adelante               </v>
      </c>
      <c r="I10308">
        <v>1</v>
      </c>
    </row>
    <row r="10309" spans="1:9">
      <c r="A10309" t="str">
        <f>T("2018")</f>
        <v>2018</v>
      </c>
      <c r="B10309" t="str">
        <f>T("FISICO                                            ")</f>
        <v xml:space="preserve">FISICO                                            </v>
      </c>
      <c r="C10309" t="str">
        <f>T("MORATALAZ           ")</f>
        <v xml:space="preserve">MORATALAZ           </v>
      </c>
      <c r="D10309" t="str">
        <f>T("VINATEROS           ")</f>
        <v xml:space="preserve">VINATEROS           </v>
      </c>
      <c r="E10309" t="str">
        <f>T("TU ")</f>
        <v xml:space="preserve">TU </v>
      </c>
      <c r="F10309" t="str">
        <f>T("TURISMOS       ")</f>
        <v xml:space="preserve">TURISMOS       </v>
      </c>
      <c r="G10309" t="str">
        <f>T("De menos de 8 CABALLOS FISCALES                   ")</f>
        <v xml:space="preserve">De menos de 8 CABALLOS FISCALES                   </v>
      </c>
      <c r="I10309">
        <v>3</v>
      </c>
    </row>
    <row r="10310" spans="1:9">
      <c r="A10310" t="str">
        <f>T("2018")</f>
        <v>2018</v>
      </c>
      <c r="B10310" t="str">
        <f>T("FISICO                                            ")</f>
        <v xml:space="preserve">FISICO                                            </v>
      </c>
      <c r="C10310" t="str">
        <f>T("MORATALAZ           ")</f>
        <v xml:space="preserve">MORATALAZ           </v>
      </c>
      <c r="D10310" t="str">
        <f>T("VINATEROS           ")</f>
        <v xml:space="preserve">VINATEROS           </v>
      </c>
      <c r="E10310" t="str">
        <f>T("TU ")</f>
        <v xml:space="preserve">TU </v>
      </c>
      <c r="F10310" t="str">
        <f>T("TURISMOS       ")</f>
        <v xml:space="preserve">TURISMOS       </v>
      </c>
      <c r="G10310" t="str">
        <f>T("De 8 a 11,99 CABALLOS FISCALES                    ")</f>
        <v xml:space="preserve">De 8 a 11,99 CABALLOS FISCALES                    </v>
      </c>
      <c r="I10310">
        <v>53</v>
      </c>
    </row>
    <row r="10311" spans="1:9">
      <c r="A10311" t="str">
        <f>T("2018")</f>
        <v>2018</v>
      </c>
      <c r="B10311" t="str">
        <f>T("FISICO                                            ")</f>
        <v xml:space="preserve">FISICO                                            </v>
      </c>
      <c r="C10311" t="str">
        <f>T("MORATALAZ           ")</f>
        <v xml:space="preserve">MORATALAZ           </v>
      </c>
      <c r="D10311" t="str">
        <f>T("VINATEROS           ")</f>
        <v xml:space="preserve">VINATEROS           </v>
      </c>
      <c r="E10311" t="str">
        <f>T("TU ")</f>
        <v xml:space="preserve">TU </v>
      </c>
      <c r="F10311" t="str">
        <f>T("TURISMOS       ")</f>
        <v xml:space="preserve">TURISMOS       </v>
      </c>
      <c r="G10311" t="str">
        <f>T("De 12 a 15,99 CABALLOS FISCALES                   ")</f>
        <v xml:space="preserve">De 12 a 15,99 CABALLOS FISCALES                   </v>
      </c>
      <c r="I10311">
        <v>64</v>
      </c>
    </row>
    <row r="10312" spans="1:9">
      <c r="A10312" t="str">
        <f>T("2018")</f>
        <v>2018</v>
      </c>
      <c r="B10312" t="str">
        <f>T("FISICO                                            ")</f>
        <v xml:space="preserve">FISICO                                            </v>
      </c>
      <c r="C10312" t="str">
        <f>T("MORATALAZ           ")</f>
        <v xml:space="preserve">MORATALAZ           </v>
      </c>
      <c r="D10312" t="str">
        <f>T("VINATEROS           ")</f>
        <v xml:space="preserve">VINATEROS           </v>
      </c>
      <c r="E10312" t="str">
        <f>T("TU ")</f>
        <v xml:space="preserve">TU </v>
      </c>
      <c r="F10312" t="str">
        <f>T("TURISMOS       ")</f>
        <v xml:space="preserve">TURISMOS       </v>
      </c>
      <c r="G10312" t="str">
        <f>T("De 16 a 19,99 CABALLOS FISCALES                   ")</f>
        <v xml:space="preserve">De 16 a 19,99 CABALLOS FISCALES                   </v>
      </c>
      <c r="I10312">
        <v>10</v>
      </c>
    </row>
    <row r="10313" spans="1:9">
      <c r="A10313" t="str">
        <f>T("2018")</f>
        <v>2018</v>
      </c>
      <c r="B10313" t="str">
        <f>T("FISICO                                            ")</f>
        <v xml:space="preserve">FISICO                                            </v>
      </c>
      <c r="C10313" t="str">
        <f>T("MORATALAZ           ")</f>
        <v xml:space="preserve">MORATALAZ           </v>
      </c>
      <c r="D10313" t="str">
        <f>T("VINATEROS           ")</f>
        <v xml:space="preserve">VINATEROS           </v>
      </c>
      <c r="E10313" t="str">
        <f>T("TU ")</f>
        <v xml:space="preserve">TU </v>
      </c>
      <c r="F10313" t="str">
        <f>T("TURISMOS       ")</f>
        <v xml:space="preserve">TURISMOS       </v>
      </c>
      <c r="G10313" t="str">
        <f>T("De 20 CABALLOS FISCALES en adelante               ")</f>
        <v xml:space="preserve">De 20 CABALLOS FISCALES en adelante               </v>
      </c>
      <c r="I10313">
        <v>2</v>
      </c>
    </row>
    <row r="10314" spans="1:9">
      <c r="A10314" t="str">
        <f>T("2018")</f>
        <v>2018</v>
      </c>
      <c r="B10314" t="str">
        <f>T("JURIDICO                                          ")</f>
        <v xml:space="preserve">JURIDICO                                          </v>
      </c>
      <c r="C10314" t="str">
        <f>T("MORATALAZ           ")</f>
        <v xml:space="preserve">MORATALAZ           </v>
      </c>
      <c r="D10314" t="str">
        <f>T("PAVONES             ")</f>
        <v xml:space="preserve">PAVONES             </v>
      </c>
      <c r="E10314" t="str">
        <f>T("TU ")</f>
        <v xml:space="preserve">TU </v>
      </c>
      <c r="F10314" t="str">
        <f>T("TURISMOS       ")</f>
        <v xml:space="preserve">TURISMOS       </v>
      </c>
      <c r="G10314" t="str">
        <f>T("De 8 a 11,99 CABALLOS FISCALES                    ")</f>
        <v xml:space="preserve">De 8 a 11,99 CABALLOS FISCALES                    </v>
      </c>
      <c r="I10314">
        <v>1</v>
      </c>
    </row>
    <row r="10315" spans="1:9">
      <c r="A10315" t="str">
        <f>T("2018")</f>
        <v>2018</v>
      </c>
      <c r="B10315" t="str">
        <f>T("JURIDICO                                          ")</f>
        <v xml:space="preserve">JURIDICO                                          </v>
      </c>
      <c r="C10315" t="str">
        <f>T("MORATALAZ           ")</f>
        <v xml:space="preserve">MORATALAZ           </v>
      </c>
      <c r="D10315" t="str">
        <f>T("PAVONES             ")</f>
        <v xml:space="preserve">PAVONES             </v>
      </c>
      <c r="E10315" t="str">
        <f>T("TU ")</f>
        <v xml:space="preserve">TU </v>
      </c>
      <c r="F10315" t="str">
        <f>T("TURISMOS       ")</f>
        <v xml:space="preserve">TURISMOS       </v>
      </c>
      <c r="G10315" t="str">
        <f>T("De 12 a 15,99 CABALLOS FISCALES                   ")</f>
        <v xml:space="preserve">De 12 a 15,99 CABALLOS FISCALES                   </v>
      </c>
      <c r="I10315">
        <v>1</v>
      </c>
    </row>
    <row r="10316" spans="1:9">
      <c r="A10316" t="str">
        <f>T("2018")</f>
        <v>2018</v>
      </c>
      <c r="B10316" t="str">
        <f>T("JURIDICO                                          ")</f>
        <v xml:space="preserve">JURIDICO                                          </v>
      </c>
      <c r="C10316" t="str">
        <f>T("MORATALAZ           ")</f>
        <v xml:space="preserve">MORATALAZ           </v>
      </c>
      <c r="D10316" t="str">
        <f>T("MARROQUINA          ")</f>
        <v xml:space="preserve">MARROQUINA          </v>
      </c>
      <c r="E10316" t="str">
        <f>T("TU ")</f>
        <v xml:space="preserve">TU </v>
      </c>
      <c r="F10316" t="str">
        <f>T("TURISMOS       ")</f>
        <v xml:space="preserve">TURISMOS       </v>
      </c>
      <c r="G10316" t="str">
        <f>T("De 8 a 11,99 CABALLOS FISCALES                    ")</f>
        <v xml:space="preserve">De 8 a 11,99 CABALLOS FISCALES                    </v>
      </c>
      <c r="I10316">
        <v>1</v>
      </c>
    </row>
    <row r="10317" spans="1:9">
      <c r="A10317" t="str">
        <f>T("2018")</f>
        <v>2018</v>
      </c>
      <c r="B10317" t="str">
        <f>T("JURIDICO                                          ")</f>
        <v xml:space="preserve">JURIDICO                                          </v>
      </c>
      <c r="C10317" t="str">
        <f>T("MORATALAZ           ")</f>
        <v xml:space="preserve">MORATALAZ           </v>
      </c>
      <c r="D10317" t="str">
        <f>T("MARROQUINA          ")</f>
        <v xml:space="preserve">MARROQUINA          </v>
      </c>
      <c r="E10317" t="str">
        <f>T("TU ")</f>
        <v xml:space="preserve">TU </v>
      </c>
      <c r="F10317" t="str">
        <f>T("TURISMOS       ")</f>
        <v xml:space="preserve">TURISMOS       </v>
      </c>
      <c r="G10317" t="str">
        <f>T("De 12 a 15,99 CABALLOS FISCALES                   ")</f>
        <v xml:space="preserve">De 12 a 15,99 CABALLOS FISCALES                   </v>
      </c>
      <c r="I10317">
        <v>2</v>
      </c>
    </row>
    <row r="10318" spans="1:9">
      <c r="A10318" t="str">
        <f>T("2018")</f>
        <v>2018</v>
      </c>
      <c r="B10318" t="str">
        <f>T("JURIDICO                                          ")</f>
        <v xml:space="preserve">JURIDICO                                          </v>
      </c>
      <c r="C10318" t="str">
        <f>T("MORATALAZ           ")</f>
        <v xml:space="preserve">MORATALAZ           </v>
      </c>
      <c r="D10318" t="str">
        <f>T("MEDIA LEGUA         ")</f>
        <v xml:space="preserve">MEDIA LEGUA         </v>
      </c>
      <c r="E10318" t="str">
        <f>T("TU ")</f>
        <v xml:space="preserve">TU </v>
      </c>
      <c r="F10318" t="str">
        <f>T("TURISMOS       ")</f>
        <v xml:space="preserve">TURISMOS       </v>
      </c>
      <c r="G10318" t="str">
        <f>T("De 8 a 11,99 CABALLOS FISCALES                    ")</f>
        <v xml:space="preserve">De 8 a 11,99 CABALLOS FISCALES                    </v>
      </c>
      <c r="I10318">
        <v>2</v>
      </c>
    </row>
    <row r="10319" spans="1:9">
      <c r="A10319" t="str">
        <f>T("2018")</f>
        <v>2018</v>
      </c>
      <c r="B10319" t="str">
        <f>T("JURIDICO                                          ")</f>
        <v xml:space="preserve">JURIDICO                                          </v>
      </c>
      <c r="C10319" t="str">
        <f>T("MORATALAZ           ")</f>
        <v xml:space="preserve">MORATALAZ           </v>
      </c>
      <c r="D10319" t="str">
        <f>T("MEDIA LEGUA         ")</f>
        <v xml:space="preserve">MEDIA LEGUA         </v>
      </c>
      <c r="E10319" t="str">
        <f>T("TU ")</f>
        <v xml:space="preserve">TU </v>
      </c>
      <c r="F10319" t="str">
        <f>T("TURISMOS       ")</f>
        <v xml:space="preserve">TURISMOS       </v>
      </c>
      <c r="G10319" t="str">
        <f>T("De 12 a 15,99 CABALLOS FISCALES                   ")</f>
        <v xml:space="preserve">De 12 a 15,99 CABALLOS FISCALES                   </v>
      </c>
      <c r="I10319">
        <v>3</v>
      </c>
    </row>
    <row r="10320" spans="1:9">
      <c r="A10320" t="str">
        <f>T("2018")</f>
        <v>2018</v>
      </c>
      <c r="B10320" t="str">
        <f>T("JURIDICO                                          ")</f>
        <v xml:space="preserve">JURIDICO                                          </v>
      </c>
      <c r="C10320" t="str">
        <f>T("MORATALAZ           ")</f>
        <v xml:space="preserve">MORATALAZ           </v>
      </c>
      <c r="D10320" t="str">
        <f>T("MEDIA LEGUA         ")</f>
        <v xml:space="preserve">MEDIA LEGUA         </v>
      </c>
      <c r="E10320" t="str">
        <f>T("TU ")</f>
        <v xml:space="preserve">TU </v>
      </c>
      <c r="F10320" t="str">
        <f>T("TURISMOS       ")</f>
        <v xml:space="preserve">TURISMOS       </v>
      </c>
      <c r="G10320" t="str">
        <f>T("De 16 a 19,99 CABALLOS FISCALES                   ")</f>
        <v xml:space="preserve">De 16 a 19,99 CABALLOS FISCALES                   </v>
      </c>
      <c r="I10320">
        <v>1</v>
      </c>
    </row>
    <row r="10321" spans="1:9">
      <c r="A10321" t="str">
        <f>T("2018")</f>
        <v>2018</v>
      </c>
      <c r="B10321" t="str">
        <f>T("JURIDICO                                          ")</f>
        <v xml:space="preserve">JURIDICO                                          </v>
      </c>
      <c r="C10321" t="str">
        <f>T("MORATALAZ           ")</f>
        <v xml:space="preserve">MORATALAZ           </v>
      </c>
      <c r="D10321" t="str">
        <f>T("FONTARRON           ")</f>
        <v xml:space="preserve">FONTARRON           </v>
      </c>
      <c r="E10321" t="str">
        <f>T("TU ")</f>
        <v xml:space="preserve">TU </v>
      </c>
      <c r="F10321" t="str">
        <f>T("TURISMOS       ")</f>
        <v xml:space="preserve">TURISMOS       </v>
      </c>
      <c r="G10321" t="str">
        <f>T("De menos de 8 CABALLOS FISCALES                   ")</f>
        <v xml:space="preserve">De menos de 8 CABALLOS FISCALES                   </v>
      </c>
      <c r="I10321">
        <v>1</v>
      </c>
    </row>
    <row r="10322" spans="1:9">
      <c r="A10322" t="str">
        <f>T("2018")</f>
        <v>2018</v>
      </c>
      <c r="B10322" t="str">
        <f>T("JURIDICO                                          ")</f>
        <v xml:space="preserve">JURIDICO                                          </v>
      </c>
      <c r="C10322" t="str">
        <f>T("MORATALAZ           ")</f>
        <v xml:space="preserve">MORATALAZ           </v>
      </c>
      <c r="D10322" t="str">
        <f>T("FONTARRON           ")</f>
        <v xml:space="preserve">FONTARRON           </v>
      </c>
      <c r="E10322" t="str">
        <f>T("TU ")</f>
        <v xml:space="preserve">TU </v>
      </c>
      <c r="F10322" t="str">
        <f>T("TURISMOS       ")</f>
        <v xml:space="preserve">TURISMOS       </v>
      </c>
      <c r="G10322" t="str">
        <f>T("De 8 a 11,99 CABALLOS FISCALES                    ")</f>
        <v xml:space="preserve">De 8 a 11,99 CABALLOS FISCALES                    </v>
      </c>
      <c r="I10322">
        <v>3</v>
      </c>
    </row>
    <row r="10323" spans="1:9">
      <c r="A10323" t="str">
        <f>T("2018")</f>
        <v>2018</v>
      </c>
      <c r="B10323" t="str">
        <f>T("JURIDICO                                          ")</f>
        <v xml:space="preserve">JURIDICO                                          </v>
      </c>
      <c r="C10323" t="str">
        <f>T("MORATALAZ           ")</f>
        <v xml:space="preserve">MORATALAZ           </v>
      </c>
      <c r="D10323" t="str">
        <f>T("FONTARRON           ")</f>
        <v xml:space="preserve">FONTARRON           </v>
      </c>
      <c r="E10323" t="str">
        <f>T("TU ")</f>
        <v xml:space="preserve">TU </v>
      </c>
      <c r="F10323" t="str">
        <f>T("TURISMOS       ")</f>
        <v xml:space="preserve">TURISMOS       </v>
      </c>
      <c r="G10323" t="str">
        <f>T("De 12 a 15,99 CABALLOS FISCALES                   ")</f>
        <v xml:space="preserve">De 12 a 15,99 CABALLOS FISCALES                   </v>
      </c>
      <c r="I10323">
        <v>1</v>
      </c>
    </row>
    <row r="10324" spans="1:9">
      <c r="A10324" t="str">
        <f>T("2018")</f>
        <v>2018</v>
      </c>
      <c r="B10324" t="str">
        <f>T("JURIDICO                                          ")</f>
        <v xml:space="preserve">JURIDICO                                          </v>
      </c>
      <c r="C10324" t="str">
        <f>T("MORATALAZ           ")</f>
        <v xml:space="preserve">MORATALAZ           </v>
      </c>
      <c r="D10324" t="str">
        <f>T("VINATEROS           ")</f>
        <v xml:space="preserve">VINATEROS           </v>
      </c>
      <c r="E10324" t="str">
        <f>T("TU ")</f>
        <v xml:space="preserve">TU </v>
      </c>
      <c r="F10324" t="str">
        <f>T("TURISMOS       ")</f>
        <v xml:space="preserve">TURISMOS       </v>
      </c>
      <c r="G10324" t="str">
        <f>T("De 16 a 19,99 CABALLOS FISCALES                   ")</f>
        <v xml:space="preserve">De 16 a 19,99 CABALLOS FISCALES                   </v>
      </c>
      <c r="I10324">
        <v>2</v>
      </c>
    </row>
    <row r="10325" spans="1:9">
      <c r="A10325" t="str">
        <f>T("2018")</f>
        <v>2018</v>
      </c>
      <c r="B10325" t="str">
        <f>T("Entidad sin personalidad jurídica (art. 35.4 LGT) ")</f>
        <v xml:space="preserve">Entidad sin personalidad jurídica (art. 35.4 LGT) </v>
      </c>
      <c r="C10325" t="str">
        <f>T("PUENTE DE VALLECAS  ")</f>
        <v xml:space="preserve">PUENTE DE VALLECAS  </v>
      </c>
      <c r="D10325" t="str">
        <f>T("ENTREVIAS           ")</f>
        <v xml:space="preserve">ENTREVIAS           </v>
      </c>
      <c r="E10325" t="str">
        <f>T("AU ")</f>
        <v xml:space="preserve">AU </v>
      </c>
      <c r="F10325" t="str">
        <f>T("AUTOBUSES      ")</f>
        <v xml:space="preserve">AUTOBUSES      </v>
      </c>
      <c r="G10325" t="str">
        <f>T("De 51 PLAZAS en adelante                          ")</f>
        <v xml:space="preserve">De 51 PLAZAS en adelante                          </v>
      </c>
      <c r="H10325" t="str">
        <f>T("DIESEL                                            ")</f>
        <v xml:space="preserve">DIESEL                                            </v>
      </c>
      <c r="I10325">
        <v>1</v>
      </c>
    </row>
    <row r="10326" spans="1:9">
      <c r="A10326" t="str">
        <f>T("2018")</f>
        <v>2018</v>
      </c>
      <c r="B10326" t="str">
        <f>T("Entidad sin personalidad jurídica (art. 35.4 LGT) ")</f>
        <v xml:space="preserve">Entidad sin personalidad jurídica (art. 35.4 LGT) </v>
      </c>
      <c r="C10326" t="str">
        <f>T("PUENTE DE VALLECAS  ")</f>
        <v xml:space="preserve">PUENTE DE VALLECAS  </v>
      </c>
      <c r="D10326" t="str">
        <f>T("PALOMERAS SURESTE   ")</f>
        <v xml:space="preserve">PALOMERAS SURESTE   </v>
      </c>
      <c r="E10326" t="str">
        <f>T("AU ")</f>
        <v xml:space="preserve">AU </v>
      </c>
      <c r="F10326" t="str">
        <f>T("AUTOBUSES      ")</f>
        <v xml:space="preserve">AUTOBUSES      </v>
      </c>
      <c r="G10326" t="str">
        <f>T("De 21 a 50 PLAZAS                                 ")</f>
        <v xml:space="preserve">De 21 a 50 PLAZAS                                 </v>
      </c>
      <c r="H10326" t="str">
        <f>T("DIESEL                                            ")</f>
        <v xml:space="preserve">DIESEL                                            </v>
      </c>
      <c r="I10326">
        <v>1</v>
      </c>
    </row>
    <row r="10327" spans="1:9">
      <c r="A10327" t="str">
        <f>T("2018")</f>
        <v>2018</v>
      </c>
      <c r="B10327" t="str">
        <f>T("FISICO                                            ")</f>
        <v xml:space="preserve">FISICO                                            </v>
      </c>
      <c r="C10327" t="str">
        <f>T("PUENTE DE VALLECAS  ")</f>
        <v xml:space="preserve">PUENTE DE VALLECAS  </v>
      </c>
      <c r="D10327" t="str">
        <f>T("SAN DIEGO           ")</f>
        <v xml:space="preserve">SAN DIEGO           </v>
      </c>
      <c r="E10327" t="str">
        <f>T("AU ")</f>
        <v xml:space="preserve">AU </v>
      </c>
      <c r="F10327" t="str">
        <f>T("AUTOBUSES      ")</f>
        <v xml:space="preserve">AUTOBUSES      </v>
      </c>
      <c r="G10327" t="str">
        <f>T("De 21 a 50 PLAZAS                                 ")</f>
        <v xml:space="preserve">De 21 a 50 PLAZAS                                 </v>
      </c>
      <c r="H10327" t="str">
        <f>T("DIESEL                                            ")</f>
        <v xml:space="preserve">DIESEL                                            </v>
      </c>
      <c r="I10327">
        <v>1</v>
      </c>
    </row>
    <row r="10328" spans="1:9">
      <c r="A10328" t="str">
        <f>T("2018")</f>
        <v>2018</v>
      </c>
      <c r="B10328" t="str">
        <f>T("FISICO                                            ")</f>
        <v xml:space="preserve">FISICO                                            </v>
      </c>
      <c r="C10328" t="str">
        <f>T("PUENTE DE VALLECAS  ")</f>
        <v xml:space="preserve">PUENTE DE VALLECAS  </v>
      </c>
      <c r="D10328" t="str">
        <f>T("PALOMERAS BAJAS     ")</f>
        <v xml:space="preserve">PALOMERAS BAJAS     </v>
      </c>
      <c r="E10328" t="str">
        <f>T("AU ")</f>
        <v xml:space="preserve">AU </v>
      </c>
      <c r="F10328" t="str">
        <f>T("AUTOBUSES      ")</f>
        <v xml:space="preserve">AUTOBUSES      </v>
      </c>
      <c r="G10328" t="str">
        <f>T("De menos de 21 PLAZAS                             ")</f>
        <v xml:space="preserve">De menos de 21 PLAZAS                             </v>
      </c>
      <c r="H10328" t="str">
        <f>T("DIESEL                                            ")</f>
        <v xml:space="preserve">DIESEL                                            </v>
      </c>
      <c r="I10328">
        <v>1</v>
      </c>
    </row>
    <row r="10329" spans="1:9">
      <c r="A10329" t="str">
        <f>T("2018")</f>
        <v>2018</v>
      </c>
      <c r="B10329" t="str">
        <f>T("FISICO                                            ")</f>
        <v xml:space="preserve">FISICO                                            </v>
      </c>
      <c r="C10329" t="str">
        <f>T("PUENTE DE VALLECAS  ")</f>
        <v xml:space="preserve">PUENTE DE VALLECAS  </v>
      </c>
      <c r="D10329" t="str">
        <f>T("PALOMERAS BAJAS     ")</f>
        <v xml:space="preserve">PALOMERAS BAJAS     </v>
      </c>
      <c r="E10329" t="str">
        <f>T("AU ")</f>
        <v xml:space="preserve">AU </v>
      </c>
      <c r="F10329" t="str">
        <f>T("AUTOBUSES      ")</f>
        <v xml:space="preserve">AUTOBUSES      </v>
      </c>
      <c r="G10329" t="str">
        <f>T("De 21 a 50 PLAZAS                                 ")</f>
        <v xml:space="preserve">De 21 a 50 PLAZAS                                 </v>
      </c>
      <c r="H10329" t="str">
        <f>T("DIESEL                                            ")</f>
        <v xml:space="preserve">DIESEL                                            </v>
      </c>
      <c r="I10329">
        <v>2</v>
      </c>
    </row>
    <row r="10330" spans="1:9">
      <c r="A10330" t="str">
        <f>T("2018")</f>
        <v>2018</v>
      </c>
      <c r="B10330" t="str">
        <f>T("FISICO                                            ")</f>
        <v xml:space="preserve">FISICO                                            </v>
      </c>
      <c r="C10330" t="str">
        <f>T("PUENTE DE VALLECAS  ")</f>
        <v xml:space="preserve">PUENTE DE VALLECAS  </v>
      </c>
      <c r="D10330" t="str">
        <f>T("PALOMERAS BAJAS     ")</f>
        <v xml:space="preserve">PALOMERAS BAJAS     </v>
      </c>
      <c r="E10330" t="str">
        <f>T("AU ")</f>
        <v xml:space="preserve">AU </v>
      </c>
      <c r="F10330" t="str">
        <f>T("AUTOBUSES      ")</f>
        <v xml:space="preserve">AUTOBUSES      </v>
      </c>
      <c r="G10330" t="str">
        <f>T("De 51 PLAZAS en adelante                          ")</f>
        <v xml:space="preserve">De 51 PLAZAS en adelante                          </v>
      </c>
      <c r="H10330" t="str">
        <f>T("DIESEL                                            ")</f>
        <v xml:space="preserve">DIESEL                                            </v>
      </c>
      <c r="I10330">
        <v>2</v>
      </c>
    </row>
    <row r="10331" spans="1:9">
      <c r="A10331" t="str">
        <f>T("2018")</f>
        <v>2018</v>
      </c>
      <c r="B10331" t="str">
        <f>T("FISICO                                            ")</f>
        <v xml:space="preserve">FISICO                                            </v>
      </c>
      <c r="C10331" t="str">
        <f>T("PUENTE DE VALLECAS  ")</f>
        <v xml:space="preserve">PUENTE DE VALLECAS  </v>
      </c>
      <c r="D10331" t="str">
        <f>T("PORTAZGO            ")</f>
        <v xml:space="preserve">PORTAZGO            </v>
      </c>
      <c r="E10331" t="str">
        <f>T("AU ")</f>
        <v xml:space="preserve">AU </v>
      </c>
      <c r="F10331" t="str">
        <f>T("AUTOBUSES      ")</f>
        <v xml:space="preserve">AUTOBUSES      </v>
      </c>
      <c r="G10331" t="str">
        <f>T("De 21 a 50 PLAZAS                                 ")</f>
        <v xml:space="preserve">De 21 a 50 PLAZAS                                 </v>
      </c>
      <c r="H10331" t="str">
        <f>T("DIESEL                                            ")</f>
        <v xml:space="preserve">DIESEL                                            </v>
      </c>
      <c r="I10331">
        <v>2</v>
      </c>
    </row>
    <row r="10332" spans="1:9">
      <c r="A10332" t="str">
        <f>T("2018")</f>
        <v>2018</v>
      </c>
      <c r="B10332" t="str">
        <f>T("JURIDICO                                          ")</f>
        <v xml:space="preserve">JURIDICO                                          </v>
      </c>
      <c r="C10332" t="str">
        <f>T("PUENTE DE VALLECAS  ")</f>
        <v xml:space="preserve">PUENTE DE VALLECAS  </v>
      </c>
      <c r="D10332" t="str">
        <f>T("ENTREVIAS           ")</f>
        <v xml:space="preserve">ENTREVIAS           </v>
      </c>
      <c r="E10332" t="str">
        <f>T("AU ")</f>
        <v xml:space="preserve">AU </v>
      </c>
      <c r="F10332" t="str">
        <f>T("AUTOBUSES      ")</f>
        <v xml:space="preserve">AUTOBUSES      </v>
      </c>
      <c r="G10332" t="str">
        <f>T("De menos de 21 PLAZAS                             ")</f>
        <v xml:space="preserve">De menos de 21 PLAZAS                             </v>
      </c>
      <c r="H10332" t="str">
        <f>T("DIESEL                                            ")</f>
        <v xml:space="preserve">DIESEL                                            </v>
      </c>
      <c r="I10332">
        <v>2</v>
      </c>
    </row>
    <row r="10333" spans="1:9">
      <c r="A10333" t="str">
        <f>T("2018")</f>
        <v>2018</v>
      </c>
      <c r="B10333" t="str">
        <f>T("JURIDICO                                          ")</f>
        <v xml:space="preserve">JURIDICO                                          </v>
      </c>
      <c r="C10333" t="str">
        <f>T("PUENTE DE VALLECAS  ")</f>
        <v xml:space="preserve">PUENTE DE VALLECAS  </v>
      </c>
      <c r="D10333" t="str">
        <f>T("ENTREVIAS           ")</f>
        <v xml:space="preserve">ENTREVIAS           </v>
      </c>
      <c r="E10333" t="str">
        <f>T("AU ")</f>
        <v xml:space="preserve">AU </v>
      </c>
      <c r="F10333" t="str">
        <f>T("AUTOBUSES      ")</f>
        <v xml:space="preserve">AUTOBUSES      </v>
      </c>
      <c r="G10333" t="str">
        <f>T("De 21 a 50 PLAZAS                                 ")</f>
        <v xml:space="preserve">De 21 a 50 PLAZAS                                 </v>
      </c>
      <c r="H10333" t="str">
        <f>T("DIESEL                                            ")</f>
        <v xml:space="preserve">DIESEL                                            </v>
      </c>
      <c r="I10333">
        <v>7</v>
      </c>
    </row>
    <row r="10334" spans="1:9">
      <c r="A10334" t="str">
        <f>T("2018")</f>
        <v>2018</v>
      </c>
      <c r="B10334" t="str">
        <f>T("JURIDICO                                          ")</f>
        <v xml:space="preserve">JURIDICO                                          </v>
      </c>
      <c r="C10334" t="str">
        <f>T("PUENTE DE VALLECAS  ")</f>
        <v xml:space="preserve">PUENTE DE VALLECAS  </v>
      </c>
      <c r="D10334" t="str">
        <f>T("ENTREVIAS           ")</f>
        <v xml:space="preserve">ENTREVIAS           </v>
      </c>
      <c r="E10334" t="str">
        <f>T("AU ")</f>
        <v xml:space="preserve">AU </v>
      </c>
      <c r="F10334" t="str">
        <f>T("AUTOBUSES      ")</f>
        <v xml:space="preserve">AUTOBUSES      </v>
      </c>
      <c r="G10334" t="str">
        <f>T("De 51 PLAZAS en adelante                          ")</f>
        <v xml:space="preserve">De 51 PLAZAS en adelante                          </v>
      </c>
      <c r="H10334" t="str">
        <f>T("DIESEL                                            ")</f>
        <v xml:space="preserve">DIESEL                                            </v>
      </c>
      <c r="I10334">
        <v>6</v>
      </c>
    </row>
    <row r="10335" spans="1:9">
      <c r="A10335" t="str">
        <f>T("2018")</f>
        <v>2018</v>
      </c>
      <c r="B10335" t="str">
        <f>T("JURIDICO                                          ")</f>
        <v xml:space="preserve">JURIDICO                                          </v>
      </c>
      <c r="C10335" t="str">
        <f>T("PUENTE DE VALLECAS  ")</f>
        <v xml:space="preserve">PUENTE DE VALLECAS  </v>
      </c>
      <c r="D10335" t="str">
        <f>T("SAN DIEGO           ")</f>
        <v xml:space="preserve">SAN DIEGO           </v>
      </c>
      <c r="E10335" t="str">
        <f>T("AU ")</f>
        <v xml:space="preserve">AU </v>
      </c>
      <c r="F10335" t="str">
        <f>T("AUTOBUSES      ")</f>
        <v xml:space="preserve">AUTOBUSES      </v>
      </c>
      <c r="G10335" t="str">
        <f>T("De menos de 21 PLAZAS                             ")</f>
        <v xml:space="preserve">De menos de 21 PLAZAS                             </v>
      </c>
      <c r="H10335" t="str">
        <f>T("DIESEL                                            ")</f>
        <v xml:space="preserve">DIESEL                                            </v>
      </c>
      <c r="I10335">
        <v>1</v>
      </c>
    </row>
    <row r="10336" spans="1:9">
      <c r="A10336" t="str">
        <f>T("2018")</f>
        <v>2018</v>
      </c>
      <c r="B10336" t="str">
        <f>T("JURIDICO                                          ")</f>
        <v xml:space="preserve">JURIDICO                                          </v>
      </c>
      <c r="C10336" t="str">
        <f>T("PUENTE DE VALLECAS  ")</f>
        <v xml:space="preserve">PUENTE DE VALLECAS  </v>
      </c>
      <c r="D10336" t="str">
        <f>T("SAN DIEGO           ")</f>
        <v xml:space="preserve">SAN DIEGO           </v>
      </c>
      <c r="E10336" t="str">
        <f>T("AU ")</f>
        <v xml:space="preserve">AU </v>
      </c>
      <c r="F10336" t="str">
        <f>T("AUTOBUSES      ")</f>
        <v xml:space="preserve">AUTOBUSES      </v>
      </c>
      <c r="G10336" t="str">
        <f>T("De 51 PLAZAS en adelante                          ")</f>
        <v xml:space="preserve">De 51 PLAZAS en adelante                          </v>
      </c>
      <c r="H10336" t="str">
        <f>T("DIESEL                                            ")</f>
        <v xml:space="preserve">DIESEL                                            </v>
      </c>
      <c r="I10336">
        <v>3</v>
      </c>
    </row>
    <row r="10337" spans="1:9">
      <c r="A10337" t="str">
        <f>T("2018")</f>
        <v>2018</v>
      </c>
      <c r="B10337" t="str">
        <f>T("JURIDICO                                          ")</f>
        <v xml:space="preserve">JURIDICO                                          </v>
      </c>
      <c r="C10337" t="str">
        <f>T("PUENTE DE VALLECAS  ")</f>
        <v xml:space="preserve">PUENTE DE VALLECAS  </v>
      </c>
      <c r="D10337" t="str">
        <f>T("PALOMERAS BAJAS     ")</f>
        <v xml:space="preserve">PALOMERAS BAJAS     </v>
      </c>
      <c r="E10337" t="str">
        <f>T("AU ")</f>
        <v xml:space="preserve">AU </v>
      </c>
      <c r="F10337" t="str">
        <f>T("AUTOBUSES      ")</f>
        <v xml:space="preserve">AUTOBUSES      </v>
      </c>
      <c r="G10337" t="str">
        <f>T("De menos de 21 PLAZAS                             ")</f>
        <v xml:space="preserve">De menos de 21 PLAZAS                             </v>
      </c>
      <c r="H10337" t="str">
        <f>T("DIESEL                                            ")</f>
        <v xml:space="preserve">DIESEL                                            </v>
      </c>
      <c r="I10337">
        <v>3</v>
      </c>
    </row>
    <row r="10338" spans="1:9">
      <c r="A10338" t="str">
        <f>T("2018")</f>
        <v>2018</v>
      </c>
      <c r="B10338" t="str">
        <f>T("JURIDICO                                          ")</f>
        <v xml:space="preserve">JURIDICO                                          </v>
      </c>
      <c r="C10338" t="str">
        <f>T("PUENTE DE VALLECAS  ")</f>
        <v xml:space="preserve">PUENTE DE VALLECAS  </v>
      </c>
      <c r="D10338" t="str">
        <f>T("PALOMERAS BAJAS     ")</f>
        <v xml:space="preserve">PALOMERAS BAJAS     </v>
      </c>
      <c r="E10338" t="str">
        <f>T("AU ")</f>
        <v xml:space="preserve">AU </v>
      </c>
      <c r="F10338" t="str">
        <f>T("AUTOBUSES      ")</f>
        <v xml:space="preserve">AUTOBUSES      </v>
      </c>
      <c r="G10338" t="str">
        <f>T("De 21 a 50 PLAZAS                                 ")</f>
        <v xml:space="preserve">De 21 a 50 PLAZAS                                 </v>
      </c>
      <c r="H10338" t="str">
        <f>T("DIESEL                                            ")</f>
        <v xml:space="preserve">DIESEL                                            </v>
      </c>
      <c r="I10338">
        <v>5</v>
      </c>
    </row>
    <row r="10339" spans="1:9">
      <c r="A10339" t="str">
        <f>T("2018")</f>
        <v>2018</v>
      </c>
      <c r="B10339" t="str">
        <f>T("JURIDICO                                          ")</f>
        <v xml:space="preserve">JURIDICO                                          </v>
      </c>
      <c r="C10339" t="str">
        <f>T("PUENTE DE VALLECAS  ")</f>
        <v xml:space="preserve">PUENTE DE VALLECAS  </v>
      </c>
      <c r="D10339" t="str">
        <f>T("PALOMERAS BAJAS     ")</f>
        <v xml:space="preserve">PALOMERAS BAJAS     </v>
      </c>
      <c r="E10339" t="str">
        <f>T("AU ")</f>
        <v xml:space="preserve">AU </v>
      </c>
      <c r="F10339" t="str">
        <f>T("AUTOBUSES      ")</f>
        <v xml:space="preserve">AUTOBUSES      </v>
      </c>
      <c r="G10339" t="str">
        <f>T("De 51 PLAZAS en adelante                          ")</f>
        <v xml:space="preserve">De 51 PLAZAS en adelante                          </v>
      </c>
      <c r="H10339" t="str">
        <f>T("DIESEL                                            ")</f>
        <v xml:space="preserve">DIESEL                                            </v>
      </c>
      <c r="I10339">
        <v>6</v>
      </c>
    </row>
    <row r="10340" spans="1:9">
      <c r="A10340" t="str">
        <f>T("2018")</f>
        <v>2018</v>
      </c>
      <c r="B10340" t="str">
        <f>T("JURIDICO                                          ")</f>
        <v xml:space="preserve">JURIDICO                                          </v>
      </c>
      <c r="C10340" t="str">
        <f>T("PUENTE DE VALLECAS  ")</f>
        <v xml:space="preserve">PUENTE DE VALLECAS  </v>
      </c>
      <c r="D10340" t="str">
        <f>T("PALOMERAS SURESTE   ")</f>
        <v xml:space="preserve">PALOMERAS SURESTE   </v>
      </c>
      <c r="E10340" t="str">
        <f>T("AU ")</f>
        <v xml:space="preserve">AU </v>
      </c>
      <c r="F10340" t="str">
        <f>T("AUTOBUSES      ")</f>
        <v xml:space="preserve">AUTOBUSES      </v>
      </c>
      <c r="G10340" t="str">
        <f>T("De menos de 21 PLAZAS                             ")</f>
        <v xml:space="preserve">De menos de 21 PLAZAS                             </v>
      </c>
      <c r="H10340" t="str">
        <f>T("DIESEL                                            ")</f>
        <v xml:space="preserve">DIESEL                                            </v>
      </c>
      <c r="I10340">
        <v>1</v>
      </c>
    </row>
    <row r="10341" spans="1:9">
      <c r="A10341" t="str">
        <f>T("2018")</f>
        <v>2018</v>
      </c>
      <c r="B10341" t="str">
        <f>T("JURIDICO                                          ")</f>
        <v xml:space="preserve">JURIDICO                                          </v>
      </c>
      <c r="C10341" t="str">
        <f>T("PUENTE DE VALLECAS  ")</f>
        <v xml:space="preserve">PUENTE DE VALLECAS  </v>
      </c>
      <c r="D10341" t="str">
        <f>T("PALOMERAS SURESTE   ")</f>
        <v xml:space="preserve">PALOMERAS SURESTE   </v>
      </c>
      <c r="E10341" t="str">
        <f>T("AU ")</f>
        <v xml:space="preserve">AU </v>
      </c>
      <c r="F10341" t="str">
        <f>T("AUTOBUSES      ")</f>
        <v xml:space="preserve">AUTOBUSES      </v>
      </c>
      <c r="G10341" t="str">
        <f>T("De 21 a 50 PLAZAS                                 ")</f>
        <v xml:space="preserve">De 21 a 50 PLAZAS                                 </v>
      </c>
      <c r="H10341" t="str">
        <f>T("DIESEL                                            ")</f>
        <v xml:space="preserve">DIESEL                                            </v>
      </c>
      <c r="I10341">
        <v>1</v>
      </c>
    </row>
    <row r="10342" spans="1:9">
      <c r="A10342" t="str">
        <f>T("2018")</f>
        <v>2018</v>
      </c>
      <c r="B10342" t="str">
        <f>T("JURIDICO                                          ")</f>
        <v xml:space="preserve">JURIDICO                                          </v>
      </c>
      <c r="C10342" t="str">
        <f>T("PUENTE DE VALLECAS  ")</f>
        <v xml:space="preserve">PUENTE DE VALLECAS  </v>
      </c>
      <c r="D10342" t="str">
        <f>T("PALOMERAS SURESTE   ")</f>
        <v xml:space="preserve">PALOMERAS SURESTE   </v>
      </c>
      <c r="E10342" t="str">
        <f>T("AU ")</f>
        <v xml:space="preserve">AU </v>
      </c>
      <c r="F10342" t="str">
        <f>T("AUTOBUSES      ")</f>
        <v xml:space="preserve">AUTOBUSES      </v>
      </c>
      <c r="G10342" t="str">
        <f>T("De 51 PLAZAS en adelante                          ")</f>
        <v xml:space="preserve">De 51 PLAZAS en adelante                          </v>
      </c>
      <c r="H10342" t="str">
        <f>T("DIESEL                                            ")</f>
        <v xml:space="preserve">DIESEL                                            </v>
      </c>
      <c r="I10342">
        <v>2</v>
      </c>
    </row>
    <row r="10343" spans="1:9">
      <c r="A10343" t="str">
        <f>T("2018")</f>
        <v>2018</v>
      </c>
      <c r="B10343" t="str">
        <f>T("JURIDICO                                          ")</f>
        <v xml:space="preserve">JURIDICO                                          </v>
      </c>
      <c r="C10343" t="str">
        <f>T("PUENTE DE VALLECAS  ")</f>
        <v xml:space="preserve">PUENTE DE VALLECAS  </v>
      </c>
      <c r="D10343" t="str">
        <f>T("NUMANCIA            ")</f>
        <v xml:space="preserve">NUMANCIA            </v>
      </c>
      <c r="E10343" t="str">
        <f>T("AU ")</f>
        <v xml:space="preserve">AU </v>
      </c>
      <c r="F10343" t="str">
        <f>T("AUTOBUSES      ")</f>
        <v xml:space="preserve">AUTOBUSES      </v>
      </c>
      <c r="G10343" t="str">
        <f>T("De menos de 21 PLAZAS                             ")</f>
        <v xml:space="preserve">De menos de 21 PLAZAS                             </v>
      </c>
      <c r="H10343" t="str">
        <f>T("DIESEL                                            ")</f>
        <v xml:space="preserve">DIESEL                                            </v>
      </c>
      <c r="I10343">
        <v>7</v>
      </c>
    </row>
    <row r="10344" spans="1:9">
      <c r="A10344" t="str">
        <f>T("2018")</f>
        <v>2018</v>
      </c>
      <c r="B10344" t="str">
        <f>T("JURIDICO                                          ")</f>
        <v xml:space="preserve">JURIDICO                                          </v>
      </c>
      <c r="C10344" t="str">
        <f>T("PUENTE DE VALLECAS  ")</f>
        <v xml:space="preserve">PUENTE DE VALLECAS  </v>
      </c>
      <c r="D10344" t="str">
        <f>T("NUMANCIA            ")</f>
        <v xml:space="preserve">NUMANCIA            </v>
      </c>
      <c r="E10344" t="str">
        <f>T("AU ")</f>
        <v xml:space="preserve">AU </v>
      </c>
      <c r="F10344" t="str">
        <f>T("AUTOBUSES      ")</f>
        <v xml:space="preserve">AUTOBUSES      </v>
      </c>
      <c r="G10344" t="str">
        <f>T("De 21 a 50 PLAZAS                                 ")</f>
        <v xml:space="preserve">De 21 a 50 PLAZAS                                 </v>
      </c>
      <c r="H10344" t="str">
        <f>T("DIESEL                                            ")</f>
        <v xml:space="preserve">DIESEL                                            </v>
      </c>
      <c r="I10344">
        <v>2</v>
      </c>
    </row>
    <row r="10345" spans="1:9">
      <c r="A10345" t="str">
        <f>T("2018")</f>
        <v>2018</v>
      </c>
      <c r="B10345" t="str">
        <f>T("JURIDICO                                          ")</f>
        <v xml:space="preserve">JURIDICO                                          </v>
      </c>
      <c r="C10345" t="str">
        <f>T("PUENTE DE VALLECAS  ")</f>
        <v xml:space="preserve">PUENTE DE VALLECAS  </v>
      </c>
      <c r="D10345" t="str">
        <f>T("NUMANCIA            ")</f>
        <v xml:space="preserve">NUMANCIA            </v>
      </c>
      <c r="E10345" t="str">
        <f>T("AU ")</f>
        <v xml:space="preserve">AU </v>
      </c>
      <c r="F10345" t="str">
        <f>T("AUTOBUSES      ")</f>
        <v xml:space="preserve">AUTOBUSES      </v>
      </c>
      <c r="G10345" t="str">
        <f>T("De 51 PLAZAS en adelante                          ")</f>
        <v xml:space="preserve">De 51 PLAZAS en adelante                          </v>
      </c>
      <c r="H10345" t="str">
        <f>T("DIESEL                                            ")</f>
        <v xml:space="preserve">DIESEL                                            </v>
      </c>
      <c r="I10345">
        <v>4</v>
      </c>
    </row>
    <row r="10346" spans="1:9">
      <c r="A10346" t="str">
        <f>T("2018")</f>
        <v>2018</v>
      </c>
      <c r="B10346" t="str">
        <f>T("Entidad sin personalidad jurídica (art. 35.4 LGT) ")</f>
        <v xml:space="preserve">Entidad sin personalidad jurídica (art. 35.4 LGT) </v>
      </c>
      <c r="C10346" t="str">
        <f>T("PUENTE DE VALLECAS  ")</f>
        <v xml:space="preserve">PUENTE DE VALLECAS  </v>
      </c>
      <c r="D10346" t="str">
        <f>T("ENTREVIAS           ")</f>
        <v xml:space="preserve">ENTREVIAS           </v>
      </c>
      <c r="E10346" t="str">
        <f>T("CA ")</f>
        <v xml:space="preserve">CA </v>
      </c>
      <c r="F10346" t="str">
        <f>T("CAMIONES       ")</f>
        <v xml:space="preserve">CAMIONES       </v>
      </c>
      <c r="G10346" t="str">
        <f>T("De menos de 1.000 KG DE CARGA ÚTIL                ")</f>
        <v xml:space="preserve">De menos de 1.000 KG DE CARGA ÚTIL                </v>
      </c>
      <c r="H10346" t="str">
        <f>T("DIESEL                                            ")</f>
        <v xml:space="preserve">DIESEL                                            </v>
      </c>
      <c r="I10346">
        <v>27</v>
      </c>
    </row>
    <row r="10347" spans="1:9">
      <c r="A10347" t="str">
        <f>T("2018")</f>
        <v>2018</v>
      </c>
      <c r="B10347" t="str">
        <f>T("Entidad sin personalidad jurídica (art. 35.4 LGT) ")</f>
        <v xml:space="preserve">Entidad sin personalidad jurídica (art. 35.4 LGT) </v>
      </c>
      <c r="C10347" t="str">
        <f>T("PUENTE DE VALLECAS  ")</f>
        <v xml:space="preserve">PUENTE DE VALLECAS  </v>
      </c>
      <c r="D10347" t="str">
        <f>T("ENTREVIAS           ")</f>
        <v xml:space="preserve">ENTREVIAS           </v>
      </c>
      <c r="E10347" t="str">
        <f>T("CA ")</f>
        <v xml:space="preserve">CA </v>
      </c>
      <c r="F10347" t="str">
        <f>T("CAMIONES       ")</f>
        <v xml:space="preserve">CAMIONES       </v>
      </c>
      <c r="G10347" t="str">
        <f>T("De 1.000 a 2.999 KG DE CARGA ÚTIL                 ")</f>
        <v xml:space="preserve">De 1.000 a 2.999 KG DE CARGA ÚTIL                 </v>
      </c>
      <c r="H10347" t="str">
        <f>T("DIESEL                                            ")</f>
        <v xml:space="preserve">DIESEL                                            </v>
      </c>
      <c r="I10347">
        <v>8</v>
      </c>
    </row>
    <row r="10348" spans="1:9">
      <c r="A10348" t="str">
        <f>T("2018")</f>
        <v>2018</v>
      </c>
      <c r="B10348" t="str">
        <f>T("Entidad sin personalidad jurídica (art. 35.4 LGT) ")</f>
        <v xml:space="preserve">Entidad sin personalidad jurídica (art. 35.4 LGT) </v>
      </c>
      <c r="C10348" t="str">
        <f>T("PUENTE DE VALLECAS  ")</f>
        <v xml:space="preserve">PUENTE DE VALLECAS  </v>
      </c>
      <c r="D10348" t="str">
        <f>T("ENTREVIAS           ")</f>
        <v xml:space="preserve">ENTREVIAS           </v>
      </c>
      <c r="E10348" t="str">
        <f>T("CA ")</f>
        <v xml:space="preserve">CA </v>
      </c>
      <c r="F10348" t="str">
        <f>T("CAMIONES       ")</f>
        <v xml:space="preserve">CAMIONES       </v>
      </c>
      <c r="G10348" t="str">
        <f>T("De 10.000 KG DE CARGA ÚTIL en adelante            ")</f>
        <v xml:space="preserve">De 10.000 KG DE CARGA ÚTIL en adelante            </v>
      </c>
      <c r="H10348" t="str">
        <f>T("DIESEL                                            ")</f>
        <v xml:space="preserve">DIESEL                                            </v>
      </c>
      <c r="I10348">
        <v>1</v>
      </c>
    </row>
    <row r="10349" spans="1:9">
      <c r="A10349" t="str">
        <f>T("2018")</f>
        <v>2018</v>
      </c>
      <c r="B10349" t="str">
        <f>T("Entidad sin personalidad jurídica (art. 35.4 LGT) ")</f>
        <v xml:space="preserve">Entidad sin personalidad jurídica (art. 35.4 LGT) </v>
      </c>
      <c r="C10349" t="str">
        <f>T("PUENTE DE VALLECAS  ")</f>
        <v xml:space="preserve">PUENTE DE VALLECAS  </v>
      </c>
      <c r="D10349" t="str">
        <f>T("SAN DIEGO           ")</f>
        <v xml:space="preserve">SAN DIEGO           </v>
      </c>
      <c r="E10349" t="str">
        <f>T("CA ")</f>
        <v xml:space="preserve">CA </v>
      </c>
      <c r="F10349" t="str">
        <f>T("CAMIONES       ")</f>
        <v xml:space="preserve">CAMIONES       </v>
      </c>
      <c r="G10349" t="str">
        <f>T("De menos de 1.000 KG DE CARGA ÚTIL                ")</f>
        <v xml:space="preserve">De menos de 1.000 KG DE CARGA ÚTIL                </v>
      </c>
      <c r="H10349" t="str">
        <f>T("DIESEL                                            ")</f>
        <v xml:space="preserve">DIESEL                                            </v>
      </c>
      <c r="I10349">
        <v>16</v>
      </c>
    </row>
    <row r="10350" spans="1:9">
      <c r="A10350" t="str">
        <f>T("2018")</f>
        <v>2018</v>
      </c>
      <c r="B10350" t="str">
        <f>T("Entidad sin personalidad jurídica (art. 35.4 LGT) ")</f>
        <v xml:space="preserve">Entidad sin personalidad jurídica (art. 35.4 LGT) </v>
      </c>
      <c r="C10350" t="str">
        <f>T("PUENTE DE VALLECAS  ")</f>
        <v xml:space="preserve">PUENTE DE VALLECAS  </v>
      </c>
      <c r="D10350" t="str">
        <f>T("SAN DIEGO           ")</f>
        <v xml:space="preserve">SAN DIEGO           </v>
      </c>
      <c r="E10350" t="str">
        <f>T("CA ")</f>
        <v xml:space="preserve">CA </v>
      </c>
      <c r="F10350" t="str">
        <f>T("CAMIONES       ")</f>
        <v xml:space="preserve">CAMIONES       </v>
      </c>
      <c r="G10350" t="str">
        <f>T("De 1.000 a 2.999 KG DE CARGA ÚTIL                 ")</f>
        <v xml:space="preserve">De 1.000 a 2.999 KG DE CARGA ÚTIL                 </v>
      </c>
      <c r="H10350" t="str">
        <f>T("DIESEL                                            ")</f>
        <v xml:space="preserve">DIESEL                                            </v>
      </c>
      <c r="I10350">
        <v>5</v>
      </c>
    </row>
    <row r="10351" spans="1:9">
      <c r="A10351" t="str">
        <f>T("2018")</f>
        <v>2018</v>
      </c>
      <c r="B10351" t="str">
        <f>T("Entidad sin personalidad jurídica (art. 35.4 LGT) ")</f>
        <v xml:space="preserve">Entidad sin personalidad jurídica (art. 35.4 LGT) </v>
      </c>
      <c r="C10351" t="str">
        <f>T("PUENTE DE VALLECAS  ")</f>
        <v xml:space="preserve">PUENTE DE VALLECAS  </v>
      </c>
      <c r="D10351" t="str">
        <f>T("SAN DIEGO           ")</f>
        <v xml:space="preserve">SAN DIEGO           </v>
      </c>
      <c r="E10351" t="str">
        <f>T("CA ")</f>
        <v xml:space="preserve">CA </v>
      </c>
      <c r="F10351" t="str">
        <f>T("CAMIONES       ")</f>
        <v xml:space="preserve">CAMIONES       </v>
      </c>
      <c r="G10351" t="str">
        <f>T("De 10.000 KG DE CARGA ÚTIL en adelante            ")</f>
        <v xml:space="preserve">De 10.000 KG DE CARGA ÚTIL en adelante            </v>
      </c>
      <c r="H10351" t="str">
        <f>T("DIESEL                                            ")</f>
        <v xml:space="preserve">DIESEL                                            </v>
      </c>
      <c r="I10351">
        <v>1</v>
      </c>
    </row>
    <row r="10352" spans="1:9">
      <c r="A10352" t="str">
        <f>T("2018")</f>
        <v>2018</v>
      </c>
      <c r="B10352" t="str">
        <f>T("Entidad sin personalidad jurídica (art. 35.4 LGT) ")</f>
        <v xml:space="preserve">Entidad sin personalidad jurídica (art. 35.4 LGT) </v>
      </c>
      <c r="C10352" t="str">
        <f>T("PUENTE DE VALLECAS  ")</f>
        <v xml:space="preserve">PUENTE DE VALLECAS  </v>
      </c>
      <c r="D10352" t="str">
        <f>T("PALOMERAS BAJAS     ")</f>
        <v xml:space="preserve">PALOMERAS BAJAS     </v>
      </c>
      <c r="E10352" t="str">
        <f>T("CA ")</f>
        <v xml:space="preserve">CA </v>
      </c>
      <c r="F10352" t="str">
        <f>T("CAMIONES       ")</f>
        <v xml:space="preserve">CAMIONES       </v>
      </c>
      <c r="G10352" t="str">
        <f>T("De menos de 1.000 KG DE CARGA ÚTIL                ")</f>
        <v xml:space="preserve">De menos de 1.000 KG DE CARGA ÚTIL                </v>
      </c>
      <c r="H10352" t="str">
        <f>T("DIESEL                                            ")</f>
        <v xml:space="preserve">DIESEL                                            </v>
      </c>
      <c r="I10352">
        <v>9</v>
      </c>
    </row>
    <row r="10353" spans="1:9">
      <c r="A10353" t="str">
        <f>T("2018")</f>
        <v>2018</v>
      </c>
      <c r="B10353" t="str">
        <f>T("Entidad sin personalidad jurídica (art. 35.4 LGT) ")</f>
        <v xml:space="preserve">Entidad sin personalidad jurídica (art. 35.4 LGT) </v>
      </c>
      <c r="C10353" t="str">
        <f>T("PUENTE DE VALLECAS  ")</f>
        <v xml:space="preserve">PUENTE DE VALLECAS  </v>
      </c>
      <c r="D10353" t="str">
        <f>T("PALOMERAS BAJAS     ")</f>
        <v xml:space="preserve">PALOMERAS BAJAS     </v>
      </c>
      <c r="E10353" t="str">
        <f>T("CA ")</f>
        <v xml:space="preserve">CA </v>
      </c>
      <c r="F10353" t="str">
        <f>T("CAMIONES       ")</f>
        <v xml:space="preserve">CAMIONES       </v>
      </c>
      <c r="G10353" t="str">
        <f>T("De 1.000 a 2.999 KG DE CARGA ÚTIL                 ")</f>
        <v xml:space="preserve">De 1.000 a 2.999 KG DE CARGA ÚTIL                 </v>
      </c>
      <c r="H10353" t="str">
        <f>T("DIESEL                                            ")</f>
        <v xml:space="preserve">DIESEL                                            </v>
      </c>
      <c r="I10353">
        <v>3</v>
      </c>
    </row>
    <row r="10354" spans="1:9">
      <c r="A10354" t="str">
        <f>T("2018")</f>
        <v>2018</v>
      </c>
      <c r="B10354" t="str">
        <f>T("Entidad sin personalidad jurídica (art. 35.4 LGT) ")</f>
        <v xml:space="preserve">Entidad sin personalidad jurídica (art. 35.4 LGT) </v>
      </c>
      <c r="C10354" t="str">
        <f>T("PUENTE DE VALLECAS  ")</f>
        <v xml:space="preserve">PUENTE DE VALLECAS  </v>
      </c>
      <c r="D10354" t="str">
        <f>T("PALOMERAS SURESTE   ")</f>
        <v xml:space="preserve">PALOMERAS SURESTE   </v>
      </c>
      <c r="E10354" t="str">
        <f>T("CA ")</f>
        <v xml:space="preserve">CA </v>
      </c>
      <c r="F10354" t="str">
        <f>T("CAMIONES       ")</f>
        <v xml:space="preserve">CAMIONES       </v>
      </c>
      <c r="G10354" t="str">
        <f>T("De menos de 1.000 KG DE CARGA ÚTIL                ")</f>
        <v xml:space="preserve">De menos de 1.000 KG DE CARGA ÚTIL                </v>
      </c>
      <c r="H10354" t="str">
        <f>T("DIESEL                                            ")</f>
        <v xml:space="preserve">DIESEL                                            </v>
      </c>
      <c r="I10354">
        <v>13</v>
      </c>
    </row>
    <row r="10355" spans="1:9">
      <c r="A10355" t="str">
        <f>T("2018")</f>
        <v>2018</v>
      </c>
      <c r="B10355" t="str">
        <f>T("Entidad sin personalidad jurídica (art. 35.4 LGT) ")</f>
        <v xml:space="preserve">Entidad sin personalidad jurídica (art. 35.4 LGT) </v>
      </c>
      <c r="C10355" t="str">
        <f>T("PUENTE DE VALLECAS  ")</f>
        <v xml:space="preserve">PUENTE DE VALLECAS  </v>
      </c>
      <c r="D10355" t="str">
        <f>T("PALOMERAS SURESTE   ")</f>
        <v xml:space="preserve">PALOMERAS SURESTE   </v>
      </c>
      <c r="E10355" t="str">
        <f>T("CA ")</f>
        <v xml:space="preserve">CA </v>
      </c>
      <c r="F10355" t="str">
        <f>T("CAMIONES       ")</f>
        <v xml:space="preserve">CAMIONES       </v>
      </c>
      <c r="G10355" t="str">
        <f>T("De 1.000 a 2.999 KG DE CARGA ÚTIL                 ")</f>
        <v xml:space="preserve">De 1.000 a 2.999 KG DE CARGA ÚTIL                 </v>
      </c>
      <c r="H10355" t="str">
        <f>T("DIESEL                                            ")</f>
        <v xml:space="preserve">DIESEL                                            </v>
      </c>
      <c r="I10355">
        <v>3</v>
      </c>
    </row>
    <row r="10356" spans="1:9">
      <c r="A10356" t="str">
        <f>T("2018")</f>
        <v>2018</v>
      </c>
      <c r="B10356" t="str">
        <f>T("Entidad sin personalidad jurídica (art. 35.4 LGT) ")</f>
        <v xml:space="preserve">Entidad sin personalidad jurídica (art. 35.4 LGT) </v>
      </c>
      <c r="C10356" t="str">
        <f>T("PUENTE DE VALLECAS  ")</f>
        <v xml:space="preserve">PUENTE DE VALLECAS  </v>
      </c>
      <c r="D10356" t="str">
        <f>T("PALOMERAS SURESTE   ")</f>
        <v xml:space="preserve">PALOMERAS SURESTE   </v>
      </c>
      <c r="E10356" t="str">
        <f>T("CA ")</f>
        <v xml:space="preserve">CA </v>
      </c>
      <c r="F10356" t="str">
        <f>T("CAMIONES       ")</f>
        <v xml:space="preserve">CAMIONES       </v>
      </c>
      <c r="G10356" t="str">
        <f>T("De 3.000 a 9.999 KG DE CARGA ÚTIL                 ")</f>
        <v xml:space="preserve">De 3.000 a 9.999 KG DE CARGA ÚTIL                 </v>
      </c>
      <c r="H10356" t="str">
        <f>T("DIESEL                                            ")</f>
        <v xml:space="preserve">DIESEL                                            </v>
      </c>
      <c r="I10356">
        <v>1</v>
      </c>
    </row>
    <row r="10357" spans="1:9">
      <c r="A10357" t="str">
        <f>T("2018")</f>
        <v>2018</v>
      </c>
      <c r="B10357" t="str">
        <f>T("Entidad sin personalidad jurídica (art. 35.4 LGT) ")</f>
        <v xml:space="preserve">Entidad sin personalidad jurídica (art. 35.4 LGT) </v>
      </c>
      <c r="C10357" t="str">
        <f>T("PUENTE DE VALLECAS  ")</f>
        <v xml:space="preserve">PUENTE DE VALLECAS  </v>
      </c>
      <c r="D10357" t="str">
        <f>T("PORTAZGO            ")</f>
        <v xml:space="preserve">PORTAZGO            </v>
      </c>
      <c r="E10357" t="str">
        <f>T("CA ")</f>
        <v xml:space="preserve">CA </v>
      </c>
      <c r="F10357" t="str">
        <f>T("CAMIONES       ")</f>
        <v xml:space="preserve">CAMIONES       </v>
      </c>
      <c r="G10357" t="str">
        <f>T("De menos de 1.000 KG DE CARGA ÚTIL                ")</f>
        <v xml:space="preserve">De menos de 1.000 KG DE CARGA ÚTIL                </v>
      </c>
      <c r="H10357" t="str">
        <f>T("DIESEL                                            ")</f>
        <v xml:space="preserve">DIESEL                                            </v>
      </c>
      <c r="I10357">
        <v>6</v>
      </c>
    </row>
    <row r="10358" spans="1:9">
      <c r="A10358" t="str">
        <f>T("2018")</f>
        <v>2018</v>
      </c>
      <c r="B10358" t="str">
        <f>T("Entidad sin personalidad jurídica (art. 35.4 LGT) ")</f>
        <v xml:space="preserve">Entidad sin personalidad jurídica (art. 35.4 LGT) </v>
      </c>
      <c r="C10358" t="str">
        <f>T("PUENTE DE VALLECAS  ")</f>
        <v xml:space="preserve">PUENTE DE VALLECAS  </v>
      </c>
      <c r="D10358" t="str">
        <f>T("PORTAZGO            ")</f>
        <v xml:space="preserve">PORTAZGO            </v>
      </c>
      <c r="E10358" t="str">
        <f>T("CA ")</f>
        <v xml:space="preserve">CA </v>
      </c>
      <c r="F10358" t="str">
        <f>T("CAMIONES       ")</f>
        <v xml:space="preserve">CAMIONES       </v>
      </c>
      <c r="G10358" t="str">
        <f>T("De 1.000 a 2.999 KG DE CARGA ÚTIL                 ")</f>
        <v xml:space="preserve">De 1.000 a 2.999 KG DE CARGA ÚTIL                 </v>
      </c>
      <c r="H10358" t="str">
        <f>T("DIESEL                                            ")</f>
        <v xml:space="preserve">DIESEL                                            </v>
      </c>
      <c r="I10358">
        <v>4</v>
      </c>
    </row>
    <row r="10359" spans="1:9">
      <c r="A10359" t="str">
        <f>T("2018")</f>
        <v>2018</v>
      </c>
      <c r="B10359" t="str">
        <f>T("Entidad sin personalidad jurídica (art. 35.4 LGT) ")</f>
        <v xml:space="preserve">Entidad sin personalidad jurídica (art. 35.4 LGT) </v>
      </c>
      <c r="C10359" t="str">
        <f>T("PUENTE DE VALLECAS  ")</f>
        <v xml:space="preserve">PUENTE DE VALLECAS  </v>
      </c>
      <c r="D10359" t="str">
        <f>T("PORTAZGO            ")</f>
        <v xml:space="preserve">PORTAZGO            </v>
      </c>
      <c r="E10359" t="str">
        <f>T("CA ")</f>
        <v xml:space="preserve">CA </v>
      </c>
      <c r="F10359" t="str">
        <f>T("CAMIONES       ")</f>
        <v xml:space="preserve">CAMIONES       </v>
      </c>
      <c r="G10359" t="str">
        <f>T("De 10.000 KG DE CARGA ÚTIL en adelante            ")</f>
        <v xml:space="preserve">De 10.000 KG DE CARGA ÚTIL en adelante            </v>
      </c>
      <c r="H10359" t="str">
        <f>T("DIESEL                                            ")</f>
        <v xml:space="preserve">DIESEL                                            </v>
      </c>
      <c r="I10359">
        <v>2</v>
      </c>
    </row>
    <row r="10360" spans="1:9">
      <c r="A10360" t="str">
        <f>T("2018")</f>
        <v>2018</v>
      </c>
      <c r="B10360" t="str">
        <f>T("Entidad sin personalidad jurídica (art. 35.4 LGT) ")</f>
        <v xml:space="preserve">Entidad sin personalidad jurídica (art. 35.4 LGT) </v>
      </c>
      <c r="C10360" t="str">
        <f>T("PUENTE DE VALLECAS  ")</f>
        <v xml:space="preserve">PUENTE DE VALLECAS  </v>
      </c>
      <c r="D10360" t="str">
        <f>T("NUMANCIA            ")</f>
        <v xml:space="preserve">NUMANCIA            </v>
      </c>
      <c r="E10360" t="str">
        <f>T("CA ")</f>
        <v xml:space="preserve">CA </v>
      </c>
      <c r="F10360" t="str">
        <f>T("CAMIONES       ")</f>
        <v xml:space="preserve">CAMIONES       </v>
      </c>
      <c r="G10360" t="str">
        <f>T("De menos de 1.000 KG DE CARGA ÚTIL                ")</f>
        <v xml:space="preserve">De menos de 1.000 KG DE CARGA ÚTIL                </v>
      </c>
      <c r="H10360" t="str">
        <f>T("DIESEL                                            ")</f>
        <v xml:space="preserve">DIESEL                                            </v>
      </c>
      <c r="I10360">
        <v>12</v>
      </c>
    </row>
    <row r="10361" spans="1:9">
      <c r="A10361" t="str">
        <f>T("2018")</f>
        <v>2018</v>
      </c>
      <c r="B10361" t="str">
        <f>T("Entidad sin personalidad jurídica (art. 35.4 LGT) ")</f>
        <v xml:space="preserve">Entidad sin personalidad jurídica (art. 35.4 LGT) </v>
      </c>
      <c r="C10361" t="str">
        <f>T("PUENTE DE VALLECAS  ")</f>
        <v xml:space="preserve">PUENTE DE VALLECAS  </v>
      </c>
      <c r="D10361" t="str">
        <f>T("NUMANCIA            ")</f>
        <v xml:space="preserve">NUMANCIA            </v>
      </c>
      <c r="E10361" t="str">
        <f>T("CA ")</f>
        <v xml:space="preserve">CA </v>
      </c>
      <c r="F10361" t="str">
        <f>T("CAMIONES       ")</f>
        <v xml:space="preserve">CAMIONES       </v>
      </c>
      <c r="G10361" t="str">
        <f>T("De 1.000 a 2.999 KG DE CARGA ÚTIL                 ")</f>
        <v xml:space="preserve">De 1.000 a 2.999 KG DE CARGA ÚTIL                 </v>
      </c>
      <c r="H10361" t="str">
        <f>T("DIESEL                                            ")</f>
        <v xml:space="preserve">DIESEL                                            </v>
      </c>
      <c r="I10361">
        <v>3</v>
      </c>
    </row>
    <row r="10362" spans="1:9">
      <c r="A10362" t="str">
        <f>T("2018")</f>
        <v>2018</v>
      </c>
      <c r="B10362" t="str">
        <f>T("Entidad sin personalidad jurídica (art. 35.4 LGT) ")</f>
        <v xml:space="preserve">Entidad sin personalidad jurídica (art. 35.4 LGT) </v>
      </c>
      <c r="C10362" t="str">
        <f>T("PUENTE DE VALLECAS  ")</f>
        <v xml:space="preserve">PUENTE DE VALLECAS  </v>
      </c>
      <c r="D10362" t="str">
        <f>T("NUMANCIA            ")</f>
        <v xml:space="preserve">NUMANCIA            </v>
      </c>
      <c r="E10362" t="str">
        <f>T("CA ")</f>
        <v xml:space="preserve">CA </v>
      </c>
      <c r="F10362" t="str">
        <f>T("CAMIONES       ")</f>
        <v xml:space="preserve">CAMIONES       </v>
      </c>
      <c r="G10362" t="str">
        <f>T("De 3.000 a 9.999 KG DE CARGA ÚTIL                 ")</f>
        <v xml:space="preserve">De 3.000 a 9.999 KG DE CARGA ÚTIL                 </v>
      </c>
      <c r="H10362" t="str">
        <f>T("DIESEL                                            ")</f>
        <v xml:space="preserve">DIESEL                                            </v>
      </c>
      <c r="I10362">
        <v>1</v>
      </c>
    </row>
    <row r="10363" spans="1:9">
      <c r="A10363" t="str">
        <f>T("2018")</f>
        <v>2018</v>
      </c>
      <c r="B10363" t="str">
        <f>T("FISICO                                            ")</f>
        <v xml:space="preserve">FISICO                                            </v>
      </c>
      <c r="C10363" t="str">
        <f>T("PUENTE DE VALLECAS  ")</f>
        <v xml:space="preserve">PUENTE DE VALLECAS  </v>
      </c>
      <c r="D10363" t="str">
        <f>T("SIN BARRIO          ")</f>
        <v xml:space="preserve">SIN BARRIO          </v>
      </c>
      <c r="E10363" t="str">
        <f>T("CA ")</f>
        <v xml:space="preserve">CA </v>
      </c>
      <c r="F10363" t="str">
        <f>T("CAMIONES       ")</f>
        <v xml:space="preserve">CAMIONES       </v>
      </c>
      <c r="G10363" t="str">
        <f>T("De menos de 1.000 KG DE CARGA ÚTIL                ")</f>
        <v xml:space="preserve">De menos de 1.000 KG DE CARGA ÚTIL                </v>
      </c>
      <c r="H10363" t="str">
        <f>T("DIESEL                                            ")</f>
        <v xml:space="preserve">DIESEL                                            </v>
      </c>
      <c r="I10363">
        <v>51</v>
      </c>
    </row>
    <row r="10364" spans="1:9">
      <c r="A10364" t="str">
        <f>T("2018")</f>
        <v>2018</v>
      </c>
      <c r="B10364" t="str">
        <f>T("FISICO                                            ")</f>
        <v xml:space="preserve">FISICO                                            </v>
      </c>
      <c r="C10364" t="str">
        <f>T("PUENTE DE VALLECAS  ")</f>
        <v xml:space="preserve">PUENTE DE VALLECAS  </v>
      </c>
      <c r="D10364" t="str">
        <f>T("SIN BARRIO          ")</f>
        <v xml:space="preserve">SIN BARRIO          </v>
      </c>
      <c r="E10364" t="str">
        <f>T("CA ")</f>
        <v xml:space="preserve">CA </v>
      </c>
      <c r="F10364" t="str">
        <f>T("CAMIONES       ")</f>
        <v xml:space="preserve">CAMIONES       </v>
      </c>
      <c r="G10364" t="str">
        <f>T("De 1.000 a 2.999 KG DE CARGA ÚTIL                 ")</f>
        <v xml:space="preserve">De 1.000 a 2.999 KG DE CARGA ÚTIL                 </v>
      </c>
      <c r="H10364" t="str">
        <f>T("DIESEL                                            ")</f>
        <v xml:space="preserve">DIESEL                                            </v>
      </c>
      <c r="I10364">
        <v>17</v>
      </c>
    </row>
    <row r="10365" spans="1:9">
      <c r="A10365" t="str">
        <f>T("2018")</f>
        <v>2018</v>
      </c>
      <c r="B10365" t="str">
        <f>T("FISICO                                            ")</f>
        <v xml:space="preserve">FISICO                                            </v>
      </c>
      <c r="C10365" t="str">
        <f>T("PUENTE DE VALLECAS  ")</f>
        <v xml:space="preserve">PUENTE DE VALLECAS  </v>
      </c>
      <c r="D10365" t="str">
        <f>T("SIN BARRIO          ")</f>
        <v xml:space="preserve">SIN BARRIO          </v>
      </c>
      <c r="E10365" t="str">
        <f>T("CA ")</f>
        <v xml:space="preserve">CA </v>
      </c>
      <c r="F10365" t="str">
        <f>T("CAMIONES       ")</f>
        <v xml:space="preserve">CAMIONES       </v>
      </c>
      <c r="G10365" t="str">
        <f>T("De 3.000 a 9.999 KG DE CARGA ÚTIL                 ")</f>
        <v xml:space="preserve">De 3.000 a 9.999 KG DE CARGA ÚTIL                 </v>
      </c>
      <c r="H10365" t="str">
        <f>T("DIESEL                                            ")</f>
        <v xml:space="preserve">DIESEL                                            </v>
      </c>
      <c r="I10365">
        <v>1</v>
      </c>
    </row>
    <row r="10366" spans="1:9">
      <c r="A10366" t="str">
        <f>T("2018")</f>
        <v>2018</v>
      </c>
      <c r="B10366" t="str">
        <f>T("FISICO                                            ")</f>
        <v xml:space="preserve">FISICO                                            </v>
      </c>
      <c r="C10366" t="str">
        <f>T("PUENTE DE VALLECAS  ")</f>
        <v xml:space="preserve">PUENTE DE VALLECAS  </v>
      </c>
      <c r="D10366" t="str">
        <f>T("ENTREVIAS           ")</f>
        <v xml:space="preserve">ENTREVIAS           </v>
      </c>
      <c r="E10366" t="str">
        <f>T("CA ")</f>
        <v xml:space="preserve">CA </v>
      </c>
      <c r="F10366" t="str">
        <f>T("CAMIONES       ")</f>
        <v xml:space="preserve">CAMIONES       </v>
      </c>
      <c r="G10366" t="str">
        <f>T("De menos de 1.000 KG DE CARGA ÚTIL                ")</f>
        <v xml:space="preserve">De menos de 1.000 KG DE CARGA ÚTIL                </v>
      </c>
      <c r="H10366" t="str">
        <f>T("DIESEL                                            ")</f>
        <v xml:space="preserve">DIESEL                                            </v>
      </c>
      <c r="I10366">
        <v>850</v>
      </c>
    </row>
    <row r="10367" spans="1:9">
      <c r="A10367" t="str">
        <f>T("2018")</f>
        <v>2018</v>
      </c>
      <c r="B10367" t="str">
        <f>T("FISICO                                            ")</f>
        <v xml:space="preserve">FISICO                                            </v>
      </c>
      <c r="C10367" t="str">
        <f>T("PUENTE DE VALLECAS  ")</f>
        <v xml:space="preserve">PUENTE DE VALLECAS  </v>
      </c>
      <c r="D10367" t="str">
        <f>T("ENTREVIAS           ")</f>
        <v xml:space="preserve">ENTREVIAS           </v>
      </c>
      <c r="E10367" t="str">
        <f>T("CA ")</f>
        <v xml:space="preserve">CA </v>
      </c>
      <c r="F10367" t="str">
        <f>T("CAMIONES       ")</f>
        <v xml:space="preserve">CAMIONES       </v>
      </c>
      <c r="G10367" t="str">
        <f>T("De 1.000 a 2.999 KG DE CARGA ÚTIL                 ")</f>
        <v xml:space="preserve">De 1.000 a 2.999 KG DE CARGA ÚTIL                 </v>
      </c>
      <c r="H10367" t="str">
        <f>T("DIESEL                                            ")</f>
        <v xml:space="preserve">DIESEL                                            </v>
      </c>
      <c r="I10367">
        <v>371</v>
      </c>
    </row>
    <row r="10368" spans="1:9">
      <c r="A10368" t="str">
        <f>T("2018")</f>
        <v>2018</v>
      </c>
      <c r="B10368" t="str">
        <f>T("FISICO                                            ")</f>
        <v xml:space="preserve">FISICO                                            </v>
      </c>
      <c r="C10368" t="str">
        <f>T("PUENTE DE VALLECAS  ")</f>
        <v xml:space="preserve">PUENTE DE VALLECAS  </v>
      </c>
      <c r="D10368" t="str">
        <f>T("ENTREVIAS           ")</f>
        <v xml:space="preserve">ENTREVIAS           </v>
      </c>
      <c r="E10368" t="str">
        <f>T("CA ")</f>
        <v xml:space="preserve">CA </v>
      </c>
      <c r="F10368" t="str">
        <f>T("CAMIONES       ")</f>
        <v xml:space="preserve">CAMIONES       </v>
      </c>
      <c r="G10368" t="str">
        <f>T("De 3.000 a 9.999 KG DE CARGA ÚTIL                 ")</f>
        <v xml:space="preserve">De 3.000 a 9.999 KG DE CARGA ÚTIL                 </v>
      </c>
      <c r="H10368" t="str">
        <f>T("DIESEL                                            ")</f>
        <v xml:space="preserve">DIESEL                                            </v>
      </c>
      <c r="I10368">
        <v>33</v>
      </c>
    </row>
    <row r="10369" spans="1:9">
      <c r="A10369" t="str">
        <f>T("2018")</f>
        <v>2018</v>
      </c>
      <c r="B10369" t="str">
        <f>T("FISICO                                            ")</f>
        <v xml:space="preserve">FISICO                                            </v>
      </c>
      <c r="C10369" t="str">
        <f>T("PUENTE DE VALLECAS  ")</f>
        <v xml:space="preserve">PUENTE DE VALLECAS  </v>
      </c>
      <c r="D10369" t="str">
        <f>T("ENTREVIAS           ")</f>
        <v xml:space="preserve">ENTREVIAS           </v>
      </c>
      <c r="E10369" t="str">
        <f>T("CA ")</f>
        <v xml:space="preserve">CA </v>
      </c>
      <c r="F10369" t="str">
        <f>T("CAMIONES       ")</f>
        <v xml:space="preserve">CAMIONES       </v>
      </c>
      <c r="G10369" t="str">
        <f>T("De 10.000 KG DE CARGA ÚTIL en adelante            ")</f>
        <v xml:space="preserve">De 10.000 KG DE CARGA ÚTIL en adelante            </v>
      </c>
      <c r="H10369" t="str">
        <f>T("DIESEL                                            ")</f>
        <v xml:space="preserve">DIESEL                                            </v>
      </c>
      <c r="I10369">
        <v>7</v>
      </c>
    </row>
    <row r="10370" spans="1:9">
      <c r="A10370" t="str">
        <f>T("2018")</f>
        <v>2018</v>
      </c>
      <c r="B10370" t="str">
        <f>T("FISICO                                            ")</f>
        <v xml:space="preserve">FISICO                                            </v>
      </c>
      <c r="C10370" t="str">
        <f>T("PUENTE DE VALLECAS  ")</f>
        <v xml:space="preserve">PUENTE DE VALLECAS  </v>
      </c>
      <c r="D10370" t="str">
        <f>T("SAN DIEGO           ")</f>
        <v xml:space="preserve">SAN DIEGO           </v>
      </c>
      <c r="E10370" t="str">
        <f>T("CA ")</f>
        <v xml:space="preserve">CA </v>
      </c>
      <c r="F10370" t="str">
        <f>T("CAMIONES       ")</f>
        <v xml:space="preserve">CAMIONES       </v>
      </c>
      <c r="G10370" t="str">
        <f>T("De menos de 1.000 KG DE CARGA ÚTIL                ")</f>
        <v xml:space="preserve">De menos de 1.000 KG DE CARGA ÚTIL                </v>
      </c>
      <c r="H10370" t="str">
        <f>T("DIESEL                                            ")</f>
        <v xml:space="preserve">DIESEL                                            </v>
      </c>
      <c r="I10370">
        <v>679</v>
      </c>
    </row>
    <row r="10371" spans="1:9">
      <c r="A10371" t="str">
        <f>T("2018")</f>
        <v>2018</v>
      </c>
      <c r="B10371" t="str">
        <f>T("FISICO                                            ")</f>
        <v xml:space="preserve">FISICO                                            </v>
      </c>
      <c r="C10371" t="str">
        <f>T("PUENTE DE VALLECAS  ")</f>
        <v xml:space="preserve">PUENTE DE VALLECAS  </v>
      </c>
      <c r="D10371" t="str">
        <f>T("SAN DIEGO           ")</f>
        <v xml:space="preserve">SAN DIEGO           </v>
      </c>
      <c r="E10371" t="str">
        <f>T("CA ")</f>
        <v xml:space="preserve">CA </v>
      </c>
      <c r="F10371" t="str">
        <f>T("CAMIONES       ")</f>
        <v xml:space="preserve">CAMIONES       </v>
      </c>
      <c r="G10371" t="str">
        <f>T("De 1.000 a 2.999 KG DE CARGA ÚTIL                 ")</f>
        <v xml:space="preserve">De 1.000 a 2.999 KG DE CARGA ÚTIL                 </v>
      </c>
      <c r="H10371" t="str">
        <f>T("DIESEL                                            ")</f>
        <v xml:space="preserve">DIESEL                                            </v>
      </c>
      <c r="I10371">
        <v>246</v>
      </c>
    </row>
    <row r="10372" spans="1:9">
      <c r="A10372" t="str">
        <f>T("2018")</f>
        <v>2018</v>
      </c>
      <c r="B10372" t="str">
        <f>T("FISICO                                            ")</f>
        <v xml:space="preserve">FISICO                                            </v>
      </c>
      <c r="C10372" t="str">
        <f>T("PUENTE DE VALLECAS  ")</f>
        <v xml:space="preserve">PUENTE DE VALLECAS  </v>
      </c>
      <c r="D10372" t="str">
        <f>T("SAN DIEGO           ")</f>
        <v xml:space="preserve">SAN DIEGO           </v>
      </c>
      <c r="E10372" t="str">
        <f>T("CA ")</f>
        <v xml:space="preserve">CA </v>
      </c>
      <c r="F10372" t="str">
        <f>T("CAMIONES       ")</f>
        <v xml:space="preserve">CAMIONES       </v>
      </c>
      <c r="G10372" t="str">
        <f>T("De 3.000 a 9.999 KG DE CARGA ÚTIL                 ")</f>
        <v xml:space="preserve">De 3.000 a 9.999 KG DE CARGA ÚTIL                 </v>
      </c>
      <c r="H10372" t="str">
        <f>T("DIESEL                                            ")</f>
        <v xml:space="preserve">DIESEL                                            </v>
      </c>
      <c r="I10372">
        <v>15</v>
      </c>
    </row>
    <row r="10373" spans="1:9">
      <c r="A10373" t="str">
        <f>T("2018")</f>
        <v>2018</v>
      </c>
      <c r="B10373" t="str">
        <f>T("FISICO                                            ")</f>
        <v xml:space="preserve">FISICO                                            </v>
      </c>
      <c r="C10373" t="str">
        <f>T("PUENTE DE VALLECAS  ")</f>
        <v xml:space="preserve">PUENTE DE VALLECAS  </v>
      </c>
      <c r="D10373" t="str">
        <f>T("SAN DIEGO           ")</f>
        <v xml:space="preserve">SAN DIEGO           </v>
      </c>
      <c r="E10373" t="str">
        <f>T("CA ")</f>
        <v xml:space="preserve">CA </v>
      </c>
      <c r="F10373" t="str">
        <f>T("CAMIONES       ")</f>
        <v xml:space="preserve">CAMIONES       </v>
      </c>
      <c r="G10373" t="str">
        <f>T("De 10.000 KG DE CARGA ÚTIL en adelante            ")</f>
        <v xml:space="preserve">De 10.000 KG DE CARGA ÚTIL en adelante            </v>
      </c>
      <c r="H10373" t="str">
        <f>T("DIESEL                                            ")</f>
        <v xml:space="preserve">DIESEL                                            </v>
      </c>
      <c r="I10373">
        <v>2</v>
      </c>
    </row>
    <row r="10374" spans="1:9">
      <c r="A10374" t="str">
        <f>T("2018")</f>
        <v>2018</v>
      </c>
      <c r="B10374" t="str">
        <f>T("FISICO                                            ")</f>
        <v xml:space="preserve">FISICO                                            </v>
      </c>
      <c r="C10374" t="str">
        <f>T("PUENTE DE VALLECAS  ")</f>
        <v xml:space="preserve">PUENTE DE VALLECAS  </v>
      </c>
      <c r="D10374" t="str">
        <f>T("PALOMERAS BAJAS     ")</f>
        <v xml:space="preserve">PALOMERAS BAJAS     </v>
      </c>
      <c r="E10374" t="str">
        <f>T("CA ")</f>
        <v xml:space="preserve">CA </v>
      </c>
      <c r="F10374" t="str">
        <f>T("CAMIONES       ")</f>
        <v xml:space="preserve">CAMIONES       </v>
      </c>
      <c r="G10374" t="str">
        <f>T("De menos de 1.000 KG DE CARGA ÚTIL                ")</f>
        <v xml:space="preserve">De menos de 1.000 KG DE CARGA ÚTIL                </v>
      </c>
      <c r="H10374" t="str">
        <f>T("DIESEL                                            ")</f>
        <v xml:space="preserve">DIESEL                                            </v>
      </c>
      <c r="I10374">
        <v>711</v>
      </c>
    </row>
    <row r="10375" spans="1:9">
      <c r="A10375" t="str">
        <f>T("2018")</f>
        <v>2018</v>
      </c>
      <c r="B10375" t="str">
        <f>T("FISICO                                            ")</f>
        <v xml:space="preserve">FISICO                                            </v>
      </c>
      <c r="C10375" t="str">
        <f>T("PUENTE DE VALLECAS  ")</f>
        <v xml:space="preserve">PUENTE DE VALLECAS  </v>
      </c>
      <c r="D10375" t="str">
        <f>T("PALOMERAS BAJAS     ")</f>
        <v xml:space="preserve">PALOMERAS BAJAS     </v>
      </c>
      <c r="E10375" t="str">
        <f>T("CA ")</f>
        <v xml:space="preserve">CA </v>
      </c>
      <c r="F10375" t="str">
        <f>T("CAMIONES       ")</f>
        <v xml:space="preserve">CAMIONES       </v>
      </c>
      <c r="G10375" t="str">
        <f>T("De 1.000 a 2.999 KG DE CARGA ÚTIL                 ")</f>
        <v xml:space="preserve">De 1.000 a 2.999 KG DE CARGA ÚTIL                 </v>
      </c>
      <c r="H10375" t="str">
        <f>T("DIESEL                                            ")</f>
        <v xml:space="preserve">DIESEL                                            </v>
      </c>
      <c r="I10375">
        <v>272</v>
      </c>
    </row>
    <row r="10376" spans="1:9">
      <c r="A10376" t="str">
        <f>T("2018")</f>
        <v>2018</v>
      </c>
      <c r="B10376" t="str">
        <f>T("FISICO                                            ")</f>
        <v xml:space="preserve">FISICO                                            </v>
      </c>
      <c r="C10376" t="str">
        <f>T("PUENTE DE VALLECAS  ")</f>
        <v xml:space="preserve">PUENTE DE VALLECAS  </v>
      </c>
      <c r="D10376" t="str">
        <f>T("PALOMERAS BAJAS     ")</f>
        <v xml:space="preserve">PALOMERAS BAJAS     </v>
      </c>
      <c r="E10376" t="str">
        <f>T("CA ")</f>
        <v xml:space="preserve">CA </v>
      </c>
      <c r="F10376" t="str">
        <f>T("CAMIONES       ")</f>
        <v xml:space="preserve">CAMIONES       </v>
      </c>
      <c r="G10376" t="str">
        <f>T("De 3.000 a 9.999 KG DE CARGA ÚTIL                 ")</f>
        <v xml:space="preserve">De 3.000 a 9.999 KG DE CARGA ÚTIL                 </v>
      </c>
      <c r="H10376" t="str">
        <f>T("DIESEL                                            ")</f>
        <v xml:space="preserve">DIESEL                                            </v>
      </c>
      <c r="I10376">
        <v>26</v>
      </c>
    </row>
    <row r="10377" spans="1:9">
      <c r="A10377" t="str">
        <f>T("2018")</f>
        <v>2018</v>
      </c>
      <c r="B10377" t="str">
        <f>T("FISICO                                            ")</f>
        <v xml:space="preserve">FISICO                                            </v>
      </c>
      <c r="C10377" t="str">
        <f>T("PUENTE DE VALLECAS  ")</f>
        <v xml:space="preserve">PUENTE DE VALLECAS  </v>
      </c>
      <c r="D10377" t="str">
        <f>T("PALOMERAS BAJAS     ")</f>
        <v xml:space="preserve">PALOMERAS BAJAS     </v>
      </c>
      <c r="E10377" t="str">
        <f>T("CA ")</f>
        <v xml:space="preserve">CA </v>
      </c>
      <c r="F10377" t="str">
        <f>T("CAMIONES       ")</f>
        <v xml:space="preserve">CAMIONES       </v>
      </c>
      <c r="G10377" t="str">
        <f>T("De 10.000 KG DE CARGA ÚTIL en adelante            ")</f>
        <v xml:space="preserve">De 10.000 KG DE CARGA ÚTIL en adelante            </v>
      </c>
      <c r="H10377" t="str">
        <f>T("DIESEL                                            ")</f>
        <v xml:space="preserve">DIESEL                                            </v>
      </c>
      <c r="I10377">
        <v>4</v>
      </c>
    </row>
    <row r="10378" spans="1:9">
      <c r="A10378" t="str">
        <f>T("2018")</f>
        <v>2018</v>
      </c>
      <c r="B10378" t="str">
        <f>T("FISICO                                            ")</f>
        <v xml:space="preserve">FISICO                                            </v>
      </c>
      <c r="C10378" t="str">
        <f>T("PUENTE DE VALLECAS  ")</f>
        <v xml:space="preserve">PUENTE DE VALLECAS  </v>
      </c>
      <c r="D10378" t="str">
        <f>T("PALOMERAS SURESTE   ")</f>
        <v xml:space="preserve">PALOMERAS SURESTE   </v>
      </c>
      <c r="E10378" t="str">
        <f>T("CA ")</f>
        <v xml:space="preserve">CA </v>
      </c>
      <c r="F10378" t="str">
        <f>T("CAMIONES       ")</f>
        <v xml:space="preserve">CAMIONES       </v>
      </c>
      <c r="G10378" t="str">
        <f>T("De menos de 1.000 KG DE CARGA ÚTIL                ")</f>
        <v xml:space="preserve">De menos de 1.000 KG DE CARGA ÚTIL                </v>
      </c>
      <c r="H10378" t="str">
        <f>T("DIESEL                                            ")</f>
        <v xml:space="preserve">DIESEL                                            </v>
      </c>
      <c r="I10378">
        <v>841</v>
      </c>
    </row>
    <row r="10379" spans="1:9">
      <c r="A10379" t="str">
        <f>T("2018")</f>
        <v>2018</v>
      </c>
      <c r="B10379" t="str">
        <f>T("FISICO                                            ")</f>
        <v xml:space="preserve">FISICO                                            </v>
      </c>
      <c r="C10379" t="str">
        <f>T("PUENTE DE VALLECAS  ")</f>
        <v xml:space="preserve">PUENTE DE VALLECAS  </v>
      </c>
      <c r="D10379" t="str">
        <f>T("PALOMERAS SURESTE   ")</f>
        <v xml:space="preserve">PALOMERAS SURESTE   </v>
      </c>
      <c r="E10379" t="str">
        <f>T("CA ")</f>
        <v xml:space="preserve">CA </v>
      </c>
      <c r="F10379" t="str">
        <f>T("CAMIONES       ")</f>
        <v xml:space="preserve">CAMIONES       </v>
      </c>
      <c r="G10379" t="str">
        <f>T("De 1.000 a 2.999 KG DE CARGA ÚTIL                 ")</f>
        <v xml:space="preserve">De 1.000 a 2.999 KG DE CARGA ÚTIL                 </v>
      </c>
      <c r="H10379" t="str">
        <f>T("DIESEL                                            ")</f>
        <v xml:space="preserve">DIESEL                                            </v>
      </c>
      <c r="I10379">
        <v>257</v>
      </c>
    </row>
    <row r="10380" spans="1:9">
      <c r="A10380" t="str">
        <f>T("2018")</f>
        <v>2018</v>
      </c>
      <c r="B10380" t="str">
        <f>T("FISICO                                            ")</f>
        <v xml:space="preserve">FISICO                                            </v>
      </c>
      <c r="C10380" t="str">
        <f>T("PUENTE DE VALLECAS  ")</f>
        <v xml:space="preserve">PUENTE DE VALLECAS  </v>
      </c>
      <c r="D10380" t="str">
        <f>T("PALOMERAS SURESTE   ")</f>
        <v xml:space="preserve">PALOMERAS SURESTE   </v>
      </c>
      <c r="E10380" t="str">
        <f>T("CA ")</f>
        <v xml:space="preserve">CA </v>
      </c>
      <c r="F10380" t="str">
        <f>T("CAMIONES       ")</f>
        <v xml:space="preserve">CAMIONES       </v>
      </c>
      <c r="G10380" t="str">
        <f>T("De 3.000 a 9.999 KG DE CARGA ÚTIL                 ")</f>
        <v xml:space="preserve">De 3.000 a 9.999 KG DE CARGA ÚTIL                 </v>
      </c>
      <c r="H10380" t="str">
        <f>T("DIESEL                                            ")</f>
        <v xml:space="preserve">DIESEL                                            </v>
      </c>
      <c r="I10380">
        <v>22</v>
      </c>
    </row>
    <row r="10381" spans="1:9">
      <c r="A10381" t="str">
        <f>T("2018")</f>
        <v>2018</v>
      </c>
      <c r="B10381" t="str">
        <f>T("FISICO                                            ")</f>
        <v xml:space="preserve">FISICO                                            </v>
      </c>
      <c r="C10381" t="str">
        <f>T("PUENTE DE VALLECAS  ")</f>
        <v xml:space="preserve">PUENTE DE VALLECAS  </v>
      </c>
      <c r="D10381" t="str">
        <f>T("PALOMERAS SURESTE   ")</f>
        <v xml:space="preserve">PALOMERAS SURESTE   </v>
      </c>
      <c r="E10381" t="str">
        <f>T("CA ")</f>
        <v xml:space="preserve">CA </v>
      </c>
      <c r="F10381" t="str">
        <f>T("CAMIONES       ")</f>
        <v xml:space="preserve">CAMIONES       </v>
      </c>
      <c r="G10381" t="str">
        <f>T("De 10.000 KG DE CARGA ÚTIL en adelante            ")</f>
        <v xml:space="preserve">De 10.000 KG DE CARGA ÚTIL en adelante            </v>
      </c>
      <c r="H10381" t="str">
        <f>T("DIESEL                                            ")</f>
        <v xml:space="preserve">DIESEL                                            </v>
      </c>
      <c r="I10381">
        <v>4</v>
      </c>
    </row>
    <row r="10382" spans="1:9">
      <c r="A10382" t="str">
        <f>T("2018")</f>
        <v>2018</v>
      </c>
      <c r="B10382" t="str">
        <f>T("FISICO                                            ")</f>
        <v xml:space="preserve">FISICO                                            </v>
      </c>
      <c r="C10382" t="str">
        <f>T("PUENTE DE VALLECAS  ")</f>
        <v xml:space="preserve">PUENTE DE VALLECAS  </v>
      </c>
      <c r="D10382" t="str">
        <f>T("PORTAZGO            ")</f>
        <v xml:space="preserve">PORTAZGO            </v>
      </c>
      <c r="E10382" t="str">
        <f>T("CA ")</f>
        <v xml:space="preserve">CA </v>
      </c>
      <c r="F10382" t="str">
        <f>T("CAMIONES       ")</f>
        <v xml:space="preserve">CAMIONES       </v>
      </c>
      <c r="G10382" t="str">
        <f>T("De menos de 1.000 KG DE CARGA ÚTIL                ")</f>
        <v xml:space="preserve">De menos de 1.000 KG DE CARGA ÚTIL                </v>
      </c>
      <c r="H10382" t="str">
        <f>T("DIESEL                                            ")</f>
        <v xml:space="preserve">DIESEL                                            </v>
      </c>
      <c r="I10382">
        <v>577</v>
      </c>
    </row>
    <row r="10383" spans="1:9">
      <c r="A10383" t="str">
        <f>T("2018")</f>
        <v>2018</v>
      </c>
      <c r="B10383" t="str">
        <f>T("FISICO                                            ")</f>
        <v xml:space="preserve">FISICO                                            </v>
      </c>
      <c r="C10383" t="str">
        <f>T("PUENTE DE VALLECAS  ")</f>
        <v xml:space="preserve">PUENTE DE VALLECAS  </v>
      </c>
      <c r="D10383" t="str">
        <f>T("PORTAZGO            ")</f>
        <v xml:space="preserve">PORTAZGO            </v>
      </c>
      <c r="E10383" t="str">
        <f>T("CA ")</f>
        <v xml:space="preserve">CA </v>
      </c>
      <c r="F10383" t="str">
        <f>T("CAMIONES       ")</f>
        <v xml:space="preserve">CAMIONES       </v>
      </c>
      <c r="G10383" t="str">
        <f>T("De 1.000 a 2.999 KG DE CARGA ÚTIL                 ")</f>
        <v xml:space="preserve">De 1.000 a 2.999 KG DE CARGA ÚTIL                 </v>
      </c>
      <c r="H10383" t="str">
        <f>T("DIESEL                                            ")</f>
        <v xml:space="preserve">DIESEL                                            </v>
      </c>
      <c r="I10383">
        <v>222</v>
      </c>
    </row>
    <row r="10384" spans="1:9">
      <c r="A10384" t="str">
        <f>T("2018")</f>
        <v>2018</v>
      </c>
      <c r="B10384" t="str">
        <f>T("FISICO                                            ")</f>
        <v xml:space="preserve">FISICO                                            </v>
      </c>
      <c r="C10384" t="str">
        <f>T("PUENTE DE VALLECAS  ")</f>
        <v xml:space="preserve">PUENTE DE VALLECAS  </v>
      </c>
      <c r="D10384" t="str">
        <f>T("PORTAZGO            ")</f>
        <v xml:space="preserve">PORTAZGO            </v>
      </c>
      <c r="E10384" t="str">
        <f>T("CA ")</f>
        <v xml:space="preserve">CA </v>
      </c>
      <c r="F10384" t="str">
        <f>T("CAMIONES       ")</f>
        <v xml:space="preserve">CAMIONES       </v>
      </c>
      <c r="G10384" t="str">
        <f>T("De 3.000 a 9.999 KG DE CARGA ÚTIL                 ")</f>
        <v xml:space="preserve">De 3.000 a 9.999 KG DE CARGA ÚTIL                 </v>
      </c>
      <c r="H10384" t="str">
        <f>T("DIESEL                                            ")</f>
        <v xml:space="preserve">DIESEL                                            </v>
      </c>
      <c r="I10384">
        <v>15</v>
      </c>
    </row>
    <row r="10385" spans="1:9">
      <c r="A10385" t="str">
        <f>T("2018")</f>
        <v>2018</v>
      </c>
      <c r="B10385" t="str">
        <f>T("FISICO                                            ")</f>
        <v xml:space="preserve">FISICO                                            </v>
      </c>
      <c r="C10385" t="str">
        <f>T("PUENTE DE VALLECAS  ")</f>
        <v xml:space="preserve">PUENTE DE VALLECAS  </v>
      </c>
      <c r="D10385" t="str">
        <f>T("PORTAZGO            ")</f>
        <v xml:space="preserve">PORTAZGO            </v>
      </c>
      <c r="E10385" t="str">
        <f>T("CA ")</f>
        <v xml:space="preserve">CA </v>
      </c>
      <c r="F10385" t="str">
        <f>T("CAMIONES       ")</f>
        <v xml:space="preserve">CAMIONES       </v>
      </c>
      <c r="G10385" t="str">
        <f>T("De 10.000 KG DE CARGA ÚTIL en adelante            ")</f>
        <v xml:space="preserve">De 10.000 KG DE CARGA ÚTIL en adelante            </v>
      </c>
      <c r="H10385" t="str">
        <f>T("DIESEL                                            ")</f>
        <v xml:space="preserve">DIESEL                                            </v>
      </c>
      <c r="I10385">
        <v>9</v>
      </c>
    </row>
    <row r="10386" spans="1:9">
      <c r="A10386" t="str">
        <f>T("2018")</f>
        <v>2018</v>
      </c>
      <c r="B10386" t="str">
        <f>T("FISICO                                            ")</f>
        <v xml:space="preserve">FISICO                                            </v>
      </c>
      <c r="C10386" t="str">
        <f>T("PUENTE DE VALLECAS  ")</f>
        <v xml:space="preserve">PUENTE DE VALLECAS  </v>
      </c>
      <c r="D10386" t="str">
        <f>T("NUMANCIA            ")</f>
        <v xml:space="preserve">NUMANCIA            </v>
      </c>
      <c r="E10386" t="str">
        <f>T("CA ")</f>
        <v xml:space="preserve">CA </v>
      </c>
      <c r="F10386" t="str">
        <f>T("CAMIONES       ")</f>
        <v xml:space="preserve">CAMIONES       </v>
      </c>
      <c r="G10386" t="str">
        <f>T("De menos de 1.000 KG DE CARGA ÚTIL                ")</f>
        <v xml:space="preserve">De menos de 1.000 KG DE CARGA ÚTIL                </v>
      </c>
      <c r="H10386" t="str">
        <f>T("DIESEL                                            ")</f>
        <v xml:space="preserve">DIESEL                                            </v>
      </c>
      <c r="I10386">
        <v>791</v>
      </c>
    </row>
    <row r="10387" spans="1:9">
      <c r="A10387" t="str">
        <f>T("2018")</f>
        <v>2018</v>
      </c>
      <c r="B10387" t="str">
        <f>T("FISICO                                            ")</f>
        <v xml:space="preserve">FISICO                                            </v>
      </c>
      <c r="C10387" t="str">
        <f>T("PUENTE DE VALLECAS  ")</f>
        <v xml:space="preserve">PUENTE DE VALLECAS  </v>
      </c>
      <c r="D10387" t="str">
        <f>T("NUMANCIA            ")</f>
        <v xml:space="preserve">NUMANCIA            </v>
      </c>
      <c r="E10387" t="str">
        <f>T("CA ")</f>
        <v xml:space="preserve">CA </v>
      </c>
      <c r="F10387" t="str">
        <f>T("CAMIONES       ")</f>
        <v xml:space="preserve">CAMIONES       </v>
      </c>
      <c r="G10387" t="str">
        <f>T("De 1.000 a 2.999 KG DE CARGA ÚTIL                 ")</f>
        <v xml:space="preserve">De 1.000 a 2.999 KG DE CARGA ÚTIL                 </v>
      </c>
      <c r="H10387" t="str">
        <f>T("DIESEL                                            ")</f>
        <v xml:space="preserve">DIESEL                                            </v>
      </c>
      <c r="I10387">
        <v>316</v>
      </c>
    </row>
    <row r="10388" spans="1:9">
      <c r="A10388" t="str">
        <f>T("2018")</f>
        <v>2018</v>
      </c>
      <c r="B10388" t="str">
        <f>T("FISICO                                            ")</f>
        <v xml:space="preserve">FISICO                                            </v>
      </c>
      <c r="C10388" t="str">
        <f>T("PUENTE DE VALLECAS  ")</f>
        <v xml:space="preserve">PUENTE DE VALLECAS  </v>
      </c>
      <c r="D10388" t="str">
        <f>T("NUMANCIA            ")</f>
        <v xml:space="preserve">NUMANCIA            </v>
      </c>
      <c r="E10388" t="str">
        <f>T("CA ")</f>
        <v xml:space="preserve">CA </v>
      </c>
      <c r="F10388" t="str">
        <f>T("CAMIONES       ")</f>
        <v xml:space="preserve">CAMIONES       </v>
      </c>
      <c r="G10388" t="str">
        <f>T("De 3.000 a 9.999 KG DE CARGA ÚTIL                 ")</f>
        <v xml:space="preserve">De 3.000 a 9.999 KG DE CARGA ÚTIL                 </v>
      </c>
      <c r="H10388" t="str">
        <f>T("DIESEL                                            ")</f>
        <v xml:space="preserve">DIESEL                                            </v>
      </c>
      <c r="I10388">
        <v>12</v>
      </c>
    </row>
    <row r="10389" spans="1:9">
      <c r="A10389" t="str">
        <f>T("2018")</f>
        <v>2018</v>
      </c>
      <c r="B10389" t="str">
        <f>T("FISICO                                            ")</f>
        <v xml:space="preserve">FISICO                                            </v>
      </c>
      <c r="C10389" t="str">
        <f>T("PUENTE DE VALLECAS  ")</f>
        <v xml:space="preserve">PUENTE DE VALLECAS  </v>
      </c>
      <c r="D10389" t="str">
        <f>T("NUMANCIA            ")</f>
        <v xml:space="preserve">NUMANCIA            </v>
      </c>
      <c r="E10389" t="str">
        <f>T("CA ")</f>
        <v xml:space="preserve">CA </v>
      </c>
      <c r="F10389" t="str">
        <f>T("CAMIONES       ")</f>
        <v xml:space="preserve">CAMIONES       </v>
      </c>
      <c r="G10389" t="str">
        <f>T("De 10.000 KG DE CARGA ÚTIL en adelante            ")</f>
        <v xml:space="preserve">De 10.000 KG DE CARGA ÚTIL en adelante            </v>
      </c>
      <c r="H10389" t="str">
        <f>T("DIESEL                                            ")</f>
        <v xml:space="preserve">DIESEL                                            </v>
      </c>
      <c r="I10389">
        <v>5</v>
      </c>
    </row>
    <row r="10390" spans="1:9">
      <c r="A10390" t="str">
        <f>T("2018")</f>
        <v>2018</v>
      </c>
      <c r="B10390" t="str">
        <f>T("JURIDICO                                          ")</f>
        <v xml:space="preserve">JURIDICO                                          </v>
      </c>
      <c r="C10390" t="str">
        <f>T("PUENTE DE VALLECAS  ")</f>
        <v xml:space="preserve">PUENTE DE VALLECAS  </v>
      </c>
      <c r="D10390" t="str">
        <f>T("SIN BARRIO          ")</f>
        <v xml:space="preserve">SIN BARRIO          </v>
      </c>
      <c r="E10390" t="str">
        <f>T("CA ")</f>
        <v xml:space="preserve">CA </v>
      </c>
      <c r="F10390" t="str">
        <f>T("CAMIONES       ")</f>
        <v xml:space="preserve">CAMIONES       </v>
      </c>
      <c r="G10390" t="str">
        <f>T("De menos de 1.000 KG DE CARGA ÚTIL                ")</f>
        <v xml:space="preserve">De menos de 1.000 KG DE CARGA ÚTIL                </v>
      </c>
      <c r="H10390" t="str">
        <f>T("DIESEL                                            ")</f>
        <v xml:space="preserve">DIESEL                                            </v>
      </c>
      <c r="I10390">
        <v>17</v>
      </c>
    </row>
    <row r="10391" spans="1:9">
      <c r="A10391" t="str">
        <f>T("2018")</f>
        <v>2018</v>
      </c>
      <c r="B10391" t="str">
        <f>T("JURIDICO                                          ")</f>
        <v xml:space="preserve">JURIDICO                                          </v>
      </c>
      <c r="C10391" t="str">
        <f>T("PUENTE DE VALLECAS  ")</f>
        <v xml:space="preserve">PUENTE DE VALLECAS  </v>
      </c>
      <c r="D10391" t="str">
        <f>T("SIN BARRIO          ")</f>
        <v xml:space="preserve">SIN BARRIO          </v>
      </c>
      <c r="E10391" t="str">
        <f>T("CA ")</f>
        <v xml:space="preserve">CA </v>
      </c>
      <c r="F10391" t="str">
        <f>T("CAMIONES       ")</f>
        <v xml:space="preserve">CAMIONES       </v>
      </c>
      <c r="G10391" t="str">
        <f>T("De 1.000 a 2.999 KG DE CARGA ÚTIL                 ")</f>
        <v xml:space="preserve">De 1.000 a 2.999 KG DE CARGA ÚTIL                 </v>
      </c>
      <c r="H10391" t="str">
        <f>T("DIESEL                                            ")</f>
        <v xml:space="preserve">DIESEL                                            </v>
      </c>
      <c r="I10391">
        <v>8</v>
      </c>
    </row>
    <row r="10392" spans="1:9">
      <c r="A10392" t="str">
        <f>T("2018")</f>
        <v>2018</v>
      </c>
      <c r="B10392" t="str">
        <f>T("JURIDICO                                          ")</f>
        <v xml:space="preserve">JURIDICO                                          </v>
      </c>
      <c r="C10392" t="str">
        <f>T("PUENTE DE VALLECAS  ")</f>
        <v xml:space="preserve">PUENTE DE VALLECAS  </v>
      </c>
      <c r="D10392" t="str">
        <f>T("SIN BARRIO          ")</f>
        <v xml:space="preserve">SIN BARRIO          </v>
      </c>
      <c r="E10392" t="str">
        <f>T("CA ")</f>
        <v xml:space="preserve">CA </v>
      </c>
      <c r="F10392" t="str">
        <f>T("CAMIONES       ")</f>
        <v xml:space="preserve">CAMIONES       </v>
      </c>
      <c r="G10392" t="str">
        <f>T("De 3.000 a 9.999 KG DE CARGA ÚTIL                 ")</f>
        <v xml:space="preserve">De 3.000 a 9.999 KG DE CARGA ÚTIL                 </v>
      </c>
      <c r="H10392" t="str">
        <f>T("DIESEL                                            ")</f>
        <v xml:space="preserve">DIESEL                                            </v>
      </c>
      <c r="I10392">
        <v>1</v>
      </c>
    </row>
    <row r="10393" spans="1:9">
      <c r="A10393" t="str">
        <f>T("2018")</f>
        <v>2018</v>
      </c>
      <c r="B10393" t="str">
        <f>T("JURIDICO                                          ")</f>
        <v xml:space="preserve">JURIDICO                                          </v>
      </c>
      <c r="C10393" t="str">
        <f>T("PUENTE DE VALLECAS  ")</f>
        <v xml:space="preserve">PUENTE DE VALLECAS  </v>
      </c>
      <c r="D10393" t="str">
        <f>T("ENTREVIAS           ")</f>
        <v xml:space="preserve">ENTREVIAS           </v>
      </c>
      <c r="E10393" t="str">
        <f>T("CA ")</f>
        <v xml:space="preserve">CA </v>
      </c>
      <c r="F10393" t="str">
        <f>T("CAMIONES       ")</f>
        <v xml:space="preserve">CAMIONES       </v>
      </c>
      <c r="G10393" t="str">
        <f>T("De menos de 1.000 KG DE CARGA ÚTIL                ")</f>
        <v xml:space="preserve">De menos de 1.000 KG DE CARGA ÚTIL                </v>
      </c>
      <c r="H10393" t="str">
        <f>T("DIESEL                                            ")</f>
        <v xml:space="preserve">DIESEL                                            </v>
      </c>
      <c r="I10393">
        <v>168</v>
      </c>
    </row>
    <row r="10394" spans="1:9">
      <c r="A10394" t="str">
        <f>T("2018")</f>
        <v>2018</v>
      </c>
      <c r="B10394" t="str">
        <f>T("JURIDICO                                          ")</f>
        <v xml:space="preserve">JURIDICO                                          </v>
      </c>
      <c r="C10394" t="str">
        <f>T("PUENTE DE VALLECAS  ")</f>
        <v xml:space="preserve">PUENTE DE VALLECAS  </v>
      </c>
      <c r="D10394" t="str">
        <f>T("ENTREVIAS           ")</f>
        <v xml:space="preserve">ENTREVIAS           </v>
      </c>
      <c r="E10394" t="str">
        <f>T("CA ")</f>
        <v xml:space="preserve">CA </v>
      </c>
      <c r="F10394" t="str">
        <f>T("CAMIONES       ")</f>
        <v xml:space="preserve">CAMIONES       </v>
      </c>
      <c r="G10394" t="str">
        <f>T("De 1.000 a 2.999 KG DE CARGA ÚTIL                 ")</f>
        <v xml:space="preserve">De 1.000 a 2.999 KG DE CARGA ÚTIL                 </v>
      </c>
      <c r="H10394" t="str">
        <f>T("DIESEL                                            ")</f>
        <v xml:space="preserve">DIESEL                                            </v>
      </c>
      <c r="I10394">
        <v>70</v>
      </c>
    </row>
    <row r="10395" spans="1:9">
      <c r="A10395" t="str">
        <f>T("2018")</f>
        <v>2018</v>
      </c>
      <c r="B10395" t="str">
        <f>T("JURIDICO                                          ")</f>
        <v xml:space="preserve">JURIDICO                                          </v>
      </c>
      <c r="C10395" t="str">
        <f>T("PUENTE DE VALLECAS  ")</f>
        <v xml:space="preserve">PUENTE DE VALLECAS  </v>
      </c>
      <c r="D10395" t="str">
        <f>T("ENTREVIAS           ")</f>
        <v xml:space="preserve">ENTREVIAS           </v>
      </c>
      <c r="E10395" t="str">
        <f>T("CA ")</f>
        <v xml:space="preserve">CA </v>
      </c>
      <c r="F10395" t="str">
        <f>T("CAMIONES       ")</f>
        <v xml:space="preserve">CAMIONES       </v>
      </c>
      <c r="G10395" t="str">
        <f>T("De 3.000 a 9.999 KG DE CARGA ÚTIL                 ")</f>
        <v xml:space="preserve">De 3.000 a 9.999 KG DE CARGA ÚTIL                 </v>
      </c>
      <c r="H10395" t="str">
        <f>T("DIESEL                                            ")</f>
        <v xml:space="preserve">DIESEL                                            </v>
      </c>
      <c r="I10395">
        <v>41</v>
      </c>
    </row>
    <row r="10396" spans="1:9">
      <c r="A10396" t="str">
        <f>T("2018")</f>
        <v>2018</v>
      </c>
      <c r="B10396" t="str">
        <f>T("JURIDICO                                          ")</f>
        <v xml:space="preserve">JURIDICO                                          </v>
      </c>
      <c r="C10396" t="str">
        <f>T("PUENTE DE VALLECAS  ")</f>
        <v xml:space="preserve">PUENTE DE VALLECAS  </v>
      </c>
      <c r="D10396" t="str">
        <f>T("ENTREVIAS           ")</f>
        <v xml:space="preserve">ENTREVIAS           </v>
      </c>
      <c r="E10396" t="str">
        <f>T("CA ")</f>
        <v xml:space="preserve">CA </v>
      </c>
      <c r="F10396" t="str">
        <f>T("CAMIONES       ")</f>
        <v xml:space="preserve">CAMIONES       </v>
      </c>
      <c r="G10396" t="str">
        <f>T("De 10.000 KG DE CARGA ÚTIL en adelante            ")</f>
        <v xml:space="preserve">De 10.000 KG DE CARGA ÚTIL en adelante            </v>
      </c>
      <c r="H10396" t="str">
        <f>T("DIESEL                                            ")</f>
        <v xml:space="preserve">DIESEL                                            </v>
      </c>
      <c r="I10396">
        <v>8</v>
      </c>
    </row>
    <row r="10397" spans="1:9">
      <c r="A10397" t="str">
        <f>T("2018")</f>
        <v>2018</v>
      </c>
      <c r="B10397" t="str">
        <f>T("JURIDICO                                          ")</f>
        <v xml:space="preserve">JURIDICO                                          </v>
      </c>
      <c r="C10397" t="str">
        <f>T("PUENTE DE VALLECAS  ")</f>
        <v xml:space="preserve">PUENTE DE VALLECAS  </v>
      </c>
      <c r="D10397" t="str">
        <f>T("SAN DIEGO           ")</f>
        <v xml:space="preserve">SAN DIEGO           </v>
      </c>
      <c r="E10397" t="str">
        <f>T("CA ")</f>
        <v xml:space="preserve">CA </v>
      </c>
      <c r="F10397" t="str">
        <f>T("CAMIONES       ")</f>
        <v xml:space="preserve">CAMIONES       </v>
      </c>
      <c r="G10397" t="str">
        <f>T("De menos de 1.000 KG DE CARGA ÚTIL                ")</f>
        <v xml:space="preserve">De menos de 1.000 KG DE CARGA ÚTIL                </v>
      </c>
      <c r="H10397" t="str">
        <f>T("DIESEL                                            ")</f>
        <v xml:space="preserve">DIESEL                                            </v>
      </c>
      <c r="I10397">
        <v>256</v>
      </c>
    </row>
    <row r="10398" spans="1:9">
      <c r="A10398" t="str">
        <f>T("2018")</f>
        <v>2018</v>
      </c>
      <c r="B10398" t="str">
        <f>T("JURIDICO                                          ")</f>
        <v xml:space="preserve">JURIDICO                                          </v>
      </c>
      <c r="C10398" t="str">
        <f>T("PUENTE DE VALLECAS  ")</f>
        <v xml:space="preserve">PUENTE DE VALLECAS  </v>
      </c>
      <c r="D10398" t="str">
        <f>T("SAN DIEGO           ")</f>
        <v xml:space="preserve">SAN DIEGO           </v>
      </c>
      <c r="E10398" t="str">
        <f>T("CA ")</f>
        <v xml:space="preserve">CA </v>
      </c>
      <c r="F10398" t="str">
        <f>T("CAMIONES       ")</f>
        <v xml:space="preserve">CAMIONES       </v>
      </c>
      <c r="G10398" t="str">
        <f>T("De 1.000 a 2.999 KG DE CARGA ÚTIL                 ")</f>
        <v xml:space="preserve">De 1.000 a 2.999 KG DE CARGA ÚTIL                 </v>
      </c>
      <c r="H10398" t="str">
        <f>T("DIESEL                                            ")</f>
        <v xml:space="preserve">DIESEL                                            </v>
      </c>
      <c r="I10398">
        <v>133</v>
      </c>
    </row>
    <row r="10399" spans="1:9">
      <c r="A10399" t="str">
        <f>T("2018")</f>
        <v>2018</v>
      </c>
      <c r="B10399" t="str">
        <f>T("JURIDICO                                          ")</f>
        <v xml:space="preserve">JURIDICO                                          </v>
      </c>
      <c r="C10399" t="str">
        <f>T("PUENTE DE VALLECAS  ")</f>
        <v xml:space="preserve">PUENTE DE VALLECAS  </v>
      </c>
      <c r="D10399" t="str">
        <f>T("SAN DIEGO           ")</f>
        <v xml:space="preserve">SAN DIEGO           </v>
      </c>
      <c r="E10399" t="str">
        <f>T("CA ")</f>
        <v xml:space="preserve">CA </v>
      </c>
      <c r="F10399" t="str">
        <f>T("CAMIONES       ")</f>
        <v xml:space="preserve">CAMIONES       </v>
      </c>
      <c r="G10399" t="str">
        <f>T("De 3.000 a 9.999 KG DE CARGA ÚTIL                 ")</f>
        <v xml:space="preserve">De 3.000 a 9.999 KG DE CARGA ÚTIL                 </v>
      </c>
      <c r="H10399" t="str">
        <f>T("DIESEL                                            ")</f>
        <v xml:space="preserve">DIESEL                                            </v>
      </c>
      <c r="I10399">
        <v>7</v>
      </c>
    </row>
    <row r="10400" spans="1:9">
      <c r="A10400" t="str">
        <f>T("2018")</f>
        <v>2018</v>
      </c>
      <c r="B10400" t="str">
        <f>T("JURIDICO                                          ")</f>
        <v xml:space="preserve">JURIDICO                                          </v>
      </c>
      <c r="C10400" t="str">
        <f>T("PUENTE DE VALLECAS  ")</f>
        <v xml:space="preserve">PUENTE DE VALLECAS  </v>
      </c>
      <c r="D10400" t="str">
        <f>T("PALOMERAS BAJAS     ")</f>
        <v xml:space="preserve">PALOMERAS BAJAS     </v>
      </c>
      <c r="E10400" t="str">
        <f>T("CA ")</f>
        <v xml:space="preserve">CA </v>
      </c>
      <c r="F10400" t="str">
        <f>T("CAMIONES       ")</f>
        <v xml:space="preserve">CAMIONES       </v>
      </c>
      <c r="G10400" t="str">
        <f>T("De menos de 1.000 KG DE CARGA ÚTIL                ")</f>
        <v xml:space="preserve">De menos de 1.000 KG DE CARGA ÚTIL                </v>
      </c>
      <c r="H10400" t="str">
        <f>T("DIESEL                                            ")</f>
        <v xml:space="preserve">DIESEL                                            </v>
      </c>
      <c r="I10400">
        <v>146</v>
      </c>
    </row>
    <row r="10401" spans="1:9">
      <c r="A10401" t="str">
        <f>T("2018")</f>
        <v>2018</v>
      </c>
      <c r="B10401" t="str">
        <f>T("JURIDICO                                          ")</f>
        <v xml:space="preserve">JURIDICO                                          </v>
      </c>
      <c r="C10401" t="str">
        <f>T("PUENTE DE VALLECAS  ")</f>
        <v xml:space="preserve">PUENTE DE VALLECAS  </v>
      </c>
      <c r="D10401" t="str">
        <f>T("PALOMERAS BAJAS     ")</f>
        <v xml:space="preserve">PALOMERAS BAJAS     </v>
      </c>
      <c r="E10401" t="str">
        <f>T("CA ")</f>
        <v xml:space="preserve">CA </v>
      </c>
      <c r="F10401" t="str">
        <f>T("CAMIONES       ")</f>
        <v xml:space="preserve">CAMIONES       </v>
      </c>
      <c r="G10401" t="str">
        <f>T("De 1.000 a 2.999 KG DE CARGA ÚTIL                 ")</f>
        <v xml:space="preserve">De 1.000 a 2.999 KG DE CARGA ÚTIL                 </v>
      </c>
      <c r="H10401" t="str">
        <f>T("DIESEL                                            ")</f>
        <v xml:space="preserve">DIESEL                                            </v>
      </c>
      <c r="I10401">
        <v>72</v>
      </c>
    </row>
    <row r="10402" spans="1:9">
      <c r="A10402" t="str">
        <f>T("2018")</f>
        <v>2018</v>
      </c>
      <c r="B10402" t="str">
        <f>T("JURIDICO                                          ")</f>
        <v xml:space="preserve">JURIDICO                                          </v>
      </c>
      <c r="C10402" t="str">
        <f>T("PUENTE DE VALLECAS  ")</f>
        <v xml:space="preserve">PUENTE DE VALLECAS  </v>
      </c>
      <c r="D10402" t="str">
        <f>T("PALOMERAS BAJAS     ")</f>
        <v xml:space="preserve">PALOMERAS BAJAS     </v>
      </c>
      <c r="E10402" t="str">
        <f>T("CA ")</f>
        <v xml:space="preserve">CA </v>
      </c>
      <c r="F10402" t="str">
        <f>T("CAMIONES       ")</f>
        <v xml:space="preserve">CAMIONES       </v>
      </c>
      <c r="G10402" t="str">
        <f>T("De 3.000 a 9.999 KG DE CARGA ÚTIL                 ")</f>
        <v xml:space="preserve">De 3.000 a 9.999 KG DE CARGA ÚTIL                 </v>
      </c>
      <c r="H10402" t="str">
        <f>T("DIESEL                                            ")</f>
        <v xml:space="preserve">DIESEL                                            </v>
      </c>
      <c r="I10402">
        <v>19</v>
      </c>
    </row>
    <row r="10403" spans="1:9">
      <c r="A10403" t="str">
        <f>T("2018")</f>
        <v>2018</v>
      </c>
      <c r="B10403" t="str">
        <f>T("JURIDICO                                          ")</f>
        <v xml:space="preserve">JURIDICO                                          </v>
      </c>
      <c r="C10403" t="str">
        <f>T("PUENTE DE VALLECAS  ")</f>
        <v xml:space="preserve">PUENTE DE VALLECAS  </v>
      </c>
      <c r="D10403" t="str">
        <f>T("PALOMERAS BAJAS     ")</f>
        <v xml:space="preserve">PALOMERAS BAJAS     </v>
      </c>
      <c r="E10403" t="str">
        <f>T("CA ")</f>
        <v xml:space="preserve">CA </v>
      </c>
      <c r="F10403" t="str">
        <f>T("CAMIONES       ")</f>
        <v xml:space="preserve">CAMIONES       </v>
      </c>
      <c r="G10403" t="str">
        <f>T("De 10.000 KG DE CARGA ÚTIL en adelante            ")</f>
        <v xml:space="preserve">De 10.000 KG DE CARGA ÚTIL en adelante            </v>
      </c>
      <c r="H10403" t="str">
        <f>T("DIESEL                                            ")</f>
        <v xml:space="preserve">DIESEL                                            </v>
      </c>
      <c r="I10403">
        <v>5</v>
      </c>
    </row>
    <row r="10404" spans="1:9">
      <c r="A10404" t="str">
        <f>T("2018")</f>
        <v>2018</v>
      </c>
      <c r="B10404" t="str">
        <f>T("JURIDICO                                          ")</f>
        <v xml:space="preserve">JURIDICO                                          </v>
      </c>
      <c r="C10404" t="str">
        <f>T("PUENTE DE VALLECAS  ")</f>
        <v xml:space="preserve">PUENTE DE VALLECAS  </v>
      </c>
      <c r="D10404" t="str">
        <f>T("PALOMERAS SURESTE   ")</f>
        <v xml:space="preserve">PALOMERAS SURESTE   </v>
      </c>
      <c r="E10404" t="str">
        <f>T("CA ")</f>
        <v xml:space="preserve">CA </v>
      </c>
      <c r="F10404" t="str">
        <f>T("CAMIONES       ")</f>
        <v xml:space="preserve">CAMIONES       </v>
      </c>
      <c r="G10404" t="str">
        <f>T("De menos de 1.000 KG DE CARGA ÚTIL                ")</f>
        <v xml:space="preserve">De menos de 1.000 KG DE CARGA ÚTIL                </v>
      </c>
      <c r="H10404" t="str">
        <f>T("DIESEL                                            ")</f>
        <v xml:space="preserve">DIESEL                                            </v>
      </c>
      <c r="I10404">
        <v>374</v>
      </c>
    </row>
    <row r="10405" spans="1:9">
      <c r="A10405" t="str">
        <f>T("2018")</f>
        <v>2018</v>
      </c>
      <c r="B10405" t="str">
        <f>T("JURIDICO                                          ")</f>
        <v xml:space="preserve">JURIDICO                                          </v>
      </c>
      <c r="C10405" t="str">
        <f>T("PUENTE DE VALLECAS  ")</f>
        <v xml:space="preserve">PUENTE DE VALLECAS  </v>
      </c>
      <c r="D10405" t="str">
        <f>T("PALOMERAS SURESTE   ")</f>
        <v xml:space="preserve">PALOMERAS SURESTE   </v>
      </c>
      <c r="E10405" t="str">
        <f>T("CA ")</f>
        <v xml:space="preserve">CA </v>
      </c>
      <c r="F10405" t="str">
        <f>T("CAMIONES       ")</f>
        <v xml:space="preserve">CAMIONES       </v>
      </c>
      <c r="G10405" t="str">
        <f>T("De 1.000 a 2.999 KG DE CARGA ÚTIL                 ")</f>
        <v xml:space="preserve">De 1.000 a 2.999 KG DE CARGA ÚTIL                 </v>
      </c>
      <c r="H10405" t="str">
        <f>T("DIESEL                                            ")</f>
        <v xml:space="preserve">DIESEL                                            </v>
      </c>
      <c r="I10405">
        <v>162</v>
      </c>
    </row>
    <row r="10406" spans="1:9">
      <c r="A10406" t="str">
        <f>T("2018")</f>
        <v>2018</v>
      </c>
      <c r="B10406" t="str">
        <f>T("JURIDICO                                          ")</f>
        <v xml:space="preserve">JURIDICO                                          </v>
      </c>
      <c r="C10406" t="str">
        <f>T("PUENTE DE VALLECAS  ")</f>
        <v xml:space="preserve">PUENTE DE VALLECAS  </v>
      </c>
      <c r="D10406" t="str">
        <f>T("PALOMERAS SURESTE   ")</f>
        <v xml:space="preserve">PALOMERAS SURESTE   </v>
      </c>
      <c r="E10406" t="str">
        <f>T("CA ")</f>
        <v xml:space="preserve">CA </v>
      </c>
      <c r="F10406" t="str">
        <f>T("CAMIONES       ")</f>
        <v xml:space="preserve">CAMIONES       </v>
      </c>
      <c r="G10406" t="str">
        <f>T("De 3.000 a 9.999 KG DE CARGA ÚTIL                 ")</f>
        <v xml:space="preserve">De 3.000 a 9.999 KG DE CARGA ÚTIL                 </v>
      </c>
      <c r="H10406" t="str">
        <f>T("DIESEL                                            ")</f>
        <v xml:space="preserve">DIESEL                                            </v>
      </c>
      <c r="I10406">
        <v>30</v>
      </c>
    </row>
    <row r="10407" spans="1:9">
      <c r="A10407" t="str">
        <f>T("2018")</f>
        <v>2018</v>
      </c>
      <c r="B10407" t="str">
        <f>T("JURIDICO                                          ")</f>
        <v xml:space="preserve">JURIDICO                                          </v>
      </c>
      <c r="C10407" t="str">
        <f>T("PUENTE DE VALLECAS  ")</f>
        <v xml:space="preserve">PUENTE DE VALLECAS  </v>
      </c>
      <c r="D10407" t="str">
        <f>T("PALOMERAS SURESTE   ")</f>
        <v xml:space="preserve">PALOMERAS SURESTE   </v>
      </c>
      <c r="E10407" t="str">
        <f>T("CA ")</f>
        <v xml:space="preserve">CA </v>
      </c>
      <c r="F10407" t="str">
        <f>T("CAMIONES       ")</f>
        <v xml:space="preserve">CAMIONES       </v>
      </c>
      <c r="G10407" t="str">
        <f>T("De 10.000 KG DE CARGA ÚTIL en adelante            ")</f>
        <v xml:space="preserve">De 10.000 KG DE CARGA ÚTIL en adelante            </v>
      </c>
      <c r="H10407" t="str">
        <f>T("DIESEL                                            ")</f>
        <v xml:space="preserve">DIESEL                                            </v>
      </c>
      <c r="I10407">
        <v>6</v>
      </c>
    </row>
    <row r="10408" spans="1:9">
      <c r="A10408" t="str">
        <f>T("2018")</f>
        <v>2018</v>
      </c>
      <c r="B10408" t="str">
        <f>T("JURIDICO                                          ")</f>
        <v xml:space="preserve">JURIDICO                                          </v>
      </c>
      <c r="C10408" t="str">
        <f>T("PUENTE DE VALLECAS  ")</f>
        <v xml:space="preserve">PUENTE DE VALLECAS  </v>
      </c>
      <c r="D10408" t="str">
        <f>T("PORTAZGO            ")</f>
        <v xml:space="preserve">PORTAZGO            </v>
      </c>
      <c r="E10408" t="str">
        <f>T("CA ")</f>
        <v xml:space="preserve">CA </v>
      </c>
      <c r="F10408" t="str">
        <f>T("CAMIONES       ")</f>
        <v xml:space="preserve">CAMIONES       </v>
      </c>
      <c r="G10408" t="str">
        <f>T("De menos de 1.000 KG DE CARGA ÚTIL                ")</f>
        <v xml:space="preserve">De menos de 1.000 KG DE CARGA ÚTIL                </v>
      </c>
      <c r="H10408" t="str">
        <f>T("DIESEL                                            ")</f>
        <v xml:space="preserve">DIESEL                                            </v>
      </c>
      <c r="I10408">
        <v>115</v>
      </c>
    </row>
    <row r="10409" spans="1:9">
      <c r="A10409" t="str">
        <f>T("2018")</f>
        <v>2018</v>
      </c>
      <c r="B10409" t="str">
        <f>T("JURIDICO                                          ")</f>
        <v xml:space="preserve">JURIDICO                                          </v>
      </c>
      <c r="C10409" t="str">
        <f>T("PUENTE DE VALLECAS  ")</f>
        <v xml:space="preserve">PUENTE DE VALLECAS  </v>
      </c>
      <c r="D10409" t="str">
        <f>T("PORTAZGO            ")</f>
        <v xml:space="preserve">PORTAZGO            </v>
      </c>
      <c r="E10409" t="str">
        <f>T("CA ")</f>
        <v xml:space="preserve">CA </v>
      </c>
      <c r="F10409" t="str">
        <f>T("CAMIONES       ")</f>
        <v xml:space="preserve">CAMIONES       </v>
      </c>
      <c r="G10409" t="str">
        <f>T("De 1.000 a 2.999 KG DE CARGA ÚTIL                 ")</f>
        <v xml:space="preserve">De 1.000 a 2.999 KG DE CARGA ÚTIL                 </v>
      </c>
      <c r="H10409" t="str">
        <f>T("DIESEL                                            ")</f>
        <v xml:space="preserve">DIESEL                                            </v>
      </c>
      <c r="I10409">
        <v>67</v>
      </c>
    </row>
    <row r="10410" spans="1:9">
      <c r="A10410" t="str">
        <f>T("2018")</f>
        <v>2018</v>
      </c>
      <c r="B10410" t="str">
        <f>T("JURIDICO                                          ")</f>
        <v xml:space="preserve">JURIDICO                                          </v>
      </c>
      <c r="C10410" t="str">
        <f>T("PUENTE DE VALLECAS  ")</f>
        <v xml:space="preserve">PUENTE DE VALLECAS  </v>
      </c>
      <c r="D10410" t="str">
        <f>T("PORTAZGO            ")</f>
        <v xml:space="preserve">PORTAZGO            </v>
      </c>
      <c r="E10410" t="str">
        <f>T("CA ")</f>
        <v xml:space="preserve">CA </v>
      </c>
      <c r="F10410" t="str">
        <f>T("CAMIONES       ")</f>
        <v xml:space="preserve">CAMIONES       </v>
      </c>
      <c r="G10410" t="str">
        <f>T("De 3.000 a 9.999 KG DE CARGA ÚTIL                 ")</f>
        <v xml:space="preserve">De 3.000 a 9.999 KG DE CARGA ÚTIL                 </v>
      </c>
      <c r="H10410" t="str">
        <f>T("DIESEL                                            ")</f>
        <v xml:space="preserve">DIESEL                                            </v>
      </c>
      <c r="I10410">
        <v>15</v>
      </c>
    </row>
    <row r="10411" spans="1:9">
      <c r="A10411" t="str">
        <f>T("2018")</f>
        <v>2018</v>
      </c>
      <c r="B10411" t="str">
        <f>T("JURIDICO                                          ")</f>
        <v xml:space="preserve">JURIDICO                                          </v>
      </c>
      <c r="C10411" t="str">
        <f>T("PUENTE DE VALLECAS  ")</f>
        <v xml:space="preserve">PUENTE DE VALLECAS  </v>
      </c>
      <c r="D10411" t="str">
        <f>T("PORTAZGO            ")</f>
        <v xml:space="preserve">PORTAZGO            </v>
      </c>
      <c r="E10411" t="str">
        <f>T("CA ")</f>
        <v xml:space="preserve">CA </v>
      </c>
      <c r="F10411" t="str">
        <f>T("CAMIONES       ")</f>
        <v xml:space="preserve">CAMIONES       </v>
      </c>
      <c r="G10411" t="str">
        <f>T("De 10.000 KG DE CARGA ÚTIL en adelante            ")</f>
        <v xml:space="preserve">De 10.000 KG DE CARGA ÚTIL en adelante            </v>
      </c>
      <c r="H10411" t="str">
        <f>T("DIESEL                                            ")</f>
        <v xml:space="preserve">DIESEL                                            </v>
      </c>
      <c r="I10411">
        <v>7</v>
      </c>
    </row>
    <row r="10412" spans="1:9">
      <c r="A10412" t="str">
        <f>T("2018")</f>
        <v>2018</v>
      </c>
      <c r="B10412" t="str">
        <f>T("JURIDICO                                          ")</f>
        <v xml:space="preserve">JURIDICO                                          </v>
      </c>
      <c r="C10412" t="str">
        <f>T("PUENTE DE VALLECAS  ")</f>
        <v xml:space="preserve">PUENTE DE VALLECAS  </v>
      </c>
      <c r="D10412" t="str">
        <f>T("NUMANCIA            ")</f>
        <v xml:space="preserve">NUMANCIA            </v>
      </c>
      <c r="E10412" t="str">
        <f>T("CA ")</f>
        <v xml:space="preserve">CA </v>
      </c>
      <c r="F10412" t="str">
        <f>T("CAMIONES       ")</f>
        <v xml:space="preserve">CAMIONES       </v>
      </c>
      <c r="G10412" t="str">
        <f>T("De menos de 1.000 KG DE CARGA ÚTIL                ")</f>
        <v xml:space="preserve">De menos de 1.000 KG DE CARGA ÚTIL                </v>
      </c>
      <c r="H10412" t="str">
        <f>T("DIESEL                                            ")</f>
        <v xml:space="preserve">DIESEL                                            </v>
      </c>
      <c r="I10412">
        <v>254</v>
      </c>
    </row>
    <row r="10413" spans="1:9">
      <c r="A10413" t="str">
        <f>T("2018")</f>
        <v>2018</v>
      </c>
      <c r="B10413" t="str">
        <f>T("JURIDICO                                          ")</f>
        <v xml:space="preserve">JURIDICO                                          </v>
      </c>
      <c r="C10413" t="str">
        <f>T("PUENTE DE VALLECAS  ")</f>
        <v xml:space="preserve">PUENTE DE VALLECAS  </v>
      </c>
      <c r="D10413" t="str">
        <f>T("NUMANCIA            ")</f>
        <v xml:space="preserve">NUMANCIA            </v>
      </c>
      <c r="E10413" t="str">
        <f>T("CA ")</f>
        <v xml:space="preserve">CA </v>
      </c>
      <c r="F10413" t="str">
        <f>T("CAMIONES       ")</f>
        <v xml:space="preserve">CAMIONES       </v>
      </c>
      <c r="G10413" t="str">
        <f>T("De 1.000 a 2.999 KG DE CARGA ÚTIL                 ")</f>
        <v xml:space="preserve">De 1.000 a 2.999 KG DE CARGA ÚTIL                 </v>
      </c>
      <c r="H10413" t="str">
        <f>T("DIESEL                                            ")</f>
        <v xml:space="preserve">DIESEL                                            </v>
      </c>
      <c r="I10413">
        <v>123</v>
      </c>
    </row>
    <row r="10414" spans="1:9">
      <c r="A10414" t="str">
        <f>T("2018")</f>
        <v>2018</v>
      </c>
      <c r="B10414" t="str">
        <f>T("JURIDICO                                          ")</f>
        <v xml:space="preserve">JURIDICO                                          </v>
      </c>
      <c r="C10414" t="str">
        <f>T("PUENTE DE VALLECAS  ")</f>
        <v xml:space="preserve">PUENTE DE VALLECAS  </v>
      </c>
      <c r="D10414" t="str">
        <f>T("NUMANCIA            ")</f>
        <v xml:space="preserve">NUMANCIA            </v>
      </c>
      <c r="E10414" t="str">
        <f>T("CA ")</f>
        <v xml:space="preserve">CA </v>
      </c>
      <c r="F10414" t="str">
        <f>T("CAMIONES       ")</f>
        <v xml:space="preserve">CAMIONES       </v>
      </c>
      <c r="G10414" t="str">
        <f>T("De 3.000 a 9.999 KG DE CARGA ÚTIL                 ")</f>
        <v xml:space="preserve">De 3.000 a 9.999 KG DE CARGA ÚTIL                 </v>
      </c>
      <c r="H10414" t="str">
        <f>T("DIESEL                                            ")</f>
        <v xml:space="preserve">DIESEL                                            </v>
      </c>
      <c r="I10414">
        <v>10</v>
      </c>
    </row>
    <row r="10415" spans="1:9">
      <c r="A10415" t="str">
        <f>T("2018")</f>
        <v>2018</v>
      </c>
      <c r="B10415" t="str">
        <f>T("JURIDICO                                          ")</f>
        <v xml:space="preserve">JURIDICO                                          </v>
      </c>
      <c r="C10415" t="str">
        <f>T("PUENTE DE VALLECAS  ")</f>
        <v xml:space="preserve">PUENTE DE VALLECAS  </v>
      </c>
      <c r="D10415" t="str">
        <f>T("NUMANCIA            ")</f>
        <v xml:space="preserve">NUMANCIA            </v>
      </c>
      <c r="E10415" t="str">
        <f>T("CA ")</f>
        <v xml:space="preserve">CA </v>
      </c>
      <c r="F10415" t="str">
        <f>T("CAMIONES       ")</f>
        <v xml:space="preserve">CAMIONES       </v>
      </c>
      <c r="G10415" t="str">
        <f>T("De 10.000 KG DE CARGA ÚTIL en adelante            ")</f>
        <v xml:space="preserve">De 10.000 KG DE CARGA ÚTIL en adelante            </v>
      </c>
      <c r="H10415" t="str">
        <f>T("DIESEL                                            ")</f>
        <v xml:space="preserve">DIESEL                                            </v>
      </c>
      <c r="I10415">
        <v>2</v>
      </c>
    </row>
    <row r="10416" spans="1:9">
      <c r="A10416" t="str">
        <f>T("2018")</f>
        <v>2018</v>
      </c>
      <c r="B10416" t="str">
        <f>T("FISICO                                            ")</f>
        <v xml:space="preserve">FISICO                                            </v>
      </c>
      <c r="C10416" t="str">
        <f>T("PUENTE DE VALLECAS  ")</f>
        <v xml:space="preserve">PUENTE DE VALLECAS  </v>
      </c>
      <c r="D10416" t="str">
        <f>T("PALOMERAS BAJAS     ")</f>
        <v xml:space="preserve">PALOMERAS BAJAS     </v>
      </c>
      <c r="E10416" t="str">
        <f>T("CA ")</f>
        <v xml:space="preserve">CA </v>
      </c>
      <c r="F10416" t="str">
        <f>T("CAMIONES       ")</f>
        <v xml:space="preserve">CAMIONES       </v>
      </c>
      <c r="G10416" t="str">
        <f>T("De menos de 1.000 KG DE CARGA ÚTIL                ")</f>
        <v xml:space="preserve">De menos de 1.000 KG DE CARGA ÚTIL                </v>
      </c>
      <c r="H10416" t="str">
        <f>T("ELÉCTRICO                                         ")</f>
        <v xml:space="preserve">ELÉCTRICO                                         </v>
      </c>
      <c r="I10416">
        <v>1</v>
      </c>
    </row>
    <row r="10417" spans="1:9">
      <c r="A10417" t="str">
        <f>T("2018")</f>
        <v>2018</v>
      </c>
      <c r="B10417" t="str">
        <f>T("JURIDICO                                          ")</f>
        <v xml:space="preserve">JURIDICO                                          </v>
      </c>
      <c r="C10417" t="str">
        <f>T("PUENTE DE VALLECAS  ")</f>
        <v xml:space="preserve">PUENTE DE VALLECAS  </v>
      </c>
      <c r="D10417" t="str">
        <f>T("SAN DIEGO           ")</f>
        <v xml:space="preserve">SAN DIEGO           </v>
      </c>
      <c r="E10417" t="str">
        <f>T("CA ")</f>
        <v xml:space="preserve">CA </v>
      </c>
      <c r="F10417" t="str">
        <f>T("CAMIONES       ")</f>
        <v xml:space="preserve">CAMIONES       </v>
      </c>
      <c r="G10417" t="str">
        <f>T("De menos de 1.000 KG DE CARGA ÚTIL                ")</f>
        <v xml:space="preserve">De menos de 1.000 KG DE CARGA ÚTIL                </v>
      </c>
      <c r="H10417" t="str">
        <f>T("ELÉCTRICO                                         ")</f>
        <v xml:space="preserve">ELÉCTRICO                                         </v>
      </c>
      <c r="I10417">
        <v>2</v>
      </c>
    </row>
    <row r="10418" spans="1:9">
      <c r="A10418" t="str">
        <f>T("2018")</f>
        <v>2018</v>
      </c>
      <c r="B10418" t="str">
        <f>T("FISICO                                            ")</f>
        <v xml:space="preserve">FISICO                                            </v>
      </c>
      <c r="C10418" t="str">
        <f>T("PUENTE DE VALLECAS  ")</f>
        <v xml:space="preserve">PUENTE DE VALLECAS  </v>
      </c>
      <c r="D10418" t="str">
        <f>T("SAN DIEGO           ")</f>
        <v xml:space="preserve">SAN DIEGO           </v>
      </c>
      <c r="E10418" t="str">
        <f>T("CA ")</f>
        <v xml:space="preserve">CA </v>
      </c>
      <c r="F10418" t="str">
        <f>T("CAMIONES       ")</f>
        <v xml:space="preserve">CAMIONES       </v>
      </c>
      <c r="G10418" t="str">
        <f>T("De menos de 1.000 KG DE CARGA ÚTIL                ")</f>
        <v xml:space="preserve">De menos de 1.000 KG DE CARGA ÚTIL                </v>
      </c>
      <c r="H10418" t="str">
        <f>T("GAS LICUADO DE PETROLEO                           ")</f>
        <v xml:space="preserve">GAS LICUADO DE PETROLEO                           </v>
      </c>
      <c r="I10418">
        <v>1</v>
      </c>
    </row>
    <row r="10419" spans="1:9">
      <c r="A10419" t="str">
        <f>T("2018")</f>
        <v>2018</v>
      </c>
      <c r="B10419" t="str">
        <f>T("FISICO                                            ")</f>
        <v xml:space="preserve">FISICO                                            </v>
      </c>
      <c r="C10419" t="str">
        <f>T("PUENTE DE VALLECAS  ")</f>
        <v xml:space="preserve">PUENTE DE VALLECAS  </v>
      </c>
      <c r="D10419" t="str">
        <f>T("PORTAZGO            ")</f>
        <v xml:space="preserve">PORTAZGO            </v>
      </c>
      <c r="E10419" t="str">
        <f>T("CA ")</f>
        <v xml:space="preserve">CA </v>
      </c>
      <c r="F10419" t="str">
        <f>T("CAMIONES       ")</f>
        <v xml:space="preserve">CAMIONES       </v>
      </c>
      <c r="G10419" t="str">
        <f>T("De menos de 1.000 KG DE CARGA ÚTIL                ")</f>
        <v xml:space="preserve">De menos de 1.000 KG DE CARGA ÚTIL                </v>
      </c>
      <c r="H10419" t="str">
        <f>T("GAS LICUADO DE PETROLEO                           ")</f>
        <v xml:space="preserve">GAS LICUADO DE PETROLEO                           </v>
      </c>
      <c r="I10419">
        <v>1</v>
      </c>
    </row>
    <row r="10420" spans="1:9">
      <c r="A10420" t="str">
        <f>T("2018")</f>
        <v>2018</v>
      </c>
      <c r="B10420" t="str">
        <f>T("JURIDICO                                          ")</f>
        <v xml:space="preserve">JURIDICO                                          </v>
      </c>
      <c r="C10420" t="str">
        <f>T("PUENTE DE VALLECAS  ")</f>
        <v xml:space="preserve">PUENTE DE VALLECAS  </v>
      </c>
      <c r="D10420" t="str">
        <f>T("PALOMERAS BAJAS     ")</f>
        <v xml:space="preserve">PALOMERAS BAJAS     </v>
      </c>
      <c r="E10420" t="str">
        <f>T("CA ")</f>
        <v xml:space="preserve">CA </v>
      </c>
      <c r="F10420" t="str">
        <f>T("CAMIONES       ")</f>
        <v xml:space="preserve">CAMIONES       </v>
      </c>
      <c r="G10420" t="str">
        <f>T("De menos de 1.000 KG DE CARGA ÚTIL                ")</f>
        <v xml:space="preserve">De menos de 1.000 KG DE CARGA ÚTIL                </v>
      </c>
      <c r="H10420" t="str">
        <f>T("GAS LICUADO DE PETROLEO                           ")</f>
        <v xml:space="preserve">GAS LICUADO DE PETROLEO                           </v>
      </c>
      <c r="I10420">
        <v>2</v>
      </c>
    </row>
    <row r="10421" spans="1:9">
      <c r="A10421" t="str">
        <f>T("2018")</f>
        <v>2018</v>
      </c>
      <c r="B10421" t="str">
        <f>T("JURIDICO                                          ")</f>
        <v xml:space="preserve">JURIDICO                                          </v>
      </c>
      <c r="C10421" t="str">
        <f>T("PUENTE DE VALLECAS  ")</f>
        <v xml:space="preserve">PUENTE DE VALLECAS  </v>
      </c>
      <c r="D10421" t="str">
        <f>T("PALOMERAS SURESTE   ")</f>
        <v xml:space="preserve">PALOMERAS SURESTE   </v>
      </c>
      <c r="E10421" t="str">
        <f>T("CA ")</f>
        <v xml:space="preserve">CA </v>
      </c>
      <c r="F10421" t="str">
        <f>T("CAMIONES       ")</f>
        <v xml:space="preserve">CAMIONES       </v>
      </c>
      <c r="G10421" t="str">
        <f>T("De menos de 1.000 KG DE CARGA ÚTIL                ")</f>
        <v xml:space="preserve">De menos de 1.000 KG DE CARGA ÚTIL                </v>
      </c>
      <c r="H10421" t="str">
        <f>T("GAS LICUADO DE PETROLEO                           ")</f>
        <v xml:space="preserve">GAS LICUADO DE PETROLEO                           </v>
      </c>
      <c r="I10421">
        <v>5</v>
      </c>
    </row>
    <row r="10422" spans="1:9">
      <c r="A10422" t="str">
        <f>T("2018")</f>
        <v>2018</v>
      </c>
      <c r="B10422" t="str">
        <f>T("JURIDICO                                          ")</f>
        <v xml:space="preserve">JURIDICO                                          </v>
      </c>
      <c r="C10422" t="str">
        <f>T("PUENTE DE VALLECAS  ")</f>
        <v xml:space="preserve">PUENTE DE VALLECAS  </v>
      </c>
      <c r="D10422" t="str">
        <f>T("NUMANCIA            ")</f>
        <v xml:space="preserve">NUMANCIA            </v>
      </c>
      <c r="E10422" t="str">
        <f>T("CA ")</f>
        <v xml:space="preserve">CA </v>
      </c>
      <c r="F10422" t="str">
        <f>T("CAMIONES       ")</f>
        <v xml:space="preserve">CAMIONES       </v>
      </c>
      <c r="G10422" t="str">
        <f>T("De menos de 1.000 KG DE CARGA ÚTIL                ")</f>
        <v xml:space="preserve">De menos de 1.000 KG DE CARGA ÚTIL                </v>
      </c>
      <c r="H10422" t="str">
        <f>T("GAS LICUADO DE PETROLEO                           ")</f>
        <v xml:space="preserve">GAS LICUADO DE PETROLEO                           </v>
      </c>
      <c r="I10422">
        <v>1</v>
      </c>
    </row>
    <row r="10423" spans="1:9">
      <c r="A10423" t="str">
        <f>T("2018")</f>
        <v>2018</v>
      </c>
      <c r="B10423" t="str">
        <f>T("Entidad sin personalidad jurídica (art. 35.4 LGT) ")</f>
        <v xml:space="preserve">Entidad sin personalidad jurídica (art. 35.4 LGT) </v>
      </c>
      <c r="C10423" t="str">
        <f>T("PUENTE DE VALLECAS  ")</f>
        <v xml:space="preserve">PUENTE DE VALLECAS  </v>
      </c>
      <c r="D10423" t="str">
        <f>T("ENTREVIAS           ")</f>
        <v xml:space="preserve">ENTREVIAS           </v>
      </c>
      <c r="E10423" t="str">
        <f>T("CA ")</f>
        <v xml:space="preserve">CA </v>
      </c>
      <c r="F10423" t="str">
        <f>T("CAMIONES       ")</f>
        <v xml:space="preserve">CAMIONES       </v>
      </c>
      <c r="G10423" t="str">
        <f>T("De menos de 1.000 KG DE CARGA ÚTIL                ")</f>
        <v xml:space="preserve">De menos de 1.000 KG DE CARGA ÚTIL                </v>
      </c>
      <c r="H10423" t="str">
        <f>T("GASOLINA                                          ")</f>
        <v xml:space="preserve">GASOLINA                                          </v>
      </c>
      <c r="I10423">
        <v>6</v>
      </c>
    </row>
    <row r="10424" spans="1:9">
      <c r="A10424" t="str">
        <f>T("2018")</f>
        <v>2018</v>
      </c>
      <c r="B10424" t="str">
        <f>T("Entidad sin personalidad jurídica (art. 35.4 LGT) ")</f>
        <v xml:space="preserve">Entidad sin personalidad jurídica (art. 35.4 LGT) </v>
      </c>
      <c r="C10424" t="str">
        <f>T("PUENTE DE VALLECAS  ")</f>
        <v xml:space="preserve">PUENTE DE VALLECAS  </v>
      </c>
      <c r="D10424" t="str">
        <f>T("SAN DIEGO           ")</f>
        <v xml:space="preserve">SAN DIEGO           </v>
      </c>
      <c r="E10424" t="str">
        <f>T("CA ")</f>
        <v xml:space="preserve">CA </v>
      </c>
      <c r="F10424" t="str">
        <f>T("CAMIONES       ")</f>
        <v xml:space="preserve">CAMIONES       </v>
      </c>
      <c r="G10424" t="str">
        <f>T("De menos de 1.000 KG DE CARGA ÚTIL                ")</f>
        <v xml:space="preserve">De menos de 1.000 KG DE CARGA ÚTIL                </v>
      </c>
      <c r="H10424" t="str">
        <f>T("GASOLINA                                          ")</f>
        <v xml:space="preserve">GASOLINA                                          </v>
      </c>
      <c r="I10424">
        <v>2</v>
      </c>
    </row>
    <row r="10425" spans="1:9">
      <c r="A10425" t="str">
        <f>T("2018")</f>
        <v>2018</v>
      </c>
      <c r="B10425" t="str">
        <f>T("Entidad sin personalidad jurídica (art. 35.4 LGT) ")</f>
        <v xml:space="preserve">Entidad sin personalidad jurídica (art. 35.4 LGT) </v>
      </c>
      <c r="C10425" t="str">
        <f>T("PUENTE DE VALLECAS  ")</f>
        <v xml:space="preserve">PUENTE DE VALLECAS  </v>
      </c>
      <c r="D10425" t="str">
        <f>T("PALOMERAS BAJAS     ")</f>
        <v xml:space="preserve">PALOMERAS BAJAS     </v>
      </c>
      <c r="E10425" t="str">
        <f>T("CA ")</f>
        <v xml:space="preserve">CA </v>
      </c>
      <c r="F10425" t="str">
        <f>T("CAMIONES       ")</f>
        <v xml:space="preserve">CAMIONES       </v>
      </c>
      <c r="G10425" t="str">
        <f>T("De menos de 1.000 KG DE CARGA ÚTIL                ")</f>
        <v xml:space="preserve">De menos de 1.000 KG DE CARGA ÚTIL                </v>
      </c>
      <c r="H10425" t="str">
        <f>T("GASOLINA                                          ")</f>
        <v xml:space="preserve">GASOLINA                                          </v>
      </c>
      <c r="I10425">
        <v>2</v>
      </c>
    </row>
    <row r="10426" spans="1:9">
      <c r="A10426" t="str">
        <f>T("2018")</f>
        <v>2018</v>
      </c>
      <c r="B10426" t="str">
        <f>T("Entidad sin personalidad jurídica (art. 35.4 LGT) ")</f>
        <v xml:space="preserve">Entidad sin personalidad jurídica (art. 35.4 LGT) </v>
      </c>
      <c r="C10426" t="str">
        <f>T("PUENTE DE VALLECAS  ")</f>
        <v xml:space="preserve">PUENTE DE VALLECAS  </v>
      </c>
      <c r="D10426" t="str">
        <f>T("PALOMERAS SURESTE   ")</f>
        <v xml:space="preserve">PALOMERAS SURESTE   </v>
      </c>
      <c r="E10426" t="str">
        <f>T("CA ")</f>
        <v xml:space="preserve">CA </v>
      </c>
      <c r="F10426" t="str">
        <f>T("CAMIONES       ")</f>
        <v xml:space="preserve">CAMIONES       </v>
      </c>
      <c r="G10426" t="str">
        <f>T("De menos de 1.000 KG DE CARGA ÚTIL                ")</f>
        <v xml:space="preserve">De menos de 1.000 KG DE CARGA ÚTIL                </v>
      </c>
      <c r="H10426" t="str">
        <f>T("GASOLINA                                          ")</f>
        <v xml:space="preserve">GASOLINA                                          </v>
      </c>
      <c r="I10426">
        <v>7</v>
      </c>
    </row>
    <row r="10427" spans="1:9">
      <c r="A10427" t="str">
        <f>T("2018")</f>
        <v>2018</v>
      </c>
      <c r="B10427" t="str">
        <f>T("Entidad sin personalidad jurídica (art. 35.4 LGT) ")</f>
        <v xml:space="preserve">Entidad sin personalidad jurídica (art. 35.4 LGT) </v>
      </c>
      <c r="C10427" t="str">
        <f>T("PUENTE DE VALLECAS  ")</f>
        <v xml:space="preserve">PUENTE DE VALLECAS  </v>
      </c>
      <c r="D10427" t="str">
        <f>T("NUMANCIA            ")</f>
        <v xml:space="preserve">NUMANCIA            </v>
      </c>
      <c r="E10427" t="str">
        <f>T("CA ")</f>
        <v xml:space="preserve">CA </v>
      </c>
      <c r="F10427" t="str">
        <f>T("CAMIONES       ")</f>
        <v xml:space="preserve">CAMIONES       </v>
      </c>
      <c r="G10427" t="str">
        <f>T("De menos de 1.000 KG DE CARGA ÚTIL                ")</f>
        <v xml:space="preserve">De menos de 1.000 KG DE CARGA ÚTIL                </v>
      </c>
      <c r="H10427" t="str">
        <f>T("GASOLINA                                          ")</f>
        <v xml:space="preserve">GASOLINA                                          </v>
      </c>
      <c r="I10427">
        <v>1</v>
      </c>
    </row>
    <row r="10428" spans="1:9">
      <c r="A10428" t="str">
        <f>T("2018")</f>
        <v>2018</v>
      </c>
      <c r="B10428" t="str">
        <f>T("Entidad sin personalidad jurídica (art. 35.4 LGT) ")</f>
        <v xml:space="preserve">Entidad sin personalidad jurídica (art. 35.4 LGT) </v>
      </c>
      <c r="C10428" t="str">
        <f>T("PUENTE DE VALLECAS  ")</f>
        <v xml:space="preserve">PUENTE DE VALLECAS  </v>
      </c>
      <c r="D10428" t="str">
        <f>T("NUMANCIA            ")</f>
        <v xml:space="preserve">NUMANCIA            </v>
      </c>
      <c r="E10428" t="str">
        <f>T("CA ")</f>
        <v xml:space="preserve">CA </v>
      </c>
      <c r="F10428" t="str">
        <f>T("CAMIONES       ")</f>
        <v xml:space="preserve">CAMIONES       </v>
      </c>
      <c r="G10428" t="str">
        <f>T("De 1.000 a 2.999 KG DE CARGA ÚTIL                 ")</f>
        <v xml:space="preserve">De 1.000 a 2.999 KG DE CARGA ÚTIL                 </v>
      </c>
      <c r="H10428" t="str">
        <f>T("GASOLINA                                          ")</f>
        <v xml:space="preserve">GASOLINA                                          </v>
      </c>
      <c r="I10428">
        <v>1</v>
      </c>
    </row>
    <row r="10429" spans="1:9">
      <c r="A10429" t="str">
        <f>T("2018")</f>
        <v>2018</v>
      </c>
      <c r="B10429" t="str">
        <f>T("FISICO                                            ")</f>
        <v xml:space="preserve">FISICO                                            </v>
      </c>
      <c r="C10429" t="str">
        <f>T("PUENTE DE VALLECAS  ")</f>
        <v xml:space="preserve">PUENTE DE VALLECAS  </v>
      </c>
      <c r="D10429" t="str">
        <f>T("ENTREVIAS           ")</f>
        <v xml:space="preserve">ENTREVIAS           </v>
      </c>
      <c r="E10429" t="str">
        <f>T("CA ")</f>
        <v xml:space="preserve">CA </v>
      </c>
      <c r="F10429" t="str">
        <f>T("CAMIONES       ")</f>
        <v xml:space="preserve">CAMIONES       </v>
      </c>
      <c r="G10429" t="str">
        <f>T("De menos de 1.000 KG DE CARGA ÚTIL                ")</f>
        <v xml:space="preserve">De menos de 1.000 KG DE CARGA ÚTIL                </v>
      </c>
      <c r="H10429" t="str">
        <f>T("GASOLINA                                          ")</f>
        <v xml:space="preserve">GASOLINA                                          </v>
      </c>
      <c r="I10429">
        <v>55</v>
      </c>
    </row>
    <row r="10430" spans="1:9">
      <c r="A10430" t="str">
        <f>T("2018")</f>
        <v>2018</v>
      </c>
      <c r="B10430" t="str">
        <f>T("FISICO                                            ")</f>
        <v xml:space="preserve">FISICO                                            </v>
      </c>
      <c r="C10430" t="str">
        <f>T("PUENTE DE VALLECAS  ")</f>
        <v xml:space="preserve">PUENTE DE VALLECAS  </v>
      </c>
      <c r="D10430" t="str">
        <f>T("ENTREVIAS           ")</f>
        <v xml:space="preserve">ENTREVIAS           </v>
      </c>
      <c r="E10430" t="str">
        <f>T("CA ")</f>
        <v xml:space="preserve">CA </v>
      </c>
      <c r="F10430" t="str">
        <f>T("CAMIONES       ")</f>
        <v xml:space="preserve">CAMIONES       </v>
      </c>
      <c r="G10430" t="str">
        <f>T("De 1.000 a 2.999 KG DE CARGA ÚTIL                 ")</f>
        <v xml:space="preserve">De 1.000 a 2.999 KG DE CARGA ÚTIL                 </v>
      </c>
      <c r="H10430" t="str">
        <f>T("GASOLINA                                          ")</f>
        <v xml:space="preserve">GASOLINA                                          </v>
      </c>
      <c r="I10430">
        <v>5</v>
      </c>
    </row>
    <row r="10431" spans="1:9">
      <c r="A10431" t="str">
        <f>T("2018")</f>
        <v>2018</v>
      </c>
      <c r="B10431" t="str">
        <f>T("FISICO                                            ")</f>
        <v xml:space="preserve">FISICO                                            </v>
      </c>
      <c r="C10431" t="str">
        <f>T("PUENTE DE VALLECAS  ")</f>
        <v xml:space="preserve">PUENTE DE VALLECAS  </v>
      </c>
      <c r="D10431" t="str">
        <f>T("SAN DIEGO           ")</f>
        <v xml:space="preserve">SAN DIEGO           </v>
      </c>
      <c r="E10431" t="str">
        <f>T("CA ")</f>
        <v xml:space="preserve">CA </v>
      </c>
      <c r="F10431" t="str">
        <f>T("CAMIONES       ")</f>
        <v xml:space="preserve">CAMIONES       </v>
      </c>
      <c r="G10431" t="str">
        <f>T("De menos de 1.000 KG DE CARGA ÚTIL                ")</f>
        <v xml:space="preserve">De menos de 1.000 KG DE CARGA ÚTIL                </v>
      </c>
      <c r="H10431" t="str">
        <f>T("GASOLINA                                          ")</f>
        <v xml:space="preserve">GASOLINA                                          </v>
      </c>
      <c r="I10431">
        <v>37</v>
      </c>
    </row>
    <row r="10432" spans="1:9">
      <c r="A10432" t="str">
        <f>T("2018")</f>
        <v>2018</v>
      </c>
      <c r="B10432" t="str">
        <f>T("FISICO                                            ")</f>
        <v xml:space="preserve">FISICO                                            </v>
      </c>
      <c r="C10432" t="str">
        <f>T("PUENTE DE VALLECAS  ")</f>
        <v xml:space="preserve">PUENTE DE VALLECAS  </v>
      </c>
      <c r="D10432" t="str">
        <f>T("SAN DIEGO           ")</f>
        <v xml:space="preserve">SAN DIEGO           </v>
      </c>
      <c r="E10432" t="str">
        <f>T("CA ")</f>
        <v xml:space="preserve">CA </v>
      </c>
      <c r="F10432" t="str">
        <f>T("CAMIONES       ")</f>
        <v xml:space="preserve">CAMIONES       </v>
      </c>
      <c r="G10432" t="str">
        <f>T("De 1.000 a 2.999 KG DE CARGA ÚTIL                 ")</f>
        <v xml:space="preserve">De 1.000 a 2.999 KG DE CARGA ÚTIL                 </v>
      </c>
      <c r="H10432" t="str">
        <f>T("GASOLINA                                          ")</f>
        <v xml:space="preserve">GASOLINA                                          </v>
      </c>
      <c r="I10432">
        <v>2</v>
      </c>
    </row>
    <row r="10433" spans="1:9">
      <c r="A10433" t="str">
        <f>T("2018")</f>
        <v>2018</v>
      </c>
      <c r="B10433" t="str">
        <f>T("FISICO                                            ")</f>
        <v xml:space="preserve">FISICO                                            </v>
      </c>
      <c r="C10433" t="str">
        <f>T("PUENTE DE VALLECAS  ")</f>
        <v xml:space="preserve">PUENTE DE VALLECAS  </v>
      </c>
      <c r="D10433" t="str">
        <f>T("PALOMERAS BAJAS     ")</f>
        <v xml:space="preserve">PALOMERAS BAJAS     </v>
      </c>
      <c r="E10433" t="str">
        <f>T("CA ")</f>
        <v xml:space="preserve">CA </v>
      </c>
      <c r="F10433" t="str">
        <f>T("CAMIONES       ")</f>
        <v xml:space="preserve">CAMIONES       </v>
      </c>
      <c r="G10433" t="str">
        <f>T("De menos de 1.000 KG DE CARGA ÚTIL                ")</f>
        <v xml:space="preserve">De menos de 1.000 KG DE CARGA ÚTIL                </v>
      </c>
      <c r="H10433" t="str">
        <f>T("GASOLINA                                          ")</f>
        <v xml:space="preserve">GASOLINA                                          </v>
      </c>
      <c r="I10433">
        <v>40</v>
      </c>
    </row>
    <row r="10434" spans="1:9">
      <c r="A10434" t="str">
        <f>T("2018")</f>
        <v>2018</v>
      </c>
      <c r="B10434" t="str">
        <f>T("FISICO                                            ")</f>
        <v xml:space="preserve">FISICO                                            </v>
      </c>
      <c r="C10434" t="str">
        <f>T("PUENTE DE VALLECAS  ")</f>
        <v xml:space="preserve">PUENTE DE VALLECAS  </v>
      </c>
      <c r="D10434" t="str">
        <f>T("PALOMERAS BAJAS     ")</f>
        <v xml:space="preserve">PALOMERAS BAJAS     </v>
      </c>
      <c r="E10434" t="str">
        <f>T("CA ")</f>
        <v xml:space="preserve">CA </v>
      </c>
      <c r="F10434" t="str">
        <f>T("CAMIONES       ")</f>
        <v xml:space="preserve">CAMIONES       </v>
      </c>
      <c r="G10434" t="str">
        <f>T("De 1.000 a 2.999 KG DE CARGA ÚTIL                 ")</f>
        <v xml:space="preserve">De 1.000 a 2.999 KG DE CARGA ÚTIL                 </v>
      </c>
      <c r="H10434" t="str">
        <f>T("GASOLINA                                          ")</f>
        <v xml:space="preserve">GASOLINA                                          </v>
      </c>
      <c r="I10434">
        <v>5</v>
      </c>
    </row>
    <row r="10435" spans="1:9">
      <c r="A10435" t="str">
        <f>T("2018")</f>
        <v>2018</v>
      </c>
      <c r="B10435" t="str">
        <f>T("FISICO                                            ")</f>
        <v xml:space="preserve">FISICO                                            </v>
      </c>
      <c r="C10435" t="str">
        <f>T("PUENTE DE VALLECAS  ")</f>
        <v xml:space="preserve">PUENTE DE VALLECAS  </v>
      </c>
      <c r="D10435" t="str">
        <f>T("PALOMERAS SURESTE   ")</f>
        <v xml:space="preserve">PALOMERAS SURESTE   </v>
      </c>
      <c r="E10435" t="str">
        <f>T("CA ")</f>
        <v xml:space="preserve">CA </v>
      </c>
      <c r="F10435" t="str">
        <f>T("CAMIONES       ")</f>
        <v xml:space="preserve">CAMIONES       </v>
      </c>
      <c r="G10435" t="str">
        <f>T("De menos de 1.000 KG DE CARGA ÚTIL                ")</f>
        <v xml:space="preserve">De menos de 1.000 KG DE CARGA ÚTIL                </v>
      </c>
      <c r="H10435" t="str">
        <f>T("GASOLINA                                          ")</f>
        <v xml:space="preserve">GASOLINA                                          </v>
      </c>
      <c r="I10435">
        <v>63</v>
      </c>
    </row>
    <row r="10436" spans="1:9">
      <c r="A10436" t="str">
        <f>T("2018")</f>
        <v>2018</v>
      </c>
      <c r="B10436" t="str">
        <f>T("FISICO                                            ")</f>
        <v xml:space="preserve">FISICO                                            </v>
      </c>
      <c r="C10436" t="str">
        <f>T("PUENTE DE VALLECAS  ")</f>
        <v xml:space="preserve">PUENTE DE VALLECAS  </v>
      </c>
      <c r="D10436" t="str">
        <f>T("PALOMERAS SURESTE   ")</f>
        <v xml:space="preserve">PALOMERAS SURESTE   </v>
      </c>
      <c r="E10436" t="str">
        <f>T("CA ")</f>
        <v xml:space="preserve">CA </v>
      </c>
      <c r="F10436" t="str">
        <f>T("CAMIONES       ")</f>
        <v xml:space="preserve">CAMIONES       </v>
      </c>
      <c r="G10436" t="str">
        <f>T("De 1.000 a 2.999 KG DE CARGA ÚTIL                 ")</f>
        <v xml:space="preserve">De 1.000 a 2.999 KG DE CARGA ÚTIL                 </v>
      </c>
      <c r="H10436" t="str">
        <f>T("GASOLINA                                          ")</f>
        <v xml:space="preserve">GASOLINA                                          </v>
      </c>
      <c r="I10436">
        <v>1</v>
      </c>
    </row>
    <row r="10437" spans="1:9">
      <c r="A10437" t="str">
        <f>T("2018")</f>
        <v>2018</v>
      </c>
      <c r="B10437" t="str">
        <f>T("FISICO                                            ")</f>
        <v xml:space="preserve">FISICO                                            </v>
      </c>
      <c r="C10437" t="str">
        <f>T("PUENTE DE VALLECAS  ")</f>
        <v xml:space="preserve">PUENTE DE VALLECAS  </v>
      </c>
      <c r="D10437" t="str">
        <f>T("PORTAZGO            ")</f>
        <v xml:space="preserve">PORTAZGO            </v>
      </c>
      <c r="E10437" t="str">
        <f>T("CA ")</f>
        <v xml:space="preserve">CA </v>
      </c>
      <c r="F10437" t="str">
        <f>T("CAMIONES       ")</f>
        <v xml:space="preserve">CAMIONES       </v>
      </c>
      <c r="G10437" t="str">
        <f>T("De menos de 1.000 KG DE CARGA ÚTIL                ")</f>
        <v xml:space="preserve">De menos de 1.000 KG DE CARGA ÚTIL                </v>
      </c>
      <c r="H10437" t="str">
        <f>T("GASOLINA                                          ")</f>
        <v xml:space="preserve">GASOLINA                                          </v>
      </c>
      <c r="I10437">
        <v>39</v>
      </c>
    </row>
    <row r="10438" spans="1:9">
      <c r="A10438" t="str">
        <f>T("2018")</f>
        <v>2018</v>
      </c>
      <c r="B10438" t="str">
        <f>T("FISICO                                            ")</f>
        <v xml:space="preserve">FISICO                                            </v>
      </c>
      <c r="C10438" t="str">
        <f>T("PUENTE DE VALLECAS  ")</f>
        <v xml:space="preserve">PUENTE DE VALLECAS  </v>
      </c>
      <c r="D10438" t="str">
        <f>T("PORTAZGO            ")</f>
        <v xml:space="preserve">PORTAZGO            </v>
      </c>
      <c r="E10438" t="str">
        <f>T("CA ")</f>
        <v xml:space="preserve">CA </v>
      </c>
      <c r="F10438" t="str">
        <f>T("CAMIONES       ")</f>
        <v xml:space="preserve">CAMIONES       </v>
      </c>
      <c r="G10438" t="str">
        <f>T("De 1.000 a 2.999 KG DE CARGA ÚTIL                 ")</f>
        <v xml:space="preserve">De 1.000 a 2.999 KG DE CARGA ÚTIL                 </v>
      </c>
      <c r="H10438" t="str">
        <f>T("GASOLINA                                          ")</f>
        <v xml:space="preserve">GASOLINA                                          </v>
      </c>
      <c r="I10438">
        <v>1</v>
      </c>
    </row>
    <row r="10439" spans="1:9">
      <c r="A10439" t="str">
        <f>T("2018")</f>
        <v>2018</v>
      </c>
      <c r="B10439" t="str">
        <f>T("FISICO                                            ")</f>
        <v xml:space="preserve">FISICO                                            </v>
      </c>
      <c r="C10439" t="str">
        <f>T("PUENTE DE VALLECAS  ")</f>
        <v xml:space="preserve">PUENTE DE VALLECAS  </v>
      </c>
      <c r="D10439" t="str">
        <f>T("PORTAZGO            ")</f>
        <v xml:space="preserve">PORTAZGO            </v>
      </c>
      <c r="E10439" t="str">
        <f>T("CA ")</f>
        <v xml:space="preserve">CA </v>
      </c>
      <c r="F10439" t="str">
        <f>T("CAMIONES       ")</f>
        <v xml:space="preserve">CAMIONES       </v>
      </c>
      <c r="G10439" t="str">
        <f>T("De 3.000 a 9.999 KG DE CARGA ÚTIL                 ")</f>
        <v xml:space="preserve">De 3.000 a 9.999 KG DE CARGA ÚTIL                 </v>
      </c>
      <c r="H10439" t="str">
        <f>T("GASOLINA                                          ")</f>
        <v xml:space="preserve">GASOLINA                                          </v>
      </c>
      <c r="I10439">
        <v>1</v>
      </c>
    </row>
    <row r="10440" spans="1:9">
      <c r="A10440" t="str">
        <f>T("2018")</f>
        <v>2018</v>
      </c>
      <c r="B10440" t="str">
        <f>T("FISICO                                            ")</f>
        <v xml:space="preserve">FISICO                                            </v>
      </c>
      <c r="C10440" t="str">
        <f>T("PUENTE DE VALLECAS  ")</f>
        <v xml:space="preserve">PUENTE DE VALLECAS  </v>
      </c>
      <c r="D10440" t="str">
        <f>T("NUMANCIA            ")</f>
        <v xml:space="preserve">NUMANCIA            </v>
      </c>
      <c r="E10440" t="str">
        <f>T("CA ")</f>
        <v xml:space="preserve">CA </v>
      </c>
      <c r="F10440" t="str">
        <f>T("CAMIONES       ")</f>
        <v xml:space="preserve">CAMIONES       </v>
      </c>
      <c r="G10440" t="str">
        <f>T("De menos de 1.000 KG DE CARGA ÚTIL                ")</f>
        <v xml:space="preserve">De menos de 1.000 KG DE CARGA ÚTIL                </v>
      </c>
      <c r="H10440" t="str">
        <f>T("GASOLINA                                          ")</f>
        <v xml:space="preserve">GASOLINA                                          </v>
      </c>
      <c r="I10440">
        <v>58</v>
      </c>
    </row>
    <row r="10441" spans="1:9">
      <c r="A10441" t="str">
        <f>T("2018")</f>
        <v>2018</v>
      </c>
      <c r="B10441" t="str">
        <f>T("FISICO                                            ")</f>
        <v xml:space="preserve">FISICO                                            </v>
      </c>
      <c r="C10441" t="str">
        <f>T("PUENTE DE VALLECAS  ")</f>
        <v xml:space="preserve">PUENTE DE VALLECAS  </v>
      </c>
      <c r="D10441" t="str">
        <f>T("NUMANCIA            ")</f>
        <v xml:space="preserve">NUMANCIA            </v>
      </c>
      <c r="E10441" t="str">
        <f>T("CA ")</f>
        <v xml:space="preserve">CA </v>
      </c>
      <c r="F10441" t="str">
        <f>T("CAMIONES       ")</f>
        <v xml:space="preserve">CAMIONES       </v>
      </c>
      <c r="G10441" t="str">
        <f>T("De 1.000 a 2.999 KG DE CARGA ÚTIL                 ")</f>
        <v xml:space="preserve">De 1.000 a 2.999 KG DE CARGA ÚTIL                 </v>
      </c>
      <c r="H10441" t="str">
        <f>T("GASOLINA                                          ")</f>
        <v xml:space="preserve">GASOLINA                                          </v>
      </c>
      <c r="I10441">
        <v>3</v>
      </c>
    </row>
    <row r="10442" spans="1:9">
      <c r="A10442" t="str">
        <f>T("2018")</f>
        <v>2018</v>
      </c>
      <c r="B10442" t="str">
        <f>T("JURIDICO                                          ")</f>
        <v xml:space="preserve">JURIDICO                                          </v>
      </c>
      <c r="C10442" t="str">
        <f>T("PUENTE DE VALLECAS  ")</f>
        <v xml:space="preserve">PUENTE DE VALLECAS  </v>
      </c>
      <c r="D10442" t="str">
        <f>T("SIN BARRIO          ")</f>
        <v xml:space="preserve">SIN BARRIO          </v>
      </c>
      <c r="E10442" t="str">
        <f>T("CA ")</f>
        <v xml:space="preserve">CA </v>
      </c>
      <c r="F10442" t="str">
        <f>T("CAMIONES       ")</f>
        <v xml:space="preserve">CAMIONES       </v>
      </c>
      <c r="G10442" t="str">
        <f>T("De menos de 1.000 KG DE CARGA ÚTIL                ")</f>
        <v xml:space="preserve">De menos de 1.000 KG DE CARGA ÚTIL                </v>
      </c>
      <c r="H10442" t="str">
        <f>T("GASOLINA                                          ")</f>
        <v xml:space="preserve">GASOLINA                                          </v>
      </c>
      <c r="I10442">
        <v>1</v>
      </c>
    </row>
    <row r="10443" spans="1:9">
      <c r="A10443" t="str">
        <f>T("2018")</f>
        <v>2018</v>
      </c>
      <c r="B10443" t="str">
        <f>T("JURIDICO                                          ")</f>
        <v xml:space="preserve">JURIDICO                                          </v>
      </c>
      <c r="C10443" t="str">
        <f>T("PUENTE DE VALLECAS  ")</f>
        <v xml:space="preserve">PUENTE DE VALLECAS  </v>
      </c>
      <c r="D10443" t="str">
        <f>T("ENTREVIAS           ")</f>
        <v xml:space="preserve">ENTREVIAS           </v>
      </c>
      <c r="E10443" t="str">
        <f>T("CA ")</f>
        <v xml:space="preserve">CA </v>
      </c>
      <c r="F10443" t="str">
        <f>T("CAMIONES       ")</f>
        <v xml:space="preserve">CAMIONES       </v>
      </c>
      <c r="G10443" t="str">
        <f>T("De menos de 1.000 KG DE CARGA ÚTIL                ")</f>
        <v xml:space="preserve">De menos de 1.000 KG DE CARGA ÚTIL                </v>
      </c>
      <c r="H10443" t="str">
        <f>T("GASOLINA                                          ")</f>
        <v xml:space="preserve">GASOLINA                                          </v>
      </c>
      <c r="I10443">
        <v>3</v>
      </c>
    </row>
    <row r="10444" spans="1:9">
      <c r="A10444" t="str">
        <f>T("2018")</f>
        <v>2018</v>
      </c>
      <c r="B10444" t="str">
        <f>T("JURIDICO                                          ")</f>
        <v xml:space="preserve">JURIDICO                                          </v>
      </c>
      <c r="C10444" t="str">
        <f>T("PUENTE DE VALLECAS  ")</f>
        <v xml:space="preserve">PUENTE DE VALLECAS  </v>
      </c>
      <c r="D10444" t="str">
        <f>T("SAN DIEGO           ")</f>
        <v xml:space="preserve">SAN DIEGO           </v>
      </c>
      <c r="E10444" t="str">
        <f>T("CA ")</f>
        <v xml:space="preserve">CA </v>
      </c>
      <c r="F10444" t="str">
        <f>T("CAMIONES       ")</f>
        <v xml:space="preserve">CAMIONES       </v>
      </c>
      <c r="G10444" t="str">
        <f>T("De menos de 1.000 KG DE CARGA ÚTIL                ")</f>
        <v xml:space="preserve">De menos de 1.000 KG DE CARGA ÚTIL                </v>
      </c>
      <c r="H10444" t="str">
        <f>T("GASOLINA                                          ")</f>
        <v xml:space="preserve">GASOLINA                                          </v>
      </c>
      <c r="I10444">
        <v>14</v>
      </c>
    </row>
    <row r="10445" spans="1:9">
      <c r="A10445" t="str">
        <f>T("2018")</f>
        <v>2018</v>
      </c>
      <c r="B10445" t="str">
        <f>T("JURIDICO                                          ")</f>
        <v xml:space="preserve">JURIDICO                                          </v>
      </c>
      <c r="C10445" t="str">
        <f>T("PUENTE DE VALLECAS  ")</f>
        <v xml:space="preserve">PUENTE DE VALLECAS  </v>
      </c>
      <c r="D10445" t="str">
        <f>T("PALOMERAS BAJAS     ")</f>
        <v xml:space="preserve">PALOMERAS BAJAS     </v>
      </c>
      <c r="E10445" t="str">
        <f>T("CA ")</f>
        <v xml:space="preserve">CA </v>
      </c>
      <c r="F10445" t="str">
        <f>T("CAMIONES       ")</f>
        <v xml:space="preserve">CAMIONES       </v>
      </c>
      <c r="G10445" t="str">
        <f>T("De menos de 1.000 KG DE CARGA ÚTIL                ")</f>
        <v xml:space="preserve">De menos de 1.000 KG DE CARGA ÚTIL                </v>
      </c>
      <c r="H10445" t="str">
        <f>T("GASOLINA                                          ")</f>
        <v xml:space="preserve">GASOLINA                                          </v>
      </c>
      <c r="I10445">
        <v>8</v>
      </c>
    </row>
    <row r="10446" spans="1:9">
      <c r="A10446" t="str">
        <f>T("2018")</f>
        <v>2018</v>
      </c>
      <c r="B10446" t="str">
        <f>T("JURIDICO                                          ")</f>
        <v xml:space="preserve">JURIDICO                                          </v>
      </c>
      <c r="C10446" t="str">
        <f>T("PUENTE DE VALLECAS  ")</f>
        <v xml:space="preserve">PUENTE DE VALLECAS  </v>
      </c>
      <c r="D10446" t="str">
        <f>T("PALOMERAS SURESTE   ")</f>
        <v xml:space="preserve">PALOMERAS SURESTE   </v>
      </c>
      <c r="E10446" t="str">
        <f>T("CA ")</f>
        <v xml:space="preserve">CA </v>
      </c>
      <c r="F10446" t="str">
        <f>T("CAMIONES       ")</f>
        <v xml:space="preserve">CAMIONES       </v>
      </c>
      <c r="G10446" t="str">
        <f>T("De menos de 1.000 KG DE CARGA ÚTIL                ")</f>
        <v xml:space="preserve">De menos de 1.000 KG DE CARGA ÚTIL                </v>
      </c>
      <c r="H10446" t="str">
        <f>T("GASOLINA                                          ")</f>
        <v xml:space="preserve">GASOLINA                                          </v>
      </c>
      <c r="I10446">
        <v>26</v>
      </c>
    </row>
    <row r="10447" spans="1:9">
      <c r="A10447" t="str">
        <f>T("2018")</f>
        <v>2018</v>
      </c>
      <c r="B10447" t="str">
        <f>T("JURIDICO                                          ")</f>
        <v xml:space="preserve">JURIDICO                                          </v>
      </c>
      <c r="C10447" t="str">
        <f>T("PUENTE DE VALLECAS  ")</f>
        <v xml:space="preserve">PUENTE DE VALLECAS  </v>
      </c>
      <c r="D10447" t="str">
        <f>T("PALOMERAS SURESTE   ")</f>
        <v xml:space="preserve">PALOMERAS SURESTE   </v>
      </c>
      <c r="E10447" t="str">
        <f>T("CA ")</f>
        <v xml:space="preserve">CA </v>
      </c>
      <c r="F10447" t="str">
        <f>T("CAMIONES       ")</f>
        <v xml:space="preserve">CAMIONES       </v>
      </c>
      <c r="G10447" t="str">
        <f>T("De 1.000 a 2.999 KG DE CARGA ÚTIL                 ")</f>
        <v xml:space="preserve">De 1.000 a 2.999 KG DE CARGA ÚTIL                 </v>
      </c>
      <c r="H10447" t="str">
        <f>T("GASOLINA                                          ")</f>
        <v xml:space="preserve">GASOLINA                                          </v>
      </c>
      <c r="I10447">
        <v>1</v>
      </c>
    </row>
    <row r="10448" spans="1:9">
      <c r="A10448" t="str">
        <f>T("2018")</f>
        <v>2018</v>
      </c>
      <c r="B10448" t="str">
        <f>T("JURIDICO                                          ")</f>
        <v xml:space="preserve">JURIDICO                                          </v>
      </c>
      <c r="C10448" t="str">
        <f>T("PUENTE DE VALLECAS  ")</f>
        <v xml:space="preserve">PUENTE DE VALLECAS  </v>
      </c>
      <c r="D10448" t="str">
        <f>T("PORTAZGO            ")</f>
        <v xml:space="preserve">PORTAZGO            </v>
      </c>
      <c r="E10448" t="str">
        <f>T("CA ")</f>
        <v xml:space="preserve">CA </v>
      </c>
      <c r="F10448" t="str">
        <f>T("CAMIONES       ")</f>
        <v xml:space="preserve">CAMIONES       </v>
      </c>
      <c r="G10448" t="str">
        <f>T("De menos de 1.000 KG DE CARGA ÚTIL                ")</f>
        <v xml:space="preserve">De menos de 1.000 KG DE CARGA ÚTIL                </v>
      </c>
      <c r="H10448" t="str">
        <f>T("GASOLINA                                          ")</f>
        <v xml:space="preserve">GASOLINA                                          </v>
      </c>
      <c r="I10448">
        <v>7</v>
      </c>
    </row>
    <row r="10449" spans="1:9">
      <c r="A10449" t="str">
        <f>T("2018")</f>
        <v>2018</v>
      </c>
      <c r="B10449" t="str">
        <f>T("JURIDICO                                          ")</f>
        <v xml:space="preserve">JURIDICO                                          </v>
      </c>
      <c r="C10449" t="str">
        <f>T("PUENTE DE VALLECAS  ")</f>
        <v xml:space="preserve">PUENTE DE VALLECAS  </v>
      </c>
      <c r="D10449" t="str">
        <f>T("PORTAZGO            ")</f>
        <v xml:space="preserve">PORTAZGO            </v>
      </c>
      <c r="E10449" t="str">
        <f>T("CA ")</f>
        <v xml:space="preserve">CA </v>
      </c>
      <c r="F10449" t="str">
        <f>T("CAMIONES       ")</f>
        <v xml:space="preserve">CAMIONES       </v>
      </c>
      <c r="G10449" t="str">
        <f>T("De 1.000 a 2.999 KG DE CARGA ÚTIL                 ")</f>
        <v xml:space="preserve">De 1.000 a 2.999 KG DE CARGA ÚTIL                 </v>
      </c>
      <c r="H10449" t="str">
        <f>T("GASOLINA                                          ")</f>
        <v xml:space="preserve">GASOLINA                                          </v>
      </c>
      <c r="I10449">
        <v>1</v>
      </c>
    </row>
    <row r="10450" spans="1:9">
      <c r="A10450" t="str">
        <f>T("2018")</f>
        <v>2018</v>
      </c>
      <c r="B10450" t="str">
        <f>T("JURIDICO                                          ")</f>
        <v xml:space="preserve">JURIDICO                                          </v>
      </c>
      <c r="C10450" t="str">
        <f>T("PUENTE DE VALLECAS  ")</f>
        <v xml:space="preserve">PUENTE DE VALLECAS  </v>
      </c>
      <c r="D10450" t="str">
        <f>T("NUMANCIA            ")</f>
        <v xml:space="preserve">NUMANCIA            </v>
      </c>
      <c r="E10450" t="str">
        <f>T("CA ")</f>
        <v xml:space="preserve">CA </v>
      </c>
      <c r="F10450" t="str">
        <f>T("CAMIONES       ")</f>
        <v xml:space="preserve">CAMIONES       </v>
      </c>
      <c r="G10450" t="str">
        <f>T("De menos de 1.000 KG DE CARGA ÚTIL                ")</f>
        <v xml:space="preserve">De menos de 1.000 KG DE CARGA ÚTIL                </v>
      </c>
      <c r="H10450" t="str">
        <f>T("GASOLINA                                          ")</f>
        <v xml:space="preserve">GASOLINA                                          </v>
      </c>
      <c r="I10450">
        <v>11</v>
      </c>
    </row>
    <row r="10451" spans="1:9">
      <c r="A10451" t="str">
        <f>T("2018")</f>
        <v>2018</v>
      </c>
      <c r="B10451" t="str">
        <f>T("JURIDICO                                          ")</f>
        <v xml:space="preserve">JURIDICO                                          </v>
      </c>
      <c r="C10451" t="str">
        <f>T("PUENTE DE VALLECAS  ")</f>
        <v xml:space="preserve">PUENTE DE VALLECAS  </v>
      </c>
      <c r="D10451" t="str">
        <f>T("NUMANCIA            ")</f>
        <v xml:space="preserve">NUMANCIA            </v>
      </c>
      <c r="E10451" t="str">
        <f>T("CA ")</f>
        <v xml:space="preserve">CA </v>
      </c>
      <c r="F10451" t="str">
        <f>T("CAMIONES       ")</f>
        <v xml:space="preserve">CAMIONES       </v>
      </c>
      <c r="G10451" t="str">
        <f>T("De 1.000 a 2.999 KG DE CARGA ÚTIL                 ")</f>
        <v xml:space="preserve">De 1.000 a 2.999 KG DE CARGA ÚTIL                 </v>
      </c>
      <c r="H10451" t="str">
        <f>T("GASOLINA                                          ")</f>
        <v xml:space="preserve">GASOLINA                                          </v>
      </c>
      <c r="I10451">
        <v>3</v>
      </c>
    </row>
    <row r="10452" spans="1:9">
      <c r="A10452" t="str">
        <f>T("2018")</f>
        <v>2018</v>
      </c>
      <c r="B10452" t="str">
        <f>T("FISICO                                            ")</f>
        <v xml:space="preserve">FISICO                                            </v>
      </c>
      <c r="C10452" t="str">
        <f>T("PUENTE DE VALLECAS  ")</f>
        <v xml:space="preserve">PUENTE DE VALLECAS  </v>
      </c>
      <c r="D10452" t="str">
        <f>T("PALOMERAS BAJAS     ")</f>
        <v xml:space="preserve">PALOMERAS BAJAS     </v>
      </c>
      <c r="E10452" t="str">
        <f>T("CA ")</f>
        <v xml:space="preserve">CA </v>
      </c>
      <c r="F10452" t="str">
        <f>T("CAMIONES       ")</f>
        <v xml:space="preserve">CAMIONES       </v>
      </c>
      <c r="G10452" t="str">
        <f>T("De 3.000 a 9.999 KG DE CARGA ÚTIL                 ")</f>
        <v xml:space="preserve">De 3.000 a 9.999 KG DE CARGA ÚTIL                 </v>
      </c>
      <c r="H10452" t="str">
        <f>T("HÍBRIDO                                           ")</f>
        <v xml:space="preserve">HÍBRIDO                                           </v>
      </c>
      <c r="I10452">
        <v>1</v>
      </c>
    </row>
    <row r="10453" spans="1:9">
      <c r="A10453" t="str">
        <f>T("2018")</f>
        <v>2018</v>
      </c>
      <c r="B10453" t="str">
        <f>T("FISICO                                            ")</f>
        <v xml:space="preserve">FISICO                                            </v>
      </c>
      <c r="C10453" t="str">
        <f>T("PUENTE DE VALLECAS  ")</f>
        <v xml:space="preserve">PUENTE DE VALLECAS  </v>
      </c>
      <c r="D10453" t="str">
        <f>T("SAN DIEGO           ")</f>
        <v xml:space="preserve">SAN DIEGO           </v>
      </c>
      <c r="E10453" t="str">
        <f>T("CA ")</f>
        <v xml:space="preserve">CA </v>
      </c>
      <c r="F10453" t="str">
        <f>T("CAMIONES       ")</f>
        <v xml:space="preserve">CAMIONES       </v>
      </c>
      <c r="G10453" t="str">
        <f>T("De 1.000 a 2.999 KG DE CARGA ÚTIL                 ")</f>
        <v xml:space="preserve">De 1.000 a 2.999 KG DE CARGA ÚTIL                 </v>
      </c>
      <c r="H10453" t="str">
        <f>T("OTROS                                             ")</f>
        <v xml:space="preserve">OTROS                                             </v>
      </c>
      <c r="I10453">
        <v>1</v>
      </c>
    </row>
    <row r="10454" spans="1:9">
      <c r="A10454" t="str">
        <f>T("2018")</f>
        <v>2018</v>
      </c>
      <c r="B10454" t="str">
        <f>T("Entidad sin personalidad jurídica (art. 35.4 LGT) ")</f>
        <v xml:space="preserve">Entidad sin personalidad jurídica (art. 35.4 LGT) </v>
      </c>
      <c r="C10454" t="str">
        <f>T("PUENTE DE VALLECAS  ")</f>
        <v xml:space="preserve">PUENTE DE VALLECAS  </v>
      </c>
      <c r="D10454" t="str">
        <f>T("ENTREVIAS           ")</f>
        <v xml:space="preserve">ENTREVIAS           </v>
      </c>
      <c r="E10454" t="str">
        <f>T("CA ")</f>
        <v xml:space="preserve">CA </v>
      </c>
      <c r="F10454" t="str">
        <f>T("CAMIONES       ")</f>
        <v xml:space="preserve">CAMIONES       </v>
      </c>
      <c r="G10454" t="str">
        <f>T("De menos de 1.000 KG DE CARGA ÚTIL                ")</f>
        <v xml:space="preserve">De menos de 1.000 KG DE CARGA ÚTIL                </v>
      </c>
      <c r="I10454">
        <v>1</v>
      </c>
    </row>
    <row r="10455" spans="1:9">
      <c r="A10455" t="str">
        <f>T("2018")</f>
        <v>2018</v>
      </c>
      <c r="B10455" t="str">
        <f>T("Entidad sin personalidad jurídica (art. 35.4 LGT) ")</f>
        <v xml:space="preserve">Entidad sin personalidad jurídica (art. 35.4 LGT) </v>
      </c>
      <c r="C10455" t="str">
        <f>T("PUENTE DE VALLECAS  ")</f>
        <v xml:space="preserve">PUENTE DE VALLECAS  </v>
      </c>
      <c r="D10455" t="str">
        <f>T("ENTREVIAS           ")</f>
        <v xml:space="preserve">ENTREVIAS           </v>
      </c>
      <c r="E10455" t="str">
        <f>T("CA ")</f>
        <v xml:space="preserve">CA </v>
      </c>
      <c r="F10455" t="str">
        <f>T("CAMIONES       ")</f>
        <v xml:space="preserve">CAMIONES       </v>
      </c>
      <c r="G10455" t="str">
        <f>T("De 1.000 a 2.999 KG DE CARGA ÚTIL                 ")</f>
        <v xml:space="preserve">De 1.000 a 2.999 KG DE CARGA ÚTIL                 </v>
      </c>
      <c r="I10455">
        <v>1</v>
      </c>
    </row>
    <row r="10456" spans="1:9">
      <c r="A10456" t="str">
        <f>T("2018")</f>
        <v>2018</v>
      </c>
      <c r="B10456" t="str">
        <f>T("Entidad sin personalidad jurídica (art. 35.4 LGT) ")</f>
        <v xml:space="preserve">Entidad sin personalidad jurídica (art. 35.4 LGT) </v>
      </c>
      <c r="C10456" t="str">
        <f>T("PUENTE DE VALLECAS  ")</f>
        <v xml:space="preserve">PUENTE DE VALLECAS  </v>
      </c>
      <c r="D10456" t="str">
        <f>T("SAN DIEGO           ")</f>
        <v xml:space="preserve">SAN DIEGO           </v>
      </c>
      <c r="E10456" t="str">
        <f>T("CA ")</f>
        <v xml:space="preserve">CA </v>
      </c>
      <c r="F10456" t="str">
        <f>T("CAMIONES       ")</f>
        <v xml:space="preserve">CAMIONES       </v>
      </c>
      <c r="G10456" t="str">
        <f>T("De menos de 1.000 KG DE CARGA ÚTIL                ")</f>
        <v xml:space="preserve">De menos de 1.000 KG DE CARGA ÚTIL                </v>
      </c>
      <c r="I10456">
        <v>1</v>
      </c>
    </row>
    <row r="10457" spans="1:9">
      <c r="A10457" t="str">
        <f>T("2018")</f>
        <v>2018</v>
      </c>
      <c r="B10457" t="str">
        <f>T("Entidad sin personalidad jurídica (art. 35.4 LGT) ")</f>
        <v xml:space="preserve">Entidad sin personalidad jurídica (art. 35.4 LGT) </v>
      </c>
      <c r="C10457" t="str">
        <f>T("PUENTE DE VALLECAS  ")</f>
        <v xml:space="preserve">PUENTE DE VALLECAS  </v>
      </c>
      <c r="D10457" t="str">
        <f>T("SAN DIEGO           ")</f>
        <v xml:space="preserve">SAN DIEGO           </v>
      </c>
      <c r="E10457" t="str">
        <f>T("CA ")</f>
        <v xml:space="preserve">CA </v>
      </c>
      <c r="F10457" t="str">
        <f>T("CAMIONES       ")</f>
        <v xml:space="preserve">CAMIONES       </v>
      </c>
      <c r="G10457" t="str">
        <f>T("De 1.000 a 2.999 KG DE CARGA ÚTIL                 ")</f>
        <v xml:space="preserve">De 1.000 a 2.999 KG DE CARGA ÚTIL                 </v>
      </c>
      <c r="I10457">
        <v>1</v>
      </c>
    </row>
    <row r="10458" spans="1:9">
      <c r="A10458" t="str">
        <f>T("2018")</f>
        <v>2018</v>
      </c>
      <c r="B10458" t="str">
        <f>T("Entidad sin personalidad jurídica (art. 35.4 LGT) ")</f>
        <v xml:space="preserve">Entidad sin personalidad jurídica (art. 35.4 LGT) </v>
      </c>
      <c r="C10458" t="str">
        <f>T("PUENTE DE VALLECAS  ")</f>
        <v xml:space="preserve">PUENTE DE VALLECAS  </v>
      </c>
      <c r="D10458" t="str">
        <f>T("PALOMERAS BAJAS     ")</f>
        <v xml:space="preserve">PALOMERAS BAJAS     </v>
      </c>
      <c r="E10458" t="str">
        <f>T("CA ")</f>
        <v xml:space="preserve">CA </v>
      </c>
      <c r="F10458" t="str">
        <f>T("CAMIONES       ")</f>
        <v xml:space="preserve">CAMIONES       </v>
      </c>
      <c r="G10458" t="str">
        <f>T("De menos de 1.000 KG DE CARGA ÚTIL                ")</f>
        <v xml:space="preserve">De menos de 1.000 KG DE CARGA ÚTIL                </v>
      </c>
      <c r="I10458">
        <v>1</v>
      </c>
    </row>
    <row r="10459" spans="1:9">
      <c r="A10459" t="str">
        <f>T("2018")</f>
        <v>2018</v>
      </c>
      <c r="B10459" t="str">
        <f>T("Entidad sin personalidad jurídica (art. 35.4 LGT) ")</f>
        <v xml:space="preserve">Entidad sin personalidad jurídica (art. 35.4 LGT) </v>
      </c>
      <c r="C10459" t="str">
        <f>T("PUENTE DE VALLECAS  ")</f>
        <v xml:space="preserve">PUENTE DE VALLECAS  </v>
      </c>
      <c r="D10459" t="str">
        <f>T("PALOMERAS BAJAS     ")</f>
        <v xml:space="preserve">PALOMERAS BAJAS     </v>
      </c>
      <c r="E10459" t="str">
        <f>T("CA ")</f>
        <v xml:space="preserve">CA </v>
      </c>
      <c r="F10459" t="str">
        <f>T("CAMIONES       ")</f>
        <v xml:space="preserve">CAMIONES       </v>
      </c>
      <c r="G10459" t="str">
        <f>T("De 1.000 a 2.999 KG DE CARGA ÚTIL                 ")</f>
        <v xml:space="preserve">De 1.000 a 2.999 KG DE CARGA ÚTIL                 </v>
      </c>
      <c r="I10459">
        <v>1</v>
      </c>
    </row>
    <row r="10460" spans="1:9">
      <c r="A10460" t="str">
        <f>T("2018")</f>
        <v>2018</v>
      </c>
      <c r="B10460" t="str">
        <f>T("Entidad sin personalidad jurídica (art. 35.4 LGT) ")</f>
        <v xml:space="preserve">Entidad sin personalidad jurídica (art. 35.4 LGT) </v>
      </c>
      <c r="C10460" t="str">
        <f>T("PUENTE DE VALLECAS  ")</f>
        <v xml:space="preserve">PUENTE DE VALLECAS  </v>
      </c>
      <c r="D10460" t="str">
        <f>T("PALOMERAS SURESTE   ")</f>
        <v xml:space="preserve">PALOMERAS SURESTE   </v>
      </c>
      <c r="E10460" t="str">
        <f>T("CA ")</f>
        <v xml:space="preserve">CA </v>
      </c>
      <c r="F10460" t="str">
        <f>T("CAMIONES       ")</f>
        <v xml:space="preserve">CAMIONES       </v>
      </c>
      <c r="G10460" t="str">
        <f>T("De menos de 1.000 KG DE CARGA ÚTIL                ")</f>
        <v xml:space="preserve">De menos de 1.000 KG DE CARGA ÚTIL                </v>
      </c>
      <c r="I10460">
        <v>1</v>
      </c>
    </row>
    <row r="10461" spans="1:9">
      <c r="A10461" t="str">
        <f>T("2018")</f>
        <v>2018</v>
      </c>
      <c r="B10461" t="str">
        <f>T("Entidad sin personalidad jurídica (art. 35.4 LGT) ")</f>
        <v xml:space="preserve">Entidad sin personalidad jurídica (art. 35.4 LGT) </v>
      </c>
      <c r="C10461" t="str">
        <f>T("PUENTE DE VALLECAS  ")</f>
        <v xml:space="preserve">PUENTE DE VALLECAS  </v>
      </c>
      <c r="D10461" t="str">
        <f>T("NUMANCIA            ")</f>
        <v xml:space="preserve">NUMANCIA            </v>
      </c>
      <c r="E10461" t="str">
        <f>T("CA ")</f>
        <v xml:space="preserve">CA </v>
      </c>
      <c r="F10461" t="str">
        <f>T("CAMIONES       ")</f>
        <v xml:space="preserve">CAMIONES       </v>
      </c>
      <c r="G10461" t="str">
        <f>T("De menos de 1.000 KG DE CARGA ÚTIL                ")</f>
        <v xml:space="preserve">De menos de 1.000 KG DE CARGA ÚTIL                </v>
      </c>
      <c r="I10461">
        <v>1</v>
      </c>
    </row>
    <row r="10462" spans="1:9">
      <c r="A10462" t="str">
        <f>T("2018")</f>
        <v>2018</v>
      </c>
      <c r="B10462" t="str">
        <f>T("Entidad sin personalidad jurídica (art. 35.4 LGT) ")</f>
        <v xml:space="preserve">Entidad sin personalidad jurídica (art. 35.4 LGT) </v>
      </c>
      <c r="C10462" t="str">
        <f>T("PUENTE DE VALLECAS  ")</f>
        <v xml:space="preserve">PUENTE DE VALLECAS  </v>
      </c>
      <c r="D10462" t="str">
        <f>T("NUMANCIA            ")</f>
        <v xml:space="preserve">NUMANCIA            </v>
      </c>
      <c r="E10462" t="str">
        <f>T("CA ")</f>
        <v xml:space="preserve">CA </v>
      </c>
      <c r="F10462" t="str">
        <f>T("CAMIONES       ")</f>
        <v xml:space="preserve">CAMIONES       </v>
      </c>
      <c r="G10462" t="str">
        <f>T("De 1.000 a 2.999 KG DE CARGA ÚTIL                 ")</f>
        <v xml:space="preserve">De 1.000 a 2.999 KG DE CARGA ÚTIL                 </v>
      </c>
      <c r="I10462">
        <v>1</v>
      </c>
    </row>
    <row r="10463" spans="1:9">
      <c r="A10463" t="str">
        <f>T("2018")</f>
        <v>2018</v>
      </c>
      <c r="B10463" t="str">
        <f>T("FISICO                                            ")</f>
        <v xml:space="preserve">FISICO                                            </v>
      </c>
      <c r="C10463" t="str">
        <f>T("PUENTE DE VALLECAS  ")</f>
        <v xml:space="preserve">PUENTE DE VALLECAS  </v>
      </c>
      <c r="D10463" t="str">
        <f>T("ENTREVIAS           ")</f>
        <v xml:space="preserve">ENTREVIAS           </v>
      </c>
      <c r="E10463" t="str">
        <f>T("CA ")</f>
        <v xml:space="preserve">CA </v>
      </c>
      <c r="F10463" t="str">
        <f>T("CAMIONES       ")</f>
        <v xml:space="preserve">CAMIONES       </v>
      </c>
      <c r="G10463" t="str">
        <f>T("De menos de 1.000 KG DE CARGA ÚTIL                ")</f>
        <v xml:space="preserve">De menos de 1.000 KG DE CARGA ÚTIL                </v>
      </c>
      <c r="I10463">
        <v>28</v>
      </c>
    </row>
    <row r="10464" spans="1:9">
      <c r="A10464" t="str">
        <f>T("2018")</f>
        <v>2018</v>
      </c>
      <c r="B10464" t="str">
        <f>T("FISICO                                            ")</f>
        <v xml:space="preserve">FISICO                                            </v>
      </c>
      <c r="C10464" t="str">
        <f>T("PUENTE DE VALLECAS  ")</f>
        <v xml:space="preserve">PUENTE DE VALLECAS  </v>
      </c>
      <c r="D10464" t="str">
        <f>T("ENTREVIAS           ")</f>
        <v xml:space="preserve">ENTREVIAS           </v>
      </c>
      <c r="E10464" t="str">
        <f>T("CA ")</f>
        <v xml:space="preserve">CA </v>
      </c>
      <c r="F10464" t="str">
        <f>T("CAMIONES       ")</f>
        <v xml:space="preserve">CAMIONES       </v>
      </c>
      <c r="G10464" t="str">
        <f>T("De 1.000 a 2.999 KG DE CARGA ÚTIL                 ")</f>
        <v xml:space="preserve">De 1.000 a 2.999 KG DE CARGA ÚTIL                 </v>
      </c>
      <c r="I10464">
        <v>19</v>
      </c>
    </row>
    <row r="10465" spans="1:9">
      <c r="A10465" t="str">
        <f>T("2018")</f>
        <v>2018</v>
      </c>
      <c r="B10465" t="str">
        <f>T("FISICO                                            ")</f>
        <v xml:space="preserve">FISICO                                            </v>
      </c>
      <c r="C10465" t="str">
        <f>T("PUENTE DE VALLECAS  ")</f>
        <v xml:space="preserve">PUENTE DE VALLECAS  </v>
      </c>
      <c r="D10465" t="str">
        <f>T("ENTREVIAS           ")</f>
        <v xml:space="preserve">ENTREVIAS           </v>
      </c>
      <c r="E10465" t="str">
        <f>T("CA ")</f>
        <v xml:space="preserve">CA </v>
      </c>
      <c r="F10465" t="str">
        <f>T("CAMIONES       ")</f>
        <v xml:space="preserve">CAMIONES       </v>
      </c>
      <c r="G10465" t="str">
        <f>T("De 3.000 a 9.999 KG DE CARGA ÚTIL                 ")</f>
        <v xml:space="preserve">De 3.000 a 9.999 KG DE CARGA ÚTIL                 </v>
      </c>
      <c r="I10465">
        <v>3</v>
      </c>
    </row>
    <row r="10466" spans="1:9">
      <c r="A10466" t="str">
        <f>T("2018")</f>
        <v>2018</v>
      </c>
      <c r="B10466" t="str">
        <f>T("FISICO                                            ")</f>
        <v xml:space="preserve">FISICO                                            </v>
      </c>
      <c r="C10466" t="str">
        <f>T("PUENTE DE VALLECAS  ")</f>
        <v xml:space="preserve">PUENTE DE VALLECAS  </v>
      </c>
      <c r="D10466" t="str">
        <f>T("ENTREVIAS           ")</f>
        <v xml:space="preserve">ENTREVIAS           </v>
      </c>
      <c r="E10466" t="str">
        <f>T("CA ")</f>
        <v xml:space="preserve">CA </v>
      </c>
      <c r="F10466" t="str">
        <f>T("CAMIONES       ")</f>
        <v xml:space="preserve">CAMIONES       </v>
      </c>
      <c r="G10466" t="str">
        <f>T("De 10.000 KG DE CARGA ÚTIL en adelante            ")</f>
        <v xml:space="preserve">De 10.000 KG DE CARGA ÚTIL en adelante            </v>
      </c>
      <c r="I10466">
        <v>2</v>
      </c>
    </row>
    <row r="10467" spans="1:9">
      <c r="A10467" t="str">
        <f>T("2018")</f>
        <v>2018</v>
      </c>
      <c r="B10467" t="str">
        <f>T("FISICO                                            ")</f>
        <v xml:space="preserve">FISICO                                            </v>
      </c>
      <c r="C10467" t="str">
        <f>T("PUENTE DE VALLECAS  ")</f>
        <v xml:space="preserve">PUENTE DE VALLECAS  </v>
      </c>
      <c r="D10467" t="str">
        <f>T("SAN DIEGO           ")</f>
        <v xml:space="preserve">SAN DIEGO           </v>
      </c>
      <c r="E10467" t="str">
        <f>T("CA ")</f>
        <v xml:space="preserve">CA </v>
      </c>
      <c r="F10467" t="str">
        <f>T("CAMIONES       ")</f>
        <v xml:space="preserve">CAMIONES       </v>
      </c>
      <c r="G10467" t="str">
        <f>T("De menos de 1.000 KG DE CARGA ÚTIL                ")</f>
        <v xml:space="preserve">De menos de 1.000 KG DE CARGA ÚTIL                </v>
      </c>
      <c r="I10467">
        <v>23</v>
      </c>
    </row>
    <row r="10468" spans="1:9">
      <c r="A10468" t="str">
        <f>T("2018")</f>
        <v>2018</v>
      </c>
      <c r="B10468" t="str">
        <f>T("FISICO                                            ")</f>
        <v xml:space="preserve">FISICO                                            </v>
      </c>
      <c r="C10468" t="str">
        <f>T("PUENTE DE VALLECAS  ")</f>
        <v xml:space="preserve">PUENTE DE VALLECAS  </v>
      </c>
      <c r="D10468" t="str">
        <f>T("SAN DIEGO           ")</f>
        <v xml:space="preserve">SAN DIEGO           </v>
      </c>
      <c r="E10468" t="str">
        <f>T("CA ")</f>
        <v xml:space="preserve">CA </v>
      </c>
      <c r="F10468" t="str">
        <f>T("CAMIONES       ")</f>
        <v xml:space="preserve">CAMIONES       </v>
      </c>
      <c r="G10468" t="str">
        <f>T("De 1.000 a 2.999 KG DE CARGA ÚTIL                 ")</f>
        <v xml:space="preserve">De 1.000 a 2.999 KG DE CARGA ÚTIL                 </v>
      </c>
      <c r="I10468">
        <v>8</v>
      </c>
    </row>
    <row r="10469" spans="1:9">
      <c r="A10469" t="str">
        <f>T("2018")</f>
        <v>2018</v>
      </c>
      <c r="B10469" t="str">
        <f>T("FISICO                                            ")</f>
        <v xml:space="preserve">FISICO                                            </v>
      </c>
      <c r="C10469" t="str">
        <f>T("PUENTE DE VALLECAS  ")</f>
        <v xml:space="preserve">PUENTE DE VALLECAS  </v>
      </c>
      <c r="D10469" t="str">
        <f>T("SAN DIEGO           ")</f>
        <v xml:space="preserve">SAN DIEGO           </v>
      </c>
      <c r="E10469" t="str">
        <f>T("CA ")</f>
        <v xml:space="preserve">CA </v>
      </c>
      <c r="F10469" t="str">
        <f>T("CAMIONES       ")</f>
        <v xml:space="preserve">CAMIONES       </v>
      </c>
      <c r="G10469" t="str">
        <f>T("De 3.000 a 9.999 KG DE CARGA ÚTIL                 ")</f>
        <v xml:space="preserve">De 3.000 a 9.999 KG DE CARGA ÚTIL                 </v>
      </c>
      <c r="I10469">
        <v>1</v>
      </c>
    </row>
    <row r="10470" spans="1:9">
      <c r="A10470" t="str">
        <f>T("2018")</f>
        <v>2018</v>
      </c>
      <c r="B10470" t="str">
        <f>T("FISICO                                            ")</f>
        <v xml:space="preserve">FISICO                                            </v>
      </c>
      <c r="C10470" t="str">
        <f>T("PUENTE DE VALLECAS  ")</f>
        <v xml:space="preserve">PUENTE DE VALLECAS  </v>
      </c>
      <c r="D10470" t="str">
        <f>T("PALOMERAS BAJAS     ")</f>
        <v xml:space="preserve">PALOMERAS BAJAS     </v>
      </c>
      <c r="E10470" t="str">
        <f>T("CA ")</f>
        <v xml:space="preserve">CA </v>
      </c>
      <c r="F10470" t="str">
        <f>T("CAMIONES       ")</f>
        <v xml:space="preserve">CAMIONES       </v>
      </c>
      <c r="G10470" t="str">
        <f>T("De menos de 1.000 KG DE CARGA ÚTIL                ")</f>
        <v xml:space="preserve">De menos de 1.000 KG DE CARGA ÚTIL                </v>
      </c>
      <c r="I10470">
        <v>23</v>
      </c>
    </row>
    <row r="10471" spans="1:9">
      <c r="A10471" t="str">
        <f>T("2018")</f>
        <v>2018</v>
      </c>
      <c r="B10471" t="str">
        <f>T("FISICO                                            ")</f>
        <v xml:space="preserve">FISICO                                            </v>
      </c>
      <c r="C10471" t="str">
        <f>T("PUENTE DE VALLECAS  ")</f>
        <v xml:space="preserve">PUENTE DE VALLECAS  </v>
      </c>
      <c r="D10471" t="str">
        <f>T("PALOMERAS BAJAS     ")</f>
        <v xml:space="preserve">PALOMERAS BAJAS     </v>
      </c>
      <c r="E10471" t="str">
        <f>T("CA ")</f>
        <v xml:space="preserve">CA </v>
      </c>
      <c r="F10471" t="str">
        <f>T("CAMIONES       ")</f>
        <v xml:space="preserve">CAMIONES       </v>
      </c>
      <c r="G10471" t="str">
        <f>T("De 1.000 a 2.999 KG DE CARGA ÚTIL                 ")</f>
        <v xml:space="preserve">De 1.000 a 2.999 KG DE CARGA ÚTIL                 </v>
      </c>
      <c r="I10471">
        <v>9</v>
      </c>
    </row>
    <row r="10472" spans="1:9">
      <c r="A10472" t="str">
        <f>T("2018")</f>
        <v>2018</v>
      </c>
      <c r="B10472" t="str">
        <f>T("FISICO                                            ")</f>
        <v xml:space="preserve">FISICO                                            </v>
      </c>
      <c r="C10472" t="str">
        <f>T("PUENTE DE VALLECAS  ")</f>
        <v xml:space="preserve">PUENTE DE VALLECAS  </v>
      </c>
      <c r="D10472" t="str">
        <f>T("PALOMERAS BAJAS     ")</f>
        <v xml:space="preserve">PALOMERAS BAJAS     </v>
      </c>
      <c r="E10472" t="str">
        <f>T("CA ")</f>
        <v xml:space="preserve">CA </v>
      </c>
      <c r="F10472" t="str">
        <f>T("CAMIONES       ")</f>
        <v xml:space="preserve">CAMIONES       </v>
      </c>
      <c r="G10472" t="str">
        <f>T("De 3.000 a 9.999 KG DE CARGA ÚTIL                 ")</f>
        <v xml:space="preserve">De 3.000 a 9.999 KG DE CARGA ÚTIL                 </v>
      </c>
      <c r="I10472">
        <v>1</v>
      </c>
    </row>
    <row r="10473" spans="1:9">
      <c r="A10473" t="str">
        <f>T("2018")</f>
        <v>2018</v>
      </c>
      <c r="B10473" t="str">
        <f>T("FISICO                                            ")</f>
        <v xml:space="preserve">FISICO                                            </v>
      </c>
      <c r="C10473" t="str">
        <f>T("PUENTE DE VALLECAS  ")</f>
        <v xml:space="preserve">PUENTE DE VALLECAS  </v>
      </c>
      <c r="D10473" t="str">
        <f>T("PALOMERAS SURESTE   ")</f>
        <v xml:space="preserve">PALOMERAS SURESTE   </v>
      </c>
      <c r="E10473" t="str">
        <f>T("CA ")</f>
        <v xml:space="preserve">CA </v>
      </c>
      <c r="F10473" t="str">
        <f>T("CAMIONES       ")</f>
        <v xml:space="preserve">CAMIONES       </v>
      </c>
      <c r="G10473" t="str">
        <f>T("De menos de 1.000 KG DE CARGA ÚTIL                ")</f>
        <v xml:space="preserve">De menos de 1.000 KG DE CARGA ÚTIL                </v>
      </c>
      <c r="I10473">
        <v>33</v>
      </c>
    </row>
    <row r="10474" spans="1:9">
      <c r="A10474" t="str">
        <f>T("2018")</f>
        <v>2018</v>
      </c>
      <c r="B10474" t="str">
        <f>T("FISICO                                            ")</f>
        <v xml:space="preserve">FISICO                                            </v>
      </c>
      <c r="C10474" t="str">
        <f>T("PUENTE DE VALLECAS  ")</f>
        <v xml:space="preserve">PUENTE DE VALLECAS  </v>
      </c>
      <c r="D10474" t="str">
        <f>T("PALOMERAS SURESTE   ")</f>
        <v xml:space="preserve">PALOMERAS SURESTE   </v>
      </c>
      <c r="E10474" t="str">
        <f>T("CA ")</f>
        <v xml:space="preserve">CA </v>
      </c>
      <c r="F10474" t="str">
        <f>T("CAMIONES       ")</f>
        <v xml:space="preserve">CAMIONES       </v>
      </c>
      <c r="G10474" t="str">
        <f>T("De 1.000 a 2.999 KG DE CARGA ÚTIL                 ")</f>
        <v xml:space="preserve">De 1.000 a 2.999 KG DE CARGA ÚTIL                 </v>
      </c>
      <c r="I10474">
        <v>13</v>
      </c>
    </row>
    <row r="10475" spans="1:9">
      <c r="A10475" t="str">
        <f>T("2018")</f>
        <v>2018</v>
      </c>
      <c r="B10475" t="str">
        <f>T("FISICO                                            ")</f>
        <v xml:space="preserve">FISICO                                            </v>
      </c>
      <c r="C10475" t="str">
        <f>T("PUENTE DE VALLECAS  ")</f>
        <v xml:space="preserve">PUENTE DE VALLECAS  </v>
      </c>
      <c r="D10475" t="str">
        <f>T("PALOMERAS SURESTE   ")</f>
        <v xml:space="preserve">PALOMERAS SURESTE   </v>
      </c>
      <c r="E10475" t="str">
        <f>T("CA ")</f>
        <v xml:space="preserve">CA </v>
      </c>
      <c r="F10475" t="str">
        <f>T("CAMIONES       ")</f>
        <v xml:space="preserve">CAMIONES       </v>
      </c>
      <c r="G10475" t="str">
        <f>T("De 3.000 a 9.999 KG DE CARGA ÚTIL                 ")</f>
        <v xml:space="preserve">De 3.000 a 9.999 KG DE CARGA ÚTIL                 </v>
      </c>
      <c r="I10475">
        <v>2</v>
      </c>
    </row>
    <row r="10476" spans="1:9">
      <c r="A10476" t="str">
        <f>T("2018")</f>
        <v>2018</v>
      </c>
      <c r="B10476" t="str">
        <f>T("FISICO                                            ")</f>
        <v xml:space="preserve">FISICO                                            </v>
      </c>
      <c r="C10476" t="str">
        <f>T("PUENTE DE VALLECAS  ")</f>
        <v xml:space="preserve">PUENTE DE VALLECAS  </v>
      </c>
      <c r="D10476" t="str">
        <f>T("PORTAZGO            ")</f>
        <v xml:space="preserve">PORTAZGO            </v>
      </c>
      <c r="E10476" t="str">
        <f>T("CA ")</f>
        <v xml:space="preserve">CA </v>
      </c>
      <c r="F10476" t="str">
        <f>T("CAMIONES       ")</f>
        <v xml:space="preserve">CAMIONES       </v>
      </c>
      <c r="G10476" t="str">
        <f>T("De menos de 1.000 KG DE CARGA ÚTIL                ")</f>
        <v xml:space="preserve">De menos de 1.000 KG DE CARGA ÚTIL                </v>
      </c>
      <c r="I10476">
        <v>32</v>
      </c>
    </row>
    <row r="10477" spans="1:9">
      <c r="A10477" t="str">
        <f>T("2018")</f>
        <v>2018</v>
      </c>
      <c r="B10477" t="str">
        <f>T("FISICO                                            ")</f>
        <v xml:space="preserve">FISICO                                            </v>
      </c>
      <c r="C10477" t="str">
        <f>T("PUENTE DE VALLECAS  ")</f>
        <v xml:space="preserve">PUENTE DE VALLECAS  </v>
      </c>
      <c r="D10477" t="str">
        <f>T("PORTAZGO            ")</f>
        <v xml:space="preserve">PORTAZGO            </v>
      </c>
      <c r="E10477" t="str">
        <f>T("CA ")</f>
        <v xml:space="preserve">CA </v>
      </c>
      <c r="F10477" t="str">
        <f>T("CAMIONES       ")</f>
        <v xml:space="preserve">CAMIONES       </v>
      </c>
      <c r="G10477" t="str">
        <f>T("De 1.000 a 2.999 KG DE CARGA ÚTIL                 ")</f>
        <v xml:space="preserve">De 1.000 a 2.999 KG DE CARGA ÚTIL                 </v>
      </c>
      <c r="I10477">
        <v>10</v>
      </c>
    </row>
    <row r="10478" spans="1:9">
      <c r="A10478" t="str">
        <f>T("2018")</f>
        <v>2018</v>
      </c>
      <c r="B10478" t="str">
        <f>T("FISICO                                            ")</f>
        <v xml:space="preserve">FISICO                                            </v>
      </c>
      <c r="C10478" t="str">
        <f>T("PUENTE DE VALLECAS  ")</f>
        <v xml:space="preserve">PUENTE DE VALLECAS  </v>
      </c>
      <c r="D10478" t="str">
        <f>T("PORTAZGO            ")</f>
        <v xml:space="preserve">PORTAZGO            </v>
      </c>
      <c r="E10478" t="str">
        <f>T("CA ")</f>
        <v xml:space="preserve">CA </v>
      </c>
      <c r="F10478" t="str">
        <f>T("CAMIONES       ")</f>
        <v xml:space="preserve">CAMIONES       </v>
      </c>
      <c r="G10478" t="str">
        <f>T("De 3.000 a 9.999 KG DE CARGA ÚTIL                 ")</f>
        <v xml:space="preserve">De 3.000 a 9.999 KG DE CARGA ÚTIL                 </v>
      </c>
      <c r="I10478">
        <v>1</v>
      </c>
    </row>
    <row r="10479" spans="1:9">
      <c r="A10479" t="str">
        <f>T("2018")</f>
        <v>2018</v>
      </c>
      <c r="B10479" t="str">
        <f>T("FISICO                                            ")</f>
        <v xml:space="preserve">FISICO                                            </v>
      </c>
      <c r="C10479" t="str">
        <f>T("PUENTE DE VALLECAS  ")</f>
        <v xml:space="preserve">PUENTE DE VALLECAS  </v>
      </c>
      <c r="D10479" t="str">
        <f>T("NUMANCIA            ")</f>
        <v xml:space="preserve">NUMANCIA            </v>
      </c>
      <c r="E10479" t="str">
        <f>T("CA ")</f>
        <v xml:space="preserve">CA </v>
      </c>
      <c r="F10479" t="str">
        <f>T("CAMIONES       ")</f>
        <v xml:space="preserve">CAMIONES       </v>
      </c>
      <c r="G10479" t="str">
        <f>T("De menos de 1.000 KG DE CARGA ÚTIL                ")</f>
        <v xml:space="preserve">De menos de 1.000 KG DE CARGA ÚTIL                </v>
      </c>
      <c r="I10479">
        <v>22</v>
      </c>
    </row>
    <row r="10480" spans="1:9">
      <c r="A10480" t="str">
        <f>T("2018")</f>
        <v>2018</v>
      </c>
      <c r="B10480" t="str">
        <f>T("FISICO                                            ")</f>
        <v xml:space="preserve">FISICO                                            </v>
      </c>
      <c r="C10480" t="str">
        <f>T("PUENTE DE VALLECAS  ")</f>
        <v xml:space="preserve">PUENTE DE VALLECAS  </v>
      </c>
      <c r="D10480" t="str">
        <f>T("NUMANCIA            ")</f>
        <v xml:space="preserve">NUMANCIA            </v>
      </c>
      <c r="E10480" t="str">
        <f>T("CA ")</f>
        <v xml:space="preserve">CA </v>
      </c>
      <c r="F10480" t="str">
        <f>T("CAMIONES       ")</f>
        <v xml:space="preserve">CAMIONES       </v>
      </c>
      <c r="G10480" t="str">
        <f>T("De 1.000 a 2.999 KG DE CARGA ÚTIL                 ")</f>
        <v xml:space="preserve">De 1.000 a 2.999 KG DE CARGA ÚTIL                 </v>
      </c>
      <c r="I10480">
        <v>11</v>
      </c>
    </row>
    <row r="10481" spans="1:9">
      <c r="A10481" t="str">
        <f>T("2018")</f>
        <v>2018</v>
      </c>
      <c r="B10481" t="str">
        <f>T("FISICO                                            ")</f>
        <v xml:space="preserve">FISICO                                            </v>
      </c>
      <c r="C10481" t="str">
        <f>T("PUENTE DE VALLECAS  ")</f>
        <v xml:space="preserve">PUENTE DE VALLECAS  </v>
      </c>
      <c r="D10481" t="str">
        <f>T("NUMANCIA            ")</f>
        <v xml:space="preserve">NUMANCIA            </v>
      </c>
      <c r="E10481" t="str">
        <f>T("CA ")</f>
        <v xml:space="preserve">CA </v>
      </c>
      <c r="F10481" t="str">
        <f>T("CAMIONES       ")</f>
        <v xml:space="preserve">CAMIONES       </v>
      </c>
      <c r="G10481" t="str">
        <f>T("De 10.000 KG DE CARGA ÚTIL en adelante            ")</f>
        <v xml:space="preserve">De 10.000 KG DE CARGA ÚTIL en adelante            </v>
      </c>
      <c r="I10481">
        <v>2</v>
      </c>
    </row>
    <row r="10482" spans="1:9">
      <c r="A10482" t="str">
        <f>T("2018")</f>
        <v>2018</v>
      </c>
      <c r="B10482" t="str">
        <f>T("JURIDICO                                          ")</f>
        <v xml:space="preserve">JURIDICO                                          </v>
      </c>
      <c r="C10482" t="str">
        <f>T("PUENTE DE VALLECAS  ")</f>
        <v xml:space="preserve">PUENTE DE VALLECAS  </v>
      </c>
      <c r="D10482" t="str">
        <f>T("ENTREVIAS           ")</f>
        <v xml:space="preserve">ENTREVIAS           </v>
      </c>
      <c r="E10482" t="str">
        <f>T("CA ")</f>
        <v xml:space="preserve">CA </v>
      </c>
      <c r="F10482" t="str">
        <f>T("CAMIONES       ")</f>
        <v xml:space="preserve">CAMIONES       </v>
      </c>
      <c r="G10482" t="str">
        <f>T("De menos de 1.000 KG DE CARGA ÚTIL                ")</f>
        <v xml:space="preserve">De menos de 1.000 KG DE CARGA ÚTIL                </v>
      </c>
      <c r="I10482">
        <v>4</v>
      </c>
    </row>
    <row r="10483" spans="1:9">
      <c r="A10483" t="str">
        <f>T("2018")</f>
        <v>2018</v>
      </c>
      <c r="B10483" t="str">
        <f>T("JURIDICO                                          ")</f>
        <v xml:space="preserve">JURIDICO                                          </v>
      </c>
      <c r="C10483" t="str">
        <f>T("PUENTE DE VALLECAS  ")</f>
        <v xml:space="preserve">PUENTE DE VALLECAS  </v>
      </c>
      <c r="D10483" t="str">
        <f>T("SAN DIEGO           ")</f>
        <v xml:space="preserve">SAN DIEGO           </v>
      </c>
      <c r="E10483" t="str">
        <f>T("CA ")</f>
        <v xml:space="preserve">CA </v>
      </c>
      <c r="F10483" t="str">
        <f>T("CAMIONES       ")</f>
        <v xml:space="preserve">CAMIONES       </v>
      </c>
      <c r="G10483" t="str">
        <f>T("De menos de 1.000 KG DE CARGA ÚTIL                ")</f>
        <v xml:space="preserve">De menos de 1.000 KG DE CARGA ÚTIL                </v>
      </c>
      <c r="I10483">
        <v>8</v>
      </c>
    </row>
    <row r="10484" spans="1:9">
      <c r="A10484" t="str">
        <f>T("2018")</f>
        <v>2018</v>
      </c>
      <c r="B10484" t="str">
        <f>T("JURIDICO                                          ")</f>
        <v xml:space="preserve">JURIDICO                                          </v>
      </c>
      <c r="C10484" t="str">
        <f>T("PUENTE DE VALLECAS  ")</f>
        <v xml:space="preserve">PUENTE DE VALLECAS  </v>
      </c>
      <c r="D10484" t="str">
        <f>T("SAN DIEGO           ")</f>
        <v xml:space="preserve">SAN DIEGO           </v>
      </c>
      <c r="E10484" t="str">
        <f>T("CA ")</f>
        <v xml:space="preserve">CA </v>
      </c>
      <c r="F10484" t="str">
        <f>T("CAMIONES       ")</f>
        <v xml:space="preserve">CAMIONES       </v>
      </c>
      <c r="G10484" t="str">
        <f>T("De 1.000 a 2.999 KG DE CARGA ÚTIL                 ")</f>
        <v xml:space="preserve">De 1.000 a 2.999 KG DE CARGA ÚTIL                 </v>
      </c>
      <c r="I10484">
        <v>5</v>
      </c>
    </row>
    <row r="10485" spans="1:9">
      <c r="A10485" t="str">
        <f>T("2018")</f>
        <v>2018</v>
      </c>
      <c r="B10485" t="str">
        <f>T("JURIDICO                                          ")</f>
        <v xml:space="preserve">JURIDICO                                          </v>
      </c>
      <c r="C10485" t="str">
        <f>T("PUENTE DE VALLECAS  ")</f>
        <v xml:space="preserve">PUENTE DE VALLECAS  </v>
      </c>
      <c r="D10485" t="str">
        <f>T("PALOMERAS BAJAS     ")</f>
        <v xml:space="preserve">PALOMERAS BAJAS     </v>
      </c>
      <c r="E10485" t="str">
        <f>T("CA ")</f>
        <v xml:space="preserve">CA </v>
      </c>
      <c r="F10485" t="str">
        <f>T("CAMIONES       ")</f>
        <v xml:space="preserve">CAMIONES       </v>
      </c>
      <c r="G10485" t="str">
        <f>T("De menos de 1.000 KG DE CARGA ÚTIL                ")</f>
        <v xml:space="preserve">De menos de 1.000 KG DE CARGA ÚTIL                </v>
      </c>
      <c r="I10485">
        <v>7</v>
      </c>
    </row>
    <row r="10486" spans="1:9">
      <c r="A10486" t="str">
        <f>T("2018")</f>
        <v>2018</v>
      </c>
      <c r="B10486" t="str">
        <f>T("JURIDICO                                          ")</f>
        <v xml:space="preserve">JURIDICO                                          </v>
      </c>
      <c r="C10486" t="str">
        <f>T("PUENTE DE VALLECAS  ")</f>
        <v xml:space="preserve">PUENTE DE VALLECAS  </v>
      </c>
      <c r="D10486" t="str">
        <f>T("PALOMERAS BAJAS     ")</f>
        <v xml:space="preserve">PALOMERAS BAJAS     </v>
      </c>
      <c r="E10486" t="str">
        <f>T("CA ")</f>
        <v xml:space="preserve">CA </v>
      </c>
      <c r="F10486" t="str">
        <f>T("CAMIONES       ")</f>
        <v xml:space="preserve">CAMIONES       </v>
      </c>
      <c r="G10486" t="str">
        <f>T("De 1.000 a 2.999 KG DE CARGA ÚTIL                 ")</f>
        <v xml:space="preserve">De 1.000 a 2.999 KG DE CARGA ÚTIL                 </v>
      </c>
      <c r="I10486">
        <v>1</v>
      </c>
    </row>
    <row r="10487" spans="1:9">
      <c r="A10487" t="str">
        <f>T("2018")</f>
        <v>2018</v>
      </c>
      <c r="B10487" t="str">
        <f>T("JURIDICO                                          ")</f>
        <v xml:space="preserve">JURIDICO                                          </v>
      </c>
      <c r="C10487" t="str">
        <f>T("PUENTE DE VALLECAS  ")</f>
        <v xml:space="preserve">PUENTE DE VALLECAS  </v>
      </c>
      <c r="D10487" t="str">
        <f>T("PALOMERAS SURESTE   ")</f>
        <v xml:space="preserve">PALOMERAS SURESTE   </v>
      </c>
      <c r="E10487" t="str">
        <f>T("CA ")</f>
        <v xml:space="preserve">CA </v>
      </c>
      <c r="F10487" t="str">
        <f>T("CAMIONES       ")</f>
        <v xml:space="preserve">CAMIONES       </v>
      </c>
      <c r="G10487" t="str">
        <f>T("De menos de 1.000 KG DE CARGA ÚTIL                ")</f>
        <v xml:space="preserve">De menos de 1.000 KG DE CARGA ÚTIL                </v>
      </c>
      <c r="I10487">
        <v>2</v>
      </c>
    </row>
    <row r="10488" spans="1:9">
      <c r="A10488" t="str">
        <f>T("2018")</f>
        <v>2018</v>
      </c>
      <c r="B10488" t="str">
        <f>T("JURIDICO                                          ")</f>
        <v xml:space="preserve">JURIDICO                                          </v>
      </c>
      <c r="C10488" t="str">
        <f>T("PUENTE DE VALLECAS  ")</f>
        <v xml:space="preserve">PUENTE DE VALLECAS  </v>
      </c>
      <c r="D10488" t="str">
        <f>T("PALOMERAS SURESTE   ")</f>
        <v xml:space="preserve">PALOMERAS SURESTE   </v>
      </c>
      <c r="E10488" t="str">
        <f>T("CA ")</f>
        <v xml:space="preserve">CA </v>
      </c>
      <c r="F10488" t="str">
        <f>T("CAMIONES       ")</f>
        <v xml:space="preserve">CAMIONES       </v>
      </c>
      <c r="G10488" t="str">
        <f>T("De 1.000 a 2.999 KG DE CARGA ÚTIL                 ")</f>
        <v xml:space="preserve">De 1.000 a 2.999 KG DE CARGA ÚTIL                 </v>
      </c>
      <c r="I10488">
        <v>2</v>
      </c>
    </row>
    <row r="10489" spans="1:9">
      <c r="A10489" t="str">
        <f>T("2018")</f>
        <v>2018</v>
      </c>
      <c r="B10489" t="str">
        <f>T("JURIDICO                                          ")</f>
        <v xml:space="preserve">JURIDICO                                          </v>
      </c>
      <c r="C10489" t="str">
        <f>T("PUENTE DE VALLECAS  ")</f>
        <v xml:space="preserve">PUENTE DE VALLECAS  </v>
      </c>
      <c r="D10489" t="str">
        <f>T("PALOMERAS SURESTE   ")</f>
        <v xml:space="preserve">PALOMERAS SURESTE   </v>
      </c>
      <c r="E10489" t="str">
        <f>T("CA ")</f>
        <v xml:space="preserve">CA </v>
      </c>
      <c r="F10489" t="str">
        <f>T("CAMIONES       ")</f>
        <v xml:space="preserve">CAMIONES       </v>
      </c>
      <c r="G10489" t="str">
        <f>T("De 3.000 a 9.999 KG DE CARGA ÚTIL                 ")</f>
        <v xml:space="preserve">De 3.000 a 9.999 KG DE CARGA ÚTIL                 </v>
      </c>
      <c r="I10489">
        <v>1</v>
      </c>
    </row>
    <row r="10490" spans="1:9">
      <c r="A10490" t="str">
        <f>T("2018")</f>
        <v>2018</v>
      </c>
      <c r="B10490" t="str">
        <f>T("JURIDICO                                          ")</f>
        <v xml:space="preserve">JURIDICO                                          </v>
      </c>
      <c r="C10490" t="str">
        <f>T("PUENTE DE VALLECAS  ")</f>
        <v xml:space="preserve">PUENTE DE VALLECAS  </v>
      </c>
      <c r="D10490" t="str">
        <f>T("PALOMERAS SURESTE   ")</f>
        <v xml:space="preserve">PALOMERAS SURESTE   </v>
      </c>
      <c r="E10490" t="str">
        <f>T("CA ")</f>
        <v xml:space="preserve">CA </v>
      </c>
      <c r="F10490" t="str">
        <f>T("CAMIONES       ")</f>
        <v xml:space="preserve">CAMIONES       </v>
      </c>
      <c r="G10490" t="str">
        <f>T("De 10.000 KG DE CARGA ÚTIL en adelante            ")</f>
        <v xml:space="preserve">De 10.000 KG DE CARGA ÚTIL en adelante            </v>
      </c>
      <c r="I10490">
        <v>2</v>
      </c>
    </row>
    <row r="10491" spans="1:9">
      <c r="A10491" t="str">
        <f>T("2018")</f>
        <v>2018</v>
      </c>
      <c r="B10491" t="str">
        <f>T("JURIDICO                                          ")</f>
        <v xml:space="preserve">JURIDICO                                          </v>
      </c>
      <c r="C10491" t="str">
        <f>T("PUENTE DE VALLECAS  ")</f>
        <v xml:space="preserve">PUENTE DE VALLECAS  </v>
      </c>
      <c r="D10491" t="str">
        <f>T("PORTAZGO            ")</f>
        <v xml:space="preserve">PORTAZGO            </v>
      </c>
      <c r="E10491" t="str">
        <f>T("CA ")</f>
        <v xml:space="preserve">CA </v>
      </c>
      <c r="F10491" t="str">
        <f>T("CAMIONES       ")</f>
        <v xml:space="preserve">CAMIONES       </v>
      </c>
      <c r="G10491" t="str">
        <f>T("De menos de 1.000 KG DE CARGA ÚTIL                ")</f>
        <v xml:space="preserve">De menos de 1.000 KG DE CARGA ÚTIL                </v>
      </c>
      <c r="I10491">
        <v>3</v>
      </c>
    </row>
    <row r="10492" spans="1:9">
      <c r="A10492" t="str">
        <f>T("2018")</f>
        <v>2018</v>
      </c>
      <c r="B10492" t="str">
        <f>T("JURIDICO                                          ")</f>
        <v xml:space="preserve">JURIDICO                                          </v>
      </c>
      <c r="C10492" t="str">
        <f>T("PUENTE DE VALLECAS  ")</f>
        <v xml:space="preserve">PUENTE DE VALLECAS  </v>
      </c>
      <c r="D10492" t="str">
        <f>T("PORTAZGO            ")</f>
        <v xml:space="preserve">PORTAZGO            </v>
      </c>
      <c r="E10492" t="str">
        <f>T("CA ")</f>
        <v xml:space="preserve">CA </v>
      </c>
      <c r="F10492" t="str">
        <f>T("CAMIONES       ")</f>
        <v xml:space="preserve">CAMIONES       </v>
      </c>
      <c r="G10492" t="str">
        <f>T("De 1.000 a 2.999 KG DE CARGA ÚTIL                 ")</f>
        <v xml:space="preserve">De 1.000 a 2.999 KG DE CARGA ÚTIL                 </v>
      </c>
      <c r="I10492">
        <v>4</v>
      </c>
    </row>
    <row r="10493" spans="1:9">
      <c r="A10493" t="str">
        <f>T("2018")</f>
        <v>2018</v>
      </c>
      <c r="B10493" t="str">
        <f>T("JURIDICO                                          ")</f>
        <v xml:space="preserve">JURIDICO                                          </v>
      </c>
      <c r="C10493" t="str">
        <f>T("PUENTE DE VALLECAS  ")</f>
        <v xml:space="preserve">PUENTE DE VALLECAS  </v>
      </c>
      <c r="D10493" t="str">
        <f>T("NUMANCIA            ")</f>
        <v xml:space="preserve">NUMANCIA            </v>
      </c>
      <c r="E10493" t="str">
        <f>T("CA ")</f>
        <v xml:space="preserve">CA </v>
      </c>
      <c r="F10493" t="str">
        <f>T("CAMIONES       ")</f>
        <v xml:space="preserve">CAMIONES       </v>
      </c>
      <c r="G10493" t="str">
        <f>T("De menos de 1.000 KG DE CARGA ÚTIL                ")</f>
        <v xml:space="preserve">De menos de 1.000 KG DE CARGA ÚTIL                </v>
      </c>
      <c r="I10493">
        <v>4</v>
      </c>
    </row>
    <row r="10494" spans="1:9">
      <c r="A10494" t="str">
        <f>T("2018")</f>
        <v>2018</v>
      </c>
      <c r="B10494" t="str">
        <f>T("JURIDICO                                          ")</f>
        <v xml:space="preserve">JURIDICO                                          </v>
      </c>
      <c r="C10494" t="str">
        <f>T("PUENTE DE VALLECAS  ")</f>
        <v xml:space="preserve">PUENTE DE VALLECAS  </v>
      </c>
      <c r="D10494" t="str">
        <f>T("NUMANCIA            ")</f>
        <v xml:space="preserve">NUMANCIA            </v>
      </c>
      <c r="E10494" t="str">
        <f>T("CA ")</f>
        <v xml:space="preserve">CA </v>
      </c>
      <c r="F10494" t="str">
        <f>T("CAMIONES       ")</f>
        <v xml:space="preserve">CAMIONES       </v>
      </c>
      <c r="G10494" t="str">
        <f>T("De 1.000 a 2.999 KG DE CARGA ÚTIL                 ")</f>
        <v xml:space="preserve">De 1.000 a 2.999 KG DE CARGA ÚTIL                 </v>
      </c>
      <c r="I10494">
        <v>1</v>
      </c>
    </row>
    <row r="10495" spans="1:9">
      <c r="A10495" t="str">
        <f>T("2018")</f>
        <v>2018</v>
      </c>
      <c r="B10495" t="str">
        <f>T("FISICO                                            ")</f>
        <v xml:space="preserve">FISICO                                            </v>
      </c>
      <c r="C10495" t="str">
        <f>T("PUENTE DE VALLECAS  ")</f>
        <v xml:space="preserve">PUENTE DE VALLECAS  </v>
      </c>
      <c r="D10495" t="str">
        <f>T("ENTREVIAS           ")</f>
        <v xml:space="preserve">ENTREVIAS           </v>
      </c>
      <c r="E10495" t="str">
        <f>T("CI ")</f>
        <v xml:space="preserve">CI </v>
      </c>
      <c r="F10495" t="str">
        <f>T("CICLOMOTORES   ")</f>
        <v xml:space="preserve">CICLOMOTORES   </v>
      </c>
      <c r="G10495" t="str">
        <f>T("todos                                             ")</f>
        <v xml:space="preserve">todos                                             </v>
      </c>
      <c r="H10495" t="str">
        <f>T("DIESEL                                            ")</f>
        <v xml:space="preserve">DIESEL                                            </v>
      </c>
      <c r="I10495">
        <v>18</v>
      </c>
    </row>
    <row r="10496" spans="1:9">
      <c r="A10496" t="str">
        <f>T("2018")</f>
        <v>2018</v>
      </c>
      <c r="B10496" t="str">
        <f>T("FISICO                                            ")</f>
        <v xml:space="preserve">FISICO                                            </v>
      </c>
      <c r="C10496" t="str">
        <f>T("PUENTE DE VALLECAS  ")</f>
        <v xml:space="preserve">PUENTE DE VALLECAS  </v>
      </c>
      <c r="D10496" t="str">
        <f>T("SAN DIEGO           ")</f>
        <v xml:space="preserve">SAN DIEGO           </v>
      </c>
      <c r="E10496" t="str">
        <f>T("CI ")</f>
        <v xml:space="preserve">CI </v>
      </c>
      <c r="F10496" t="str">
        <f>T("CICLOMOTORES   ")</f>
        <v xml:space="preserve">CICLOMOTORES   </v>
      </c>
      <c r="G10496" t="str">
        <f>T("todos                                             ")</f>
        <v xml:space="preserve">todos                                             </v>
      </c>
      <c r="H10496" t="str">
        <f>T("DIESEL                                            ")</f>
        <v xml:space="preserve">DIESEL                                            </v>
      </c>
      <c r="I10496">
        <v>5</v>
      </c>
    </row>
    <row r="10497" spans="1:9">
      <c r="A10497" t="str">
        <f>T("2018")</f>
        <v>2018</v>
      </c>
      <c r="B10497" t="str">
        <f>T("FISICO                                            ")</f>
        <v xml:space="preserve">FISICO                                            </v>
      </c>
      <c r="C10497" t="str">
        <f>T("PUENTE DE VALLECAS  ")</f>
        <v xml:space="preserve">PUENTE DE VALLECAS  </v>
      </c>
      <c r="D10497" t="str">
        <f>T("PALOMERAS BAJAS     ")</f>
        <v xml:space="preserve">PALOMERAS BAJAS     </v>
      </c>
      <c r="E10497" t="str">
        <f>T("CI ")</f>
        <v xml:space="preserve">CI </v>
      </c>
      <c r="F10497" t="str">
        <f>T("CICLOMOTORES   ")</f>
        <v xml:space="preserve">CICLOMOTORES   </v>
      </c>
      <c r="G10497" t="str">
        <f>T("todos                                             ")</f>
        <v xml:space="preserve">todos                                             </v>
      </c>
      <c r="H10497" t="str">
        <f>T("DIESEL                                            ")</f>
        <v xml:space="preserve">DIESEL                                            </v>
      </c>
      <c r="I10497">
        <v>5</v>
      </c>
    </row>
    <row r="10498" spans="1:9">
      <c r="A10498" t="str">
        <f>T("2018")</f>
        <v>2018</v>
      </c>
      <c r="B10498" t="str">
        <f>T("FISICO                                            ")</f>
        <v xml:space="preserve">FISICO                                            </v>
      </c>
      <c r="C10498" t="str">
        <f>T("PUENTE DE VALLECAS  ")</f>
        <v xml:space="preserve">PUENTE DE VALLECAS  </v>
      </c>
      <c r="D10498" t="str">
        <f>T("PALOMERAS SURESTE   ")</f>
        <v xml:space="preserve">PALOMERAS SURESTE   </v>
      </c>
      <c r="E10498" t="str">
        <f>T("CI ")</f>
        <v xml:space="preserve">CI </v>
      </c>
      <c r="F10498" t="str">
        <f>T("CICLOMOTORES   ")</f>
        <v xml:space="preserve">CICLOMOTORES   </v>
      </c>
      <c r="G10498" t="str">
        <f>T("todos                                             ")</f>
        <v xml:space="preserve">todos                                             </v>
      </c>
      <c r="H10498" t="str">
        <f>T("DIESEL                                            ")</f>
        <v xml:space="preserve">DIESEL                                            </v>
      </c>
      <c r="I10498">
        <v>7</v>
      </c>
    </row>
    <row r="10499" spans="1:9">
      <c r="A10499" t="str">
        <f>T("2018")</f>
        <v>2018</v>
      </c>
      <c r="B10499" t="str">
        <f>T("FISICO                                            ")</f>
        <v xml:space="preserve">FISICO                                            </v>
      </c>
      <c r="C10499" t="str">
        <f>T("PUENTE DE VALLECAS  ")</f>
        <v xml:space="preserve">PUENTE DE VALLECAS  </v>
      </c>
      <c r="D10499" t="str">
        <f>T("PORTAZGO            ")</f>
        <v xml:space="preserve">PORTAZGO            </v>
      </c>
      <c r="E10499" t="str">
        <f>T("CI ")</f>
        <v xml:space="preserve">CI </v>
      </c>
      <c r="F10499" t="str">
        <f>T("CICLOMOTORES   ")</f>
        <v xml:space="preserve">CICLOMOTORES   </v>
      </c>
      <c r="G10499" t="str">
        <f>T("todos                                             ")</f>
        <v xml:space="preserve">todos                                             </v>
      </c>
      <c r="H10499" t="str">
        <f>T("DIESEL                                            ")</f>
        <v xml:space="preserve">DIESEL                                            </v>
      </c>
      <c r="I10499">
        <v>10</v>
      </c>
    </row>
    <row r="10500" spans="1:9">
      <c r="A10500" t="str">
        <f>T("2018")</f>
        <v>2018</v>
      </c>
      <c r="B10500" t="str">
        <f>T("FISICO                                            ")</f>
        <v xml:space="preserve">FISICO                                            </v>
      </c>
      <c r="C10500" t="str">
        <f>T("PUENTE DE VALLECAS  ")</f>
        <v xml:space="preserve">PUENTE DE VALLECAS  </v>
      </c>
      <c r="D10500" t="str">
        <f>T("NUMANCIA            ")</f>
        <v xml:space="preserve">NUMANCIA            </v>
      </c>
      <c r="E10500" t="str">
        <f>T("CI ")</f>
        <v xml:space="preserve">CI </v>
      </c>
      <c r="F10500" t="str">
        <f>T("CICLOMOTORES   ")</f>
        <v xml:space="preserve">CICLOMOTORES   </v>
      </c>
      <c r="G10500" t="str">
        <f>T("todos                                             ")</f>
        <v xml:space="preserve">todos                                             </v>
      </c>
      <c r="H10500" t="str">
        <f>T("DIESEL                                            ")</f>
        <v xml:space="preserve">DIESEL                                            </v>
      </c>
      <c r="I10500">
        <v>10</v>
      </c>
    </row>
    <row r="10501" spans="1:9">
      <c r="A10501" t="str">
        <f>T("2018")</f>
        <v>2018</v>
      </c>
      <c r="B10501" t="str">
        <f>T("FISICO                                            ")</f>
        <v xml:space="preserve">FISICO                                            </v>
      </c>
      <c r="C10501" t="str">
        <f>T("PUENTE DE VALLECAS  ")</f>
        <v xml:space="preserve">PUENTE DE VALLECAS  </v>
      </c>
      <c r="D10501" t="str">
        <f>T("ENTREVIAS           ")</f>
        <v xml:space="preserve">ENTREVIAS           </v>
      </c>
      <c r="E10501" t="str">
        <f>T("CI ")</f>
        <v xml:space="preserve">CI </v>
      </c>
      <c r="F10501" t="str">
        <f>T("CICLOMOTORES   ")</f>
        <v xml:space="preserve">CICLOMOTORES   </v>
      </c>
      <c r="G10501" t="str">
        <f>T("todos                                             ")</f>
        <v xml:space="preserve">todos                                             </v>
      </c>
      <c r="H10501" t="str">
        <f>T("ELÉCTRICO                                         ")</f>
        <v xml:space="preserve">ELÉCTRICO                                         </v>
      </c>
      <c r="I10501">
        <v>1</v>
      </c>
    </row>
    <row r="10502" spans="1:9">
      <c r="A10502" t="str">
        <f>T("2018")</f>
        <v>2018</v>
      </c>
      <c r="B10502" t="str">
        <f>T("FISICO                                            ")</f>
        <v xml:space="preserve">FISICO                                            </v>
      </c>
      <c r="C10502" t="str">
        <f>T("PUENTE DE VALLECAS  ")</f>
        <v xml:space="preserve">PUENTE DE VALLECAS  </v>
      </c>
      <c r="D10502" t="str">
        <f>T("PALOMERAS BAJAS     ")</f>
        <v xml:space="preserve">PALOMERAS BAJAS     </v>
      </c>
      <c r="E10502" t="str">
        <f>T("CI ")</f>
        <v xml:space="preserve">CI </v>
      </c>
      <c r="F10502" t="str">
        <f>T("CICLOMOTORES   ")</f>
        <v xml:space="preserve">CICLOMOTORES   </v>
      </c>
      <c r="G10502" t="str">
        <f>T("todos                                             ")</f>
        <v xml:space="preserve">todos                                             </v>
      </c>
      <c r="H10502" t="str">
        <f>T("ELÉCTRICO                                         ")</f>
        <v xml:space="preserve">ELÉCTRICO                                         </v>
      </c>
      <c r="I10502">
        <v>1</v>
      </c>
    </row>
    <row r="10503" spans="1:9">
      <c r="A10503" t="str">
        <f>T("2018")</f>
        <v>2018</v>
      </c>
      <c r="B10503" t="str">
        <f>T("FISICO                                            ")</f>
        <v xml:space="preserve">FISICO                                            </v>
      </c>
      <c r="C10503" t="str">
        <f>T("PUENTE DE VALLECAS  ")</f>
        <v xml:space="preserve">PUENTE DE VALLECAS  </v>
      </c>
      <c r="D10503" t="str">
        <f>T("NUMANCIA            ")</f>
        <v xml:space="preserve">NUMANCIA            </v>
      </c>
      <c r="E10503" t="str">
        <f>T("CI ")</f>
        <v xml:space="preserve">CI </v>
      </c>
      <c r="F10503" t="str">
        <f>T("CICLOMOTORES   ")</f>
        <v xml:space="preserve">CICLOMOTORES   </v>
      </c>
      <c r="G10503" t="str">
        <f>T("todos                                             ")</f>
        <v xml:space="preserve">todos                                             </v>
      </c>
      <c r="H10503" t="str">
        <f>T("ELÉCTRICO                                         ")</f>
        <v xml:space="preserve">ELÉCTRICO                                         </v>
      </c>
      <c r="I10503">
        <v>2</v>
      </c>
    </row>
    <row r="10504" spans="1:9">
      <c r="A10504" t="str">
        <f>T("2018")</f>
        <v>2018</v>
      </c>
      <c r="B10504" t="str">
        <f>T("Entidad sin personalidad jurídica (art. 35.4 LGT) ")</f>
        <v xml:space="preserve">Entidad sin personalidad jurídica (art. 35.4 LGT) </v>
      </c>
      <c r="C10504" t="str">
        <f>T("PUENTE DE VALLECAS  ")</f>
        <v xml:space="preserve">PUENTE DE VALLECAS  </v>
      </c>
      <c r="D10504" t="str">
        <f>T("SIN BARRIO          ")</f>
        <v xml:space="preserve">SIN BARRIO          </v>
      </c>
      <c r="E10504" t="str">
        <f>T("CI ")</f>
        <v xml:space="preserve">CI </v>
      </c>
      <c r="F10504" t="str">
        <f>T("CICLOMOTORES   ")</f>
        <v xml:space="preserve">CICLOMOTORES   </v>
      </c>
      <c r="G10504" t="str">
        <f>T("todos                                             ")</f>
        <v xml:space="preserve">todos                                             </v>
      </c>
      <c r="H10504" t="str">
        <f>T("GASOLINA                                          ")</f>
        <v xml:space="preserve">GASOLINA                                          </v>
      </c>
      <c r="I10504">
        <v>1</v>
      </c>
    </row>
    <row r="10505" spans="1:9">
      <c r="A10505" t="str">
        <f>T("2018")</f>
        <v>2018</v>
      </c>
      <c r="B10505" t="str">
        <f>T("Entidad sin personalidad jurídica (art. 35.4 LGT) ")</f>
        <v xml:space="preserve">Entidad sin personalidad jurídica (art. 35.4 LGT) </v>
      </c>
      <c r="C10505" t="str">
        <f>T("PUENTE DE VALLECAS  ")</f>
        <v xml:space="preserve">PUENTE DE VALLECAS  </v>
      </c>
      <c r="D10505" t="str">
        <f>T("ENTREVIAS           ")</f>
        <v xml:space="preserve">ENTREVIAS           </v>
      </c>
      <c r="E10505" t="str">
        <f>T("CI ")</f>
        <v xml:space="preserve">CI </v>
      </c>
      <c r="F10505" t="str">
        <f>T("CICLOMOTORES   ")</f>
        <v xml:space="preserve">CICLOMOTORES   </v>
      </c>
      <c r="G10505" t="str">
        <f>T("todos                                             ")</f>
        <v xml:space="preserve">todos                                             </v>
      </c>
      <c r="H10505" t="str">
        <f>T("GASOLINA                                          ")</f>
        <v xml:space="preserve">GASOLINA                                          </v>
      </c>
      <c r="I10505">
        <v>10</v>
      </c>
    </row>
    <row r="10506" spans="1:9">
      <c r="A10506" t="str">
        <f>T("2018")</f>
        <v>2018</v>
      </c>
      <c r="B10506" t="str">
        <f>T("Entidad sin personalidad jurídica (art. 35.4 LGT) ")</f>
        <v xml:space="preserve">Entidad sin personalidad jurídica (art. 35.4 LGT) </v>
      </c>
      <c r="C10506" t="str">
        <f>T("PUENTE DE VALLECAS  ")</f>
        <v xml:space="preserve">PUENTE DE VALLECAS  </v>
      </c>
      <c r="D10506" t="str">
        <f>T("SAN DIEGO           ")</f>
        <v xml:space="preserve">SAN DIEGO           </v>
      </c>
      <c r="E10506" t="str">
        <f>T("CI ")</f>
        <v xml:space="preserve">CI </v>
      </c>
      <c r="F10506" t="str">
        <f>T("CICLOMOTORES   ")</f>
        <v xml:space="preserve">CICLOMOTORES   </v>
      </c>
      <c r="G10506" t="str">
        <f>T("todos                                             ")</f>
        <v xml:space="preserve">todos                                             </v>
      </c>
      <c r="H10506" t="str">
        <f>T("GASOLINA                                          ")</f>
        <v xml:space="preserve">GASOLINA                                          </v>
      </c>
      <c r="I10506">
        <v>7</v>
      </c>
    </row>
    <row r="10507" spans="1:9">
      <c r="A10507" t="str">
        <f>T("2018")</f>
        <v>2018</v>
      </c>
      <c r="B10507" t="str">
        <f>T("Entidad sin personalidad jurídica (art. 35.4 LGT) ")</f>
        <v xml:space="preserve">Entidad sin personalidad jurídica (art. 35.4 LGT) </v>
      </c>
      <c r="C10507" t="str">
        <f>T("PUENTE DE VALLECAS  ")</f>
        <v xml:space="preserve">PUENTE DE VALLECAS  </v>
      </c>
      <c r="D10507" t="str">
        <f>T("PALOMERAS BAJAS     ")</f>
        <v xml:space="preserve">PALOMERAS BAJAS     </v>
      </c>
      <c r="E10507" t="str">
        <f>T("CI ")</f>
        <v xml:space="preserve">CI </v>
      </c>
      <c r="F10507" t="str">
        <f>T("CICLOMOTORES   ")</f>
        <v xml:space="preserve">CICLOMOTORES   </v>
      </c>
      <c r="G10507" t="str">
        <f>T("todos                                             ")</f>
        <v xml:space="preserve">todos                                             </v>
      </c>
      <c r="H10507" t="str">
        <f>T("GASOLINA                                          ")</f>
        <v xml:space="preserve">GASOLINA                                          </v>
      </c>
      <c r="I10507">
        <v>1</v>
      </c>
    </row>
    <row r="10508" spans="1:9">
      <c r="A10508" t="str">
        <f>T("2018")</f>
        <v>2018</v>
      </c>
      <c r="B10508" t="str">
        <f>T("Entidad sin personalidad jurídica (art. 35.4 LGT) ")</f>
        <v xml:space="preserve">Entidad sin personalidad jurídica (art. 35.4 LGT) </v>
      </c>
      <c r="C10508" t="str">
        <f>T("PUENTE DE VALLECAS  ")</f>
        <v xml:space="preserve">PUENTE DE VALLECAS  </v>
      </c>
      <c r="D10508" t="str">
        <f>T("PALOMERAS SURESTE   ")</f>
        <v xml:space="preserve">PALOMERAS SURESTE   </v>
      </c>
      <c r="E10508" t="str">
        <f>T("CI ")</f>
        <v xml:space="preserve">CI </v>
      </c>
      <c r="F10508" t="str">
        <f>T("CICLOMOTORES   ")</f>
        <v xml:space="preserve">CICLOMOTORES   </v>
      </c>
      <c r="G10508" t="str">
        <f>T("todos                                             ")</f>
        <v xml:space="preserve">todos                                             </v>
      </c>
      <c r="H10508" t="str">
        <f>T("GASOLINA                                          ")</f>
        <v xml:space="preserve">GASOLINA                                          </v>
      </c>
      <c r="I10508">
        <v>4</v>
      </c>
    </row>
    <row r="10509" spans="1:9">
      <c r="A10509" t="str">
        <f>T("2018")</f>
        <v>2018</v>
      </c>
      <c r="B10509" t="str">
        <f>T("Entidad sin personalidad jurídica (art. 35.4 LGT) ")</f>
        <v xml:space="preserve">Entidad sin personalidad jurídica (art. 35.4 LGT) </v>
      </c>
      <c r="C10509" t="str">
        <f>T("PUENTE DE VALLECAS  ")</f>
        <v xml:space="preserve">PUENTE DE VALLECAS  </v>
      </c>
      <c r="D10509" t="str">
        <f>T("PORTAZGO            ")</f>
        <v xml:space="preserve">PORTAZGO            </v>
      </c>
      <c r="E10509" t="str">
        <f>T("CI ")</f>
        <v xml:space="preserve">CI </v>
      </c>
      <c r="F10509" t="str">
        <f>T("CICLOMOTORES   ")</f>
        <v xml:space="preserve">CICLOMOTORES   </v>
      </c>
      <c r="G10509" t="str">
        <f>T("todos                                             ")</f>
        <v xml:space="preserve">todos                                             </v>
      </c>
      <c r="H10509" t="str">
        <f>T("GASOLINA                                          ")</f>
        <v xml:space="preserve">GASOLINA                                          </v>
      </c>
      <c r="I10509">
        <v>3</v>
      </c>
    </row>
    <row r="10510" spans="1:9">
      <c r="A10510" t="str">
        <f>T("2018")</f>
        <v>2018</v>
      </c>
      <c r="B10510" t="str">
        <f>T("Entidad sin personalidad jurídica (art. 35.4 LGT) ")</f>
        <v xml:space="preserve">Entidad sin personalidad jurídica (art. 35.4 LGT) </v>
      </c>
      <c r="C10510" t="str">
        <f>T("PUENTE DE VALLECAS  ")</f>
        <v xml:space="preserve">PUENTE DE VALLECAS  </v>
      </c>
      <c r="D10510" t="str">
        <f>T("NUMANCIA            ")</f>
        <v xml:space="preserve">NUMANCIA            </v>
      </c>
      <c r="E10510" t="str">
        <f>T("CI ")</f>
        <v xml:space="preserve">CI </v>
      </c>
      <c r="F10510" t="str">
        <f>T("CICLOMOTORES   ")</f>
        <v xml:space="preserve">CICLOMOTORES   </v>
      </c>
      <c r="G10510" t="str">
        <f>T("todos                                             ")</f>
        <v xml:space="preserve">todos                                             </v>
      </c>
      <c r="H10510" t="str">
        <f>T("GASOLINA                                          ")</f>
        <v xml:space="preserve">GASOLINA                                          </v>
      </c>
      <c r="I10510">
        <v>9</v>
      </c>
    </row>
    <row r="10511" spans="1:9">
      <c r="A10511" t="str">
        <f>T("2018")</f>
        <v>2018</v>
      </c>
      <c r="B10511" t="str">
        <f>T("FISICO                                            ")</f>
        <v xml:space="preserve">FISICO                                            </v>
      </c>
      <c r="C10511" t="str">
        <f>T("PUENTE DE VALLECAS  ")</f>
        <v xml:space="preserve">PUENTE DE VALLECAS  </v>
      </c>
      <c r="D10511" t="str">
        <f>T("SIN BARRIO          ")</f>
        <v xml:space="preserve">SIN BARRIO          </v>
      </c>
      <c r="E10511" t="str">
        <f>T("CI ")</f>
        <v xml:space="preserve">CI </v>
      </c>
      <c r="F10511" t="str">
        <f>T("CICLOMOTORES   ")</f>
        <v xml:space="preserve">CICLOMOTORES   </v>
      </c>
      <c r="G10511" t="str">
        <f>T("todos                                             ")</f>
        <v xml:space="preserve">todos                                             </v>
      </c>
      <c r="H10511" t="str">
        <f>T("GASOLINA                                          ")</f>
        <v xml:space="preserve">GASOLINA                                          </v>
      </c>
      <c r="I10511">
        <v>24</v>
      </c>
    </row>
    <row r="10512" spans="1:9">
      <c r="A10512" t="str">
        <f>T("2018")</f>
        <v>2018</v>
      </c>
      <c r="B10512" t="str">
        <f>T("FISICO                                            ")</f>
        <v xml:space="preserve">FISICO                                            </v>
      </c>
      <c r="C10512" t="str">
        <f>T("PUENTE DE VALLECAS  ")</f>
        <v xml:space="preserve">PUENTE DE VALLECAS  </v>
      </c>
      <c r="D10512" t="str">
        <f>T("ENTREVIAS           ")</f>
        <v xml:space="preserve">ENTREVIAS           </v>
      </c>
      <c r="E10512" t="str">
        <f>T("CI ")</f>
        <v xml:space="preserve">CI </v>
      </c>
      <c r="F10512" t="str">
        <f>T("CICLOMOTORES   ")</f>
        <v xml:space="preserve">CICLOMOTORES   </v>
      </c>
      <c r="G10512" t="str">
        <f>T("todos                                             ")</f>
        <v xml:space="preserve">todos                                             </v>
      </c>
      <c r="H10512" t="str">
        <f>T("GASOLINA                                          ")</f>
        <v xml:space="preserve">GASOLINA                                          </v>
      </c>
      <c r="I10512">
        <v>469</v>
      </c>
    </row>
    <row r="10513" spans="1:9">
      <c r="A10513" t="str">
        <f>T("2018")</f>
        <v>2018</v>
      </c>
      <c r="B10513" t="str">
        <f>T("FISICO                                            ")</f>
        <v xml:space="preserve">FISICO                                            </v>
      </c>
      <c r="C10513" t="str">
        <f>T("PUENTE DE VALLECAS  ")</f>
        <v xml:space="preserve">PUENTE DE VALLECAS  </v>
      </c>
      <c r="D10513" t="str">
        <f>T("SAN DIEGO           ")</f>
        <v xml:space="preserve">SAN DIEGO           </v>
      </c>
      <c r="E10513" t="str">
        <f>T("CI ")</f>
        <v xml:space="preserve">CI </v>
      </c>
      <c r="F10513" t="str">
        <f>T("CICLOMOTORES   ")</f>
        <v xml:space="preserve">CICLOMOTORES   </v>
      </c>
      <c r="G10513" t="str">
        <f>T("todos                                             ")</f>
        <v xml:space="preserve">todos                                             </v>
      </c>
      <c r="H10513" t="str">
        <f>T("GASOLINA                                          ")</f>
        <v xml:space="preserve">GASOLINA                                          </v>
      </c>
      <c r="I10513">
        <v>419</v>
      </c>
    </row>
    <row r="10514" spans="1:9">
      <c r="A10514" t="str">
        <f>T("2018")</f>
        <v>2018</v>
      </c>
      <c r="B10514" t="str">
        <f>T("FISICO                                            ")</f>
        <v xml:space="preserve">FISICO                                            </v>
      </c>
      <c r="C10514" t="str">
        <f>T("PUENTE DE VALLECAS  ")</f>
        <v xml:space="preserve">PUENTE DE VALLECAS  </v>
      </c>
      <c r="D10514" t="str">
        <f>T("PALOMERAS BAJAS     ")</f>
        <v xml:space="preserve">PALOMERAS BAJAS     </v>
      </c>
      <c r="E10514" t="str">
        <f>T("CI ")</f>
        <v xml:space="preserve">CI </v>
      </c>
      <c r="F10514" t="str">
        <f>T("CICLOMOTORES   ")</f>
        <v xml:space="preserve">CICLOMOTORES   </v>
      </c>
      <c r="G10514" t="str">
        <f>T("todos                                             ")</f>
        <v xml:space="preserve">todos                                             </v>
      </c>
      <c r="H10514" t="str">
        <f>T("GASOLINA                                          ")</f>
        <v xml:space="preserve">GASOLINA                                          </v>
      </c>
      <c r="I10514">
        <v>389</v>
      </c>
    </row>
    <row r="10515" spans="1:9">
      <c r="A10515" t="str">
        <f>T("2018")</f>
        <v>2018</v>
      </c>
      <c r="B10515" t="str">
        <f>T("FISICO                                            ")</f>
        <v xml:space="preserve">FISICO                                            </v>
      </c>
      <c r="C10515" t="str">
        <f>T("PUENTE DE VALLECAS  ")</f>
        <v xml:space="preserve">PUENTE DE VALLECAS  </v>
      </c>
      <c r="D10515" t="str">
        <f>T("PALOMERAS SURESTE   ")</f>
        <v xml:space="preserve">PALOMERAS SURESTE   </v>
      </c>
      <c r="E10515" t="str">
        <f>T("CI ")</f>
        <v xml:space="preserve">CI </v>
      </c>
      <c r="F10515" t="str">
        <f>T("CICLOMOTORES   ")</f>
        <v xml:space="preserve">CICLOMOTORES   </v>
      </c>
      <c r="G10515" t="str">
        <f>T("todos                                             ")</f>
        <v xml:space="preserve">todos                                             </v>
      </c>
      <c r="H10515" t="str">
        <f>T("GASOLINA                                          ")</f>
        <v xml:space="preserve">GASOLINA                                          </v>
      </c>
      <c r="I10515">
        <v>495</v>
      </c>
    </row>
    <row r="10516" spans="1:9">
      <c r="A10516" t="str">
        <f>T("2018")</f>
        <v>2018</v>
      </c>
      <c r="B10516" t="str">
        <f>T("FISICO                                            ")</f>
        <v xml:space="preserve">FISICO                                            </v>
      </c>
      <c r="C10516" t="str">
        <f>T("PUENTE DE VALLECAS  ")</f>
        <v xml:space="preserve">PUENTE DE VALLECAS  </v>
      </c>
      <c r="D10516" t="str">
        <f>T("PORTAZGO            ")</f>
        <v xml:space="preserve">PORTAZGO            </v>
      </c>
      <c r="E10516" t="str">
        <f>T("CI ")</f>
        <v xml:space="preserve">CI </v>
      </c>
      <c r="F10516" t="str">
        <f>T("CICLOMOTORES   ")</f>
        <v xml:space="preserve">CICLOMOTORES   </v>
      </c>
      <c r="G10516" t="str">
        <f>T("todos                                             ")</f>
        <v xml:space="preserve">todos                                             </v>
      </c>
      <c r="H10516" t="str">
        <f>T("GASOLINA                                          ")</f>
        <v xml:space="preserve">GASOLINA                                          </v>
      </c>
      <c r="I10516">
        <v>397</v>
      </c>
    </row>
    <row r="10517" spans="1:9">
      <c r="A10517" t="str">
        <f>T("2018")</f>
        <v>2018</v>
      </c>
      <c r="B10517" t="str">
        <f>T("FISICO                                            ")</f>
        <v xml:space="preserve">FISICO                                            </v>
      </c>
      <c r="C10517" t="str">
        <f>T("PUENTE DE VALLECAS  ")</f>
        <v xml:space="preserve">PUENTE DE VALLECAS  </v>
      </c>
      <c r="D10517" t="str">
        <f>T("NUMANCIA            ")</f>
        <v xml:space="preserve">NUMANCIA            </v>
      </c>
      <c r="E10517" t="str">
        <f>T("CI ")</f>
        <v xml:space="preserve">CI </v>
      </c>
      <c r="F10517" t="str">
        <f>T("CICLOMOTORES   ")</f>
        <v xml:space="preserve">CICLOMOTORES   </v>
      </c>
      <c r="G10517" t="str">
        <f>T("todos                                             ")</f>
        <v xml:space="preserve">todos                                             </v>
      </c>
      <c r="H10517" t="str">
        <f>T("GASOLINA                                          ")</f>
        <v xml:space="preserve">GASOLINA                                          </v>
      </c>
      <c r="I10517">
        <v>533</v>
      </c>
    </row>
    <row r="10518" spans="1:9">
      <c r="A10518" t="str">
        <f>T("2018")</f>
        <v>2018</v>
      </c>
      <c r="B10518" t="str">
        <f>T("JURIDICO                                          ")</f>
        <v xml:space="preserve">JURIDICO                                          </v>
      </c>
      <c r="C10518" t="str">
        <f>T("PUENTE DE VALLECAS  ")</f>
        <v xml:space="preserve">PUENTE DE VALLECAS  </v>
      </c>
      <c r="D10518" t="str">
        <f>T("ENTREVIAS           ")</f>
        <v xml:space="preserve">ENTREVIAS           </v>
      </c>
      <c r="E10518" t="str">
        <f>T("CI ")</f>
        <v xml:space="preserve">CI </v>
      </c>
      <c r="F10518" t="str">
        <f>T("CICLOMOTORES   ")</f>
        <v xml:space="preserve">CICLOMOTORES   </v>
      </c>
      <c r="G10518" t="str">
        <f>T("todos                                             ")</f>
        <v xml:space="preserve">todos                                             </v>
      </c>
      <c r="H10518" t="str">
        <f>T("GASOLINA                                          ")</f>
        <v xml:space="preserve">GASOLINA                                          </v>
      </c>
      <c r="I10518">
        <v>41</v>
      </c>
    </row>
    <row r="10519" spans="1:9">
      <c r="A10519" t="str">
        <f>T("2018")</f>
        <v>2018</v>
      </c>
      <c r="B10519" t="str">
        <f>T("JURIDICO                                          ")</f>
        <v xml:space="preserve">JURIDICO                                          </v>
      </c>
      <c r="C10519" t="str">
        <f>T("PUENTE DE VALLECAS  ")</f>
        <v xml:space="preserve">PUENTE DE VALLECAS  </v>
      </c>
      <c r="D10519" t="str">
        <f>T("SAN DIEGO           ")</f>
        <v xml:space="preserve">SAN DIEGO           </v>
      </c>
      <c r="E10519" t="str">
        <f>T("CI ")</f>
        <v xml:space="preserve">CI </v>
      </c>
      <c r="F10519" t="str">
        <f>T("CICLOMOTORES   ")</f>
        <v xml:space="preserve">CICLOMOTORES   </v>
      </c>
      <c r="G10519" t="str">
        <f>T("todos                                             ")</f>
        <v xml:space="preserve">todos                                             </v>
      </c>
      <c r="H10519" t="str">
        <f>T("GASOLINA                                          ")</f>
        <v xml:space="preserve">GASOLINA                                          </v>
      </c>
      <c r="I10519">
        <v>8</v>
      </c>
    </row>
    <row r="10520" spans="1:9">
      <c r="A10520" t="str">
        <f>T("2018")</f>
        <v>2018</v>
      </c>
      <c r="B10520" t="str">
        <f>T("JURIDICO                                          ")</f>
        <v xml:space="preserve">JURIDICO                                          </v>
      </c>
      <c r="C10520" t="str">
        <f>T("PUENTE DE VALLECAS  ")</f>
        <v xml:space="preserve">PUENTE DE VALLECAS  </v>
      </c>
      <c r="D10520" t="str">
        <f>T("PALOMERAS BAJAS     ")</f>
        <v xml:space="preserve">PALOMERAS BAJAS     </v>
      </c>
      <c r="E10520" t="str">
        <f>T("CI ")</f>
        <v xml:space="preserve">CI </v>
      </c>
      <c r="F10520" t="str">
        <f>T("CICLOMOTORES   ")</f>
        <v xml:space="preserve">CICLOMOTORES   </v>
      </c>
      <c r="G10520" t="str">
        <f>T("todos                                             ")</f>
        <v xml:space="preserve">todos                                             </v>
      </c>
      <c r="H10520" t="str">
        <f>T("GASOLINA                                          ")</f>
        <v xml:space="preserve">GASOLINA                                          </v>
      </c>
      <c r="I10520">
        <v>5</v>
      </c>
    </row>
    <row r="10521" spans="1:9">
      <c r="A10521" t="str">
        <f>T("2018")</f>
        <v>2018</v>
      </c>
      <c r="B10521" t="str">
        <f>T("JURIDICO                                          ")</f>
        <v xml:space="preserve">JURIDICO                                          </v>
      </c>
      <c r="C10521" t="str">
        <f>T("PUENTE DE VALLECAS  ")</f>
        <v xml:space="preserve">PUENTE DE VALLECAS  </v>
      </c>
      <c r="D10521" t="str">
        <f>T("PALOMERAS SURESTE   ")</f>
        <v xml:space="preserve">PALOMERAS SURESTE   </v>
      </c>
      <c r="E10521" t="str">
        <f>T("CI ")</f>
        <v xml:space="preserve">CI </v>
      </c>
      <c r="F10521" t="str">
        <f>T("CICLOMOTORES   ")</f>
        <v xml:space="preserve">CICLOMOTORES   </v>
      </c>
      <c r="G10521" t="str">
        <f>T("todos                                             ")</f>
        <v xml:space="preserve">todos                                             </v>
      </c>
      <c r="H10521" t="str">
        <f>T("GASOLINA                                          ")</f>
        <v xml:space="preserve">GASOLINA                                          </v>
      </c>
      <c r="I10521">
        <v>3</v>
      </c>
    </row>
    <row r="10522" spans="1:9">
      <c r="A10522" t="str">
        <f>T("2018")</f>
        <v>2018</v>
      </c>
      <c r="B10522" t="str">
        <f>T("JURIDICO                                          ")</f>
        <v xml:space="preserve">JURIDICO                                          </v>
      </c>
      <c r="C10522" t="str">
        <f>T("PUENTE DE VALLECAS  ")</f>
        <v xml:space="preserve">PUENTE DE VALLECAS  </v>
      </c>
      <c r="D10522" t="str">
        <f>T("PORTAZGO            ")</f>
        <v xml:space="preserve">PORTAZGO            </v>
      </c>
      <c r="E10522" t="str">
        <f>T("CI ")</f>
        <v xml:space="preserve">CI </v>
      </c>
      <c r="F10522" t="str">
        <f>T("CICLOMOTORES   ")</f>
        <v xml:space="preserve">CICLOMOTORES   </v>
      </c>
      <c r="G10522" t="str">
        <f>T("todos                                             ")</f>
        <v xml:space="preserve">todos                                             </v>
      </c>
      <c r="H10522" t="str">
        <f>T("GASOLINA                                          ")</f>
        <v xml:space="preserve">GASOLINA                                          </v>
      </c>
      <c r="I10522">
        <v>6</v>
      </c>
    </row>
    <row r="10523" spans="1:9">
      <c r="A10523" t="str">
        <f>T("2018")</f>
        <v>2018</v>
      </c>
      <c r="B10523" t="str">
        <f>T("JURIDICO                                          ")</f>
        <v xml:space="preserve">JURIDICO                                          </v>
      </c>
      <c r="C10523" t="str">
        <f>T("PUENTE DE VALLECAS  ")</f>
        <v xml:space="preserve">PUENTE DE VALLECAS  </v>
      </c>
      <c r="D10523" t="str">
        <f>T("NUMANCIA            ")</f>
        <v xml:space="preserve">NUMANCIA            </v>
      </c>
      <c r="E10523" t="str">
        <f>T("CI ")</f>
        <v xml:space="preserve">CI </v>
      </c>
      <c r="F10523" t="str">
        <f>T("CICLOMOTORES   ")</f>
        <v xml:space="preserve">CICLOMOTORES   </v>
      </c>
      <c r="G10523" t="str">
        <f>T("todos                                             ")</f>
        <v xml:space="preserve">todos                                             </v>
      </c>
      <c r="H10523" t="str">
        <f>T("GASOLINA                                          ")</f>
        <v xml:space="preserve">GASOLINA                                          </v>
      </c>
      <c r="I10523">
        <v>9</v>
      </c>
    </row>
    <row r="10524" spans="1:9">
      <c r="A10524" t="str">
        <f>T("2018")</f>
        <v>2018</v>
      </c>
      <c r="B10524" t="str">
        <f>T("Entidad sin personalidad jurídica (art. 35.4 LGT) ")</f>
        <v xml:space="preserve">Entidad sin personalidad jurídica (art. 35.4 LGT) </v>
      </c>
      <c r="C10524" t="str">
        <f>T("PUENTE DE VALLECAS  ")</f>
        <v xml:space="preserve">PUENTE DE VALLECAS  </v>
      </c>
      <c r="D10524" t="str">
        <f>T("SIN BARRIO          ")</f>
        <v xml:space="preserve">SIN BARRIO          </v>
      </c>
      <c r="E10524" t="str">
        <f>T("CI ")</f>
        <v xml:space="preserve">CI </v>
      </c>
      <c r="F10524" t="str">
        <f>T("CICLOMOTORES   ")</f>
        <v xml:space="preserve">CICLOMOTORES   </v>
      </c>
      <c r="G10524" t="str">
        <f>T("todos                                             ")</f>
        <v xml:space="preserve">todos                                             </v>
      </c>
      <c r="I10524">
        <v>1</v>
      </c>
    </row>
    <row r="10525" spans="1:9">
      <c r="A10525" t="str">
        <f>T("2018")</f>
        <v>2018</v>
      </c>
      <c r="B10525" t="str">
        <f>T("Entidad sin personalidad jurídica (art. 35.4 LGT) ")</f>
        <v xml:space="preserve">Entidad sin personalidad jurídica (art. 35.4 LGT) </v>
      </c>
      <c r="C10525" t="str">
        <f>T("PUENTE DE VALLECAS  ")</f>
        <v xml:space="preserve">PUENTE DE VALLECAS  </v>
      </c>
      <c r="D10525" t="str">
        <f>T("ENTREVIAS           ")</f>
        <v xml:space="preserve">ENTREVIAS           </v>
      </c>
      <c r="E10525" t="str">
        <f>T("CI ")</f>
        <v xml:space="preserve">CI </v>
      </c>
      <c r="F10525" t="str">
        <f>T("CICLOMOTORES   ")</f>
        <v xml:space="preserve">CICLOMOTORES   </v>
      </c>
      <c r="G10525" t="str">
        <f>T("todos                                             ")</f>
        <v xml:space="preserve">todos                                             </v>
      </c>
      <c r="I10525">
        <v>4</v>
      </c>
    </row>
    <row r="10526" spans="1:9">
      <c r="A10526" t="str">
        <f>T("2018")</f>
        <v>2018</v>
      </c>
      <c r="B10526" t="str">
        <f>T("Entidad sin personalidad jurídica (art. 35.4 LGT) ")</f>
        <v xml:space="preserve">Entidad sin personalidad jurídica (art. 35.4 LGT) </v>
      </c>
      <c r="C10526" t="str">
        <f>T("PUENTE DE VALLECAS  ")</f>
        <v xml:space="preserve">PUENTE DE VALLECAS  </v>
      </c>
      <c r="D10526" t="str">
        <f>T("SAN DIEGO           ")</f>
        <v xml:space="preserve">SAN DIEGO           </v>
      </c>
      <c r="E10526" t="str">
        <f>T("CI ")</f>
        <v xml:space="preserve">CI </v>
      </c>
      <c r="F10526" t="str">
        <f>T("CICLOMOTORES   ")</f>
        <v xml:space="preserve">CICLOMOTORES   </v>
      </c>
      <c r="G10526" t="str">
        <f>T("todos                                             ")</f>
        <v xml:space="preserve">todos                                             </v>
      </c>
      <c r="I10526">
        <v>2</v>
      </c>
    </row>
    <row r="10527" spans="1:9">
      <c r="A10527" t="str">
        <f>T("2018")</f>
        <v>2018</v>
      </c>
      <c r="B10527" t="str">
        <f>T("Entidad sin personalidad jurídica (art. 35.4 LGT) ")</f>
        <v xml:space="preserve">Entidad sin personalidad jurídica (art. 35.4 LGT) </v>
      </c>
      <c r="C10527" t="str">
        <f>T("PUENTE DE VALLECAS  ")</f>
        <v xml:space="preserve">PUENTE DE VALLECAS  </v>
      </c>
      <c r="D10527" t="str">
        <f>T("PALOMERAS BAJAS     ")</f>
        <v xml:space="preserve">PALOMERAS BAJAS     </v>
      </c>
      <c r="E10527" t="str">
        <f>T("CI ")</f>
        <v xml:space="preserve">CI </v>
      </c>
      <c r="F10527" t="str">
        <f>T("CICLOMOTORES   ")</f>
        <v xml:space="preserve">CICLOMOTORES   </v>
      </c>
      <c r="G10527" t="str">
        <f>T("todos                                             ")</f>
        <v xml:space="preserve">todos                                             </v>
      </c>
      <c r="I10527">
        <v>1</v>
      </c>
    </row>
    <row r="10528" spans="1:9">
      <c r="A10528" t="str">
        <f>T("2018")</f>
        <v>2018</v>
      </c>
      <c r="B10528" t="str">
        <f>T("Entidad sin personalidad jurídica (art. 35.4 LGT) ")</f>
        <v xml:space="preserve">Entidad sin personalidad jurídica (art. 35.4 LGT) </v>
      </c>
      <c r="C10528" t="str">
        <f>T("PUENTE DE VALLECAS  ")</f>
        <v xml:space="preserve">PUENTE DE VALLECAS  </v>
      </c>
      <c r="D10528" t="str">
        <f>T("PALOMERAS SURESTE   ")</f>
        <v xml:space="preserve">PALOMERAS SURESTE   </v>
      </c>
      <c r="E10528" t="str">
        <f>T("CI ")</f>
        <v xml:space="preserve">CI </v>
      </c>
      <c r="F10528" t="str">
        <f>T("CICLOMOTORES   ")</f>
        <v xml:space="preserve">CICLOMOTORES   </v>
      </c>
      <c r="G10528" t="str">
        <f>T("todos                                             ")</f>
        <v xml:space="preserve">todos                                             </v>
      </c>
      <c r="I10528">
        <v>2</v>
      </c>
    </row>
    <row r="10529" spans="1:9">
      <c r="A10529" t="str">
        <f>T("2018")</f>
        <v>2018</v>
      </c>
      <c r="B10529" t="str">
        <f>T("Entidad sin personalidad jurídica (art. 35.4 LGT) ")</f>
        <v xml:space="preserve">Entidad sin personalidad jurídica (art. 35.4 LGT) </v>
      </c>
      <c r="C10529" t="str">
        <f>T("PUENTE DE VALLECAS  ")</f>
        <v xml:space="preserve">PUENTE DE VALLECAS  </v>
      </c>
      <c r="D10529" t="str">
        <f>T("PORTAZGO            ")</f>
        <v xml:space="preserve">PORTAZGO            </v>
      </c>
      <c r="E10529" t="str">
        <f>T("CI ")</f>
        <v xml:space="preserve">CI </v>
      </c>
      <c r="F10529" t="str">
        <f>T("CICLOMOTORES   ")</f>
        <v xml:space="preserve">CICLOMOTORES   </v>
      </c>
      <c r="G10529" t="str">
        <f>T("todos                                             ")</f>
        <v xml:space="preserve">todos                                             </v>
      </c>
      <c r="I10529">
        <v>2</v>
      </c>
    </row>
    <row r="10530" spans="1:9">
      <c r="A10530" t="str">
        <f>T("2018")</f>
        <v>2018</v>
      </c>
      <c r="B10530" t="str">
        <f>T("FISICO                                            ")</f>
        <v xml:space="preserve">FISICO                                            </v>
      </c>
      <c r="C10530" t="str">
        <f>T("PUENTE DE VALLECAS  ")</f>
        <v xml:space="preserve">PUENTE DE VALLECAS  </v>
      </c>
      <c r="D10530" t="str">
        <f>T("SIN BARRIO          ")</f>
        <v xml:space="preserve">SIN BARRIO          </v>
      </c>
      <c r="E10530" t="str">
        <f>T("CI ")</f>
        <v xml:space="preserve">CI </v>
      </c>
      <c r="F10530" t="str">
        <f>T("CICLOMOTORES   ")</f>
        <v xml:space="preserve">CICLOMOTORES   </v>
      </c>
      <c r="G10530" t="str">
        <f>T("todos                                             ")</f>
        <v xml:space="preserve">todos                                             </v>
      </c>
      <c r="I10530">
        <v>6</v>
      </c>
    </row>
    <row r="10531" spans="1:9">
      <c r="A10531" t="str">
        <f>T("2018")</f>
        <v>2018</v>
      </c>
      <c r="B10531" t="str">
        <f>T("FISICO                                            ")</f>
        <v xml:space="preserve">FISICO                                            </v>
      </c>
      <c r="C10531" t="str">
        <f>T("PUENTE DE VALLECAS  ")</f>
        <v xml:space="preserve">PUENTE DE VALLECAS  </v>
      </c>
      <c r="D10531" t="str">
        <f>T("ENTREVIAS           ")</f>
        <v xml:space="preserve">ENTREVIAS           </v>
      </c>
      <c r="E10531" t="str">
        <f>T("CI ")</f>
        <v xml:space="preserve">CI </v>
      </c>
      <c r="F10531" t="str">
        <f>T("CICLOMOTORES   ")</f>
        <v xml:space="preserve">CICLOMOTORES   </v>
      </c>
      <c r="G10531" t="str">
        <f>T("todos                                             ")</f>
        <v xml:space="preserve">todos                                             </v>
      </c>
      <c r="I10531">
        <v>58</v>
      </c>
    </row>
    <row r="10532" spans="1:9">
      <c r="A10532" t="str">
        <f>T("2018")</f>
        <v>2018</v>
      </c>
      <c r="B10532" t="str">
        <f>T("FISICO                                            ")</f>
        <v xml:space="preserve">FISICO                                            </v>
      </c>
      <c r="C10532" t="str">
        <f>T("PUENTE DE VALLECAS  ")</f>
        <v xml:space="preserve">PUENTE DE VALLECAS  </v>
      </c>
      <c r="D10532" t="str">
        <f>T("SAN DIEGO           ")</f>
        <v xml:space="preserve">SAN DIEGO           </v>
      </c>
      <c r="E10532" t="str">
        <f>T("CI ")</f>
        <v xml:space="preserve">CI </v>
      </c>
      <c r="F10532" t="str">
        <f>T("CICLOMOTORES   ")</f>
        <v xml:space="preserve">CICLOMOTORES   </v>
      </c>
      <c r="G10532" t="str">
        <f>T("todos                                             ")</f>
        <v xml:space="preserve">todos                                             </v>
      </c>
      <c r="I10532">
        <v>51</v>
      </c>
    </row>
    <row r="10533" spans="1:9">
      <c r="A10533" t="str">
        <f>T("2018")</f>
        <v>2018</v>
      </c>
      <c r="B10533" t="str">
        <f>T("FISICO                                            ")</f>
        <v xml:space="preserve">FISICO                                            </v>
      </c>
      <c r="C10533" t="str">
        <f>T("PUENTE DE VALLECAS  ")</f>
        <v xml:space="preserve">PUENTE DE VALLECAS  </v>
      </c>
      <c r="D10533" t="str">
        <f>T("PALOMERAS BAJAS     ")</f>
        <v xml:space="preserve">PALOMERAS BAJAS     </v>
      </c>
      <c r="E10533" t="str">
        <f>T("CI ")</f>
        <v xml:space="preserve">CI </v>
      </c>
      <c r="F10533" t="str">
        <f>T("CICLOMOTORES   ")</f>
        <v xml:space="preserve">CICLOMOTORES   </v>
      </c>
      <c r="G10533" t="str">
        <f>T("todos                                             ")</f>
        <v xml:space="preserve">todos                                             </v>
      </c>
      <c r="I10533">
        <v>54</v>
      </c>
    </row>
    <row r="10534" spans="1:9">
      <c r="A10534" t="str">
        <f>T("2018")</f>
        <v>2018</v>
      </c>
      <c r="B10534" t="str">
        <f>T("FISICO                                            ")</f>
        <v xml:space="preserve">FISICO                                            </v>
      </c>
      <c r="C10534" t="str">
        <f>T("PUENTE DE VALLECAS  ")</f>
        <v xml:space="preserve">PUENTE DE VALLECAS  </v>
      </c>
      <c r="D10534" t="str">
        <f>T("PALOMERAS SURESTE   ")</f>
        <v xml:space="preserve">PALOMERAS SURESTE   </v>
      </c>
      <c r="E10534" t="str">
        <f>T("CI ")</f>
        <v xml:space="preserve">CI </v>
      </c>
      <c r="F10534" t="str">
        <f>T("CICLOMOTORES   ")</f>
        <v xml:space="preserve">CICLOMOTORES   </v>
      </c>
      <c r="G10534" t="str">
        <f>T("todos                                             ")</f>
        <v xml:space="preserve">todos                                             </v>
      </c>
      <c r="I10534">
        <v>54</v>
      </c>
    </row>
    <row r="10535" spans="1:9">
      <c r="A10535" t="str">
        <f>T("2018")</f>
        <v>2018</v>
      </c>
      <c r="B10535" t="str">
        <f>T("FISICO                                            ")</f>
        <v xml:space="preserve">FISICO                                            </v>
      </c>
      <c r="C10535" t="str">
        <f>T("PUENTE DE VALLECAS  ")</f>
        <v xml:space="preserve">PUENTE DE VALLECAS  </v>
      </c>
      <c r="D10535" t="str">
        <f>T("PORTAZGO            ")</f>
        <v xml:space="preserve">PORTAZGO            </v>
      </c>
      <c r="E10535" t="str">
        <f>T("CI ")</f>
        <v xml:space="preserve">CI </v>
      </c>
      <c r="F10535" t="str">
        <f>T("CICLOMOTORES   ")</f>
        <v xml:space="preserve">CICLOMOTORES   </v>
      </c>
      <c r="G10535" t="str">
        <f>T("todos                                             ")</f>
        <v xml:space="preserve">todos                                             </v>
      </c>
      <c r="I10535">
        <v>51</v>
      </c>
    </row>
    <row r="10536" spans="1:9">
      <c r="A10536" t="str">
        <f>T("2018")</f>
        <v>2018</v>
      </c>
      <c r="B10536" t="str">
        <f>T("FISICO                                            ")</f>
        <v xml:space="preserve">FISICO                                            </v>
      </c>
      <c r="C10536" t="str">
        <f>T("PUENTE DE VALLECAS  ")</f>
        <v xml:space="preserve">PUENTE DE VALLECAS  </v>
      </c>
      <c r="D10536" t="str">
        <f>T("NUMANCIA            ")</f>
        <v xml:space="preserve">NUMANCIA            </v>
      </c>
      <c r="E10536" t="str">
        <f>T("CI ")</f>
        <v xml:space="preserve">CI </v>
      </c>
      <c r="F10536" t="str">
        <f>T("CICLOMOTORES   ")</f>
        <v xml:space="preserve">CICLOMOTORES   </v>
      </c>
      <c r="G10536" t="str">
        <f>T("todos                                             ")</f>
        <v xml:space="preserve">todos                                             </v>
      </c>
      <c r="I10536">
        <v>46</v>
      </c>
    </row>
    <row r="10537" spans="1:9">
      <c r="A10537" t="str">
        <f>T("2018")</f>
        <v>2018</v>
      </c>
      <c r="B10537" t="str">
        <f>T("JURIDICO                                          ")</f>
        <v xml:space="preserve">JURIDICO                                          </v>
      </c>
      <c r="C10537" t="str">
        <f>T("PUENTE DE VALLECAS  ")</f>
        <v xml:space="preserve">PUENTE DE VALLECAS  </v>
      </c>
      <c r="D10537" t="str">
        <f>T("ENTREVIAS           ")</f>
        <v xml:space="preserve">ENTREVIAS           </v>
      </c>
      <c r="E10537" t="str">
        <f>T("CI ")</f>
        <v xml:space="preserve">CI </v>
      </c>
      <c r="F10537" t="str">
        <f>T("CICLOMOTORES   ")</f>
        <v xml:space="preserve">CICLOMOTORES   </v>
      </c>
      <c r="G10537" t="str">
        <f>T("todos                                             ")</f>
        <v xml:space="preserve">todos                                             </v>
      </c>
      <c r="I10537">
        <v>1</v>
      </c>
    </row>
    <row r="10538" spans="1:9">
      <c r="A10538" t="str">
        <f>T("2018")</f>
        <v>2018</v>
      </c>
      <c r="B10538" t="str">
        <f>T("JURIDICO                                          ")</f>
        <v xml:space="preserve">JURIDICO                                          </v>
      </c>
      <c r="C10538" t="str">
        <f>T("PUENTE DE VALLECAS  ")</f>
        <v xml:space="preserve">PUENTE DE VALLECAS  </v>
      </c>
      <c r="D10538" t="str">
        <f>T("SAN DIEGO           ")</f>
        <v xml:space="preserve">SAN DIEGO           </v>
      </c>
      <c r="E10538" t="str">
        <f>T("CI ")</f>
        <v xml:space="preserve">CI </v>
      </c>
      <c r="F10538" t="str">
        <f>T("CICLOMOTORES   ")</f>
        <v xml:space="preserve">CICLOMOTORES   </v>
      </c>
      <c r="G10538" t="str">
        <f>T("todos                                             ")</f>
        <v xml:space="preserve">todos                                             </v>
      </c>
      <c r="I10538">
        <v>1</v>
      </c>
    </row>
    <row r="10539" spans="1:9">
      <c r="A10539" t="str">
        <f>T("2018")</f>
        <v>2018</v>
      </c>
      <c r="B10539" t="str">
        <f>T("JURIDICO                                          ")</f>
        <v xml:space="preserve">JURIDICO                                          </v>
      </c>
      <c r="C10539" t="str">
        <f>T("PUENTE DE VALLECAS  ")</f>
        <v xml:space="preserve">PUENTE DE VALLECAS  </v>
      </c>
      <c r="D10539" t="str">
        <f>T("PALOMERAS BAJAS     ")</f>
        <v xml:space="preserve">PALOMERAS BAJAS     </v>
      </c>
      <c r="E10539" t="str">
        <f>T("CI ")</f>
        <v xml:space="preserve">CI </v>
      </c>
      <c r="F10539" t="str">
        <f>T("CICLOMOTORES   ")</f>
        <v xml:space="preserve">CICLOMOTORES   </v>
      </c>
      <c r="G10539" t="str">
        <f>T("todos                                             ")</f>
        <v xml:space="preserve">todos                                             </v>
      </c>
      <c r="I10539">
        <v>1</v>
      </c>
    </row>
    <row r="10540" spans="1:9">
      <c r="A10540" t="str">
        <f>T("2018")</f>
        <v>2018</v>
      </c>
      <c r="B10540" t="str">
        <f>T("JURIDICO                                          ")</f>
        <v xml:space="preserve">JURIDICO                                          </v>
      </c>
      <c r="C10540" t="str">
        <f>T("PUENTE DE VALLECAS  ")</f>
        <v xml:space="preserve">PUENTE DE VALLECAS  </v>
      </c>
      <c r="D10540" t="str">
        <f>T("PALOMERAS SURESTE   ")</f>
        <v xml:space="preserve">PALOMERAS SURESTE   </v>
      </c>
      <c r="E10540" t="str">
        <f>T("CI ")</f>
        <v xml:space="preserve">CI </v>
      </c>
      <c r="F10540" t="str">
        <f>T("CICLOMOTORES   ")</f>
        <v xml:space="preserve">CICLOMOTORES   </v>
      </c>
      <c r="G10540" t="str">
        <f>T("todos                                             ")</f>
        <v xml:space="preserve">todos                                             </v>
      </c>
      <c r="I10540">
        <v>2</v>
      </c>
    </row>
    <row r="10541" spans="1:9">
      <c r="A10541" t="str">
        <f>T("2018")</f>
        <v>2018</v>
      </c>
      <c r="B10541" t="str">
        <f>T("JURIDICO                                          ")</f>
        <v xml:space="preserve">JURIDICO                                          </v>
      </c>
      <c r="C10541" t="str">
        <f>T("PUENTE DE VALLECAS  ")</f>
        <v xml:space="preserve">PUENTE DE VALLECAS  </v>
      </c>
      <c r="D10541" t="str">
        <f>T("NUMANCIA            ")</f>
        <v xml:space="preserve">NUMANCIA            </v>
      </c>
      <c r="E10541" t="str">
        <f>T("CI ")</f>
        <v xml:space="preserve">CI </v>
      </c>
      <c r="F10541" t="str">
        <f>T("CICLOMOTORES   ")</f>
        <v xml:space="preserve">CICLOMOTORES   </v>
      </c>
      <c r="G10541" t="str">
        <f>T("todos                                             ")</f>
        <v xml:space="preserve">todos                                             </v>
      </c>
      <c r="I10541">
        <v>1</v>
      </c>
    </row>
    <row r="10542" spans="1:9">
      <c r="A10542" t="str">
        <f>T("2018")</f>
        <v>2018</v>
      </c>
      <c r="B10542" t="str">
        <f>T("FISICO                                            ")</f>
        <v xml:space="preserve">FISICO                                            </v>
      </c>
      <c r="C10542" t="str">
        <f>T("PUENTE DE VALLECAS  ")</f>
        <v xml:space="preserve">PUENTE DE VALLECAS  </v>
      </c>
      <c r="D10542" t="str">
        <f>T("SAN DIEGO           ")</f>
        <v xml:space="preserve">SAN DIEGO           </v>
      </c>
      <c r="E10542" t="str">
        <f>T("MT ")</f>
        <v xml:space="preserve">MT </v>
      </c>
      <c r="F10542" t="str">
        <f>T("MOTOCICLETAS   ")</f>
        <v xml:space="preserve">MOTOCICLETAS   </v>
      </c>
      <c r="G10542" t="str">
        <f>T("De menos de 125,01 CENTIMETROS CUBICOS            ")</f>
        <v xml:space="preserve">De menos de 125,01 CENTIMETROS CUBICOS            </v>
      </c>
      <c r="H10542" t="str">
        <f>T("DIESEL                                            ")</f>
        <v xml:space="preserve">DIESEL                                            </v>
      </c>
      <c r="I10542">
        <v>1</v>
      </c>
    </row>
    <row r="10543" spans="1:9">
      <c r="A10543" t="str">
        <f>T("2018")</f>
        <v>2018</v>
      </c>
      <c r="B10543" t="str">
        <f>T("FISICO                                            ")</f>
        <v xml:space="preserve">FISICO                                            </v>
      </c>
      <c r="C10543" t="str">
        <f>T("PUENTE DE VALLECAS  ")</f>
        <v xml:space="preserve">PUENTE DE VALLECAS  </v>
      </c>
      <c r="D10543" t="str">
        <f>T("PALOMERAS BAJAS     ")</f>
        <v xml:space="preserve">PALOMERAS BAJAS     </v>
      </c>
      <c r="E10543" t="str">
        <f>T("MT ")</f>
        <v xml:space="preserve">MT </v>
      </c>
      <c r="F10543" t="str">
        <f>T("MOTOCICLETAS   ")</f>
        <v xml:space="preserve">MOTOCICLETAS   </v>
      </c>
      <c r="G10543" t="str">
        <f>T("De menos de 125,01 CENTIMETROS CUBICOS            ")</f>
        <v xml:space="preserve">De menos de 125,01 CENTIMETROS CUBICOS            </v>
      </c>
      <c r="H10543" t="str">
        <f>T("DIESEL                                            ")</f>
        <v xml:space="preserve">DIESEL                                            </v>
      </c>
      <c r="I10543">
        <v>1</v>
      </c>
    </row>
    <row r="10544" spans="1:9">
      <c r="A10544" t="str">
        <f>T("2018")</f>
        <v>2018</v>
      </c>
      <c r="B10544" t="str">
        <f>T("FISICO                                            ")</f>
        <v xml:space="preserve">FISICO                                            </v>
      </c>
      <c r="C10544" t="str">
        <f>T("PUENTE DE VALLECAS  ")</f>
        <v xml:space="preserve">PUENTE DE VALLECAS  </v>
      </c>
      <c r="D10544" t="str">
        <f>T("PORTAZGO            ")</f>
        <v xml:space="preserve">PORTAZGO            </v>
      </c>
      <c r="E10544" t="str">
        <f>T("MT ")</f>
        <v xml:space="preserve">MT </v>
      </c>
      <c r="F10544" t="str">
        <f>T("MOTOCICLETAS   ")</f>
        <v xml:space="preserve">MOTOCICLETAS   </v>
      </c>
      <c r="G10544" t="str">
        <f>T("De 125,01 a 250 CENTIMETROS CUBICOS               ")</f>
        <v xml:space="preserve">De 125,01 a 250 CENTIMETROS CUBICOS               </v>
      </c>
      <c r="H10544" t="str">
        <f>T("DIESEL                                            ")</f>
        <v xml:space="preserve">DIESEL                                            </v>
      </c>
      <c r="I10544">
        <v>1</v>
      </c>
    </row>
    <row r="10545" spans="1:9">
      <c r="A10545" t="str">
        <f>T("2018")</f>
        <v>2018</v>
      </c>
      <c r="B10545" t="str">
        <f>T("FISICO                                            ")</f>
        <v xml:space="preserve">FISICO                                            </v>
      </c>
      <c r="C10545" t="str">
        <f>T("PUENTE DE VALLECAS  ")</f>
        <v xml:space="preserve">PUENTE DE VALLECAS  </v>
      </c>
      <c r="D10545" t="str">
        <f>T("PALOMERAS BAJAS     ")</f>
        <v xml:space="preserve">PALOMERAS BAJAS     </v>
      </c>
      <c r="E10545" t="str">
        <f>T("MT ")</f>
        <v xml:space="preserve">MT </v>
      </c>
      <c r="F10545" t="str">
        <f>T("MOTOCICLETAS   ")</f>
        <v xml:space="preserve">MOTOCICLETAS   </v>
      </c>
      <c r="G10545" t="str">
        <f>T("De menos de 125,01 CENTIMETROS CUBICOS            ")</f>
        <v xml:space="preserve">De menos de 125,01 CENTIMETROS CUBICOS            </v>
      </c>
      <c r="H10545" t="str">
        <f>T("ELÉCTRICO                                         ")</f>
        <v xml:space="preserve">ELÉCTRICO                                         </v>
      </c>
      <c r="I10545">
        <v>1</v>
      </c>
    </row>
    <row r="10546" spans="1:9">
      <c r="A10546" t="str">
        <f>T("2018")</f>
        <v>2018</v>
      </c>
      <c r="B10546" t="str">
        <f>T("JURIDICO                                          ")</f>
        <v xml:space="preserve">JURIDICO                                          </v>
      </c>
      <c r="C10546" t="str">
        <f>T("PUENTE DE VALLECAS  ")</f>
        <v xml:space="preserve">PUENTE DE VALLECAS  </v>
      </c>
      <c r="D10546" t="str">
        <f>T("SAN DIEGO           ")</f>
        <v xml:space="preserve">SAN DIEGO           </v>
      </c>
      <c r="E10546" t="str">
        <f>T("MT ")</f>
        <v xml:space="preserve">MT </v>
      </c>
      <c r="F10546" t="str">
        <f>T("MOTOCICLETAS   ")</f>
        <v xml:space="preserve">MOTOCICLETAS   </v>
      </c>
      <c r="G10546" t="str">
        <f>T("De menos de 125,01 CENTIMETROS CUBICOS            ")</f>
        <v xml:space="preserve">De menos de 125,01 CENTIMETROS CUBICOS            </v>
      </c>
      <c r="H10546" t="str">
        <f>T("ELÉCTRICO                                         ")</f>
        <v xml:space="preserve">ELÉCTRICO                                         </v>
      </c>
      <c r="I10546">
        <v>1</v>
      </c>
    </row>
    <row r="10547" spans="1:9">
      <c r="A10547" t="str">
        <f>T("2018")</f>
        <v>2018</v>
      </c>
      <c r="B10547" t="str">
        <f>T("JURIDICO                                          ")</f>
        <v xml:space="preserve">JURIDICO                                          </v>
      </c>
      <c r="C10547" t="str">
        <f>T("PUENTE DE VALLECAS  ")</f>
        <v xml:space="preserve">PUENTE DE VALLECAS  </v>
      </c>
      <c r="D10547" t="str">
        <f>T("PALOMERAS BAJAS     ")</f>
        <v xml:space="preserve">PALOMERAS BAJAS     </v>
      </c>
      <c r="E10547" t="str">
        <f>T("MT ")</f>
        <v xml:space="preserve">MT </v>
      </c>
      <c r="F10547" t="str">
        <f>T("MOTOCICLETAS   ")</f>
        <v xml:space="preserve">MOTOCICLETAS   </v>
      </c>
      <c r="G10547" t="str">
        <f>T("De menos de 125,01 CENTIMETROS CUBICOS            ")</f>
        <v xml:space="preserve">De menos de 125,01 CENTIMETROS CUBICOS            </v>
      </c>
      <c r="H10547" t="str">
        <f>T("ELÉCTRICO                                         ")</f>
        <v xml:space="preserve">ELÉCTRICO                                         </v>
      </c>
      <c r="I10547">
        <v>1</v>
      </c>
    </row>
    <row r="10548" spans="1:9">
      <c r="A10548" t="str">
        <f>T("2018")</f>
        <v>2018</v>
      </c>
      <c r="B10548" t="str">
        <f>T("Entidad sin personalidad jurídica (art. 35.4 LGT) ")</f>
        <v xml:space="preserve">Entidad sin personalidad jurídica (art. 35.4 LGT) </v>
      </c>
      <c r="C10548" t="str">
        <f>T("PUENTE DE VALLECAS  ")</f>
        <v xml:space="preserve">PUENTE DE VALLECAS  </v>
      </c>
      <c r="D10548" t="str">
        <f>T("SIN BARRIO          ")</f>
        <v xml:space="preserve">SIN BARRIO          </v>
      </c>
      <c r="E10548" t="str">
        <f>T("MT ")</f>
        <v xml:space="preserve">MT </v>
      </c>
      <c r="F10548" t="str">
        <f>T("MOTOCICLETAS   ")</f>
        <v xml:space="preserve">MOTOCICLETAS   </v>
      </c>
      <c r="G10548" t="str">
        <f>T("De 125,01 a 250 CENTIMETROS CUBICOS               ")</f>
        <v xml:space="preserve">De 125,01 a 250 CENTIMETROS CUBICOS               </v>
      </c>
      <c r="H10548" t="str">
        <f>T("GASOLINA                                          ")</f>
        <v xml:space="preserve">GASOLINA                                          </v>
      </c>
      <c r="I10548">
        <v>1</v>
      </c>
    </row>
    <row r="10549" spans="1:9">
      <c r="A10549" t="str">
        <f>T("2018")</f>
        <v>2018</v>
      </c>
      <c r="B10549" t="str">
        <f>T("Entidad sin personalidad jurídica (art. 35.4 LGT) ")</f>
        <v xml:space="preserve">Entidad sin personalidad jurídica (art. 35.4 LGT) </v>
      </c>
      <c r="C10549" t="str">
        <f>T("PUENTE DE VALLECAS  ")</f>
        <v xml:space="preserve">PUENTE DE VALLECAS  </v>
      </c>
      <c r="D10549" t="str">
        <f>T("ENTREVIAS           ")</f>
        <v xml:space="preserve">ENTREVIAS           </v>
      </c>
      <c r="E10549" t="str">
        <f>T("MT ")</f>
        <v xml:space="preserve">MT </v>
      </c>
      <c r="F10549" t="str">
        <f>T("MOTOCICLETAS   ")</f>
        <v xml:space="preserve">MOTOCICLETAS   </v>
      </c>
      <c r="G10549" t="str">
        <f>T("De menos de 125,01 CENTIMETROS CUBICOS            ")</f>
        <v xml:space="preserve">De menos de 125,01 CENTIMETROS CUBICOS            </v>
      </c>
      <c r="H10549" t="str">
        <f>T("GASOLINA                                          ")</f>
        <v xml:space="preserve">GASOLINA                                          </v>
      </c>
      <c r="I10549">
        <v>1</v>
      </c>
    </row>
    <row r="10550" spans="1:9">
      <c r="A10550" t="str">
        <f>T("2018")</f>
        <v>2018</v>
      </c>
      <c r="B10550" t="str">
        <f>T("Entidad sin personalidad jurídica (art. 35.4 LGT) ")</f>
        <v xml:space="preserve">Entidad sin personalidad jurídica (art. 35.4 LGT) </v>
      </c>
      <c r="C10550" t="str">
        <f>T("PUENTE DE VALLECAS  ")</f>
        <v xml:space="preserve">PUENTE DE VALLECAS  </v>
      </c>
      <c r="D10550" t="str">
        <f>T("ENTREVIAS           ")</f>
        <v xml:space="preserve">ENTREVIAS           </v>
      </c>
      <c r="E10550" t="str">
        <f>T("MT ")</f>
        <v xml:space="preserve">MT </v>
      </c>
      <c r="F10550" t="str">
        <f>T("MOTOCICLETAS   ")</f>
        <v xml:space="preserve">MOTOCICLETAS   </v>
      </c>
      <c r="G10550" t="str">
        <f>T("De 125,01 a 250 CENTIMETROS CUBICOS               ")</f>
        <v xml:space="preserve">De 125,01 a 250 CENTIMETROS CUBICOS               </v>
      </c>
      <c r="H10550" t="str">
        <f>T("GASOLINA                                          ")</f>
        <v xml:space="preserve">GASOLINA                                          </v>
      </c>
      <c r="I10550">
        <v>3</v>
      </c>
    </row>
    <row r="10551" spans="1:9">
      <c r="A10551" t="str">
        <f>T("2018")</f>
        <v>2018</v>
      </c>
      <c r="B10551" t="str">
        <f>T("Entidad sin personalidad jurídica (art. 35.4 LGT) ")</f>
        <v xml:space="preserve">Entidad sin personalidad jurídica (art. 35.4 LGT) </v>
      </c>
      <c r="C10551" t="str">
        <f>T("PUENTE DE VALLECAS  ")</f>
        <v xml:space="preserve">PUENTE DE VALLECAS  </v>
      </c>
      <c r="D10551" t="str">
        <f>T("ENTREVIAS           ")</f>
        <v xml:space="preserve">ENTREVIAS           </v>
      </c>
      <c r="E10551" t="str">
        <f>T("MT ")</f>
        <v xml:space="preserve">MT </v>
      </c>
      <c r="F10551" t="str">
        <f>T("MOTOCICLETAS   ")</f>
        <v xml:space="preserve">MOTOCICLETAS   </v>
      </c>
      <c r="G10551" t="str">
        <f>T("De 500,01 a 1.000 CENTIMETROS CUBICOS             ")</f>
        <v xml:space="preserve">De 500,01 a 1.000 CENTIMETROS CUBICOS             </v>
      </c>
      <c r="H10551" t="str">
        <f>T("GASOLINA                                          ")</f>
        <v xml:space="preserve">GASOLINA                                          </v>
      </c>
      <c r="I10551">
        <v>3</v>
      </c>
    </row>
    <row r="10552" spans="1:9">
      <c r="A10552" t="str">
        <f>T("2018")</f>
        <v>2018</v>
      </c>
      <c r="B10552" t="str">
        <f>T("Entidad sin personalidad jurídica (art. 35.4 LGT) ")</f>
        <v xml:space="preserve">Entidad sin personalidad jurídica (art. 35.4 LGT) </v>
      </c>
      <c r="C10552" t="str">
        <f>T("PUENTE DE VALLECAS  ")</f>
        <v xml:space="preserve">PUENTE DE VALLECAS  </v>
      </c>
      <c r="D10552" t="str">
        <f>T("SAN DIEGO           ")</f>
        <v xml:space="preserve">SAN DIEGO           </v>
      </c>
      <c r="E10552" t="str">
        <f>T("MT ")</f>
        <v xml:space="preserve">MT </v>
      </c>
      <c r="F10552" t="str">
        <f>T("MOTOCICLETAS   ")</f>
        <v xml:space="preserve">MOTOCICLETAS   </v>
      </c>
      <c r="G10552" t="str">
        <f>T("De menos de 125,01 CENTIMETROS CUBICOS            ")</f>
        <v xml:space="preserve">De menos de 125,01 CENTIMETROS CUBICOS            </v>
      </c>
      <c r="H10552" t="str">
        <f>T("GASOLINA                                          ")</f>
        <v xml:space="preserve">GASOLINA                                          </v>
      </c>
      <c r="I10552">
        <v>8</v>
      </c>
    </row>
    <row r="10553" spans="1:9">
      <c r="A10553" t="str">
        <f>T("2018")</f>
        <v>2018</v>
      </c>
      <c r="B10553" t="str">
        <f>T("Entidad sin personalidad jurídica (art. 35.4 LGT) ")</f>
        <v xml:space="preserve">Entidad sin personalidad jurídica (art. 35.4 LGT) </v>
      </c>
      <c r="C10553" t="str">
        <f>T("PUENTE DE VALLECAS  ")</f>
        <v xml:space="preserve">PUENTE DE VALLECAS  </v>
      </c>
      <c r="D10553" t="str">
        <f>T("SAN DIEGO           ")</f>
        <v xml:space="preserve">SAN DIEGO           </v>
      </c>
      <c r="E10553" t="str">
        <f>T("MT ")</f>
        <v xml:space="preserve">MT </v>
      </c>
      <c r="F10553" t="str">
        <f>T("MOTOCICLETAS   ")</f>
        <v xml:space="preserve">MOTOCICLETAS   </v>
      </c>
      <c r="G10553" t="str">
        <f>T("De 125,01 a 250 CENTIMETROS CUBICOS               ")</f>
        <v xml:space="preserve">De 125,01 a 250 CENTIMETROS CUBICOS               </v>
      </c>
      <c r="H10553" t="str">
        <f>T("GASOLINA                                          ")</f>
        <v xml:space="preserve">GASOLINA                                          </v>
      </c>
      <c r="I10553">
        <v>6</v>
      </c>
    </row>
    <row r="10554" spans="1:9">
      <c r="A10554" t="str">
        <f>T("2018")</f>
        <v>2018</v>
      </c>
      <c r="B10554" t="str">
        <f>T("Entidad sin personalidad jurídica (art. 35.4 LGT) ")</f>
        <v xml:space="preserve">Entidad sin personalidad jurídica (art. 35.4 LGT) </v>
      </c>
      <c r="C10554" t="str">
        <f>T("PUENTE DE VALLECAS  ")</f>
        <v xml:space="preserve">PUENTE DE VALLECAS  </v>
      </c>
      <c r="D10554" t="str">
        <f>T("SAN DIEGO           ")</f>
        <v xml:space="preserve">SAN DIEGO           </v>
      </c>
      <c r="E10554" t="str">
        <f>T("MT ")</f>
        <v xml:space="preserve">MT </v>
      </c>
      <c r="F10554" t="str">
        <f>T("MOTOCICLETAS   ")</f>
        <v xml:space="preserve">MOTOCICLETAS   </v>
      </c>
      <c r="G10554" t="str">
        <f>T("De 250,01 a 500 CENTIMETROS CUBICOS               ")</f>
        <v xml:space="preserve">De 250,01 a 500 CENTIMETROS CUBICOS               </v>
      </c>
      <c r="H10554" t="str">
        <f>T("GASOLINA                                          ")</f>
        <v xml:space="preserve">GASOLINA                                          </v>
      </c>
      <c r="I10554">
        <v>2</v>
      </c>
    </row>
    <row r="10555" spans="1:9">
      <c r="A10555" t="str">
        <f>T("2018")</f>
        <v>2018</v>
      </c>
      <c r="B10555" t="str">
        <f>T("Entidad sin personalidad jurídica (art. 35.4 LGT) ")</f>
        <v xml:space="preserve">Entidad sin personalidad jurídica (art. 35.4 LGT) </v>
      </c>
      <c r="C10555" t="str">
        <f>T("PUENTE DE VALLECAS  ")</f>
        <v xml:space="preserve">PUENTE DE VALLECAS  </v>
      </c>
      <c r="D10555" t="str">
        <f>T("SAN DIEGO           ")</f>
        <v xml:space="preserve">SAN DIEGO           </v>
      </c>
      <c r="E10555" t="str">
        <f>T("MT ")</f>
        <v xml:space="preserve">MT </v>
      </c>
      <c r="F10555" t="str">
        <f>T("MOTOCICLETAS   ")</f>
        <v xml:space="preserve">MOTOCICLETAS   </v>
      </c>
      <c r="G10555" t="str">
        <f>T("De 500,01 a 1.000 CENTIMETROS CUBICOS             ")</f>
        <v xml:space="preserve">De 500,01 a 1.000 CENTIMETROS CUBICOS             </v>
      </c>
      <c r="H10555" t="str">
        <f>T("GASOLINA                                          ")</f>
        <v xml:space="preserve">GASOLINA                                          </v>
      </c>
      <c r="I10555">
        <v>6</v>
      </c>
    </row>
    <row r="10556" spans="1:9">
      <c r="A10556" t="str">
        <f>T("2018")</f>
        <v>2018</v>
      </c>
      <c r="B10556" t="str">
        <f>T("Entidad sin personalidad jurídica (art. 35.4 LGT) ")</f>
        <v xml:space="preserve">Entidad sin personalidad jurídica (art. 35.4 LGT) </v>
      </c>
      <c r="C10556" t="str">
        <f>T("PUENTE DE VALLECAS  ")</f>
        <v xml:space="preserve">PUENTE DE VALLECAS  </v>
      </c>
      <c r="D10556" t="str">
        <f>T("PALOMERAS BAJAS     ")</f>
        <v xml:space="preserve">PALOMERAS BAJAS     </v>
      </c>
      <c r="E10556" t="str">
        <f>T("MT ")</f>
        <v xml:space="preserve">MT </v>
      </c>
      <c r="F10556" t="str">
        <f>T("MOTOCICLETAS   ")</f>
        <v xml:space="preserve">MOTOCICLETAS   </v>
      </c>
      <c r="G10556" t="str">
        <f>T("De menos de 125,01 CENTIMETROS CUBICOS            ")</f>
        <v xml:space="preserve">De menos de 125,01 CENTIMETROS CUBICOS            </v>
      </c>
      <c r="H10556" t="str">
        <f>T("GASOLINA                                          ")</f>
        <v xml:space="preserve">GASOLINA                                          </v>
      </c>
      <c r="I10556">
        <v>3</v>
      </c>
    </row>
    <row r="10557" spans="1:9">
      <c r="A10557" t="str">
        <f>T("2018")</f>
        <v>2018</v>
      </c>
      <c r="B10557" t="str">
        <f>T("Entidad sin personalidad jurídica (art. 35.4 LGT) ")</f>
        <v xml:space="preserve">Entidad sin personalidad jurídica (art. 35.4 LGT) </v>
      </c>
      <c r="C10557" t="str">
        <f>T("PUENTE DE VALLECAS  ")</f>
        <v xml:space="preserve">PUENTE DE VALLECAS  </v>
      </c>
      <c r="D10557" t="str">
        <f>T("PALOMERAS BAJAS     ")</f>
        <v xml:space="preserve">PALOMERAS BAJAS     </v>
      </c>
      <c r="E10557" t="str">
        <f>T("MT ")</f>
        <v xml:space="preserve">MT </v>
      </c>
      <c r="F10557" t="str">
        <f>T("MOTOCICLETAS   ")</f>
        <v xml:space="preserve">MOTOCICLETAS   </v>
      </c>
      <c r="G10557" t="str">
        <f>T("De 500,01 a 1.000 CENTIMETROS CUBICOS             ")</f>
        <v xml:space="preserve">De 500,01 a 1.000 CENTIMETROS CUBICOS             </v>
      </c>
      <c r="H10557" t="str">
        <f>T("GASOLINA                                          ")</f>
        <v xml:space="preserve">GASOLINA                                          </v>
      </c>
      <c r="I10557">
        <v>1</v>
      </c>
    </row>
    <row r="10558" spans="1:9">
      <c r="A10558" t="str">
        <f>T("2018")</f>
        <v>2018</v>
      </c>
      <c r="B10558" t="str">
        <f>T("Entidad sin personalidad jurídica (art. 35.4 LGT) ")</f>
        <v xml:space="preserve">Entidad sin personalidad jurídica (art. 35.4 LGT) </v>
      </c>
      <c r="C10558" t="str">
        <f>T("PUENTE DE VALLECAS  ")</f>
        <v xml:space="preserve">PUENTE DE VALLECAS  </v>
      </c>
      <c r="D10558" t="str">
        <f>T("PALOMERAS SURESTE   ")</f>
        <v xml:space="preserve">PALOMERAS SURESTE   </v>
      </c>
      <c r="E10558" t="str">
        <f>T("MT ")</f>
        <v xml:space="preserve">MT </v>
      </c>
      <c r="F10558" t="str">
        <f>T("MOTOCICLETAS   ")</f>
        <v xml:space="preserve">MOTOCICLETAS   </v>
      </c>
      <c r="G10558" t="str">
        <f>T("De menos de 125,01 CENTIMETROS CUBICOS            ")</f>
        <v xml:space="preserve">De menos de 125,01 CENTIMETROS CUBICOS            </v>
      </c>
      <c r="H10558" t="str">
        <f>T("GASOLINA                                          ")</f>
        <v xml:space="preserve">GASOLINA                                          </v>
      </c>
      <c r="I10558">
        <v>6</v>
      </c>
    </row>
    <row r="10559" spans="1:9">
      <c r="A10559" t="str">
        <f>T("2018")</f>
        <v>2018</v>
      </c>
      <c r="B10559" t="str">
        <f>T("Entidad sin personalidad jurídica (art. 35.4 LGT) ")</f>
        <v xml:space="preserve">Entidad sin personalidad jurídica (art. 35.4 LGT) </v>
      </c>
      <c r="C10559" t="str">
        <f>T("PUENTE DE VALLECAS  ")</f>
        <v xml:space="preserve">PUENTE DE VALLECAS  </v>
      </c>
      <c r="D10559" t="str">
        <f>T("PALOMERAS SURESTE   ")</f>
        <v xml:space="preserve">PALOMERAS SURESTE   </v>
      </c>
      <c r="E10559" t="str">
        <f>T("MT ")</f>
        <v xml:space="preserve">MT </v>
      </c>
      <c r="F10559" t="str">
        <f>T("MOTOCICLETAS   ")</f>
        <v xml:space="preserve">MOTOCICLETAS   </v>
      </c>
      <c r="G10559" t="str">
        <f>T("De 125,01 a 250 CENTIMETROS CUBICOS               ")</f>
        <v xml:space="preserve">De 125,01 a 250 CENTIMETROS CUBICOS               </v>
      </c>
      <c r="H10559" t="str">
        <f>T("GASOLINA                                          ")</f>
        <v xml:space="preserve">GASOLINA                                          </v>
      </c>
      <c r="I10559">
        <v>3</v>
      </c>
    </row>
    <row r="10560" spans="1:9">
      <c r="A10560" t="str">
        <f>T("2018")</f>
        <v>2018</v>
      </c>
      <c r="B10560" t="str">
        <f>T("Entidad sin personalidad jurídica (art. 35.4 LGT) ")</f>
        <v xml:space="preserve">Entidad sin personalidad jurídica (art. 35.4 LGT) </v>
      </c>
      <c r="C10560" t="str">
        <f>T("PUENTE DE VALLECAS  ")</f>
        <v xml:space="preserve">PUENTE DE VALLECAS  </v>
      </c>
      <c r="D10560" t="str">
        <f>T("PALOMERAS SURESTE   ")</f>
        <v xml:space="preserve">PALOMERAS SURESTE   </v>
      </c>
      <c r="E10560" t="str">
        <f>T("MT ")</f>
        <v xml:space="preserve">MT </v>
      </c>
      <c r="F10560" t="str">
        <f>T("MOTOCICLETAS   ")</f>
        <v xml:space="preserve">MOTOCICLETAS   </v>
      </c>
      <c r="G10560" t="str">
        <f>T("De 250,01 a 500 CENTIMETROS CUBICOS               ")</f>
        <v xml:space="preserve">De 250,01 a 500 CENTIMETROS CUBICOS               </v>
      </c>
      <c r="H10560" t="str">
        <f>T("GASOLINA                                          ")</f>
        <v xml:space="preserve">GASOLINA                                          </v>
      </c>
      <c r="I10560">
        <v>1</v>
      </c>
    </row>
    <row r="10561" spans="1:9">
      <c r="A10561" t="str">
        <f>T("2018")</f>
        <v>2018</v>
      </c>
      <c r="B10561" t="str">
        <f>T("Entidad sin personalidad jurídica (art. 35.4 LGT) ")</f>
        <v xml:space="preserve">Entidad sin personalidad jurídica (art. 35.4 LGT) </v>
      </c>
      <c r="C10561" t="str">
        <f>T("PUENTE DE VALLECAS  ")</f>
        <v xml:space="preserve">PUENTE DE VALLECAS  </v>
      </c>
      <c r="D10561" t="str">
        <f>T("PORTAZGO            ")</f>
        <v xml:space="preserve">PORTAZGO            </v>
      </c>
      <c r="E10561" t="str">
        <f>T("MT ")</f>
        <v xml:space="preserve">MT </v>
      </c>
      <c r="F10561" t="str">
        <f>T("MOTOCICLETAS   ")</f>
        <v xml:space="preserve">MOTOCICLETAS   </v>
      </c>
      <c r="G10561" t="str">
        <f>T("De menos de 125,01 CENTIMETROS CUBICOS            ")</f>
        <v xml:space="preserve">De menos de 125,01 CENTIMETROS CUBICOS            </v>
      </c>
      <c r="H10561" t="str">
        <f>T("GASOLINA                                          ")</f>
        <v xml:space="preserve">GASOLINA                                          </v>
      </c>
      <c r="I10561">
        <v>4</v>
      </c>
    </row>
    <row r="10562" spans="1:9">
      <c r="A10562" t="str">
        <f>T("2018")</f>
        <v>2018</v>
      </c>
      <c r="B10562" t="str">
        <f>T("Entidad sin personalidad jurídica (art. 35.4 LGT) ")</f>
        <v xml:space="preserve">Entidad sin personalidad jurídica (art. 35.4 LGT) </v>
      </c>
      <c r="C10562" t="str">
        <f>T("PUENTE DE VALLECAS  ")</f>
        <v xml:space="preserve">PUENTE DE VALLECAS  </v>
      </c>
      <c r="D10562" t="str">
        <f>T("PORTAZGO            ")</f>
        <v xml:space="preserve">PORTAZGO            </v>
      </c>
      <c r="E10562" t="str">
        <f>T("MT ")</f>
        <v xml:space="preserve">MT </v>
      </c>
      <c r="F10562" t="str">
        <f>T("MOTOCICLETAS   ")</f>
        <v xml:space="preserve">MOTOCICLETAS   </v>
      </c>
      <c r="G10562" t="str">
        <f>T("De 125,01 a 250 CENTIMETROS CUBICOS               ")</f>
        <v xml:space="preserve">De 125,01 a 250 CENTIMETROS CUBICOS               </v>
      </c>
      <c r="H10562" t="str">
        <f>T("GASOLINA                                          ")</f>
        <v xml:space="preserve">GASOLINA                                          </v>
      </c>
      <c r="I10562">
        <v>5</v>
      </c>
    </row>
    <row r="10563" spans="1:9">
      <c r="A10563" t="str">
        <f>T("2018")</f>
        <v>2018</v>
      </c>
      <c r="B10563" t="str">
        <f>T("Entidad sin personalidad jurídica (art. 35.4 LGT) ")</f>
        <v xml:space="preserve">Entidad sin personalidad jurídica (art. 35.4 LGT) </v>
      </c>
      <c r="C10563" t="str">
        <f>T("PUENTE DE VALLECAS  ")</f>
        <v xml:space="preserve">PUENTE DE VALLECAS  </v>
      </c>
      <c r="D10563" t="str">
        <f>T("PORTAZGO            ")</f>
        <v xml:space="preserve">PORTAZGO            </v>
      </c>
      <c r="E10563" t="str">
        <f>T("MT ")</f>
        <v xml:space="preserve">MT </v>
      </c>
      <c r="F10563" t="str">
        <f>T("MOTOCICLETAS   ")</f>
        <v xml:space="preserve">MOTOCICLETAS   </v>
      </c>
      <c r="G10563" t="str">
        <f>T("De 250,01 a 500 CENTIMETROS CUBICOS               ")</f>
        <v xml:space="preserve">De 250,01 a 500 CENTIMETROS CUBICOS               </v>
      </c>
      <c r="H10563" t="str">
        <f>T("GASOLINA                                          ")</f>
        <v xml:space="preserve">GASOLINA                                          </v>
      </c>
      <c r="I10563">
        <v>2</v>
      </c>
    </row>
    <row r="10564" spans="1:9">
      <c r="A10564" t="str">
        <f>T("2018")</f>
        <v>2018</v>
      </c>
      <c r="B10564" t="str">
        <f>T("Entidad sin personalidad jurídica (art. 35.4 LGT) ")</f>
        <v xml:space="preserve">Entidad sin personalidad jurídica (art. 35.4 LGT) </v>
      </c>
      <c r="C10564" t="str">
        <f>T("PUENTE DE VALLECAS  ")</f>
        <v xml:space="preserve">PUENTE DE VALLECAS  </v>
      </c>
      <c r="D10564" t="str">
        <f>T("PORTAZGO            ")</f>
        <v xml:space="preserve">PORTAZGO            </v>
      </c>
      <c r="E10564" t="str">
        <f>T("MT ")</f>
        <v xml:space="preserve">MT </v>
      </c>
      <c r="F10564" t="str">
        <f>T("MOTOCICLETAS   ")</f>
        <v xml:space="preserve">MOTOCICLETAS   </v>
      </c>
      <c r="G10564" t="str">
        <f>T("De 500,01 a 1.000 CENTIMETROS CUBICOS             ")</f>
        <v xml:space="preserve">De 500,01 a 1.000 CENTIMETROS CUBICOS             </v>
      </c>
      <c r="H10564" t="str">
        <f>T("GASOLINA                                          ")</f>
        <v xml:space="preserve">GASOLINA                                          </v>
      </c>
      <c r="I10564">
        <v>4</v>
      </c>
    </row>
    <row r="10565" spans="1:9">
      <c r="A10565" t="str">
        <f>T("2018")</f>
        <v>2018</v>
      </c>
      <c r="B10565" t="str">
        <f>T("Entidad sin personalidad jurídica (art. 35.4 LGT) ")</f>
        <v xml:space="preserve">Entidad sin personalidad jurídica (art. 35.4 LGT) </v>
      </c>
      <c r="C10565" t="str">
        <f>T("PUENTE DE VALLECAS  ")</f>
        <v xml:space="preserve">PUENTE DE VALLECAS  </v>
      </c>
      <c r="D10565" t="str">
        <f>T("NUMANCIA            ")</f>
        <v xml:space="preserve">NUMANCIA            </v>
      </c>
      <c r="E10565" t="str">
        <f>T("MT ")</f>
        <v xml:space="preserve">MT </v>
      </c>
      <c r="F10565" t="str">
        <f>T("MOTOCICLETAS   ")</f>
        <v xml:space="preserve">MOTOCICLETAS   </v>
      </c>
      <c r="G10565" t="str">
        <f>T("De menos de 125,01 CENTIMETROS CUBICOS            ")</f>
        <v xml:space="preserve">De menos de 125,01 CENTIMETROS CUBICOS            </v>
      </c>
      <c r="H10565" t="str">
        <f>T("GASOLINA                                          ")</f>
        <v xml:space="preserve">GASOLINA                                          </v>
      </c>
      <c r="I10565">
        <v>6</v>
      </c>
    </row>
    <row r="10566" spans="1:9">
      <c r="A10566" t="str">
        <f>T("2018")</f>
        <v>2018</v>
      </c>
      <c r="B10566" t="str">
        <f>T("Entidad sin personalidad jurídica (art. 35.4 LGT) ")</f>
        <v xml:space="preserve">Entidad sin personalidad jurídica (art. 35.4 LGT) </v>
      </c>
      <c r="C10566" t="str">
        <f>T("PUENTE DE VALLECAS  ")</f>
        <v xml:space="preserve">PUENTE DE VALLECAS  </v>
      </c>
      <c r="D10566" t="str">
        <f>T("NUMANCIA            ")</f>
        <v xml:space="preserve">NUMANCIA            </v>
      </c>
      <c r="E10566" t="str">
        <f>T("MT ")</f>
        <v xml:space="preserve">MT </v>
      </c>
      <c r="F10566" t="str">
        <f>T("MOTOCICLETAS   ")</f>
        <v xml:space="preserve">MOTOCICLETAS   </v>
      </c>
      <c r="G10566" t="str">
        <f>T("De 125,01 a 250 CENTIMETROS CUBICOS               ")</f>
        <v xml:space="preserve">De 125,01 a 250 CENTIMETROS CUBICOS               </v>
      </c>
      <c r="H10566" t="str">
        <f>T("GASOLINA                                          ")</f>
        <v xml:space="preserve">GASOLINA                                          </v>
      </c>
      <c r="I10566">
        <v>3</v>
      </c>
    </row>
    <row r="10567" spans="1:9">
      <c r="A10567" t="str">
        <f>T("2018")</f>
        <v>2018</v>
      </c>
      <c r="B10567" t="str">
        <f>T("Entidad sin personalidad jurídica (art. 35.4 LGT) ")</f>
        <v xml:space="preserve">Entidad sin personalidad jurídica (art. 35.4 LGT) </v>
      </c>
      <c r="C10567" t="str">
        <f>T("PUENTE DE VALLECAS  ")</f>
        <v xml:space="preserve">PUENTE DE VALLECAS  </v>
      </c>
      <c r="D10567" t="str">
        <f>T("NUMANCIA            ")</f>
        <v xml:space="preserve">NUMANCIA            </v>
      </c>
      <c r="E10567" t="str">
        <f>T("MT ")</f>
        <v xml:space="preserve">MT </v>
      </c>
      <c r="F10567" t="str">
        <f>T("MOTOCICLETAS   ")</f>
        <v xml:space="preserve">MOTOCICLETAS   </v>
      </c>
      <c r="G10567" t="str">
        <f>T("De 250,01 a 500 CENTIMETROS CUBICOS               ")</f>
        <v xml:space="preserve">De 250,01 a 500 CENTIMETROS CUBICOS               </v>
      </c>
      <c r="H10567" t="str">
        <f>T("GASOLINA                                          ")</f>
        <v xml:space="preserve">GASOLINA                                          </v>
      </c>
      <c r="I10567">
        <v>4</v>
      </c>
    </row>
    <row r="10568" spans="1:9">
      <c r="A10568" t="str">
        <f>T("2018")</f>
        <v>2018</v>
      </c>
      <c r="B10568" t="str">
        <f>T("Entidad sin personalidad jurídica (art. 35.4 LGT) ")</f>
        <v xml:space="preserve">Entidad sin personalidad jurídica (art. 35.4 LGT) </v>
      </c>
      <c r="C10568" t="str">
        <f>T("PUENTE DE VALLECAS  ")</f>
        <v xml:space="preserve">PUENTE DE VALLECAS  </v>
      </c>
      <c r="D10568" t="str">
        <f>T("NUMANCIA            ")</f>
        <v xml:space="preserve">NUMANCIA            </v>
      </c>
      <c r="E10568" t="str">
        <f>T("MT ")</f>
        <v xml:space="preserve">MT </v>
      </c>
      <c r="F10568" t="str">
        <f>T("MOTOCICLETAS   ")</f>
        <v xml:space="preserve">MOTOCICLETAS   </v>
      </c>
      <c r="G10568" t="str">
        <f>T("De 1.000,01 CENTIMETROS CUBICOS en adelante       ")</f>
        <v xml:space="preserve">De 1.000,01 CENTIMETROS CUBICOS en adelante       </v>
      </c>
      <c r="H10568" t="str">
        <f>T("GASOLINA                                          ")</f>
        <v xml:space="preserve">GASOLINA                                          </v>
      </c>
      <c r="I10568">
        <v>1</v>
      </c>
    </row>
    <row r="10569" spans="1:9">
      <c r="A10569" t="str">
        <f>T("2018")</f>
        <v>2018</v>
      </c>
      <c r="B10569" t="str">
        <f>T("FISICO                                            ")</f>
        <v xml:space="preserve">FISICO                                            </v>
      </c>
      <c r="C10569" t="str">
        <f>T("PUENTE DE VALLECAS  ")</f>
        <v xml:space="preserve">PUENTE DE VALLECAS  </v>
      </c>
      <c r="D10569" t="str">
        <f>T("SIN BARRIO          ")</f>
        <v xml:space="preserve">SIN BARRIO          </v>
      </c>
      <c r="E10569" t="str">
        <f>T("MT ")</f>
        <v xml:space="preserve">MT </v>
      </c>
      <c r="F10569" t="str">
        <f>T("MOTOCICLETAS   ")</f>
        <v xml:space="preserve">MOTOCICLETAS   </v>
      </c>
      <c r="G10569" t="str">
        <f>T("De menos de 125,01 CENTIMETROS CUBICOS            ")</f>
        <v xml:space="preserve">De menos de 125,01 CENTIMETROS CUBICOS            </v>
      </c>
      <c r="H10569" t="str">
        <f>T("GASOLINA                                          ")</f>
        <v xml:space="preserve">GASOLINA                                          </v>
      </c>
      <c r="I10569">
        <v>40</v>
      </c>
    </row>
    <row r="10570" spans="1:9">
      <c r="A10570" t="str">
        <f>T("2018")</f>
        <v>2018</v>
      </c>
      <c r="B10570" t="str">
        <f>T("FISICO                                            ")</f>
        <v xml:space="preserve">FISICO                                            </v>
      </c>
      <c r="C10570" t="str">
        <f>T("PUENTE DE VALLECAS  ")</f>
        <v xml:space="preserve">PUENTE DE VALLECAS  </v>
      </c>
      <c r="D10570" t="str">
        <f>T("SIN BARRIO          ")</f>
        <v xml:space="preserve">SIN BARRIO          </v>
      </c>
      <c r="E10570" t="str">
        <f>T("MT ")</f>
        <v xml:space="preserve">MT </v>
      </c>
      <c r="F10570" t="str">
        <f>T("MOTOCICLETAS   ")</f>
        <v xml:space="preserve">MOTOCICLETAS   </v>
      </c>
      <c r="G10570" t="str">
        <f>T("De 125,01 a 250 CENTIMETROS CUBICOS               ")</f>
        <v xml:space="preserve">De 125,01 a 250 CENTIMETROS CUBICOS               </v>
      </c>
      <c r="H10570" t="str">
        <f>T("GASOLINA                                          ")</f>
        <v xml:space="preserve">GASOLINA                                          </v>
      </c>
      <c r="I10570">
        <v>9</v>
      </c>
    </row>
    <row r="10571" spans="1:9">
      <c r="A10571" t="str">
        <f>T("2018")</f>
        <v>2018</v>
      </c>
      <c r="B10571" t="str">
        <f>T("FISICO                                            ")</f>
        <v xml:space="preserve">FISICO                                            </v>
      </c>
      <c r="C10571" t="str">
        <f>T("PUENTE DE VALLECAS  ")</f>
        <v xml:space="preserve">PUENTE DE VALLECAS  </v>
      </c>
      <c r="D10571" t="str">
        <f>T("SIN BARRIO          ")</f>
        <v xml:space="preserve">SIN BARRIO          </v>
      </c>
      <c r="E10571" t="str">
        <f>T("MT ")</f>
        <v xml:space="preserve">MT </v>
      </c>
      <c r="F10571" t="str">
        <f>T("MOTOCICLETAS   ")</f>
        <v xml:space="preserve">MOTOCICLETAS   </v>
      </c>
      <c r="G10571" t="str">
        <f>T("De 250,01 a 500 CENTIMETROS CUBICOS               ")</f>
        <v xml:space="preserve">De 250,01 a 500 CENTIMETROS CUBICOS               </v>
      </c>
      <c r="H10571" t="str">
        <f>T("GASOLINA                                          ")</f>
        <v xml:space="preserve">GASOLINA                                          </v>
      </c>
      <c r="I10571">
        <v>10</v>
      </c>
    </row>
    <row r="10572" spans="1:9">
      <c r="A10572" t="str">
        <f>T("2018")</f>
        <v>2018</v>
      </c>
      <c r="B10572" t="str">
        <f>T("FISICO                                            ")</f>
        <v xml:space="preserve">FISICO                                            </v>
      </c>
      <c r="C10572" t="str">
        <f>T("PUENTE DE VALLECAS  ")</f>
        <v xml:space="preserve">PUENTE DE VALLECAS  </v>
      </c>
      <c r="D10572" t="str">
        <f>T("SIN BARRIO          ")</f>
        <v xml:space="preserve">SIN BARRIO          </v>
      </c>
      <c r="E10572" t="str">
        <f>T("MT ")</f>
        <v xml:space="preserve">MT </v>
      </c>
      <c r="F10572" t="str">
        <f>T("MOTOCICLETAS   ")</f>
        <v xml:space="preserve">MOTOCICLETAS   </v>
      </c>
      <c r="G10572" t="str">
        <f>T("De 500,01 a 1.000 CENTIMETROS CUBICOS             ")</f>
        <v xml:space="preserve">De 500,01 a 1.000 CENTIMETROS CUBICOS             </v>
      </c>
      <c r="H10572" t="str">
        <f>T("GASOLINA                                          ")</f>
        <v xml:space="preserve">GASOLINA                                          </v>
      </c>
      <c r="I10572">
        <v>11</v>
      </c>
    </row>
    <row r="10573" spans="1:9">
      <c r="A10573" t="str">
        <f>T("2018")</f>
        <v>2018</v>
      </c>
      <c r="B10573" t="str">
        <f>T("FISICO                                            ")</f>
        <v xml:space="preserve">FISICO                                            </v>
      </c>
      <c r="C10573" t="str">
        <f>T("PUENTE DE VALLECAS  ")</f>
        <v xml:space="preserve">PUENTE DE VALLECAS  </v>
      </c>
      <c r="D10573" t="str">
        <f>T("SIN BARRIO          ")</f>
        <v xml:space="preserve">SIN BARRIO          </v>
      </c>
      <c r="E10573" t="str">
        <f>T("MT ")</f>
        <v xml:space="preserve">MT </v>
      </c>
      <c r="F10573" t="str">
        <f>T("MOTOCICLETAS   ")</f>
        <v xml:space="preserve">MOTOCICLETAS   </v>
      </c>
      <c r="G10573" t="str">
        <f>T("De 1.000,01 CENTIMETROS CUBICOS en adelante       ")</f>
        <v xml:space="preserve">De 1.000,01 CENTIMETROS CUBICOS en adelante       </v>
      </c>
      <c r="H10573" t="str">
        <f>T("GASOLINA                                          ")</f>
        <v xml:space="preserve">GASOLINA                                          </v>
      </c>
      <c r="I10573">
        <v>1</v>
      </c>
    </row>
    <row r="10574" spans="1:9">
      <c r="A10574" t="str">
        <f>T("2018")</f>
        <v>2018</v>
      </c>
      <c r="B10574" t="str">
        <f>T("FISICO                                            ")</f>
        <v xml:space="preserve">FISICO                                            </v>
      </c>
      <c r="C10574" t="str">
        <f>T("PUENTE DE VALLECAS  ")</f>
        <v xml:space="preserve">PUENTE DE VALLECAS  </v>
      </c>
      <c r="D10574" t="str">
        <f>T("ENTREVIAS           ")</f>
        <v xml:space="preserve">ENTREVIAS           </v>
      </c>
      <c r="E10574" t="str">
        <f>T("MT ")</f>
        <v xml:space="preserve">MT </v>
      </c>
      <c r="F10574" t="str">
        <f>T("MOTOCICLETAS   ")</f>
        <v xml:space="preserve">MOTOCICLETAS   </v>
      </c>
      <c r="G10574" t="str">
        <f>T("De menos de 125,01 CENTIMETROS CUBICOS            ")</f>
        <v xml:space="preserve">De menos de 125,01 CENTIMETROS CUBICOS            </v>
      </c>
      <c r="H10574" t="str">
        <f>T("GASOLINA                                          ")</f>
        <v xml:space="preserve">GASOLINA                                          </v>
      </c>
      <c r="I10574">
        <v>470</v>
      </c>
    </row>
    <row r="10575" spans="1:9">
      <c r="A10575" t="str">
        <f>T("2018")</f>
        <v>2018</v>
      </c>
      <c r="B10575" t="str">
        <f>T("FISICO                                            ")</f>
        <v xml:space="preserve">FISICO                                            </v>
      </c>
      <c r="C10575" t="str">
        <f>T("PUENTE DE VALLECAS  ")</f>
        <v xml:space="preserve">PUENTE DE VALLECAS  </v>
      </c>
      <c r="D10575" t="str">
        <f>T("ENTREVIAS           ")</f>
        <v xml:space="preserve">ENTREVIAS           </v>
      </c>
      <c r="E10575" t="str">
        <f>T("MT ")</f>
        <v xml:space="preserve">MT </v>
      </c>
      <c r="F10575" t="str">
        <f>T("MOTOCICLETAS   ")</f>
        <v xml:space="preserve">MOTOCICLETAS   </v>
      </c>
      <c r="G10575" t="str">
        <f>T("De 125,01 a 250 CENTIMETROS CUBICOS               ")</f>
        <v xml:space="preserve">De 125,01 a 250 CENTIMETROS CUBICOS               </v>
      </c>
      <c r="H10575" t="str">
        <f>T("GASOLINA                                          ")</f>
        <v xml:space="preserve">GASOLINA                                          </v>
      </c>
      <c r="I10575">
        <v>117</v>
      </c>
    </row>
    <row r="10576" spans="1:9">
      <c r="A10576" t="str">
        <f>T("2018")</f>
        <v>2018</v>
      </c>
      <c r="B10576" t="str">
        <f>T("FISICO                                            ")</f>
        <v xml:space="preserve">FISICO                                            </v>
      </c>
      <c r="C10576" t="str">
        <f>T("PUENTE DE VALLECAS  ")</f>
        <v xml:space="preserve">PUENTE DE VALLECAS  </v>
      </c>
      <c r="D10576" t="str">
        <f>T("ENTREVIAS           ")</f>
        <v xml:space="preserve">ENTREVIAS           </v>
      </c>
      <c r="E10576" t="str">
        <f>T("MT ")</f>
        <v xml:space="preserve">MT </v>
      </c>
      <c r="F10576" t="str">
        <f>T("MOTOCICLETAS   ")</f>
        <v xml:space="preserve">MOTOCICLETAS   </v>
      </c>
      <c r="G10576" t="str">
        <f>T("De 250,01 a 500 CENTIMETROS CUBICOS               ")</f>
        <v xml:space="preserve">De 250,01 a 500 CENTIMETROS CUBICOS               </v>
      </c>
      <c r="H10576" t="str">
        <f>T("GASOLINA                                          ")</f>
        <v xml:space="preserve">GASOLINA                                          </v>
      </c>
      <c r="I10576">
        <v>96</v>
      </c>
    </row>
    <row r="10577" spans="1:9">
      <c r="A10577" t="str">
        <f>T("2018")</f>
        <v>2018</v>
      </c>
      <c r="B10577" t="str">
        <f>T("FISICO                                            ")</f>
        <v xml:space="preserve">FISICO                                            </v>
      </c>
      <c r="C10577" t="str">
        <f>T("PUENTE DE VALLECAS  ")</f>
        <v xml:space="preserve">PUENTE DE VALLECAS  </v>
      </c>
      <c r="D10577" t="str">
        <f>T("ENTREVIAS           ")</f>
        <v xml:space="preserve">ENTREVIAS           </v>
      </c>
      <c r="E10577" t="str">
        <f>T("MT ")</f>
        <v xml:space="preserve">MT </v>
      </c>
      <c r="F10577" t="str">
        <f>T("MOTOCICLETAS   ")</f>
        <v xml:space="preserve">MOTOCICLETAS   </v>
      </c>
      <c r="G10577" t="str">
        <f>T("De 500,01 a 1.000 CENTIMETROS CUBICOS             ")</f>
        <v xml:space="preserve">De 500,01 a 1.000 CENTIMETROS CUBICOS             </v>
      </c>
      <c r="H10577" t="str">
        <f>T("GASOLINA                                          ")</f>
        <v xml:space="preserve">GASOLINA                                          </v>
      </c>
      <c r="I10577">
        <v>221</v>
      </c>
    </row>
    <row r="10578" spans="1:9">
      <c r="A10578" t="str">
        <f>T("2018")</f>
        <v>2018</v>
      </c>
      <c r="B10578" t="str">
        <f>T("FISICO                                            ")</f>
        <v xml:space="preserve">FISICO                                            </v>
      </c>
      <c r="C10578" t="str">
        <f>T("PUENTE DE VALLECAS  ")</f>
        <v xml:space="preserve">PUENTE DE VALLECAS  </v>
      </c>
      <c r="D10578" t="str">
        <f>T("ENTREVIAS           ")</f>
        <v xml:space="preserve">ENTREVIAS           </v>
      </c>
      <c r="E10578" t="str">
        <f>T("MT ")</f>
        <v xml:space="preserve">MT </v>
      </c>
      <c r="F10578" t="str">
        <f>T("MOTOCICLETAS   ")</f>
        <v xml:space="preserve">MOTOCICLETAS   </v>
      </c>
      <c r="G10578" t="str">
        <f>T("De 1.000,01 CENTIMETROS CUBICOS en adelante       ")</f>
        <v xml:space="preserve">De 1.000,01 CENTIMETROS CUBICOS en adelante       </v>
      </c>
      <c r="H10578" t="str">
        <f>T("GASOLINA                                          ")</f>
        <v xml:space="preserve">GASOLINA                                          </v>
      </c>
      <c r="I10578">
        <v>29</v>
      </c>
    </row>
    <row r="10579" spans="1:9">
      <c r="A10579" t="str">
        <f>T("2018")</f>
        <v>2018</v>
      </c>
      <c r="B10579" t="str">
        <f>T("FISICO                                            ")</f>
        <v xml:space="preserve">FISICO                                            </v>
      </c>
      <c r="C10579" t="str">
        <f>T("PUENTE DE VALLECAS  ")</f>
        <v xml:space="preserve">PUENTE DE VALLECAS  </v>
      </c>
      <c r="D10579" t="str">
        <f>T("SAN DIEGO           ")</f>
        <v xml:space="preserve">SAN DIEGO           </v>
      </c>
      <c r="E10579" t="str">
        <f>T("MT ")</f>
        <v xml:space="preserve">MT </v>
      </c>
      <c r="F10579" t="str">
        <f>T("MOTOCICLETAS   ")</f>
        <v xml:space="preserve">MOTOCICLETAS   </v>
      </c>
      <c r="G10579" t="str">
        <f>T("De menos de 125,01 CENTIMETROS CUBICOS            ")</f>
        <v xml:space="preserve">De menos de 125,01 CENTIMETROS CUBICOS            </v>
      </c>
      <c r="H10579" t="str">
        <f>T("GASOLINA                                          ")</f>
        <v xml:space="preserve">GASOLINA                                          </v>
      </c>
      <c r="I10579">
        <v>487</v>
      </c>
    </row>
    <row r="10580" spans="1:9">
      <c r="A10580" t="str">
        <f>T("2018")</f>
        <v>2018</v>
      </c>
      <c r="B10580" t="str">
        <f>T("FISICO                                            ")</f>
        <v xml:space="preserve">FISICO                                            </v>
      </c>
      <c r="C10580" t="str">
        <f>T("PUENTE DE VALLECAS  ")</f>
        <v xml:space="preserve">PUENTE DE VALLECAS  </v>
      </c>
      <c r="D10580" t="str">
        <f>T("SAN DIEGO           ")</f>
        <v xml:space="preserve">SAN DIEGO           </v>
      </c>
      <c r="E10580" t="str">
        <f>T("MT ")</f>
        <v xml:space="preserve">MT </v>
      </c>
      <c r="F10580" t="str">
        <f>T("MOTOCICLETAS   ")</f>
        <v xml:space="preserve">MOTOCICLETAS   </v>
      </c>
      <c r="G10580" t="str">
        <f>T("De 125,01 a 250 CENTIMETROS CUBICOS               ")</f>
        <v xml:space="preserve">De 125,01 a 250 CENTIMETROS CUBICOS               </v>
      </c>
      <c r="H10580" t="str">
        <f>T("GASOLINA                                          ")</f>
        <v xml:space="preserve">GASOLINA                                          </v>
      </c>
      <c r="I10580">
        <v>138</v>
      </c>
    </row>
    <row r="10581" spans="1:9">
      <c r="A10581" t="str">
        <f>T("2018")</f>
        <v>2018</v>
      </c>
      <c r="B10581" t="str">
        <f>T("FISICO                                            ")</f>
        <v xml:space="preserve">FISICO                                            </v>
      </c>
      <c r="C10581" t="str">
        <f>T("PUENTE DE VALLECAS  ")</f>
        <v xml:space="preserve">PUENTE DE VALLECAS  </v>
      </c>
      <c r="D10581" t="str">
        <f>T("SAN DIEGO           ")</f>
        <v xml:space="preserve">SAN DIEGO           </v>
      </c>
      <c r="E10581" t="str">
        <f>T("MT ")</f>
        <v xml:space="preserve">MT </v>
      </c>
      <c r="F10581" t="str">
        <f>T("MOTOCICLETAS   ")</f>
        <v xml:space="preserve">MOTOCICLETAS   </v>
      </c>
      <c r="G10581" t="str">
        <f>T("De 250,01 a 500 CENTIMETROS CUBICOS               ")</f>
        <v xml:space="preserve">De 250,01 a 500 CENTIMETROS CUBICOS               </v>
      </c>
      <c r="H10581" t="str">
        <f>T("GASOLINA                                          ")</f>
        <v xml:space="preserve">GASOLINA                                          </v>
      </c>
      <c r="I10581">
        <v>99</v>
      </c>
    </row>
    <row r="10582" spans="1:9">
      <c r="A10582" t="str">
        <f>T("2018")</f>
        <v>2018</v>
      </c>
      <c r="B10582" t="str">
        <f>T("FISICO                                            ")</f>
        <v xml:space="preserve">FISICO                                            </v>
      </c>
      <c r="C10582" t="str">
        <f>T("PUENTE DE VALLECAS  ")</f>
        <v xml:space="preserve">PUENTE DE VALLECAS  </v>
      </c>
      <c r="D10582" t="str">
        <f>T("SAN DIEGO           ")</f>
        <v xml:space="preserve">SAN DIEGO           </v>
      </c>
      <c r="E10582" t="str">
        <f>T("MT ")</f>
        <v xml:space="preserve">MT </v>
      </c>
      <c r="F10582" t="str">
        <f>T("MOTOCICLETAS   ")</f>
        <v xml:space="preserve">MOTOCICLETAS   </v>
      </c>
      <c r="G10582" t="str">
        <f>T("De 500,01 a 1.000 CENTIMETROS CUBICOS             ")</f>
        <v xml:space="preserve">De 500,01 a 1.000 CENTIMETROS CUBICOS             </v>
      </c>
      <c r="H10582" t="str">
        <f>T("GASOLINA                                          ")</f>
        <v xml:space="preserve">GASOLINA                                          </v>
      </c>
      <c r="I10582">
        <v>215</v>
      </c>
    </row>
    <row r="10583" spans="1:9">
      <c r="A10583" t="str">
        <f>T("2018")</f>
        <v>2018</v>
      </c>
      <c r="B10583" t="str">
        <f>T("FISICO                                            ")</f>
        <v xml:space="preserve">FISICO                                            </v>
      </c>
      <c r="C10583" t="str">
        <f>T("PUENTE DE VALLECAS  ")</f>
        <v xml:space="preserve">PUENTE DE VALLECAS  </v>
      </c>
      <c r="D10583" t="str">
        <f>T("SAN DIEGO           ")</f>
        <v xml:space="preserve">SAN DIEGO           </v>
      </c>
      <c r="E10583" t="str">
        <f>T("MT ")</f>
        <v xml:space="preserve">MT </v>
      </c>
      <c r="F10583" t="str">
        <f>T("MOTOCICLETAS   ")</f>
        <v xml:space="preserve">MOTOCICLETAS   </v>
      </c>
      <c r="G10583" t="str">
        <f>T("De 1.000,01 CENTIMETROS CUBICOS en adelante       ")</f>
        <v xml:space="preserve">De 1.000,01 CENTIMETROS CUBICOS en adelante       </v>
      </c>
      <c r="H10583" t="str">
        <f>T("GASOLINA                                          ")</f>
        <v xml:space="preserve">GASOLINA                                          </v>
      </c>
      <c r="I10583">
        <v>31</v>
      </c>
    </row>
    <row r="10584" spans="1:9">
      <c r="A10584" t="str">
        <f>T("2018")</f>
        <v>2018</v>
      </c>
      <c r="B10584" t="str">
        <f>T("FISICO                                            ")</f>
        <v xml:space="preserve">FISICO                                            </v>
      </c>
      <c r="C10584" t="str">
        <f>T("PUENTE DE VALLECAS  ")</f>
        <v xml:space="preserve">PUENTE DE VALLECAS  </v>
      </c>
      <c r="D10584" t="str">
        <f>T("PALOMERAS BAJAS     ")</f>
        <v xml:space="preserve">PALOMERAS BAJAS     </v>
      </c>
      <c r="E10584" t="str">
        <f>T("MT ")</f>
        <v xml:space="preserve">MT </v>
      </c>
      <c r="F10584" t="str">
        <f>T("MOTOCICLETAS   ")</f>
        <v xml:space="preserve">MOTOCICLETAS   </v>
      </c>
      <c r="G10584" t="str">
        <f>T("De menos de 125,01 CENTIMETROS CUBICOS            ")</f>
        <v xml:space="preserve">De menos de 125,01 CENTIMETROS CUBICOS            </v>
      </c>
      <c r="H10584" t="str">
        <f>T("GASOLINA                                          ")</f>
        <v xml:space="preserve">GASOLINA                                          </v>
      </c>
      <c r="I10584">
        <v>612</v>
      </c>
    </row>
    <row r="10585" spans="1:9">
      <c r="A10585" t="str">
        <f>T("2018")</f>
        <v>2018</v>
      </c>
      <c r="B10585" t="str">
        <f>T("FISICO                                            ")</f>
        <v xml:space="preserve">FISICO                                            </v>
      </c>
      <c r="C10585" t="str">
        <f>T("PUENTE DE VALLECAS  ")</f>
        <v xml:space="preserve">PUENTE DE VALLECAS  </v>
      </c>
      <c r="D10585" t="str">
        <f>T("PALOMERAS BAJAS     ")</f>
        <v xml:space="preserve">PALOMERAS BAJAS     </v>
      </c>
      <c r="E10585" t="str">
        <f>T("MT ")</f>
        <v xml:space="preserve">MT </v>
      </c>
      <c r="F10585" t="str">
        <f>T("MOTOCICLETAS   ")</f>
        <v xml:space="preserve">MOTOCICLETAS   </v>
      </c>
      <c r="G10585" t="str">
        <f>T("De 125,01 a 250 CENTIMETROS CUBICOS               ")</f>
        <v xml:space="preserve">De 125,01 a 250 CENTIMETROS CUBICOS               </v>
      </c>
      <c r="H10585" t="str">
        <f>T("GASOLINA                                          ")</f>
        <v xml:space="preserve">GASOLINA                                          </v>
      </c>
      <c r="I10585">
        <v>208</v>
      </c>
    </row>
    <row r="10586" spans="1:9">
      <c r="A10586" t="str">
        <f>T("2018")</f>
        <v>2018</v>
      </c>
      <c r="B10586" t="str">
        <f>T("FISICO                                            ")</f>
        <v xml:space="preserve">FISICO                                            </v>
      </c>
      <c r="C10586" t="str">
        <f>T("PUENTE DE VALLECAS  ")</f>
        <v xml:space="preserve">PUENTE DE VALLECAS  </v>
      </c>
      <c r="D10586" t="str">
        <f>T("PALOMERAS BAJAS     ")</f>
        <v xml:space="preserve">PALOMERAS BAJAS     </v>
      </c>
      <c r="E10586" t="str">
        <f>T("MT ")</f>
        <v xml:space="preserve">MT </v>
      </c>
      <c r="F10586" t="str">
        <f>T("MOTOCICLETAS   ")</f>
        <v xml:space="preserve">MOTOCICLETAS   </v>
      </c>
      <c r="G10586" t="str">
        <f>T("De 250,01 a 500 CENTIMETROS CUBICOS               ")</f>
        <v xml:space="preserve">De 250,01 a 500 CENTIMETROS CUBICOS               </v>
      </c>
      <c r="H10586" t="str">
        <f>T("GASOLINA                                          ")</f>
        <v xml:space="preserve">GASOLINA                                          </v>
      </c>
      <c r="I10586">
        <v>176</v>
      </c>
    </row>
    <row r="10587" spans="1:9">
      <c r="A10587" t="str">
        <f>T("2018")</f>
        <v>2018</v>
      </c>
      <c r="B10587" t="str">
        <f>T("FISICO                                            ")</f>
        <v xml:space="preserve">FISICO                                            </v>
      </c>
      <c r="C10587" t="str">
        <f>T("PUENTE DE VALLECAS  ")</f>
        <v xml:space="preserve">PUENTE DE VALLECAS  </v>
      </c>
      <c r="D10587" t="str">
        <f>T("PALOMERAS BAJAS     ")</f>
        <v xml:space="preserve">PALOMERAS BAJAS     </v>
      </c>
      <c r="E10587" t="str">
        <f>T("MT ")</f>
        <v xml:space="preserve">MT </v>
      </c>
      <c r="F10587" t="str">
        <f>T("MOTOCICLETAS   ")</f>
        <v xml:space="preserve">MOTOCICLETAS   </v>
      </c>
      <c r="G10587" t="str">
        <f>T("De 500,01 a 1.000 CENTIMETROS CUBICOS             ")</f>
        <v xml:space="preserve">De 500,01 a 1.000 CENTIMETROS CUBICOS             </v>
      </c>
      <c r="H10587" t="str">
        <f>T("GASOLINA                                          ")</f>
        <v xml:space="preserve">GASOLINA                                          </v>
      </c>
      <c r="I10587">
        <v>339</v>
      </c>
    </row>
    <row r="10588" spans="1:9">
      <c r="A10588" t="str">
        <f>T("2018")</f>
        <v>2018</v>
      </c>
      <c r="B10588" t="str">
        <f>T("FISICO                                            ")</f>
        <v xml:space="preserve">FISICO                                            </v>
      </c>
      <c r="C10588" t="str">
        <f>T("PUENTE DE VALLECAS  ")</f>
        <v xml:space="preserve">PUENTE DE VALLECAS  </v>
      </c>
      <c r="D10588" t="str">
        <f>T("PALOMERAS BAJAS     ")</f>
        <v xml:space="preserve">PALOMERAS BAJAS     </v>
      </c>
      <c r="E10588" t="str">
        <f>T("MT ")</f>
        <v xml:space="preserve">MT </v>
      </c>
      <c r="F10588" t="str">
        <f>T("MOTOCICLETAS   ")</f>
        <v xml:space="preserve">MOTOCICLETAS   </v>
      </c>
      <c r="G10588" t="str">
        <f>T("De 1.000,01 CENTIMETROS CUBICOS en adelante       ")</f>
        <v xml:space="preserve">De 1.000,01 CENTIMETROS CUBICOS en adelante       </v>
      </c>
      <c r="H10588" t="str">
        <f>T("GASOLINA                                          ")</f>
        <v xml:space="preserve">GASOLINA                                          </v>
      </c>
      <c r="I10588">
        <v>50</v>
      </c>
    </row>
    <row r="10589" spans="1:9">
      <c r="A10589" t="str">
        <f>T("2018")</f>
        <v>2018</v>
      </c>
      <c r="B10589" t="str">
        <f>T("FISICO                                            ")</f>
        <v xml:space="preserve">FISICO                                            </v>
      </c>
      <c r="C10589" t="str">
        <f>T("PUENTE DE VALLECAS  ")</f>
        <v xml:space="preserve">PUENTE DE VALLECAS  </v>
      </c>
      <c r="D10589" t="str">
        <f>T("PALOMERAS SURESTE   ")</f>
        <v xml:space="preserve">PALOMERAS SURESTE   </v>
      </c>
      <c r="E10589" t="str">
        <f>T("MT ")</f>
        <v xml:space="preserve">MT </v>
      </c>
      <c r="F10589" t="str">
        <f>T("MOTOCICLETAS   ")</f>
        <v xml:space="preserve">MOTOCICLETAS   </v>
      </c>
      <c r="G10589" t="str">
        <f>T("De menos de 125,01 CENTIMETROS CUBICOS            ")</f>
        <v xml:space="preserve">De menos de 125,01 CENTIMETROS CUBICOS            </v>
      </c>
      <c r="H10589" t="str">
        <f>T("GASOLINA                                          ")</f>
        <v xml:space="preserve">GASOLINA                                          </v>
      </c>
      <c r="I10589">
        <v>596</v>
      </c>
    </row>
    <row r="10590" spans="1:9">
      <c r="A10590" t="str">
        <f>T("2018")</f>
        <v>2018</v>
      </c>
      <c r="B10590" t="str">
        <f>T("FISICO                                            ")</f>
        <v xml:space="preserve">FISICO                                            </v>
      </c>
      <c r="C10590" t="str">
        <f>T("PUENTE DE VALLECAS  ")</f>
        <v xml:space="preserve">PUENTE DE VALLECAS  </v>
      </c>
      <c r="D10590" t="str">
        <f>T("PALOMERAS SURESTE   ")</f>
        <v xml:space="preserve">PALOMERAS SURESTE   </v>
      </c>
      <c r="E10590" t="str">
        <f>T("MT ")</f>
        <v xml:space="preserve">MT </v>
      </c>
      <c r="F10590" t="str">
        <f>T("MOTOCICLETAS   ")</f>
        <v xml:space="preserve">MOTOCICLETAS   </v>
      </c>
      <c r="G10590" t="str">
        <f>T("De 125,01 a 250 CENTIMETROS CUBICOS               ")</f>
        <v xml:space="preserve">De 125,01 a 250 CENTIMETROS CUBICOS               </v>
      </c>
      <c r="H10590" t="str">
        <f>T("GASOLINA                                          ")</f>
        <v xml:space="preserve">GASOLINA                                          </v>
      </c>
      <c r="I10590">
        <v>162</v>
      </c>
    </row>
    <row r="10591" spans="1:9">
      <c r="A10591" t="str">
        <f>T("2018")</f>
        <v>2018</v>
      </c>
      <c r="B10591" t="str">
        <f>T("FISICO                                            ")</f>
        <v xml:space="preserve">FISICO                                            </v>
      </c>
      <c r="C10591" t="str">
        <f>T("PUENTE DE VALLECAS  ")</f>
        <v xml:space="preserve">PUENTE DE VALLECAS  </v>
      </c>
      <c r="D10591" t="str">
        <f>T("PALOMERAS SURESTE   ")</f>
        <v xml:space="preserve">PALOMERAS SURESTE   </v>
      </c>
      <c r="E10591" t="str">
        <f>T("MT ")</f>
        <v xml:space="preserve">MT </v>
      </c>
      <c r="F10591" t="str">
        <f>T("MOTOCICLETAS   ")</f>
        <v xml:space="preserve">MOTOCICLETAS   </v>
      </c>
      <c r="G10591" t="str">
        <f>T("De 250,01 a 500 CENTIMETROS CUBICOS               ")</f>
        <v xml:space="preserve">De 250,01 a 500 CENTIMETROS CUBICOS               </v>
      </c>
      <c r="H10591" t="str">
        <f>T("GASOLINA                                          ")</f>
        <v xml:space="preserve">GASOLINA                                          </v>
      </c>
      <c r="I10591">
        <v>127</v>
      </c>
    </row>
    <row r="10592" spans="1:9">
      <c r="A10592" t="str">
        <f>T("2018")</f>
        <v>2018</v>
      </c>
      <c r="B10592" t="str">
        <f>T("FISICO                                            ")</f>
        <v xml:space="preserve">FISICO                                            </v>
      </c>
      <c r="C10592" t="str">
        <f>T("PUENTE DE VALLECAS  ")</f>
        <v xml:space="preserve">PUENTE DE VALLECAS  </v>
      </c>
      <c r="D10592" t="str">
        <f>T("PALOMERAS SURESTE   ")</f>
        <v xml:space="preserve">PALOMERAS SURESTE   </v>
      </c>
      <c r="E10592" t="str">
        <f>T("MT ")</f>
        <v xml:space="preserve">MT </v>
      </c>
      <c r="F10592" t="str">
        <f>T("MOTOCICLETAS   ")</f>
        <v xml:space="preserve">MOTOCICLETAS   </v>
      </c>
      <c r="G10592" t="str">
        <f>T("De 500,01 a 1.000 CENTIMETROS CUBICOS             ")</f>
        <v xml:space="preserve">De 500,01 a 1.000 CENTIMETROS CUBICOS             </v>
      </c>
      <c r="H10592" t="str">
        <f>T("GASOLINA                                          ")</f>
        <v xml:space="preserve">GASOLINA                                          </v>
      </c>
      <c r="I10592">
        <v>368</v>
      </c>
    </row>
    <row r="10593" spans="1:9">
      <c r="A10593" t="str">
        <f>T("2018")</f>
        <v>2018</v>
      </c>
      <c r="B10593" t="str">
        <f>T("FISICO                                            ")</f>
        <v xml:space="preserve">FISICO                                            </v>
      </c>
      <c r="C10593" t="str">
        <f>T("PUENTE DE VALLECAS  ")</f>
        <v xml:space="preserve">PUENTE DE VALLECAS  </v>
      </c>
      <c r="D10593" t="str">
        <f>T("PALOMERAS SURESTE   ")</f>
        <v xml:space="preserve">PALOMERAS SURESTE   </v>
      </c>
      <c r="E10593" t="str">
        <f>T("MT ")</f>
        <v xml:space="preserve">MT </v>
      </c>
      <c r="F10593" t="str">
        <f>T("MOTOCICLETAS   ")</f>
        <v xml:space="preserve">MOTOCICLETAS   </v>
      </c>
      <c r="G10593" t="str">
        <f>T("De 1.000,01 CENTIMETROS CUBICOS en adelante       ")</f>
        <v xml:space="preserve">De 1.000,01 CENTIMETROS CUBICOS en adelante       </v>
      </c>
      <c r="H10593" t="str">
        <f>T("GASOLINA                                          ")</f>
        <v xml:space="preserve">GASOLINA                                          </v>
      </c>
      <c r="I10593">
        <v>43</v>
      </c>
    </row>
    <row r="10594" spans="1:9">
      <c r="A10594" t="str">
        <f>T("2018")</f>
        <v>2018</v>
      </c>
      <c r="B10594" t="str">
        <f>T("FISICO                                            ")</f>
        <v xml:space="preserve">FISICO                                            </v>
      </c>
      <c r="C10594" t="str">
        <f>T("PUENTE DE VALLECAS  ")</f>
        <v xml:space="preserve">PUENTE DE VALLECAS  </v>
      </c>
      <c r="D10594" t="str">
        <f>T("PORTAZGO            ")</f>
        <v xml:space="preserve">PORTAZGO            </v>
      </c>
      <c r="E10594" t="str">
        <f>T("MT ")</f>
        <v xml:space="preserve">MT </v>
      </c>
      <c r="F10594" t="str">
        <f>T("MOTOCICLETAS   ")</f>
        <v xml:space="preserve">MOTOCICLETAS   </v>
      </c>
      <c r="G10594" t="str">
        <f>T("De menos de 125,01 CENTIMETROS CUBICOS            ")</f>
        <v xml:space="preserve">De menos de 125,01 CENTIMETROS CUBICOS            </v>
      </c>
      <c r="H10594" t="str">
        <f>T("GASOLINA                                          ")</f>
        <v xml:space="preserve">GASOLINA                                          </v>
      </c>
      <c r="I10594">
        <v>351</v>
      </c>
    </row>
    <row r="10595" spans="1:9">
      <c r="A10595" t="str">
        <f>T("2018")</f>
        <v>2018</v>
      </c>
      <c r="B10595" t="str">
        <f>T("FISICO                                            ")</f>
        <v xml:space="preserve">FISICO                                            </v>
      </c>
      <c r="C10595" t="str">
        <f>T("PUENTE DE VALLECAS  ")</f>
        <v xml:space="preserve">PUENTE DE VALLECAS  </v>
      </c>
      <c r="D10595" t="str">
        <f>T("PORTAZGO            ")</f>
        <v xml:space="preserve">PORTAZGO            </v>
      </c>
      <c r="E10595" t="str">
        <f>T("MT ")</f>
        <v xml:space="preserve">MT </v>
      </c>
      <c r="F10595" t="str">
        <f>T("MOTOCICLETAS   ")</f>
        <v xml:space="preserve">MOTOCICLETAS   </v>
      </c>
      <c r="G10595" t="str">
        <f>T("De 125,01 a 250 CENTIMETROS CUBICOS               ")</f>
        <v xml:space="preserve">De 125,01 a 250 CENTIMETROS CUBICOS               </v>
      </c>
      <c r="H10595" t="str">
        <f>T("GASOLINA                                          ")</f>
        <v xml:space="preserve">GASOLINA                                          </v>
      </c>
      <c r="I10595">
        <v>98</v>
      </c>
    </row>
    <row r="10596" spans="1:9">
      <c r="A10596" t="str">
        <f>T("2018")</f>
        <v>2018</v>
      </c>
      <c r="B10596" t="str">
        <f>T("FISICO                                            ")</f>
        <v xml:space="preserve">FISICO                                            </v>
      </c>
      <c r="C10596" t="str">
        <f>T("PUENTE DE VALLECAS  ")</f>
        <v xml:space="preserve">PUENTE DE VALLECAS  </v>
      </c>
      <c r="D10596" t="str">
        <f>T("PORTAZGO            ")</f>
        <v xml:space="preserve">PORTAZGO            </v>
      </c>
      <c r="E10596" t="str">
        <f>T("MT ")</f>
        <v xml:space="preserve">MT </v>
      </c>
      <c r="F10596" t="str">
        <f>T("MOTOCICLETAS   ")</f>
        <v xml:space="preserve">MOTOCICLETAS   </v>
      </c>
      <c r="G10596" t="str">
        <f>T("De 250,01 a 500 CENTIMETROS CUBICOS               ")</f>
        <v xml:space="preserve">De 250,01 a 500 CENTIMETROS CUBICOS               </v>
      </c>
      <c r="H10596" t="str">
        <f>T("GASOLINA                                          ")</f>
        <v xml:space="preserve">GASOLINA                                          </v>
      </c>
      <c r="I10596">
        <v>71</v>
      </c>
    </row>
    <row r="10597" spans="1:9">
      <c r="A10597" t="str">
        <f>T("2018")</f>
        <v>2018</v>
      </c>
      <c r="B10597" t="str">
        <f>T("FISICO                                            ")</f>
        <v xml:space="preserve">FISICO                                            </v>
      </c>
      <c r="C10597" t="str">
        <f>T("PUENTE DE VALLECAS  ")</f>
        <v xml:space="preserve">PUENTE DE VALLECAS  </v>
      </c>
      <c r="D10597" t="str">
        <f>T("PORTAZGO            ")</f>
        <v xml:space="preserve">PORTAZGO            </v>
      </c>
      <c r="E10597" t="str">
        <f>T("MT ")</f>
        <v xml:space="preserve">MT </v>
      </c>
      <c r="F10597" t="str">
        <f>T("MOTOCICLETAS   ")</f>
        <v xml:space="preserve">MOTOCICLETAS   </v>
      </c>
      <c r="G10597" t="str">
        <f>T("De 500,01 a 1.000 CENTIMETROS CUBICOS             ")</f>
        <v xml:space="preserve">De 500,01 a 1.000 CENTIMETROS CUBICOS             </v>
      </c>
      <c r="H10597" t="str">
        <f>T("GASOLINA                                          ")</f>
        <v xml:space="preserve">GASOLINA                                          </v>
      </c>
      <c r="I10597">
        <v>213</v>
      </c>
    </row>
    <row r="10598" spans="1:9">
      <c r="A10598" t="str">
        <f>T("2018")</f>
        <v>2018</v>
      </c>
      <c r="B10598" t="str">
        <f>T("FISICO                                            ")</f>
        <v xml:space="preserve">FISICO                                            </v>
      </c>
      <c r="C10598" t="str">
        <f>T("PUENTE DE VALLECAS  ")</f>
        <v xml:space="preserve">PUENTE DE VALLECAS  </v>
      </c>
      <c r="D10598" t="str">
        <f>T("PORTAZGO            ")</f>
        <v xml:space="preserve">PORTAZGO            </v>
      </c>
      <c r="E10598" t="str">
        <f>T("MT ")</f>
        <v xml:space="preserve">MT </v>
      </c>
      <c r="F10598" t="str">
        <f>T("MOTOCICLETAS   ")</f>
        <v xml:space="preserve">MOTOCICLETAS   </v>
      </c>
      <c r="G10598" t="str">
        <f>T("De 1.000,01 CENTIMETROS CUBICOS en adelante       ")</f>
        <v xml:space="preserve">De 1.000,01 CENTIMETROS CUBICOS en adelante       </v>
      </c>
      <c r="H10598" t="str">
        <f>T("GASOLINA                                          ")</f>
        <v xml:space="preserve">GASOLINA                                          </v>
      </c>
      <c r="I10598">
        <v>32</v>
      </c>
    </row>
    <row r="10599" spans="1:9">
      <c r="A10599" t="str">
        <f>T("2018")</f>
        <v>2018</v>
      </c>
      <c r="B10599" t="str">
        <f>T("FISICO                                            ")</f>
        <v xml:space="preserve">FISICO                                            </v>
      </c>
      <c r="C10599" t="str">
        <f>T("PUENTE DE VALLECAS  ")</f>
        <v xml:space="preserve">PUENTE DE VALLECAS  </v>
      </c>
      <c r="D10599" t="str">
        <f>T("NUMANCIA            ")</f>
        <v xml:space="preserve">NUMANCIA            </v>
      </c>
      <c r="E10599" t="str">
        <f>T("MT ")</f>
        <v xml:space="preserve">MT </v>
      </c>
      <c r="F10599" t="str">
        <f>T("MOTOCICLETAS   ")</f>
        <v xml:space="preserve">MOTOCICLETAS   </v>
      </c>
      <c r="G10599" t="str">
        <f>T("De menos de 125,01 CENTIMETROS CUBICOS            ")</f>
        <v xml:space="preserve">De menos de 125,01 CENTIMETROS CUBICOS            </v>
      </c>
      <c r="H10599" t="str">
        <f>T("GASOLINA                                          ")</f>
        <v xml:space="preserve">GASOLINA                                          </v>
      </c>
      <c r="I10599">
        <v>670</v>
      </c>
    </row>
    <row r="10600" spans="1:9">
      <c r="A10600" t="str">
        <f>T("2018")</f>
        <v>2018</v>
      </c>
      <c r="B10600" t="str">
        <f>T("FISICO                                            ")</f>
        <v xml:space="preserve">FISICO                                            </v>
      </c>
      <c r="C10600" t="str">
        <f>T("PUENTE DE VALLECAS  ")</f>
        <v xml:space="preserve">PUENTE DE VALLECAS  </v>
      </c>
      <c r="D10600" t="str">
        <f>T("NUMANCIA            ")</f>
        <v xml:space="preserve">NUMANCIA            </v>
      </c>
      <c r="E10600" t="str">
        <f>T("MT ")</f>
        <v xml:space="preserve">MT </v>
      </c>
      <c r="F10600" t="str">
        <f>T("MOTOCICLETAS   ")</f>
        <v xml:space="preserve">MOTOCICLETAS   </v>
      </c>
      <c r="G10600" t="str">
        <f>T("De 125,01 a 250 CENTIMETROS CUBICOS               ")</f>
        <v xml:space="preserve">De 125,01 a 250 CENTIMETROS CUBICOS               </v>
      </c>
      <c r="H10600" t="str">
        <f>T("GASOLINA                                          ")</f>
        <v xml:space="preserve">GASOLINA                                          </v>
      </c>
      <c r="I10600">
        <v>193</v>
      </c>
    </row>
    <row r="10601" spans="1:9">
      <c r="A10601" t="str">
        <f>T("2018")</f>
        <v>2018</v>
      </c>
      <c r="B10601" t="str">
        <f>T("FISICO                                            ")</f>
        <v xml:space="preserve">FISICO                                            </v>
      </c>
      <c r="C10601" t="str">
        <f>T("PUENTE DE VALLECAS  ")</f>
        <v xml:space="preserve">PUENTE DE VALLECAS  </v>
      </c>
      <c r="D10601" t="str">
        <f>T("NUMANCIA            ")</f>
        <v xml:space="preserve">NUMANCIA            </v>
      </c>
      <c r="E10601" t="str">
        <f>T("MT ")</f>
        <v xml:space="preserve">MT </v>
      </c>
      <c r="F10601" t="str">
        <f>T("MOTOCICLETAS   ")</f>
        <v xml:space="preserve">MOTOCICLETAS   </v>
      </c>
      <c r="G10601" t="str">
        <f>T("De 250,01 a 500 CENTIMETROS CUBICOS               ")</f>
        <v xml:space="preserve">De 250,01 a 500 CENTIMETROS CUBICOS               </v>
      </c>
      <c r="H10601" t="str">
        <f>T("GASOLINA                                          ")</f>
        <v xml:space="preserve">GASOLINA                                          </v>
      </c>
      <c r="I10601">
        <v>132</v>
      </c>
    </row>
    <row r="10602" spans="1:9">
      <c r="A10602" t="str">
        <f>T("2018")</f>
        <v>2018</v>
      </c>
      <c r="B10602" t="str">
        <f>T("FISICO                                            ")</f>
        <v xml:space="preserve">FISICO                                            </v>
      </c>
      <c r="C10602" t="str">
        <f>T("PUENTE DE VALLECAS  ")</f>
        <v xml:space="preserve">PUENTE DE VALLECAS  </v>
      </c>
      <c r="D10602" t="str">
        <f>T("NUMANCIA            ")</f>
        <v xml:space="preserve">NUMANCIA            </v>
      </c>
      <c r="E10602" t="str">
        <f>T("MT ")</f>
        <v xml:space="preserve">MT </v>
      </c>
      <c r="F10602" t="str">
        <f>T("MOTOCICLETAS   ")</f>
        <v xml:space="preserve">MOTOCICLETAS   </v>
      </c>
      <c r="G10602" t="str">
        <f>T("De 500,01 a 1.000 CENTIMETROS CUBICOS             ")</f>
        <v xml:space="preserve">De 500,01 a 1.000 CENTIMETROS CUBICOS             </v>
      </c>
      <c r="H10602" t="str">
        <f>T("GASOLINA                                          ")</f>
        <v xml:space="preserve">GASOLINA                                          </v>
      </c>
      <c r="I10602">
        <v>329</v>
      </c>
    </row>
    <row r="10603" spans="1:9">
      <c r="A10603" t="str">
        <f>T("2018")</f>
        <v>2018</v>
      </c>
      <c r="B10603" t="str">
        <f>T("FISICO                                            ")</f>
        <v xml:space="preserve">FISICO                                            </v>
      </c>
      <c r="C10603" t="str">
        <f>T("PUENTE DE VALLECAS  ")</f>
        <v xml:space="preserve">PUENTE DE VALLECAS  </v>
      </c>
      <c r="D10603" t="str">
        <f>T("NUMANCIA            ")</f>
        <v xml:space="preserve">NUMANCIA            </v>
      </c>
      <c r="E10603" t="str">
        <f>T("MT ")</f>
        <v xml:space="preserve">MT </v>
      </c>
      <c r="F10603" t="str">
        <f>T("MOTOCICLETAS   ")</f>
        <v xml:space="preserve">MOTOCICLETAS   </v>
      </c>
      <c r="G10603" t="str">
        <f>T("De 1.000,01 CENTIMETROS CUBICOS en adelante       ")</f>
        <v xml:space="preserve">De 1.000,01 CENTIMETROS CUBICOS en adelante       </v>
      </c>
      <c r="H10603" t="str">
        <f>T("GASOLINA                                          ")</f>
        <v xml:space="preserve">GASOLINA                                          </v>
      </c>
      <c r="I10603">
        <v>50</v>
      </c>
    </row>
    <row r="10604" spans="1:9">
      <c r="A10604" t="str">
        <f>T("2018")</f>
        <v>2018</v>
      </c>
      <c r="B10604" t="str">
        <f>T("JURIDICO                                          ")</f>
        <v xml:space="preserve">JURIDICO                                          </v>
      </c>
      <c r="C10604" t="str">
        <f>T("PUENTE DE VALLECAS  ")</f>
        <v xml:space="preserve">PUENTE DE VALLECAS  </v>
      </c>
      <c r="D10604" t="str">
        <f>T("ENTREVIAS           ")</f>
        <v xml:space="preserve">ENTREVIAS           </v>
      </c>
      <c r="E10604" t="str">
        <f>T("MT ")</f>
        <v xml:space="preserve">MT </v>
      </c>
      <c r="F10604" t="str">
        <f>T("MOTOCICLETAS   ")</f>
        <v xml:space="preserve">MOTOCICLETAS   </v>
      </c>
      <c r="G10604" t="str">
        <f>T("De menos de 125,01 CENTIMETROS CUBICOS            ")</f>
        <v xml:space="preserve">De menos de 125,01 CENTIMETROS CUBICOS            </v>
      </c>
      <c r="H10604" t="str">
        <f>T("GASOLINA                                          ")</f>
        <v xml:space="preserve">GASOLINA                                          </v>
      </c>
      <c r="I10604">
        <v>41</v>
      </c>
    </row>
    <row r="10605" spans="1:9">
      <c r="A10605" t="str">
        <f>T("2018")</f>
        <v>2018</v>
      </c>
      <c r="B10605" t="str">
        <f>T("JURIDICO                                          ")</f>
        <v xml:space="preserve">JURIDICO                                          </v>
      </c>
      <c r="C10605" t="str">
        <f>T("PUENTE DE VALLECAS  ")</f>
        <v xml:space="preserve">PUENTE DE VALLECAS  </v>
      </c>
      <c r="D10605" t="str">
        <f>T("ENTREVIAS           ")</f>
        <v xml:space="preserve">ENTREVIAS           </v>
      </c>
      <c r="E10605" t="str">
        <f>T("MT ")</f>
        <v xml:space="preserve">MT </v>
      </c>
      <c r="F10605" t="str">
        <f>T("MOTOCICLETAS   ")</f>
        <v xml:space="preserve">MOTOCICLETAS   </v>
      </c>
      <c r="G10605" t="str">
        <f>T("De 125,01 a 250 CENTIMETROS CUBICOS               ")</f>
        <v xml:space="preserve">De 125,01 a 250 CENTIMETROS CUBICOS               </v>
      </c>
      <c r="H10605" t="str">
        <f>T("GASOLINA                                          ")</f>
        <v xml:space="preserve">GASOLINA                                          </v>
      </c>
      <c r="I10605">
        <v>7</v>
      </c>
    </row>
    <row r="10606" spans="1:9">
      <c r="A10606" t="str">
        <f>T("2018")</f>
        <v>2018</v>
      </c>
      <c r="B10606" t="str">
        <f>T("JURIDICO                                          ")</f>
        <v xml:space="preserve">JURIDICO                                          </v>
      </c>
      <c r="C10606" t="str">
        <f>T("PUENTE DE VALLECAS  ")</f>
        <v xml:space="preserve">PUENTE DE VALLECAS  </v>
      </c>
      <c r="D10606" t="str">
        <f>T("ENTREVIAS           ")</f>
        <v xml:space="preserve">ENTREVIAS           </v>
      </c>
      <c r="E10606" t="str">
        <f>T("MT ")</f>
        <v xml:space="preserve">MT </v>
      </c>
      <c r="F10606" t="str">
        <f>T("MOTOCICLETAS   ")</f>
        <v xml:space="preserve">MOTOCICLETAS   </v>
      </c>
      <c r="G10606" t="str">
        <f>T("De 250,01 a 500 CENTIMETROS CUBICOS               ")</f>
        <v xml:space="preserve">De 250,01 a 500 CENTIMETROS CUBICOS               </v>
      </c>
      <c r="H10606" t="str">
        <f>T("GASOLINA                                          ")</f>
        <v xml:space="preserve">GASOLINA                                          </v>
      </c>
      <c r="I10606">
        <v>2</v>
      </c>
    </row>
    <row r="10607" spans="1:9">
      <c r="A10607" t="str">
        <f>T("2018")</f>
        <v>2018</v>
      </c>
      <c r="B10607" t="str">
        <f>T("JURIDICO                                          ")</f>
        <v xml:space="preserve">JURIDICO                                          </v>
      </c>
      <c r="C10607" t="str">
        <f>T("PUENTE DE VALLECAS  ")</f>
        <v xml:space="preserve">PUENTE DE VALLECAS  </v>
      </c>
      <c r="D10607" t="str">
        <f>T("ENTREVIAS           ")</f>
        <v xml:space="preserve">ENTREVIAS           </v>
      </c>
      <c r="E10607" t="str">
        <f>T("MT ")</f>
        <v xml:space="preserve">MT </v>
      </c>
      <c r="F10607" t="str">
        <f>T("MOTOCICLETAS   ")</f>
        <v xml:space="preserve">MOTOCICLETAS   </v>
      </c>
      <c r="G10607" t="str">
        <f>T("De 500,01 a 1.000 CENTIMETROS CUBICOS             ")</f>
        <v xml:space="preserve">De 500,01 a 1.000 CENTIMETROS CUBICOS             </v>
      </c>
      <c r="H10607" t="str">
        <f>T("GASOLINA                                          ")</f>
        <v xml:space="preserve">GASOLINA                                          </v>
      </c>
      <c r="I10607">
        <v>7</v>
      </c>
    </row>
    <row r="10608" spans="1:9">
      <c r="A10608" t="str">
        <f>T("2018")</f>
        <v>2018</v>
      </c>
      <c r="B10608" t="str">
        <f>T("JURIDICO                                          ")</f>
        <v xml:space="preserve">JURIDICO                                          </v>
      </c>
      <c r="C10608" t="str">
        <f>T("PUENTE DE VALLECAS  ")</f>
        <v xml:space="preserve">PUENTE DE VALLECAS  </v>
      </c>
      <c r="D10608" t="str">
        <f>T("SAN DIEGO           ")</f>
        <v xml:space="preserve">SAN DIEGO           </v>
      </c>
      <c r="E10608" t="str">
        <f>T("MT ")</f>
        <v xml:space="preserve">MT </v>
      </c>
      <c r="F10608" t="str">
        <f>T("MOTOCICLETAS   ")</f>
        <v xml:space="preserve">MOTOCICLETAS   </v>
      </c>
      <c r="G10608" t="str">
        <f>T("De menos de 125,01 CENTIMETROS CUBICOS            ")</f>
        <v xml:space="preserve">De menos de 125,01 CENTIMETROS CUBICOS            </v>
      </c>
      <c r="H10608" t="str">
        <f>T("GASOLINA                                          ")</f>
        <v xml:space="preserve">GASOLINA                                          </v>
      </c>
      <c r="I10608">
        <v>14</v>
      </c>
    </row>
    <row r="10609" spans="1:9">
      <c r="A10609" t="str">
        <f>T("2018")</f>
        <v>2018</v>
      </c>
      <c r="B10609" t="str">
        <f>T("JURIDICO                                          ")</f>
        <v xml:space="preserve">JURIDICO                                          </v>
      </c>
      <c r="C10609" t="str">
        <f>T("PUENTE DE VALLECAS  ")</f>
        <v xml:space="preserve">PUENTE DE VALLECAS  </v>
      </c>
      <c r="D10609" t="str">
        <f>T("SAN DIEGO           ")</f>
        <v xml:space="preserve">SAN DIEGO           </v>
      </c>
      <c r="E10609" t="str">
        <f>T("MT ")</f>
        <v xml:space="preserve">MT </v>
      </c>
      <c r="F10609" t="str">
        <f>T("MOTOCICLETAS   ")</f>
        <v xml:space="preserve">MOTOCICLETAS   </v>
      </c>
      <c r="G10609" t="str">
        <f>T("De 125,01 a 250 CENTIMETROS CUBICOS               ")</f>
        <v xml:space="preserve">De 125,01 a 250 CENTIMETROS CUBICOS               </v>
      </c>
      <c r="H10609" t="str">
        <f>T("GASOLINA                                          ")</f>
        <v xml:space="preserve">GASOLINA                                          </v>
      </c>
      <c r="I10609">
        <v>6</v>
      </c>
    </row>
    <row r="10610" spans="1:9">
      <c r="A10610" t="str">
        <f>T("2018")</f>
        <v>2018</v>
      </c>
      <c r="B10610" t="str">
        <f>T("JURIDICO                                          ")</f>
        <v xml:space="preserve">JURIDICO                                          </v>
      </c>
      <c r="C10610" t="str">
        <f>T("PUENTE DE VALLECAS  ")</f>
        <v xml:space="preserve">PUENTE DE VALLECAS  </v>
      </c>
      <c r="D10610" t="str">
        <f>T("SAN DIEGO           ")</f>
        <v xml:space="preserve">SAN DIEGO           </v>
      </c>
      <c r="E10610" t="str">
        <f>T("MT ")</f>
        <v xml:space="preserve">MT </v>
      </c>
      <c r="F10610" t="str">
        <f>T("MOTOCICLETAS   ")</f>
        <v xml:space="preserve">MOTOCICLETAS   </v>
      </c>
      <c r="G10610" t="str">
        <f>T("De 250,01 a 500 CENTIMETROS CUBICOS               ")</f>
        <v xml:space="preserve">De 250,01 a 500 CENTIMETROS CUBICOS               </v>
      </c>
      <c r="H10610" t="str">
        <f>T("GASOLINA                                          ")</f>
        <v xml:space="preserve">GASOLINA                                          </v>
      </c>
      <c r="I10610">
        <v>8</v>
      </c>
    </row>
    <row r="10611" spans="1:9">
      <c r="A10611" t="str">
        <f>T("2018")</f>
        <v>2018</v>
      </c>
      <c r="B10611" t="str">
        <f>T("JURIDICO                                          ")</f>
        <v xml:space="preserve">JURIDICO                                          </v>
      </c>
      <c r="C10611" t="str">
        <f>T("PUENTE DE VALLECAS  ")</f>
        <v xml:space="preserve">PUENTE DE VALLECAS  </v>
      </c>
      <c r="D10611" t="str">
        <f>T("SAN DIEGO           ")</f>
        <v xml:space="preserve">SAN DIEGO           </v>
      </c>
      <c r="E10611" t="str">
        <f>T("MT ")</f>
        <v xml:space="preserve">MT </v>
      </c>
      <c r="F10611" t="str">
        <f>T("MOTOCICLETAS   ")</f>
        <v xml:space="preserve">MOTOCICLETAS   </v>
      </c>
      <c r="G10611" t="str">
        <f>T("De 500,01 a 1.000 CENTIMETROS CUBICOS             ")</f>
        <v xml:space="preserve">De 500,01 a 1.000 CENTIMETROS CUBICOS             </v>
      </c>
      <c r="H10611" t="str">
        <f>T("GASOLINA                                          ")</f>
        <v xml:space="preserve">GASOLINA                                          </v>
      </c>
      <c r="I10611">
        <v>7</v>
      </c>
    </row>
    <row r="10612" spans="1:9">
      <c r="A10612" t="str">
        <f>T("2018")</f>
        <v>2018</v>
      </c>
      <c r="B10612" t="str">
        <f>T("JURIDICO                                          ")</f>
        <v xml:space="preserve">JURIDICO                                          </v>
      </c>
      <c r="C10612" t="str">
        <f>T("PUENTE DE VALLECAS  ")</f>
        <v xml:space="preserve">PUENTE DE VALLECAS  </v>
      </c>
      <c r="D10612" t="str">
        <f>T("SAN DIEGO           ")</f>
        <v xml:space="preserve">SAN DIEGO           </v>
      </c>
      <c r="E10612" t="str">
        <f>T("MT ")</f>
        <v xml:space="preserve">MT </v>
      </c>
      <c r="F10612" t="str">
        <f>T("MOTOCICLETAS   ")</f>
        <v xml:space="preserve">MOTOCICLETAS   </v>
      </c>
      <c r="G10612" t="str">
        <f>T("De 1.000,01 CENTIMETROS CUBICOS en adelante       ")</f>
        <v xml:space="preserve">De 1.000,01 CENTIMETROS CUBICOS en adelante       </v>
      </c>
      <c r="H10612" t="str">
        <f>T("GASOLINA                                          ")</f>
        <v xml:space="preserve">GASOLINA                                          </v>
      </c>
      <c r="I10612">
        <v>4</v>
      </c>
    </row>
    <row r="10613" spans="1:9">
      <c r="A10613" t="str">
        <f>T("2018")</f>
        <v>2018</v>
      </c>
      <c r="B10613" t="str">
        <f>T("JURIDICO                                          ")</f>
        <v xml:space="preserve">JURIDICO                                          </v>
      </c>
      <c r="C10613" t="str">
        <f>T("PUENTE DE VALLECAS  ")</f>
        <v xml:space="preserve">PUENTE DE VALLECAS  </v>
      </c>
      <c r="D10613" t="str">
        <f>T("PALOMERAS BAJAS     ")</f>
        <v xml:space="preserve">PALOMERAS BAJAS     </v>
      </c>
      <c r="E10613" t="str">
        <f>T("MT ")</f>
        <v xml:space="preserve">MT </v>
      </c>
      <c r="F10613" t="str">
        <f>T("MOTOCICLETAS   ")</f>
        <v xml:space="preserve">MOTOCICLETAS   </v>
      </c>
      <c r="G10613" t="str">
        <f>T("De menos de 125,01 CENTIMETROS CUBICOS            ")</f>
        <v xml:space="preserve">De menos de 125,01 CENTIMETROS CUBICOS            </v>
      </c>
      <c r="H10613" t="str">
        <f>T("GASOLINA                                          ")</f>
        <v xml:space="preserve">GASOLINA                                          </v>
      </c>
      <c r="I10613">
        <v>10</v>
      </c>
    </row>
    <row r="10614" spans="1:9">
      <c r="A10614" t="str">
        <f>T("2018")</f>
        <v>2018</v>
      </c>
      <c r="B10614" t="str">
        <f>T("JURIDICO                                          ")</f>
        <v xml:space="preserve">JURIDICO                                          </v>
      </c>
      <c r="C10614" t="str">
        <f>T("PUENTE DE VALLECAS  ")</f>
        <v xml:space="preserve">PUENTE DE VALLECAS  </v>
      </c>
      <c r="D10614" t="str">
        <f>T("PALOMERAS BAJAS     ")</f>
        <v xml:space="preserve">PALOMERAS BAJAS     </v>
      </c>
      <c r="E10614" t="str">
        <f>T("MT ")</f>
        <v xml:space="preserve">MT </v>
      </c>
      <c r="F10614" t="str">
        <f>T("MOTOCICLETAS   ")</f>
        <v xml:space="preserve">MOTOCICLETAS   </v>
      </c>
      <c r="G10614" t="str">
        <f>T("De 125,01 a 250 CENTIMETROS CUBICOS               ")</f>
        <v xml:space="preserve">De 125,01 a 250 CENTIMETROS CUBICOS               </v>
      </c>
      <c r="H10614" t="str">
        <f>T("GASOLINA                                          ")</f>
        <v xml:space="preserve">GASOLINA                                          </v>
      </c>
      <c r="I10614">
        <v>4</v>
      </c>
    </row>
    <row r="10615" spans="1:9">
      <c r="A10615" t="str">
        <f>T("2018")</f>
        <v>2018</v>
      </c>
      <c r="B10615" t="str">
        <f>T("JURIDICO                                          ")</f>
        <v xml:space="preserve">JURIDICO                                          </v>
      </c>
      <c r="C10615" t="str">
        <f>T("PUENTE DE VALLECAS  ")</f>
        <v xml:space="preserve">PUENTE DE VALLECAS  </v>
      </c>
      <c r="D10615" t="str">
        <f>T("PALOMERAS BAJAS     ")</f>
        <v xml:space="preserve">PALOMERAS BAJAS     </v>
      </c>
      <c r="E10615" t="str">
        <f>T("MT ")</f>
        <v xml:space="preserve">MT </v>
      </c>
      <c r="F10615" t="str">
        <f>T("MOTOCICLETAS   ")</f>
        <v xml:space="preserve">MOTOCICLETAS   </v>
      </c>
      <c r="G10615" t="str">
        <f>T("De 250,01 a 500 CENTIMETROS CUBICOS               ")</f>
        <v xml:space="preserve">De 250,01 a 500 CENTIMETROS CUBICOS               </v>
      </c>
      <c r="H10615" t="str">
        <f>T("GASOLINA                                          ")</f>
        <v xml:space="preserve">GASOLINA                                          </v>
      </c>
      <c r="I10615">
        <v>5</v>
      </c>
    </row>
    <row r="10616" spans="1:9">
      <c r="A10616" t="str">
        <f>T("2018")</f>
        <v>2018</v>
      </c>
      <c r="B10616" t="str">
        <f>T("JURIDICO                                          ")</f>
        <v xml:space="preserve">JURIDICO                                          </v>
      </c>
      <c r="C10616" t="str">
        <f>T("PUENTE DE VALLECAS  ")</f>
        <v xml:space="preserve">PUENTE DE VALLECAS  </v>
      </c>
      <c r="D10616" t="str">
        <f>T("PALOMERAS BAJAS     ")</f>
        <v xml:space="preserve">PALOMERAS BAJAS     </v>
      </c>
      <c r="E10616" t="str">
        <f>T("MT ")</f>
        <v xml:space="preserve">MT </v>
      </c>
      <c r="F10616" t="str">
        <f>T("MOTOCICLETAS   ")</f>
        <v xml:space="preserve">MOTOCICLETAS   </v>
      </c>
      <c r="G10616" t="str">
        <f>T("De 500,01 a 1.000 CENTIMETROS CUBICOS             ")</f>
        <v xml:space="preserve">De 500,01 a 1.000 CENTIMETROS CUBICOS             </v>
      </c>
      <c r="H10616" t="str">
        <f>T("GASOLINA                                          ")</f>
        <v xml:space="preserve">GASOLINA                                          </v>
      </c>
      <c r="I10616">
        <v>2</v>
      </c>
    </row>
    <row r="10617" spans="1:9">
      <c r="A10617" t="str">
        <f>T("2018")</f>
        <v>2018</v>
      </c>
      <c r="B10617" t="str">
        <f>T("JURIDICO                                          ")</f>
        <v xml:space="preserve">JURIDICO                                          </v>
      </c>
      <c r="C10617" t="str">
        <f>T("PUENTE DE VALLECAS  ")</f>
        <v xml:space="preserve">PUENTE DE VALLECAS  </v>
      </c>
      <c r="D10617" t="str">
        <f>T("PALOMERAS BAJAS     ")</f>
        <v xml:space="preserve">PALOMERAS BAJAS     </v>
      </c>
      <c r="E10617" t="str">
        <f>T("MT ")</f>
        <v xml:space="preserve">MT </v>
      </c>
      <c r="F10617" t="str">
        <f>T("MOTOCICLETAS   ")</f>
        <v xml:space="preserve">MOTOCICLETAS   </v>
      </c>
      <c r="G10617" t="str">
        <f>T("De 1.000,01 CENTIMETROS CUBICOS en adelante       ")</f>
        <v xml:space="preserve">De 1.000,01 CENTIMETROS CUBICOS en adelante       </v>
      </c>
      <c r="H10617" t="str">
        <f>T("GASOLINA                                          ")</f>
        <v xml:space="preserve">GASOLINA                                          </v>
      </c>
      <c r="I10617">
        <v>2</v>
      </c>
    </row>
    <row r="10618" spans="1:9">
      <c r="A10618" t="str">
        <f>T("2018")</f>
        <v>2018</v>
      </c>
      <c r="B10618" t="str">
        <f>T("JURIDICO                                          ")</f>
        <v xml:space="preserve">JURIDICO                                          </v>
      </c>
      <c r="C10618" t="str">
        <f>T("PUENTE DE VALLECAS  ")</f>
        <v xml:space="preserve">PUENTE DE VALLECAS  </v>
      </c>
      <c r="D10618" t="str">
        <f>T("PALOMERAS SURESTE   ")</f>
        <v xml:space="preserve">PALOMERAS SURESTE   </v>
      </c>
      <c r="E10618" t="str">
        <f>T("MT ")</f>
        <v xml:space="preserve">MT </v>
      </c>
      <c r="F10618" t="str">
        <f>T("MOTOCICLETAS   ")</f>
        <v xml:space="preserve">MOTOCICLETAS   </v>
      </c>
      <c r="G10618" t="str">
        <f>T("De menos de 125,01 CENTIMETROS CUBICOS            ")</f>
        <v xml:space="preserve">De menos de 125,01 CENTIMETROS CUBICOS            </v>
      </c>
      <c r="H10618" t="str">
        <f>T("GASOLINA                                          ")</f>
        <v xml:space="preserve">GASOLINA                                          </v>
      </c>
      <c r="I10618">
        <v>23</v>
      </c>
    </row>
    <row r="10619" spans="1:9">
      <c r="A10619" t="str">
        <f>T("2018")</f>
        <v>2018</v>
      </c>
      <c r="B10619" t="str">
        <f>T("JURIDICO                                          ")</f>
        <v xml:space="preserve">JURIDICO                                          </v>
      </c>
      <c r="C10619" t="str">
        <f>T("PUENTE DE VALLECAS  ")</f>
        <v xml:space="preserve">PUENTE DE VALLECAS  </v>
      </c>
      <c r="D10619" t="str">
        <f>T("PALOMERAS SURESTE   ")</f>
        <v xml:space="preserve">PALOMERAS SURESTE   </v>
      </c>
      <c r="E10619" t="str">
        <f>T("MT ")</f>
        <v xml:space="preserve">MT </v>
      </c>
      <c r="F10619" t="str">
        <f>T("MOTOCICLETAS   ")</f>
        <v xml:space="preserve">MOTOCICLETAS   </v>
      </c>
      <c r="G10619" t="str">
        <f>T("De 125,01 a 250 CENTIMETROS CUBICOS               ")</f>
        <v xml:space="preserve">De 125,01 a 250 CENTIMETROS CUBICOS               </v>
      </c>
      <c r="H10619" t="str">
        <f>T("GASOLINA                                          ")</f>
        <v xml:space="preserve">GASOLINA                                          </v>
      </c>
      <c r="I10619">
        <v>9</v>
      </c>
    </row>
    <row r="10620" spans="1:9">
      <c r="A10620" t="str">
        <f>T("2018")</f>
        <v>2018</v>
      </c>
      <c r="B10620" t="str">
        <f>T("JURIDICO                                          ")</f>
        <v xml:space="preserve">JURIDICO                                          </v>
      </c>
      <c r="C10620" t="str">
        <f>T("PUENTE DE VALLECAS  ")</f>
        <v xml:space="preserve">PUENTE DE VALLECAS  </v>
      </c>
      <c r="D10620" t="str">
        <f>T("PALOMERAS SURESTE   ")</f>
        <v xml:space="preserve">PALOMERAS SURESTE   </v>
      </c>
      <c r="E10620" t="str">
        <f>T("MT ")</f>
        <v xml:space="preserve">MT </v>
      </c>
      <c r="F10620" t="str">
        <f>T("MOTOCICLETAS   ")</f>
        <v xml:space="preserve">MOTOCICLETAS   </v>
      </c>
      <c r="G10620" t="str">
        <f>T("De 250,01 a 500 CENTIMETROS CUBICOS               ")</f>
        <v xml:space="preserve">De 250,01 a 500 CENTIMETROS CUBICOS               </v>
      </c>
      <c r="H10620" t="str">
        <f>T("GASOLINA                                          ")</f>
        <v xml:space="preserve">GASOLINA                                          </v>
      </c>
      <c r="I10620">
        <v>3</v>
      </c>
    </row>
    <row r="10621" spans="1:9">
      <c r="A10621" t="str">
        <f>T("2018")</f>
        <v>2018</v>
      </c>
      <c r="B10621" t="str">
        <f>T("JURIDICO                                          ")</f>
        <v xml:space="preserve">JURIDICO                                          </v>
      </c>
      <c r="C10621" t="str">
        <f>T("PUENTE DE VALLECAS  ")</f>
        <v xml:space="preserve">PUENTE DE VALLECAS  </v>
      </c>
      <c r="D10621" t="str">
        <f>T("PALOMERAS SURESTE   ")</f>
        <v xml:space="preserve">PALOMERAS SURESTE   </v>
      </c>
      <c r="E10621" t="str">
        <f>T("MT ")</f>
        <v xml:space="preserve">MT </v>
      </c>
      <c r="F10621" t="str">
        <f>T("MOTOCICLETAS   ")</f>
        <v xml:space="preserve">MOTOCICLETAS   </v>
      </c>
      <c r="G10621" t="str">
        <f>T("De 500,01 a 1.000 CENTIMETROS CUBICOS             ")</f>
        <v xml:space="preserve">De 500,01 a 1.000 CENTIMETROS CUBICOS             </v>
      </c>
      <c r="H10621" t="str">
        <f>T("GASOLINA                                          ")</f>
        <v xml:space="preserve">GASOLINA                                          </v>
      </c>
      <c r="I10621">
        <v>6</v>
      </c>
    </row>
    <row r="10622" spans="1:9">
      <c r="A10622" t="str">
        <f>T("2018")</f>
        <v>2018</v>
      </c>
      <c r="B10622" t="str">
        <f>T("JURIDICO                                          ")</f>
        <v xml:space="preserve">JURIDICO                                          </v>
      </c>
      <c r="C10622" t="str">
        <f>T("PUENTE DE VALLECAS  ")</f>
        <v xml:space="preserve">PUENTE DE VALLECAS  </v>
      </c>
      <c r="D10622" t="str">
        <f>T("PALOMERAS SURESTE   ")</f>
        <v xml:space="preserve">PALOMERAS SURESTE   </v>
      </c>
      <c r="E10622" t="str">
        <f>T("MT ")</f>
        <v xml:space="preserve">MT </v>
      </c>
      <c r="F10622" t="str">
        <f>T("MOTOCICLETAS   ")</f>
        <v xml:space="preserve">MOTOCICLETAS   </v>
      </c>
      <c r="G10622" t="str">
        <f>T("De 1.000,01 CENTIMETROS CUBICOS en adelante       ")</f>
        <v xml:space="preserve">De 1.000,01 CENTIMETROS CUBICOS en adelante       </v>
      </c>
      <c r="H10622" t="str">
        <f>T("GASOLINA                                          ")</f>
        <v xml:space="preserve">GASOLINA                                          </v>
      </c>
      <c r="I10622">
        <v>4</v>
      </c>
    </row>
    <row r="10623" spans="1:9">
      <c r="A10623" t="str">
        <f>T("2018")</f>
        <v>2018</v>
      </c>
      <c r="B10623" t="str">
        <f>T("JURIDICO                                          ")</f>
        <v xml:space="preserve">JURIDICO                                          </v>
      </c>
      <c r="C10623" t="str">
        <f>T("PUENTE DE VALLECAS  ")</f>
        <v xml:space="preserve">PUENTE DE VALLECAS  </v>
      </c>
      <c r="D10623" t="str">
        <f>T("PORTAZGO            ")</f>
        <v xml:space="preserve">PORTAZGO            </v>
      </c>
      <c r="E10623" t="str">
        <f>T("MT ")</f>
        <v xml:space="preserve">MT </v>
      </c>
      <c r="F10623" t="str">
        <f>T("MOTOCICLETAS   ")</f>
        <v xml:space="preserve">MOTOCICLETAS   </v>
      </c>
      <c r="G10623" t="str">
        <f>T("De menos de 125,01 CENTIMETROS CUBICOS            ")</f>
        <v xml:space="preserve">De menos de 125,01 CENTIMETROS CUBICOS            </v>
      </c>
      <c r="H10623" t="str">
        <f>T("GASOLINA                                          ")</f>
        <v xml:space="preserve">GASOLINA                                          </v>
      </c>
      <c r="I10623">
        <v>3</v>
      </c>
    </row>
    <row r="10624" spans="1:9">
      <c r="A10624" t="str">
        <f>T("2018")</f>
        <v>2018</v>
      </c>
      <c r="B10624" t="str">
        <f>T("JURIDICO                                          ")</f>
        <v xml:space="preserve">JURIDICO                                          </v>
      </c>
      <c r="C10624" t="str">
        <f>T("PUENTE DE VALLECAS  ")</f>
        <v xml:space="preserve">PUENTE DE VALLECAS  </v>
      </c>
      <c r="D10624" t="str">
        <f>T("PORTAZGO            ")</f>
        <v xml:space="preserve">PORTAZGO            </v>
      </c>
      <c r="E10624" t="str">
        <f>T("MT ")</f>
        <v xml:space="preserve">MT </v>
      </c>
      <c r="F10624" t="str">
        <f>T("MOTOCICLETAS   ")</f>
        <v xml:space="preserve">MOTOCICLETAS   </v>
      </c>
      <c r="G10624" t="str">
        <f>T("De 125,01 a 250 CENTIMETROS CUBICOS               ")</f>
        <v xml:space="preserve">De 125,01 a 250 CENTIMETROS CUBICOS               </v>
      </c>
      <c r="H10624" t="str">
        <f>T("GASOLINA                                          ")</f>
        <v xml:space="preserve">GASOLINA                                          </v>
      </c>
      <c r="I10624">
        <v>3</v>
      </c>
    </row>
    <row r="10625" spans="1:9">
      <c r="A10625" t="str">
        <f>T("2018")</f>
        <v>2018</v>
      </c>
      <c r="B10625" t="str">
        <f>T("JURIDICO                                          ")</f>
        <v xml:space="preserve">JURIDICO                                          </v>
      </c>
      <c r="C10625" t="str">
        <f>T("PUENTE DE VALLECAS  ")</f>
        <v xml:space="preserve">PUENTE DE VALLECAS  </v>
      </c>
      <c r="D10625" t="str">
        <f>T("PORTAZGO            ")</f>
        <v xml:space="preserve">PORTAZGO            </v>
      </c>
      <c r="E10625" t="str">
        <f>T("MT ")</f>
        <v xml:space="preserve">MT </v>
      </c>
      <c r="F10625" t="str">
        <f>T("MOTOCICLETAS   ")</f>
        <v xml:space="preserve">MOTOCICLETAS   </v>
      </c>
      <c r="G10625" t="str">
        <f>T("De 250,01 a 500 CENTIMETROS CUBICOS               ")</f>
        <v xml:space="preserve">De 250,01 a 500 CENTIMETROS CUBICOS               </v>
      </c>
      <c r="H10625" t="str">
        <f>T("GASOLINA                                          ")</f>
        <v xml:space="preserve">GASOLINA                                          </v>
      </c>
      <c r="I10625">
        <v>3</v>
      </c>
    </row>
    <row r="10626" spans="1:9">
      <c r="A10626" t="str">
        <f>T("2018")</f>
        <v>2018</v>
      </c>
      <c r="B10626" t="str">
        <f>T("JURIDICO                                          ")</f>
        <v xml:space="preserve">JURIDICO                                          </v>
      </c>
      <c r="C10626" t="str">
        <f>T("PUENTE DE VALLECAS  ")</f>
        <v xml:space="preserve">PUENTE DE VALLECAS  </v>
      </c>
      <c r="D10626" t="str">
        <f>T("NUMANCIA            ")</f>
        <v xml:space="preserve">NUMANCIA            </v>
      </c>
      <c r="E10626" t="str">
        <f>T("MT ")</f>
        <v xml:space="preserve">MT </v>
      </c>
      <c r="F10626" t="str">
        <f>T("MOTOCICLETAS   ")</f>
        <v xml:space="preserve">MOTOCICLETAS   </v>
      </c>
      <c r="G10626" t="str">
        <f>T("De menos de 125,01 CENTIMETROS CUBICOS            ")</f>
        <v xml:space="preserve">De menos de 125,01 CENTIMETROS CUBICOS            </v>
      </c>
      <c r="H10626" t="str">
        <f>T("GASOLINA                                          ")</f>
        <v xml:space="preserve">GASOLINA                                          </v>
      </c>
      <c r="I10626">
        <v>32</v>
      </c>
    </row>
    <row r="10627" spans="1:9">
      <c r="A10627" t="str">
        <f>T("2018")</f>
        <v>2018</v>
      </c>
      <c r="B10627" t="str">
        <f>T("JURIDICO                                          ")</f>
        <v xml:space="preserve">JURIDICO                                          </v>
      </c>
      <c r="C10627" t="str">
        <f>T("PUENTE DE VALLECAS  ")</f>
        <v xml:space="preserve">PUENTE DE VALLECAS  </v>
      </c>
      <c r="D10627" t="str">
        <f>T("NUMANCIA            ")</f>
        <v xml:space="preserve">NUMANCIA            </v>
      </c>
      <c r="E10627" t="str">
        <f>T("MT ")</f>
        <v xml:space="preserve">MT </v>
      </c>
      <c r="F10627" t="str">
        <f>T("MOTOCICLETAS   ")</f>
        <v xml:space="preserve">MOTOCICLETAS   </v>
      </c>
      <c r="G10627" t="str">
        <f>T("De 125,01 a 250 CENTIMETROS CUBICOS               ")</f>
        <v xml:space="preserve">De 125,01 a 250 CENTIMETROS CUBICOS               </v>
      </c>
      <c r="H10627" t="str">
        <f>T("GASOLINA                                          ")</f>
        <v xml:space="preserve">GASOLINA                                          </v>
      </c>
      <c r="I10627">
        <v>5</v>
      </c>
    </row>
    <row r="10628" spans="1:9">
      <c r="A10628" t="str">
        <f>T("2018")</f>
        <v>2018</v>
      </c>
      <c r="B10628" t="str">
        <f>T("JURIDICO                                          ")</f>
        <v xml:space="preserve">JURIDICO                                          </v>
      </c>
      <c r="C10628" t="str">
        <f>T("PUENTE DE VALLECAS  ")</f>
        <v xml:space="preserve">PUENTE DE VALLECAS  </v>
      </c>
      <c r="D10628" t="str">
        <f>T("NUMANCIA            ")</f>
        <v xml:space="preserve">NUMANCIA            </v>
      </c>
      <c r="E10628" t="str">
        <f>T("MT ")</f>
        <v xml:space="preserve">MT </v>
      </c>
      <c r="F10628" t="str">
        <f>T("MOTOCICLETAS   ")</f>
        <v xml:space="preserve">MOTOCICLETAS   </v>
      </c>
      <c r="G10628" t="str">
        <f>T("De 250,01 a 500 CENTIMETROS CUBICOS               ")</f>
        <v xml:space="preserve">De 250,01 a 500 CENTIMETROS CUBICOS               </v>
      </c>
      <c r="H10628" t="str">
        <f>T("GASOLINA                                          ")</f>
        <v xml:space="preserve">GASOLINA                                          </v>
      </c>
      <c r="I10628">
        <v>15</v>
      </c>
    </row>
    <row r="10629" spans="1:9">
      <c r="A10629" t="str">
        <f>T("2018")</f>
        <v>2018</v>
      </c>
      <c r="B10629" t="str">
        <f>T("JURIDICO                                          ")</f>
        <v xml:space="preserve">JURIDICO                                          </v>
      </c>
      <c r="C10629" t="str">
        <f>T("PUENTE DE VALLECAS  ")</f>
        <v xml:space="preserve">PUENTE DE VALLECAS  </v>
      </c>
      <c r="D10629" t="str">
        <f>T("NUMANCIA            ")</f>
        <v xml:space="preserve">NUMANCIA            </v>
      </c>
      <c r="E10629" t="str">
        <f>T("MT ")</f>
        <v xml:space="preserve">MT </v>
      </c>
      <c r="F10629" t="str">
        <f>T("MOTOCICLETAS   ")</f>
        <v xml:space="preserve">MOTOCICLETAS   </v>
      </c>
      <c r="G10629" t="str">
        <f>T("De 500,01 a 1.000 CENTIMETROS CUBICOS             ")</f>
        <v xml:space="preserve">De 500,01 a 1.000 CENTIMETROS CUBICOS             </v>
      </c>
      <c r="H10629" t="str">
        <f>T("GASOLINA                                          ")</f>
        <v xml:space="preserve">GASOLINA                                          </v>
      </c>
      <c r="I10629">
        <v>13</v>
      </c>
    </row>
    <row r="10630" spans="1:9">
      <c r="A10630" t="str">
        <f>T("2018")</f>
        <v>2018</v>
      </c>
      <c r="B10630" t="str">
        <f>T("JURIDICO                                          ")</f>
        <v xml:space="preserve">JURIDICO                                          </v>
      </c>
      <c r="C10630" t="str">
        <f>T("PUENTE DE VALLECAS  ")</f>
        <v xml:space="preserve">PUENTE DE VALLECAS  </v>
      </c>
      <c r="D10630" t="str">
        <f>T("NUMANCIA            ")</f>
        <v xml:space="preserve">NUMANCIA            </v>
      </c>
      <c r="E10630" t="str">
        <f>T("MT ")</f>
        <v xml:space="preserve">MT </v>
      </c>
      <c r="F10630" t="str">
        <f>T("MOTOCICLETAS   ")</f>
        <v xml:space="preserve">MOTOCICLETAS   </v>
      </c>
      <c r="G10630" t="str">
        <f>T("De 1.000,01 CENTIMETROS CUBICOS en adelante       ")</f>
        <v xml:space="preserve">De 1.000,01 CENTIMETROS CUBICOS en adelante       </v>
      </c>
      <c r="H10630" t="str">
        <f>T("GASOLINA                                          ")</f>
        <v xml:space="preserve">GASOLINA                                          </v>
      </c>
      <c r="I10630">
        <v>3</v>
      </c>
    </row>
    <row r="10631" spans="1:9">
      <c r="A10631" t="str">
        <f>T("2018")</f>
        <v>2018</v>
      </c>
      <c r="B10631" t="str">
        <f>T("Entidad sin personalidad jurídica (art. 35.4 LGT) ")</f>
        <v xml:space="preserve">Entidad sin personalidad jurídica (art. 35.4 LGT) </v>
      </c>
      <c r="C10631" t="str">
        <f>T("PUENTE DE VALLECAS  ")</f>
        <v xml:space="preserve">PUENTE DE VALLECAS  </v>
      </c>
      <c r="D10631" t="str">
        <f>T("ENTREVIAS           ")</f>
        <v xml:space="preserve">ENTREVIAS           </v>
      </c>
      <c r="E10631" t="str">
        <f>T("MT ")</f>
        <v xml:space="preserve">MT </v>
      </c>
      <c r="F10631" t="str">
        <f>T("MOTOCICLETAS   ")</f>
        <v xml:space="preserve">MOTOCICLETAS   </v>
      </c>
      <c r="G10631" t="str">
        <f>T("De menos de 125,01 CENTIMETROS CUBICOS            ")</f>
        <v xml:space="preserve">De menos de 125,01 CENTIMETROS CUBICOS            </v>
      </c>
      <c r="I10631">
        <v>1</v>
      </c>
    </row>
    <row r="10632" spans="1:9">
      <c r="A10632" t="str">
        <f>T("2018")</f>
        <v>2018</v>
      </c>
      <c r="B10632" t="str">
        <f>T("Entidad sin personalidad jurídica (art. 35.4 LGT) ")</f>
        <v xml:space="preserve">Entidad sin personalidad jurídica (art. 35.4 LGT) </v>
      </c>
      <c r="C10632" t="str">
        <f>T("PUENTE DE VALLECAS  ")</f>
        <v xml:space="preserve">PUENTE DE VALLECAS  </v>
      </c>
      <c r="D10632" t="str">
        <f>T("PALOMERAS BAJAS     ")</f>
        <v xml:space="preserve">PALOMERAS BAJAS     </v>
      </c>
      <c r="E10632" t="str">
        <f>T("MT ")</f>
        <v xml:space="preserve">MT </v>
      </c>
      <c r="F10632" t="str">
        <f>T("MOTOCICLETAS   ")</f>
        <v xml:space="preserve">MOTOCICLETAS   </v>
      </c>
      <c r="G10632" t="str">
        <f>T("De 500,01 a 1.000 CENTIMETROS CUBICOS             ")</f>
        <v xml:space="preserve">De 500,01 a 1.000 CENTIMETROS CUBICOS             </v>
      </c>
      <c r="I10632">
        <v>1</v>
      </c>
    </row>
    <row r="10633" spans="1:9">
      <c r="A10633" t="str">
        <f>T("2018")</f>
        <v>2018</v>
      </c>
      <c r="B10633" t="str">
        <f>T("Entidad sin personalidad jurídica (art. 35.4 LGT) ")</f>
        <v xml:space="preserve">Entidad sin personalidad jurídica (art. 35.4 LGT) </v>
      </c>
      <c r="C10633" t="str">
        <f>T("PUENTE DE VALLECAS  ")</f>
        <v xml:space="preserve">PUENTE DE VALLECAS  </v>
      </c>
      <c r="D10633" t="str">
        <f>T("PALOMERAS SURESTE   ")</f>
        <v xml:space="preserve">PALOMERAS SURESTE   </v>
      </c>
      <c r="E10633" t="str">
        <f>T("MT ")</f>
        <v xml:space="preserve">MT </v>
      </c>
      <c r="F10633" t="str">
        <f>T("MOTOCICLETAS   ")</f>
        <v xml:space="preserve">MOTOCICLETAS   </v>
      </c>
      <c r="G10633" t="str">
        <f>T("De 500,01 a 1.000 CENTIMETROS CUBICOS             ")</f>
        <v xml:space="preserve">De 500,01 a 1.000 CENTIMETROS CUBICOS             </v>
      </c>
      <c r="I10633">
        <v>1</v>
      </c>
    </row>
    <row r="10634" spans="1:9">
      <c r="A10634" t="str">
        <f>T("2018")</f>
        <v>2018</v>
      </c>
      <c r="B10634" t="str">
        <f>T("Entidad sin personalidad jurídica (art. 35.4 LGT) ")</f>
        <v xml:space="preserve">Entidad sin personalidad jurídica (art. 35.4 LGT) </v>
      </c>
      <c r="C10634" t="str">
        <f>T("PUENTE DE VALLECAS  ")</f>
        <v xml:space="preserve">PUENTE DE VALLECAS  </v>
      </c>
      <c r="D10634" t="str">
        <f>T("PORTAZGO            ")</f>
        <v xml:space="preserve">PORTAZGO            </v>
      </c>
      <c r="E10634" t="str">
        <f>T("MT ")</f>
        <v xml:space="preserve">MT </v>
      </c>
      <c r="F10634" t="str">
        <f>T("MOTOCICLETAS   ")</f>
        <v xml:space="preserve">MOTOCICLETAS   </v>
      </c>
      <c r="G10634" t="str">
        <f>T("De 125,01 a 250 CENTIMETROS CUBICOS               ")</f>
        <v xml:space="preserve">De 125,01 a 250 CENTIMETROS CUBICOS               </v>
      </c>
      <c r="I10634">
        <v>1</v>
      </c>
    </row>
    <row r="10635" spans="1:9">
      <c r="A10635" t="str">
        <f>T("2018")</f>
        <v>2018</v>
      </c>
      <c r="B10635" t="str">
        <f>T("Entidad sin personalidad jurídica (art. 35.4 LGT) ")</f>
        <v xml:space="preserve">Entidad sin personalidad jurídica (art. 35.4 LGT) </v>
      </c>
      <c r="C10635" t="str">
        <f>T("PUENTE DE VALLECAS  ")</f>
        <v xml:space="preserve">PUENTE DE VALLECAS  </v>
      </c>
      <c r="D10635" t="str">
        <f>T("NUMANCIA            ")</f>
        <v xml:space="preserve">NUMANCIA            </v>
      </c>
      <c r="E10635" t="str">
        <f>T("MT ")</f>
        <v xml:space="preserve">MT </v>
      </c>
      <c r="F10635" t="str">
        <f>T("MOTOCICLETAS   ")</f>
        <v xml:space="preserve">MOTOCICLETAS   </v>
      </c>
      <c r="G10635" t="str">
        <f>T("De 125,01 a 250 CENTIMETROS CUBICOS               ")</f>
        <v xml:space="preserve">De 125,01 a 250 CENTIMETROS CUBICOS               </v>
      </c>
      <c r="I10635">
        <v>1</v>
      </c>
    </row>
    <row r="10636" spans="1:9">
      <c r="A10636" t="str">
        <f>T("2018")</f>
        <v>2018</v>
      </c>
      <c r="B10636" t="str">
        <f>T("Entidad sin personalidad jurídica (art. 35.4 LGT) ")</f>
        <v xml:space="preserve">Entidad sin personalidad jurídica (art. 35.4 LGT) </v>
      </c>
      <c r="C10636" t="str">
        <f>T("PUENTE DE VALLECAS  ")</f>
        <v xml:space="preserve">PUENTE DE VALLECAS  </v>
      </c>
      <c r="D10636" t="str">
        <f>T("NUMANCIA            ")</f>
        <v xml:space="preserve">NUMANCIA            </v>
      </c>
      <c r="E10636" t="str">
        <f>T("MT ")</f>
        <v xml:space="preserve">MT </v>
      </c>
      <c r="F10636" t="str">
        <f>T("MOTOCICLETAS   ")</f>
        <v xml:space="preserve">MOTOCICLETAS   </v>
      </c>
      <c r="G10636" t="str">
        <f>T("De 250,01 a 500 CENTIMETROS CUBICOS               ")</f>
        <v xml:space="preserve">De 250,01 a 500 CENTIMETROS CUBICOS               </v>
      </c>
      <c r="I10636">
        <v>1</v>
      </c>
    </row>
    <row r="10637" spans="1:9">
      <c r="A10637" t="str">
        <f>T("2018")</f>
        <v>2018</v>
      </c>
      <c r="B10637" t="str">
        <f>T("FISICO                                            ")</f>
        <v xml:space="preserve">FISICO                                            </v>
      </c>
      <c r="C10637" t="str">
        <f>T("PUENTE DE VALLECAS  ")</f>
        <v xml:space="preserve">PUENTE DE VALLECAS  </v>
      </c>
      <c r="D10637" t="str">
        <f>T("SIN BARRIO          ")</f>
        <v xml:space="preserve">SIN BARRIO          </v>
      </c>
      <c r="E10637" t="str">
        <f>T("MT ")</f>
        <v xml:space="preserve">MT </v>
      </c>
      <c r="F10637" t="str">
        <f>T("MOTOCICLETAS   ")</f>
        <v xml:space="preserve">MOTOCICLETAS   </v>
      </c>
      <c r="G10637" t="str">
        <f>T("De 125,01 a 250 CENTIMETROS CUBICOS               ")</f>
        <v xml:space="preserve">De 125,01 a 250 CENTIMETROS CUBICOS               </v>
      </c>
      <c r="I10637">
        <v>1</v>
      </c>
    </row>
    <row r="10638" spans="1:9">
      <c r="A10638" t="str">
        <f>T("2018")</f>
        <v>2018</v>
      </c>
      <c r="B10638" t="str">
        <f>T("FISICO                                            ")</f>
        <v xml:space="preserve">FISICO                                            </v>
      </c>
      <c r="C10638" t="str">
        <f>T("PUENTE DE VALLECAS  ")</f>
        <v xml:space="preserve">PUENTE DE VALLECAS  </v>
      </c>
      <c r="D10638" t="str">
        <f>T("SIN BARRIO          ")</f>
        <v xml:space="preserve">SIN BARRIO          </v>
      </c>
      <c r="E10638" t="str">
        <f>T("MT ")</f>
        <v xml:space="preserve">MT </v>
      </c>
      <c r="F10638" t="str">
        <f>T("MOTOCICLETAS   ")</f>
        <v xml:space="preserve">MOTOCICLETAS   </v>
      </c>
      <c r="G10638" t="str">
        <f>T("De 250,01 a 500 CENTIMETROS CUBICOS               ")</f>
        <v xml:space="preserve">De 250,01 a 500 CENTIMETROS CUBICOS               </v>
      </c>
      <c r="I10638">
        <v>1</v>
      </c>
    </row>
    <row r="10639" spans="1:9">
      <c r="A10639" t="str">
        <f>T("2018")</f>
        <v>2018</v>
      </c>
      <c r="B10639" t="str">
        <f>T("FISICO                                            ")</f>
        <v xml:space="preserve">FISICO                                            </v>
      </c>
      <c r="C10639" t="str">
        <f>T("PUENTE DE VALLECAS  ")</f>
        <v xml:space="preserve">PUENTE DE VALLECAS  </v>
      </c>
      <c r="D10639" t="str">
        <f>T("ENTREVIAS           ")</f>
        <v xml:space="preserve">ENTREVIAS           </v>
      </c>
      <c r="E10639" t="str">
        <f>T("MT ")</f>
        <v xml:space="preserve">MT </v>
      </c>
      <c r="F10639" t="str">
        <f>T("MOTOCICLETAS   ")</f>
        <v xml:space="preserve">MOTOCICLETAS   </v>
      </c>
      <c r="G10639" t="str">
        <f>T("De menos de 125,01 CENTIMETROS CUBICOS            ")</f>
        <v xml:space="preserve">De menos de 125,01 CENTIMETROS CUBICOS            </v>
      </c>
      <c r="I10639">
        <v>15</v>
      </c>
    </row>
    <row r="10640" spans="1:9">
      <c r="A10640" t="str">
        <f>T("2018")</f>
        <v>2018</v>
      </c>
      <c r="B10640" t="str">
        <f>T("FISICO                                            ")</f>
        <v xml:space="preserve">FISICO                                            </v>
      </c>
      <c r="C10640" t="str">
        <f>T("PUENTE DE VALLECAS  ")</f>
        <v xml:space="preserve">PUENTE DE VALLECAS  </v>
      </c>
      <c r="D10640" t="str">
        <f>T("ENTREVIAS           ")</f>
        <v xml:space="preserve">ENTREVIAS           </v>
      </c>
      <c r="E10640" t="str">
        <f>T("MT ")</f>
        <v xml:space="preserve">MT </v>
      </c>
      <c r="F10640" t="str">
        <f>T("MOTOCICLETAS   ")</f>
        <v xml:space="preserve">MOTOCICLETAS   </v>
      </c>
      <c r="G10640" t="str">
        <f>T("De 125,01 a 250 CENTIMETROS CUBICOS               ")</f>
        <v xml:space="preserve">De 125,01 a 250 CENTIMETROS CUBICOS               </v>
      </c>
      <c r="I10640">
        <v>12</v>
      </c>
    </row>
    <row r="10641" spans="1:9">
      <c r="A10641" t="str">
        <f>T("2018")</f>
        <v>2018</v>
      </c>
      <c r="B10641" t="str">
        <f>T("FISICO                                            ")</f>
        <v xml:space="preserve">FISICO                                            </v>
      </c>
      <c r="C10641" t="str">
        <f>T("PUENTE DE VALLECAS  ")</f>
        <v xml:space="preserve">PUENTE DE VALLECAS  </v>
      </c>
      <c r="D10641" t="str">
        <f>T("ENTREVIAS           ")</f>
        <v xml:space="preserve">ENTREVIAS           </v>
      </c>
      <c r="E10641" t="str">
        <f>T("MT ")</f>
        <v xml:space="preserve">MT </v>
      </c>
      <c r="F10641" t="str">
        <f>T("MOTOCICLETAS   ")</f>
        <v xml:space="preserve">MOTOCICLETAS   </v>
      </c>
      <c r="G10641" t="str">
        <f>T("De 250,01 a 500 CENTIMETROS CUBICOS               ")</f>
        <v xml:space="preserve">De 250,01 a 500 CENTIMETROS CUBICOS               </v>
      </c>
      <c r="I10641">
        <v>2</v>
      </c>
    </row>
    <row r="10642" spans="1:9">
      <c r="A10642" t="str">
        <f>T("2018")</f>
        <v>2018</v>
      </c>
      <c r="B10642" t="str">
        <f>T("FISICO                                            ")</f>
        <v xml:space="preserve">FISICO                                            </v>
      </c>
      <c r="C10642" t="str">
        <f>T("PUENTE DE VALLECAS  ")</f>
        <v xml:space="preserve">PUENTE DE VALLECAS  </v>
      </c>
      <c r="D10642" t="str">
        <f>T("ENTREVIAS           ")</f>
        <v xml:space="preserve">ENTREVIAS           </v>
      </c>
      <c r="E10642" t="str">
        <f>T("MT ")</f>
        <v xml:space="preserve">MT </v>
      </c>
      <c r="F10642" t="str">
        <f>T("MOTOCICLETAS   ")</f>
        <v xml:space="preserve">MOTOCICLETAS   </v>
      </c>
      <c r="G10642" t="str">
        <f>T("De 500,01 a 1.000 CENTIMETROS CUBICOS             ")</f>
        <v xml:space="preserve">De 500,01 a 1.000 CENTIMETROS CUBICOS             </v>
      </c>
      <c r="I10642">
        <v>16</v>
      </c>
    </row>
    <row r="10643" spans="1:9">
      <c r="A10643" t="str">
        <f>T("2018")</f>
        <v>2018</v>
      </c>
      <c r="B10643" t="str">
        <f>T("FISICO                                            ")</f>
        <v xml:space="preserve">FISICO                                            </v>
      </c>
      <c r="C10643" t="str">
        <f>T("PUENTE DE VALLECAS  ")</f>
        <v xml:space="preserve">PUENTE DE VALLECAS  </v>
      </c>
      <c r="D10643" t="str">
        <f>T("ENTREVIAS           ")</f>
        <v xml:space="preserve">ENTREVIAS           </v>
      </c>
      <c r="E10643" t="str">
        <f>T("MT ")</f>
        <v xml:space="preserve">MT </v>
      </c>
      <c r="F10643" t="str">
        <f>T("MOTOCICLETAS   ")</f>
        <v xml:space="preserve">MOTOCICLETAS   </v>
      </c>
      <c r="G10643" t="str">
        <f>T("De 1.000,01 CENTIMETROS CUBICOS en adelante       ")</f>
        <v xml:space="preserve">De 1.000,01 CENTIMETROS CUBICOS en adelante       </v>
      </c>
      <c r="I10643">
        <v>1</v>
      </c>
    </row>
    <row r="10644" spans="1:9">
      <c r="A10644" t="str">
        <f>T("2018")</f>
        <v>2018</v>
      </c>
      <c r="B10644" t="str">
        <f>T("FISICO                                            ")</f>
        <v xml:space="preserve">FISICO                                            </v>
      </c>
      <c r="C10644" t="str">
        <f>T("PUENTE DE VALLECAS  ")</f>
        <v xml:space="preserve">PUENTE DE VALLECAS  </v>
      </c>
      <c r="D10644" t="str">
        <f>T("SAN DIEGO           ")</f>
        <v xml:space="preserve">SAN DIEGO           </v>
      </c>
      <c r="E10644" t="str">
        <f>T("MT ")</f>
        <v xml:space="preserve">MT </v>
      </c>
      <c r="F10644" t="str">
        <f>T("MOTOCICLETAS   ")</f>
        <v xml:space="preserve">MOTOCICLETAS   </v>
      </c>
      <c r="G10644" t="str">
        <f>T("De menos de 125,01 CENTIMETROS CUBICOS            ")</f>
        <v xml:space="preserve">De menos de 125,01 CENTIMETROS CUBICOS            </v>
      </c>
      <c r="I10644">
        <v>19</v>
      </c>
    </row>
    <row r="10645" spans="1:9">
      <c r="A10645" t="str">
        <f>T("2018")</f>
        <v>2018</v>
      </c>
      <c r="B10645" t="str">
        <f>T("FISICO                                            ")</f>
        <v xml:space="preserve">FISICO                                            </v>
      </c>
      <c r="C10645" t="str">
        <f>T("PUENTE DE VALLECAS  ")</f>
        <v xml:space="preserve">PUENTE DE VALLECAS  </v>
      </c>
      <c r="D10645" t="str">
        <f>T("SAN DIEGO           ")</f>
        <v xml:space="preserve">SAN DIEGO           </v>
      </c>
      <c r="E10645" t="str">
        <f>T("MT ")</f>
        <v xml:space="preserve">MT </v>
      </c>
      <c r="F10645" t="str">
        <f>T("MOTOCICLETAS   ")</f>
        <v xml:space="preserve">MOTOCICLETAS   </v>
      </c>
      <c r="G10645" t="str">
        <f>T("De 125,01 a 250 CENTIMETROS CUBICOS               ")</f>
        <v xml:space="preserve">De 125,01 a 250 CENTIMETROS CUBICOS               </v>
      </c>
      <c r="I10645">
        <v>8</v>
      </c>
    </row>
    <row r="10646" spans="1:9">
      <c r="A10646" t="str">
        <f>T("2018")</f>
        <v>2018</v>
      </c>
      <c r="B10646" t="str">
        <f>T("FISICO                                            ")</f>
        <v xml:space="preserve">FISICO                                            </v>
      </c>
      <c r="C10646" t="str">
        <f>T("PUENTE DE VALLECAS  ")</f>
        <v xml:space="preserve">PUENTE DE VALLECAS  </v>
      </c>
      <c r="D10646" t="str">
        <f>T("SAN DIEGO           ")</f>
        <v xml:space="preserve">SAN DIEGO           </v>
      </c>
      <c r="E10646" t="str">
        <f>T("MT ")</f>
        <v xml:space="preserve">MT </v>
      </c>
      <c r="F10646" t="str">
        <f>T("MOTOCICLETAS   ")</f>
        <v xml:space="preserve">MOTOCICLETAS   </v>
      </c>
      <c r="G10646" t="str">
        <f>T("De 250,01 a 500 CENTIMETROS CUBICOS               ")</f>
        <v xml:space="preserve">De 250,01 a 500 CENTIMETROS CUBICOS               </v>
      </c>
      <c r="I10646">
        <v>5</v>
      </c>
    </row>
    <row r="10647" spans="1:9">
      <c r="A10647" t="str">
        <f>T("2018")</f>
        <v>2018</v>
      </c>
      <c r="B10647" t="str">
        <f>T("FISICO                                            ")</f>
        <v xml:space="preserve">FISICO                                            </v>
      </c>
      <c r="C10647" t="str">
        <f>T("PUENTE DE VALLECAS  ")</f>
        <v xml:space="preserve">PUENTE DE VALLECAS  </v>
      </c>
      <c r="D10647" t="str">
        <f>T("SAN DIEGO           ")</f>
        <v xml:space="preserve">SAN DIEGO           </v>
      </c>
      <c r="E10647" t="str">
        <f>T("MT ")</f>
        <v xml:space="preserve">MT </v>
      </c>
      <c r="F10647" t="str">
        <f>T("MOTOCICLETAS   ")</f>
        <v xml:space="preserve">MOTOCICLETAS   </v>
      </c>
      <c r="G10647" t="str">
        <f>T("De 500,01 a 1.000 CENTIMETROS CUBICOS             ")</f>
        <v xml:space="preserve">De 500,01 a 1.000 CENTIMETROS CUBICOS             </v>
      </c>
      <c r="I10647">
        <v>19</v>
      </c>
    </row>
    <row r="10648" spans="1:9">
      <c r="A10648" t="str">
        <f>T("2018")</f>
        <v>2018</v>
      </c>
      <c r="B10648" t="str">
        <f>T("FISICO                                            ")</f>
        <v xml:space="preserve">FISICO                                            </v>
      </c>
      <c r="C10648" t="str">
        <f>T("PUENTE DE VALLECAS  ")</f>
        <v xml:space="preserve">PUENTE DE VALLECAS  </v>
      </c>
      <c r="D10648" t="str">
        <f>T("SAN DIEGO           ")</f>
        <v xml:space="preserve">SAN DIEGO           </v>
      </c>
      <c r="E10648" t="str">
        <f>T("MT ")</f>
        <v xml:space="preserve">MT </v>
      </c>
      <c r="F10648" t="str">
        <f>T("MOTOCICLETAS   ")</f>
        <v xml:space="preserve">MOTOCICLETAS   </v>
      </c>
      <c r="G10648" t="str">
        <f>T("De 1.000,01 CENTIMETROS CUBICOS en adelante       ")</f>
        <v xml:space="preserve">De 1.000,01 CENTIMETROS CUBICOS en adelante       </v>
      </c>
      <c r="I10648">
        <v>2</v>
      </c>
    </row>
    <row r="10649" spans="1:9">
      <c r="A10649" t="str">
        <f>T("2018")</f>
        <v>2018</v>
      </c>
      <c r="B10649" t="str">
        <f>T("FISICO                                            ")</f>
        <v xml:space="preserve">FISICO                                            </v>
      </c>
      <c r="C10649" t="str">
        <f>T("PUENTE DE VALLECAS  ")</f>
        <v xml:space="preserve">PUENTE DE VALLECAS  </v>
      </c>
      <c r="D10649" t="str">
        <f>T("PALOMERAS BAJAS     ")</f>
        <v xml:space="preserve">PALOMERAS BAJAS     </v>
      </c>
      <c r="E10649" t="str">
        <f>T("MT ")</f>
        <v xml:space="preserve">MT </v>
      </c>
      <c r="F10649" t="str">
        <f>T("MOTOCICLETAS   ")</f>
        <v xml:space="preserve">MOTOCICLETAS   </v>
      </c>
      <c r="G10649" t="str">
        <f>T("De menos de 125,01 CENTIMETROS CUBICOS            ")</f>
        <v xml:space="preserve">De menos de 125,01 CENTIMETROS CUBICOS            </v>
      </c>
      <c r="I10649">
        <v>20</v>
      </c>
    </row>
    <row r="10650" spans="1:9">
      <c r="A10650" t="str">
        <f>T("2018")</f>
        <v>2018</v>
      </c>
      <c r="B10650" t="str">
        <f>T("FISICO                                            ")</f>
        <v xml:space="preserve">FISICO                                            </v>
      </c>
      <c r="C10650" t="str">
        <f>T("PUENTE DE VALLECAS  ")</f>
        <v xml:space="preserve">PUENTE DE VALLECAS  </v>
      </c>
      <c r="D10650" t="str">
        <f>T("PALOMERAS BAJAS     ")</f>
        <v xml:space="preserve">PALOMERAS BAJAS     </v>
      </c>
      <c r="E10650" t="str">
        <f>T("MT ")</f>
        <v xml:space="preserve">MT </v>
      </c>
      <c r="F10650" t="str">
        <f>T("MOTOCICLETAS   ")</f>
        <v xml:space="preserve">MOTOCICLETAS   </v>
      </c>
      <c r="G10650" t="str">
        <f>T("De 125,01 a 250 CENTIMETROS CUBICOS               ")</f>
        <v xml:space="preserve">De 125,01 a 250 CENTIMETROS CUBICOS               </v>
      </c>
      <c r="I10650">
        <v>11</v>
      </c>
    </row>
    <row r="10651" spans="1:9">
      <c r="A10651" t="str">
        <f>T("2018")</f>
        <v>2018</v>
      </c>
      <c r="B10651" t="str">
        <f>T("FISICO                                            ")</f>
        <v xml:space="preserve">FISICO                                            </v>
      </c>
      <c r="C10651" t="str">
        <f>T("PUENTE DE VALLECAS  ")</f>
        <v xml:space="preserve">PUENTE DE VALLECAS  </v>
      </c>
      <c r="D10651" t="str">
        <f>T("PALOMERAS BAJAS     ")</f>
        <v xml:space="preserve">PALOMERAS BAJAS     </v>
      </c>
      <c r="E10651" t="str">
        <f>T("MT ")</f>
        <v xml:space="preserve">MT </v>
      </c>
      <c r="F10651" t="str">
        <f>T("MOTOCICLETAS   ")</f>
        <v xml:space="preserve">MOTOCICLETAS   </v>
      </c>
      <c r="G10651" t="str">
        <f>T("De 250,01 a 500 CENTIMETROS CUBICOS               ")</f>
        <v xml:space="preserve">De 250,01 a 500 CENTIMETROS CUBICOS               </v>
      </c>
      <c r="I10651">
        <v>4</v>
      </c>
    </row>
    <row r="10652" spans="1:9">
      <c r="A10652" t="str">
        <f>T("2018")</f>
        <v>2018</v>
      </c>
      <c r="B10652" t="str">
        <f>T("FISICO                                            ")</f>
        <v xml:space="preserve">FISICO                                            </v>
      </c>
      <c r="C10652" t="str">
        <f>T("PUENTE DE VALLECAS  ")</f>
        <v xml:space="preserve">PUENTE DE VALLECAS  </v>
      </c>
      <c r="D10652" t="str">
        <f>T("PALOMERAS BAJAS     ")</f>
        <v xml:space="preserve">PALOMERAS BAJAS     </v>
      </c>
      <c r="E10652" t="str">
        <f>T("MT ")</f>
        <v xml:space="preserve">MT </v>
      </c>
      <c r="F10652" t="str">
        <f>T("MOTOCICLETAS   ")</f>
        <v xml:space="preserve">MOTOCICLETAS   </v>
      </c>
      <c r="G10652" t="str">
        <f>T("De 500,01 a 1.000 CENTIMETROS CUBICOS             ")</f>
        <v xml:space="preserve">De 500,01 a 1.000 CENTIMETROS CUBICOS             </v>
      </c>
      <c r="I10652">
        <v>12</v>
      </c>
    </row>
    <row r="10653" spans="1:9">
      <c r="A10653" t="str">
        <f>T("2018")</f>
        <v>2018</v>
      </c>
      <c r="B10653" t="str">
        <f>T("FISICO                                            ")</f>
        <v xml:space="preserve">FISICO                                            </v>
      </c>
      <c r="C10653" t="str">
        <f>T("PUENTE DE VALLECAS  ")</f>
        <v xml:space="preserve">PUENTE DE VALLECAS  </v>
      </c>
      <c r="D10653" t="str">
        <f>T("PALOMERAS BAJAS     ")</f>
        <v xml:space="preserve">PALOMERAS BAJAS     </v>
      </c>
      <c r="E10653" t="str">
        <f>T("MT ")</f>
        <v xml:space="preserve">MT </v>
      </c>
      <c r="F10653" t="str">
        <f>T("MOTOCICLETAS   ")</f>
        <v xml:space="preserve">MOTOCICLETAS   </v>
      </c>
      <c r="G10653" t="str">
        <f>T("De 1.000,01 CENTIMETROS CUBICOS en adelante       ")</f>
        <v xml:space="preserve">De 1.000,01 CENTIMETROS CUBICOS en adelante       </v>
      </c>
      <c r="I10653">
        <v>2</v>
      </c>
    </row>
    <row r="10654" spans="1:9">
      <c r="A10654" t="str">
        <f>T("2018")</f>
        <v>2018</v>
      </c>
      <c r="B10654" t="str">
        <f>T("FISICO                                            ")</f>
        <v xml:space="preserve">FISICO                                            </v>
      </c>
      <c r="C10654" t="str">
        <f>T("PUENTE DE VALLECAS  ")</f>
        <v xml:space="preserve">PUENTE DE VALLECAS  </v>
      </c>
      <c r="D10654" t="str">
        <f>T("PALOMERAS SURESTE   ")</f>
        <v xml:space="preserve">PALOMERAS SURESTE   </v>
      </c>
      <c r="E10654" t="str">
        <f>T("MT ")</f>
        <v xml:space="preserve">MT </v>
      </c>
      <c r="F10654" t="str">
        <f>T("MOTOCICLETAS   ")</f>
        <v xml:space="preserve">MOTOCICLETAS   </v>
      </c>
      <c r="G10654" t="str">
        <f>T("De menos de 125,01 CENTIMETROS CUBICOS            ")</f>
        <v xml:space="preserve">De menos de 125,01 CENTIMETROS CUBICOS            </v>
      </c>
      <c r="I10654">
        <v>15</v>
      </c>
    </row>
    <row r="10655" spans="1:9">
      <c r="A10655" t="str">
        <f>T("2018")</f>
        <v>2018</v>
      </c>
      <c r="B10655" t="str">
        <f>T("FISICO                                            ")</f>
        <v xml:space="preserve">FISICO                                            </v>
      </c>
      <c r="C10655" t="str">
        <f>T("PUENTE DE VALLECAS  ")</f>
        <v xml:space="preserve">PUENTE DE VALLECAS  </v>
      </c>
      <c r="D10655" t="str">
        <f>T("PALOMERAS SURESTE   ")</f>
        <v xml:space="preserve">PALOMERAS SURESTE   </v>
      </c>
      <c r="E10655" t="str">
        <f>T("MT ")</f>
        <v xml:space="preserve">MT </v>
      </c>
      <c r="F10655" t="str">
        <f>T("MOTOCICLETAS   ")</f>
        <v xml:space="preserve">MOTOCICLETAS   </v>
      </c>
      <c r="G10655" t="str">
        <f>T("De 125,01 a 250 CENTIMETROS CUBICOS               ")</f>
        <v xml:space="preserve">De 125,01 a 250 CENTIMETROS CUBICOS               </v>
      </c>
      <c r="I10655">
        <v>15</v>
      </c>
    </row>
    <row r="10656" spans="1:9">
      <c r="A10656" t="str">
        <f>T("2018")</f>
        <v>2018</v>
      </c>
      <c r="B10656" t="str">
        <f>T("FISICO                                            ")</f>
        <v xml:space="preserve">FISICO                                            </v>
      </c>
      <c r="C10656" t="str">
        <f>T("PUENTE DE VALLECAS  ")</f>
        <v xml:space="preserve">PUENTE DE VALLECAS  </v>
      </c>
      <c r="D10656" t="str">
        <f>T("PALOMERAS SURESTE   ")</f>
        <v xml:space="preserve">PALOMERAS SURESTE   </v>
      </c>
      <c r="E10656" t="str">
        <f>T("MT ")</f>
        <v xml:space="preserve">MT </v>
      </c>
      <c r="F10656" t="str">
        <f>T("MOTOCICLETAS   ")</f>
        <v xml:space="preserve">MOTOCICLETAS   </v>
      </c>
      <c r="G10656" t="str">
        <f>T("De 250,01 a 500 CENTIMETROS CUBICOS               ")</f>
        <v xml:space="preserve">De 250,01 a 500 CENTIMETROS CUBICOS               </v>
      </c>
      <c r="I10656">
        <v>4</v>
      </c>
    </row>
    <row r="10657" spans="1:9">
      <c r="A10657" t="str">
        <f>T("2018")</f>
        <v>2018</v>
      </c>
      <c r="B10657" t="str">
        <f>T("FISICO                                            ")</f>
        <v xml:space="preserve">FISICO                                            </v>
      </c>
      <c r="C10657" t="str">
        <f>T("PUENTE DE VALLECAS  ")</f>
        <v xml:space="preserve">PUENTE DE VALLECAS  </v>
      </c>
      <c r="D10657" t="str">
        <f>T("PALOMERAS SURESTE   ")</f>
        <v xml:space="preserve">PALOMERAS SURESTE   </v>
      </c>
      <c r="E10657" t="str">
        <f>T("MT ")</f>
        <v xml:space="preserve">MT </v>
      </c>
      <c r="F10657" t="str">
        <f>T("MOTOCICLETAS   ")</f>
        <v xml:space="preserve">MOTOCICLETAS   </v>
      </c>
      <c r="G10657" t="str">
        <f>T("De 500,01 a 1.000 CENTIMETROS CUBICOS             ")</f>
        <v xml:space="preserve">De 500,01 a 1.000 CENTIMETROS CUBICOS             </v>
      </c>
      <c r="I10657">
        <v>18</v>
      </c>
    </row>
    <row r="10658" spans="1:9">
      <c r="A10658" t="str">
        <f>T("2018")</f>
        <v>2018</v>
      </c>
      <c r="B10658" t="str">
        <f>T("FISICO                                            ")</f>
        <v xml:space="preserve">FISICO                                            </v>
      </c>
      <c r="C10658" t="str">
        <f>T("PUENTE DE VALLECAS  ")</f>
        <v xml:space="preserve">PUENTE DE VALLECAS  </v>
      </c>
      <c r="D10658" t="str">
        <f>T("PALOMERAS SURESTE   ")</f>
        <v xml:space="preserve">PALOMERAS SURESTE   </v>
      </c>
      <c r="E10658" t="str">
        <f>T("MT ")</f>
        <v xml:space="preserve">MT </v>
      </c>
      <c r="F10658" t="str">
        <f>T("MOTOCICLETAS   ")</f>
        <v xml:space="preserve">MOTOCICLETAS   </v>
      </c>
      <c r="G10658" t="str">
        <f>T("De 1.000,01 CENTIMETROS CUBICOS en adelante       ")</f>
        <v xml:space="preserve">De 1.000,01 CENTIMETROS CUBICOS en adelante       </v>
      </c>
      <c r="I10658">
        <v>3</v>
      </c>
    </row>
    <row r="10659" spans="1:9">
      <c r="A10659" t="str">
        <f>T("2018")</f>
        <v>2018</v>
      </c>
      <c r="B10659" t="str">
        <f>T("FISICO                                            ")</f>
        <v xml:space="preserve">FISICO                                            </v>
      </c>
      <c r="C10659" t="str">
        <f>T("PUENTE DE VALLECAS  ")</f>
        <v xml:space="preserve">PUENTE DE VALLECAS  </v>
      </c>
      <c r="D10659" t="str">
        <f>T("PORTAZGO            ")</f>
        <v xml:space="preserve">PORTAZGO            </v>
      </c>
      <c r="E10659" t="str">
        <f>T("MT ")</f>
        <v xml:space="preserve">MT </v>
      </c>
      <c r="F10659" t="str">
        <f>T("MOTOCICLETAS   ")</f>
        <v xml:space="preserve">MOTOCICLETAS   </v>
      </c>
      <c r="G10659" t="str">
        <f>T("De menos de 125,01 CENTIMETROS CUBICOS            ")</f>
        <v xml:space="preserve">De menos de 125,01 CENTIMETROS CUBICOS            </v>
      </c>
      <c r="I10659">
        <v>11</v>
      </c>
    </row>
    <row r="10660" spans="1:9">
      <c r="A10660" t="str">
        <f>T("2018")</f>
        <v>2018</v>
      </c>
      <c r="B10660" t="str">
        <f>T("FISICO                                            ")</f>
        <v xml:space="preserve">FISICO                                            </v>
      </c>
      <c r="C10660" t="str">
        <f>T("PUENTE DE VALLECAS  ")</f>
        <v xml:space="preserve">PUENTE DE VALLECAS  </v>
      </c>
      <c r="D10660" t="str">
        <f>T("PORTAZGO            ")</f>
        <v xml:space="preserve">PORTAZGO            </v>
      </c>
      <c r="E10660" t="str">
        <f>T("MT ")</f>
        <v xml:space="preserve">MT </v>
      </c>
      <c r="F10660" t="str">
        <f>T("MOTOCICLETAS   ")</f>
        <v xml:space="preserve">MOTOCICLETAS   </v>
      </c>
      <c r="G10660" t="str">
        <f>T("De 125,01 a 250 CENTIMETROS CUBICOS               ")</f>
        <v xml:space="preserve">De 125,01 a 250 CENTIMETROS CUBICOS               </v>
      </c>
      <c r="I10660">
        <v>6</v>
      </c>
    </row>
    <row r="10661" spans="1:9">
      <c r="A10661" t="str">
        <f>T("2018")</f>
        <v>2018</v>
      </c>
      <c r="B10661" t="str">
        <f>T("FISICO                                            ")</f>
        <v xml:space="preserve">FISICO                                            </v>
      </c>
      <c r="C10661" t="str">
        <f>T("PUENTE DE VALLECAS  ")</f>
        <v xml:space="preserve">PUENTE DE VALLECAS  </v>
      </c>
      <c r="D10661" t="str">
        <f>T("PORTAZGO            ")</f>
        <v xml:space="preserve">PORTAZGO            </v>
      </c>
      <c r="E10661" t="str">
        <f>T("MT ")</f>
        <v xml:space="preserve">MT </v>
      </c>
      <c r="F10661" t="str">
        <f>T("MOTOCICLETAS   ")</f>
        <v xml:space="preserve">MOTOCICLETAS   </v>
      </c>
      <c r="G10661" t="str">
        <f>T("De 250,01 a 500 CENTIMETROS CUBICOS               ")</f>
        <v xml:space="preserve">De 250,01 a 500 CENTIMETROS CUBICOS               </v>
      </c>
      <c r="I10661">
        <v>2</v>
      </c>
    </row>
    <row r="10662" spans="1:9">
      <c r="A10662" t="str">
        <f>T("2018")</f>
        <v>2018</v>
      </c>
      <c r="B10662" t="str">
        <f>T("FISICO                                            ")</f>
        <v xml:space="preserve">FISICO                                            </v>
      </c>
      <c r="C10662" t="str">
        <f>T("PUENTE DE VALLECAS  ")</f>
        <v xml:space="preserve">PUENTE DE VALLECAS  </v>
      </c>
      <c r="D10662" t="str">
        <f>T("PORTAZGO            ")</f>
        <v xml:space="preserve">PORTAZGO            </v>
      </c>
      <c r="E10662" t="str">
        <f>T("MT ")</f>
        <v xml:space="preserve">MT </v>
      </c>
      <c r="F10662" t="str">
        <f>T("MOTOCICLETAS   ")</f>
        <v xml:space="preserve">MOTOCICLETAS   </v>
      </c>
      <c r="G10662" t="str">
        <f>T("De 500,01 a 1.000 CENTIMETROS CUBICOS             ")</f>
        <v xml:space="preserve">De 500,01 a 1.000 CENTIMETROS CUBICOS             </v>
      </c>
      <c r="I10662">
        <v>17</v>
      </c>
    </row>
    <row r="10663" spans="1:9">
      <c r="A10663" t="str">
        <f>T("2018")</f>
        <v>2018</v>
      </c>
      <c r="B10663" t="str">
        <f>T("FISICO                                            ")</f>
        <v xml:space="preserve">FISICO                                            </v>
      </c>
      <c r="C10663" t="str">
        <f>T("PUENTE DE VALLECAS  ")</f>
        <v xml:space="preserve">PUENTE DE VALLECAS  </v>
      </c>
      <c r="D10663" t="str">
        <f>T("PORTAZGO            ")</f>
        <v xml:space="preserve">PORTAZGO            </v>
      </c>
      <c r="E10663" t="str">
        <f>T("MT ")</f>
        <v xml:space="preserve">MT </v>
      </c>
      <c r="F10663" t="str">
        <f>T("MOTOCICLETAS   ")</f>
        <v xml:space="preserve">MOTOCICLETAS   </v>
      </c>
      <c r="G10663" t="str">
        <f>T("De 1.000,01 CENTIMETROS CUBICOS en adelante       ")</f>
        <v xml:space="preserve">De 1.000,01 CENTIMETROS CUBICOS en adelante       </v>
      </c>
      <c r="I10663">
        <v>4</v>
      </c>
    </row>
    <row r="10664" spans="1:9">
      <c r="A10664" t="str">
        <f>T("2018")</f>
        <v>2018</v>
      </c>
      <c r="B10664" t="str">
        <f>T("FISICO                                            ")</f>
        <v xml:space="preserve">FISICO                                            </v>
      </c>
      <c r="C10664" t="str">
        <f>T("PUENTE DE VALLECAS  ")</f>
        <v xml:space="preserve">PUENTE DE VALLECAS  </v>
      </c>
      <c r="D10664" t="str">
        <f>T("NUMANCIA            ")</f>
        <v xml:space="preserve">NUMANCIA            </v>
      </c>
      <c r="E10664" t="str">
        <f>T("MT ")</f>
        <v xml:space="preserve">MT </v>
      </c>
      <c r="F10664" t="str">
        <f>T("MOTOCICLETAS   ")</f>
        <v xml:space="preserve">MOTOCICLETAS   </v>
      </c>
      <c r="G10664" t="str">
        <f>T("De menos de 125,01 CENTIMETROS CUBICOS            ")</f>
        <v xml:space="preserve">De menos de 125,01 CENTIMETROS CUBICOS            </v>
      </c>
      <c r="I10664">
        <v>19</v>
      </c>
    </row>
    <row r="10665" spans="1:9">
      <c r="A10665" t="str">
        <f>T("2018")</f>
        <v>2018</v>
      </c>
      <c r="B10665" t="str">
        <f>T("FISICO                                            ")</f>
        <v xml:space="preserve">FISICO                                            </v>
      </c>
      <c r="C10665" t="str">
        <f>T("PUENTE DE VALLECAS  ")</f>
        <v xml:space="preserve">PUENTE DE VALLECAS  </v>
      </c>
      <c r="D10665" t="str">
        <f>T("NUMANCIA            ")</f>
        <v xml:space="preserve">NUMANCIA            </v>
      </c>
      <c r="E10665" t="str">
        <f>T("MT ")</f>
        <v xml:space="preserve">MT </v>
      </c>
      <c r="F10665" t="str">
        <f>T("MOTOCICLETAS   ")</f>
        <v xml:space="preserve">MOTOCICLETAS   </v>
      </c>
      <c r="G10665" t="str">
        <f>T("De 125,01 a 250 CENTIMETROS CUBICOS               ")</f>
        <v xml:space="preserve">De 125,01 a 250 CENTIMETROS CUBICOS               </v>
      </c>
      <c r="I10665">
        <v>15</v>
      </c>
    </row>
    <row r="10666" spans="1:9">
      <c r="A10666" t="str">
        <f>T("2018")</f>
        <v>2018</v>
      </c>
      <c r="B10666" t="str">
        <f>T("FISICO                                            ")</f>
        <v xml:space="preserve">FISICO                                            </v>
      </c>
      <c r="C10666" t="str">
        <f>T("PUENTE DE VALLECAS  ")</f>
        <v xml:space="preserve">PUENTE DE VALLECAS  </v>
      </c>
      <c r="D10666" t="str">
        <f>T("NUMANCIA            ")</f>
        <v xml:space="preserve">NUMANCIA            </v>
      </c>
      <c r="E10666" t="str">
        <f>T("MT ")</f>
        <v xml:space="preserve">MT </v>
      </c>
      <c r="F10666" t="str">
        <f>T("MOTOCICLETAS   ")</f>
        <v xml:space="preserve">MOTOCICLETAS   </v>
      </c>
      <c r="G10666" t="str">
        <f>T("De 250,01 a 500 CENTIMETROS CUBICOS               ")</f>
        <v xml:space="preserve">De 250,01 a 500 CENTIMETROS CUBICOS               </v>
      </c>
      <c r="I10666">
        <v>9</v>
      </c>
    </row>
    <row r="10667" spans="1:9">
      <c r="A10667" t="str">
        <f>T("2018")</f>
        <v>2018</v>
      </c>
      <c r="B10667" t="str">
        <f>T("FISICO                                            ")</f>
        <v xml:space="preserve">FISICO                                            </v>
      </c>
      <c r="C10667" t="str">
        <f>T("PUENTE DE VALLECAS  ")</f>
        <v xml:space="preserve">PUENTE DE VALLECAS  </v>
      </c>
      <c r="D10667" t="str">
        <f>T("NUMANCIA            ")</f>
        <v xml:space="preserve">NUMANCIA            </v>
      </c>
      <c r="E10667" t="str">
        <f>T("MT ")</f>
        <v xml:space="preserve">MT </v>
      </c>
      <c r="F10667" t="str">
        <f>T("MOTOCICLETAS   ")</f>
        <v xml:space="preserve">MOTOCICLETAS   </v>
      </c>
      <c r="G10667" t="str">
        <f>T("De 500,01 a 1.000 CENTIMETROS CUBICOS             ")</f>
        <v xml:space="preserve">De 500,01 a 1.000 CENTIMETROS CUBICOS             </v>
      </c>
      <c r="I10667">
        <v>13</v>
      </c>
    </row>
    <row r="10668" spans="1:9">
      <c r="A10668" t="str">
        <f>T("2018")</f>
        <v>2018</v>
      </c>
      <c r="B10668" t="str">
        <f>T("JURIDICO                                          ")</f>
        <v xml:space="preserve">JURIDICO                                          </v>
      </c>
      <c r="C10668" t="str">
        <f>T("PUENTE DE VALLECAS  ")</f>
        <v xml:space="preserve">PUENTE DE VALLECAS  </v>
      </c>
      <c r="D10668" t="str">
        <f>T("PALOMERAS SURESTE   ")</f>
        <v xml:space="preserve">PALOMERAS SURESTE   </v>
      </c>
      <c r="E10668" t="str">
        <f>T("MT ")</f>
        <v xml:space="preserve">MT </v>
      </c>
      <c r="F10668" t="str">
        <f>T("MOTOCICLETAS   ")</f>
        <v xml:space="preserve">MOTOCICLETAS   </v>
      </c>
      <c r="G10668" t="str">
        <f>T("De menos de 125,01 CENTIMETROS CUBICOS            ")</f>
        <v xml:space="preserve">De menos de 125,01 CENTIMETROS CUBICOS            </v>
      </c>
      <c r="I10668">
        <v>2</v>
      </c>
    </row>
    <row r="10669" spans="1:9">
      <c r="A10669" t="str">
        <f>T("2018")</f>
        <v>2018</v>
      </c>
      <c r="B10669" t="str">
        <f>T("JURIDICO                                          ")</f>
        <v xml:space="preserve">JURIDICO                                          </v>
      </c>
      <c r="C10669" t="str">
        <f>T("PUENTE DE VALLECAS  ")</f>
        <v xml:space="preserve">PUENTE DE VALLECAS  </v>
      </c>
      <c r="D10669" t="str">
        <f>T("PORTAZGO            ")</f>
        <v xml:space="preserve">PORTAZGO            </v>
      </c>
      <c r="E10669" t="str">
        <f>T("MT ")</f>
        <v xml:space="preserve">MT </v>
      </c>
      <c r="F10669" t="str">
        <f>T("MOTOCICLETAS   ")</f>
        <v xml:space="preserve">MOTOCICLETAS   </v>
      </c>
      <c r="G10669" t="str">
        <f>T("De menos de 125,01 CENTIMETROS CUBICOS            ")</f>
        <v xml:space="preserve">De menos de 125,01 CENTIMETROS CUBICOS            </v>
      </c>
      <c r="I10669">
        <v>1</v>
      </c>
    </row>
    <row r="10670" spans="1:9">
      <c r="A10670" t="str">
        <f>T("2018")</f>
        <v>2018</v>
      </c>
      <c r="B10670" t="str">
        <f>T("JURIDICO                                          ")</f>
        <v xml:space="preserve">JURIDICO                                          </v>
      </c>
      <c r="C10670" t="str">
        <f>T("PUENTE DE VALLECAS  ")</f>
        <v xml:space="preserve">PUENTE DE VALLECAS  </v>
      </c>
      <c r="D10670" t="str">
        <f>T("PORTAZGO            ")</f>
        <v xml:space="preserve">PORTAZGO            </v>
      </c>
      <c r="E10670" t="str">
        <f>T("MT ")</f>
        <v xml:space="preserve">MT </v>
      </c>
      <c r="F10670" t="str">
        <f>T("MOTOCICLETAS   ")</f>
        <v xml:space="preserve">MOTOCICLETAS   </v>
      </c>
      <c r="G10670" t="str">
        <f>T("De 125,01 a 250 CENTIMETROS CUBICOS               ")</f>
        <v xml:space="preserve">De 125,01 a 250 CENTIMETROS CUBICOS               </v>
      </c>
      <c r="I10670">
        <v>1</v>
      </c>
    </row>
    <row r="10671" spans="1:9">
      <c r="A10671" t="str">
        <f>T("2018")</f>
        <v>2018</v>
      </c>
      <c r="B10671" t="str">
        <f>T("Entidad sin personalidad jurídica (art. 35.4 LGT) ")</f>
        <v xml:space="preserve">Entidad sin personalidad jurídica (art. 35.4 LGT) </v>
      </c>
      <c r="C10671" t="str">
        <f>T("PUENTE DE VALLECAS  ")</f>
        <v xml:space="preserve">PUENTE DE VALLECAS  </v>
      </c>
      <c r="D10671" t="str">
        <f>T("PALOMERAS SURESTE   ")</f>
        <v xml:space="preserve">PALOMERAS SURESTE   </v>
      </c>
      <c r="E10671" t="str">
        <f>T("RE ")</f>
        <v xml:space="preserve">RE </v>
      </c>
      <c r="F10671" t="str">
        <f>T("REMOLQUES      ")</f>
        <v xml:space="preserve">REMOLQUES      </v>
      </c>
      <c r="G10671" t="str">
        <f>T("De 3.000 KG DE CARGA ÚTIL en adelante             ")</f>
        <v xml:space="preserve">De 3.000 KG DE CARGA ÚTIL en adelante             </v>
      </c>
      <c r="H10671" t="str">
        <f>T("DIESEL                                            ")</f>
        <v xml:space="preserve">DIESEL                                            </v>
      </c>
      <c r="I10671">
        <v>1</v>
      </c>
    </row>
    <row r="10672" spans="1:9">
      <c r="A10672" t="str">
        <f>T("2018")</f>
        <v>2018</v>
      </c>
      <c r="B10672" t="str">
        <f>T("FISICO                                            ")</f>
        <v xml:space="preserve">FISICO                                            </v>
      </c>
      <c r="C10672" t="str">
        <f>T("PUENTE DE VALLECAS  ")</f>
        <v xml:space="preserve">PUENTE DE VALLECAS  </v>
      </c>
      <c r="D10672" t="str">
        <f>T("PALOMERAS SURESTE   ")</f>
        <v xml:space="preserve">PALOMERAS SURESTE   </v>
      </c>
      <c r="E10672" t="str">
        <f>T("RE ")</f>
        <v xml:space="preserve">RE </v>
      </c>
      <c r="F10672" t="str">
        <f>T("REMOLQUES      ")</f>
        <v xml:space="preserve">REMOLQUES      </v>
      </c>
      <c r="G10672" t="str">
        <f>T("De 3.000 KG DE CARGA ÚTIL en adelante             ")</f>
        <v xml:space="preserve">De 3.000 KG DE CARGA ÚTIL en adelante             </v>
      </c>
      <c r="H10672" t="str">
        <f>T("GASOLINA                                          ")</f>
        <v xml:space="preserve">GASOLINA                                          </v>
      </c>
      <c r="I10672">
        <v>1</v>
      </c>
    </row>
    <row r="10673" spans="1:9">
      <c r="A10673" t="str">
        <f>T("2018")</f>
        <v>2018</v>
      </c>
      <c r="B10673" t="str">
        <f>T("FISICO                                            ")</f>
        <v xml:space="preserve">FISICO                                            </v>
      </c>
      <c r="C10673" t="str">
        <f>T("PUENTE DE VALLECAS  ")</f>
        <v xml:space="preserve">PUENTE DE VALLECAS  </v>
      </c>
      <c r="D10673" t="str">
        <f>T("NUMANCIA            ")</f>
        <v xml:space="preserve">NUMANCIA            </v>
      </c>
      <c r="E10673" t="str">
        <f>T("RE ")</f>
        <v xml:space="preserve">RE </v>
      </c>
      <c r="F10673" t="str">
        <f>T("REMOLQUES      ")</f>
        <v xml:space="preserve">REMOLQUES      </v>
      </c>
      <c r="G10673" t="str">
        <f>T("De 1.000 a 2.999 KG DE CARGA ÚTIL                 ")</f>
        <v xml:space="preserve">De 1.000 a 2.999 KG DE CARGA ÚTIL                 </v>
      </c>
      <c r="H10673" t="str">
        <f>T("GASOLINA                                          ")</f>
        <v xml:space="preserve">GASOLINA                                          </v>
      </c>
      <c r="I10673">
        <v>1</v>
      </c>
    </row>
    <row r="10674" spans="1:9">
      <c r="A10674" t="str">
        <f>T("2018")</f>
        <v>2018</v>
      </c>
      <c r="B10674" t="str">
        <f>T("JURIDICO                                          ")</f>
        <v xml:space="preserve">JURIDICO                                          </v>
      </c>
      <c r="C10674" t="str">
        <f>T("PUENTE DE VALLECAS  ")</f>
        <v xml:space="preserve">PUENTE DE VALLECAS  </v>
      </c>
      <c r="D10674" t="str">
        <f>T("PALOMERAS SURESTE   ")</f>
        <v xml:space="preserve">PALOMERAS SURESTE   </v>
      </c>
      <c r="E10674" t="str">
        <f>T("RE ")</f>
        <v xml:space="preserve">RE </v>
      </c>
      <c r="F10674" t="str">
        <f>T("REMOLQUES      ")</f>
        <v xml:space="preserve">REMOLQUES      </v>
      </c>
      <c r="G10674" t="str">
        <f>T("De 3.000 KG DE CARGA ÚTIL en adelante             ")</f>
        <v xml:space="preserve">De 3.000 KG DE CARGA ÚTIL en adelante             </v>
      </c>
      <c r="H10674" t="str">
        <f>T("GASOLINA                                          ")</f>
        <v xml:space="preserve">GASOLINA                                          </v>
      </c>
      <c r="I10674">
        <v>1</v>
      </c>
    </row>
    <row r="10675" spans="1:9">
      <c r="A10675" t="str">
        <f>T("2018")</f>
        <v>2018</v>
      </c>
      <c r="B10675" t="str">
        <f>T("FISICO                                            ")</f>
        <v xml:space="preserve">FISICO                                            </v>
      </c>
      <c r="C10675" t="str">
        <f>T("PUENTE DE VALLECAS  ")</f>
        <v xml:space="preserve">PUENTE DE VALLECAS  </v>
      </c>
      <c r="D10675" t="str">
        <f>T("ENTREVIAS           ")</f>
        <v xml:space="preserve">ENTREVIAS           </v>
      </c>
      <c r="E10675" t="str">
        <f>T("RE ")</f>
        <v xml:space="preserve">RE </v>
      </c>
      <c r="F10675" t="str">
        <f>T("REMOLQUES      ")</f>
        <v xml:space="preserve">REMOLQUES      </v>
      </c>
      <c r="G10675" t="str">
        <f>T("De 3.000 KG DE CARGA ÚTIL en adelante             ")</f>
        <v xml:space="preserve">De 3.000 KG DE CARGA ÚTIL en adelante             </v>
      </c>
      <c r="I10675">
        <v>1</v>
      </c>
    </row>
    <row r="10676" spans="1:9">
      <c r="A10676" t="str">
        <f>T("2018")</f>
        <v>2018</v>
      </c>
      <c r="B10676" t="str">
        <f>T("FISICO                                            ")</f>
        <v xml:space="preserve">FISICO                                            </v>
      </c>
      <c r="C10676" t="str">
        <f>T("PUENTE DE VALLECAS  ")</f>
        <v xml:space="preserve">PUENTE DE VALLECAS  </v>
      </c>
      <c r="D10676" t="str">
        <f>T("SAN DIEGO           ")</f>
        <v xml:space="preserve">SAN DIEGO           </v>
      </c>
      <c r="E10676" t="str">
        <f>T("RE ")</f>
        <v xml:space="preserve">RE </v>
      </c>
      <c r="F10676" t="str">
        <f>T("REMOLQUES      ")</f>
        <v xml:space="preserve">REMOLQUES      </v>
      </c>
      <c r="G10676" t="str">
        <f>T("De 1.000 a 2.999 KG DE CARGA ÚTIL                 ")</f>
        <v xml:space="preserve">De 1.000 a 2.999 KG DE CARGA ÚTIL                 </v>
      </c>
      <c r="I10676">
        <v>2</v>
      </c>
    </row>
    <row r="10677" spans="1:9">
      <c r="A10677" t="str">
        <f>T("2018")</f>
        <v>2018</v>
      </c>
      <c r="B10677" t="str">
        <f>T("FISICO                                            ")</f>
        <v xml:space="preserve">FISICO                                            </v>
      </c>
      <c r="C10677" t="str">
        <f>T("PUENTE DE VALLECAS  ")</f>
        <v xml:space="preserve">PUENTE DE VALLECAS  </v>
      </c>
      <c r="D10677" t="str">
        <f>T("SAN DIEGO           ")</f>
        <v xml:space="preserve">SAN DIEGO           </v>
      </c>
      <c r="E10677" t="str">
        <f>T("RE ")</f>
        <v xml:space="preserve">RE </v>
      </c>
      <c r="F10677" t="str">
        <f>T("REMOLQUES      ")</f>
        <v xml:space="preserve">REMOLQUES      </v>
      </c>
      <c r="G10677" t="str">
        <f>T("De 3.000 KG DE CARGA ÚTIL en adelante             ")</f>
        <v xml:space="preserve">De 3.000 KG DE CARGA ÚTIL en adelante             </v>
      </c>
      <c r="I10677">
        <v>2</v>
      </c>
    </row>
    <row r="10678" spans="1:9">
      <c r="A10678" t="str">
        <f>T("2018")</f>
        <v>2018</v>
      </c>
      <c r="B10678" t="str">
        <f>T("FISICO                                            ")</f>
        <v xml:space="preserve">FISICO                                            </v>
      </c>
      <c r="C10678" t="str">
        <f>T("PUENTE DE VALLECAS  ")</f>
        <v xml:space="preserve">PUENTE DE VALLECAS  </v>
      </c>
      <c r="D10678" t="str">
        <f>T("PALOMERAS BAJAS     ")</f>
        <v xml:space="preserve">PALOMERAS BAJAS     </v>
      </c>
      <c r="E10678" t="str">
        <f>T("RE ")</f>
        <v xml:space="preserve">RE </v>
      </c>
      <c r="F10678" t="str">
        <f>T("REMOLQUES      ")</f>
        <v xml:space="preserve">REMOLQUES      </v>
      </c>
      <c r="G10678" t="str">
        <f>T("De 3.000 KG DE CARGA ÚTIL en adelante             ")</f>
        <v xml:space="preserve">De 3.000 KG DE CARGA ÚTIL en adelante             </v>
      </c>
      <c r="I10678">
        <v>1</v>
      </c>
    </row>
    <row r="10679" spans="1:9">
      <c r="A10679" t="str">
        <f>T("2018")</f>
        <v>2018</v>
      </c>
      <c r="B10679" t="str">
        <f>T("FISICO                                            ")</f>
        <v xml:space="preserve">FISICO                                            </v>
      </c>
      <c r="C10679" t="str">
        <f>T("PUENTE DE VALLECAS  ")</f>
        <v xml:space="preserve">PUENTE DE VALLECAS  </v>
      </c>
      <c r="D10679" t="str">
        <f>T("PALOMERAS SURESTE   ")</f>
        <v xml:space="preserve">PALOMERAS SURESTE   </v>
      </c>
      <c r="E10679" t="str">
        <f>T("RE ")</f>
        <v xml:space="preserve">RE </v>
      </c>
      <c r="F10679" t="str">
        <f>T("REMOLQUES      ")</f>
        <v xml:space="preserve">REMOLQUES      </v>
      </c>
      <c r="G10679" t="str">
        <f>T("De 1.000 a 2.999 KG DE CARGA ÚTIL                 ")</f>
        <v xml:space="preserve">De 1.000 a 2.999 KG DE CARGA ÚTIL                 </v>
      </c>
      <c r="I10679">
        <v>1</v>
      </c>
    </row>
    <row r="10680" spans="1:9">
      <c r="A10680" t="str">
        <f>T("2018")</f>
        <v>2018</v>
      </c>
      <c r="B10680" t="str">
        <f>T("FISICO                                            ")</f>
        <v xml:space="preserve">FISICO                                            </v>
      </c>
      <c r="C10680" t="str">
        <f>T("PUENTE DE VALLECAS  ")</f>
        <v xml:space="preserve">PUENTE DE VALLECAS  </v>
      </c>
      <c r="D10680" t="str">
        <f>T("PALOMERAS SURESTE   ")</f>
        <v xml:space="preserve">PALOMERAS SURESTE   </v>
      </c>
      <c r="E10680" t="str">
        <f>T("RE ")</f>
        <v xml:space="preserve">RE </v>
      </c>
      <c r="F10680" t="str">
        <f>T("REMOLQUES      ")</f>
        <v xml:space="preserve">REMOLQUES      </v>
      </c>
      <c r="G10680" t="str">
        <f>T("De 3.000 KG DE CARGA ÚTIL en adelante             ")</f>
        <v xml:space="preserve">De 3.000 KG DE CARGA ÚTIL en adelante             </v>
      </c>
      <c r="I10680">
        <v>4</v>
      </c>
    </row>
    <row r="10681" spans="1:9">
      <c r="A10681" t="str">
        <f>T("2018")</f>
        <v>2018</v>
      </c>
      <c r="B10681" t="str">
        <f>T("FISICO                                            ")</f>
        <v xml:space="preserve">FISICO                                            </v>
      </c>
      <c r="C10681" t="str">
        <f>T("PUENTE DE VALLECAS  ")</f>
        <v xml:space="preserve">PUENTE DE VALLECAS  </v>
      </c>
      <c r="D10681" t="str">
        <f>T("PORTAZGO            ")</f>
        <v xml:space="preserve">PORTAZGO            </v>
      </c>
      <c r="E10681" t="str">
        <f>T("RE ")</f>
        <v xml:space="preserve">RE </v>
      </c>
      <c r="F10681" t="str">
        <f>T("REMOLQUES      ")</f>
        <v xml:space="preserve">REMOLQUES      </v>
      </c>
      <c r="G10681" t="str">
        <f>T("De 751 a 999 KG DE CARGA ÚTIL                     ")</f>
        <v xml:space="preserve">De 751 a 999 KG DE CARGA ÚTIL                     </v>
      </c>
      <c r="I10681">
        <v>1</v>
      </c>
    </row>
    <row r="10682" spans="1:9">
      <c r="A10682" t="str">
        <f>T("2018")</f>
        <v>2018</v>
      </c>
      <c r="B10682" t="str">
        <f>T("FISICO                                            ")</f>
        <v xml:space="preserve">FISICO                                            </v>
      </c>
      <c r="C10682" t="str">
        <f>T("PUENTE DE VALLECAS  ")</f>
        <v xml:space="preserve">PUENTE DE VALLECAS  </v>
      </c>
      <c r="D10682" t="str">
        <f>T("PORTAZGO            ")</f>
        <v xml:space="preserve">PORTAZGO            </v>
      </c>
      <c r="E10682" t="str">
        <f>T("RE ")</f>
        <v xml:space="preserve">RE </v>
      </c>
      <c r="F10682" t="str">
        <f>T("REMOLQUES      ")</f>
        <v xml:space="preserve">REMOLQUES      </v>
      </c>
      <c r="G10682" t="str">
        <f>T("De 1.000 a 2.999 KG DE CARGA ÚTIL                 ")</f>
        <v xml:space="preserve">De 1.000 a 2.999 KG DE CARGA ÚTIL                 </v>
      </c>
      <c r="I10682">
        <v>2</v>
      </c>
    </row>
    <row r="10683" spans="1:9">
      <c r="A10683" t="str">
        <f>T("2018")</f>
        <v>2018</v>
      </c>
      <c r="B10683" t="str">
        <f>T("FISICO                                            ")</f>
        <v xml:space="preserve">FISICO                                            </v>
      </c>
      <c r="C10683" t="str">
        <f>T("PUENTE DE VALLECAS  ")</f>
        <v xml:space="preserve">PUENTE DE VALLECAS  </v>
      </c>
      <c r="D10683" t="str">
        <f>T("PORTAZGO            ")</f>
        <v xml:space="preserve">PORTAZGO            </v>
      </c>
      <c r="E10683" t="str">
        <f>T("RE ")</f>
        <v xml:space="preserve">RE </v>
      </c>
      <c r="F10683" t="str">
        <f>T("REMOLQUES      ")</f>
        <v xml:space="preserve">REMOLQUES      </v>
      </c>
      <c r="G10683" t="str">
        <f>T("De 3.000 KG DE CARGA ÚTIL en adelante             ")</f>
        <v xml:space="preserve">De 3.000 KG DE CARGA ÚTIL en adelante             </v>
      </c>
      <c r="I10683">
        <v>2</v>
      </c>
    </row>
    <row r="10684" spans="1:9">
      <c r="A10684" t="str">
        <f>T("2018")</f>
        <v>2018</v>
      </c>
      <c r="B10684" t="str">
        <f>T("FISICO                                            ")</f>
        <v xml:space="preserve">FISICO                                            </v>
      </c>
      <c r="C10684" t="str">
        <f>T("PUENTE DE VALLECAS  ")</f>
        <v xml:space="preserve">PUENTE DE VALLECAS  </v>
      </c>
      <c r="D10684" t="str">
        <f>T("NUMANCIA            ")</f>
        <v xml:space="preserve">NUMANCIA            </v>
      </c>
      <c r="E10684" t="str">
        <f>T("RE ")</f>
        <v xml:space="preserve">RE </v>
      </c>
      <c r="F10684" t="str">
        <f>T("REMOLQUES      ")</f>
        <v xml:space="preserve">REMOLQUES      </v>
      </c>
      <c r="G10684" t="str">
        <f>T("De 1.000 a 2.999 KG DE CARGA ÚTIL                 ")</f>
        <v xml:space="preserve">De 1.000 a 2.999 KG DE CARGA ÚTIL                 </v>
      </c>
      <c r="I10684">
        <v>3</v>
      </c>
    </row>
    <row r="10685" spans="1:9">
      <c r="A10685" t="str">
        <f>T("2018")</f>
        <v>2018</v>
      </c>
      <c r="B10685" t="str">
        <f>T("FISICO                                            ")</f>
        <v xml:space="preserve">FISICO                                            </v>
      </c>
      <c r="C10685" t="str">
        <f>T("PUENTE DE VALLECAS  ")</f>
        <v xml:space="preserve">PUENTE DE VALLECAS  </v>
      </c>
      <c r="D10685" t="str">
        <f>T("NUMANCIA            ")</f>
        <v xml:space="preserve">NUMANCIA            </v>
      </c>
      <c r="E10685" t="str">
        <f>T("RE ")</f>
        <v xml:space="preserve">RE </v>
      </c>
      <c r="F10685" t="str">
        <f>T("REMOLQUES      ")</f>
        <v xml:space="preserve">REMOLQUES      </v>
      </c>
      <c r="G10685" t="str">
        <f>T("De 3.000 KG DE CARGA ÚTIL en adelante             ")</f>
        <v xml:space="preserve">De 3.000 KG DE CARGA ÚTIL en adelante             </v>
      </c>
      <c r="I10685">
        <v>2</v>
      </c>
    </row>
    <row r="10686" spans="1:9">
      <c r="A10686" t="str">
        <f>T("2018")</f>
        <v>2018</v>
      </c>
      <c r="B10686" t="str">
        <f>T("JURIDICO                                          ")</f>
        <v xml:space="preserve">JURIDICO                                          </v>
      </c>
      <c r="C10686" t="str">
        <f>T("PUENTE DE VALLECAS  ")</f>
        <v xml:space="preserve">PUENTE DE VALLECAS  </v>
      </c>
      <c r="D10686" t="str">
        <f>T("ENTREVIAS           ")</f>
        <v xml:space="preserve">ENTREVIAS           </v>
      </c>
      <c r="E10686" t="str">
        <f>T("RE ")</f>
        <v xml:space="preserve">RE </v>
      </c>
      <c r="F10686" t="str">
        <f>T("REMOLQUES      ")</f>
        <v xml:space="preserve">REMOLQUES      </v>
      </c>
      <c r="G10686" t="str">
        <f>T("De 1.000 a 2.999 KG DE CARGA ÚTIL                 ")</f>
        <v xml:space="preserve">De 1.000 a 2.999 KG DE CARGA ÚTIL                 </v>
      </c>
      <c r="I10686">
        <v>1</v>
      </c>
    </row>
    <row r="10687" spans="1:9">
      <c r="A10687" t="str">
        <f>T("2018")</f>
        <v>2018</v>
      </c>
      <c r="B10687" t="str">
        <f>T("JURIDICO                                          ")</f>
        <v xml:space="preserve">JURIDICO                                          </v>
      </c>
      <c r="C10687" t="str">
        <f>T("PUENTE DE VALLECAS  ")</f>
        <v xml:space="preserve">PUENTE DE VALLECAS  </v>
      </c>
      <c r="D10687" t="str">
        <f>T("ENTREVIAS           ")</f>
        <v xml:space="preserve">ENTREVIAS           </v>
      </c>
      <c r="E10687" t="str">
        <f>T("RE ")</f>
        <v xml:space="preserve">RE </v>
      </c>
      <c r="F10687" t="str">
        <f>T("REMOLQUES      ")</f>
        <v xml:space="preserve">REMOLQUES      </v>
      </c>
      <c r="G10687" t="str">
        <f>T("De 3.000 KG DE CARGA ÚTIL en adelante             ")</f>
        <v xml:space="preserve">De 3.000 KG DE CARGA ÚTIL en adelante             </v>
      </c>
      <c r="I10687">
        <v>4</v>
      </c>
    </row>
    <row r="10688" spans="1:9">
      <c r="A10688" t="str">
        <f>T("2018")</f>
        <v>2018</v>
      </c>
      <c r="B10688" t="str">
        <f>T("JURIDICO                                          ")</f>
        <v xml:space="preserve">JURIDICO                                          </v>
      </c>
      <c r="C10688" t="str">
        <f>T("PUENTE DE VALLECAS  ")</f>
        <v xml:space="preserve">PUENTE DE VALLECAS  </v>
      </c>
      <c r="D10688" t="str">
        <f>T("SAN DIEGO           ")</f>
        <v xml:space="preserve">SAN DIEGO           </v>
      </c>
      <c r="E10688" t="str">
        <f>T("RE ")</f>
        <v xml:space="preserve">RE </v>
      </c>
      <c r="F10688" t="str">
        <f>T("REMOLQUES      ")</f>
        <v xml:space="preserve">REMOLQUES      </v>
      </c>
      <c r="G10688" t="str">
        <f>T("De 3.000 KG DE CARGA ÚTIL en adelante             ")</f>
        <v xml:space="preserve">De 3.000 KG DE CARGA ÚTIL en adelante             </v>
      </c>
      <c r="I10688">
        <v>1</v>
      </c>
    </row>
    <row r="10689" spans="1:9">
      <c r="A10689" t="str">
        <f>T("2018")</f>
        <v>2018</v>
      </c>
      <c r="B10689" t="str">
        <f>T("JURIDICO                                          ")</f>
        <v xml:space="preserve">JURIDICO                                          </v>
      </c>
      <c r="C10689" t="str">
        <f>T("PUENTE DE VALLECAS  ")</f>
        <v xml:space="preserve">PUENTE DE VALLECAS  </v>
      </c>
      <c r="D10689" t="str">
        <f>T("PALOMERAS BAJAS     ")</f>
        <v xml:space="preserve">PALOMERAS BAJAS     </v>
      </c>
      <c r="E10689" t="str">
        <f>T("RE ")</f>
        <v xml:space="preserve">RE </v>
      </c>
      <c r="F10689" t="str">
        <f>T("REMOLQUES      ")</f>
        <v xml:space="preserve">REMOLQUES      </v>
      </c>
      <c r="G10689" t="str">
        <f>T("De 3.000 KG DE CARGA ÚTIL en adelante             ")</f>
        <v xml:space="preserve">De 3.000 KG DE CARGA ÚTIL en adelante             </v>
      </c>
      <c r="I10689">
        <v>1</v>
      </c>
    </row>
    <row r="10690" spans="1:9">
      <c r="A10690" t="str">
        <f>T("2018")</f>
        <v>2018</v>
      </c>
      <c r="B10690" t="str">
        <f>T("JURIDICO                                          ")</f>
        <v xml:space="preserve">JURIDICO                                          </v>
      </c>
      <c r="C10690" t="str">
        <f>T("PUENTE DE VALLECAS  ")</f>
        <v xml:space="preserve">PUENTE DE VALLECAS  </v>
      </c>
      <c r="D10690" t="str">
        <f>T("PALOMERAS SURESTE   ")</f>
        <v xml:space="preserve">PALOMERAS SURESTE   </v>
      </c>
      <c r="E10690" t="str">
        <f>T("RE ")</f>
        <v xml:space="preserve">RE </v>
      </c>
      <c r="F10690" t="str">
        <f>T("REMOLQUES      ")</f>
        <v xml:space="preserve">REMOLQUES      </v>
      </c>
      <c r="G10690" t="str">
        <f>T("De 3.000 KG DE CARGA ÚTIL en adelante             ")</f>
        <v xml:space="preserve">De 3.000 KG DE CARGA ÚTIL en adelante             </v>
      </c>
      <c r="I10690">
        <v>8</v>
      </c>
    </row>
    <row r="10691" spans="1:9">
      <c r="A10691" t="str">
        <f>T("2018")</f>
        <v>2018</v>
      </c>
      <c r="B10691" t="str">
        <f>T("JURIDICO                                          ")</f>
        <v xml:space="preserve">JURIDICO                                          </v>
      </c>
      <c r="C10691" t="str">
        <f>T("PUENTE DE VALLECAS  ")</f>
        <v xml:space="preserve">PUENTE DE VALLECAS  </v>
      </c>
      <c r="D10691" t="str">
        <f>T("PORTAZGO            ")</f>
        <v xml:space="preserve">PORTAZGO            </v>
      </c>
      <c r="E10691" t="str">
        <f>T("RE ")</f>
        <v xml:space="preserve">RE </v>
      </c>
      <c r="F10691" t="str">
        <f>T("REMOLQUES      ")</f>
        <v xml:space="preserve">REMOLQUES      </v>
      </c>
      <c r="G10691" t="str">
        <f>T("De 3.000 KG DE CARGA ÚTIL en adelante             ")</f>
        <v xml:space="preserve">De 3.000 KG DE CARGA ÚTIL en adelante             </v>
      </c>
      <c r="I10691">
        <v>8</v>
      </c>
    </row>
    <row r="10692" spans="1:9">
      <c r="A10692" t="str">
        <f>T("2018")</f>
        <v>2018</v>
      </c>
      <c r="B10692" t="str">
        <f>T("Entidad sin personalidad jurídica (art. 35.4 LGT) ")</f>
        <v xml:space="preserve">Entidad sin personalidad jurídica (art. 35.4 LGT) </v>
      </c>
      <c r="C10692" t="str">
        <f>T("PUENTE DE VALLECAS  ")</f>
        <v xml:space="preserve">PUENTE DE VALLECAS  </v>
      </c>
      <c r="D10692" t="str">
        <f>T("SAN DIEGO           ")</f>
        <v xml:space="preserve">SAN DIEGO           </v>
      </c>
      <c r="E10692" t="str">
        <f>T("RE ")</f>
        <v xml:space="preserve">RE </v>
      </c>
      <c r="F10692" t="str">
        <f>T("REMOLQUES      ")</f>
        <v xml:space="preserve">REMOLQUES      </v>
      </c>
      <c r="G10692" t="str">
        <f>T("De 3.000 KG DE CARGA ÚTIL en adelante             ")</f>
        <v xml:space="preserve">De 3.000 KG DE CARGA ÚTIL en adelante             </v>
      </c>
      <c r="I10692">
        <v>1</v>
      </c>
    </row>
    <row r="10693" spans="1:9">
      <c r="A10693" t="str">
        <f>T("2018")</f>
        <v>2018</v>
      </c>
      <c r="B10693" t="str">
        <f>T("Entidad sin personalidad jurídica (art. 35.4 LGT) ")</f>
        <v xml:space="preserve">Entidad sin personalidad jurídica (art. 35.4 LGT) </v>
      </c>
      <c r="C10693" t="str">
        <f>T("PUENTE DE VALLECAS  ")</f>
        <v xml:space="preserve">PUENTE DE VALLECAS  </v>
      </c>
      <c r="D10693" t="str">
        <f>T("PALOMERAS SURESTE   ")</f>
        <v xml:space="preserve">PALOMERAS SURESTE   </v>
      </c>
      <c r="E10693" t="str">
        <f>T("RE ")</f>
        <v xml:space="preserve">RE </v>
      </c>
      <c r="F10693" t="str">
        <f>T("REMOLQUES      ")</f>
        <v xml:space="preserve">REMOLQUES      </v>
      </c>
      <c r="G10693" t="str">
        <f>T("De 3.000 KG DE CARGA ÚTIL en adelante             ")</f>
        <v xml:space="preserve">De 3.000 KG DE CARGA ÚTIL en adelante             </v>
      </c>
      <c r="I10693">
        <v>1</v>
      </c>
    </row>
    <row r="10694" spans="1:9">
      <c r="A10694" t="str">
        <f>T("2018")</f>
        <v>2018</v>
      </c>
      <c r="B10694" t="str">
        <f>T("Entidad sin personalidad jurídica (art. 35.4 LGT) ")</f>
        <v xml:space="preserve">Entidad sin personalidad jurídica (art. 35.4 LGT) </v>
      </c>
      <c r="C10694" t="str">
        <f>T("PUENTE DE VALLECAS  ")</f>
        <v xml:space="preserve">PUENTE DE VALLECAS  </v>
      </c>
      <c r="D10694" t="str">
        <f>T("NUMANCIA            ")</f>
        <v xml:space="preserve">NUMANCIA            </v>
      </c>
      <c r="E10694" t="str">
        <f>T("RE ")</f>
        <v xml:space="preserve">RE </v>
      </c>
      <c r="F10694" t="str">
        <f>T("REMOLQUES      ")</f>
        <v xml:space="preserve">REMOLQUES      </v>
      </c>
      <c r="G10694" t="str">
        <f>T("De 1.000 a 2.999 KG DE CARGA ÚTIL                 ")</f>
        <v xml:space="preserve">De 1.000 a 2.999 KG DE CARGA ÚTIL                 </v>
      </c>
      <c r="I10694">
        <v>1</v>
      </c>
    </row>
    <row r="10695" spans="1:9">
      <c r="A10695" t="str">
        <f>T("2018")</f>
        <v>2018</v>
      </c>
      <c r="B10695" t="str">
        <f>T("FISICO                                            ")</f>
        <v xml:space="preserve">FISICO                                            </v>
      </c>
      <c r="C10695" t="str">
        <f>T("PUENTE DE VALLECAS  ")</f>
        <v xml:space="preserve">PUENTE DE VALLECAS  </v>
      </c>
      <c r="D10695" t="str">
        <f>T("SIN BARRIO          ")</f>
        <v xml:space="preserve">SIN BARRIO          </v>
      </c>
      <c r="E10695" t="str">
        <f>T("RE ")</f>
        <v xml:space="preserve">RE </v>
      </c>
      <c r="F10695" t="str">
        <f>T("REMOLQUES      ")</f>
        <v xml:space="preserve">REMOLQUES      </v>
      </c>
      <c r="G10695" t="str">
        <f>T("De 751 a 999 KG DE CARGA ÚTIL                     ")</f>
        <v xml:space="preserve">De 751 a 999 KG DE CARGA ÚTIL                     </v>
      </c>
      <c r="I10695">
        <v>1</v>
      </c>
    </row>
    <row r="10696" spans="1:9">
      <c r="A10696" t="str">
        <f>T("2018")</f>
        <v>2018</v>
      </c>
      <c r="B10696" t="str">
        <f>T("FISICO                                            ")</f>
        <v xml:space="preserve">FISICO                                            </v>
      </c>
      <c r="C10696" t="str">
        <f>T("PUENTE DE VALLECAS  ")</f>
        <v xml:space="preserve">PUENTE DE VALLECAS  </v>
      </c>
      <c r="D10696" t="str">
        <f>T("ENTREVIAS           ")</f>
        <v xml:space="preserve">ENTREVIAS           </v>
      </c>
      <c r="E10696" t="str">
        <f>T("RE ")</f>
        <v xml:space="preserve">RE </v>
      </c>
      <c r="F10696" t="str">
        <f>T("REMOLQUES      ")</f>
        <v xml:space="preserve">REMOLQUES      </v>
      </c>
      <c r="G10696" t="str">
        <f>T("De 1.000 a 2.999 KG DE CARGA ÚTIL                 ")</f>
        <v xml:space="preserve">De 1.000 a 2.999 KG DE CARGA ÚTIL                 </v>
      </c>
      <c r="I10696">
        <v>5</v>
      </c>
    </row>
    <row r="10697" spans="1:9">
      <c r="A10697" t="str">
        <f>T("2018")</f>
        <v>2018</v>
      </c>
      <c r="B10697" t="str">
        <f>T("FISICO                                            ")</f>
        <v xml:space="preserve">FISICO                                            </v>
      </c>
      <c r="C10697" t="str">
        <f>T("PUENTE DE VALLECAS  ")</f>
        <v xml:space="preserve">PUENTE DE VALLECAS  </v>
      </c>
      <c r="D10697" t="str">
        <f>T("ENTREVIAS           ")</f>
        <v xml:space="preserve">ENTREVIAS           </v>
      </c>
      <c r="E10697" t="str">
        <f>T("RE ")</f>
        <v xml:space="preserve">RE </v>
      </c>
      <c r="F10697" t="str">
        <f>T("REMOLQUES      ")</f>
        <v xml:space="preserve">REMOLQUES      </v>
      </c>
      <c r="G10697" t="str">
        <f>T("De 3.000 KG DE CARGA ÚTIL en adelante             ")</f>
        <v xml:space="preserve">De 3.000 KG DE CARGA ÚTIL en adelante             </v>
      </c>
      <c r="I10697">
        <v>3</v>
      </c>
    </row>
    <row r="10698" spans="1:9">
      <c r="A10698" t="str">
        <f>T("2018")</f>
        <v>2018</v>
      </c>
      <c r="B10698" t="str">
        <f>T("FISICO                                            ")</f>
        <v xml:space="preserve">FISICO                                            </v>
      </c>
      <c r="C10698" t="str">
        <f>T("PUENTE DE VALLECAS  ")</f>
        <v xml:space="preserve">PUENTE DE VALLECAS  </v>
      </c>
      <c r="D10698" t="str">
        <f>T("SAN DIEGO           ")</f>
        <v xml:space="preserve">SAN DIEGO           </v>
      </c>
      <c r="E10698" t="str">
        <f>T("RE ")</f>
        <v xml:space="preserve">RE </v>
      </c>
      <c r="F10698" t="str">
        <f>T("REMOLQUES      ")</f>
        <v xml:space="preserve">REMOLQUES      </v>
      </c>
      <c r="G10698" t="str">
        <f>T("De 751 a 999 KG DE CARGA ÚTIL                     ")</f>
        <v xml:space="preserve">De 751 a 999 KG DE CARGA ÚTIL                     </v>
      </c>
      <c r="I10698">
        <v>1</v>
      </c>
    </row>
    <row r="10699" spans="1:9">
      <c r="A10699" t="str">
        <f>T("2018")</f>
        <v>2018</v>
      </c>
      <c r="B10699" t="str">
        <f>T("FISICO                                            ")</f>
        <v xml:space="preserve">FISICO                                            </v>
      </c>
      <c r="C10699" t="str">
        <f>T("PUENTE DE VALLECAS  ")</f>
        <v xml:space="preserve">PUENTE DE VALLECAS  </v>
      </c>
      <c r="D10699" t="str">
        <f>T("SAN DIEGO           ")</f>
        <v xml:space="preserve">SAN DIEGO           </v>
      </c>
      <c r="E10699" t="str">
        <f>T("RE ")</f>
        <v xml:space="preserve">RE </v>
      </c>
      <c r="F10699" t="str">
        <f>T("REMOLQUES      ")</f>
        <v xml:space="preserve">REMOLQUES      </v>
      </c>
      <c r="G10699" t="str">
        <f>T("De 1.000 a 2.999 KG DE CARGA ÚTIL                 ")</f>
        <v xml:space="preserve">De 1.000 a 2.999 KG DE CARGA ÚTIL                 </v>
      </c>
      <c r="I10699">
        <v>5</v>
      </c>
    </row>
    <row r="10700" spans="1:9">
      <c r="A10700" t="str">
        <f>T("2018")</f>
        <v>2018</v>
      </c>
      <c r="B10700" t="str">
        <f>T("FISICO                                            ")</f>
        <v xml:space="preserve">FISICO                                            </v>
      </c>
      <c r="C10700" t="str">
        <f>T("PUENTE DE VALLECAS  ")</f>
        <v xml:space="preserve">PUENTE DE VALLECAS  </v>
      </c>
      <c r="D10700" t="str">
        <f>T("SAN DIEGO           ")</f>
        <v xml:space="preserve">SAN DIEGO           </v>
      </c>
      <c r="E10700" t="str">
        <f>T("RE ")</f>
        <v xml:space="preserve">RE </v>
      </c>
      <c r="F10700" t="str">
        <f>T("REMOLQUES      ")</f>
        <v xml:space="preserve">REMOLQUES      </v>
      </c>
      <c r="G10700" t="str">
        <f>T("De 3.000 KG DE CARGA ÚTIL en adelante             ")</f>
        <v xml:space="preserve">De 3.000 KG DE CARGA ÚTIL en adelante             </v>
      </c>
      <c r="I10700">
        <v>5</v>
      </c>
    </row>
    <row r="10701" spans="1:9">
      <c r="A10701" t="str">
        <f>T("2018")</f>
        <v>2018</v>
      </c>
      <c r="B10701" t="str">
        <f>T("FISICO                                            ")</f>
        <v xml:space="preserve">FISICO                                            </v>
      </c>
      <c r="C10701" t="str">
        <f>T("PUENTE DE VALLECAS  ")</f>
        <v xml:space="preserve">PUENTE DE VALLECAS  </v>
      </c>
      <c r="D10701" t="str">
        <f>T("PALOMERAS BAJAS     ")</f>
        <v xml:space="preserve">PALOMERAS BAJAS     </v>
      </c>
      <c r="E10701" t="str">
        <f>T("RE ")</f>
        <v xml:space="preserve">RE </v>
      </c>
      <c r="F10701" t="str">
        <f>T("REMOLQUES      ")</f>
        <v xml:space="preserve">REMOLQUES      </v>
      </c>
      <c r="G10701" t="str">
        <f>T("De 751 a 999 KG DE CARGA ÚTIL                     ")</f>
        <v xml:space="preserve">De 751 a 999 KG DE CARGA ÚTIL                     </v>
      </c>
      <c r="I10701">
        <v>1</v>
      </c>
    </row>
    <row r="10702" spans="1:9">
      <c r="A10702" t="str">
        <f>T("2018")</f>
        <v>2018</v>
      </c>
      <c r="B10702" t="str">
        <f>T("FISICO                                            ")</f>
        <v xml:space="preserve">FISICO                                            </v>
      </c>
      <c r="C10702" t="str">
        <f>T("PUENTE DE VALLECAS  ")</f>
        <v xml:space="preserve">PUENTE DE VALLECAS  </v>
      </c>
      <c r="D10702" t="str">
        <f>T("PALOMERAS BAJAS     ")</f>
        <v xml:space="preserve">PALOMERAS BAJAS     </v>
      </c>
      <c r="E10702" t="str">
        <f>T("RE ")</f>
        <v xml:space="preserve">RE </v>
      </c>
      <c r="F10702" t="str">
        <f>T("REMOLQUES      ")</f>
        <v xml:space="preserve">REMOLQUES      </v>
      </c>
      <c r="G10702" t="str">
        <f>T("De 1.000 a 2.999 KG DE CARGA ÚTIL                 ")</f>
        <v xml:space="preserve">De 1.000 a 2.999 KG DE CARGA ÚTIL                 </v>
      </c>
      <c r="I10702">
        <v>5</v>
      </c>
    </row>
    <row r="10703" spans="1:9">
      <c r="A10703" t="str">
        <f>T("2018")</f>
        <v>2018</v>
      </c>
      <c r="B10703" t="str">
        <f>T("FISICO                                            ")</f>
        <v xml:space="preserve">FISICO                                            </v>
      </c>
      <c r="C10703" t="str">
        <f>T("PUENTE DE VALLECAS  ")</f>
        <v xml:space="preserve">PUENTE DE VALLECAS  </v>
      </c>
      <c r="D10703" t="str">
        <f>T("PALOMERAS BAJAS     ")</f>
        <v xml:space="preserve">PALOMERAS BAJAS     </v>
      </c>
      <c r="E10703" t="str">
        <f>T("RE ")</f>
        <v xml:space="preserve">RE </v>
      </c>
      <c r="F10703" t="str">
        <f>T("REMOLQUES      ")</f>
        <v xml:space="preserve">REMOLQUES      </v>
      </c>
      <c r="G10703" t="str">
        <f>T("De 3.000 KG DE CARGA ÚTIL en adelante             ")</f>
        <v xml:space="preserve">De 3.000 KG DE CARGA ÚTIL en adelante             </v>
      </c>
      <c r="I10703">
        <v>3</v>
      </c>
    </row>
    <row r="10704" spans="1:9">
      <c r="A10704" t="str">
        <f>T("2018")</f>
        <v>2018</v>
      </c>
      <c r="B10704" t="str">
        <f>T("FISICO                                            ")</f>
        <v xml:space="preserve">FISICO                                            </v>
      </c>
      <c r="C10704" t="str">
        <f>T("PUENTE DE VALLECAS  ")</f>
        <v xml:space="preserve">PUENTE DE VALLECAS  </v>
      </c>
      <c r="D10704" t="str">
        <f>T("PALOMERAS SURESTE   ")</f>
        <v xml:space="preserve">PALOMERAS SURESTE   </v>
      </c>
      <c r="E10704" t="str">
        <f>T("RE ")</f>
        <v xml:space="preserve">RE </v>
      </c>
      <c r="F10704" t="str">
        <f>T("REMOLQUES      ")</f>
        <v xml:space="preserve">REMOLQUES      </v>
      </c>
      <c r="G10704" t="str">
        <f>T("De 1.000 a 2.999 KG DE CARGA ÚTIL                 ")</f>
        <v xml:space="preserve">De 1.000 a 2.999 KG DE CARGA ÚTIL                 </v>
      </c>
      <c r="I10704">
        <v>8</v>
      </c>
    </row>
    <row r="10705" spans="1:9">
      <c r="A10705" t="str">
        <f>T("2018")</f>
        <v>2018</v>
      </c>
      <c r="B10705" t="str">
        <f>T("FISICO                                            ")</f>
        <v xml:space="preserve">FISICO                                            </v>
      </c>
      <c r="C10705" t="str">
        <f>T("PUENTE DE VALLECAS  ")</f>
        <v xml:space="preserve">PUENTE DE VALLECAS  </v>
      </c>
      <c r="D10705" t="str">
        <f>T("PALOMERAS SURESTE   ")</f>
        <v xml:space="preserve">PALOMERAS SURESTE   </v>
      </c>
      <c r="E10705" t="str">
        <f>T("RE ")</f>
        <v xml:space="preserve">RE </v>
      </c>
      <c r="F10705" t="str">
        <f>T("REMOLQUES      ")</f>
        <v xml:space="preserve">REMOLQUES      </v>
      </c>
      <c r="G10705" t="str">
        <f>T("De 3.000 KG DE CARGA ÚTIL en adelante             ")</f>
        <v xml:space="preserve">De 3.000 KG DE CARGA ÚTIL en adelante             </v>
      </c>
      <c r="I10705">
        <v>19</v>
      </c>
    </row>
    <row r="10706" spans="1:9">
      <c r="A10706" t="str">
        <f>T("2018")</f>
        <v>2018</v>
      </c>
      <c r="B10706" t="str">
        <f>T("FISICO                                            ")</f>
        <v xml:space="preserve">FISICO                                            </v>
      </c>
      <c r="C10706" t="str">
        <f>T("PUENTE DE VALLECAS  ")</f>
        <v xml:space="preserve">PUENTE DE VALLECAS  </v>
      </c>
      <c r="D10706" t="str">
        <f>T("PORTAZGO            ")</f>
        <v xml:space="preserve">PORTAZGO            </v>
      </c>
      <c r="E10706" t="str">
        <f>T("RE ")</f>
        <v xml:space="preserve">RE </v>
      </c>
      <c r="F10706" t="str">
        <f>T("REMOLQUES      ")</f>
        <v xml:space="preserve">REMOLQUES      </v>
      </c>
      <c r="G10706" t="str">
        <f>T("De 751 a 999 KG DE CARGA ÚTIL                     ")</f>
        <v xml:space="preserve">De 751 a 999 KG DE CARGA ÚTIL                     </v>
      </c>
      <c r="I10706">
        <v>1</v>
      </c>
    </row>
    <row r="10707" spans="1:9">
      <c r="A10707" t="str">
        <f>T("2018")</f>
        <v>2018</v>
      </c>
      <c r="B10707" t="str">
        <f>T("FISICO                                            ")</f>
        <v xml:space="preserve">FISICO                                            </v>
      </c>
      <c r="C10707" t="str">
        <f>T("PUENTE DE VALLECAS  ")</f>
        <v xml:space="preserve">PUENTE DE VALLECAS  </v>
      </c>
      <c r="D10707" t="str">
        <f>T("PORTAZGO            ")</f>
        <v xml:space="preserve">PORTAZGO            </v>
      </c>
      <c r="E10707" t="str">
        <f>T("RE ")</f>
        <v xml:space="preserve">RE </v>
      </c>
      <c r="F10707" t="str">
        <f>T("REMOLQUES      ")</f>
        <v xml:space="preserve">REMOLQUES      </v>
      </c>
      <c r="G10707" t="str">
        <f>T("De 1.000 a 2.999 KG DE CARGA ÚTIL                 ")</f>
        <v xml:space="preserve">De 1.000 a 2.999 KG DE CARGA ÚTIL                 </v>
      </c>
      <c r="I10707">
        <v>3</v>
      </c>
    </row>
    <row r="10708" spans="1:9">
      <c r="A10708" t="str">
        <f>T("2018")</f>
        <v>2018</v>
      </c>
      <c r="B10708" t="str">
        <f>T("FISICO                                            ")</f>
        <v xml:space="preserve">FISICO                                            </v>
      </c>
      <c r="C10708" t="str">
        <f>T("PUENTE DE VALLECAS  ")</f>
        <v xml:space="preserve">PUENTE DE VALLECAS  </v>
      </c>
      <c r="D10708" t="str">
        <f>T("PORTAZGO            ")</f>
        <v xml:space="preserve">PORTAZGO            </v>
      </c>
      <c r="E10708" t="str">
        <f>T("RE ")</f>
        <v xml:space="preserve">RE </v>
      </c>
      <c r="F10708" t="str">
        <f>T("REMOLQUES      ")</f>
        <v xml:space="preserve">REMOLQUES      </v>
      </c>
      <c r="G10708" t="str">
        <f>T("De 3.000 KG DE CARGA ÚTIL en adelante             ")</f>
        <v xml:space="preserve">De 3.000 KG DE CARGA ÚTIL en adelante             </v>
      </c>
      <c r="I10708">
        <v>11</v>
      </c>
    </row>
    <row r="10709" spans="1:9">
      <c r="A10709" t="str">
        <f>T("2018")</f>
        <v>2018</v>
      </c>
      <c r="B10709" t="str">
        <f>T("FISICO                                            ")</f>
        <v xml:space="preserve">FISICO                                            </v>
      </c>
      <c r="C10709" t="str">
        <f>T("PUENTE DE VALLECAS  ")</f>
        <v xml:space="preserve">PUENTE DE VALLECAS  </v>
      </c>
      <c r="D10709" t="str">
        <f>T("NUMANCIA            ")</f>
        <v xml:space="preserve">NUMANCIA            </v>
      </c>
      <c r="E10709" t="str">
        <f>T("RE ")</f>
        <v xml:space="preserve">RE </v>
      </c>
      <c r="F10709" t="str">
        <f>T("REMOLQUES      ")</f>
        <v xml:space="preserve">REMOLQUES      </v>
      </c>
      <c r="G10709" t="str">
        <f>T("De 1.000 a 2.999 KG DE CARGA ÚTIL                 ")</f>
        <v xml:space="preserve">De 1.000 a 2.999 KG DE CARGA ÚTIL                 </v>
      </c>
      <c r="I10709">
        <v>5</v>
      </c>
    </row>
    <row r="10710" spans="1:9">
      <c r="A10710" t="str">
        <f>T("2018")</f>
        <v>2018</v>
      </c>
      <c r="B10710" t="str">
        <f>T("FISICO                                            ")</f>
        <v xml:space="preserve">FISICO                                            </v>
      </c>
      <c r="C10710" t="str">
        <f>T("PUENTE DE VALLECAS  ")</f>
        <v xml:space="preserve">PUENTE DE VALLECAS  </v>
      </c>
      <c r="D10710" t="str">
        <f>T("NUMANCIA            ")</f>
        <v xml:space="preserve">NUMANCIA            </v>
      </c>
      <c r="E10710" t="str">
        <f>T("RE ")</f>
        <v xml:space="preserve">RE </v>
      </c>
      <c r="F10710" t="str">
        <f>T("REMOLQUES      ")</f>
        <v xml:space="preserve">REMOLQUES      </v>
      </c>
      <c r="G10710" t="str">
        <f>T("De 3.000 KG DE CARGA ÚTIL en adelante             ")</f>
        <v xml:space="preserve">De 3.000 KG DE CARGA ÚTIL en adelante             </v>
      </c>
      <c r="I10710">
        <v>3</v>
      </c>
    </row>
    <row r="10711" spans="1:9">
      <c r="A10711" t="str">
        <f>T("2018")</f>
        <v>2018</v>
      </c>
      <c r="B10711" t="str">
        <f>T("JURIDICO                                          ")</f>
        <v xml:space="preserve">JURIDICO                                          </v>
      </c>
      <c r="C10711" t="str">
        <f>T("PUENTE DE VALLECAS  ")</f>
        <v xml:space="preserve">PUENTE DE VALLECAS  </v>
      </c>
      <c r="D10711" t="str">
        <f>T("ENTREVIAS           ")</f>
        <v xml:space="preserve">ENTREVIAS           </v>
      </c>
      <c r="E10711" t="str">
        <f>T("RE ")</f>
        <v xml:space="preserve">RE </v>
      </c>
      <c r="F10711" t="str">
        <f>T("REMOLQUES      ")</f>
        <v xml:space="preserve">REMOLQUES      </v>
      </c>
      <c r="G10711" t="str">
        <f>T("De 751 a 999 KG DE CARGA ÚTIL                     ")</f>
        <v xml:space="preserve">De 751 a 999 KG DE CARGA ÚTIL                     </v>
      </c>
      <c r="I10711">
        <v>3</v>
      </c>
    </row>
    <row r="10712" spans="1:9">
      <c r="A10712" t="str">
        <f>T("2018")</f>
        <v>2018</v>
      </c>
      <c r="B10712" t="str">
        <f>T("JURIDICO                                          ")</f>
        <v xml:space="preserve">JURIDICO                                          </v>
      </c>
      <c r="C10712" t="str">
        <f>T("PUENTE DE VALLECAS  ")</f>
        <v xml:space="preserve">PUENTE DE VALLECAS  </v>
      </c>
      <c r="D10712" t="str">
        <f>T("ENTREVIAS           ")</f>
        <v xml:space="preserve">ENTREVIAS           </v>
      </c>
      <c r="E10712" t="str">
        <f>T("RE ")</f>
        <v xml:space="preserve">RE </v>
      </c>
      <c r="F10712" t="str">
        <f>T("REMOLQUES      ")</f>
        <v xml:space="preserve">REMOLQUES      </v>
      </c>
      <c r="G10712" t="str">
        <f>T("De 1.000 a 2.999 KG DE CARGA ÚTIL                 ")</f>
        <v xml:space="preserve">De 1.000 a 2.999 KG DE CARGA ÚTIL                 </v>
      </c>
      <c r="I10712">
        <v>3</v>
      </c>
    </row>
    <row r="10713" spans="1:9">
      <c r="A10713" t="str">
        <f>T("2018")</f>
        <v>2018</v>
      </c>
      <c r="B10713" t="str">
        <f>T("JURIDICO                                          ")</f>
        <v xml:space="preserve">JURIDICO                                          </v>
      </c>
      <c r="C10713" t="str">
        <f>T("PUENTE DE VALLECAS  ")</f>
        <v xml:space="preserve">PUENTE DE VALLECAS  </v>
      </c>
      <c r="D10713" t="str">
        <f>T("ENTREVIAS           ")</f>
        <v xml:space="preserve">ENTREVIAS           </v>
      </c>
      <c r="E10713" t="str">
        <f>T("RE ")</f>
        <v xml:space="preserve">RE </v>
      </c>
      <c r="F10713" t="str">
        <f>T("REMOLQUES      ")</f>
        <v xml:space="preserve">REMOLQUES      </v>
      </c>
      <c r="G10713" t="str">
        <f>T("De 3.000 KG DE CARGA ÚTIL en adelante             ")</f>
        <v xml:space="preserve">De 3.000 KG DE CARGA ÚTIL en adelante             </v>
      </c>
      <c r="I10713">
        <v>12</v>
      </c>
    </row>
    <row r="10714" spans="1:9">
      <c r="A10714" t="str">
        <f>T("2018")</f>
        <v>2018</v>
      </c>
      <c r="B10714" t="str">
        <f>T("JURIDICO                                          ")</f>
        <v xml:space="preserve">JURIDICO                                          </v>
      </c>
      <c r="C10714" t="str">
        <f>T("PUENTE DE VALLECAS  ")</f>
        <v xml:space="preserve">PUENTE DE VALLECAS  </v>
      </c>
      <c r="D10714" t="str">
        <f>T("SAN DIEGO           ")</f>
        <v xml:space="preserve">SAN DIEGO           </v>
      </c>
      <c r="E10714" t="str">
        <f>T("RE ")</f>
        <v xml:space="preserve">RE </v>
      </c>
      <c r="F10714" t="str">
        <f>T("REMOLQUES      ")</f>
        <v xml:space="preserve">REMOLQUES      </v>
      </c>
      <c r="G10714" t="str">
        <f>T("De 1.000 a 2.999 KG DE CARGA ÚTIL                 ")</f>
        <v xml:space="preserve">De 1.000 a 2.999 KG DE CARGA ÚTIL                 </v>
      </c>
      <c r="I10714">
        <v>1</v>
      </c>
    </row>
    <row r="10715" spans="1:9">
      <c r="A10715" t="str">
        <f>T("2018")</f>
        <v>2018</v>
      </c>
      <c r="B10715" t="str">
        <f>T("JURIDICO                                          ")</f>
        <v xml:space="preserve">JURIDICO                                          </v>
      </c>
      <c r="C10715" t="str">
        <f>T("PUENTE DE VALLECAS  ")</f>
        <v xml:space="preserve">PUENTE DE VALLECAS  </v>
      </c>
      <c r="D10715" t="str">
        <f>T("SAN DIEGO           ")</f>
        <v xml:space="preserve">SAN DIEGO           </v>
      </c>
      <c r="E10715" t="str">
        <f>T("RE ")</f>
        <v xml:space="preserve">RE </v>
      </c>
      <c r="F10715" t="str">
        <f>T("REMOLQUES      ")</f>
        <v xml:space="preserve">REMOLQUES      </v>
      </c>
      <c r="G10715" t="str">
        <f>T("De 3.000 KG DE CARGA ÚTIL en adelante             ")</f>
        <v xml:space="preserve">De 3.000 KG DE CARGA ÚTIL en adelante             </v>
      </c>
      <c r="I10715">
        <v>3</v>
      </c>
    </row>
    <row r="10716" spans="1:9">
      <c r="A10716" t="str">
        <f>T("2018")</f>
        <v>2018</v>
      </c>
      <c r="B10716" t="str">
        <f>T("JURIDICO                                          ")</f>
        <v xml:space="preserve">JURIDICO                                          </v>
      </c>
      <c r="C10716" t="str">
        <f>T("PUENTE DE VALLECAS  ")</f>
        <v xml:space="preserve">PUENTE DE VALLECAS  </v>
      </c>
      <c r="D10716" t="str">
        <f>T("PALOMERAS BAJAS     ")</f>
        <v xml:space="preserve">PALOMERAS BAJAS     </v>
      </c>
      <c r="E10716" t="str">
        <f>T("RE ")</f>
        <v xml:space="preserve">RE </v>
      </c>
      <c r="F10716" t="str">
        <f>T("REMOLQUES      ")</f>
        <v xml:space="preserve">REMOLQUES      </v>
      </c>
      <c r="G10716" t="str">
        <f>T("De 3.000 KG DE CARGA ÚTIL en adelante             ")</f>
        <v xml:space="preserve">De 3.000 KG DE CARGA ÚTIL en adelante             </v>
      </c>
      <c r="I10716">
        <v>11</v>
      </c>
    </row>
    <row r="10717" spans="1:9">
      <c r="A10717" t="str">
        <f>T("2018")</f>
        <v>2018</v>
      </c>
      <c r="B10717" t="str">
        <f>T("JURIDICO                                          ")</f>
        <v xml:space="preserve">JURIDICO                                          </v>
      </c>
      <c r="C10717" t="str">
        <f>T("PUENTE DE VALLECAS  ")</f>
        <v xml:space="preserve">PUENTE DE VALLECAS  </v>
      </c>
      <c r="D10717" t="str">
        <f>T("PALOMERAS SURESTE   ")</f>
        <v xml:space="preserve">PALOMERAS SURESTE   </v>
      </c>
      <c r="E10717" t="str">
        <f>T("RE ")</f>
        <v xml:space="preserve">RE </v>
      </c>
      <c r="F10717" t="str">
        <f>T("REMOLQUES      ")</f>
        <v xml:space="preserve">REMOLQUES      </v>
      </c>
      <c r="G10717" t="str">
        <f>T("De 751 a 999 KG DE CARGA ÚTIL                     ")</f>
        <v xml:space="preserve">De 751 a 999 KG DE CARGA ÚTIL                     </v>
      </c>
      <c r="I10717">
        <v>1</v>
      </c>
    </row>
    <row r="10718" spans="1:9">
      <c r="A10718" t="str">
        <f>T("2018")</f>
        <v>2018</v>
      </c>
      <c r="B10718" t="str">
        <f>T("JURIDICO                                          ")</f>
        <v xml:space="preserve">JURIDICO                                          </v>
      </c>
      <c r="C10718" t="str">
        <f>T("PUENTE DE VALLECAS  ")</f>
        <v xml:space="preserve">PUENTE DE VALLECAS  </v>
      </c>
      <c r="D10718" t="str">
        <f>T("PALOMERAS SURESTE   ")</f>
        <v xml:space="preserve">PALOMERAS SURESTE   </v>
      </c>
      <c r="E10718" t="str">
        <f>T("RE ")</f>
        <v xml:space="preserve">RE </v>
      </c>
      <c r="F10718" t="str">
        <f>T("REMOLQUES      ")</f>
        <v xml:space="preserve">REMOLQUES      </v>
      </c>
      <c r="G10718" t="str">
        <f>T("De 1.000 a 2.999 KG DE CARGA ÚTIL                 ")</f>
        <v xml:space="preserve">De 1.000 a 2.999 KG DE CARGA ÚTIL                 </v>
      </c>
      <c r="I10718">
        <v>1</v>
      </c>
    </row>
    <row r="10719" spans="1:9">
      <c r="A10719" t="str">
        <f>T("2018")</f>
        <v>2018</v>
      </c>
      <c r="B10719" t="str">
        <f>T("JURIDICO                                          ")</f>
        <v xml:space="preserve">JURIDICO                                          </v>
      </c>
      <c r="C10719" t="str">
        <f>T("PUENTE DE VALLECAS  ")</f>
        <v xml:space="preserve">PUENTE DE VALLECAS  </v>
      </c>
      <c r="D10719" t="str">
        <f>T("PALOMERAS SURESTE   ")</f>
        <v xml:space="preserve">PALOMERAS SURESTE   </v>
      </c>
      <c r="E10719" t="str">
        <f>T("RE ")</f>
        <v xml:space="preserve">RE </v>
      </c>
      <c r="F10719" t="str">
        <f>T("REMOLQUES      ")</f>
        <v xml:space="preserve">REMOLQUES      </v>
      </c>
      <c r="G10719" t="str">
        <f>T("De 3.000 KG DE CARGA ÚTIL en adelante             ")</f>
        <v xml:space="preserve">De 3.000 KG DE CARGA ÚTIL en adelante             </v>
      </c>
      <c r="I10719">
        <v>19</v>
      </c>
    </row>
    <row r="10720" spans="1:9">
      <c r="A10720" t="str">
        <f>T("2018")</f>
        <v>2018</v>
      </c>
      <c r="B10720" t="str">
        <f>T("JURIDICO                                          ")</f>
        <v xml:space="preserve">JURIDICO                                          </v>
      </c>
      <c r="C10720" t="str">
        <f>T("PUENTE DE VALLECAS  ")</f>
        <v xml:space="preserve">PUENTE DE VALLECAS  </v>
      </c>
      <c r="D10720" t="str">
        <f>T("PORTAZGO            ")</f>
        <v xml:space="preserve">PORTAZGO            </v>
      </c>
      <c r="E10720" t="str">
        <f>T("RE ")</f>
        <v xml:space="preserve">RE </v>
      </c>
      <c r="F10720" t="str">
        <f>T("REMOLQUES      ")</f>
        <v xml:space="preserve">REMOLQUES      </v>
      </c>
      <c r="G10720" t="str">
        <f>T("De 1.000 a 2.999 KG DE CARGA ÚTIL                 ")</f>
        <v xml:space="preserve">De 1.000 a 2.999 KG DE CARGA ÚTIL                 </v>
      </c>
      <c r="I10720">
        <v>1</v>
      </c>
    </row>
    <row r="10721" spans="1:9">
      <c r="A10721" t="str">
        <f>T("2018")</f>
        <v>2018</v>
      </c>
      <c r="B10721" t="str">
        <f>T("JURIDICO                                          ")</f>
        <v xml:space="preserve">JURIDICO                                          </v>
      </c>
      <c r="C10721" t="str">
        <f>T("PUENTE DE VALLECAS  ")</f>
        <v xml:space="preserve">PUENTE DE VALLECAS  </v>
      </c>
      <c r="D10721" t="str">
        <f>T("PORTAZGO            ")</f>
        <v xml:space="preserve">PORTAZGO            </v>
      </c>
      <c r="E10721" t="str">
        <f>T("RE ")</f>
        <v xml:space="preserve">RE </v>
      </c>
      <c r="F10721" t="str">
        <f>T("REMOLQUES      ")</f>
        <v xml:space="preserve">REMOLQUES      </v>
      </c>
      <c r="G10721" t="str">
        <f>T("De 3.000 KG DE CARGA ÚTIL en adelante             ")</f>
        <v xml:space="preserve">De 3.000 KG DE CARGA ÚTIL en adelante             </v>
      </c>
      <c r="I10721">
        <v>27</v>
      </c>
    </row>
    <row r="10722" spans="1:9">
      <c r="A10722" t="str">
        <f>T("2018")</f>
        <v>2018</v>
      </c>
      <c r="B10722" t="str">
        <f>T("JURIDICO                                          ")</f>
        <v xml:space="preserve">JURIDICO                                          </v>
      </c>
      <c r="C10722" t="str">
        <f>T("PUENTE DE VALLECAS  ")</f>
        <v xml:space="preserve">PUENTE DE VALLECAS  </v>
      </c>
      <c r="D10722" t="str">
        <f>T("NUMANCIA            ")</f>
        <v xml:space="preserve">NUMANCIA            </v>
      </c>
      <c r="E10722" t="str">
        <f>T("RE ")</f>
        <v xml:space="preserve">RE </v>
      </c>
      <c r="F10722" t="str">
        <f>T("REMOLQUES      ")</f>
        <v xml:space="preserve">REMOLQUES      </v>
      </c>
      <c r="G10722" t="str">
        <f>T("De 1.000 a 2.999 KG DE CARGA ÚTIL                 ")</f>
        <v xml:space="preserve">De 1.000 a 2.999 KG DE CARGA ÚTIL                 </v>
      </c>
      <c r="I10722">
        <v>5</v>
      </c>
    </row>
    <row r="10723" spans="1:9">
      <c r="A10723" t="str">
        <f>T("2018")</f>
        <v>2018</v>
      </c>
      <c r="B10723" t="str">
        <f>T("JURIDICO                                          ")</f>
        <v xml:space="preserve">JURIDICO                                          </v>
      </c>
      <c r="C10723" t="str">
        <f>T("PUENTE DE VALLECAS  ")</f>
        <v xml:space="preserve">PUENTE DE VALLECAS  </v>
      </c>
      <c r="D10723" t="str">
        <f>T("NUMANCIA            ")</f>
        <v xml:space="preserve">NUMANCIA            </v>
      </c>
      <c r="E10723" t="str">
        <f>T("RE ")</f>
        <v xml:space="preserve">RE </v>
      </c>
      <c r="F10723" t="str">
        <f>T("REMOLQUES      ")</f>
        <v xml:space="preserve">REMOLQUES      </v>
      </c>
      <c r="G10723" t="str">
        <f>T("De 3.000 KG DE CARGA ÚTIL en adelante             ")</f>
        <v xml:space="preserve">De 3.000 KG DE CARGA ÚTIL en adelante             </v>
      </c>
      <c r="I10723">
        <v>21</v>
      </c>
    </row>
    <row r="10724" spans="1:9">
      <c r="A10724" t="str">
        <f>T("2018")</f>
        <v>2018</v>
      </c>
      <c r="B10724" t="str">
        <f>T("JURIDICO                                          ")</f>
        <v xml:space="preserve">JURIDICO                                          </v>
      </c>
      <c r="C10724" t="str">
        <f>T("PUENTE DE VALLECAS  ")</f>
        <v xml:space="preserve">PUENTE DE VALLECAS  </v>
      </c>
      <c r="D10724" t="str">
        <f>T("ENTREVIAS           ")</f>
        <v xml:space="preserve">ENTREVIAS           </v>
      </c>
      <c r="E10724" t="str">
        <f>T("SE ")</f>
        <v xml:space="preserve">SE </v>
      </c>
      <c r="F10724" t="str">
        <f>T("SEMIRREMOLQUES ")</f>
        <v xml:space="preserve">SEMIRREMOLQUES </v>
      </c>
      <c r="G10724" t="str">
        <f>T("De 3.000 KG DE CARGA ÚTIL en adelante             ")</f>
        <v xml:space="preserve">De 3.000 KG DE CARGA ÚTIL en adelante             </v>
      </c>
      <c r="I10724">
        <v>1</v>
      </c>
    </row>
    <row r="10725" spans="1:9">
      <c r="A10725" t="str">
        <f>T("2018")</f>
        <v>2018</v>
      </c>
      <c r="B10725" t="str">
        <f>T("Entidad sin personalidad jurídica (art. 35.4 LGT) ")</f>
        <v xml:space="preserve">Entidad sin personalidad jurídica (art. 35.4 LGT) </v>
      </c>
      <c r="C10725" t="str">
        <f>T("PUENTE DE VALLECAS  ")</f>
        <v xml:space="preserve">PUENTE DE VALLECAS  </v>
      </c>
      <c r="D10725" t="str">
        <f>T("ENTREVIAS           ")</f>
        <v xml:space="preserve">ENTREVIAS           </v>
      </c>
      <c r="E10725" t="str">
        <f>T("TR ")</f>
        <v xml:space="preserve">TR </v>
      </c>
      <c r="F10725" t="str">
        <f>T("TRACTORES      ")</f>
        <v xml:space="preserve">TRACTORES      </v>
      </c>
      <c r="G10725" t="str">
        <f>T("De 16 a 25 CABALLOS FISCALES                      ")</f>
        <v xml:space="preserve">De 16 a 25 CABALLOS FISCALES                      </v>
      </c>
      <c r="H10725" t="str">
        <f>T("DIESEL                                            ")</f>
        <v xml:space="preserve">DIESEL                                            </v>
      </c>
      <c r="I10725">
        <v>1</v>
      </c>
    </row>
    <row r="10726" spans="1:9">
      <c r="A10726" t="str">
        <f>T("2018")</f>
        <v>2018</v>
      </c>
      <c r="B10726" t="str">
        <f>T("FISICO                                            ")</f>
        <v xml:space="preserve">FISICO                                            </v>
      </c>
      <c r="C10726" t="str">
        <f>T("PUENTE DE VALLECAS  ")</f>
        <v xml:space="preserve">PUENTE DE VALLECAS  </v>
      </c>
      <c r="D10726" t="str">
        <f>T("SIN BARRIO          ")</f>
        <v xml:space="preserve">SIN BARRIO          </v>
      </c>
      <c r="E10726" t="str">
        <f>T("TR ")</f>
        <v xml:space="preserve">TR </v>
      </c>
      <c r="F10726" t="str">
        <f>T("TRACTORES      ")</f>
        <v xml:space="preserve">TRACTORES      </v>
      </c>
      <c r="G10726" t="str">
        <f>T("De 16 a 25 CABALLOS FISCALES                      ")</f>
        <v xml:space="preserve">De 16 a 25 CABALLOS FISCALES                      </v>
      </c>
      <c r="H10726" t="str">
        <f>T("DIESEL                                            ")</f>
        <v xml:space="preserve">DIESEL                                            </v>
      </c>
      <c r="I10726">
        <v>1</v>
      </c>
    </row>
    <row r="10727" spans="1:9">
      <c r="A10727" t="str">
        <f>T("2018")</f>
        <v>2018</v>
      </c>
      <c r="B10727" t="str">
        <f>T("FISICO                                            ")</f>
        <v xml:space="preserve">FISICO                                            </v>
      </c>
      <c r="C10727" t="str">
        <f>T("PUENTE DE VALLECAS  ")</f>
        <v xml:space="preserve">PUENTE DE VALLECAS  </v>
      </c>
      <c r="D10727" t="str">
        <f>T("ENTREVIAS           ")</f>
        <v xml:space="preserve">ENTREVIAS           </v>
      </c>
      <c r="E10727" t="str">
        <f>T("TR ")</f>
        <v xml:space="preserve">TR </v>
      </c>
      <c r="F10727" t="str">
        <f>T("TRACTORES      ")</f>
        <v xml:space="preserve">TRACTORES      </v>
      </c>
      <c r="G10727" t="str">
        <f>T("De menos de 16 CABALLOS FISCALES                  ")</f>
        <v xml:space="preserve">De menos de 16 CABALLOS FISCALES                  </v>
      </c>
      <c r="H10727" t="str">
        <f>T("DIESEL                                            ")</f>
        <v xml:space="preserve">DIESEL                                            </v>
      </c>
      <c r="I10727">
        <v>9</v>
      </c>
    </row>
    <row r="10728" spans="1:9">
      <c r="A10728" t="str">
        <f>T("2018")</f>
        <v>2018</v>
      </c>
      <c r="B10728" t="str">
        <f>T("FISICO                                            ")</f>
        <v xml:space="preserve">FISICO                                            </v>
      </c>
      <c r="C10728" t="str">
        <f>T("PUENTE DE VALLECAS  ")</f>
        <v xml:space="preserve">PUENTE DE VALLECAS  </v>
      </c>
      <c r="D10728" t="str">
        <f>T("ENTREVIAS           ")</f>
        <v xml:space="preserve">ENTREVIAS           </v>
      </c>
      <c r="E10728" t="str">
        <f>T("TR ")</f>
        <v xml:space="preserve">TR </v>
      </c>
      <c r="F10728" t="str">
        <f>T("TRACTORES      ")</f>
        <v xml:space="preserve">TRACTORES      </v>
      </c>
      <c r="G10728" t="str">
        <f>T("De 16 a 25 CABALLOS FISCALES                      ")</f>
        <v xml:space="preserve">De 16 a 25 CABALLOS FISCALES                      </v>
      </c>
      <c r="H10728" t="str">
        <f>T("DIESEL                                            ")</f>
        <v xml:space="preserve">DIESEL                                            </v>
      </c>
      <c r="I10728">
        <v>7</v>
      </c>
    </row>
    <row r="10729" spans="1:9">
      <c r="A10729" t="str">
        <f>T("2018")</f>
        <v>2018</v>
      </c>
      <c r="B10729" t="str">
        <f>T("FISICO                                            ")</f>
        <v xml:space="preserve">FISICO                                            </v>
      </c>
      <c r="C10729" t="str">
        <f>T("PUENTE DE VALLECAS  ")</f>
        <v xml:space="preserve">PUENTE DE VALLECAS  </v>
      </c>
      <c r="D10729" t="str">
        <f>T("ENTREVIAS           ")</f>
        <v xml:space="preserve">ENTREVIAS           </v>
      </c>
      <c r="E10729" t="str">
        <f>T("TR ")</f>
        <v xml:space="preserve">TR </v>
      </c>
      <c r="F10729" t="str">
        <f>T("TRACTORES      ")</f>
        <v xml:space="preserve">TRACTORES      </v>
      </c>
      <c r="G10729" t="str">
        <f>T("De 25,01 CABALLOS FISCALES en adelante            ")</f>
        <v xml:space="preserve">De 25,01 CABALLOS FISCALES en adelante            </v>
      </c>
      <c r="H10729" t="str">
        <f>T("DIESEL                                            ")</f>
        <v xml:space="preserve">DIESEL                                            </v>
      </c>
      <c r="I10729">
        <v>3</v>
      </c>
    </row>
    <row r="10730" spans="1:9">
      <c r="A10730" t="str">
        <f>T("2018")</f>
        <v>2018</v>
      </c>
      <c r="B10730" t="str">
        <f>T("FISICO                                            ")</f>
        <v xml:space="preserve">FISICO                                            </v>
      </c>
      <c r="C10730" t="str">
        <f>T("PUENTE DE VALLECAS  ")</f>
        <v xml:space="preserve">PUENTE DE VALLECAS  </v>
      </c>
      <c r="D10730" t="str">
        <f>T("SAN DIEGO           ")</f>
        <v xml:space="preserve">SAN DIEGO           </v>
      </c>
      <c r="E10730" t="str">
        <f>T("TR ")</f>
        <v xml:space="preserve">TR </v>
      </c>
      <c r="F10730" t="str">
        <f>T("TRACTORES      ")</f>
        <v xml:space="preserve">TRACTORES      </v>
      </c>
      <c r="G10730" t="str">
        <f>T("De menos de 16 CABALLOS FISCALES                  ")</f>
        <v xml:space="preserve">De menos de 16 CABALLOS FISCALES                  </v>
      </c>
      <c r="H10730" t="str">
        <f>T("DIESEL                                            ")</f>
        <v xml:space="preserve">DIESEL                                            </v>
      </c>
      <c r="I10730">
        <v>9</v>
      </c>
    </row>
    <row r="10731" spans="1:9">
      <c r="A10731" t="str">
        <f>T("2018")</f>
        <v>2018</v>
      </c>
      <c r="B10731" t="str">
        <f>T("FISICO                                            ")</f>
        <v xml:space="preserve">FISICO                                            </v>
      </c>
      <c r="C10731" t="str">
        <f>T("PUENTE DE VALLECAS  ")</f>
        <v xml:space="preserve">PUENTE DE VALLECAS  </v>
      </c>
      <c r="D10731" t="str">
        <f>T("SAN DIEGO           ")</f>
        <v xml:space="preserve">SAN DIEGO           </v>
      </c>
      <c r="E10731" t="str">
        <f>T("TR ")</f>
        <v xml:space="preserve">TR </v>
      </c>
      <c r="F10731" t="str">
        <f>T("TRACTORES      ")</f>
        <v xml:space="preserve">TRACTORES      </v>
      </c>
      <c r="G10731" t="str">
        <f>T("De 16 a 25 CABALLOS FISCALES                      ")</f>
        <v xml:space="preserve">De 16 a 25 CABALLOS FISCALES                      </v>
      </c>
      <c r="H10731" t="str">
        <f>T("DIESEL                                            ")</f>
        <v xml:space="preserve">DIESEL                                            </v>
      </c>
      <c r="I10731">
        <v>5</v>
      </c>
    </row>
    <row r="10732" spans="1:9">
      <c r="A10732" t="str">
        <f>T("2018")</f>
        <v>2018</v>
      </c>
      <c r="B10732" t="str">
        <f>T("FISICO                                            ")</f>
        <v xml:space="preserve">FISICO                                            </v>
      </c>
      <c r="C10732" t="str">
        <f>T("PUENTE DE VALLECAS  ")</f>
        <v xml:space="preserve">PUENTE DE VALLECAS  </v>
      </c>
      <c r="D10732" t="str">
        <f>T("SAN DIEGO           ")</f>
        <v xml:space="preserve">SAN DIEGO           </v>
      </c>
      <c r="E10732" t="str">
        <f>T("TR ")</f>
        <v xml:space="preserve">TR </v>
      </c>
      <c r="F10732" t="str">
        <f>T("TRACTORES      ")</f>
        <v xml:space="preserve">TRACTORES      </v>
      </c>
      <c r="G10732" t="str">
        <f>T("De 25,01 CABALLOS FISCALES en adelante            ")</f>
        <v xml:space="preserve">De 25,01 CABALLOS FISCALES en adelante            </v>
      </c>
      <c r="H10732" t="str">
        <f>T("DIESEL                                            ")</f>
        <v xml:space="preserve">DIESEL                                            </v>
      </c>
      <c r="I10732">
        <v>8</v>
      </c>
    </row>
    <row r="10733" spans="1:9">
      <c r="A10733" t="str">
        <f>T("2018")</f>
        <v>2018</v>
      </c>
      <c r="B10733" t="str">
        <f>T("FISICO                                            ")</f>
        <v xml:space="preserve">FISICO                                            </v>
      </c>
      <c r="C10733" t="str">
        <f>T("PUENTE DE VALLECAS  ")</f>
        <v xml:space="preserve">PUENTE DE VALLECAS  </v>
      </c>
      <c r="D10733" t="str">
        <f>T("PALOMERAS BAJAS     ")</f>
        <v xml:space="preserve">PALOMERAS BAJAS     </v>
      </c>
      <c r="E10733" t="str">
        <f>T("TR ")</f>
        <v xml:space="preserve">TR </v>
      </c>
      <c r="F10733" t="str">
        <f>T("TRACTORES      ")</f>
        <v xml:space="preserve">TRACTORES      </v>
      </c>
      <c r="G10733" t="str">
        <f>T("De menos de 16 CABALLOS FISCALES                  ")</f>
        <v xml:space="preserve">De menos de 16 CABALLOS FISCALES                  </v>
      </c>
      <c r="H10733" t="str">
        <f>T("DIESEL                                            ")</f>
        <v xml:space="preserve">DIESEL                                            </v>
      </c>
      <c r="I10733">
        <v>7</v>
      </c>
    </row>
    <row r="10734" spans="1:9">
      <c r="A10734" t="str">
        <f>T("2018")</f>
        <v>2018</v>
      </c>
      <c r="B10734" t="str">
        <f>T("FISICO                                            ")</f>
        <v xml:space="preserve">FISICO                                            </v>
      </c>
      <c r="C10734" t="str">
        <f>T("PUENTE DE VALLECAS  ")</f>
        <v xml:space="preserve">PUENTE DE VALLECAS  </v>
      </c>
      <c r="D10734" t="str">
        <f>T("PALOMERAS BAJAS     ")</f>
        <v xml:space="preserve">PALOMERAS BAJAS     </v>
      </c>
      <c r="E10734" t="str">
        <f>T("TR ")</f>
        <v xml:space="preserve">TR </v>
      </c>
      <c r="F10734" t="str">
        <f>T("TRACTORES      ")</f>
        <v xml:space="preserve">TRACTORES      </v>
      </c>
      <c r="G10734" t="str">
        <f>T("De 16 a 25 CABALLOS FISCALES                      ")</f>
        <v xml:space="preserve">De 16 a 25 CABALLOS FISCALES                      </v>
      </c>
      <c r="H10734" t="str">
        <f>T("DIESEL                                            ")</f>
        <v xml:space="preserve">DIESEL                                            </v>
      </c>
      <c r="I10734">
        <v>4</v>
      </c>
    </row>
    <row r="10735" spans="1:9">
      <c r="A10735" t="str">
        <f>T("2018")</f>
        <v>2018</v>
      </c>
      <c r="B10735" t="str">
        <f>T("FISICO                                            ")</f>
        <v xml:space="preserve">FISICO                                            </v>
      </c>
      <c r="C10735" t="str">
        <f>T("PUENTE DE VALLECAS  ")</f>
        <v xml:space="preserve">PUENTE DE VALLECAS  </v>
      </c>
      <c r="D10735" t="str">
        <f>T("PALOMERAS BAJAS     ")</f>
        <v xml:space="preserve">PALOMERAS BAJAS     </v>
      </c>
      <c r="E10735" t="str">
        <f>T("TR ")</f>
        <v xml:space="preserve">TR </v>
      </c>
      <c r="F10735" t="str">
        <f>T("TRACTORES      ")</f>
        <v xml:space="preserve">TRACTORES      </v>
      </c>
      <c r="G10735" t="str">
        <f>T("De 25,01 CABALLOS FISCALES en adelante            ")</f>
        <v xml:space="preserve">De 25,01 CABALLOS FISCALES en adelante            </v>
      </c>
      <c r="H10735" t="str">
        <f>T("DIESEL                                            ")</f>
        <v xml:space="preserve">DIESEL                                            </v>
      </c>
      <c r="I10735">
        <v>7</v>
      </c>
    </row>
    <row r="10736" spans="1:9">
      <c r="A10736" t="str">
        <f>T("2018")</f>
        <v>2018</v>
      </c>
      <c r="B10736" t="str">
        <f>T("FISICO                                            ")</f>
        <v xml:space="preserve">FISICO                                            </v>
      </c>
      <c r="C10736" t="str">
        <f>T("PUENTE DE VALLECAS  ")</f>
        <v xml:space="preserve">PUENTE DE VALLECAS  </v>
      </c>
      <c r="D10736" t="str">
        <f>T("PALOMERAS SURESTE   ")</f>
        <v xml:space="preserve">PALOMERAS SURESTE   </v>
      </c>
      <c r="E10736" t="str">
        <f>T("TR ")</f>
        <v xml:space="preserve">TR </v>
      </c>
      <c r="F10736" t="str">
        <f>T("TRACTORES      ")</f>
        <v xml:space="preserve">TRACTORES      </v>
      </c>
      <c r="G10736" t="str">
        <f>T("De menos de 16 CABALLOS FISCALES                  ")</f>
        <v xml:space="preserve">De menos de 16 CABALLOS FISCALES                  </v>
      </c>
      <c r="H10736" t="str">
        <f>T("DIESEL                                            ")</f>
        <v xml:space="preserve">DIESEL                                            </v>
      </c>
      <c r="I10736">
        <v>13</v>
      </c>
    </row>
    <row r="10737" spans="1:9">
      <c r="A10737" t="str">
        <f>T("2018")</f>
        <v>2018</v>
      </c>
      <c r="B10737" t="str">
        <f>T("FISICO                                            ")</f>
        <v xml:space="preserve">FISICO                                            </v>
      </c>
      <c r="C10737" t="str">
        <f>T("PUENTE DE VALLECAS  ")</f>
        <v xml:space="preserve">PUENTE DE VALLECAS  </v>
      </c>
      <c r="D10737" t="str">
        <f>T("PALOMERAS SURESTE   ")</f>
        <v xml:space="preserve">PALOMERAS SURESTE   </v>
      </c>
      <c r="E10737" t="str">
        <f>T("TR ")</f>
        <v xml:space="preserve">TR </v>
      </c>
      <c r="F10737" t="str">
        <f>T("TRACTORES      ")</f>
        <v xml:space="preserve">TRACTORES      </v>
      </c>
      <c r="G10737" t="str">
        <f>T("De 16 a 25 CABALLOS FISCALES                      ")</f>
        <v xml:space="preserve">De 16 a 25 CABALLOS FISCALES                      </v>
      </c>
      <c r="H10737" t="str">
        <f>T("DIESEL                                            ")</f>
        <v xml:space="preserve">DIESEL                                            </v>
      </c>
      <c r="I10737">
        <v>6</v>
      </c>
    </row>
    <row r="10738" spans="1:9">
      <c r="A10738" t="str">
        <f>T("2018")</f>
        <v>2018</v>
      </c>
      <c r="B10738" t="str">
        <f>T("FISICO                                            ")</f>
        <v xml:space="preserve">FISICO                                            </v>
      </c>
      <c r="C10738" t="str">
        <f>T("PUENTE DE VALLECAS  ")</f>
        <v xml:space="preserve">PUENTE DE VALLECAS  </v>
      </c>
      <c r="D10738" t="str">
        <f>T("PALOMERAS SURESTE   ")</f>
        <v xml:space="preserve">PALOMERAS SURESTE   </v>
      </c>
      <c r="E10738" t="str">
        <f>T("TR ")</f>
        <v xml:space="preserve">TR </v>
      </c>
      <c r="F10738" t="str">
        <f>T("TRACTORES      ")</f>
        <v xml:space="preserve">TRACTORES      </v>
      </c>
      <c r="G10738" t="str">
        <f>T("De 25,01 CABALLOS FISCALES en adelante            ")</f>
        <v xml:space="preserve">De 25,01 CABALLOS FISCALES en adelante            </v>
      </c>
      <c r="H10738" t="str">
        <f>T("DIESEL                                            ")</f>
        <v xml:space="preserve">DIESEL                                            </v>
      </c>
      <c r="I10738">
        <v>11</v>
      </c>
    </row>
    <row r="10739" spans="1:9">
      <c r="A10739" t="str">
        <f>T("2018")</f>
        <v>2018</v>
      </c>
      <c r="B10739" t="str">
        <f>T("FISICO                                            ")</f>
        <v xml:space="preserve">FISICO                                            </v>
      </c>
      <c r="C10739" t="str">
        <f>T("PUENTE DE VALLECAS  ")</f>
        <v xml:space="preserve">PUENTE DE VALLECAS  </v>
      </c>
      <c r="D10739" t="str">
        <f>T("PORTAZGO            ")</f>
        <v xml:space="preserve">PORTAZGO            </v>
      </c>
      <c r="E10739" t="str">
        <f>T("TR ")</f>
        <v xml:space="preserve">TR </v>
      </c>
      <c r="F10739" t="str">
        <f>T("TRACTORES      ")</f>
        <v xml:space="preserve">TRACTORES      </v>
      </c>
      <c r="G10739" t="str">
        <f>T("De menos de 16 CABALLOS FISCALES                  ")</f>
        <v xml:space="preserve">De menos de 16 CABALLOS FISCALES                  </v>
      </c>
      <c r="H10739" t="str">
        <f>T("DIESEL                                            ")</f>
        <v xml:space="preserve">DIESEL                                            </v>
      </c>
      <c r="I10739">
        <v>4</v>
      </c>
    </row>
    <row r="10740" spans="1:9">
      <c r="A10740" t="str">
        <f>T("2018")</f>
        <v>2018</v>
      </c>
      <c r="B10740" t="str">
        <f>T("FISICO                                            ")</f>
        <v xml:space="preserve">FISICO                                            </v>
      </c>
      <c r="C10740" t="str">
        <f>T("PUENTE DE VALLECAS  ")</f>
        <v xml:space="preserve">PUENTE DE VALLECAS  </v>
      </c>
      <c r="D10740" t="str">
        <f>T("PORTAZGO            ")</f>
        <v xml:space="preserve">PORTAZGO            </v>
      </c>
      <c r="E10740" t="str">
        <f>T("TR ")</f>
        <v xml:space="preserve">TR </v>
      </c>
      <c r="F10740" t="str">
        <f>T("TRACTORES      ")</f>
        <v xml:space="preserve">TRACTORES      </v>
      </c>
      <c r="G10740" t="str">
        <f>T("De 25,01 CABALLOS FISCALES en adelante            ")</f>
        <v xml:space="preserve">De 25,01 CABALLOS FISCALES en adelante            </v>
      </c>
      <c r="H10740" t="str">
        <f>T("DIESEL                                            ")</f>
        <v xml:space="preserve">DIESEL                                            </v>
      </c>
      <c r="I10740">
        <v>13</v>
      </c>
    </row>
    <row r="10741" spans="1:9">
      <c r="A10741" t="str">
        <f>T("2018")</f>
        <v>2018</v>
      </c>
      <c r="B10741" t="str">
        <f>T("FISICO                                            ")</f>
        <v xml:space="preserve">FISICO                                            </v>
      </c>
      <c r="C10741" t="str">
        <f>T("PUENTE DE VALLECAS  ")</f>
        <v xml:space="preserve">PUENTE DE VALLECAS  </v>
      </c>
      <c r="D10741" t="str">
        <f>T("NUMANCIA            ")</f>
        <v xml:space="preserve">NUMANCIA            </v>
      </c>
      <c r="E10741" t="str">
        <f>T("TR ")</f>
        <v xml:space="preserve">TR </v>
      </c>
      <c r="F10741" t="str">
        <f>T("TRACTORES      ")</f>
        <v xml:space="preserve">TRACTORES      </v>
      </c>
      <c r="G10741" t="str">
        <f>T("De menos de 16 CABALLOS FISCALES                  ")</f>
        <v xml:space="preserve">De menos de 16 CABALLOS FISCALES                  </v>
      </c>
      <c r="H10741" t="str">
        <f>T("DIESEL                                            ")</f>
        <v xml:space="preserve">DIESEL                                            </v>
      </c>
      <c r="I10741">
        <v>5</v>
      </c>
    </row>
    <row r="10742" spans="1:9">
      <c r="A10742" t="str">
        <f>T("2018")</f>
        <v>2018</v>
      </c>
      <c r="B10742" t="str">
        <f>T("FISICO                                            ")</f>
        <v xml:space="preserve">FISICO                                            </v>
      </c>
      <c r="C10742" t="str">
        <f>T("PUENTE DE VALLECAS  ")</f>
        <v xml:space="preserve">PUENTE DE VALLECAS  </v>
      </c>
      <c r="D10742" t="str">
        <f>T("NUMANCIA            ")</f>
        <v xml:space="preserve">NUMANCIA            </v>
      </c>
      <c r="E10742" t="str">
        <f>T("TR ")</f>
        <v xml:space="preserve">TR </v>
      </c>
      <c r="F10742" t="str">
        <f>T("TRACTORES      ")</f>
        <v xml:space="preserve">TRACTORES      </v>
      </c>
      <c r="G10742" t="str">
        <f>T("De 16 a 25 CABALLOS FISCALES                      ")</f>
        <v xml:space="preserve">De 16 a 25 CABALLOS FISCALES                      </v>
      </c>
      <c r="H10742" t="str">
        <f>T("DIESEL                                            ")</f>
        <v xml:space="preserve">DIESEL                                            </v>
      </c>
      <c r="I10742">
        <v>6</v>
      </c>
    </row>
    <row r="10743" spans="1:9">
      <c r="A10743" t="str">
        <f>T("2018")</f>
        <v>2018</v>
      </c>
      <c r="B10743" t="str">
        <f>T("FISICO                                            ")</f>
        <v xml:space="preserve">FISICO                                            </v>
      </c>
      <c r="C10743" t="str">
        <f>T("PUENTE DE VALLECAS  ")</f>
        <v xml:space="preserve">PUENTE DE VALLECAS  </v>
      </c>
      <c r="D10743" t="str">
        <f>T("NUMANCIA            ")</f>
        <v xml:space="preserve">NUMANCIA            </v>
      </c>
      <c r="E10743" t="str">
        <f>T("TR ")</f>
        <v xml:space="preserve">TR </v>
      </c>
      <c r="F10743" t="str">
        <f>T("TRACTORES      ")</f>
        <v xml:space="preserve">TRACTORES      </v>
      </c>
      <c r="G10743" t="str">
        <f>T("De 25,01 CABALLOS FISCALES en adelante            ")</f>
        <v xml:space="preserve">De 25,01 CABALLOS FISCALES en adelante            </v>
      </c>
      <c r="H10743" t="str">
        <f>T("DIESEL                                            ")</f>
        <v xml:space="preserve">DIESEL                                            </v>
      </c>
      <c r="I10743">
        <v>5</v>
      </c>
    </row>
    <row r="10744" spans="1:9">
      <c r="A10744" t="str">
        <f>T("2018")</f>
        <v>2018</v>
      </c>
      <c r="B10744" t="str">
        <f>T("JURIDICO                                          ")</f>
        <v xml:space="preserve">JURIDICO                                          </v>
      </c>
      <c r="C10744" t="str">
        <f>T("PUENTE DE VALLECAS  ")</f>
        <v xml:space="preserve">PUENTE DE VALLECAS  </v>
      </c>
      <c r="D10744" t="str">
        <f>T("SIN BARRIO          ")</f>
        <v xml:space="preserve">SIN BARRIO          </v>
      </c>
      <c r="E10744" t="str">
        <f>T("TR ")</f>
        <v xml:space="preserve">TR </v>
      </c>
      <c r="F10744" t="str">
        <f>T("TRACTORES      ")</f>
        <v xml:space="preserve">TRACTORES      </v>
      </c>
      <c r="G10744" t="str">
        <f>T("De 25,01 CABALLOS FISCALES en adelante            ")</f>
        <v xml:space="preserve">De 25,01 CABALLOS FISCALES en adelante            </v>
      </c>
      <c r="H10744" t="str">
        <f>T("DIESEL                                            ")</f>
        <v xml:space="preserve">DIESEL                                            </v>
      </c>
      <c r="I10744">
        <v>2</v>
      </c>
    </row>
    <row r="10745" spans="1:9">
      <c r="A10745" t="str">
        <f>T("2018")</f>
        <v>2018</v>
      </c>
      <c r="B10745" t="str">
        <f>T("JURIDICO                                          ")</f>
        <v xml:space="preserve">JURIDICO                                          </v>
      </c>
      <c r="C10745" t="str">
        <f>T("PUENTE DE VALLECAS  ")</f>
        <v xml:space="preserve">PUENTE DE VALLECAS  </v>
      </c>
      <c r="D10745" t="str">
        <f>T("ENTREVIAS           ")</f>
        <v xml:space="preserve">ENTREVIAS           </v>
      </c>
      <c r="E10745" t="str">
        <f>T("TR ")</f>
        <v xml:space="preserve">TR </v>
      </c>
      <c r="F10745" t="str">
        <f>T("TRACTORES      ")</f>
        <v xml:space="preserve">TRACTORES      </v>
      </c>
      <c r="G10745" t="str">
        <f>T("De menos de 16 CABALLOS FISCALES                  ")</f>
        <v xml:space="preserve">De menos de 16 CABALLOS FISCALES                  </v>
      </c>
      <c r="H10745" t="str">
        <f>T("DIESEL                                            ")</f>
        <v xml:space="preserve">DIESEL                                            </v>
      </c>
      <c r="I10745">
        <v>10</v>
      </c>
    </row>
    <row r="10746" spans="1:9">
      <c r="A10746" t="str">
        <f>T("2018")</f>
        <v>2018</v>
      </c>
      <c r="B10746" t="str">
        <f>T("JURIDICO                                          ")</f>
        <v xml:space="preserve">JURIDICO                                          </v>
      </c>
      <c r="C10746" t="str">
        <f>T("PUENTE DE VALLECAS  ")</f>
        <v xml:space="preserve">PUENTE DE VALLECAS  </v>
      </c>
      <c r="D10746" t="str">
        <f>T("ENTREVIAS           ")</f>
        <v xml:space="preserve">ENTREVIAS           </v>
      </c>
      <c r="E10746" t="str">
        <f>T("TR ")</f>
        <v xml:space="preserve">TR </v>
      </c>
      <c r="F10746" t="str">
        <f>T("TRACTORES      ")</f>
        <v xml:space="preserve">TRACTORES      </v>
      </c>
      <c r="G10746" t="str">
        <f>T("De 16 a 25 CABALLOS FISCALES                      ")</f>
        <v xml:space="preserve">De 16 a 25 CABALLOS FISCALES                      </v>
      </c>
      <c r="H10746" t="str">
        <f>T("DIESEL                                            ")</f>
        <v xml:space="preserve">DIESEL                                            </v>
      </c>
      <c r="I10746">
        <v>4</v>
      </c>
    </row>
    <row r="10747" spans="1:9">
      <c r="A10747" t="str">
        <f>T("2018")</f>
        <v>2018</v>
      </c>
      <c r="B10747" t="str">
        <f>T("JURIDICO                                          ")</f>
        <v xml:space="preserve">JURIDICO                                          </v>
      </c>
      <c r="C10747" t="str">
        <f>T("PUENTE DE VALLECAS  ")</f>
        <v xml:space="preserve">PUENTE DE VALLECAS  </v>
      </c>
      <c r="D10747" t="str">
        <f>T("ENTREVIAS           ")</f>
        <v xml:space="preserve">ENTREVIAS           </v>
      </c>
      <c r="E10747" t="str">
        <f>T("TR ")</f>
        <v xml:space="preserve">TR </v>
      </c>
      <c r="F10747" t="str">
        <f>T("TRACTORES      ")</f>
        <v xml:space="preserve">TRACTORES      </v>
      </c>
      <c r="G10747" t="str">
        <f>T("De 25,01 CABALLOS FISCALES en adelante            ")</f>
        <v xml:space="preserve">De 25,01 CABALLOS FISCALES en adelante            </v>
      </c>
      <c r="H10747" t="str">
        <f>T("DIESEL                                            ")</f>
        <v xml:space="preserve">DIESEL                                            </v>
      </c>
      <c r="I10747">
        <v>22</v>
      </c>
    </row>
    <row r="10748" spans="1:9">
      <c r="A10748" t="str">
        <f>T("2018")</f>
        <v>2018</v>
      </c>
      <c r="B10748" t="str">
        <f>T("JURIDICO                                          ")</f>
        <v xml:space="preserve">JURIDICO                                          </v>
      </c>
      <c r="C10748" t="str">
        <f>T("PUENTE DE VALLECAS  ")</f>
        <v xml:space="preserve">PUENTE DE VALLECAS  </v>
      </c>
      <c r="D10748" t="str">
        <f>T("SAN DIEGO           ")</f>
        <v xml:space="preserve">SAN DIEGO           </v>
      </c>
      <c r="E10748" t="str">
        <f>T("TR ")</f>
        <v xml:space="preserve">TR </v>
      </c>
      <c r="F10748" t="str">
        <f>T("TRACTORES      ")</f>
        <v xml:space="preserve">TRACTORES      </v>
      </c>
      <c r="G10748" t="str">
        <f>T("De menos de 16 CABALLOS FISCALES                  ")</f>
        <v xml:space="preserve">De menos de 16 CABALLOS FISCALES                  </v>
      </c>
      <c r="H10748" t="str">
        <f>T("DIESEL                                            ")</f>
        <v xml:space="preserve">DIESEL                                            </v>
      </c>
      <c r="I10748">
        <v>1</v>
      </c>
    </row>
    <row r="10749" spans="1:9">
      <c r="A10749" t="str">
        <f>T("2018")</f>
        <v>2018</v>
      </c>
      <c r="B10749" t="str">
        <f>T("JURIDICO                                          ")</f>
        <v xml:space="preserve">JURIDICO                                          </v>
      </c>
      <c r="C10749" t="str">
        <f>T("PUENTE DE VALLECAS  ")</f>
        <v xml:space="preserve">PUENTE DE VALLECAS  </v>
      </c>
      <c r="D10749" t="str">
        <f>T("SAN DIEGO           ")</f>
        <v xml:space="preserve">SAN DIEGO           </v>
      </c>
      <c r="E10749" t="str">
        <f>T("TR ")</f>
        <v xml:space="preserve">TR </v>
      </c>
      <c r="F10749" t="str">
        <f>T("TRACTORES      ")</f>
        <v xml:space="preserve">TRACTORES      </v>
      </c>
      <c r="G10749" t="str">
        <f>T("De 16 a 25 CABALLOS FISCALES                      ")</f>
        <v xml:space="preserve">De 16 a 25 CABALLOS FISCALES                      </v>
      </c>
      <c r="H10749" t="str">
        <f>T("DIESEL                                            ")</f>
        <v xml:space="preserve">DIESEL                                            </v>
      </c>
      <c r="I10749">
        <v>3</v>
      </c>
    </row>
    <row r="10750" spans="1:9">
      <c r="A10750" t="str">
        <f>T("2018")</f>
        <v>2018</v>
      </c>
      <c r="B10750" t="str">
        <f>T("JURIDICO                                          ")</f>
        <v xml:space="preserve">JURIDICO                                          </v>
      </c>
      <c r="C10750" t="str">
        <f>T("PUENTE DE VALLECAS  ")</f>
        <v xml:space="preserve">PUENTE DE VALLECAS  </v>
      </c>
      <c r="D10750" t="str">
        <f>T("SAN DIEGO           ")</f>
        <v xml:space="preserve">SAN DIEGO           </v>
      </c>
      <c r="E10750" t="str">
        <f>T("TR ")</f>
        <v xml:space="preserve">TR </v>
      </c>
      <c r="F10750" t="str">
        <f>T("TRACTORES      ")</f>
        <v xml:space="preserve">TRACTORES      </v>
      </c>
      <c r="G10750" t="str">
        <f>T("De 25,01 CABALLOS FISCALES en adelante            ")</f>
        <v xml:space="preserve">De 25,01 CABALLOS FISCALES en adelante            </v>
      </c>
      <c r="H10750" t="str">
        <f>T("DIESEL                                            ")</f>
        <v xml:space="preserve">DIESEL                                            </v>
      </c>
      <c r="I10750">
        <v>1</v>
      </c>
    </row>
    <row r="10751" spans="1:9">
      <c r="A10751" t="str">
        <f>T("2018")</f>
        <v>2018</v>
      </c>
      <c r="B10751" t="str">
        <f>T("JURIDICO                                          ")</f>
        <v xml:space="preserve">JURIDICO                                          </v>
      </c>
      <c r="C10751" t="str">
        <f>T("PUENTE DE VALLECAS  ")</f>
        <v xml:space="preserve">PUENTE DE VALLECAS  </v>
      </c>
      <c r="D10751" t="str">
        <f>T("PALOMERAS BAJAS     ")</f>
        <v xml:space="preserve">PALOMERAS BAJAS     </v>
      </c>
      <c r="E10751" t="str">
        <f>T("TR ")</f>
        <v xml:space="preserve">TR </v>
      </c>
      <c r="F10751" t="str">
        <f>T("TRACTORES      ")</f>
        <v xml:space="preserve">TRACTORES      </v>
      </c>
      <c r="G10751" t="str">
        <f>T("De menos de 16 CABALLOS FISCALES                  ")</f>
        <v xml:space="preserve">De menos de 16 CABALLOS FISCALES                  </v>
      </c>
      <c r="H10751" t="str">
        <f>T("DIESEL                                            ")</f>
        <v xml:space="preserve">DIESEL                                            </v>
      </c>
      <c r="I10751">
        <v>4</v>
      </c>
    </row>
    <row r="10752" spans="1:9">
      <c r="A10752" t="str">
        <f>T("2018")</f>
        <v>2018</v>
      </c>
      <c r="B10752" t="str">
        <f>T("JURIDICO                                          ")</f>
        <v xml:space="preserve">JURIDICO                                          </v>
      </c>
      <c r="C10752" t="str">
        <f>T("PUENTE DE VALLECAS  ")</f>
        <v xml:space="preserve">PUENTE DE VALLECAS  </v>
      </c>
      <c r="D10752" t="str">
        <f>T("PALOMERAS BAJAS     ")</f>
        <v xml:space="preserve">PALOMERAS BAJAS     </v>
      </c>
      <c r="E10752" t="str">
        <f>T("TR ")</f>
        <v xml:space="preserve">TR </v>
      </c>
      <c r="F10752" t="str">
        <f>T("TRACTORES      ")</f>
        <v xml:space="preserve">TRACTORES      </v>
      </c>
      <c r="G10752" t="str">
        <f>T("De 16 a 25 CABALLOS FISCALES                      ")</f>
        <v xml:space="preserve">De 16 a 25 CABALLOS FISCALES                      </v>
      </c>
      <c r="H10752" t="str">
        <f>T("DIESEL                                            ")</f>
        <v xml:space="preserve">DIESEL                                            </v>
      </c>
      <c r="I10752">
        <v>1</v>
      </c>
    </row>
    <row r="10753" spans="1:9">
      <c r="A10753" t="str">
        <f>T("2018")</f>
        <v>2018</v>
      </c>
      <c r="B10753" t="str">
        <f>T("JURIDICO                                          ")</f>
        <v xml:space="preserve">JURIDICO                                          </v>
      </c>
      <c r="C10753" t="str">
        <f>T("PUENTE DE VALLECAS  ")</f>
        <v xml:space="preserve">PUENTE DE VALLECAS  </v>
      </c>
      <c r="D10753" t="str">
        <f>T("PALOMERAS BAJAS     ")</f>
        <v xml:space="preserve">PALOMERAS BAJAS     </v>
      </c>
      <c r="E10753" t="str">
        <f>T("TR ")</f>
        <v xml:space="preserve">TR </v>
      </c>
      <c r="F10753" t="str">
        <f>T("TRACTORES      ")</f>
        <v xml:space="preserve">TRACTORES      </v>
      </c>
      <c r="G10753" t="str">
        <f>T("De 25,01 CABALLOS FISCALES en adelante            ")</f>
        <v xml:space="preserve">De 25,01 CABALLOS FISCALES en adelante            </v>
      </c>
      <c r="H10753" t="str">
        <f>T("DIESEL                                            ")</f>
        <v xml:space="preserve">DIESEL                                            </v>
      </c>
      <c r="I10753">
        <v>14</v>
      </c>
    </row>
    <row r="10754" spans="1:9">
      <c r="A10754" t="str">
        <f>T("2018")</f>
        <v>2018</v>
      </c>
      <c r="B10754" t="str">
        <f>T("JURIDICO                                          ")</f>
        <v xml:space="preserve">JURIDICO                                          </v>
      </c>
      <c r="C10754" t="str">
        <f>T("PUENTE DE VALLECAS  ")</f>
        <v xml:space="preserve">PUENTE DE VALLECAS  </v>
      </c>
      <c r="D10754" t="str">
        <f>T("PALOMERAS SURESTE   ")</f>
        <v xml:space="preserve">PALOMERAS SURESTE   </v>
      </c>
      <c r="E10754" t="str">
        <f>T("TR ")</f>
        <v xml:space="preserve">TR </v>
      </c>
      <c r="F10754" t="str">
        <f>T("TRACTORES      ")</f>
        <v xml:space="preserve">TRACTORES      </v>
      </c>
      <c r="G10754" t="str">
        <f>T("De menos de 16 CABALLOS FISCALES                  ")</f>
        <v xml:space="preserve">De menos de 16 CABALLOS FISCALES                  </v>
      </c>
      <c r="H10754" t="str">
        <f>T("DIESEL                                            ")</f>
        <v xml:space="preserve">DIESEL                                            </v>
      </c>
      <c r="I10754">
        <v>11</v>
      </c>
    </row>
    <row r="10755" spans="1:9">
      <c r="A10755" t="str">
        <f>T("2018")</f>
        <v>2018</v>
      </c>
      <c r="B10755" t="str">
        <f>T("JURIDICO                                          ")</f>
        <v xml:space="preserve">JURIDICO                                          </v>
      </c>
      <c r="C10755" t="str">
        <f>T("PUENTE DE VALLECAS  ")</f>
        <v xml:space="preserve">PUENTE DE VALLECAS  </v>
      </c>
      <c r="D10755" t="str">
        <f>T("PALOMERAS SURESTE   ")</f>
        <v xml:space="preserve">PALOMERAS SURESTE   </v>
      </c>
      <c r="E10755" t="str">
        <f>T("TR ")</f>
        <v xml:space="preserve">TR </v>
      </c>
      <c r="F10755" t="str">
        <f>T("TRACTORES      ")</f>
        <v xml:space="preserve">TRACTORES      </v>
      </c>
      <c r="G10755" t="str">
        <f>T("De 16 a 25 CABALLOS FISCALES                      ")</f>
        <v xml:space="preserve">De 16 a 25 CABALLOS FISCALES                      </v>
      </c>
      <c r="H10755" t="str">
        <f>T("DIESEL                                            ")</f>
        <v xml:space="preserve">DIESEL                                            </v>
      </c>
      <c r="I10755">
        <v>4</v>
      </c>
    </row>
    <row r="10756" spans="1:9">
      <c r="A10756" t="str">
        <f>T("2018")</f>
        <v>2018</v>
      </c>
      <c r="B10756" t="str">
        <f>T("JURIDICO                                          ")</f>
        <v xml:space="preserve">JURIDICO                                          </v>
      </c>
      <c r="C10756" t="str">
        <f>T("PUENTE DE VALLECAS  ")</f>
        <v xml:space="preserve">PUENTE DE VALLECAS  </v>
      </c>
      <c r="D10756" t="str">
        <f>T("PALOMERAS SURESTE   ")</f>
        <v xml:space="preserve">PALOMERAS SURESTE   </v>
      </c>
      <c r="E10756" t="str">
        <f>T("TR ")</f>
        <v xml:space="preserve">TR </v>
      </c>
      <c r="F10756" t="str">
        <f>T("TRACTORES      ")</f>
        <v xml:space="preserve">TRACTORES      </v>
      </c>
      <c r="G10756" t="str">
        <f>T("De 25,01 CABALLOS FISCALES en adelante            ")</f>
        <v xml:space="preserve">De 25,01 CABALLOS FISCALES en adelante            </v>
      </c>
      <c r="H10756" t="str">
        <f>T("DIESEL                                            ")</f>
        <v xml:space="preserve">DIESEL                                            </v>
      </c>
      <c r="I10756">
        <v>46</v>
      </c>
    </row>
    <row r="10757" spans="1:9">
      <c r="A10757" t="str">
        <f>T("2018")</f>
        <v>2018</v>
      </c>
      <c r="B10757" t="str">
        <f>T("JURIDICO                                          ")</f>
        <v xml:space="preserve">JURIDICO                                          </v>
      </c>
      <c r="C10757" t="str">
        <f>T("PUENTE DE VALLECAS  ")</f>
        <v xml:space="preserve">PUENTE DE VALLECAS  </v>
      </c>
      <c r="D10757" t="str">
        <f>T("PORTAZGO            ")</f>
        <v xml:space="preserve">PORTAZGO            </v>
      </c>
      <c r="E10757" t="str">
        <f>T("TR ")</f>
        <v xml:space="preserve">TR </v>
      </c>
      <c r="F10757" t="str">
        <f>T("TRACTORES      ")</f>
        <v xml:space="preserve">TRACTORES      </v>
      </c>
      <c r="G10757" t="str">
        <f>T("De menos de 16 CABALLOS FISCALES                  ")</f>
        <v xml:space="preserve">De menos de 16 CABALLOS FISCALES                  </v>
      </c>
      <c r="H10757" t="str">
        <f>T("DIESEL                                            ")</f>
        <v xml:space="preserve">DIESEL                                            </v>
      </c>
      <c r="I10757">
        <v>2</v>
      </c>
    </row>
    <row r="10758" spans="1:9">
      <c r="A10758" t="str">
        <f>T("2018")</f>
        <v>2018</v>
      </c>
      <c r="B10758" t="str">
        <f>T("JURIDICO                                          ")</f>
        <v xml:space="preserve">JURIDICO                                          </v>
      </c>
      <c r="C10758" t="str">
        <f>T("PUENTE DE VALLECAS  ")</f>
        <v xml:space="preserve">PUENTE DE VALLECAS  </v>
      </c>
      <c r="D10758" t="str">
        <f>T("PORTAZGO            ")</f>
        <v xml:space="preserve">PORTAZGO            </v>
      </c>
      <c r="E10758" t="str">
        <f>T("TR ")</f>
        <v xml:space="preserve">TR </v>
      </c>
      <c r="F10758" t="str">
        <f>T("TRACTORES      ")</f>
        <v xml:space="preserve">TRACTORES      </v>
      </c>
      <c r="G10758" t="str">
        <f>T("De 16 a 25 CABALLOS FISCALES                      ")</f>
        <v xml:space="preserve">De 16 a 25 CABALLOS FISCALES                      </v>
      </c>
      <c r="H10758" t="str">
        <f>T("DIESEL                                            ")</f>
        <v xml:space="preserve">DIESEL                                            </v>
      </c>
      <c r="I10758">
        <v>5</v>
      </c>
    </row>
    <row r="10759" spans="1:9">
      <c r="A10759" t="str">
        <f>T("2018")</f>
        <v>2018</v>
      </c>
      <c r="B10759" t="str">
        <f>T("JURIDICO                                          ")</f>
        <v xml:space="preserve">JURIDICO                                          </v>
      </c>
      <c r="C10759" t="str">
        <f>T("PUENTE DE VALLECAS  ")</f>
        <v xml:space="preserve">PUENTE DE VALLECAS  </v>
      </c>
      <c r="D10759" t="str">
        <f>T("PORTAZGO            ")</f>
        <v xml:space="preserve">PORTAZGO            </v>
      </c>
      <c r="E10759" t="str">
        <f>T("TR ")</f>
        <v xml:space="preserve">TR </v>
      </c>
      <c r="F10759" t="str">
        <f>T("TRACTORES      ")</f>
        <v xml:space="preserve">TRACTORES      </v>
      </c>
      <c r="G10759" t="str">
        <f>T("De 25,01 CABALLOS FISCALES en adelante            ")</f>
        <v xml:space="preserve">De 25,01 CABALLOS FISCALES en adelante            </v>
      </c>
      <c r="H10759" t="str">
        <f>T("DIESEL                                            ")</f>
        <v xml:space="preserve">DIESEL                                            </v>
      </c>
      <c r="I10759">
        <v>28</v>
      </c>
    </row>
    <row r="10760" spans="1:9">
      <c r="A10760" t="str">
        <f>T("2018")</f>
        <v>2018</v>
      </c>
      <c r="B10760" t="str">
        <f>T("JURIDICO                                          ")</f>
        <v xml:space="preserve">JURIDICO                                          </v>
      </c>
      <c r="C10760" t="str">
        <f>T("PUENTE DE VALLECAS  ")</f>
        <v xml:space="preserve">PUENTE DE VALLECAS  </v>
      </c>
      <c r="D10760" t="str">
        <f>T("NUMANCIA            ")</f>
        <v xml:space="preserve">NUMANCIA            </v>
      </c>
      <c r="E10760" t="str">
        <f>T("TR ")</f>
        <v xml:space="preserve">TR </v>
      </c>
      <c r="F10760" t="str">
        <f>T("TRACTORES      ")</f>
        <v xml:space="preserve">TRACTORES      </v>
      </c>
      <c r="G10760" t="str">
        <f>T("De menos de 16 CABALLOS FISCALES                  ")</f>
        <v xml:space="preserve">De menos de 16 CABALLOS FISCALES                  </v>
      </c>
      <c r="H10760" t="str">
        <f>T("DIESEL                                            ")</f>
        <v xml:space="preserve">DIESEL                                            </v>
      </c>
      <c r="I10760">
        <v>12</v>
      </c>
    </row>
    <row r="10761" spans="1:9">
      <c r="A10761" t="str">
        <f>T("2018")</f>
        <v>2018</v>
      </c>
      <c r="B10761" t="str">
        <f>T("JURIDICO                                          ")</f>
        <v xml:space="preserve">JURIDICO                                          </v>
      </c>
      <c r="C10761" t="str">
        <f>T("PUENTE DE VALLECAS  ")</f>
        <v xml:space="preserve">PUENTE DE VALLECAS  </v>
      </c>
      <c r="D10761" t="str">
        <f>T("NUMANCIA            ")</f>
        <v xml:space="preserve">NUMANCIA            </v>
      </c>
      <c r="E10761" t="str">
        <f>T("TR ")</f>
        <v xml:space="preserve">TR </v>
      </c>
      <c r="F10761" t="str">
        <f>T("TRACTORES      ")</f>
        <v xml:space="preserve">TRACTORES      </v>
      </c>
      <c r="G10761" t="str">
        <f>T("De 16 a 25 CABALLOS FISCALES                      ")</f>
        <v xml:space="preserve">De 16 a 25 CABALLOS FISCALES                      </v>
      </c>
      <c r="H10761" t="str">
        <f>T("DIESEL                                            ")</f>
        <v xml:space="preserve">DIESEL                                            </v>
      </c>
      <c r="I10761">
        <v>4</v>
      </c>
    </row>
    <row r="10762" spans="1:9">
      <c r="A10762" t="str">
        <f>T("2018")</f>
        <v>2018</v>
      </c>
      <c r="B10762" t="str">
        <f>T("JURIDICO                                          ")</f>
        <v xml:space="preserve">JURIDICO                                          </v>
      </c>
      <c r="C10762" t="str">
        <f>T("PUENTE DE VALLECAS  ")</f>
        <v xml:space="preserve">PUENTE DE VALLECAS  </v>
      </c>
      <c r="D10762" t="str">
        <f>T("NUMANCIA            ")</f>
        <v xml:space="preserve">NUMANCIA            </v>
      </c>
      <c r="E10762" t="str">
        <f>T("TR ")</f>
        <v xml:space="preserve">TR </v>
      </c>
      <c r="F10762" t="str">
        <f>T("TRACTORES      ")</f>
        <v xml:space="preserve">TRACTORES      </v>
      </c>
      <c r="G10762" t="str">
        <f>T("De 25,01 CABALLOS FISCALES en adelante            ")</f>
        <v xml:space="preserve">De 25,01 CABALLOS FISCALES en adelante            </v>
      </c>
      <c r="H10762" t="str">
        <f>T("DIESEL                                            ")</f>
        <v xml:space="preserve">DIESEL                                            </v>
      </c>
      <c r="I10762">
        <v>16</v>
      </c>
    </row>
    <row r="10763" spans="1:9">
      <c r="A10763" t="str">
        <f>T("2018")</f>
        <v>2018</v>
      </c>
      <c r="B10763" t="str">
        <f>T("FISICO                                            ")</f>
        <v xml:space="preserve">FISICO                                            </v>
      </c>
      <c r="C10763" t="str">
        <f>T("PUENTE DE VALLECAS  ")</f>
        <v xml:space="preserve">PUENTE DE VALLECAS  </v>
      </c>
      <c r="D10763" t="str">
        <f>T("SAN DIEGO           ")</f>
        <v xml:space="preserve">SAN DIEGO           </v>
      </c>
      <c r="E10763" t="str">
        <f>T("TR ")</f>
        <v xml:space="preserve">TR </v>
      </c>
      <c r="F10763" t="str">
        <f>T("TRACTORES      ")</f>
        <v xml:space="preserve">TRACTORES      </v>
      </c>
      <c r="G10763" t="str">
        <f>T("De menos de 16 CABALLOS FISCALES                  ")</f>
        <v xml:space="preserve">De menos de 16 CABALLOS FISCALES                  </v>
      </c>
      <c r="H10763" t="str">
        <f>T("ELÉCTRICO                                         ")</f>
        <v xml:space="preserve">ELÉCTRICO                                         </v>
      </c>
      <c r="I10763">
        <v>1</v>
      </c>
    </row>
    <row r="10764" spans="1:9">
      <c r="A10764" t="str">
        <f>T("2018")</f>
        <v>2018</v>
      </c>
      <c r="B10764" t="str">
        <f>T("JURIDICO                                          ")</f>
        <v xml:space="preserve">JURIDICO                                          </v>
      </c>
      <c r="C10764" t="str">
        <f>T("PUENTE DE VALLECAS  ")</f>
        <v xml:space="preserve">PUENTE DE VALLECAS  </v>
      </c>
      <c r="D10764" t="str">
        <f>T("SAN DIEGO           ")</f>
        <v xml:space="preserve">SAN DIEGO           </v>
      </c>
      <c r="E10764" t="str">
        <f>T("TR ")</f>
        <v xml:space="preserve">TR </v>
      </c>
      <c r="F10764" t="str">
        <f>T("TRACTORES      ")</f>
        <v xml:space="preserve">TRACTORES      </v>
      </c>
      <c r="G10764" t="str">
        <f>T("De menos de 16 CABALLOS FISCALES                  ")</f>
        <v xml:space="preserve">De menos de 16 CABALLOS FISCALES                  </v>
      </c>
      <c r="H10764" t="str">
        <f>T("ELÉCTRICO                                         ")</f>
        <v xml:space="preserve">ELÉCTRICO                                         </v>
      </c>
      <c r="I10764">
        <v>1</v>
      </c>
    </row>
    <row r="10765" spans="1:9">
      <c r="A10765" t="str">
        <f>T("2018")</f>
        <v>2018</v>
      </c>
      <c r="B10765" t="str">
        <f>T("FISICO                                            ")</f>
        <v xml:space="preserve">FISICO                                            </v>
      </c>
      <c r="C10765" t="str">
        <f>T("PUENTE DE VALLECAS  ")</f>
        <v xml:space="preserve">PUENTE DE VALLECAS  </v>
      </c>
      <c r="D10765" t="str">
        <f>T("SIN BARRIO          ")</f>
        <v xml:space="preserve">SIN BARRIO          </v>
      </c>
      <c r="E10765" t="str">
        <f>T("TR ")</f>
        <v xml:space="preserve">TR </v>
      </c>
      <c r="F10765" t="str">
        <f>T("TRACTORES      ")</f>
        <v xml:space="preserve">TRACTORES      </v>
      </c>
      <c r="G10765" t="str">
        <f>T("De menos de 16 CABALLOS FISCALES                  ")</f>
        <v xml:space="preserve">De menos de 16 CABALLOS FISCALES                  </v>
      </c>
      <c r="H10765" t="str">
        <f>T("GASOLINA                                          ")</f>
        <v xml:space="preserve">GASOLINA                                          </v>
      </c>
      <c r="I10765">
        <v>2</v>
      </c>
    </row>
    <row r="10766" spans="1:9">
      <c r="A10766" t="str">
        <f>T("2018")</f>
        <v>2018</v>
      </c>
      <c r="B10766" t="str">
        <f>T("FISICO                                            ")</f>
        <v xml:space="preserve">FISICO                                            </v>
      </c>
      <c r="C10766" t="str">
        <f>T("PUENTE DE VALLECAS  ")</f>
        <v xml:space="preserve">PUENTE DE VALLECAS  </v>
      </c>
      <c r="D10766" t="str">
        <f>T("ENTREVIAS           ")</f>
        <v xml:space="preserve">ENTREVIAS           </v>
      </c>
      <c r="E10766" t="str">
        <f>T("TR ")</f>
        <v xml:space="preserve">TR </v>
      </c>
      <c r="F10766" t="str">
        <f>T("TRACTORES      ")</f>
        <v xml:space="preserve">TRACTORES      </v>
      </c>
      <c r="G10766" t="str">
        <f>T("De menos de 16 CABALLOS FISCALES                  ")</f>
        <v xml:space="preserve">De menos de 16 CABALLOS FISCALES                  </v>
      </c>
      <c r="H10766" t="str">
        <f>T("GASOLINA                                          ")</f>
        <v xml:space="preserve">GASOLINA                                          </v>
      </c>
      <c r="I10766">
        <v>50</v>
      </c>
    </row>
    <row r="10767" spans="1:9">
      <c r="A10767" t="str">
        <f>T("2018")</f>
        <v>2018</v>
      </c>
      <c r="B10767" t="str">
        <f>T("FISICO                                            ")</f>
        <v xml:space="preserve">FISICO                                            </v>
      </c>
      <c r="C10767" t="str">
        <f>T("PUENTE DE VALLECAS  ")</f>
        <v xml:space="preserve">PUENTE DE VALLECAS  </v>
      </c>
      <c r="D10767" t="str">
        <f>T("ENTREVIAS           ")</f>
        <v xml:space="preserve">ENTREVIAS           </v>
      </c>
      <c r="E10767" t="str">
        <f>T("TR ")</f>
        <v xml:space="preserve">TR </v>
      </c>
      <c r="F10767" t="str">
        <f>T("TRACTORES      ")</f>
        <v xml:space="preserve">TRACTORES      </v>
      </c>
      <c r="G10767" t="str">
        <f>T("De 16 a 25 CABALLOS FISCALES                      ")</f>
        <v xml:space="preserve">De 16 a 25 CABALLOS FISCALES                      </v>
      </c>
      <c r="H10767" t="str">
        <f>T("GASOLINA                                          ")</f>
        <v xml:space="preserve">GASOLINA                                          </v>
      </c>
      <c r="I10767">
        <v>1</v>
      </c>
    </row>
    <row r="10768" spans="1:9">
      <c r="A10768" t="str">
        <f>T("2018")</f>
        <v>2018</v>
      </c>
      <c r="B10768" t="str">
        <f>T("FISICO                                            ")</f>
        <v xml:space="preserve">FISICO                                            </v>
      </c>
      <c r="C10768" t="str">
        <f>T("PUENTE DE VALLECAS  ")</f>
        <v xml:space="preserve">PUENTE DE VALLECAS  </v>
      </c>
      <c r="D10768" t="str">
        <f>T("SAN DIEGO           ")</f>
        <v xml:space="preserve">SAN DIEGO           </v>
      </c>
      <c r="E10768" t="str">
        <f>T("TR ")</f>
        <v xml:space="preserve">TR </v>
      </c>
      <c r="F10768" t="str">
        <f>T("TRACTORES      ")</f>
        <v xml:space="preserve">TRACTORES      </v>
      </c>
      <c r="G10768" t="str">
        <f>T("De menos de 16 CABALLOS FISCALES                  ")</f>
        <v xml:space="preserve">De menos de 16 CABALLOS FISCALES                  </v>
      </c>
      <c r="H10768" t="str">
        <f>T("GASOLINA                                          ")</f>
        <v xml:space="preserve">GASOLINA                                          </v>
      </c>
      <c r="I10768">
        <v>27</v>
      </c>
    </row>
    <row r="10769" spans="1:9">
      <c r="A10769" t="str">
        <f>T("2018")</f>
        <v>2018</v>
      </c>
      <c r="B10769" t="str">
        <f>T("FISICO                                            ")</f>
        <v xml:space="preserve">FISICO                                            </v>
      </c>
      <c r="C10769" t="str">
        <f>T("PUENTE DE VALLECAS  ")</f>
        <v xml:space="preserve">PUENTE DE VALLECAS  </v>
      </c>
      <c r="D10769" t="str">
        <f>T("PALOMERAS BAJAS     ")</f>
        <v xml:space="preserve">PALOMERAS BAJAS     </v>
      </c>
      <c r="E10769" t="str">
        <f>T("TR ")</f>
        <v xml:space="preserve">TR </v>
      </c>
      <c r="F10769" t="str">
        <f>T("TRACTORES      ")</f>
        <v xml:space="preserve">TRACTORES      </v>
      </c>
      <c r="G10769" t="str">
        <f>T("De menos de 16 CABALLOS FISCALES                  ")</f>
        <v xml:space="preserve">De menos de 16 CABALLOS FISCALES                  </v>
      </c>
      <c r="H10769" t="str">
        <f>T("GASOLINA                                          ")</f>
        <v xml:space="preserve">GASOLINA                                          </v>
      </c>
      <c r="I10769">
        <v>34</v>
      </c>
    </row>
    <row r="10770" spans="1:9">
      <c r="A10770" t="str">
        <f>T("2018")</f>
        <v>2018</v>
      </c>
      <c r="B10770" t="str">
        <f>T("FISICO                                            ")</f>
        <v xml:space="preserve">FISICO                                            </v>
      </c>
      <c r="C10770" t="str">
        <f>T("PUENTE DE VALLECAS  ")</f>
        <v xml:space="preserve">PUENTE DE VALLECAS  </v>
      </c>
      <c r="D10770" t="str">
        <f>T("PALOMERAS SURESTE   ")</f>
        <v xml:space="preserve">PALOMERAS SURESTE   </v>
      </c>
      <c r="E10770" t="str">
        <f>T("TR ")</f>
        <v xml:space="preserve">TR </v>
      </c>
      <c r="F10770" t="str">
        <f>T("TRACTORES      ")</f>
        <v xml:space="preserve">TRACTORES      </v>
      </c>
      <c r="G10770" t="str">
        <f>T("De menos de 16 CABALLOS FISCALES                  ")</f>
        <v xml:space="preserve">De menos de 16 CABALLOS FISCALES                  </v>
      </c>
      <c r="H10770" t="str">
        <f>T("GASOLINA                                          ")</f>
        <v xml:space="preserve">GASOLINA                                          </v>
      </c>
      <c r="I10770">
        <v>69</v>
      </c>
    </row>
    <row r="10771" spans="1:9">
      <c r="A10771" t="str">
        <f>T("2018")</f>
        <v>2018</v>
      </c>
      <c r="B10771" t="str">
        <f>T("FISICO                                            ")</f>
        <v xml:space="preserve">FISICO                                            </v>
      </c>
      <c r="C10771" t="str">
        <f>T("PUENTE DE VALLECAS  ")</f>
        <v xml:space="preserve">PUENTE DE VALLECAS  </v>
      </c>
      <c r="D10771" t="str">
        <f>T("PALOMERAS SURESTE   ")</f>
        <v xml:space="preserve">PALOMERAS SURESTE   </v>
      </c>
      <c r="E10771" t="str">
        <f>T("TR ")</f>
        <v xml:space="preserve">TR </v>
      </c>
      <c r="F10771" t="str">
        <f>T("TRACTORES      ")</f>
        <v xml:space="preserve">TRACTORES      </v>
      </c>
      <c r="G10771" t="str">
        <f>T("De 16 a 25 CABALLOS FISCALES                      ")</f>
        <v xml:space="preserve">De 16 a 25 CABALLOS FISCALES                      </v>
      </c>
      <c r="H10771" t="str">
        <f>T("GASOLINA                                          ")</f>
        <v xml:space="preserve">GASOLINA                                          </v>
      </c>
      <c r="I10771">
        <v>1</v>
      </c>
    </row>
    <row r="10772" spans="1:9">
      <c r="A10772" t="str">
        <f>T("2018")</f>
        <v>2018</v>
      </c>
      <c r="B10772" t="str">
        <f>T("FISICO                                            ")</f>
        <v xml:space="preserve">FISICO                                            </v>
      </c>
      <c r="C10772" t="str">
        <f>T("PUENTE DE VALLECAS  ")</f>
        <v xml:space="preserve">PUENTE DE VALLECAS  </v>
      </c>
      <c r="D10772" t="str">
        <f>T("PALOMERAS SURESTE   ")</f>
        <v xml:space="preserve">PALOMERAS SURESTE   </v>
      </c>
      <c r="E10772" t="str">
        <f>T("TR ")</f>
        <v xml:space="preserve">TR </v>
      </c>
      <c r="F10772" t="str">
        <f>T("TRACTORES      ")</f>
        <v xml:space="preserve">TRACTORES      </v>
      </c>
      <c r="G10772" t="str">
        <f>T("De 25,01 CABALLOS FISCALES en adelante            ")</f>
        <v xml:space="preserve">De 25,01 CABALLOS FISCALES en adelante            </v>
      </c>
      <c r="H10772" t="str">
        <f>T("GASOLINA                                          ")</f>
        <v xml:space="preserve">GASOLINA                                          </v>
      </c>
      <c r="I10772">
        <v>1</v>
      </c>
    </row>
    <row r="10773" spans="1:9">
      <c r="A10773" t="str">
        <f>T("2018")</f>
        <v>2018</v>
      </c>
      <c r="B10773" t="str">
        <f>T("FISICO                                            ")</f>
        <v xml:space="preserve">FISICO                                            </v>
      </c>
      <c r="C10773" t="str">
        <f>T("PUENTE DE VALLECAS  ")</f>
        <v xml:space="preserve">PUENTE DE VALLECAS  </v>
      </c>
      <c r="D10773" t="str">
        <f>T("PORTAZGO            ")</f>
        <v xml:space="preserve">PORTAZGO            </v>
      </c>
      <c r="E10773" t="str">
        <f>T("TR ")</f>
        <v xml:space="preserve">TR </v>
      </c>
      <c r="F10773" t="str">
        <f>T("TRACTORES      ")</f>
        <v xml:space="preserve">TRACTORES      </v>
      </c>
      <c r="G10773" t="str">
        <f>T("De menos de 16 CABALLOS FISCALES                  ")</f>
        <v xml:space="preserve">De menos de 16 CABALLOS FISCALES                  </v>
      </c>
      <c r="H10773" t="str">
        <f>T("GASOLINA                                          ")</f>
        <v xml:space="preserve">GASOLINA                                          </v>
      </c>
      <c r="I10773">
        <v>54</v>
      </c>
    </row>
    <row r="10774" spans="1:9">
      <c r="A10774" t="str">
        <f>T("2018")</f>
        <v>2018</v>
      </c>
      <c r="B10774" t="str">
        <f>T("FISICO                                            ")</f>
        <v xml:space="preserve">FISICO                                            </v>
      </c>
      <c r="C10774" t="str">
        <f>T("PUENTE DE VALLECAS  ")</f>
        <v xml:space="preserve">PUENTE DE VALLECAS  </v>
      </c>
      <c r="D10774" t="str">
        <f>T("NUMANCIA            ")</f>
        <v xml:space="preserve">NUMANCIA            </v>
      </c>
      <c r="E10774" t="str">
        <f>T("TR ")</f>
        <v xml:space="preserve">TR </v>
      </c>
      <c r="F10774" t="str">
        <f>T("TRACTORES      ")</f>
        <v xml:space="preserve">TRACTORES      </v>
      </c>
      <c r="G10774" t="str">
        <f>T("De menos de 16 CABALLOS FISCALES                  ")</f>
        <v xml:space="preserve">De menos de 16 CABALLOS FISCALES                  </v>
      </c>
      <c r="H10774" t="str">
        <f>T("GASOLINA                                          ")</f>
        <v xml:space="preserve">GASOLINA                                          </v>
      </c>
      <c r="I10774">
        <v>48</v>
      </c>
    </row>
    <row r="10775" spans="1:9">
      <c r="A10775" t="str">
        <f>T("2018")</f>
        <v>2018</v>
      </c>
      <c r="B10775" t="str">
        <f>T("FISICO                                            ")</f>
        <v xml:space="preserve">FISICO                                            </v>
      </c>
      <c r="C10775" t="str">
        <f>T("PUENTE DE VALLECAS  ")</f>
        <v xml:space="preserve">PUENTE DE VALLECAS  </v>
      </c>
      <c r="D10775" t="str">
        <f>T("NUMANCIA            ")</f>
        <v xml:space="preserve">NUMANCIA            </v>
      </c>
      <c r="E10775" t="str">
        <f>T("TR ")</f>
        <v xml:space="preserve">TR </v>
      </c>
      <c r="F10775" t="str">
        <f>T("TRACTORES      ")</f>
        <v xml:space="preserve">TRACTORES      </v>
      </c>
      <c r="G10775" t="str">
        <f>T("De 25,01 CABALLOS FISCALES en adelante            ")</f>
        <v xml:space="preserve">De 25,01 CABALLOS FISCALES en adelante            </v>
      </c>
      <c r="H10775" t="str">
        <f>T("GASOLINA                                          ")</f>
        <v xml:space="preserve">GASOLINA                                          </v>
      </c>
      <c r="I10775">
        <v>2</v>
      </c>
    </row>
    <row r="10776" spans="1:9">
      <c r="A10776" t="str">
        <f>T("2018")</f>
        <v>2018</v>
      </c>
      <c r="B10776" t="str">
        <f>T("JURIDICO                                          ")</f>
        <v xml:space="preserve">JURIDICO                                          </v>
      </c>
      <c r="C10776" t="str">
        <f>T("PUENTE DE VALLECAS  ")</f>
        <v xml:space="preserve">PUENTE DE VALLECAS  </v>
      </c>
      <c r="D10776" t="str">
        <f>T("ENTREVIAS           ")</f>
        <v xml:space="preserve">ENTREVIAS           </v>
      </c>
      <c r="E10776" t="str">
        <f>T("TR ")</f>
        <v xml:space="preserve">TR </v>
      </c>
      <c r="F10776" t="str">
        <f>T("TRACTORES      ")</f>
        <v xml:space="preserve">TRACTORES      </v>
      </c>
      <c r="G10776" t="str">
        <f>T("De menos de 16 CABALLOS FISCALES                  ")</f>
        <v xml:space="preserve">De menos de 16 CABALLOS FISCALES                  </v>
      </c>
      <c r="H10776" t="str">
        <f>T("GASOLINA                                          ")</f>
        <v xml:space="preserve">GASOLINA                                          </v>
      </c>
      <c r="I10776">
        <v>1</v>
      </c>
    </row>
    <row r="10777" spans="1:9">
      <c r="A10777" t="str">
        <f>T("2018")</f>
        <v>2018</v>
      </c>
      <c r="B10777" t="str">
        <f>T("JURIDICO                                          ")</f>
        <v xml:space="preserve">JURIDICO                                          </v>
      </c>
      <c r="C10777" t="str">
        <f>T("PUENTE DE VALLECAS  ")</f>
        <v xml:space="preserve">PUENTE DE VALLECAS  </v>
      </c>
      <c r="D10777" t="str">
        <f>T("SAN DIEGO           ")</f>
        <v xml:space="preserve">SAN DIEGO           </v>
      </c>
      <c r="E10777" t="str">
        <f>T("TR ")</f>
        <v xml:space="preserve">TR </v>
      </c>
      <c r="F10777" t="str">
        <f>T("TRACTORES      ")</f>
        <v xml:space="preserve">TRACTORES      </v>
      </c>
      <c r="G10777" t="str">
        <f>T("De menos de 16 CABALLOS FISCALES                  ")</f>
        <v xml:space="preserve">De menos de 16 CABALLOS FISCALES                  </v>
      </c>
      <c r="H10777" t="str">
        <f>T("GASOLINA                                          ")</f>
        <v xml:space="preserve">GASOLINA                                          </v>
      </c>
      <c r="I10777">
        <v>1</v>
      </c>
    </row>
    <row r="10778" spans="1:9">
      <c r="A10778" t="str">
        <f>T("2018")</f>
        <v>2018</v>
      </c>
      <c r="B10778" t="str">
        <f>T("JURIDICO                                          ")</f>
        <v xml:space="preserve">JURIDICO                                          </v>
      </c>
      <c r="C10778" t="str">
        <f>T("PUENTE DE VALLECAS  ")</f>
        <v xml:space="preserve">PUENTE DE VALLECAS  </v>
      </c>
      <c r="D10778" t="str">
        <f>T("PALOMERAS SURESTE   ")</f>
        <v xml:space="preserve">PALOMERAS SURESTE   </v>
      </c>
      <c r="E10778" t="str">
        <f>T("TR ")</f>
        <v xml:space="preserve">TR </v>
      </c>
      <c r="F10778" t="str">
        <f>T("TRACTORES      ")</f>
        <v xml:space="preserve">TRACTORES      </v>
      </c>
      <c r="G10778" t="str">
        <f>T("De menos de 16 CABALLOS FISCALES                  ")</f>
        <v xml:space="preserve">De menos de 16 CABALLOS FISCALES                  </v>
      </c>
      <c r="H10778" t="str">
        <f>T("GASOLINA                                          ")</f>
        <v xml:space="preserve">GASOLINA                                          </v>
      </c>
      <c r="I10778">
        <v>7</v>
      </c>
    </row>
    <row r="10779" spans="1:9">
      <c r="A10779" t="str">
        <f>T("2018")</f>
        <v>2018</v>
      </c>
      <c r="B10779" t="str">
        <f>T("JURIDICO                                          ")</f>
        <v xml:space="preserve">JURIDICO                                          </v>
      </c>
      <c r="C10779" t="str">
        <f>T("PUENTE DE VALLECAS  ")</f>
        <v xml:space="preserve">PUENTE DE VALLECAS  </v>
      </c>
      <c r="D10779" t="str">
        <f>T("NUMANCIA            ")</f>
        <v xml:space="preserve">NUMANCIA            </v>
      </c>
      <c r="E10779" t="str">
        <f>T("TR ")</f>
        <v xml:space="preserve">TR </v>
      </c>
      <c r="F10779" t="str">
        <f>T("TRACTORES      ")</f>
        <v xml:space="preserve">TRACTORES      </v>
      </c>
      <c r="G10779" t="str">
        <f>T("De menos de 16 CABALLOS FISCALES                  ")</f>
        <v xml:space="preserve">De menos de 16 CABALLOS FISCALES                  </v>
      </c>
      <c r="H10779" t="str">
        <f>T("GASOLINA                                          ")</f>
        <v xml:space="preserve">GASOLINA                                          </v>
      </c>
      <c r="I10779">
        <v>2</v>
      </c>
    </row>
    <row r="10780" spans="1:9">
      <c r="A10780" t="str">
        <f>T("2018")</f>
        <v>2018</v>
      </c>
      <c r="B10780" t="str">
        <f>T("FISICO                                            ")</f>
        <v xml:space="preserve">FISICO                                            </v>
      </c>
      <c r="C10780" t="str">
        <f>T("PUENTE DE VALLECAS  ")</f>
        <v xml:space="preserve">PUENTE DE VALLECAS  </v>
      </c>
      <c r="D10780" t="str">
        <f>T("PALOMERAS BAJAS     ")</f>
        <v xml:space="preserve">PALOMERAS BAJAS     </v>
      </c>
      <c r="E10780" t="str">
        <f>T("TR ")</f>
        <v xml:space="preserve">TR </v>
      </c>
      <c r="F10780" t="str">
        <f>T("TRACTORES      ")</f>
        <v xml:space="preserve">TRACTORES      </v>
      </c>
      <c r="G10780" t="str">
        <f>T("De 16 a 25 CABALLOS FISCALES                      ")</f>
        <v xml:space="preserve">De 16 a 25 CABALLOS FISCALES                      </v>
      </c>
      <c r="H10780" t="str">
        <f>T("OTROS                                             ")</f>
        <v xml:space="preserve">OTROS                                             </v>
      </c>
      <c r="I10780">
        <v>1</v>
      </c>
    </row>
    <row r="10781" spans="1:9">
      <c r="A10781" t="str">
        <f>T("2018")</f>
        <v>2018</v>
      </c>
      <c r="B10781" t="str">
        <f>T("Entidad sin personalidad jurídica (art. 35.4 LGT) ")</f>
        <v xml:space="preserve">Entidad sin personalidad jurídica (art. 35.4 LGT) </v>
      </c>
      <c r="C10781" t="str">
        <f>T("PUENTE DE VALLECAS  ")</f>
        <v xml:space="preserve">PUENTE DE VALLECAS  </v>
      </c>
      <c r="D10781" t="str">
        <f>T("PALOMERAS SURESTE   ")</f>
        <v xml:space="preserve">PALOMERAS SURESTE   </v>
      </c>
      <c r="E10781" t="str">
        <f>T("TR ")</f>
        <v xml:space="preserve">TR </v>
      </c>
      <c r="F10781" t="str">
        <f>T("TRACTORES      ")</f>
        <v xml:space="preserve">TRACTORES      </v>
      </c>
      <c r="G10781" t="str">
        <f>T("De 25,01 CABALLOS FISCALES en adelante            ")</f>
        <v xml:space="preserve">De 25,01 CABALLOS FISCALES en adelante            </v>
      </c>
      <c r="I10781">
        <v>1</v>
      </c>
    </row>
    <row r="10782" spans="1:9">
      <c r="A10782" t="str">
        <f>T("2018")</f>
        <v>2018</v>
      </c>
      <c r="B10782" t="str">
        <f>T("FISICO                                            ")</f>
        <v xml:space="preserve">FISICO                                            </v>
      </c>
      <c r="C10782" t="str">
        <f>T("PUENTE DE VALLECAS  ")</f>
        <v xml:space="preserve">PUENTE DE VALLECAS  </v>
      </c>
      <c r="D10782" t="str">
        <f>T("ENTREVIAS           ")</f>
        <v xml:space="preserve">ENTREVIAS           </v>
      </c>
      <c r="E10782" t="str">
        <f>T("TR ")</f>
        <v xml:space="preserve">TR </v>
      </c>
      <c r="F10782" t="str">
        <f>T("TRACTORES      ")</f>
        <v xml:space="preserve">TRACTORES      </v>
      </c>
      <c r="G10782" t="str">
        <f>T("De menos de 16 CABALLOS FISCALES                  ")</f>
        <v xml:space="preserve">De menos de 16 CABALLOS FISCALES                  </v>
      </c>
      <c r="I10782">
        <v>5</v>
      </c>
    </row>
    <row r="10783" spans="1:9">
      <c r="A10783" t="str">
        <f>T("2018")</f>
        <v>2018</v>
      </c>
      <c r="B10783" t="str">
        <f>T("FISICO                                            ")</f>
        <v xml:space="preserve">FISICO                                            </v>
      </c>
      <c r="C10783" t="str">
        <f>T("PUENTE DE VALLECAS  ")</f>
        <v xml:space="preserve">PUENTE DE VALLECAS  </v>
      </c>
      <c r="D10783" t="str">
        <f>T("SAN DIEGO           ")</f>
        <v xml:space="preserve">SAN DIEGO           </v>
      </c>
      <c r="E10783" t="str">
        <f>T("TR ")</f>
        <v xml:space="preserve">TR </v>
      </c>
      <c r="F10783" t="str">
        <f>T("TRACTORES      ")</f>
        <v xml:space="preserve">TRACTORES      </v>
      </c>
      <c r="G10783" t="str">
        <f>T("De menos de 16 CABALLOS FISCALES                  ")</f>
        <v xml:space="preserve">De menos de 16 CABALLOS FISCALES                  </v>
      </c>
      <c r="I10783">
        <v>2</v>
      </c>
    </row>
    <row r="10784" spans="1:9">
      <c r="A10784" t="str">
        <f>T("2018")</f>
        <v>2018</v>
      </c>
      <c r="B10784" t="str">
        <f>T("FISICO                                            ")</f>
        <v xml:space="preserve">FISICO                                            </v>
      </c>
      <c r="C10784" t="str">
        <f>T("PUENTE DE VALLECAS  ")</f>
        <v xml:space="preserve">PUENTE DE VALLECAS  </v>
      </c>
      <c r="D10784" t="str">
        <f>T("SAN DIEGO           ")</f>
        <v xml:space="preserve">SAN DIEGO           </v>
      </c>
      <c r="E10784" t="str">
        <f>T("TR ")</f>
        <v xml:space="preserve">TR </v>
      </c>
      <c r="F10784" t="str">
        <f>T("TRACTORES      ")</f>
        <v xml:space="preserve">TRACTORES      </v>
      </c>
      <c r="G10784" t="str">
        <f>T("De 16 a 25 CABALLOS FISCALES                      ")</f>
        <v xml:space="preserve">De 16 a 25 CABALLOS FISCALES                      </v>
      </c>
      <c r="I10784">
        <v>1</v>
      </c>
    </row>
    <row r="10785" spans="1:9">
      <c r="A10785" t="str">
        <f>T("2018")</f>
        <v>2018</v>
      </c>
      <c r="B10785" t="str">
        <f>T("FISICO                                            ")</f>
        <v xml:space="preserve">FISICO                                            </v>
      </c>
      <c r="C10785" t="str">
        <f>T("PUENTE DE VALLECAS  ")</f>
        <v xml:space="preserve">PUENTE DE VALLECAS  </v>
      </c>
      <c r="D10785" t="str">
        <f>T("PALOMERAS BAJAS     ")</f>
        <v xml:space="preserve">PALOMERAS BAJAS     </v>
      </c>
      <c r="E10785" t="str">
        <f>T("TR ")</f>
        <v xml:space="preserve">TR </v>
      </c>
      <c r="F10785" t="str">
        <f>T("TRACTORES      ")</f>
        <v xml:space="preserve">TRACTORES      </v>
      </c>
      <c r="G10785" t="str">
        <f>T("De menos de 16 CABALLOS FISCALES                  ")</f>
        <v xml:space="preserve">De menos de 16 CABALLOS FISCALES                  </v>
      </c>
      <c r="I10785">
        <v>2</v>
      </c>
    </row>
    <row r="10786" spans="1:9">
      <c r="A10786" t="str">
        <f>T("2018")</f>
        <v>2018</v>
      </c>
      <c r="B10786" t="str">
        <f>T("FISICO                                            ")</f>
        <v xml:space="preserve">FISICO                                            </v>
      </c>
      <c r="C10786" t="str">
        <f>T("PUENTE DE VALLECAS  ")</f>
        <v xml:space="preserve">PUENTE DE VALLECAS  </v>
      </c>
      <c r="D10786" t="str">
        <f>T("PALOMERAS SURESTE   ")</f>
        <v xml:space="preserve">PALOMERAS SURESTE   </v>
      </c>
      <c r="E10786" t="str">
        <f>T("TR ")</f>
        <v xml:space="preserve">TR </v>
      </c>
      <c r="F10786" t="str">
        <f>T("TRACTORES      ")</f>
        <v xml:space="preserve">TRACTORES      </v>
      </c>
      <c r="G10786" t="str">
        <f>T("De menos de 16 CABALLOS FISCALES                  ")</f>
        <v xml:space="preserve">De menos de 16 CABALLOS FISCALES                  </v>
      </c>
      <c r="I10786">
        <v>4</v>
      </c>
    </row>
    <row r="10787" spans="1:9">
      <c r="A10787" t="str">
        <f>T("2018")</f>
        <v>2018</v>
      </c>
      <c r="B10787" t="str">
        <f>T("FISICO                                            ")</f>
        <v xml:space="preserve">FISICO                                            </v>
      </c>
      <c r="C10787" t="str">
        <f>T("PUENTE DE VALLECAS  ")</f>
        <v xml:space="preserve">PUENTE DE VALLECAS  </v>
      </c>
      <c r="D10787" t="str">
        <f>T("PORTAZGO            ")</f>
        <v xml:space="preserve">PORTAZGO            </v>
      </c>
      <c r="E10787" t="str">
        <f>T("TR ")</f>
        <v xml:space="preserve">TR </v>
      </c>
      <c r="F10787" t="str">
        <f>T("TRACTORES      ")</f>
        <v xml:space="preserve">TRACTORES      </v>
      </c>
      <c r="G10787" t="str">
        <f>T("De menos de 16 CABALLOS FISCALES                  ")</f>
        <v xml:space="preserve">De menos de 16 CABALLOS FISCALES                  </v>
      </c>
      <c r="I10787">
        <v>2</v>
      </c>
    </row>
    <row r="10788" spans="1:9">
      <c r="A10788" t="str">
        <f>T("2018")</f>
        <v>2018</v>
      </c>
      <c r="B10788" t="str">
        <f>T("FISICO                                            ")</f>
        <v xml:space="preserve">FISICO                                            </v>
      </c>
      <c r="C10788" t="str">
        <f>T("PUENTE DE VALLECAS  ")</f>
        <v xml:space="preserve">PUENTE DE VALLECAS  </v>
      </c>
      <c r="D10788" t="str">
        <f>T("NUMANCIA            ")</f>
        <v xml:space="preserve">NUMANCIA            </v>
      </c>
      <c r="E10788" t="str">
        <f>T("TR ")</f>
        <v xml:space="preserve">TR </v>
      </c>
      <c r="F10788" t="str">
        <f>T("TRACTORES      ")</f>
        <v xml:space="preserve">TRACTORES      </v>
      </c>
      <c r="G10788" t="str">
        <f>T("De menos de 16 CABALLOS FISCALES                  ")</f>
        <v xml:space="preserve">De menos de 16 CABALLOS FISCALES                  </v>
      </c>
      <c r="I10788">
        <v>1</v>
      </c>
    </row>
    <row r="10789" spans="1:9">
      <c r="A10789" t="str">
        <f>T("2018")</f>
        <v>2018</v>
      </c>
      <c r="B10789" t="str">
        <f>T("FISICO                                            ")</f>
        <v xml:space="preserve">FISICO                                            </v>
      </c>
      <c r="C10789" t="str">
        <f>T("PUENTE DE VALLECAS  ")</f>
        <v xml:space="preserve">PUENTE DE VALLECAS  </v>
      </c>
      <c r="D10789" t="str">
        <f>T("NUMANCIA            ")</f>
        <v xml:space="preserve">NUMANCIA            </v>
      </c>
      <c r="E10789" t="str">
        <f>T("TR ")</f>
        <v xml:space="preserve">TR </v>
      </c>
      <c r="F10789" t="str">
        <f>T("TRACTORES      ")</f>
        <v xml:space="preserve">TRACTORES      </v>
      </c>
      <c r="G10789" t="str">
        <f>T("De 16 a 25 CABALLOS FISCALES                      ")</f>
        <v xml:space="preserve">De 16 a 25 CABALLOS FISCALES                      </v>
      </c>
      <c r="I10789">
        <v>1</v>
      </c>
    </row>
    <row r="10790" spans="1:9">
      <c r="A10790" t="str">
        <f>T("2018")</f>
        <v>2018</v>
      </c>
      <c r="B10790" t="str">
        <f>T("JURIDICO                                          ")</f>
        <v xml:space="preserve">JURIDICO                                          </v>
      </c>
      <c r="C10790" t="str">
        <f>T("PUENTE DE VALLECAS  ")</f>
        <v xml:space="preserve">PUENTE DE VALLECAS  </v>
      </c>
      <c r="D10790" t="str">
        <f>T("ENTREVIAS           ")</f>
        <v xml:space="preserve">ENTREVIAS           </v>
      </c>
      <c r="E10790" t="str">
        <f>T("TR ")</f>
        <v xml:space="preserve">TR </v>
      </c>
      <c r="F10790" t="str">
        <f>T("TRACTORES      ")</f>
        <v xml:space="preserve">TRACTORES      </v>
      </c>
      <c r="G10790" t="str">
        <f>T("De menos de 16 CABALLOS FISCALES                  ")</f>
        <v xml:space="preserve">De menos de 16 CABALLOS FISCALES                  </v>
      </c>
      <c r="I10790">
        <v>3</v>
      </c>
    </row>
    <row r="10791" spans="1:9">
      <c r="A10791" t="str">
        <f>T("2018")</f>
        <v>2018</v>
      </c>
      <c r="B10791" t="str">
        <f>T("JURIDICO                                          ")</f>
        <v xml:space="preserve">JURIDICO                                          </v>
      </c>
      <c r="C10791" t="str">
        <f>T("PUENTE DE VALLECAS  ")</f>
        <v xml:space="preserve">PUENTE DE VALLECAS  </v>
      </c>
      <c r="D10791" t="str">
        <f>T("ENTREVIAS           ")</f>
        <v xml:space="preserve">ENTREVIAS           </v>
      </c>
      <c r="E10791" t="str">
        <f>T("TR ")</f>
        <v xml:space="preserve">TR </v>
      </c>
      <c r="F10791" t="str">
        <f>T("TRACTORES      ")</f>
        <v xml:space="preserve">TRACTORES      </v>
      </c>
      <c r="G10791" t="str">
        <f>T("De 25,01 CABALLOS FISCALES en adelante            ")</f>
        <v xml:space="preserve">De 25,01 CABALLOS FISCALES en adelante            </v>
      </c>
      <c r="I10791">
        <v>1</v>
      </c>
    </row>
    <row r="10792" spans="1:9">
      <c r="A10792" t="str">
        <f>T("2018")</f>
        <v>2018</v>
      </c>
      <c r="B10792" t="str">
        <f>T("JURIDICO                                          ")</f>
        <v xml:space="preserve">JURIDICO                                          </v>
      </c>
      <c r="C10792" t="str">
        <f>T("PUENTE DE VALLECAS  ")</f>
        <v xml:space="preserve">PUENTE DE VALLECAS  </v>
      </c>
      <c r="D10792" t="str">
        <f>T("SAN DIEGO           ")</f>
        <v xml:space="preserve">SAN DIEGO           </v>
      </c>
      <c r="E10792" t="str">
        <f>T("TR ")</f>
        <v xml:space="preserve">TR </v>
      </c>
      <c r="F10792" t="str">
        <f>T("TRACTORES      ")</f>
        <v xml:space="preserve">TRACTORES      </v>
      </c>
      <c r="G10792" t="str">
        <f>T("De 25,01 CABALLOS FISCALES en adelante            ")</f>
        <v xml:space="preserve">De 25,01 CABALLOS FISCALES en adelante            </v>
      </c>
      <c r="I10792">
        <v>1</v>
      </c>
    </row>
    <row r="10793" spans="1:9">
      <c r="A10793" t="str">
        <f>T("2018")</f>
        <v>2018</v>
      </c>
      <c r="B10793" t="str">
        <f>T("JURIDICO                                          ")</f>
        <v xml:space="preserve">JURIDICO                                          </v>
      </c>
      <c r="C10793" t="str">
        <f>T("PUENTE DE VALLECAS  ")</f>
        <v xml:space="preserve">PUENTE DE VALLECAS  </v>
      </c>
      <c r="D10793" t="str">
        <f>T("PALOMERAS SURESTE   ")</f>
        <v xml:space="preserve">PALOMERAS SURESTE   </v>
      </c>
      <c r="E10793" t="str">
        <f>T("TR ")</f>
        <v xml:space="preserve">TR </v>
      </c>
      <c r="F10793" t="str">
        <f>T("TRACTORES      ")</f>
        <v xml:space="preserve">TRACTORES      </v>
      </c>
      <c r="G10793" t="str">
        <f>T("De 16 a 25 CABALLOS FISCALES                      ")</f>
        <v xml:space="preserve">De 16 a 25 CABALLOS FISCALES                      </v>
      </c>
      <c r="I10793">
        <v>1</v>
      </c>
    </row>
    <row r="10794" spans="1:9">
      <c r="A10794" t="str">
        <f>T("2018")</f>
        <v>2018</v>
      </c>
      <c r="B10794" t="str">
        <f>T("JURIDICO                                          ")</f>
        <v xml:space="preserve">JURIDICO                                          </v>
      </c>
      <c r="C10794" t="str">
        <f>T("PUENTE DE VALLECAS  ")</f>
        <v xml:space="preserve">PUENTE DE VALLECAS  </v>
      </c>
      <c r="D10794" t="str">
        <f>T("PALOMERAS SURESTE   ")</f>
        <v xml:space="preserve">PALOMERAS SURESTE   </v>
      </c>
      <c r="E10794" t="str">
        <f>T("TR ")</f>
        <v xml:space="preserve">TR </v>
      </c>
      <c r="F10794" t="str">
        <f>T("TRACTORES      ")</f>
        <v xml:space="preserve">TRACTORES      </v>
      </c>
      <c r="G10794" t="str">
        <f>T("De 25,01 CABALLOS FISCALES en adelante            ")</f>
        <v xml:space="preserve">De 25,01 CABALLOS FISCALES en adelante            </v>
      </c>
      <c r="I10794">
        <v>2</v>
      </c>
    </row>
    <row r="10795" spans="1:9">
      <c r="A10795" t="str">
        <f>T("2018")</f>
        <v>2018</v>
      </c>
      <c r="B10795" t="str">
        <f>T("JURIDICO                                          ")</f>
        <v xml:space="preserve">JURIDICO                                          </v>
      </c>
      <c r="C10795" t="str">
        <f>T("PUENTE DE VALLECAS  ")</f>
        <v xml:space="preserve">PUENTE DE VALLECAS  </v>
      </c>
      <c r="D10795" t="str">
        <f>T("PORTAZGO            ")</f>
        <v xml:space="preserve">PORTAZGO            </v>
      </c>
      <c r="E10795" t="str">
        <f>T("TR ")</f>
        <v xml:space="preserve">TR </v>
      </c>
      <c r="F10795" t="str">
        <f>T("TRACTORES      ")</f>
        <v xml:space="preserve">TRACTORES      </v>
      </c>
      <c r="G10795" t="str">
        <f>T("De 25,01 CABALLOS FISCALES en adelante            ")</f>
        <v xml:space="preserve">De 25,01 CABALLOS FISCALES en adelante            </v>
      </c>
      <c r="I10795">
        <v>1</v>
      </c>
    </row>
    <row r="10796" spans="1:9">
      <c r="A10796" t="str">
        <f>T("2018")</f>
        <v>2018</v>
      </c>
      <c r="B10796" t="str">
        <f>T("JURIDICO                                          ")</f>
        <v xml:space="preserve">JURIDICO                                          </v>
      </c>
      <c r="C10796" t="str">
        <f>T("PUENTE DE VALLECAS  ")</f>
        <v xml:space="preserve">PUENTE DE VALLECAS  </v>
      </c>
      <c r="D10796" t="str">
        <f>T("NUMANCIA            ")</f>
        <v xml:space="preserve">NUMANCIA            </v>
      </c>
      <c r="E10796" t="str">
        <f>T("TR ")</f>
        <v xml:space="preserve">TR </v>
      </c>
      <c r="F10796" t="str">
        <f>T("TRACTORES      ")</f>
        <v xml:space="preserve">TRACTORES      </v>
      </c>
      <c r="G10796" t="str">
        <f>T("De 25,01 CABALLOS FISCALES en adelante            ")</f>
        <v xml:space="preserve">De 25,01 CABALLOS FISCALES en adelante            </v>
      </c>
      <c r="I10796">
        <v>1</v>
      </c>
    </row>
    <row r="10797" spans="1:9">
      <c r="A10797" t="str">
        <f>T("2018")</f>
        <v>2018</v>
      </c>
      <c r="B10797" t="str">
        <f>T("FISICO                                            ")</f>
        <v xml:space="preserve">FISICO                                            </v>
      </c>
      <c r="C10797" t="str">
        <f>T("PUENTE DE VALLECAS  ")</f>
        <v xml:space="preserve">PUENTE DE VALLECAS  </v>
      </c>
      <c r="D10797" t="str">
        <f>T("PALOMERAS BAJAS     ")</f>
        <v xml:space="preserve">PALOMERAS BAJAS     </v>
      </c>
      <c r="E10797" t="str">
        <f>T("TU ")</f>
        <v xml:space="preserve">TU </v>
      </c>
      <c r="F10797" t="str">
        <f>T("TURISMOS       ")</f>
        <v xml:space="preserve">TURISMOS       </v>
      </c>
      <c r="G10797" t="str">
        <f>T("De 12 a 15,99 CABALLOS FISCALES                   ")</f>
        <v xml:space="preserve">De 12 a 15,99 CABALLOS FISCALES                   </v>
      </c>
      <c r="H10797" t="s">
        <v>2</v>
      </c>
      <c r="I10797">
        <v>1</v>
      </c>
    </row>
    <row r="10798" spans="1:9">
      <c r="A10798" t="str">
        <f>T("2018")</f>
        <v>2018</v>
      </c>
      <c r="B10798" t="str">
        <f>T("FISICO                                            ")</f>
        <v xml:space="preserve">FISICO                                            </v>
      </c>
      <c r="C10798" t="str">
        <f>T("PUENTE DE VALLECAS  ")</f>
        <v xml:space="preserve">PUENTE DE VALLECAS  </v>
      </c>
      <c r="D10798" t="str">
        <f>T("PALOMERAS SURESTE   ")</f>
        <v xml:space="preserve">PALOMERAS SURESTE   </v>
      </c>
      <c r="E10798" t="str">
        <f>T("TU ")</f>
        <v xml:space="preserve">TU </v>
      </c>
      <c r="F10798" t="str">
        <f>T("TURISMOS       ")</f>
        <v xml:space="preserve">TURISMOS       </v>
      </c>
      <c r="G10798" t="str">
        <f>T("De 8 a 11,99 CABALLOS FISCALES                    ")</f>
        <v xml:space="preserve">De 8 a 11,99 CABALLOS FISCALES                    </v>
      </c>
      <c r="H10798" t="s">
        <v>2</v>
      </c>
      <c r="I10798">
        <v>1</v>
      </c>
    </row>
    <row r="10799" spans="1:9">
      <c r="A10799" t="str">
        <f>T("2018")</f>
        <v>2018</v>
      </c>
      <c r="B10799" t="str">
        <f>T("Entidad sin personalidad jurídica (art. 35.4 LGT) ")</f>
        <v xml:space="preserve">Entidad sin personalidad jurídica (art. 35.4 LGT) </v>
      </c>
      <c r="C10799" t="str">
        <f>T("PUENTE DE VALLECAS  ")</f>
        <v xml:space="preserve">PUENTE DE VALLECAS  </v>
      </c>
      <c r="D10799" t="str">
        <f>T("SIN BARRIO          ")</f>
        <v xml:space="preserve">SIN BARRIO          </v>
      </c>
      <c r="E10799" t="str">
        <f>T("TU ")</f>
        <v xml:space="preserve">TU </v>
      </c>
      <c r="F10799" t="str">
        <f>T("TURISMOS       ")</f>
        <v xml:space="preserve">TURISMOS       </v>
      </c>
      <c r="G10799" t="str">
        <f>T("De 12 a 15,99 CABALLOS FISCALES                   ")</f>
        <v xml:space="preserve">De 12 a 15,99 CABALLOS FISCALES                   </v>
      </c>
      <c r="H10799" t="str">
        <f>T("DIESEL                                            ")</f>
        <v xml:space="preserve">DIESEL                                            </v>
      </c>
      <c r="I10799">
        <v>1</v>
      </c>
    </row>
    <row r="10800" spans="1:9">
      <c r="A10800" t="str">
        <f>T("2018")</f>
        <v>2018</v>
      </c>
      <c r="B10800" t="str">
        <f>T("Entidad sin personalidad jurídica (art. 35.4 LGT) ")</f>
        <v xml:space="preserve">Entidad sin personalidad jurídica (art. 35.4 LGT) </v>
      </c>
      <c r="C10800" t="str">
        <f>T("PUENTE DE VALLECAS  ")</f>
        <v xml:space="preserve">PUENTE DE VALLECAS  </v>
      </c>
      <c r="D10800" t="str">
        <f>T("ENTREVIAS           ")</f>
        <v xml:space="preserve">ENTREVIAS           </v>
      </c>
      <c r="E10800" t="str">
        <f>T("TU ")</f>
        <v xml:space="preserve">TU </v>
      </c>
      <c r="F10800" t="str">
        <f>T("TURISMOS       ")</f>
        <v xml:space="preserve">TURISMOS       </v>
      </c>
      <c r="G10800" t="str">
        <f>T("De 8 a 11,99 CABALLOS FISCALES                    ")</f>
        <v xml:space="preserve">De 8 a 11,99 CABALLOS FISCALES                    </v>
      </c>
      <c r="H10800" t="str">
        <f>T("DIESEL                                            ")</f>
        <v xml:space="preserve">DIESEL                                            </v>
      </c>
      <c r="I10800">
        <v>7</v>
      </c>
    </row>
    <row r="10801" spans="1:9">
      <c r="A10801" t="str">
        <f>T("2018")</f>
        <v>2018</v>
      </c>
      <c r="B10801" t="str">
        <f>T("Entidad sin personalidad jurídica (art. 35.4 LGT) ")</f>
        <v xml:space="preserve">Entidad sin personalidad jurídica (art. 35.4 LGT) </v>
      </c>
      <c r="C10801" t="str">
        <f>T("PUENTE DE VALLECAS  ")</f>
        <v xml:space="preserve">PUENTE DE VALLECAS  </v>
      </c>
      <c r="D10801" t="str">
        <f>T("ENTREVIAS           ")</f>
        <v xml:space="preserve">ENTREVIAS           </v>
      </c>
      <c r="E10801" t="str">
        <f>T("TU ")</f>
        <v xml:space="preserve">TU </v>
      </c>
      <c r="F10801" t="str">
        <f>T("TURISMOS       ")</f>
        <v xml:space="preserve">TURISMOS       </v>
      </c>
      <c r="G10801" t="str">
        <f>T("De 12 a 15,99 CABALLOS FISCALES                   ")</f>
        <v xml:space="preserve">De 12 a 15,99 CABALLOS FISCALES                   </v>
      </c>
      <c r="H10801" t="str">
        <f>T("DIESEL                                            ")</f>
        <v xml:space="preserve">DIESEL                                            </v>
      </c>
      <c r="I10801">
        <v>38</v>
      </c>
    </row>
    <row r="10802" spans="1:9">
      <c r="A10802" t="str">
        <f>T("2018")</f>
        <v>2018</v>
      </c>
      <c r="B10802" t="str">
        <f>T("Entidad sin personalidad jurídica (art. 35.4 LGT) ")</f>
        <v xml:space="preserve">Entidad sin personalidad jurídica (art. 35.4 LGT) </v>
      </c>
      <c r="C10802" t="str">
        <f>T("PUENTE DE VALLECAS  ")</f>
        <v xml:space="preserve">PUENTE DE VALLECAS  </v>
      </c>
      <c r="D10802" t="str">
        <f>T("ENTREVIAS           ")</f>
        <v xml:space="preserve">ENTREVIAS           </v>
      </c>
      <c r="E10802" t="str">
        <f>T("TU ")</f>
        <v xml:space="preserve">TU </v>
      </c>
      <c r="F10802" t="str">
        <f>T("TURISMOS       ")</f>
        <v xml:space="preserve">TURISMOS       </v>
      </c>
      <c r="G10802" t="str">
        <f>T("De 16 a 19,99 CABALLOS FISCALES                   ")</f>
        <v xml:space="preserve">De 16 a 19,99 CABALLOS FISCALES                   </v>
      </c>
      <c r="H10802" t="str">
        <f>T("DIESEL                                            ")</f>
        <v xml:space="preserve">DIESEL                                            </v>
      </c>
      <c r="I10802">
        <v>3</v>
      </c>
    </row>
    <row r="10803" spans="1:9">
      <c r="A10803" t="str">
        <f>T("2018")</f>
        <v>2018</v>
      </c>
      <c r="B10803" t="str">
        <f>T("Entidad sin personalidad jurídica (art. 35.4 LGT) ")</f>
        <v xml:space="preserve">Entidad sin personalidad jurídica (art. 35.4 LGT) </v>
      </c>
      <c r="C10803" t="str">
        <f>T("PUENTE DE VALLECAS  ")</f>
        <v xml:space="preserve">PUENTE DE VALLECAS  </v>
      </c>
      <c r="D10803" t="str">
        <f>T("SAN DIEGO           ")</f>
        <v xml:space="preserve">SAN DIEGO           </v>
      </c>
      <c r="E10803" t="str">
        <f>T("TU ")</f>
        <v xml:space="preserve">TU </v>
      </c>
      <c r="F10803" t="str">
        <f>T("TURISMOS       ")</f>
        <v xml:space="preserve">TURISMOS       </v>
      </c>
      <c r="G10803" t="str">
        <f>T("De 8 a 11,99 CABALLOS FISCALES                    ")</f>
        <v xml:space="preserve">De 8 a 11,99 CABALLOS FISCALES                    </v>
      </c>
      <c r="H10803" t="str">
        <f>T("DIESEL                                            ")</f>
        <v xml:space="preserve">DIESEL                                            </v>
      </c>
      <c r="I10803">
        <v>5</v>
      </c>
    </row>
    <row r="10804" spans="1:9">
      <c r="A10804" t="str">
        <f>T("2018")</f>
        <v>2018</v>
      </c>
      <c r="B10804" t="str">
        <f>T("Entidad sin personalidad jurídica (art. 35.4 LGT) ")</f>
        <v xml:space="preserve">Entidad sin personalidad jurídica (art. 35.4 LGT) </v>
      </c>
      <c r="C10804" t="str">
        <f>T("PUENTE DE VALLECAS  ")</f>
        <v xml:space="preserve">PUENTE DE VALLECAS  </v>
      </c>
      <c r="D10804" t="str">
        <f>T("SAN DIEGO           ")</f>
        <v xml:space="preserve">SAN DIEGO           </v>
      </c>
      <c r="E10804" t="str">
        <f>T("TU ")</f>
        <v xml:space="preserve">TU </v>
      </c>
      <c r="F10804" t="str">
        <f>T("TURISMOS       ")</f>
        <v xml:space="preserve">TURISMOS       </v>
      </c>
      <c r="G10804" t="str">
        <f>T("De 12 a 15,99 CABALLOS FISCALES                   ")</f>
        <v xml:space="preserve">De 12 a 15,99 CABALLOS FISCALES                   </v>
      </c>
      <c r="H10804" t="str">
        <f>T("DIESEL                                            ")</f>
        <v xml:space="preserve">DIESEL                                            </v>
      </c>
      <c r="I10804">
        <v>28</v>
      </c>
    </row>
    <row r="10805" spans="1:9">
      <c r="A10805" t="str">
        <f>T("2018")</f>
        <v>2018</v>
      </c>
      <c r="B10805" t="str">
        <f>T("Entidad sin personalidad jurídica (art. 35.4 LGT) ")</f>
        <v xml:space="preserve">Entidad sin personalidad jurídica (art. 35.4 LGT) </v>
      </c>
      <c r="C10805" t="str">
        <f>T("PUENTE DE VALLECAS  ")</f>
        <v xml:space="preserve">PUENTE DE VALLECAS  </v>
      </c>
      <c r="D10805" t="str">
        <f>T("SAN DIEGO           ")</f>
        <v xml:space="preserve">SAN DIEGO           </v>
      </c>
      <c r="E10805" t="str">
        <f>T("TU ")</f>
        <v xml:space="preserve">TU </v>
      </c>
      <c r="F10805" t="str">
        <f>T("TURISMOS       ")</f>
        <v xml:space="preserve">TURISMOS       </v>
      </c>
      <c r="G10805" t="str">
        <f>T("De 16 a 19,99 CABALLOS FISCALES                   ")</f>
        <v xml:space="preserve">De 16 a 19,99 CABALLOS FISCALES                   </v>
      </c>
      <c r="H10805" t="str">
        <f>T("DIESEL                                            ")</f>
        <v xml:space="preserve">DIESEL                                            </v>
      </c>
      <c r="I10805">
        <v>1</v>
      </c>
    </row>
    <row r="10806" spans="1:9">
      <c r="A10806" t="str">
        <f>T("2018")</f>
        <v>2018</v>
      </c>
      <c r="B10806" t="str">
        <f>T("Entidad sin personalidad jurídica (art. 35.4 LGT) ")</f>
        <v xml:space="preserve">Entidad sin personalidad jurídica (art. 35.4 LGT) </v>
      </c>
      <c r="C10806" t="str">
        <f>T("PUENTE DE VALLECAS  ")</f>
        <v xml:space="preserve">PUENTE DE VALLECAS  </v>
      </c>
      <c r="D10806" t="str">
        <f>T("PALOMERAS BAJAS     ")</f>
        <v xml:space="preserve">PALOMERAS BAJAS     </v>
      </c>
      <c r="E10806" t="str">
        <f>T("TU ")</f>
        <v xml:space="preserve">TU </v>
      </c>
      <c r="F10806" t="str">
        <f>T("TURISMOS       ")</f>
        <v xml:space="preserve">TURISMOS       </v>
      </c>
      <c r="G10806" t="str">
        <f>T("De 8 a 11,99 CABALLOS FISCALES                    ")</f>
        <v xml:space="preserve">De 8 a 11,99 CABALLOS FISCALES                    </v>
      </c>
      <c r="H10806" t="str">
        <f>T("DIESEL                                            ")</f>
        <v xml:space="preserve">DIESEL                                            </v>
      </c>
      <c r="I10806">
        <v>4</v>
      </c>
    </row>
    <row r="10807" spans="1:9">
      <c r="A10807" t="str">
        <f>T("2018")</f>
        <v>2018</v>
      </c>
      <c r="B10807" t="str">
        <f>T("Entidad sin personalidad jurídica (art. 35.4 LGT) ")</f>
        <v xml:space="preserve">Entidad sin personalidad jurídica (art. 35.4 LGT) </v>
      </c>
      <c r="C10807" t="str">
        <f>T("PUENTE DE VALLECAS  ")</f>
        <v xml:space="preserve">PUENTE DE VALLECAS  </v>
      </c>
      <c r="D10807" t="str">
        <f>T("PALOMERAS BAJAS     ")</f>
        <v xml:space="preserve">PALOMERAS BAJAS     </v>
      </c>
      <c r="E10807" t="str">
        <f>T("TU ")</f>
        <v xml:space="preserve">TU </v>
      </c>
      <c r="F10807" t="str">
        <f>T("TURISMOS       ")</f>
        <v xml:space="preserve">TURISMOS       </v>
      </c>
      <c r="G10807" t="str">
        <f>T("De 12 a 15,99 CABALLOS FISCALES                   ")</f>
        <v xml:space="preserve">De 12 a 15,99 CABALLOS FISCALES                   </v>
      </c>
      <c r="H10807" t="str">
        <f>T("DIESEL                                            ")</f>
        <v xml:space="preserve">DIESEL                                            </v>
      </c>
      <c r="I10807">
        <v>16</v>
      </c>
    </row>
    <row r="10808" spans="1:9">
      <c r="A10808" t="str">
        <f>T("2018")</f>
        <v>2018</v>
      </c>
      <c r="B10808" t="str">
        <f>T("Entidad sin personalidad jurídica (art. 35.4 LGT) ")</f>
        <v xml:space="preserve">Entidad sin personalidad jurídica (art. 35.4 LGT) </v>
      </c>
      <c r="C10808" t="str">
        <f>T("PUENTE DE VALLECAS  ")</f>
        <v xml:space="preserve">PUENTE DE VALLECAS  </v>
      </c>
      <c r="D10808" t="str">
        <f>T("PALOMERAS SURESTE   ")</f>
        <v xml:space="preserve">PALOMERAS SURESTE   </v>
      </c>
      <c r="E10808" t="str">
        <f>T("TU ")</f>
        <v xml:space="preserve">TU </v>
      </c>
      <c r="F10808" t="str">
        <f>T("TURISMOS       ")</f>
        <v xml:space="preserve">TURISMOS       </v>
      </c>
      <c r="G10808" t="str">
        <f>T("De 8 a 11,99 CABALLOS FISCALES                    ")</f>
        <v xml:space="preserve">De 8 a 11,99 CABALLOS FISCALES                    </v>
      </c>
      <c r="H10808" t="str">
        <f>T("DIESEL                                            ")</f>
        <v xml:space="preserve">DIESEL                                            </v>
      </c>
      <c r="I10808">
        <v>7</v>
      </c>
    </row>
    <row r="10809" spans="1:9">
      <c r="A10809" t="str">
        <f>T("2018")</f>
        <v>2018</v>
      </c>
      <c r="B10809" t="str">
        <f>T("Entidad sin personalidad jurídica (art. 35.4 LGT) ")</f>
        <v xml:space="preserve">Entidad sin personalidad jurídica (art. 35.4 LGT) </v>
      </c>
      <c r="C10809" t="str">
        <f>T("PUENTE DE VALLECAS  ")</f>
        <v xml:space="preserve">PUENTE DE VALLECAS  </v>
      </c>
      <c r="D10809" t="str">
        <f>T("PALOMERAS SURESTE   ")</f>
        <v xml:space="preserve">PALOMERAS SURESTE   </v>
      </c>
      <c r="E10809" t="str">
        <f>T("TU ")</f>
        <v xml:space="preserve">TU </v>
      </c>
      <c r="F10809" t="str">
        <f>T("TURISMOS       ")</f>
        <v xml:space="preserve">TURISMOS       </v>
      </c>
      <c r="G10809" t="str">
        <f>T("De 12 a 15,99 CABALLOS FISCALES                   ")</f>
        <v xml:space="preserve">De 12 a 15,99 CABALLOS FISCALES                   </v>
      </c>
      <c r="H10809" t="str">
        <f>T("DIESEL                                            ")</f>
        <v xml:space="preserve">DIESEL                                            </v>
      </c>
      <c r="I10809">
        <v>29</v>
      </c>
    </row>
    <row r="10810" spans="1:9">
      <c r="A10810" t="str">
        <f>T("2018")</f>
        <v>2018</v>
      </c>
      <c r="B10810" t="str">
        <f>T("Entidad sin personalidad jurídica (art. 35.4 LGT) ")</f>
        <v xml:space="preserve">Entidad sin personalidad jurídica (art. 35.4 LGT) </v>
      </c>
      <c r="C10810" t="str">
        <f>T("PUENTE DE VALLECAS  ")</f>
        <v xml:space="preserve">PUENTE DE VALLECAS  </v>
      </c>
      <c r="D10810" t="str">
        <f>T("PALOMERAS SURESTE   ")</f>
        <v xml:space="preserve">PALOMERAS SURESTE   </v>
      </c>
      <c r="E10810" t="str">
        <f>T("TU ")</f>
        <v xml:space="preserve">TU </v>
      </c>
      <c r="F10810" t="str">
        <f>T("TURISMOS       ")</f>
        <v xml:space="preserve">TURISMOS       </v>
      </c>
      <c r="G10810" t="str">
        <f>T("De 16 a 19,99 CABALLOS FISCALES                   ")</f>
        <v xml:space="preserve">De 16 a 19,99 CABALLOS FISCALES                   </v>
      </c>
      <c r="H10810" t="str">
        <f>T("DIESEL                                            ")</f>
        <v xml:space="preserve">DIESEL                                            </v>
      </c>
      <c r="I10810">
        <v>3</v>
      </c>
    </row>
    <row r="10811" spans="1:9">
      <c r="A10811" t="str">
        <f>T("2018")</f>
        <v>2018</v>
      </c>
      <c r="B10811" t="str">
        <f>T("Entidad sin personalidad jurídica (art. 35.4 LGT) ")</f>
        <v xml:space="preserve">Entidad sin personalidad jurídica (art. 35.4 LGT) </v>
      </c>
      <c r="C10811" t="str">
        <f>T("PUENTE DE VALLECAS  ")</f>
        <v xml:space="preserve">PUENTE DE VALLECAS  </v>
      </c>
      <c r="D10811" t="str">
        <f>T("PORTAZGO            ")</f>
        <v xml:space="preserve">PORTAZGO            </v>
      </c>
      <c r="E10811" t="str">
        <f>T("TU ")</f>
        <v xml:space="preserve">TU </v>
      </c>
      <c r="F10811" t="str">
        <f>T("TURISMOS       ")</f>
        <v xml:space="preserve">TURISMOS       </v>
      </c>
      <c r="G10811" t="str">
        <f>T("De 8 a 11,99 CABALLOS FISCALES                    ")</f>
        <v xml:space="preserve">De 8 a 11,99 CABALLOS FISCALES                    </v>
      </c>
      <c r="H10811" t="str">
        <f>T("DIESEL                                            ")</f>
        <v xml:space="preserve">DIESEL                                            </v>
      </c>
      <c r="I10811">
        <v>1</v>
      </c>
    </row>
    <row r="10812" spans="1:9">
      <c r="A10812" t="str">
        <f>T("2018")</f>
        <v>2018</v>
      </c>
      <c r="B10812" t="str">
        <f>T("Entidad sin personalidad jurídica (art. 35.4 LGT) ")</f>
        <v xml:space="preserve">Entidad sin personalidad jurídica (art. 35.4 LGT) </v>
      </c>
      <c r="C10812" t="str">
        <f>T("PUENTE DE VALLECAS  ")</f>
        <v xml:space="preserve">PUENTE DE VALLECAS  </v>
      </c>
      <c r="D10812" t="str">
        <f>T("PORTAZGO            ")</f>
        <v xml:space="preserve">PORTAZGO            </v>
      </c>
      <c r="E10812" t="str">
        <f>T("TU ")</f>
        <v xml:space="preserve">TU </v>
      </c>
      <c r="F10812" t="str">
        <f>T("TURISMOS       ")</f>
        <v xml:space="preserve">TURISMOS       </v>
      </c>
      <c r="G10812" t="str">
        <f>T("De 12 a 15,99 CABALLOS FISCALES                   ")</f>
        <v xml:space="preserve">De 12 a 15,99 CABALLOS FISCALES                   </v>
      </c>
      <c r="H10812" t="str">
        <f>T("DIESEL                                            ")</f>
        <v xml:space="preserve">DIESEL                                            </v>
      </c>
      <c r="I10812">
        <v>28</v>
      </c>
    </row>
    <row r="10813" spans="1:9">
      <c r="A10813" t="str">
        <f>T("2018")</f>
        <v>2018</v>
      </c>
      <c r="B10813" t="str">
        <f>T("Entidad sin personalidad jurídica (art. 35.4 LGT) ")</f>
        <v xml:space="preserve">Entidad sin personalidad jurídica (art. 35.4 LGT) </v>
      </c>
      <c r="C10813" t="str">
        <f>T("PUENTE DE VALLECAS  ")</f>
        <v xml:space="preserve">PUENTE DE VALLECAS  </v>
      </c>
      <c r="D10813" t="str">
        <f>T("PORTAZGO            ")</f>
        <v xml:space="preserve">PORTAZGO            </v>
      </c>
      <c r="E10813" t="str">
        <f>T("TU ")</f>
        <v xml:space="preserve">TU </v>
      </c>
      <c r="F10813" t="str">
        <f>T("TURISMOS       ")</f>
        <v xml:space="preserve">TURISMOS       </v>
      </c>
      <c r="G10813" t="str">
        <f>T("De 16 a 19,99 CABALLOS FISCALES                   ")</f>
        <v xml:space="preserve">De 16 a 19,99 CABALLOS FISCALES                   </v>
      </c>
      <c r="H10813" t="str">
        <f>T("DIESEL                                            ")</f>
        <v xml:space="preserve">DIESEL                                            </v>
      </c>
      <c r="I10813">
        <v>2</v>
      </c>
    </row>
    <row r="10814" spans="1:9">
      <c r="A10814" t="str">
        <f>T("2018")</f>
        <v>2018</v>
      </c>
      <c r="B10814" t="str">
        <f>T("Entidad sin personalidad jurídica (art. 35.4 LGT) ")</f>
        <v xml:space="preserve">Entidad sin personalidad jurídica (art. 35.4 LGT) </v>
      </c>
      <c r="C10814" t="str">
        <f>T("PUENTE DE VALLECAS  ")</f>
        <v xml:space="preserve">PUENTE DE VALLECAS  </v>
      </c>
      <c r="D10814" t="str">
        <f>T("NUMANCIA            ")</f>
        <v xml:space="preserve">NUMANCIA            </v>
      </c>
      <c r="E10814" t="str">
        <f>T("TU ")</f>
        <v xml:space="preserve">TU </v>
      </c>
      <c r="F10814" t="str">
        <f>T("TURISMOS       ")</f>
        <v xml:space="preserve">TURISMOS       </v>
      </c>
      <c r="G10814" t="str">
        <f>T("De 8 a 11,99 CABALLOS FISCALES                    ")</f>
        <v xml:space="preserve">De 8 a 11,99 CABALLOS FISCALES                    </v>
      </c>
      <c r="H10814" t="str">
        <f>T("DIESEL                                            ")</f>
        <v xml:space="preserve">DIESEL                                            </v>
      </c>
      <c r="I10814">
        <v>8</v>
      </c>
    </row>
    <row r="10815" spans="1:9">
      <c r="A10815" t="str">
        <f>T("2018")</f>
        <v>2018</v>
      </c>
      <c r="B10815" t="str">
        <f>T("Entidad sin personalidad jurídica (art. 35.4 LGT) ")</f>
        <v xml:space="preserve">Entidad sin personalidad jurídica (art. 35.4 LGT) </v>
      </c>
      <c r="C10815" t="str">
        <f>T("PUENTE DE VALLECAS  ")</f>
        <v xml:space="preserve">PUENTE DE VALLECAS  </v>
      </c>
      <c r="D10815" t="str">
        <f>T("NUMANCIA            ")</f>
        <v xml:space="preserve">NUMANCIA            </v>
      </c>
      <c r="E10815" t="str">
        <f>T("TU ")</f>
        <v xml:space="preserve">TU </v>
      </c>
      <c r="F10815" t="str">
        <f>T("TURISMOS       ")</f>
        <v xml:space="preserve">TURISMOS       </v>
      </c>
      <c r="G10815" t="str">
        <f>T("De 12 a 15,99 CABALLOS FISCALES                   ")</f>
        <v xml:space="preserve">De 12 a 15,99 CABALLOS FISCALES                   </v>
      </c>
      <c r="H10815" t="str">
        <f>T("DIESEL                                            ")</f>
        <v xml:space="preserve">DIESEL                                            </v>
      </c>
      <c r="I10815">
        <v>20</v>
      </c>
    </row>
    <row r="10816" spans="1:9">
      <c r="A10816" t="str">
        <f>T("2018")</f>
        <v>2018</v>
      </c>
      <c r="B10816" t="str">
        <f>T("Entidad sin personalidad jurídica (art. 35.4 LGT) ")</f>
        <v xml:space="preserve">Entidad sin personalidad jurídica (art. 35.4 LGT) </v>
      </c>
      <c r="C10816" t="str">
        <f>T("PUENTE DE VALLECAS  ")</f>
        <v xml:space="preserve">PUENTE DE VALLECAS  </v>
      </c>
      <c r="D10816" t="str">
        <f>T("NUMANCIA            ")</f>
        <v xml:space="preserve">NUMANCIA            </v>
      </c>
      <c r="E10816" t="str">
        <f>T("TU ")</f>
        <v xml:space="preserve">TU </v>
      </c>
      <c r="F10816" t="str">
        <f>T("TURISMOS       ")</f>
        <v xml:space="preserve">TURISMOS       </v>
      </c>
      <c r="G10816" t="str">
        <f>T("De 16 a 19,99 CABALLOS FISCALES                   ")</f>
        <v xml:space="preserve">De 16 a 19,99 CABALLOS FISCALES                   </v>
      </c>
      <c r="H10816" t="str">
        <f>T("DIESEL                                            ")</f>
        <v xml:space="preserve">DIESEL                                            </v>
      </c>
      <c r="I10816">
        <v>3</v>
      </c>
    </row>
    <row r="10817" spans="1:9">
      <c r="A10817" t="str">
        <f>T("2018")</f>
        <v>2018</v>
      </c>
      <c r="B10817" t="str">
        <f>T("FISICO                                            ")</f>
        <v xml:space="preserve">FISICO                                            </v>
      </c>
      <c r="C10817" t="str">
        <f>T("PUENTE DE VALLECAS  ")</f>
        <v xml:space="preserve">PUENTE DE VALLECAS  </v>
      </c>
      <c r="D10817" t="str">
        <f>T("SIN BARRIO          ")</f>
        <v xml:space="preserve">SIN BARRIO          </v>
      </c>
      <c r="E10817" t="str">
        <f>T("TU ")</f>
        <v xml:space="preserve">TU </v>
      </c>
      <c r="F10817" t="str">
        <f>T("TURISMOS       ")</f>
        <v xml:space="preserve">TURISMOS       </v>
      </c>
      <c r="G10817" t="str">
        <f>T("De 8 a 11,99 CABALLOS FISCALES                    ")</f>
        <v xml:space="preserve">De 8 a 11,99 CABALLOS FISCALES                    </v>
      </c>
      <c r="H10817" t="str">
        <f>T("DIESEL                                            ")</f>
        <v xml:space="preserve">DIESEL                                            </v>
      </c>
      <c r="I10817">
        <v>140</v>
      </c>
    </row>
    <row r="10818" spans="1:9">
      <c r="A10818" t="str">
        <f>T("2018")</f>
        <v>2018</v>
      </c>
      <c r="B10818" t="str">
        <f>T("FISICO                                            ")</f>
        <v xml:space="preserve">FISICO                                            </v>
      </c>
      <c r="C10818" t="str">
        <f>T("PUENTE DE VALLECAS  ")</f>
        <v xml:space="preserve">PUENTE DE VALLECAS  </v>
      </c>
      <c r="D10818" t="str">
        <f>T("SIN BARRIO          ")</f>
        <v xml:space="preserve">SIN BARRIO          </v>
      </c>
      <c r="E10818" t="str">
        <f>T("TU ")</f>
        <v xml:space="preserve">TU </v>
      </c>
      <c r="F10818" t="str">
        <f>T("TURISMOS       ")</f>
        <v xml:space="preserve">TURISMOS       </v>
      </c>
      <c r="G10818" t="str">
        <f>T("De 12 a 15,99 CABALLOS FISCALES                   ")</f>
        <v xml:space="preserve">De 12 a 15,99 CABALLOS FISCALES                   </v>
      </c>
      <c r="H10818" t="str">
        <f>T("DIESEL                                            ")</f>
        <v xml:space="preserve">DIESEL                                            </v>
      </c>
      <c r="I10818">
        <v>244</v>
      </c>
    </row>
    <row r="10819" spans="1:9">
      <c r="A10819" t="str">
        <f>T("2018")</f>
        <v>2018</v>
      </c>
      <c r="B10819" t="str">
        <f>T("FISICO                                            ")</f>
        <v xml:space="preserve">FISICO                                            </v>
      </c>
      <c r="C10819" t="str">
        <f>T("PUENTE DE VALLECAS  ")</f>
        <v xml:space="preserve">PUENTE DE VALLECAS  </v>
      </c>
      <c r="D10819" t="str">
        <f>T("SIN BARRIO          ")</f>
        <v xml:space="preserve">SIN BARRIO          </v>
      </c>
      <c r="E10819" t="str">
        <f>T("TU ")</f>
        <v xml:space="preserve">TU </v>
      </c>
      <c r="F10819" t="str">
        <f>T("TURISMOS       ")</f>
        <v xml:space="preserve">TURISMOS       </v>
      </c>
      <c r="G10819" t="str">
        <f>T("De 16 a 19,99 CABALLOS FISCALES                   ")</f>
        <v xml:space="preserve">De 16 a 19,99 CABALLOS FISCALES                   </v>
      </c>
      <c r="H10819" t="str">
        <f>T("DIESEL                                            ")</f>
        <v xml:space="preserve">DIESEL                                            </v>
      </c>
      <c r="I10819">
        <v>23</v>
      </c>
    </row>
    <row r="10820" spans="1:9">
      <c r="A10820" t="str">
        <f>T("2018")</f>
        <v>2018</v>
      </c>
      <c r="B10820" t="str">
        <f>T("FISICO                                            ")</f>
        <v xml:space="preserve">FISICO                                            </v>
      </c>
      <c r="C10820" t="str">
        <f>T("PUENTE DE VALLECAS  ")</f>
        <v xml:space="preserve">PUENTE DE VALLECAS  </v>
      </c>
      <c r="D10820" t="str">
        <f>T("SIN BARRIO          ")</f>
        <v xml:space="preserve">SIN BARRIO          </v>
      </c>
      <c r="E10820" t="str">
        <f>T("TU ")</f>
        <v xml:space="preserve">TU </v>
      </c>
      <c r="F10820" t="str">
        <f>T("TURISMOS       ")</f>
        <v xml:space="preserve">TURISMOS       </v>
      </c>
      <c r="G10820" t="str">
        <f>T("De 20 CABALLOS FISCALES en adelante               ")</f>
        <v xml:space="preserve">De 20 CABALLOS FISCALES en adelante               </v>
      </c>
      <c r="H10820" t="str">
        <f>T("DIESEL                                            ")</f>
        <v xml:space="preserve">DIESEL                                            </v>
      </c>
      <c r="I10820">
        <v>1</v>
      </c>
    </row>
    <row r="10821" spans="1:9">
      <c r="A10821" t="str">
        <f>T("2018")</f>
        <v>2018</v>
      </c>
      <c r="B10821" t="str">
        <f>T("FISICO                                            ")</f>
        <v xml:space="preserve">FISICO                                            </v>
      </c>
      <c r="C10821" t="str">
        <f>T("PUENTE DE VALLECAS  ")</f>
        <v xml:space="preserve">PUENTE DE VALLECAS  </v>
      </c>
      <c r="D10821" t="str">
        <f>T("ENTREVIAS           ")</f>
        <v xml:space="preserve">ENTREVIAS           </v>
      </c>
      <c r="E10821" t="str">
        <f>T("TU ")</f>
        <v xml:space="preserve">TU </v>
      </c>
      <c r="F10821" t="str">
        <f>T("TURISMOS       ")</f>
        <v xml:space="preserve">TURISMOS       </v>
      </c>
      <c r="G10821" t="str">
        <f>T("De menos de 8 CABALLOS FISCALES                   ")</f>
        <v xml:space="preserve">De menos de 8 CABALLOS FISCALES                   </v>
      </c>
      <c r="H10821" t="str">
        <f>T("DIESEL                                            ")</f>
        <v xml:space="preserve">DIESEL                                            </v>
      </c>
      <c r="I10821">
        <v>5</v>
      </c>
    </row>
    <row r="10822" spans="1:9">
      <c r="A10822" t="str">
        <f>T("2018")</f>
        <v>2018</v>
      </c>
      <c r="B10822" t="str">
        <f>T("FISICO                                            ")</f>
        <v xml:space="preserve">FISICO                                            </v>
      </c>
      <c r="C10822" t="str">
        <f>T("PUENTE DE VALLECAS  ")</f>
        <v xml:space="preserve">PUENTE DE VALLECAS  </v>
      </c>
      <c r="D10822" t="str">
        <f>T("ENTREVIAS           ")</f>
        <v xml:space="preserve">ENTREVIAS           </v>
      </c>
      <c r="E10822" t="str">
        <f>T("TU ")</f>
        <v xml:space="preserve">TU </v>
      </c>
      <c r="F10822" t="str">
        <f>T("TURISMOS       ")</f>
        <v xml:space="preserve">TURISMOS       </v>
      </c>
      <c r="G10822" t="str">
        <f>T("De 8 a 11,99 CABALLOS FISCALES                    ")</f>
        <v xml:space="preserve">De 8 a 11,99 CABALLOS FISCALES                    </v>
      </c>
      <c r="H10822" t="str">
        <f>T("DIESEL                                            ")</f>
        <v xml:space="preserve">DIESEL                                            </v>
      </c>
      <c r="I10822" s="1">
        <v>2067</v>
      </c>
    </row>
    <row r="10823" spans="1:9">
      <c r="A10823" t="str">
        <f>T("2018")</f>
        <v>2018</v>
      </c>
      <c r="B10823" t="str">
        <f>T("FISICO                                            ")</f>
        <v xml:space="preserve">FISICO                                            </v>
      </c>
      <c r="C10823" t="str">
        <f>T("PUENTE DE VALLECAS  ")</f>
        <v xml:space="preserve">PUENTE DE VALLECAS  </v>
      </c>
      <c r="D10823" t="str">
        <f>T("ENTREVIAS           ")</f>
        <v xml:space="preserve">ENTREVIAS           </v>
      </c>
      <c r="E10823" t="str">
        <f>T("TU ")</f>
        <v xml:space="preserve">TU </v>
      </c>
      <c r="F10823" t="str">
        <f>T("TURISMOS       ")</f>
        <v xml:space="preserve">TURISMOS       </v>
      </c>
      <c r="G10823" t="str">
        <f>T("De 12 a 15,99 CABALLOS FISCALES                   ")</f>
        <v xml:space="preserve">De 12 a 15,99 CABALLOS FISCALES                   </v>
      </c>
      <c r="H10823" t="str">
        <f>T("DIESEL                                            ")</f>
        <v xml:space="preserve">DIESEL                                            </v>
      </c>
      <c r="I10823" s="1">
        <v>4213</v>
      </c>
    </row>
    <row r="10824" spans="1:9">
      <c r="A10824" t="str">
        <f>T("2018")</f>
        <v>2018</v>
      </c>
      <c r="B10824" t="str">
        <f>T("FISICO                                            ")</f>
        <v xml:space="preserve">FISICO                                            </v>
      </c>
      <c r="C10824" t="str">
        <f>T("PUENTE DE VALLECAS  ")</f>
        <v xml:space="preserve">PUENTE DE VALLECAS  </v>
      </c>
      <c r="D10824" t="str">
        <f>T("ENTREVIAS           ")</f>
        <v xml:space="preserve">ENTREVIAS           </v>
      </c>
      <c r="E10824" t="str">
        <f>T("TU ")</f>
        <v xml:space="preserve">TU </v>
      </c>
      <c r="F10824" t="str">
        <f>T("TURISMOS       ")</f>
        <v xml:space="preserve">TURISMOS       </v>
      </c>
      <c r="G10824" t="str">
        <f>T("De 16 a 19,99 CABALLOS FISCALES                   ")</f>
        <v xml:space="preserve">De 16 a 19,99 CABALLOS FISCALES                   </v>
      </c>
      <c r="H10824" t="str">
        <f>T("DIESEL                                            ")</f>
        <v xml:space="preserve">DIESEL                                            </v>
      </c>
      <c r="I10824">
        <v>291</v>
      </c>
    </row>
    <row r="10825" spans="1:9">
      <c r="A10825" t="str">
        <f>T("2018")</f>
        <v>2018</v>
      </c>
      <c r="B10825" t="str">
        <f>T("FISICO                                            ")</f>
        <v xml:space="preserve">FISICO                                            </v>
      </c>
      <c r="C10825" t="str">
        <f>T("PUENTE DE VALLECAS  ")</f>
        <v xml:space="preserve">PUENTE DE VALLECAS  </v>
      </c>
      <c r="D10825" t="str">
        <f>T("ENTREVIAS           ")</f>
        <v xml:space="preserve">ENTREVIAS           </v>
      </c>
      <c r="E10825" t="str">
        <f>T("TU ")</f>
        <v xml:space="preserve">TU </v>
      </c>
      <c r="F10825" t="str">
        <f>T("TURISMOS       ")</f>
        <v xml:space="preserve">TURISMOS       </v>
      </c>
      <c r="G10825" t="str">
        <f>T("De 20 CABALLOS FISCALES en adelante               ")</f>
        <v xml:space="preserve">De 20 CABALLOS FISCALES en adelante               </v>
      </c>
      <c r="H10825" t="str">
        <f>T("DIESEL                                            ")</f>
        <v xml:space="preserve">DIESEL                                            </v>
      </c>
      <c r="I10825">
        <v>15</v>
      </c>
    </row>
    <row r="10826" spans="1:9">
      <c r="A10826" t="str">
        <f>T("2018")</f>
        <v>2018</v>
      </c>
      <c r="B10826" t="str">
        <f>T("FISICO                                            ")</f>
        <v xml:space="preserve">FISICO                                            </v>
      </c>
      <c r="C10826" t="str">
        <f>T("PUENTE DE VALLECAS  ")</f>
        <v xml:space="preserve">PUENTE DE VALLECAS  </v>
      </c>
      <c r="D10826" t="str">
        <f>T("SAN DIEGO           ")</f>
        <v xml:space="preserve">SAN DIEGO           </v>
      </c>
      <c r="E10826" t="str">
        <f>T("TU ")</f>
        <v xml:space="preserve">TU </v>
      </c>
      <c r="F10826" t="str">
        <f>T("TURISMOS       ")</f>
        <v xml:space="preserve">TURISMOS       </v>
      </c>
      <c r="G10826" t="str">
        <f>T("De menos de 8 CABALLOS FISCALES                   ")</f>
        <v xml:space="preserve">De menos de 8 CABALLOS FISCALES                   </v>
      </c>
      <c r="H10826" t="str">
        <f>T("DIESEL                                            ")</f>
        <v xml:space="preserve">DIESEL                                            </v>
      </c>
      <c r="I10826">
        <v>5</v>
      </c>
    </row>
    <row r="10827" spans="1:9">
      <c r="A10827" t="str">
        <f>T("2018")</f>
        <v>2018</v>
      </c>
      <c r="B10827" t="str">
        <f>T("FISICO                                            ")</f>
        <v xml:space="preserve">FISICO                                            </v>
      </c>
      <c r="C10827" t="str">
        <f>T("PUENTE DE VALLECAS  ")</f>
        <v xml:space="preserve">PUENTE DE VALLECAS  </v>
      </c>
      <c r="D10827" t="str">
        <f>T("SAN DIEGO           ")</f>
        <v xml:space="preserve">SAN DIEGO           </v>
      </c>
      <c r="E10827" t="str">
        <f>T("TU ")</f>
        <v xml:space="preserve">TU </v>
      </c>
      <c r="F10827" t="str">
        <f>T("TURISMOS       ")</f>
        <v xml:space="preserve">TURISMOS       </v>
      </c>
      <c r="G10827" t="str">
        <f>T("De 8 a 11,99 CABALLOS FISCALES                    ")</f>
        <v xml:space="preserve">De 8 a 11,99 CABALLOS FISCALES                    </v>
      </c>
      <c r="H10827" t="str">
        <f>T("DIESEL                                            ")</f>
        <v xml:space="preserve">DIESEL                                            </v>
      </c>
      <c r="I10827" s="1">
        <v>1722</v>
      </c>
    </row>
    <row r="10828" spans="1:9">
      <c r="A10828" t="str">
        <f>T("2018")</f>
        <v>2018</v>
      </c>
      <c r="B10828" t="str">
        <f>T("FISICO                                            ")</f>
        <v xml:space="preserve">FISICO                                            </v>
      </c>
      <c r="C10828" t="str">
        <f>T("PUENTE DE VALLECAS  ")</f>
        <v xml:space="preserve">PUENTE DE VALLECAS  </v>
      </c>
      <c r="D10828" t="str">
        <f>T("SAN DIEGO           ")</f>
        <v xml:space="preserve">SAN DIEGO           </v>
      </c>
      <c r="E10828" t="str">
        <f>T("TU ")</f>
        <v xml:space="preserve">TU </v>
      </c>
      <c r="F10828" t="str">
        <f>T("TURISMOS       ")</f>
        <v xml:space="preserve">TURISMOS       </v>
      </c>
      <c r="G10828" t="str">
        <f>T("De 12 a 15,99 CABALLOS FISCALES                   ")</f>
        <v xml:space="preserve">De 12 a 15,99 CABALLOS FISCALES                   </v>
      </c>
      <c r="H10828" t="str">
        <f>T("DIESEL                                            ")</f>
        <v xml:space="preserve">DIESEL                                            </v>
      </c>
      <c r="I10828" s="1">
        <v>3490</v>
      </c>
    </row>
    <row r="10829" spans="1:9">
      <c r="A10829" t="str">
        <f>T("2018")</f>
        <v>2018</v>
      </c>
      <c r="B10829" t="str">
        <f>T("FISICO                                            ")</f>
        <v xml:space="preserve">FISICO                                            </v>
      </c>
      <c r="C10829" t="str">
        <f>T("PUENTE DE VALLECAS  ")</f>
        <v xml:space="preserve">PUENTE DE VALLECAS  </v>
      </c>
      <c r="D10829" t="str">
        <f>T("SAN DIEGO           ")</f>
        <v xml:space="preserve">SAN DIEGO           </v>
      </c>
      <c r="E10829" t="str">
        <f>T("TU ")</f>
        <v xml:space="preserve">TU </v>
      </c>
      <c r="F10829" t="str">
        <f>T("TURISMOS       ")</f>
        <v xml:space="preserve">TURISMOS       </v>
      </c>
      <c r="G10829" t="str">
        <f>T("De 16 a 19,99 CABALLOS FISCALES                   ")</f>
        <v xml:space="preserve">De 16 a 19,99 CABALLOS FISCALES                   </v>
      </c>
      <c r="H10829" t="str">
        <f>T("DIESEL                                            ")</f>
        <v xml:space="preserve">DIESEL                                            </v>
      </c>
      <c r="I10829">
        <v>185</v>
      </c>
    </row>
    <row r="10830" spans="1:9">
      <c r="A10830" t="str">
        <f>T("2018")</f>
        <v>2018</v>
      </c>
      <c r="B10830" t="str">
        <f>T("FISICO                                            ")</f>
        <v xml:space="preserve">FISICO                                            </v>
      </c>
      <c r="C10830" t="str">
        <f>T("PUENTE DE VALLECAS  ")</f>
        <v xml:space="preserve">PUENTE DE VALLECAS  </v>
      </c>
      <c r="D10830" t="str">
        <f>T("SAN DIEGO           ")</f>
        <v xml:space="preserve">SAN DIEGO           </v>
      </c>
      <c r="E10830" t="str">
        <f>T("TU ")</f>
        <v xml:space="preserve">TU </v>
      </c>
      <c r="F10830" t="str">
        <f>T("TURISMOS       ")</f>
        <v xml:space="preserve">TURISMOS       </v>
      </c>
      <c r="G10830" t="str">
        <f>T("De 20 CABALLOS FISCALES en adelante               ")</f>
        <v xml:space="preserve">De 20 CABALLOS FISCALES en adelante               </v>
      </c>
      <c r="H10830" t="str">
        <f>T("DIESEL                                            ")</f>
        <v xml:space="preserve">DIESEL                                            </v>
      </c>
      <c r="I10830">
        <v>14</v>
      </c>
    </row>
    <row r="10831" spans="1:9">
      <c r="A10831" t="str">
        <f>T("2018")</f>
        <v>2018</v>
      </c>
      <c r="B10831" t="str">
        <f>T("FISICO                                            ")</f>
        <v xml:space="preserve">FISICO                                            </v>
      </c>
      <c r="C10831" t="str">
        <f>T("PUENTE DE VALLECAS  ")</f>
        <v xml:space="preserve">PUENTE DE VALLECAS  </v>
      </c>
      <c r="D10831" t="str">
        <f>T("PALOMERAS BAJAS     ")</f>
        <v xml:space="preserve">PALOMERAS BAJAS     </v>
      </c>
      <c r="E10831" t="str">
        <f>T("TU ")</f>
        <v xml:space="preserve">TU </v>
      </c>
      <c r="F10831" t="str">
        <f>T("TURISMOS       ")</f>
        <v xml:space="preserve">TURISMOS       </v>
      </c>
      <c r="G10831" t="str">
        <f>T("De menos de 8 CABALLOS FISCALES                   ")</f>
        <v xml:space="preserve">De menos de 8 CABALLOS FISCALES                   </v>
      </c>
      <c r="H10831" t="str">
        <f>T("DIESEL                                            ")</f>
        <v xml:space="preserve">DIESEL                                            </v>
      </c>
      <c r="I10831">
        <v>3</v>
      </c>
    </row>
    <row r="10832" spans="1:9">
      <c r="A10832" t="str">
        <f>T("2018")</f>
        <v>2018</v>
      </c>
      <c r="B10832" t="str">
        <f>T("FISICO                                            ")</f>
        <v xml:space="preserve">FISICO                                            </v>
      </c>
      <c r="C10832" t="str">
        <f>T("PUENTE DE VALLECAS  ")</f>
        <v xml:space="preserve">PUENTE DE VALLECAS  </v>
      </c>
      <c r="D10832" t="str">
        <f>T("PALOMERAS BAJAS     ")</f>
        <v xml:space="preserve">PALOMERAS BAJAS     </v>
      </c>
      <c r="E10832" t="str">
        <f>T("TU ")</f>
        <v xml:space="preserve">TU </v>
      </c>
      <c r="F10832" t="str">
        <f>T("TURISMOS       ")</f>
        <v xml:space="preserve">TURISMOS       </v>
      </c>
      <c r="G10832" t="str">
        <f>T("De 8 a 11,99 CABALLOS FISCALES                    ")</f>
        <v xml:space="preserve">De 8 a 11,99 CABALLOS FISCALES                    </v>
      </c>
      <c r="H10832" t="str">
        <f>T("DIESEL                                            ")</f>
        <v xml:space="preserve">DIESEL                                            </v>
      </c>
      <c r="I10832" s="1">
        <v>2691</v>
      </c>
    </row>
    <row r="10833" spans="1:9">
      <c r="A10833" t="str">
        <f>T("2018")</f>
        <v>2018</v>
      </c>
      <c r="B10833" t="str">
        <f>T("FISICO                                            ")</f>
        <v xml:space="preserve">FISICO                                            </v>
      </c>
      <c r="C10833" t="str">
        <f>T("PUENTE DE VALLECAS  ")</f>
        <v xml:space="preserve">PUENTE DE VALLECAS  </v>
      </c>
      <c r="D10833" t="str">
        <f>T("PALOMERAS BAJAS     ")</f>
        <v xml:space="preserve">PALOMERAS BAJAS     </v>
      </c>
      <c r="E10833" t="str">
        <f>T("TU ")</f>
        <v xml:space="preserve">TU </v>
      </c>
      <c r="F10833" t="str">
        <f>T("TURISMOS       ")</f>
        <v xml:space="preserve">TURISMOS       </v>
      </c>
      <c r="G10833" t="str">
        <f>T("De 12 a 15,99 CABALLOS FISCALES                   ")</f>
        <v xml:space="preserve">De 12 a 15,99 CABALLOS FISCALES                   </v>
      </c>
      <c r="H10833" t="str">
        <f>T("DIESEL                                            ")</f>
        <v xml:space="preserve">DIESEL                                            </v>
      </c>
      <c r="I10833" s="1">
        <v>5088</v>
      </c>
    </row>
    <row r="10834" spans="1:9">
      <c r="A10834" t="str">
        <f>T("2018")</f>
        <v>2018</v>
      </c>
      <c r="B10834" t="str">
        <f>T("FISICO                                            ")</f>
        <v xml:space="preserve">FISICO                                            </v>
      </c>
      <c r="C10834" t="str">
        <f>T("PUENTE DE VALLECAS  ")</f>
        <v xml:space="preserve">PUENTE DE VALLECAS  </v>
      </c>
      <c r="D10834" t="str">
        <f>T("PALOMERAS BAJAS     ")</f>
        <v xml:space="preserve">PALOMERAS BAJAS     </v>
      </c>
      <c r="E10834" t="str">
        <f>T("TU ")</f>
        <v xml:space="preserve">TU </v>
      </c>
      <c r="F10834" t="str">
        <f>T("TURISMOS       ")</f>
        <v xml:space="preserve">TURISMOS       </v>
      </c>
      <c r="G10834" t="str">
        <f>T("De 16 a 19,99 CABALLOS FISCALES                   ")</f>
        <v xml:space="preserve">De 16 a 19,99 CABALLOS FISCALES                   </v>
      </c>
      <c r="H10834" t="str">
        <f>T("DIESEL                                            ")</f>
        <v xml:space="preserve">DIESEL                                            </v>
      </c>
      <c r="I10834">
        <v>276</v>
      </c>
    </row>
    <row r="10835" spans="1:9">
      <c r="A10835" t="str">
        <f>T("2018")</f>
        <v>2018</v>
      </c>
      <c r="B10835" t="str">
        <f>T("FISICO                                            ")</f>
        <v xml:space="preserve">FISICO                                            </v>
      </c>
      <c r="C10835" t="str">
        <f>T("PUENTE DE VALLECAS  ")</f>
        <v xml:space="preserve">PUENTE DE VALLECAS  </v>
      </c>
      <c r="D10835" t="str">
        <f>T("PALOMERAS BAJAS     ")</f>
        <v xml:space="preserve">PALOMERAS BAJAS     </v>
      </c>
      <c r="E10835" t="str">
        <f>T("TU ")</f>
        <v xml:space="preserve">TU </v>
      </c>
      <c r="F10835" t="str">
        <f>T("TURISMOS       ")</f>
        <v xml:space="preserve">TURISMOS       </v>
      </c>
      <c r="G10835" t="str">
        <f>T("De 20 CABALLOS FISCALES en adelante               ")</f>
        <v xml:space="preserve">De 20 CABALLOS FISCALES en adelante               </v>
      </c>
      <c r="H10835" t="str">
        <f>T("DIESEL                                            ")</f>
        <v xml:space="preserve">DIESEL                                            </v>
      </c>
      <c r="I10835">
        <v>18</v>
      </c>
    </row>
    <row r="10836" spans="1:9">
      <c r="A10836" t="str">
        <f>T("2018")</f>
        <v>2018</v>
      </c>
      <c r="B10836" t="str">
        <f>T("FISICO                                            ")</f>
        <v xml:space="preserve">FISICO                                            </v>
      </c>
      <c r="C10836" t="str">
        <f>T("PUENTE DE VALLECAS  ")</f>
        <v xml:space="preserve">PUENTE DE VALLECAS  </v>
      </c>
      <c r="D10836" t="str">
        <f>T("PALOMERAS SURESTE   ")</f>
        <v xml:space="preserve">PALOMERAS SURESTE   </v>
      </c>
      <c r="E10836" t="str">
        <f>T("TU ")</f>
        <v xml:space="preserve">TU </v>
      </c>
      <c r="F10836" t="str">
        <f>T("TURISMOS       ")</f>
        <v xml:space="preserve">TURISMOS       </v>
      </c>
      <c r="G10836" t="str">
        <f>T("De menos de 8 CABALLOS FISCALES                   ")</f>
        <v xml:space="preserve">De menos de 8 CABALLOS FISCALES                   </v>
      </c>
      <c r="H10836" t="str">
        <f>T("DIESEL                                            ")</f>
        <v xml:space="preserve">DIESEL                                            </v>
      </c>
      <c r="I10836">
        <v>5</v>
      </c>
    </row>
    <row r="10837" spans="1:9">
      <c r="A10837" t="str">
        <f>T("2018")</f>
        <v>2018</v>
      </c>
      <c r="B10837" t="str">
        <f>T("FISICO                                            ")</f>
        <v xml:space="preserve">FISICO                                            </v>
      </c>
      <c r="C10837" t="str">
        <f>T("PUENTE DE VALLECAS  ")</f>
        <v xml:space="preserve">PUENTE DE VALLECAS  </v>
      </c>
      <c r="D10837" t="str">
        <f>T("PALOMERAS SURESTE   ")</f>
        <v xml:space="preserve">PALOMERAS SURESTE   </v>
      </c>
      <c r="E10837" t="str">
        <f>T("TU ")</f>
        <v xml:space="preserve">TU </v>
      </c>
      <c r="F10837" t="str">
        <f>T("TURISMOS       ")</f>
        <v xml:space="preserve">TURISMOS       </v>
      </c>
      <c r="G10837" t="str">
        <f>T("De 8 a 11,99 CABALLOS FISCALES                    ")</f>
        <v xml:space="preserve">De 8 a 11,99 CABALLOS FISCALES                    </v>
      </c>
      <c r="H10837" t="str">
        <f>T("DIESEL                                            ")</f>
        <v xml:space="preserve">DIESEL                                            </v>
      </c>
      <c r="I10837" s="1">
        <v>3156</v>
      </c>
    </row>
    <row r="10838" spans="1:9">
      <c r="A10838" t="str">
        <f>T("2018")</f>
        <v>2018</v>
      </c>
      <c r="B10838" t="str">
        <f>T("FISICO                                            ")</f>
        <v xml:space="preserve">FISICO                                            </v>
      </c>
      <c r="C10838" t="str">
        <f>T("PUENTE DE VALLECAS  ")</f>
        <v xml:space="preserve">PUENTE DE VALLECAS  </v>
      </c>
      <c r="D10838" t="str">
        <f>T("PALOMERAS SURESTE   ")</f>
        <v xml:space="preserve">PALOMERAS SURESTE   </v>
      </c>
      <c r="E10838" t="str">
        <f>T("TU ")</f>
        <v xml:space="preserve">TU </v>
      </c>
      <c r="F10838" t="str">
        <f>T("TURISMOS       ")</f>
        <v xml:space="preserve">TURISMOS       </v>
      </c>
      <c r="G10838" t="str">
        <f>T("De 12 a 15,99 CABALLOS FISCALES                   ")</f>
        <v xml:space="preserve">De 12 a 15,99 CABALLOS FISCALES                   </v>
      </c>
      <c r="H10838" t="str">
        <f>T("DIESEL                                            ")</f>
        <v xml:space="preserve">DIESEL                                            </v>
      </c>
      <c r="I10838" s="1">
        <v>5608</v>
      </c>
    </row>
    <row r="10839" spans="1:9">
      <c r="A10839" t="str">
        <f>T("2018")</f>
        <v>2018</v>
      </c>
      <c r="B10839" t="str">
        <f>T("FISICO                                            ")</f>
        <v xml:space="preserve">FISICO                                            </v>
      </c>
      <c r="C10839" t="str">
        <f>T("PUENTE DE VALLECAS  ")</f>
        <v xml:space="preserve">PUENTE DE VALLECAS  </v>
      </c>
      <c r="D10839" t="str">
        <f>T("PALOMERAS SURESTE   ")</f>
        <v xml:space="preserve">PALOMERAS SURESTE   </v>
      </c>
      <c r="E10839" t="str">
        <f>T("TU ")</f>
        <v xml:space="preserve">TU </v>
      </c>
      <c r="F10839" t="str">
        <f>T("TURISMOS       ")</f>
        <v xml:space="preserve">TURISMOS       </v>
      </c>
      <c r="G10839" t="str">
        <f>T("De 16 a 19,99 CABALLOS FISCALES                   ")</f>
        <v xml:space="preserve">De 16 a 19,99 CABALLOS FISCALES                   </v>
      </c>
      <c r="H10839" t="str">
        <f>T("DIESEL                                            ")</f>
        <v xml:space="preserve">DIESEL                                            </v>
      </c>
      <c r="I10839">
        <v>329</v>
      </c>
    </row>
    <row r="10840" spans="1:9">
      <c r="A10840" t="str">
        <f>T("2018")</f>
        <v>2018</v>
      </c>
      <c r="B10840" t="str">
        <f>T("FISICO                                            ")</f>
        <v xml:space="preserve">FISICO                                            </v>
      </c>
      <c r="C10840" t="str">
        <f>T("PUENTE DE VALLECAS  ")</f>
        <v xml:space="preserve">PUENTE DE VALLECAS  </v>
      </c>
      <c r="D10840" t="str">
        <f>T("PALOMERAS SURESTE   ")</f>
        <v xml:space="preserve">PALOMERAS SURESTE   </v>
      </c>
      <c r="E10840" t="str">
        <f>T("TU ")</f>
        <v xml:space="preserve">TU </v>
      </c>
      <c r="F10840" t="str">
        <f>T("TURISMOS       ")</f>
        <v xml:space="preserve">TURISMOS       </v>
      </c>
      <c r="G10840" t="str">
        <f>T("De 20 CABALLOS FISCALES en adelante               ")</f>
        <v xml:space="preserve">De 20 CABALLOS FISCALES en adelante               </v>
      </c>
      <c r="H10840" t="str">
        <f>T("DIESEL                                            ")</f>
        <v xml:space="preserve">DIESEL                                            </v>
      </c>
      <c r="I10840">
        <v>12</v>
      </c>
    </row>
    <row r="10841" spans="1:9">
      <c r="A10841" t="str">
        <f>T("2018")</f>
        <v>2018</v>
      </c>
      <c r="B10841" t="str">
        <f>T("FISICO                                            ")</f>
        <v xml:space="preserve">FISICO                                            </v>
      </c>
      <c r="C10841" t="str">
        <f>T("PUENTE DE VALLECAS  ")</f>
        <v xml:space="preserve">PUENTE DE VALLECAS  </v>
      </c>
      <c r="D10841" t="str">
        <f>T("PORTAZGO            ")</f>
        <v xml:space="preserve">PORTAZGO            </v>
      </c>
      <c r="E10841" t="str">
        <f>T("TU ")</f>
        <v xml:space="preserve">TU </v>
      </c>
      <c r="F10841" t="str">
        <f>T("TURISMOS       ")</f>
        <v xml:space="preserve">TURISMOS       </v>
      </c>
      <c r="G10841" t="str">
        <f>T("De menos de 8 CABALLOS FISCALES                   ")</f>
        <v xml:space="preserve">De menos de 8 CABALLOS FISCALES                   </v>
      </c>
      <c r="H10841" t="str">
        <f>T("DIESEL                                            ")</f>
        <v xml:space="preserve">DIESEL                                            </v>
      </c>
      <c r="I10841">
        <v>1</v>
      </c>
    </row>
    <row r="10842" spans="1:9">
      <c r="A10842" t="str">
        <f>T("2018")</f>
        <v>2018</v>
      </c>
      <c r="B10842" t="str">
        <f>T("FISICO                                            ")</f>
        <v xml:space="preserve">FISICO                                            </v>
      </c>
      <c r="C10842" t="str">
        <f>T("PUENTE DE VALLECAS  ")</f>
        <v xml:space="preserve">PUENTE DE VALLECAS  </v>
      </c>
      <c r="D10842" t="str">
        <f>T("PORTAZGO            ")</f>
        <v xml:space="preserve">PORTAZGO            </v>
      </c>
      <c r="E10842" t="str">
        <f>T("TU ")</f>
        <v xml:space="preserve">TU </v>
      </c>
      <c r="F10842" t="str">
        <f>T("TURISMOS       ")</f>
        <v xml:space="preserve">TURISMOS       </v>
      </c>
      <c r="G10842" t="str">
        <f>T("De 8 a 11,99 CABALLOS FISCALES                    ")</f>
        <v xml:space="preserve">De 8 a 11,99 CABALLOS FISCALES                    </v>
      </c>
      <c r="H10842" t="str">
        <f>T("DIESEL                                            ")</f>
        <v xml:space="preserve">DIESEL                                            </v>
      </c>
      <c r="I10842" s="1">
        <v>1768</v>
      </c>
    </row>
    <row r="10843" spans="1:9">
      <c r="A10843" t="str">
        <f>T("2018")</f>
        <v>2018</v>
      </c>
      <c r="B10843" t="str">
        <f>T("FISICO                                            ")</f>
        <v xml:space="preserve">FISICO                                            </v>
      </c>
      <c r="C10843" t="str">
        <f>T("PUENTE DE VALLECAS  ")</f>
        <v xml:space="preserve">PUENTE DE VALLECAS  </v>
      </c>
      <c r="D10843" t="str">
        <f>T("PORTAZGO            ")</f>
        <v xml:space="preserve">PORTAZGO            </v>
      </c>
      <c r="E10843" t="str">
        <f>T("TU ")</f>
        <v xml:space="preserve">TU </v>
      </c>
      <c r="F10843" t="str">
        <f>T("TURISMOS       ")</f>
        <v xml:space="preserve">TURISMOS       </v>
      </c>
      <c r="G10843" t="str">
        <f>T("De 12 a 15,99 CABALLOS FISCALES                   ")</f>
        <v xml:space="preserve">De 12 a 15,99 CABALLOS FISCALES                   </v>
      </c>
      <c r="H10843" t="str">
        <f>T("DIESEL                                            ")</f>
        <v xml:space="preserve">DIESEL                                            </v>
      </c>
      <c r="I10843" s="1">
        <v>3448</v>
      </c>
    </row>
    <row r="10844" spans="1:9">
      <c r="A10844" t="str">
        <f>T("2018")</f>
        <v>2018</v>
      </c>
      <c r="B10844" t="str">
        <f>T("FISICO                                            ")</f>
        <v xml:space="preserve">FISICO                                            </v>
      </c>
      <c r="C10844" t="str">
        <f>T("PUENTE DE VALLECAS  ")</f>
        <v xml:space="preserve">PUENTE DE VALLECAS  </v>
      </c>
      <c r="D10844" t="str">
        <f>T("PORTAZGO            ")</f>
        <v xml:space="preserve">PORTAZGO            </v>
      </c>
      <c r="E10844" t="str">
        <f>T("TU ")</f>
        <v xml:space="preserve">TU </v>
      </c>
      <c r="F10844" t="str">
        <f>T("TURISMOS       ")</f>
        <v xml:space="preserve">TURISMOS       </v>
      </c>
      <c r="G10844" t="str">
        <f>T("De 16 a 19,99 CABALLOS FISCALES                   ")</f>
        <v xml:space="preserve">De 16 a 19,99 CABALLOS FISCALES                   </v>
      </c>
      <c r="H10844" t="str">
        <f>T("DIESEL                                            ")</f>
        <v xml:space="preserve">DIESEL                                            </v>
      </c>
      <c r="I10844">
        <v>208</v>
      </c>
    </row>
    <row r="10845" spans="1:9">
      <c r="A10845" t="str">
        <f>T("2018")</f>
        <v>2018</v>
      </c>
      <c r="B10845" t="str">
        <f>T("FISICO                                            ")</f>
        <v xml:space="preserve">FISICO                                            </v>
      </c>
      <c r="C10845" t="str">
        <f>T("PUENTE DE VALLECAS  ")</f>
        <v xml:space="preserve">PUENTE DE VALLECAS  </v>
      </c>
      <c r="D10845" t="str">
        <f>T("PORTAZGO            ")</f>
        <v xml:space="preserve">PORTAZGO            </v>
      </c>
      <c r="E10845" t="str">
        <f>T("TU ")</f>
        <v xml:space="preserve">TU </v>
      </c>
      <c r="F10845" t="str">
        <f>T("TURISMOS       ")</f>
        <v xml:space="preserve">TURISMOS       </v>
      </c>
      <c r="G10845" t="str">
        <f>T("De 20 CABALLOS FISCALES en adelante               ")</f>
        <v xml:space="preserve">De 20 CABALLOS FISCALES en adelante               </v>
      </c>
      <c r="H10845" t="str">
        <f>T("DIESEL                                            ")</f>
        <v xml:space="preserve">DIESEL                                            </v>
      </c>
      <c r="I10845">
        <v>8</v>
      </c>
    </row>
    <row r="10846" spans="1:9">
      <c r="A10846" t="str">
        <f>T("2018")</f>
        <v>2018</v>
      </c>
      <c r="B10846" t="str">
        <f>T("FISICO                                            ")</f>
        <v xml:space="preserve">FISICO                                            </v>
      </c>
      <c r="C10846" t="str">
        <f>T("PUENTE DE VALLECAS  ")</f>
        <v xml:space="preserve">PUENTE DE VALLECAS  </v>
      </c>
      <c r="D10846" t="str">
        <f>T("NUMANCIA            ")</f>
        <v xml:space="preserve">NUMANCIA            </v>
      </c>
      <c r="E10846" t="str">
        <f>T("TU ")</f>
        <v xml:space="preserve">TU </v>
      </c>
      <c r="F10846" t="str">
        <f>T("TURISMOS       ")</f>
        <v xml:space="preserve">TURISMOS       </v>
      </c>
      <c r="G10846" t="str">
        <f>T("De menos de 8 CABALLOS FISCALES                   ")</f>
        <v xml:space="preserve">De menos de 8 CABALLOS FISCALES                   </v>
      </c>
      <c r="H10846" t="str">
        <f>T("DIESEL                                            ")</f>
        <v xml:space="preserve">DIESEL                                            </v>
      </c>
      <c r="I10846">
        <v>3</v>
      </c>
    </row>
    <row r="10847" spans="1:9">
      <c r="A10847" t="str">
        <f>T("2018")</f>
        <v>2018</v>
      </c>
      <c r="B10847" t="str">
        <f>T("FISICO                                            ")</f>
        <v xml:space="preserve">FISICO                                            </v>
      </c>
      <c r="C10847" t="str">
        <f>T("PUENTE DE VALLECAS  ")</f>
        <v xml:space="preserve">PUENTE DE VALLECAS  </v>
      </c>
      <c r="D10847" t="str">
        <f>T("NUMANCIA            ")</f>
        <v xml:space="preserve">NUMANCIA            </v>
      </c>
      <c r="E10847" t="str">
        <f>T("TU ")</f>
        <v xml:space="preserve">TU </v>
      </c>
      <c r="F10847" t="str">
        <f>T("TURISMOS       ")</f>
        <v xml:space="preserve">TURISMOS       </v>
      </c>
      <c r="G10847" t="str">
        <f>T("De 8 a 11,99 CABALLOS FISCALES                    ")</f>
        <v xml:space="preserve">De 8 a 11,99 CABALLOS FISCALES                    </v>
      </c>
      <c r="H10847" t="str">
        <f>T("DIESEL                                            ")</f>
        <v xml:space="preserve">DIESEL                                            </v>
      </c>
      <c r="I10847" s="1">
        <v>2696</v>
      </c>
    </row>
    <row r="10848" spans="1:9">
      <c r="A10848" t="str">
        <f>T("2018")</f>
        <v>2018</v>
      </c>
      <c r="B10848" t="str">
        <f>T("FISICO                                            ")</f>
        <v xml:space="preserve">FISICO                                            </v>
      </c>
      <c r="C10848" t="str">
        <f>T("PUENTE DE VALLECAS  ")</f>
        <v xml:space="preserve">PUENTE DE VALLECAS  </v>
      </c>
      <c r="D10848" t="str">
        <f>T("NUMANCIA            ")</f>
        <v xml:space="preserve">NUMANCIA            </v>
      </c>
      <c r="E10848" t="str">
        <f>T("TU ")</f>
        <v xml:space="preserve">TU </v>
      </c>
      <c r="F10848" t="str">
        <f>T("TURISMOS       ")</f>
        <v xml:space="preserve">TURISMOS       </v>
      </c>
      <c r="G10848" t="str">
        <f>T("De 12 a 15,99 CABALLOS FISCALES                   ")</f>
        <v xml:space="preserve">De 12 a 15,99 CABALLOS FISCALES                   </v>
      </c>
      <c r="H10848" t="str">
        <f>T("DIESEL                                            ")</f>
        <v xml:space="preserve">DIESEL                                            </v>
      </c>
      <c r="I10848" s="1">
        <v>5098</v>
      </c>
    </row>
    <row r="10849" spans="1:9">
      <c r="A10849" t="str">
        <f>T("2018")</f>
        <v>2018</v>
      </c>
      <c r="B10849" t="str">
        <f>T("FISICO                                            ")</f>
        <v xml:space="preserve">FISICO                                            </v>
      </c>
      <c r="C10849" t="str">
        <f>T("PUENTE DE VALLECAS  ")</f>
        <v xml:space="preserve">PUENTE DE VALLECAS  </v>
      </c>
      <c r="D10849" t="str">
        <f>T("NUMANCIA            ")</f>
        <v xml:space="preserve">NUMANCIA            </v>
      </c>
      <c r="E10849" t="str">
        <f>T("TU ")</f>
        <v xml:space="preserve">TU </v>
      </c>
      <c r="F10849" t="str">
        <f>T("TURISMOS       ")</f>
        <v xml:space="preserve">TURISMOS       </v>
      </c>
      <c r="G10849" t="str">
        <f>T("De 16 a 19,99 CABALLOS FISCALES                   ")</f>
        <v xml:space="preserve">De 16 a 19,99 CABALLOS FISCALES                   </v>
      </c>
      <c r="H10849" t="str">
        <f>T("DIESEL                                            ")</f>
        <v xml:space="preserve">DIESEL                                            </v>
      </c>
      <c r="I10849">
        <v>298</v>
      </c>
    </row>
    <row r="10850" spans="1:9">
      <c r="A10850" t="str">
        <f>T("2018")</f>
        <v>2018</v>
      </c>
      <c r="B10850" t="str">
        <f>T("FISICO                                            ")</f>
        <v xml:space="preserve">FISICO                                            </v>
      </c>
      <c r="C10850" t="str">
        <f>T("PUENTE DE VALLECAS  ")</f>
        <v xml:space="preserve">PUENTE DE VALLECAS  </v>
      </c>
      <c r="D10850" t="str">
        <f>T("NUMANCIA            ")</f>
        <v xml:space="preserve">NUMANCIA            </v>
      </c>
      <c r="E10850" t="str">
        <f>T("TU ")</f>
        <v xml:space="preserve">TU </v>
      </c>
      <c r="F10850" t="str">
        <f>T("TURISMOS       ")</f>
        <v xml:space="preserve">TURISMOS       </v>
      </c>
      <c r="G10850" t="str">
        <f>T("De 20 CABALLOS FISCALES en adelante               ")</f>
        <v xml:space="preserve">De 20 CABALLOS FISCALES en adelante               </v>
      </c>
      <c r="H10850" t="str">
        <f>T("DIESEL                                            ")</f>
        <v xml:space="preserve">DIESEL                                            </v>
      </c>
      <c r="I10850">
        <v>17</v>
      </c>
    </row>
    <row r="10851" spans="1:9">
      <c r="A10851" t="str">
        <f>T("2018")</f>
        <v>2018</v>
      </c>
      <c r="B10851" t="str">
        <f>T("JURIDICO                                          ")</f>
        <v xml:space="preserve">JURIDICO                                          </v>
      </c>
      <c r="C10851" t="str">
        <f>T("PUENTE DE VALLECAS  ")</f>
        <v xml:space="preserve">PUENTE DE VALLECAS  </v>
      </c>
      <c r="D10851" t="str">
        <f>T("SIN BARRIO          ")</f>
        <v xml:space="preserve">SIN BARRIO          </v>
      </c>
      <c r="E10851" t="str">
        <f>T("TU ")</f>
        <v xml:space="preserve">TU </v>
      </c>
      <c r="F10851" t="str">
        <f>T("TURISMOS       ")</f>
        <v xml:space="preserve">TURISMOS       </v>
      </c>
      <c r="G10851" t="str">
        <f>T("De 8 a 11,99 CABALLOS FISCALES                    ")</f>
        <v xml:space="preserve">De 8 a 11,99 CABALLOS FISCALES                    </v>
      </c>
      <c r="H10851" t="str">
        <f>T("DIESEL                                            ")</f>
        <v xml:space="preserve">DIESEL                                            </v>
      </c>
      <c r="I10851">
        <v>7</v>
      </c>
    </row>
    <row r="10852" spans="1:9">
      <c r="A10852" t="str">
        <f>T("2018")</f>
        <v>2018</v>
      </c>
      <c r="B10852" t="str">
        <f>T("JURIDICO                                          ")</f>
        <v xml:space="preserve">JURIDICO                                          </v>
      </c>
      <c r="C10852" t="str">
        <f>T("PUENTE DE VALLECAS  ")</f>
        <v xml:space="preserve">PUENTE DE VALLECAS  </v>
      </c>
      <c r="D10852" t="str">
        <f>T("SIN BARRIO          ")</f>
        <v xml:space="preserve">SIN BARRIO          </v>
      </c>
      <c r="E10852" t="str">
        <f>T("TU ")</f>
        <v xml:space="preserve">TU </v>
      </c>
      <c r="F10852" t="str">
        <f>T("TURISMOS       ")</f>
        <v xml:space="preserve">TURISMOS       </v>
      </c>
      <c r="G10852" t="str">
        <f>T("De 12 a 15,99 CABALLOS FISCALES                   ")</f>
        <v xml:space="preserve">De 12 a 15,99 CABALLOS FISCALES                   </v>
      </c>
      <c r="H10852" t="str">
        <f>T("DIESEL                                            ")</f>
        <v xml:space="preserve">DIESEL                                            </v>
      </c>
      <c r="I10852">
        <v>11</v>
      </c>
    </row>
    <row r="10853" spans="1:9">
      <c r="A10853" t="str">
        <f>T("2018")</f>
        <v>2018</v>
      </c>
      <c r="B10853" t="str">
        <f>T("JURIDICO                                          ")</f>
        <v xml:space="preserve">JURIDICO                                          </v>
      </c>
      <c r="C10853" t="str">
        <f>T("PUENTE DE VALLECAS  ")</f>
        <v xml:space="preserve">PUENTE DE VALLECAS  </v>
      </c>
      <c r="D10853" t="str">
        <f>T("SIN BARRIO          ")</f>
        <v xml:space="preserve">SIN BARRIO          </v>
      </c>
      <c r="E10853" t="str">
        <f>T("TU ")</f>
        <v xml:space="preserve">TU </v>
      </c>
      <c r="F10853" t="str">
        <f>T("TURISMOS       ")</f>
        <v xml:space="preserve">TURISMOS       </v>
      </c>
      <c r="G10853" t="str">
        <f>T("De 16 a 19,99 CABALLOS FISCALES                   ")</f>
        <v xml:space="preserve">De 16 a 19,99 CABALLOS FISCALES                   </v>
      </c>
      <c r="H10853" t="str">
        <f>T("DIESEL                                            ")</f>
        <v xml:space="preserve">DIESEL                                            </v>
      </c>
      <c r="I10853">
        <v>4</v>
      </c>
    </row>
    <row r="10854" spans="1:9">
      <c r="A10854" t="str">
        <f>T("2018")</f>
        <v>2018</v>
      </c>
      <c r="B10854" t="str">
        <f>T("JURIDICO                                          ")</f>
        <v xml:space="preserve">JURIDICO                                          </v>
      </c>
      <c r="C10854" t="str">
        <f>T("PUENTE DE VALLECAS  ")</f>
        <v xml:space="preserve">PUENTE DE VALLECAS  </v>
      </c>
      <c r="D10854" t="str">
        <f>T("ENTREVIAS           ")</f>
        <v xml:space="preserve">ENTREVIAS           </v>
      </c>
      <c r="E10854" t="str">
        <f>T("TU ")</f>
        <v xml:space="preserve">TU </v>
      </c>
      <c r="F10854" t="str">
        <f>T("TURISMOS       ")</f>
        <v xml:space="preserve">TURISMOS       </v>
      </c>
      <c r="G10854" t="str">
        <f>T("De 8 a 11,99 CABALLOS FISCALES                    ")</f>
        <v xml:space="preserve">De 8 a 11,99 CABALLOS FISCALES                    </v>
      </c>
      <c r="H10854" t="str">
        <f>T("DIESEL                                            ")</f>
        <v xml:space="preserve">DIESEL                                            </v>
      </c>
      <c r="I10854">
        <v>39</v>
      </c>
    </row>
    <row r="10855" spans="1:9">
      <c r="A10855" t="str">
        <f>T("2018")</f>
        <v>2018</v>
      </c>
      <c r="B10855" t="str">
        <f>T("JURIDICO                                          ")</f>
        <v xml:space="preserve">JURIDICO                                          </v>
      </c>
      <c r="C10855" t="str">
        <f>T("PUENTE DE VALLECAS  ")</f>
        <v xml:space="preserve">PUENTE DE VALLECAS  </v>
      </c>
      <c r="D10855" t="str">
        <f>T("ENTREVIAS           ")</f>
        <v xml:space="preserve">ENTREVIAS           </v>
      </c>
      <c r="E10855" t="str">
        <f>T("TU ")</f>
        <v xml:space="preserve">TU </v>
      </c>
      <c r="F10855" t="str">
        <f>T("TURISMOS       ")</f>
        <v xml:space="preserve">TURISMOS       </v>
      </c>
      <c r="G10855" t="str">
        <f>T("De 12 a 15,99 CABALLOS FISCALES                   ")</f>
        <v xml:space="preserve">De 12 a 15,99 CABALLOS FISCALES                   </v>
      </c>
      <c r="H10855" t="str">
        <f>T("DIESEL                                            ")</f>
        <v xml:space="preserve">DIESEL                                            </v>
      </c>
      <c r="I10855">
        <v>99</v>
      </c>
    </row>
    <row r="10856" spans="1:9">
      <c r="A10856" t="str">
        <f>T("2018")</f>
        <v>2018</v>
      </c>
      <c r="B10856" t="str">
        <f>T("JURIDICO                                          ")</f>
        <v xml:space="preserve">JURIDICO                                          </v>
      </c>
      <c r="C10856" t="str">
        <f>T("PUENTE DE VALLECAS  ")</f>
        <v xml:space="preserve">PUENTE DE VALLECAS  </v>
      </c>
      <c r="D10856" t="str">
        <f>T("ENTREVIAS           ")</f>
        <v xml:space="preserve">ENTREVIAS           </v>
      </c>
      <c r="E10856" t="str">
        <f>T("TU ")</f>
        <v xml:space="preserve">TU </v>
      </c>
      <c r="F10856" t="str">
        <f>T("TURISMOS       ")</f>
        <v xml:space="preserve">TURISMOS       </v>
      </c>
      <c r="G10856" t="str">
        <f>T("De 16 a 19,99 CABALLOS FISCALES                   ")</f>
        <v xml:space="preserve">De 16 a 19,99 CABALLOS FISCALES                   </v>
      </c>
      <c r="H10856" t="str">
        <f>T("DIESEL                                            ")</f>
        <v xml:space="preserve">DIESEL                                            </v>
      </c>
      <c r="I10856">
        <v>26</v>
      </c>
    </row>
    <row r="10857" spans="1:9">
      <c r="A10857" t="str">
        <f>T("2018")</f>
        <v>2018</v>
      </c>
      <c r="B10857" t="str">
        <f>T("JURIDICO                                          ")</f>
        <v xml:space="preserve">JURIDICO                                          </v>
      </c>
      <c r="C10857" t="str">
        <f>T("PUENTE DE VALLECAS  ")</f>
        <v xml:space="preserve">PUENTE DE VALLECAS  </v>
      </c>
      <c r="D10857" t="str">
        <f>T("ENTREVIAS           ")</f>
        <v xml:space="preserve">ENTREVIAS           </v>
      </c>
      <c r="E10857" t="str">
        <f>T("TU ")</f>
        <v xml:space="preserve">TU </v>
      </c>
      <c r="F10857" t="str">
        <f>T("TURISMOS       ")</f>
        <v xml:space="preserve">TURISMOS       </v>
      </c>
      <c r="G10857" t="str">
        <f>T("De 20 CABALLOS FISCALES en adelante               ")</f>
        <v xml:space="preserve">De 20 CABALLOS FISCALES en adelante               </v>
      </c>
      <c r="H10857" t="str">
        <f>T("DIESEL                                            ")</f>
        <v xml:space="preserve">DIESEL                                            </v>
      </c>
      <c r="I10857">
        <v>2</v>
      </c>
    </row>
    <row r="10858" spans="1:9">
      <c r="A10858" t="str">
        <f>T("2018")</f>
        <v>2018</v>
      </c>
      <c r="B10858" t="str">
        <f>T("JURIDICO                                          ")</f>
        <v xml:space="preserve">JURIDICO                                          </v>
      </c>
      <c r="C10858" t="str">
        <f>T("PUENTE DE VALLECAS  ")</f>
        <v xml:space="preserve">PUENTE DE VALLECAS  </v>
      </c>
      <c r="D10858" t="str">
        <f>T("SAN DIEGO           ")</f>
        <v xml:space="preserve">SAN DIEGO           </v>
      </c>
      <c r="E10858" t="str">
        <f>T("TU ")</f>
        <v xml:space="preserve">TU </v>
      </c>
      <c r="F10858" t="str">
        <f>T("TURISMOS       ")</f>
        <v xml:space="preserve">TURISMOS       </v>
      </c>
      <c r="G10858" t="str">
        <f>T("De menos de 8 CABALLOS FISCALES                   ")</f>
        <v xml:space="preserve">De menos de 8 CABALLOS FISCALES                   </v>
      </c>
      <c r="H10858" t="str">
        <f>T("DIESEL                                            ")</f>
        <v xml:space="preserve">DIESEL                                            </v>
      </c>
      <c r="I10858">
        <v>1</v>
      </c>
    </row>
    <row r="10859" spans="1:9">
      <c r="A10859" t="str">
        <f>T("2018")</f>
        <v>2018</v>
      </c>
      <c r="B10859" t="str">
        <f>T("JURIDICO                                          ")</f>
        <v xml:space="preserve">JURIDICO                                          </v>
      </c>
      <c r="C10859" t="str">
        <f>T("PUENTE DE VALLECAS  ")</f>
        <v xml:space="preserve">PUENTE DE VALLECAS  </v>
      </c>
      <c r="D10859" t="str">
        <f>T("SAN DIEGO           ")</f>
        <v xml:space="preserve">SAN DIEGO           </v>
      </c>
      <c r="E10859" t="str">
        <f>T("TU ")</f>
        <v xml:space="preserve">TU </v>
      </c>
      <c r="F10859" t="str">
        <f>T("TURISMOS       ")</f>
        <v xml:space="preserve">TURISMOS       </v>
      </c>
      <c r="G10859" t="str">
        <f>T("De 8 a 11,99 CABALLOS FISCALES                    ")</f>
        <v xml:space="preserve">De 8 a 11,99 CABALLOS FISCALES                    </v>
      </c>
      <c r="H10859" t="str">
        <f>T("DIESEL                                            ")</f>
        <v xml:space="preserve">DIESEL                                            </v>
      </c>
      <c r="I10859">
        <v>73</v>
      </c>
    </row>
    <row r="10860" spans="1:9">
      <c r="A10860" t="str">
        <f>T("2018")</f>
        <v>2018</v>
      </c>
      <c r="B10860" t="str">
        <f>T("JURIDICO                                          ")</f>
        <v xml:space="preserve">JURIDICO                                          </v>
      </c>
      <c r="C10860" t="str">
        <f>T("PUENTE DE VALLECAS  ")</f>
        <v xml:space="preserve">PUENTE DE VALLECAS  </v>
      </c>
      <c r="D10860" t="str">
        <f>T("SAN DIEGO           ")</f>
        <v xml:space="preserve">SAN DIEGO           </v>
      </c>
      <c r="E10860" t="str">
        <f>T("TU ")</f>
        <v xml:space="preserve">TU </v>
      </c>
      <c r="F10860" t="str">
        <f>T("TURISMOS       ")</f>
        <v xml:space="preserve">TURISMOS       </v>
      </c>
      <c r="G10860" t="str">
        <f>T("De 12 a 15,99 CABALLOS FISCALES                   ")</f>
        <v xml:space="preserve">De 12 a 15,99 CABALLOS FISCALES                   </v>
      </c>
      <c r="H10860" t="str">
        <f>T("DIESEL                                            ")</f>
        <v xml:space="preserve">DIESEL                                            </v>
      </c>
      <c r="I10860">
        <v>181</v>
      </c>
    </row>
    <row r="10861" spans="1:9">
      <c r="A10861" t="str">
        <f>T("2018")</f>
        <v>2018</v>
      </c>
      <c r="B10861" t="str">
        <f>T("JURIDICO                                          ")</f>
        <v xml:space="preserve">JURIDICO                                          </v>
      </c>
      <c r="C10861" t="str">
        <f>T("PUENTE DE VALLECAS  ")</f>
        <v xml:space="preserve">PUENTE DE VALLECAS  </v>
      </c>
      <c r="D10861" t="str">
        <f>T("SAN DIEGO           ")</f>
        <v xml:space="preserve">SAN DIEGO           </v>
      </c>
      <c r="E10861" t="str">
        <f>T("TU ")</f>
        <v xml:space="preserve">TU </v>
      </c>
      <c r="F10861" t="str">
        <f>T("TURISMOS       ")</f>
        <v xml:space="preserve">TURISMOS       </v>
      </c>
      <c r="G10861" t="str">
        <f>T("De 16 a 19,99 CABALLOS FISCALES                   ")</f>
        <v xml:space="preserve">De 16 a 19,99 CABALLOS FISCALES                   </v>
      </c>
      <c r="H10861" t="str">
        <f>T("DIESEL                                            ")</f>
        <v xml:space="preserve">DIESEL                                            </v>
      </c>
      <c r="I10861">
        <v>57</v>
      </c>
    </row>
    <row r="10862" spans="1:9">
      <c r="A10862" t="str">
        <f>T("2018")</f>
        <v>2018</v>
      </c>
      <c r="B10862" t="str">
        <f>T("JURIDICO                                          ")</f>
        <v xml:space="preserve">JURIDICO                                          </v>
      </c>
      <c r="C10862" t="str">
        <f>T("PUENTE DE VALLECAS  ")</f>
        <v xml:space="preserve">PUENTE DE VALLECAS  </v>
      </c>
      <c r="D10862" t="str">
        <f>T("SAN DIEGO           ")</f>
        <v xml:space="preserve">SAN DIEGO           </v>
      </c>
      <c r="E10862" t="str">
        <f>T("TU ")</f>
        <v xml:space="preserve">TU </v>
      </c>
      <c r="F10862" t="str">
        <f>T("TURISMOS       ")</f>
        <v xml:space="preserve">TURISMOS       </v>
      </c>
      <c r="G10862" t="str">
        <f>T("De 20 CABALLOS FISCALES en adelante               ")</f>
        <v xml:space="preserve">De 20 CABALLOS FISCALES en adelante               </v>
      </c>
      <c r="H10862" t="str">
        <f>T("DIESEL                                            ")</f>
        <v xml:space="preserve">DIESEL                                            </v>
      </c>
      <c r="I10862">
        <v>7</v>
      </c>
    </row>
    <row r="10863" spans="1:9">
      <c r="A10863" t="str">
        <f>T("2018")</f>
        <v>2018</v>
      </c>
      <c r="B10863" t="str">
        <f>T("JURIDICO                                          ")</f>
        <v xml:space="preserve">JURIDICO                                          </v>
      </c>
      <c r="C10863" t="str">
        <f>T("PUENTE DE VALLECAS  ")</f>
        <v xml:space="preserve">PUENTE DE VALLECAS  </v>
      </c>
      <c r="D10863" t="str">
        <f>T("PALOMERAS BAJAS     ")</f>
        <v xml:space="preserve">PALOMERAS BAJAS     </v>
      </c>
      <c r="E10863" t="str">
        <f>T("TU ")</f>
        <v xml:space="preserve">TU </v>
      </c>
      <c r="F10863" t="str">
        <f>T("TURISMOS       ")</f>
        <v xml:space="preserve">TURISMOS       </v>
      </c>
      <c r="G10863" t="str">
        <f>T("De 8 a 11,99 CABALLOS FISCALES                    ")</f>
        <v xml:space="preserve">De 8 a 11,99 CABALLOS FISCALES                    </v>
      </c>
      <c r="H10863" t="str">
        <f>T("DIESEL                                            ")</f>
        <v xml:space="preserve">DIESEL                                            </v>
      </c>
      <c r="I10863">
        <v>78</v>
      </c>
    </row>
    <row r="10864" spans="1:9">
      <c r="A10864" t="str">
        <f>T("2018")</f>
        <v>2018</v>
      </c>
      <c r="B10864" t="str">
        <f>T("JURIDICO                                          ")</f>
        <v xml:space="preserve">JURIDICO                                          </v>
      </c>
      <c r="C10864" t="str">
        <f>T("PUENTE DE VALLECAS  ")</f>
        <v xml:space="preserve">PUENTE DE VALLECAS  </v>
      </c>
      <c r="D10864" t="str">
        <f>T("PALOMERAS BAJAS     ")</f>
        <v xml:space="preserve">PALOMERAS BAJAS     </v>
      </c>
      <c r="E10864" t="str">
        <f>T("TU ")</f>
        <v xml:space="preserve">TU </v>
      </c>
      <c r="F10864" t="str">
        <f>T("TURISMOS       ")</f>
        <v xml:space="preserve">TURISMOS       </v>
      </c>
      <c r="G10864" t="str">
        <f>T("De 12 a 15,99 CABALLOS FISCALES                   ")</f>
        <v xml:space="preserve">De 12 a 15,99 CABALLOS FISCALES                   </v>
      </c>
      <c r="H10864" t="str">
        <f>T("DIESEL                                            ")</f>
        <v xml:space="preserve">DIESEL                                            </v>
      </c>
      <c r="I10864">
        <v>193</v>
      </c>
    </row>
    <row r="10865" spans="1:9">
      <c r="A10865" t="str">
        <f>T("2018")</f>
        <v>2018</v>
      </c>
      <c r="B10865" t="str">
        <f>T("JURIDICO                                          ")</f>
        <v xml:space="preserve">JURIDICO                                          </v>
      </c>
      <c r="C10865" t="str">
        <f>T("PUENTE DE VALLECAS  ")</f>
        <v xml:space="preserve">PUENTE DE VALLECAS  </v>
      </c>
      <c r="D10865" t="str">
        <f>T("PALOMERAS BAJAS     ")</f>
        <v xml:space="preserve">PALOMERAS BAJAS     </v>
      </c>
      <c r="E10865" t="str">
        <f>T("TU ")</f>
        <v xml:space="preserve">TU </v>
      </c>
      <c r="F10865" t="str">
        <f>T("TURISMOS       ")</f>
        <v xml:space="preserve">TURISMOS       </v>
      </c>
      <c r="G10865" t="str">
        <f>T("De 16 a 19,99 CABALLOS FISCALES                   ")</f>
        <v xml:space="preserve">De 16 a 19,99 CABALLOS FISCALES                   </v>
      </c>
      <c r="H10865" t="str">
        <f>T("DIESEL                                            ")</f>
        <v xml:space="preserve">DIESEL                                            </v>
      </c>
      <c r="I10865">
        <v>36</v>
      </c>
    </row>
    <row r="10866" spans="1:9">
      <c r="A10866" t="str">
        <f>T("2018")</f>
        <v>2018</v>
      </c>
      <c r="B10866" t="str">
        <f>T("JURIDICO                                          ")</f>
        <v xml:space="preserve">JURIDICO                                          </v>
      </c>
      <c r="C10866" t="str">
        <f>T("PUENTE DE VALLECAS  ")</f>
        <v xml:space="preserve">PUENTE DE VALLECAS  </v>
      </c>
      <c r="D10866" t="str">
        <f>T("PALOMERAS BAJAS     ")</f>
        <v xml:space="preserve">PALOMERAS BAJAS     </v>
      </c>
      <c r="E10866" t="str">
        <f>T("TU ")</f>
        <v xml:space="preserve">TU </v>
      </c>
      <c r="F10866" t="str">
        <f>T("TURISMOS       ")</f>
        <v xml:space="preserve">TURISMOS       </v>
      </c>
      <c r="G10866" t="str">
        <f>T("De 20 CABALLOS FISCALES en adelante               ")</f>
        <v xml:space="preserve">De 20 CABALLOS FISCALES en adelante               </v>
      </c>
      <c r="H10866" t="str">
        <f>T("DIESEL                                            ")</f>
        <v xml:space="preserve">DIESEL                                            </v>
      </c>
      <c r="I10866">
        <v>1</v>
      </c>
    </row>
    <row r="10867" spans="1:9">
      <c r="A10867" t="str">
        <f>T("2018")</f>
        <v>2018</v>
      </c>
      <c r="B10867" t="str">
        <f>T("JURIDICO                                          ")</f>
        <v xml:space="preserve">JURIDICO                                          </v>
      </c>
      <c r="C10867" t="str">
        <f>T("PUENTE DE VALLECAS  ")</f>
        <v xml:space="preserve">PUENTE DE VALLECAS  </v>
      </c>
      <c r="D10867" t="str">
        <f>T("PALOMERAS SURESTE   ")</f>
        <v xml:space="preserve">PALOMERAS SURESTE   </v>
      </c>
      <c r="E10867" t="str">
        <f>T("TU ")</f>
        <v xml:space="preserve">TU </v>
      </c>
      <c r="F10867" t="str">
        <f>T("TURISMOS       ")</f>
        <v xml:space="preserve">TURISMOS       </v>
      </c>
      <c r="G10867" t="str">
        <f>T("De 8 a 11,99 CABALLOS FISCALES                    ")</f>
        <v xml:space="preserve">De 8 a 11,99 CABALLOS FISCALES                    </v>
      </c>
      <c r="H10867" t="str">
        <f>T("DIESEL                                            ")</f>
        <v xml:space="preserve">DIESEL                                            </v>
      </c>
      <c r="I10867">
        <v>95</v>
      </c>
    </row>
    <row r="10868" spans="1:9">
      <c r="A10868" t="str">
        <f>T("2018")</f>
        <v>2018</v>
      </c>
      <c r="B10868" t="str">
        <f>T("JURIDICO                                          ")</f>
        <v xml:space="preserve">JURIDICO                                          </v>
      </c>
      <c r="C10868" t="str">
        <f>T("PUENTE DE VALLECAS  ")</f>
        <v xml:space="preserve">PUENTE DE VALLECAS  </v>
      </c>
      <c r="D10868" t="str">
        <f>T("PALOMERAS SURESTE   ")</f>
        <v xml:space="preserve">PALOMERAS SURESTE   </v>
      </c>
      <c r="E10868" t="str">
        <f>T("TU ")</f>
        <v xml:space="preserve">TU </v>
      </c>
      <c r="F10868" t="str">
        <f>T("TURISMOS       ")</f>
        <v xml:space="preserve">TURISMOS       </v>
      </c>
      <c r="G10868" t="str">
        <f>T("De 12 a 15,99 CABALLOS FISCALES                   ")</f>
        <v xml:space="preserve">De 12 a 15,99 CABALLOS FISCALES                   </v>
      </c>
      <c r="H10868" t="str">
        <f>T("DIESEL                                            ")</f>
        <v xml:space="preserve">DIESEL                                            </v>
      </c>
      <c r="I10868">
        <v>187</v>
      </c>
    </row>
    <row r="10869" spans="1:9">
      <c r="A10869" t="str">
        <f>T("2018")</f>
        <v>2018</v>
      </c>
      <c r="B10869" t="str">
        <f>T("JURIDICO                                          ")</f>
        <v xml:space="preserve">JURIDICO                                          </v>
      </c>
      <c r="C10869" t="str">
        <f>T("PUENTE DE VALLECAS  ")</f>
        <v xml:space="preserve">PUENTE DE VALLECAS  </v>
      </c>
      <c r="D10869" t="str">
        <f>T("PALOMERAS SURESTE   ")</f>
        <v xml:space="preserve">PALOMERAS SURESTE   </v>
      </c>
      <c r="E10869" t="str">
        <f>T("TU ")</f>
        <v xml:space="preserve">TU </v>
      </c>
      <c r="F10869" t="str">
        <f>T("TURISMOS       ")</f>
        <v xml:space="preserve">TURISMOS       </v>
      </c>
      <c r="G10869" t="str">
        <f>T("De 16 a 19,99 CABALLOS FISCALES                   ")</f>
        <v xml:space="preserve">De 16 a 19,99 CABALLOS FISCALES                   </v>
      </c>
      <c r="H10869" t="str">
        <f>T("DIESEL                                            ")</f>
        <v xml:space="preserve">DIESEL                                            </v>
      </c>
      <c r="I10869">
        <v>55</v>
      </c>
    </row>
    <row r="10870" spans="1:9">
      <c r="A10870" t="str">
        <f>T("2018")</f>
        <v>2018</v>
      </c>
      <c r="B10870" t="str">
        <f>T("JURIDICO                                          ")</f>
        <v xml:space="preserve">JURIDICO                                          </v>
      </c>
      <c r="C10870" t="str">
        <f>T("PUENTE DE VALLECAS  ")</f>
        <v xml:space="preserve">PUENTE DE VALLECAS  </v>
      </c>
      <c r="D10870" t="str">
        <f>T("PALOMERAS SURESTE   ")</f>
        <v xml:space="preserve">PALOMERAS SURESTE   </v>
      </c>
      <c r="E10870" t="str">
        <f>T("TU ")</f>
        <v xml:space="preserve">TU </v>
      </c>
      <c r="F10870" t="str">
        <f>T("TURISMOS       ")</f>
        <v xml:space="preserve">TURISMOS       </v>
      </c>
      <c r="G10870" t="str">
        <f>T("De 20 CABALLOS FISCALES en adelante               ")</f>
        <v xml:space="preserve">De 20 CABALLOS FISCALES en adelante               </v>
      </c>
      <c r="H10870" t="str">
        <f>T("DIESEL                                            ")</f>
        <v xml:space="preserve">DIESEL                                            </v>
      </c>
      <c r="I10870">
        <v>3</v>
      </c>
    </row>
    <row r="10871" spans="1:9">
      <c r="A10871" t="str">
        <f>T("2018")</f>
        <v>2018</v>
      </c>
      <c r="B10871" t="str">
        <f>T("JURIDICO                                          ")</f>
        <v xml:space="preserve">JURIDICO                                          </v>
      </c>
      <c r="C10871" t="str">
        <f>T("PUENTE DE VALLECAS  ")</f>
        <v xml:space="preserve">PUENTE DE VALLECAS  </v>
      </c>
      <c r="D10871" t="str">
        <f>T("PORTAZGO            ")</f>
        <v xml:space="preserve">PORTAZGO            </v>
      </c>
      <c r="E10871" t="str">
        <f>T("TU ")</f>
        <v xml:space="preserve">TU </v>
      </c>
      <c r="F10871" t="str">
        <f>T("TURISMOS       ")</f>
        <v xml:space="preserve">TURISMOS       </v>
      </c>
      <c r="G10871" t="str">
        <f>T("De 8 a 11,99 CABALLOS FISCALES                    ")</f>
        <v xml:space="preserve">De 8 a 11,99 CABALLOS FISCALES                    </v>
      </c>
      <c r="H10871" t="str">
        <f>T("DIESEL                                            ")</f>
        <v xml:space="preserve">DIESEL                                            </v>
      </c>
      <c r="I10871">
        <v>42</v>
      </c>
    </row>
    <row r="10872" spans="1:9">
      <c r="A10872" t="str">
        <f>T("2018")</f>
        <v>2018</v>
      </c>
      <c r="B10872" t="str">
        <f>T("JURIDICO                                          ")</f>
        <v xml:space="preserve">JURIDICO                                          </v>
      </c>
      <c r="C10872" t="str">
        <f>T("PUENTE DE VALLECAS  ")</f>
        <v xml:space="preserve">PUENTE DE VALLECAS  </v>
      </c>
      <c r="D10872" t="str">
        <f>T("PORTAZGO            ")</f>
        <v xml:space="preserve">PORTAZGO            </v>
      </c>
      <c r="E10872" t="str">
        <f>T("TU ")</f>
        <v xml:space="preserve">TU </v>
      </c>
      <c r="F10872" t="str">
        <f>T("TURISMOS       ")</f>
        <v xml:space="preserve">TURISMOS       </v>
      </c>
      <c r="G10872" t="str">
        <f>T("De 12 a 15,99 CABALLOS FISCALES                   ")</f>
        <v xml:space="preserve">De 12 a 15,99 CABALLOS FISCALES                   </v>
      </c>
      <c r="H10872" t="str">
        <f>T("DIESEL                                            ")</f>
        <v xml:space="preserve">DIESEL                                            </v>
      </c>
      <c r="I10872">
        <v>99</v>
      </c>
    </row>
    <row r="10873" spans="1:9">
      <c r="A10873" t="str">
        <f>T("2018")</f>
        <v>2018</v>
      </c>
      <c r="B10873" t="str">
        <f>T("JURIDICO                                          ")</f>
        <v xml:space="preserve">JURIDICO                                          </v>
      </c>
      <c r="C10873" t="str">
        <f>T("PUENTE DE VALLECAS  ")</f>
        <v xml:space="preserve">PUENTE DE VALLECAS  </v>
      </c>
      <c r="D10873" t="str">
        <f>T("PORTAZGO            ")</f>
        <v xml:space="preserve">PORTAZGO            </v>
      </c>
      <c r="E10873" t="str">
        <f>T("TU ")</f>
        <v xml:space="preserve">TU </v>
      </c>
      <c r="F10873" t="str">
        <f>T("TURISMOS       ")</f>
        <v xml:space="preserve">TURISMOS       </v>
      </c>
      <c r="G10873" t="str">
        <f>T("De 16 a 19,99 CABALLOS FISCALES                   ")</f>
        <v xml:space="preserve">De 16 a 19,99 CABALLOS FISCALES                   </v>
      </c>
      <c r="H10873" t="str">
        <f>T("DIESEL                                            ")</f>
        <v xml:space="preserve">DIESEL                                            </v>
      </c>
      <c r="I10873">
        <v>20</v>
      </c>
    </row>
    <row r="10874" spans="1:9">
      <c r="A10874" t="str">
        <f>T("2018")</f>
        <v>2018</v>
      </c>
      <c r="B10874" t="str">
        <f>T("JURIDICO                                          ")</f>
        <v xml:space="preserve">JURIDICO                                          </v>
      </c>
      <c r="C10874" t="str">
        <f>T("PUENTE DE VALLECAS  ")</f>
        <v xml:space="preserve">PUENTE DE VALLECAS  </v>
      </c>
      <c r="D10874" t="str">
        <f>T("PORTAZGO            ")</f>
        <v xml:space="preserve">PORTAZGO            </v>
      </c>
      <c r="E10874" t="str">
        <f>T("TU ")</f>
        <v xml:space="preserve">TU </v>
      </c>
      <c r="F10874" t="str">
        <f>T("TURISMOS       ")</f>
        <v xml:space="preserve">TURISMOS       </v>
      </c>
      <c r="G10874" t="str">
        <f>T("De 20 CABALLOS FISCALES en adelante               ")</f>
        <v xml:space="preserve">De 20 CABALLOS FISCALES en adelante               </v>
      </c>
      <c r="H10874" t="str">
        <f>T("DIESEL                                            ")</f>
        <v xml:space="preserve">DIESEL                                            </v>
      </c>
      <c r="I10874">
        <v>2</v>
      </c>
    </row>
    <row r="10875" spans="1:9">
      <c r="A10875" t="str">
        <f>T("2018")</f>
        <v>2018</v>
      </c>
      <c r="B10875" t="str">
        <f>T("JURIDICO                                          ")</f>
        <v xml:space="preserve">JURIDICO                                          </v>
      </c>
      <c r="C10875" t="str">
        <f>T("PUENTE DE VALLECAS  ")</f>
        <v xml:space="preserve">PUENTE DE VALLECAS  </v>
      </c>
      <c r="D10875" t="str">
        <f>T("NUMANCIA            ")</f>
        <v xml:space="preserve">NUMANCIA            </v>
      </c>
      <c r="E10875" t="str">
        <f>T("TU ")</f>
        <v xml:space="preserve">TU </v>
      </c>
      <c r="F10875" t="str">
        <f>T("TURISMOS       ")</f>
        <v xml:space="preserve">TURISMOS       </v>
      </c>
      <c r="G10875" t="str">
        <f>T("De menos de 8 CABALLOS FISCALES                   ")</f>
        <v xml:space="preserve">De menos de 8 CABALLOS FISCALES                   </v>
      </c>
      <c r="H10875" t="str">
        <f>T("DIESEL                                            ")</f>
        <v xml:space="preserve">DIESEL                                            </v>
      </c>
      <c r="I10875">
        <v>1</v>
      </c>
    </row>
    <row r="10876" spans="1:9">
      <c r="A10876" t="str">
        <f>T("2018")</f>
        <v>2018</v>
      </c>
      <c r="B10876" t="str">
        <f>T("JURIDICO                                          ")</f>
        <v xml:space="preserve">JURIDICO                                          </v>
      </c>
      <c r="C10876" t="str">
        <f>T("PUENTE DE VALLECAS  ")</f>
        <v xml:space="preserve">PUENTE DE VALLECAS  </v>
      </c>
      <c r="D10876" t="str">
        <f>T("NUMANCIA            ")</f>
        <v xml:space="preserve">NUMANCIA            </v>
      </c>
      <c r="E10876" t="str">
        <f>T("TU ")</f>
        <v xml:space="preserve">TU </v>
      </c>
      <c r="F10876" t="str">
        <f>T("TURISMOS       ")</f>
        <v xml:space="preserve">TURISMOS       </v>
      </c>
      <c r="G10876" t="str">
        <f>T("De 8 a 11,99 CABALLOS FISCALES                    ")</f>
        <v xml:space="preserve">De 8 a 11,99 CABALLOS FISCALES                    </v>
      </c>
      <c r="H10876" t="str">
        <f>T("DIESEL                                            ")</f>
        <v xml:space="preserve">DIESEL                                            </v>
      </c>
      <c r="I10876">
        <v>120</v>
      </c>
    </row>
    <row r="10877" spans="1:9">
      <c r="A10877" t="str">
        <f>T("2018")</f>
        <v>2018</v>
      </c>
      <c r="B10877" t="str">
        <f>T("JURIDICO                                          ")</f>
        <v xml:space="preserve">JURIDICO                                          </v>
      </c>
      <c r="C10877" t="str">
        <f>T("PUENTE DE VALLECAS  ")</f>
        <v xml:space="preserve">PUENTE DE VALLECAS  </v>
      </c>
      <c r="D10877" t="str">
        <f>T("NUMANCIA            ")</f>
        <v xml:space="preserve">NUMANCIA            </v>
      </c>
      <c r="E10877" t="str">
        <f>T("TU ")</f>
        <v xml:space="preserve">TU </v>
      </c>
      <c r="F10877" t="str">
        <f>T("TURISMOS       ")</f>
        <v xml:space="preserve">TURISMOS       </v>
      </c>
      <c r="G10877" t="str">
        <f>T("De 12 a 15,99 CABALLOS FISCALES                   ")</f>
        <v xml:space="preserve">De 12 a 15,99 CABALLOS FISCALES                   </v>
      </c>
      <c r="H10877" t="str">
        <f>T("DIESEL                                            ")</f>
        <v xml:space="preserve">DIESEL                                            </v>
      </c>
      <c r="I10877">
        <v>261</v>
      </c>
    </row>
    <row r="10878" spans="1:9">
      <c r="A10878" t="str">
        <f>T("2018")</f>
        <v>2018</v>
      </c>
      <c r="B10878" t="str">
        <f>T("JURIDICO                                          ")</f>
        <v xml:space="preserve">JURIDICO                                          </v>
      </c>
      <c r="C10878" t="str">
        <f>T("PUENTE DE VALLECAS  ")</f>
        <v xml:space="preserve">PUENTE DE VALLECAS  </v>
      </c>
      <c r="D10878" t="str">
        <f>T("NUMANCIA            ")</f>
        <v xml:space="preserve">NUMANCIA            </v>
      </c>
      <c r="E10878" t="str">
        <f>T("TU ")</f>
        <v xml:space="preserve">TU </v>
      </c>
      <c r="F10878" t="str">
        <f>T("TURISMOS       ")</f>
        <v xml:space="preserve">TURISMOS       </v>
      </c>
      <c r="G10878" t="str">
        <f>T("De 16 a 19,99 CABALLOS FISCALES                   ")</f>
        <v xml:space="preserve">De 16 a 19,99 CABALLOS FISCALES                   </v>
      </c>
      <c r="H10878" t="str">
        <f>T("DIESEL                                            ")</f>
        <v xml:space="preserve">DIESEL                                            </v>
      </c>
      <c r="I10878">
        <v>54</v>
      </c>
    </row>
    <row r="10879" spans="1:9">
      <c r="A10879" t="str">
        <f>T("2018")</f>
        <v>2018</v>
      </c>
      <c r="B10879" t="str">
        <f>T("JURIDICO                                          ")</f>
        <v xml:space="preserve">JURIDICO                                          </v>
      </c>
      <c r="C10879" t="str">
        <f>T("PUENTE DE VALLECAS  ")</f>
        <v xml:space="preserve">PUENTE DE VALLECAS  </v>
      </c>
      <c r="D10879" t="str">
        <f>T("NUMANCIA            ")</f>
        <v xml:space="preserve">NUMANCIA            </v>
      </c>
      <c r="E10879" t="str">
        <f>T("TU ")</f>
        <v xml:space="preserve">TU </v>
      </c>
      <c r="F10879" t="str">
        <f>T("TURISMOS       ")</f>
        <v xml:space="preserve">TURISMOS       </v>
      </c>
      <c r="G10879" t="str">
        <f>T("De 20 CABALLOS FISCALES en adelante               ")</f>
        <v xml:space="preserve">De 20 CABALLOS FISCALES en adelante               </v>
      </c>
      <c r="H10879" t="str">
        <f>T("DIESEL                                            ")</f>
        <v xml:space="preserve">DIESEL                                            </v>
      </c>
      <c r="I10879">
        <v>7</v>
      </c>
    </row>
    <row r="10880" spans="1:9">
      <c r="A10880" t="str">
        <f>T("2018")</f>
        <v>2018</v>
      </c>
      <c r="B10880" t="str">
        <f>T("FISICO                                            ")</f>
        <v xml:space="preserve">FISICO                                            </v>
      </c>
      <c r="C10880" t="str">
        <f>T("PUENTE DE VALLECAS  ")</f>
        <v xml:space="preserve">PUENTE DE VALLECAS  </v>
      </c>
      <c r="D10880" t="str">
        <f>T("ENTREVIAS           ")</f>
        <v xml:space="preserve">ENTREVIAS           </v>
      </c>
      <c r="E10880" t="str">
        <f>T("TU ")</f>
        <v xml:space="preserve">TU </v>
      </c>
      <c r="F10880" t="str">
        <f>T("TURISMOS       ")</f>
        <v xml:space="preserve">TURISMOS       </v>
      </c>
      <c r="G10880" t="str">
        <f>T("De menos de 8 CABALLOS FISCALES                   ")</f>
        <v xml:space="preserve">De menos de 8 CABALLOS FISCALES                   </v>
      </c>
      <c r="H10880" t="str">
        <f>T("ELÉCTRICO                                         ")</f>
        <v xml:space="preserve">ELÉCTRICO                                         </v>
      </c>
      <c r="I10880">
        <v>1</v>
      </c>
    </row>
    <row r="10881" spans="1:9">
      <c r="A10881" t="str">
        <f>T("2018")</f>
        <v>2018</v>
      </c>
      <c r="B10881" t="str">
        <f>T("FISICO                                            ")</f>
        <v xml:space="preserve">FISICO                                            </v>
      </c>
      <c r="C10881" t="str">
        <f>T("PUENTE DE VALLECAS  ")</f>
        <v xml:space="preserve">PUENTE DE VALLECAS  </v>
      </c>
      <c r="D10881" t="str">
        <f>T("PALOMERAS BAJAS     ")</f>
        <v xml:space="preserve">PALOMERAS BAJAS     </v>
      </c>
      <c r="E10881" t="str">
        <f>T("TU ")</f>
        <v xml:space="preserve">TU </v>
      </c>
      <c r="F10881" t="str">
        <f>T("TURISMOS       ")</f>
        <v xml:space="preserve">TURISMOS       </v>
      </c>
      <c r="G10881" t="str">
        <f>T("De menos de 8 CABALLOS FISCALES                   ")</f>
        <v xml:space="preserve">De menos de 8 CABALLOS FISCALES                   </v>
      </c>
      <c r="H10881" t="str">
        <f>T("ELÉCTRICO                                         ")</f>
        <v xml:space="preserve">ELÉCTRICO                                         </v>
      </c>
      <c r="I10881">
        <v>2</v>
      </c>
    </row>
    <row r="10882" spans="1:9">
      <c r="A10882" t="str">
        <f>T("2018")</f>
        <v>2018</v>
      </c>
      <c r="B10882" t="str">
        <f>T("FISICO                                            ")</f>
        <v xml:space="preserve">FISICO                                            </v>
      </c>
      <c r="C10882" t="str">
        <f>T("PUENTE DE VALLECAS  ")</f>
        <v xml:space="preserve">PUENTE DE VALLECAS  </v>
      </c>
      <c r="D10882" t="str">
        <f>T("PALOMERAS BAJAS     ")</f>
        <v xml:space="preserve">PALOMERAS BAJAS     </v>
      </c>
      <c r="E10882" t="str">
        <f>T("TU ")</f>
        <v xml:space="preserve">TU </v>
      </c>
      <c r="F10882" t="str">
        <f>T("TURISMOS       ")</f>
        <v xml:space="preserve">TURISMOS       </v>
      </c>
      <c r="G10882" t="str">
        <f>T("De 12 a 15,99 CABALLOS FISCALES                   ")</f>
        <v xml:space="preserve">De 12 a 15,99 CABALLOS FISCALES                   </v>
      </c>
      <c r="H10882" t="str">
        <f>T("ELÉCTRICO                                         ")</f>
        <v xml:space="preserve">ELÉCTRICO                                         </v>
      </c>
      <c r="I10882">
        <v>2</v>
      </c>
    </row>
    <row r="10883" spans="1:9">
      <c r="A10883" t="str">
        <f>T("2018")</f>
        <v>2018</v>
      </c>
      <c r="B10883" t="str">
        <f>T("FISICO                                            ")</f>
        <v xml:space="preserve">FISICO                                            </v>
      </c>
      <c r="C10883" t="str">
        <f>T("PUENTE DE VALLECAS  ")</f>
        <v xml:space="preserve">PUENTE DE VALLECAS  </v>
      </c>
      <c r="D10883" t="str">
        <f>T("PALOMERAS SURESTE   ")</f>
        <v xml:space="preserve">PALOMERAS SURESTE   </v>
      </c>
      <c r="E10883" t="str">
        <f>T("TU ")</f>
        <v xml:space="preserve">TU </v>
      </c>
      <c r="F10883" t="str">
        <f>T("TURISMOS       ")</f>
        <v xml:space="preserve">TURISMOS       </v>
      </c>
      <c r="G10883" t="str">
        <f>T("De 8 a 11,99 CABALLOS FISCALES                    ")</f>
        <v xml:space="preserve">De 8 a 11,99 CABALLOS FISCALES                    </v>
      </c>
      <c r="H10883" t="str">
        <f>T("ELÉCTRICO                                         ")</f>
        <v xml:space="preserve">ELÉCTRICO                                         </v>
      </c>
      <c r="I10883">
        <v>2</v>
      </c>
    </row>
    <row r="10884" spans="1:9">
      <c r="A10884" t="str">
        <f>T("2018")</f>
        <v>2018</v>
      </c>
      <c r="B10884" t="str">
        <f>T("FISICO                                            ")</f>
        <v xml:space="preserve">FISICO                                            </v>
      </c>
      <c r="C10884" t="str">
        <f>T("PUENTE DE VALLECAS  ")</f>
        <v xml:space="preserve">PUENTE DE VALLECAS  </v>
      </c>
      <c r="D10884" t="str">
        <f>T("PORTAZGO            ")</f>
        <v xml:space="preserve">PORTAZGO            </v>
      </c>
      <c r="E10884" t="str">
        <f>T("TU ")</f>
        <v xml:space="preserve">TU </v>
      </c>
      <c r="F10884" t="str">
        <f>T("TURISMOS       ")</f>
        <v xml:space="preserve">TURISMOS       </v>
      </c>
      <c r="G10884" t="str">
        <f>T("De 8 a 11,99 CABALLOS FISCALES                    ")</f>
        <v xml:space="preserve">De 8 a 11,99 CABALLOS FISCALES                    </v>
      </c>
      <c r="H10884" t="str">
        <f>T("ELÉCTRICO                                         ")</f>
        <v xml:space="preserve">ELÉCTRICO                                         </v>
      </c>
      <c r="I10884">
        <v>1</v>
      </c>
    </row>
    <row r="10885" spans="1:9">
      <c r="A10885" t="str">
        <f>T("2018")</f>
        <v>2018</v>
      </c>
      <c r="B10885" t="str">
        <f>T("FISICO                                            ")</f>
        <v xml:space="preserve">FISICO                                            </v>
      </c>
      <c r="C10885" t="str">
        <f>T("PUENTE DE VALLECAS  ")</f>
        <v xml:space="preserve">PUENTE DE VALLECAS  </v>
      </c>
      <c r="D10885" t="str">
        <f>T("NUMANCIA            ")</f>
        <v xml:space="preserve">NUMANCIA            </v>
      </c>
      <c r="E10885" t="str">
        <f>T("TU ")</f>
        <v xml:space="preserve">TU </v>
      </c>
      <c r="F10885" t="str">
        <f>T("TURISMOS       ")</f>
        <v xml:space="preserve">TURISMOS       </v>
      </c>
      <c r="G10885" t="str">
        <f>T("De 12 a 15,99 CABALLOS FISCALES                   ")</f>
        <v xml:space="preserve">De 12 a 15,99 CABALLOS FISCALES                   </v>
      </c>
      <c r="H10885" t="str">
        <f>T("ELÉCTRICO                                         ")</f>
        <v xml:space="preserve">ELÉCTRICO                                         </v>
      </c>
      <c r="I10885">
        <v>1</v>
      </c>
    </row>
    <row r="10886" spans="1:9">
      <c r="A10886" t="str">
        <f>T("2018")</f>
        <v>2018</v>
      </c>
      <c r="B10886" t="str">
        <f>T("JURIDICO                                          ")</f>
        <v xml:space="preserve">JURIDICO                                          </v>
      </c>
      <c r="C10886" t="str">
        <f>T("PUENTE DE VALLECAS  ")</f>
        <v xml:space="preserve">PUENTE DE VALLECAS  </v>
      </c>
      <c r="D10886" t="str">
        <f>T("PALOMERAS SURESTE   ")</f>
        <v xml:space="preserve">PALOMERAS SURESTE   </v>
      </c>
      <c r="E10886" t="str">
        <f>T("TU ")</f>
        <v xml:space="preserve">TU </v>
      </c>
      <c r="F10886" t="str">
        <f>T("TURISMOS       ")</f>
        <v xml:space="preserve">TURISMOS       </v>
      </c>
      <c r="G10886" t="str">
        <f>T("De 8 a 11,99 CABALLOS FISCALES                    ")</f>
        <v xml:space="preserve">De 8 a 11,99 CABALLOS FISCALES                    </v>
      </c>
      <c r="H10886" t="str">
        <f>T("ELÉCTRICO                                         ")</f>
        <v xml:space="preserve">ELÉCTRICO                                         </v>
      </c>
      <c r="I10886">
        <v>1</v>
      </c>
    </row>
    <row r="10887" spans="1:9">
      <c r="A10887" t="str">
        <f>T("2018")</f>
        <v>2018</v>
      </c>
      <c r="B10887" t="str">
        <f>T("JURIDICO                                          ")</f>
        <v xml:space="preserve">JURIDICO                                          </v>
      </c>
      <c r="C10887" t="str">
        <f>T("PUENTE DE VALLECAS  ")</f>
        <v xml:space="preserve">PUENTE DE VALLECAS  </v>
      </c>
      <c r="D10887" t="str">
        <f>T("NUMANCIA            ")</f>
        <v xml:space="preserve">NUMANCIA            </v>
      </c>
      <c r="E10887" t="str">
        <f>T("TU ")</f>
        <v xml:space="preserve">TU </v>
      </c>
      <c r="F10887" t="str">
        <f>T("TURISMOS       ")</f>
        <v xml:space="preserve">TURISMOS       </v>
      </c>
      <c r="G10887" t="str">
        <f>T("De 16 a 19,99 CABALLOS FISCALES                   ")</f>
        <v xml:space="preserve">De 16 a 19,99 CABALLOS FISCALES                   </v>
      </c>
      <c r="H10887" t="str">
        <f>T("ELÉCTRICO                                         ")</f>
        <v xml:space="preserve">ELÉCTRICO                                         </v>
      </c>
      <c r="I10887">
        <v>1</v>
      </c>
    </row>
    <row r="10888" spans="1:9">
      <c r="A10888" t="str">
        <f>T("2018")</f>
        <v>2018</v>
      </c>
      <c r="B10888" t="str">
        <f>T("FISICO                                            ")</f>
        <v xml:space="preserve">FISICO                                            </v>
      </c>
      <c r="C10888" t="str">
        <f>T("PUENTE DE VALLECAS  ")</f>
        <v xml:space="preserve">PUENTE DE VALLECAS  </v>
      </c>
      <c r="D10888" t="str">
        <f>T("ENTREVIAS           ")</f>
        <v xml:space="preserve">ENTREVIAS           </v>
      </c>
      <c r="E10888" t="str">
        <f>T("TU ")</f>
        <v xml:space="preserve">TU </v>
      </c>
      <c r="F10888" t="str">
        <f>T("TURISMOS       ")</f>
        <v xml:space="preserve">TURISMOS       </v>
      </c>
      <c r="G10888" t="str">
        <f>T("De 12 a 15,99 CABALLOS FISCALES                   ")</f>
        <v xml:space="preserve">De 12 a 15,99 CABALLOS FISCALES                   </v>
      </c>
      <c r="H10888" t="str">
        <f>T("ETANOL                                            ")</f>
        <v xml:space="preserve">ETANOL                                            </v>
      </c>
      <c r="I10888">
        <v>1</v>
      </c>
    </row>
    <row r="10889" spans="1:9">
      <c r="A10889" t="str">
        <f>T("2018")</f>
        <v>2018</v>
      </c>
      <c r="B10889" t="str">
        <f>T("FISICO                                            ")</f>
        <v xml:space="preserve">FISICO                                            </v>
      </c>
      <c r="C10889" t="str">
        <f>T("PUENTE DE VALLECAS  ")</f>
        <v xml:space="preserve">PUENTE DE VALLECAS  </v>
      </c>
      <c r="D10889" t="str">
        <f>T("SIN BARRIO          ")</f>
        <v xml:space="preserve">SIN BARRIO          </v>
      </c>
      <c r="E10889" t="str">
        <f>T("TU ")</f>
        <v xml:space="preserve">TU </v>
      </c>
      <c r="F10889" t="str">
        <f>T("TURISMOS       ")</f>
        <v xml:space="preserve">TURISMOS       </v>
      </c>
      <c r="G10889" t="str">
        <f>T("De 8 a 11,99 CABALLOS FISCALES                    ")</f>
        <v xml:space="preserve">De 8 a 11,99 CABALLOS FISCALES                    </v>
      </c>
      <c r="H10889" t="str">
        <f>T("GAS LICUADO DE PETROLEO                           ")</f>
        <v xml:space="preserve">GAS LICUADO DE PETROLEO                           </v>
      </c>
      <c r="I10889">
        <v>2</v>
      </c>
    </row>
    <row r="10890" spans="1:9">
      <c r="A10890" t="str">
        <f>T("2018")</f>
        <v>2018</v>
      </c>
      <c r="B10890" t="str">
        <f>T("FISICO                                            ")</f>
        <v xml:space="preserve">FISICO                                            </v>
      </c>
      <c r="C10890" t="str">
        <f>T("PUENTE DE VALLECAS  ")</f>
        <v xml:space="preserve">PUENTE DE VALLECAS  </v>
      </c>
      <c r="D10890" t="str">
        <f>T("SIN BARRIO          ")</f>
        <v xml:space="preserve">SIN BARRIO          </v>
      </c>
      <c r="E10890" t="str">
        <f>T("TU ")</f>
        <v xml:space="preserve">TU </v>
      </c>
      <c r="F10890" t="str">
        <f>T("TURISMOS       ")</f>
        <v xml:space="preserve">TURISMOS       </v>
      </c>
      <c r="G10890" t="str">
        <f>T("De 12 a 15,99 CABALLOS FISCALES                   ")</f>
        <v xml:space="preserve">De 12 a 15,99 CABALLOS FISCALES                   </v>
      </c>
      <c r="H10890" t="str">
        <f>T("GAS LICUADO DE PETROLEO                           ")</f>
        <v xml:space="preserve">GAS LICUADO DE PETROLEO                           </v>
      </c>
      <c r="I10890">
        <v>1</v>
      </c>
    </row>
    <row r="10891" spans="1:9">
      <c r="A10891" t="str">
        <f>T("2018")</f>
        <v>2018</v>
      </c>
      <c r="B10891" t="str">
        <f>T("FISICO                                            ")</f>
        <v xml:space="preserve">FISICO                                            </v>
      </c>
      <c r="C10891" t="str">
        <f>T("PUENTE DE VALLECAS  ")</f>
        <v xml:space="preserve">PUENTE DE VALLECAS  </v>
      </c>
      <c r="D10891" t="str">
        <f>T("ENTREVIAS           ")</f>
        <v xml:space="preserve">ENTREVIAS           </v>
      </c>
      <c r="E10891" t="str">
        <f>T("TU ")</f>
        <v xml:space="preserve">TU </v>
      </c>
      <c r="F10891" t="str">
        <f>T("TURISMOS       ")</f>
        <v xml:space="preserve">TURISMOS       </v>
      </c>
      <c r="G10891" t="str">
        <f>T("De 8 a 11,99 CABALLOS FISCALES                    ")</f>
        <v xml:space="preserve">De 8 a 11,99 CABALLOS FISCALES                    </v>
      </c>
      <c r="H10891" t="str">
        <f>T("GAS LICUADO DE PETROLEO                           ")</f>
        <v xml:space="preserve">GAS LICUADO DE PETROLEO                           </v>
      </c>
      <c r="I10891">
        <v>17</v>
      </c>
    </row>
    <row r="10892" spans="1:9">
      <c r="A10892" t="str">
        <f>T("2018")</f>
        <v>2018</v>
      </c>
      <c r="B10892" t="str">
        <f>T("FISICO                                            ")</f>
        <v xml:space="preserve">FISICO                                            </v>
      </c>
      <c r="C10892" t="str">
        <f>T("PUENTE DE VALLECAS  ")</f>
        <v xml:space="preserve">PUENTE DE VALLECAS  </v>
      </c>
      <c r="D10892" t="str">
        <f>T("ENTREVIAS           ")</f>
        <v xml:space="preserve">ENTREVIAS           </v>
      </c>
      <c r="E10892" t="str">
        <f>T("TU ")</f>
        <v xml:space="preserve">TU </v>
      </c>
      <c r="F10892" t="str">
        <f>T("TURISMOS       ")</f>
        <v xml:space="preserve">TURISMOS       </v>
      </c>
      <c r="G10892" t="str">
        <f>T("De 12 a 15,99 CABALLOS FISCALES                   ")</f>
        <v xml:space="preserve">De 12 a 15,99 CABALLOS FISCALES                   </v>
      </c>
      <c r="H10892" t="str">
        <f>T("GAS LICUADO DE PETROLEO                           ")</f>
        <v xml:space="preserve">GAS LICUADO DE PETROLEO                           </v>
      </c>
      <c r="I10892">
        <v>2</v>
      </c>
    </row>
    <row r="10893" spans="1:9">
      <c r="A10893" t="str">
        <f>T("2018")</f>
        <v>2018</v>
      </c>
      <c r="B10893" t="str">
        <f>T("FISICO                                            ")</f>
        <v xml:space="preserve">FISICO                                            </v>
      </c>
      <c r="C10893" t="str">
        <f>T("PUENTE DE VALLECAS  ")</f>
        <v xml:space="preserve">PUENTE DE VALLECAS  </v>
      </c>
      <c r="D10893" t="str">
        <f>T("ENTREVIAS           ")</f>
        <v xml:space="preserve">ENTREVIAS           </v>
      </c>
      <c r="E10893" t="str">
        <f>T("TU ")</f>
        <v xml:space="preserve">TU </v>
      </c>
      <c r="F10893" t="str">
        <f>T("TURISMOS       ")</f>
        <v xml:space="preserve">TURISMOS       </v>
      </c>
      <c r="G10893" t="str">
        <f>T("De 20 CABALLOS FISCALES en adelante               ")</f>
        <v xml:space="preserve">De 20 CABALLOS FISCALES en adelante               </v>
      </c>
      <c r="H10893" t="str">
        <f>T("GAS LICUADO DE PETROLEO                           ")</f>
        <v xml:space="preserve">GAS LICUADO DE PETROLEO                           </v>
      </c>
      <c r="I10893">
        <v>1</v>
      </c>
    </row>
    <row r="10894" spans="1:9">
      <c r="A10894" t="str">
        <f>T("2018")</f>
        <v>2018</v>
      </c>
      <c r="B10894" t="str">
        <f>T("FISICO                                            ")</f>
        <v xml:space="preserve">FISICO                                            </v>
      </c>
      <c r="C10894" t="str">
        <f>T("PUENTE DE VALLECAS  ")</f>
        <v xml:space="preserve">PUENTE DE VALLECAS  </v>
      </c>
      <c r="D10894" t="str">
        <f>T("SAN DIEGO           ")</f>
        <v xml:space="preserve">SAN DIEGO           </v>
      </c>
      <c r="E10894" t="str">
        <f>T("TU ")</f>
        <v xml:space="preserve">TU </v>
      </c>
      <c r="F10894" t="str">
        <f>T("TURISMOS       ")</f>
        <v xml:space="preserve">TURISMOS       </v>
      </c>
      <c r="G10894" t="str">
        <f>T("De 8 a 11,99 CABALLOS FISCALES                    ")</f>
        <v xml:space="preserve">De 8 a 11,99 CABALLOS FISCALES                    </v>
      </c>
      <c r="H10894" t="str">
        <f>T("GAS LICUADO DE PETROLEO                           ")</f>
        <v xml:space="preserve">GAS LICUADO DE PETROLEO                           </v>
      </c>
      <c r="I10894">
        <v>12</v>
      </c>
    </row>
    <row r="10895" spans="1:9">
      <c r="A10895" t="str">
        <f>T("2018")</f>
        <v>2018</v>
      </c>
      <c r="B10895" t="str">
        <f>T("FISICO                                            ")</f>
        <v xml:space="preserve">FISICO                                            </v>
      </c>
      <c r="C10895" t="str">
        <f>T("PUENTE DE VALLECAS  ")</f>
        <v xml:space="preserve">PUENTE DE VALLECAS  </v>
      </c>
      <c r="D10895" t="str">
        <f>T("SAN DIEGO           ")</f>
        <v xml:space="preserve">SAN DIEGO           </v>
      </c>
      <c r="E10895" t="str">
        <f>T("TU ")</f>
        <v xml:space="preserve">TU </v>
      </c>
      <c r="F10895" t="str">
        <f>T("TURISMOS       ")</f>
        <v xml:space="preserve">TURISMOS       </v>
      </c>
      <c r="G10895" t="str">
        <f>T("De 12 a 15,99 CABALLOS FISCALES                   ")</f>
        <v xml:space="preserve">De 12 a 15,99 CABALLOS FISCALES                   </v>
      </c>
      <c r="H10895" t="str">
        <f>T("GAS LICUADO DE PETROLEO                           ")</f>
        <v xml:space="preserve">GAS LICUADO DE PETROLEO                           </v>
      </c>
      <c r="I10895">
        <v>1</v>
      </c>
    </row>
    <row r="10896" spans="1:9">
      <c r="A10896" t="str">
        <f>T("2018")</f>
        <v>2018</v>
      </c>
      <c r="B10896" t="str">
        <f>T("FISICO                                            ")</f>
        <v xml:space="preserve">FISICO                                            </v>
      </c>
      <c r="C10896" t="str">
        <f>T("PUENTE DE VALLECAS  ")</f>
        <v xml:space="preserve">PUENTE DE VALLECAS  </v>
      </c>
      <c r="D10896" t="str">
        <f>T("PALOMERAS BAJAS     ")</f>
        <v xml:space="preserve">PALOMERAS BAJAS     </v>
      </c>
      <c r="E10896" t="str">
        <f>T("TU ")</f>
        <v xml:space="preserve">TU </v>
      </c>
      <c r="F10896" t="str">
        <f>T("TURISMOS       ")</f>
        <v xml:space="preserve">TURISMOS       </v>
      </c>
      <c r="G10896" t="str">
        <f>T("De 8 a 11,99 CABALLOS FISCALES                    ")</f>
        <v xml:space="preserve">De 8 a 11,99 CABALLOS FISCALES                    </v>
      </c>
      <c r="H10896" t="str">
        <f>T("GAS LICUADO DE PETROLEO                           ")</f>
        <v xml:space="preserve">GAS LICUADO DE PETROLEO                           </v>
      </c>
      <c r="I10896">
        <v>33</v>
      </c>
    </row>
    <row r="10897" spans="1:9">
      <c r="A10897" t="str">
        <f>T("2018")</f>
        <v>2018</v>
      </c>
      <c r="B10897" t="str">
        <f>T("FISICO                                            ")</f>
        <v xml:space="preserve">FISICO                                            </v>
      </c>
      <c r="C10897" t="str">
        <f>T("PUENTE DE VALLECAS  ")</f>
        <v xml:space="preserve">PUENTE DE VALLECAS  </v>
      </c>
      <c r="D10897" t="str">
        <f>T("PALOMERAS BAJAS     ")</f>
        <v xml:space="preserve">PALOMERAS BAJAS     </v>
      </c>
      <c r="E10897" t="str">
        <f>T("TU ")</f>
        <v xml:space="preserve">TU </v>
      </c>
      <c r="F10897" t="str">
        <f>T("TURISMOS       ")</f>
        <v xml:space="preserve">TURISMOS       </v>
      </c>
      <c r="G10897" t="str">
        <f>T("De 12 a 15,99 CABALLOS FISCALES                   ")</f>
        <v xml:space="preserve">De 12 a 15,99 CABALLOS FISCALES                   </v>
      </c>
      <c r="H10897" t="str">
        <f>T("GAS LICUADO DE PETROLEO                           ")</f>
        <v xml:space="preserve">GAS LICUADO DE PETROLEO                           </v>
      </c>
      <c r="I10897">
        <v>3</v>
      </c>
    </row>
    <row r="10898" spans="1:9">
      <c r="A10898" t="str">
        <f>T("2018")</f>
        <v>2018</v>
      </c>
      <c r="B10898" t="str">
        <f>T("FISICO                                            ")</f>
        <v xml:space="preserve">FISICO                                            </v>
      </c>
      <c r="C10898" t="str">
        <f>T("PUENTE DE VALLECAS  ")</f>
        <v xml:space="preserve">PUENTE DE VALLECAS  </v>
      </c>
      <c r="D10898" t="str">
        <f>T("PALOMERAS BAJAS     ")</f>
        <v xml:space="preserve">PALOMERAS BAJAS     </v>
      </c>
      <c r="E10898" t="str">
        <f>T("TU ")</f>
        <v xml:space="preserve">TU </v>
      </c>
      <c r="F10898" t="str">
        <f>T("TURISMOS       ")</f>
        <v xml:space="preserve">TURISMOS       </v>
      </c>
      <c r="G10898" t="str">
        <f>T("De 16 a 19,99 CABALLOS FISCALES                   ")</f>
        <v xml:space="preserve">De 16 a 19,99 CABALLOS FISCALES                   </v>
      </c>
      <c r="H10898" t="str">
        <f>T("GAS LICUADO DE PETROLEO                           ")</f>
        <v xml:space="preserve">GAS LICUADO DE PETROLEO                           </v>
      </c>
      <c r="I10898">
        <v>3</v>
      </c>
    </row>
    <row r="10899" spans="1:9">
      <c r="A10899" t="str">
        <f>T("2018")</f>
        <v>2018</v>
      </c>
      <c r="B10899" t="str">
        <f>T("FISICO                                            ")</f>
        <v xml:space="preserve">FISICO                                            </v>
      </c>
      <c r="C10899" t="str">
        <f>T("PUENTE DE VALLECAS  ")</f>
        <v xml:space="preserve">PUENTE DE VALLECAS  </v>
      </c>
      <c r="D10899" t="str">
        <f>T("PALOMERAS SURESTE   ")</f>
        <v xml:space="preserve">PALOMERAS SURESTE   </v>
      </c>
      <c r="E10899" t="str">
        <f>T("TU ")</f>
        <v xml:space="preserve">TU </v>
      </c>
      <c r="F10899" t="str">
        <f>T("TURISMOS       ")</f>
        <v xml:space="preserve">TURISMOS       </v>
      </c>
      <c r="G10899" t="str">
        <f>T("De 8 a 11,99 CABALLOS FISCALES                    ")</f>
        <v xml:space="preserve">De 8 a 11,99 CABALLOS FISCALES                    </v>
      </c>
      <c r="H10899" t="str">
        <f>T("GAS LICUADO DE PETROLEO                           ")</f>
        <v xml:space="preserve">GAS LICUADO DE PETROLEO                           </v>
      </c>
      <c r="I10899">
        <v>34</v>
      </c>
    </row>
    <row r="10900" spans="1:9">
      <c r="A10900" t="str">
        <f>T("2018")</f>
        <v>2018</v>
      </c>
      <c r="B10900" t="str">
        <f>T("FISICO                                            ")</f>
        <v xml:space="preserve">FISICO                                            </v>
      </c>
      <c r="C10900" t="str">
        <f>T("PUENTE DE VALLECAS  ")</f>
        <v xml:space="preserve">PUENTE DE VALLECAS  </v>
      </c>
      <c r="D10900" t="str">
        <f>T("PALOMERAS SURESTE   ")</f>
        <v xml:space="preserve">PALOMERAS SURESTE   </v>
      </c>
      <c r="E10900" t="str">
        <f>T("TU ")</f>
        <v xml:space="preserve">TU </v>
      </c>
      <c r="F10900" t="str">
        <f>T("TURISMOS       ")</f>
        <v xml:space="preserve">TURISMOS       </v>
      </c>
      <c r="G10900" t="str">
        <f>T("De 12 a 15,99 CABALLOS FISCALES                   ")</f>
        <v xml:space="preserve">De 12 a 15,99 CABALLOS FISCALES                   </v>
      </c>
      <c r="H10900" t="str">
        <f>T("GAS LICUADO DE PETROLEO                           ")</f>
        <v xml:space="preserve">GAS LICUADO DE PETROLEO                           </v>
      </c>
      <c r="I10900">
        <v>2</v>
      </c>
    </row>
    <row r="10901" spans="1:9">
      <c r="A10901" t="str">
        <f>T("2018")</f>
        <v>2018</v>
      </c>
      <c r="B10901" t="str">
        <f>T("FISICO                                            ")</f>
        <v xml:space="preserve">FISICO                                            </v>
      </c>
      <c r="C10901" t="str">
        <f>T("PUENTE DE VALLECAS  ")</f>
        <v xml:space="preserve">PUENTE DE VALLECAS  </v>
      </c>
      <c r="D10901" t="str">
        <f>T("PALOMERAS SURESTE   ")</f>
        <v xml:space="preserve">PALOMERAS SURESTE   </v>
      </c>
      <c r="E10901" t="str">
        <f>T("TU ")</f>
        <v xml:space="preserve">TU </v>
      </c>
      <c r="F10901" t="str">
        <f>T("TURISMOS       ")</f>
        <v xml:space="preserve">TURISMOS       </v>
      </c>
      <c r="G10901" t="str">
        <f>T("De 16 a 19,99 CABALLOS FISCALES                   ")</f>
        <v xml:space="preserve">De 16 a 19,99 CABALLOS FISCALES                   </v>
      </c>
      <c r="H10901" t="str">
        <f>T("GAS LICUADO DE PETROLEO                           ")</f>
        <v xml:space="preserve">GAS LICUADO DE PETROLEO                           </v>
      </c>
      <c r="I10901">
        <v>1</v>
      </c>
    </row>
    <row r="10902" spans="1:9">
      <c r="A10902" t="str">
        <f>T("2018")</f>
        <v>2018</v>
      </c>
      <c r="B10902" t="str">
        <f>T("FISICO                                            ")</f>
        <v xml:space="preserve">FISICO                                            </v>
      </c>
      <c r="C10902" t="str">
        <f>T("PUENTE DE VALLECAS  ")</f>
        <v xml:space="preserve">PUENTE DE VALLECAS  </v>
      </c>
      <c r="D10902" t="str">
        <f>T("PORTAZGO            ")</f>
        <v xml:space="preserve">PORTAZGO            </v>
      </c>
      <c r="E10902" t="str">
        <f>T("TU ")</f>
        <v xml:space="preserve">TU </v>
      </c>
      <c r="F10902" t="str">
        <f>T("TURISMOS       ")</f>
        <v xml:space="preserve">TURISMOS       </v>
      </c>
      <c r="G10902" t="str">
        <f>T("De 8 a 11,99 CABALLOS FISCALES                    ")</f>
        <v xml:space="preserve">De 8 a 11,99 CABALLOS FISCALES                    </v>
      </c>
      <c r="H10902" t="str">
        <f>T("GAS LICUADO DE PETROLEO                           ")</f>
        <v xml:space="preserve">GAS LICUADO DE PETROLEO                           </v>
      </c>
      <c r="I10902">
        <v>13</v>
      </c>
    </row>
    <row r="10903" spans="1:9">
      <c r="A10903" t="str">
        <f>T("2018")</f>
        <v>2018</v>
      </c>
      <c r="B10903" t="str">
        <f>T("FISICO                                            ")</f>
        <v xml:space="preserve">FISICO                                            </v>
      </c>
      <c r="C10903" t="str">
        <f>T("PUENTE DE VALLECAS  ")</f>
        <v xml:space="preserve">PUENTE DE VALLECAS  </v>
      </c>
      <c r="D10903" t="str">
        <f>T("PORTAZGO            ")</f>
        <v xml:space="preserve">PORTAZGO            </v>
      </c>
      <c r="E10903" t="str">
        <f>T("TU ")</f>
        <v xml:space="preserve">TU </v>
      </c>
      <c r="F10903" t="str">
        <f>T("TURISMOS       ")</f>
        <v xml:space="preserve">TURISMOS       </v>
      </c>
      <c r="G10903" t="str">
        <f>T("De 12 a 15,99 CABALLOS FISCALES                   ")</f>
        <v xml:space="preserve">De 12 a 15,99 CABALLOS FISCALES                   </v>
      </c>
      <c r="H10903" t="str">
        <f>T("GAS LICUADO DE PETROLEO                           ")</f>
        <v xml:space="preserve">GAS LICUADO DE PETROLEO                           </v>
      </c>
      <c r="I10903">
        <v>1</v>
      </c>
    </row>
    <row r="10904" spans="1:9">
      <c r="A10904" t="str">
        <f>T("2018")</f>
        <v>2018</v>
      </c>
      <c r="B10904" t="str">
        <f>T("FISICO                                            ")</f>
        <v xml:space="preserve">FISICO                                            </v>
      </c>
      <c r="C10904" t="str">
        <f>T("PUENTE DE VALLECAS  ")</f>
        <v xml:space="preserve">PUENTE DE VALLECAS  </v>
      </c>
      <c r="D10904" t="str">
        <f>T("PORTAZGO            ")</f>
        <v xml:space="preserve">PORTAZGO            </v>
      </c>
      <c r="E10904" t="str">
        <f>T("TU ")</f>
        <v xml:space="preserve">TU </v>
      </c>
      <c r="F10904" t="str">
        <f>T("TURISMOS       ")</f>
        <v xml:space="preserve">TURISMOS       </v>
      </c>
      <c r="G10904" t="str">
        <f>T("De 16 a 19,99 CABALLOS FISCALES                   ")</f>
        <v xml:space="preserve">De 16 a 19,99 CABALLOS FISCALES                   </v>
      </c>
      <c r="H10904" t="str">
        <f>T("GAS LICUADO DE PETROLEO                           ")</f>
        <v xml:space="preserve">GAS LICUADO DE PETROLEO                           </v>
      </c>
      <c r="I10904">
        <v>1</v>
      </c>
    </row>
    <row r="10905" spans="1:9">
      <c r="A10905" t="str">
        <f>T("2018")</f>
        <v>2018</v>
      </c>
      <c r="B10905" t="str">
        <f>T("FISICO                                            ")</f>
        <v xml:space="preserve">FISICO                                            </v>
      </c>
      <c r="C10905" t="str">
        <f>T("PUENTE DE VALLECAS  ")</f>
        <v xml:space="preserve">PUENTE DE VALLECAS  </v>
      </c>
      <c r="D10905" t="str">
        <f>T("NUMANCIA            ")</f>
        <v xml:space="preserve">NUMANCIA            </v>
      </c>
      <c r="E10905" t="str">
        <f>T("TU ")</f>
        <v xml:space="preserve">TU </v>
      </c>
      <c r="F10905" t="str">
        <f>T("TURISMOS       ")</f>
        <v xml:space="preserve">TURISMOS       </v>
      </c>
      <c r="G10905" t="str">
        <f>T("De menos de 8 CABALLOS FISCALES                   ")</f>
        <v xml:space="preserve">De menos de 8 CABALLOS FISCALES                   </v>
      </c>
      <c r="H10905" t="str">
        <f>T("GAS LICUADO DE PETROLEO                           ")</f>
        <v xml:space="preserve">GAS LICUADO DE PETROLEO                           </v>
      </c>
      <c r="I10905">
        <v>2</v>
      </c>
    </row>
    <row r="10906" spans="1:9">
      <c r="A10906" t="str">
        <f>T("2018")</f>
        <v>2018</v>
      </c>
      <c r="B10906" t="str">
        <f>T("FISICO                                            ")</f>
        <v xml:space="preserve">FISICO                                            </v>
      </c>
      <c r="C10906" t="str">
        <f>T("PUENTE DE VALLECAS  ")</f>
        <v xml:space="preserve">PUENTE DE VALLECAS  </v>
      </c>
      <c r="D10906" t="str">
        <f>T("NUMANCIA            ")</f>
        <v xml:space="preserve">NUMANCIA            </v>
      </c>
      <c r="E10906" t="str">
        <f>T("TU ")</f>
        <v xml:space="preserve">TU </v>
      </c>
      <c r="F10906" t="str">
        <f>T("TURISMOS       ")</f>
        <v xml:space="preserve">TURISMOS       </v>
      </c>
      <c r="G10906" t="str">
        <f>T("De 8 a 11,99 CABALLOS FISCALES                    ")</f>
        <v xml:space="preserve">De 8 a 11,99 CABALLOS FISCALES                    </v>
      </c>
      <c r="H10906" t="str">
        <f>T("GAS LICUADO DE PETROLEO                           ")</f>
        <v xml:space="preserve">GAS LICUADO DE PETROLEO                           </v>
      </c>
      <c r="I10906">
        <v>29</v>
      </c>
    </row>
    <row r="10907" spans="1:9">
      <c r="A10907" t="str">
        <f>T("2018")</f>
        <v>2018</v>
      </c>
      <c r="B10907" t="str">
        <f>T("FISICO                                            ")</f>
        <v xml:space="preserve">FISICO                                            </v>
      </c>
      <c r="C10907" t="str">
        <f>T("PUENTE DE VALLECAS  ")</f>
        <v xml:space="preserve">PUENTE DE VALLECAS  </v>
      </c>
      <c r="D10907" t="str">
        <f>T("NUMANCIA            ")</f>
        <v xml:space="preserve">NUMANCIA            </v>
      </c>
      <c r="E10907" t="str">
        <f>T("TU ")</f>
        <v xml:space="preserve">TU </v>
      </c>
      <c r="F10907" t="str">
        <f>T("TURISMOS       ")</f>
        <v xml:space="preserve">TURISMOS       </v>
      </c>
      <c r="G10907" t="str">
        <f>T("De 12 a 15,99 CABALLOS FISCALES                   ")</f>
        <v xml:space="preserve">De 12 a 15,99 CABALLOS FISCALES                   </v>
      </c>
      <c r="H10907" t="str">
        <f>T("GAS LICUADO DE PETROLEO                           ")</f>
        <v xml:space="preserve">GAS LICUADO DE PETROLEO                           </v>
      </c>
      <c r="I10907">
        <v>3</v>
      </c>
    </row>
    <row r="10908" spans="1:9">
      <c r="A10908" t="str">
        <f>T("2018")</f>
        <v>2018</v>
      </c>
      <c r="B10908" t="str">
        <f>T("FISICO                                            ")</f>
        <v xml:space="preserve">FISICO                                            </v>
      </c>
      <c r="C10908" t="str">
        <f>T("PUENTE DE VALLECAS  ")</f>
        <v xml:space="preserve">PUENTE DE VALLECAS  </v>
      </c>
      <c r="D10908" t="str">
        <f>T("NUMANCIA            ")</f>
        <v xml:space="preserve">NUMANCIA            </v>
      </c>
      <c r="E10908" t="str">
        <f>T("TU ")</f>
        <v xml:space="preserve">TU </v>
      </c>
      <c r="F10908" t="str">
        <f>T("TURISMOS       ")</f>
        <v xml:space="preserve">TURISMOS       </v>
      </c>
      <c r="G10908" t="str">
        <f>T("De 20 CABALLOS FISCALES en adelante               ")</f>
        <v xml:space="preserve">De 20 CABALLOS FISCALES en adelante               </v>
      </c>
      <c r="H10908" t="str">
        <f>T("GAS LICUADO DE PETROLEO                           ")</f>
        <v xml:space="preserve">GAS LICUADO DE PETROLEO                           </v>
      </c>
      <c r="I10908">
        <v>1</v>
      </c>
    </row>
    <row r="10909" spans="1:9">
      <c r="A10909" t="str">
        <f>T("2018")</f>
        <v>2018</v>
      </c>
      <c r="B10909" t="str">
        <f>T("JURIDICO                                          ")</f>
        <v xml:space="preserve">JURIDICO                                          </v>
      </c>
      <c r="C10909" t="str">
        <f>T("PUENTE DE VALLECAS  ")</f>
        <v xml:space="preserve">PUENTE DE VALLECAS  </v>
      </c>
      <c r="D10909" t="str">
        <f>T("SIN BARRIO          ")</f>
        <v xml:space="preserve">SIN BARRIO          </v>
      </c>
      <c r="E10909" t="str">
        <f>T("TU ")</f>
        <v xml:space="preserve">TU </v>
      </c>
      <c r="F10909" t="str">
        <f>T("TURISMOS       ")</f>
        <v xml:space="preserve">TURISMOS       </v>
      </c>
      <c r="G10909" t="str">
        <f>T("De 12 a 15,99 CABALLOS FISCALES                   ")</f>
        <v xml:space="preserve">De 12 a 15,99 CABALLOS FISCALES                   </v>
      </c>
      <c r="H10909" t="str">
        <f>T("GAS LICUADO DE PETROLEO                           ")</f>
        <v xml:space="preserve">GAS LICUADO DE PETROLEO                           </v>
      </c>
      <c r="I10909">
        <v>1</v>
      </c>
    </row>
    <row r="10910" spans="1:9">
      <c r="A10910" t="str">
        <f>T("2018")</f>
        <v>2018</v>
      </c>
      <c r="B10910" t="str">
        <f>T("JURIDICO                                          ")</f>
        <v xml:space="preserve">JURIDICO                                          </v>
      </c>
      <c r="C10910" t="str">
        <f>T("PUENTE DE VALLECAS  ")</f>
        <v xml:space="preserve">PUENTE DE VALLECAS  </v>
      </c>
      <c r="D10910" t="str">
        <f>T("PALOMERAS BAJAS     ")</f>
        <v xml:space="preserve">PALOMERAS BAJAS     </v>
      </c>
      <c r="E10910" t="str">
        <f>T("TU ")</f>
        <v xml:space="preserve">TU </v>
      </c>
      <c r="F10910" t="str">
        <f>T("TURISMOS       ")</f>
        <v xml:space="preserve">TURISMOS       </v>
      </c>
      <c r="G10910" t="str">
        <f>T("De 12 a 15,99 CABALLOS FISCALES                   ")</f>
        <v xml:space="preserve">De 12 a 15,99 CABALLOS FISCALES                   </v>
      </c>
      <c r="H10910" t="str">
        <f>T("GAS LICUADO DE PETROLEO                           ")</f>
        <v xml:space="preserve">GAS LICUADO DE PETROLEO                           </v>
      </c>
      <c r="I10910">
        <v>1</v>
      </c>
    </row>
    <row r="10911" spans="1:9">
      <c r="A10911" t="str">
        <f>T("2018")</f>
        <v>2018</v>
      </c>
      <c r="B10911" t="str">
        <f>T("JURIDICO                                          ")</f>
        <v xml:space="preserve">JURIDICO                                          </v>
      </c>
      <c r="C10911" t="str">
        <f>T("PUENTE DE VALLECAS  ")</f>
        <v xml:space="preserve">PUENTE DE VALLECAS  </v>
      </c>
      <c r="D10911" t="str">
        <f>T("PALOMERAS SURESTE   ")</f>
        <v xml:space="preserve">PALOMERAS SURESTE   </v>
      </c>
      <c r="E10911" t="str">
        <f>T("TU ")</f>
        <v xml:space="preserve">TU </v>
      </c>
      <c r="F10911" t="str">
        <f>T("TURISMOS       ")</f>
        <v xml:space="preserve">TURISMOS       </v>
      </c>
      <c r="G10911" t="str">
        <f>T("De 8 a 11,99 CABALLOS FISCALES                    ")</f>
        <v xml:space="preserve">De 8 a 11,99 CABALLOS FISCALES                    </v>
      </c>
      <c r="H10911" t="str">
        <f>T("GAS LICUADO DE PETROLEO                           ")</f>
        <v xml:space="preserve">GAS LICUADO DE PETROLEO                           </v>
      </c>
      <c r="I10911">
        <v>1</v>
      </c>
    </row>
    <row r="10912" spans="1:9">
      <c r="A10912" t="str">
        <f>T("2018")</f>
        <v>2018</v>
      </c>
      <c r="B10912" t="str">
        <f>T("JURIDICO                                          ")</f>
        <v xml:space="preserve">JURIDICO                                          </v>
      </c>
      <c r="C10912" t="str">
        <f>T("PUENTE DE VALLECAS  ")</f>
        <v xml:space="preserve">PUENTE DE VALLECAS  </v>
      </c>
      <c r="D10912" t="str">
        <f>T("PORTAZGO            ")</f>
        <v xml:space="preserve">PORTAZGO            </v>
      </c>
      <c r="E10912" t="str">
        <f>T("TU ")</f>
        <v xml:space="preserve">TU </v>
      </c>
      <c r="F10912" t="str">
        <f>T("TURISMOS       ")</f>
        <v xml:space="preserve">TURISMOS       </v>
      </c>
      <c r="G10912" t="str">
        <f>T("De menos de 8 CABALLOS FISCALES                   ")</f>
        <v xml:space="preserve">De menos de 8 CABALLOS FISCALES                   </v>
      </c>
      <c r="H10912" t="str">
        <f>T("GAS LICUADO DE PETROLEO                           ")</f>
        <v xml:space="preserve">GAS LICUADO DE PETROLEO                           </v>
      </c>
      <c r="I10912">
        <v>1</v>
      </c>
    </row>
    <row r="10913" spans="1:9">
      <c r="A10913" t="str">
        <f>T("2018")</f>
        <v>2018</v>
      </c>
      <c r="B10913" t="str">
        <f>T("FISICO                                            ")</f>
        <v xml:space="preserve">FISICO                                            </v>
      </c>
      <c r="C10913" t="str">
        <f>T("PUENTE DE VALLECAS  ")</f>
        <v xml:space="preserve">PUENTE DE VALLECAS  </v>
      </c>
      <c r="D10913" t="str">
        <f>T("SIN BARRIO          ")</f>
        <v xml:space="preserve">SIN BARRIO          </v>
      </c>
      <c r="E10913" t="str">
        <f>T("TU ")</f>
        <v xml:space="preserve">TU </v>
      </c>
      <c r="F10913" t="str">
        <f>T("TURISMOS       ")</f>
        <v xml:space="preserve">TURISMOS       </v>
      </c>
      <c r="G10913" t="str">
        <f>T("De 8 a 11,99 CABALLOS FISCALES                    ")</f>
        <v xml:space="preserve">De 8 a 11,99 CABALLOS FISCALES                    </v>
      </c>
      <c r="H10913" t="str">
        <f>T("GAS NATURAL COMPRIMIDO                            ")</f>
        <v xml:space="preserve">GAS NATURAL COMPRIMIDO                            </v>
      </c>
      <c r="I10913">
        <v>1</v>
      </c>
    </row>
    <row r="10914" spans="1:9">
      <c r="A10914" t="str">
        <f>T("2018")</f>
        <v>2018</v>
      </c>
      <c r="B10914" t="str">
        <f>T("FISICO                                            ")</f>
        <v xml:space="preserve">FISICO                                            </v>
      </c>
      <c r="C10914" t="str">
        <f>T("PUENTE DE VALLECAS  ")</f>
        <v xml:space="preserve">PUENTE DE VALLECAS  </v>
      </c>
      <c r="D10914" t="str">
        <f>T("ENTREVIAS           ")</f>
        <v xml:space="preserve">ENTREVIAS           </v>
      </c>
      <c r="E10914" t="str">
        <f>T("TU ")</f>
        <v xml:space="preserve">TU </v>
      </c>
      <c r="F10914" t="str">
        <f>T("TURISMOS       ")</f>
        <v xml:space="preserve">TURISMOS       </v>
      </c>
      <c r="G10914" t="str">
        <f>T("De 8 a 11,99 CABALLOS FISCALES                    ")</f>
        <v xml:space="preserve">De 8 a 11,99 CABALLOS FISCALES                    </v>
      </c>
      <c r="H10914" t="str">
        <f>T("GAS NATURAL COMPRIMIDO                            ")</f>
        <v xml:space="preserve">GAS NATURAL COMPRIMIDO                            </v>
      </c>
      <c r="I10914">
        <v>1</v>
      </c>
    </row>
    <row r="10915" spans="1:9">
      <c r="A10915" t="str">
        <f>T("2018")</f>
        <v>2018</v>
      </c>
      <c r="B10915" t="str">
        <f>T("FISICO                                            ")</f>
        <v xml:space="preserve">FISICO                                            </v>
      </c>
      <c r="C10915" t="str">
        <f>T("PUENTE DE VALLECAS  ")</f>
        <v xml:space="preserve">PUENTE DE VALLECAS  </v>
      </c>
      <c r="D10915" t="str">
        <f>T("SAN DIEGO           ")</f>
        <v xml:space="preserve">SAN DIEGO           </v>
      </c>
      <c r="E10915" t="str">
        <f>T("TU ")</f>
        <v xml:space="preserve">TU </v>
      </c>
      <c r="F10915" t="str">
        <f>T("TURISMOS       ")</f>
        <v xml:space="preserve">TURISMOS       </v>
      </c>
      <c r="G10915" t="str">
        <f>T("De 8 a 11,99 CABALLOS FISCALES                    ")</f>
        <v xml:space="preserve">De 8 a 11,99 CABALLOS FISCALES                    </v>
      </c>
      <c r="H10915" t="str">
        <f>T("GAS NATURAL COMPRIMIDO                            ")</f>
        <v xml:space="preserve">GAS NATURAL COMPRIMIDO                            </v>
      </c>
      <c r="I10915">
        <v>1</v>
      </c>
    </row>
    <row r="10916" spans="1:9">
      <c r="A10916" t="str">
        <f>T("2018")</f>
        <v>2018</v>
      </c>
      <c r="B10916" t="str">
        <f>T("FISICO                                            ")</f>
        <v xml:space="preserve">FISICO                                            </v>
      </c>
      <c r="C10916" t="str">
        <f>T("PUENTE DE VALLECAS  ")</f>
        <v xml:space="preserve">PUENTE DE VALLECAS  </v>
      </c>
      <c r="D10916" t="str">
        <f>T("PALOMERAS BAJAS     ")</f>
        <v xml:space="preserve">PALOMERAS BAJAS     </v>
      </c>
      <c r="E10916" t="str">
        <f>T("TU ")</f>
        <v xml:space="preserve">TU </v>
      </c>
      <c r="F10916" t="str">
        <f>T("TURISMOS       ")</f>
        <v xml:space="preserve">TURISMOS       </v>
      </c>
      <c r="G10916" t="str">
        <f>T("De menos de 8 CABALLOS FISCALES                   ")</f>
        <v xml:space="preserve">De menos de 8 CABALLOS FISCALES                   </v>
      </c>
      <c r="H10916" t="str">
        <f>T("GAS NATURAL COMPRIMIDO                            ")</f>
        <v xml:space="preserve">GAS NATURAL COMPRIMIDO                            </v>
      </c>
      <c r="I10916">
        <v>1</v>
      </c>
    </row>
    <row r="10917" spans="1:9">
      <c r="A10917" t="str">
        <f>T("2018")</f>
        <v>2018</v>
      </c>
      <c r="B10917" t="str">
        <f>T("FISICO                                            ")</f>
        <v xml:space="preserve">FISICO                                            </v>
      </c>
      <c r="C10917" t="str">
        <f>T("PUENTE DE VALLECAS  ")</f>
        <v xml:space="preserve">PUENTE DE VALLECAS  </v>
      </c>
      <c r="D10917" t="str">
        <f>T("PALOMERAS BAJAS     ")</f>
        <v xml:space="preserve">PALOMERAS BAJAS     </v>
      </c>
      <c r="E10917" t="str">
        <f>T("TU ")</f>
        <v xml:space="preserve">TU </v>
      </c>
      <c r="F10917" t="str">
        <f>T("TURISMOS       ")</f>
        <v xml:space="preserve">TURISMOS       </v>
      </c>
      <c r="G10917" t="str">
        <f>T("De 8 a 11,99 CABALLOS FISCALES                    ")</f>
        <v xml:space="preserve">De 8 a 11,99 CABALLOS FISCALES                    </v>
      </c>
      <c r="H10917" t="str">
        <f>T("GAS NATURAL COMPRIMIDO                            ")</f>
        <v xml:space="preserve">GAS NATURAL COMPRIMIDO                            </v>
      </c>
      <c r="I10917">
        <v>3</v>
      </c>
    </row>
    <row r="10918" spans="1:9">
      <c r="A10918" t="str">
        <f>T("2018")</f>
        <v>2018</v>
      </c>
      <c r="B10918" t="str">
        <f>T("FISICO                                            ")</f>
        <v xml:space="preserve">FISICO                                            </v>
      </c>
      <c r="C10918" t="str">
        <f>T("PUENTE DE VALLECAS  ")</f>
        <v xml:space="preserve">PUENTE DE VALLECAS  </v>
      </c>
      <c r="D10918" t="str">
        <f>T("PALOMERAS SURESTE   ")</f>
        <v xml:space="preserve">PALOMERAS SURESTE   </v>
      </c>
      <c r="E10918" t="str">
        <f>T("TU ")</f>
        <v xml:space="preserve">TU </v>
      </c>
      <c r="F10918" t="str">
        <f>T("TURISMOS       ")</f>
        <v xml:space="preserve">TURISMOS       </v>
      </c>
      <c r="G10918" t="str">
        <f>T("De 8 a 11,99 CABALLOS FISCALES                    ")</f>
        <v xml:space="preserve">De 8 a 11,99 CABALLOS FISCALES                    </v>
      </c>
      <c r="H10918" t="str">
        <f>T("GAS NATURAL COMPRIMIDO                            ")</f>
        <v xml:space="preserve">GAS NATURAL COMPRIMIDO                            </v>
      </c>
      <c r="I10918">
        <v>2</v>
      </c>
    </row>
    <row r="10919" spans="1:9">
      <c r="A10919" t="str">
        <f>T("2018")</f>
        <v>2018</v>
      </c>
      <c r="B10919" t="str">
        <f>T("FISICO                                            ")</f>
        <v xml:space="preserve">FISICO                                            </v>
      </c>
      <c r="C10919" t="str">
        <f>T("PUENTE DE VALLECAS  ")</f>
        <v xml:space="preserve">PUENTE DE VALLECAS  </v>
      </c>
      <c r="D10919" t="str">
        <f>T("PORTAZGO            ")</f>
        <v xml:space="preserve">PORTAZGO            </v>
      </c>
      <c r="E10919" t="str">
        <f>T("TU ")</f>
        <v xml:space="preserve">TU </v>
      </c>
      <c r="F10919" t="str">
        <f>T("TURISMOS       ")</f>
        <v xml:space="preserve">TURISMOS       </v>
      </c>
      <c r="G10919" t="str">
        <f>T("De 8 a 11,99 CABALLOS FISCALES                    ")</f>
        <v xml:space="preserve">De 8 a 11,99 CABALLOS FISCALES                    </v>
      </c>
      <c r="H10919" t="str">
        <f>T("GAS NATURAL COMPRIMIDO                            ")</f>
        <v xml:space="preserve">GAS NATURAL COMPRIMIDO                            </v>
      </c>
      <c r="I10919">
        <v>2</v>
      </c>
    </row>
    <row r="10920" spans="1:9">
      <c r="A10920" t="str">
        <f>T("2018")</f>
        <v>2018</v>
      </c>
      <c r="B10920" t="str">
        <f>T("FISICO                                            ")</f>
        <v xml:space="preserve">FISICO                                            </v>
      </c>
      <c r="C10920" t="str">
        <f>T("PUENTE DE VALLECAS  ")</f>
        <v xml:space="preserve">PUENTE DE VALLECAS  </v>
      </c>
      <c r="D10920" t="str">
        <f>T("PORTAZGO            ")</f>
        <v xml:space="preserve">PORTAZGO            </v>
      </c>
      <c r="E10920" t="str">
        <f>T("TU ")</f>
        <v xml:space="preserve">TU </v>
      </c>
      <c r="F10920" t="str">
        <f>T("TURISMOS       ")</f>
        <v xml:space="preserve">TURISMOS       </v>
      </c>
      <c r="G10920" t="str">
        <f>T("De 12 a 15,99 CABALLOS FISCALES                   ")</f>
        <v xml:space="preserve">De 12 a 15,99 CABALLOS FISCALES                   </v>
      </c>
      <c r="H10920" t="str">
        <f>T("GAS NATURAL COMPRIMIDO                            ")</f>
        <v xml:space="preserve">GAS NATURAL COMPRIMIDO                            </v>
      </c>
      <c r="I10920">
        <v>1</v>
      </c>
    </row>
    <row r="10921" spans="1:9">
      <c r="A10921" t="str">
        <f>T("2018")</f>
        <v>2018</v>
      </c>
      <c r="B10921" t="str">
        <f>T("FISICO                                            ")</f>
        <v xml:space="preserve">FISICO                                            </v>
      </c>
      <c r="C10921" t="str">
        <f>T("PUENTE DE VALLECAS  ")</f>
        <v xml:space="preserve">PUENTE DE VALLECAS  </v>
      </c>
      <c r="D10921" t="str">
        <f>T("NUMANCIA            ")</f>
        <v xml:space="preserve">NUMANCIA            </v>
      </c>
      <c r="E10921" t="str">
        <f>T("TU ")</f>
        <v xml:space="preserve">TU </v>
      </c>
      <c r="F10921" t="str">
        <f>T("TURISMOS       ")</f>
        <v xml:space="preserve">TURISMOS       </v>
      </c>
      <c r="G10921" t="str">
        <f>T("De 8 a 11,99 CABALLOS FISCALES                    ")</f>
        <v xml:space="preserve">De 8 a 11,99 CABALLOS FISCALES                    </v>
      </c>
      <c r="H10921" t="str">
        <f>T("GAS NATURAL COMPRIMIDO                            ")</f>
        <v xml:space="preserve">GAS NATURAL COMPRIMIDO                            </v>
      </c>
      <c r="I10921">
        <v>2</v>
      </c>
    </row>
    <row r="10922" spans="1:9">
      <c r="A10922" t="str">
        <f>T("2018")</f>
        <v>2018</v>
      </c>
      <c r="B10922" t="str">
        <f>T("JURIDICO                                          ")</f>
        <v xml:space="preserve">JURIDICO                                          </v>
      </c>
      <c r="C10922" t="str">
        <f>T("PUENTE DE VALLECAS  ")</f>
        <v xml:space="preserve">PUENTE DE VALLECAS  </v>
      </c>
      <c r="D10922" t="str">
        <f>T("NUMANCIA            ")</f>
        <v xml:space="preserve">NUMANCIA            </v>
      </c>
      <c r="E10922" t="str">
        <f>T("TU ")</f>
        <v xml:space="preserve">TU </v>
      </c>
      <c r="F10922" t="str">
        <f>T("TURISMOS       ")</f>
        <v xml:space="preserve">TURISMOS       </v>
      </c>
      <c r="G10922" t="str">
        <f>T("De 12 a 15,99 CABALLOS FISCALES                   ")</f>
        <v xml:space="preserve">De 12 a 15,99 CABALLOS FISCALES                   </v>
      </c>
      <c r="H10922" t="str">
        <f>T("GAS NATURAL COMPRIMIDO                            ")</f>
        <v xml:space="preserve">GAS NATURAL COMPRIMIDO                            </v>
      </c>
      <c r="I10922">
        <v>1</v>
      </c>
    </row>
    <row r="10923" spans="1:9">
      <c r="A10923" t="str">
        <f>T("2018")</f>
        <v>2018</v>
      </c>
      <c r="B10923" t="str">
        <f>T("FISICO                                            ")</f>
        <v xml:space="preserve">FISICO                                            </v>
      </c>
      <c r="C10923" t="str">
        <f>T("PUENTE DE VALLECAS  ")</f>
        <v xml:space="preserve">PUENTE DE VALLECAS  </v>
      </c>
      <c r="D10923" t="str">
        <f>T("ENTREVIAS           ")</f>
        <v xml:space="preserve">ENTREVIAS           </v>
      </c>
      <c r="E10923" t="str">
        <f>T("TU ")</f>
        <v xml:space="preserve">TU </v>
      </c>
      <c r="F10923" t="str">
        <f>T("TURISMOS       ")</f>
        <v xml:space="preserve">TURISMOS       </v>
      </c>
      <c r="G10923" t="str">
        <f>T("De 8 a 11,99 CABALLOS FISCALES                    ")</f>
        <v xml:space="preserve">De 8 a 11,99 CABALLOS FISCALES                    </v>
      </c>
      <c r="H10923" t="str">
        <f>T("GAS NATURAL LICUADO                               ")</f>
        <v xml:space="preserve">GAS NATURAL LICUADO                               </v>
      </c>
      <c r="I10923">
        <v>1</v>
      </c>
    </row>
    <row r="10924" spans="1:9">
      <c r="A10924" t="str">
        <f>T("2018")</f>
        <v>2018</v>
      </c>
      <c r="B10924" t="str">
        <f>T("FISICO                                            ")</f>
        <v xml:space="preserve">FISICO                                            </v>
      </c>
      <c r="C10924" t="str">
        <f>T("PUENTE DE VALLECAS  ")</f>
        <v xml:space="preserve">PUENTE DE VALLECAS  </v>
      </c>
      <c r="D10924" t="str">
        <f>T("PALOMERAS BAJAS     ")</f>
        <v xml:space="preserve">PALOMERAS BAJAS     </v>
      </c>
      <c r="E10924" t="str">
        <f>T("TU ")</f>
        <v xml:space="preserve">TU </v>
      </c>
      <c r="F10924" t="str">
        <f>T("TURISMOS       ")</f>
        <v xml:space="preserve">TURISMOS       </v>
      </c>
      <c r="G10924" t="str">
        <f>T("De 8 a 11,99 CABALLOS FISCALES                    ")</f>
        <v xml:space="preserve">De 8 a 11,99 CABALLOS FISCALES                    </v>
      </c>
      <c r="H10924" t="str">
        <f>T("GAS NATURAL LICUADO                               ")</f>
        <v xml:space="preserve">GAS NATURAL LICUADO                               </v>
      </c>
      <c r="I10924">
        <v>1</v>
      </c>
    </row>
    <row r="10925" spans="1:9">
      <c r="A10925" t="str">
        <f>T("2018")</f>
        <v>2018</v>
      </c>
      <c r="B10925" t="str">
        <f>T("Entidad sin personalidad jurídica (art. 35.4 LGT) ")</f>
        <v xml:space="preserve">Entidad sin personalidad jurídica (art. 35.4 LGT) </v>
      </c>
      <c r="C10925" t="str">
        <f>T("PUENTE DE VALLECAS  ")</f>
        <v xml:space="preserve">PUENTE DE VALLECAS  </v>
      </c>
      <c r="D10925" t="str">
        <f>T("SIN BARRIO          ")</f>
        <v xml:space="preserve">SIN BARRIO          </v>
      </c>
      <c r="E10925" t="str">
        <f>T("TU ")</f>
        <v xml:space="preserve">TU </v>
      </c>
      <c r="F10925" t="str">
        <f>T("TURISMOS       ")</f>
        <v xml:space="preserve">TURISMOS       </v>
      </c>
      <c r="G10925" t="str">
        <f>T("De 8 a 11,99 CABALLOS FISCALES                    ")</f>
        <v xml:space="preserve">De 8 a 11,99 CABALLOS FISCALES                    </v>
      </c>
      <c r="H10925" t="str">
        <f>T("GASOLINA                                          ")</f>
        <v xml:space="preserve">GASOLINA                                          </v>
      </c>
      <c r="I10925">
        <v>8</v>
      </c>
    </row>
    <row r="10926" spans="1:9">
      <c r="A10926" t="str">
        <f>T("2018")</f>
        <v>2018</v>
      </c>
      <c r="B10926" t="str">
        <f>T("Entidad sin personalidad jurídica (art. 35.4 LGT) ")</f>
        <v xml:space="preserve">Entidad sin personalidad jurídica (art. 35.4 LGT) </v>
      </c>
      <c r="C10926" t="str">
        <f>T("PUENTE DE VALLECAS  ")</f>
        <v xml:space="preserve">PUENTE DE VALLECAS  </v>
      </c>
      <c r="D10926" t="str">
        <f>T("SIN BARRIO          ")</f>
        <v xml:space="preserve">SIN BARRIO          </v>
      </c>
      <c r="E10926" t="str">
        <f>T("TU ")</f>
        <v xml:space="preserve">TU </v>
      </c>
      <c r="F10926" t="str">
        <f>T("TURISMOS       ")</f>
        <v xml:space="preserve">TURISMOS       </v>
      </c>
      <c r="G10926" t="str">
        <f>T("De 12 a 15,99 CABALLOS FISCALES                   ")</f>
        <v xml:space="preserve">De 12 a 15,99 CABALLOS FISCALES                   </v>
      </c>
      <c r="H10926" t="str">
        <f>T("GASOLINA                                          ")</f>
        <v xml:space="preserve">GASOLINA                                          </v>
      </c>
      <c r="I10926">
        <v>1</v>
      </c>
    </row>
    <row r="10927" spans="1:9">
      <c r="A10927" t="str">
        <f>T("2018")</f>
        <v>2018</v>
      </c>
      <c r="B10927" t="str">
        <f>T("Entidad sin personalidad jurídica (art. 35.4 LGT) ")</f>
        <v xml:space="preserve">Entidad sin personalidad jurídica (art. 35.4 LGT) </v>
      </c>
      <c r="C10927" t="str">
        <f>T("PUENTE DE VALLECAS  ")</f>
        <v xml:space="preserve">PUENTE DE VALLECAS  </v>
      </c>
      <c r="D10927" t="str">
        <f>T("SIN BARRIO          ")</f>
        <v xml:space="preserve">SIN BARRIO          </v>
      </c>
      <c r="E10927" t="str">
        <f>T("TU ")</f>
        <v xml:space="preserve">TU </v>
      </c>
      <c r="F10927" t="str">
        <f>T("TURISMOS       ")</f>
        <v xml:space="preserve">TURISMOS       </v>
      </c>
      <c r="G10927" t="str">
        <f>T("De 16 a 19,99 CABALLOS FISCALES                   ")</f>
        <v xml:space="preserve">De 16 a 19,99 CABALLOS FISCALES                   </v>
      </c>
      <c r="H10927" t="str">
        <f>T("GASOLINA                                          ")</f>
        <v xml:space="preserve">GASOLINA                                          </v>
      </c>
      <c r="I10927">
        <v>2</v>
      </c>
    </row>
    <row r="10928" spans="1:9">
      <c r="A10928" t="str">
        <f>T("2018")</f>
        <v>2018</v>
      </c>
      <c r="B10928" t="str">
        <f>T("Entidad sin personalidad jurídica (art. 35.4 LGT) ")</f>
        <v xml:space="preserve">Entidad sin personalidad jurídica (art. 35.4 LGT) </v>
      </c>
      <c r="C10928" t="str">
        <f>T("PUENTE DE VALLECAS  ")</f>
        <v xml:space="preserve">PUENTE DE VALLECAS  </v>
      </c>
      <c r="D10928" t="str">
        <f>T("ENTREVIAS           ")</f>
        <v xml:space="preserve">ENTREVIAS           </v>
      </c>
      <c r="E10928" t="str">
        <f>T("TU ")</f>
        <v xml:space="preserve">TU </v>
      </c>
      <c r="F10928" t="str">
        <f>T("TURISMOS       ")</f>
        <v xml:space="preserve">TURISMOS       </v>
      </c>
      <c r="G10928" t="str">
        <f>T("De menos de 8 CABALLOS FISCALES                   ")</f>
        <v xml:space="preserve">De menos de 8 CABALLOS FISCALES                   </v>
      </c>
      <c r="H10928" t="str">
        <f>T("GASOLINA                                          ")</f>
        <v xml:space="preserve">GASOLINA                                          </v>
      </c>
      <c r="I10928">
        <v>7</v>
      </c>
    </row>
    <row r="10929" spans="1:9">
      <c r="A10929" t="str">
        <f>T("2018")</f>
        <v>2018</v>
      </c>
      <c r="B10929" t="str">
        <f>T("Entidad sin personalidad jurídica (art. 35.4 LGT) ")</f>
        <v xml:space="preserve">Entidad sin personalidad jurídica (art. 35.4 LGT) </v>
      </c>
      <c r="C10929" t="str">
        <f>T("PUENTE DE VALLECAS  ")</f>
        <v xml:space="preserve">PUENTE DE VALLECAS  </v>
      </c>
      <c r="D10929" t="str">
        <f>T("ENTREVIAS           ")</f>
        <v xml:space="preserve">ENTREVIAS           </v>
      </c>
      <c r="E10929" t="str">
        <f>T("TU ")</f>
        <v xml:space="preserve">TU </v>
      </c>
      <c r="F10929" t="str">
        <f>T("TURISMOS       ")</f>
        <v xml:space="preserve">TURISMOS       </v>
      </c>
      <c r="G10929" t="str">
        <f>T("De 8 a 11,99 CABALLOS FISCALES                    ")</f>
        <v xml:space="preserve">De 8 a 11,99 CABALLOS FISCALES                    </v>
      </c>
      <c r="H10929" t="str">
        <f>T("GASOLINA                                          ")</f>
        <v xml:space="preserve">GASOLINA                                          </v>
      </c>
      <c r="I10929">
        <v>146</v>
      </c>
    </row>
    <row r="10930" spans="1:9">
      <c r="A10930" t="str">
        <f>T("2018")</f>
        <v>2018</v>
      </c>
      <c r="B10930" t="str">
        <f>T("Entidad sin personalidad jurídica (art. 35.4 LGT) ")</f>
        <v xml:space="preserve">Entidad sin personalidad jurídica (art. 35.4 LGT) </v>
      </c>
      <c r="C10930" t="str">
        <f>T("PUENTE DE VALLECAS  ")</f>
        <v xml:space="preserve">PUENTE DE VALLECAS  </v>
      </c>
      <c r="D10930" t="str">
        <f>T("ENTREVIAS           ")</f>
        <v xml:space="preserve">ENTREVIAS           </v>
      </c>
      <c r="E10930" t="str">
        <f>T("TU ")</f>
        <v xml:space="preserve">TU </v>
      </c>
      <c r="F10930" t="str">
        <f>T("TURISMOS       ")</f>
        <v xml:space="preserve">TURISMOS       </v>
      </c>
      <c r="G10930" t="str">
        <f>T("De 12 a 15,99 CABALLOS FISCALES                   ")</f>
        <v xml:space="preserve">De 12 a 15,99 CABALLOS FISCALES                   </v>
      </c>
      <c r="H10930" t="str">
        <f>T("GASOLINA                                          ")</f>
        <v xml:space="preserve">GASOLINA                                          </v>
      </c>
      <c r="I10930">
        <v>35</v>
      </c>
    </row>
    <row r="10931" spans="1:9">
      <c r="A10931" t="str">
        <f>T("2018")</f>
        <v>2018</v>
      </c>
      <c r="B10931" t="str">
        <f>T("Entidad sin personalidad jurídica (art. 35.4 LGT) ")</f>
        <v xml:space="preserve">Entidad sin personalidad jurídica (art. 35.4 LGT) </v>
      </c>
      <c r="C10931" t="str">
        <f>T("PUENTE DE VALLECAS  ")</f>
        <v xml:space="preserve">PUENTE DE VALLECAS  </v>
      </c>
      <c r="D10931" t="str">
        <f>T("ENTREVIAS           ")</f>
        <v xml:space="preserve">ENTREVIAS           </v>
      </c>
      <c r="E10931" t="str">
        <f>T("TU ")</f>
        <v xml:space="preserve">TU </v>
      </c>
      <c r="F10931" t="str">
        <f>T("TURISMOS       ")</f>
        <v xml:space="preserve">TURISMOS       </v>
      </c>
      <c r="G10931" t="str">
        <f>T("De 16 a 19,99 CABALLOS FISCALES                   ")</f>
        <v xml:space="preserve">De 16 a 19,99 CABALLOS FISCALES                   </v>
      </c>
      <c r="H10931" t="str">
        <f>T("GASOLINA                                          ")</f>
        <v xml:space="preserve">GASOLINA                                          </v>
      </c>
      <c r="I10931">
        <v>3</v>
      </c>
    </row>
    <row r="10932" spans="1:9">
      <c r="A10932" t="str">
        <f>T("2018")</f>
        <v>2018</v>
      </c>
      <c r="B10932" t="str">
        <f>T("Entidad sin personalidad jurídica (art. 35.4 LGT) ")</f>
        <v xml:space="preserve">Entidad sin personalidad jurídica (art. 35.4 LGT) </v>
      </c>
      <c r="C10932" t="str">
        <f>T("PUENTE DE VALLECAS  ")</f>
        <v xml:space="preserve">PUENTE DE VALLECAS  </v>
      </c>
      <c r="D10932" t="str">
        <f>T("SAN DIEGO           ")</f>
        <v xml:space="preserve">SAN DIEGO           </v>
      </c>
      <c r="E10932" t="str">
        <f>T("TU ")</f>
        <v xml:space="preserve">TU </v>
      </c>
      <c r="F10932" t="str">
        <f>T("TURISMOS       ")</f>
        <v xml:space="preserve">TURISMOS       </v>
      </c>
      <c r="G10932" t="str">
        <f>T("De menos de 8 CABALLOS FISCALES                   ")</f>
        <v xml:space="preserve">De menos de 8 CABALLOS FISCALES                   </v>
      </c>
      <c r="H10932" t="str">
        <f>T("GASOLINA                                          ")</f>
        <v xml:space="preserve">GASOLINA                                          </v>
      </c>
      <c r="I10932">
        <v>8</v>
      </c>
    </row>
    <row r="10933" spans="1:9">
      <c r="A10933" t="str">
        <f>T("2018")</f>
        <v>2018</v>
      </c>
      <c r="B10933" t="str">
        <f>T("Entidad sin personalidad jurídica (art. 35.4 LGT) ")</f>
        <v xml:space="preserve">Entidad sin personalidad jurídica (art. 35.4 LGT) </v>
      </c>
      <c r="C10933" t="str">
        <f>T("PUENTE DE VALLECAS  ")</f>
        <v xml:space="preserve">PUENTE DE VALLECAS  </v>
      </c>
      <c r="D10933" t="str">
        <f>T("SAN DIEGO           ")</f>
        <v xml:space="preserve">SAN DIEGO           </v>
      </c>
      <c r="E10933" t="str">
        <f>T("TU ")</f>
        <v xml:space="preserve">TU </v>
      </c>
      <c r="F10933" t="str">
        <f>T("TURISMOS       ")</f>
        <v xml:space="preserve">TURISMOS       </v>
      </c>
      <c r="G10933" t="str">
        <f>T("De 8 a 11,99 CABALLOS FISCALES                    ")</f>
        <v xml:space="preserve">De 8 a 11,99 CABALLOS FISCALES                    </v>
      </c>
      <c r="H10933" t="str">
        <f>T("GASOLINA                                          ")</f>
        <v xml:space="preserve">GASOLINA                                          </v>
      </c>
      <c r="I10933">
        <v>79</v>
      </c>
    </row>
    <row r="10934" spans="1:9">
      <c r="A10934" t="str">
        <f>T("2018")</f>
        <v>2018</v>
      </c>
      <c r="B10934" t="str">
        <f>T("Entidad sin personalidad jurídica (art. 35.4 LGT) ")</f>
        <v xml:space="preserve">Entidad sin personalidad jurídica (art. 35.4 LGT) </v>
      </c>
      <c r="C10934" t="str">
        <f>T("PUENTE DE VALLECAS  ")</f>
        <v xml:space="preserve">PUENTE DE VALLECAS  </v>
      </c>
      <c r="D10934" t="str">
        <f>T("SAN DIEGO           ")</f>
        <v xml:space="preserve">SAN DIEGO           </v>
      </c>
      <c r="E10934" t="str">
        <f>T("TU ")</f>
        <v xml:space="preserve">TU </v>
      </c>
      <c r="F10934" t="str">
        <f>T("TURISMOS       ")</f>
        <v xml:space="preserve">TURISMOS       </v>
      </c>
      <c r="G10934" t="str">
        <f>T("De 12 a 15,99 CABALLOS FISCALES                   ")</f>
        <v xml:space="preserve">De 12 a 15,99 CABALLOS FISCALES                   </v>
      </c>
      <c r="H10934" t="str">
        <f>T("GASOLINA                                          ")</f>
        <v xml:space="preserve">GASOLINA                                          </v>
      </c>
      <c r="I10934">
        <v>18</v>
      </c>
    </row>
    <row r="10935" spans="1:9">
      <c r="A10935" t="str">
        <f>T("2018")</f>
        <v>2018</v>
      </c>
      <c r="B10935" t="str">
        <f>T("Entidad sin personalidad jurídica (art. 35.4 LGT) ")</f>
        <v xml:space="preserve">Entidad sin personalidad jurídica (art. 35.4 LGT) </v>
      </c>
      <c r="C10935" t="str">
        <f>T("PUENTE DE VALLECAS  ")</f>
        <v xml:space="preserve">PUENTE DE VALLECAS  </v>
      </c>
      <c r="D10935" t="str">
        <f>T("SAN DIEGO           ")</f>
        <v xml:space="preserve">SAN DIEGO           </v>
      </c>
      <c r="E10935" t="str">
        <f>T("TU ")</f>
        <v xml:space="preserve">TU </v>
      </c>
      <c r="F10935" t="str">
        <f>T("TURISMOS       ")</f>
        <v xml:space="preserve">TURISMOS       </v>
      </c>
      <c r="G10935" t="str">
        <f>T("De 16 a 19,99 CABALLOS FISCALES                   ")</f>
        <v xml:space="preserve">De 16 a 19,99 CABALLOS FISCALES                   </v>
      </c>
      <c r="H10935" t="str">
        <f>T("GASOLINA                                          ")</f>
        <v xml:space="preserve">GASOLINA                                          </v>
      </c>
      <c r="I10935">
        <v>5</v>
      </c>
    </row>
    <row r="10936" spans="1:9">
      <c r="A10936" t="str">
        <f>T("2018")</f>
        <v>2018</v>
      </c>
      <c r="B10936" t="str">
        <f>T("Entidad sin personalidad jurídica (art. 35.4 LGT) ")</f>
        <v xml:space="preserve">Entidad sin personalidad jurídica (art. 35.4 LGT) </v>
      </c>
      <c r="C10936" t="str">
        <f>T("PUENTE DE VALLECAS  ")</f>
        <v xml:space="preserve">PUENTE DE VALLECAS  </v>
      </c>
      <c r="D10936" t="str">
        <f>T("PALOMERAS BAJAS     ")</f>
        <v xml:space="preserve">PALOMERAS BAJAS     </v>
      </c>
      <c r="E10936" t="str">
        <f>T("TU ")</f>
        <v xml:space="preserve">TU </v>
      </c>
      <c r="F10936" t="str">
        <f>T("TURISMOS       ")</f>
        <v xml:space="preserve">TURISMOS       </v>
      </c>
      <c r="G10936" t="str">
        <f>T("De menos de 8 CABALLOS FISCALES                   ")</f>
        <v xml:space="preserve">De menos de 8 CABALLOS FISCALES                   </v>
      </c>
      <c r="H10936" t="str">
        <f>T("GASOLINA                                          ")</f>
        <v xml:space="preserve">GASOLINA                                          </v>
      </c>
      <c r="I10936">
        <v>5</v>
      </c>
    </row>
    <row r="10937" spans="1:9">
      <c r="A10937" t="str">
        <f>T("2018")</f>
        <v>2018</v>
      </c>
      <c r="B10937" t="str">
        <f>T("Entidad sin personalidad jurídica (art. 35.4 LGT) ")</f>
        <v xml:space="preserve">Entidad sin personalidad jurídica (art. 35.4 LGT) </v>
      </c>
      <c r="C10937" t="str">
        <f>T("PUENTE DE VALLECAS  ")</f>
        <v xml:space="preserve">PUENTE DE VALLECAS  </v>
      </c>
      <c r="D10937" t="str">
        <f>T("PALOMERAS BAJAS     ")</f>
        <v xml:space="preserve">PALOMERAS BAJAS     </v>
      </c>
      <c r="E10937" t="str">
        <f>T("TU ")</f>
        <v xml:space="preserve">TU </v>
      </c>
      <c r="F10937" t="str">
        <f>T("TURISMOS       ")</f>
        <v xml:space="preserve">TURISMOS       </v>
      </c>
      <c r="G10937" t="str">
        <f>T("De 8 a 11,99 CABALLOS FISCALES                    ")</f>
        <v xml:space="preserve">De 8 a 11,99 CABALLOS FISCALES                    </v>
      </c>
      <c r="H10937" t="str">
        <f>T("GASOLINA                                          ")</f>
        <v xml:space="preserve">GASOLINA                                          </v>
      </c>
      <c r="I10937">
        <v>55</v>
      </c>
    </row>
    <row r="10938" spans="1:9">
      <c r="A10938" t="str">
        <f>T("2018")</f>
        <v>2018</v>
      </c>
      <c r="B10938" t="str">
        <f>T("Entidad sin personalidad jurídica (art. 35.4 LGT) ")</f>
        <v xml:space="preserve">Entidad sin personalidad jurídica (art. 35.4 LGT) </v>
      </c>
      <c r="C10938" t="str">
        <f>T("PUENTE DE VALLECAS  ")</f>
        <v xml:space="preserve">PUENTE DE VALLECAS  </v>
      </c>
      <c r="D10938" t="str">
        <f>T("PALOMERAS BAJAS     ")</f>
        <v xml:space="preserve">PALOMERAS BAJAS     </v>
      </c>
      <c r="E10938" t="str">
        <f>T("TU ")</f>
        <v xml:space="preserve">TU </v>
      </c>
      <c r="F10938" t="str">
        <f>T("TURISMOS       ")</f>
        <v xml:space="preserve">TURISMOS       </v>
      </c>
      <c r="G10938" t="str">
        <f>T("De 12 a 15,99 CABALLOS FISCALES                   ")</f>
        <v xml:space="preserve">De 12 a 15,99 CABALLOS FISCALES                   </v>
      </c>
      <c r="H10938" t="str">
        <f>T("GASOLINA                                          ")</f>
        <v xml:space="preserve">GASOLINA                                          </v>
      </c>
      <c r="I10938">
        <v>18</v>
      </c>
    </row>
    <row r="10939" spans="1:9">
      <c r="A10939" t="str">
        <f>T("2018")</f>
        <v>2018</v>
      </c>
      <c r="B10939" t="str">
        <f>T("Entidad sin personalidad jurídica (art. 35.4 LGT) ")</f>
        <v xml:space="preserve">Entidad sin personalidad jurídica (art. 35.4 LGT) </v>
      </c>
      <c r="C10939" t="str">
        <f>T("PUENTE DE VALLECAS  ")</f>
        <v xml:space="preserve">PUENTE DE VALLECAS  </v>
      </c>
      <c r="D10939" t="str">
        <f>T("PALOMERAS BAJAS     ")</f>
        <v xml:space="preserve">PALOMERAS BAJAS     </v>
      </c>
      <c r="E10939" t="str">
        <f>T("TU ")</f>
        <v xml:space="preserve">TU </v>
      </c>
      <c r="F10939" t="str">
        <f>T("TURISMOS       ")</f>
        <v xml:space="preserve">TURISMOS       </v>
      </c>
      <c r="G10939" t="str">
        <f>T("De 16 a 19,99 CABALLOS FISCALES                   ")</f>
        <v xml:space="preserve">De 16 a 19,99 CABALLOS FISCALES                   </v>
      </c>
      <c r="H10939" t="str">
        <f>T("GASOLINA                                          ")</f>
        <v xml:space="preserve">GASOLINA                                          </v>
      </c>
      <c r="I10939">
        <v>1</v>
      </c>
    </row>
    <row r="10940" spans="1:9">
      <c r="A10940" t="str">
        <f>T("2018")</f>
        <v>2018</v>
      </c>
      <c r="B10940" t="str">
        <f>T("Entidad sin personalidad jurídica (art. 35.4 LGT) ")</f>
        <v xml:space="preserve">Entidad sin personalidad jurídica (art. 35.4 LGT) </v>
      </c>
      <c r="C10940" t="str">
        <f>T("PUENTE DE VALLECAS  ")</f>
        <v xml:space="preserve">PUENTE DE VALLECAS  </v>
      </c>
      <c r="D10940" t="str">
        <f>T("PALOMERAS SURESTE   ")</f>
        <v xml:space="preserve">PALOMERAS SURESTE   </v>
      </c>
      <c r="E10940" t="str">
        <f>T("TU ")</f>
        <v xml:space="preserve">TU </v>
      </c>
      <c r="F10940" t="str">
        <f>T("TURISMOS       ")</f>
        <v xml:space="preserve">TURISMOS       </v>
      </c>
      <c r="G10940" t="str">
        <f>T("De menos de 8 CABALLOS FISCALES                   ")</f>
        <v xml:space="preserve">De menos de 8 CABALLOS FISCALES                   </v>
      </c>
      <c r="H10940" t="str">
        <f>T("GASOLINA                                          ")</f>
        <v xml:space="preserve">GASOLINA                                          </v>
      </c>
      <c r="I10940">
        <v>6</v>
      </c>
    </row>
    <row r="10941" spans="1:9">
      <c r="A10941" t="str">
        <f>T("2018")</f>
        <v>2018</v>
      </c>
      <c r="B10941" t="str">
        <f>T("Entidad sin personalidad jurídica (art. 35.4 LGT) ")</f>
        <v xml:space="preserve">Entidad sin personalidad jurídica (art. 35.4 LGT) </v>
      </c>
      <c r="C10941" t="str">
        <f>T("PUENTE DE VALLECAS  ")</f>
        <v xml:space="preserve">PUENTE DE VALLECAS  </v>
      </c>
      <c r="D10941" t="str">
        <f>T("PALOMERAS SURESTE   ")</f>
        <v xml:space="preserve">PALOMERAS SURESTE   </v>
      </c>
      <c r="E10941" t="str">
        <f>T("TU ")</f>
        <v xml:space="preserve">TU </v>
      </c>
      <c r="F10941" t="str">
        <f>T("TURISMOS       ")</f>
        <v xml:space="preserve">TURISMOS       </v>
      </c>
      <c r="G10941" t="str">
        <f>T("De 8 a 11,99 CABALLOS FISCALES                    ")</f>
        <v xml:space="preserve">De 8 a 11,99 CABALLOS FISCALES                    </v>
      </c>
      <c r="H10941" t="str">
        <f>T("GASOLINA                                          ")</f>
        <v xml:space="preserve">GASOLINA                                          </v>
      </c>
      <c r="I10941">
        <v>73</v>
      </c>
    </row>
    <row r="10942" spans="1:9">
      <c r="A10942" t="str">
        <f>T("2018")</f>
        <v>2018</v>
      </c>
      <c r="B10942" t="str">
        <f>T("Entidad sin personalidad jurídica (art. 35.4 LGT) ")</f>
        <v xml:space="preserve">Entidad sin personalidad jurídica (art. 35.4 LGT) </v>
      </c>
      <c r="C10942" t="str">
        <f>T("PUENTE DE VALLECAS  ")</f>
        <v xml:space="preserve">PUENTE DE VALLECAS  </v>
      </c>
      <c r="D10942" t="str">
        <f>T("PALOMERAS SURESTE   ")</f>
        <v xml:space="preserve">PALOMERAS SURESTE   </v>
      </c>
      <c r="E10942" t="str">
        <f>T("TU ")</f>
        <v xml:space="preserve">TU </v>
      </c>
      <c r="F10942" t="str">
        <f>T("TURISMOS       ")</f>
        <v xml:space="preserve">TURISMOS       </v>
      </c>
      <c r="G10942" t="str">
        <f>T("De 12 a 15,99 CABALLOS FISCALES                   ")</f>
        <v xml:space="preserve">De 12 a 15,99 CABALLOS FISCALES                   </v>
      </c>
      <c r="H10942" t="str">
        <f>T("GASOLINA                                          ")</f>
        <v xml:space="preserve">GASOLINA                                          </v>
      </c>
      <c r="I10942">
        <v>23</v>
      </c>
    </row>
    <row r="10943" spans="1:9">
      <c r="A10943" t="str">
        <f>T("2018")</f>
        <v>2018</v>
      </c>
      <c r="B10943" t="str">
        <f>T("Entidad sin personalidad jurídica (art. 35.4 LGT) ")</f>
        <v xml:space="preserve">Entidad sin personalidad jurídica (art. 35.4 LGT) </v>
      </c>
      <c r="C10943" t="str">
        <f>T("PUENTE DE VALLECAS  ")</f>
        <v xml:space="preserve">PUENTE DE VALLECAS  </v>
      </c>
      <c r="D10943" t="str">
        <f>T("PALOMERAS SURESTE   ")</f>
        <v xml:space="preserve">PALOMERAS SURESTE   </v>
      </c>
      <c r="E10943" t="str">
        <f>T("TU ")</f>
        <v xml:space="preserve">TU </v>
      </c>
      <c r="F10943" t="str">
        <f>T("TURISMOS       ")</f>
        <v xml:space="preserve">TURISMOS       </v>
      </c>
      <c r="G10943" t="str">
        <f>T("De 16 a 19,99 CABALLOS FISCALES                   ")</f>
        <v xml:space="preserve">De 16 a 19,99 CABALLOS FISCALES                   </v>
      </c>
      <c r="H10943" t="str">
        <f>T("GASOLINA                                          ")</f>
        <v xml:space="preserve">GASOLINA                                          </v>
      </c>
      <c r="I10943">
        <v>5</v>
      </c>
    </row>
    <row r="10944" spans="1:9">
      <c r="A10944" t="str">
        <f>T("2018")</f>
        <v>2018</v>
      </c>
      <c r="B10944" t="str">
        <f>T("Entidad sin personalidad jurídica (art. 35.4 LGT) ")</f>
        <v xml:space="preserve">Entidad sin personalidad jurídica (art. 35.4 LGT) </v>
      </c>
      <c r="C10944" t="str">
        <f>T("PUENTE DE VALLECAS  ")</f>
        <v xml:space="preserve">PUENTE DE VALLECAS  </v>
      </c>
      <c r="D10944" t="str">
        <f>T("PALOMERAS SURESTE   ")</f>
        <v xml:space="preserve">PALOMERAS SURESTE   </v>
      </c>
      <c r="E10944" t="str">
        <f>T("TU ")</f>
        <v xml:space="preserve">TU </v>
      </c>
      <c r="F10944" t="str">
        <f>T("TURISMOS       ")</f>
        <v xml:space="preserve">TURISMOS       </v>
      </c>
      <c r="G10944" t="str">
        <f>T("De 20 CABALLOS FISCALES en adelante               ")</f>
        <v xml:space="preserve">De 20 CABALLOS FISCALES en adelante               </v>
      </c>
      <c r="H10944" t="str">
        <f>T("GASOLINA                                          ")</f>
        <v xml:space="preserve">GASOLINA                                          </v>
      </c>
      <c r="I10944">
        <v>1</v>
      </c>
    </row>
    <row r="10945" spans="1:9">
      <c r="A10945" t="str">
        <f>T("2018")</f>
        <v>2018</v>
      </c>
      <c r="B10945" t="str">
        <f>T("Entidad sin personalidad jurídica (art. 35.4 LGT) ")</f>
        <v xml:space="preserve">Entidad sin personalidad jurídica (art. 35.4 LGT) </v>
      </c>
      <c r="C10945" t="str">
        <f>T("PUENTE DE VALLECAS  ")</f>
        <v xml:space="preserve">PUENTE DE VALLECAS  </v>
      </c>
      <c r="D10945" t="str">
        <f>T("PORTAZGO            ")</f>
        <v xml:space="preserve">PORTAZGO            </v>
      </c>
      <c r="E10945" t="str">
        <f>T("TU ")</f>
        <v xml:space="preserve">TU </v>
      </c>
      <c r="F10945" t="str">
        <f>T("TURISMOS       ")</f>
        <v xml:space="preserve">TURISMOS       </v>
      </c>
      <c r="G10945" t="str">
        <f>T("De menos de 8 CABALLOS FISCALES                   ")</f>
        <v xml:space="preserve">De menos de 8 CABALLOS FISCALES                   </v>
      </c>
      <c r="H10945" t="str">
        <f>T("GASOLINA                                          ")</f>
        <v xml:space="preserve">GASOLINA                                          </v>
      </c>
      <c r="I10945">
        <v>3</v>
      </c>
    </row>
    <row r="10946" spans="1:9">
      <c r="A10946" t="str">
        <f>T("2018")</f>
        <v>2018</v>
      </c>
      <c r="B10946" t="str">
        <f>T("Entidad sin personalidad jurídica (art. 35.4 LGT) ")</f>
        <v xml:space="preserve">Entidad sin personalidad jurídica (art. 35.4 LGT) </v>
      </c>
      <c r="C10946" t="str">
        <f>T("PUENTE DE VALLECAS  ")</f>
        <v xml:space="preserve">PUENTE DE VALLECAS  </v>
      </c>
      <c r="D10946" t="str">
        <f>T("PORTAZGO            ")</f>
        <v xml:space="preserve">PORTAZGO            </v>
      </c>
      <c r="E10946" t="str">
        <f>T("TU ")</f>
        <v xml:space="preserve">TU </v>
      </c>
      <c r="F10946" t="str">
        <f>T("TURISMOS       ")</f>
        <v xml:space="preserve">TURISMOS       </v>
      </c>
      <c r="G10946" t="str">
        <f>T("De 8 a 11,99 CABALLOS FISCALES                    ")</f>
        <v xml:space="preserve">De 8 a 11,99 CABALLOS FISCALES                    </v>
      </c>
      <c r="H10946" t="str">
        <f>T("GASOLINA                                          ")</f>
        <v xml:space="preserve">GASOLINA                                          </v>
      </c>
      <c r="I10946">
        <v>56</v>
      </c>
    </row>
    <row r="10947" spans="1:9">
      <c r="A10947" t="str">
        <f>T("2018")</f>
        <v>2018</v>
      </c>
      <c r="B10947" t="str">
        <f>T("Entidad sin personalidad jurídica (art. 35.4 LGT) ")</f>
        <v xml:space="preserve">Entidad sin personalidad jurídica (art. 35.4 LGT) </v>
      </c>
      <c r="C10947" t="str">
        <f>T("PUENTE DE VALLECAS  ")</f>
        <v xml:space="preserve">PUENTE DE VALLECAS  </v>
      </c>
      <c r="D10947" t="str">
        <f>T("PORTAZGO            ")</f>
        <v xml:space="preserve">PORTAZGO            </v>
      </c>
      <c r="E10947" t="str">
        <f>T("TU ")</f>
        <v xml:space="preserve">TU </v>
      </c>
      <c r="F10947" t="str">
        <f>T("TURISMOS       ")</f>
        <v xml:space="preserve">TURISMOS       </v>
      </c>
      <c r="G10947" t="str">
        <f>T("De 12 a 15,99 CABALLOS FISCALES                   ")</f>
        <v xml:space="preserve">De 12 a 15,99 CABALLOS FISCALES                   </v>
      </c>
      <c r="H10947" t="str">
        <f>T("GASOLINA                                          ")</f>
        <v xml:space="preserve">GASOLINA                                          </v>
      </c>
      <c r="I10947">
        <v>15</v>
      </c>
    </row>
    <row r="10948" spans="1:9">
      <c r="A10948" t="str">
        <f>T("2018")</f>
        <v>2018</v>
      </c>
      <c r="B10948" t="str">
        <f>T("Entidad sin personalidad jurídica (art. 35.4 LGT) ")</f>
        <v xml:space="preserve">Entidad sin personalidad jurídica (art. 35.4 LGT) </v>
      </c>
      <c r="C10948" t="str">
        <f>T("PUENTE DE VALLECAS  ")</f>
        <v xml:space="preserve">PUENTE DE VALLECAS  </v>
      </c>
      <c r="D10948" t="str">
        <f>T("PORTAZGO            ")</f>
        <v xml:space="preserve">PORTAZGO            </v>
      </c>
      <c r="E10948" t="str">
        <f>T("TU ")</f>
        <v xml:space="preserve">TU </v>
      </c>
      <c r="F10948" t="str">
        <f>T("TURISMOS       ")</f>
        <v xml:space="preserve">TURISMOS       </v>
      </c>
      <c r="G10948" t="str">
        <f>T("De 16 a 19,99 CABALLOS FISCALES                   ")</f>
        <v xml:space="preserve">De 16 a 19,99 CABALLOS FISCALES                   </v>
      </c>
      <c r="H10948" t="str">
        <f>T("GASOLINA                                          ")</f>
        <v xml:space="preserve">GASOLINA                                          </v>
      </c>
      <c r="I10948">
        <v>3</v>
      </c>
    </row>
    <row r="10949" spans="1:9">
      <c r="A10949" t="str">
        <f>T("2018")</f>
        <v>2018</v>
      </c>
      <c r="B10949" t="str">
        <f>T("Entidad sin personalidad jurídica (art. 35.4 LGT) ")</f>
        <v xml:space="preserve">Entidad sin personalidad jurídica (art. 35.4 LGT) </v>
      </c>
      <c r="C10949" t="str">
        <f>T("PUENTE DE VALLECAS  ")</f>
        <v xml:space="preserve">PUENTE DE VALLECAS  </v>
      </c>
      <c r="D10949" t="str">
        <f>T("NUMANCIA            ")</f>
        <v xml:space="preserve">NUMANCIA            </v>
      </c>
      <c r="E10949" t="str">
        <f>T("TU ")</f>
        <v xml:space="preserve">TU </v>
      </c>
      <c r="F10949" t="str">
        <f>T("TURISMOS       ")</f>
        <v xml:space="preserve">TURISMOS       </v>
      </c>
      <c r="G10949" t="str">
        <f>T("De menos de 8 CABALLOS FISCALES                   ")</f>
        <v xml:space="preserve">De menos de 8 CABALLOS FISCALES                   </v>
      </c>
      <c r="H10949" t="str">
        <f>T("GASOLINA                                          ")</f>
        <v xml:space="preserve">GASOLINA                                          </v>
      </c>
      <c r="I10949">
        <v>3</v>
      </c>
    </row>
    <row r="10950" spans="1:9">
      <c r="A10950" t="str">
        <f>T("2018")</f>
        <v>2018</v>
      </c>
      <c r="B10950" t="str">
        <f>T("Entidad sin personalidad jurídica (art. 35.4 LGT) ")</f>
        <v xml:space="preserve">Entidad sin personalidad jurídica (art. 35.4 LGT) </v>
      </c>
      <c r="C10950" t="str">
        <f>T("PUENTE DE VALLECAS  ")</f>
        <v xml:space="preserve">PUENTE DE VALLECAS  </v>
      </c>
      <c r="D10950" t="str">
        <f>T("NUMANCIA            ")</f>
        <v xml:space="preserve">NUMANCIA            </v>
      </c>
      <c r="E10950" t="str">
        <f>T("TU ")</f>
        <v xml:space="preserve">TU </v>
      </c>
      <c r="F10950" t="str">
        <f>T("TURISMOS       ")</f>
        <v xml:space="preserve">TURISMOS       </v>
      </c>
      <c r="G10950" t="str">
        <f>T("De 8 a 11,99 CABALLOS FISCALES                    ")</f>
        <v xml:space="preserve">De 8 a 11,99 CABALLOS FISCALES                    </v>
      </c>
      <c r="H10950" t="str">
        <f>T("GASOLINA                                          ")</f>
        <v xml:space="preserve">GASOLINA                                          </v>
      </c>
      <c r="I10950">
        <v>67</v>
      </c>
    </row>
    <row r="10951" spans="1:9">
      <c r="A10951" t="str">
        <f>T("2018")</f>
        <v>2018</v>
      </c>
      <c r="B10951" t="str">
        <f>T("Entidad sin personalidad jurídica (art. 35.4 LGT) ")</f>
        <v xml:space="preserve">Entidad sin personalidad jurídica (art. 35.4 LGT) </v>
      </c>
      <c r="C10951" t="str">
        <f>T("PUENTE DE VALLECAS  ")</f>
        <v xml:space="preserve">PUENTE DE VALLECAS  </v>
      </c>
      <c r="D10951" t="str">
        <f>T("NUMANCIA            ")</f>
        <v xml:space="preserve">NUMANCIA            </v>
      </c>
      <c r="E10951" t="str">
        <f>T("TU ")</f>
        <v xml:space="preserve">TU </v>
      </c>
      <c r="F10951" t="str">
        <f>T("TURISMOS       ")</f>
        <v xml:space="preserve">TURISMOS       </v>
      </c>
      <c r="G10951" t="str">
        <f>T("De 12 a 15,99 CABALLOS FISCALES                   ")</f>
        <v xml:space="preserve">De 12 a 15,99 CABALLOS FISCALES                   </v>
      </c>
      <c r="H10951" t="str">
        <f>T("GASOLINA                                          ")</f>
        <v xml:space="preserve">GASOLINA                                          </v>
      </c>
      <c r="I10951">
        <v>35</v>
      </c>
    </row>
    <row r="10952" spans="1:9">
      <c r="A10952" t="str">
        <f>T("2018")</f>
        <v>2018</v>
      </c>
      <c r="B10952" t="str">
        <f>T("Entidad sin personalidad jurídica (art. 35.4 LGT) ")</f>
        <v xml:space="preserve">Entidad sin personalidad jurídica (art. 35.4 LGT) </v>
      </c>
      <c r="C10952" t="str">
        <f>T("PUENTE DE VALLECAS  ")</f>
        <v xml:space="preserve">PUENTE DE VALLECAS  </v>
      </c>
      <c r="D10952" t="str">
        <f>T("NUMANCIA            ")</f>
        <v xml:space="preserve">NUMANCIA            </v>
      </c>
      <c r="E10952" t="str">
        <f>T("TU ")</f>
        <v xml:space="preserve">TU </v>
      </c>
      <c r="F10952" t="str">
        <f>T("TURISMOS       ")</f>
        <v xml:space="preserve">TURISMOS       </v>
      </c>
      <c r="G10952" t="str">
        <f>T("De 16 a 19,99 CABALLOS FISCALES                   ")</f>
        <v xml:space="preserve">De 16 a 19,99 CABALLOS FISCALES                   </v>
      </c>
      <c r="H10952" t="str">
        <f>T("GASOLINA                                          ")</f>
        <v xml:space="preserve">GASOLINA                                          </v>
      </c>
      <c r="I10952">
        <v>7</v>
      </c>
    </row>
    <row r="10953" spans="1:9">
      <c r="A10953" t="str">
        <f>T("2018")</f>
        <v>2018</v>
      </c>
      <c r="B10953" t="str">
        <f>T("Entidad sin personalidad jurídica (art. 35.4 LGT) ")</f>
        <v xml:space="preserve">Entidad sin personalidad jurídica (art. 35.4 LGT) </v>
      </c>
      <c r="C10953" t="str">
        <f>T("PUENTE DE VALLECAS  ")</f>
        <v xml:space="preserve">PUENTE DE VALLECAS  </v>
      </c>
      <c r="D10953" t="str">
        <f>T("NUMANCIA            ")</f>
        <v xml:space="preserve">NUMANCIA            </v>
      </c>
      <c r="E10953" t="str">
        <f>T("TU ")</f>
        <v xml:space="preserve">TU </v>
      </c>
      <c r="F10953" t="str">
        <f>T("TURISMOS       ")</f>
        <v xml:space="preserve">TURISMOS       </v>
      </c>
      <c r="G10953" t="str">
        <f>T("De 20 CABALLOS FISCALES en adelante               ")</f>
        <v xml:space="preserve">De 20 CABALLOS FISCALES en adelante               </v>
      </c>
      <c r="H10953" t="str">
        <f>T("GASOLINA                                          ")</f>
        <v xml:space="preserve">GASOLINA                                          </v>
      </c>
      <c r="I10953">
        <v>1</v>
      </c>
    </row>
    <row r="10954" spans="1:9">
      <c r="A10954" t="str">
        <f>T("2018")</f>
        <v>2018</v>
      </c>
      <c r="B10954" t="str">
        <f>T("FISICO                                            ")</f>
        <v xml:space="preserve">FISICO                                            </v>
      </c>
      <c r="C10954" t="str">
        <f>T("PUENTE DE VALLECAS  ")</f>
        <v xml:space="preserve">PUENTE DE VALLECAS  </v>
      </c>
      <c r="D10954" t="str">
        <f>T("SIN BARRIO          ")</f>
        <v xml:space="preserve">SIN BARRIO          </v>
      </c>
      <c r="E10954" t="str">
        <f>T("TU ")</f>
        <v xml:space="preserve">TU </v>
      </c>
      <c r="F10954" t="str">
        <f>T("TURISMOS       ")</f>
        <v xml:space="preserve">TURISMOS       </v>
      </c>
      <c r="G10954" t="str">
        <f>T("De menos de 8 CABALLOS FISCALES                   ")</f>
        <v xml:space="preserve">De menos de 8 CABALLOS FISCALES                   </v>
      </c>
      <c r="H10954" t="str">
        <f>T("GASOLINA                                          ")</f>
        <v xml:space="preserve">GASOLINA                                          </v>
      </c>
      <c r="I10954">
        <v>15</v>
      </c>
    </row>
    <row r="10955" spans="1:9">
      <c r="A10955" t="str">
        <f>T("2018")</f>
        <v>2018</v>
      </c>
      <c r="B10955" t="str">
        <f>T("FISICO                                            ")</f>
        <v xml:space="preserve">FISICO                                            </v>
      </c>
      <c r="C10955" t="str">
        <f>T("PUENTE DE VALLECAS  ")</f>
        <v xml:space="preserve">PUENTE DE VALLECAS  </v>
      </c>
      <c r="D10955" t="str">
        <f>T("SIN BARRIO          ")</f>
        <v xml:space="preserve">SIN BARRIO          </v>
      </c>
      <c r="E10955" t="str">
        <f>T("TU ")</f>
        <v xml:space="preserve">TU </v>
      </c>
      <c r="F10955" t="str">
        <f>T("TURISMOS       ")</f>
        <v xml:space="preserve">TURISMOS       </v>
      </c>
      <c r="G10955" t="str">
        <f>T("De 8 a 11,99 CABALLOS FISCALES                    ")</f>
        <v xml:space="preserve">De 8 a 11,99 CABALLOS FISCALES                    </v>
      </c>
      <c r="H10955" t="str">
        <f>T("GASOLINA                                          ")</f>
        <v xml:space="preserve">GASOLINA                                          </v>
      </c>
      <c r="I10955">
        <v>159</v>
      </c>
    </row>
    <row r="10956" spans="1:9">
      <c r="A10956" t="str">
        <f>T("2018")</f>
        <v>2018</v>
      </c>
      <c r="B10956" t="str">
        <f>T("FISICO                                            ")</f>
        <v xml:space="preserve">FISICO                                            </v>
      </c>
      <c r="C10956" t="str">
        <f>T("PUENTE DE VALLECAS  ")</f>
        <v xml:space="preserve">PUENTE DE VALLECAS  </v>
      </c>
      <c r="D10956" t="str">
        <f>T("SIN BARRIO          ")</f>
        <v xml:space="preserve">SIN BARRIO          </v>
      </c>
      <c r="E10956" t="str">
        <f>T("TU ")</f>
        <v xml:space="preserve">TU </v>
      </c>
      <c r="F10956" t="str">
        <f>T("TURISMOS       ")</f>
        <v xml:space="preserve">TURISMOS       </v>
      </c>
      <c r="G10956" t="str">
        <f>T("De 12 a 15,99 CABALLOS FISCALES                   ")</f>
        <v xml:space="preserve">De 12 a 15,99 CABALLOS FISCALES                   </v>
      </c>
      <c r="H10956" t="str">
        <f>T("GASOLINA                                          ")</f>
        <v xml:space="preserve">GASOLINA                                          </v>
      </c>
      <c r="I10956">
        <v>46</v>
      </c>
    </row>
    <row r="10957" spans="1:9">
      <c r="A10957" t="str">
        <f>T("2018")</f>
        <v>2018</v>
      </c>
      <c r="B10957" t="str">
        <f>T("FISICO                                            ")</f>
        <v xml:space="preserve">FISICO                                            </v>
      </c>
      <c r="C10957" t="str">
        <f>T("PUENTE DE VALLECAS  ")</f>
        <v xml:space="preserve">PUENTE DE VALLECAS  </v>
      </c>
      <c r="D10957" t="str">
        <f>T("SIN BARRIO          ")</f>
        <v xml:space="preserve">SIN BARRIO          </v>
      </c>
      <c r="E10957" t="str">
        <f>T("TU ")</f>
        <v xml:space="preserve">TU </v>
      </c>
      <c r="F10957" t="str">
        <f>T("TURISMOS       ")</f>
        <v xml:space="preserve">TURISMOS       </v>
      </c>
      <c r="G10957" t="str">
        <f>T("De 16 a 19,99 CABALLOS FISCALES                   ")</f>
        <v xml:space="preserve">De 16 a 19,99 CABALLOS FISCALES                   </v>
      </c>
      <c r="H10957" t="str">
        <f>T("GASOLINA                                          ")</f>
        <v xml:space="preserve">GASOLINA                                          </v>
      </c>
      <c r="I10957">
        <v>9</v>
      </c>
    </row>
    <row r="10958" spans="1:9">
      <c r="A10958" t="str">
        <f>T("2018")</f>
        <v>2018</v>
      </c>
      <c r="B10958" t="str">
        <f>T("FISICO                                            ")</f>
        <v xml:space="preserve">FISICO                                            </v>
      </c>
      <c r="C10958" t="str">
        <f>T("PUENTE DE VALLECAS  ")</f>
        <v xml:space="preserve">PUENTE DE VALLECAS  </v>
      </c>
      <c r="D10958" t="str">
        <f>T("SIN BARRIO          ")</f>
        <v xml:space="preserve">SIN BARRIO          </v>
      </c>
      <c r="E10958" t="str">
        <f>T("TU ")</f>
        <v xml:space="preserve">TU </v>
      </c>
      <c r="F10958" t="str">
        <f>T("TURISMOS       ")</f>
        <v xml:space="preserve">TURISMOS       </v>
      </c>
      <c r="G10958" t="str">
        <f>T("De 20 CABALLOS FISCALES en adelante               ")</f>
        <v xml:space="preserve">De 20 CABALLOS FISCALES en adelante               </v>
      </c>
      <c r="H10958" t="str">
        <f>T("GASOLINA                                          ")</f>
        <v xml:space="preserve">GASOLINA                                          </v>
      </c>
      <c r="I10958">
        <v>4</v>
      </c>
    </row>
    <row r="10959" spans="1:9">
      <c r="A10959" t="str">
        <f>T("2018")</f>
        <v>2018</v>
      </c>
      <c r="B10959" t="str">
        <f>T("FISICO                                            ")</f>
        <v xml:space="preserve">FISICO                                            </v>
      </c>
      <c r="C10959" t="str">
        <f>T("PUENTE DE VALLECAS  ")</f>
        <v xml:space="preserve">PUENTE DE VALLECAS  </v>
      </c>
      <c r="D10959" t="str">
        <f>T("ENTREVIAS           ")</f>
        <v xml:space="preserve">ENTREVIAS           </v>
      </c>
      <c r="E10959" t="str">
        <f>T("TU ")</f>
        <v xml:space="preserve">TU </v>
      </c>
      <c r="F10959" t="str">
        <f>T("TURISMOS       ")</f>
        <v xml:space="preserve">TURISMOS       </v>
      </c>
      <c r="G10959" t="str">
        <f>T("De menos de 8 CABALLOS FISCALES                   ")</f>
        <v xml:space="preserve">De menos de 8 CABALLOS FISCALES                   </v>
      </c>
      <c r="H10959" t="str">
        <f>T("GASOLINA                                          ")</f>
        <v xml:space="preserve">GASOLINA                                          </v>
      </c>
      <c r="I10959">
        <v>207</v>
      </c>
    </row>
    <row r="10960" spans="1:9">
      <c r="A10960" t="str">
        <f>T("2018")</f>
        <v>2018</v>
      </c>
      <c r="B10960" t="str">
        <f>T("FISICO                                            ")</f>
        <v xml:space="preserve">FISICO                                            </v>
      </c>
      <c r="C10960" t="str">
        <f>T("PUENTE DE VALLECAS  ")</f>
        <v xml:space="preserve">PUENTE DE VALLECAS  </v>
      </c>
      <c r="D10960" t="str">
        <f>T("ENTREVIAS           ")</f>
        <v xml:space="preserve">ENTREVIAS           </v>
      </c>
      <c r="E10960" t="str">
        <f>T("TU ")</f>
        <v xml:space="preserve">TU </v>
      </c>
      <c r="F10960" t="str">
        <f>T("TURISMOS       ")</f>
        <v xml:space="preserve">TURISMOS       </v>
      </c>
      <c r="G10960" t="str">
        <f>T("De 8 a 11,99 CABALLOS FISCALES                    ")</f>
        <v xml:space="preserve">De 8 a 11,99 CABALLOS FISCALES                    </v>
      </c>
      <c r="H10960" t="str">
        <f>T("GASOLINA                                          ")</f>
        <v xml:space="preserve">GASOLINA                                          </v>
      </c>
      <c r="I10960" s="1">
        <v>2986</v>
      </c>
    </row>
    <row r="10961" spans="1:9">
      <c r="A10961" t="str">
        <f>T("2018")</f>
        <v>2018</v>
      </c>
      <c r="B10961" t="str">
        <f>T("FISICO                                            ")</f>
        <v xml:space="preserve">FISICO                                            </v>
      </c>
      <c r="C10961" t="str">
        <f>T("PUENTE DE VALLECAS  ")</f>
        <v xml:space="preserve">PUENTE DE VALLECAS  </v>
      </c>
      <c r="D10961" t="str">
        <f>T("ENTREVIAS           ")</f>
        <v xml:space="preserve">ENTREVIAS           </v>
      </c>
      <c r="E10961" t="str">
        <f>T("TU ")</f>
        <v xml:space="preserve">TU </v>
      </c>
      <c r="F10961" t="str">
        <f>T("TURISMOS       ")</f>
        <v xml:space="preserve">TURISMOS       </v>
      </c>
      <c r="G10961" t="str">
        <f>T("De 12 a 15,99 CABALLOS FISCALES                   ")</f>
        <v xml:space="preserve">De 12 a 15,99 CABALLOS FISCALES                   </v>
      </c>
      <c r="H10961" t="str">
        <f>T("GASOLINA                                          ")</f>
        <v xml:space="preserve">GASOLINA                                          </v>
      </c>
      <c r="I10961">
        <v>995</v>
      </c>
    </row>
    <row r="10962" spans="1:9">
      <c r="A10962" t="str">
        <f>T("2018")</f>
        <v>2018</v>
      </c>
      <c r="B10962" t="str">
        <f>T("FISICO                                            ")</f>
        <v xml:space="preserve">FISICO                                            </v>
      </c>
      <c r="C10962" t="str">
        <f>T("PUENTE DE VALLECAS  ")</f>
        <v xml:space="preserve">PUENTE DE VALLECAS  </v>
      </c>
      <c r="D10962" t="str">
        <f>T("ENTREVIAS           ")</f>
        <v xml:space="preserve">ENTREVIAS           </v>
      </c>
      <c r="E10962" t="str">
        <f>T("TU ")</f>
        <v xml:space="preserve">TU </v>
      </c>
      <c r="F10962" t="str">
        <f>T("TURISMOS       ")</f>
        <v xml:space="preserve">TURISMOS       </v>
      </c>
      <c r="G10962" t="str">
        <f>T("De 16 a 19,99 CABALLOS FISCALES                   ")</f>
        <v xml:space="preserve">De 16 a 19,99 CABALLOS FISCALES                   </v>
      </c>
      <c r="H10962" t="str">
        <f>T("GASOLINA                                          ")</f>
        <v xml:space="preserve">GASOLINA                                          </v>
      </c>
      <c r="I10962">
        <v>140</v>
      </c>
    </row>
    <row r="10963" spans="1:9">
      <c r="A10963" t="str">
        <f>T("2018")</f>
        <v>2018</v>
      </c>
      <c r="B10963" t="str">
        <f>T("FISICO                                            ")</f>
        <v xml:space="preserve">FISICO                                            </v>
      </c>
      <c r="C10963" t="str">
        <f>T("PUENTE DE VALLECAS  ")</f>
        <v xml:space="preserve">PUENTE DE VALLECAS  </v>
      </c>
      <c r="D10963" t="str">
        <f>T("ENTREVIAS           ")</f>
        <v xml:space="preserve">ENTREVIAS           </v>
      </c>
      <c r="E10963" t="str">
        <f>T("TU ")</f>
        <v xml:space="preserve">TU </v>
      </c>
      <c r="F10963" t="str">
        <f>T("TURISMOS       ")</f>
        <v xml:space="preserve">TURISMOS       </v>
      </c>
      <c r="G10963" t="str">
        <f>T("De 20 CABALLOS FISCALES en adelante               ")</f>
        <v xml:space="preserve">De 20 CABALLOS FISCALES en adelante               </v>
      </c>
      <c r="H10963" t="str">
        <f>T("GASOLINA                                          ")</f>
        <v xml:space="preserve">GASOLINA                                          </v>
      </c>
      <c r="I10963">
        <v>57</v>
      </c>
    </row>
    <row r="10964" spans="1:9">
      <c r="A10964" t="str">
        <f>T("2018")</f>
        <v>2018</v>
      </c>
      <c r="B10964" t="str">
        <f>T("FISICO                                            ")</f>
        <v xml:space="preserve">FISICO                                            </v>
      </c>
      <c r="C10964" t="str">
        <f>T("PUENTE DE VALLECAS  ")</f>
        <v xml:space="preserve">PUENTE DE VALLECAS  </v>
      </c>
      <c r="D10964" t="str">
        <f>T("SAN DIEGO           ")</f>
        <v xml:space="preserve">SAN DIEGO           </v>
      </c>
      <c r="E10964" t="str">
        <f>T("TU ")</f>
        <v xml:space="preserve">TU </v>
      </c>
      <c r="F10964" t="str">
        <f>T("TURISMOS       ")</f>
        <v xml:space="preserve">TURISMOS       </v>
      </c>
      <c r="G10964" t="str">
        <f>T("De menos de 8 CABALLOS FISCALES                   ")</f>
        <v xml:space="preserve">De menos de 8 CABALLOS FISCALES                   </v>
      </c>
      <c r="H10964" t="str">
        <f>T("GASOLINA                                          ")</f>
        <v xml:space="preserve">GASOLINA                                          </v>
      </c>
      <c r="I10964">
        <v>219</v>
      </c>
    </row>
    <row r="10965" spans="1:9">
      <c r="A10965" t="str">
        <f>T("2018")</f>
        <v>2018</v>
      </c>
      <c r="B10965" t="str">
        <f>T("FISICO                                            ")</f>
        <v xml:space="preserve">FISICO                                            </v>
      </c>
      <c r="C10965" t="str">
        <f>T("PUENTE DE VALLECAS  ")</f>
        <v xml:space="preserve">PUENTE DE VALLECAS  </v>
      </c>
      <c r="D10965" t="str">
        <f>T("SAN DIEGO           ")</f>
        <v xml:space="preserve">SAN DIEGO           </v>
      </c>
      <c r="E10965" t="str">
        <f>T("TU ")</f>
        <v xml:space="preserve">TU </v>
      </c>
      <c r="F10965" t="str">
        <f>T("TURISMOS       ")</f>
        <v xml:space="preserve">TURISMOS       </v>
      </c>
      <c r="G10965" t="str">
        <f>T("De 8 a 11,99 CABALLOS FISCALES                    ")</f>
        <v xml:space="preserve">De 8 a 11,99 CABALLOS FISCALES                    </v>
      </c>
      <c r="H10965" t="str">
        <f>T("GASOLINA                                          ")</f>
        <v xml:space="preserve">GASOLINA                                          </v>
      </c>
      <c r="I10965" s="1">
        <v>2761</v>
      </c>
    </row>
    <row r="10966" spans="1:9">
      <c r="A10966" t="str">
        <f>T("2018")</f>
        <v>2018</v>
      </c>
      <c r="B10966" t="str">
        <f>T("FISICO                                            ")</f>
        <v xml:space="preserve">FISICO                                            </v>
      </c>
      <c r="C10966" t="str">
        <f>T("PUENTE DE VALLECAS  ")</f>
        <v xml:space="preserve">PUENTE DE VALLECAS  </v>
      </c>
      <c r="D10966" t="str">
        <f>T("SAN DIEGO           ")</f>
        <v xml:space="preserve">SAN DIEGO           </v>
      </c>
      <c r="E10966" t="str">
        <f>T("TU ")</f>
        <v xml:space="preserve">TU </v>
      </c>
      <c r="F10966" t="str">
        <f>T("TURISMOS       ")</f>
        <v xml:space="preserve">TURISMOS       </v>
      </c>
      <c r="G10966" t="str">
        <f>T("De 12 a 15,99 CABALLOS FISCALES                   ")</f>
        <v xml:space="preserve">De 12 a 15,99 CABALLOS FISCALES                   </v>
      </c>
      <c r="H10966" t="str">
        <f>T("GASOLINA                                          ")</f>
        <v xml:space="preserve">GASOLINA                                          </v>
      </c>
      <c r="I10966">
        <v>846</v>
      </c>
    </row>
    <row r="10967" spans="1:9">
      <c r="A10967" t="str">
        <f>T("2018")</f>
        <v>2018</v>
      </c>
      <c r="B10967" t="str">
        <f>T("FISICO                                            ")</f>
        <v xml:space="preserve">FISICO                                            </v>
      </c>
      <c r="C10967" t="str">
        <f>T("PUENTE DE VALLECAS  ")</f>
        <v xml:space="preserve">PUENTE DE VALLECAS  </v>
      </c>
      <c r="D10967" t="str">
        <f>T("SAN DIEGO           ")</f>
        <v xml:space="preserve">SAN DIEGO           </v>
      </c>
      <c r="E10967" t="str">
        <f>T("TU ")</f>
        <v xml:space="preserve">TU </v>
      </c>
      <c r="F10967" t="str">
        <f>T("TURISMOS       ")</f>
        <v xml:space="preserve">TURISMOS       </v>
      </c>
      <c r="G10967" t="str">
        <f>T("De 16 a 19,99 CABALLOS FISCALES                   ")</f>
        <v xml:space="preserve">De 16 a 19,99 CABALLOS FISCALES                   </v>
      </c>
      <c r="H10967" t="str">
        <f>T("GASOLINA                                          ")</f>
        <v xml:space="preserve">GASOLINA                                          </v>
      </c>
      <c r="I10967">
        <v>107</v>
      </c>
    </row>
    <row r="10968" spans="1:9">
      <c r="A10968" t="str">
        <f>T("2018")</f>
        <v>2018</v>
      </c>
      <c r="B10968" t="str">
        <f>T("FISICO                                            ")</f>
        <v xml:space="preserve">FISICO                                            </v>
      </c>
      <c r="C10968" t="str">
        <f>T("PUENTE DE VALLECAS  ")</f>
        <v xml:space="preserve">PUENTE DE VALLECAS  </v>
      </c>
      <c r="D10968" t="str">
        <f>T("SAN DIEGO           ")</f>
        <v xml:space="preserve">SAN DIEGO           </v>
      </c>
      <c r="E10968" t="str">
        <f>T("TU ")</f>
        <v xml:space="preserve">TU </v>
      </c>
      <c r="F10968" t="str">
        <f>T("TURISMOS       ")</f>
        <v xml:space="preserve">TURISMOS       </v>
      </c>
      <c r="G10968" t="str">
        <f>T("De 20 CABALLOS FISCALES en adelante               ")</f>
        <v xml:space="preserve">De 20 CABALLOS FISCALES en adelante               </v>
      </c>
      <c r="H10968" t="str">
        <f>T("GASOLINA                                          ")</f>
        <v xml:space="preserve">GASOLINA                                          </v>
      </c>
      <c r="I10968">
        <v>48</v>
      </c>
    </row>
    <row r="10969" spans="1:9">
      <c r="A10969" t="str">
        <f>T("2018")</f>
        <v>2018</v>
      </c>
      <c r="B10969" t="str">
        <f>T("FISICO                                            ")</f>
        <v xml:space="preserve">FISICO                                            </v>
      </c>
      <c r="C10969" t="str">
        <f>T("PUENTE DE VALLECAS  ")</f>
        <v xml:space="preserve">PUENTE DE VALLECAS  </v>
      </c>
      <c r="D10969" t="str">
        <f>T("PALOMERAS BAJAS     ")</f>
        <v xml:space="preserve">PALOMERAS BAJAS     </v>
      </c>
      <c r="E10969" t="str">
        <f>T("TU ")</f>
        <v xml:space="preserve">TU </v>
      </c>
      <c r="F10969" t="str">
        <f>T("TURISMOS       ")</f>
        <v xml:space="preserve">TURISMOS       </v>
      </c>
      <c r="G10969" t="str">
        <f>T("De menos de 8 CABALLOS FISCALES                   ")</f>
        <v xml:space="preserve">De menos de 8 CABALLOS FISCALES                   </v>
      </c>
      <c r="H10969" t="str">
        <f>T("GASOLINA                                          ")</f>
        <v xml:space="preserve">GASOLINA                                          </v>
      </c>
      <c r="I10969">
        <v>334</v>
      </c>
    </row>
    <row r="10970" spans="1:9">
      <c r="A10970" t="str">
        <f>T("2018")</f>
        <v>2018</v>
      </c>
      <c r="B10970" t="str">
        <f>T("FISICO                                            ")</f>
        <v xml:space="preserve">FISICO                                            </v>
      </c>
      <c r="C10970" t="str">
        <f>T("PUENTE DE VALLECAS  ")</f>
        <v xml:space="preserve">PUENTE DE VALLECAS  </v>
      </c>
      <c r="D10970" t="str">
        <f>T("PALOMERAS BAJAS     ")</f>
        <v xml:space="preserve">PALOMERAS BAJAS     </v>
      </c>
      <c r="E10970" t="str">
        <f>T("TU ")</f>
        <v xml:space="preserve">TU </v>
      </c>
      <c r="F10970" t="str">
        <f>T("TURISMOS       ")</f>
        <v xml:space="preserve">TURISMOS       </v>
      </c>
      <c r="G10970" t="str">
        <f>T("De 8 a 11,99 CABALLOS FISCALES                    ")</f>
        <v xml:space="preserve">De 8 a 11,99 CABALLOS FISCALES                    </v>
      </c>
      <c r="H10970" t="str">
        <f>T("GASOLINA                                          ")</f>
        <v xml:space="preserve">GASOLINA                                          </v>
      </c>
      <c r="I10970" s="1">
        <v>3803</v>
      </c>
    </row>
    <row r="10971" spans="1:9">
      <c r="A10971" t="str">
        <f>T("2018")</f>
        <v>2018</v>
      </c>
      <c r="B10971" t="str">
        <f>T("FISICO                                            ")</f>
        <v xml:space="preserve">FISICO                                            </v>
      </c>
      <c r="C10971" t="str">
        <f>T("PUENTE DE VALLECAS  ")</f>
        <v xml:space="preserve">PUENTE DE VALLECAS  </v>
      </c>
      <c r="D10971" t="str">
        <f>T("PALOMERAS BAJAS     ")</f>
        <v xml:space="preserve">PALOMERAS BAJAS     </v>
      </c>
      <c r="E10971" t="str">
        <f>T("TU ")</f>
        <v xml:space="preserve">TU </v>
      </c>
      <c r="F10971" t="str">
        <f>T("TURISMOS       ")</f>
        <v xml:space="preserve">TURISMOS       </v>
      </c>
      <c r="G10971" t="str">
        <f>T("De 12 a 15,99 CABALLOS FISCALES                   ")</f>
        <v xml:space="preserve">De 12 a 15,99 CABALLOS FISCALES                   </v>
      </c>
      <c r="H10971" t="str">
        <f>T("GASOLINA                                          ")</f>
        <v xml:space="preserve">GASOLINA                                          </v>
      </c>
      <c r="I10971" s="1">
        <v>1103</v>
      </c>
    </row>
    <row r="10972" spans="1:9">
      <c r="A10972" t="str">
        <f>T("2018")</f>
        <v>2018</v>
      </c>
      <c r="B10972" t="str">
        <f>T("FISICO                                            ")</f>
        <v xml:space="preserve">FISICO                                            </v>
      </c>
      <c r="C10972" t="str">
        <f>T("PUENTE DE VALLECAS  ")</f>
        <v xml:space="preserve">PUENTE DE VALLECAS  </v>
      </c>
      <c r="D10972" t="str">
        <f>T("PALOMERAS BAJAS     ")</f>
        <v xml:space="preserve">PALOMERAS BAJAS     </v>
      </c>
      <c r="E10972" t="str">
        <f>T("TU ")</f>
        <v xml:space="preserve">TU </v>
      </c>
      <c r="F10972" t="str">
        <f>T("TURISMOS       ")</f>
        <v xml:space="preserve">TURISMOS       </v>
      </c>
      <c r="G10972" t="str">
        <f>T("De 16 a 19,99 CABALLOS FISCALES                   ")</f>
        <v xml:space="preserve">De 16 a 19,99 CABALLOS FISCALES                   </v>
      </c>
      <c r="H10972" t="str">
        <f>T("GASOLINA                                          ")</f>
        <v xml:space="preserve">GASOLINA                                          </v>
      </c>
      <c r="I10972">
        <v>158</v>
      </c>
    </row>
    <row r="10973" spans="1:9">
      <c r="A10973" t="str">
        <f>T("2018")</f>
        <v>2018</v>
      </c>
      <c r="B10973" t="str">
        <f>T("FISICO                                            ")</f>
        <v xml:space="preserve">FISICO                                            </v>
      </c>
      <c r="C10973" t="str">
        <f>T("PUENTE DE VALLECAS  ")</f>
        <v xml:space="preserve">PUENTE DE VALLECAS  </v>
      </c>
      <c r="D10973" t="str">
        <f>T("PALOMERAS BAJAS     ")</f>
        <v xml:space="preserve">PALOMERAS BAJAS     </v>
      </c>
      <c r="E10973" t="str">
        <f>T("TU ")</f>
        <v xml:space="preserve">TU </v>
      </c>
      <c r="F10973" t="str">
        <f>T("TURISMOS       ")</f>
        <v xml:space="preserve">TURISMOS       </v>
      </c>
      <c r="G10973" t="str">
        <f>T("De 20 CABALLOS FISCALES en adelante               ")</f>
        <v xml:space="preserve">De 20 CABALLOS FISCALES en adelante               </v>
      </c>
      <c r="H10973" t="str">
        <f>T("GASOLINA                                          ")</f>
        <v xml:space="preserve">GASOLINA                                          </v>
      </c>
      <c r="I10973">
        <v>56</v>
      </c>
    </row>
    <row r="10974" spans="1:9">
      <c r="A10974" t="str">
        <f>T("2018")</f>
        <v>2018</v>
      </c>
      <c r="B10974" t="str">
        <f>T("FISICO                                            ")</f>
        <v xml:space="preserve">FISICO                                            </v>
      </c>
      <c r="C10974" t="str">
        <f>T("PUENTE DE VALLECAS  ")</f>
        <v xml:space="preserve">PUENTE DE VALLECAS  </v>
      </c>
      <c r="D10974" t="str">
        <f>T("PALOMERAS SURESTE   ")</f>
        <v xml:space="preserve">PALOMERAS SURESTE   </v>
      </c>
      <c r="E10974" t="str">
        <f>T("TU ")</f>
        <v xml:space="preserve">TU </v>
      </c>
      <c r="F10974" t="str">
        <f>T("TURISMOS       ")</f>
        <v xml:space="preserve">TURISMOS       </v>
      </c>
      <c r="G10974" t="str">
        <f>T("De menos de 8 CABALLOS FISCALES                   ")</f>
        <v xml:space="preserve">De menos de 8 CABALLOS FISCALES                   </v>
      </c>
      <c r="H10974" t="str">
        <f>T("GASOLINA                                          ")</f>
        <v xml:space="preserve">GASOLINA                                          </v>
      </c>
      <c r="I10974">
        <v>379</v>
      </c>
    </row>
    <row r="10975" spans="1:9">
      <c r="A10975" t="str">
        <f>T("2018")</f>
        <v>2018</v>
      </c>
      <c r="B10975" t="str">
        <f>T("FISICO                                            ")</f>
        <v xml:space="preserve">FISICO                                            </v>
      </c>
      <c r="C10975" t="str">
        <f>T("PUENTE DE VALLECAS  ")</f>
        <v xml:space="preserve">PUENTE DE VALLECAS  </v>
      </c>
      <c r="D10975" t="str">
        <f>T("PALOMERAS SURESTE   ")</f>
        <v xml:space="preserve">PALOMERAS SURESTE   </v>
      </c>
      <c r="E10975" t="str">
        <f>T("TU ")</f>
        <v xml:space="preserve">TU </v>
      </c>
      <c r="F10975" t="str">
        <f>T("TURISMOS       ")</f>
        <v xml:space="preserve">TURISMOS       </v>
      </c>
      <c r="G10975" t="str">
        <f>T("De 8 a 11,99 CABALLOS FISCALES                    ")</f>
        <v xml:space="preserve">De 8 a 11,99 CABALLOS FISCALES                    </v>
      </c>
      <c r="H10975" t="str">
        <f>T("GASOLINA                                          ")</f>
        <v xml:space="preserve">GASOLINA                                          </v>
      </c>
      <c r="I10975" s="1">
        <v>4131</v>
      </c>
    </row>
    <row r="10976" spans="1:9">
      <c r="A10976" t="str">
        <f>T("2018")</f>
        <v>2018</v>
      </c>
      <c r="B10976" t="str">
        <f>T("FISICO                                            ")</f>
        <v xml:space="preserve">FISICO                                            </v>
      </c>
      <c r="C10976" t="str">
        <f>T("PUENTE DE VALLECAS  ")</f>
        <v xml:space="preserve">PUENTE DE VALLECAS  </v>
      </c>
      <c r="D10976" t="str">
        <f>T("PALOMERAS SURESTE   ")</f>
        <v xml:space="preserve">PALOMERAS SURESTE   </v>
      </c>
      <c r="E10976" t="str">
        <f>T("TU ")</f>
        <v xml:space="preserve">TU </v>
      </c>
      <c r="F10976" t="str">
        <f>T("TURISMOS       ")</f>
        <v xml:space="preserve">TURISMOS       </v>
      </c>
      <c r="G10976" t="str">
        <f>T("De 12 a 15,99 CABALLOS FISCALES                   ")</f>
        <v xml:space="preserve">De 12 a 15,99 CABALLOS FISCALES                   </v>
      </c>
      <c r="H10976" t="str">
        <f>T("GASOLINA                                          ")</f>
        <v xml:space="preserve">GASOLINA                                          </v>
      </c>
      <c r="I10976" s="1">
        <v>1191</v>
      </c>
    </row>
    <row r="10977" spans="1:9">
      <c r="A10977" t="str">
        <f>T("2018")</f>
        <v>2018</v>
      </c>
      <c r="B10977" t="str">
        <f>T("FISICO                                            ")</f>
        <v xml:space="preserve">FISICO                                            </v>
      </c>
      <c r="C10977" t="str">
        <f>T("PUENTE DE VALLECAS  ")</f>
        <v xml:space="preserve">PUENTE DE VALLECAS  </v>
      </c>
      <c r="D10977" t="str">
        <f>T("PALOMERAS SURESTE   ")</f>
        <v xml:space="preserve">PALOMERAS SURESTE   </v>
      </c>
      <c r="E10977" t="str">
        <f>T("TU ")</f>
        <v xml:space="preserve">TU </v>
      </c>
      <c r="F10977" t="str">
        <f>T("TURISMOS       ")</f>
        <v xml:space="preserve">TURISMOS       </v>
      </c>
      <c r="G10977" t="str">
        <f>T("De 16 a 19,99 CABALLOS FISCALES                   ")</f>
        <v xml:space="preserve">De 16 a 19,99 CABALLOS FISCALES                   </v>
      </c>
      <c r="H10977" t="str">
        <f>T("GASOLINA                                          ")</f>
        <v xml:space="preserve">GASOLINA                                          </v>
      </c>
      <c r="I10977">
        <v>146</v>
      </c>
    </row>
    <row r="10978" spans="1:9">
      <c r="A10978" t="str">
        <f>T("2018")</f>
        <v>2018</v>
      </c>
      <c r="B10978" t="str">
        <f>T("FISICO                                            ")</f>
        <v xml:space="preserve">FISICO                                            </v>
      </c>
      <c r="C10978" t="str">
        <f>T("PUENTE DE VALLECAS  ")</f>
        <v xml:space="preserve">PUENTE DE VALLECAS  </v>
      </c>
      <c r="D10978" t="str">
        <f>T("PALOMERAS SURESTE   ")</f>
        <v xml:space="preserve">PALOMERAS SURESTE   </v>
      </c>
      <c r="E10978" t="str">
        <f>T("TU ")</f>
        <v xml:space="preserve">TU </v>
      </c>
      <c r="F10978" t="str">
        <f>T("TURISMOS       ")</f>
        <v xml:space="preserve">TURISMOS       </v>
      </c>
      <c r="G10978" t="str">
        <f>T("De 20 CABALLOS FISCALES en adelante               ")</f>
        <v xml:space="preserve">De 20 CABALLOS FISCALES en adelante               </v>
      </c>
      <c r="H10978" t="str">
        <f>T("GASOLINA                                          ")</f>
        <v xml:space="preserve">GASOLINA                                          </v>
      </c>
      <c r="I10978">
        <v>57</v>
      </c>
    </row>
    <row r="10979" spans="1:9">
      <c r="A10979" t="str">
        <f>T("2018")</f>
        <v>2018</v>
      </c>
      <c r="B10979" t="str">
        <f>T("FISICO                                            ")</f>
        <v xml:space="preserve">FISICO                                            </v>
      </c>
      <c r="C10979" t="str">
        <f>T("PUENTE DE VALLECAS  ")</f>
        <v xml:space="preserve">PUENTE DE VALLECAS  </v>
      </c>
      <c r="D10979" t="str">
        <f>T("PORTAZGO            ")</f>
        <v xml:space="preserve">PORTAZGO            </v>
      </c>
      <c r="E10979" t="str">
        <f>T("TU ")</f>
        <v xml:space="preserve">TU </v>
      </c>
      <c r="F10979" t="str">
        <f>T("TURISMOS       ")</f>
        <v xml:space="preserve">TURISMOS       </v>
      </c>
      <c r="G10979" t="str">
        <f>T("De menos de 8 CABALLOS FISCALES                   ")</f>
        <v xml:space="preserve">De menos de 8 CABALLOS FISCALES                   </v>
      </c>
      <c r="H10979" t="str">
        <f>T("GASOLINA                                          ")</f>
        <v xml:space="preserve">GASOLINA                                          </v>
      </c>
      <c r="I10979">
        <v>203</v>
      </c>
    </row>
    <row r="10980" spans="1:9">
      <c r="A10980" t="str">
        <f>T("2018")</f>
        <v>2018</v>
      </c>
      <c r="B10980" t="str">
        <f>T("FISICO                                            ")</f>
        <v xml:space="preserve">FISICO                                            </v>
      </c>
      <c r="C10980" t="str">
        <f>T("PUENTE DE VALLECAS  ")</f>
        <v xml:space="preserve">PUENTE DE VALLECAS  </v>
      </c>
      <c r="D10980" t="str">
        <f>T("PORTAZGO            ")</f>
        <v xml:space="preserve">PORTAZGO            </v>
      </c>
      <c r="E10980" t="str">
        <f>T("TU ")</f>
        <v xml:space="preserve">TU </v>
      </c>
      <c r="F10980" t="str">
        <f>T("TURISMOS       ")</f>
        <v xml:space="preserve">TURISMOS       </v>
      </c>
      <c r="G10980" t="str">
        <f>T("De 8 a 11,99 CABALLOS FISCALES                    ")</f>
        <v xml:space="preserve">De 8 a 11,99 CABALLOS FISCALES                    </v>
      </c>
      <c r="H10980" t="str">
        <f>T("GASOLINA                                          ")</f>
        <v xml:space="preserve">GASOLINA                                          </v>
      </c>
      <c r="I10980" s="1">
        <v>2569</v>
      </c>
    </row>
    <row r="10981" spans="1:9">
      <c r="A10981" t="str">
        <f>T("2018")</f>
        <v>2018</v>
      </c>
      <c r="B10981" t="str">
        <f>T("FISICO                                            ")</f>
        <v xml:space="preserve">FISICO                                            </v>
      </c>
      <c r="C10981" t="str">
        <f>T("PUENTE DE VALLECAS  ")</f>
        <v xml:space="preserve">PUENTE DE VALLECAS  </v>
      </c>
      <c r="D10981" t="str">
        <f>T("PORTAZGO            ")</f>
        <v xml:space="preserve">PORTAZGO            </v>
      </c>
      <c r="E10981" t="str">
        <f>T("TU ")</f>
        <v xml:space="preserve">TU </v>
      </c>
      <c r="F10981" t="str">
        <f>T("TURISMOS       ")</f>
        <v xml:space="preserve">TURISMOS       </v>
      </c>
      <c r="G10981" t="str">
        <f>T("De 12 a 15,99 CABALLOS FISCALES                   ")</f>
        <v xml:space="preserve">De 12 a 15,99 CABALLOS FISCALES                   </v>
      </c>
      <c r="H10981" t="str">
        <f>T("GASOLINA                                          ")</f>
        <v xml:space="preserve">GASOLINA                                          </v>
      </c>
      <c r="I10981">
        <v>778</v>
      </c>
    </row>
    <row r="10982" spans="1:9">
      <c r="A10982" t="str">
        <f>T("2018")</f>
        <v>2018</v>
      </c>
      <c r="B10982" t="str">
        <f>T("FISICO                                            ")</f>
        <v xml:space="preserve">FISICO                                            </v>
      </c>
      <c r="C10982" t="str">
        <f>T("PUENTE DE VALLECAS  ")</f>
        <v xml:space="preserve">PUENTE DE VALLECAS  </v>
      </c>
      <c r="D10982" t="str">
        <f>T("PORTAZGO            ")</f>
        <v xml:space="preserve">PORTAZGO            </v>
      </c>
      <c r="E10982" t="str">
        <f>T("TU ")</f>
        <v xml:space="preserve">TU </v>
      </c>
      <c r="F10982" t="str">
        <f>T("TURISMOS       ")</f>
        <v xml:space="preserve">TURISMOS       </v>
      </c>
      <c r="G10982" t="str">
        <f>T("De 16 a 19,99 CABALLOS FISCALES                   ")</f>
        <v xml:space="preserve">De 16 a 19,99 CABALLOS FISCALES                   </v>
      </c>
      <c r="H10982" t="str">
        <f>T("GASOLINA                                          ")</f>
        <v xml:space="preserve">GASOLINA                                          </v>
      </c>
      <c r="I10982">
        <v>99</v>
      </c>
    </row>
    <row r="10983" spans="1:9">
      <c r="A10983" t="str">
        <f>T("2018")</f>
        <v>2018</v>
      </c>
      <c r="B10983" t="str">
        <f>T("FISICO                                            ")</f>
        <v xml:space="preserve">FISICO                                            </v>
      </c>
      <c r="C10983" t="str">
        <f>T("PUENTE DE VALLECAS  ")</f>
        <v xml:space="preserve">PUENTE DE VALLECAS  </v>
      </c>
      <c r="D10983" t="str">
        <f>T("PORTAZGO            ")</f>
        <v xml:space="preserve">PORTAZGO            </v>
      </c>
      <c r="E10983" t="str">
        <f>T("TU ")</f>
        <v xml:space="preserve">TU </v>
      </c>
      <c r="F10983" t="str">
        <f>T("TURISMOS       ")</f>
        <v xml:space="preserve">TURISMOS       </v>
      </c>
      <c r="G10983" t="str">
        <f>T("De 20 CABALLOS FISCALES en adelante               ")</f>
        <v xml:space="preserve">De 20 CABALLOS FISCALES en adelante               </v>
      </c>
      <c r="H10983" t="str">
        <f>T("GASOLINA                                          ")</f>
        <v xml:space="preserve">GASOLINA                                          </v>
      </c>
      <c r="I10983">
        <v>40</v>
      </c>
    </row>
    <row r="10984" spans="1:9">
      <c r="A10984" t="str">
        <f>T("2018")</f>
        <v>2018</v>
      </c>
      <c r="B10984" t="str">
        <f>T("FISICO                                            ")</f>
        <v xml:space="preserve">FISICO                                            </v>
      </c>
      <c r="C10984" t="str">
        <f>T("PUENTE DE VALLECAS  ")</f>
        <v xml:space="preserve">PUENTE DE VALLECAS  </v>
      </c>
      <c r="D10984" t="str">
        <f>T("NUMANCIA            ")</f>
        <v xml:space="preserve">NUMANCIA            </v>
      </c>
      <c r="E10984" t="str">
        <f>T("TU ")</f>
        <v xml:space="preserve">TU </v>
      </c>
      <c r="F10984" t="str">
        <f>T("TURISMOS       ")</f>
        <v xml:space="preserve">TURISMOS       </v>
      </c>
      <c r="G10984" t="str">
        <f>T("De menos de 8 CABALLOS FISCALES                   ")</f>
        <v xml:space="preserve">De menos de 8 CABALLOS FISCALES                   </v>
      </c>
      <c r="H10984" t="str">
        <f>T("GASOLINA                                          ")</f>
        <v xml:space="preserve">GASOLINA                                          </v>
      </c>
      <c r="I10984">
        <v>332</v>
      </c>
    </row>
    <row r="10985" spans="1:9">
      <c r="A10985" t="str">
        <f>T("2018")</f>
        <v>2018</v>
      </c>
      <c r="B10985" t="str">
        <f>T("FISICO                                            ")</f>
        <v xml:space="preserve">FISICO                                            </v>
      </c>
      <c r="C10985" t="str">
        <f>T("PUENTE DE VALLECAS  ")</f>
        <v xml:space="preserve">PUENTE DE VALLECAS  </v>
      </c>
      <c r="D10985" t="str">
        <f>T("NUMANCIA            ")</f>
        <v xml:space="preserve">NUMANCIA            </v>
      </c>
      <c r="E10985" t="str">
        <f>T("TU ")</f>
        <v xml:space="preserve">TU </v>
      </c>
      <c r="F10985" t="str">
        <f>T("TURISMOS       ")</f>
        <v xml:space="preserve">TURISMOS       </v>
      </c>
      <c r="G10985" t="str">
        <f>T("De 8 a 11,99 CABALLOS FISCALES                    ")</f>
        <v xml:space="preserve">De 8 a 11,99 CABALLOS FISCALES                    </v>
      </c>
      <c r="H10985" t="str">
        <f>T("GASOLINA                                          ")</f>
        <v xml:space="preserve">GASOLINA                                          </v>
      </c>
      <c r="I10985" s="1">
        <v>3955</v>
      </c>
    </row>
    <row r="10986" spans="1:9">
      <c r="A10986" t="str">
        <f>T("2018")</f>
        <v>2018</v>
      </c>
      <c r="B10986" t="str">
        <f>T("FISICO                                            ")</f>
        <v xml:space="preserve">FISICO                                            </v>
      </c>
      <c r="C10986" t="str">
        <f>T("PUENTE DE VALLECAS  ")</f>
        <v xml:space="preserve">PUENTE DE VALLECAS  </v>
      </c>
      <c r="D10986" t="str">
        <f>T("NUMANCIA            ")</f>
        <v xml:space="preserve">NUMANCIA            </v>
      </c>
      <c r="E10986" t="str">
        <f>T("TU ")</f>
        <v xml:space="preserve">TU </v>
      </c>
      <c r="F10986" t="str">
        <f>T("TURISMOS       ")</f>
        <v xml:space="preserve">TURISMOS       </v>
      </c>
      <c r="G10986" t="str">
        <f>T("De 12 a 15,99 CABALLOS FISCALES                   ")</f>
        <v xml:space="preserve">De 12 a 15,99 CABALLOS FISCALES                   </v>
      </c>
      <c r="H10986" t="str">
        <f>T("GASOLINA                                          ")</f>
        <v xml:space="preserve">GASOLINA                                          </v>
      </c>
      <c r="I10986" s="1">
        <v>1224</v>
      </c>
    </row>
    <row r="10987" spans="1:9">
      <c r="A10987" t="str">
        <f>T("2018")</f>
        <v>2018</v>
      </c>
      <c r="B10987" t="str">
        <f>T("FISICO                                            ")</f>
        <v xml:space="preserve">FISICO                                            </v>
      </c>
      <c r="C10987" t="str">
        <f>T("PUENTE DE VALLECAS  ")</f>
        <v xml:space="preserve">PUENTE DE VALLECAS  </v>
      </c>
      <c r="D10987" t="str">
        <f>T("NUMANCIA            ")</f>
        <v xml:space="preserve">NUMANCIA            </v>
      </c>
      <c r="E10987" t="str">
        <f>T("TU ")</f>
        <v xml:space="preserve">TU </v>
      </c>
      <c r="F10987" t="str">
        <f>T("TURISMOS       ")</f>
        <v xml:space="preserve">TURISMOS       </v>
      </c>
      <c r="G10987" t="str">
        <f>T("De 16 a 19,99 CABALLOS FISCALES                   ")</f>
        <v xml:space="preserve">De 16 a 19,99 CABALLOS FISCALES                   </v>
      </c>
      <c r="H10987" t="str">
        <f>T("GASOLINA                                          ")</f>
        <v xml:space="preserve">GASOLINA                                          </v>
      </c>
      <c r="I10987">
        <v>166</v>
      </c>
    </row>
    <row r="10988" spans="1:9">
      <c r="A10988" t="str">
        <f>T("2018")</f>
        <v>2018</v>
      </c>
      <c r="B10988" t="str">
        <f>T("FISICO                                            ")</f>
        <v xml:space="preserve">FISICO                                            </v>
      </c>
      <c r="C10988" t="str">
        <f>T("PUENTE DE VALLECAS  ")</f>
        <v xml:space="preserve">PUENTE DE VALLECAS  </v>
      </c>
      <c r="D10988" t="str">
        <f>T("NUMANCIA            ")</f>
        <v xml:space="preserve">NUMANCIA            </v>
      </c>
      <c r="E10988" t="str">
        <f>T("TU ")</f>
        <v xml:space="preserve">TU </v>
      </c>
      <c r="F10988" t="str">
        <f>T("TURISMOS       ")</f>
        <v xml:space="preserve">TURISMOS       </v>
      </c>
      <c r="G10988" t="str">
        <f>T("De 20 CABALLOS FISCALES en adelante               ")</f>
        <v xml:space="preserve">De 20 CABALLOS FISCALES en adelante               </v>
      </c>
      <c r="H10988" t="str">
        <f>T("GASOLINA                                          ")</f>
        <v xml:space="preserve">GASOLINA                                          </v>
      </c>
      <c r="I10988">
        <v>67</v>
      </c>
    </row>
    <row r="10989" spans="1:9">
      <c r="A10989" t="str">
        <f>T("2018")</f>
        <v>2018</v>
      </c>
      <c r="B10989" t="str">
        <f>T("JURIDICO                                          ")</f>
        <v xml:space="preserve">JURIDICO                                          </v>
      </c>
      <c r="C10989" t="str">
        <f>T("PUENTE DE VALLECAS  ")</f>
        <v xml:space="preserve">PUENTE DE VALLECAS  </v>
      </c>
      <c r="D10989" t="str">
        <f>T("SIN BARRIO          ")</f>
        <v xml:space="preserve">SIN BARRIO          </v>
      </c>
      <c r="E10989" t="str">
        <f>T("TU ")</f>
        <v xml:space="preserve">TU </v>
      </c>
      <c r="F10989" t="str">
        <f>T("TURISMOS       ")</f>
        <v xml:space="preserve">TURISMOS       </v>
      </c>
      <c r="G10989" t="str">
        <f>T("De 8 a 11,99 CABALLOS FISCALES                    ")</f>
        <v xml:space="preserve">De 8 a 11,99 CABALLOS FISCALES                    </v>
      </c>
      <c r="H10989" t="str">
        <f>T("GASOLINA                                          ")</f>
        <v xml:space="preserve">GASOLINA                                          </v>
      </c>
      <c r="I10989">
        <v>1</v>
      </c>
    </row>
    <row r="10990" spans="1:9">
      <c r="A10990" t="str">
        <f>T("2018")</f>
        <v>2018</v>
      </c>
      <c r="B10990" t="str">
        <f>T("JURIDICO                                          ")</f>
        <v xml:space="preserve">JURIDICO                                          </v>
      </c>
      <c r="C10990" t="str">
        <f>T("PUENTE DE VALLECAS  ")</f>
        <v xml:space="preserve">PUENTE DE VALLECAS  </v>
      </c>
      <c r="D10990" t="str">
        <f>T("SIN BARRIO          ")</f>
        <v xml:space="preserve">SIN BARRIO          </v>
      </c>
      <c r="E10990" t="str">
        <f>T("TU ")</f>
        <v xml:space="preserve">TU </v>
      </c>
      <c r="F10990" t="str">
        <f>T("TURISMOS       ")</f>
        <v xml:space="preserve">TURISMOS       </v>
      </c>
      <c r="G10990" t="str">
        <f>T("De 12 a 15,99 CABALLOS FISCALES                   ")</f>
        <v xml:space="preserve">De 12 a 15,99 CABALLOS FISCALES                   </v>
      </c>
      <c r="H10990" t="str">
        <f>T("GASOLINA                                          ")</f>
        <v xml:space="preserve">GASOLINA                                          </v>
      </c>
      <c r="I10990">
        <v>3</v>
      </c>
    </row>
    <row r="10991" spans="1:9">
      <c r="A10991" t="str">
        <f>T("2018")</f>
        <v>2018</v>
      </c>
      <c r="B10991" t="str">
        <f>T("JURIDICO                                          ")</f>
        <v xml:space="preserve">JURIDICO                                          </v>
      </c>
      <c r="C10991" t="str">
        <f>T("PUENTE DE VALLECAS  ")</f>
        <v xml:space="preserve">PUENTE DE VALLECAS  </v>
      </c>
      <c r="D10991" t="str">
        <f>T("SIN BARRIO          ")</f>
        <v xml:space="preserve">SIN BARRIO          </v>
      </c>
      <c r="E10991" t="str">
        <f>T("TU ")</f>
        <v xml:space="preserve">TU </v>
      </c>
      <c r="F10991" t="str">
        <f>T("TURISMOS       ")</f>
        <v xml:space="preserve">TURISMOS       </v>
      </c>
      <c r="G10991" t="str">
        <f>T("De 16 a 19,99 CABALLOS FISCALES                   ")</f>
        <v xml:space="preserve">De 16 a 19,99 CABALLOS FISCALES                   </v>
      </c>
      <c r="H10991" t="str">
        <f>T("GASOLINA                                          ")</f>
        <v xml:space="preserve">GASOLINA                                          </v>
      </c>
      <c r="I10991">
        <v>1</v>
      </c>
    </row>
    <row r="10992" spans="1:9">
      <c r="A10992" t="str">
        <f>T("2018")</f>
        <v>2018</v>
      </c>
      <c r="B10992" t="str">
        <f>T("JURIDICO                                          ")</f>
        <v xml:space="preserve">JURIDICO                                          </v>
      </c>
      <c r="C10992" t="str">
        <f>T("PUENTE DE VALLECAS  ")</f>
        <v xml:space="preserve">PUENTE DE VALLECAS  </v>
      </c>
      <c r="D10992" t="str">
        <f>T("SIN BARRIO          ")</f>
        <v xml:space="preserve">SIN BARRIO          </v>
      </c>
      <c r="E10992" t="str">
        <f>T("TU ")</f>
        <v xml:space="preserve">TU </v>
      </c>
      <c r="F10992" t="str">
        <f>T("TURISMOS       ")</f>
        <v xml:space="preserve">TURISMOS       </v>
      </c>
      <c r="G10992" t="str">
        <f>T("De 20 CABALLOS FISCALES en adelante               ")</f>
        <v xml:space="preserve">De 20 CABALLOS FISCALES en adelante               </v>
      </c>
      <c r="H10992" t="str">
        <f>T("GASOLINA                                          ")</f>
        <v xml:space="preserve">GASOLINA                                          </v>
      </c>
      <c r="I10992">
        <v>5</v>
      </c>
    </row>
    <row r="10993" spans="1:9">
      <c r="A10993" t="str">
        <f>T("2018")</f>
        <v>2018</v>
      </c>
      <c r="B10993" t="str">
        <f>T("JURIDICO                                          ")</f>
        <v xml:space="preserve">JURIDICO                                          </v>
      </c>
      <c r="C10993" t="str">
        <f>T("PUENTE DE VALLECAS  ")</f>
        <v xml:space="preserve">PUENTE DE VALLECAS  </v>
      </c>
      <c r="D10993" t="str">
        <f>T("ENTREVIAS           ")</f>
        <v xml:space="preserve">ENTREVIAS           </v>
      </c>
      <c r="E10993" t="str">
        <f>T("TU ")</f>
        <v xml:space="preserve">TU </v>
      </c>
      <c r="F10993" t="str">
        <f>T("TURISMOS       ")</f>
        <v xml:space="preserve">TURISMOS       </v>
      </c>
      <c r="G10993" t="str">
        <f>T("De menos de 8 CABALLOS FISCALES                   ")</f>
        <v xml:space="preserve">De menos de 8 CABALLOS FISCALES                   </v>
      </c>
      <c r="H10993" t="str">
        <f>T("GASOLINA                                          ")</f>
        <v xml:space="preserve">GASOLINA                                          </v>
      </c>
      <c r="I10993">
        <v>4</v>
      </c>
    </row>
    <row r="10994" spans="1:9">
      <c r="A10994" t="str">
        <f>T("2018")</f>
        <v>2018</v>
      </c>
      <c r="B10994" t="str">
        <f>T("JURIDICO                                          ")</f>
        <v xml:space="preserve">JURIDICO                                          </v>
      </c>
      <c r="C10994" t="str">
        <f>T("PUENTE DE VALLECAS  ")</f>
        <v xml:space="preserve">PUENTE DE VALLECAS  </v>
      </c>
      <c r="D10994" t="str">
        <f>T("ENTREVIAS           ")</f>
        <v xml:space="preserve">ENTREVIAS           </v>
      </c>
      <c r="E10994" t="str">
        <f>T("TU ")</f>
        <v xml:space="preserve">TU </v>
      </c>
      <c r="F10994" t="str">
        <f>T("TURISMOS       ")</f>
        <v xml:space="preserve">TURISMOS       </v>
      </c>
      <c r="G10994" t="str">
        <f>T("De 8 a 11,99 CABALLOS FISCALES                    ")</f>
        <v xml:space="preserve">De 8 a 11,99 CABALLOS FISCALES                    </v>
      </c>
      <c r="H10994" t="str">
        <f>T("GASOLINA                                          ")</f>
        <v xml:space="preserve">GASOLINA                                          </v>
      </c>
      <c r="I10994">
        <v>29</v>
      </c>
    </row>
    <row r="10995" spans="1:9">
      <c r="A10995" t="str">
        <f>T("2018")</f>
        <v>2018</v>
      </c>
      <c r="B10995" t="str">
        <f>T("JURIDICO                                          ")</f>
        <v xml:space="preserve">JURIDICO                                          </v>
      </c>
      <c r="C10995" t="str">
        <f>T("PUENTE DE VALLECAS  ")</f>
        <v xml:space="preserve">PUENTE DE VALLECAS  </v>
      </c>
      <c r="D10995" t="str">
        <f>T("ENTREVIAS           ")</f>
        <v xml:space="preserve">ENTREVIAS           </v>
      </c>
      <c r="E10995" t="str">
        <f>T("TU ")</f>
        <v xml:space="preserve">TU </v>
      </c>
      <c r="F10995" t="str">
        <f>T("TURISMOS       ")</f>
        <v xml:space="preserve">TURISMOS       </v>
      </c>
      <c r="G10995" t="str">
        <f>T("De 12 a 15,99 CABALLOS FISCALES                   ")</f>
        <v xml:space="preserve">De 12 a 15,99 CABALLOS FISCALES                   </v>
      </c>
      <c r="H10995" t="str">
        <f>T("GASOLINA                                          ")</f>
        <v xml:space="preserve">GASOLINA                                          </v>
      </c>
      <c r="I10995">
        <v>14</v>
      </c>
    </row>
    <row r="10996" spans="1:9">
      <c r="A10996" t="str">
        <f>T("2018")</f>
        <v>2018</v>
      </c>
      <c r="B10996" t="str">
        <f>T("JURIDICO                                          ")</f>
        <v xml:space="preserve">JURIDICO                                          </v>
      </c>
      <c r="C10996" t="str">
        <f>T("PUENTE DE VALLECAS  ")</f>
        <v xml:space="preserve">PUENTE DE VALLECAS  </v>
      </c>
      <c r="D10996" t="str">
        <f>T("ENTREVIAS           ")</f>
        <v xml:space="preserve">ENTREVIAS           </v>
      </c>
      <c r="E10996" t="str">
        <f>T("TU ")</f>
        <v xml:space="preserve">TU </v>
      </c>
      <c r="F10996" t="str">
        <f>T("TURISMOS       ")</f>
        <v xml:space="preserve">TURISMOS       </v>
      </c>
      <c r="G10996" t="str">
        <f>T("De 16 a 19,99 CABALLOS FISCALES                   ")</f>
        <v xml:space="preserve">De 16 a 19,99 CABALLOS FISCALES                   </v>
      </c>
      <c r="H10996" t="str">
        <f>T("GASOLINA                                          ")</f>
        <v xml:space="preserve">GASOLINA                                          </v>
      </c>
      <c r="I10996">
        <v>9</v>
      </c>
    </row>
    <row r="10997" spans="1:9">
      <c r="A10997" t="str">
        <f>T("2018")</f>
        <v>2018</v>
      </c>
      <c r="B10997" t="str">
        <f>T("JURIDICO                                          ")</f>
        <v xml:space="preserve">JURIDICO                                          </v>
      </c>
      <c r="C10997" t="str">
        <f>T("PUENTE DE VALLECAS  ")</f>
        <v xml:space="preserve">PUENTE DE VALLECAS  </v>
      </c>
      <c r="D10997" t="str">
        <f>T("ENTREVIAS           ")</f>
        <v xml:space="preserve">ENTREVIAS           </v>
      </c>
      <c r="E10997" t="str">
        <f>T("TU ")</f>
        <v xml:space="preserve">TU </v>
      </c>
      <c r="F10997" t="str">
        <f>T("TURISMOS       ")</f>
        <v xml:space="preserve">TURISMOS       </v>
      </c>
      <c r="G10997" t="str">
        <f>T("De 20 CABALLOS FISCALES en adelante               ")</f>
        <v xml:space="preserve">De 20 CABALLOS FISCALES en adelante               </v>
      </c>
      <c r="H10997" t="str">
        <f>T("GASOLINA                                          ")</f>
        <v xml:space="preserve">GASOLINA                                          </v>
      </c>
      <c r="I10997">
        <v>2</v>
      </c>
    </row>
    <row r="10998" spans="1:9">
      <c r="A10998" t="str">
        <f>T("2018")</f>
        <v>2018</v>
      </c>
      <c r="B10998" t="str">
        <f>T("JURIDICO                                          ")</f>
        <v xml:space="preserve">JURIDICO                                          </v>
      </c>
      <c r="C10998" t="str">
        <f>T("PUENTE DE VALLECAS  ")</f>
        <v xml:space="preserve">PUENTE DE VALLECAS  </v>
      </c>
      <c r="D10998" t="str">
        <f>T("SAN DIEGO           ")</f>
        <v xml:space="preserve">SAN DIEGO           </v>
      </c>
      <c r="E10998" t="str">
        <f>T("TU ")</f>
        <v xml:space="preserve">TU </v>
      </c>
      <c r="F10998" t="str">
        <f>T("TURISMOS       ")</f>
        <v xml:space="preserve">TURISMOS       </v>
      </c>
      <c r="G10998" t="str">
        <f>T("De menos de 8 CABALLOS FISCALES                   ")</f>
        <v xml:space="preserve">De menos de 8 CABALLOS FISCALES                   </v>
      </c>
      <c r="H10998" t="str">
        <f>T("GASOLINA                                          ")</f>
        <v xml:space="preserve">GASOLINA                                          </v>
      </c>
      <c r="I10998">
        <v>12</v>
      </c>
    </row>
    <row r="10999" spans="1:9">
      <c r="A10999" t="str">
        <f>T("2018")</f>
        <v>2018</v>
      </c>
      <c r="B10999" t="str">
        <f>T("JURIDICO                                          ")</f>
        <v xml:space="preserve">JURIDICO                                          </v>
      </c>
      <c r="C10999" t="str">
        <f>T("PUENTE DE VALLECAS  ")</f>
        <v xml:space="preserve">PUENTE DE VALLECAS  </v>
      </c>
      <c r="D10999" t="str">
        <f>T("SAN DIEGO           ")</f>
        <v xml:space="preserve">SAN DIEGO           </v>
      </c>
      <c r="E10999" t="str">
        <f>T("TU ")</f>
        <v xml:space="preserve">TU </v>
      </c>
      <c r="F10999" t="str">
        <f>T("TURISMOS       ")</f>
        <v xml:space="preserve">TURISMOS       </v>
      </c>
      <c r="G10999" t="str">
        <f>T("De 8 a 11,99 CABALLOS FISCALES                    ")</f>
        <v xml:space="preserve">De 8 a 11,99 CABALLOS FISCALES                    </v>
      </c>
      <c r="H10999" t="str">
        <f>T("GASOLINA                                          ")</f>
        <v xml:space="preserve">GASOLINA                                          </v>
      </c>
      <c r="I10999">
        <v>81</v>
      </c>
    </row>
    <row r="11000" spans="1:9">
      <c r="A11000" t="str">
        <f>T("2018")</f>
        <v>2018</v>
      </c>
      <c r="B11000" t="str">
        <f>T("JURIDICO                                          ")</f>
        <v xml:space="preserve">JURIDICO                                          </v>
      </c>
      <c r="C11000" t="str">
        <f>T("PUENTE DE VALLECAS  ")</f>
        <v xml:space="preserve">PUENTE DE VALLECAS  </v>
      </c>
      <c r="D11000" t="str">
        <f>T("SAN DIEGO           ")</f>
        <v xml:space="preserve">SAN DIEGO           </v>
      </c>
      <c r="E11000" t="str">
        <f>T("TU ")</f>
        <v xml:space="preserve">TU </v>
      </c>
      <c r="F11000" t="str">
        <f>T("TURISMOS       ")</f>
        <v xml:space="preserve">TURISMOS       </v>
      </c>
      <c r="G11000" t="str">
        <f>T("De 12 a 15,99 CABALLOS FISCALES                   ")</f>
        <v xml:space="preserve">De 12 a 15,99 CABALLOS FISCALES                   </v>
      </c>
      <c r="H11000" t="str">
        <f>T("GASOLINA                                          ")</f>
        <v xml:space="preserve">GASOLINA                                          </v>
      </c>
      <c r="I11000">
        <v>36</v>
      </c>
    </row>
    <row r="11001" spans="1:9">
      <c r="A11001" t="str">
        <f>T("2018")</f>
        <v>2018</v>
      </c>
      <c r="B11001" t="str">
        <f>T("JURIDICO                                          ")</f>
        <v xml:space="preserve">JURIDICO                                          </v>
      </c>
      <c r="C11001" t="str">
        <f>T("PUENTE DE VALLECAS  ")</f>
        <v xml:space="preserve">PUENTE DE VALLECAS  </v>
      </c>
      <c r="D11001" t="str">
        <f>T("SAN DIEGO           ")</f>
        <v xml:space="preserve">SAN DIEGO           </v>
      </c>
      <c r="E11001" t="str">
        <f>T("TU ")</f>
        <v xml:space="preserve">TU </v>
      </c>
      <c r="F11001" t="str">
        <f>T("TURISMOS       ")</f>
        <v xml:space="preserve">TURISMOS       </v>
      </c>
      <c r="G11001" t="str">
        <f>T("De 16 a 19,99 CABALLOS FISCALES                   ")</f>
        <v xml:space="preserve">De 16 a 19,99 CABALLOS FISCALES                   </v>
      </c>
      <c r="H11001" t="str">
        <f>T("GASOLINA                                          ")</f>
        <v xml:space="preserve">GASOLINA                                          </v>
      </c>
      <c r="I11001">
        <v>14</v>
      </c>
    </row>
    <row r="11002" spans="1:9">
      <c r="A11002" t="str">
        <f>T("2018")</f>
        <v>2018</v>
      </c>
      <c r="B11002" t="str">
        <f>T("JURIDICO                                          ")</f>
        <v xml:space="preserve">JURIDICO                                          </v>
      </c>
      <c r="C11002" t="str">
        <f>T("PUENTE DE VALLECAS  ")</f>
        <v xml:space="preserve">PUENTE DE VALLECAS  </v>
      </c>
      <c r="D11002" t="str">
        <f>T("SAN DIEGO           ")</f>
        <v xml:space="preserve">SAN DIEGO           </v>
      </c>
      <c r="E11002" t="str">
        <f>T("TU ")</f>
        <v xml:space="preserve">TU </v>
      </c>
      <c r="F11002" t="str">
        <f>T("TURISMOS       ")</f>
        <v xml:space="preserve">TURISMOS       </v>
      </c>
      <c r="G11002" t="str">
        <f>T("De 20 CABALLOS FISCALES en adelante               ")</f>
        <v xml:space="preserve">De 20 CABALLOS FISCALES en adelante               </v>
      </c>
      <c r="H11002" t="str">
        <f>T("GASOLINA                                          ")</f>
        <v xml:space="preserve">GASOLINA                                          </v>
      </c>
      <c r="I11002">
        <v>27</v>
      </c>
    </row>
    <row r="11003" spans="1:9">
      <c r="A11003" t="str">
        <f>T("2018")</f>
        <v>2018</v>
      </c>
      <c r="B11003" t="str">
        <f>T("JURIDICO                                          ")</f>
        <v xml:space="preserve">JURIDICO                                          </v>
      </c>
      <c r="C11003" t="str">
        <f>T("PUENTE DE VALLECAS  ")</f>
        <v xml:space="preserve">PUENTE DE VALLECAS  </v>
      </c>
      <c r="D11003" t="str">
        <f>T("PALOMERAS BAJAS     ")</f>
        <v xml:space="preserve">PALOMERAS BAJAS     </v>
      </c>
      <c r="E11003" t="str">
        <f>T("TU ")</f>
        <v xml:space="preserve">TU </v>
      </c>
      <c r="F11003" t="str">
        <f>T("TURISMOS       ")</f>
        <v xml:space="preserve">TURISMOS       </v>
      </c>
      <c r="G11003" t="str">
        <f>T("De menos de 8 CABALLOS FISCALES                   ")</f>
        <v xml:space="preserve">De menos de 8 CABALLOS FISCALES                   </v>
      </c>
      <c r="H11003" t="str">
        <f>T("GASOLINA                                          ")</f>
        <v xml:space="preserve">GASOLINA                                          </v>
      </c>
      <c r="I11003">
        <v>5</v>
      </c>
    </row>
    <row r="11004" spans="1:9">
      <c r="A11004" t="str">
        <f>T("2018")</f>
        <v>2018</v>
      </c>
      <c r="B11004" t="str">
        <f>T("JURIDICO                                          ")</f>
        <v xml:space="preserve">JURIDICO                                          </v>
      </c>
      <c r="C11004" t="str">
        <f>T("PUENTE DE VALLECAS  ")</f>
        <v xml:space="preserve">PUENTE DE VALLECAS  </v>
      </c>
      <c r="D11004" t="str">
        <f>T("PALOMERAS BAJAS     ")</f>
        <v xml:space="preserve">PALOMERAS BAJAS     </v>
      </c>
      <c r="E11004" t="str">
        <f>T("TU ")</f>
        <v xml:space="preserve">TU </v>
      </c>
      <c r="F11004" t="str">
        <f>T("TURISMOS       ")</f>
        <v xml:space="preserve">TURISMOS       </v>
      </c>
      <c r="G11004" t="str">
        <f>T("De 8 a 11,99 CABALLOS FISCALES                    ")</f>
        <v xml:space="preserve">De 8 a 11,99 CABALLOS FISCALES                    </v>
      </c>
      <c r="H11004" t="str">
        <f>T("GASOLINA                                          ")</f>
        <v xml:space="preserve">GASOLINA                                          </v>
      </c>
      <c r="I11004">
        <v>44</v>
      </c>
    </row>
    <row r="11005" spans="1:9">
      <c r="A11005" t="str">
        <f>T("2018")</f>
        <v>2018</v>
      </c>
      <c r="B11005" t="str">
        <f>T("JURIDICO                                          ")</f>
        <v xml:space="preserve">JURIDICO                                          </v>
      </c>
      <c r="C11005" t="str">
        <f>T("PUENTE DE VALLECAS  ")</f>
        <v xml:space="preserve">PUENTE DE VALLECAS  </v>
      </c>
      <c r="D11005" t="str">
        <f>T("PALOMERAS BAJAS     ")</f>
        <v xml:space="preserve">PALOMERAS BAJAS     </v>
      </c>
      <c r="E11005" t="str">
        <f>T("TU ")</f>
        <v xml:space="preserve">TU </v>
      </c>
      <c r="F11005" t="str">
        <f>T("TURISMOS       ")</f>
        <v xml:space="preserve">TURISMOS       </v>
      </c>
      <c r="G11005" t="str">
        <f>T("De 12 a 15,99 CABALLOS FISCALES                   ")</f>
        <v xml:space="preserve">De 12 a 15,99 CABALLOS FISCALES                   </v>
      </c>
      <c r="H11005" t="str">
        <f>T("GASOLINA                                          ")</f>
        <v xml:space="preserve">GASOLINA                                          </v>
      </c>
      <c r="I11005">
        <v>16</v>
      </c>
    </row>
    <row r="11006" spans="1:9">
      <c r="A11006" t="str">
        <f>T("2018")</f>
        <v>2018</v>
      </c>
      <c r="B11006" t="str">
        <f>T("JURIDICO                                          ")</f>
        <v xml:space="preserve">JURIDICO                                          </v>
      </c>
      <c r="C11006" t="str">
        <f>T("PUENTE DE VALLECAS  ")</f>
        <v xml:space="preserve">PUENTE DE VALLECAS  </v>
      </c>
      <c r="D11006" t="str">
        <f>T("PALOMERAS BAJAS     ")</f>
        <v xml:space="preserve">PALOMERAS BAJAS     </v>
      </c>
      <c r="E11006" t="str">
        <f>T("TU ")</f>
        <v xml:space="preserve">TU </v>
      </c>
      <c r="F11006" t="str">
        <f>T("TURISMOS       ")</f>
        <v xml:space="preserve">TURISMOS       </v>
      </c>
      <c r="G11006" t="str">
        <f>T("De 16 a 19,99 CABALLOS FISCALES                   ")</f>
        <v xml:space="preserve">De 16 a 19,99 CABALLOS FISCALES                   </v>
      </c>
      <c r="H11006" t="str">
        <f>T("GASOLINA                                          ")</f>
        <v xml:space="preserve">GASOLINA                                          </v>
      </c>
      <c r="I11006">
        <v>7</v>
      </c>
    </row>
    <row r="11007" spans="1:9">
      <c r="A11007" t="str">
        <f>T("2018")</f>
        <v>2018</v>
      </c>
      <c r="B11007" t="str">
        <f>T("JURIDICO                                          ")</f>
        <v xml:space="preserve">JURIDICO                                          </v>
      </c>
      <c r="C11007" t="str">
        <f>T("PUENTE DE VALLECAS  ")</f>
        <v xml:space="preserve">PUENTE DE VALLECAS  </v>
      </c>
      <c r="D11007" t="str">
        <f>T("PALOMERAS BAJAS     ")</f>
        <v xml:space="preserve">PALOMERAS BAJAS     </v>
      </c>
      <c r="E11007" t="str">
        <f>T("TU ")</f>
        <v xml:space="preserve">TU </v>
      </c>
      <c r="F11007" t="str">
        <f>T("TURISMOS       ")</f>
        <v xml:space="preserve">TURISMOS       </v>
      </c>
      <c r="G11007" t="str">
        <f>T("De 20 CABALLOS FISCALES en adelante               ")</f>
        <v xml:space="preserve">De 20 CABALLOS FISCALES en adelante               </v>
      </c>
      <c r="H11007" t="str">
        <f>T("GASOLINA                                          ")</f>
        <v xml:space="preserve">GASOLINA                                          </v>
      </c>
      <c r="I11007">
        <v>8</v>
      </c>
    </row>
    <row r="11008" spans="1:9">
      <c r="A11008" t="str">
        <f>T("2018")</f>
        <v>2018</v>
      </c>
      <c r="B11008" t="str">
        <f>T("JURIDICO                                          ")</f>
        <v xml:space="preserve">JURIDICO                                          </v>
      </c>
      <c r="C11008" t="str">
        <f>T("PUENTE DE VALLECAS  ")</f>
        <v xml:space="preserve">PUENTE DE VALLECAS  </v>
      </c>
      <c r="D11008" t="str">
        <f>T("PALOMERAS SURESTE   ")</f>
        <v xml:space="preserve">PALOMERAS SURESTE   </v>
      </c>
      <c r="E11008" t="str">
        <f>T("TU ")</f>
        <v xml:space="preserve">TU </v>
      </c>
      <c r="F11008" t="str">
        <f>T("TURISMOS       ")</f>
        <v xml:space="preserve">TURISMOS       </v>
      </c>
      <c r="G11008" t="str">
        <f>T("De menos de 8 CABALLOS FISCALES                   ")</f>
        <v xml:space="preserve">De menos de 8 CABALLOS FISCALES                   </v>
      </c>
      <c r="H11008" t="str">
        <f>T("GASOLINA                                          ")</f>
        <v xml:space="preserve">GASOLINA                                          </v>
      </c>
      <c r="I11008">
        <v>14</v>
      </c>
    </row>
    <row r="11009" spans="1:9">
      <c r="A11009" t="str">
        <f>T("2018")</f>
        <v>2018</v>
      </c>
      <c r="B11009" t="str">
        <f>T("JURIDICO                                          ")</f>
        <v xml:space="preserve">JURIDICO                                          </v>
      </c>
      <c r="C11009" t="str">
        <f>T("PUENTE DE VALLECAS  ")</f>
        <v xml:space="preserve">PUENTE DE VALLECAS  </v>
      </c>
      <c r="D11009" t="str">
        <f>T("PALOMERAS SURESTE   ")</f>
        <v xml:space="preserve">PALOMERAS SURESTE   </v>
      </c>
      <c r="E11009" t="str">
        <f>T("TU ")</f>
        <v xml:space="preserve">TU </v>
      </c>
      <c r="F11009" t="str">
        <f>T("TURISMOS       ")</f>
        <v xml:space="preserve">TURISMOS       </v>
      </c>
      <c r="G11009" t="str">
        <f>T("De 8 a 11,99 CABALLOS FISCALES                    ")</f>
        <v xml:space="preserve">De 8 a 11,99 CABALLOS FISCALES                    </v>
      </c>
      <c r="H11009" t="str">
        <f>T("GASOLINA                                          ")</f>
        <v xml:space="preserve">GASOLINA                                          </v>
      </c>
      <c r="I11009">
        <v>82</v>
      </c>
    </row>
    <row r="11010" spans="1:9">
      <c r="A11010" t="str">
        <f>T("2018")</f>
        <v>2018</v>
      </c>
      <c r="B11010" t="str">
        <f>T("JURIDICO                                          ")</f>
        <v xml:space="preserve">JURIDICO                                          </v>
      </c>
      <c r="C11010" t="str">
        <f>T("PUENTE DE VALLECAS  ")</f>
        <v xml:space="preserve">PUENTE DE VALLECAS  </v>
      </c>
      <c r="D11010" t="str">
        <f>T("PALOMERAS SURESTE   ")</f>
        <v xml:space="preserve">PALOMERAS SURESTE   </v>
      </c>
      <c r="E11010" t="str">
        <f>T("TU ")</f>
        <v xml:space="preserve">TU </v>
      </c>
      <c r="F11010" t="str">
        <f>T("TURISMOS       ")</f>
        <v xml:space="preserve">TURISMOS       </v>
      </c>
      <c r="G11010" t="str">
        <f>T("De 12 a 15,99 CABALLOS FISCALES                   ")</f>
        <v xml:space="preserve">De 12 a 15,99 CABALLOS FISCALES                   </v>
      </c>
      <c r="H11010" t="str">
        <f>T("GASOLINA                                          ")</f>
        <v xml:space="preserve">GASOLINA                                          </v>
      </c>
      <c r="I11010">
        <v>29</v>
      </c>
    </row>
    <row r="11011" spans="1:9">
      <c r="A11011" t="str">
        <f>T("2018")</f>
        <v>2018</v>
      </c>
      <c r="B11011" t="str">
        <f>T("JURIDICO                                          ")</f>
        <v xml:space="preserve">JURIDICO                                          </v>
      </c>
      <c r="C11011" t="str">
        <f>T("PUENTE DE VALLECAS  ")</f>
        <v xml:space="preserve">PUENTE DE VALLECAS  </v>
      </c>
      <c r="D11011" t="str">
        <f>T("PALOMERAS SURESTE   ")</f>
        <v xml:space="preserve">PALOMERAS SURESTE   </v>
      </c>
      <c r="E11011" t="str">
        <f>T("TU ")</f>
        <v xml:space="preserve">TU </v>
      </c>
      <c r="F11011" t="str">
        <f>T("TURISMOS       ")</f>
        <v xml:space="preserve">TURISMOS       </v>
      </c>
      <c r="G11011" t="str">
        <f>T("De 16 a 19,99 CABALLOS FISCALES                   ")</f>
        <v xml:space="preserve">De 16 a 19,99 CABALLOS FISCALES                   </v>
      </c>
      <c r="H11011" t="str">
        <f>T("GASOLINA                                          ")</f>
        <v xml:space="preserve">GASOLINA                                          </v>
      </c>
      <c r="I11011">
        <v>11</v>
      </c>
    </row>
    <row r="11012" spans="1:9">
      <c r="A11012" t="str">
        <f>T("2018")</f>
        <v>2018</v>
      </c>
      <c r="B11012" t="str">
        <f>T("JURIDICO                                          ")</f>
        <v xml:space="preserve">JURIDICO                                          </v>
      </c>
      <c r="C11012" t="str">
        <f>T("PUENTE DE VALLECAS  ")</f>
        <v xml:space="preserve">PUENTE DE VALLECAS  </v>
      </c>
      <c r="D11012" t="str">
        <f>T("PALOMERAS SURESTE   ")</f>
        <v xml:space="preserve">PALOMERAS SURESTE   </v>
      </c>
      <c r="E11012" t="str">
        <f>T("TU ")</f>
        <v xml:space="preserve">TU </v>
      </c>
      <c r="F11012" t="str">
        <f>T("TURISMOS       ")</f>
        <v xml:space="preserve">TURISMOS       </v>
      </c>
      <c r="G11012" t="str">
        <f>T("De 20 CABALLOS FISCALES en adelante               ")</f>
        <v xml:space="preserve">De 20 CABALLOS FISCALES en adelante               </v>
      </c>
      <c r="H11012" t="str">
        <f>T("GASOLINA                                          ")</f>
        <v xml:space="preserve">GASOLINA                                          </v>
      </c>
      <c r="I11012">
        <v>11</v>
      </c>
    </row>
    <row r="11013" spans="1:9">
      <c r="A11013" t="str">
        <f>T("2018")</f>
        <v>2018</v>
      </c>
      <c r="B11013" t="str">
        <f>T("JURIDICO                                          ")</f>
        <v xml:space="preserve">JURIDICO                                          </v>
      </c>
      <c r="C11013" t="str">
        <f>T("PUENTE DE VALLECAS  ")</f>
        <v xml:space="preserve">PUENTE DE VALLECAS  </v>
      </c>
      <c r="D11013" t="str">
        <f>T("PORTAZGO            ")</f>
        <v xml:space="preserve">PORTAZGO            </v>
      </c>
      <c r="E11013" t="str">
        <f>T("TU ")</f>
        <v xml:space="preserve">TU </v>
      </c>
      <c r="F11013" t="str">
        <f>T("TURISMOS       ")</f>
        <v xml:space="preserve">TURISMOS       </v>
      </c>
      <c r="G11013" t="str">
        <f>T("De menos de 8 CABALLOS FISCALES                   ")</f>
        <v xml:space="preserve">De menos de 8 CABALLOS FISCALES                   </v>
      </c>
      <c r="H11013" t="str">
        <f>T("GASOLINA                                          ")</f>
        <v xml:space="preserve">GASOLINA                                          </v>
      </c>
      <c r="I11013">
        <v>9</v>
      </c>
    </row>
    <row r="11014" spans="1:9">
      <c r="A11014" t="str">
        <f>T("2018")</f>
        <v>2018</v>
      </c>
      <c r="B11014" t="str">
        <f>T("JURIDICO                                          ")</f>
        <v xml:space="preserve">JURIDICO                                          </v>
      </c>
      <c r="C11014" t="str">
        <f>T("PUENTE DE VALLECAS  ")</f>
        <v xml:space="preserve">PUENTE DE VALLECAS  </v>
      </c>
      <c r="D11014" t="str">
        <f>T("PORTAZGO            ")</f>
        <v xml:space="preserve">PORTAZGO            </v>
      </c>
      <c r="E11014" t="str">
        <f>T("TU ")</f>
        <v xml:space="preserve">TU </v>
      </c>
      <c r="F11014" t="str">
        <f>T("TURISMOS       ")</f>
        <v xml:space="preserve">TURISMOS       </v>
      </c>
      <c r="G11014" t="str">
        <f>T("De 8 a 11,99 CABALLOS FISCALES                    ")</f>
        <v xml:space="preserve">De 8 a 11,99 CABALLOS FISCALES                    </v>
      </c>
      <c r="H11014" t="str">
        <f>T("GASOLINA                                          ")</f>
        <v xml:space="preserve">GASOLINA                                          </v>
      </c>
      <c r="I11014">
        <v>32</v>
      </c>
    </row>
    <row r="11015" spans="1:9">
      <c r="A11015" t="str">
        <f>T("2018")</f>
        <v>2018</v>
      </c>
      <c r="B11015" t="str">
        <f>T("JURIDICO                                          ")</f>
        <v xml:space="preserve">JURIDICO                                          </v>
      </c>
      <c r="C11015" t="str">
        <f>T("PUENTE DE VALLECAS  ")</f>
        <v xml:space="preserve">PUENTE DE VALLECAS  </v>
      </c>
      <c r="D11015" t="str">
        <f>T("PORTAZGO            ")</f>
        <v xml:space="preserve">PORTAZGO            </v>
      </c>
      <c r="E11015" t="str">
        <f>T("TU ")</f>
        <v xml:space="preserve">TU </v>
      </c>
      <c r="F11015" t="str">
        <f>T("TURISMOS       ")</f>
        <v xml:space="preserve">TURISMOS       </v>
      </c>
      <c r="G11015" t="str">
        <f>T("De 12 a 15,99 CABALLOS FISCALES                   ")</f>
        <v xml:space="preserve">De 12 a 15,99 CABALLOS FISCALES                   </v>
      </c>
      <c r="H11015" t="str">
        <f>T("GASOLINA                                          ")</f>
        <v xml:space="preserve">GASOLINA                                          </v>
      </c>
      <c r="I11015">
        <v>25</v>
      </c>
    </row>
    <row r="11016" spans="1:9">
      <c r="A11016" t="str">
        <f>T("2018")</f>
        <v>2018</v>
      </c>
      <c r="B11016" t="str">
        <f>T("JURIDICO                                          ")</f>
        <v xml:space="preserve">JURIDICO                                          </v>
      </c>
      <c r="C11016" t="str">
        <f>T("PUENTE DE VALLECAS  ")</f>
        <v xml:space="preserve">PUENTE DE VALLECAS  </v>
      </c>
      <c r="D11016" t="str">
        <f>T("PORTAZGO            ")</f>
        <v xml:space="preserve">PORTAZGO            </v>
      </c>
      <c r="E11016" t="str">
        <f>T("TU ")</f>
        <v xml:space="preserve">TU </v>
      </c>
      <c r="F11016" t="str">
        <f>T("TURISMOS       ")</f>
        <v xml:space="preserve">TURISMOS       </v>
      </c>
      <c r="G11016" t="str">
        <f>T("De 16 a 19,99 CABALLOS FISCALES                   ")</f>
        <v xml:space="preserve">De 16 a 19,99 CABALLOS FISCALES                   </v>
      </c>
      <c r="H11016" t="str">
        <f>T("GASOLINA                                          ")</f>
        <v xml:space="preserve">GASOLINA                                          </v>
      </c>
      <c r="I11016">
        <v>3</v>
      </c>
    </row>
    <row r="11017" spans="1:9">
      <c r="A11017" t="str">
        <f>T("2018")</f>
        <v>2018</v>
      </c>
      <c r="B11017" t="str">
        <f>T("JURIDICO                                          ")</f>
        <v xml:space="preserve">JURIDICO                                          </v>
      </c>
      <c r="C11017" t="str">
        <f>T("PUENTE DE VALLECAS  ")</f>
        <v xml:space="preserve">PUENTE DE VALLECAS  </v>
      </c>
      <c r="D11017" t="str">
        <f>T("PORTAZGO            ")</f>
        <v xml:space="preserve">PORTAZGO            </v>
      </c>
      <c r="E11017" t="str">
        <f>T("TU ")</f>
        <v xml:space="preserve">TU </v>
      </c>
      <c r="F11017" t="str">
        <f>T("TURISMOS       ")</f>
        <v xml:space="preserve">TURISMOS       </v>
      </c>
      <c r="G11017" t="str">
        <f>T("De 20 CABALLOS FISCALES en adelante               ")</f>
        <v xml:space="preserve">De 20 CABALLOS FISCALES en adelante               </v>
      </c>
      <c r="H11017" t="str">
        <f>T("GASOLINA                                          ")</f>
        <v xml:space="preserve">GASOLINA                                          </v>
      </c>
      <c r="I11017">
        <v>3</v>
      </c>
    </row>
    <row r="11018" spans="1:9">
      <c r="A11018" t="str">
        <f>T("2018")</f>
        <v>2018</v>
      </c>
      <c r="B11018" t="str">
        <f>T("JURIDICO                                          ")</f>
        <v xml:space="preserve">JURIDICO                                          </v>
      </c>
      <c r="C11018" t="str">
        <f>T("PUENTE DE VALLECAS  ")</f>
        <v xml:space="preserve">PUENTE DE VALLECAS  </v>
      </c>
      <c r="D11018" t="str">
        <f>T("NUMANCIA            ")</f>
        <v xml:space="preserve">NUMANCIA            </v>
      </c>
      <c r="E11018" t="str">
        <f>T("TU ")</f>
        <v xml:space="preserve">TU </v>
      </c>
      <c r="F11018" t="str">
        <f>T("TURISMOS       ")</f>
        <v xml:space="preserve">TURISMOS       </v>
      </c>
      <c r="G11018" t="str">
        <f>T("De menos de 8 CABALLOS FISCALES                   ")</f>
        <v xml:space="preserve">De menos de 8 CABALLOS FISCALES                   </v>
      </c>
      <c r="H11018" t="str">
        <f>T("GASOLINA                                          ")</f>
        <v xml:space="preserve">GASOLINA                                          </v>
      </c>
      <c r="I11018">
        <v>9</v>
      </c>
    </row>
    <row r="11019" spans="1:9">
      <c r="A11019" t="str">
        <f>T("2018")</f>
        <v>2018</v>
      </c>
      <c r="B11019" t="str">
        <f>T("JURIDICO                                          ")</f>
        <v xml:space="preserve">JURIDICO                                          </v>
      </c>
      <c r="C11019" t="str">
        <f>T("PUENTE DE VALLECAS  ")</f>
        <v xml:space="preserve">PUENTE DE VALLECAS  </v>
      </c>
      <c r="D11019" t="str">
        <f>T("NUMANCIA            ")</f>
        <v xml:space="preserve">NUMANCIA            </v>
      </c>
      <c r="E11019" t="str">
        <f>T("TU ")</f>
        <v xml:space="preserve">TU </v>
      </c>
      <c r="F11019" t="str">
        <f>T("TURISMOS       ")</f>
        <v xml:space="preserve">TURISMOS       </v>
      </c>
      <c r="G11019" t="str">
        <f>T("De 8 a 11,99 CABALLOS FISCALES                    ")</f>
        <v xml:space="preserve">De 8 a 11,99 CABALLOS FISCALES                    </v>
      </c>
      <c r="H11019" t="str">
        <f>T("GASOLINA                                          ")</f>
        <v xml:space="preserve">GASOLINA                                          </v>
      </c>
      <c r="I11019">
        <v>101</v>
      </c>
    </row>
    <row r="11020" spans="1:9">
      <c r="A11020" t="str">
        <f>T("2018")</f>
        <v>2018</v>
      </c>
      <c r="B11020" t="str">
        <f>T("JURIDICO                                          ")</f>
        <v xml:space="preserve">JURIDICO                                          </v>
      </c>
      <c r="C11020" t="str">
        <f>T("PUENTE DE VALLECAS  ")</f>
        <v xml:space="preserve">PUENTE DE VALLECAS  </v>
      </c>
      <c r="D11020" t="str">
        <f>T("NUMANCIA            ")</f>
        <v xml:space="preserve">NUMANCIA            </v>
      </c>
      <c r="E11020" t="str">
        <f>T("TU ")</f>
        <v xml:space="preserve">TU </v>
      </c>
      <c r="F11020" t="str">
        <f>T("TURISMOS       ")</f>
        <v xml:space="preserve">TURISMOS       </v>
      </c>
      <c r="G11020" t="str">
        <f>T("De 12 a 15,99 CABALLOS FISCALES                   ")</f>
        <v xml:space="preserve">De 12 a 15,99 CABALLOS FISCALES                   </v>
      </c>
      <c r="H11020" t="str">
        <f>T("GASOLINA                                          ")</f>
        <v xml:space="preserve">GASOLINA                                          </v>
      </c>
      <c r="I11020">
        <v>49</v>
      </c>
    </row>
    <row r="11021" spans="1:9">
      <c r="A11021" t="str">
        <f>T("2018")</f>
        <v>2018</v>
      </c>
      <c r="B11021" t="str">
        <f>T("JURIDICO                                          ")</f>
        <v xml:space="preserve">JURIDICO                                          </v>
      </c>
      <c r="C11021" t="str">
        <f>T("PUENTE DE VALLECAS  ")</f>
        <v xml:space="preserve">PUENTE DE VALLECAS  </v>
      </c>
      <c r="D11021" t="str">
        <f>T("NUMANCIA            ")</f>
        <v xml:space="preserve">NUMANCIA            </v>
      </c>
      <c r="E11021" t="str">
        <f>T("TU ")</f>
        <v xml:space="preserve">TU </v>
      </c>
      <c r="F11021" t="str">
        <f>T("TURISMOS       ")</f>
        <v xml:space="preserve">TURISMOS       </v>
      </c>
      <c r="G11021" t="str">
        <f>T("De 16 a 19,99 CABALLOS FISCALES                   ")</f>
        <v xml:space="preserve">De 16 a 19,99 CABALLOS FISCALES                   </v>
      </c>
      <c r="H11021" t="str">
        <f>T("GASOLINA                                          ")</f>
        <v xml:space="preserve">GASOLINA                                          </v>
      </c>
      <c r="I11021">
        <v>12</v>
      </c>
    </row>
    <row r="11022" spans="1:9">
      <c r="A11022" t="str">
        <f>T("2018")</f>
        <v>2018</v>
      </c>
      <c r="B11022" t="str">
        <f>T("JURIDICO                                          ")</f>
        <v xml:space="preserve">JURIDICO                                          </v>
      </c>
      <c r="C11022" t="str">
        <f>T("PUENTE DE VALLECAS  ")</f>
        <v xml:space="preserve">PUENTE DE VALLECAS  </v>
      </c>
      <c r="D11022" t="str">
        <f>T("NUMANCIA            ")</f>
        <v xml:space="preserve">NUMANCIA            </v>
      </c>
      <c r="E11022" t="str">
        <f>T("TU ")</f>
        <v xml:space="preserve">TU </v>
      </c>
      <c r="F11022" t="str">
        <f>T("TURISMOS       ")</f>
        <v xml:space="preserve">TURISMOS       </v>
      </c>
      <c r="G11022" t="str">
        <f>T("De 20 CABALLOS FISCALES en adelante               ")</f>
        <v xml:space="preserve">De 20 CABALLOS FISCALES en adelante               </v>
      </c>
      <c r="H11022" t="str">
        <f>T("GASOLINA                                          ")</f>
        <v xml:space="preserve">GASOLINA                                          </v>
      </c>
      <c r="I11022">
        <v>11</v>
      </c>
    </row>
    <row r="11023" spans="1:9">
      <c r="A11023" t="str">
        <f>T("2018")</f>
        <v>2018</v>
      </c>
      <c r="B11023" t="str">
        <f>T("OTROS                                             ")</f>
        <v xml:space="preserve">OTROS                                             </v>
      </c>
      <c r="C11023" t="str">
        <f>T("PUENTE DE VALLECAS  ")</f>
        <v xml:space="preserve">PUENTE DE VALLECAS  </v>
      </c>
      <c r="D11023" t="str">
        <f>T("PALOMERAS SURESTE   ")</f>
        <v xml:space="preserve">PALOMERAS SURESTE   </v>
      </c>
      <c r="E11023" t="str">
        <f>T("TU ")</f>
        <v xml:space="preserve">TU </v>
      </c>
      <c r="F11023" t="str">
        <f>T("TURISMOS       ")</f>
        <v xml:space="preserve">TURISMOS       </v>
      </c>
      <c r="G11023" t="str">
        <f>T("De 8 a 11,99 CABALLOS FISCALES                    ")</f>
        <v xml:space="preserve">De 8 a 11,99 CABALLOS FISCALES                    </v>
      </c>
      <c r="H11023" t="str">
        <f>T("GASOLINA                                          ")</f>
        <v xml:space="preserve">GASOLINA                                          </v>
      </c>
      <c r="I11023">
        <v>1</v>
      </c>
    </row>
    <row r="11024" spans="1:9">
      <c r="A11024" t="str">
        <f>T("2018")</f>
        <v>2018</v>
      </c>
      <c r="B11024" t="str">
        <f>T("FISICO                                            ")</f>
        <v xml:space="preserve">FISICO                                            </v>
      </c>
      <c r="C11024" t="str">
        <f>T("PUENTE DE VALLECAS  ")</f>
        <v xml:space="preserve">PUENTE DE VALLECAS  </v>
      </c>
      <c r="D11024" t="str">
        <f>T("SIN BARRIO          ")</f>
        <v xml:space="preserve">SIN BARRIO          </v>
      </c>
      <c r="E11024" t="str">
        <f>T("TU ")</f>
        <v xml:space="preserve">TU </v>
      </c>
      <c r="F11024" t="str">
        <f>T("TURISMOS       ")</f>
        <v xml:space="preserve">TURISMOS       </v>
      </c>
      <c r="G11024" t="str">
        <f>T("De 8 a 11,99 CABALLOS FISCALES                    ")</f>
        <v xml:space="preserve">De 8 a 11,99 CABALLOS FISCALES                    </v>
      </c>
      <c r="H11024" t="str">
        <f>T("HÍBRIDO                                           ")</f>
        <v xml:space="preserve">HÍBRIDO                                           </v>
      </c>
      <c r="I11024">
        <v>2</v>
      </c>
    </row>
    <row r="11025" spans="1:9">
      <c r="A11025" t="str">
        <f>T("2018")</f>
        <v>2018</v>
      </c>
      <c r="B11025" t="str">
        <f>T("FISICO                                            ")</f>
        <v xml:space="preserve">FISICO                                            </v>
      </c>
      <c r="C11025" t="str">
        <f>T("PUENTE DE VALLECAS  ")</f>
        <v xml:space="preserve">PUENTE DE VALLECAS  </v>
      </c>
      <c r="D11025" t="str">
        <f>T("SIN BARRIO          ")</f>
        <v xml:space="preserve">SIN BARRIO          </v>
      </c>
      <c r="E11025" t="str">
        <f>T("TU ")</f>
        <v xml:space="preserve">TU </v>
      </c>
      <c r="F11025" t="str">
        <f>T("TURISMOS       ")</f>
        <v xml:space="preserve">TURISMOS       </v>
      </c>
      <c r="G11025" t="str">
        <f>T("De 12 a 15,99 CABALLOS FISCALES                   ")</f>
        <v xml:space="preserve">De 12 a 15,99 CABALLOS FISCALES                   </v>
      </c>
      <c r="H11025" t="str">
        <f>T("HÍBRIDO                                           ")</f>
        <v xml:space="preserve">HÍBRIDO                                           </v>
      </c>
      <c r="I11025">
        <v>4</v>
      </c>
    </row>
    <row r="11026" spans="1:9">
      <c r="A11026" t="str">
        <f>T("2018")</f>
        <v>2018</v>
      </c>
      <c r="B11026" t="str">
        <f>T("FISICO                                            ")</f>
        <v xml:space="preserve">FISICO                                            </v>
      </c>
      <c r="C11026" t="str">
        <f>T("PUENTE DE VALLECAS  ")</f>
        <v xml:space="preserve">PUENTE DE VALLECAS  </v>
      </c>
      <c r="D11026" t="str">
        <f>T("ENTREVIAS           ")</f>
        <v xml:space="preserve">ENTREVIAS           </v>
      </c>
      <c r="E11026" t="str">
        <f>T("TU ")</f>
        <v xml:space="preserve">TU </v>
      </c>
      <c r="F11026" t="str">
        <f>T("TURISMOS       ")</f>
        <v xml:space="preserve">TURISMOS       </v>
      </c>
      <c r="G11026" t="str">
        <f>T("De 8 a 11,99 CABALLOS FISCALES                    ")</f>
        <v xml:space="preserve">De 8 a 11,99 CABALLOS FISCALES                    </v>
      </c>
      <c r="H11026" t="str">
        <f>T("HÍBRIDO                                           ")</f>
        <v xml:space="preserve">HÍBRIDO                                           </v>
      </c>
      <c r="I11026">
        <v>8</v>
      </c>
    </row>
    <row r="11027" spans="1:9">
      <c r="A11027" t="str">
        <f>T("2018")</f>
        <v>2018</v>
      </c>
      <c r="B11027" t="str">
        <f>T("FISICO                                            ")</f>
        <v xml:space="preserve">FISICO                                            </v>
      </c>
      <c r="C11027" t="str">
        <f>T("PUENTE DE VALLECAS  ")</f>
        <v xml:space="preserve">PUENTE DE VALLECAS  </v>
      </c>
      <c r="D11027" t="str">
        <f>T("ENTREVIAS           ")</f>
        <v xml:space="preserve">ENTREVIAS           </v>
      </c>
      <c r="E11027" t="str">
        <f>T("TU ")</f>
        <v xml:space="preserve">TU </v>
      </c>
      <c r="F11027" t="str">
        <f>T("TURISMOS       ")</f>
        <v xml:space="preserve">TURISMOS       </v>
      </c>
      <c r="G11027" t="str">
        <f>T("De 12 a 15,99 CABALLOS FISCALES                   ")</f>
        <v xml:space="preserve">De 12 a 15,99 CABALLOS FISCALES                   </v>
      </c>
      <c r="H11027" t="str">
        <f>T("HÍBRIDO                                           ")</f>
        <v xml:space="preserve">HÍBRIDO                                           </v>
      </c>
      <c r="I11027">
        <v>38</v>
      </c>
    </row>
    <row r="11028" spans="1:9">
      <c r="A11028" t="str">
        <f>T("2018")</f>
        <v>2018</v>
      </c>
      <c r="B11028" t="str">
        <f>T("FISICO                                            ")</f>
        <v xml:space="preserve">FISICO                                            </v>
      </c>
      <c r="C11028" t="str">
        <f>T("PUENTE DE VALLECAS  ")</f>
        <v xml:space="preserve">PUENTE DE VALLECAS  </v>
      </c>
      <c r="D11028" t="str">
        <f>T("SAN DIEGO           ")</f>
        <v xml:space="preserve">SAN DIEGO           </v>
      </c>
      <c r="E11028" t="str">
        <f>T("TU ")</f>
        <v xml:space="preserve">TU </v>
      </c>
      <c r="F11028" t="str">
        <f>T("TURISMOS       ")</f>
        <v xml:space="preserve">TURISMOS       </v>
      </c>
      <c r="G11028" t="str">
        <f>T("De 8 a 11,99 CABALLOS FISCALES                    ")</f>
        <v xml:space="preserve">De 8 a 11,99 CABALLOS FISCALES                    </v>
      </c>
      <c r="H11028" t="str">
        <f>T("HÍBRIDO                                           ")</f>
        <v xml:space="preserve">HÍBRIDO                                           </v>
      </c>
      <c r="I11028">
        <v>4</v>
      </c>
    </row>
    <row r="11029" spans="1:9">
      <c r="A11029" t="str">
        <f>T("2018")</f>
        <v>2018</v>
      </c>
      <c r="B11029" t="str">
        <f>T("FISICO                                            ")</f>
        <v xml:space="preserve">FISICO                                            </v>
      </c>
      <c r="C11029" t="str">
        <f>T("PUENTE DE VALLECAS  ")</f>
        <v xml:space="preserve">PUENTE DE VALLECAS  </v>
      </c>
      <c r="D11029" t="str">
        <f>T("SAN DIEGO           ")</f>
        <v xml:space="preserve">SAN DIEGO           </v>
      </c>
      <c r="E11029" t="str">
        <f>T("TU ")</f>
        <v xml:space="preserve">TU </v>
      </c>
      <c r="F11029" t="str">
        <f>T("TURISMOS       ")</f>
        <v xml:space="preserve">TURISMOS       </v>
      </c>
      <c r="G11029" t="str">
        <f>T("De 12 a 15,99 CABALLOS FISCALES                   ")</f>
        <v xml:space="preserve">De 12 a 15,99 CABALLOS FISCALES                   </v>
      </c>
      <c r="H11029" t="str">
        <f>T("HÍBRIDO                                           ")</f>
        <v xml:space="preserve">HÍBRIDO                                           </v>
      </c>
      <c r="I11029">
        <v>44</v>
      </c>
    </row>
    <row r="11030" spans="1:9">
      <c r="A11030" t="str">
        <f>T("2018")</f>
        <v>2018</v>
      </c>
      <c r="B11030" t="str">
        <f>T("FISICO                                            ")</f>
        <v xml:space="preserve">FISICO                                            </v>
      </c>
      <c r="C11030" t="str">
        <f>T("PUENTE DE VALLECAS  ")</f>
        <v xml:space="preserve">PUENTE DE VALLECAS  </v>
      </c>
      <c r="D11030" t="str">
        <f>T("SAN DIEGO           ")</f>
        <v xml:space="preserve">SAN DIEGO           </v>
      </c>
      <c r="E11030" t="str">
        <f>T("TU ")</f>
        <v xml:space="preserve">TU </v>
      </c>
      <c r="F11030" t="str">
        <f>T("TURISMOS       ")</f>
        <v xml:space="preserve">TURISMOS       </v>
      </c>
      <c r="G11030" t="str">
        <f>T("De 20 CABALLOS FISCALES en adelante               ")</f>
        <v xml:space="preserve">De 20 CABALLOS FISCALES en adelante               </v>
      </c>
      <c r="H11030" t="str">
        <f>T("HÍBRIDO                                           ")</f>
        <v xml:space="preserve">HÍBRIDO                                           </v>
      </c>
      <c r="I11030">
        <v>1</v>
      </c>
    </row>
    <row r="11031" spans="1:9">
      <c r="A11031" t="str">
        <f>T("2018")</f>
        <v>2018</v>
      </c>
      <c r="B11031" t="str">
        <f>T("FISICO                                            ")</f>
        <v xml:space="preserve">FISICO                                            </v>
      </c>
      <c r="C11031" t="str">
        <f>T("PUENTE DE VALLECAS  ")</f>
        <v xml:space="preserve">PUENTE DE VALLECAS  </v>
      </c>
      <c r="D11031" t="str">
        <f>T("PALOMERAS BAJAS     ")</f>
        <v xml:space="preserve">PALOMERAS BAJAS     </v>
      </c>
      <c r="E11031" t="str">
        <f>T("TU ")</f>
        <v xml:space="preserve">TU </v>
      </c>
      <c r="F11031" t="str">
        <f>T("TURISMOS       ")</f>
        <v xml:space="preserve">TURISMOS       </v>
      </c>
      <c r="G11031" t="str">
        <f>T("De 8 a 11,99 CABALLOS FISCALES                    ")</f>
        <v xml:space="preserve">De 8 a 11,99 CABALLOS FISCALES                    </v>
      </c>
      <c r="H11031" t="str">
        <f>T("HÍBRIDO                                           ")</f>
        <v xml:space="preserve">HÍBRIDO                                           </v>
      </c>
      <c r="I11031">
        <v>25</v>
      </c>
    </row>
    <row r="11032" spans="1:9">
      <c r="A11032" t="str">
        <f>T("2018")</f>
        <v>2018</v>
      </c>
      <c r="B11032" t="str">
        <f>T("FISICO                                            ")</f>
        <v xml:space="preserve">FISICO                                            </v>
      </c>
      <c r="C11032" t="str">
        <f>T("PUENTE DE VALLECAS  ")</f>
        <v xml:space="preserve">PUENTE DE VALLECAS  </v>
      </c>
      <c r="D11032" t="str">
        <f>T("PALOMERAS BAJAS     ")</f>
        <v xml:space="preserve">PALOMERAS BAJAS     </v>
      </c>
      <c r="E11032" t="str">
        <f>T("TU ")</f>
        <v xml:space="preserve">TU </v>
      </c>
      <c r="F11032" t="str">
        <f>T("TURISMOS       ")</f>
        <v xml:space="preserve">TURISMOS       </v>
      </c>
      <c r="G11032" t="str">
        <f>T("De 12 a 15,99 CABALLOS FISCALES                   ")</f>
        <v xml:space="preserve">De 12 a 15,99 CABALLOS FISCALES                   </v>
      </c>
      <c r="H11032" t="str">
        <f>T("HÍBRIDO                                           ")</f>
        <v xml:space="preserve">HÍBRIDO                                           </v>
      </c>
      <c r="I11032">
        <v>104</v>
      </c>
    </row>
    <row r="11033" spans="1:9">
      <c r="A11033" t="str">
        <f>T("2018")</f>
        <v>2018</v>
      </c>
      <c r="B11033" t="str">
        <f>T("FISICO                                            ")</f>
        <v xml:space="preserve">FISICO                                            </v>
      </c>
      <c r="C11033" t="str">
        <f>T("PUENTE DE VALLECAS  ")</f>
        <v xml:space="preserve">PUENTE DE VALLECAS  </v>
      </c>
      <c r="D11033" t="str">
        <f>T("PALOMERAS BAJAS     ")</f>
        <v xml:space="preserve">PALOMERAS BAJAS     </v>
      </c>
      <c r="E11033" t="str">
        <f>T("TU ")</f>
        <v xml:space="preserve">TU </v>
      </c>
      <c r="F11033" t="str">
        <f>T("TURISMOS       ")</f>
        <v xml:space="preserve">TURISMOS       </v>
      </c>
      <c r="G11033" t="str">
        <f>T("De 16 a 19,99 CABALLOS FISCALES                   ")</f>
        <v xml:space="preserve">De 16 a 19,99 CABALLOS FISCALES                   </v>
      </c>
      <c r="H11033" t="str">
        <f>T("HÍBRIDO                                           ")</f>
        <v xml:space="preserve">HÍBRIDO                                           </v>
      </c>
      <c r="I11033">
        <v>1</v>
      </c>
    </row>
    <row r="11034" spans="1:9">
      <c r="A11034" t="str">
        <f>T("2018")</f>
        <v>2018</v>
      </c>
      <c r="B11034" t="str">
        <f>T("FISICO                                            ")</f>
        <v xml:space="preserve">FISICO                                            </v>
      </c>
      <c r="C11034" t="str">
        <f>T("PUENTE DE VALLECAS  ")</f>
        <v xml:space="preserve">PUENTE DE VALLECAS  </v>
      </c>
      <c r="D11034" t="str">
        <f>T("PALOMERAS BAJAS     ")</f>
        <v xml:space="preserve">PALOMERAS BAJAS     </v>
      </c>
      <c r="E11034" t="str">
        <f>T("TU ")</f>
        <v xml:space="preserve">TU </v>
      </c>
      <c r="F11034" t="str">
        <f>T("TURISMOS       ")</f>
        <v xml:space="preserve">TURISMOS       </v>
      </c>
      <c r="G11034" t="str">
        <f>T("De 20 CABALLOS FISCALES en adelante               ")</f>
        <v xml:space="preserve">De 20 CABALLOS FISCALES en adelante               </v>
      </c>
      <c r="H11034" t="str">
        <f>T("HÍBRIDO                                           ")</f>
        <v xml:space="preserve">HÍBRIDO                                           </v>
      </c>
      <c r="I11034">
        <v>1</v>
      </c>
    </row>
    <row r="11035" spans="1:9">
      <c r="A11035" t="str">
        <f>T("2018")</f>
        <v>2018</v>
      </c>
      <c r="B11035" t="str">
        <f>T("FISICO                                            ")</f>
        <v xml:space="preserve">FISICO                                            </v>
      </c>
      <c r="C11035" t="str">
        <f>T("PUENTE DE VALLECAS  ")</f>
        <v xml:space="preserve">PUENTE DE VALLECAS  </v>
      </c>
      <c r="D11035" t="str">
        <f>T("PALOMERAS SURESTE   ")</f>
        <v xml:space="preserve">PALOMERAS SURESTE   </v>
      </c>
      <c r="E11035" t="str">
        <f>T("TU ")</f>
        <v xml:space="preserve">TU </v>
      </c>
      <c r="F11035" t="str">
        <f>T("TURISMOS       ")</f>
        <v xml:space="preserve">TURISMOS       </v>
      </c>
      <c r="G11035" t="str">
        <f>T("De 8 a 11,99 CABALLOS FISCALES                    ")</f>
        <v xml:space="preserve">De 8 a 11,99 CABALLOS FISCALES                    </v>
      </c>
      <c r="H11035" t="str">
        <f>T("HÍBRIDO                                           ")</f>
        <v xml:space="preserve">HÍBRIDO                                           </v>
      </c>
      <c r="I11035">
        <v>22</v>
      </c>
    </row>
    <row r="11036" spans="1:9">
      <c r="A11036" t="str">
        <f>T("2018")</f>
        <v>2018</v>
      </c>
      <c r="B11036" t="str">
        <f>T("FISICO                                            ")</f>
        <v xml:space="preserve">FISICO                                            </v>
      </c>
      <c r="C11036" t="str">
        <f>T("PUENTE DE VALLECAS  ")</f>
        <v xml:space="preserve">PUENTE DE VALLECAS  </v>
      </c>
      <c r="D11036" t="str">
        <f>T("PALOMERAS SURESTE   ")</f>
        <v xml:space="preserve">PALOMERAS SURESTE   </v>
      </c>
      <c r="E11036" t="str">
        <f>T("TU ")</f>
        <v xml:space="preserve">TU </v>
      </c>
      <c r="F11036" t="str">
        <f>T("TURISMOS       ")</f>
        <v xml:space="preserve">TURISMOS       </v>
      </c>
      <c r="G11036" t="str">
        <f>T("De 12 a 15,99 CABALLOS FISCALES                   ")</f>
        <v xml:space="preserve">De 12 a 15,99 CABALLOS FISCALES                   </v>
      </c>
      <c r="H11036" t="str">
        <f>T("HÍBRIDO                                           ")</f>
        <v xml:space="preserve">HÍBRIDO                                           </v>
      </c>
      <c r="I11036">
        <v>99</v>
      </c>
    </row>
    <row r="11037" spans="1:9">
      <c r="A11037" t="str">
        <f>T("2018")</f>
        <v>2018</v>
      </c>
      <c r="B11037" t="str">
        <f>T("FISICO                                            ")</f>
        <v xml:space="preserve">FISICO                                            </v>
      </c>
      <c r="C11037" t="str">
        <f>T("PUENTE DE VALLECAS  ")</f>
        <v xml:space="preserve">PUENTE DE VALLECAS  </v>
      </c>
      <c r="D11037" t="str">
        <f>T("PORTAZGO            ")</f>
        <v xml:space="preserve">PORTAZGO            </v>
      </c>
      <c r="E11037" t="str">
        <f>T("TU ")</f>
        <v xml:space="preserve">TU </v>
      </c>
      <c r="F11037" t="str">
        <f>T("TURISMOS       ")</f>
        <v xml:space="preserve">TURISMOS       </v>
      </c>
      <c r="G11037" t="str">
        <f>T("De 8 a 11,99 CABALLOS FISCALES                    ")</f>
        <v xml:space="preserve">De 8 a 11,99 CABALLOS FISCALES                    </v>
      </c>
      <c r="H11037" t="str">
        <f>T("HÍBRIDO                                           ")</f>
        <v xml:space="preserve">HÍBRIDO                                           </v>
      </c>
      <c r="I11037">
        <v>18</v>
      </c>
    </row>
    <row r="11038" spans="1:9">
      <c r="A11038" t="str">
        <f>T("2018")</f>
        <v>2018</v>
      </c>
      <c r="B11038" t="str">
        <f>T("FISICO                                            ")</f>
        <v xml:space="preserve">FISICO                                            </v>
      </c>
      <c r="C11038" t="str">
        <f>T("PUENTE DE VALLECAS  ")</f>
        <v xml:space="preserve">PUENTE DE VALLECAS  </v>
      </c>
      <c r="D11038" t="str">
        <f>T("PORTAZGO            ")</f>
        <v xml:space="preserve">PORTAZGO            </v>
      </c>
      <c r="E11038" t="str">
        <f>T("TU ")</f>
        <v xml:space="preserve">TU </v>
      </c>
      <c r="F11038" t="str">
        <f>T("TURISMOS       ")</f>
        <v xml:space="preserve">TURISMOS       </v>
      </c>
      <c r="G11038" t="str">
        <f>T("De 12 a 15,99 CABALLOS FISCALES                   ")</f>
        <v xml:space="preserve">De 12 a 15,99 CABALLOS FISCALES                   </v>
      </c>
      <c r="H11038" t="str">
        <f>T("HÍBRIDO                                           ")</f>
        <v xml:space="preserve">HÍBRIDO                                           </v>
      </c>
      <c r="I11038">
        <v>38</v>
      </c>
    </row>
    <row r="11039" spans="1:9">
      <c r="A11039" t="str">
        <f>T("2018")</f>
        <v>2018</v>
      </c>
      <c r="B11039" t="str">
        <f>T("FISICO                                            ")</f>
        <v xml:space="preserve">FISICO                                            </v>
      </c>
      <c r="C11039" t="str">
        <f>T("PUENTE DE VALLECAS  ")</f>
        <v xml:space="preserve">PUENTE DE VALLECAS  </v>
      </c>
      <c r="D11039" t="str">
        <f>T("NUMANCIA            ")</f>
        <v xml:space="preserve">NUMANCIA            </v>
      </c>
      <c r="E11039" t="str">
        <f>T("TU ")</f>
        <v xml:space="preserve">TU </v>
      </c>
      <c r="F11039" t="str">
        <f>T("TURISMOS       ")</f>
        <v xml:space="preserve">TURISMOS       </v>
      </c>
      <c r="G11039" t="str">
        <f>T("De 8 a 11,99 CABALLOS FISCALES                    ")</f>
        <v xml:space="preserve">De 8 a 11,99 CABALLOS FISCALES                    </v>
      </c>
      <c r="H11039" t="str">
        <f>T("HÍBRIDO                                           ")</f>
        <v xml:space="preserve">HÍBRIDO                                           </v>
      </c>
      <c r="I11039">
        <v>21</v>
      </c>
    </row>
    <row r="11040" spans="1:9">
      <c r="A11040" t="str">
        <f>T("2018")</f>
        <v>2018</v>
      </c>
      <c r="B11040" t="str">
        <f>T("FISICO                                            ")</f>
        <v xml:space="preserve">FISICO                                            </v>
      </c>
      <c r="C11040" t="str">
        <f>T("PUENTE DE VALLECAS  ")</f>
        <v xml:space="preserve">PUENTE DE VALLECAS  </v>
      </c>
      <c r="D11040" t="str">
        <f>T("NUMANCIA            ")</f>
        <v xml:space="preserve">NUMANCIA            </v>
      </c>
      <c r="E11040" t="str">
        <f>T("TU ")</f>
        <v xml:space="preserve">TU </v>
      </c>
      <c r="F11040" t="str">
        <f>T("TURISMOS       ")</f>
        <v xml:space="preserve">TURISMOS       </v>
      </c>
      <c r="G11040" t="str">
        <f>T("De 12 a 15,99 CABALLOS FISCALES                   ")</f>
        <v xml:space="preserve">De 12 a 15,99 CABALLOS FISCALES                   </v>
      </c>
      <c r="H11040" t="str">
        <f>T("HÍBRIDO                                           ")</f>
        <v xml:space="preserve">HÍBRIDO                                           </v>
      </c>
      <c r="I11040">
        <v>85</v>
      </c>
    </row>
    <row r="11041" spans="1:9">
      <c r="A11041" t="str">
        <f>T("2018")</f>
        <v>2018</v>
      </c>
      <c r="B11041" t="str">
        <f>T("FISICO                                            ")</f>
        <v xml:space="preserve">FISICO                                            </v>
      </c>
      <c r="C11041" t="str">
        <f>T("PUENTE DE VALLECAS  ")</f>
        <v xml:space="preserve">PUENTE DE VALLECAS  </v>
      </c>
      <c r="D11041" t="str">
        <f>T("NUMANCIA            ")</f>
        <v xml:space="preserve">NUMANCIA            </v>
      </c>
      <c r="E11041" t="str">
        <f>T("TU ")</f>
        <v xml:space="preserve">TU </v>
      </c>
      <c r="F11041" t="str">
        <f>T("TURISMOS       ")</f>
        <v xml:space="preserve">TURISMOS       </v>
      </c>
      <c r="G11041" t="str">
        <f>T("De 20 CABALLOS FISCALES en adelante               ")</f>
        <v xml:space="preserve">De 20 CABALLOS FISCALES en adelante               </v>
      </c>
      <c r="H11041" t="str">
        <f>T("HÍBRIDO                                           ")</f>
        <v xml:space="preserve">HÍBRIDO                                           </v>
      </c>
      <c r="I11041">
        <v>1</v>
      </c>
    </row>
    <row r="11042" spans="1:9">
      <c r="A11042" t="str">
        <f>T("2018")</f>
        <v>2018</v>
      </c>
      <c r="B11042" t="str">
        <f>T("JURIDICO                                          ")</f>
        <v xml:space="preserve">JURIDICO                                          </v>
      </c>
      <c r="C11042" t="str">
        <f>T("PUENTE DE VALLECAS  ")</f>
        <v xml:space="preserve">PUENTE DE VALLECAS  </v>
      </c>
      <c r="D11042" t="str">
        <f>T("SIN BARRIO          ")</f>
        <v xml:space="preserve">SIN BARRIO          </v>
      </c>
      <c r="E11042" t="str">
        <f>T("TU ")</f>
        <v xml:space="preserve">TU </v>
      </c>
      <c r="F11042" t="str">
        <f>T("TURISMOS       ")</f>
        <v xml:space="preserve">TURISMOS       </v>
      </c>
      <c r="G11042" t="str">
        <f>T("De 12 a 15,99 CABALLOS FISCALES                   ")</f>
        <v xml:space="preserve">De 12 a 15,99 CABALLOS FISCALES                   </v>
      </c>
      <c r="H11042" t="str">
        <f>T("HÍBRIDO                                           ")</f>
        <v xml:space="preserve">HÍBRIDO                                           </v>
      </c>
      <c r="I11042">
        <v>2</v>
      </c>
    </row>
    <row r="11043" spans="1:9">
      <c r="A11043" t="str">
        <f>T("2018")</f>
        <v>2018</v>
      </c>
      <c r="B11043" t="str">
        <f>T("JURIDICO                                          ")</f>
        <v xml:space="preserve">JURIDICO                                          </v>
      </c>
      <c r="C11043" t="str">
        <f>T("PUENTE DE VALLECAS  ")</f>
        <v xml:space="preserve">PUENTE DE VALLECAS  </v>
      </c>
      <c r="D11043" t="str">
        <f>T("ENTREVIAS           ")</f>
        <v xml:space="preserve">ENTREVIAS           </v>
      </c>
      <c r="E11043" t="str">
        <f>T("TU ")</f>
        <v xml:space="preserve">TU </v>
      </c>
      <c r="F11043" t="str">
        <f>T("TURISMOS       ")</f>
        <v xml:space="preserve">TURISMOS       </v>
      </c>
      <c r="G11043" t="str">
        <f>T("De 8 a 11,99 CABALLOS FISCALES                    ")</f>
        <v xml:space="preserve">De 8 a 11,99 CABALLOS FISCALES                    </v>
      </c>
      <c r="H11043" t="str">
        <f>T("HÍBRIDO                                           ")</f>
        <v xml:space="preserve">HÍBRIDO                                           </v>
      </c>
      <c r="I11043">
        <v>1</v>
      </c>
    </row>
    <row r="11044" spans="1:9">
      <c r="A11044" t="str">
        <f>T("2018")</f>
        <v>2018</v>
      </c>
      <c r="B11044" t="str">
        <f>T("JURIDICO                                          ")</f>
        <v xml:space="preserve">JURIDICO                                          </v>
      </c>
      <c r="C11044" t="str">
        <f>T("PUENTE DE VALLECAS  ")</f>
        <v xml:space="preserve">PUENTE DE VALLECAS  </v>
      </c>
      <c r="D11044" t="str">
        <f>T("ENTREVIAS           ")</f>
        <v xml:space="preserve">ENTREVIAS           </v>
      </c>
      <c r="E11044" t="str">
        <f>T("TU ")</f>
        <v xml:space="preserve">TU </v>
      </c>
      <c r="F11044" t="str">
        <f>T("TURISMOS       ")</f>
        <v xml:space="preserve">TURISMOS       </v>
      </c>
      <c r="G11044" t="str">
        <f>T("De 12 a 15,99 CABALLOS FISCALES                   ")</f>
        <v xml:space="preserve">De 12 a 15,99 CABALLOS FISCALES                   </v>
      </c>
      <c r="H11044" t="str">
        <f>T("HÍBRIDO                                           ")</f>
        <v xml:space="preserve">HÍBRIDO                                           </v>
      </c>
      <c r="I11044">
        <v>2</v>
      </c>
    </row>
    <row r="11045" spans="1:9">
      <c r="A11045" t="str">
        <f>T("2018")</f>
        <v>2018</v>
      </c>
      <c r="B11045" t="str">
        <f>T("JURIDICO                                          ")</f>
        <v xml:space="preserve">JURIDICO                                          </v>
      </c>
      <c r="C11045" t="str">
        <f>T("PUENTE DE VALLECAS  ")</f>
        <v xml:space="preserve">PUENTE DE VALLECAS  </v>
      </c>
      <c r="D11045" t="str">
        <f>T("ENTREVIAS           ")</f>
        <v xml:space="preserve">ENTREVIAS           </v>
      </c>
      <c r="E11045" t="str">
        <f>T("TU ")</f>
        <v xml:space="preserve">TU </v>
      </c>
      <c r="F11045" t="str">
        <f>T("TURISMOS       ")</f>
        <v xml:space="preserve">TURISMOS       </v>
      </c>
      <c r="G11045" t="str">
        <f>T("De 20 CABALLOS FISCALES en adelante               ")</f>
        <v xml:space="preserve">De 20 CABALLOS FISCALES en adelante               </v>
      </c>
      <c r="H11045" t="str">
        <f>T("HÍBRIDO                                           ")</f>
        <v xml:space="preserve">HÍBRIDO                                           </v>
      </c>
      <c r="I11045">
        <v>1</v>
      </c>
    </row>
    <row r="11046" spans="1:9">
      <c r="A11046" t="str">
        <f>T("2018")</f>
        <v>2018</v>
      </c>
      <c r="B11046" t="str">
        <f>T("JURIDICO                                          ")</f>
        <v xml:space="preserve">JURIDICO                                          </v>
      </c>
      <c r="C11046" t="str">
        <f>T("PUENTE DE VALLECAS  ")</f>
        <v xml:space="preserve">PUENTE DE VALLECAS  </v>
      </c>
      <c r="D11046" t="str">
        <f>T("SAN DIEGO           ")</f>
        <v xml:space="preserve">SAN DIEGO           </v>
      </c>
      <c r="E11046" t="str">
        <f>T("TU ")</f>
        <v xml:space="preserve">TU </v>
      </c>
      <c r="F11046" t="str">
        <f>T("TURISMOS       ")</f>
        <v xml:space="preserve">TURISMOS       </v>
      </c>
      <c r="G11046" t="str">
        <f>T("De 20 CABALLOS FISCALES en adelante               ")</f>
        <v xml:space="preserve">De 20 CABALLOS FISCALES en adelante               </v>
      </c>
      <c r="H11046" t="str">
        <f>T("HÍBRIDO                                           ")</f>
        <v xml:space="preserve">HÍBRIDO                                           </v>
      </c>
      <c r="I11046">
        <v>1</v>
      </c>
    </row>
    <row r="11047" spans="1:9">
      <c r="A11047" t="str">
        <f>T("2018")</f>
        <v>2018</v>
      </c>
      <c r="B11047" t="str">
        <f>T("JURIDICO                                          ")</f>
        <v xml:space="preserve">JURIDICO                                          </v>
      </c>
      <c r="C11047" t="str">
        <f>T("PUENTE DE VALLECAS  ")</f>
        <v xml:space="preserve">PUENTE DE VALLECAS  </v>
      </c>
      <c r="D11047" t="str">
        <f>T("PALOMERAS BAJAS     ")</f>
        <v xml:space="preserve">PALOMERAS BAJAS     </v>
      </c>
      <c r="E11047" t="str">
        <f>T("TU ")</f>
        <v xml:space="preserve">TU </v>
      </c>
      <c r="F11047" t="str">
        <f>T("TURISMOS       ")</f>
        <v xml:space="preserve">TURISMOS       </v>
      </c>
      <c r="G11047" t="str">
        <f>T("De 12 a 15,99 CABALLOS FISCALES                   ")</f>
        <v xml:space="preserve">De 12 a 15,99 CABALLOS FISCALES                   </v>
      </c>
      <c r="H11047" t="str">
        <f>T("HÍBRIDO                                           ")</f>
        <v xml:space="preserve">HÍBRIDO                                           </v>
      </c>
      <c r="I11047">
        <v>3</v>
      </c>
    </row>
    <row r="11048" spans="1:9">
      <c r="A11048" t="str">
        <f>T("2018")</f>
        <v>2018</v>
      </c>
      <c r="B11048" t="str">
        <f>T("JURIDICO                                          ")</f>
        <v xml:space="preserve">JURIDICO                                          </v>
      </c>
      <c r="C11048" t="str">
        <f>T("PUENTE DE VALLECAS  ")</f>
        <v xml:space="preserve">PUENTE DE VALLECAS  </v>
      </c>
      <c r="D11048" t="str">
        <f>T("PALOMERAS BAJAS     ")</f>
        <v xml:space="preserve">PALOMERAS BAJAS     </v>
      </c>
      <c r="E11048" t="str">
        <f>T("TU ")</f>
        <v xml:space="preserve">TU </v>
      </c>
      <c r="F11048" t="str">
        <f>T("TURISMOS       ")</f>
        <v xml:space="preserve">TURISMOS       </v>
      </c>
      <c r="G11048" t="str">
        <f>T("De 20 CABALLOS FISCALES en adelante               ")</f>
        <v xml:space="preserve">De 20 CABALLOS FISCALES en adelante               </v>
      </c>
      <c r="H11048" t="str">
        <f>T("HÍBRIDO                                           ")</f>
        <v xml:space="preserve">HÍBRIDO                                           </v>
      </c>
      <c r="I11048">
        <v>1</v>
      </c>
    </row>
    <row r="11049" spans="1:9">
      <c r="A11049" t="str">
        <f>T("2018")</f>
        <v>2018</v>
      </c>
      <c r="B11049" t="str">
        <f>T("JURIDICO                                          ")</f>
        <v xml:space="preserve">JURIDICO                                          </v>
      </c>
      <c r="C11049" t="str">
        <f>T("PUENTE DE VALLECAS  ")</f>
        <v xml:space="preserve">PUENTE DE VALLECAS  </v>
      </c>
      <c r="D11049" t="str">
        <f>T("PALOMERAS SURESTE   ")</f>
        <v xml:space="preserve">PALOMERAS SURESTE   </v>
      </c>
      <c r="E11049" t="str">
        <f>T("TU ")</f>
        <v xml:space="preserve">TU </v>
      </c>
      <c r="F11049" t="str">
        <f>T("TURISMOS       ")</f>
        <v xml:space="preserve">TURISMOS       </v>
      </c>
      <c r="G11049" t="str">
        <f>T("De 12 a 15,99 CABALLOS FISCALES                   ")</f>
        <v xml:space="preserve">De 12 a 15,99 CABALLOS FISCALES                   </v>
      </c>
      <c r="H11049" t="str">
        <f>T("HÍBRIDO                                           ")</f>
        <v xml:space="preserve">HÍBRIDO                                           </v>
      </c>
      <c r="I11049">
        <v>6</v>
      </c>
    </row>
    <row r="11050" spans="1:9">
      <c r="A11050" t="str">
        <f>T("2018")</f>
        <v>2018</v>
      </c>
      <c r="B11050" t="str">
        <f>T("JURIDICO                                          ")</f>
        <v xml:space="preserve">JURIDICO                                          </v>
      </c>
      <c r="C11050" t="str">
        <f>T("PUENTE DE VALLECAS  ")</f>
        <v xml:space="preserve">PUENTE DE VALLECAS  </v>
      </c>
      <c r="D11050" t="str">
        <f>T("PALOMERAS SURESTE   ")</f>
        <v xml:space="preserve">PALOMERAS SURESTE   </v>
      </c>
      <c r="E11050" t="str">
        <f>T("TU ")</f>
        <v xml:space="preserve">TU </v>
      </c>
      <c r="F11050" t="str">
        <f>T("TURISMOS       ")</f>
        <v xml:space="preserve">TURISMOS       </v>
      </c>
      <c r="G11050" t="str">
        <f>T("De 20 CABALLOS FISCALES en adelante               ")</f>
        <v xml:space="preserve">De 20 CABALLOS FISCALES en adelante               </v>
      </c>
      <c r="H11050" t="str">
        <f>T("HÍBRIDO                                           ")</f>
        <v xml:space="preserve">HÍBRIDO                                           </v>
      </c>
      <c r="I11050">
        <v>1</v>
      </c>
    </row>
    <row r="11051" spans="1:9">
      <c r="A11051" t="str">
        <f>T("2018")</f>
        <v>2018</v>
      </c>
      <c r="B11051" t="str">
        <f>T("JURIDICO                                          ")</f>
        <v xml:space="preserve">JURIDICO                                          </v>
      </c>
      <c r="C11051" t="str">
        <f>T("PUENTE DE VALLECAS  ")</f>
        <v xml:space="preserve">PUENTE DE VALLECAS  </v>
      </c>
      <c r="D11051" t="str">
        <f>T("PORTAZGO            ")</f>
        <v xml:space="preserve">PORTAZGO            </v>
      </c>
      <c r="E11051" t="str">
        <f>T("TU ")</f>
        <v xml:space="preserve">TU </v>
      </c>
      <c r="F11051" t="str">
        <f>T("TURISMOS       ")</f>
        <v xml:space="preserve">TURISMOS       </v>
      </c>
      <c r="G11051" t="str">
        <f>T("De 12 a 15,99 CABALLOS FISCALES                   ")</f>
        <v xml:space="preserve">De 12 a 15,99 CABALLOS FISCALES                   </v>
      </c>
      <c r="H11051" t="str">
        <f>T("HÍBRIDO                                           ")</f>
        <v xml:space="preserve">HÍBRIDO                                           </v>
      </c>
      <c r="I11051">
        <v>1</v>
      </c>
    </row>
    <row r="11052" spans="1:9">
      <c r="A11052" t="str">
        <f>T("2018")</f>
        <v>2018</v>
      </c>
      <c r="B11052" t="str">
        <f>T("JURIDICO                                          ")</f>
        <v xml:space="preserve">JURIDICO                                          </v>
      </c>
      <c r="C11052" t="str">
        <f>T("PUENTE DE VALLECAS  ")</f>
        <v xml:space="preserve">PUENTE DE VALLECAS  </v>
      </c>
      <c r="D11052" t="str">
        <f>T("NUMANCIA            ")</f>
        <v xml:space="preserve">NUMANCIA            </v>
      </c>
      <c r="E11052" t="str">
        <f>T("TU ")</f>
        <v xml:space="preserve">TU </v>
      </c>
      <c r="F11052" t="str">
        <f>T("TURISMOS       ")</f>
        <v xml:space="preserve">TURISMOS       </v>
      </c>
      <c r="G11052" t="str">
        <f>T("De 8 a 11,99 CABALLOS FISCALES                    ")</f>
        <v xml:space="preserve">De 8 a 11,99 CABALLOS FISCALES                    </v>
      </c>
      <c r="H11052" t="str">
        <f>T("HÍBRIDO                                           ")</f>
        <v xml:space="preserve">HÍBRIDO                                           </v>
      </c>
      <c r="I11052">
        <v>1</v>
      </c>
    </row>
    <row r="11053" spans="1:9">
      <c r="A11053" t="str">
        <f>T("2018")</f>
        <v>2018</v>
      </c>
      <c r="B11053" t="str">
        <f>T("JURIDICO                                          ")</f>
        <v xml:space="preserve">JURIDICO                                          </v>
      </c>
      <c r="C11053" t="str">
        <f>T("PUENTE DE VALLECAS  ")</f>
        <v xml:space="preserve">PUENTE DE VALLECAS  </v>
      </c>
      <c r="D11053" t="str">
        <f>T("NUMANCIA            ")</f>
        <v xml:space="preserve">NUMANCIA            </v>
      </c>
      <c r="E11053" t="str">
        <f>T("TU ")</f>
        <v xml:space="preserve">TU </v>
      </c>
      <c r="F11053" t="str">
        <f>T("TURISMOS       ")</f>
        <v xml:space="preserve">TURISMOS       </v>
      </c>
      <c r="G11053" t="str">
        <f>T("De 12 a 15,99 CABALLOS FISCALES                   ")</f>
        <v xml:space="preserve">De 12 a 15,99 CABALLOS FISCALES                   </v>
      </c>
      <c r="H11053" t="str">
        <f>T("HÍBRIDO                                           ")</f>
        <v xml:space="preserve">HÍBRIDO                                           </v>
      </c>
      <c r="I11053">
        <v>6</v>
      </c>
    </row>
    <row r="11054" spans="1:9">
      <c r="A11054" t="str">
        <f>T("2018")</f>
        <v>2018</v>
      </c>
      <c r="B11054" t="str">
        <f>T("FISICO                                            ")</f>
        <v xml:space="preserve">FISICO                                            </v>
      </c>
      <c r="C11054" t="str">
        <f>T("PUENTE DE VALLECAS  ")</f>
        <v xml:space="preserve">PUENTE DE VALLECAS  </v>
      </c>
      <c r="D11054" t="str">
        <f>T("SIN BARRIO          ")</f>
        <v xml:space="preserve">SIN BARRIO          </v>
      </c>
      <c r="E11054" t="str">
        <f>T("TU ")</f>
        <v xml:space="preserve">TU </v>
      </c>
      <c r="F11054" t="str">
        <f>T("TURISMOS       ")</f>
        <v xml:space="preserve">TURISMOS       </v>
      </c>
      <c r="G11054" t="str">
        <f>T("De 12 a 15,99 CABALLOS FISCALES                   ")</f>
        <v xml:space="preserve">De 12 a 15,99 CABALLOS FISCALES                   </v>
      </c>
      <c r="H11054" t="str">
        <f>T("HIBRIDO ENCHUFABLES PHEV                          ")</f>
        <v xml:space="preserve">HIBRIDO ENCHUFABLES PHEV                          </v>
      </c>
      <c r="I11054">
        <v>1</v>
      </c>
    </row>
    <row r="11055" spans="1:9">
      <c r="A11055" t="str">
        <f>T("2018")</f>
        <v>2018</v>
      </c>
      <c r="B11055" t="str">
        <f>T("FISICO                                            ")</f>
        <v xml:space="preserve">FISICO                                            </v>
      </c>
      <c r="C11055" t="str">
        <f>T("PUENTE DE VALLECAS  ")</f>
        <v xml:space="preserve">PUENTE DE VALLECAS  </v>
      </c>
      <c r="D11055" t="str">
        <f>T("ENTREVIAS           ")</f>
        <v xml:space="preserve">ENTREVIAS           </v>
      </c>
      <c r="E11055" t="str">
        <f>T("TU ")</f>
        <v xml:space="preserve">TU </v>
      </c>
      <c r="F11055" t="str">
        <f>T("TURISMOS       ")</f>
        <v xml:space="preserve">TURISMOS       </v>
      </c>
      <c r="G11055" t="str">
        <f>T("De 12 a 15,99 CABALLOS FISCALES                   ")</f>
        <v xml:space="preserve">De 12 a 15,99 CABALLOS FISCALES                   </v>
      </c>
      <c r="H11055" t="str">
        <f>T("HIBRIDO ENCHUFABLES PHEV                          ")</f>
        <v xml:space="preserve">HIBRIDO ENCHUFABLES PHEV                          </v>
      </c>
      <c r="I11055">
        <v>1</v>
      </c>
    </row>
    <row r="11056" spans="1:9">
      <c r="A11056" t="str">
        <f>T("2018")</f>
        <v>2018</v>
      </c>
      <c r="B11056" t="str">
        <f>T("FISICO                                            ")</f>
        <v xml:space="preserve">FISICO                                            </v>
      </c>
      <c r="C11056" t="str">
        <f>T("PUENTE DE VALLECAS  ")</f>
        <v xml:space="preserve">PUENTE DE VALLECAS  </v>
      </c>
      <c r="D11056" t="str">
        <f>T("SAN DIEGO           ")</f>
        <v xml:space="preserve">SAN DIEGO           </v>
      </c>
      <c r="E11056" t="str">
        <f>T("TU ")</f>
        <v xml:space="preserve">TU </v>
      </c>
      <c r="F11056" t="str">
        <f>T("TURISMOS       ")</f>
        <v xml:space="preserve">TURISMOS       </v>
      </c>
      <c r="G11056" t="str">
        <f>T("De 12 a 15,99 CABALLOS FISCALES                   ")</f>
        <v xml:space="preserve">De 12 a 15,99 CABALLOS FISCALES                   </v>
      </c>
      <c r="H11056" t="str">
        <f>T("HIBRIDO ENCHUFABLES PHEV                          ")</f>
        <v xml:space="preserve">HIBRIDO ENCHUFABLES PHEV                          </v>
      </c>
      <c r="I11056">
        <v>1</v>
      </c>
    </row>
    <row r="11057" spans="1:9">
      <c r="A11057" t="str">
        <f>T("2018")</f>
        <v>2018</v>
      </c>
      <c r="B11057" t="str">
        <f>T("FISICO                                            ")</f>
        <v xml:space="preserve">FISICO                                            </v>
      </c>
      <c r="C11057" t="str">
        <f>T("PUENTE DE VALLECAS  ")</f>
        <v xml:space="preserve">PUENTE DE VALLECAS  </v>
      </c>
      <c r="D11057" t="str">
        <f>T("PALOMERAS BAJAS     ")</f>
        <v xml:space="preserve">PALOMERAS BAJAS     </v>
      </c>
      <c r="E11057" t="str">
        <f>T("TU ")</f>
        <v xml:space="preserve">TU </v>
      </c>
      <c r="F11057" t="str">
        <f>T("TURISMOS       ")</f>
        <v xml:space="preserve">TURISMOS       </v>
      </c>
      <c r="G11057" t="str">
        <f>T("De 8 a 11,99 CABALLOS FISCALES                    ")</f>
        <v xml:space="preserve">De 8 a 11,99 CABALLOS FISCALES                    </v>
      </c>
      <c r="H11057" t="str">
        <f>T("HIBRIDO ENCHUFABLES PHEV                          ")</f>
        <v xml:space="preserve">HIBRIDO ENCHUFABLES PHEV                          </v>
      </c>
      <c r="I11057">
        <v>1</v>
      </c>
    </row>
    <row r="11058" spans="1:9">
      <c r="A11058" t="str">
        <f>T("2018")</f>
        <v>2018</v>
      </c>
      <c r="B11058" t="str">
        <f>T("FISICO                                            ")</f>
        <v xml:space="preserve">FISICO                                            </v>
      </c>
      <c r="C11058" t="str">
        <f>T("PUENTE DE VALLECAS  ")</f>
        <v xml:space="preserve">PUENTE DE VALLECAS  </v>
      </c>
      <c r="D11058" t="str">
        <f>T("PALOMERAS BAJAS     ")</f>
        <v xml:space="preserve">PALOMERAS BAJAS     </v>
      </c>
      <c r="E11058" t="str">
        <f>T("TU ")</f>
        <v xml:space="preserve">TU </v>
      </c>
      <c r="F11058" t="str">
        <f>T("TURISMOS       ")</f>
        <v xml:space="preserve">TURISMOS       </v>
      </c>
      <c r="G11058" t="str">
        <f>T("De 12 a 15,99 CABALLOS FISCALES                   ")</f>
        <v xml:space="preserve">De 12 a 15,99 CABALLOS FISCALES                   </v>
      </c>
      <c r="H11058" t="str">
        <f>T("HIBRIDO ENCHUFABLES PHEV                          ")</f>
        <v xml:space="preserve">HIBRIDO ENCHUFABLES PHEV                          </v>
      </c>
      <c r="I11058">
        <v>2</v>
      </c>
    </row>
    <row r="11059" spans="1:9">
      <c r="A11059" t="str">
        <f>T("2018")</f>
        <v>2018</v>
      </c>
      <c r="B11059" t="str">
        <f>T("FISICO                                            ")</f>
        <v xml:space="preserve">FISICO                                            </v>
      </c>
      <c r="C11059" t="str">
        <f>T("PUENTE DE VALLECAS  ")</f>
        <v xml:space="preserve">PUENTE DE VALLECAS  </v>
      </c>
      <c r="D11059" t="str">
        <f>T("PALOMERAS SURESTE   ")</f>
        <v xml:space="preserve">PALOMERAS SURESTE   </v>
      </c>
      <c r="E11059" t="str">
        <f>T("TU ")</f>
        <v xml:space="preserve">TU </v>
      </c>
      <c r="F11059" t="str">
        <f>T("TURISMOS       ")</f>
        <v xml:space="preserve">TURISMOS       </v>
      </c>
      <c r="G11059" t="str">
        <f>T("De 12 a 15,99 CABALLOS FISCALES                   ")</f>
        <v xml:space="preserve">De 12 a 15,99 CABALLOS FISCALES                   </v>
      </c>
      <c r="H11059" t="str">
        <f>T("HIBRIDO ENCHUFABLES PHEV                          ")</f>
        <v xml:space="preserve">HIBRIDO ENCHUFABLES PHEV                          </v>
      </c>
      <c r="I11059">
        <v>3</v>
      </c>
    </row>
    <row r="11060" spans="1:9">
      <c r="A11060" t="str">
        <f>T("2018")</f>
        <v>2018</v>
      </c>
      <c r="B11060" t="str">
        <f>T("FISICO                                            ")</f>
        <v xml:space="preserve">FISICO                                            </v>
      </c>
      <c r="C11060" t="str">
        <f>T("PUENTE DE VALLECAS  ")</f>
        <v xml:space="preserve">PUENTE DE VALLECAS  </v>
      </c>
      <c r="D11060" t="str">
        <f>T("PORTAZGO            ")</f>
        <v xml:space="preserve">PORTAZGO            </v>
      </c>
      <c r="E11060" t="str">
        <f>T("TU ")</f>
        <v xml:space="preserve">TU </v>
      </c>
      <c r="F11060" t="str">
        <f>T("TURISMOS       ")</f>
        <v xml:space="preserve">TURISMOS       </v>
      </c>
      <c r="G11060" t="str">
        <f>T("De 12 a 15,99 CABALLOS FISCALES                   ")</f>
        <v xml:space="preserve">De 12 a 15,99 CABALLOS FISCALES                   </v>
      </c>
      <c r="H11060" t="str">
        <f>T("HIBRIDO ENCHUFABLES PHEV                          ")</f>
        <v xml:space="preserve">HIBRIDO ENCHUFABLES PHEV                          </v>
      </c>
      <c r="I11060">
        <v>1</v>
      </c>
    </row>
    <row r="11061" spans="1:9">
      <c r="A11061" t="str">
        <f>T("2018")</f>
        <v>2018</v>
      </c>
      <c r="B11061" t="str">
        <f>T("JURIDICO                                          ")</f>
        <v xml:space="preserve">JURIDICO                                          </v>
      </c>
      <c r="C11061" t="str">
        <f>T("PUENTE DE VALLECAS  ")</f>
        <v xml:space="preserve">PUENTE DE VALLECAS  </v>
      </c>
      <c r="D11061" t="str">
        <f>T("PALOMERAS SURESTE   ")</f>
        <v xml:space="preserve">PALOMERAS SURESTE   </v>
      </c>
      <c r="E11061" t="str">
        <f>T("TU ")</f>
        <v xml:space="preserve">TU </v>
      </c>
      <c r="F11061" t="str">
        <f>T("TURISMOS       ")</f>
        <v xml:space="preserve">TURISMOS       </v>
      </c>
      <c r="G11061" t="str">
        <f>T("De 8 a 11,99 CABALLOS FISCALES                    ")</f>
        <v xml:space="preserve">De 8 a 11,99 CABALLOS FISCALES                    </v>
      </c>
      <c r="H11061" t="str">
        <f>T("HIBRIDO ENCHUFABLES PHEV                          ")</f>
        <v xml:space="preserve">HIBRIDO ENCHUFABLES PHEV                          </v>
      </c>
      <c r="I11061">
        <v>1</v>
      </c>
    </row>
    <row r="11062" spans="1:9">
      <c r="A11062" t="str">
        <f>T("2018")</f>
        <v>2018</v>
      </c>
      <c r="B11062" t="str">
        <f>T("JURIDICO                                          ")</f>
        <v xml:space="preserve">JURIDICO                                          </v>
      </c>
      <c r="C11062" t="str">
        <f>T("PUENTE DE VALLECAS  ")</f>
        <v xml:space="preserve">PUENTE DE VALLECAS  </v>
      </c>
      <c r="D11062" t="str">
        <f>T("NUMANCIA            ")</f>
        <v xml:space="preserve">NUMANCIA            </v>
      </c>
      <c r="E11062" t="str">
        <f>T("TU ")</f>
        <v xml:space="preserve">TU </v>
      </c>
      <c r="F11062" t="str">
        <f>T("TURISMOS       ")</f>
        <v xml:space="preserve">TURISMOS       </v>
      </c>
      <c r="G11062" t="str">
        <f>T("De 12 a 15,99 CABALLOS FISCALES                   ")</f>
        <v xml:space="preserve">De 12 a 15,99 CABALLOS FISCALES                   </v>
      </c>
      <c r="H11062" t="str">
        <f>T("HIBRIDO ENCHUFABLES PHEV                          ")</f>
        <v xml:space="preserve">HIBRIDO ENCHUFABLES PHEV                          </v>
      </c>
      <c r="I11062">
        <v>1</v>
      </c>
    </row>
    <row r="11063" spans="1:9">
      <c r="A11063" t="str">
        <f>T("2018")</f>
        <v>2018</v>
      </c>
      <c r="B11063" t="str">
        <f>T("FISICO                                            ")</f>
        <v xml:space="preserve">FISICO                                            </v>
      </c>
      <c r="C11063" t="str">
        <f>T("PUENTE DE VALLECAS  ")</f>
        <v xml:space="preserve">PUENTE DE VALLECAS  </v>
      </c>
      <c r="D11063" t="str">
        <f>T("ENTREVIAS           ")</f>
        <v xml:space="preserve">ENTREVIAS           </v>
      </c>
      <c r="E11063" t="str">
        <f>T("TU ")</f>
        <v xml:space="preserve">TU </v>
      </c>
      <c r="F11063" t="str">
        <f>T("TURISMOS       ")</f>
        <v xml:space="preserve">TURISMOS       </v>
      </c>
      <c r="G11063" t="str">
        <f>T("De 12 a 15,99 CABALLOS FISCALES                   ")</f>
        <v xml:space="preserve">De 12 a 15,99 CABALLOS FISCALES                   </v>
      </c>
      <c r="H11063" t="str">
        <f>T("OTROS                                             ")</f>
        <v xml:space="preserve">OTROS                                             </v>
      </c>
      <c r="I11063">
        <v>1</v>
      </c>
    </row>
    <row r="11064" spans="1:9">
      <c r="A11064" t="str">
        <f>T("2018")</f>
        <v>2018</v>
      </c>
      <c r="B11064" t="str">
        <f>T("JURIDICO                                          ")</f>
        <v xml:space="preserve">JURIDICO                                          </v>
      </c>
      <c r="C11064" t="str">
        <f>T("PUENTE DE VALLECAS  ")</f>
        <v xml:space="preserve">PUENTE DE VALLECAS  </v>
      </c>
      <c r="D11064" t="str">
        <f>T("NUMANCIA            ")</f>
        <v xml:space="preserve">NUMANCIA            </v>
      </c>
      <c r="E11064" t="str">
        <f>T("TU ")</f>
        <v xml:space="preserve">TU </v>
      </c>
      <c r="F11064" t="str">
        <f>T("TURISMOS       ")</f>
        <v xml:space="preserve">TURISMOS       </v>
      </c>
      <c r="G11064" t="str">
        <f>T("De 12 a 15,99 CABALLOS FISCALES                   ")</f>
        <v xml:space="preserve">De 12 a 15,99 CABALLOS FISCALES                   </v>
      </c>
      <c r="H11064" t="str">
        <f>T("OTROS                                             ")</f>
        <v xml:space="preserve">OTROS                                             </v>
      </c>
      <c r="I11064">
        <v>1</v>
      </c>
    </row>
    <row r="11065" spans="1:9">
      <c r="A11065" t="str">
        <f>T("2018")</f>
        <v>2018</v>
      </c>
      <c r="B11065" t="str">
        <f>T("Entidad sin personalidad jurídica (art. 35.4 LGT) ")</f>
        <v xml:space="preserve">Entidad sin personalidad jurídica (art. 35.4 LGT) </v>
      </c>
      <c r="C11065" t="str">
        <f>T("PUENTE DE VALLECAS  ")</f>
        <v xml:space="preserve">PUENTE DE VALLECAS  </v>
      </c>
      <c r="D11065" t="str">
        <f>T("SIN BARRIO          ")</f>
        <v xml:space="preserve">SIN BARRIO          </v>
      </c>
      <c r="E11065" t="str">
        <f>T("TU ")</f>
        <v xml:space="preserve">TU </v>
      </c>
      <c r="F11065" t="str">
        <f>T("TURISMOS       ")</f>
        <v xml:space="preserve">TURISMOS       </v>
      </c>
      <c r="G11065" t="str">
        <f>T("De 8 a 11,99 CABALLOS FISCALES                    ")</f>
        <v xml:space="preserve">De 8 a 11,99 CABALLOS FISCALES                    </v>
      </c>
      <c r="I11065">
        <v>2</v>
      </c>
    </row>
    <row r="11066" spans="1:9">
      <c r="A11066" t="str">
        <f>T("2018")</f>
        <v>2018</v>
      </c>
      <c r="B11066" t="str">
        <f>T("Entidad sin personalidad jurídica (art. 35.4 LGT) ")</f>
        <v xml:space="preserve">Entidad sin personalidad jurídica (art. 35.4 LGT) </v>
      </c>
      <c r="C11066" t="str">
        <f>T("PUENTE DE VALLECAS  ")</f>
        <v xml:space="preserve">PUENTE DE VALLECAS  </v>
      </c>
      <c r="D11066" t="str">
        <f>T("ENTREVIAS           ")</f>
        <v xml:space="preserve">ENTREVIAS           </v>
      </c>
      <c r="E11066" t="str">
        <f>T("TU ")</f>
        <v xml:space="preserve">TU </v>
      </c>
      <c r="F11066" t="str">
        <f>T("TURISMOS       ")</f>
        <v xml:space="preserve">TURISMOS       </v>
      </c>
      <c r="G11066" t="str">
        <f>T("De 8 a 11,99 CABALLOS FISCALES                    ")</f>
        <v xml:space="preserve">De 8 a 11,99 CABALLOS FISCALES                    </v>
      </c>
      <c r="I11066">
        <v>13</v>
      </c>
    </row>
    <row r="11067" spans="1:9">
      <c r="A11067" t="str">
        <f>T("2018")</f>
        <v>2018</v>
      </c>
      <c r="B11067" t="str">
        <f>T("Entidad sin personalidad jurídica (art. 35.4 LGT) ")</f>
        <v xml:space="preserve">Entidad sin personalidad jurídica (art. 35.4 LGT) </v>
      </c>
      <c r="C11067" t="str">
        <f>T("PUENTE DE VALLECAS  ")</f>
        <v xml:space="preserve">PUENTE DE VALLECAS  </v>
      </c>
      <c r="D11067" t="str">
        <f>T("ENTREVIAS           ")</f>
        <v xml:space="preserve">ENTREVIAS           </v>
      </c>
      <c r="E11067" t="str">
        <f>T("TU ")</f>
        <v xml:space="preserve">TU </v>
      </c>
      <c r="F11067" t="str">
        <f>T("TURISMOS       ")</f>
        <v xml:space="preserve">TURISMOS       </v>
      </c>
      <c r="G11067" t="str">
        <f>T("De 12 a 15,99 CABALLOS FISCALES                   ")</f>
        <v xml:space="preserve">De 12 a 15,99 CABALLOS FISCALES                   </v>
      </c>
      <c r="I11067">
        <v>5</v>
      </c>
    </row>
    <row r="11068" spans="1:9">
      <c r="A11068" t="str">
        <f>T("2018")</f>
        <v>2018</v>
      </c>
      <c r="B11068" t="str">
        <f>T("Entidad sin personalidad jurídica (art. 35.4 LGT) ")</f>
        <v xml:space="preserve">Entidad sin personalidad jurídica (art. 35.4 LGT) </v>
      </c>
      <c r="C11068" t="str">
        <f>T("PUENTE DE VALLECAS  ")</f>
        <v xml:space="preserve">PUENTE DE VALLECAS  </v>
      </c>
      <c r="D11068" t="str">
        <f>T("ENTREVIAS           ")</f>
        <v xml:space="preserve">ENTREVIAS           </v>
      </c>
      <c r="E11068" t="str">
        <f>T("TU ")</f>
        <v xml:space="preserve">TU </v>
      </c>
      <c r="F11068" t="str">
        <f>T("TURISMOS       ")</f>
        <v xml:space="preserve">TURISMOS       </v>
      </c>
      <c r="G11068" t="str">
        <f>T("De 16 a 19,99 CABALLOS FISCALES                   ")</f>
        <v xml:space="preserve">De 16 a 19,99 CABALLOS FISCALES                   </v>
      </c>
      <c r="I11068">
        <v>1</v>
      </c>
    </row>
    <row r="11069" spans="1:9">
      <c r="A11069" t="str">
        <f>T("2018")</f>
        <v>2018</v>
      </c>
      <c r="B11069" t="str">
        <f>T("Entidad sin personalidad jurídica (art. 35.4 LGT) ")</f>
        <v xml:space="preserve">Entidad sin personalidad jurídica (art. 35.4 LGT) </v>
      </c>
      <c r="C11069" t="str">
        <f>T("PUENTE DE VALLECAS  ")</f>
        <v xml:space="preserve">PUENTE DE VALLECAS  </v>
      </c>
      <c r="D11069" t="str">
        <f>T("SAN DIEGO           ")</f>
        <v xml:space="preserve">SAN DIEGO           </v>
      </c>
      <c r="E11069" t="str">
        <f>T("TU ")</f>
        <v xml:space="preserve">TU </v>
      </c>
      <c r="F11069" t="str">
        <f>T("TURISMOS       ")</f>
        <v xml:space="preserve">TURISMOS       </v>
      </c>
      <c r="G11069" t="str">
        <f>T("De 8 a 11,99 CABALLOS FISCALES                    ")</f>
        <v xml:space="preserve">De 8 a 11,99 CABALLOS FISCALES                    </v>
      </c>
      <c r="I11069">
        <v>7</v>
      </c>
    </row>
    <row r="11070" spans="1:9">
      <c r="A11070" t="str">
        <f>T("2018")</f>
        <v>2018</v>
      </c>
      <c r="B11070" t="str">
        <f>T("Entidad sin personalidad jurídica (art. 35.4 LGT) ")</f>
        <v xml:space="preserve">Entidad sin personalidad jurídica (art. 35.4 LGT) </v>
      </c>
      <c r="C11070" t="str">
        <f>T("PUENTE DE VALLECAS  ")</f>
        <v xml:space="preserve">PUENTE DE VALLECAS  </v>
      </c>
      <c r="D11070" t="str">
        <f>T("SAN DIEGO           ")</f>
        <v xml:space="preserve">SAN DIEGO           </v>
      </c>
      <c r="E11070" t="str">
        <f>T("TU ")</f>
        <v xml:space="preserve">TU </v>
      </c>
      <c r="F11070" t="str">
        <f>T("TURISMOS       ")</f>
        <v xml:space="preserve">TURISMOS       </v>
      </c>
      <c r="G11070" t="str">
        <f>T("De 12 a 15,99 CABALLOS FISCALES                   ")</f>
        <v xml:space="preserve">De 12 a 15,99 CABALLOS FISCALES                   </v>
      </c>
      <c r="I11070">
        <v>1</v>
      </c>
    </row>
    <row r="11071" spans="1:9">
      <c r="A11071" t="str">
        <f>T("2018")</f>
        <v>2018</v>
      </c>
      <c r="B11071" t="str">
        <f>T("Entidad sin personalidad jurídica (art. 35.4 LGT) ")</f>
        <v xml:space="preserve">Entidad sin personalidad jurídica (art. 35.4 LGT) </v>
      </c>
      <c r="C11071" t="str">
        <f>T("PUENTE DE VALLECAS  ")</f>
        <v xml:space="preserve">PUENTE DE VALLECAS  </v>
      </c>
      <c r="D11071" t="str">
        <f>T("PALOMERAS BAJAS     ")</f>
        <v xml:space="preserve">PALOMERAS BAJAS     </v>
      </c>
      <c r="E11071" t="str">
        <f>T("TU ")</f>
        <v xml:space="preserve">TU </v>
      </c>
      <c r="F11071" t="str">
        <f>T("TURISMOS       ")</f>
        <v xml:space="preserve">TURISMOS       </v>
      </c>
      <c r="G11071" t="str">
        <f>T("De menos de 8 CABALLOS FISCALES                   ")</f>
        <v xml:space="preserve">De menos de 8 CABALLOS FISCALES                   </v>
      </c>
      <c r="I11071">
        <v>2</v>
      </c>
    </row>
    <row r="11072" spans="1:9">
      <c r="A11072" t="str">
        <f>T("2018")</f>
        <v>2018</v>
      </c>
      <c r="B11072" t="str">
        <f>T("Entidad sin personalidad jurídica (art. 35.4 LGT) ")</f>
        <v xml:space="preserve">Entidad sin personalidad jurídica (art. 35.4 LGT) </v>
      </c>
      <c r="C11072" t="str">
        <f>T("PUENTE DE VALLECAS  ")</f>
        <v xml:space="preserve">PUENTE DE VALLECAS  </v>
      </c>
      <c r="D11072" t="str">
        <f>T("PALOMERAS BAJAS     ")</f>
        <v xml:space="preserve">PALOMERAS BAJAS     </v>
      </c>
      <c r="E11072" t="str">
        <f>T("TU ")</f>
        <v xml:space="preserve">TU </v>
      </c>
      <c r="F11072" t="str">
        <f>T("TURISMOS       ")</f>
        <v xml:space="preserve">TURISMOS       </v>
      </c>
      <c r="G11072" t="str">
        <f>T("De 8 a 11,99 CABALLOS FISCALES                    ")</f>
        <v xml:space="preserve">De 8 a 11,99 CABALLOS FISCALES                    </v>
      </c>
      <c r="I11072">
        <v>1</v>
      </c>
    </row>
    <row r="11073" spans="1:9">
      <c r="A11073" t="str">
        <f>T("2018")</f>
        <v>2018</v>
      </c>
      <c r="B11073" t="str">
        <f>T("Entidad sin personalidad jurídica (art. 35.4 LGT) ")</f>
        <v xml:space="preserve">Entidad sin personalidad jurídica (art. 35.4 LGT) </v>
      </c>
      <c r="C11073" t="str">
        <f>T("PUENTE DE VALLECAS  ")</f>
        <v xml:space="preserve">PUENTE DE VALLECAS  </v>
      </c>
      <c r="D11073" t="str">
        <f>T("PALOMERAS BAJAS     ")</f>
        <v xml:space="preserve">PALOMERAS BAJAS     </v>
      </c>
      <c r="E11073" t="str">
        <f>T("TU ")</f>
        <v xml:space="preserve">TU </v>
      </c>
      <c r="F11073" t="str">
        <f>T("TURISMOS       ")</f>
        <v xml:space="preserve">TURISMOS       </v>
      </c>
      <c r="G11073" t="str">
        <f>T("De 12 a 15,99 CABALLOS FISCALES                   ")</f>
        <v xml:space="preserve">De 12 a 15,99 CABALLOS FISCALES                   </v>
      </c>
      <c r="I11073">
        <v>3</v>
      </c>
    </row>
    <row r="11074" spans="1:9">
      <c r="A11074" t="str">
        <f>T("2018")</f>
        <v>2018</v>
      </c>
      <c r="B11074" t="str">
        <f>T("Entidad sin personalidad jurídica (art. 35.4 LGT) ")</f>
        <v xml:space="preserve">Entidad sin personalidad jurídica (art. 35.4 LGT) </v>
      </c>
      <c r="C11074" t="str">
        <f>T("PUENTE DE VALLECAS  ")</f>
        <v xml:space="preserve">PUENTE DE VALLECAS  </v>
      </c>
      <c r="D11074" t="str">
        <f>T("PALOMERAS SURESTE   ")</f>
        <v xml:space="preserve">PALOMERAS SURESTE   </v>
      </c>
      <c r="E11074" t="str">
        <f>T("TU ")</f>
        <v xml:space="preserve">TU </v>
      </c>
      <c r="F11074" t="str">
        <f>T("TURISMOS       ")</f>
        <v xml:space="preserve">TURISMOS       </v>
      </c>
      <c r="G11074" t="str">
        <f>T("De menos de 8 CABALLOS FISCALES                   ")</f>
        <v xml:space="preserve">De menos de 8 CABALLOS FISCALES                   </v>
      </c>
      <c r="I11074">
        <v>1</v>
      </c>
    </row>
    <row r="11075" spans="1:9">
      <c r="A11075" t="str">
        <f>T("2018")</f>
        <v>2018</v>
      </c>
      <c r="B11075" t="str">
        <f>T("Entidad sin personalidad jurídica (art. 35.4 LGT) ")</f>
        <v xml:space="preserve">Entidad sin personalidad jurídica (art. 35.4 LGT) </v>
      </c>
      <c r="C11075" t="str">
        <f>T("PUENTE DE VALLECAS  ")</f>
        <v xml:space="preserve">PUENTE DE VALLECAS  </v>
      </c>
      <c r="D11075" t="str">
        <f>T("PALOMERAS SURESTE   ")</f>
        <v xml:space="preserve">PALOMERAS SURESTE   </v>
      </c>
      <c r="E11075" t="str">
        <f>T("TU ")</f>
        <v xml:space="preserve">TU </v>
      </c>
      <c r="F11075" t="str">
        <f>T("TURISMOS       ")</f>
        <v xml:space="preserve">TURISMOS       </v>
      </c>
      <c r="G11075" t="str">
        <f>T("De 8 a 11,99 CABALLOS FISCALES                    ")</f>
        <v xml:space="preserve">De 8 a 11,99 CABALLOS FISCALES                    </v>
      </c>
      <c r="I11075">
        <v>8</v>
      </c>
    </row>
    <row r="11076" spans="1:9">
      <c r="A11076" t="str">
        <f>T("2018")</f>
        <v>2018</v>
      </c>
      <c r="B11076" t="str">
        <f>T("Entidad sin personalidad jurídica (art. 35.4 LGT) ")</f>
        <v xml:space="preserve">Entidad sin personalidad jurídica (art. 35.4 LGT) </v>
      </c>
      <c r="C11076" t="str">
        <f>T("PUENTE DE VALLECAS  ")</f>
        <v xml:space="preserve">PUENTE DE VALLECAS  </v>
      </c>
      <c r="D11076" t="str">
        <f>T("PALOMERAS SURESTE   ")</f>
        <v xml:space="preserve">PALOMERAS SURESTE   </v>
      </c>
      <c r="E11076" t="str">
        <f>T("TU ")</f>
        <v xml:space="preserve">TU </v>
      </c>
      <c r="F11076" t="str">
        <f>T("TURISMOS       ")</f>
        <v xml:space="preserve">TURISMOS       </v>
      </c>
      <c r="G11076" t="str">
        <f>T("De 12 a 15,99 CABALLOS FISCALES                   ")</f>
        <v xml:space="preserve">De 12 a 15,99 CABALLOS FISCALES                   </v>
      </c>
      <c r="I11076">
        <v>1</v>
      </c>
    </row>
    <row r="11077" spans="1:9">
      <c r="A11077" t="str">
        <f>T("2018")</f>
        <v>2018</v>
      </c>
      <c r="B11077" t="str">
        <f>T("Entidad sin personalidad jurídica (art. 35.4 LGT) ")</f>
        <v xml:space="preserve">Entidad sin personalidad jurídica (art. 35.4 LGT) </v>
      </c>
      <c r="C11077" t="str">
        <f>T("PUENTE DE VALLECAS  ")</f>
        <v xml:space="preserve">PUENTE DE VALLECAS  </v>
      </c>
      <c r="D11077" t="str">
        <f>T("PALOMERAS SURESTE   ")</f>
        <v xml:space="preserve">PALOMERAS SURESTE   </v>
      </c>
      <c r="E11077" t="str">
        <f>T("TU ")</f>
        <v xml:space="preserve">TU </v>
      </c>
      <c r="F11077" t="str">
        <f>T("TURISMOS       ")</f>
        <v xml:space="preserve">TURISMOS       </v>
      </c>
      <c r="G11077" t="str">
        <f>T("De 16 a 19,99 CABALLOS FISCALES                   ")</f>
        <v xml:space="preserve">De 16 a 19,99 CABALLOS FISCALES                   </v>
      </c>
      <c r="I11077">
        <v>1</v>
      </c>
    </row>
    <row r="11078" spans="1:9">
      <c r="A11078" t="str">
        <f>T("2018")</f>
        <v>2018</v>
      </c>
      <c r="B11078" t="str">
        <f>T("Entidad sin personalidad jurídica (art. 35.4 LGT) ")</f>
        <v xml:space="preserve">Entidad sin personalidad jurídica (art. 35.4 LGT) </v>
      </c>
      <c r="C11078" t="str">
        <f>T("PUENTE DE VALLECAS  ")</f>
        <v xml:space="preserve">PUENTE DE VALLECAS  </v>
      </c>
      <c r="D11078" t="str">
        <f>T("PALOMERAS SURESTE   ")</f>
        <v xml:space="preserve">PALOMERAS SURESTE   </v>
      </c>
      <c r="E11078" t="str">
        <f>T("TU ")</f>
        <v xml:space="preserve">TU </v>
      </c>
      <c r="F11078" t="str">
        <f>T("TURISMOS       ")</f>
        <v xml:space="preserve">TURISMOS       </v>
      </c>
      <c r="G11078" t="str">
        <f>T("De 20 CABALLOS FISCALES en adelante               ")</f>
        <v xml:space="preserve">De 20 CABALLOS FISCALES en adelante               </v>
      </c>
      <c r="I11078">
        <v>1</v>
      </c>
    </row>
    <row r="11079" spans="1:9">
      <c r="A11079" t="str">
        <f>T("2018")</f>
        <v>2018</v>
      </c>
      <c r="B11079" t="str">
        <f>T("Entidad sin personalidad jurídica (art. 35.4 LGT) ")</f>
        <v xml:space="preserve">Entidad sin personalidad jurídica (art. 35.4 LGT) </v>
      </c>
      <c r="C11079" t="str">
        <f>T("PUENTE DE VALLECAS  ")</f>
        <v xml:space="preserve">PUENTE DE VALLECAS  </v>
      </c>
      <c r="D11079" t="str">
        <f>T("PORTAZGO            ")</f>
        <v xml:space="preserve">PORTAZGO            </v>
      </c>
      <c r="E11079" t="str">
        <f>T("TU ")</f>
        <v xml:space="preserve">TU </v>
      </c>
      <c r="F11079" t="str">
        <f>T("TURISMOS       ")</f>
        <v xml:space="preserve">TURISMOS       </v>
      </c>
      <c r="G11079" t="str">
        <f>T("De 8 a 11,99 CABALLOS FISCALES                    ")</f>
        <v xml:space="preserve">De 8 a 11,99 CABALLOS FISCALES                    </v>
      </c>
      <c r="I11079">
        <v>6</v>
      </c>
    </row>
    <row r="11080" spans="1:9">
      <c r="A11080" t="str">
        <f>T("2018")</f>
        <v>2018</v>
      </c>
      <c r="B11080" t="str">
        <f>T("Entidad sin personalidad jurídica (art. 35.4 LGT) ")</f>
        <v xml:space="preserve">Entidad sin personalidad jurídica (art. 35.4 LGT) </v>
      </c>
      <c r="C11080" t="str">
        <f>T("PUENTE DE VALLECAS  ")</f>
        <v xml:space="preserve">PUENTE DE VALLECAS  </v>
      </c>
      <c r="D11080" t="str">
        <f>T("PORTAZGO            ")</f>
        <v xml:space="preserve">PORTAZGO            </v>
      </c>
      <c r="E11080" t="str">
        <f>T("TU ")</f>
        <v xml:space="preserve">TU </v>
      </c>
      <c r="F11080" t="str">
        <f>T("TURISMOS       ")</f>
        <v xml:space="preserve">TURISMOS       </v>
      </c>
      <c r="G11080" t="str">
        <f>T("De 12 a 15,99 CABALLOS FISCALES                   ")</f>
        <v xml:space="preserve">De 12 a 15,99 CABALLOS FISCALES                   </v>
      </c>
      <c r="I11080">
        <v>3</v>
      </c>
    </row>
    <row r="11081" spans="1:9">
      <c r="A11081" t="str">
        <f>T("2018")</f>
        <v>2018</v>
      </c>
      <c r="B11081" t="str">
        <f>T("Entidad sin personalidad jurídica (art. 35.4 LGT) ")</f>
        <v xml:space="preserve">Entidad sin personalidad jurídica (art. 35.4 LGT) </v>
      </c>
      <c r="C11081" t="str">
        <f>T("PUENTE DE VALLECAS  ")</f>
        <v xml:space="preserve">PUENTE DE VALLECAS  </v>
      </c>
      <c r="D11081" t="str">
        <f>T("PORTAZGO            ")</f>
        <v xml:space="preserve">PORTAZGO            </v>
      </c>
      <c r="E11081" t="str">
        <f>T("TU ")</f>
        <v xml:space="preserve">TU </v>
      </c>
      <c r="F11081" t="str">
        <f>T("TURISMOS       ")</f>
        <v xml:space="preserve">TURISMOS       </v>
      </c>
      <c r="G11081" t="str">
        <f>T("De 16 a 19,99 CABALLOS FISCALES                   ")</f>
        <v xml:space="preserve">De 16 a 19,99 CABALLOS FISCALES                   </v>
      </c>
      <c r="I11081">
        <v>1</v>
      </c>
    </row>
    <row r="11082" spans="1:9">
      <c r="A11082" t="str">
        <f>T("2018")</f>
        <v>2018</v>
      </c>
      <c r="B11082" t="str">
        <f>T("Entidad sin personalidad jurídica (art. 35.4 LGT) ")</f>
        <v xml:space="preserve">Entidad sin personalidad jurídica (art. 35.4 LGT) </v>
      </c>
      <c r="C11082" t="str">
        <f>T("PUENTE DE VALLECAS  ")</f>
        <v xml:space="preserve">PUENTE DE VALLECAS  </v>
      </c>
      <c r="D11082" t="str">
        <f>T("NUMANCIA            ")</f>
        <v xml:space="preserve">NUMANCIA            </v>
      </c>
      <c r="E11082" t="str">
        <f>T("TU ")</f>
        <v xml:space="preserve">TU </v>
      </c>
      <c r="F11082" t="str">
        <f>T("TURISMOS       ")</f>
        <v xml:space="preserve">TURISMOS       </v>
      </c>
      <c r="G11082" t="str">
        <f>T("De 8 a 11,99 CABALLOS FISCALES                    ")</f>
        <v xml:space="preserve">De 8 a 11,99 CABALLOS FISCALES                    </v>
      </c>
      <c r="I11082">
        <v>6</v>
      </c>
    </row>
    <row r="11083" spans="1:9">
      <c r="A11083" t="str">
        <f>T("2018")</f>
        <v>2018</v>
      </c>
      <c r="B11083" t="str">
        <f>T("Entidad sin personalidad jurídica (art. 35.4 LGT) ")</f>
        <v xml:space="preserve">Entidad sin personalidad jurídica (art. 35.4 LGT) </v>
      </c>
      <c r="C11083" t="str">
        <f>T("PUENTE DE VALLECAS  ")</f>
        <v xml:space="preserve">PUENTE DE VALLECAS  </v>
      </c>
      <c r="D11083" t="str">
        <f>T("NUMANCIA            ")</f>
        <v xml:space="preserve">NUMANCIA            </v>
      </c>
      <c r="E11083" t="str">
        <f>T("TU ")</f>
        <v xml:space="preserve">TU </v>
      </c>
      <c r="F11083" t="str">
        <f>T("TURISMOS       ")</f>
        <v xml:space="preserve">TURISMOS       </v>
      </c>
      <c r="G11083" t="str">
        <f>T("De 12 a 15,99 CABALLOS FISCALES                   ")</f>
        <v xml:space="preserve">De 12 a 15,99 CABALLOS FISCALES                   </v>
      </c>
      <c r="I11083">
        <v>2</v>
      </c>
    </row>
    <row r="11084" spans="1:9">
      <c r="A11084" t="str">
        <f>T("2018")</f>
        <v>2018</v>
      </c>
      <c r="B11084" t="str">
        <f>T("Entidad sin personalidad jurídica (art. 35.4 LGT) ")</f>
        <v xml:space="preserve">Entidad sin personalidad jurídica (art. 35.4 LGT) </v>
      </c>
      <c r="C11084" t="str">
        <f>T("PUENTE DE VALLECAS  ")</f>
        <v xml:space="preserve">PUENTE DE VALLECAS  </v>
      </c>
      <c r="D11084" t="str">
        <f>T("NUMANCIA            ")</f>
        <v xml:space="preserve">NUMANCIA            </v>
      </c>
      <c r="E11084" t="str">
        <f>T("TU ")</f>
        <v xml:space="preserve">TU </v>
      </c>
      <c r="F11084" t="str">
        <f>T("TURISMOS       ")</f>
        <v xml:space="preserve">TURISMOS       </v>
      </c>
      <c r="G11084" t="str">
        <f>T("De 20 CABALLOS FISCALES en adelante               ")</f>
        <v xml:space="preserve">De 20 CABALLOS FISCALES en adelante               </v>
      </c>
      <c r="I11084">
        <v>1</v>
      </c>
    </row>
    <row r="11085" spans="1:9">
      <c r="A11085" t="str">
        <f>T("2018")</f>
        <v>2018</v>
      </c>
      <c r="B11085" t="str">
        <f>T("FISICO                                            ")</f>
        <v xml:space="preserve">FISICO                                            </v>
      </c>
      <c r="C11085" t="str">
        <f>T("PUENTE DE VALLECAS  ")</f>
        <v xml:space="preserve">PUENTE DE VALLECAS  </v>
      </c>
      <c r="D11085" t="str">
        <f>T("SIN BARRIO          ")</f>
        <v xml:space="preserve">SIN BARRIO          </v>
      </c>
      <c r="E11085" t="str">
        <f>T("TU ")</f>
        <v xml:space="preserve">TU </v>
      </c>
      <c r="F11085" t="str">
        <f>T("TURISMOS       ")</f>
        <v xml:space="preserve">TURISMOS       </v>
      </c>
      <c r="G11085" t="str">
        <f>T("De menos de 8 CABALLOS FISCALES                   ")</f>
        <v xml:space="preserve">De menos de 8 CABALLOS FISCALES                   </v>
      </c>
      <c r="I11085">
        <v>1</v>
      </c>
    </row>
    <row r="11086" spans="1:9">
      <c r="A11086" t="str">
        <f>T("2018")</f>
        <v>2018</v>
      </c>
      <c r="B11086" t="str">
        <f>T("FISICO                                            ")</f>
        <v xml:space="preserve">FISICO                                            </v>
      </c>
      <c r="C11086" t="str">
        <f>T("PUENTE DE VALLECAS  ")</f>
        <v xml:space="preserve">PUENTE DE VALLECAS  </v>
      </c>
      <c r="D11086" t="str">
        <f>T("SIN BARRIO          ")</f>
        <v xml:space="preserve">SIN BARRIO          </v>
      </c>
      <c r="E11086" t="str">
        <f>T("TU ")</f>
        <v xml:space="preserve">TU </v>
      </c>
      <c r="F11086" t="str">
        <f>T("TURISMOS       ")</f>
        <v xml:space="preserve">TURISMOS       </v>
      </c>
      <c r="G11086" t="str">
        <f>T("De 8 a 11,99 CABALLOS FISCALES                    ")</f>
        <v xml:space="preserve">De 8 a 11,99 CABALLOS FISCALES                    </v>
      </c>
      <c r="I11086">
        <v>5</v>
      </c>
    </row>
    <row r="11087" spans="1:9">
      <c r="A11087" t="str">
        <f>T("2018")</f>
        <v>2018</v>
      </c>
      <c r="B11087" t="str">
        <f>T("FISICO                                            ")</f>
        <v xml:space="preserve">FISICO                                            </v>
      </c>
      <c r="C11087" t="str">
        <f>T("PUENTE DE VALLECAS  ")</f>
        <v xml:space="preserve">PUENTE DE VALLECAS  </v>
      </c>
      <c r="D11087" t="str">
        <f>T("SIN BARRIO          ")</f>
        <v xml:space="preserve">SIN BARRIO          </v>
      </c>
      <c r="E11087" t="str">
        <f>T("TU ")</f>
        <v xml:space="preserve">TU </v>
      </c>
      <c r="F11087" t="str">
        <f>T("TURISMOS       ")</f>
        <v xml:space="preserve">TURISMOS       </v>
      </c>
      <c r="G11087" t="str">
        <f>T("De 12 a 15,99 CABALLOS FISCALES                   ")</f>
        <v xml:space="preserve">De 12 a 15,99 CABALLOS FISCALES                   </v>
      </c>
      <c r="I11087">
        <v>5</v>
      </c>
    </row>
    <row r="11088" spans="1:9">
      <c r="A11088" t="str">
        <f>T("2018")</f>
        <v>2018</v>
      </c>
      <c r="B11088" t="str">
        <f>T("FISICO                                            ")</f>
        <v xml:space="preserve">FISICO                                            </v>
      </c>
      <c r="C11088" t="str">
        <f>T("PUENTE DE VALLECAS  ")</f>
        <v xml:space="preserve">PUENTE DE VALLECAS  </v>
      </c>
      <c r="D11088" t="str">
        <f>T("SIN BARRIO          ")</f>
        <v xml:space="preserve">SIN BARRIO          </v>
      </c>
      <c r="E11088" t="str">
        <f>T("TU ")</f>
        <v xml:space="preserve">TU </v>
      </c>
      <c r="F11088" t="str">
        <f>T("TURISMOS       ")</f>
        <v xml:space="preserve">TURISMOS       </v>
      </c>
      <c r="G11088" t="str">
        <f>T("De 16 a 19,99 CABALLOS FISCALES                   ")</f>
        <v xml:space="preserve">De 16 a 19,99 CABALLOS FISCALES                   </v>
      </c>
      <c r="I11088">
        <v>2</v>
      </c>
    </row>
    <row r="11089" spans="1:9">
      <c r="A11089" t="str">
        <f>T("2018")</f>
        <v>2018</v>
      </c>
      <c r="B11089" t="str">
        <f>T("FISICO                                            ")</f>
        <v xml:space="preserve">FISICO                                            </v>
      </c>
      <c r="C11089" t="str">
        <f>T("PUENTE DE VALLECAS  ")</f>
        <v xml:space="preserve">PUENTE DE VALLECAS  </v>
      </c>
      <c r="D11089" t="str">
        <f>T("ENTREVIAS           ")</f>
        <v xml:space="preserve">ENTREVIAS           </v>
      </c>
      <c r="E11089" t="str">
        <f>T("TU ")</f>
        <v xml:space="preserve">TU </v>
      </c>
      <c r="F11089" t="str">
        <f>T("TURISMOS       ")</f>
        <v xml:space="preserve">TURISMOS       </v>
      </c>
      <c r="G11089" t="str">
        <f>T("De menos de 8 CABALLOS FISCALES                   ")</f>
        <v xml:space="preserve">De menos de 8 CABALLOS FISCALES                   </v>
      </c>
      <c r="I11089">
        <v>14</v>
      </c>
    </row>
    <row r="11090" spans="1:9">
      <c r="A11090" t="str">
        <f>T("2018")</f>
        <v>2018</v>
      </c>
      <c r="B11090" t="str">
        <f>T("FISICO                                            ")</f>
        <v xml:space="preserve">FISICO                                            </v>
      </c>
      <c r="C11090" t="str">
        <f>T("PUENTE DE VALLECAS  ")</f>
        <v xml:space="preserve">PUENTE DE VALLECAS  </v>
      </c>
      <c r="D11090" t="str">
        <f>T("ENTREVIAS           ")</f>
        <v xml:space="preserve">ENTREVIAS           </v>
      </c>
      <c r="E11090" t="str">
        <f>T("TU ")</f>
        <v xml:space="preserve">TU </v>
      </c>
      <c r="F11090" t="str">
        <f>T("TURISMOS       ")</f>
        <v xml:space="preserve">TURISMOS       </v>
      </c>
      <c r="G11090" t="str">
        <f>T("De 8 a 11,99 CABALLOS FISCALES                    ")</f>
        <v xml:space="preserve">De 8 a 11,99 CABALLOS FISCALES                    </v>
      </c>
      <c r="I11090">
        <v>126</v>
      </c>
    </row>
    <row r="11091" spans="1:9">
      <c r="A11091" t="str">
        <f>T("2018")</f>
        <v>2018</v>
      </c>
      <c r="B11091" t="str">
        <f>T("FISICO                                            ")</f>
        <v xml:space="preserve">FISICO                                            </v>
      </c>
      <c r="C11091" t="str">
        <f>T("PUENTE DE VALLECAS  ")</f>
        <v xml:space="preserve">PUENTE DE VALLECAS  </v>
      </c>
      <c r="D11091" t="str">
        <f>T("ENTREVIAS           ")</f>
        <v xml:space="preserve">ENTREVIAS           </v>
      </c>
      <c r="E11091" t="str">
        <f>T("TU ")</f>
        <v xml:space="preserve">TU </v>
      </c>
      <c r="F11091" t="str">
        <f>T("TURISMOS       ")</f>
        <v xml:space="preserve">TURISMOS       </v>
      </c>
      <c r="G11091" t="str">
        <f>T("De 12 a 15,99 CABALLOS FISCALES                   ")</f>
        <v xml:space="preserve">De 12 a 15,99 CABALLOS FISCALES                   </v>
      </c>
      <c r="I11091">
        <v>145</v>
      </c>
    </row>
    <row r="11092" spans="1:9">
      <c r="A11092" t="str">
        <f>T("2018")</f>
        <v>2018</v>
      </c>
      <c r="B11092" t="str">
        <f>T("FISICO                                            ")</f>
        <v xml:space="preserve">FISICO                                            </v>
      </c>
      <c r="C11092" t="str">
        <f>T("PUENTE DE VALLECAS  ")</f>
        <v xml:space="preserve">PUENTE DE VALLECAS  </v>
      </c>
      <c r="D11092" t="str">
        <f>T("ENTREVIAS           ")</f>
        <v xml:space="preserve">ENTREVIAS           </v>
      </c>
      <c r="E11092" t="str">
        <f>T("TU ")</f>
        <v xml:space="preserve">TU </v>
      </c>
      <c r="F11092" t="str">
        <f>T("TURISMOS       ")</f>
        <v xml:space="preserve">TURISMOS       </v>
      </c>
      <c r="G11092" t="str">
        <f>T("De 16 a 19,99 CABALLOS FISCALES                   ")</f>
        <v xml:space="preserve">De 16 a 19,99 CABALLOS FISCALES                   </v>
      </c>
      <c r="I11092">
        <v>20</v>
      </c>
    </row>
    <row r="11093" spans="1:9">
      <c r="A11093" t="str">
        <f>T("2018")</f>
        <v>2018</v>
      </c>
      <c r="B11093" t="str">
        <f>T("FISICO                                            ")</f>
        <v xml:space="preserve">FISICO                                            </v>
      </c>
      <c r="C11093" t="str">
        <f>T("PUENTE DE VALLECAS  ")</f>
        <v xml:space="preserve">PUENTE DE VALLECAS  </v>
      </c>
      <c r="D11093" t="str">
        <f>T("ENTREVIAS           ")</f>
        <v xml:space="preserve">ENTREVIAS           </v>
      </c>
      <c r="E11093" t="str">
        <f>T("TU ")</f>
        <v xml:space="preserve">TU </v>
      </c>
      <c r="F11093" t="str">
        <f>T("TURISMOS       ")</f>
        <v xml:space="preserve">TURISMOS       </v>
      </c>
      <c r="G11093" t="str">
        <f>T("De 20 CABALLOS FISCALES en adelante               ")</f>
        <v xml:space="preserve">De 20 CABALLOS FISCALES en adelante               </v>
      </c>
      <c r="I11093">
        <v>2</v>
      </c>
    </row>
    <row r="11094" spans="1:9">
      <c r="A11094" t="str">
        <f>T("2018")</f>
        <v>2018</v>
      </c>
      <c r="B11094" t="str">
        <f>T("FISICO                                            ")</f>
        <v xml:space="preserve">FISICO                                            </v>
      </c>
      <c r="C11094" t="str">
        <f>T("PUENTE DE VALLECAS  ")</f>
        <v xml:space="preserve">PUENTE DE VALLECAS  </v>
      </c>
      <c r="D11094" t="str">
        <f>T("SAN DIEGO           ")</f>
        <v xml:space="preserve">SAN DIEGO           </v>
      </c>
      <c r="E11094" t="str">
        <f>T("TU ")</f>
        <v xml:space="preserve">TU </v>
      </c>
      <c r="F11094" t="str">
        <f>T("TURISMOS       ")</f>
        <v xml:space="preserve">TURISMOS       </v>
      </c>
      <c r="G11094" t="str">
        <f>T("De menos de 8 CABALLOS FISCALES                   ")</f>
        <v xml:space="preserve">De menos de 8 CABALLOS FISCALES                   </v>
      </c>
      <c r="I11094">
        <v>8</v>
      </c>
    </row>
    <row r="11095" spans="1:9">
      <c r="A11095" t="str">
        <f>T("2018")</f>
        <v>2018</v>
      </c>
      <c r="B11095" t="str">
        <f>T("FISICO                                            ")</f>
        <v xml:space="preserve">FISICO                                            </v>
      </c>
      <c r="C11095" t="str">
        <f>T("PUENTE DE VALLECAS  ")</f>
        <v xml:space="preserve">PUENTE DE VALLECAS  </v>
      </c>
      <c r="D11095" t="str">
        <f>T("SAN DIEGO           ")</f>
        <v xml:space="preserve">SAN DIEGO           </v>
      </c>
      <c r="E11095" t="str">
        <f>T("TU ")</f>
        <v xml:space="preserve">TU </v>
      </c>
      <c r="F11095" t="str">
        <f>T("TURISMOS       ")</f>
        <v xml:space="preserve">TURISMOS       </v>
      </c>
      <c r="G11095" t="str">
        <f>T("De 8 a 11,99 CABALLOS FISCALES                    ")</f>
        <v xml:space="preserve">De 8 a 11,99 CABALLOS FISCALES                    </v>
      </c>
      <c r="I11095">
        <v>153</v>
      </c>
    </row>
    <row r="11096" spans="1:9">
      <c r="A11096" t="str">
        <f>T("2018")</f>
        <v>2018</v>
      </c>
      <c r="B11096" t="str">
        <f>T("FISICO                                            ")</f>
        <v xml:space="preserve">FISICO                                            </v>
      </c>
      <c r="C11096" t="str">
        <f>T("PUENTE DE VALLECAS  ")</f>
        <v xml:space="preserve">PUENTE DE VALLECAS  </v>
      </c>
      <c r="D11096" t="str">
        <f>T("SAN DIEGO           ")</f>
        <v xml:space="preserve">SAN DIEGO           </v>
      </c>
      <c r="E11096" t="str">
        <f>T("TU ")</f>
        <v xml:space="preserve">TU </v>
      </c>
      <c r="F11096" t="str">
        <f>T("TURISMOS       ")</f>
        <v xml:space="preserve">TURISMOS       </v>
      </c>
      <c r="G11096" t="str">
        <f>T("De 12 a 15,99 CABALLOS FISCALES                   ")</f>
        <v xml:space="preserve">De 12 a 15,99 CABALLOS FISCALES                   </v>
      </c>
      <c r="I11096">
        <v>121</v>
      </c>
    </row>
    <row r="11097" spans="1:9">
      <c r="A11097" t="str">
        <f>T("2018")</f>
        <v>2018</v>
      </c>
      <c r="B11097" t="str">
        <f>T("FISICO                                            ")</f>
        <v xml:space="preserve">FISICO                                            </v>
      </c>
      <c r="C11097" t="str">
        <f>T("PUENTE DE VALLECAS  ")</f>
        <v xml:space="preserve">PUENTE DE VALLECAS  </v>
      </c>
      <c r="D11097" t="str">
        <f>T("SAN DIEGO           ")</f>
        <v xml:space="preserve">SAN DIEGO           </v>
      </c>
      <c r="E11097" t="str">
        <f>T("TU ")</f>
        <v xml:space="preserve">TU </v>
      </c>
      <c r="F11097" t="str">
        <f>T("TURISMOS       ")</f>
        <v xml:space="preserve">TURISMOS       </v>
      </c>
      <c r="G11097" t="str">
        <f>T("De 16 a 19,99 CABALLOS FISCALES                   ")</f>
        <v xml:space="preserve">De 16 a 19,99 CABALLOS FISCALES                   </v>
      </c>
      <c r="I11097">
        <v>14</v>
      </c>
    </row>
    <row r="11098" spans="1:9">
      <c r="A11098" t="str">
        <f>T("2018")</f>
        <v>2018</v>
      </c>
      <c r="B11098" t="str">
        <f>T("FISICO                                            ")</f>
        <v xml:space="preserve">FISICO                                            </v>
      </c>
      <c r="C11098" t="str">
        <f>T("PUENTE DE VALLECAS  ")</f>
        <v xml:space="preserve">PUENTE DE VALLECAS  </v>
      </c>
      <c r="D11098" t="str">
        <f>T("SAN DIEGO           ")</f>
        <v xml:space="preserve">SAN DIEGO           </v>
      </c>
      <c r="E11098" t="str">
        <f>T("TU ")</f>
        <v xml:space="preserve">TU </v>
      </c>
      <c r="F11098" t="str">
        <f>T("TURISMOS       ")</f>
        <v xml:space="preserve">TURISMOS       </v>
      </c>
      <c r="G11098" t="str">
        <f>T("De 20 CABALLOS FISCALES en adelante               ")</f>
        <v xml:space="preserve">De 20 CABALLOS FISCALES en adelante               </v>
      </c>
      <c r="I11098">
        <v>3</v>
      </c>
    </row>
    <row r="11099" spans="1:9">
      <c r="A11099" t="str">
        <f>T("2018")</f>
        <v>2018</v>
      </c>
      <c r="B11099" t="str">
        <f>T("FISICO                                            ")</f>
        <v xml:space="preserve">FISICO                                            </v>
      </c>
      <c r="C11099" t="str">
        <f>T("PUENTE DE VALLECAS  ")</f>
        <v xml:space="preserve">PUENTE DE VALLECAS  </v>
      </c>
      <c r="D11099" t="str">
        <f>T("PALOMERAS BAJAS     ")</f>
        <v xml:space="preserve">PALOMERAS BAJAS     </v>
      </c>
      <c r="E11099" t="str">
        <f>T("TU ")</f>
        <v xml:space="preserve">TU </v>
      </c>
      <c r="F11099" t="str">
        <f>T("TURISMOS       ")</f>
        <v xml:space="preserve">TURISMOS       </v>
      </c>
      <c r="G11099" t="str">
        <f>T("De menos de 8 CABALLOS FISCALES                   ")</f>
        <v xml:space="preserve">De menos de 8 CABALLOS FISCALES                   </v>
      </c>
      <c r="I11099">
        <v>8</v>
      </c>
    </row>
    <row r="11100" spans="1:9">
      <c r="A11100" t="str">
        <f>T("2018")</f>
        <v>2018</v>
      </c>
      <c r="B11100" t="str">
        <f>T("FISICO                                            ")</f>
        <v xml:space="preserve">FISICO                                            </v>
      </c>
      <c r="C11100" t="str">
        <f>T("PUENTE DE VALLECAS  ")</f>
        <v xml:space="preserve">PUENTE DE VALLECAS  </v>
      </c>
      <c r="D11100" t="str">
        <f>T("PALOMERAS BAJAS     ")</f>
        <v xml:space="preserve">PALOMERAS BAJAS     </v>
      </c>
      <c r="E11100" t="str">
        <f>T("TU ")</f>
        <v xml:space="preserve">TU </v>
      </c>
      <c r="F11100" t="str">
        <f>T("TURISMOS       ")</f>
        <v xml:space="preserve">TURISMOS       </v>
      </c>
      <c r="G11100" t="str">
        <f>T("De 8 a 11,99 CABALLOS FISCALES                    ")</f>
        <v xml:space="preserve">De 8 a 11,99 CABALLOS FISCALES                    </v>
      </c>
      <c r="I11100">
        <v>117</v>
      </c>
    </row>
    <row r="11101" spans="1:9">
      <c r="A11101" t="str">
        <f>T("2018")</f>
        <v>2018</v>
      </c>
      <c r="B11101" t="str">
        <f>T("FISICO                                            ")</f>
        <v xml:space="preserve">FISICO                                            </v>
      </c>
      <c r="C11101" t="str">
        <f>T("PUENTE DE VALLECAS  ")</f>
        <v xml:space="preserve">PUENTE DE VALLECAS  </v>
      </c>
      <c r="D11101" t="str">
        <f>T("PALOMERAS BAJAS     ")</f>
        <v xml:space="preserve">PALOMERAS BAJAS     </v>
      </c>
      <c r="E11101" t="str">
        <f>T("TU ")</f>
        <v xml:space="preserve">TU </v>
      </c>
      <c r="F11101" t="str">
        <f>T("TURISMOS       ")</f>
        <v xml:space="preserve">TURISMOS       </v>
      </c>
      <c r="G11101" t="str">
        <f>T("De 12 a 15,99 CABALLOS FISCALES                   ")</f>
        <v xml:space="preserve">De 12 a 15,99 CABALLOS FISCALES                   </v>
      </c>
      <c r="I11101">
        <v>112</v>
      </c>
    </row>
    <row r="11102" spans="1:9">
      <c r="A11102" t="str">
        <f>T("2018")</f>
        <v>2018</v>
      </c>
      <c r="B11102" t="str">
        <f>T("FISICO                                            ")</f>
        <v xml:space="preserve">FISICO                                            </v>
      </c>
      <c r="C11102" t="str">
        <f>T("PUENTE DE VALLECAS  ")</f>
        <v xml:space="preserve">PUENTE DE VALLECAS  </v>
      </c>
      <c r="D11102" t="str">
        <f>T("PALOMERAS BAJAS     ")</f>
        <v xml:space="preserve">PALOMERAS BAJAS     </v>
      </c>
      <c r="E11102" t="str">
        <f>T("TU ")</f>
        <v xml:space="preserve">TU </v>
      </c>
      <c r="F11102" t="str">
        <f>T("TURISMOS       ")</f>
        <v xml:space="preserve">TURISMOS       </v>
      </c>
      <c r="G11102" t="str">
        <f>T("De 16 a 19,99 CABALLOS FISCALES                   ")</f>
        <v xml:space="preserve">De 16 a 19,99 CABALLOS FISCALES                   </v>
      </c>
      <c r="I11102">
        <v>15</v>
      </c>
    </row>
    <row r="11103" spans="1:9">
      <c r="A11103" t="str">
        <f>T("2018")</f>
        <v>2018</v>
      </c>
      <c r="B11103" t="str">
        <f>T("FISICO                                            ")</f>
        <v xml:space="preserve">FISICO                                            </v>
      </c>
      <c r="C11103" t="str">
        <f>T("PUENTE DE VALLECAS  ")</f>
        <v xml:space="preserve">PUENTE DE VALLECAS  </v>
      </c>
      <c r="D11103" t="str">
        <f>T("PALOMERAS BAJAS     ")</f>
        <v xml:space="preserve">PALOMERAS BAJAS     </v>
      </c>
      <c r="E11103" t="str">
        <f>T("TU ")</f>
        <v xml:space="preserve">TU </v>
      </c>
      <c r="F11103" t="str">
        <f>T("TURISMOS       ")</f>
        <v xml:space="preserve">TURISMOS       </v>
      </c>
      <c r="G11103" t="str">
        <f>T("De 20 CABALLOS FISCALES en adelante               ")</f>
        <v xml:space="preserve">De 20 CABALLOS FISCALES en adelante               </v>
      </c>
      <c r="I11103">
        <v>3</v>
      </c>
    </row>
    <row r="11104" spans="1:9">
      <c r="A11104" t="str">
        <f>T("2018")</f>
        <v>2018</v>
      </c>
      <c r="B11104" t="str">
        <f>T("FISICO                                            ")</f>
        <v xml:space="preserve">FISICO                                            </v>
      </c>
      <c r="C11104" t="str">
        <f>T("PUENTE DE VALLECAS  ")</f>
        <v xml:space="preserve">PUENTE DE VALLECAS  </v>
      </c>
      <c r="D11104" t="str">
        <f>T("PALOMERAS SURESTE   ")</f>
        <v xml:space="preserve">PALOMERAS SURESTE   </v>
      </c>
      <c r="E11104" t="str">
        <f>T("TU ")</f>
        <v xml:space="preserve">TU </v>
      </c>
      <c r="F11104" t="str">
        <f>T("TURISMOS       ")</f>
        <v xml:space="preserve">TURISMOS       </v>
      </c>
      <c r="G11104" t="str">
        <f>T("De menos de 8 CABALLOS FISCALES                   ")</f>
        <v xml:space="preserve">De menos de 8 CABALLOS FISCALES                   </v>
      </c>
      <c r="I11104">
        <v>7</v>
      </c>
    </row>
    <row r="11105" spans="1:9">
      <c r="A11105" t="str">
        <f>T("2018")</f>
        <v>2018</v>
      </c>
      <c r="B11105" t="str">
        <f>T("FISICO                                            ")</f>
        <v xml:space="preserve">FISICO                                            </v>
      </c>
      <c r="C11105" t="str">
        <f>T("PUENTE DE VALLECAS  ")</f>
        <v xml:space="preserve">PUENTE DE VALLECAS  </v>
      </c>
      <c r="D11105" t="str">
        <f>T("PALOMERAS SURESTE   ")</f>
        <v xml:space="preserve">PALOMERAS SURESTE   </v>
      </c>
      <c r="E11105" t="str">
        <f>T("TU ")</f>
        <v xml:space="preserve">TU </v>
      </c>
      <c r="F11105" t="str">
        <f>T("TURISMOS       ")</f>
        <v xml:space="preserve">TURISMOS       </v>
      </c>
      <c r="G11105" t="str">
        <f>T("De 8 a 11,99 CABALLOS FISCALES                    ")</f>
        <v xml:space="preserve">De 8 a 11,99 CABALLOS FISCALES                    </v>
      </c>
      <c r="I11105">
        <v>147</v>
      </c>
    </row>
    <row r="11106" spans="1:9">
      <c r="A11106" t="str">
        <f>T("2018")</f>
        <v>2018</v>
      </c>
      <c r="B11106" t="str">
        <f>T("FISICO                                            ")</f>
        <v xml:space="preserve">FISICO                                            </v>
      </c>
      <c r="C11106" t="str">
        <f>T("PUENTE DE VALLECAS  ")</f>
        <v xml:space="preserve">PUENTE DE VALLECAS  </v>
      </c>
      <c r="D11106" t="str">
        <f>T("PALOMERAS SURESTE   ")</f>
        <v xml:space="preserve">PALOMERAS SURESTE   </v>
      </c>
      <c r="E11106" t="str">
        <f>T("TU ")</f>
        <v xml:space="preserve">TU </v>
      </c>
      <c r="F11106" t="str">
        <f>T("TURISMOS       ")</f>
        <v xml:space="preserve">TURISMOS       </v>
      </c>
      <c r="G11106" t="str">
        <f>T("De 12 a 15,99 CABALLOS FISCALES                   ")</f>
        <v xml:space="preserve">De 12 a 15,99 CABALLOS FISCALES                   </v>
      </c>
      <c r="I11106">
        <v>171</v>
      </c>
    </row>
    <row r="11107" spans="1:9">
      <c r="A11107" t="str">
        <f>T("2018")</f>
        <v>2018</v>
      </c>
      <c r="B11107" t="str">
        <f>T("FISICO                                            ")</f>
        <v xml:space="preserve">FISICO                                            </v>
      </c>
      <c r="C11107" t="str">
        <f>T("PUENTE DE VALLECAS  ")</f>
        <v xml:space="preserve">PUENTE DE VALLECAS  </v>
      </c>
      <c r="D11107" t="str">
        <f>T("PALOMERAS SURESTE   ")</f>
        <v xml:space="preserve">PALOMERAS SURESTE   </v>
      </c>
      <c r="E11107" t="str">
        <f>T("TU ")</f>
        <v xml:space="preserve">TU </v>
      </c>
      <c r="F11107" t="str">
        <f>T("TURISMOS       ")</f>
        <v xml:space="preserve">TURISMOS       </v>
      </c>
      <c r="G11107" t="str">
        <f>T("De 16 a 19,99 CABALLOS FISCALES                   ")</f>
        <v xml:space="preserve">De 16 a 19,99 CABALLOS FISCALES                   </v>
      </c>
      <c r="I11107">
        <v>15</v>
      </c>
    </row>
    <row r="11108" spans="1:9">
      <c r="A11108" t="str">
        <f>T("2018")</f>
        <v>2018</v>
      </c>
      <c r="B11108" t="str">
        <f>T("FISICO                                            ")</f>
        <v xml:space="preserve">FISICO                                            </v>
      </c>
      <c r="C11108" t="str">
        <f>T("PUENTE DE VALLECAS  ")</f>
        <v xml:space="preserve">PUENTE DE VALLECAS  </v>
      </c>
      <c r="D11108" t="str">
        <f>T("PALOMERAS SURESTE   ")</f>
        <v xml:space="preserve">PALOMERAS SURESTE   </v>
      </c>
      <c r="E11108" t="str">
        <f>T("TU ")</f>
        <v xml:space="preserve">TU </v>
      </c>
      <c r="F11108" t="str">
        <f>T("TURISMOS       ")</f>
        <v xml:space="preserve">TURISMOS       </v>
      </c>
      <c r="G11108" t="str">
        <f>T("De 20 CABALLOS FISCALES en adelante               ")</f>
        <v xml:space="preserve">De 20 CABALLOS FISCALES en adelante               </v>
      </c>
      <c r="I11108">
        <v>4</v>
      </c>
    </row>
    <row r="11109" spans="1:9">
      <c r="A11109" t="str">
        <f>T("2018")</f>
        <v>2018</v>
      </c>
      <c r="B11109" t="str">
        <f>T("FISICO                                            ")</f>
        <v xml:space="preserve">FISICO                                            </v>
      </c>
      <c r="C11109" t="str">
        <f>T("PUENTE DE VALLECAS  ")</f>
        <v xml:space="preserve">PUENTE DE VALLECAS  </v>
      </c>
      <c r="D11109" t="str">
        <f>T("PORTAZGO            ")</f>
        <v xml:space="preserve">PORTAZGO            </v>
      </c>
      <c r="E11109" t="str">
        <f>T("TU ")</f>
        <v xml:space="preserve">TU </v>
      </c>
      <c r="F11109" t="str">
        <f>T("TURISMOS       ")</f>
        <v xml:space="preserve">TURISMOS       </v>
      </c>
      <c r="G11109" t="str">
        <f>T("De menos de 8 CABALLOS FISCALES                   ")</f>
        <v xml:space="preserve">De menos de 8 CABALLOS FISCALES                   </v>
      </c>
      <c r="I11109">
        <v>5</v>
      </c>
    </row>
    <row r="11110" spans="1:9">
      <c r="A11110" t="str">
        <f>T("2018")</f>
        <v>2018</v>
      </c>
      <c r="B11110" t="str">
        <f>T("FISICO                                            ")</f>
        <v xml:space="preserve">FISICO                                            </v>
      </c>
      <c r="C11110" t="str">
        <f>T("PUENTE DE VALLECAS  ")</f>
        <v xml:space="preserve">PUENTE DE VALLECAS  </v>
      </c>
      <c r="D11110" t="str">
        <f>T("PORTAZGO            ")</f>
        <v xml:space="preserve">PORTAZGO            </v>
      </c>
      <c r="E11110" t="str">
        <f>T("TU ")</f>
        <v xml:space="preserve">TU </v>
      </c>
      <c r="F11110" t="str">
        <f>T("TURISMOS       ")</f>
        <v xml:space="preserve">TURISMOS       </v>
      </c>
      <c r="G11110" t="str">
        <f>T("De 8 a 11,99 CABALLOS FISCALES                    ")</f>
        <v xml:space="preserve">De 8 a 11,99 CABALLOS FISCALES                    </v>
      </c>
      <c r="I11110">
        <v>121</v>
      </c>
    </row>
    <row r="11111" spans="1:9">
      <c r="A11111" t="str">
        <f>T("2018")</f>
        <v>2018</v>
      </c>
      <c r="B11111" t="str">
        <f>T("FISICO                                            ")</f>
        <v xml:space="preserve">FISICO                                            </v>
      </c>
      <c r="C11111" t="str">
        <f>T("PUENTE DE VALLECAS  ")</f>
        <v xml:space="preserve">PUENTE DE VALLECAS  </v>
      </c>
      <c r="D11111" t="str">
        <f>T("PORTAZGO            ")</f>
        <v xml:space="preserve">PORTAZGO            </v>
      </c>
      <c r="E11111" t="str">
        <f>T("TU ")</f>
        <v xml:space="preserve">TU </v>
      </c>
      <c r="F11111" t="str">
        <f>T("TURISMOS       ")</f>
        <v xml:space="preserve">TURISMOS       </v>
      </c>
      <c r="G11111" t="str">
        <f>T("De 12 a 15,99 CABALLOS FISCALES                   ")</f>
        <v xml:space="preserve">De 12 a 15,99 CABALLOS FISCALES                   </v>
      </c>
      <c r="I11111">
        <v>121</v>
      </c>
    </row>
    <row r="11112" spans="1:9">
      <c r="A11112" t="str">
        <f>T("2018")</f>
        <v>2018</v>
      </c>
      <c r="B11112" t="str">
        <f>T("FISICO                                            ")</f>
        <v xml:space="preserve">FISICO                                            </v>
      </c>
      <c r="C11112" t="str">
        <f>T("PUENTE DE VALLECAS  ")</f>
        <v xml:space="preserve">PUENTE DE VALLECAS  </v>
      </c>
      <c r="D11112" t="str">
        <f>T("PORTAZGO            ")</f>
        <v xml:space="preserve">PORTAZGO            </v>
      </c>
      <c r="E11112" t="str">
        <f>T("TU ")</f>
        <v xml:space="preserve">TU </v>
      </c>
      <c r="F11112" t="str">
        <f>T("TURISMOS       ")</f>
        <v xml:space="preserve">TURISMOS       </v>
      </c>
      <c r="G11112" t="str">
        <f>T("De 16 a 19,99 CABALLOS FISCALES                   ")</f>
        <v xml:space="preserve">De 16 a 19,99 CABALLOS FISCALES                   </v>
      </c>
      <c r="I11112">
        <v>12</v>
      </c>
    </row>
    <row r="11113" spans="1:9">
      <c r="A11113" t="str">
        <f>T("2018")</f>
        <v>2018</v>
      </c>
      <c r="B11113" t="str">
        <f>T("FISICO                                            ")</f>
        <v xml:space="preserve">FISICO                                            </v>
      </c>
      <c r="C11113" t="str">
        <f>T("PUENTE DE VALLECAS  ")</f>
        <v xml:space="preserve">PUENTE DE VALLECAS  </v>
      </c>
      <c r="D11113" t="str">
        <f>T("PORTAZGO            ")</f>
        <v xml:space="preserve">PORTAZGO            </v>
      </c>
      <c r="E11113" t="str">
        <f>T("TU ")</f>
        <v xml:space="preserve">TU </v>
      </c>
      <c r="F11113" t="str">
        <f>T("TURISMOS       ")</f>
        <v xml:space="preserve">TURISMOS       </v>
      </c>
      <c r="G11113" t="str">
        <f>T("De 20 CABALLOS FISCALES en adelante               ")</f>
        <v xml:space="preserve">De 20 CABALLOS FISCALES en adelante               </v>
      </c>
      <c r="I11113">
        <v>7</v>
      </c>
    </row>
    <row r="11114" spans="1:9">
      <c r="A11114" t="str">
        <f>T("2018")</f>
        <v>2018</v>
      </c>
      <c r="B11114" t="str">
        <f>T("FISICO                                            ")</f>
        <v xml:space="preserve">FISICO                                            </v>
      </c>
      <c r="C11114" t="str">
        <f>T("PUENTE DE VALLECAS  ")</f>
        <v xml:space="preserve">PUENTE DE VALLECAS  </v>
      </c>
      <c r="D11114" t="str">
        <f>T("NUMANCIA            ")</f>
        <v xml:space="preserve">NUMANCIA            </v>
      </c>
      <c r="E11114" t="str">
        <f>T("TU ")</f>
        <v xml:space="preserve">TU </v>
      </c>
      <c r="F11114" t="str">
        <f>T("TURISMOS       ")</f>
        <v xml:space="preserve">TURISMOS       </v>
      </c>
      <c r="G11114" t="str">
        <f>T("De menos de 8 CABALLOS FISCALES                   ")</f>
        <v xml:space="preserve">De menos de 8 CABALLOS FISCALES                   </v>
      </c>
      <c r="I11114">
        <v>7</v>
      </c>
    </row>
    <row r="11115" spans="1:9">
      <c r="A11115" t="str">
        <f>T("2018")</f>
        <v>2018</v>
      </c>
      <c r="B11115" t="str">
        <f>T("FISICO                                            ")</f>
        <v xml:space="preserve">FISICO                                            </v>
      </c>
      <c r="C11115" t="str">
        <f>T("PUENTE DE VALLECAS  ")</f>
        <v xml:space="preserve">PUENTE DE VALLECAS  </v>
      </c>
      <c r="D11115" t="str">
        <f>T("NUMANCIA            ")</f>
        <v xml:space="preserve">NUMANCIA            </v>
      </c>
      <c r="E11115" t="str">
        <f>T("TU ")</f>
        <v xml:space="preserve">TU </v>
      </c>
      <c r="F11115" t="str">
        <f>T("TURISMOS       ")</f>
        <v xml:space="preserve">TURISMOS       </v>
      </c>
      <c r="G11115" t="str">
        <f>T("De 8 a 11,99 CABALLOS FISCALES                    ")</f>
        <v xml:space="preserve">De 8 a 11,99 CABALLOS FISCALES                    </v>
      </c>
      <c r="I11115">
        <v>151</v>
      </c>
    </row>
    <row r="11116" spans="1:9">
      <c r="A11116" t="str">
        <f>T("2018")</f>
        <v>2018</v>
      </c>
      <c r="B11116" t="str">
        <f>T("FISICO                                            ")</f>
        <v xml:space="preserve">FISICO                                            </v>
      </c>
      <c r="C11116" t="str">
        <f>T("PUENTE DE VALLECAS  ")</f>
        <v xml:space="preserve">PUENTE DE VALLECAS  </v>
      </c>
      <c r="D11116" t="str">
        <f>T("NUMANCIA            ")</f>
        <v xml:space="preserve">NUMANCIA            </v>
      </c>
      <c r="E11116" t="str">
        <f>T("TU ")</f>
        <v xml:space="preserve">TU </v>
      </c>
      <c r="F11116" t="str">
        <f>T("TURISMOS       ")</f>
        <v xml:space="preserve">TURISMOS       </v>
      </c>
      <c r="G11116" t="str">
        <f>T("De 12 a 15,99 CABALLOS FISCALES                   ")</f>
        <v xml:space="preserve">De 12 a 15,99 CABALLOS FISCALES                   </v>
      </c>
      <c r="I11116">
        <v>164</v>
      </c>
    </row>
    <row r="11117" spans="1:9">
      <c r="A11117" t="str">
        <f>T("2018")</f>
        <v>2018</v>
      </c>
      <c r="B11117" t="str">
        <f>T("FISICO                                            ")</f>
        <v xml:space="preserve">FISICO                                            </v>
      </c>
      <c r="C11117" t="str">
        <f>T("PUENTE DE VALLECAS  ")</f>
        <v xml:space="preserve">PUENTE DE VALLECAS  </v>
      </c>
      <c r="D11117" t="str">
        <f>T("NUMANCIA            ")</f>
        <v xml:space="preserve">NUMANCIA            </v>
      </c>
      <c r="E11117" t="str">
        <f>T("TU ")</f>
        <v xml:space="preserve">TU </v>
      </c>
      <c r="F11117" t="str">
        <f>T("TURISMOS       ")</f>
        <v xml:space="preserve">TURISMOS       </v>
      </c>
      <c r="G11117" t="str">
        <f>T("De 16 a 19,99 CABALLOS FISCALES                   ")</f>
        <v xml:space="preserve">De 16 a 19,99 CABALLOS FISCALES                   </v>
      </c>
      <c r="I11117">
        <v>12</v>
      </c>
    </row>
    <row r="11118" spans="1:9">
      <c r="A11118" t="str">
        <f>T("2018")</f>
        <v>2018</v>
      </c>
      <c r="B11118" t="str">
        <f>T("FISICO                                            ")</f>
        <v xml:space="preserve">FISICO                                            </v>
      </c>
      <c r="C11118" t="str">
        <f>T("PUENTE DE VALLECAS  ")</f>
        <v xml:space="preserve">PUENTE DE VALLECAS  </v>
      </c>
      <c r="D11118" t="str">
        <f>T("NUMANCIA            ")</f>
        <v xml:space="preserve">NUMANCIA            </v>
      </c>
      <c r="E11118" t="str">
        <f>T("TU ")</f>
        <v xml:space="preserve">TU </v>
      </c>
      <c r="F11118" t="str">
        <f>T("TURISMOS       ")</f>
        <v xml:space="preserve">TURISMOS       </v>
      </c>
      <c r="G11118" t="str">
        <f>T("De 20 CABALLOS FISCALES en adelante               ")</f>
        <v xml:space="preserve">De 20 CABALLOS FISCALES en adelante               </v>
      </c>
      <c r="I11118">
        <v>5</v>
      </c>
    </row>
    <row r="11119" spans="1:9">
      <c r="A11119" t="str">
        <f>T("2018")</f>
        <v>2018</v>
      </c>
      <c r="B11119" t="str">
        <f>T("JURIDICO                                          ")</f>
        <v xml:space="preserve">JURIDICO                                          </v>
      </c>
      <c r="C11119" t="str">
        <f>T("PUENTE DE VALLECAS  ")</f>
        <v xml:space="preserve">PUENTE DE VALLECAS  </v>
      </c>
      <c r="D11119" t="str">
        <f>T("SIN BARRIO          ")</f>
        <v xml:space="preserve">SIN BARRIO          </v>
      </c>
      <c r="E11119" t="str">
        <f>T("TU ")</f>
        <v xml:space="preserve">TU </v>
      </c>
      <c r="F11119" t="str">
        <f>T("TURISMOS       ")</f>
        <v xml:space="preserve">TURISMOS       </v>
      </c>
      <c r="G11119" t="str">
        <f>T("De 12 a 15,99 CABALLOS FISCALES                   ")</f>
        <v xml:space="preserve">De 12 a 15,99 CABALLOS FISCALES                   </v>
      </c>
      <c r="I11119">
        <v>1</v>
      </c>
    </row>
    <row r="11120" spans="1:9">
      <c r="A11120" t="str">
        <f>T("2018")</f>
        <v>2018</v>
      </c>
      <c r="B11120" t="str">
        <f>T("JURIDICO                                          ")</f>
        <v xml:space="preserve">JURIDICO                                          </v>
      </c>
      <c r="C11120" t="str">
        <f>T("PUENTE DE VALLECAS  ")</f>
        <v xml:space="preserve">PUENTE DE VALLECAS  </v>
      </c>
      <c r="D11120" t="str">
        <f>T("ENTREVIAS           ")</f>
        <v xml:space="preserve">ENTREVIAS           </v>
      </c>
      <c r="E11120" t="str">
        <f>T("TU ")</f>
        <v xml:space="preserve">TU </v>
      </c>
      <c r="F11120" t="str">
        <f>T("TURISMOS       ")</f>
        <v xml:space="preserve">TURISMOS       </v>
      </c>
      <c r="G11120" t="str">
        <f>T("De 8 a 11,99 CABALLOS FISCALES                    ")</f>
        <v xml:space="preserve">De 8 a 11,99 CABALLOS FISCALES                    </v>
      </c>
      <c r="I11120">
        <v>1</v>
      </c>
    </row>
    <row r="11121" spans="1:9">
      <c r="A11121" t="str">
        <f>T("2018")</f>
        <v>2018</v>
      </c>
      <c r="B11121" t="str">
        <f>T("JURIDICO                                          ")</f>
        <v xml:space="preserve">JURIDICO                                          </v>
      </c>
      <c r="C11121" t="str">
        <f>T("PUENTE DE VALLECAS  ")</f>
        <v xml:space="preserve">PUENTE DE VALLECAS  </v>
      </c>
      <c r="D11121" t="str">
        <f>T("ENTREVIAS           ")</f>
        <v xml:space="preserve">ENTREVIAS           </v>
      </c>
      <c r="E11121" t="str">
        <f>T("TU ")</f>
        <v xml:space="preserve">TU </v>
      </c>
      <c r="F11121" t="str">
        <f>T("TURISMOS       ")</f>
        <v xml:space="preserve">TURISMOS       </v>
      </c>
      <c r="G11121" t="str">
        <f>T("De 12 a 15,99 CABALLOS FISCALES                   ")</f>
        <v xml:space="preserve">De 12 a 15,99 CABALLOS FISCALES                   </v>
      </c>
      <c r="I11121">
        <v>4</v>
      </c>
    </row>
    <row r="11122" spans="1:9">
      <c r="A11122" t="str">
        <f>T("2018")</f>
        <v>2018</v>
      </c>
      <c r="B11122" t="str">
        <f>T("JURIDICO                                          ")</f>
        <v xml:space="preserve">JURIDICO                                          </v>
      </c>
      <c r="C11122" t="str">
        <f>T("PUENTE DE VALLECAS  ")</f>
        <v xml:space="preserve">PUENTE DE VALLECAS  </v>
      </c>
      <c r="D11122" t="str">
        <f>T("ENTREVIAS           ")</f>
        <v xml:space="preserve">ENTREVIAS           </v>
      </c>
      <c r="E11122" t="str">
        <f>T("TU ")</f>
        <v xml:space="preserve">TU </v>
      </c>
      <c r="F11122" t="str">
        <f>T("TURISMOS       ")</f>
        <v xml:space="preserve">TURISMOS       </v>
      </c>
      <c r="G11122" t="str">
        <f>T("De 16 a 19,99 CABALLOS FISCALES                   ")</f>
        <v xml:space="preserve">De 16 a 19,99 CABALLOS FISCALES                   </v>
      </c>
      <c r="I11122">
        <v>2</v>
      </c>
    </row>
    <row r="11123" spans="1:9">
      <c r="A11123" t="str">
        <f>T("2018")</f>
        <v>2018</v>
      </c>
      <c r="B11123" t="str">
        <f>T("JURIDICO                                          ")</f>
        <v xml:space="preserve">JURIDICO                                          </v>
      </c>
      <c r="C11123" t="str">
        <f>T("PUENTE DE VALLECAS  ")</f>
        <v xml:space="preserve">PUENTE DE VALLECAS  </v>
      </c>
      <c r="D11123" t="str">
        <f>T("SAN DIEGO           ")</f>
        <v xml:space="preserve">SAN DIEGO           </v>
      </c>
      <c r="E11123" t="str">
        <f>T("TU ")</f>
        <v xml:space="preserve">TU </v>
      </c>
      <c r="F11123" t="str">
        <f>T("TURISMOS       ")</f>
        <v xml:space="preserve">TURISMOS       </v>
      </c>
      <c r="G11123" t="str">
        <f>T("De menos de 8 CABALLOS FISCALES                   ")</f>
        <v xml:space="preserve">De menos de 8 CABALLOS FISCALES                   </v>
      </c>
      <c r="I11123">
        <v>1</v>
      </c>
    </row>
    <row r="11124" spans="1:9">
      <c r="A11124" t="str">
        <f>T("2018")</f>
        <v>2018</v>
      </c>
      <c r="B11124" t="str">
        <f>T("JURIDICO                                          ")</f>
        <v xml:space="preserve">JURIDICO                                          </v>
      </c>
      <c r="C11124" t="str">
        <f>T("PUENTE DE VALLECAS  ")</f>
        <v xml:space="preserve">PUENTE DE VALLECAS  </v>
      </c>
      <c r="D11124" t="str">
        <f>T("SAN DIEGO           ")</f>
        <v xml:space="preserve">SAN DIEGO           </v>
      </c>
      <c r="E11124" t="str">
        <f>T("TU ")</f>
        <v xml:space="preserve">TU </v>
      </c>
      <c r="F11124" t="str">
        <f>T("TURISMOS       ")</f>
        <v xml:space="preserve">TURISMOS       </v>
      </c>
      <c r="G11124" t="str">
        <f>T("De 8 a 11,99 CABALLOS FISCALES                    ")</f>
        <v xml:space="preserve">De 8 a 11,99 CABALLOS FISCALES                    </v>
      </c>
      <c r="I11124">
        <v>1</v>
      </c>
    </row>
    <row r="11125" spans="1:9">
      <c r="A11125" t="str">
        <f>T("2018")</f>
        <v>2018</v>
      </c>
      <c r="B11125" t="str">
        <f>T("JURIDICO                                          ")</f>
        <v xml:space="preserve">JURIDICO                                          </v>
      </c>
      <c r="C11125" t="str">
        <f>T("PUENTE DE VALLECAS  ")</f>
        <v xml:space="preserve">PUENTE DE VALLECAS  </v>
      </c>
      <c r="D11125" t="str">
        <f>T("SAN DIEGO           ")</f>
        <v xml:space="preserve">SAN DIEGO           </v>
      </c>
      <c r="E11125" t="str">
        <f>T("TU ")</f>
        <v xml:space="preserve">TU </v>
      </c>
      <c r="F11125" t="str">
        <f>T("TURISMOS       ")</f>
        <v xml:space="preserve">TURISMOS       </v>
      </c>
      <c r="G11125" t="str">
        <f>T("De 12 a 15,99 CABALLOS FISCALES                   ")</f>
        <v xml:space="preserve">De 12 a 15,99 CABALLOS FISCALES                   </v>
      </c>
      <c r="I11125">
        <v>7</v>
      </c>
    </row>
    <row r="11126" spans="1:9">
      <c r="A11126" t="str">
        <f>T("2018")</f>
        <v>2018</v>
      </c>
      <c r="B11126" t="str">
        <f>T("JURIDICO                                          ")</f>
        <v xml:space="preserve">JURIDICO                                          </v>
      </c>
      <c r="C11126" t="str">
        <f>T("PUENTE DE VALLECAS  ")</f>
        <v xml:space="preserve">PUENTE DE VALLECAS  </v>
      </c>
      <c r="D11126" t="str">
        <f>T("SAN DIEGO           ")</f>
        <v xml:space="preserve">SAN DIEGO           </v>
      </c>
      <c r="E11126" t="str">
        <f>T("TU ")</f>
        <v xml:space="preserve">TU </v>
      </c>
      <c r="F11126" t="str">
        <f>T("TURISMOS       ")</f>
        <v xml:space="preserve">TURISMOS       </v>
      </c>
      <c r="G11126" t="str">
        <f>T("De 20 CABALLOS FISCALES en adelante               ")</f>
        <v xml:space="preserve">De 20 CABALLOS FISCALES en adelante               </v>
      </c>
      <c r="I11126">
        <v>1</v>
      </c>
    </row>
    <row r="11127" spans="1:9">
      <c r="A11127" t="str">
        <f>T("2018")</f>
        <v>2018</v>
      </c>
      <c r="B11127" t="str">
        <f>T("JURIDICO                                          ")</f>
        <v xml:space="preserve">JURIDICO                                          </v>
      </c>
      <c r="C11127" t="str">
        <f>T("PUENTE DE VALLECAS  ")</f>
        <v xml:space="preserve">PUENTE DE VALLECAS  </v>
      </c>
      <c r="D11127" t="str">
        <f>T("PALOMERAS BAJAS     ")</f>
        <v xml:space="preserve">PALOMERAS BAJAS     </v>
      </c>
      <c r="E11127" t="str">
        <f>T("TU ")</f>
        <v xml:space="preserve">TU </v>
      </c>
      <c r="F11127" t="str">
        <f>T("TURISMOS       ")</f>
        <v xml:space="preserve">TURISMOS       </v>
      </c>
      <c r="G11127" t="str">
        <f>T("De 8 a 11,99 CABALLOS FISCALES                    ")</f>
        <v xml:space="preserve">De 8 a 11,99 CABALLOS FISCALES                    </v>
      </c>
      <c r="I11127">
        <v>1</v>
      </c>
    </row>
    <row r="11128" spans="1:9">
      <c r="A11128" t="str">
        <f>T("2018")</f>
        <v>2018</v>
      </c>
      <c r="B11128" t="str">
        <f>T("JURIDICO                                          ")</f>
        <v xml:space="preserve">JURIDICO                                          </v>
      </c>
      <c r="C11128" t="str">
        <f>T("PUENTE DE VALLECAS  ")</f>
        <v xml:space="preserve">PUENTE DE VALLECAS  </v>
      </c>
      <c r="D11128" t="str">
        <f>T("PALOMERAS BAJAS     ")</f>
        <v xml:space="preserve">PALOMERAS BAJAS     </v>
      </c>
      <c r="E11128" t="str">
        <f>T("TU ")</f>
        <v xml:space="preserve">TU </v>
      </c>
      <c r="F11128" t="str">
        <f>T("TURISMOS       ")</f>
        <v xml:space="preserve">TURISMOS       </v>
      </c>
      <c r="G11128" t="str">
        <f>T("De 12 a 15,99 CABALLOS FISCALES                   ")</f>
        <v xml:space="preserve">De 12 a 15,99 CABALLOS FISCALES                   </v>
      </c>
      <c r="I11128">
        <v>3</v>
      </c>
    </row>
    <row r="11129" spans="1:9">
      <c r="A11129" t="str">
        <f>T("2018")</f>
        <v>2018</v>
      </c>
      <c r="B11129" t="str">
        <f>T("JURIDICO                                          ")</f>
        <v xml:space="preserve">JURIDICO                                          </v>
      </c>
      <c r="C11129" t="str">
        <f>T("PUENTE DE VALLECAS  ")</f>
        <v xml:space="preserve">PUENTE DE VALLECAS  </v>
      </c>
      <c r="D11129" t="str">
        <f>T("PALOMERAS SURESTE   ")</f>
        <v xml:space="preserve">PALOMERAS SURESTE   </v>
      </c>
      <c r="E11129" t="str">
        <f>T("TU ")</f>
        <v xml:space="preserve">TU </v>
      </c>
      <c r="F11129" t="str">
        <f>T("TURISMOS       ")</f>
        <v xml:space="preserve">TURISMOS       </v>
      </c>
      <c r="G11129" t="str">
        <f>T("De 8 a 11,99 CABALLOS FISCALES                    ")</f>
        <v xml:space="preserve">De 8 a 11,99 CABALLOS FISCALES                    </v>
      </c>
      <c r="I11129">
        <v>3</v>
      </c>
    </row>
    <row r="11130" spans="1:9">
      <c r="A11130" t="str">
        <f>T("2018")</f>
        <v>2018</v>
      </c>
      <c r="B11130" t="str">
        <f>T("JURIDICO                                          ")</f>
        <v xml:space="preserve">JURIDICO                                          </v>
      </c>
      <c r="C11130" t="str">
        <f>T("PUENTE DE VALLECAS  ")</f>
        <v xml:space="preserve">PUENTE DE VALLECAS  </v>
      </c>
      <c r="D11130" t="str">
        <f>T("PALOMERAS SURESTE   ")</f>
        <v xml:space="preserve">PALOMERAS SURESTE   </v>
      </c>
      <c r="E11130" t="str">
        <f>T("TU ")</f>
        <v xml:space="preserve">TU </v>
      </c>
      <c r="F11130" t="str">
        <f>T("TURISMOS       ")</f>
        <v xml:space="preserve">TURISMOS       </v>
      </c>
      <c r="G11130" t="str">
        <f>T("De 12 a 15,99 CABALLOS FISCALES                   ")</f>
        <v xml:space="preserve">De 12 a 15,99 CABALLOS FISCALES                   </v>
      </c>
      <c r="I11130">
        <v>4</v>
      </c>
    </row>
    <row r="11131" spans="1:9">
      <c r="A11131" t="str">
        <f>T("2018")</f>
        <v>2018</v>
      </c>
      <c r="B11131" t="str">
        <f>T("JURIDICO                                          ")</f>
        <v xml:space="preserve">JURIDICO                                          </v>
      </c>
      <c r="C11131" t="str">
        <f>T("PUENTE DE VALLECAS  ")</f>
        <v xml:space="preserve">PUENTE DE VALLECAS  </v>
      </c>
      <c r="D11131" t="str">
        <f>T("PALOMERAS SURESTE   ")</f>
        <v xml:space="preserve">PALOMERAS SURESTE   </v>
      </c>
      <c r="E11131" t="str">
        <f>T("TU ")</f>
        <v xml:space="preserve">TU </v>
      </c>
      <c r="F11131" t="str">
        <f>T("TURISMOS       ")</f>
        <v xml:space="preserve">TURISMOS       </v>
      </c>
      <c r="G11131" t="str">
        <f>T("De 16 a 19,99 CABALLOS FISCALES                   ")</f>
        <v xml:space="preserve">De 16 a 19,99 CABALLOS FISCALES                   </v>
      </c>
      <c r="I11131">
        <v>1</v>
      </c>
    </row>
    <row r="11132" spans="1:9">
      <c r="A11132" t="str">
        <f>T("2018")</f>
        <v>2018</v>
      </c>
      <c r="B11132" t="str">
        <f>T("JURIDICO                                          ")</f>
        <v xml:space="preserve">JURIDICO                                          </v>
      </c>
      <c r="C11132" t="str">
        <f>T("PUENTE DE VALLECAS  ")</f>
        <v xml:space="preserve">PUENTE DE VALLECAS  </v>
      </c>
      <c r="D11132" t="str">
        <f>T("PORTAZGO            ")</f>
        <v xml:space="preserve">PORTAZGO            </v>
      </c>
      <c r="E11132" t="str">
        <f>T("TU ")</f>
        <v xml:space="preserve">TU </v>
      </c>
      <c r="F11132" t="str">
        <f>T("TURISMOS       ")</f>
        <v xml:space="preserve">TURISMOS       </v>
      </c>
      <c r="G11132" t="str">
        <f>T("De 12 a 15,99 CABALLOS FISCALES                   ")</f>
        <v xml:space="preserve">De 12 a 15,99 CABALLOS FISCALES                   </v>
      </c>
      <c r="I11132">
        <v>3</v>
      </c>
    </row>
    <row r="11133" spans="1:9">
      <c r="A11133" t="str">
        <f>T("2018")</f>
        <v>2018</v>
      </c>
      <c r="B11133" t="str">
        <f>T("JURIDICO                                          ")</f>
        <v xml:space="preserve">JURIDICO                                          </v>
      </c>
      <c r="C11133" t="str">
        <f>T("PUENTE DE VALLECAS  ")</f>
        <v xml:space="preserve">PUENTE DE VALLECAS  </v>
      </c>
      <c r="D11133" t="str">
        <f>T("NUMANCIA            ")</f>
        <v xml:space="preserve">NUMANCIA            </v>
      </c>
      <c r="E11133" t="str">
        <f>T("TU ")</f>
        <v xml:space="preserve">TU </v>
      </c>
      <c r="F11133" t="str">
        <f>T("TURISMOS       ")</f>
        <v xml:space="preserve">TURISMOS       </v>
      </c>
      <c r="G11133" t="str">
        <f>T("De menos de 8 CABALLOS FISCALES                   ")</f>
        <v xml:space="preserve">De menos de 8 CABALLOS FISCALES                   </v>
      </c>
      <c r="I11133">
        <v>2</v>
      </c>
    </row>
    <row r="11134" spans="1:9">
      <c r="A11134" t="str">
        <f>T("2018")</f>
        <v>2018</v>
      </c>
      <c r="B11134" t="str">
        <f>T("JURIDICO                                          ")</f>
        <v xml:space="preserve">JURIDICO                                          </v>
      </c>
      <c r="C11134" t="str">
        <f>T("PUENTE DE VALLECAS  ")</f>
        <v xml:space="preserve">PUENTE DE VALLECAS  </v>
      </c>
      <c r="D11134" t="str">
        <f>T("NUMANCIA            ")</f>
        <v xml:space="preserve">NUMANCIA            </v>
      </c>
      <c r="E11134" t="str">
        <f>T("TU ")</f>
        <v xml:space="preserve">TU </v>
      </c>
      <c r="F11134" t="str">
        <f>T("TURISMOS       ")</f>
        <v xml:space="preserve">TURISMOS       </v>
      </c>
      <c r="G11134" t="str">
        <f>T("De 8 a 11,99 CABALLOS FISCALES                    ")</f>
        <v xml:space="preserve">De 8 a 11,99 CABALLOS FISCALES                    </v>
      </c>
      <c r="I11134">
        <v>7</v>
      </c>
    </row>
    <row r="11135" spans="1:9">
      <c r="A11135" t="str">
        <f>T("2018")</f>
        <v>2018</v>
      </c>
      <c r="B11135" t="str">
        <f>T("JURIDICO                                          ")</f>
        <v xml:space="preserve">JURIDICO                                          </v>
      </c>
      <c r="C11135" t="str">
        <f>T("PUENTE DE VALLECAS  ")</f>
        <v xml:space="preserve">PUENTE DE VALLECAS  </v>
      </c>
      <c r="D11135" t="str">
        <f>T("NUMANCIA            ")</f>
        <v xml:space="preserve">NUMANCIA            </v>
      </c>
      <c r="E11135" t="str">
        <f>T("TU ")</f>
        <v xml:space="preserve">TU </v>
      </c>
      <c r="F11135" t="str">
        <f>T("TURISMOS       ")</f>
        <v xml:space="preserve">TURISMOS       </v>
      </c>
      <c r="G11135" t="str">
        <f>T("De 12 a 15,99 CABALLOS FISCALES                   ")</f>
        <v xml:space="preserve">De 12 a 15,99 CABALLOS FISCALES                   </v>
      </c>
      <c r="I11135">
        <v>7</v>
      </c>
    </row>
    <row r="11136" spans="1:9">
      <c r="A11136" t="str">
        <f>T("2018")</f>
        <v>2018</v>
      </c>
      <c r="B11136" t="str">
        <f>T("JURIDICO                                          ")</f>
        <v xml:space="preserve">JURIDICO                                          </v>
      </c>
      <c r="C11136" t="str">
        <f>T("PUENTE DE VALLECAS  ")</f>
        <v xml:space="preserve">PUENTE DE VALLECAS  </v>
      </c>
      <c r="D11136" t="str">
        <f>T("NUMANCIA            ")</f>
        <v xml:space="preserve">NUMANCIA            </v>
      </c>
      <c r="E11136" t="str">
        <f>T("TU ")</f>
        <v xml:space="preserve">TU </v>
      </c>
      <c r="F11136" t="str">
        <f>T("TURISMOS       ")</f>
        <v xml:space="preserve">TURISMOS       </v>
      </c>
      <c r="G11136" t="str">
        <f>T("De 16 a 19,99 CABALLOS FISCALES                   ")</f>
        <v xml:space="preserve">De 16 a 19,99 CABALLOS FISCALES                   </v>
      </c>
      <c r="I11136">
        <v>2</v>
      </c>
    </row>
    <row r="11137" spans="1:9">
      <c r="A11137" t="str">
        <f>T("2018")</f>
        <v>2018</v>
      </c>
      <c r="B11137" t="str">
        <f>T("FISICO                                            ")</f>
        <v xml:space="preserve">FISICO                                            </v>
      </c>
      <c r="C11137" t="str">
        <f>T("PUENTE DE VALLECAS  ")</f>
        <v xml:space="preserve">PUENTE DE VALLECAS  </v>
      </c>
      <c r="D11137" t="str">
        <f>T("PALOMERAS BAJAS     ")</f>
        <v xml:space="preserve">PALOMERAS BAJAS     </v>
      </c>
      <c r="E11137" t="str">
        <f>T("TU ")</f>
        <v xml:space="preserve">TU </v>
      </c>
      <c r="F11137" t="str">
        <f>T("TURISMOS       ")</f>
        <v xml:space="preserve">TURISMOS       </v>
      </c>
      <c r="G11137" t="str">
        <f>T("De 8 a 11,99 CABALLOS FISCALES                    ")</f>
        <v xml:space="preserve">De 8 a 11,99 CABALLOS FISCALES                    </v>
      </c>
      <c r="I11137">
        <v>1</v>
      </c>
    </row>
    <row r="11138" spans="1:9">
      <c r="A11138" t="str">
        <f>T("2018")</f>
        <v>2018</v>
      </c>
      <c r="B11138" t="str">
        <f>T("FISICO                                            ")</f>
        <v xml:space="preserve">FISICO                                            </v>
      </c>
      <c r="C11138" t="str">
        <f>T("PUENTE DE VALLECAS  ")</f>
        <v xml:space="preserve">PUENTE DE VALLECAS  </v>
      </c>
      <c r="D11138" t="str">
        <f>T("PORTAZGO            ")</f>
        <v xml:space="preserve">PORTAZGO            </v>
      </c>
      <c r="E11138" t="str">
        <f>T("TU ")</f>
        <v xml:space="preserve">TU </v>
      </c>
      <c r="F11138" t="str">
        <f>T("TURISMOS       ")</f>
        <v xml:space="preserve">TURISMOS       </v>
      </c>
      <c r="G11138" t="str">
        <f>T("De 8 a 11,99 CABALLOS FISCALES                    ")</f>
        <v xml:space="preserve">De 8 a 11,99 CABALLOS FISCALES                    </v>
      </c>
      <c r="I11138">
        <v>1</v>
      </c>
    </row>
    <row r="11139" spans="1:9">
      <c r="A11139" t="str">
        <f>T("2018")</f>
        <v>2018</v>
      </c>
      <c r="B11139" t="str">
        <f>T("FISICO                                            ")</f>
        <v xml:space="preserve">FISICO                                            </v>
      </c>
      <c r="C11139" t="str">
        <f>T("PUENTE DE VALLECAS  ")</f>
        <v xml:space="preserve">PUENTE DE VALLECAS  </v>
      </c>
      <c r="D11139" t="str">
        <f>T("NUMANCIA            ")</f>
        <v xml:space="preserve">NUMANCIA            </v>
      </c>
      <c r="E11139" t="str">
        <f>T("TU ")</f>
        <v xml:space="preserve">TU </v>
      </c>
      <c r="F11139" t="str">
        <f>T("TURISMOS       ")</f>
        <v xml:space="preserve">TURISMOS       </v>
      </c>
      <c r="G11139" t="str">
        <f>T("De 8 a 11,99 CABALLOS FISCALES                    ")</f>
        <v xml:space="preserve">De 8 a 11,99 CABALLOS FISCALES                    </v>
      </c>
      <c r="I11139">
        <v>1</v>
      </c>
    </row>
    <row r="11140" spans="1:9">
      <c r="A11140" t="str">
        <f>T("2018")</f>
        <v>2018</v>
      </c>
      <c r="B11140" t="str">
        <f>T("FISICO                                            ")</f>
        <v xml:space="preserve">FISICO                                            </v>
      </c>
      <c r="C11140" t="str">
        <f>T("RETIRO              ")</f>
        <v xml:space="preserve">RETIRO              </v>
      </c>
      <c r="D11140" t="str">
        <f>T("LOS JERONIMOS       ")</f>
        <v xml:space="preserve">LOS JERONIMOS       </v>
      </c>
      <c r="E11140" t="str">
        <f>T("AU ")</f>
        <v xml:space="preserve">AU </v>
      </c>
      <c r="F11140" t="str">
        <f>T("AUTOBUSES      ")</f>
        <v xml:space="preserve">AUTOBUSES      </v>
      </c>
      <c r="G11140" t="str">
        <f>T("De 51 PLAZAS en adelante                          ")</f>
        <v xml:space="preserve">De 51 PLAZAS en adelante                          </v>
      </c>
      <c r="H11140" t="str">
        <f>T("DIESEL                                            ")</f>
        <v xml:space="preserve">DIESEL                                            </v>
      </c>
      <c r="I11140">
        <v>8</v>
      </c>
    </row>
    <row r="11141" spans="1:9">
      <c r="A11141" t="str">
        <f>T("2018")</f>
        <v>2018</v>
      </c>
      <c r="B11141" t="str">
        <f>T("JURIDICO                                          ")</f>
        <v xml:space="preserve">JURIDICO                                          </v>
      </c>
      <c r="C11141" t="str">
        <f>T("RETIRO              ")</f>
        <v xml:space="preserve">RETIRO              </v>
      </c>
      <c r="D11141" t="str">
        <f>T("ADELFAS             ")</f>
        <v xml:space="preserve">ADELFAS             </v>
      </c>
      <c r="E11141" t="str">
        <f>T("AU ")</f>
        <v xml:space="preserve">AU </v>
      </c>
      <c r="F11141" t="str">
        <f>T("AUTOBUSES      ")</f>
        <v xml:space="preserve">AUTOBUSES      </v>
      </c>
      <c r="G11141" t="str">
        <f>T("De menos de 21 PLAZAS                             ")</f>
        <v xml:space="preserve">De menos de 21 PLAZAS                             </v>
      </c>
      <c r="H11141" t="str">
        <f>T("DIESEL                                            ")</f>
        <v xml:space="preserve">DIESEL                                            </v>
      </c>
      <c r="I11141">
        <v>1</v>
      </c>
    </row>
    <row r="11142" spans="1:9">
      <c r="A11142" t="str">
        <f>T("2018")</f>
        <v>2018</v>
      </c>
      <c r="B11142" t="str">
        <f>T("JURIDICO                                          ")</f>
        <v xml:space="preserve">JURIDICO                                          </v>
      </c>
      <c r="C11142" t="str">
        <f>T("RETIRO              ")</f>
        <v xml:space="preserve">RETIRO              </v>
      </c>
      <c r="D11142" t="str">
        <f>T("ADELFAS             ")</f>
        <v xml:space="preserve">ADELFAS             </v>
      </c>
      <c r="E11142" t="str">
        <f>T("AU ")</f>
        <v xml:space="preserve">AU </v>
      </c>
      <c r="F11142" t="str">
        <f>T("AUTOBUSES      ")</f>
        <v xml:space="preserve">AUTOBUSES      </v>
      </c>
      <c r="G11142" t="str">
        <f>T("De 21 a 50 PLAZAS                                 ")</f>
        <v xml:space="preserve">De 21 a 50 PLAZAS                                 </v>
      </c>
      <c r="H11142" t="str">
        <f>T("DIESEL                                            ")</f>
        <v xml:space="preserve">DIESEL                                            </v>
      </c>
      <c r="I11142">
        <v>877</v>
      </c>
    </row>
    <row r="11143" spans="1:9">
      <c r="A11143" t="str">
        <f>T("2018")</f>
        <v>2018</v>
      </c>
      <c r="B11143" t="str">
        <f>T("JURIDICO                                          ")</f>
        <v xml:space="preserve">JURIDICO                                          </v>
      </c>
      <c r="C11143" t="str">
        <f>T("RETIRO              ")</f>
        <v xml:space="preserve">RETIRO              </v>
      </c>
      <c r="D11143" t="str">
        <f>T("ADELFAS             ")</f>
        <v xml:space="preserve">ADELFAS             </v>
      </c>
      <c r="E11143" t="str">
        <f>T("AU ")</f>
        <v xml:space="preserve">AU </v>
      </c>
      <c r="F11143" t="str">
        <f>T("AUTOBUSES      ")</f>
        <v xml:space="preserve">AUTOBUSES      </v>
      </c>
      <c r="G11143" t="str">
        <f>T("De 51 PLAZAS en adelante                          ")</f>
        <v xml:space="preserve">De 51 PLAZAS en adelante                          </v>
      </c>
      <c r="H11143" t="str">
        <f>T("DIESEL                                            ")</f>
        <v xml:space="preserve">DIESEL                                            </v>
      </c>
      <c r="I11143">
        <v>401</v>
      </c>
    </row>
    <row r="11144" spans="1:9">
      <c r="A11144" t="str">
        <f>T("2018")</f>
        <v>2018</v>
      </c>
      <c r="B11144" t="str">
        <f>T("JURIDICO                                          ")</f>
        <v xml:space="preserve">JURIDICO                                          </v>
      </c>
      <c r="C11144" t="str">
        <f>T("RETIRO              ")</f>
        <v xml:space="preserve">RETIRO              </v>
      </c>
      <c r="D11144" t="str">
        <f>T("ESTRELLA            ")</f>
        <v xml:space="preserve">ESTRELLA            </v>
      </c>
      <c r="E11144" t="str">
        <f>T("AU ")</f>
        <v xml:space="preserve">AU </v>
      </c>
      <c r="F11144" t="str">
        <f>T("AUTOBUSES      ")</f>
        <v xml:space="preserve">AUTOBUSES      </v>
      </c>
      <c r="G11144" t="str">
        <f>T("De 21 a 50 PLAZAS                                 ")</f>
        <v xml:space="preserve">De 21 a 50 PLAZAS                                 </v>
      </c>
      <c r="H11144" t="str">
        <f>T("DIESEL                                            ")</f>
        <v xml:space="preserve">DIESEL                                            </v>
      </c>
      <c r="I11144">
        <v>4</v>
      </c>
    </row>
    <row r="11145" spans="1:9">
      <c r="A11145" t="str">
        <f>T("2018")</f>
        <v>2018</v>
      </c>
      <c r="B11145" t="str">
        <f>T("JURIDICO                                          ")</f>
        <v xml:space="preserve">JURIDICO                                          </v>
      </c>
      <c r="C11145" t="str">
        <f>T("RETIRO              ")</f>
        <v xml:space="preserve">RETIRO              </v>
      </c>
      <c r="D11145" t="str">
        <f>T("ESTRELLA            ")</f>
        <v xml:space="preserve">ESTRELLA            </v>
      </c>
      <c r="E11145" t="str">
        <f>T("AU ")</f>
        <v xml:space="preserve">AU </v>
      </c>
      <c r="F11145" t="str">
        <f>T("AUTOBUSES      ")</f>
        <v xml:space="preserve">AUTOBUSES      </v>
      </c>
      <c r="G11145" t="str">
        <f>T("De 51 PLAZAS en adelante                          ")</f>
        <v xml:space="preserve">De 51 PLAZAS en adelante                          </v>
      </c>
      <c r="H11145" t="str">
        <f>T("DIESEL                                            ")</f>
        <v xml:space="preserve">DIESEL                                            </v>
      </c>
      <c r="I11145">
        <v>11</v>
      </c>
    </row>
    <row r="11146" spans="1:9">
      <c r="A11146" t="str">
        <f>T("2018")</f>
        <v>2018</v>
      </c>
      <c r="B11146" t="str">
        <f>T("JURIDICO                                          ")</f>
        <v xml:space="preserve">JURIDICO                                          </v>
      </c>
      <c r="C11146" t="str">
        <f>T("RETIRO              ")</f>
        <v xml:space="preserve">RETIRO              </v>
      </c>
      <c r="D11146" t="str">
        <f>T("IBIZA               ")</f>
        <v xml:space="preserve">IBIZA               </v>
      </c>
      <c r="E11146" t="str">
        <f>T("AU ")</f>
        <v xml:space="preserve">AU </v>
      </c>
      <c r="F11146" t="str">
        <f>T("AUTOBUSES      ")</f>
        <v xml:space="preserve">AUTOBUSES      </v>
      </c>
      <c r="G11146" t="str">
        <f>T("De menos de 21 PLAZAS                             ")</f>
        <v xml:space="preserve">De menos de 21 PLAZAS                             </v>
      </c>
      <c r="H11146" t="str">
        <f>T("DIESEL                                            ")</f>
        <v xml:space="preserve">DIESEL                                            </v>
      </c>
      <c r="I11146">
        <v>58</v>
      </c>
    </row>
    <row r="11147" spans="1:9">
      <c r="A11147" t="str">
        <f>T("2018")</f>
        <v>2018</v>
      </c>
      <c r="B11147" t="str">
        <f>T("JURIDICO                                          ")</f>
        <v xml:space="preserve">JURIDICO                                          </v>
      </c>
      <c r="C11147" t="str">
        <f>T("RETIRO              ")</f>
        <v xml:space="preserve">RETIRO              </v>
      </c>
      <c r="D11147" t="str">
        <f>T("IBIZA               ")</f>
        <v xml:space="preserve">IBIZA               </v>
      </c>
      <c r="E11147" t="str">
        <f>T("AU ")</f>
        <v xml:space="preserve">AU </v>
      </c>
      <c r="F11147" t="str">
        <f>T("AUTOBUSES      ")</f>
        <v xml:space="preserve">AUTOBUSES      </v>
      </c>
      <c r="G11147" t="str">
        <f>T("De 21 a 50 PLAZAS                                 ")</f>
        <v xml:space="preserve">De 21 a 50 PLAZAS                                 </v>
      </c>
      <c r="H11147" t="str">
        <f>T("DIESEL                                            ")</f>
        <v xml:space="preserve">DIESEL                                            </v>
      </c>
      <c r="I11147">
        <v>19</v>
      </c>
    </row>
    <row r="11148" spans="1:9">
      <c r="A11148" t="str">
        <f>T("2018")</f>
        <v>2018</v>
      </c>
      <c r="B11148" t="str">
        <f>T("JURIDICO                                          ")</f>
        <v xml:space="preserve">JURIDICO                                          </v>
      </c>
      <c r="C11148" t="str">
        <f>T("RETIRO              ")</f>
        <v xml:space="preserve">RETIRO              </v>
      </c>
      <c r="D11148" t="str">
        <f>T("IBIZA               ")</f>
        <v xml:space="preserve">IBIZA               </v>
      </c>
      <c r="E11148" t="str">
        <f>T("AU ")</f>
        <v xml:space="preserve">AU </v>
      </c>
      <c r="F11148" t="str">
        <f>T("AUTOBUSES      ")</f>
        <v xml:space="preserve">AUTOBUSES      </v>
      </c>
      <c r="G11148" t="str">
        <f>T("De 51 PLAZAS en adelante                          ")</f>
        <v xml:space="preserve">De 51 PLAZAS en adelante                          </v>
      </c>
      <c r="H11148" t="str">
        <f>T("DIESEL                                            ")</f>
        <v xml:space="preserve">DIESEL                                            </v>
      </c>
      <c r="I11148">
        <v>3</v>
      </c>
    </row>
    <row r="11149" spans="1:9">
      <c r="A11149" t="str">
        <f>T("2018")</f>
        <v>2018</v>
      </c>
      <c r="B11149" t="str">
        <f>T("JURIDICO                                          ")</f>
        <v xml:space="preserve">JURIDICO                                          </v>
      </c>
      <c r="C11149" t="str">
        <f>T("RETIRO              ")</f>
        <v xml:space="preserve">RETIRO              </v>
      </c>
      <c r="D11149" t="str">
        <f>T("LOS JERONIMOS       ")</f>
        <v xml:space="preserve">LOS JERONIMOS       </v>
      </c>
      <c r="E11149" t="str">
        <f>T("AU ")</f>
        <v xml:space="preserve">AU </v>
      </c>
      <c r="F11149" t="str">
        <f>T("AUTOBUSES      ")</f>
        <v xml:space="preserve">AUTOBUSES      </v>
      </c>
      <c r="G11149" t="str">
        <f>T("De 21 a 50 PLAZAS                                 ")</f>
        <v xml:space="preserve">De 21 a 50 PLAZAS                                 </v>
      </c>
      <c r="H11149" t="str">
        <f>T("DIESEL                                            ")</f>
        <v xml:space="preserve">DIESEL                                            </v>
      </c>
      <c r="I11149">
        <v>1</v>
      </c>
    </row>
    <row r="11150" spans="1:9">
      <c r="A11150" t="str">
        <f>T("2018")</f>
        <v>2018</v>
      </c>
      <c r="B11150" t="str">
        <f>T("JURIDICO                                          ")</f>
        <v xml:space="preserve">JURIDICO                                          </v>
      </c>
      <c r="C11150" t="str">
        <f>T("RETIRO              ")</f>
        <v xml:space="preserve">RETIRO              </v>
      </c>
      <c r="D11150" t="str">
        <f>T("LOS JERONIMOS       ")</f>
        <v xml:space="preserve">LOS JERONIMOS       </v>
      </c>
      <c r="E11150" t="str">
        <f>T("AU ")</f>
        <v xml:space="preserve">AU </v>
      </c>
      <c r="F11150" t="str">
        <f>T("AUTOBUSES      ")</f>
        <v xml:space="preserve">AUTOBUSES      </v>
      </c>
      <c r="G11150" t="str">
        <f>T("De 51 PLAZAS en adelante                          ")</f>
        <v xml:space="preserve">De 51 PLAZAS en adelante                          </v>
      </c>
      <c r="H11150" t="str">
        <f>T("DIESEL                                            ")</f>
        <v xml:space="preserve">DIESEL                                            </v>
      </c>
      <c r="I11150">
        <v>7</v>
      </c>
    </row>
    <row r="11151" spans="1:9">
      <c r="A11151" t="str">
        <f>T("2018")</f>
        <v>2018</v>
      </c>
      <c r="B11151" t="str">
        <f>T("JURIDICO                                          ")</f>
        <v xml:space="preserve">JURIDICO                                          </v>
      </c>
      <c r="C11151" t="str">
        <f>T("RETIRO              ")</f>
        <v xml:space="preserve">RETIRO              </v>
      </c>
      <c r="D11151" t="str">
        <f>T("ADELFAS             ")</f>
        <v xml:space="preserve">ADELFAS             </v>
      </c>
      <c r="E11151" t="str">
        <f>T("AU ")</f>
        <v xml:space="preserve">AU </v>
      </c>
      <c r="F11151" t="str">
        <f>T("AUTOBUSES      ")</f>
        <v xml:space="preserve">AUTOBUSES      </v>
      </c>
      <c r="G11151" t="str">
        <f>T("De menos de 21 PLAZAS                             ")</f>
        <v xml:space="preserve">De menos de 21 PLAZAS                             </v>
      </c>
      <c r="H11151" t="str">
        <f>T("ELÉCTRICO                                         ")</f>
        <v xml:space="preserve">ELÉCTRICO                                         </v>
      </c>
      <c r="I11151">
        <v>14</v>
      </c>
    </row>
    <row r="11152" spans="1:9">
      <c r="A11152" t="str">
        <f>T("2018")</f>
        <v>2018</v>
      </c>
      <c r="B11152" t="str">
        <f>T("JURIDICO                                          ")</f>
        <v xml:space="preserve">JURIDICO                                          </v>
      </c>
      <c r="C11152" t="str">
        <f>T("RETIRO              ")</f>
        <v xml:space="preserve">RETIRO              </v>
      </c>
      <c r="D11152" t="str">
        <f>T("ADELFAS             ")</f>
        <v xml:space="preserve">ADELFAS             </v>
      </c>
      <c r="E11152" t="str">
        <f>T("AU ")</f>
        <v xml:space="preserve">AU </v>
      </c>
      <c r="F11152" t="str">
        <f>T("AUTOBUSES      ")</f>
        <v xml:space="preserve">AUTOBUSES      </v>
      </c>
      <c r="G11152" t="str">
        <f>T("De 21 a 50 PLAZAS                                 ")</f>
        <v xml:space="preserve">De 21 a 50 PLAZAS                                 </v>
      </c>
      <c r="H11152" t="str">
        <f>T("ELÉCTRICO                                         ")</f>
        <v xml:space="preserve">ELÉCTRICO                                         </v>
      </c>
      <c r="I11152">
        <v>43</v>
      </c>
    </row>
    <row r="11153" spans="1:9">
      <c r="A11153" t="str">
        <f>T("2018")</f>
        <v>2018</v>
      </c>
      <c r="B11153" t="str">
        <f>T("JURIDICO                                          ")</f>
        <v xml:space="preserve">JURIDICO                                          </v>
      </c>
      <c r="C11153" t="str">
        <f>T("RETIRO              ")</f>
        <v xml:space="preserve">RETIRO              </v>
      </c>
      <c r="D11153" t="str">
        <f>T("ADELFAS             ")</f>
        <v xml:space="preserve">ADELFAS             </v>
      </c>
      <c r="E11153" t="str">
        <f>T("AU ")</f>
        <v xml:space="preserve">AU </v>
      </c>
      <c r="F11153" t="str">
        <f>T("AUTOBUSES      ")</f>
        <v xml:space="preserve">AUTOBUSES      </v>
      </c>
      <c r="G11153" t="str">
        <f>T("De menos de 21 PLAZAS                             ")</f>
        <v xml:space="preserve">De menos de 21 PLAZAS                             </v>
      </c>
      <c r="H11153" t="str">
        <f>T("GAS NATURAL COMPRIMIDO                            ")</f>
        <v xml:space="preserve">GAS NATURAL COMPRIMIDO                            </v>
      </c>
      <c r="I11153">
        <v>24</v>
      </c>
    </row>
    <row r="11154" spans="1:9">
      <c r="A11154" t="str">
        <f>T("2018")</f>
        <v>2018</v>
      </c>
      <c r="B11154" t="str">
        <f>T("JURIDICO                                          ")</f>
        <v xml:space="preserve">JURIDICO                                          </v>
      </c>
      <c r="C11154" t="str">
        <f>T("RETIRO              ")</f>
        <v xml:space="preserve">RETIRO              </v>
      </c>
      <c r="D11154" t="str">
        <f>T("ADELFAS             ")</f>
        <v xml:space="preserve">ADELFAS             </v>
      </c>
      <c r="E11154" t="str">
        <f>T("AU ")</f>
        <v xml:space="preserve">AU </v>
      </c>
      <c r="F11154" t="str">
        <f>T("AUTOBUSES      ")</f>
        <v xml:space="preserve">AUTOBUSES      </v>
      </c>
      <c r="G11154" t="str">
        <f>T("De 21 a 50 PLAZAS                                 ")</f>
        <v xml:space="preserve">De 21 a 50 PLAZAS                                 </v>
      </c>
      <c r="H11154" t="str">
        <f>T("GAS NATURAL COMPRIMIDO                            ")</f>
        <v xml:space="preserve">GAS NATURAL COMPRIMIDO                            </v>
      </c>
      <c r="I11154">
        <v>939</v>
      </c>
    </row>
    <row r="11155" spans="1:9">
      <c r="A11155" t="str">
        <f>T("2018")</f>
        <v>2018</v>
      </c>
      <c r="B11155" t="str">
        <f>T("JURIDICO                                          ")</f>
        <v xml:space="preserve">JURIDICO                                          </v>
      </c>
      <c r="C11155" t="str">
        <f>T("RETIRO              ")</f>
        <v xml:space="preserve">RETIRO              </v>
      </c>
      <c r="D11155" t="str">
        <f>T("ADELFAS             ")</f>
        <v xml:space="preserve">ADELFAS             </v>
      </c>
      <c r="E11155" t="str">
        <f>T("AU ")</f>
        <v xml:space="preserve">AU </v>
      </c>
      <c r="F11155" t="str">
        <f>T("AUTOBUSES      ")</f>
        <v xml:space="preserve">AUTOBUSES      </v>
      </c>
      <c r="G11155" t="str">
        <f>T("De 51 PLAZAS en adelante                          ")</f>
        <v xml:space="preserve">De 51 PLAZAS en adelante                          </v>
      </c>
      <c r="H11155" t="str">
        <f>T("GAS NATURAL COMPRIMIDO                            ")</f>
        <v xml:space="preserve">GAS NATURAL COMPRIMIDO                            </v>
      </c>
      <c r="I11155">
        <v>63</v>
      </c>
    </row>
    <row r="11156" spans="1:9">
      <c r="A11156" t="str">
        <f>T("2018")</f>
        <v>2018</v>
      </c>
      <c r="B11156" t="str">
        <f>T("JURIDICO                                          ")</f>
        <v xml:space="preserve">JURIDICO                                          </v>
      </c>
      <c r="C11156" t="str">
        <f>T("RETIRO              ")</f>
        <v xml:space="preserve">RETIRO              </v>
      </c>
      <c r="D11156" t="str">
        <f>T("ADELFAS             ")</f>
        <v xml:space="preserve">ADELFAS             </v>
      </c>
      <c r="E11156" t="str">
        <f>T("AU ")</f>
        <v xml:space="preserve">AU </v>
      </c>
      <c r="F11156" t="str">
        <f>T("AUTOBUSES      ")</f>
        <v xml:space="preserve">AUTOBUSES      </v>
      </c>
      <c r="G11156" t="str">
        <f>T("De 21 a 50 PLAZAS                                 ")</f>
        <v xml:space="preserve">De 21 a 50 PLAZAS                                 </v>
      </c>
      <c r="H11156" t="str">
        <f>T("GASOLINA                                          ")</f>
        <v xml:space="preserve">GASOLINA                                          </v>
      </c>
      <c r="I11156">
        <v>12</v>
      </c>
    </row>
    <row r="11157" spans="1:9">
      <c r="A11157" t="str">
        <f>T("2018")</f>
        <v>2018</v>
      </c>
      <c r="B11157" t="str">
        <f>T("JURIDICO                                          ")</f>
        <v xml:space="preserve">JURIDICO                                          </v>
      </c>
      <c r="C11157" t="str">
        <f>T("RETIRO              ")</f>
        <v xml:space="preserve">RETIRO              </v>
      </c>
      <c r="D11157" t="str">
        <f>T("ADELFAS             ")</f>
        <v xml:space="preserve">ADELFAS             </v>
      </c>
      <c r="E11157" t="str">
        <f>T("AU ")</f>
        <v xml:space="preserve">AU </v>
      </c>
      <c r="F11157" t="str">
        <f>T("AUTOBUSES      ")</f>
        <v xml:space="preserve">AUTOBUSES      </v>
      </c>
      <c r="G11157" t="str">
        <f>T("De 51 PLAZAS en adelante                          ")</f>
        <v xml:space="preserve">De 51 PLAZAS en adelante                          </v>
      </c>
      <c r="H11157" t="str">
        <f>T("GASOLINA                                          ")</f>
        <v xml:space="preserve">GASOLINA                                          </v>
      </c>
      <c r="I11157">
        <v>1</v>
      </c>
    </row>
    <row r="11158" spans="1:9">
      <c r="A11158" t="str">
        <f>T("2018")</f>
        <v>2018</v>
      </c>
      <c r="B11158" t="str">
        <f>T("JURIDICO                                          ")</f>
        <v xml:space="preserve">JURIDICO                                          </v>
      </c>
      <c r="C11158" t="str">
        <f>T("RETIRO              ")</f>
        <v xml:space="preserve">RETIRO              </v>
      </c>
      <c r="D11158" t="str">
        <f>T("ADELFAS             ")</f>
        <v xml:space="preserve">ADELFAS             </v>
      </c>
      <c r="E11158" t="str">
        <f>T("AU ")</f>
        <v xml:space="preserve">AU </v>
      </c>
      <c r="F11158" t="str">
        <f>T("AUTOBUSES      ")</f>
        <v xml:space="preserve">AUTOBUSES      </v>
      </c>
      <c r="G11158" t="str">
        <f>T("De 21 a 50 PLAZAS                                 ")</f>
        <v xml:space="preserve">De 21 a 50 PLAZAS                                 </v>
      </c>
      <c r="H11158" t="str">
        <f>T("OTROS                                             ")</f>
        <v xml:space="preserve">OTROS                                             </v>
      </c>
      <c r="I11158">
        <v>94</v>
      </c>
    </row>
    <row r="11159" spans="1:9">
      <c r="A11159" t="str">
        <f>T("2018")</f>
        <v>2018</v>
      </c>
      <c r="B11159" t="str">
        <f>T("JURIDICO                                          ")</f>
        <v xml:space="preserve">JURIDICO                                          </v>
      </c>
      <c r="C11159" t="str">
        <f>T("RETIRO              ")</f>
        <v xml:space="preserve">RETIRO              </v>
      </c>
      <c r="D11159" t="str">
        <f>T("IBIZA               ")</f>
        <v xml:space="preserve">IBIZA               </v>
      </c>
      <c r="E11159" t="str">
        <f>T("AU ")</f>
        <v xml:space="preserve">AU </v>
      </c>
      <c r="F11159" t="str">
        <f>T("AUTOBUSES      ")</f>
        <v xml:space="preserve">AUTOBUSES      </v>
      </c>
      <c r="G11159" t="str">
        <f>T("De 51 PLAZAS en adelante                          ")</f>
        <v xml:space="preserve">De 51 PLAZAS en adelante                          </v>
      </c>
      <c r="I11159">
        <v>2</v>
      </c>
    </row>
    <row r="11160" spans="1:9">
      <c r="A11160" t="str">
        <f>T("2018")</f>
        <v>2018</v>
      </c>
      <c r="B11160" t="str">
        <f>T("Entidad sin personalidad jurídica (art. 35.4 LGT) ")</f>
        <v xml:space="preserve">Entidad sin personalidad jurídica (art. 35.4 LGT) </v>
      </c>
      <c r="C11160" t="str">
        <f>T("RETIRO              ")</f>
        <v xml:space="preserve">RETIRO              </v>
      </c>
      <c r="D11160" t="str">
        <f>T("PACIFICO            ")</f>
        <v xml:space="preserve">PACIFICO            </v>
      </c>
      <c r="E11160" t="str">
        <f>T("CA ")</f>
        <v xml:space="preserve">CA </v>
      </c>
      <c r="F11160" t="str">
        <f>T("CAMIONES       ")</f>
        <v xml:space="preserve">CAMIONES       </v>
      </c>
      <c r="G11160" t="str">
        <f>T("De menos de 1.000 KG DE CARGA ÚTIL                ")</f>
        <v xml:space="preserve">De menos de 1.000 KG DE CARGA ÚTIL                </v>
      </c>
      <c r="H11160" t="str">
        <f>T("DIESEL                                            ")</f>
        <v xml:space="preserve">DIESEL                                            </v>
      </c>
      <c r="I11160">
        <v>2</v>
      </c>
    </row>
    <row r="11161" spans="1:9">
      <c r="A11161" t="str">
        <f>T("2018")</f>
        <v>2018</v>
      </c>
      <c r="B11161" t="str">
        <f>T("Entidad sin personalidad jurídica (art. 35.4 LGT) ")</f>
        <v xml:space="preserve">Entidad sin personalidad jurídica (art. 35.4 LGT) </v>
      </c>
      <c r="C11161" t="str">
        <f>T("RETIRO              ")</f>
        <v xml:space="preserve">RETIRO              </v>
      </c>
      <c r="D11161" t="str">
        <f>T("PACIFICO            ")</f>
        <v xml:space="preserve">PACIFICO            </v>
      </c>
      <c r="E11161" t="str">
        <f>T("CA ")</f>
        <v xml:space="preserve">CA </v>
      </c>
      <c r="F11161" t="str">
        <f>T("CAMIONES       ")</f>
        <v xml:space="preserve">CAMIONES       </v>
      </c>
      <c r="G11161" t="str">
        <f>T("De 1.000 a 2.999 KG DE CARGA ÚTIL                 ")</f>
        <v xml:space="preserve">De 1.000 a 2.999 KG DE CARGA ÚTIL                 </v>
      </c>
      <c r="H11161" t="str">
        <f>T("DIESEL                                            ")</f>
        <v xml:space="preserve">DIESEL                                            </v>
      </c>
      <c r="I11161">
        <v>2</v>
      </c>
    </row>
    <row r="11162" spans="1:9">
      <c r="A11162" t="str">
        <f>T("2018")</f>
        <v>2018</v>
      </c>
      <c r="B11162" t="str">
        <f>T("Entidad sin personalidad jurídica (art. 35.4 LGT) ")</f>
        <v xml:space="preserve">Entidad sin personalidad jurídica (art. 35.4 LGT) </v>
      </c>
      <c r="C11162" t="str">
        <f>T("RETIRO              ")</f>
        <v xml:space="preserve">RETIRO              </v>
      </c>
      <c r="D11162" t="str">
        <f>T("ADELFAS             ")</f>
        <v xml:space="preserve">ADELFAS             </v>
      </c>
      <c r="E11162" t="str">
        <f>T("CA ")</f>
        <v xml:space="preserve">CA </v>
      </c>
      <c r="F11162" t="str">
        <f>T("CAMIONES       ")</f>
        <v xml:space="preserve">CAMIONES       </v>
      </c>
      <c r="G11162" t="str">
        <f>T("De menos de 1.000 KG DE CARGA ÚTIL                ")</f>
        <v xml:space="preserve">De menos de 1.000 KG DE CARGA ÚTIL                </v>
      </c>
      <c r="H11162" t="str">
        <f>T("DIESEL                                            ")</f>
        <v xml:space="preserve">DIESEL                                            </v>
      </c>
      <c r="I11162">
        <v>2</v>
      </c>
    </row>
    <row r="11163" spans="1:9">
      <c r="A11163" t="str">
        <f>T("2018")</f>
        <v>2018</v>
      </c>
      <c r="B11163" t="str">
        <f>T("Entidad sin personalidad jurídica (art. 35.4 LGT) ")</f>
        <v xml:space="preserve">Entidad sin personalidad jurídica (art. 35.4 LGT) </v>
      </c>
      <c r="C11163" t="str">
        <f>T("RETIRO              ")</f>
        <v xml:space="preserve">RETIRO              </v>
      </c>
      <c r="D11163" t="str">
        <f>T("ESTRELLA            ")</f>
        <v xml:space="preserve">ESTRELLA            </v>
      </c>
      <c r="E11163" t="str">
        <f>T("CA ")</f>
        <v xml:space="preserve">CA </v>
      </c>
      <c r="F11163" t="str">
        <f>T("CAMIONES       ")</f>
        <v xml:space="preserve">CAMIONES       </v>
      </c>
      <c r="G11163" t="str">
        <f>T("De menos de 1.000 KG DE CARGA ÚTIL                ")</f>
        <v xml:space="preserve">De menos de 1.000 KG DE CARGA ÚTIL                </v>
      </c>
      <c r="H11163" t="str">
        <f>T("DIESEL                                            ")</f>
        <v xml:space="preserve">DIESEL                                            </v>
      </c>
      <c r="I11163">
        <v>1</v>
      </c>
    </row>
    <row r="11164" spans="1:9">
      <c r="A11164" t="str">
        <f>T("2018")</f>
        <v>2018</v>
      </c>
      <c r="B11164" t="str">
        <f>T("Entidad sin personalidad jurídica (art. 35.4 LGT) ")</f>
        <v xml:space="preserve">Entidad sin personalidad jurídica (art. 35.4 LGT) </v>
      </c>
      <c r="C11164" t="str">
        <f>T("RETIRO              ")</f>
        <v xml:space="preserve">RETIRO              </v>
      </c>
      <c r="D11164" t="str">
        <f>T("IBIZA               ")</f>
        <v xml:space="preserve">IBIZA               </v>
      </c>
      <c r="E11164" t="str">
        <f>T("CA ")</f>
        <v xml:space="preserve">CA </v>
      </c>
      <c r="F11164" t="str">
        <f>T("CAMIONES       ")</f>
        <v xml:space="preserve">CAMIONES       </v>
      </c>
      <c r="G11164" t="str">
        <f>T("De menos de 1.000 KG DE CARGA ÚTIL                ")</f>
        <v xml:space="preserve">De menos de 1.000 KG DE CARGA ÚTIL                </v>
      </c>
      <c r="H11164" t="str">
        <f>T("DIESEL                                            ")</f>
        <v xml:space="preserve">DIESEL                                            </v>
      </c>
      <c r="I11164">
        <v>3</v>
      </c>
    </row>
    <row r="11165" spans="1:9">
      <c r="A11165" t="str">
        <f>T("2018")</f>
        <v>2018</v>
      </c>
      <c r="B11165" t="str">
        <f>T("Entidad sin personalidad jurídica (art. 35.4 LGT) ")</f>
        <v xml:space="preserve">Entidad sin personalidad jurídica (art. 35.4 LGT) </v>
      </c>
      <c r="C11165" t="str">
        <f>T("RETIRO              ")</f>
        <v xml:space="preserve">RETIRO              </v>
      </c>
      <c r="D11165" t="str">
        <f>T("IBIZA               ")</f>
        <v xml:space="preserve">IBIZA               </v>
      </c>
      <c r="E11165" t="str">
        <f>T("CA ")</f>
        <v xml:space="preserve">CA </v>
      </c>
      <c r="F11165" t="str">
        <f>T("CAMIONES       ")</f>
        <v xml:space="preserve">CAMIONES       </v>
      </c>
      <c r="G11165" t="str">
        <f>T("De 1.000 a 2.999 KG DE CARGA ÚTIL                 ")</f>
        <v xml:space="preserve">De 1.000 a 2.999 KG DE CARGA ÚTIL                 </v>
      </c>
      <c r="H11165" t="str">
        <f>T("DIESEL                                            ")</f>
        <v xml:space="preserve">DIESEL                                            </v>
      </c>
      <c r="I11165">
        <v>1</v>
      </c>
    </row>
    <row r="11166" spans="1:9">
      <c r="A11166" t="str">
        <f>T("2018")</f>
        <v>2018</v>
      </c>
      <c r="B11166" t="str">
        <f>T("Entidad sin personalidad jurídica (art. 35.4 LGT) ")</f>
        <v xml:space="preserve">Entidad sin personalidad jurídica (art. 35.4 LGT) </v>
      </c>
      <c r="C11166" t="str">
        <f>T("RETIRO              ")</f>
        <v xml:space="preserve">RETIRO              </v>
      </c>
      <c r="D11166" t="str">
        <f>T("IBIZA               ")</f>
        <v xml:space="preserve">IBIZA               </v>
      </c>
      <c r="E11166" t="str">
        <f>T("CA ")</f>
        <v xml:space="preserve">CA </v>
      </c>
      <c r="F11166" t="str">
        <f>T("CAMIONES       ")</f>
        <v xml:space="preserve">CAMIONES       </v>
      </c>
      <c r="G11166" t="str">
        <f>T("De 10.000 KG DE CARGA ÚTIL en adelante            ")</f>
        <v xml:space="preserve">De 10.000 KG DE CARGA ÚTIL en adelante            </v>
      </c>
      <c r="H11166" t="str">
        <f>T("DIESEL                                            ")</f>
        <v xml:space="preserve">DIESEL                                            </v>
      </c>
      <c r="I11166">
        <v>1</v>
      </c>
    </row>
    <row r="11167" spans="1:9">
      <c r="A11167" t="str">
        <f>T("2018")</f>
        <v>2018</v>
      </c>
      <c r="B11167" t="str">
        <f>T("Entidad sin personalidad jurídica (art. 35.4 LGT) ")</f>
        <v xml:space="preserve">Entidad sin personalidad jurídica (art. 35.4 LGT) </v>
      </c>
      <c r="C11167" t="str">
        <f>T("RETIRO              ")</f>
        <v xml:space="preserve">RETIRO              </v>
      </c>
      <c r="D11167" t="str">
        <f>T("LOS JERONIMOS       ")</f>
        <v xml:space="preserve">LOS JERONIMOS       </v>
      </c>
      <c r="E11167" t="str">
        <f>T("CA ")</f>
        <v xml:space="preserve">CA </v>
      </c>
      <c r="F11167" t="str">
        <f>T("CAMIONES       ")</f>
        <v xml:space="preserve">CAMIONES       </v>
      </c>
      <c r="G11167" t="str">
        <f>T("De menos de 1.000 KG DE CARGA ÚTIL                ")</f>
        <v xml:space="preserve">De menos de 1.000 KG DE CARGA ÚTIL                </v>
      </c>
      <c r="H11167" t="str">
        <f>T("DIESEL                                            ")</f>
        <v xml:space="preserve">DIESEL                                            </v>
      </c>
      <c r="I11167">
        <v>3</v>
      </c>
    </row>
    <row r="11168" spans="1:9">
      <c r="A11168" t="str">
        <f>T("2018")</f>
        <v>2018</v>
      </c>
      <c r="B11168" t="str">
        <f>T("Entidad sin personalidad jurídica (art. 35.4 LGT) ")</f>
        <v xml:space="preserve">Entidad sin personalidad jurídica (art. 35.4 LGT) </v>
      </c>
      <c r="C11168" t="str">
        <f>T("RETIRO              ")</f>
        <v xml:space="preserve">RETIRO              </v>
      </c>
      <c r="D11168" t="str">
        <f>T("LOS JERONIMOS       ")</f>
        <v xml:space="preserve">LOS JERONIMOS       </v>
      </c>
      <c r="E11168" t="str">
        <f>T("CA ")</f>
        <v xml:space="preserve">CA </v>
      </c>
      <c r="F11168" t="str">
        <f>T("CAMIONES       ")</f>
        <v xml:space="preserve">CAMIONES       </v>
      </c>
      <c r="G11168" t="str">
        <f>T("De 1.000 a 2.999 KG DE CARGA ÚTIL                 ")</f>
        <v xml:space="preserve">De 1.000 a 2.999 KG DE CARGA ÚTIL                 </v>
      </c>
      <c r="H11168" t="str">
        <f>T("DIESEL                                            ")</f>
        <v xml:space="preserve">DIESEL                                            </v>
      </c>
      <c r="I11168">
        <v>1</v>
      </c>
    </row>
    <row r="11169" spans="1:9">
      <c r="A11169" t="str">
        <f>T("2018")</f>
        <v>2018</v>
      </c>
      <c r="B11169" t="str">
        <f>T("Entidad sin personalidad jurídica (art. 35.4 LGT) ")</f>
        <v xml:space="preserve">Entidad sin personalidad jurídica (art. 35.4 LGT) </v>
      </c>
      <c r="C11169" t="str">
        <f>T("RETIRO              ")</f>
        <v xml:space="preserve">RETIRO              </v>
      </c>
      <c r="D11169" t="str">
        <f>T("NIÑO JESUS          ")</f>
        <v xml:space="preserve">NIÑO JESUS          </v>
      </c>
      <c r="E11169" t="str">
        <f>T("CA ")</f>
        <v xml:space="preserve">CA </v>
      </c>
      <c r="F11169" t="str">
        <f>T("CAMIONES       ")</f>
        <v xml:space="preserve">CAMIONES       </v>
      </c>
      <c r="G11169" t="str">
        <f>T("De menos de 1.000 KG DE CARGA ÚTIL                ")</f>
        <v xml:space="preserve">De menos de 1.000 KG DE CARGA ÚTIL                </v>
      </c>
      <c r="H11169" t="str">
        <f>T("DIESEL                                            ")</f>
        <v xml:space="preserve">DIESEL                                            </v>
      </c>
      <c r="I11169">
        <v>1</v>
      </c>
    </row>
    <row r="11170" spans="1:9">
      <c r="A11170" t="str">
        <f>T("2018")</f>
        <v>2018</v>
      </c>
      <c r="B11170" t="str">
        <f>T("Entidad sin personalidad jurídica (art. 35.4 LGT) ")</f>
        <v xml:space="preserve">Entidad sin personalidad jurídica (art. 35.4 LGT) </v>
      </c>
      <c r="C11170" t="str">
        <f>T("RETIRO              ")</f>
        <v xml:space="preserve">RETIRO              </v>
      </c>
      <c r="D11170" t="str">
        <f>T("NIÑO JESUS          ")</f>
        <v xml:space="preserve">NIÑO JESUS          </v>
      </c>
      <c r="E11170" t="str">
        <f>T("CA ")</f>
        <v xml:space="preserve">CA </v>
      </c>
      <c r="F11170" t="str">
        <f>T("CAMIONES       ")</f>
        <v xml:space="preserve">CAMIONES       </v>
      </c>
      <c r="G11170" t="str">
        <f>T("De 1.000 a 2.999 KG DE CARGA ÚTIL                 ")</f>
        <v xml:space="preserve">De 1.000 a 2.999 KG DE CARGA ÚTIL                 </v>
      </c>
      <c r="H11170" t="str">
        <f>T("DIESEL                                            ")</f>
        <v xml:space="preserve">DIESEL                                            </v>
      </c>
      <c r="I11170">
        <v>3</v>
      </c>
    </row>
    <row r="11171" spans="1:9">
      <c r="A11171" t="str">
        <f>T("2018")</f>
        <v>2018</v>
      </c>
      <c r="B11171" t="str">
        <f>T("FISICO                                            ")</f>
        <v xml:space="preserve">FISICO                                            </v>
      </c>
      <c r="C11171" t="str">
        <f>T("RETIRO              ")</f>
        <v xml:space="preserve">RETIRO              </v>
      </c>
      <c r="D11171" t="str">
        <f>T("PACIFICO            ")</f>
        <v xml:space="preserve">PACIFICO            </v>
      </c>
      <c r="E11171" t="str">
        <f>T("CA ")</f>
        <v xml:space="preserve">CA </v>
      </c>
      <c r="F11171" t="str">
        <f>T("CAMIONES       ")</f>
        <v xml:space="preserve">CAMIONES       </v>
      </c>
      <c r="G11171" t="str">
        <f>T("De menos de 1.000 KG DE CARGA ÚTIL                ")</f>
        <v xml:space="preserve">De menos de 1.000 KG DE CARGA ÚTIL                </v>
      </c>
      <c r="H11171" t="str">
        <f>T("DIESEL                                            ")</f>
        <v xml:space="preserve">DIESEL                                            </v>
      </c>
      <c r="I11171">
        <v>291</v>
      </c>
    </row>
    <row r="11172" spans="1:9">
      <c r="A11172" t="str">
        <f>T("2018")</f>
        <v>2018</v>
      </c>
      <c r="B11172" t="str">
        <f>T("FISICO                                            ")</f>
        <v xml:space="preserve">FISICO                                            </v>
      </c>
      <c r="C11172" t="str">
        <f>T("RETIRO              ")</f>
        <v xml:space="preserve">RETIRO              </v>
      </c>
      <c r="D11172" t="str">
        <f>T("PACIFICO            ")</f>
        <v xml:space="preserve">PACIFICO            </v>
      </c>
      <c r="E11172" t="str">
        <f>T("CA ")</f>
        <v xml:space="preserve">CA </v>
      </c>
      <c r="F11172" t="str">
        <f>T("CAMIONES       ")</f>
        <v xml:space="preserve">CAMIONES       </v>
      </c>
      <c r="G11172" t="str">
        <f>T("De 1.000 a 2.999 KG DE CARGA ÚTIL                 ")</f>
        <v xml:space="preserve">De 1.000 a 2.999 KG DE CARGA ÚTIL                 </v>
      </c>
      <c r="H11172" t="str">
        <f>T("DIESEL                                            ")</f>
        <v xml:space="preserve">DIESEL                                            </v>
      </c>
      <c r="I11172">
        <v>65</v>
      </c>
    </row>
    <row r="11173" spans="1:9">
      <c r="A11173" t="str">
        <f>T("2018")</f>
        <v>2018</v>
      </c>
      <c r="B11173" t="str">
        <f>T("FISICO                                            ")</f>
        <v xml:space="preserve">FISICO                                            </v>
      </c>
      <c r="C11173" t="str">
        <f>T("RETIRO              ")</f>
        <v xml:space="preserve">RETIRO              </v>
      </c>
      <c r="D11173" t="str">
        <f>T("PACIFICO            ")</f>
        <v xml:space="preserve">PACIFICO            </v>
      </c>
      <c r="E11173" t="str">
        <f>T("CA ")</f>
        <v xml:space="preserve">CA </v>
      </c>
      <c r="F11173" t="str">
        <f>T("CAMIONES       ")</f>
        <v xml:space="preserve">CAMIONES       </v>
      </c>
      <c r="G11173" t="str">
        <f>T("De 3.000 a 9.999 KG DE CARGA ÚTIL                 ")</f>
        <v xml:space="preserve">De 3.000 a 9.999 KG DE CARGA ÚTIL                 </v>
      </c>
      <c r="H11173" t="str">
        <f>T("DIESEL                                            ")</f>
        <v xml:space="preserve">DIESEL                                            </v>
      </c>
      <c r="I11173">
        <v>3</v>
      </c>
    </row>
    <row r="11174" spans="1:9">
      <c r="A11174" t="str">
        <f>T("2018")</f>
        <v>2018</v>
      </c>
      <c r="B11174" t="str">
        <f>T("FISICO                                            ")</f>
        <v xml:space="preserve">FISICO                                            </v>
      </c>
      <c r="C11174" t="str">
        <f>T("RETIRO              ")</f>
        <v xml:space="preserve">RETIRO              </v>
      </c>
      <c r="D11174" t="str">
        <f>T("PACIFICO            ")</f>
        <v xml:space="preserve">PACIFICO            </v>
      </c>
      <c r="E11174" t="str">
        <f>T("CA ")</f>
        <v xml:space="preserve">CA </v>
      </c>
      <c r="F11174" t="str">
        <f>T("CAMIONES       ")</f>
        <v xml:space="preserve">CAMIONES       </v>
      </c>
      <c r="G11174" t="str">
        <f>T("De 10.000 KG DE CARGA ÚTIL en adelante            ")</f>
        <v xml:space="preserve">De 10.000 KG DE CARGA ÚTIL en adelante            </v>
      </c>
      <c r="H11174" t="str">
        <f>T("DIESEL                                            ")</f>
        <v xml:space="preserve">DIESEL                                            </v>
      </c>
      <c r="I11174">
        <v>1</v>
      </c>
    </row>
    <row r="11175" spans="1:9">
      <c r="A11175" t="str">
        <f>T("2018")</f>
        <v>2018</v>
      </c>
      <c r="B11175" t="str">
        <f>T("FISICO                                            ")</f>
        <v xml:space="preserve">FISICO                                            </v>
      </c>
      <c r="C11175" t="str">
        <f>T("RETIRO              ")</f>
        <v xml:space="preserve">RETIRO              </v>
      </c>
      <c r="D11175" t="str">
        <f>T("ADELFAS             ")</f>
        <v xml:space="preserve">ADELFAS             </v>
      </c>
      <c r="E11175" t="str">
        <f>T("CA ")</f>
        <v xml:space="preserve">CA </v>
      </c>
      <c r="F11175" t="str">
        <f>T("CAMIONES       ")</f>
        <v xml:space="preserve">CAMIONES       </v>
      </c>
      <c r="G11175" t="str">
        <f>T("De menos de 1.000 KG DE CARGA ÚTIL                ")</f>
        <v xml:space="preserve">De menos de 1.000 KG DE CARGA ÚTIL                </v>
      </c>
      <c r="H11175" t="str">
        <f>T("DIESEL                                            ")</f>
        <v xml:space="preserve">DIESEL                                            </v>
      </c>
      <c r="I11175">
        <v>166</v>
      </c>
    </row>
    <row r="11176" spans="1:9">
      <c r="A11176" t="str">
        <f>T("2018")</f>
        <v>2018</v>
      </c>
      <c r="B11176" t="str">
        <f>T("FISICO                                            ")</f>
        <v xml:space="preserve">FISICO                                            </v>
      </c>
      <c r="C11176" t="str">
        <f>T("RETIRO              ")</f>
        <v xml:space="preserve">RETIRO              </v>
      </c>
      <c r="D11176" t="str">
        <f>T("ADELFAS             ")</f>
        <v xml:space="preserve">ADELFAS             </v>
      </c>
      <c r="E11176" t="str">
        <f>T("CA ")</f>
        <v xml:space="preserve">CA </v>
      </c>
      <c r="F11176" t="str">
        <f>T("CAMIONES       ")</f>
        <v xml:space="preserve">CAMIONES       </v>
      </c>
      <c r="G11176" t="str">
        <f>T("De 1.000 a 2.999 KG DE CARGA ÚTIL                 ")</f>
        <v xml:space="preserve">De 1.000 a 2.999 KG DE CARGA ÚTIL                 </v>
      </c>
      <c r="H11176" t="str">
        <f>T("DIESEL                                            ")</f>
        <v xml:space="preserve">DIESEL                                            </v>
      </c>
      <c r="I11176">
        <v>42</v>
      </c>
    </row>
    <row r="11177" spans="1:9">
      <c r="A11177" t="str">
        <f>T("2018")</f>
        <v>2018</v>
      </c>
      <c r="B11177" t="str">
        <f>T("FISICO                                            ")</f>
        <v xml:space="preserve">FISICO                                            </v>
      </c>
      <c r="C11177" t="str">
        <f>T("RETIRO              ")</f>
        <v xml:space="preserve">RETIRO              </v>
      </c>
      <c r="D11177" t="str">
        <f>T("ADELFAS             ")</f>
        <v xml:space="preserve">ADELFAS             </v>
      </c>
      <c r="E11177" t="str">
        <f>T("CA ")</f>
        <v xml:space="preserve">CA </v>
      </c>
      <c r="F11177" t="str">
        <f>T("CAMIONES       ")</f>
        <v xml:space="preserve">CAMIONES       </v>
      </c>
      <c r="G11177" t="str">
        <f>T("De 3.000 a 9.999 KG DE CARGA ÚTIL                 ")</f>
        <v xml:space="preserve">De 3.000 a 9.999 KG DE CARGA ÚTIL                 </v>
      </c>
      <c r="H11177" t="str">
        <f>T("DIESEL                                            ")</f>
        <v xml:space="preserve">DIESEL                                            </v>
      </c>
      <c r="I11177">
        <v>2</v>
      </c>
    </row>
    <row r="11178" spans="1:9">
      <c r="A11178" t="str">
        <f>T("2018")</f>
        <v>2018</v>
      </c>
      <c r="B11178" t="str">
        <f>T("FISICO                                            ")</f>
        <v xml:space="preserve">FISICO                                            </v>
      </c>
      <c r="C11178" t="str">
        <f>T("RETIRO              ")</f>
        <v xml:space="preserve">RETIRO              </v>
      </c>
      <c r="D11178" t="str">
        <f>T("ESTRELLA            ")</f>
        <v xml:space="preserve">ESTRELLA            </v>
      </c>
      <c r="E11178" t="str">
        <f>T("CA ")</f>
        <v xml:space="preserve">CA </v>
      </c>
      <c r="F11178" t="str">
        <f>T("CAMIONES       ")</f>
        <v xml:space="preserve">CAMIONES       </v>
      </c>
      <c r="G11178" t="str">
        <f>T("De menos de 1.000 KG DE CARGA ÚTIL                ")</f>
        <v xml:space="preserve">De menos de 1.000 KG DE CARGA ÚTIL                </v>
      </c>
      <c r="H11178" t="str">
        <f>T("DIESEL                                            ")</f>
        <v xml:space="preserve">DIESEL                                            </v>
      </c>
      <c r="I11178">
        <v>171</v>
      </c>
    </row>
    <row r="11179" spans="1:9">
      <c r="A11179" t="str">
        <f>T("2018")</f>
        <v>2018</v>
      </c>
      <c r="B11179" t="str">
        <f>T("FISICO                                            ")</f>
        <v xml:space="preserve">FISICO                                            </v>
      </c>
      <c r="C11179" t="str">
        <f>T("RETIRO              ")</f>
        <v xml:space="preserve">RETIRO              </v>
      </c>
      <c r="D11179" t="str">
        <f>T("ESTRELLA            ")</f>
        <v xml:space="preserve">ESTRELLA            </v>
      </c>
      <c r="E11179" t="str">
        <f>T("CA ")</f>
        <v xml:space="preserve">CA </v>
      </c>
      <c r="F11179" t="str">
        <f>T("CAMIONES       ")</f>
        <v xml:space="preserve">CAMIONES       </v>
      </c>
      <c r="G11179" t="str">
        <f>T("De 1.000 a 2.999 KG DE CARGA ÚTIL                 ")</f>
        <v xml:space="preserve">De 1.000 a 2.999 KG DE CARGA ÚTIL                 </v>
      </c>
      <c r="H11179" t="str">
        <f>T("DIESEL                                            ")</f>
        <v xml:space="preserve">DIESEL                                            </v>
      </c>
      <c r="I11179">
        <v>45</v>
      </c>
    </row>
    <row r="11180" spans="1:9">
      <c r="A11180" t="str">
        <f>T("2018")</f>
        <v>2018</v>
      </c>
      <c r="B11180" t="str">
        <f>T("FISICO                                            ")</f>
        <v xml:space="preserve">FISICO                                            </v>
      </c>
      <c r="C11180" t="str">
        <f>T("RETIRO              ")</f>
        <v xml:space="preserve">RETIRO              </v>
      </c>
      <c r="D11180" t="str">
        <f>T("ESTRELLA            ")</f>
        <v xml:space="preserve">ESTRELLA            </v>
      </c>
      <c r="E11180" t="str">
        <f>T("CA ")</f>
        <v xml:space="preserve">CA </v>
      </c>
      <c r="F11180" t="str">
        <f>T("CAMIONES       ")</f>
        <v xml:space="preserve">CAMIONES       </v>
      </c>
      <c r="G11180" t="str">
        <f>T("De 3.000 a 9.999 KG DE CARGA ÚTIL                 ")</f>
        <v xml:space="preserve">De 3.000 a 9.999 KG DE CARGA ÚTIL                 </v>
      </c>
      <c r="H11180" t="str">
        <f>T("DIESEL                                            ")</f>
        <v xml:space="preserve">DIESEL                                            </v>
      </c>
      <c r="I11180">
        <v>2</v>
      </c>
    </row>
    <row r="11181" spans="1:9">
      <c r="A11181" t="str">
        <f>T("2018")</f>
        <v>2018</v>
      </c>
      <c r="B11181" t="str">
        <f>T("FISICO                                            ")</f>
        <v xml:space="preserve">FISICO                                            </v>
      </c>
      <c r="C11181" t="str">
        <f>T("RETIRO              ")</f>
        <v xml:space="preserve">RETIRO              </v>
      </c>
      <c r="D11181" t="str">
        <f>T("ESTRELLA            ")</f>
        <v xml:space="preserve">ESTRELLA            </v>
      </c>
      <c r="E11181" t="str">
        <f>T("CA ")</f>
        <v xml:space="preserve">CA </v>
      </c>
      <c r="F11181" t="str">
        <f>T("CAMIONES       ")</f>
        <v xml:space="preserve">CAMIONES       </v>
      </c>
      <c r="G11181" t="str">
        <f>T("De 10.000 KG DE CARGA ÚTIL en adelante            ")</f>
        <v xml:space="preserve">De 10.000 KG DE CARGA ÚTIL en adelante            </v>
      </c>
      <c r="H11181" t="str">
        <f>T("DIESEL                                            ")</f>
        <v xml:space="preserve">DIESEL                                            </v>
      </c>
      <c r="I11181">
        <v>1</v>
      </c>
    </row>
    <row r="11182" spans="1:9">
      <c r="A11182" t="str">
        <f>T("2018")</f>
        <v>2018</v>
      </c>
      <c r="B11182" t="str">
        <f>T("FISICO                                            ")</f>
        <v xml:space="preserve">FISICO                                            </v>
      </c>
      <c r="C11182" t="str">
        <f>T("RETIRO              ")</f>
        <v xml:space="preserve">RETIRO              </v>
      </c>
      <c r="D11182" t="str">
        <f>T("IBIZA               ")</f>
        <v xml:space="preserve">IBIZA               </v>
      </c>
      <c r="E11182" t="str">
        <f>T("CA ")</f>
        <v xml:space="preserve">CA </v>
      </c>
      <c r="F11182" t="str">
        <f>T("CAMIONES       ")</f>
        <v xml:space="preserve">CAMIONES       </v>
      </c>
      <c r="G11182" t="str">
        <f>T("De menos de 1.000 KG DE CARGA ÚTIL                ")</f>
        <v xml:space="preserve">De menos de 1.000 KG DE CARGA ÚTIL                </v>
      </c>
      <c r="H11182" t="str">
        <f>T("DIESEL                                            ")</f>
        <v xml:space="preserve">DIESEL                                            </v>
      </c>
      <c r="I11182">
        <v>165</v>
      </c>
    </row>
    <row r="11183" spans="1:9">
      <c r="A11183" t="str">
        <f>T("2018")</f>
        <v>2018</v>
      </c>
      <c r="B11183" t="str">
        <f>T("FISICO                                            ")</f>
        <v xml:space="preserve">FISICO                                            </v>
      </c>
      <c r="C11183" t="str">
        <f>T("RETIRO              ")</f>
        <v xml:space="preserve">RETIRO              </v>
      </c>
      <c r="D11183" t="str">
        <f>T("IBIZA               ")</f>
        <v xml:space="preserve">IBIZA               </v>
      </c>
      <c r="E11183" t="str">
        <f>T("CA ")</f>
        <v xml:space="preserve">CA </v>
      </c>
      <c r="F11183" t="str">
        <f>T("CAMIONES       ")</f>
        <v xml:space="preserve">CAMIONES       </v>
      </c>
      <c r="G11183" t="str">
        <f>T("De 1.000 a 2.999 KG DE CARGA ÚTIL                 ")</f>
        <v xml:space="preserve">De 1.000 a 2.999 KG DE CARGA ÚTIL                 </v>
      </c>
      <c r="H11183" t="str">
        <f>T("DIESEL                                            ")</f>
        <v xml:space="preserve">DIESEL                                            </v>
      </c>
      <c r="I11183">
        <v>60</v>
      </c>
    </row>
    <row r="11184" spans="1:9">
      <c r="A11184" t="str">
        <f>T("2018")</f>
        <v>2018</v>
      </c>
      <c r="B11184" t="str">
        <f>T("FISICO                                            ")</f>
        <v xml:space="preserve">FISICO                                            </v>
      </c>
      <c r="C11184" t="str">
        <f>T("RETIRO              ")</f>
        <v xml:space="preserve">RETIRO              </v>
      </c>
      <c r="D11184" t="str">
        <f>T("IBIZA               ")</f>
        <v xml:space="preserve">IBIZA               </v>
      </c>
      <c r="E11184" t="str">
        <f>T("CA ")</f>
        <v xml:space="preserve">CA </v>
      </c>
      <c r="F11184" t="str">
        <f>T("CAMIONES       ")</f>
        <v xml:space="preserve">CAMIONES       </v>
      </c>
      <c r="G11184" t="str">
        <f>T("De 3.000 a 9.999 KG DE CARGA ÚTIL                 ")</f>
        <v xml:space="preserve">De 3.000 a 9.999 KG DE CARGA ÚTIL                 </v>
      </c>
      <c r="H11184" t="str">
        <f>T("DIESEL                                            ")</f>
        <v xml:space="preserve">DIESEL                                            </v>
      </c>
      <c r="I11184">
        <v>1</v>
      </c>
    </row>
    <row r="11185" spans="1:9">
      <c r="A11185" t="str">
        <f>T("2018")</f>
        <v>2018</v>
      </c>
      <c r="B11185" t="str">
        <f>T("FISICO                                            ")</f>
        <v xml:space="preserve">FISICO                                            </v>
      </c>
      <c r="C11185" t="str">
        <f>T("RETIRO              ")</f>
        <v xml:space="preserve">RETIRO              </v>
      </c>
      <c r="D11185" t="str">
        <f>T("LOS JERONIMOS       ")</f>
        <v xml:space="preserve">LOS JERONIMOS       </v>
      </c>
      <c r="E11185" t="str">
        <f>T("CA ")</f>
        <v xml:space="preserve">CA </v>
      </c>
      <c r="F11185" t="str">
        <f>T("CAMIONES       ")</f>
        <v xml:space="preserve">CAMIONES       </v>
      </c>
      <c r="G11185" t="str">
        <f>T("De menos de 1.000 KG DE CARGA ÚTIL                ")</f>
        <v xml:space="preserve">De menos de 1.000 KG DE CARGA ÚTIL                </v>
      </c>
      <c r="H11185" t="str">
        <f>T("DIESEL                                            ")</f>
        <v xml:space="preserve">DIESEL                                            </v>
      </c>
      <c r="I11185">
        <v>64</v>
      </c>
    </row>
    <row r="11186" spans="1:9">
      <c r="A11186" t="str">
        <f>T("2018")</f>
        <v>2018</v>
      </c>
      <c r="B11186" t="str">
        <f>T("FISICO                                            ")</f>
        <v xml:space="preserve">FISICO                                            </v>
      </c>
      <c r="C11186" t="str">
        <f>T("RETIRO              ")</f>
        <v xml:space="preserve">RETIRO              </v>
      </c>
      <c r="D11186" t="str">
        <f>T("LOS JERONIMOS       ")</f>
        <v xml:space="preserve">LOS JERONIMOS       </v>
      </c>
      <c r="E11186" t="str">
        <f>T("CA ")</f>
        <v xml:space="preserve">CA </v>
      </c>
      <c r="F11186" t="str">
        <f>T("CAMIONES       ")</f>
        <v xml:space="preserve">CAMIONES       </v>
      </c>
      <c r="G11186" t="str">
        <f>T("De 1.000 a 2.999 KG DE CARGA ÚTIL                 ")</f>
        <v xml:space="preserve">De 1.000 a 2.999 KG DE CARGA ÚTIL                 </v>
      </c>
      <c r="H11186" t="str">
        <f>T("DIESEL                                            ")</f>
        <v xml:space="preserve">DIESEL                                            </v>
      </c>
      <c r="I11186">
        <v>22</v>
      </c>
    </row>
    <row r="11187" spans="1:9">
      <c r="A11187" t="str">
        <f>T("2018")</f>
        <v>2018</v>
      </c>
      <c r="B11187" t="str">
        <f>T("FISICO                                            ")</f>
        <v xml:space="preserve">FISICO                                            </v>
      </c>
      <c r="C11187" t="str">
        <f>T("RETIRO              ")</f>
        <v xml:space="preserve">RETIRO              </v>
      </c>
      <c r="D11187" t="str">
        <f>T("LOS JERONIMOS       ")</f>
        <v xml:space="preserve">LOS JERONIMOS       </v>
      </c>
      <c r="E11187" t="str">
        <f>T("CA ")</f>
        <v xml:space="preserve">CA </v>
      </c>
      <c r="F11187" t="str">
        <f>T("CAMIONES       ")</f>
        <v xml:space="preserve">CAMIONES       </v>
      </c>
      <c r="G11187" t="str">
        <f>T("De 3.000 a 9.999 KG DE CARGA ÚTIL                 ")</f>
        <v xml:space="preserve">De 3.000 a 9.999 KG DE CARGA ÚTIL                 </v>
      </c>
      <c r="H11187" t="str">
        <f>T("DIESEL                                            ")</f>
        <v xml:space="preserve">DIESEL                                            </v>
      </c>
      <c r="I11187">
        <v>6</v>
      </c>
    </row>
    <row r="11188" spans="1:9">
      <c r="A11188" t="str">
        <f>T("2018")</f>
        <v>2018</v>
      </c>
      <c r="B11188" t="str">
        <f>T("FISICO                                            ")</f>
        <v xml:space="preserve">FISICO                                            </v>
      </c>
      <c r="C11188" t="str">
        <f>T("RETIRO              ")</f>
        <v xml:space="preserve">RETIRO              </v>
      </c>
      <c r="D11188" t="str">
        <f>T("LOS JERONIMOS       ")</f>
        <v xml:space="preserve">LOS JERONIMOS       </v>
      </c>
      <c r="E11188" t="str">
        <f>T("CA ")</f>
        <v xml:space="preserve">CA </v>
      </c>
      <c r="F11188" t="str">
        <f>T("CAMIONES       ")</f>
        <v xml:space="preserve">CAMIONES       </v>
      </c>
      <c r="G11188" t="str">
        <f>T("De 10.000 KG DE CARGA ÚTIL en adelante            ")</f>
        <v xml:space="preserve">De 10.000 KG DE CARGA ÚTIL en adelante            </v>
      </c>
      <c r="H11188" t="str">
        <f>T("DIESEL                                            ")</f>
        <v xml:space="preserve">DIESEL                                            </v>
      </c>
      <c r="I11188">
        <v>1</v>
      </c>
    </row>
    <row r="11189" spans="1:9">
      <c r="A11189" t="str">
        <f>T("2018")</f>
        <v>2018</v>
      </c>
      <c r="B11189" t="str">
        <f>T("FISICO                                            ")</f>
        <v xml:space="preserve">FISICO                                            </v>
      </c>
      <c r="C11189" t="str">
        <f>T("RETIRO              ")</f>
        <v xml:space="preserve">RETIRO              </v>
      </c>
      <c r="D11189" t="str">
        <f>T("NIÑO JESUS          ")</f>
        <v xml:space="preserve">NIÑO JESUS          </v>
      </c>
      <c r="E11189" t="str">
        <f>T("CA ")</f>
        <v xml:space="preserve">CA </v>
      </c>
      <c r="F11189" t="str">
        <f>T("CAMIONES       ")</f>
        <v xml:space="preserve">CAMIONES       </v>
      </c>
      <c r="G11189" t="str">
        <f>T("De menos de 1.000 KG DE CARGA ÚTIL                ")</f>
        <v xml:space="preserve">De menos de 1.000 KG DE CARGA ÚTIL                </v>
      </c>
      <c r="H11189" t="str">
        <f>T("DIESEL                                            ")</f>
        <v xml:space="preserve">DIESEL                                            </v>
      </c>
      <c r="I11189">
        <v>120</v>
      </c>
    </row>
    <row r="11190" spans="1:9">
      <c r="A11190" t="str">
        <f>T("2018")</f>
        <v>2018</v>
      </c>
      <c r="B11190" t="str">
        <f>T("FISICO                                            ")</f>
        <v xml:space="preserve">FISICO                                            </v>
      </c>
      <c r="C11190" t="str">
        <f>T("RETIRO              ")</f>
        <v xml:space="preserve">RETIRO              </v>
      </c>
      <c r="D11190" t="str">
        <f>T("NIÑO JESUS          ")</f>
        <v xml:space="preserve">NIÑO JESUS          </v>
      </c>
      <c r="E11190" t="str">
        <f>T("CA ")</f>
        <v xml:space="preserve">CA </v>
      </c>
      <c r="F11190" t="str">
        <f>T("CAMIONES       ")</f>
        <v xml:space="preserve">CAMIONES       </v>
      </c>
      <c r="G11190" t="str">
        <f>T("De 1.000 a 2.999 KG DE CARGA ÚTIL                 ")</f>
        <v xml:space="preserve">De 1.000 a 2.999 KG DE CARGA ÚTIL                 </v>
      </c>
      <c r="H11190" t="str">
        <f>T("DIESEL                                            ")</f>
        <v xml:space="preserve">DIESEL                                            </v>
      </c>
      <c r="I11190">
        <v>17</v>
      </c>
    </row>
    <row r="11191" spans="1:9">
      <c r="A11191" t="str">
        <f>T("2018")</f>
        <v>2018</v>
      </c>
      <c r="B11191" t="str">
        <f>T("JURIDICO                                          ")</f>
        <v xml:space="preserve">JURIDICO                                          </v>
      </c>
      <c r="C11191" t="str">
        <f>T("RETIRO              ")</f>
        <v xml:space="preserve">RETIRO              </v>
      </c>
      <c r="D11191" t="str">
        <f>T("SIN BARRIO          ")</f>
        <v xml:space="preserve">SIN BARRIO          </v>
      </c>
      <c r="E11191" t="str">
        <f>T("CA ")</f>
        <v xml:space="preserve">CA </v>
      </c>
      <c r="F11191" t="str">
        <f>T("CAMIONES       ")</f>
        <v xml:space="preserve">CAMIONES       </v>
      </c>
      <c r="G11191" t="str">
        <f>T("De menos de 1.000 KG DE CARGA ÚTIL                ")</f>
        <v xml:space="preserve">De menos de 1.000 KG DE CARGA ÚTIL                </v>
      </c>
      <c r="H11191" t="str">
        <f>T("DIESEL                                            ")</f>
        <v xml:space="preserve">DIESEL                                            </v>
      </c>
      <c r="I11191">
        <v>1</v>
      </c>
    </row>
    <row r="11192" spans="1:9">
      <c r="A11192" t="str">
        <f>T("2018")</f>
        <v>2018</v>
      </c>
      <c r="B11192" t="str">
        <f>T("JURIDICO                                          ")</f>
        <v xml:space="preserve">JURIDICO                                          </v>
      </c>
      <c r="C11192" t="str">
        <f>T("RETIRO              ")</f>
        <v xml:space="preserve">RETIRO              </v>
      </c>
      <c r="D11192" t="str">
        <f>T("PACIFICO            ")</f>
        <v xml:space="preserve">PACIFICO            </v>
      </c>
      <c r="E11192" t="str">
        <f>T("CA ")</f>
        <v xml:space="preserve">CA </v>
      </c>
      <c r="F11192" t="str">
        <f>T("CAMIONES       ")</f>
        <v xml:space="preserve">CAMIONES       </v>
      </c>
      <c r="G11192" t="str">
        <f>T("De menos de 1.000 KG DE CARGA ÚTIL                ")</f>
        <v xml:space="preserve">De menos de 1.000 KG DE CARGA ÚTIL                </v>
      </c>
      <c r="H11192" t="str">
        <f>T("DIESEL                                            ")</f>
        <v xml:space="preserve">DIESEL                                            </v>
      </c>
      <c r="I11192">
        <v>190</v>
      </c>
    </row>
    <row r="11193" spans="1:9">
      <c r="A11193" t="str">
        <f>T("2018")</f>
        <v>2018</v>
      </c>
      <c r="B11193" t="str">
        <f>T("JURIDICO                                          ")</f>
        <v xml:space="preserve">JURIDICO                                          </v>
      </c>
      <c r="C11193" t="str">
        <f>T("RETIRO              ")</f>
        <v xml:space="preserve">RETIRO              </v>
      </c>
      <c r="D11193" t="str">
        <f>T("PACIFICO            ")</f>
        <v xml:space="preserve">PACIFICO            </v>
      </c>
      <c r="E11193" t="str">
        <f>T("CA ")</f>
        <v xml:space="preserve">CA </v>
      </c>
      <c r="F11193" t="str">
        <f>T("CAMIONES       ")</f>
        <v xml:space="preserve">CAMIONES       </v>
      </c>
      <c r="G11193" t="str">
        <f>T("De 1.000 a 2.999 KG DE CARGA ÚTIL                 ")</f>
        <v xml:space="preserve">De 1.000 a 2.999 KG DE CARGA ÚTIL                 </v>
      </c>
      <c r="H11193" t="str">
        <f>T("DIESEL                                            ")</f>
        <v xml:space="preserve">DIESEL                                            </v>
      </c>
      <c r="I11193">
        <v>122</v>
      </c>
    </row>
    <row r="11194" spans="1:9">
      <c r="A11194" t="str">
        <f>T("2018")</f>
        <v>2018</v>
      </c>
      <c r="B11194" t="str">
        <f>T("JURIDICO                                          ")</f>
        <v xml:space="preserve">JURIDICO                                          </v>
      </c>
      <c r="C11194" t="str">
        <f>T("RETIRO              ")</f>
        <v xml:space="preserve">RETIRO              </v>
      </c>
      <c r="D11194" t="str">
        <f>T("PACIFICO            ")</f>
        <v xml:space="preserve">PACIFICO            </v>
      </c>
      <c r="E11194" t="str">
        <f>T("CA ")</f>
        <v xml:space="preserve">CA </v>
      </c>
      <c r="F11194" t="str">
        <f>T("CAMIONES       ")</f>
        <v xml:space="preserve">CAMIONES       </v>
      </c>
      <c r="G11194" t="str">
        <f>T("De 3.000 a 9.999 KG DE CARGA ÚTIL                 ")</f>
        <v xml:space="preserve">De 3.000 a 9.999 KG DE CARGA ÚTIL                 </v>
      </c>
      <c r="H11194" t="str">
        <f>T("DIESEL                                            ")</f>
        <v xml:space="preserve">DIESEL                                            </v>
      </c>
      <c r="I11194">
        <v>40</v>
      </c>
    </row>
    <row r="11195" spans="1:9">
      <c r="A11195" t="str">
        <f>T("2018")</f>
        <v>2018</v>
      </c>
      <c r="B11195" t="str">
        <f>T("JURIDICO                                          ")</f>
        <v xml:space="preserve">JURIDICO                                          </v>
      </c>
      <c r="C11195" t="str">
        <f>T("RETIRO              ")</f>
        <v xml:space="preserve">RETIRO              </v>
      </c>
      <c r="D11195" t="str">
        <f>T("PACIFICO            ")</f>
        <v xml:space="preserve">PACIFICO            </v>
      </c>
      <c r="E11195" t="str">
        <f>T("CA ")</f>
        <v xml:space="preserve">CA </v>
      </c>
      <c r="F11195" t="str">
        <f>T("CAMIONES       ")</f>
        <v xml:space="preserve">CAMIONES       </v>
      </c>
      <c r="G11195" t="str">
        <f>T("De 10.000 KG DE CARGA ÚTIL en adelante            ")</f>
        <v xml:space="preserve">De 10.000 KG DE CARGA ÚTIL en adelante            </v>
      </c>
      <c r="H11195" t="str">
        <f>T("DIESEL                                            ")</f>
        <v xml:space="preserve">DIESEL                                            </v>
      </c>
      <c r="I11195">
        <v>21</v>
      </c>
    </row>
    <row r="11196" spans="1:9">
      <c r="A11196" t="str">
        <f>T("2018")</f>
        <v>2018</v>
      </c>
      <c r="B11196" t="str">
        <f>T("JURIDICO                                          ")</f>
        <v xml:space="preserve">JURIDICO                                          </v>
      </c>
      <c r="C11196" t="str">
        <f>T("RETIRO              ")</f>
        <v xml:space="preserve">RETIRO              </v>
      </c>
      <c r="D11196" t="str">
        <f>T("ADELFAS             ")</f>
        <v xml:space="preserve">ADELFAS             </v>
      </c>
      <c r="E11196" t="str">
        <f>T("CA ")</f>
        <v xml:space="preserve">CA </v>
      </c>
      <c r="F11196" t="str">
        <f>T("CAMIONES       ")</f>
        <v xml:space="preserve">CAMIONES       </v>
      </c>
      <c r="G11196" t="str">
        <f>T("De menos de 1.000 KG DE CARGA ÚTIL                ")</f>
        <v xml:space="preserve">De menos de 1.000 KG DE CARGA ÚTIL                </v>
      </c>
      <c r="H11196" t="str">
        <f>T("DIESEL                                            ")</f>
        <v xml:space="preserve">DIESEL                                            </v>
      </c>
      <c r="I11196">
        <v>261</v>
      </c>
    </row>
    <row r="11197" spans="1:9">
      <c r="A11197" t="str">
        <f>T("2018")</f>
        <v>2018</v>
      </c>
      <c r="B11197" t="str">
        <f>T("JURIDICO                                          ")</f>
        <v xml:space="preserve">JURIDICO                                          </v>
      </c>
      <c r="C11197" t="str">
        <f>T("RETIRO              ")</f>
        <v xml:space="preserve">RETIRO              </v>
      </c>
      <c r="D11197" t="str">
        <f>T("ADELFAS             ")</f>
        <v xml:space="preserve">ADELFAS             </v>
      </c>
      <c r="E11197" t="str">
        <f>T("CA ")</f>
        <v xml:space="preserve">CA </v>
      </c>
      <c r="F11197" t="str">
        <f>T("CAMIONES       ")</f>
        <v xml:space="preserve">CAMIONES       </v>
      </c>
      <c r="G11197" t="str">
        <f>T("De 1.000 a 2.999 KG DE CARGA ÚTIL                 ")</f>
        <v xml:space="preserve">De 1.000 a 2.999 KG DE CARGA ÚTIL                 </v>
      </c>
      <c r="H11197" t="str">
        <f>T("DIESEL                                            ")</f>
        <v xml:space="preserve">DIESEL                                            </v>
      </c>
      <c r="I11197">
        <v>305</v>
      </c>
    </row>
    <row r="11198" spans="1:9">
      <c r="A11198" t="str">
        <f>T("2018")</f>
        <v>2018</v>
      </c>
      <c r="B11198" t="str">
        <f>T("JURIDICO                                          ")</f>
        <v xml:space="preserve">JURIDICO                                          </v>
      </c>
      <c r="C11198" t="str">
        <f>T("RETIRO              ")</f>
        <v xml:space="preserve">RETIRO              </v>
      </c>
      <c r="D11198" t="str">
        <f>T("ADELFAS             ")</f>
        <v xml:space="preserve">ADELFAS             </v>
      </c>
      <c r="E11198" t="str">
        <f>T("CA ")</f>
        <v xml:space="preserve">CA </v>
      </c>
      <c r="F11198" t="str">
        <f>T("CAMIONES       ")</f>
        <v xml:space="preserve">CAMIONES       </v>
      </c>
      <c r="G11198" t="str">
        <f>T("De 3.000 a 9.999 KG DE CARGA ÚTIL                 ")</f>
        <v xml:space="preserve">De 3.000 a 9.999 KG DE CARGA ÚTIL                 </v>
      </c>
      <c r="H11198" t="str">
        <f>T("DIESEL                                            ")</f>
        <v xml:space="preserve">DIESEL                                            </v>
      </c>
      <c r="I11198">
        <v>117</v>
      </c>
    </row>
    <row r="11199" spans="1:9">
      <c r="A11199" t="str">
        <f>T("2018")</f>
        <v>2018</v>
      </c>
      <c r="B11199" t="str">
        <f>T("JURIDICO                                          ")</f>
        <v xml:space="preserve">JURIDICO                                          </v>
      </c>
      <c r="C11199" t="str">
        <f>T("RETIRO              ")</f>
        <v xml:space="preserve">RETIRO              </v>
      </c>
      <c r="D11199" t="str">
        <f>T("ADELFAS             ")</f>
        <v xml:space="preserve">ADELFAS             </v>
      </c>
      <c r="E11199" t="str">
        <f>T("CA ")</f>
        <v xml:space="preserve">CA </v>
      </c>
      <c r="F11199" t="str">
        <f>T("CAMIONES       ")</f>
        <v xml:space="preserve">CAMIONES       </v>
      </c>
      <c r="G11199" t="str">
        <f>T("De 10.000 KG DE CARGA ÚTIL en adelante            ")</f>
        <v xml:space="preserve">De 10.000 KG DE CARGA ÚTIL en adelante            </v>
      </c>
      <c r="H11199" t="str">
        <f>T("DIESEL                                            ")</f>
        <v xml:space="preserve">DIESEL                                            </v>
      </c>
      <c r="I11199">
        <v>6</v>
      </c>
    </row>
    <row r="11200" spans="1:9">
      <c r="A11200" t="str">
        <f>T("2018")</f>
        <v>2018</v>
      </c>
      <c r="B11200" t="str">
        <f>T("JURIDICO                                          ")</f>
        <v xml:space="preserve">JURIDICO                                          </v>
      </c>
      <c r="C11200" t="str">
        <f>T("RETIRO              ")</f>
        <v xml:space="preserve">RETIRO              </v>
      </c>
      <c r="D11200" t="str">
        <f>T("ESTRELLA            ")</f>
        <v xml:space="preserve">ESTRELLA            </v>
      </c>
      <c r="E11200" t="str">
        <f>T("CA ")</f>
        <v xml:space="preserve">CA </v>
      </c>
      <c r="F11200" t="str">
        <f>T("CAMIONES       ")</f>
        <v xml:space="preserve">CAMIONES       </v>
      </c>
      <c r="G11200" t="str">
        <f>T("De menos de 1.000 KG DE CARGA ÚTIL                ")</f>
        <v xml:space="preserve">De menos de 1.000 KG DE CARGA ÚTIL                </v>
      </c>
      <c r="H11200" t="str">
        <f>T("DIESEL                                            ")</f>
        <v xml:space="preserve">DIESEL                                            </v>
      </c>
      <c r="I11200">
        <v>620</v>
      </c>
    </row>
    <row r="11201" spans="1:9">
      <c r="A11201" t="str">
        <f>T("2018")</f>
        <v>2018</v>
      </c>
      <c r="B11201" t="str">
        <f>T("JURIDICO                                          ")</f>
        <v xml:space="preserve">JURIDICO                                          </v>
      </c>
      <c r="C11201" t="str">
        <f>T("RETIRO              ")</f>
        <v xml:space="preserve">RETIRO              </v>
      </c>
      <c r="D11201" t="str">
        <f>T("ESTRELLA            ")</f>
        <v xml:space="preserve">ESTRELLA            </v>
      </c>
      <c r="E11201" t="str">
        <f>T("CA ")</f>
        <v xml:space="preserve">CA </v>
      </c>
      <c r="F11201" t="str">
        <f>T("CAMIONES       ")</f>
        <v xml:space="preserve">CAMIONES       </v>
      </c>
      <c r="G11201" t="str">
        <f>T("De 1.000 a 2.999 KG DE CARGA ÚTIL                 ")</f>
        <v xml:space="preserve">De 1.000 a 2.999 KG DE CARGA ÚTIL                 </v>
      </c>
      <c r="H11201" t="str">
        <f>T("DIESEL                                            ")</f>
        <v xml:space="preserve">DIESEL                                            </v>
      </c>
      <c r="I11201">
        <v>292</v>
      </c>
    </row>
    <row r="11202" spans="1:9">
      <c r="A11202" t="str">
        <f>T("2018")</f>
        <v>2018</v>
      </c>
      <c r="B11202" t="str">
        <f>T("JURIDICO                                          ")</f>
        <v xml:space="preserve">JURIDICO                                          </v>
      </c>
      <c r="C11202" t="str">
        <f>T("RETIRO              ")</f>
        <v xml:space="preserve">RETIRO              </v>
      </c>
      <c r="D11202" t="str">
        <f>T("ESTRELLA            ")</f>
        <v xml:space="preserve">ESTRELLA            </v>
      </c>
      <c r="E11202" t="str">
        <f>T("CA ")</f>
        <v xml:space="preserve">CA </v>
      </c>
      <c r="F11202" t="str">
        <f>T("CAMIONES       ")</f>
        <v xml:space="preserve">CAMIONES       </v>
      </c>
      <c r="G11202" t="str">
        <f>T("De 3.000 a 9.999 KG DE CARGA ÚTIL                 ")</f>
        <v xml:space="preserve">De 3.000 a 9.999 KG DE CARGA ÚTIL                 </v>
      </c>
      <c r="H11202" t="str">
        <f>T("DIESEL                                            ")</f>
        <v xml:space="preserve">DIESEL                                            </v>
      </c>
      <c r="I11202">
        <v>223</v>
      </c>
    </row>
    <row r="11203" spans="1:9">
      <c r="A11203" t="str">
        <f>T("2018")</f>
        <v>2018</v>
      </c>
      <c r="B11203" t="str">
        <f>T("JURIDICO                                          ")</f>
        <v xml:space="preserve">JURIDICO                                          </v>
      </c>
      <c r="C11203" t="str">
        <f>T("RETIRO              ")</f>
        <v xml:space="preserve">RETIRO              </v>
      </c>
      <c r="D11203" t="str">
        <f>T("ESTRELLA            ")</f>
        <v xml:space="preserve">ESTRELLA            </v>
      </c>
      <c r="E11203" t="str">
        <f>T("CA ")</f>
        <v xml:space="preserve">CA </v>
      </c>
      <c r="F11203" t="str">
        <f>T("CAMIONES       ")</f>
        <v xml:space="preserve">CAMIONES       </v>
      </c>
      <c r="G11203" t="str">
        <f>T("De 10.000 KG DE CARGA ÚTIL en adelante            ")</f>
        <v xml:space="preserve">De 10.000 KG DE CARGA ÚTIL en adelante            </v>
      </c>
      <c r="H11203" t="str">
        <f>T("DIESEL                                            ")</f>
        <v xml:space="preserve">DIESEL                                            </v>
      </c>
      <c r="I11203">
        <v>137</v>
      </c>
    </row>
    <row r="11204" spans="1:9">
      <c r="A11204" t="str">
        <f>T("2018")</f>
        <v>2018</v>
      </c>
      <c r="B11204" t="str">
        <f>T("JURIDICO                                          ")</f>
        <v xml:space="preserve">JURIDICO                                          </v>
      </c>
      <c r="C11204" t="str">
        <f>T("RETIRO              ")</f>
        <v xml:space="preserve">RETIRO              </v>
      </c>
      <c r="D11204" t="str">
        <f>T("IBIZA               ")</f>
        <v xml:space="preserve">IBIZA               </v>
      </c>
      <c r="E11204" t="str">
        <f>T("CA ")</f>
        <v xml:space="preserve">CA </v>
      </c>
      <c r="F11204" t="str">
        <f>T("CAMIONES       ")</f>
        <v xml:space="preserve">CAMIONES       </v>
      </c>
      <c r="G11204" t="str">
        <f>T("De menos de 1.000 KG DE CARGA ÚTIL                ")</f>
        <v xml:space="preserve">De menos de 1.000 KG DE CARGA ÚTIL                </v>
      </c>
      <c r="H11204" t="str">
        <f>T("DIESEL                                            ")</f>
        <v xml:space="preserve">DIESEL                                            </v>
      </c>
      <c r="I11204">
        <v>205</v>
      </c>
    </row>
    <row r="11205" spans="1:9">
      <c r="A11205" t="str">
        <f>T("2018")</f>
        <v>2018</v>
      </c>
      <c r="B11205" t="str">
        <f>T("JURIDICO                                          ")</f>
        <v xml:space="preserve">JURIDICO                                          </v>
      </c>
      <c r="C11205" t="str">
        <f>T("RETIRO              ")</f>
        <v xml:space="preserve">RETIRO              </v>
      </c>
      <c r="D11205" t="str">
        <f>T("IBIZA               ")</f>
        <v xml:space="preserve">IBIZA               </v>
      </c>
      <c r="E11205" t="str">
        <f>T("CA ")</f>
        <v xml:space="preserve">CA </v>
      </c>
      <c r="F11205" t="str">
        <f>T("CAMIONES       ")</f>
        <v xml:space="preserve">CAMIONES       </v>
      </c>
      <c r="G11205" t="str">
        <f>T("De 1.000 a 2.999 KG DE CARGA ÚTIL                 ")</f>
        <v xml:space="preserve">De 1.000 a 2.999 KG DE CARGA ÚTIL                 </v>
      </c>
      <c r="H11205" t="str">
        <f>T("DIESEL                                            ")</f>
        <v xml:space="preserve">DIESEL                                            </v>
      </c>
      <c r="I11205">
        <v>77</v>
      </c>
    </row>
    <row r="11206" spans="1:9">
      <c r="A11206" t="str">
        <f>T("2018")</f>
        <v>2018</v>
      </c>
      <c r="B11206" t="str">
        <f>T("JURIDICO                                          ")</f>
        <v xml:space="preserve">JURIDICO                                          </v>
      </c>
      <c r="C11206" t="str">
        <f>T("RETIRO              ")</f>
        <v xml:space="preserve">RETIRO              </v>
      </c>
      <c r="D11206" t="str">
        <f>T("IBIZA               ")</f>
        <v xml:space="preserve">IBIZA               </v>
      </c>
      <c r="E11206" t="str">
        <f>T("CA ")</f>
        <v xml:space="preserve">CA </v>
      </c>
      <c r="F11206" t="str">
        <f>T("CAMIONES       ")</f>
        <v xml:space="preserve">CAMIONES       </v>
      </c>
      <c r="G11206" t="str">
        <f>T("De 3.000 a 9.999 KG DE CARGA ÚTIL                 ")</f>
        <v xml:space="preserve">De 3.000 a 9.999 KG DE CARGA ÚTIL                 </v>
      </c>
      <c r="H11206" t="str">
        <f>T("DIESEL                                            ")</f>
        <v xml:space="preserve">DIESEL                                            </v>
      </c>
      <c r="I11206">
        <v>27</v>
      </c>
    </row>
    <row r="11207" spans="1:9">
      <c r="A11207" t="str">
        <f>T("2018")</f>
        <v>2018</v>
      </c>
      <c r="B11207" t="str">
        <f>T("JURIDICO                                          ")</f>
        <v xml:space="preserve">JURIDICO                                          </v>
      </c>
      <c r="C11207" t="str">
        <f>T("RETIRO              ")</f>
        <v xml:space="preserve">RETIRO              </v>
      </c>
      <c r="D11207" t="str">
        <f>T("IBIZA               ")</f>
        <v xml:space="preserve">IBIZA               </v>
      </c>
      <c r="E11207" t="str">
        <f>T("CA ")</f>
        <v xml:space="preserve">CA </v>
      </c>
      <c r="F11207" t="str">
        <f>T("CAMIONES       ")</f>
        <v xml:space="preserve">CAMIONES       </v>
      </c>
      <c r="G11207" t="str">
        <f>T("De 10.000 KG DE CARGA ÚTIL en adelante            ")</f>
        <v xml:space="preserve">De 10.000 KG DE CARGA ÚTIL en adelante            </v>
      </c>
      <c r="H11207" t="str">
        <f>T("DIESEL                                            ")</f>
        <v xml:space="preserve">DIESEL                                            </v>
      </c>
      <c r="I11207">
        <v>16</v>
      </c>
    </row>
    <row r="11208" spans="1:9">
      <c r="A11208" t="str">
        <f>T("2018")</f>
        <v>2018</v>
      </c>
      <c r="B11208" t="str">
        <f>T("JURIDICO                                          ")</f>
        <v xml:space="preserve">JURIDICO                                          </v>
      </c>
      <c r="C11208" t="str">
        <f>T("RETIRO              ")</f>
        <v xml:space="preserve">RETIRO              </v>
      </c>
      <c r="D11208" t="str">
        <f>T("LOS JERONIMOS       ")</f>
        <v xml:space="preserve">LOS JERONIMOS       </v>
      </c>
      <c r="E11208" t="str">
        <f>T("CA ")</f>
        <v xml:space="preserve">CA </v>
      </c>
      <c r="F11208" t="str">
        <f>T("CAMIONES       ")</f>
        <v xml:space="preserve">CAMIONES       </v>
      </c>
      <c r="G11208" t="str">
        <f>T("De menos de 1.000 KG DE CARGA ÚTIL                ")</f>
        <v xml:space="preserve">De menos de 1.000 KG DE CARGA ÚTIL                </v>
      </c>
      <c r="H11208" t="str">
        <f>T("DIESEL                                            ")</f>
        <v xml:space="preserve">DIESEL                                            </v>
      </c>
      <c r="I11208">
        <v>168</v>
      </c>
    </row>
    <row r="11209" spans="1:9">
      <c r="A11209" t="str">
        <f>T("2018")</f>
        <v>2018</v>
      </c>
      <c r="B11209" t="str">
        <f>T("JURIDICO                                          ")</f>
        <v xml:space="preserve">JURIDICO                                          </v>
      </c>
      <c r="C11209" t="str">
        <f>T("RETIRO              ")</f>
        <v xml:space="preserve">RETIRO              </v>
      </c>
      <c r="D11209" t="str">
        <f>T("LOS JERONIMOS       ")</f>
        <v xml:space="preserve">LOS JERONIMOS       </v>
      </c>
      <c r="E11209" t="str">
        <f>T("CA ")</f>
        <v xml:space="preserve">CA </v>
      </c>
      <c r="F11209" t="str">
        <f>T("CAMIONES       ")</f>
        <v xml:space="preserve">CAMIONES       </v>
      </c>
      <c r="G11209" t="str">
        <f>T("De 1.000 a 2.999 KG DE CARGA ÚTIL                 ")</f>
        <v xml:space="preserve">De 1.000 a 2.999 KG DE CARGA ÚTIL                 </v>
      </c>
      <c r="H11209" t="str">
        <f>T("DIESEL                                            ")</f>
        <v xml:space="preserve">DIESEL                                            </v>
      </c>
      <c r="I11209">
        <v>167</v>
      </c>
    </row>
    <row r="11210" spans="1:9">
      <c r="A11210" t="str">
        <f>T("2018")</f>
        <v>2018</v>
      </c>
      <c r="B11210" t="str">
        <f>T("JURIDICO                                          ")</f>
        <v xml:space="preserve">JURIDICO                                          </v>
      </c>
      <c r="C11210" t="str">
        <f>T("RETIRO              ")</f>
        <v xml:space="preserve">RETIRO              </v>
      </c>
      <c r="D11210" t="str">
        <f>T("LOS JERONIMOS       ")</f>
        <v xml:space="preserve">LOS JERONIMOS       </v>
      </c>
      <c r="E11210" t="str">
        <f>T("CA ")</f>
        <v xml:space="preserve">CA </v>
      </c>
      <c r="F11210" t="str">
        <f>T("CAMIONES       ")</f>
        <v xml:space="preserve">CAMIONES       </v>
      </c>
      <c r="G11210" t="str">
        <f>T("De 3.000 a 9.999 KG DE CARGA ÚTIL                 ")</f>
        <v xml:space="preserve">De 3.000 a 9.999 KG DE CARGA ÚTIL                 </v>
      </c>
      <c r="H11210" t="str">
        <f>T("DIESEL                                            ")</f>
        <v xml:space="preserve">DIESEL                                            </v>
      </c>
      <c r="I11210">
        <v>31</v>
      </c>
    </row>
    <row r="11211" spans="1:9">
      <c r="A11211" t="str">
        <f>T("2018")</f>
        <v>2018</v>
      </c>
      <c r="B11211" t="str">
        <f>T("JURIDICO                                          ")</f>
        <v xml:space="preserve">JURIDICO                                          </v>
      </c>
      <c r="C11211" t="str">
        <f>T("RETIRO              ")</f>
        <v xml:space="preserve">RETIRO              </v>
      </c>
      <c r="D11211" t="str">
        <f>T("LOS JERONIMOS       ")</f>
        <v xml:space="preserve">LOS JERONIMOS       </v>
      </c>
      <c r="E11211" t="str">
        <f>T("CA ")</f>
        <v xml:space="preserve">CA </v>
      </c>
      <c r="F11211" t="str">
        <f>T("CAMIONES       ")</f>
        <v xml:space="preserve">CAMIONES       </v>
      </c>
      <c r="G11211" t="str">
        <f>T("De 10.000 KG DE CARGA ÚTIL en adelante            ")</f>
        <v xml:space="preserve">De 10.000 KG DE CARGA ÚTIL en adelante            </v>
      </c>
      <c r="H11211" t="str">
        <f>T("DIESEL                                            ")</f>
        <v xml:space="preserve">DIESEL                                            </v>
      </c>
      <c r="I11211">
        <v>8</v>
      </c>
    </row>
    <row r="11212" spans="1:9">
      <c r="A11212" t="str">
        <f>T("2018")</f>
        <v>2018</v>
      </c>
      <c r="B11212" t="str">
        <f>T("JURIDICO                                          ")</f>
        <v xml:space="preserve">JURIDICO                                          </v>
      </c>
      <c r="C11212" t="str">
        <f>T("RETIRO              ")</f>
        <v xml:space="preserve">RETIRO              </v>
      </c>
      <c r="D11212" t="str">
        <f>T("NIÑO JESUS          ")</f>
        <v xml:space="preserve">NIÑO JESUS          </v>
      </c>
      <c r="E11212" t="str">
        <f>T("CA ")</f>
        <v xml:space="preserve">CA </v>
      </c>
      <c r="F11212" t="str">
        <f>T("CAMIONES       ")</f>
        <v xml:space="preserve">CAMIONES       </v>
      </c>
      <c r="G11212" t="str">
        <f>T("De menos de 1.000 KG DE CARGA ÚTIL                ")</f>
        <v xml:space="preserve">De menos de 1.000 KG DE CARGA ÚTIL                </v>
      </c>
      <c r="H11212" t="str">
        <f>T("DIESEL                                            ")</f>
        <v xml:space="preserve">DIESEL                                            </v>
      </c>
      <c r="I11212">
        <v>128</v>
      </c>
    </row>
    <row r="11213" spans="1:9">
      <c r="A11213" t="str">
        <f>T("2018")</f>
        <v>2018</v>
      </c>
      <c r="B11213" t="str">
        <f>T("JURIDICO                                          ")</f>
        <v xml:space="preserve">JURIDICO                                          </v>
      </c>
      <c r="C11213" t="str">
        <f>T("RETIRO              ")</f>
        <v xml:space="preserve">RETIRO              </v>
      </c>
      <c r="D11213" t="str">
        <f>T("NIÑO JESUS          ")</f>
        <v xml:space="preserve">NIÑO JESUS          </v>
      </c>
      <c r="E11213" t="str">
        <f>T("CA ")</f>
        <v xml:space="preserve">CA </v>
      </c>
      <c r="F11213" t="str">
        <f>T("CAMIONES       ")</f>
        <v xml:space="preserve">CAMIONES       </v>
      </c>
      <c r="G11213" t="str">
        <f>T("De 1.000 a 2.999 KG DE CARGA ÚTIL                 ")</f>
        <v xml:space="preserve">De 1.000 a 2.999 KG DE CARGA ÚTIL                 </v>
      </c>
      <c r="H11213" t="str">
        <f>T("DIESEL                                            ")</f>
        <v xml:space="preserve">DIESEL                                            </v>
      </c>
      <c r="I11213">
        <v>68</v>
      </c>
    </row>
    <row r="11214" spans="1:9">
      <c r="A11214" t="str">
        <f>T("2018")</f>
        <v>2018</v>
      </c>
      <c r="B11214" t="str">
        <f>T("JURIDICO                                          ")</f>
        <v xml:space="preserve">JURIDICO                                          </v>
      </c>
      <c r="C11214" t="str">
        <f>T("RETIRO              ")</f>
        <v xml:space="preserve">RETIRO              </v>
      </c>
      <c r="D11214" t="str">
        <f>T("NIÑO JESUS          ")</f>
        <v xml:space="preserve">NIÑO JESUS          </v>
      </c>
      <c r="E11214" t="str">
        <f>T("CA ")</f>
        <v xml:space="preserve">CA </v>
      </c>
      <c r="F11214" t="str">
        <f>T("CAMIONES       ")</f>
        <v xml:space="preserve">CAMIONES       </v>
      </c>
      <c r="G11214" t="str">
        <f>T("De 3.000 a 9.999 KG DE CARGA ÚTIL                 ")</f>
        <v xml:space="preserve">De 3.000 a 9.999 KG DE CARGA ÚTIL                 </v>
      </c>
      <c r="H11214" t="str">
        <f>T("DIESEL                                            ")</f>
        <v xml:space="preserve">DIESEL                                            </v>
      </c>
      <c r="I11214">
        <v>10</v>
      </c>
    </row>
    <row r="11215" spans="1:9">
      <c r="A11215" t="str">
        <f>T("2018")</f>
        <v>2018</v>
      </c>
      <c r="B11215" t="str">
        <f>T("JURIDICO                                          ")</f>
        <v xml:space="preserve">JURIDICO                                          </v>
      </c>
      <c r="C11215" t="str">
        <f>T("RETIRO              ")</f>
        <v xml:space="preserve">RETIRO              </v>
      </c>
      <c r="D11215" t="str">
        <f>T("NIÑO JESUS          ")</f>
        <v xml:space="preserve">NIÑO JESUS          </v>
      </c>
      <c r="E11215" t="str">
        <f>T("CA ")</f>
        <v xml:space="preserve">CA </v>
      </c>
      <c r="F11215" t="str">
        <f>T("CAMIONES       ")</f>
        <v xml:space="preserve">CAMIONES       </v>
      </c>
      <c r="G11215" t="str">
        <f>T("De 10.000 KG DE CARGA ÚTIL en adelante            ")</f>
        <v xml:space="preserve">De 10.000 KG DE CARGA ÚTIL en adelante            </v>
      </c>
      <c r="H11215" t="str">
        <f>T("DIESEL                                            ")</f>
        <v xml:space="preserve">DIESEL                                            </v>
      </c>
      <c r="I11215">
        <v>5</v>
      </c>
    </row>
    <row r="11216" spans="1:9">
      <c r="A11216" t="str">
        <f>T("2018")</f>
        <v>2018</v>
      </c>
      <c r="B11216" t="str">
        <f>T("FISICO                                            ")</f>
        <v xml:space="preserve">FISICO                                            </v>
      </c>
      <c r="C11216" t="str">
        <f>T("RETIRO              ")</f>
        <v xml:space="preserve">RETIRO              </v>
      </c>
      <c r="D11216" t="str">
        <f>T("PACIFICO            ")</f>
        <v xml:space="preserve">PACIFICO            </v>
      </c>
      <c r="E11216" t="str">
        <f>T("CA ")</f>
        <v xml:space="preserve">CA </v>
      </c>
      <c r="F11216" t="str">
        <f>T("CAMIONES       ")</f>
        <v xml:space="preserve">CAMIONES       </v>
      </c>
      <c r="G11216" t="str">
        <f>T("De menos de 1.000 KG DE CARGA ÚTIL                ")</f>
        <v xml:space="preserve">De menos de 1.000 KG DE CARGA ÚTIL                </v>
      </c>
      <c r="H11216" t="str">
        <f>T("ELÉCTRICO                                         ")</f>
        <v xml:space="preserve">ELÉCTRICO                                         </v>
      </c>
      <c r="I11216">
        <v>1</v>
      </c>
    </row>
    <row r="11217" spans="1:9">
      <c r="A11217" t="str">
        <f>T("2018")</f>
        <v>2018</v>
      </c>
      <c r="B11217" t="str">
        <f>T("JURIDICO                                          ")</f>
        <v xml:space="preserve">JURIDICO                                          </v>
      </c>
      <c r="C11217" t="str">
        <f>T("RETIRO              ")</f>
        <v xml:space="preserve">RETIRO              </v>
      </c>
      <c r="D11217" t="str">
        <f>T("ESTRELLA            ")</f>
        <v xml:space="preserve">ESTRELLA            </v>
      </c>
      <c r="E11217" t="str">
        <f>T("CA ")</f>
        <v xml:space="preserve">CA </v>
      </c>
      <c r="F11217" t="str">
        <f>T("CAMIONES       ")</f>
        <v xml:space="preserve">CAMIONES       </v>
      </c>
      <c r="G11217" t="str">
        <f>T("De menos de 1.000 KG DE CARGA ÚTIL                ")</f>
        <v xml:space="preserve">De menos de 1.000 KG DE CARGA ÚTIL                </v>
      </c>
      <c r="H11217" t="str">
        <f>T("ELÉCTRICO                                         ")</f>
        <v xml:space="preserve">ELÉCTRICO                                         </v>
      </c>
      <c r="I11217">
        <v>52</v>
      </c>
    </row>
    <row r="11218" spans="1:9">
      <c r="A11218" t="str">
        <f>T("2018")</f>
        <v>2018</v>
      </c>
      <c r="B11218" t="str">
        <f>T("JURIDICO                                          ")</f>
        <v xml:space="preserve">JURIDICO                                          </v>
      </c>
      <c r="C11218" t="str">
        <f>T("RETIRO              ")</f>
        <v xml:space="preserve">RETIRO              </v>
      </c>
      <c r="D11218" t="str">
        <f>T("ESTRELLA            ")</f>
        <v xml:space="preserve">ESTRELLA            </v>
      </c>
      <c r="E11218" t="str">
        <f>T("CA ")</f>
        <v xml:space="preserve">CA </v>
      </c>
      <c r="F11218" t="str">
        <f>T("CAMIONES       ")</f>
        <v xml:space="preserve">CAMIONES       </v>
      </c>
      <c r="G11218" t="str">
        <f>T("De 1.000 a 2.999 KG DE CARGA ÚTIL                 ")</f>
        <v xml:space="preserve">De 1.000 a 2.999 KG DE CARGA ÚTIL                 </v>
      </c>
      <c r="H11218" t="str">
        <f>T("ELÉCTRICO                                         ")</f>
        <v xml:space="preserve">ELÉCTRICO                                         </v>
      </c>
      <c r="I11218">
        <v>2</v>
      </c>
    </row>
    <row r="11219" spans="1:9">
      <c r="A11219" t="str">
        <f>T("2018")</f>
        <v>2018</v>
      </c>
      <c r="B11219" t="str">
        <f>T("FISICO                                            ")</f>
        <v xml:space="preserve">FISICO                                            </v>
      </c>
      <c r="C11219" t="str">
        <f>T("RETIRO              ")</f>
        <v xml:space="preserve">RETIRO              </v>
      </c>
      <c r="D11219" t="str">
        <f>T("PACIFICO            ")</f>
        <v xml:space="preserve">PACIFICO            </v>
      </c>
      <c r="E11219" t="str">
        <f>T("CA ")</f>
        <v xml:space="preserve">CA </v>
      </c>
      <c r="F11219" t="str">
        <f>T("CAMIONES       ")</f>
        <v xml:space="preserve">CAMIONES       </v>
      </c>
      <c r="G11219" t="str">
        <f>T("De menos de 1.000 KG DE CARGA ÚTIL                ")</f>
        <v xml:space="preserve">De menos de 1.000 KG DE CARGA ÚTIL                </v>
      </c>
      <c r="H11219" t="str">
        <f>T("GAS LICUADO DE PETROLEO                           ")</f>
        <v xml:space="preserve">GAS LICUADO DE PETROLEO                           </v>
      </c>
      <c r="I11219">
        <v>1</v>
      </c>
    </row>
    <row r="11220" spans="1:9">
      <c r="A11220" t="str">
        <f>T("2018")</f>
        <v>2018</v>
      </c>
      <c r="B11220" t="str">
        <f>T("FISICO                                            ")</f>
        <v xml:space="preserve">FISICO                                            </v>
      </c>
      <c r="C11220" t="str">
        <f>T("RETIRO              ")</f>
        <v xml:space="preserve">RETIRO              </v>
      </c>
      <c r="D11220" t="str">
        <f>T("ADELFAS             ")</f>
        <v xml:space="preserve">ADELFAS             </v>
      </c>
      <c r="E11220" t="str">
        <f>T("CA ")</f>
        <v xml:space="preserve">CA </v>
      </c>
      <c r="F11220" t="str">
        <f>T("CAMIONES       ")</f>
        <v xml:space="preserve">CAMIONES       </v>
      </c>
      <c r="G11220" t="str">
        <f>T("De menos de 1.000 KG DE CARGA ÚTIL                ")</f>
        <v xml:space="preserve">De menos de 1.000 KG DE CARGA ÚTIL                </v>
      </c>
      <c r="H11220" t="str">
        <f>T("GAS LICUADO DE PETROLEO                           ")</f>
        <v xml:space="preserve">GAS LICUADO DE PETROLEO                           </v>
      </c>
      <c r="I11220">
        <v>1</v>
      </c>
    </row>
    <row r="11221" spans="1:9">
      <c r="A11221" t="str">
        <f>T("2018")</f>
        <v>2018</v>
      </c>
      <c r="B11221" t="str">
        <f>T("JURIDICO                                          ")</f>
        <v xml:space="preserve">JURIDICO                                          </v>
      </c>
      <c r="C11221" t="str">
        <f>T("RETIRO              ")</f>
        <v xml:space="preserve">RETIRO              </v>
      </c>
      <c r="D11221" t="str">
        <f>T("SIN BARRIO          ")</f>
        <v xml:space="preserve">SIN BARRIO          </v>
      </c>
      <c r="E11221" t="str">
        <f>T("CA ")</f>
        <v xml:space="preserve">CA </v>
      </c>
      <c r="F11221" t="str">
        <f>T("CAMIONES       ")</f>
        <v xml:space="preserve">CAMIONES       </v>
      </c>
      <c r="G11221" t="str">
        <f>T("De menos de 1.000 KG DE CARGA ÚTIL                ")</f>
        <v xml:space="preserve">De menos de 1.000 KG DE CARGA ÚTIL                </v>
      </c>
      <c r="H11221" t="str">
        <f>T("GAS LICUADO DE PETROLEO                           ")</f>
        <v xml:space="preserve">GAS LICUADO DE PETROLEO                           </v>
      </c>
      <c r="I11221">
        <v>2</v>
      </c>
    </row>
    <row r="11222" spans="1:9">
      <c r="A11222" t="str">
        <f>T("2018")</f>
        <v>2018</v>
      </c>
      <c r="B11222" t="str">
        <f>T("JURIDICO                                          ")</f>
        <v xml:space="preserve">JURIDICO                                          </v>
      </c>
      <c r="C11222" t="str">
        <f>T("RETIRO              ")</f>
        <v xml:space="preserve">RETIRO              </v>
      </c>
      <c r="D11222" t="str">
        <f>T("NIÑO JESUS          ")</f>
        <v xml:space="preserve">NIÑO JESUS          </v>
      </c>
      <c r="E11222" t="str">
        <f>T("CA ")</f>
        <v xml:space="preserve">CA </v>
      </c>
      <c r="F11222" t="str">
        <f>T("CAMIONES       ")</f>
        <v xml:space="preserve">CAMIONES       </v>
      </c>
      <c r="G11222" t="str">
        <f>T("De menos de 1.000 KG DE CARGA ÚTIL                ")</f>
        <v xml:space="preserve">De menos de 1.000 KG DE CARGA ÚTIL                </v>
      </c>
      <c r="H11222" t="str">
        <f>T("GAS LICUADO DE PETROLEO                           ")</f>
        <v xml:space="preserve">GAS LICUADO DE PETROLEO                           </v>
      </c>
      <c r="I11222">
        <v>1</v>
      </c>
    </row>
    <row r="11223" spans="1:9">
      <c r="A11223" t="str">
        <f>T("2018")</f>
        <v>2018</v>
      </c>
      <c r="B11223" t="str">
        <f>T("FISICO                                            ")</f>
        <v xml:space="preserve">FISICO                                            </v>
      </c>
      <c r="C11223" t="str">
        <f>T("RETIRO              ")</f>
        <v xml:space="preserve">RETIRO              </v>
      </c>
      <c r="D11223" t="str">
        <f>T("ESTRELLA            ")</f>
        <v xml:space="preserve">ESTRELLA            </v>
      </c>
      <c r="E11223" t="str">
        <f>T("CA ")</f>
        <v xml:space="preserve">CA </v>
      </c>
      <c r="F11223" t="str">
        <f>T("CAMIONES       ")</f>
        <v xml:space="preserve">CAMIONES       </v>
      </c>
      <c r="G11223" t="str">
        <f>T("De menos de 1.000 KG DE CARGA ÚTIL                ")</f>
        <v xml:space="preserve">De menos de 1.000 KG DE CARGA ÚTIL                </v>
      </c>
      <c r="H11223" t="str">
        <f>T("GAS NATURAL COMPRIMIDO                            ")</f>
        <v xml:space="preserve">GAS NATURAL COMPRIMIDO                            </v>
      </c>
      <c r="I11223">
        <v>1</v>
      </c>
    </row>
    <row r="11224" spans="1:9">
      <c r="A11224" t="str">
        <f>T("2018")</f>
        <v>2018</v>
      </c>
      <c r="B11224" t="str">
        <f>T("JURIDICO                                          ")</f>
        <v xml:space="preserve">JURIDICO                                          </v>
      </c>
      <c r="C11224" t="str">
        <f>T("RETIRO              ")</f>
        <v xml:space="preserve">RETIRO              </v>
      </c>
      <c r="D11224" t="str">
        <f>T("ESTRELLA            ")</f>
        <v xml:space="preserve">ESTRELLA            </v>
      </c>
      <c r="E11224" t="str">
        <f>T("CA ")</f>
        <v xml:space="preserve">CA </v>
      </c>
      <c r="F11224" t="str">
        <f>T("CAMIONES       ")</f>
        <v xml:space="preserve">CAMIONES       </v>
      </c>
      <c r="G11224" t="str">
        <f>T("De menos de 1.000 KG DE CARGA ÚTIL                ")</f>
        <v xml:space="preserve">De menos de 1.000 KG DE CARGA ÚTIL                </v>
      </c>
      <c r="H11224" t="str">
        <f>T("GAS NATURAL COMPRIMIDO                            ")</f>
        <v xml:space="preserve">GAS NATURAL COMPRIMIDO                            </v>
      </c>
      <c r="I11224">
        <v>39</v>
      </c>
    </row>
    <row r="11225" spans="1:9">
      <c r="A11225" t="str">
        <f>T("2018")</f>
        <v>2018</v>
      </c>
      <c r="B11225" t="str">
        <f>T("JURIDICO                                          ")</f>
        <v xml:space="preserve">JURIDICO                                          </v>
      </c>
      <c r="C11225" t="str">
        <f>T("RETIRO              ")</f>
        <v xml:space="preserve">RETIRO              </v>
      </c>
      <c r="D11225" t="str">
        <f>T("ESTRELLA            ")</f>
        <v xml:space="preserve">ESTRELLA            </v>
      </c>
      <c r="E11225" t="str">
        <f>T("CA ")</f>
        <v xml:space="preserve">CA </v>
      </c>
      <c r="F11225" t="str">
        <f>T("CAMIONES       ")</f>
        <v xml:space="preserve">CAMIONES       </v>
      </c>
      <c r="G11225" t="str">
        <f>T("De 1.000 a 2.999 KG DE CARGA ÚTIL                 ")</f>
        <v xml:space="preserve">De 1.000 a 2.999 KG DE CARGA ÚTIL                 </v>
      </c>
      <c r="H11225" t="str">
        <f>T("GAS NATURAL COMPRIMIDO                            ")</f>
        <v xml:space="preserve">GAS NATURAL COMPRIMIDO                            </v>
      </c>
      <c r="I11225">
        <v>25</v>
      </c>
    </row>
    <row r="11226" spans="1:9">
      <c r="A11226" t="str">
        <f>T("2018")</f>
        <v>2018</v>
      </c>
      <c r="B11226" t="str">
        <f>T("JURIDICO                                          ")</f>
        <v xml:space="preserve">JURIDICO                                          </v>
      </c>
      <c r="C11226" t="str">
        <f>T("RETIRO              ")</f>
        <v xml:space="preserve">RETIRO              </v>
      </c>
      <c r="D11226" t="str">
        <f>T("ESTRELLA            ")</f>
        <v xml:space="preserve">ESTRELLA            </v>
      </c>
      <c r="E11226" t="str">
        <f>T("CA ")</f>
        <v xml:space="preserve">CA </v>
      </c>
      <c r="F11226" t="str">
        <f>T("CAMIONES       ")</f>
        <v xml:space="preserve">CAMIONES       </v>
      </c>
      <c r="G11226" t="str">
        <f>T("De 3.000 a 9.999 KG DE CARGA ÚTIL                 ")</f>
        <v xml:space="preserve">De 3.000 a 9.999 KG DE CARGA ÚTIL                 </v>
      </c>
      <c r="H11226" t="str">
        <f>T("GAS NATURAL COMPRIMIDO                            ")</f>
        <v xml:space="preserve">GAS NATURAL COMPRIMIDO                            </v>
      </c>
      <c r="I11226">
        <v>130</v>
      </c>
    </row>
    <row r="11227" spans="1:9">
      <c r="A11227" t="str">
        <f>T("2018")</f>
        <v>2018</v>
      </c>
      <c r="B11227" t="str">
        <f>T("JURIDICO                                          ")</f>
        <v xml:space="preserve">JURIDICO                                          </v>
      </c>
      <c r="C11227" t="str">
        <f>T("RETIRO              ")</f>
        <v xml:space="preserve">RETIRO              </v>
      </c>
      <c r="D11227" t="str">
        <f>T("ESTRELLA            ")</f>
        <v xml:space="preserve">ESTRELLA            </v>
      </c>
      <c r="E11227" t="str">
        <f>T("CA ")</f>
        <v xml:space="preserve">CA </v>
      </c>
      <c r="F11227" t="str">
        <f>T("CAMIONES       ")</f>
        <v xml:space="preserve">CAMIONES       </v>
      </c>
      <c r="G11227" t="str">
        <f>T("De 10.000 KG DE CARGA ÚTIL en adelante            ")</f>
        <v xml:space="preserve">De 10.000 KG DE CARGA ÚTIL en adelante            </v>
      </c>
      <c r="H11227" t="str">
        <f>T("GAS NATURAL COMPRIMIDO                            ")</f>
        <v xml:space="preserve">GAS NATURAL COMPRIMIDO                            </v>
      </c>
      <c r="I11227">
        <v>96</v>
      </c>
    </row>
    <row r="11228" spans="1:9">
      <c r="A11228" t="str">
        <f>T("2018")</f>
        <v>2018</v>
      </c>
      <c r="B11228" t="str">
        <f>T("JURIDICO                                          ")</f>
        <v xml:space="preserve">JURIDICO                                          </v>
      </c>
      <c r="C11228" t="str">
        <f>T("RETIRO              ")</f>
        <v xml:space="preserve">RETIRO              </v>
      </c>
      <c r="D11228" t="str">
        <f>T("LOS JERONIMOS       ")</f>
        <v xml:space="preserve">LOS JERONIMOS       </v>
      </c>
      <c r="E11228" t="str">
        <f>T("CA ")</f>
        <v xml:space="preserve">CA </v>
      </c>
      <c r="F11228" t="str">
        <f>T("CAMIONES       ")</f>
        <v xml:space="preserve">CAMIONES       </v>
      </c>
      <c r="G11228" t="str">
        <f>T("De 3.000 a 9.999 KG DE CARGA ÚTIL                 ")</f>
        <v xml:space="preserve">De 3.000 a 9.999 KG DE CARGA ÚTIL                 </v>
      </c>
      <c r="H11228" t="str">
        <f>T("GAS NATURAL COMPRIMIDO                            ")</f>
        <v xml:space="preserve">GAS NATURAL COMPRIMIDO                            </v>
      </c>
      <c r="I11228">
        <v>19</v>
      </c>
    </row>
    <row r="11229" spans="1:9">
      <c r="A11229" t="str">
        <f>T("2018")</f>
        <v>2018</v>
      </c>
      <c r="B11229" t="str">
        <f>T("JURIDICO                                          ")</f>
        <v xml:space="preserve">JURIDICO                                          </v>
      </c>
      <c r="C11229" t="str">
        <f>T("RETIRO              ")</f>
        <v xml:space="preserve">RETIRO              </v>
      </c>
      <c r="D11229" t="str">
        <f>T("LOS JERONIMOS       ")</f>
        <v xml:space="preserve">LOS JERONIMOS       </v>
      </c>
      <c r="E11229" t="str">
        <f>T("CA ")</f>
        <v xml:space="preserve">CA </v>
      </c>
      <c r="F11229" t="str">
        <f>T("CAMIONES       ")</f>
        <v xml:space="preserve">CAMIONES       </v>
      </c>
      <c r="G11229" t="str">
        <f>T("De 10.000 KG DE CARGA ÚTIL en adelante            ")</f>
        <v xml:space="preserve">De 10.000 KG DE CARGA ÚTIL en adelante            </v>
      </c>
      <c r="H11229" t="str">
        <f>T("GAS NATURAL COMPRIMIDO                            ")</f>
        <v xml:space="preserve">GAS NATURAL COMPRIMIDO                            </v>
      </c>
      <c r="I11229">
        <v>90</v>
      </c>
    </row>
    <row r="11230" spans="1:9">
      <c r="A11230" t="str">
        <f>T("2018")</f>
        <v>2018</v>
      </c>
      <c r="B11230" t="str">
        <f>T("JURIDICO                                          ")</f>
        <v xml:space="preserve">JURIDICO                                          </v>
      </c>
      <c r="C11230" t="str">
        <f>T("RETIRO              ")</f>
        <v xml:space="preserve">RETIRO              </v>
      </c>
      <c r="D11230" t="str">
        <f>T("ESTRELLA            ")</f>
        <v xml:space="preserve">ESTRELLA            </v>
      </c>
      <c r="E11230" t="str">
        <f>T("CA ")</f>
        <v xml:space="preserve">CA </v>
      </c>
      <c r="F11230" t="str">
        <f>T("CAMIONES       ")</f>
        <v xml:space="preserve">CAMIONES       </v>
      </c>
      <c r="G11230" t="str">
        <f>T("De 3.000 a 9.999 KG DE CARGA ÚTIL                 ")</f>
        <v xml:space="preserve">De 3.000 a 9.999 KG DE CARGA ÚTIL                 </v>
      </c>
      <c r="H11230" t="str">
        <f>T("GAS NATURAL LICUADO                               ")</f>
        <v xml:space="preserve">GAS NATURAL LICUADO                               </v>
      </c>
      <c r="I11230">
        <v>1</v>
      </c>
    </row>
    <row r="11231" spans="1:9">
      <c r="A11231" t="str">
        <f>T("2018")</f>
        <v>2018</v>
      </c>
      <c r="B11231" t="str">
        <f>T("Entidad sin personalidad jurídica (art. 35.4 LGT) ")</f>
        <v xml:space="preserve">Entidad sin personalidad jurídica (art. 35.4 LGT) </v>
      </c>
      <c r="C11231" t="str">
        <f>T("RETIRO              ")</f>
        <v xml:space="preserve">RETIRO              </v>
      </c>
      <c r="D11231" t="str">
        <f>T("PACIFICO            ")</f>
        <v xml:space="preserve">PACIFICO            </v>
      </c>
      <c r="E11231" t="str">
        <f>T("CA ")</f>
        <v xml:space="preserve">CA </v>
      </c>
      <c r="F11231" t="str">
        <f>T("CAMIONES       ")</f>
        <v xml:space="preserve">CAMIONES       </v>
      </c>
      <c r="G11231" t="str">
        <f>T("De menos de 1.000 KG DE CARGA ÚTIL                ")</f>
        <v xml:space="preserve">De menos de 1.000 KG DE CARGA ÚTIL                </v>
      </c>
      <c r="H11231" t="str">
        <f>T("GASOLINA                                          ")</f>
        <v xml:space="preserve">GASOLINA                                          </v>
      </c>
      <c r="I11231">
        <v>1</v>
      </c>
    </row>
    <row r="11232" spans="1:9">
      <c r="A11232" t="str">
        <f>T("2018")</f>
        <v>2018</v>
      </c>
      <c r="B11232" t="str">
        <f>T("Entidad sin personalidad jurídica (art. 35.4 LGT) ")</f>
        <v xml:space="preserve">Entidad sin personalidad jurídica (art. 35.4 LGT) </v>
      </c>
      <c r="C11232" t="str">
        <f>T("RETIRO              ")</f>
        <v xml:space="preserve">RETIRO              </v>
      </c>
      <c r="D11232" t="str">
        <f>T("ADELFAS             ")</f>
        <v xml:space="preserve">ADELFAS             </v>
      </c>
      <c r="E11232" t="str">
        <f>T("CA ")</f>
        <v xml:space="preserve">CA </v>
      </c>
      <c r="F11232" t="str">
        <f>T("CAMIONES       ")</f>
        <v xml:space="preserve">CAMIONES       </v>
      </c>
      <c r="G11232" t="str">
        <f>T("De menos de 1.000 KG DE CARGA ÚTIL                ")</f>
        <v xml:space="preserve">De menos de 1.000 KG DE CARGA ÚTIL                </v>
      </c>
      <c r="H11232" t="str">
        <f>T("GASOLINA                                          ")</f>
        <v xml:space="preserve">GASOLINA                                          </v>
      </c>
      <c r="I11232">
        <v>2</v>
      </c>
    </row>
    <row r="11233" spans="1:9">
      <c r="A11233" t="str">
        <f>T("2018")</f>
        <v>2018</v>
      </c>
      <c r="B11233" t="str">
        <f>T("Entidad sin personalidad jurídica (art. 35.4 LGT) ")</f>
        <v xml:space="preserve">Entidad sin personalidad jurídica (art. 35.4 LGT) </v>
      </c>
      <c r="C11233" t="str">
        <f>T("RETIRO              ")</f>
        <v xml:space="preserve">RETIRO              </v>
      </c>
      <c r="D11233" t="str">
        <f>T("IBIZA               ")</f>
        <v xml:space="preserve">IBIZA               </v>
      </c>
      <c r="E11233" t="str">
        <f>T("CA ")</f>
        <v xml:space="preserve">CA </v>
      </c>
      <c r="F11233" t="str">
        <f>T("CAMIONES       ")</f>
        <v xml:space="preserve">CAMIONES       </v>
      </c>
      <c r="G11233" t="str">
        <f>T("De menos de 1.000 KG DE CARGA ÚTIL                ")</f>
        <v xml:space="preserve">De menos de 1.000 KG DE CARGA ÚTIL                </v>
      </c>
      <c r="H11233" t="str">
        <f>T("GASOLINA                                          ")</f>
        <v xml:space="preserve">GASOLINA                                          </v>
      </c>
      <c r="I11233">
        <v>1</v>
      </c>
    </row>
    <row r="11234" spans="1:9">
      <c r="A11234" t="str">
        <f>T("2018")</f>
        <v>2018</v>
      </c>
      <c r="B11234" t="str">
        <f>T("FISICO                                            ")</f>
        <v xml:space="preserve">FISICO                                            </v>
      </c>
      <c r="C11234" t="str">
        <f>T("RETIRO              ")</f>
        <v xml:space="preserve">RETIRO              </v>
      </c>
      <c r="D11234" t="str">
        <f>T("PACIFICO            ")</f>
        <v xml:space="preserve">PACIFICO            </v>
      </c>
      <c r="E11234" t="str">
        <f>T("CA ")</f>
        <v xml:space="preserve">CA </v>
      </c>
      <c r="F11234" t="str">
        <f>T("CAMIONES       ")</f>
        <v xml:space="preserve">CAMIONES       </v>
      </c>
      <c r="G11234" t="str">
        <f>T("De menos de 1.000 KG DE CARGA ÚTIL                ")</f>
        <v xml:space="preserve">De menos de 1.000 KG DE CARGA ÚTIL                </v>
      </c>
      <c r="H11234" t="str">
        <f>T("GASOLINA                                          ")</f>
        <v xml:space="preserve">GASOLINA                                          </v>
      </c>
      <c r="I11234">
        <v>23</v>
      </c>
    </row>
    <row r="11235" spans="1:9">
      <c r="A11235" t="str">
        <f>T("2018")</f>
        <v>2018</v>
      </c>
      <c r="B11235" t="str">
        <f>T("FISICO                                            ")</f>
        <v xml:space="preserve">FISICO                                            </v>
      </c>
      <c r="C11235" t="str">
        <f>T("RETIRO              ")</f>
        <v xml:space="preserve">RETIRO              </v>
      </c>
      <c r="D11235" t="str">
        <f>T("PACIFICO            ")</f>
        <v xml:space="preserve">PACIFICO            </v>
      </c>
      <c r="E11235" t="str">
        <f>T("CA ")</f>
        <v xml:space="preserve">CA </v>
      </c>
      <c r="F11235" t="str">
        <f>T("CAMIONES       ")</f>
        <v xml:space="preserve">CAMIONES       </v>
      </c>
      <c r="G11235" t="str">
        <f>T("De 1.000 a 2.999 KG DE CARGA ÚTIL                 ")</f>
        <v xml:space="preserve">De 1.000 a 2.999 KG DE CARGA ÚTIL                 </v>
      </c>
      <c r="H11235" t="str">
        <f>T("GASOLINA                                          ")</f>
        <v xml:space="preserve">GASOLINA                                          </v>
      </c>
      <c r="I11235">
        <v>2</v>
      </c>
    </row>
    <row r="11236" spans="1:9">
      <c r="A11236" t="str">
        <f>T("2018")</f>
        <v>2018</v>
      </c>
      <c r="B11236" t="str">
        <f>T("FISICO                                            ")</f>
        <v xml:space="preserve">FISICO                                            </v>
      </c>
      <c r="C11236" t="str">
        <f>T("RETIRO              ")</f>
        <v xml:space="preserve">RETIRO              </v>
      </c>
      <c r="D11236" t="str">
        <f>T("ADELFAS             ")</f>
        <v xml:space="preserve">ADELFAS             </v>
      </c>
      <c r="E11236" t="str">
        <f>T("CA ")</f>
        <v xml:space="preserve">CA </v>
      </c>
      <c r="F11236" t="str">
        <f>T("CAMIONES       ")</f>
        <v xml:space="preserve">CAMIONES       </v>
      </c>
      <c r="G11236" t="str">
        <f>T("De menos de 1.000 KG DE CARGA ÚTIL                ")</f>
        <v xml:space="preserve">De menos de 1.000 KG DE CARGA ÚTIL                </v>
      </c>
      <c r="H11236" t="str">
        <f>T("GASOLINA                                          ")</f>
        <v xml:space="preserve">GASOLINA                                          </v>
      </c>
      <c r="I11236">
        <v>13</v>
      </c>
    </row>
    <row r="11237" spans="1:9">
      <c r="A11237" t="str">
        <f>T("2018")</f>
        <v>2018</v>
      </c>
      <c r="B11237" t="str">
        <f>T("FISICO                                            ")</f>
        <v xml:space="preserve">FISICO                                            </v>
      </c>
      <c r="C11237" t="str">
        <f>T("RETIRO              ")</f>
        <v xml:space="preserve">RETIRO              </v>
      </c>
      <c r="D11237" t="str">
        <f>T("ADELFAS             ")</f>
        <v xml:space="preserve">ADELFAS             </v>
      </c>
      <c r="E11237" t="str">
        <f>T("CA ")</f>
        <v xml:space="preserve">CA </v>
      </c>
      <c r="F11237" t="str">
        <f>T("CAMIONES       ")</f>
        <v xml:space="preserve">CAMIONES       </v>
      </c>
      <c r="G11237" t="str">
        <f>T("De 1.000 a 2.999 KG DE CARGA ÚTIL                 ")</f>
        <v xml:space="preserve">De 1.000 a 2.999 KG DE CARGA ÚTIL                 </v>
      </c>
      <c r="H11237" t="str">
        <f>T("GASOLINA                                          ")</f>
        <v xml:space="preserve">GASOLINA                                          </v>
      </c>
      <c r="I11237">
        <v>1</v>
      </c>
    </row>
    <row r="11238" spans="1:9">
      <c r="A11238" t="str">
        <f>T("2018")</f>
        <v>2018</v>
      </c>
      <c r="B11238" t="str">
        <f>T("FISICO                                            ")</f>
        <v xml:space="preserve">FISICO                                            </v>
      </c>
      <c r="C11238" t="str">
        <f>T("RETIRO              ")</f>
        <v xml:space="preserve">RETIRO              </v>
      </c>
      <c r="D11238" t="str">
        <f>T("ESTRELLA            ")</f>
        <v xml:space="preserve">ESTRELLA            </v>
      </c>
      <c r="E11238" t="str">
        <f>T("CA ")</f>
        <v xml:space="preserve">CA </v>
      </c>
      <c r="F11238" t="str">
        <f>T("CAMIONES       ")</f>
        <v xml:space="preserve">CAMIONES       </v>
      </c>
      <c r="G11238" t="str">
        <f>T("De menos de 1.000 KG DE CARGA ÚTIL                ")</f>
        <v xml:space="preserve">De menos de 1.000 KG DE CARGA ÚTIL                </v>
      </c>
      <c r="H11238" t="str">
        <f>T("GASOLINA                                          ")</f>
        <v xml:space="preserve">GASOLINA                                          </v>
      </c>
      <c r="I11238">
        <v>20</v>
      </c>
    </row>
    <row r="11239" spans="1:9">
      <c r="A11239" t="str">
        <f>T("2018")</f>
        <v>2018</v>
      </c>
      <c r="B11239" t="str">
        <f>T("FISICO                                            ")</f>
        <v xml:space="preserve">FISICO                                            </v>
      </c>
      <c r="C11239" t="str">
        <f>T("RETIRO              ")</f>
        <v xml:space="preserve">RETIRO              </v>
      </c>
      <c r="D11239" t="str">
        <f>T("ESTRELLA            ")</f>
        <v xml:space="preserve">ESTRELLA            </v>
      </c>
      <c r="E11239" t="str">
        <f>T("CA ")</f>
        <v xml:space="preserve">CA </v>
      </c>
      <c r="F11239" t="str">
        <f>T("CAMIONES       ")</f>
        <v xml:space="preserve">CAMIONES       </v>
      </c>
      <c r="G11239" t="str">
        <f>T("De 1.000 a 2.999 KG DE CARGA ÚTIL                 ")</f>
        <v xml:space="preserve">De 1.000 a 2.999 KG DE CARGA ÚTIL                 </v>
      </c>
      <c r="H11239" t="str">
        <f>T("GASOLINA                                          ")</f>
        <v xml:space="preserve">GASOLINA                                          </v>
      </c>
      <c r="I11239">
        <v>1</v>
      </c>
    </row>
    <row r="11240" spans="1:9">
      <c r="A11240" t="str">
        <f>T("2018")</f>
        <v>2018</v>
      </c>
      <c r="B11240" t="str">
        <f>T("FISICO                                            ")</f>
        <v xml:space="preserve">FISICO                                            </v>
      </c>
      <c r="C11240" t="str">
        <f>T("RETIRO              ")</f>
        <v xml:space="preserve">RETIRO              </v>
      </c>
      <c r="D11240" t="str">
        <f>T("IBIZA               ")</f>
        <v xml:space="preserve">IBIZA               </v>
      </c>
      <c r="E11240" t="str">
        <f>T("CA ")</f>
        <v xml:space="preserve">CA </v>
      </c>
      <c r="F11240" t="str">
        <f>T("CAMIONES       ")</f>
        <v xml:space="preserve">CAMIONES       </v>
      </c>
      <c r="G11240" t="str">
        <f>T("De menos de 1.000 KG DE CARGA ÚTIL                ")</f>
        <v xml:space="preserve">De menos de 1.000 KG DE CARGA ÚTIL                </v>
      </c>
      <c r="H11240" t="str">
        <f>T("GASOLINA                                          ")</f>
        <v xml:space="preserve">GASOLINA                                          </v>
      </c>
      <c r="I11240">
        <v>20</v>
      </c>
    </row>
    <row r="11241" spans="1:9">
      <c r="A11241" t="str">
        <f>T("2018")</f>
        <v>2018</v>
      </c>
      <c r="B11241" t="str">
        <f>T("FISICO                                            ")</f>
        <v xml:space="preserve">FISICO                                            </v>
      </c>
      <c r="C11241" t="str">
        <f>T("RETIRO              ")</f>
        <v xml:space="preserve">RETIRO              </v>
      </c>
      <c r="D11241" t="str">
        <f>T("IBIZA               ")</f>
        <v xml:space="preserve">IBIZA               </v>
      </c>
      <c r="E11241" t="str">
        <f>T("CA ")</f>
        <v xml:space="preserve">CA </v>
      </c>
      <c r="F11241" t="str">
        <f>T("CAMIONES       ")</f>
        <v xml:space="preserve">CAMIONES       </v>
      </c>
      <c r="G11241" t="str">
        <f>T("De 1.000 a 2.999 KG DE CARGA ÚTIL                 ")</f>
        <v xml:space="preserve">De 1.000 a 2.999 KG DE CARGA ÚTIL                 </v>
      </c>
      <c r="H11241" t="str">
        <f>T("GASOLINA                                          ")</f>
        <v xml:space="preserve">GASOLINA                                          </v>
      </c>
      <c r="I11241">
        <v>1</v>
      </c>
    </row>
    <row r="11242" spans="1:9">
      <c r="A11242" t="str">
        <f>T("2018")</f>
        <v>2018</v>
      </c>
      <c r="B11242" t="str">
        <f>T("FISICO                                            ")</f>
        <v xml:space="preserve">FISICO                                            </v>
      </c>
      <c r="C11242" t="str">
        <f>T("RETIRO              ")</f>
        <v xml:space="preserve">RETIRO              </v>
      </c>
      <c r="D11242" t="str">
        <f>T("LOS JERONIMOS       ")</f>
        <v xml:space="preserve">LOS JERONIMOS       </v>
      </c>
      <c r="E11242" t="str">
        <f>T("CA ")</f>
        <v xml:space="preserve">CA </v>
      </c>
      <c r="F11242" t="str">
        <f>T("CAMIONES       ")</f>
        <v xml:space="preserve">CAMIONES       </v>
      </c>
      <c r="G11242" t="str">
        <f>T("De menos de 1.000 KG DE CARGA ÚTIL                ")</f>
        <v xml:space="preserve">De menos de 1.000 KG DE CARGA ÚTIL                </v>
      </c>
      <c r="H11242" t="str">
        <f>T("GASOLINA                                          ")</f>
        <v xml:space="preserve">GASOLINA                                          </v>
      </c>
      <c r="I11242">
        <v>9</v>
      </c>
    </row>
    <row r="11243" spans="1:9">
      <c r="A11243" t="str">
        <f>T("2018")</f>
        <v>2018</v>
      </c>
      <c r="B11243" t="str">
        <f>T("FISICO                                            ")</f>
        <v xml:space="preserve">FISICO                                            </v>
      </c>
      <c r="C11243" t="str">
        <f>T("RETIRO              ")</f>
        <v xml:space="preserve">RETIRO              </v>
      </c>
      <c r="D11243" t="str">
        <f>T("LOS JERONIMOS       ")</f>
        <v xml:space="preserve">LOS JERONIMOS       </v>
      </c>
      <c r="E11243" t="str">
        <f>T("CA ")</f>
        <v xml:space="preserve">CA </v>
      </c>
      <c r="F11243" t="str">
        <f>T("CAMIONES       ")</f>
        <v xml:space="preserve">CAMIONES       </v>
      </c>
      <c r="G11243" t="str">
        <f>T("De 1.000 a 2.999 KG DE CARGA ÚTIL                 ")</f>
        <v xml:space="preserve">De 1.000 a 2.999 KG DE CARGA ÚTIL                 </v>
      </c>
      <c r="H11243" t="str">
        <f>T("GASOLINA                                          ")</f>
        <v xml:space="preserve">GASOLINA                                          </v>
      </c>
      <c r="I11243">
        <v>1</v>
      </c>
    </row>
    <row r="11244" spans="1:9">
      <c r="A11244" t="str">
        <f>T("2018")</f>
        <v>2018</v>
      </c>
      <c r="B11244" t="str">
        <f>T("FISICO                                            ")</f>
        <v xml:space="preserve">FISICO                                            </v>
      </c>
      <c r="C11244" t="str">
        <f>T("RETIRO              ")</f>
        <v xml:space="preserve">RETIRO              </v>
      </c>
      <c r="D11244" t="str">
        <f>T("NIÑO JESUS          ")</f>
        <v xml:space="preserve">NIÑO JESUS          </v>
      </c>
      <c r="E11244" t="str">
        <f>T("CA ")</f>
        <v xml:space="preserve">CA </v>
      </c>
      <c r="F11244" t="str">
        <f>T("CAMIONES       ")</f>
        <v xml:space="preserve">CAMIONES       </v>
      </c>
      <c r="G11244" t="str">
        <f>T("De menos de 1.000 KG DE CARGA ÚTIL                ")</f>
        <v xml:space="preserve">De menos de 1.000 KG DE CARGA ÚTIL                </v>
      </c>
      <c r="H11244" t="str">
        <f>T("GASOLINA                                          ")</f>
        <v xml:space="preserve">GASOLINA                                          </v>
      </c>
      <c r="I11244">
        <v>22</v>
      </c>
    </row>
    <row r="11245" spans="1:9">
      <c r="A11245" t="str">
        <f>T("2018")</f>
        <v>2018</v>
      </c>
      <c r="B11245" t="str">
        <f>T("FISICO                                            ")</f>
        <v xml:space="preserve">FISICO                                            </v>
      </c>
      <c r="C11245" t="str">
        <f>T("RETIRO              ")</f>
        <v xml:space="preserve">RETIRO              </v>
      </c>
      <c r="D11245" t="str">
        <f>T("NIÑO JESUS          ")</f>
        <v xml:space="preserve">NIÑO JESUS          </v>
      </c>
      <c r="E11245" t="str">
        <f>T("CA ")</f>
        <v xml:space="preserve">CA </v>
      </c>
      <c r="F11245" t="str">
        <f>T("CAMIONES       ")</f>
        <v xml:space="preserve">CAMIONES       </v>
      </c>
      <c r="G11245" t="str">
        <f>T("De 1.000 a 2.999 KG DE CARGA ÚTIL                 ")</f>
        <v xml:space="preserve">De 1.000 a 2.999 KG DE CARGA ÚTIL                 </v>
      </c>
      <c r="H11245" t="str">
        <f>T("GASOLINA                                          ")</f>
        <v xml:space="preserve">GASOLINA                                          </v>
      </c>
      <c r="I11245">
        <v>1</v>
      </c>
    </row>
    <row r="11246" spans="1:9">
      <c r="A11246" t="str">
        <f>T("2018")</f>
        <v>2018</v>
      </c>
      <c r="B11246" t="str">
        <f>T("JURIDICO                                          ")</f>
        <v xml:space="preserve">JURIDICO                                          </v>
      </c>
      <c r="C11246" t="str">
        <f>T("RETIRO              ")</f>
        <v xml:space="preserve">RETIRO              </v>
      </c>
      <c r="D11246" t="str">
        <f>T("PACIFICO            ")</f>
        <v xml:space="preserve">PACIFICO            </v>
      </c>
      <c r="E11246" t="str">
        <f>T("CA ")</f>
        <v xml:space="preserve">CA </v>
      </c>
      <c r="F11246" t="str">
        <f>T("CAMIONES       ")</f>
        <v xml:space="preserve">CAMIONES       </v>
      </c>
      <c r="G11246" t="str">
        <f>T("De menos de 1.000 KG DE CARGA ÚTIL                ")</f>
        <v xml:space="preserve">De menos de 1.000 KG DE CARGA ÚTIL                </v>
      </c>
      <c r="H11246" t="str">
        <f>T("GASOLINA                                          ")</f>
        <v xml:space="preserve">GASOLINA                                          </v>
      </c>
      <c r="I11246">
        <v>8</v>
      </c>
    </row>
    <row r="11247" spans="1:9">
      <c r="A11247" t="str">
        <f>T("2018")</f>
        <v>2018</v>
      </c>
      <c r="B11247" t="str">
        <f>T("JURIDICO                                          ")</f>
        <v xml:space="preserve">JURIDICO                                          </v>
      </c>
      <c r="C11247" t="str">
        <f>T("RETIRO              ")</f>
        <v xml:space="preserve">RETIRO              </v>
      </c>
      <c r="D11247" t="str">
        <f>T("PACIFICO            ")</f>
        <v xml:space="preserve">PACIFICO            </v>
      </c>
      <c r="E11247" t="str">
        <f>T("CA ")</f>
        <v xml:space="preserve">CA </v>
      </c>
      <c r="F11247" t="str">
        <f>T("CAMIONES       ")</f>
        <v xml:space="preserve">CAMIONES       </v>
      </c>
      <c r="G11247" t="str">
        <f>T("De 1.000 a 2.999 KG DE CARGA ÚTIL                 ")</f>
        <v xml:space="preserve">De 1.000 a 2.999 KG DE CARGA ÚTIL                 </v>
      </c>
      <c r="H11247" t="str">
        <f>T("GASOLINA                                          ")</f>
        <v xml:space="preserve">GASOLINA                                          </v>
      </c>
      <c r="I11247">
        <v>1</v>
      </c>
    </row>
    <row r="11248" spans="1:9">
      <c r="A11248" t="str">
        <f>T("2018")</f>
        <v>2018</v>
      </c>
      <c r="B11248" t="str">
        <f>T("JURIDICO                                          ")</f>
        <v xml:space="preserve">JURIDICO                                          </v>
      </c>
      <c r="C11248" t="str">
        <f>T("RETIRO              ")</f>
        <v xml:space="preserve">RETIRO              </v>
      </c>
      <c r="D11248" t="str">
        <f>T("PACIFICO            ")</f>
        <v xml:space="preserve">PACIFICO            </v>
      </c>
      <c r="E11248" t="str">
        <f>T("CA ")</f>
        <v xml:space="preserve">CA </v>
      </c>
      <c r="F11248" t="str">
        <f>T("CAMIONES       ")</f>
        <v xml:space="preserve">CAMIONES       </v>
      </c>
      <c r="G11248" t="str">
        <f>T("De 3.000 a 9.999 KG DE CARGA ÚTIL                 ")</f>
        <v xml:space="preserve">De 3.000 a 9.999 KG DE CARGA ÚTIL                 </v>
      </c>
      <c r="H11248" t="str">
        <f>T("GASOLINA                                          ")</f>
        <v xml:space="preserve">GASOLINA                                          </v>
      </c>
      <c r="I11248">
        <v>1</v>
      </c>
    </row>
    <row r="11249" spans="1:9">
      <c r="A11249" t="str">
        <f>T("2018")</f>
        <v>2018</v>
      </c>
      <c r="B11249" t="str">
        <f>T("JURIDICO                                          ")</f>
        <v xml:space="preserve">JURIDICO                                          </v>
      </c>
      <c r="C11249" t="str">
        <f>T("RETIRO              ")</f>
        <v xml:space="preserve">RETIRO              </v>
      </c>
      <c r="D11249" t="str">
        <f>T("ADELFAS             ")</f>
        <v xml:space="preserve">ADELFAS             </v>
      </c>
      <c r="E11249" t="str">
        <f>T("CA ")</f>
        <v xml:space="preserve">CA </v>
      </c>
      <c r="F11249" t="str">
        <f>T("CAMIONES       ")</f>
        <v xml:space="preserve">CAMIONES       </v>
      </c>
      <c r="G11249" t="str">
        <f>T("De menos de 1.000 KG DE CARGA ÚTIL                ")</f>
        <v xml:space="preserve">De menos de 1.000 KG DE CARGA ÚTIL                </v>
      </c>
      <c r="H11249" t="str">
        <f>T("GASOLINA                                          ")</f>
        <v xml:space="preserve">GASOLINA                                          </v>
      </c>
      <c r="I11249">
        <v>5</v>
      </c>
    </row>
    <row r="11250" spans="1:9">
      <c r="A11250" t="str">
        <f>T("2018")</f>
        <v>2018</v>
      </c>
      <c r="B11250" t="str">
        <f>T("JURIDICO                                          ")</f>
        <v xml:space="preserve">JURIDICO                                          </v>
      </c>
      <c r="C11250" t="str">
        <f>T("RETIRO              ")</f>
        <v xml:space="preserve">RETIRO              </v>
      </c>
      <c r="D11250" t="str">
        <f>T("ADELFAS             ")</f>
        <v xml:space="preserve">ADELFAS             </v>
      </c>
      <c r="E11250" t="str">
        <f>T("CA ")</f>
        <v xml:space="preserve">CA </v>
      </c>
      <c r="F11250" t="str">
        <f>T("CAMIONES       ")</f>
        <v xml:space="preserve">CAMIONES       </v>
      </c>
      <c r="G11250" t="str">
        <f>T("De 1.000 a 2.999 KG DE CARGA ÚTIL                 ")</f>
        <v xml:space="preserve">De 1.000 a 2.999 KG DE CARGA ÚTIL                 </v>
      </c>
      <c r="H11250" t="str">
        <f>T("GASOLINA                                          ")</f>
        <v xml:space="preserve">GASOLINA                                          </v>
      </c>
      <c r="I11250">
        <v>1</v>
      </c>
    </row>
    <row r="11251" spans="1:9">
      <c r="A11251" t="str">
        <f>T("2018")</f>
        <v>2018</v>
      </c>
      <c r="B11251" t="str">
        <f>T("JURIDICO                                          ")</f>
        <v xml:space="preserve">JURIDICO                                          </v>
      </c>
      <c r="C11251" t="str">
        <f>T("RETIRO              ")</f>
        <v xml:space="preserve">RETIRO              </v>
      </c>
      <c r="D11251" t="str">
        <f>T("ESTRELLA            ")</f>
        <v xml:space="preserve">ESTRELLA            </v>
      </c>
      <c r="E11251" t="str">
        <f>T("CA ")</f>
        <v xml:space="preserve">CA </v>
      </c>
      <c r="F11251" t="str">
        <f>T("CAMIONES       ")</f>
        <v xml:space="preserve">CAMIONES       </v>
      </c>
      <c r="G11251" t="str">
        <f>T("De menos de 1.000 KG DE CARGA ÚTIL                ")</f>
        <v xml:space="preserve">De menos de 1.000 KG DE CARGA ÚTIL                </v>
      </c>
      <c r="H11251" t="str">
        <f>T("GASOLINA                                          ")</f>
        <v xml:space="preserve">GASOLINA                                          </v>
      </c>
      <c r="I11251">
        <v>56</v>
      </c>
    </row>
    <row r="11252" spans="1:9">
      <c r="A11252" t="str">
        <f>T("2018")</f>
        <v>2018</v>
      </c>
      <c r="B11252" t="str">
        <f>T("JURIDICO                                          ")</f>
        <v xml:space="preserve">JURIDICO                                          </v>
      </c>
      <c r="C11252" t="str">
        <f>T("RETIRO              ")</f>
        <v xml:space="preserve">RETIRO              </v>
      </c>
      <c r="D11252" t="str">
        <f>T("ESTRELLA            ")</f>
        <v xml:space="preserve">ESTRELLA            </v>
      </c>
      <c r="E11252" t="str">
        <f>T("CA ")</f>
        <v xml:space="preserve">CA </v>
      </c>
      <c r="F11252" t="str">
        <f>T("CAMIONES       ")</f>
        <v xml:space="preserve">CAMIONES       </v>
      </c>
      <c r="G11252" t="str">
        <f>T("De 3.000 a 9.999 KG DE CARGA ÚTIL                 ")</f>
        <v xml:space="preserve">De 3.000 a 9.999 KG DE CARGA ÚTIL                 </v>
      </c>
      <c r="H11252" t="str">
        <f>T("GASOLINA                                          ")</f>
        <v xml:space="preserve">GASOLINA                                          </v>
      </c>
      <c r="I11252">
        <v>1</v>
      </c>
    </row>
    <row r="11253" spans="1:9">
      <c r="A11253" t="str">
        <f>T("2018")</f>
        <v>2018</v>
      </c>
      <c r="B11253" t="str">
        <f>T("JURIDICO                                          ")</f>
        <v xml:space="preserve">JURIDICO                                          </v>
      </c>
      <c r="C11253" t="str">
        <f>T("RETIRO              ")</f>
        <v xml:space="preserve">RETIRO              </v>
      </c>
      <c r="D11253" t="str">
        <f>T("ESTRELLA            ")</f>
        <v xml:space="preserve">ESTRELLA            </v>
      </c>
      <c r="E11253" t="str">
        <f>T("CA ")</f>
        <v xml:space="preserve">CA </v>
      </c>
      <c r="F11253" t="str">
        <f>T("CAMIONES       ")</f>
        <v xml:space="preserve">CAMIONES       </v>
      </c>
      <c r="G11253" t="str">
        <f>T("De 10.000 KG DE CARGA ÚTIL en adelante            ")</f>
        <v xml:space="preserve">De 10.000 KG DE CARGA ÚTIL en adelante            </v>
      </c>
      <c r="H11253" t="str">
        <f>T("GASOLINA                                          ")</f>
        <v xml:space="preserve">GASOLINA                                          </v>
      </c>
      <c r="I11253">
        <v>1</v>
      </c>
    </row>
    <row r="11254" spans="1:9">
      <c r="A11254" t="str">
        <f>T("2018")</f>
        <v>2018</v>
      </c>
      <c r="B11254" t="str">
        <f>T("JURIDICO                                          ")</f>
        <v xml:space="preserve">JURIDICO                                          </v>
      </c>
      <c r="C11254" t="str">
        <f>T("RETIRO              ")</f>
        <v xml:space="preserve">RETIRO              </v>
      </c>
      <c r="D11254" t="str">
        <f>T("IBIZA               ")</f>
        <v xml:space="preserve">IBIZA               </v>
      </c>
      <c r="E11254" t="str">
        <f>T("CA ")</f>
        <v xml:space="preserve">CA </v>
      </c>
      <c r="F11254" t="str">
        <f>T("CAMIONES       ")</f>
        <v xml:space="preserve">CAMIONES       </v>
      </c>
      <c r="G11254" t="str">
        <f>T("De menos de 1.000 KG DE CARGA ÚTIL                ")</f>
        <v xml:space="preserve">De menos de 1.000 KG DE CARGA ÚTIL                </v>
      </c>
      <c r="H11254" t="str">
        <f>T("GASOLINA                                          ")</f>
        <v xml:space="preserve">GASOLINA                                          </v>
      </c>
      <c r="I11254">
        <v>17</v>
      </c>
    </row>
    <row r="11255" spans="1:9">
      <c r="A11255" t="str">
        <f>T("2018")</f>
        <v>2018</v>
      </c>
      <c r="B11255" t="str">
        <f>T("JURIDICO                                          ")</f>
        <v xml:space="preserve">JURIDICO                                          </v>
      </c>
      <c r="C11255" t="str">
        <f>T("RETIRO              ")</f>
        <v xml:space="preserve">RETIRO              </v>
      </c>
      <c r="D11255" t="str">
        <f>T("IBIZA               ")</f>
        <v xml:space="preserve">IBIZA               </v>
      </c>
      <c r="E11255" t="str">
        <f>T("CA ")</f>
        <v xml:space="preserve">CA </v>
      </c>
      <c r="F11255" t="str">
        <f>T("CAMIONES       ")</f>
        <v xml:space="preserve">CAMIONES       </v>
      </c>
      <c r="G11255" t="str">
        <f>T("De 1.000 a 2.999 KG DE CARGA ÚTIL                 ")</f>
        <v xml:space="preserve">De 1.000 a 2.999 KG DE CARGA ÚTIL                 </v>
      </c>
      <c r="H11255" t="str">
        <f>T("GASOLINA                                          ")</f>
        <v xml:space="preserve">GASOLINA                                          </v>
      </c>
      <c r="I11255">
        <v>1</v>
      </c>
    </row>
    <row r="11256" spans="1:9">
      <c r="A11256" t="str">
        <f>T("2018")</f>
        <v>2018</v>
      </c>
      <c r="B11256" t="str">
        <f>T("JURIDICO                                          ")</f>
        <v xml:space="preserve">JURIDICO                                          </v>
      </c>
      <c r="C11256" t="str">
        <f>T("RETIRO              ")</f>
        <v xml:space="preserve">RETIRO              </v>
      </c>
      <c r="D11256" t="str">
        <f>T("IBIZA               ")</f>
        <v xml:space="preserve">IBIZA               </v>
      </c>
      <c r="E11256" t="str">
        <f>T("CA ")</f>
        <v xml:space="preserve">CA </v>
      </c>
      <c r="F11256" t="str">
        <f>T("CAMIONES       ")</f>
        <v xml:space="preserve">CAMIONES       </v>
      </c>
      <c r="G11256" t="str">
        <f>T("De 10.000 KG DE CARGA ÚTIL en adelante            ")</f>
        <v xml:space="preserve">De 10.000 KG DE CARGA ÚTIL en adelante            </v>
      </c>
      <c r="H11256" t="str">
        <f>T("GASOLINA                                          ")</f>
        <v xml:space="preserve">GASOLINA                                          </v>
      </c>
      <c r="I11256">
        <v>1</v>
      </c>
    </row>
    <row r="11257" spans="1:9">
      <c r="A11257" t="str">
        <f>T("2018")</f>
        <v>2018</v>
      </c>
      <c r="B11257" t="str">
        <f>T("JURIDICO                                          ")</f>
        <v xml:space="preserve">JURIDICO                                          </v>
      </c>
      <c r="C11257" t="str">
        <f>T("RETIRO              ")</f>
        <v xml:space="preserve">RETIRO              </v>
      </c>
      <c r="D11257" t="str">
        <f>T("LOS JERONIMOS       ")</f>
        <v xml:space="preserve">LOS JERONIMOS       </v>
      </c>
      <c r="E11257" t="str">
        <f>T("CA ")</f>
        <v xml:space="preserve">CA </v>
      </c>
      <c r="F11257" t="str">
        <f>T("CAMIONES       ")</f>
        <v xml:space="preserve">CAMIONES       </v>
      </c>
      <c r="G11257" t="str">
        <f>T("De menos de 1.000 KG DE CARGA ÚTIL                ")</f>
        <v xml:space="preserve">De menos de 1.000 KG DE CARGA ÚTIL                </v>
      </c>
      <c r="H11257" t="str">
        <f>T("GASOLINA                                          ")</f>
        <v xml:space="preserve">GASOLINA                                          </v>
      </c>
      <c r="I11257">
        <v>17</v>
      </c>
    </row>
    <row r="11258" spans="1:9">
      <c r="A11258" t="str">
        <f>T("2018")</f>
        <v>2018</v>
      </c>
      <c r="B11258" t="str">
        <f>T("JURIDICO                                          ")</f>
        <v xml:space="preserve">JURIDICO                                          </v>
      </c>
      <c r="C11258" t="str">
        <f>T("RETIRO              ")</f>
        <v xml:space="preserve">RETIRO              </v>
      </c>
      <c r="D11258" t="str">
        <f>T("LOS JERONIMOS       ")</f>
        <v xml:space="preserve">LOS JERONIMOS       </v>
      </c>
      <c r="E11258" t="str">
        <f>T("CA ")</f>
        <v xml:space="preserve">CA </v>
      </c>
      <c r="F11258" t="str">
        <f>T("CAMIONES       ")</f>
        <v xml:space="preserve">CAMIONES       </v>
      </c>
      <c r="G11258" t="str">
        <f>T("De 1.000 a 2.999 KG DE CARGA ÚTIL                 ")</f>
        <v xml:space="preserve">De 1.000 a 2.999 KG DE CARGA ÚTIL                 </v>
      </c>
      <c r="H11258" t="str">
        <f>T("GASOLINA                                          ")</f>
        <v xml:space="preserve">GASOLINA                                          </v>
      </c>
      <c r="I11258">
        <v>2</v>
      </c>
    </row>
    <row r="11259" spans="1:9">
      <c r="A11259" t="str">
        <f>T("2018")</f>
        <v>2018</v>
      </c>
      <c r="B11259" t="str">
        <f>T("JURIDICO                                          ")</f>
        <v xml:space="preserve">JURIDICO                                          </v>
      </c>
      <c r="C11259" t="str">
        <f>T("RETIRO              ")</f>
        <v xml:space="preserve">RETIRO              </v>
      </c>
      <c r="D11259" t="str">
        <f>T("NIÑO JESUS          ")</f>
        <v xml:space="preserve">NIÑO JESUS          </v>
      </c>
      <c r="E11259" t="str">
        <f>T("CA ")</f>
        <v xml:space="preserve">CA </v>
      </c>
      <c r="F11259" t="str">
        <f>T("CAMIONES       ")</f>
        <v xml:space="preserve">CAMIONES       </v>
      </c>
      <c r="G11259" t="str">
        <f>T("De menos de 1.000 KG DE CARGA ÚTIL                ")</f>
        <v xml:space="preserve">De menos de 1.000 KG DE CARGA ÚTIL                </v>
      </c>
      <c r="H11259" t="str">
        <f>T("GASOLINA                                          ")</f>
        <v xml:space="preserve">GASOLINA                                          </v>
      </c>
      <c r="I11259">
        <v>5</v>
      </c>
    </row>
    <row r="11260" spans="1:9">
      <c r="A11260" t="str">
        <f>T("2018")</f>
        <v>2018</v>
      </c>
      <c r="B11260" t="str">
        <f>T("JURIDICO                                          ")</f>
        <v xml:space="preserve">JURIDICO                                          </v>
      </c>
      <c r="C11260" t="str">
        <f>T("RETIRO              ")</f>
        <v xml:space="preserve">RETIRO              </v>
      </c>
      <c r="D11260" t="str">
        <f>T("NIÑO JESUS          ")</f>
        <v xml:space="preserve">NIÑO JESUS          </v>
      </c>
      <c r="E11260" t="str">
        <f>T("CA ")</f>
        <v xml:space="preserve">CA </v>
      </c>
      <c r="F11260" t="str">
        <f>T("CAMIONES       ")</f>
        <v xml:space="preserve">CAMIONES       </v>
      </c>
      <c r="G11260" t="str">
        <f>T("De 1.000 a 2.999 KG DE CARGA ÚTIL                 ")</f>
        <v xml:space="preserve">De 1.000 a 2.999 KG DE CARGA ÚTIL                 </v>
      </c>
      <c r="H11260" t="str">
        <f>T("GASOLINA                                          ")</f>
        <v xml:space="preserve">GASOLINA                                          </v>
      </c>
      <c r="I11260">
        <v>1</v>
      </c>
    </row>
    <row r="11261" spans="1:9">
      <c r="A11261" t="str">
        <f>T("2018")</f>
        <v>2018</v>
      </c>
      <c r="B11261" t="str">
        <f>T("Entidad sin personalidad jurídica (art. 35.4 LGT) ")</f>
        <v xml:space="preserve">Entidad sin personalidad jurídica (art. 35.4 LGT) </v>
      </c>
      <c r="C11261" t="str">
        <f>T("RETIRO              ")</f>
        <v xml:space="preserve">RETIRO              </v>
      </c>
      <c r="D11261" t="str">
        <f>T("PACIFICO            ")</f>
        <v xml:space="preserve">PACIFICO            </v>
      </c>
      <c r="E11261" t="str">
        <f>T("CA ")</f>
        <v xml:space="preserve">CA </v>
      </c>
      <c r="F11261" t="str">
        <f>T("CAMIONES       ")</f>
        <v xml:space="preserve">CAMIONES       </v>
      </c>
      <c r="G11261" t="str">
        <f>T("De menos de 1.000 KG DE CARGA ÚTIL                ")</f>
        <v xml:space="preserve">De menos de 1.000 KG DE CARGA ÚTIL                </v>
      </c>
      <c r="I11261">
        <v>1</v>
      </c>
    </row>
    <row r="11262" spans="1:9">
      <c r="A11262" t="str">
        <f>T("2018")</f>
        <v>2018</v>
      </c>
      <c r="B11262" t="str">
        <f>T("Entidad sin personalidad jurídica (art. 35.4 LGT) ")</f>
        <v xml:space="preserve">Entidad sin personalidad jurídica (art. 35.4 LGT) </v>
      </c>
      <c r="C11262" t="str">
        <f>T("RETIRO              ")</f>
        <v xml:space="preserve">RETIRO              </v>
      </c>
      <c r="D11262" t="str">
        <f>T("LOS JERONIMOS       ")</f>
        <v xml:space="preserve">LOS JERONIMOS       </v>
      </c>
      <c r="E11262" t="str">
        <f>T("CA ")</f>
        <v xml:space="preserve">CA </v>
      </c>
      <c r="F11262" t="str">
        <f>T("CAMIONES       ")</f>
        <v xml:space="preserve">CAMIONES       </v>
      </c>
      <c r="G11262" t="str">
        <f>T("De menos de 1.000 KG DE CARGA ÚTIL                ")</f>
        <v xml:space="preserve">De menos de 1.000 KG DE CARGA ÚTIL                </v>
      </c>
      <c r="I11262">
        <v>1</v>
      </c>
    </row>
    <row r="11263" spans="1:9">
      <c r="A11263" t="str">
        <f>T("2018")</f>
        <v>2018</v>
      </c>
      <c r="B11263" t="str">
        <f>T("FISICO                                            ")</f>
        <v xml:space="preserve">FISICO                                            </v>
      </c>
      <c r="C11263" t="str">
        <f>T("RETIRO              ")</f>
        <v xml:space="preserve">RETIRO              </v>
      </c>
      <c r="D11263" t="str">
        <f>T("PACIFICO            ")</f>
        <v xml:space="preserve">PACIFICO            </v>
      </c>
      <c r="E11263" t="str">
        <f>T("CA ")</f>
        <v xml:space="preserve">CA </v>
      </c>
      <c r="F11263" t="str">
        <f>T("CAMIONES       ")</f>
        <v xml:space="preserve">CAMIONES       </v>
      </c>
      <c r="G11263" t="str">
        <f>T("De menos de 1.000 KG DE CARGA ÚTIL                ")</f>
        <v xml:space="preserve">De menos de 1.000 KG DE CARGA ÚTIL                </v>
      </c>
      <c r="I11263">
        <v>7</v>
      </c>
    </row>
    <row r="11264" spans="1:9">
      <c r="A11264" t="str">
        <f>T("2018")</f>
        <v>2018</v>
      </c>
      <c r="B11264" t="str">
        <f>T("FISICO                                            ")</f>
        <v xml:space="preserve">FISICO                                            </v>
      </c>
      <c r="C11264" t="str">
        <f>T("RETIRO              ")</f>
        <v xml:space="preserve">RETIRO              </v>
      </c>
      <c r="D11264" t="str">
        <f>T("PACIFICO            ")</f>
        <v xml:space="preserve">PACIFICO            </v>
      </c>
      <c r="E11264" t="str">
        <f>T("CA ")</f>
        <v xml:space="preserve">CA </v>
      </c>
      <c r="F11264" t="str">
        <f>T("CAMIONES       ")</f>
        <v xml:space="preserve">CAMIONES       </v>
      </c>
      <c r="G11264" t="str">
        <f>T("De 1.000 a 2.999 KG DE CARGA ÚTIL                 ")</f>
        <v xml:space="preserve">De 1.000 a 2.999 KG DE CARGA ÚTIL                 </v>
      </c>
      <c r="I11264">
        <v>2</v>
      </c>
    </row>
    <row r="11265" spans="1:9">
      <c r="A11265" t="str">
        <f>T("2018")</f>
        <v>2018</v>
      </c>
      <c r="B11265" t="str">
        <f>T("FISICO                                            ")</f>
        <v xml:space="preserve">FISICO                                            </v>
      </c>
      <c r="C11265" t="str">
        <f>T("RETIRO              ")</f>
        <v xml:space="preserve">RETIRO              </v>
      </c>
      <c r="D11265" t="str">
        <f>T("ADELFAS             ")</f>
        <v xml:space="preserve">ADELFAS             </v>
      </c>
      <c r="E11265" t="str">
        <f>T("CA ")</f>
        <v xml:space="preserve">CA </v>
      </c>
      <c r="F11265" t="str">
        <f>T("CAMIONES       ")</f>
        <v xml:space="preserve">CAMIONES       </v>
      </c>
      <c r="G11265" t="str">
        <f>T("De menos de 1.000 KG DE CARGA ÚTIL                ")</f>
        <v xml:space="preserve">De menos de 1.000 KG DE CARGA ÚTIL                </v>
      </c>
      <c r="I11265">
        <v>3</v>
      </c>
    </row>
    <row r="11266" spans="1:9">
      <c r="A11266" t="str">
        <f>T("2018")</f>
        <v>2018</v>
      </c>
      <c r="B11266" t="str">
        <f>T("FISICO                                            ")</f>
        <v xml:space="preserve">FISICO                                            </v>
      </c>
      <c r="C11266" t="str">
        <f>T("RETIRO              ")</f>
        <v xml:space="preserve">RETIRO              </v>
      </c>
      <c r="D11266" t="str">
        <f>T("ADELFAS             ")</f>
        <v xml:space="preserve">ADELFAS             </v>
      </c>
      <c r="E11266" t="str">
        <f>T("CA ")</f>
        <v xml:space="preserve">CA </v>
      </c>
      <c r="F11266" t="str">
        <f>T("CAMIONES       ")</f>
        <v xml:space="preserve">CAMIONES       </v>
      </c>
      <c r="G11266" t="str">
        <f>T("De 1.000 a 2.999 KG DE CARGA ÚTIL                 ")</f>
        <v xml:space="preserve">De 1.000 a 2.999 KG DE CARGA ÚTIL                 </v>
      </c>
      <c r="I11266">
        <v>2</v>
      </c>
    </row>
    <row r="11267" spans="1:9">
      <c r="A11267" t="str">
        <f>T("2018")</f>
        <v>2018</v>
      </c>
      <c r="B11267" t="str">
        <f>T("FISICO                                            ")</f>
        <v xml:space="preserve">FISICO                                            </v>
      </c>
      <c r="C11267" t="str">
        <f>T("RETIRO              ")</f>
        <v xml:space="preserve">RETIRO              </v>
      </c>
      <c r="D11267" t="str">
        <f>T("ESTRELLA            ")</f>
        <v xml:space="preserve">ESTRELLA            </v>
      </c>
      <c r="E11267" t="str">
        <f>T("CA ")</f>
        <v xml:space="preserve">CA </v>
      </c>
      <c r="F11267" t="str">
        <f>T("CAMIONES       ")</f>
        <v xml:space="preserve">CAMIONES       </v>
      </c>
      <c r="G11267" t="str">
        <f>T("De menos de 1.000 KG DE CARGA ÚTIL                ")</f>
        <v xml:space="preserve">De menos de 1.000 KG DE CARGA ÚTIL                </v>
      </c>
      <c r="I11267">
        <v>5</v>
      </c>
    </row>
    <row r="11268" spans="1:9">
      <c r="A11268" t="str">
        <f>T("2018")</f>
        <v>2018</v>
      </c>
      <c r="B11268" t="str">
        <f>T("FISICO                                            ")</f>
        <v xml:space="preserve">FISICO                                            </v>
      </c>
      <c r="C11268" t="str">
        <f>T("RETIRO              ")</f>
        <v xml:space="preserve">RETIRO              </v>
      </c>
      <c r="D11268" t="str">
        <f>T("ESTRELLA            ")</f>
        <v xml:space="preserve">ESTRELLA            </v>
      </c>
      <c r="E11268" t="str">
        <f>T("CA ")</f>
        <v xml:space="preserve">CA </v>
      </c>
      <c r="F11268" t="str">
        <f>T("CAMIONES       ")</f>
        <v xml:space="preserve">CAMIONES       </v>
      </c>
      <c r="G11268" t="str">
        <f>T("De 1.000 a 2.999 KG DE CARGA ÚTIL                 ")</f>
        <v xml:space="preserve">De 1.000 a 2.999 KG DE CARGA ÚTIL                 </v>
      </c>
      <c r="I11268">
        <v>2</v>
      </c>
    </row>
    <row r="11269" spans="1:9">
      <c r="A11269" t="str">
        <f>T("2018")</f>
        <v>2018</v>
      </c>
      <c r="B11269" t="str">
        <f>T("FISICO                                            ")</f>
        <v xml:space="preserve">FISICO                                            </v>
      </c>
      <c r="C11269" t="str">
        <f>T("RETIRO              ")</f>
        <v xml:space="preserve">RETIRO              </v>
      </c>
      <c r="D11269" t="str">
        <f>T("IBIZA               ")</f>
        <v xml:space="preserve">IBIZA               </v>
      </c>
      <c r="E11269" t="str">
        <f>T("CA ")</f>
        <v xml:space="preserve">CA </v>
      </c>
      <c r="F11269" t="str">
        <f>T("CAMIONES       ")</f>
        <v xml:space="preserve">CAMIONES       </v>
      </c>
      <c r="G11269" t="str">
        <f>T("De menos de 1.000 KG DE CARGA ÚTIL                ")</f>
        <v xml:space="preserve">De menos de 1.000 KG DE CARGA ÚTIL                </v>
      </c>
      <c r="I11269">
        <v>11</v>
      </c>
    </row>
    <row r="11270" spans="1:9">
      <c r="A11270" t="str">
        <f>T("2018")</f>
        <v>2018</v>
      </c>
      <c r="B11270" t="str">
        <f>T("FISICO                                            ")</f>
        <v xml:space="preserve">FISICO                                            </v>
      </c>
      <c r="C11270" t="str">
        <f>T("RETIRO              ")</f>
        <v xml:space="preserve">RETIRO              </v>
      </c>
      <c r="D11270" t="str">
        <f>T("IBIZA               ")</f>
        <v xml:space="preserve">IBIZA               </v>
      </c>
      <c r="E11270" t="str">
        <f>T("CA ")</f>
        <v xml:space="preserve">CA </v>
      </c>
      <c r="F11270" t="str">
        <f>T("CAMIONES       ")</f>
        <v xml:space="preserve">CAMIONES       </v>
      </c>
      <c r="G11270" t="str">
        <f>T("De 1.000 a 2.999 KG DE CARGA ÚTIL                 ")</f>
        <v xml:space="preserve">De 1.000 a 2.999 KG DE CARGA ÚTIL                 </v>
      </c>
      <c r="I11270">
        <v>4</v>
      </c>
    </row>
    <row r="11271" spans="1:9">
      <c r="A11271" t="str">
        <f>T("2018")</f>
        <v>2018</v>
      </c>
      <c r="B11271" t="str">
        <f>T("FISICO                                            ")</f>
        <v xml:space="preserve">FISICO                                            </v>
      </c>
      <c r="C11271" t="str">
        <f>T("RETIRO              ")</f>
        <v xml:space="preserve">RETIRO              </v>
      </c>
      <c r="D11271" t="str">
        <f>T("LOS JERONIMOS       ")</f>
        <v xml:space="preserve">LOS JERONIMOS       </v>
      </c>
      <c r="E11271" t="str">
        <f>T("CA ")</f>
        <v xml:space="preserve">CA </v>
      </c>
      <c r="F11271" t="str">
        <f>T("CAMIONES       ")</f>
        <v xml:space="preserve">CAMIONES       </v>
      </c>
      <c r="G11271" t="str">
        <f>T("De menos de 1.000 KG DE CARGA ÚTIL                ")</f>
        <v xml:space="preserve">De menos de 1.000 KG DE CARGA ÚTIL                </v>
      </c>
      <c r="I11271">
        <v>8</v>
      </c>
    </row>
    <row r="11272" spans="1:9">
      <c r="A11272" t="str">
        <f>T("2018")</f>
        <v>2018</v>
      </c>
      <c r="B11272" t="str">
        <f>T("FISICO                                            ")</f>
        <v xml:space="preserve">FISICO                                            </v>
      </c>
      <c r="C11272" t="str">
        <f>T("RETIRO              ")</f>
        <v xml:space="preserve">RETIRO              </v>
      </c>
      <c r="D11272" t="str">
        <f>T("LOS JERONIMOS       ")</f>
        <v xml:space="preserve">LOS JERONIMOS       </v>
      </c>
      <c r="E11272" t="str">
        <f>T("CA ")</f>
        <v xml:space="preserve">CA </v>
      </c>
      <c r="F11272" t="str">
        <f>T("CAMIONES       ")</f>
        <v xml:space="preserve">CAMIONES       </v>
      </c>
      <c r="G11272" t="str">
        <f>T("De 1.000 a 2.999 KG DE CARGA ÚTIL                 ")</f>
        <v xml:space="preserve">De 1.000 a 2.999 KG DE CARGA ÚTIL                 </v>
      </c>
      <c r="I11272">
        <v>2</v>
      </c>
    </row>
    <row r="11273" spans="1:9">
      <c r="A11273" t="str">
        <f>T("2018")</f>
        <v>2018</v>
      </c>
      <c r="B11273" t="str">
        <f>T("FISICO                                            ")</f>
        <v xml:space="preserve">FISICO                                            </v>
      </c>
      <c r="C11273" t="str">
        <f>T("RETIRO              ")</f>
        <v xml:space="preserve">RETIRO              </v>
      </c>
      <c r="D11273" t="str">
        <f>T("NIÑO JESUS          ")</f>
        <v xml:space="preserve">NIÑO JESUS          </v>
      </c>
      <c r="E11273" t="str">
        <f>T("CA ")</f>
        <v xml:space="preserve">CA </v>
      </c>
      <c r="F11273" t="str">
        <f>T("CAMIONES       ")</f>
        <v xml:space="preserve">CAMIONES       </v>
      </c>
      <c r="G11273" t="str">
        <f>T("De menos de 1.000 KG DE CARGA ÚTIL                ")</f>
        <v xml:space="preserve">De menos de 1.000 KG DE CARGA ÚTIL                </v>
      </c>
      <c r="I11273">
        <v>6</v>
      </c>
    </row>
    <row r="11274" spans="1:9">
      <c r="A11274" t="str">
        <f>T("2018")</f>
        <v>2018</v>
      </c>
      <c r="B11274" t="str">
        <f>T("FISICO                                            ")</f>
        <v xml:space="preserve">FISICO                                            </v>
      </c>
      <c r="C11274" t="str">
        <f>T("RETIRO              ")</f>
        <v xml:space="preserve">RETIRO              </v>
      </c>
      <c r="D11274" t="str">
        <f>T("NIÑO JESUS          ")</f>
        <v xml:space="preserve">NIÑO JESUS          </v>
      </c>
      <c r="E11274" t="str">
        <f>T("CA ")</f>
        <v xml:space="preserve">CA </v>
      </c>
      <c r="F11274" t="str">
        <f>T("CAMIONES       ")</f>
        <v xml:space="preserve">CAMIONES       </v>
      </c>
      <c r="G11274" t="str">
        <f>T("De 1.000 a 2.999 KG DE CARGA ÚTIL                 ")</f>
        <v xml:space="preserve">De 1.000 a 2.999 KG DE CARGA ÚTIL                 </v>
      </c>
      <c r="I11274">
        <v>1</v>
      </c>
    </row>
    <row r="11275" spans="1:9">
      <c r="A11275" t="str">
        <f>T("2018")</f>
        <v>2018</v>
      </c>
      <c r="B11275" t="str">
        <f>T("JURIDICO                                          ")</f>
        <v xml:space="preserve">JURIDICO                                          </v>
      </c>
      <c r="C11275" t="str">
        <f>T("RETIRO              ")</f>
        <v xml:space="preserve">RETIRO              </v>
      </c>
      <c r="D11275" t="str">
        <f>T("PACIFICO            ")</f>
        <v xml:space="preserve">PACIFICO            </v>
      </c>
      <c r="E11275" t="str">
        <f>T("CA ")</f>
        <v xml:space="preserve">CA </v>
      </c>
      <c r="F11275" t="str">
        <f>T("CAMIONES       ")</f>
        <v xml:space="preserve">CAMIONES       </v>
      </c>
      <c r="G11275" t="str">
        <f>T("De menos de 1.000 KG DE CARGA ÚTIL                ")</f>
        <v xml:space="preserve">De menos de 1.000 KG DE CARGA ÚTIL                </v>
      </c>
      <c r="I11275">
        <v>3</v>
      </c>
    </row>
    <row r="11276" spans="1:9">
      <c r="A11276" t="str">
        <f>T("2018")</f>
        <v>2018</v>
      </c>
      <c r="B11276" t="str">
        <f>T("JURIDICO                                          ")</f>
        <v xml:space="preserve">JURIDICO                                          </v>
      </c>
      <c r="C11276" t="str">
        <f>T("RETIRO              ")</f>
        <v xml:space="preserve">RETIRO              </v>
      </c>
      <c r="D11276" t="str">
        <f>T("PACIFICO            ")</f>
        <v xml:space="preserve">PACIFICO            </v>
      </c>
      <c r="E11276" t="str">
        <f>T("CA ")</f>
        <v xml:space="preserve">CA </v>
      </c>
      <c r="F11276" t="str">
        <f>T("CAMIONES       ")</f>
        <v xml:space="preserve">CAMIONES       </v>
      </c>
      <c r="G11276" t="str">
        <f>T("De 1.000 a 2.999 KG DE CARGA ÚTIL                 ")</f>
        <v xml:space="preserve">De 1.000 a 2.999 KG DE CARGA ÚTIL                 </v>
      </c>
      <c r="I11276">
        <v>2</v>
      </c>
    </row>
    <row r="11277" spans="1:9">
      <c r="A11277" t="str">
        <f>T("2018")</f>
        <v>2018</v>
      </c>
      <c r="B11277" t="str">
        <f>T("JURIDICO                                          ")</f>
        <v xml:space="preserve">JURIDICO                                          </v>
      </c>
      <c r="C11277" t="str">
        <f>T("RETIRO              ")</f>
        <v xml:space="preserve">RETIRO              </v>
      </c>
      <c r="D11277" t="str">
        <f>T("PACIFICO            ")</f>
        <v xml:space="preserve">PACIFICO            </v>
      </c>
      <c r="E11277" t="str">
        <f>T("CA ")</f>
        <v xml:space="preserve">CA </v>
      </c>
      <c r="F11277" t="str">
        <f>T("CAMIONES       ")</f>
        <v xml:space="preserve">CAMIONES       </v>
      </c>
      <c r="G11277" t="str">
        <f>T("De 3.000 a 9.999 KG DE CARGA ÚTIL                 ")</f>
        <v xml:space="preserve">De 3.000 a 9.999 KG DE CARGA ÚTIL                 </v>
      </c>
      <c r="I11277">
        <v>3</v>
      </c>
    </row>
    <row r="11278" spans="1:9">
      <c r="A11278" t="str">
        <f>T("2018")</f>
        <v>2018</v>
      </c>
      <c r="B11278" t="str">
        <f>T("JURIDICO                                          ")</f>
        <v xml:space="preserve">JURIDICO                                          </v>
      </c>
      <c r="C11278" t="str">
        <f>T("RETIRO              ")</f>
        <v xml:space="preserve">RETIRO              </v>
      </c>
      <c r="D11278" t="str">
        <f>T("PACIFICO            ")</f>
        <v xml:space="preserve">PACIFICO            </v>
      </c>
      <c r="E11278" t="str">
        <f>T("CA ")</f>
        <v xml:space="preserve">CA </v>
      </c>
      <c r="F11278" t="str">
        <f>T("CAMIONES       ")</f>
        <v xml:space="preserve">CAMIONES       </v>
      </c>
      <c r="G11278" t="str">
        <f>T("De 10.000 KG DE CARGA ÚTIL en adelante            ")</f>
        <v xml:space="preserve">De 10.000 KG DE CARGA ÚTIL en adelante            </v>
      </c>
      <c r="I11278">
        <v>2</v>
      </c>
    </row>
    <row r="11279" spans="1:9">
      <c r="A11279" t="str">
        <f>T("2018")</f>
        <v>2018</v>
      </c>
      <c r="B11279" t="str">
        <f>T("JURIDICO                                          ")</f>
        <v xml:space="preserve">JURIDICO                                          </v>
      </c>
      <c r="C11279" t="str">
        <f>T("RETIRO              ")</f>
        <v xml:space="preserve">RETIRO              </v>
      </c>
      <c r="D11279" t="str">
        <f>T("ADELFAS             ")</f>
        <v xml:space="preserve">ADELFAS             </v>
      </c>
      <c r="E11279" t="str">
        <f>T("CA ")</f>
        <v xml:space="preserve">CA </v>
      </c>
      <c r="F11279" t="str">
        <f>T("CAMIONES       ")</f>
        <v xml:space="preserve">CAMIONES       </v>
      </c>
      <c r="G11279" t="str">
        <f>T("De menos de 1.000 KG DE CARGA ÚTIL                ")</f>
        <v xml:space="preserve">De menos de 1.000 KG DE CARGA ÚTIL                </v>
      </c>
      <c r="I11279">
        <v>4</v>
      </c>
    </row>
    <row r="11280" spans="1:9">
      <c r="A11280" t="str">
        <f>T("2018")</f>
        <v>2018</v>
      </c>
      <c r="B11280" t="str">
        <f>T("JURIDICO                                          ")</f>
        <v xml:space="preserve">JURIDICO                                          </v>
      </c>
      <c r="C11280" t="str">
        <f>T("RETIRO              ")</f>
        <v xml:space="preserve">RETIRO              </v>
      </c>
      <c r="D11280" t="str">
        <f>T("ADELFAS             ")</f>
        <v xml:space="preserve">ADELFAS             </v>
      </c>
      <c r="E11280" t="str">
        <f>T("CA ")</f>
        <v xml:space="preserve">CA </v>
      </c>
      <c r="F11280" t="str">
        <f>T("CAMIONES       ")</f>
        <v xml:space="preserve">CAMIONES       </v>
      </c>
      <c r="G11280" t="str">
        <f>T("De 1.000 a 2.999 KG DE CARGA ÚTIL                 ")</f>
        <v xml:space="preserve">De 1.000 a 2.999 KG DE CARGA ÚTIL                 </v>
      </c>
      <c r="I11280">
        <v>6</v>
      </c>
    </row>
    <row r="11281" spans="1:9">
      <c r="A11281" t="str">
        <f>T("2018")</f>
        <v>2018</v>
      </c>
      <c r="B11281" t="str">
        <f>T("JURIDICO                                          ")</f>
        <v xml:space="preserve">JURIDICO                                          </v>
      </c>
      <c r="C11281" t="str">
        <f>T("RETIRO              ")</f>
        <v xml:space="preserve">RETIRO              </v>
      </c>
      <c r="D11281" t="str">
        <f>T("ADELFAS             ")</f>
        <v xml:space="preserve">ADELFAS             </v>
      </c>
      <c r="E11281" t="str">
        <f>T("CA ")</f>
        <v xml:space="preserve">CA </v>
      </c>
      <c r="F11281" t="str">
        <f>T("CAMIONES       ")</f>
        <v xml:space="preserve">CAMIONES       </v>
      </c>
      <c r="G11281" t="str">
        <f>T("De 3.000 a 9.999 KG DE CARGA ÚTIL                 ")</f>
        <v xml:space="preserve">De 3.000 a 9.999 KG DE CARGA ÚTIL                 </v>
      </c>
      <c r="I11281">
        <v>4</v>
      </c>
    </row>
    <row r="11282" spans="1:9">
      <c r="A11282" t="str">
        <f>T("2018")</f>
        <v>2018</v>
      </c>
      <c r="B11282" t="str">
        <f>T("JURIDICO                                          ")</f>
        <v xml:space="preserve">JURIDICO                                          </v>
      </c>
      <c r="C11282" t="str">
        <f>T("RETIRO              ")</f>
        <v xml:space="preserve">RETIRO              </v>
      </c>
      <c r="D11282" t="str">
        <f>T("ESTRELLA            ")</f>
        <v xml:space="preserve">ESTRELLA            </v>
      </c>
      <c r="E11282" t="str">
        <f>T("CA ")</f>
        <v xml:space="preserve">CA </v>
      </c>
      <c r="F11282" t="str">
        <f>T("CAMIONES       ")</f>
        <v xml:space="preserve">CAMIONES       </v>
      </c>
      <c r="G11282" t="str">
        <f>T("De menos de 1.000 KG DE CARGA ÚTIL                ")</f>
        <v xml:space="preserve">De menos de 1.000 KG DE CARGA ÚTIL                </v>
      </c>
      <c r="I11282">
        <v>8</v>
      </c>
    </row>
    <row r="11283" spans="1:9">
      <c r="A11283" t="str">
        <f>T("2018")</f>
        <v>2018</v>
      </c>
      <c r="B11283" t="str">
        <f>T("JURIDICO                                          ")</f>
        <v xml:space="preserve">JURIDICO                                          </v>
      </c>
      <c r="C11283" t="str">
        <f>T("RETIRO              ")</f>
        <v xml:space="preserve">RETIRO              </v>
      </c>
      <c r="D11283" t="str">
        <f>T("ESTRELLA            ")</f>
        <v xml:space="preserve">ESTRELLA            </v>
      </c>
      <c r="E11283" t="str">
        <f>T("CA ")</f>
        <v xml:space="preserve">CA </v>
      </c>
      <c r="F11283" t="str">
        <f>T("CAMIONES       ")</f>
        <v xml:space="preserve">CAMIONES       </v>
      </c>
      <c r="G11283" t="str">
        <f>T("De 3.000 a 9.999 KG DE CARGA ÚTIL                 ")</f>
        <v xml:space="preserve">De 3.000 a 9.999 KG DE CARGA ÚTIL                 </v>
      </c>
      <c r="I11283">
        <v>1</v>
      </c>
    </row>
    <row r="11284" spans="1:9">
      <c r="A11284" t="str">
        <f>T("2018")</f>
        <v>2018</v>
      </c>
      <c r="B11284" t="str">
        <f>T("JURIDICO                                          ")</f>
        <v xml:space="preserve">JURIDICO                                          </v>
      </c>
      <c r="C11284" t="str">
        <f>T("RETIRO              ")</f>
        <v xml:space="preserve">RETIRO              </v>
      </c>
      <c r="D11284" t="str">
        <f>T("IBIZA               ")</f>
        <v xml:space="preserve">IBIZA               </v>
      </c>
      <c r="E11284" t="str">
        <f>T("CA ")</f>
        <v xml:space="preserve">CA </v>
      </c>
      <c r="F11284" t="str">
        <f>T("CAMIONES       ")</f>
        <v xml:space="preserve">CAMIONES       </v>
      </c>
      <c r="G11284" t="str">
        <f>T("De menos de 1.000 KG DE CARGA ÚTIL                ")</f>
        <v xml:space="preserve">De menos de 1.000 KG DE CARGA ÚTIL                </v>
      </c>
      <c r="I11284">
        <v>5</v>
      </c>
    </row>
    <row r="11285" spans="1:9">
      <c r="A11285" t="str">
        <f>T("2018")</f>
        <v>2018</v>
      </c>
      <c r="B11285" t="str">
        <f>T("JURIDICO                                          ")</f>
        <v xml:space="preserve">JURIDICO                                          </v>
      </c>
      <c r="C11285" t="str">
        <f>T("RETIRO              ")</f>
        <v xml:space="preserve">RETIRO              </v>
      </c>
      <c r="D11285" t="str">
        <f>T("IBIZA               ")</f>
        <v xml:space="preserve">IBIZA               </v>
      </c>
      <c r="E11285" t="str">
        <f>T("CA ")</f>
        <v xml:space="preserve">CA </v>
      </c>
      <c r="F11285" t="str">
        <f>T("CAMIONES       ")</f>
        <v xml:space="preserve">CAMIONES       </v>
      </c>
      <c r="G11285" t="str">
        <f>T("De 1.000 a 2.999 KG DE CARGA ÚTIL                 ")</f>
        <v xml:space="preserve">De 1.000 a 2.999 KG DE CARGA ÚTIL                 </v>
      </c>
      <c r="I11285">
        <v>3</v>
      </c>
    </row>
    <row r="11286" spans="1:9">
      <c r="A11286" t="str">
        <f>T("2018")</f>
        <v>2018</v>
      </c>
      <c r="B11286" t="str">
        <f>T("JURIDICO                                          ")</f>
        <v xml:space="preserve">JURIDICO                                          </v>
      </c>
      <c r="C11286" t="str">
        <f>T("RETIRO              ")</f>
        <v xml:space="preserve">RETIRO              </v>
      </c>
      <c r="D11286" t="str">
        <f>T("IBIZA               ")</f>
        <v xml:space="preserve">IBIZA               </v>
      </c>
      <c r="E11286" t="str">
        <f>T("CA ")</f>
        <v xml:space="preserve">CA </v>
      </c>
      <c r="F11286" t="str">
        <f>T("CAMIONES       ")</f>
        <v xml:space="preserve">CAMIONES       </v>
      </c>
      <c r="G11286" t="str">
        <f>T("De 3.000 a 9.999 KG DE CARGA ÚTIL                 ")</f>
        <v xml:space="preserve">De 3.000 a 9.999 KG DE CARGA ÚTIL                 </v>
      </c>
      <c r="I11286">
        <v>1</v>
      </c>
    </row>
    <row r="11287" spans="1:9">
      <c r="A11287" t="str">
        <f>T("2018")</f>
        <v>2018</v>
      </c>
      <c r="B11287" t="str">
        <f>T("JURIDICO                                          ")</f>
        <v xml:space="preserve">JURIDICO                                          </v>
      </c>
      <c r="C11287" t="str">
        <f>T("RETIRO              ")</f>
        <v xml:space="preserve">RETIRO              </v>
      </c>
      <c r="D11287" t="str">
        <f>T("LOS JERONIMOS       ")</f>
        <v xml:space="preserve">LOS JERONIMOS       </v>
      </c>
      <c r="E11287" t="str">
        <f>T("CA ")</f>
        <v xml:space="preserve">CA </v>
      </c>
      <c r="F11287" t="str">
        <f>T("CAMIONES       ")</f>
        <v xml:space="preserve">CAMIONES       </v>
      </c>
      <c r="G11287" t="str">
        <f>T("De menos de 1.000 KG DE CARGA ÚTIL                ")</f>
        <v xml:space="preserve">De menos de 1.000 KG DE CARGA ÚTIL                </v>
      </c>
      <c r="I11287">
        <v>6</v>
      </c>
    </row>
    <row r="11288" spans="1:9">
      <c r="A11288" t="str">
        <f>T("2018")</f>
        <v>2018</v>
      </c>
      <c r="B11288" t="str">
        <f>T("JURIDICO                                          ")</f>
        <v xml:space="preserve">JURIDICO                                          </v>
      </c>
      <c r="C11288" t="str">
        <f>T("RETIRO              ")</f>
        <v xml:space="preserve">RETIRO              </v>
      </c>
      <c r="D11288" t="str">
        <f>T("LOS JERONIMOS       ")</f>
        <v xml:space="preserve">LOS JERONIMOS       </v>
      </c>
      <c r="E11288" t="str">
        <f>T("CA ")</f>
        <v xml:space="preserve">CA </v>
      </c>
      <c r="F11288" t="str">
        <f>T("CAMIONES       ")</f>
        <v xml:space="preserve">CAMIONES       </v>
      </c>
      <c r="G11288" t="str">
        <f>T("De 1.000 a 2.999 KG DE CARGA ÚTIL                 ")</f>
        <v xml:space="preserve">De 1.000 a 2.999 KG DE CARGA ÚTIL                 </v>
      </c>
      <c r="I11288">
        <v>2</v>
      </c>
    </row>
    <row r="11289" spans="1:9">
      <c r="A11289" t="str">
        <f>T("2018")</f>
        <v>2018</v>
      </c>
      <c r="B11289" t="str">
        <f>T("JURIDICO                                          ")</f>
        <v xml:space="preserve">JURIDICO                                          </v>
      </c>
      <c r="C11289" t="str">
        <f>T("RETIRO              ")</f>
        <v xml:space="preserve">RETIRO              </v>
      </c>
      <c r="D11289" t="str">
        <f>T("LOS JERONIMOS       ")</f>
        <v xml:space="preserve">LOS JERONIMOS       </v>
      </c>
      <c r="E11289" t="str">
        <f>T("CA ")</f>
        <v xml:space="preserve">CA </v>
      </c>
      <c r="F11289" t="str">
        <f>T("CAMIONES       ")</f>
        <v xml:space="preserve">CAMIONES       </v>
      </c>
      <c r="G11289" t="str">
        <f>T("De 10.000 KG DE CARGA ÚTIL en adelante            ")</f>
        <v xml:space="preserve">De 10.000 KG DE CARGA ÚTIL en adelante            </v>
      </c>
      <c r="I11289">
        <v>1</v>
      </c>
    </row>
    <row r="11290" spans="1:9">
      <c r="A11290" t="str">
        <f>T("2018")</f>
        <v>2018</v>
      </c>
      <c r="B11290" t="str">
        <f>T("JURIDICO                                          ")</f>
        <v xml:space="preserve">JURIDICO                                          </v>
      </c>
      <c r="C11290" t="str">
        <f>T("RETIRO              ")</f>
        <v xml:space="preserve">RETIRO              </v>
      </c>
      <c r="D11290" t="str">
        <f>T("NIÑO JESUS          ")</f>
        <v xml:space="preserve">NIÑO JESUS          </v>
      </c>
      <c r="E11290" t="str">
        <f>T("CA ")</f>
        <v xml:space="preserve">CA </v>
      </c>
      <c r="F11290" t="str">
        <f>T("CAMIONES       ")</f>
        <v xml:space="preserve">CAMIONES       </v>
      </c>
      <c r="G11290" t="str">
        <f>T("De menos de 1.000 KG DE CARGA ÚTIL                ")</f>
        <v xml:space="preserve">De menos de 1.000 KG DE CARGA ÚTIL                </v>
      </c>
      <c r="I11290">
        <v>3</v>
      </c>
    </row>
    <row r="11291" spans="1:9">
      <c r="A11291" t="str">
        <f>T("2018")</f>
        <v>2018</v>
      </c>
      <c r="B11291" t="str">
        <f>T("JURIDICO                                          ")</f>
        <v xml:space="preserve">JURIDICO                                          </v>
      </c>
      <c r="C11291" t="str">
        <f>T("RETIRO              ")</f>
        <v xml:space="preserve">RETIRO              </v>
      </c>
      <c r="D11291" t="str">
        <f>T("NIÑO JESUS          ")</f>
        <v xml:space="preserve">NIÑO JESUS          </v>
      </c>
      <c r="E11291" t="str">
        <f>T("CA ")</f>
        <v xml:space="preserve">CA </v>
      </c>
      <c r="F11291" t="str">
        <f>T("CAMIONES       ")</f>
        <v xml:space="preserve">CAMIONES       </v>
      </c>
      <c r="G11291" t="str">
        <f>T("De 1.000 a 2.999 KG DE CARGA ÚTIL                 ")</f>
        <v xml:space="preserve">De 1.000 a 2.999 KG DE CARGA ÚTIL                 </v>
      </c>
      <c r="I11291">
        <v>2</v>
      </c>
    </row>
    <row r="11292" spans="1:9">
      <c r="A11292" t="str">
        <f>T("2018")</f>
        <v>2018</v>
      </c>
      <c r="B11292" t="str">
        <f>T("JURIDICO                                          ")</f>
        <v xml:space="preserve">JURIDICO                                          </v>
      </c>
      <c r="C11292" t="str">
        <f>T("RETIRO              ")</f>
        <v xml:space="preserve">RETIRO              </v>
      </c>
      <c r="D11292" t="str">
        <f>T("NIÑO JESUS          ")</f>
        <v xml:space="preserve">NIÑO JESUS          </v>
      </c>
      <c r="E11292" t="str">
        <f>T("CA ")</f>
        <v xml:space="preserve">CA </v>
      </c>
      <c r="F11292" t="str">
        <f>T("CAMIONES       ")</f>
        <v xml:space="preserve">CAMIONES       </v>
      </c>
      <c r="G11292" t="str">
        <f>T("De 3.000 a 9.999 KG DE CARGA ÚTIL                 ")</f>
        <v xml:space="preserve">De 3.000 a 9.999 KG DE CARGA ÚTIL                 </v>
      </c>
      <c r="I11292">
        <v>1</v>
      </c>
    </row>
    <row r="11293" spans="1:9">
      <c r="A11293" t="str">
        <f>T("2018")</f>
        <v>2018</v>
      </c>
      <c r="B11293" t="str">
        <f>T("FISICO                                            ")</f>
        <v xml:space="preserve">FISICO                                            </v>
      </c>
      <c r="C11293" t="str">
        <f>T("RETIRO              ")</f>
        <v xml:space="preserve">RETIRO              </v>
      </c>
      <c r="D11293" t="str">
        <f>T("PACIFICO            ")</f>
        <v xml:space="preserve">PACIFICO            </v>
      </c>
      <c r="E11293" t="str">
        <f>T("CI ")</f>
        <v xml:space="preserve">CI </v>
      </c>
      <c r="F11293" t="str">
        <f>T("CICLOMOTORES   ")</f>
        <v xml:space="preserve">CICLOMOTORES   </v>
      </c>
      <c r="G11293" t="str">
        <f>T("todos                                             ")</f>
        <v xml:space="preserve">todos                                             </v>
      </c>
      <c r="H11293" t="str">
        <f>T("DIESEL                                            ")</f>
        <v xml:space="preserve">DIESEL                                            </v>
      </c>
      <c r="I11293">
        <v>5</v>
      </c>
    </row>
    <row r="11294" spans="1:9">
      <c r="A11294" t="str">
        <f>T("2018")</f>
        <v>2018</v>
      </c>
      <c r="B11294" t="str">
        <f>T("FISICO                                            ")</f>
        <v xml:space="preserve">FISICO                                            </v>
      </c>
      <c r="C11294" t="str">
        <f>T("RETIRO              ")</f>
        <v xml:space="preserve">RETIRO              </v>
      </c>
      <c r="D11294" t="str">
        <f>T("ADELFAS             ")</f>
        <v xml:space="preserve">ADELFAS             </v>
      </c>
      <c r="E11294" t="str">
        <f>T("CI ")</f>
        <v xml:space="preserve">CI </v>
      </c>
      <c r="F11294" t="str">
        <f>T("CICLOMOTORES   ")</f>
        <v xml:space="preserve">CICLOMOTORES   </v>
      </c>
      <c r="G11294" t="str">
        <f>T("todos                                             ")</f>
        <v xml:space="preserve">todos                                             </v>
      </c>
      <c r="H11294" t="str">
        <f>T("DIESEL                                            ")</f>
        <v xml:space="preserve">DIESEL                                            </v>
      </c>
      <c r="I11294">
        <v>2</v>
      </c>
    </row>
    <row r="11295" spans="1:9">
      <c r="A11295" t="str">
        <f>T("2018")</f>
        <v>2018</v>
      </c>
      <c r="B11295" t="str">
        <f>T("FISICO                                            ")</f>
        <v xml:space="preserve">FISICO                                            </v>
      </c>
      <c r="C11295" t="str">
        <f>T("RETIRO              ")</f>
        <v xml:space="preserve">RETIRO              </v>
      </c>
      <c r="D11295" t="str">
        <f>T("ESTRELLA            ")</f>
        <v xml:space="preserve">ESTRELLA            </v>
      </c>
      <c r="E11295" t="str">
        <f>T("CI ")</f>
        <v xml:space="preserve">CI </v>
      </c>
      <c r="F11295" t="str">
        <f>T("CICLOMOTORES   ")</f>
        <v xml:space="preserve">CICLOMOTORES   </v>
      </c>
      <c r="G11295" t="str">
        <f>T("todos                                             ")</f>
        <v xml:space="preserve">todos                                             </v>
      </c>
      <c r="H11295" t="str">
        <f>T("DIESEL                                            ")</f>
        <v xml:space="preserve">DIESEL                                            </v>
      </c>
      <c r="I11295">
        <v>2</v>
      </c>
    </row>
    <row r="11296" spans="1:9">
      <c r="A11296" t="str">
        <f>T("2018")</f>
        <v>2018</v>
      </c>
      <c r="B11296" t="str">
        <f>T("FISICO                                            ")</f>
        <v xml:space="preserve">FISICO                                            </v>
      </c>
      <c r="C11296" t="str">
        <f>T("RETIRO              ")</f>
        <v xml:space="preserve">RETIRO              </v>
      </c>
      <c r="D11296" t="str">
        <f>T("IBIZA               ")</f>
        <v xml:space="preserve">IBIZA               </v>
      </c>
      <c r="E11296" t="str">
        <f>T("CI ")</f>
        <v xml:space="preserve">CI </v>
      </c>
      <c r="F11296" t="str">
        <f>T("CICLOMOTORES   ")</f>
        <v xml:space="preserve">CICLOMOTORES   </v>
      </c>
      <c r="G11296" t="str">
        <f>T("todos                                             ")</f>
        <v xml:space="preserve">todos                                             </v>
      </c>
      <c r="H11296" t="str">
        <f>T("DIESEL                                            ")</f>
        <v xml:space="preserve">DIESEL                                            </v>
      </c>
      <c r="I11296">
        <v>4</v>
      </c>
    </row>
    <row r="11297" spans="1:9">
      <c r="A11297" t="str">
        <f>T("2018")</f>
        <v>2018</v>
      </c>
      <c r="B11297" t="str">
        <f>T("FISICO                                            ")</f>
        <v xml:space="preserve">FISICO                                            </v>
      </c>
      <c r="C11297" t="str">
        <f>T("RETIRO              ")</f>
        <v xml:space="preserve">RETIRO              </v>
      </c>
      <c r="D11297" t="str">
        <f>T("NIÑO JESUS          ")</f>
        <v xml:space="preserve">NIÑO JESUS          </v>
      </c>
      <c r="E11297" t="str">
        <f>T("CI ")</f>
        <v xml:space="preserve">CI </v>
      </c>
      <c r="F11297" t="str">
        <f>T("CICLOMOTORES   ")</f>
        <v xml:space="preserve">CICLOMOTORES   </v>
      </c>
      <c r="G11297" t="str">
        <f>T("todos                                             ")</f>
        <v xml:space="preserve">todos                                             </v>
      </c>
      <c r="H11297" t="str">
        <f>T("DIESEL                                            ")</f>
        <v xml:space="preserve">DIESEL                                            </v>
      </c>
      <c r="I11297">
        <v>3</v>
      </c>
    </row>
    <row r="11298" spans="1:9">
      <c r="A11298" t="str">
        <f>T("2018")</f>
        <v>2018</v>
      </c>
      <c r="B11298" t="str">
        <f>T("JURIDICO                                          ")</f>
        <v xml:space="preserve">JURIDICO                                          </v>
      </c>
      <c r="C11298" t="str">
        <f>T("RETIRO              ")</f>
        <v xml:space="preserve">RETIRO              </v>
      </c>
      <c r="D11298" t="str">
        <f>T("PACIFICO            ")</f>
        <v xml:space="preserve">PACIFICO            </v>
      </c>
      <c r="E11298" t="str">
        <f>T("CI ")</f>
        <v xml:space="preserve">CI </v>
      </c>
      <c r="F11298" t="str">
        <f>T("CICLOMOTORES   ")</f>
        <v xml:space="preserve">CICLOMOTORES   </v>
      </c>
      <c r="G11298" t="str">
        <f>T("todos                                             ")</f>
        <v xml:space="preserve">todos                                             </v>
      </c>
      <c r="H11298" t="str">
        <f>T("DIESEL                                            ")</f>
        <v xml:space="preserve">DIESEL                                            </v>
      </c>
      <c r="I11298">
        <v>1</v>
      </c>
    </row>
    <row r="11299" spans="1:9">
      <c r="A11299" t="str">
        <f>T("2018")</f>
        <v>2018</v>
      </c>
      <c r="B11299" t="str">
        <f>T("JURIDICO                                          ")</f>
        <v xml:space="preserve">JURIDICO                                          </v>
      </c>
      <c r="C11299" t="str">
        <f>T("RETIRO              ")</f>
        <v xml:space="preserve">RETIRO              </v>
      </c>
      <c r="D11299" t="str">
        <f>T("IBIZA               ")</f>
        <v xml:space="preserve">IBIZA               </v>
      </c>
      <c r="E11299" t="str">
        <f>T("CI ")</f>
        <v xml:space="preserve">CI </v>
      </c>
      <c r="F11299" t="str">
        <f>T("CICLOMOTORES   ")</f>
        <v xml:space="preserve">CICLOMOTORES   </v>
      </c>
      <c r="G11299" t="str">
        <f>T("todos                                             ")</f>
        <v xml:space="preserve">todos                                             </v>
      </c>
      <c r="H11299" t="str">
        <f>T("DIESEL                                            ")</f>
        <v xml:space="preserve">DIESEL                                            </v>
      </c>
      <c r="I11299">
        <v>2</v>
      </c>
    </row>
    <row r="11300" spans="1:9">
      <c r="A11300" t="str">
        <f>T("2018")</f>
        <v>2018</v>
      </c>
      <c r="B11300" t="str">
        <f>T("FISICO                                            ")</f>
        <v xml:space="preserve">FISICO                                            </v>
      </c>
      <c r="C11300" t="str">
        <f>T("RETIRO              ")</f>
        <v xml:space="preserve">RETIRO              </v>
      </c>
      <c r="D11300" t="str">
        <f>T("IBIZA               ")</f>
        <v xml:space="preserve">IBIZA               </v>
      </c>
      <c r="E11300" t="str">
        <f>T("CI ")</f>
        <v xml:space="preserve">CI </v>
      </c>
      <c r="F11300" t="str">
        <f>T("CICLOMOTORES   ")</f>
        <v xml:space="preserve">CICLOMOTORES   </v>
      </c>
      <c r="G11300" t="str">
        <f>T("todos                                             ")</f>
        <v xml:space="preserve">todos                                             </v>
      </c>
      <c r="H11300" t="str">
        <f>T("ELÉCTRICO                                         ")</f>
        <v xml:space="preserve">ELÉCTRICO                                         </v>
      </c>
      <c r="I11300">
        <v>1</v>
      </c>
    </row>
    <row r="11301" spans="1:9">
      <c r="A11301" t="str">
        <f>T("2018")</f>
        <v>2018</v>
      </c>
      <c r="B11301" t="str">
        <f>T("FISICO                                            ")</f>
        <v xml:space="preserve">FISICO                                            </v>
      </c>
      <c r="C11301" t="str">
        <f>T("RETIRO              ")</f>
        <v xml:space="preserve">RETIRO              </v>
      </c>
      <c r="D11301" t="str">
        <f>T("NIÑO JESUS          ")</f>
        <v xml:space="preserve">NIÑO JESUS          </v>
      </c>
      <c r="E11301" t="str">
        <f>T("CI ")</f>
        <v xml:space="preserve">CI </v>
      </c>
      <c r="F11301" t="str">
        <f>T("CICLOMOTORES   ")</f>
        <v xml:space="preserve">CICLOMOTORES   </v>
      </c>
      <c r="G11301" t="str">
        <f>T("todos                                             ")</f>
        <v xml:space="preserve">todos                                             </v>
      </c>
      <c r="H11301" t="str">
        <f>T("ELÉCTRICO                                         ")</f>
        <v xml:space="preserve">ELÉCTRICO                                         </v>
      </c>
      <c r="I11301">
        <v>2</v>
      </c>
    </row>
    <row r="11302" spans="1:9">
      <c r="A11302" t="str">
        <f>T("2018")</f>
        <v>2018</v>
      </c>
      <c r="B11302" t="str">
        <f>T("JURIDICO                                          ")</f>
        <v xml:space="preserve">JURIDICO                                          </v>
      </c>
      <c r="C11302" t="str">
        <f>T("RETIRO              ")</f>
        <v xml:space="preserve">RETIRO              </v>
      </c>
      <c r="D11302" t="str">
        <f>T("ADELFAS             ")</f>
        <v xml:space="preserve">ADELFAS             </v>
      </c>
      <c r="E11302" t="str">
        <f>T("CI ")</f>
        <v xml:space="preserve">CI </v>
      </c>
      <c r="F11302" t="str">
        <f>T("CICLOMOTORES   ")</f>
        <v xml:space="preserve">CICLOMOTORES   </v>
      </c>
      <c r="G11302" t="str">
        <f>T("todos                                             ")</f>
        <v xml:space="preserve">todos                                             </v>
      </c>
      <c r="H11302" t="str">
        <f>T("ELÉCTRICO                                         ")</f>
        <v xml:space="preserve">ELÉCTRICO                                         </v>
      </c>
      <c r="I11302">
        <v>10</v>
      </c>
    </row>
    <row r="11303" spans="1:9">
      <c r="A11303" t="str">
        <f>T("2018")</f>
        <v>2018</v>
      </c>
      <c r="B11303" t="str">
        <f>T("JURIDICO                                          ")</f>
        <v xml:space="preserve">JURIDICO                                          </v>
      </c>
      <c r="C11303" t="str">
        <f>T("RETIRO              ")</f>
        <v xml:space="preserve">RETIRO              </v>
      </c>
      <c r="D11303" t="str">
        <f>T("NIÑO JESUS          ")</f>
        <v xml:space="preserve">NIÑO JESUS          </v>
      </c>
      <c r="E11303" t="str">
        <f>T("CI ")</f>
        <v xml:space="preserve">CI </v>
      </c>
      <c r="F11303" t="str">
        <f>T("CICLOMOTORES   ")</f>
        <v xml:space="preserve">CICLOMOTORES   </v>
      </c>
      <c r="G11303" t="str">
        <f>T("todos                                             ")</f>
        <v xml:space="preserve">todos                                             </v>
      </c>
      <c r="H11303" t="str">
        <f>T("ELÉCTRICO                                         ")</f>
        <v xml:space="preserve">ELÉCTRICO                                         </v>
      </c>
      <c r="I11303">
        <v>1</v>
      </c>
    </row>
    <row r="11304" spans="1:9">
      <c r="A11304" t="str">
        <f>T("2018")</f>
        <v>2018</v>
      </c>
      <c r="B11304" t="str">
        <f>T("Entidad sin personalidad jurídica (art. 35.4 LGT) ")</f>
        <v xml:space="preserve">Entidad sin personalidad jurídica (art. 35.4 LGT) </v>
      </c>
      <c r="C11304" t="str">
        <f>T("RETIRO              ")</f>
        <v xml:space="preserve">RETIRO              </v>
      </c>
      <c r="D11304" t="str">
        <f>T("PACIFICO            ")</f>
        <v xml:space="preserve">PACIFICO            </v>
      </c>
      <c r="E11304" t="str">
        <f>T("CI ")</f>
        <v xml:space="preserve">CI </v>
      </c>
      <c r="F11304" t="str">
        <f>T("CICLOMOTORES   ")</f>
        <v xml:space="preserve">CICLOMOTORES   </v>
      </c>
      <c r="G11304" t="str">
        <f>T("todos                                             ")</f>
        <v xml:space="preserve">todos                                             </v>
      </c>
      <c r="H11304" t="str">
        <f>T("GASOLINA                                          ")</f>
        <v xml:space="preserve">GASOLINA                                          </v>
      </c>
      <c r="I11304">
        <v>1</v>
      </c>
    </row>
    <row r="11305" spans="1:9">
      <c r="A11305" t="str">
        <f>T("2018")</f>
        <v>2018</v>
      </c>
      <c r="B11305" t="str">
        <f>T("Entidad sin personalidad jurídica (art. 35.4 LGT) ")</f>
        <v xml:space="preserve">Entidad sin personalidad jurídica (art. 35.4 LGT) </v>
      </c>
      <c r="C11305" t="str">
        <f>T("RETIRO              ")</f>
        <v xml:space="preserve">RETIRO              </v>
      </c>
      <c r="D11305" t="str">
        <f>T("ADELFAS             ")</f>
        <v xml:space="preserve">ADELFAS             </v>
      </c>
      <c r="E11305" t="str">
        <f>T("CI ")</f>
        <v xml:space="preserve">CI </v>
      </c>
      <c r="F11305" t="str">
        <f>T("CICLOMOTORES   ")</f>
        <v xml:space="preserve">CICLOMOTORES   </v>
      </c>
      <c r="G11305" t="str">
        <f>T("todos                                             ")</f>
        <v xml:space="preserve">todos                                             </v>
      </c>
      <c r="H11305" t="str">
        <f>T("GASOLINA                                          ")</f>
        <v xml:space="preserve">GASOLINA                                          </v>
      </c>
      <c r="I11305">
        <v>2</v>
      </c>
    </row>
    <row r="11306" spans="1:9">
      <c r="A11306" t="str">
        <f>T("2018")</f>
        <v>2018</v>
      </c>
      <c r="B11306" t="str">
        <f>T("Entidad sin personalidad jurídica (art. 35.4 LGT) ")</f>
        <v xml:space="preserve">Entidad sin personalidad jurídica (art. 35.4 LGT) </v>
      </c>
      <c r="C11306" t="str">
        <f>T("RETIRO              ")</f>
        <v xml:space="preserve">RETIRO              </v>
      </c>
      <c r="D11306" t="str">
        <f>T("IBIZA               ")</f>
        <v xml:space="preserve">IBIZA               </v>
      </c>
      <c r="E11306" t="str">
        <f>T("CI ")</f>
        <v xml:space="preserve">CI </v>
      </c>
      <c r="F11306" t="str">
        <f>T("CICLOMOTORES   ")</f>
        <v xml:space="preserve">CICLOMOTORES   </v>
      </c>
      <c r="G11306" t="str">
        <f>T("todos                                             ")</f>
        <v xml:space="preserve">todos                                             </v>
      </c>
      <c r="H11306" t="str">
        <f>T("GASOLINA                                          ")</f>
        <v xml:space="preserve">GASOLINA                                          </v>
      </c>
      <c r="I11306">
        <v>4</v>
      </c>
    </row>
    <row r="11307" spans="1:9">
      <c r="A11307" t="str">
        <f>T("2018")</f>
        <v>2018</v>
      </c>
      <c r="B11307" t="str">
        <f>T("FISICO                                            ")</f>
        <v xml:space="preserve">FISICO                                            </v>
      </c>
      <c r="C11307" t="str">
        <f>T("RETIRO              ")</f>
        <v xml:space="preserve">RETIRO              </v>
      </c>
      <c r="D11307" t="str">
        <f>T("PACIFICO            ")</f>
        <v xml:space="preserve">PACIFICO            </v>
      </c>
      <c r="E11307" t="str">
        <f>T("CI ")</f>
        <v xml:space="preserve">CI </v>
      </c>
      <c r="F11307" t="str">
        <f>T("CICLOMOTORES   ")</f>
        <v xml:space="preserve">CICLOMOTORES   </v>
      </c>
      <c r="G11307" t="str">
        <f>T("todos                                             ")</f>
        <v xml:space="preserve">todos                                             </v>
      </c>
      <c r="H11307" t="str">
        <f>T("GASOLINA                                          ")</f>
        <v xml:space="preserve">GASOLINA                                          </v>
      </c>
      <c r="I11307">
        <v>287</v>
      </c>
    </row>
    <row r="11308" spans="1:9">
      <c r="A11308" t="str">
        <f>T("2018")</f>
        <v>2018</v>
      </c>
      <c r="B11308" t="str">
        <f>T("FISICO                                            ")</f>
        <v xml:space="preserve">FISICO                                            </v>
      </c>
      <c r="C11308" t="str">
        <f>T("RETIRO              ")</f>
        <v xml:space="preserve">RETIRO              </v>
      </c>
      <c r="D11308" t="str">
        <f>T("ADELFAS             ")</f>
        <v xml:space="preserve">ADELFAS             </v>
      </c>
      <c r="E11308" t="str">
        <f>T("CI ")</f>
        <v xml:space="preserve">CI </v>
      </c>
      <c r="F11308" t="str">
        <f>T("CICLOMOTORES   ")</f>
        <v xml:space="preserve">CICLOMOTORES   </v>
      </c>
      <c r="G11308" t="str">
        <f>T("todos                                             ")</f>
        <v xml:space="preserve">todos                                             </v>
      </c>
      <c r="H11308" t="str">
        <f>T("GASOLINA                                          ")</f>
        <v xml:space="preserve">GASOLINA                                          </v>
      </c>
      <c r="I11308">
        <v>151</v>
      </c>
    </row>
    <row r="11309" spans="1:9">
      <c r="A11309" t="str">
        <f>T("2018")</f>
        <v>2018</v>
      </c>
      <c r="B11309" t="str">
        <f>T("FISICO                                            ")</f>
        <v xml:space="preserve">FISICO                                            </v>
      </c>
      <c r="C11309" t="str">
        <f>T("RETIRO              ")</f>
        <v xml:space="preserve">RETIRO              </v>
      </c>
      <c r="D11309" t="str">
        <f>T("ESTRELLA            ")</f>
        <v xml:space="preserve">ESTRELLA            </v>
      </c>
      <c r="E11309" t="str">
        <f>T("CI ")</f>
        <v xml:space="preserve">CI </v>
      </c>
      <c r="F11309" t="str">
        <f>T("CICLOMOTORES   ")</f>
        <v xml:space="preserve">CICLOMOTORES   </v>
      </c>
      <c r="G11309" t="str">
        <f>T("todos                                             ")</f>
        <v xml:space="preserve">todos                                             </v>
      </c>
      <c r="H11309" t="str">
        <f>T("GASOLINA                                          ")</f>
        <v xml:space="preserve">GASOLINA                                          </v>
      </c>
      <c r="I11309">
        <v>212</v>
      </c>
    </row>
    <row r="11310" spans="1:9">
      <c r="A11310" t="str">
        <f>T("2018")</f>
        <v>2018</v>
      </c>
      <c r="B11310" t="str">
        <f>T("FISICO                                            ")</f>
        <v xml:space="preserve">FISICO                                            </v>
      </c>
      <c r="C11310" t="str">
        <f>T("RETIRO              ")</f>
        <v xml:space="preserve">RETIRO              </v>
      </c>
      <c r="D11310" t="str">
        <f>T("IBIZA               ")</f>
        <v xml:space="preserve">IBIZA               </v>
      </c>
      <c r="E11310" t="str">
        <f>T("CI ")</f>
        <v xml:space="preserve">CI </v>
      </c>
      <c r="F11310" t="str">
        <f>T("CICLOMOTORES   ")</f>
        <v xml:space="preserve">CICLOMOTORES   </v>
      </c>
      <c r="G11310" t="str">
        <f>T("todos                                             ")</f>
        <v xml:space="preserve">todos                                             </v>
      </c>
      <c r="H11310" t="str">
        <f>T("GASOLINA                                          ")</f>
        <v xml:space="preserve">GASOLINA                                          </v>
      </c>
      <c r="I11310">
        <v>202</v>
      </c>
    </row>
    <row r="11311" spans="1:9">
      <c r="A11311" t="str">
        <f>T("2018")</f>
        <v>2018</v>
      </c>
      <c r="B11311" t="str">
        <f>T("FISICO                                            ")</f>
        <v xml:space="preserve">FISICO                                            </v>
      </c>
      <c r="C11311" t="str">
        <f>T("RETIRO              ")</f>
        <v xml:space="preserve">RETIRO              </v>
      </c>
      <c r="D11311" t="str">
        <f>T("LOS JERONIMOS       ")</f>
        <v xml:space="preserve">LOS JERONIMOS       </v>
      </c>
      <c r="E11311" t="str">
        <f>T("CI ")</f>
        <v xml:space="preserve">CI </v>
      </c>
      <c r="F11311" t="str">
        <f>T("CICLOMOTORES   ")</f>
        <v xml:space="preserve">CICLOMOTORES   </v>
      </c>
      <c r="G11311" t="str">
        <f>T("todos                                             ")</f>
        <v xml:space="preserve">todos                                             </v>
      </c>
      <c r="H11311" t="str">
        <f>T("GASOLINA                                          ")</f>
        <v xml:space="preserve">GASOLINA                                          </v>
      </c>
      <c r="I11311">
        <v>99</v>
      </c>
    </row>
    <row r="11312" spans="1:9">
      <c r="A11312" t="str">
        <f>T("2018")</f>
        <v>2018</v>
      </c>
      <c r="B11312" t="str">
        <f>T("FISICO                                            ")</f>
        <v xml:space="preserve">FISICO                                            </v>
      </c>
      <c r="C11312" t="str">
        <f>T("RETIRO              ")</f>
        <v xml:space="preserve">RETIRO              </v>
      </c>
      <c r="D11312" t="str">
        <f>T("NIÑO JESUS          ")</f>
        <v xml:space="preserve">NIÑO JESUS          </v>
      </c>
      <c r="E11312" t="str">
        <f>T("CI ")</f>
        <v xml:space="preserve">CI </v>
      </c>
      <c r="F11312" t="str">
        <f>T("CICLOMOTORES   ")</f>
        <v xml:space="preserve">CICLOMOTORES   </v>
      </c>
      <c r="G11312" t="str">
        <f>T("todos                                             ")</f>
        <v xml:space="preserve">todos                                             </v>
      </c>
      <c r="H11312" t="str">
        <f>T("GASOLINA                                          ")</f>
        <v xml:space="preserve">GASOLINA                                          </v>
      </c>
      <c r="I11312">
        <v>163</v>
      </c>
    </row>
    <row r="11313" spans="1:9">
      <c r="A11313" t="str">
        <f>T("2018")</f>
        <v>2018</v>
      </c>
      <c r="B11313" t="str">
        <f>T("JURIDICO                                          ")</f>
        <v xml:space="preserve">JURIDICO                                          </v>
      </c>
      <c r="C11313" t="str">
        <f>T("RETIRO              ")</f>
        <v xml:space="preserve">RETIRO              </v>
      </c>
      <c r="D11313" t="str">
        <f>T("PACIFICO            ")</f>
        <v xml:space="preserve">PACIFICO            </v>
      </c>
      <c r="E11313" t="str">
        <f>T("CI ")</f>
        <v xml:space="preserve">CI </v>
      </c>
      <c r="F11313" t="str">
        <f>T("CICLOMOTORES   ")</f>
        <v xml:space="preserve">CICLOMOTORES   </v>
      </c>
      <c r="G11313" t="str">
        <f>T("todos                                             ")</f>
        <v xml:space="preserve">todos                                             </v>
      </c>
      <c r="H11313" t="str">
        <f>T("GASOLINA                                          ")</f>
        <v xml:space="preserve">GASOLINA                                          </v>
      </c>
      <c r="I11313">
        <v>48</v>
      </c>
    </row>
    <row r="11314" spans="1:9">
      <c r="A11314" t="str">
        <f>T("2018")</f>
        <v>2018</v>
      </c>
      <c r="B11314" t="str">
        <f>T("JURIDICO                                          ")</f>
        <v xml:space="preserve">JURIDICO                                          </v>
      </c>
      <c r="C11314" t="str">
        <f>T("RETIRO              ")</f>
        <v xml:space="preserve">RETIRO              </v>
      </c>
      <c r="D11314" t="str">
        <f>T("ADELFAS             ")</f>
        <v xml:space="preserve">ADELFAS             </v>
      </c>
      <c r="E11314" t="str">
        <f>T("CI ")</f>
        <v xml:space="preserve">CI </v>
      </c>
      <c r="F11314" t="str">
        <f>T("CICLOMOTORES   ")</f>
        <v xml:space="preserve">CICLOMOTORES   </v>
      </c>
      <c r="G11314" t="str">
        <f>T("todos                                             ")</f>
        <v xml:space="preserve">todos                                             </v>
      </c>
      <c r="H11314" t="str">
        <f>T("GASOLINA                                          ")</f>
        <v xml:space="preserve">GASOLINA                                          </v>
      </c>
      <c r="I11314">
        <v>69</v>
      </c>
    </row>
    <row r="11315" spans="1:9">
      <c r="A11315" t="str">
        <f>T("2018")</f>
        <v>2018</v>
      </c>
      <c r="B11315" t="str">
        <f>T("JURIDICO                                          ")</f>
        <v xml:space="preserve">JURIDICO                                          </v>
      </c>
      <c r="C11315" t="str">
        <f>T("RETIRO              ")</f>
        <v xml:space="preserve">RETIRO              </v>
      </c>
      <c r="D11315" t="str">
        <f>T("ESTRELLA            ")</f>
        <v xml:space="preserve">ESTRELLA            </v>
      </c>
      <c r="E11315" t="str">
        <f>T("CI ")</f>
        <v xml:space="preserve">CI </v>
      </c>
      <c r="F11315" t="str">
        <f>T("CICLOMOTORES   ")</f>
        <v xml:space="preserve">CICLOMOTORES   </v>
      </c>
      <c r="G11315" t="str">
        <f>T("todos                                             ")</f>
        <v xml:space="preserve">todos                                             </v>
      </c>
      <c r="H11315" t="str">
        <f>T("GASOLINA                                          ")</f>
        <v xml:space="preserve">GASOLINA                                          </v>
      </c>
      <c r="I11315">
        <v>39</v>
      </c>
    </row>
    <row r="11316" spans="1:9">
      <c r="A11316" t="str">
        <f>T("2018")</f>
        <v>2018</v>
      </c>
      <c r="B11316" t="str">
        <f>T("JURIDICO                                          ")</f>
        <v xml:space="preserve">JURIDICO                                          </v>
      </c>
      <c r="C11316" t="str">
        <f>T("RETIRO              ")</f>
        <v xml:space="preserve">RETIRO              </v>
      </c>
      <c r="D11316" t="str">
        <f>T("IBIZA               ")</f>
        <v xml:space="preserve">IBIZA               </v>
      </c>
      <c r="E11316" t="str">
        <f>T("CI ")</f>
        <v xml:space="preserve">CI </v>
      </c>
      <c r="F11316" t="str">
        <f>T("CICLOMOTORES   ")</f>
        <v xml:space="preserve">CICLOMOTORES   </v>
      </c>
      <c r="G11316" t="str">
        <f>T("todos                                             ")</f>
        <v xml:space="preserve">todos                                             </v>
      </c>
      <c r="H11316" t="str">
        <f>T("GASOLINA                                          ")</f>
        <v xml:space="preserve">GASOLINA                                          </v>
      </c>
      <c r="I11316">
        <v>24</v>
      </c>
    </row>
    <row r="11317" spans="1:9">
      <c r="A11317" t="str">
        <f>T("2018")</f>
        <v>2018</v>
      </c>
      <c r="B11317" t="str">
        <f>T("JURIDICO                                          ")</f>
        <v xml:space="preserve">JURIDICO                                          </v>
      </c>
      <c r="C11317" t="str">
        <f>T("RETIRO              ")</f>
        <v xml:space="preserve">RETIRO              </v>
      </c>
      <c r="D11317" t="str">
        <f>T("LOS JERONIMOS       ")</f>
        <v xml:space="preserve">LOS JERONIMOS       </v>
      </c>
      <c r="E11317" t="str">
        <f>T("CI ")</f>
        <v xml:space="preserve">CI </v>
      </c>
      <c r="F11317" t="str">
        <f>T("CICLOMOTORES   ")</f>
        <v xml:space="preserve">CICLOMOTORES   </v>
      </c>
      <c r="G11317" t="str">
        <f>T("todos                                             ")</f>
        <v xml:space="preserve">todos                                             </v>
      </c>
      <c r="H11317" t="str">
        <f>T("GASOLINA                                          ")</f>
        <v xml:space="preserve">GASOLINA                                          </v>
      </c>
      <c r="I11317">
        <v>8</v>
      </c>
    </row>
    <row r="11318" spans="1:9">
      <c r="A11318" t="str">
        <f>T("2018")</f>
        <v>2018</v>
      </c>
      <c r="B11318" t="str">
        <f>T("JURIDICO                                          ")</f>
        <v xml:space="preserve">JURIDICO                                          </v>
      </c>
      <c r="C11318" t="str">
        <f>T("RETIRO              ")</f>
        <v xml:space="preserve">RETIRO              </v>
      </c>
      <c r="D11318" t="str">
        <f>T("NIÑO JESUS          ")</f>
        <v xml:space="preserve">NIÑO JESUS          </v>
      </c>
      <c r="E11318" t="str">
        <f>T("CI ")</f>
        <v xml:space="preserve">CI </v>
      </c>
      <c r="F11318" t="str">
        <f>T("CICLOMOTORES   ")</f>
        <v xml:space="preserve">CICLOMOTORES   </v>
      </c>
      <c r="G11318" t="str">
        <f>T("todos                                             ")</f>
        <v xml:space="preserve">todos                                             </v>
      </c>
      <c r="H11318" t="str">
        <f>T("GASOLINA                                          ")</f>
        <v xml:space="preserve">GASOLINA                                          </v>
      </c>
      <c r="I11318">
        <v>17</v>
      </c>
    </row>
    <row r="11319" spans="1:9">
      <c r="A11319" t="str">
        <f>T("2018")</f>
        <v>2018</v>
      </c>
      <c r="B11319" t="str">
        <f>T("Entidad sin personalidad jurídica (art. 35.4 LGT) ")</f>
        <v xml:space="preserve">Entidad sin personalidad jurídica (art. 35.4 LGT) </v>
      </c>
      <c r="C11319" t="str">
        <f>T("RETIRO              ")</f>
        <v xml:space="preserve">RETIRO              </v>
      </c>
      <c r="D11319" t="str">
        <f>T("PACIFICO            ")</f>
        <v xml:space="preserve">PACIFICO            </v>
      </c>
      <c r="E11319" t="str">
        <f>T("CI ")</f>
        <v xml:space="preserve">CI </v>
      </c>
      <c r="F11319" t="str">
        <f>T("CICLOMOTORES   ")</f>
        <v xml:space="preserve">CICLOMOTORES   </v>
      </c>
      <c r="G11319" t="str">
        <f>T("todos                                             ")</f>
        <v xml:space="preserve">todos                                             </v>
      </c>
      <c r="I11319">
        <v>2</v>
      </c>
    </row>
    <row r="11320" spans="1:9">
      <c r="A11320" t="str">
        <f>T("2018")</f>
        <v>2018</v>
      </c>
      <c r="B11320" t="str">
        <f>T("FISICO                                            ")</f>
        <v xml:space="preserve">FISICO                                            </v>
      </c>
      <c r="C11320" t="str">
        <f>T("RETIRO              ")</f>
        <v xml:space="preserve">RETIRO              </v>
      </c>
      <c r="D11320" t="str">
        <f>T("PACIFICO            ")</f>
        <v xml:space="preserve">PACIFICO            </v>
      </c>
      <c r="E11320" t="str">
        <f>T("CI ")</f>
        <v xml:space="preserve">CI </v>
      </c>
      <c r="F11320" t="str">
        <f>T("CICLOMOTORES   ")</f>
        <v xml:space="preserve">CICLOMOTORES   </v>
      </c>
      <c r="G11320" t="str">
        <f>T("todos                                             ")</f>
        <v xml:space="preserve">todos                                             </v>
      </c>
      <c r="I11320">
        <v>33</v>
      </c>
    </row>
    <row r="11321" spans="1:9">
      <c r="A11321" t="str">
        <f>T("2018")</f>
        <v>2018</v>
      </c>
      <c r="B11321" t="str">
        <f>T("FISICO                                            ")</f>
        <v xml:space="preserve">FISICO                                            </v>
      </c>
      <c r="C11321" t="str">
        <f>T("RETIRO              ")</f>
        <v xml:space="preserve">RETIRO              </v>
      </c>
      <c r="D11321" t="str">
        <f>T("ADELFAS             ")</f>
        <v xml:space="preserve">ADELFAS             </v>
      </c>
      <c r="E11321" t="str">
        <f>T("CI ")</f>
        <v xml:space="preserve">CI </v>
      </c>
      <c r="F11321" t="str">
        <f>T("CICLOMOTORES   ")</f>
        <v xml:space="preserve">CICLOMOTORES   </v>
      </c>
      <c r="G11321" t="str">
        <f>T("todos                                             ")</f>
        <v xml:space="preserve">todos                                             </v>
      </c>
      <c r="I11321">
        <v>14</v>
      </c>
    </row>
    <row r="11322" spans="1:9">
      <c r="A11322" t="str">
        <f>T("2018")</f>
        <v>2018</v>
      </c>
      <c r="B11322" t="str">
        <f>T("FISICO                                            ")</f>
        <v xml:space="preserve">FISICO                                            </v>
      </c>
      <c r="C11322" t="str">
        <f>T("RETIRO              ")</f>
        <v xml:space="preserve">RETIRO              </v>
      </c>
      <c r="D11322" t="str">
        <f>T("ESTRELLA            ")</f>
        <v xml:space="preserve">ESTRELLA            </v>
      </c>
      <c r="E11322" t="str">
        <f>T("CI ")</f>
        <v xml:space="preserve">CI </v>
      </c>
      <c r="F11322" t="str">
        <f>T("CICLOMOTORES   ")</f>
        <v xml:space="preserve">CICLOMOTORES   </v>
      </c>
      <c r="G11322" t="str">
        <f>T("todos                                             ")</f>
        <v xml:space="preserve">todos                                             </v>
      </c>
      <c r="I11322">
        <v>22</v>
      </c>
    </row>
    <row r="11323" spans="1:9">
      <c r="A11323" t="str">
        <f>T("2018")</f>
        <v>2018</v>
      </c>
      <c r="B11323" t="str">
        <f>T("FISICO                                            ")</f>
        <v xml:space="preserve">FISICO                                            </v>
      </c>
      <c r="C11323" t="str">
        <f>T("RETIRO              ")</f>
        <v xml:space="preserve">RETIRO              </v>
      </c>
      <c r="D11323" t="str">
        <f>T("IBIZA               ")</f>
        <v xml:space="preserve">IBIZA               </v>
      </c>
      <c r="E11323" t="str">
        <f>T("CI ")</f>
        <v xml:space="preserve">CI </v>
      </c>
      <c r="F11323" t="str">
        <f>T("CICLOMOTORES   ")</f>
        <v xml:space="preserve">CICLOMOTORES   </v>
      </c>
      <c r="G11323" t="str">
        <f>T("todos                                             ")</f>
        <v xml:space="preserve">todos                                             </v>
      </c>
      <c r="I11323">
        <v>20</v>
      </c>
    </row>
    <row r="11324" spans="1:9">
      <c r="A11324" t="str">
        <f>T("2018")</f>
        <v>2018</v>
      </c>
      <c r="B11324" t="str">
        <f>T("FISICO                                            ")</f>
        <v xml:space="preserve">FISICO                                            </v>
      </c>
      <c r="C11324" t="str">
        <f>T("RETIRO              ")</f>
        <v xml:space="preserve">RETIRO              </v>
      </c>
      <c r="D11324" t="str">
        <f>T("LOS JERONIMOS       ")</f>
        <v xml:space="preserve">LOS JERONIMOS       </v>
      </c>
      <c r="E11324" t="str">
        <f>T("CI ")</f>
        <v xml:space="preserve">CI </v>
      </c>
      <c r="F11324" t="str">
        <f>T("CICLOMOTORES   ")</f>
        <v xml:space="preserve">CICLOMOTORES   </v>
      </c>
      <c r="G11324" t="str">
        <f>T("todos                                             ")</f>
        <v xml:space="preserve">todos                                             </v>
      </c>
      <c r="I11324">
        <v>7</v>
      </c>
    </row>
    <row r="11325" spans="1:9">
      <c r="A11325" t="str">
        <f>T("2018")</f>
        <v>2018</v>
      </c>
      <c r="B11325" t="str">
        <f>T("FISICO                                            ")</f>
        <v xml:space="preserve">FISICO                                            </v>
      </c>
      <c r="C11325" t="str">
        <f>T("RETIRO              ")</f>
        <v xml:space="preserve">RETIRO              </v>
      </c>
      <c r="D11325" t="str">
        <f>T("NIÑO JESUS          ")</f>
        <v xml:space="preserve">NIÑO JESUS          </v>
      </c>
      <c r="E11325" t="str">
        <f>T("CI ")</f>
        <v xml:space="preserve">CI </v>
      </c>
      <c r="F11325" t="str">
        <f>T("CICLOMOTORES   ")</f>
        <v xml:space="preserve">CICLOMOTORES   </v>
      </c>
      <c r="G11325" t="str">
        <f>T("todos                                             ")</f>
        <v xml:space="preserve">todos                                             </v>
      </c>
      <c r="I11325">
        <v>16</v>
      </c>
    </row>
    <row r="11326" spans="1:9">
      <c r="A11326" t="str">
        <f>T("2018")</f>
        <v>2018</v>
      </c>
      <c r="B11326" t="str">
        <f>T("JURIDICO                                          ")</f>
        <v xml:space="preserve">JURIDICO                                          </v>
      </c>
      <c r="C11326" t="str">
        <f>T("RETIRO              ")</f>
        <v xml:space="preserve">RETIRO              </v>
      </c>
      <c r="D11326" t="str">
        <f>T("PACIFICO            ")</f>
        <v xml:space="preserve">PACIFICO            </v>
      </c>
      <c r="E11326" t="str">
        <f>T("CI ")</f>
        <v xml:space="preserve">CI </v>
      </c>
      <c r="F11326" t="str">
        <f>T("CICLOMOTORES   ")</f>
        <v xml:space="preserve">CICLOMOTORES   </v>
      </c>
      <c r="G11326" t="str">
        <f>T("todos                                             ")</f>
        <v xml:space="preserve">todos                                             </v>
      </c>
      <c r="I11326">
        <v>2</v>
      </c>
    </row>
    <row r="11327" spans="1:9">
      <c r="A11327" t="str">
        <f>T("2018")</f>
        <v>2018</v>
      </c>
      <c r="B11327" t="str">
        <f>T("JURIDICO                                          ")</f>
        <v xml:space="preserve">JURIDICO                                          </v>
      </c>
      <c r="C11327" t="str">
        <f>T("RETIRO              ")</f>
        <v xml:space="preserve">RETIRO              </v>
      </c>
      <c r="D11327" t="str">
        <f>T("ADELFAS             ")</f>
        <v xml:space="preserve">ADELFAS             </v>
      </c>
      <c r="E11327" t="str">
        <f>T("CI ")</f>
        <v xml:space="preserve">CI </v>
      </c>
      <c r="F11327" t="str">
        <f>T("CICLOMOTORES   ")</f>
        <v xml:space="preserve">CICLOMOTORES   </v>
      </c>
      <c r="G11327" t="str">
        <f>T("todos                                             ")</f>
        <v xml:space="preserve">todos                                             </v>
      </c>
      <c r="I11327">
        <v>1</v>
      </c>
    </row>
    <row r="11328" spans="1:9">
      <c r="A11328" t="str">
        <f>T("2018")</f>
        <v>2018</v>
      </c>
      <c r="B11328" t="str">
        <f>T("Entidad sin personalidad jurídica (art. 35.4 LGT) ")</f>
        <v xml:space="preserve">Entidad sin personalidad jurídica (art. 35.4 LGT) </v>
      </c>
      <c r="C11328" t="str">
        <f>T("RETIRO              ")</f>
        <v xml:space="preserve">RETIRO              </v>
      </c>
      <c r="D11328" t="str">
        <f>T("PACIFICO            ")</f>
        <v xml:space="preserve">PACIFICO            </v>
      </c>
      <c r="E11328" t="str">
        <f>T("MT ")</f>
        <v xml:space="preserve">MT </v>
      </c>
      <c r="F11328" t="str">
        <f>T("MOTOCICLETAS   ")</f>
        <v xml:space="preserve">MOTOCICLETAS   </v>
      </c>
      <c r="G11328" t="str">
        <f>T("De menos de 125,01 CENTIMETROS CUBICOS            ")</f>
        <v xml:space="preserve">De menos de 125,01 CENTIMETROS CUBICOS            </v>
      </c>
      <c r="H11328" t="str">
        <f>T("DIESEL                                            ")</f>
        <v xml:space="preserve">DIESEL                                            </v>
      </c>
      <c r="I11328">
        <v>1</v>
      </c>
    </row>
    <row r="11329" spans="1:9">
      <c r="A11329" t="str">
        <f>T("2018")</f>
        <v>2018</v>
      </c>
      <c r="B11329" t="str">
        <f>T("FISICO                                            ")</f>
        <v xml:space="preserve">FISICO                                            </v>
      </c>
      <c r="C11329" t="str">
        <f>T("RETIRO              ")</f>
        <v xml:space="preserve">RETIRO              </v>
      </c>
      <c r="D11329" t="str">
        <f>T("ADELFAS             ")</f>
        <v xml:space="preserve">ADELFAS             </v>
      </c>
      <c r="E11329" t="str">
        <f>T("MT ")</f>
        <v xml:space="preserve">MT </v>
      </c>
      <c r="F11329" t="str">
        <f>T("MOTOCICLETAS   ")</f>
        <v xml:space="preserve">MOTOCICLETAS   </v>
      </c>
      <c r="G11329" t="str">
        <f>T("De 125,01 a 250 CENTIMETROS CUBICOS               ")</f>
        <v xml:space="preserve">De 125,01 a 250 CENTIMETROS CUBICOS               </v>
      </c>
      <c r="H11329" t="str">
        <f>T("DIESEL                                            ")</f>
        <v xml:space="preserve">DIESEL                                            </v>
      </c>
      <c r="I11329">
        <v>1</v>
      </c>
    </row>
    <row r="11330" spans="1:9">
      <c r="A11330" t="str">
        <f>T("2018")</f>
        <v>2018</v>
      </c>
      <c r="B11330" t="str">
        <f>T("FISICO                                            ")</f>
        <v xml:space="preserve">FISICO                                            </v>
      </c>
      <c r="C11330" t="str">
        <f>T("RETIRO              ")</f>
        <v xml:space="preserve">RETIRO              </v>
      </c>
      <c r="D11330" t="str">
        <f>T("LOS JERONIMOS       ")</f>
        <v xml:space="preserve">LOS JERONIMOS       </v>
      </c>
      <c r="E11330" t="str">
        <f>T("MT ")</f>
        <v xml:space="preserve">MT </v>
      </c>
      <c r="F11330" t="str">
        <f>T("MOTOCICLETAS   ")</f>
        <v xml:space="preserve">MOTOCICLETAS   </v>
      </c>
      <c r="G11330" t="str">
        <f>T("De 125,01 a 250 CENTIMETROS CUBICOS               ")</f>
        <v xml:space="preserve">De 125,01 a 250 CENTIMETROS CUBICOS               </v>
      </c>
      <c r="H11330" t="str">
        <f>T("DIESEL                                            ")</f>
        <v xml:space="preserve">DIESEL                                            </v>
      </c>
      <c r="I11330">
        <v>1</v>
      </c>
    </row>
    <row r="11331" spans="1:9">
      <c r="A11331" t="str">
        <f>T("2018")</f>
        <v>2018</v>
      </c>
      <c r="B11331" t="str">
        <f>T("JURIDICO                                          ")</f>
        <v xml:space="preserve">JURIDICO                                          </v>
      </c>
      <c r="C11331" t="str">
        <f>T("RETIRO              ")</f>
        <v xml:space="preserve">RETIRO              </v>
      </c>
      <c r="D11331" t="str">
        <f>T("ESTRELLA            ")</f>
        <v xml:space="preserve">ESTRELLA            </v>
      </c>
      <c r="E11331" t="str">
        <f>T("MT ")</f>
        <v xml:space="preserve">MT </v>
      </c>
      <c r="F11331" t="str">
        <f>T("MOTOCICLETAS   ")</f>
        <v xml:space="preserve">MOTOCICLETAS   </v>
      </c>
      <c r="G11331" t="str">
        <f>T("De menos de 125,01 CENTIMETROS CUBICOS            ")</f>
        <v xml:space="preserve">De menos de 125,01 CENTIMETROS CUBICOS            </v>
      </c>
      <c r="H11331" t="str">
        <f>T("DIESEL                                            ")</f>
        <v xml:space="preserve">DIESEL                                            </v>
      </c>
      <c r="I11331">
        <v>1</v>
      </c>
    </row>
    <row r="11332" spans="1:9">
      <c r="A11332" t="str">
        <f>T("2018")</f>
        <v>2018</v>
      </c>
      <c r="B11332" t="str">
        <f>T("JURIDICO                                          ")</f>
        <v xml:space="preserve">JURIDICO                                          </v>
      </c>
      <c r="C11332" t="str">
        <f>T("RETIRO              ")</f>
        <v xml:space="preserve">RETIRO              </v>
      </c>
      <c r="D11332" t="str">
        <f>T("ESTRELLA            ")</f>
        <v xml:space="preserve">ESTRELLA            </v>
      </c>
      <c r="E11332" t="str">
        <f>T("MT ")</f>
        <v xml:space="preserve">MT </v>
      </c>
      <c r="F11332" t="str">
        <f>T("MOTOCICLETAS   ")</f>
        <v xml:space="preserve">MOTOCICLETAS   </v>
      </c>
      <c r="G11332" t="str">
        <f>T("De 500,01 a 1.000 CENTIMETROS CUBICOS             ")</f>
        <v xml:space="preserve">De 500,01 a 1.000 CENTIMETROS CUBICOS             </v>
      </c>
      <c r="H11332" t="str">
        <f>T("DIESEL                                            ")</f>
        <v xml:space="preserve">DIESEL                                            </v>
      </c>
      <c r="I11332">
        <v>13</v>
      </c>
    </row>
    <row r="11333" spans="1:9">
      <c r="A11333" t="str">
        <f>T("2018")</f>
        <v>2018</v>
      </c>
      <c r="B11333" t="str">
        <f>T("FISICO                                            ")</f>
        <v xml:space="preserve">FISICO                                            </v>
      </c>
      <c r="C11333" t="str">
        <f>T("RETIRO              ")</f>
        <v xml:space="preserve">RETIRO              </v>
      </c>
      <c r="D11333" t="str">
        <f>T("ESTRELLA            ")</f>
        <v xml:space="preserve">ESTRELLA            </v>
      </c>
      <c r="E11333" t="str">
        <f>T("MT ")</f>
        <v xml:space="preserve">MT </v>
      </c>
      <c r="F11333" t="str">
        <f>T("MOTOCICLETAS   ")</f>
        <v xml:space="preserve">MOTOCICLETAS   </v>
      </c>
      <c r="G11333" t="str">
        <f>T("De 500,01 a 1.000 CENTIMETROS CUBICOS             ")</f>
        <v xml:space="preserve">De 500,01 a 1.000 CENTIMETROS CUBICOS             </v>
      </c>
      <c r="H11333" t="str">
        <f>T("ELÉCTRICO                                         ")</f>
        <v xml:space="preserve">ELÉCTRICO                                         </v>
      </c>
      <c r="I11333">
        <v>1</v>
      </c>
    </row>
    <row r="11334" spans="1:9">
      <c r="A11334" t="str">
        <f>T("2018")</f>
        <v>2018</v>
      </c>
      <c r="B11334" t="str">
        <f>T("FISICO                                            ")</f>
        <v xml:space="preserve">FISICO                                            </v>
      </c>
      <c r="C11334" t="str">
        <f>T("RETIRO              ")</f>
        <v xml:space="preserve">RETIRO              </v>
      </c>
      <c r="D11334" t="str">
        <f>T("LOS JERONIMOS       ")</f>
        <v xml:space="preserve">LOS JERONIMOS       </v>
      </c>
      <c r="E11334" t="str">
        <f>T("MT ")</f>
        <v xml:space="preserve">MT </v>
      </c>
      <c r="F11334" t="str">
        <f>T("MOTOCICLETAS   ")</f>
        <v xml:space="preserve">MOTOCICLETAS   </v>
      </c>
      <c r="G11334" t="str">
        <f>T("De menos de 125,01 CENTIMETROS CUBICOS            ")</f>
        <v xml:space="preserve">De menos de 125,01 CENTIMETROS CUBICOS            </v>
      </c>
      <c r="H11334" t="str">
        <f>T("ELÉCTRICO                                         ")</f>
        <v xml:space="preserve">ELÉCTRICO                                         </v>
      </c>
      <c r="I11334">
        <v>4</v>
      </c>
    </row>
    <row r="11335" spans="1:9">
      <c r="A11335" t="str">
        <f>T("2018")</f>
        <v>2018</v>
      </c>
      <c r="B11335" t="str">
        <f>T("FISICO                                            ")</f>
        <v xml:space="preserve">FISICO                                            </v>
      </c>
      <c r="C11335" t="str">
        <f>T("RETIRO              ")</f>
        <v xml:space="preserve">RETIRO              </v>
      </c>
      <c r="D11335" t="str">
        <f>T("NIÑO JESUS          ")</f>
        <v xml:space="preserve">NIÑO JESUS          </v>
      </c>
      <c r="E11335" t="str">
        <f>T("MT ")</f>
        <v xml:space="preserve">MT </v>
      </c>
      <c r="F11335" t="str">
        <f>T("MOTOCICLETAS   ")</f>
        <v xml:space="preserve">MOTOCICLETAS   </v>
      </c>
      <c r="G11335" t="str">
        <f>T("De menos de 125,01 CENTIMETROS CUBICOS            ")</f>
        <v xml:space="preserve">De menos de 125,01 CENTIMETROS CUBICOS            </v>
      </c>
      <c r="H11335" t="str">
        <f>T("ELÉCTRICO                                         ")</f>
        <v xml:space="preserve">ELÉCTRICO                                         </v>
      </c>
      <c r="I11335">
        <v>4</v>
      </c>
    </row>
    <row r="11336" spans="1:9">
      <c r="A11336" t="str">
        <f>T("2018")</f>
        <v>2018</v>
      </c>
      <c r="B11336" t="str">
        <f>T("JURIDICO                                          ")</f>
        <v xml:space="preserve">JURIDICO                                          </v>
      </c>
      <c r="C11336" t="str">
        <f>T("RETIRO              ")</f>
        <v xml:space="preserve">RETIRO              </v>
      </c>
      <c r="D11336" t="str">
        <f>T("PACIFICO            ")</f>
        <v xml:space="preserve">PACIFICO            </v>
      </c>
      <c r="E11336" t="str">
        <f>T("MT ")</f>
        <v xml:space="preserve">MT </v>
      </c>
      <c r="F11336" t="str">
        <f>T("MOTOCICLETAS   ")</f>
        <v xml:space="preserve">MOTOCICLETAS   </v>
      </c>
      <c r="G11336" t="str">
        <f>T("De menos de 125,01 CENTIMETROS CUBICOS            ")</f>
        <v xml:space="preserve">De menos de 125,01 CENTIMETROS CUBICOS            </v>
      </c>
      <c r="H11336" t="str">
        <f>T("ELÉCTRICO                                         ")</f>
        <v xml:space="preserve">ELÉCTRICO                                         </v>
      </c>
      <c r="I11336">
        <v>2</v>
      </c>
    </row>
    <row r="11337" spans="1:9">
      <c r="A11337" t="str">
        <f>T("2018")</f>
        <v>2018</v>
      </c>
      <c r="B11337" t="str">
        <f>T("JURIDICO                                          ")</f>
        <v xml:space="preserve">JURIDICO                                          </v>
      </c>
      <c r="C11337" t="str">
        <f>T("RETIRO              ")</f>
        <v xml:space="preserve">RETIRO              </v>
      </c>
      <c r="D11337" t="str">
        <f>T("ADELFAS             ")</f>
        <v xml:space="preserve">ADELFAS             </v>
      </c>
      <c r="E11337" t="str">
        <f>T("MT ")</f>
        <v xml:space="preserve">MT </v>
      </c>
      <c r="F11337" t="str">
        <f>T("MOTOCICLETAS   ")</f>
        <v xml:space="preserve">MOTOCICLETAS   </v>
      </c>
      <c r="G11337" t="str">
        <f>T("De menos de 125,01 CENTIMETROS CUBICOS            ")</f>
        <v xml:space="preserve">De menos de 125,01 CENTIMETROS CUBICOS            </v>
      </c>
      <c r="H11337" t="str">
        <f>T("ELÉCTRICO                                         ")</f>
        <v xml:space="preserve">ELÉCTRICO                                         </v>
      </c>
      <c r="I11337">
        <v>2</v>
      </c>
    </row>
    <row r="11338" spans="1:9">
      <c r="A11338" t="str">
        <f>T("2018")</f>
        <v>2018</v>
      </c>
      <c r="B11338" t="str">
        <f>T("JURIDICO                                          ")</f>
        <v xml:space="preserve">JURIDICO                                          </v>
      </c>
      <c r="C11338" t="str">
        <f>T("RETIRO              ")</f>
        <v xml:space="preserve">RETIRO              </v>
      </c>
      <c r="D11338" t="str">
        <f>T("ESTRELLA            ")</f>
        <v xml:space="preserve">ESTRELLA            </v>
      </c>
      <c r="E11338" t="str">
        <f>T("MT ")</f>
        <v xml:space="preserve">MT </v>
      </c>
      <c r="F11338" t="str">
        <f>T("MOTOCICLETAS   ")</f>
        <v xml:space="preserve">MOTOCICLETAS   </v>
      </c>
      <c r="G11338" t="str">
        <f>T("De menos de 125,01 CENTIMETROS CUBICOS            ")</f>
        <v xml:space="preserve">De menos de 125,01 CENTIMETROS CUBICOS            </v>
      </c>
      <c r="H11338" t="str">
        <f>T("ELÉCTRICO                                         ")</f>
        <v xml:space="preserve">ELÉCTRICO                                         </v>
      </c>
      <c r="I11338">
        <v>6</v>
      </c>
    </row>
    <row r="11339" spans="1:9">
      <c r="A11339" t="str">
        <f>T("2018")</f>
        <v>2018</v>
      </c>
      <c r="B11339" t="str">
        <f>T("JURIDICO                                          ")</f>
        <v xml:space="preserve">JURIDICO                                          </v>
      </c>
      <c r="C11339" t="str">
        <f>T("RETIRO              ")</f>
        <v xml:space="preserve">RETIRO              </v>
      </c>
      <c r="D11339" t="str">
        <f>T("IBIZA               ")</f>
        <v xml:space="preserve">IBIZA               </v>
      </c>
      <c r="E11339" t="str">
        <f>T("MT ")</f>
        <v xml:space="preserve">MT </v>
      </c>
      <c r="F11339" t="str">
        <f>T("MOTOCICLETAS   ")</f>
        <v xml:space="preserve">MOTOCICLETAS   </v>
      </c>
      <c r="G11339" t="str">
        <f>T("De menos de 125,01 CENTIMETROS CUBICOS            ")</f>
        <v xml:space="preserve">De menos de 125,01 CENTIMETROS CUBICOS            </v>
      </c>
      <c r="H11339" t="str">
        <f>T("ELÉCTRICO                                         ")</f>
        <v xml:space="preserve">ELÉCTRICO                                         </v>
      </c>
      <c r="I11339">
        <v>2</v>
      </c>
    </row>
    <row r="11340" spans="1:9">
      <c r="A11340" t="str">
        <f>T("2018")</f>
        <v>2018</v>
      </c>
      <c r="B11340" t="str">
        <f>T("JURIDICO                                          ")</f>
        <v xml:space="preserve">JURIDICO                                          </v>
      </c>
      <c r="C11340" t="str">
        <f>T("RETIRO              ")</f>
        <v xml:space="preserve">RETIRO              </v>
      </c>
      <c r="D11340" t="str">
        <f>T("LOS JERONIMOS       ")</f>
        <v xml:space="preserve">LOS JERONIMOS       </v>
      </c>
      <c r="E11340" t="str">
        <f>T("MT ")</f>
        <v xml:space="preserve">MT </v>
      </c>
      <c r="F11340" t="str">
        <f>T("MOTOCICLETAS   ")</f>
        <v xml:space="preserve">MOTOCICLETAS   </v>
      </c>
      <c r="G11340" t="str">
        <f>T("De menos de 125,01 CENTIMETROS CUBICOS            ")</f>
        <v xml:space="preserve">De menos de 125,01 CENTIMETROS CUBICOS            </v>
      </c>
      <c r="H11340" t="str">
        <f>T("ELÉCTRICO                                         ")</f>
        <v xml:space="preserve">ELÉCTRICO                                         </v>
      </c>
      <c r="I11340">
        <v>27</v>
      </c>
    </row>
    <row r="11341" spans="1:9">
      <c r="A11341" t="str">
        <f>T("2018")</f>
        <v>2018</v>
      </c>
      <c r="B11341" t="str">
        <f>T("JURIDICO                                          ")</f>
        <v xml:space="preserve">JURIDICO                                          </v>
      </c>
      <c r="C11341" t="str">
        <f>T("RETIRO              ")</f>
        <v xml:space="preserve">RETIRO              </v>
      </c>
      <c r="D11341" t="str">
        <f>T("NIÑO JESUS          ")</f>
        <v xml:space="preserve">NIÑO JESUS          </v>
      </c>
      <c r="E11341" t="str">
        <f>T("MT ")</f>
        <v xml:space="preserve">MT </v>
      </c>
      <c r="F11341" t="str">
        <f>T("MOTOCICLETAS   ")</f>
        <v xml:space="preserve">MOTOCICLETAS   </v>
      </c>
      <c r="G11341" t="str">
        <f>T("De menos de 125,01 CENTIMETROS CUBICOS            ")</f>
        <v xml:space="preserve">De menos de 125,01 CENTIMETROS CUBICOS            </v>
      </c>
      <c r="H11341" t="str">
        <f>T("ELÉCTRICO                                         ")</f>
        <v xml:space="preserve">ELÉCTRICO                                         </v>
      </c>
      <c r="I11341">
        <v>2</v>
      </c>
    </row>
    <row r="11342" spans="1:9">
      <c r="A11342" t="str">
        <f>T("2018")</f>
        <v>2018</v>
      </c>
      <c r="B11342" t="str">
        <f>T("Entidad sin personalidad jurídica (art. 35.4 LGT) ")</f>
        <v xml:space="preserve">Entidad sin personalidad jurídica (art. 35.4 LGT) </v>
      </c>
      <c r="C11342" t="str">
        <f>T("RETIRO              ")</f>
        <v xml:space="preserve">RETIRO              </v>
      </c>
      <c r="D11342" t="str">
        <f>T("PACIFICO            ")</f>
        <v xml:space="preserve">PACIFICO            </v>
      </c>
      <c r="E11342" t="str">
        <f>T("MT ")</f>
        <v xml:space="preserve">MT </v>
      </c>
      <c r="F11342" t="str">
        <f>T("MOTOCICLETAS   ")</f>
        <v xml:space="preserve">MOTOCICLETAS   </v>
      </c>
      <c r="G11342" t="str">
        <f>T("De menos de 125,01 CENTIMETROS CUBICOS            ")</f>
        <v xml:space="preserve">De menos de 125,01 CENTIMETROS CUBICOS            </v>
      </c>
      <c r="H11342" t="str">
        <f>T("GASOLINA                                          ")</f>
        <v xml:space="preserve">GASOLINA                                          </v>
      </c>
      <c r="I11342">
        <v>7</v>
      </c>
    </row>
    <row r="11343" spans="1:9">
      <c r="A11343" t="str">
        <f>T("2018")</f>
        <v>2018</v>
      </c>
      <c r="B11343" t="str">
        <f>T("Entidad sin personalidad jurídica (art. 35.4 LGT) ")</f>
        <v xml:space="preserve">Entidad sin personalidad jurídica (art. 35.4 LGT) </v>
      </c>
      <c r="C11343" t="str">
        <f>T("RETIRO              ")</f>
        <v xml:space="preserve">RETIRO              </v>
      </c>
      <c r="D11343" t="str">
        <f>T("PACIFICO            ")</f>
        <v xml:space="preserve">PACIFICO            </v>
      </c>
      <c r="E11343" t="str">
        <f>T("MT ")</f>
        <v xml:space="preserve">MT </v>
      </c>
      <c r="F11343" t="str">
        <f>T("MOTOCICLETAS   ")</f>
        <v xml:space="preserve">MOTOCICLETAS   </v>
      </c>
      <c r="G11343" t="str">
        <f>T("De 125,01 a 250 CENTIMETROS CUBICOS               ")</f>
        <v xml:space="preserve">De 125,01 a 250 CENTIMETROS CUBICOS               </v>
      </c>
      <c r="H11343" t="str">
        <f>T("GASOLINA                                          ")</f>
        <v xml:space="preserve">GASOLINA                                          </v>
      </c>
      <c r="I11343">
        <v>5</v>
      </c>
    </row>
    <row r="11344" spans="1:9">
      <c r="A11344" t="str">
        <f>T("2018")</f>
        <v>2018</v>
      </c>
      <c r="B11344" t="str">
        <f>T("Entidad sin personalidad jurídica (art. 35.4 LGT) ")</f>
        <v xml:space="preserve">Entidad sin personalidad jurídica (art. 35.4 LGT) </v>
      </c>
      <c r="C11344" t="str">
        <f>T("RETIRO              ")</f>
        <v xml:space="preserve">RETIRO              </v>
      </c>
      <c r="D11344" t="str">
        <f>T("PACIFICO            ")</f>
        <v xml:space="preserve">PACIFICO            </v>
      </c>
      <c r="E11344" t="str">
        <f>T("MT ")</f>
        <v xml:space="preserve">MT </v>
      </c>
      <c r="F11344" t="str">
        <f>T("MOTOCICLETAS   ")</f>
        <v xml:space="preserve">MOTOCICLETAS   </v>
      </c>
      <c r="G11344" t="str">
        <f>T("De 250,01 a 500 CENTIMETROS CUBICOS               ")</f>
        <v xml:space="preserve">De 250,01 a 500 CENTIMETROS CUBICOS               </v>
      </c>
      <c r="H11344" t="str">
        <f>T("GASOLINA                                          ")</f>
        <v xml:space="preserve">GASOLINA                                          </v>
      </c>
      <c r="I11344">
        <v>1</v>
      </c>
    </row>
    <row r="11345" spans="1:9">
      <c r="A11345" t="str">
        <f>T("2018")</f>
        <v>2018</v>
      </c>
      <c r="B11345" t="str">
        <f>T("Entidad sin personalidad jurídica (art. 35.4 LGT) ")</f>
        <v xml:space="preserve">Entidad sin personalidad jurídica (art. 35.4 LGT) </v>
      </c>
      <c r="C11345" t="str">
        <f>T("RETIRO              ")</f>
        <v xml:space="preserve">RETIRO              </v>
      </c>
      <c r="D11345" t="str">
        <f>T("PACIFICO            ")</f>
        <v xml:space="preserve">PACIFICO            </v>
      </c>
      <c r="E11345" t="str">
        <f>T("MT ")</f>
        <v xml:space="preserve">MT </v>
      </c>
      <c r="F11345" t="str">
        <f>T("MOTOCICLETAS   ")</f>
        <v xml:space="preserve">MOTOCICLETAS   </v>
      </c>
      <c r="G11345" t="str">
        <f>T("De 500,01 a 1.000 CENTIMETROS CUBICOS             ")</f>
        <v xml:space="preserve">De 500,01 a 1.000 CENTIMETROS CUBICOS             </v>
      </c>
      <c r="H11345" t="str">
        <f>T("GASOLINA                                          ")</f>
        <v xml:space="preserve">GASOLINA                                          </v>
      </c>
      <c r="I11345">
        <v>3</v>
      </c>
    </row>
    <row r="11346" spans="1:9">
      <c r="A11346" t="str">
        <f>T("2018")</f>
        <v>2018</v>
      </c>
      <c r="B11346" t="str">
        <f>T("Entidad sin personalidad jurídica (art. 35.4 LGT) ")</f>
        <v xml:space="preserve">Entidad sin personalidad jurídica (art. 35.4 LGT) </v>
      </c>
      <c r="C11346" t="str">
        <f>T("RETIRO              ")</f>
        <v xml:space="preserve">RETIRO              </v>
      </c>
      <c r="D11346" t="str">
        <f>T("ADELFAS             ")</f>
        <v xml:space="preserve">ADELFAS             </v>
      </c>
      <c r="E11346" t="str">
        <f>T("MT ")</f>
        <v xml:space="preserve">MT </v>
      </c>
      <c r="F11346" t="str">
        <f>T("MOTOCICLETAS   ")</f>
        <v xml:space="preserve">MOTOCICLETAS   </v>
      </c>
      <c r="G11346" t="str">
        <f>T("De menos de 125,01 CENTIMETROS CUBICOS            ")</f>
        <v xml:space="preserve">De menos de 125,01 CENTIMETROS CUBICOS            </v>
      </c>
      <c r="H11346" t="str">
        <f>T("GASOLINA                                          ")</f>
        <v xml:space="preserve">GASOLINA                                          </v>
      </c>
      <c r="I11346">
        <v>3</v>
      </c>
    </row>
    <row r="11347" spans="1:9">
      <c r="A11347" t="str">
        <f>T("2018")</f>
        <v>2018</v>
      </c>
      <c r="B11347" t="str">
        <f>T("Entidad sin personalidad jurídica (art. 35.4 LGT) ")</f>
        <v xml:space="preserve">Entidad sin personalidad jurídica (art. 35.4 LGT) </v>
      </c>
      <c r="C11347" t="str">
        <f>T("RETIRO              ")</f>
        <v xml:space="preserve">RETIRO              </v>
      </c>
      <c r="D11347" t="str">
        <f>T("ADELFAS             ")</f>
        <v xml:space="preserve">ADELFAS             </v>
      </c>
      <c r="E11347" t="str">
        <f>T("MT ")</f>
        <v xml:space="preserve">MT </v>
      </c>
      <c r="F11347" t="str">
        <f>T("MOTOCICLETAS   ")</f>
        <v xml:space="preserve">MOTOCICLETAS   </v>
      </c>
      <c r="G11347" t="str">
        <f>T("De 125,01 a 250 CENTIMETROS CUBICOS               ")</f>
        <v xml:space="preserve">De 125,01 a 250 CENTIMETROS CUBICOS               </v>
      </c>
      <c r="H11347" t="str">
        <f>T("GASOLINA                                          ")</f>
        <v xml:space="preserve">GASOLINA                                          </v>
      </c>
      <c r="I11347">
        <v>1</v>
      </c>
    </row>
    <row r="11348" spans="1:9">
      <c r="A11348" t="str">
        <f>T("2018")</f>
        <v>2018</v>
      </c>
      <c r="B11348" t="str">
        <f>T("Entidad sin personalidad jurídica (art. 35.4 LGT) ")</f>
        <v xml:space="preserve">Entidad sin personalidad jurídica (art. 35.4 LGT) </v>
      </c>
      <c r="C11348" t="str">
        <f>T("RETIRO              ")</f>
        <v xml:space="preserve">RETIRO              </v>
      </c>
      <c r="D11348" t="str">
        <f>T("ADELFAS             ")</f>
        <v xml:space="preserve">ADELFAS             </v>
      </c>
      <c r="E11348" t="str">
        <f>T("MT ")</f>
        <v xml:space="preserve">MT </v>
      </c>
      <c r="F11348" t="str">
        <f>T("MOTOCICLETAS   ")</f>
        <v xml:space="preserve">MOTOCICLETAS   </v>
      </c>
      <c r="G11348" t="str">
        <f>T("De 250,01 a 500 CENTIMETROS CUBICOS               ")</f>
        <v xml:space="preserve">De 250,01 a 500 CENTIMETROS CUBICOS               </v>
      </c>
      <c r="H11348" t="str">
        <f>T("GASOLINA                                          ")</f>
        <v xml:space="preserve">GASOLINA                                          </v>
      </c>
      <c r="I11348">
        <v>2</v>
      </c>
    </row>
    <row r="11349" spans="1:9">
      <c r="A11349" t="str">
        <f>T("2018")</f>
        <v>2018</v>
      </c>
      <c r="B11349" t="str">
        <f>T("Entidad sin personalidad jurídica (art. 35.4 LGT) ")</f>
        <v xml:space="preserve">Entidad sin personalidad jurídica (art. 35.4 LGT) </v>
      </c>
      <c r="C11349" t="str">
        <f>T("RETIRO              ")</f>
        <v xml:space="preserve">RETIRO              </v>
      </c>
      <c r="D11349" t="str">
        <f>T("ADELFAS             ")</f>
        <v xml:space="preserve">ADELFAS             </v>
      </c>
      <c r="E11349" t="str">
        <f>T("MT ")</f>
        <v xml:space="preserve">MT </v>
      </c>
      <c r="F11349" t="str">
        <f>T("MOTOCICLETAS   ")</f>
        <v xml:space="preserve">MOTOCICLETAS   </v>
      </c>
      <c r="G11349" t="str">
        <f>T("De 1.000,01 CENTIMETROS CUBICOS en adelante       ")</f>
        <v xml:space="preserve">De 1.000,01 CENTIMETROS CUBICOS en adelante       </v>
      </c>
      <c r="H11349" t="str">
        <f>T("GASOLINA                                          ")</f>
        <v xml:space="preserve">GASOLINA                                          </v>
      </c>
      <c r="I11349">
        <v>1</v>
      </c>
    </row>
    <row r="11350" spans="1:9">
      <c r="A11350" t="str">
        <f>T("2018")</f>
        <v>2018</v>
      </c>
      <c r="B11350" t="str">
        <f>T("Entidad sin personalidad jurídica (art. 35.4 LGT) ")</f>
        <v xml:space="preserve">Entidad sin personalidad jurídica (art. 35.4 LGT) </v>
      </c>
      <c r="C11350" t="str">
        <f>T("RETIRO              ")</f>
        <v xml:space="preserve">RETIRO              </v>
      </c>
      <c r="D11350" t="str">
        <f>T("ESTRELLA            ")</f>
        <v xml:space="preserve">ESTRELLA            </v>
      </c>
      <c r="E11350" t="str">
        <f>T("MT ")</f>
        <v xml:space="preserve">MT </v>
      </c>
      <c r="F11350" t="str">
        <f>T("MOTOCICLETAS   ")</f>
        <v xml:space="preserve">MOTOCICLETAS   </v>
      </c>
      <c r="G11350" t="str">
        <f>T("De menos de 125,01 CENTIMETROS CUBICOS            ")</f>
        <v xml:space="preserve">De menos de 125,01 CENTIMETROS CUBICOS            </v>
      </c>
      <c r="H11350" t="str">
        <f>T("GASOLINA                                          ")</f>
        <v xml:space="preserve">GASOLINA                                          </v>
      </c>
      <c r="I11350">
        <v>4</v>
      </c>
    </row>
    <row r="11351" spans="1:9">
      <c r="A11351" t="str">
        <f>T("2018")</f>
        <v>2018</v>
      </c>
      <c r="B11351" t="str">
        <f>T("Entidad sin personalidad jurídica (art. 35.4 LGT) ")</f>
        <v xml:space="preserve">Entidad sin personalidad jurídica (art. 35.4 LGT) </v>
      </c>
      <c r="C11351" t="str">
        <f>T("RETIRO              ")</f>
        <v xml:space="preserve">RETIRO              </v>
      </c>
      <c r="D11351" t="str">
        <f>T("ESTRELLA            ")</f>
        <v xml:space="preserve">ESTRELLA            </v>
      </c>
      <c r="E11351" t="str">
        <f>T("MT ")</f>
        <v xml:space="preserve">MT </v>
      </c>
      <c r="F11351" t="str">
        <f>T("MOTOCICLETAS   ")</f>
        <v xml:space="preserve">MOTOCICLETAS   </v>
      </c>
      <c r="G11351" t="str">
        <f>T("De 125,01 a 250 CENTIMETROS CUBICOS               ")</f>
        <v xml:space="preserve">De 125,01 a 250 CENTIMETROS CUBICOS               </v>
      </c>
      <c r="H11351" t="str">
        <f>T("GASOLINA                                          ")</f>
        <v xml:space="preserve">GASOLINA                                          </v>
      </c>
      <c r="I11351">
        <v>2</v>
      </c>
    </row>
    <row r="11352" spans="1:9">
      <c r="A11352" t="str">
        <f>T("2018")</f>
        <v>2018</v>
      </c>
      <c r="B11352" t="str">
        <f>T("Entidad sin personalidad jurídica (art. 35.4 LGT) ")</f>
        <v xml:space="preserve">Entidad sin personalidad jurídica (art. 35.4 LGT) </v>
      </c>
      <c r="C11352" t="str">
        <f>T("RETIRO              ")</f>
        <v xml:space="preserve">RETIRO              </v>
      </c>
      <c r="D11352" t="str">
        <f>T("ESTRELLA            ")</f>
        <v xml:space="preserve">ESTRELLA            </v>
      </c>
      <c r="E11352" t="str">
        <f>T("MT ")</f>
        <v xml:space="preserve">MT </v>
      </c>
      <c r="F11352" t="str">
        <f>T("MOTOCICLETAS   ")</f>
        <v xml:space="preserve">MOTOCICLETAS   </v>
      </c>
      <c r="G11352" t="str">
        <f>T("De 500,01 a 1.000 CENTIMETROS CUBICOS             ")</f>
        <v xml:space="preserve">De 500,01 a 1.000 CENTIMETROS CUBICOS             </v>
      </c>
      <c r="H11352" t="str">
        <f>T("GASOLINA                                          ")</f>
        <v xml:space="preserve">GASOLINA                                          </v>
      </c>
      <c r="I11352">
        <v>2</v>
      </c>
    </row>
    <row r="11353" spans="1:9">
      <c r="A11353" t="str">
        <f>T("2018")</f>
        <v>2018</v>
      </c>
      <c r="B11353" t="str">
        <f>T("Entidad sin personalidad jurídica (art. 35.4 LGT) ")</f>
        <v xml:space="preserve">Entidad sin personalidad jurídica (art. 35.4 LGT) </v>
      </c>
      <c r="C11353" t="str">
        <f>T("RETIRO              ")</f>
        <v xml:space="preserve">RETIRO              </v>
      </c>
      <c r="D11353" t="str">
        <f>T("IBIZA               ")</f>
        <v xml:space="preserve">IBIZA               </v>
      </c>
      <c r="E11353" t="str">
        <f>T("MT ")</f>
        <v xml:space="preserve">MT </v>
      </c>
      <c r="F11353" t="str">
        <f>T("MOTOCICLETAS   ")</f>
        <v xml:space="preserve">MOTOCICLETAS   </v>
      </c>
      <c r="G11353" t="str">
        <f>T("De menos de 125,01 CENTIMETROS CUBICOS            ")</f>
        <v xml:space="preserve">De menos de 125,01 CENTIMETROS CUBICOS            </v>
      </c>
      <c r="H11353" t="str">
        <f>T("GASOLINA                                          ")</f>
        <v xml:space="preserve">GASOLINA                                          </v>
      </c>
      <c r="I11353">
        <v>7</v>
      </c>
    </row>
    <row r="11354" spans="1:9">
      <c r="A11354" t="str">
        <f>T("2018")</f>
        <v>2018</v>
      </c>
      <c r="B11354" t="str">
        <f>T("Entidad sin personalidad jurídica (art. 35.4 LGT) ")</f>
        <v xml:space="preserve">Entidad sin personalidad jurídica (art. 35.4 LGT) </v>
      </c>
      <c r="C11354" t="str">
        <f>T("RETIRO              ")</f>
        <v xml:space="preserve">RETIRO              </v>
      </c>
      <c r="D11354" t="str">
        <f>T("IBIZA               ")</f>
        <v xml:space="preserve">IBIZA               </v>
      </c>
      <c r="E11354" t="str">
        <f>T("MT ")</f>
        <v xml:space="preserve">MT </v>
      </c>
      <c r="F11354" t="str">
        <f>T("MOTOCICLETAS   ")</f>
        <v xml:space="preserve">MOTOCICLETAS   </v>
      </c>
      <c r="G11354" t="str">
        <f>T("De 125,01 a 250 CENTIMETROS CUBICOS               ")</f>
        <v xml:space="preserve">De 125,01 a 250 CENTIMETROS CUBICOS               </v>
      </c>
      <c r="H11354" t="str">
        <f>T("GASOLINA                                          ")</f>
        <v xml:space="preserve">GASOLINA                                          </v>
      </c>
      <c r="I11354">
        <v>6</v>
      </c>
    </row>
    <row r="11355" spans="1:9">
      <c r="A11355" t="str">
        <f>T("2018")</f>
        <v>2018</v>
      </c>
      <c r="B11355" t="str">
        <f>T("Entidad sin personalidad jurídica (art. 35.4 LGT) ")</f>
        <v xml:space="preserve">Entidad sin personalidad jurídica (art. 35.4 LGT) </v>
      </c>
      <c r="C11355" t="str">
        <f>T("RETIRO              ")</f>
        <v xml:space="preserve">RETIRO              </v>
      </c>
      <c r="D11355" t="str">
        <f>T("IBIZA               ")</f>
        <v xml:space="preserve">IBIZA               </v>
      </c>
      <c r="E11355" t="str">
        <f>T("MT ")</f>
        <v xml:space="preserve">MT </v>
      </c>
      <c r="F11355" t="str">
        <f>T("MOTOCICLETAS   ")</f>
        <v xml:space="preserve">MOTOCICLETAS   </v>
      </c>
      <c r="G11355" t="str">
        <f>T("De 250,01 a 500 CENTIMETROS CUBICOS               ")</f>
        <v xml:space="preserve">De 250,01 a 500 CENTIMETROS CUBICOS               </v>
      </c>
      <c r="H11355" t="str">
        <f>T("GASOLINA                                          ")</f>
        <v xml:space="preserve">GASOLINA                                          </v>
      </c>
      <c r="I11355">
        <v>5</v>
      </c>
    </row>
    <row r="11356" spans="1:9">
      <c r="A11356" t="str">
        <f>T("2018")</f>
        <v>2018</v>
      </c>
      <c r="B11356" t="str">
        <f>T("Entidad sin personalidad jurídica (art. 35.4 LGT) ")</f>
        <v xml:space="preserve">Entidad sin personalidad jurídica (art. 35.4 LGT) </v>
      </c>
      <c r="C11356" t="str">
        <f>T("RETIRO              ")</f>
        <v xml:space="preserve">RETIRO              </v>
      </c>
      <c r="D11356" t="str">
        <f>T("IBIZA               ")</f>
        <v xml:space="preserve">IBIZA               </v>
      </c>
      <c r="E11356" t="str">
        <f>T("MT ")</f>
        <v xml:space="preserve">MT </v>
      </c>
      <c r="F11356" t="str">
        <f>T("MOTOCICLETAS   ")</f>
        <v xml:space="preserve">MOTOCICLETAS   </v>
      </c>
      <c r="G11356" t="str">
        <f>T("De 500,01 a 1.000 CENTIMETROS CUBICOS             ")</f>
        <v xml:space="preserve">De 500,01 a 1.000 CENTIMETROS CUBICOS             </v>
      </c>
      <c r="H11356" t="str">
        <f>T("GASOLINA                                          ")</f>
        <v xml:space="preserve">GASOLINA                                          </v>
      </c>
      <c r="I11356">
        <v>5</v>
      </c>
    </row>
    <row r="11357" spans="1:9">
      <c r="A11357" t="str">
        <f>T("2018")</f>
        <v>2018</v>
      </c>
      <c r="B11357" t="str">
        <f>T("Entidad sin personalidad jurídica (art. 35.4 LGT) ")</f>
        <v xml:space="preserve">Entidad sin personalidad jurídica (art. 35.4 LGT) </v>
      </c>
      <c r="C11357" t="str">
        <f>T("RETIRO              ")</f>
        <v xml:space="preserve">RETIRO              </v>
      </c>
      <c r="D11357" t="str">
        <f>T("LOS JERONIMOS       ")</f>
        <v xml:space="preserve">LOS JERONIMOS       </v>
      </c>
      <c r="E11357" t="str">
        <f>T("MT ")</f>
        <v xml:space="preserve">MT </v>
      </c>
      <c r="F11357" t="str">
        <f>T("MOTOCICLETAS   ")</f>
        <v xml:space="preserve">MOTOCICLETAS   </v>
      </c>
      <c r="G11357" t="str">
        <f>T("De menos de 125,01 CENTIMETROS CUBICOS            ")</f>
        <v xml:space="preserve">De menos de 125,01 CENTIMETROS CUBICOS            </v>
      </c>
      <c r="H11357" t="str">
        <f>T("GASOLINA                                          ")</f>
        <v xml:space="preserve">GASOLINA                                          </v>
      </c>
      <c r="I11357">
        <v>6</v>
      </c>
    </row>
    <row r="11358" spans="1:9">
      <c r="A11358" t="str">
        <f>T("2018")</f>
        <v>2018</v>
      </c>
      <c r="B11358" t="str">
        <f>T("Entidad sin personalidad jurídica (art. 35.4 LGT) ")</f>
        <v xml:space="preserve">Entidad sin personalidad jurídica (art. 35.4 LGT) </v>
      </c>
      <c r="C11358" t="str">
        <f>T("RETIRO              ")</f>
        <v xml:space="preserve">RETIRO              </v>
      </c>
      <c r="D11358" t="str">
        <f>T("LOS JERONIMOS       ")</f>
        <v xml:space="preserve">LOS JERONIMOS       </v>
      </c>
      <c r="E11358" t="str">
        <f>T("MT ")</f>
        <v xml:space="preserve">MT </v>
      </c>
      <c r="F11358" t="str">
        <f>T("MOTOCICLETAS   ")</f>
        <v xml:space="preserve">MOTOCICLETAS   </v>
      </c>
      <c r="G11358" t="str">
        <f>T("De 125,01 a 250 CENTIMETROS CUBICOS               ")</f>
        <v xml:space="preserve">De 125,01 a 250 CENTIMETROS CUBICOS               </v>
      </c>
      <c r="H11358" t="str">
        <f>T("GASOLINA                                          ")</f>
        <v xml:space="preserve">GASOLINA                                          </v>
      </c>
      <c r="I11358">
        <v>3</v>
      </c>
    </row>
    <row r="11359" spans="1:9">
      <c r="A11359" t="str">
        <f>T("2018")</f>
        <v>2018</v>
      </c>
      <c r="B11359" t="str">
        <f>T("Entidad sin personalidad jurídica (art. 35.4 LGT) ")</f>
        <v xml:space="preserve">Entidad sin personalidad jurídica (art. 35.4 LGT) </v>
      </c>
      <c r="C11359" t="str">
        <f>T("RETIRO              ")</f>
        <v xml:space="preserve">RETIRO              </v>
      </c>
      <c r="D11359" t="str">
        <f>T("LOS JERONIMOS       ")</f>
        <v xml:space="preserve">LOS JERONIMOS       </v>
      </c>
      <c r="E11359" t="str">
        <f>T("MT ")</f>
        <v xml:space="preserve">MT </v>
      </c>
      <c r="F11359" t="str">
        <f>T("MOTOCICLETAS   ")</f>
        <v xml:space="preserve">MOTOCICLETAS   </v>
      </c>
      <c r="G11359" t="str">
        <f>T("De 250,01 a 500 CENTIMETROS CUBICOS               ")</f>
        <v xml:space="preserve">De 250,01 a 500 CENTIMETROS CUBICOS               </v>
      </c>
      <c r="H11359" t="str">
        <f>T("GASOLINA                                          ")</f>
        <v xml:space="preserve">GASOLINA                                          </v>
      </c>
      <c r="I11359">
        <v>1</v>
      </c>
    </row>
    <row r="11360" spans="1:9">
      <c r="A11360" t="str">
        <f>T("2018")</f>
        <v>2018</v>
      </c>
      <c r="B11360" t="str">
        <f>T("Entidad sin personalidad jurídica (art. 35.4 LGT) ")</f>
        <v xml:space="preserve">Entidad sin personalidad jurídica (art. 35.4 LGT) </v>
      </c>
      <c r="C11360" t="str">
        <f>T("RETIRO              ")</f>
        <v xml:space="preserve">RETIRO              </v>
      </c>
      <c r="D11360" t="str">
        <f>T("LOS JERONIMOS       ")</f>
        <v xml:space="preserve">LOS JERONIMOS       </v>
      </c>
      <c r="E11360" t="str">
        <f>T("MT ")</f>
        <v xml:space="preserve">MT </v>
      </c>
      <c r="F11360" t="str">
        <f>T("MOTOCICLETAS   ")</f>
        <v xml:space="preserve">MOTOCICLETAS   </v>
      </c>
      <c r="G11360" t="str">
        <f>T("De 500,01 a 1.000 CENTIMETROS CUBICOS             ")</f>
        <v xml:space="preserve">De 500,01 a 1.000 CENTIMETROS CUBICOS             </v>
      </c>
      <c r="H11360" t="str">
        <f>T("GASOLINA                                          ")</f>
        <v xml:space="preserve">GASOLINA                                          </v>
      </c>
      <c r="I11360">
        <v>1</v>
      </c>
    </row>
    <row r="11361" spans="1:9">
      <c r="A11361" t="str">
        <f>T("2018")</f>
        <v>2018</v>
      </c>
      <c r="B11361" t="str">
        <f>T("Entidad sin personalidad jurídica (art. 35.4 LGT) ")</f>
        <v xml:space="preserve">Entidad sin personalidad jurídica (art. 35.4 LGT) </v>
      </c>
      <c r="C11361" t="str">
        <f>T("RETIRO              ")</f>
        <v xml:space="preserve">RETIRO              </v>
      </c>
      <c r="D11361" t="str">
        <f>T("NIÑO JESUS          ")</f>
        <v xml:space="preserve">NIÑO JESUS          </v>
      </c>
      <c r="E11361" t="str">
        <f>T("MT ")</f>
        <v xml:space="preserve">MT </v>
      </c>
      <c r="F11361" t="str">
        <f>T("MOTOCICLETAS   ")</f>
        <v xml:space="preserve">MOTOCICLETAS   </v>
      </c>
      <c r="G11361" t="str">
        <f>T("De menos de 125,01 CENTIMETROS CUBICOS            ")</f>
        <v xml:space="preserve">De menos de 125,01 CENTIMETROS CUBICOS            </v>
      </c>
      <c r="H11361" t="str">
        <f>T("GASOLINA                                          ")</f>
        <v xml:space="preserve">GASOLINA                                          </v>
      </c>
      <c r="I11361">
        <v>7</v>
      </c>
    </row>
    <row r="11362" spans="1:9">
      <c r="A11362" t="str">
        <f>T("2018")</f>
        <v>2018</v>
      </c>
      <c r="B11362" t="str">
        <f>T("Entidad sin personalidad jurídica (art. 35.4 LGT) ")</f>
        <v xml:space="preserve">Entidad sin personalidad jurídica (art. 35.4 LGT) </v>
      </c>
      <c r="C11362" t="str">
        <f>T("RETIRO              ")</f>
        <v xml:space="preserve">RETIRO              </v>
      </c>
      <c r="D11362" t="str">
        <f>T("NIÑO JESUS          ")</f>
        <v xml:space="preserve">NIÑO JESUS          </v>
      </c>
      <c r="E11362" t="str">
        <f>T("MT ")</f>
        <v xml:space="preserve">MT </v>
      </c>
      <c r="F11362" t="str">
        <f>T("MOTOCICLETAS   ")</f>
        <v xml:space="preserve">MOTOCICLETAS   </v>
      </c>
      <c r="G11362" t="str">
        <f>T("De 125,01 a 250 CENTIMETROS CUBICOS               ")</f>
        <v xml:space="preserve">De 125,01 a 250 CENTIMETROS CUBICOS               </v>
      </c>
      <c r="H11362" t="str">
        <f>T("GASOLINA                                          ")</f>
        <v xml:space="preserve">GASOLINA                                          </v>
      </c>
      <c r="I11362">
        <v>5</v>
      </c>
    </row>
    <row r="11363" spans="1:9">
      <c r="A11363" t="str">
        <f>T("2018")</f>
        <v>2018</v>
      </c>
      <c r="B11363" t="str">
        <f>T("Entidad sin personalidad jurídica (art. 35.4 LGT) ")</f>
        <v xml:space="preserve">Entidad sin personalidad jurídica (art. 35.4 LGT) </v>
      </c>
      <c r="C11363" t="str">
        <f>T("RETIRO              ")</f>
        <v xml:space="preserve">RETIRO              </v>
      </c>
      <c r="D11363" t="str">
        <f>T("NIÑO JESUS          ")</f>
        <v xml:space="preserve">NIÑO JESUS          </v>
      </c>
      <c r="E11363" t="str">
        <f>T("MT ")</f>
        <v xml:space="preserve">MT </v>
      </c>
      <c r="F11363" t="str">
        <f>T("MOTOCICLETAS   ")</f>
        <v xml:space="preserve">MOTOCICLETAS   </v>
      </c>
      <c r="G11363" t="str">
        <f>T("De 250,01 a 500 CENTIMETROS CUBICOS               ")</f>
        <v xml:space="preserve">De 250,01 a 500 CENTIMETROS CUBICOS               </v>
      </c>
      <c r="H11363" t="str">
        <f>T("GASOLINA                                          ")</f>
        <v xml:space="preserve">GASOLINA                                          </v>
      </c>
      <c r="I11363">
        <v>1</v>
      </c>
    </row>
    <row r="11364" spans="1:9">
      <c r="A11364" t="str">
        <f>T("2018")</f>
        <v>2018</v>
      </c>
      <c r="B11364" t="str">
        <f>T("Entidad sin personalidad jurídica (art. 35.4 LGT) ")</f>
        <v xml:space="preserve">Entidad sin personalidad jurídica (art. 35.4 LGT) </v>
      </c>
      <c r="C11364" t="str">
        <f>T("RETIRO              ")</f>
        <v xml:space="preserve">RETIRO              </v>
      </c>
      <c r="D11364" t="str">
        <f>T("NIÑO JESUS          ")</f>
        <v xml:space="preserve">NIÑO JESUS          </v>
      </c>
      <c r="E11364" t="str">
        <f>T("MT ")</f>
        <v xml:space="preserve">MT </v>
      </c>
      <c r="F11364" t="str">
        <f>T("MOTOCICLETAS   ")</f>
        <v xml:space="preserve">MOTOCICLETAS   </v>
      </c>
      <c r="G11364" t="str">
        <f>T("De 500,01 a 1.000 CENTIMETROS CUBICOS             ")</f>
        <v xml:space="preserve">De 500,01 a 1.000 CENTIMETROS CUBICOS             </v>
      </c>
      <c r="H11364" t="str">
        <f>T("GASOLINA                                          ")</f>
        <v xml:space="preserve">GASOLINA                                          </v>
      </c>
      <c r="I11364">
        <v>1</v>
      </c>
    </row>
    <row r="11365" spans="1:9">
      <c r="A11365" t="str">
        <f>T("2018")</f>
        <v>2018</v>
      </c>
      <c r="B11365" t="str">
        <f>T("FISICO                                            ")</f>
        <v xml:space="preserve">FISICO                                            </v>
      </c>
      <c r="C11365" t="str">
        <f>T("RETIRO              ")</f>
        <v xml:space="preserve">RETIRO              </v>
      </c>
      <c r="D11365" t="str">
        <f>T("SIN BARRIO          ")</f>
        <v xml:space="preserve">SIN BARRIO          </v>
      </c>
      <c r="E11365" t="str">
        <f>T("MT ")</f>
        <v xml:space="preserve">MT </v>
      </c>
      <c r="F11365" t="str">
        <f>T("MOTOCICLETAS   ")</f>
        <v xml:space="preserve">MOTOCICLETAS   </v>
      </c>
      <c r="G11365" t="str">
        <f>T("De menos de 125,01 CENTIMETROS CUBICOS            ")</f>
        <v xml:space="preserve">De menos de 125,01 CENTIMETROS CUBICOS            </v>
      </c>
      <c r="H11365" t="str">
        <f>T("GASOLINA                                          ")</f>
        <v xml:space="preserve">GASOLINA                                          </v>
      </c>
      <c r="I11365">
        <v>8</v>
      </c>
    </row>
    <row r="11366" spans="1:9">
      <c r="A11366" t="str">
        <f>T("2018")</f>
        <v>2018</v>
      </c>
      <c r="B11366" t="str">
        <f>T("FISICO                                            ")</f>
        <v xml:space="preserve">FISICO                                            </v>
      </c>
      <c r="C11366" t="str">
        <f>T("RETIRO              ")</f>
        <v xml:space="preserve">RETIRO              </v>
      </c>
      <c r="D11366" t="str">
        <f>T("SIN BARRIO          ")</f>
        <v xml:space="preserve">SIN BARRIO          </v>
      </c>
      <c r="E11366" t="str">
        <f>T("MT ")</f>
        <v xml:space="preserve">MT </v>
      </c>
      <c r="F11366" t="str">
        <f>T("MOTOCICLETAS   ")</f>
        <v xml:space="preserve">MOTOCICLETAS   </v>
      </c>
      <c r="G11366" t="str">
        <f>T("De 125,01 a 250 CENTIMETROS CUBICOS               ")</f>
        <v xml:space="preserve">De 125,01 a 250 CENTIMETROS CUBICOS               </v>
      </c>
      <c r="H11366" t="str">
        <f>T("GASOLINA                                          ")</f>
        <v xml:space="preserve">GASOLINA                                          </v>
      </c>
      <c r="I11366">
        <v>3</v>
      </c>
    </row>
    <row r="11367" spans="1:9">
      <c r="A11367" t="str">
        <f>T("2018")</f>
        <v>2018</v>
      </c>
      <c r="B11367" t="str">
        <f>T("FISICO                                            ")</f>
        <v xml:space="preserve">FISICO                                            </v>
      </c>
      <c r="C11367" t="str">
        <f>T("RETIRO              ")</f>
        <v xml:space="preserve">RETIRO              </v>
      </c>
      <c r="D11367" t="str">
        <f>T("SIN BARRIO          ")</f>
        <v xml:space="preserve">SIN BARRIO          </v>
      </c>
      <c r="E11367" t="str">
        <f>T("MT ")</f>
        <v xml:space="preserve">MT </v>
      </c>
      <c r="F11367" t="str">
        <f>T("MOTOCICLETAS   ")</f>
        <v xml:space="preserve">MOTOCICLETAS   </v>
      </c>
      <c r="G11367" t="str">
        <f>T("De 250,01 a 500 CENTIMETROS CUBICOS               ")</f>
        <v xml:space="preserve">De 250,01 a 500 CENTIMETROS CUBICOS               </v>
      </c>
      <c r="H11367" t="str">
        <f>T("GASOLINA                                          ")</f>
        <v xml:space="preserve">GASOLINA                                          </v>
      </c>
      <c r="I11367">
        <v>2</v>
      </c>
    </row>
    <row r="11368" spans="1:9">
      <c r="A11368" t="str">
        <f>T("2018")</f>
        <v>2018</v>
      </c>
      <c r="B11368" t="str">
        <f>T("FISICO                                            ")</f>
        <v xml:space="preserve">FISICO                                            </v>
      </c>
      <c r="C11368" t="str">
        <f>T("RETIRO              ")</f>
        <v xml:space="preserve">RETIRO              </v>
      </c>
      <c r="D11368" t="str">
        <f>T("SIN BARRIO          ")</f>
        <v xml:space="preserve">SIN BARRIO          </v>
      </c>
      <c r="E11368" t="str">
        <f>T("MT ")</f>
        <v xml:space="preserve">MT </v>
      </c>
      <c r="F11368" t="str">
        <f>T("MOTOCICLETAS   ")</f>
        <v xml:space="preserve">MOTOCICLETAS   </v>
      </c>
      <c r="G11368" t="str">
        <f>T("De 500,01 a 1.000 CENTIMETROS CUBICOS             ")</f>
        <v xml:space="preserve">De 500,01 a 1.000 CENTIMETROS CUBICOS             </v>
      </c>
      <c r="H11368" t="str">
        <f>T("GASOLINA                                          ")</f>
        <v xml:space="preserve">GASOLINA                                          </v>
      </c>
      <c r="I11368">
        <v>1</v>
      </c>
    </row>
    <row r="11369" spans="1:9">
      <c r="A11369" t="str">
        <f>T("2018")</f>
        <v>2018</v>
      </c>
      <c r="B11369" t="str">
        <f>T("FISICO                                            ")</f>
        <v xml:space="preserve">FISICO                                            </v>
      </c>
      <c r="C11369" t="str">
        <f>T("RETIRO              ")</f>
        <v xml:space="preserve">RETIRO              </v>
      </c>
      <c r="D11369" t="str">
        <f>T("SIN BARRIO          ")</f>
        <v xml:space="preserve">SIN BARRIO          </v>
      </c>
      <c r="E11369" t="str">
        <f>T("MT ")</f>
        <v xml:space="preserve">MT </v>
      </c>
      <c r="F11369" t="str">
        <f>T("MOTOCICLETAS   ")</f>
        <v xml:space="preserve">MOTOCICLETAS   </v>
      </c>
      <c r="G11369" t="str">
        <f>T("De 1.000,01 CENTIMETROS CUBICOS en adelante       ")</f>
        <v xml:space="preserve">De 1.000,01 CENTIMETROS CUBICOS en adelante       </v>
      </c>
      <c r="H11369" t="str">
        <f>T("GASOLINA                                          ")</f>
        <v xml:space="preserve">GASOLINA                                          </v>
      </c>
      <c r="I11369">
        <v>2</v>
      </c>
    </row>
    <row r="11370" spans="1:9">
      <c r="A11370" t="str">
        <f>T("2018")</f>
        <v>2018</v>
      </c>
      <c r="B11370" t="str">
        <f>T("FISICO                                            ")</f>
        <v xml:space="preserve">FISICO                                            </v>
      </c>
      <c r="C11370" t="str">
        <f>T("RETIRO              ")</f>
        <v xml:space="preserve">RETIRO              </v>
      </c>
      <c r="D11370" t="str">
        <f>T("PACIFICO            ")</f>
        <v xml:space="preserve">PACIFICO            </v>
      </c>
      <c r="E11370" t="str">
        <f>T("MT ")</f>
        <v xml:space="preserve">MT </v>
      </c>
      <c r="F11370" t="str">
        <f>T("MOTOCICLETAS   ")</f>
        <v xml:space="preserve">MOTOCICLETAS   </v>
      </c>
      <c r="G11370" t="str">
        <f>T("De menos de 125,01 CENTIMETROS CUBICOS            ")</f>
        <v xml:space="preserve">De menos de 125,01 CENTIMETROS CUBICOS            </v>
      </c>
      <c r="H11370" t="str">
        <f>T("GASOLINA                                          ")</f>
        <v xml:space="preserve">GASOLINA                                          </v>
      </c>
      <c r="I11370">
        <v>764</v>
      </c>
    </row>
    <row r="11371" spans="1:9">
      <c r="A11371" t="str">
        <f>T("2018")</f>
        <v>2018</v>
      </c>
      <c r="B11371" t="str">
        <f>T("FISICO                                            ")</f>
        <v xml:space="preserve">FISICO                                            </v>
      </c>
      <c r="C11371" t="str">
        <f>T("RETIRO              ")</f>
        <v xml:space="preserve">RETIRO              </v>
      </c>
      <c r="D11371" t="str">
        <f>T("PACIFICO            ")</f>
        <v xml:space="preserve">PACIFICO            </v>
      </c>
      <c r="E11371" t="str">
        <f>T("MT ")</f>
        <v xml:space="preserve">MT </v>
      </c>
      <c r="F11371" t="str">
        <f>T("MOTOCICLETAS   ")</f>
        <v xml:space="preserve">MOTOCICLETAS   </v>
      </c>
      <c r="G11371" t="str">
        <f>T("De 125,01 a 250 CENTIMETROS CUBICOS               ")</f>
        <v xml:space="preserve">De 125,01 a 250 CENTIMETROS CUBICOS               </v>
      </c>
      <c r="H11371" t="str">
        <f>T("GASOLINA                                          ")</f>
        <v xml:space="preserve">GASOLINA                                          </v>
      </c>
      <c r="I11371">
        <v>222</v>
      </c>
    </row>
    <row r="11372" spans="1:9">
      <c r="A11372" t="str">
        <f>T("2018")</f>
        <v>2018</v>
      </c>
      <c r="B11372" t="str">
        <f>T("FISICO                                            ")</f>
        <v xml:space="preserve">FISICO                                            </v>
      </c>
      <c r="C11372" t="str">
        <f>T("RETIRO              ")</f>
        <v xml:space="preserve">RETIRO              </v>
      </c>
      <c r="D11372" t="str">
        <f>T("PACIFICO            ")</f>
        <v xml:space="preserve">PACIFICO            </v>
      </c>
      <c r="E11372" t="str">
        <f>T("MT ")</f>
        <v xml:space="preserve">MT </v>
      </c>
      <c r="F11372" t="str">
        <f>T("MOTOCICLETAS   ")</f>
        <v xml:space="preserve">MOTOCICLETAS   </v>
      </c>
      <c r="G11372" t="str">
        <f>T("De 250,01 a 500 CENTIMETROS CUBICOS               ")</f>
        <v xml:space="preserve">De 250,01 a 500 CENTIMETROS CUBICOS               </v>
      </c>
      <c r="H11372" t="str">
        <f>T("GASOLINA                                          ")</f>
        <v xml:space="preserve">GASOLINA                                          </v>
      </c>
      <c r="I11372">
        <v>218</v>
      </c>
    </row>
    <row r="11373" spans="1:9">
      <c r="A11373" t="str">
        <f>T("2018")</f>
        <v>2018</v>
      </c>
      <c r="B11373" t="str">
        <f>T("FISICO                                            ")</f>
        <v xml:space="preserve">FISICO                                            </v>
      </c>
      <c r="C11373" t="str">
        <f>T("RETIRO              ")</f>
        <v xml:space="preserve">RETIRO              </v>
      </c>
      <c r="D11373" t="str">
        <f>T("PACIFICO            ")</f>
        <v xml:space="preserve">PACIFICO            </v>
      </c>
      <c r="E11373" t="str">
        <f>T("MT ")</f>
        <v xml:space="preserve">MT </v>
      </c>
      <c r="F11373" t="str">
        <f>T("MOTOCICLETAS   ")</f>
        <v xml:space="preserve">MOTOCICLETAS   </v>
      </c>
      <c r="G11373" t="str">
        <f>T("De 500,01 a 1.000 CENTIMETROS CUBICOS             ")</f>
        <v xml:space="preserve">De 500,01 a 1.000 CENTIMETROS CUBICOS             </v>
      </c>
      <c r="H11373" t="str">
        <f>T("GASOLINA                                          ")</f>
        <v xml:space="preserve">GASOLINA                                          </v>
      </c>
      <c r="I11373">
        <v>379</v>
      </c>
    </row>
    <row r="11374" spans="1:9">
      <c r="A11374" t="str">
        <f>T("2018")</f>
        <v>2018</v>
      </c>
      <c r="B11374" t="str">
        <f>T("FISICO                                            ")</f>
        <v xml:space="preserve">FISICO                                            </v>
      </c>
      <c r="C11374" t="str">
        <f>T("RETIRO              ")</f>
        <v xml:space="preserve">RETIRO              </v>
      </c>
      <c r="D11374" t="str">
        <f>T("PACIFICO            ")</f>
        <v xml:space="preserve">PACIFICO            </v>
      </c>
      <c r="E11374" t="str">
        <f>T("MT ")</f>
        <v xml:space="preserve">MT </v>
      </c>
      <c r="F11374" t="str">
        <f>T("MOTOCICLETAS   ")</f>
        <v xml:space="preserve">MOTOCICLETAS   </v>
      </c>
      <c r="G11374" t="str">
        <f>T("De 1.000,01 CENTIMETROS CUBICOS en adelante       ")</f>
        <v xml:space="preserve">De 1.000,01 CENTIMETROS CUBICOS en adelante       </v>
      </c>
      <c r="H11374" t="str">
        <f>T("GASOLINA                                          ")</f>
        <v xml:space="preserve">GASOLINA                                          </v>
      </c>
      <c r="I11374">
        <v>95</v>
      </c>
    </row>
    <row r="11375" spans="1:9">
      <c r="A11375" t="str">
        <f>T("2018")</f>
        <v>2018</v>
      </c>
      <c r="B11375" t="str">
        <f>T("FISICO                                            ")</f>
        <v xml:space="preserve">FISICO                                            </v>
      </c>
      <c r="C11375" t="str">
        <f>T("RETIRO              ")</f>
        <v xml:space="preserve">RETIRO              </v>
      </c>
      <c r="D11375" t="str">
        <f>T("ADELFAS             ")</f>
        <v xml:space="preserve">ADELFAS             </v>
      </c>
      <c r="E11375" t="str">
        <f>T("MT ")</f>
        <v xml:space="preserve">MT </v>
      </c>
      <c r="F11375" t="str">
        <f>T("MOTOCICLETAS   ")</f>
        <v xml:space="preserve">MOTOCICLETAS   </v>
      </c>
      <c r="G11375" t="str">
        <f>T("De menos de 125,01 CENTIMETROS CUBICOS            ")</f>
        <v xml:space="preserve">De menos de 125,01 CENTIMETROS CUBICOS            </v>
      </c>
      <c r="H11375" t="str">
        <f>T("GASOLINA                                          ")</f>
        <v xml:space="preserve">GASOLINA                                          </v>
      </c>
      <c r="I11375">
        <v>383</v>
      </c>
    </row>
    <row r="11376" spans="1:9">
      <c r="A11376" t="str">
        <f>T("2018")</f>
        <v>2018</v>
      </c>
      <c r="B11376" t="str">
        <f>T("FISICO                                            ")</f>
        <v xml:space="preserve">FISICO                                            </v>
      </c>
      <c r="C11376" t="str">
        <f>T("RETIRO              ")</f>
        <v xml:space="preserve">RETIRO              </v>
      </c>
      <c r="D11376" t="str">
        <f>T("ADELFAS             ")</f>
        <v xml:space="preserve">ADELFAS             </v>
      </c>
      <c r="E11376" t="str">
        <f>T("MT ")</f>
        <v xml:space="preserve">MT </v>
      </c>
      <c r="F11376" t="str">
        <f>T("MOTOCICLETAS   ")</f>
        <v xml:space="preserve">MOTOCICLETAS   </v>
      </c>
      <c r="G11376" t="str">
        <f>T("De 125,01 a 250 CENTIMETROS CUBICOS               ")</f>
        <v xml:space="preserve">De 125,01 a 250 CENTIMETROS CUBICOS               </v>
      </c>
      <c r="H11376" t="str">
        <f>T("GASOLINA                                          ")</f>
        <v xml:space="preserve">GASOLINA                                          </v>
      </c>
      <c r="I11376">
        <v>130</v>
      </c>
    </row>
    <row r="11377" spans="1:9">
      <c r="A11377" t="str">
        <f>T("2018")</f>
        <v>2018</v>
      </c>
      <c r="B11377" t="str">
        <f>T("FISICO                                            ")</f>
        <v xml:space="preserve">FISICO                                            </v>
      </c>
      <c r="C11377" t="str">
        <f>T("RETIRO              ")</f>
        <v xml:space="preserve">RETIRO              </v>
      </c>
      <c r="D11377" t="str">
        <f>T("ADELFAS             ")</f>
        <v xml:space="preserve">ADELFAS             </v>
      </c>
      <c r="E11377" t="str">
        <f>T("MT ")</f>
        <v xml:space="preserve">MT </v>
      </c>
      <c r="F11377" t="str">
        <f>T("MOTOCICLETAS   ")</f>
        <v xml:space="preserve">MOTOCICLETAS   </v>
      </c>
      <c r="G11377" t="str">
        <f>T("De 250,01 a 500 CENTIMETROS CUBICOS               ")</f>
        <v xml:space="preserve">De 250,01 a 500 CENTIMETROS CUBICOS               </v>
      </c>
      <c r="H11377" t="str">
        <f>T("GASOLINA                                          ")</f>
        <v xml:space="preserve">GASOLINA                                          </v>
      </c>
      <c r="I11377">
        <v>121</v>
      </c>
    </row>
    <row r="11378" spans="1:9">
      <c r="A11378" t="str">
        <f>T("2018")</f>
        <v>2018</v>
      </c>
      <c r="B11378" t="str">
        <f>T("FISICO                                            ")</f>
        <v xml:space="preserve">FISICO                                            </v>
      </c>
      <c r="C11378" t="str">
        <f>T("RETIRO              ")</f>
        <v xml:space="preserve">RETIRO              </v>
      </c>
      <c r="D11378" t="str">
        <f>T("ADELFAS             ")</f>
        <v xml:space="preserve">ADELFAS             </v>
      </c>
      <c r="E11378" t="str">
        <f>T("MT ")</f>
        <v xml:space="preserve">MT </v>
      </c>
      <c r="F11378" t="str">
        <f>T("MOTOCICLETAS   ")</f>
        <v xml:space="preserve">MOTOCICLETAS   </v>
      </c>
      <c r="G11378" t="str">
        <f>T("De 500,01 a 1.000 CENTIMETROS CUBICOS             ")</f>
        <v xml:space="preserve">De 500,01 a 1.000 CENTIMETROS CUBICOS             </v>
      </c>
      <c r="H11378" t="str">
        <f>T("GASOLINA                                          ")</f>
        <v xml:space="preserve">GASOLINA                                          </v>
      </c>
      <c r="I11378">
        <v>208</v>
      </c>
    </row>
    <row r="11379" spans="1:9">
      <c r="A11379" t="str">
        <f>T("2018")</f>
        <v>2018</v>
      </c>
      <c r="B11379" t="str">
        <f>T("FISICO                                            ")</f>
        <v xml:space="preserve">FISICO                                            </v>
      </c>
      <c r="C11379" t="str">
        <f>T("RETIRO              ")</f>
        <v xml:space="preserve">RETIRO              </v>
      </c>
      <c r="D11379" t="str">
        <f>T("ADELFAS             ")</f>
        <v xml:space="preserve">ADELFAS             </v>
      </c>
      <c r="E11379" t="str">
        <f>T("MT ")</f>
        <v xml:space="preserve">MT </v>
      </c>
      <c r="F11379" t="str">
        <f>T("MOTOCICLETAS   ")</f>
        <v xml:space="preserve">MOTOCICLETAS   </v>
      </c>
      <c r="G11379" t="str">
        <f>T("De 1.000,01 CENTIMETROS CUBICOS en adelante       ")</f>
        <v xml:space="preserve">De 1.000,01 CENTIMETROS CUBICOS en adelante       </v>
      </c>
      <c r="H11379" t="str">
        <f>T("GASOLINA                                          ")</f>
        <v xml:space="preserve">GASOLINA                                          </v>
      </c>
      <c r="I11379">
        <v>53</v>
      </c>
    </row>
    <row r="11380" spans="1:9">
      <c r="A11380" t="str">
        <f>T("2018")</f>
        <v>2018</v>
      </c>
      <c r="B11380" t="str">
        <f>T("FISICO                                            ")</f>
        <v xml:space="preserve">FISICO                                            </v>
      </c>
      <c r="C11380" t="str">
        <f>T("RETIRO              ")</f>
        <v xml:space="preserve">RETIRO              </v>
      </c>
      <c r="D11380" t="str">
        <f>T("ESTRELLA            ")</f>
        <v xml:space="preserve">ESTRELLA            </v>
      </c>
      <c r="E11380" t="str">
        <f>T("MT ")</f>
        <v xml:space="preserve">MT </v>
      </c>
      <c r="F11380" t="str">
        <f>T("MOTOCICLETAS   ")</f>
        <v xml:space="preserve">MOTOCICLETAS   </v>
      </c>
      <c r="G11380" t="str">
        <f>T("De menos de 125,01 CENTIMETROS CUBICOS            ")</f>
        <v xml:space="preserve">De menos de 125,01 CENTIMETROS CUBICOS            </v>
      </c>
      <c r="H11380" t="str">
        <f>T("GASOLINA                                          ")</f>
        <v xml:space="preserve">GASOLINA                                          </v>
      </c>
      <c r="I11380">
        <v>641</v>
      </c>
    </row>
    <row r="11381" spans="1:9">
      <c r="A11381" t="str">
        <f>T("2018")</f>
        <v>2018</v>
      </c>
      <c r="B11381" t="str">
        <f>T("FISICO                                            ")</f>
        <v xml:space="preserve">FISICO                                            </v>
      </c>
      <c r="C11381" t="str">
        <f>T("RETIRO              ")</f>
        <v xml:space="preserve">RETIRO              </v>
      </c>
      <c r="D11381" t="str">
        <f>T("ESTRELLA            ")</f>
        <v xml:space="preserve">ESTRELLA            </v>
      </c>
      <c r="E11381" t="str">
        <f>T("MT ")</f>
        <v xml:space="preserve">MT </v>
      </c>
      <c r="F11381" t="str">
        <f>T("MOTOCICLETAS   ")</f>
        <v xml:space="preserve">MOTOCICLETAS   </v>
      </c>
      <c r="G11381" t="str">
        <f>T("De 125,01 a 250 CENTIMETROS CUBICOS               ")</f>
        <v xml:space="preserve">De 125,01 a 250 CENTIMETROS CUBICOS               </v>
      </c>
      <c r="H11381" t="str">
        <f>T("GASOLINA                                          ")</f>
        <v xml:space="preserve">GASOLINA                                          </v>
      </c>
      <c r="I11381">
        <v>245</v>
      </c>
    </row>
    <row r="11382" spans="1:9">
      <c r="A11382" t="str">
        <f>T("2018")</f>
        <v>2018</v>
      </c>
      <c r="B11382" t="str">
        <f>T("FISICO                                            ")</f>
        <v xml:space="preserve">FISICO                                            </v>
      </c>
      <c r="C11382" t="str">
        <f>T("RETIRO              ")</f>
        <v xml:space="preserve">RETIRO              </v>
      </c>
      <c r="D11382" t="str">
        <f>T("ESTRELLA            ")</f>
        <v xml:space="preserve">ESTRELLA            </v>
      </c>
      <c r="E11382" t="str">
        <f>T("MT ")</f>
        <v xml:space="preserve">MT </v>
      </c>
      <c r="F11382" t="str">
        <f>T("MOTOCICLETAS   ")</f>
        <v xml:space="preserve">MOTOCICLETAS   </v>
      </c>
      <c r="G11382" t="str">
        <f>T("De 250,01 a 500 CENTIMETROS CUBICOS               ")</f>
        <v xml:space="preserve">De 250,01 a 500 CENTIMETROS CUBICOS               </v>
      </c>
      <c r="H11382" t="str">
        <f>T("GASOLINA                                          ")</f>
        <v xml:space="preserve">GASOLINA                                          </v>
      </c>
      <c r="I11382">
        <v>179</v>
      </c>
    </row>
    <row r="11383" spans="1:9">
      <c r="A11383" t="str">
        <f>T("2018")</f>
        <v>2018</v>
      </c>
      <c r="B11383" t="str">
        <f>T("FISICO                                            ")</f>
        <v xml:space="preserve">FISICO                                            </v>
      </c>
      <c r="C11383" t="str">
        <f>T("RETIRO              ")</f>
        <v xml:space="preserve">RETIRO              </v>
      </c>
      <c r="D11383" t="str">
        <f>T("ESTRELLA            ")</f>
        <v xml:space="preserve">ESTRELLA            </v>
      </c>
      <c r="E11383" t="str">
        <f>T("MT ")</f>
        <v xml:space="preserve">MT </v>
      </c>
      <c r="F11383" t="str">
        <f>T("MOTOCICLETAS   ")</f>
        <v xml:space="preserve">MOTOCICLETAS   </v>
      </c>
      <c r="G11383" t="str">
        <f>T("De 500,01 a 1.000 CENTIMETROS CUBICOS             ")</f>
        <v xml:space="preserve">De 500,01 a 1.000 CENTIMETROS CUBICOS             </v>
      </c>
      <c r="H11383" t="str">
        <f>T("GASOLINA                                          ")</f>
        <v xml:space="preserve">GASOLINA                                          </v>
      </c>
      <c r="I11383">
        <v>334</v>
      </c>
    </row>
    <row r="11384" spans="1:9">
      <c r="A11384" t="str">
        <f>T("2018")</f>
        <v>2018</v>
      </c>
      <c r="B11384" t="str">
        <f>T("FISICO                                            ")</f>
        <v xml:space="preserve">FISICO                                            </v>
      </c>
      <c r="C11384" t="str">
        <f>T("RETIRO              ")</f>
        <v xml:space="preserve">RETIRO              </v>
      </c>
      <c r="D11384" t="str">
        <f>T("ESTRELLA            ")</f>
        <v xml:space="preserve">ESTRELLA            </v>
      </c>
      <c r="E11384" t="str">
        <f>T("MT ")</f>
        <v xml:space="preserve">MT </v>
      </c>
      <c r="F11384" t="str">
        <f>T("MOTOCICLETAS   ")</f>
        <v xml:space="preserve">MOTOCICLETAS   </v>
      </c>
      <c r="G11384" t="str">
        <f>T("De 1.000,01 CENTIMETROS CUBICOS en adelante       ")</f>
        <v xml:space="preserve">De 1.000,01 CENTIMETROS CUBICOS en adelante       </v>
      </c>
      <c r="H11384" t="str">
        <f>T("GASOLINA                                          ")</f>
        <v xml:space="preserve">GASOLINA                                          </v>
      </c>
      <c r="I11384">
        <v>85</v>
      </c>
    </row>
    <row r="11385" spans="1:9">
      <c r="A11385" t="str">
        <f>T("2018")</f>
        <v>2018</v>
      </c>
      <c r="B11385" t="str">
        <f>T("FISICO                                            ")</f>
        <v xml:space="preserve">FISICO                                            </v>
      </c>
      <c r="C11385" t="str">
        <f>T("RETIRO              ")</f>
        <v xml:space="preserve">RETIRO              </v>
      </c>
      <c r="D11385" t="str">
        <f>T("IBIZA               ")</f>
        <v xml:space="preserve">IBIZA               </v>
      </c>
      <c r="E11385" t="str">
        <f>T("MT ")</f>
        <v xml:space="preserve">MT </v>
      </c>
      <c r="F11385" t="str">
        <f>T("MOTOCICLETAS   ")</f>
        <v xml:space="preserve">MOTOCICLETAS   </v>
      </c>
      <c r="G11385" t="str">
        <f>T("De menos de 125,01 CENTIMETROS CUBICOS            ")</f>
        <v xml:space="preserve">De menos de 125,01 CENTIMETROS CUBICOS            </v>
      </c>
      <c r="H11385" t="str">
        <f>T("GASOLINA                                          ")</f>
        <v xml:space="preserve">GASOLINA                                          </v>
      </c>
      <c r="I11385">
        <v>549</v>
      </c>
    </row>
    <row r="11386" spans="1:9">
      <c r="A11386" t="str">
        <f>T("2018")</f>
        <v>2018</v>
      </c>
      <c r="B11386" t="str">
        <f>T("FISICO                                            ")</f>
        <v xml:space="preserve">FISICO                                            </v>
      </c>
      <c r="C11386" t="str">
        <f>T("RETIRO              ")</f>
        <v xml:space="preserve">RETIRO              </v>
      </c>
      <c r="D11386" t="str">
        <f>T("IBIZA               ")</f>
        <v xml:space="preserve">IBIZA               </v>
      </c>
      <c r="E11386" t="str">
        <f>T("MT ")</f>
        <v xml:space="preserve">MT </v>
      </c>
      <c r="F11386" t="str">
        <f>T("MOTOCICLETAS   ")</f>
        <v xml:space="preserve">MOTOCICLETAS   </v>
      </c>
      <c r="G11386" t="str">
        <f>T("De 125,01 a 250 CENTIMETROS CUBICOS               ")</f>
        <v xml:space="preserve">De 125,01 a 250 CENTIMETROS CUBICOS               </v>
      </c>
      <c r="H11386" t="str">
        <f>T("GASOLINA                                          ")</f>
        <v xml:space="preserve">GASOLINA                                          </v>
      </c>
      <c r="I11386">
        <v>219</v>
      </c>
    </row>
    <row r="11387" spans="1:9">
      <c r="A11387" t="str">
        <f>T("2018")</f>
        <v>2018</v>
      </c>
      <c r="B11387" t="str">
        <f>T("FISICO                                            ")</f>
        <v xml:space="preserve">FISICO                                            </v>
      </c>
      <c r="C11387" t="str">
        <f>T("RETIRO              ")</f>
        <v xml:space="preserve">RETIRO              </v>
      </c>
      <c r="D11387" t="str">
        <f>T("IBIZA               ")</f>
        <v xml:space="preserve">IBIZA               </v>
      </c>
      <c r="E11387" t="str">
        <f>T("MT ")</f>
        <v xml:space="preserve">MT </v>
      </c>
      <c r="F11387" t="str">
        <f>T("MOTOCICLETAS   ")</f>
        <v xml:space="preserve">MOTOCICLETAS   </v>
      </c>
      <c r="G11387" t="str">
        <f>T("De 250,01 a 500 CENTIMETROS CUBICOS               ")</f>
        <v xml:space="preserve">De 250,01 a 500 CENTIMETROS CUBICOS               </v>
      </c>
      <c r="H11387" t="str">
        <f>T("GASOLINA                                          ")</f>
        <v xml:space="preserve">GASOLINA                                          </v>
      </c>
      <c r="I11387">
        <v>146</v>
      </c>
    </row>
    <row r="11388" spans="1:9">
      <c r="A11388" t="str">
        <f>T("2018")</f>
        <v>2018</v>
      </c>
      <c r="B11388" t="str">
        <f>T("FISICO                                            ")</f>
        <v xml:space="preserve">FISICO                                            </v>
      </c>
      <c r="C11388" t="str">
        <f>T("RETIRO              ")</f>
        <v xml:space="preserve">RETIRO              </v>
      </c>
      <c r="D11388" t="str">
        <f>T("IBIZA               ")</f>
        <v xml:space="preserve">IBIZA               </v>
      </c>
      <c r="E11388" t="str">
        <f>T("MT ")</f>
        <v xml:space="preserve">MT </v>
      </c>
      <c r="F11388" t="str">
        <f>T("MOTOCICLETAS   ")</f>
        <v xml:space="preserve">MOTOCICLETAS   </v>
      </c>
      <c r="G11388" t="str">
        <f>T("De 500,01 a 1.000 CENTIMETROS CUBICOS             ")</f>
        <v xml:space="preserve">De 500,01 a 1.000 CENTIMETROS CUBICOS             </v>
      </c>
      <c r="H11388" t="str">
        <f>T("GASOLINA                                          ")</f>
        <v xml:space="preserve">GASOLINA                                          </v>
      </c>
      <c r="I11388">
        <v>297</v>
      </c>
    </row>
    <row r="11389" spans="1:9">
      <c r="A11389" t="str">
        <f>T("2018")</f>
        <v>2018</v>
      </c>
      <c r="B11389" t="str">
        <f>T("FISICO                                            ")</f>
        <v xml:space="preserve">FISICO                                            </v>
      </c>
      <c r="C11389" t="str">
        <f>T("RETIRO              ")</f>
        <v xml:space="preserve">RETIRO              </v>
      </c>
      <c r="D11389" t="str">
        <f>T("IBIZA               ")</f>
        <v xml:space="preserve">IBIZA               </v>
      </c>
      <c r="E11389" t="str">
        <f>T("MT ")</f>
        <v xml:space="preserve">MT </v>
      </c>
      <c r="F11389" t="str">
        <f>T("MOTOCICLETAS   ")</f>
        <v xml:space="preserve">MOTOCICLETAS   </v>
      </c>
      <c r="G11389" t="str">
        <f>T("De 1.000,01 CENTIMETROS CUBICOS en adelante       ")</f>
        <v xml:space="preserve">De 1.000,01 CENTIMETROS CUBICOS en adelante       </v>
      </c>
      <c r="H11389" t="str">
        <f>T("GASOLINA                                          ")</f>
        <v xml:space="preserve">GASOLINA                                          </v>
      </c>
      <c r="I11389">
        <v>66</v>
      </c>
    </row>
    <row r="11390" spans="1:9">
      <c r="A11390" t="str">
        <f>T("2018")</f>
        <v>2018</v>
      </c>
      <c r="B11390" t="str">
        <f>T("FISICO                                            ")</f>
        <v xml:space="preserve">FISICO                                            </v>
      </c>
      <c r="C11390" t="str">
        <f>T("RETIRO              ")</f>
        <v xml:space="preserve">RETIRO              </v>
      </c>
      <c r="D11390" t="str">
        <f>T("LOS JERONIMOS       ")</f>
        <v xml:space="preserve">LOS JERONIMOS       </v>
      </c>
      <c r="E11390" t="str">
        <f>T("MT ")</f>
        <v xml:space="preserve">MT </v>
      </c>
      <c r="F11390" t="str">
        <f>T("MOTOCICLETAS   ")</f>
        <v xml:space="preserve">MOTOCICLETAS   </v>
      </c>
      <c r="G11390" t="str">
        <f>T("De menos de 125,01 CENTIMETROS CUBICOS            ")</f>
        <v xml:space="preserve">De menos de 125,01 CENTIMETROS CUBICOS            </v>
      </c>
      <c r="H11390" t="str">
        <f>T("GASOLINA                                          ")</f>
        <v xml:space="preserve">GASOLINA                                          </v>
      </c>
      <c r="I11390">
        <v>250</v>
      </c>
    </row>
    <row r="11391" spans="1:9">
      <c r="A11391" t="str">
        <f>T("2018")</f>
        <v>2018</v>
      </c>
      <c r="B11391" t="str">
        <f>T("FISICO                                            ")</f>
        <v xml:space="preserve">FISICO                                            </v>
      </c>
      <c r="C11391" t="str">
        <f>T("RETIRO              ")</f>
        <v xml:space="preserve">RETIRO              </v>
      </c>
      <c r="D11391" t="str">
        <f>T("LOS JERONIMOS       ")</f>
        <v xml:space="preserve">LOS JERONIMOS       </v>
      </c>
      <c r="E11391" t="str">
        <f>T("MT ")</f>
        <v xml:space="preserve">MT </v>
      </c>
      <c r="F11391" t="str">
        <f>T("MOTOCICLETAS   ")</f>
        <v xml:space="preserve">MOTOCICLETAS   </v>
      </c>
      <c r="G11391" t="str">
        <f>T("De 125,01 a 250 CENTIMETROS CUBICOS               ")</f>
        <v xml:space="preserve">De 125,01 a 250 CENTIMETROS CUBICOS               </v>
      </c>
      <c r="H11391" t="str">
        <f>T("GASOLINA                                          ")</f>
        <v xml:space="preserve">GASOLINA                                          </v>
      </c>
      <c r="I11391">
        <v>106</v>
      </c>
    </row>
    <row r="11392" spans="1:9">
      <c r="A11392" t="str">
        <f>T("2018")</f>
        <v>2018</v>
      </c>
      <c r="B11392" t="str">
        <f>T("FISICO                                            ")</f>
        <v xml:space="preserve">FISICO                                            </v>
      </c>
      <c r="C11392" t="str">
        <f>T("RETIRO              ")</f>
        <v xml:space="preserve">RETIRO              </v>
      </c>
      <c r="D11392" t="str">
        <f>T("LOS JERONIMOS       ")</f>
        <v xml:space="preserve">LOS JERONIMOS       </v>
      </c>
      <c r="E11392" t="str">
        <f>T("MT ")</f>
        <v xml:space="preserve">MT </v>
      </c>
      <c r="F11392" t="str">
        <f>T("MOTOCICLETAS   ")</f>
        <v xml:space="preserve">MOTOCICLETAS   </v>
      </c>
      <c r="G11392" t="str">
        <f>T("De 250,01 a 500 CENTIMETROS CUBICOS               ")</f>
        <v xml:space="preserve">De 250,01 a 500 CENTIMETROS CUBICOS               </v>
      </c>
      <c r="H11392" t="str">
        <f>T("GASOLINA                                          ")</f>
        <v xml:space="preserve">GASOLINA                                          </v>
      </c>
      <c r="I11392">
        <v>68</v>
      </c>
    </row>
    <row r="11393" spans="1:9">
      <c r="A11393" t="str">
        <f>T("2018")</f>
        <v>2018</v>
      </c>
      <c r="B11393" t="str">
        <f>T("FISICO                                            ")</f>
        <v xml:space="preserve">FISICO                                            </v>
      </c>
      <c r="C11393" t="str">
        <f>T("RETIRO              ")</f>
        <v xml:space="preserve">RETIRO              </v>
      </c>
      <c r="D11393" t="str">
        <f>T("LOS JERONIMOS       ")</f>
        <v xml:space="preserve">LOS JERONIMOS       </v>
      </c>
      <c r="E11393" t="str">
        <f>T("MT ")</f>
        <v xml:space="preserve">MT </v>
      </c>
      <c r="F11393" t="str">
        <f>T("MOTOCICLETAS   ")</f>
        <v xml:space="preserve">MOTOCICLETAS   </v>
      </c>
      <c r="G11393" t="str">
        <f>T("De 500,01 a 1.000 CENTIMETROS CUBICOS             ")</f>
        <v xml:space="preserve">De 500,01 a 1.000 CENTIMETROS CUBICOS             </v>
      </c>
      <c r="H11393" t="str">
        <f>T("GASOLINA                                          ")</f>
        <v xml:space="preserve">GASOLINA                                          </v>
      </c>
      <c r="I11393">
        <v>112</v>
      </c>
    </row>
    <row r="11394" spans="1:9">
      <c r="A11394" t="str">
        <f>T("2018")</f>
        <v>2018</v>
      </c>
      <c r="B11394" t="str">
        <f>T("FISICO                                            ")</f>
        <v xml:space="preserve">FISICO                                            </v>
      </c>
      <c r="C11394" t="str">
        <f>T("RETIRO              ")</f>
        <v xml:space="preserve">RETIRO              </v>
      </c>
      <c r="D11394" t="str">
        <f>T("LOS JERONIMOS       ")</f>
        <v xml:space="preserve">LOS JERONIMOS       </v>
      </c>
      <c r="E11394" t="str">
        <f>T("MT ")</f>
        <v xml:space="preserve">MT </v>
      </c>
      <c r="F11394" t="str">
        <f>T("MOTOCICLETAS   ")</f>
        <v xml:space="preserve">MOTOCICLETAS   </v>
      </c>
      <c r="G11394" t="str">
        <f>T("De 1.000,01 CENTIMETROS CUBICOS en adelante       ")</f>
        <v xml:space="preserve">De 1.000,01 CENTIMETROS CUBICOS en adelante       </v>
      </c>
      <c r="H11394" t="str">
        <f>T("GASOLINA                                          ")</f>
        <v xml:space="preserve">GASOLINA                                          </v>
      </c>
      <c r="I11394">
        <v>44</v>
      </c>
    </row>
    <row r="11395" spans="1:9">
      <c r="A11395" t="str">
        <f>T("2018")</f>
        <v>2018</v>
      </c>
      <c r="B11395" t="str">
        <f>T("FISICO                                            ")</f>
        <v xml:space="preserve">FISICO                                            </v>
      </c>
      <c r="C11395" t="str">
        <f>T("RETIRO              ")</f>
        <v xml:space="preserve">RETIRO              </v>
      </c>
      <c r="D11395" t="str">
        <f>T("NIÑO JESUS          ")</f>
        <v xml:space="preserve">NIÑO JESUS          </v>
      </c>
      <c r="E11395" t="str">
        <f>T("MT ")</f>
        <v xml:space="preserve">MT </v>
      </c>
      <c r="F11395" t="str">
        <f>T("MOTOCICLETAS   ")</f>
        <v xml:space="preserve">MOTOCICLETAS   </v>
      </c>
      <c r="G11395" t="str">
        <f>T("De menos de 125,01 CENTIMETROS CUBICOS            ")</f>
        <v xml:space="preserve">De menos de 125,01 CENTIMETROS CUBICOS            </v>
      </c>
      <c r="H11395" t="str">
        <f>T("GASOLINA                                          ")</f>
        <v xml:space="preserve">GASOLINA                                          </v>
      </c>
      <c r="I11395">
        <v>488</v>
      </c>
    </row>
    <row r="11396" spans="1:9">
      <c r="A11396" t="str">
        <f>T("2018")</f>
        <v>2018</v>
      </c>
      <c r="B11396" t="str">
        <f>T("FISICO                                            ")</f>
        <v xml:space="preserve">FISICO                                            </v>
      </c>
      <c r="C11396" t="str">
        <f>T("RETIRO              ")</f>
        <v xml:space="preserve">RETIRO              </v>
      </c>
      <c r="D11396" t="str">
        <f>T("NIÑO JESUS          ")</f>
        <v xml:space="preserve">NIÑO JESUS          </v>
      </c>
      <c r="E11396" t="str">
        <f>T("MT ")</f>
        <v xml:space="preserve">MT </v>
      </c>
      <c r="F11396" t="str">
        <f>T("MOTOCICLETAS   ")</f>
        <v xml:space="preserve">MOTOCICLETAS   </v>
      </c>
      <c r="G11396" t="str">
        <f>T("De 125,01 a 250 CENTIMETROS CUBICOS               ")</f>
        <v xml:space="preserve">De 125,01 a 250 CENTIMETROS CUBICOS               </v>
      </c>
      <c r="H11396" t="str">
        <f>T("GASOLINA                                          ")</f>
        <v xml:space="preserve">GASOLINA                                          </v>
      </c>
      <c r="I11396">
        <v>169</v>
      </c>
    </row>
    <row r="11397" spans="1:9">
      <c r="A11397" t="str">
        <f>T("2018")</f>
        <v>2018</v>
      </c>
      <c r="B11397" t="str">
        <f>T("FISICO                                            ")</f>
        <v xml:space="preserve">FISICO                                            </v>
      </c>
      <c r="C11397" t="str">
        <f>T("RETIRO              ")</f>
        <v xml:space="preserve">RETIRO              </v>
      </c>
      <c r="D11397" t="str">
        <f>T("NIÑO JESUS          ")</f>
        <v xml:space="preserve">NIÑO JESUS          </v>
      </c>
      <c r="E11397" t="str">
        <f>T("MT ")</f>
        <v xml:space="preserve">MT </v>
      </c>
      <c r="F11397" t="str">
        <f>T("MOTOCICLETAS   ")</f>
        <v xml:space="preserve">MOTOCICLETAS   </v>
      </c>
      <c r="G11397" t="str">
        <f>T("De 250,01 a 500 CENTIMETROS CUBICOS               ")</f>
        <v xml:space="preserve">De 250,01 a 500 CENTIMETROS CUBICOS               </v>
      </c>
      <c r="H11397" t="str">
        <f>T("GASOLINA                                          ")</f>
        <v xml:space="preserve">GASOLINA                                          </v>
      </c>
      <c r="I11397">
        <v>130</v>
      </c>
    </row>
    <row r="11398" spans="1:9">
      <c r="A11398" t="str">
        <f>T("2018")</f>
        <v>2018</v>
      </c>
      <c r="B11398" t="str">
        <f>T("FISICO                                            ")</f>
        <v xml:space="preserve">FISICO                                            </v>
      </c>
      <c r="C11398" t="str">
        <f>T("RETIRO              ")</f>
        <v xml:space="preserve">RETIRO              </v>
      </c>
      <c r="D11398" t="str">
        <f>T("NIÑO JESUS          ")</f>
        <v xml:space="preserve">NIÑO JESUS          </v>
      </c>
      <c r="E11398" t="str">
        <f>T("MT ")</f>
        <v xml:space="preserve">MT </v>
      </c>
      <c r="F11398" t="str">
        <f>T("MOTOCICLETAS   ")</f>
        <v xml:space="preserve">MOTOCICLETAS   </v>
      </c>
      <c r="G11398" t="str">
        <f>T("De 500,01 a 1.000 CENTIMETROS CUBICOS             ")</f>
        <v xml:space="preserve">De 500,01 a 1.000 CENTIMETROS CUBICOS             </v>
      </c>
      <c r="H11398" t="str">
        <f>T("GASOLINA                                          ")</f>
        <v xml:space="preserve">GASOLINA                                          </v>
      </c>
      <c r="I11398">
        <v>240</v>
      </c>
    </row>
    <row r="11399" spans="1:9">
      <c r="A11399" t="str">
        <f>T("2018")</f>
        <v>2018</v>
      </c>
      <c r="B11399" t="str">
        <f>T("FISICO                                            ")</f>
        <v xml:space="preserve">FISICO                                            </v>
      </c>
      <c r="C11399" t="str">
        <f>T("RETIRO              ")</f>
        <v xml:space="preserve">RETIRO              </v>
      </c>
      <c r="D11399" t="str">
        <f>T("NIÑO JESUS          ")</f>
        <v xml:space="preserve">NIÑO JESUS          </v>
      </c>
      <c r="E11399" t="str">
        <f>T("MT ")</f>
        <v xml:space="preserve">MT </v>
      </c>
      <c r="F11399" t="str">
        <f>T("MOTOCICLETAS   ")</f>
        <v xml:space="preserve">MOTOCICLETAS   </v>
      </c>
      <c r="G11399" t="str">
        <f>T("De 1.000,01 CENTIMETROS CUBICOS en adelante       ")</f>
        <v xml:space="preserve">De 1.000,01 CENTIMETROS CUBICOS en adelante       </v>
      </c>
      <c r="H11399" t="str">
        <f>T("GASOLINA                                          ")</f>
        <v xml:space="preserve">GASOLINA                                          </v>
      </c>
      <c r="I11399">
        <v>67</v>
      </c>
    </row>
    <row r="11400" spans="1:9">
      <c r="A11400" t="str">
        <f>T("2018")</f>
        <v>2018</v>
      </c>
      <c r="B11400" t="str">
        <f>T("JURIDICO                                          ")</f>
        <v xml:space="preserve">JURIDICO                                          </v>
      </c>
      <c r="C11400" t="str">
        <f>T("RETIRO              ")</f>
        <v xml:space="preserve">RETIRO              </v>
      </c>
      <c r="D11400" t="str">
        <f>T("SIN BARRIO          ")</f>
        <v xml:space="preserve">SIN BARRIO          </v>
      </c>
      <c r="E11400" t="str">
        <f>T("MT ")</f>
        <v xml:space="preserve">MT </v>
      </c>
      <c r="F11400" t="str">
        <f>T("MOTOCICLETAS   ")</f>
        <v xml:space="preserve">MOTOCICLETAS   </v>
      </c>
      <c r="G11400" t="str">
        <f>T("De menos de 125,01 CENTIMETROS CUBICOS            ")</f>
        <v xml:space="preserve">De menos de 125,01 CENTIMETROS CUBICOS            </v>
      </c>
      <c r="H11400" t="str">
        <f>T("GASOLINA                                          ")</f>
        <v xml:space="preserve">GASOLINA                                          </v>
      </c>
      <c r="I11400">
        <v>1</v>
      </c>
    </row>
    <row r="11401" spans="1:9">
      <c r="A11401" t="str">
        <f>T("2018")</f>
        <v>2018</v>
      </c>
      <c r="B11401" t="str">
        <f>T("JURIDICO                                          ")</f>
        <v xml:space="preserve">JURIDICO                                          </v>
      </c>
      <c r="C11401" t="str">
        <f>T("RETIRO              ")</f>
        <v xml:space="preserve">RETIRO              </v>
      </c>
      <c r="D11401" t="str">
        <f>T("SIN BARRIO          ")</f>
        <v xml:space="preserve">SIN BARRIO          </v>
      </c>
      <c r="E11401" t="str">
        <f>T("MT ")</f>
        <v xml:space="preserve">MT </v>
      </c>
      <c r="F11401" t="str">
        <f>T("MOTOCICLETAS   ")</f>
        <v xml:space="preserve">MOTOCICLETAS   </v>
      </c>
      <c r="G11401" t="str">
        <f>T("De 1.000,01 CENTIMETROS CUBICOS en adelante       ")</f>
        <v xml:space="preserve">De 1.000,01 CENTIMETROS CUBICOS en adelante       </v>
      </c>
      <c r="H11401" t="str">
        <f>T("GASOLINA                                          ")</f>
        <v xml:space="preserve">GASOLINA                                          </v>
      </c>
      <c r="I11401">
        <v>1</v>
      </c>
    </row>
    <row r="11402" spans="1:9">
      <c r="A11402" t="str">
        <f>T("2018")</f>
        <v>2018</v>
      </c>
      <c r="B11402" t="str">
        <f>T("JURIDICO                                          ")</f>
        <v xml:space="preserve">JURIDICO                                          </v>
      </c>
      <c r="C11402" t="str">
        <f>T("RETIRO              ")</f>
        <v xml:space="preserve">RETIRO              </v>
      </c>
      <c r="D11402" t="str">
        <f>T("PACIFICO            ")</f>
        <v xml:space="preserve">PACIFICO            </v>
      </c>
      <c r="E11402" t="str">
        <f>T("MT ")</f>
        <v xml:space="preserve">MT </v>
      </c>
      <c r="F11402" t="str">
        <f>T("MOTOCICLETAS   ")</f>
        <v xml:space="preserve">MOTOCICLETAS   </v>
      </c>
      <c r="G11402" t="str">
        <f>T("De menos de 125,01 CENTIMETROS CUBICOS            ")</f>
        <v xml:space="preserve">De menos de 125,01 CENTIMETROS CUBICOS            </v>
      </c>
      <c r="H11402" t="str">
        <f>T("GASOLINA                                          ")</f>
        <v xml:space="preserve">GASOLINA                                          </v>
      </c>
      <c r="I11402">
        <v>60</v>
      </c>
    </row>
    <row r="11403" spans="1:9">
      <c r="A11403" t="str">
        <f>T("2018")</f>
        <v>2018</v>
      </c>
      <c r="B11403" t="str">
        <f>T("JURIDICO                                          ")</f>
        <v xml:space="preserve">JURIDICO                                          </v>
      </c>
      <c r="C11403" t="str">
        <f>T("RETIRO              ")</f>
        <v xml:space="preserve">RETIRO              </v>
      </c>
      <c r="D11403" t="str">
        <f>T("PACIFICO            ")</f>
        <v xml:space="preserve">PACIFICO            </v>
      </c>
      <c r="E11403" t="str">
        <f>T("MT ")</f>
        <v xml:space="preserve">MT </v>
      </c>
      <c r="F11403" t="str">
        <f>T("MOTOCICLETAS   ")</f>
        <v xml:space="preserve">MOTOCICLETAS   </v>
      </c>
      <c r="G11403" t="str">
        <f>T("De 125,01 a 250 CENTIMETROS CUBICOS               ")</f>
        <v xml:space="preserve">De 125,01 a 250 CENTIMETROS CUBICOS               </v>
      </c>
      <c r="H11403" t="str">
        <f>T("GASOLINA                                          ")</f>
        <v xml:space="preserve">GASOLINA                                          </v>
      </c>
      <c r="I11403">
        <v>17</v>
      </c>
    </row>
    <row r="11404" spans="1:9">
      <c r="A11404" t="str">
        <f>T("2018")</f>
        <v>2018</v>
      </c>
      <c r="B11404" t="str">
        <f>T("JURIDICO                                          ")</f>
        <v xml:space="preserve">JURIDICO                                          </v>
      </c>
      <c r="C11404" t="str">
        <f>T("RETIRO              ")</f>
        <v xml:space="preserve">RETIRO              </v>
      </c>
      <c r="D11404" t="str">
        <f>T("PACIFICO            ")</f>
        <v xml:space="preserve">PACIFICO            </v>
      </c>
      <c r="E11404" t="str">
        <f>T("MT ")</f>
        <v xml:space="preserve">MT </v>
      </c>
      <c r="F11404" t="str">
        <f>T("MOTOCICLETAS   ")</f>
        <v xml:space="preserve">MOTOCICLETAS   </v>
      </c>
      <c r="G11404" t="str">
        <f>T("De 250,01 a 500 CENTIMETROS CUBICOS               ")</f>
        <v xml:space="preserve">De 250,01 a 500 CENTIMETROS CUBICOS               </v>
      </c>
      <c r="H11404" t="str">
        <f>T("GASOLINA                                          ")</f>
        <v xml:space="preserve">GASOLINA                                          </v>
      </c>
      <c r="I11404">
        <v>16</v>
      </c>
    </row>
    <row r="11405" spans="1:9">
      <c r="A11405" t="str">
        <f>T("2018")</f>
        <v>2018</v>
      </c>
      <c r="B11405" t="str">
        <f>T("JURIDICO                                          ")</f>
        <v xml:space="preserve">JURIDICO                                          </v>
      </c>
      <c r="C11405" t="str">
        <f>T("RETIRO              ")</f>
        <v xml:space="preserve">RETIRO              </v>
      </c>
      <c r="D11405" t="str">
        <f>T("PACIFICO            ")</f>
        <v xml:space="preserve">PACIFICO            </v>
      </c>
      <c r="E11405" t="str">
        <f>T("MT ")</f>
        <v xml:space="preserve">MT </v>
      </c>
      <c r="F11405" t="str">
        <f>T("MOTOCICLETAS   ")</f>
        <v xml:space="preserve">MOTOCICLETAS   </v>
      </c>
      <c r="G11405" t="str">
        <f>T("De 500,01 a 1.000 CENTIMETROS CUBICOS             ")</f>
        <v xml:space="preserve">De 500,01 a 1.000 CENTIMETROS CUBICOS             </v>
      </c>
      <c r="H11405" t="str">
        <f>T("GASOLINA                                          ")</f>
        <v xml:space="preserve">GASOLINA                                          </v>
      </c>
      <c r="I11405">
        <v>23</v>
      </c>
    </row>
    <row r="11406" spans="1:9">
      <c r="A11406" t="str">
        <f>T("2018")</f>
        <v>2018</v>
      </c>
      <c r="B11406" t="str">
        <f>T("JURIDICO                                          ")</f>
        <v xml:space="preserve">JURIDICO                                          </v>
      </c>
      <c r="C11406" t="str">
        <f>T("RETIRO              ")</f>
        <v xml:space="preserve">RETIRO              </v>
      </c>
      <c r="D11406" t="str">
        <f>T("PACIFICO            ")</f>
        <v xml:space="preserve">PACIFICO            </v>
      </c>
      <c r="E11406" t="str">
        <f>T("MT ")</f>
        <v xml:space="preserve">MT </v>
      </c>
      <c r="F11406" t="str">
        <f>T("MOTOCICLETAS   ")</f>
        <v xml:space="preserve">MOTOCICLETAS   </v>
      </c>
      <c r="G11406" t="str">
        <f>T("De 1.000,01 CENTIMETROS CUBICOS en adelante       ")</f>
        <v xml:space="preserve">De 1.000,01 CENTIMETROS CUBICOS en adelante       </v>
      </c>
      <c r="H11406" t="str">
        <f>T("GASOLINA                                          ")</f>
        <v xml:space="preserve">GASOLINA                                          </v>
      </c>
      <c r="I11406">
        <v>8</v>
      </c>
    </row>
    <row r="11407" spans="1:9">
      <c r="A11407" t="str">
        <f>T("2018")</f>
        <v>2018</v>
      </c>
      <c r="B11407" t="str">
        <f>T("JURIDICO                                          ")</f>
        <v xml:space="preserve">JURIDICO                                          </v>
      </c>
      <c r="C11407" t="str">
        <f>T("RETIRO              ")</f>
        <v xml:space="preserve">RETIRO              </v>
      </c>
      <c r="D11407" t="str">
        <f>T("ADELFAS             ")</f>
        <v xml:space="preserve">ADELFAS             </v>
      </c>
      <c r="E11407" t="str">
        <f>T("MT ")</f>
        <v xml:space="preserve">MT </v>
      </c>
      <c r="F11407" t="str">
        <f>T("MOTOCICLETAS   ")</f>
        <v xml:space="preserve">MOTOCICLETAS   </v>
      </c>
      <c r="G11407" t="str">
        <f>T("De menos de 125,01 CENTIMETROS CUBICOS            ")</f>
        <v xml:space="preserve">De menos de 125,01 CENTIMETROS CUBICOS            </v>
      </c>
      <c r="H11407" t="str">
        <f>T("GASOLINA                                          ")</f>
        <v xml:space="preserve">GASOLINA                                          </v>
      </c>
      <c r="I11407">
        <v>73</v>
      </c>
    </row>
    <row r="11408" spans="1:9">
      <c r="A11408" t="str">
        <f>T("2018")</f>
        <v>2018</v>
      </c>
      <c r="B11408" t="str">
        <f>T("JURIDICO                                          ")</f>
        <v xml:space="preserve">JURIDICO                                          </v>
      </c>
      <c r="C11408" t="str">
        <f>T("RETIRO              ")</f>
        <v xml:space="preserve">RETIRO              </v>
      </c>
      <c r="D11408" t="str">
        <f>T("ADELFAS             ")</f>
        <v xml:space="preserve">ADELFAS             </v>
      </c>
      <c r="E11408" t="str">
        <f>T("MT ")</f>
        <v xml:space="preserve">MT </v>
      </c>
      <c r="F11408" t="str">
        <f>T("MOTOCICLETAS   ")</f>
        <v xml:space="preserve">MOTOCICLETAS   </v>
      </c>
      <c r="G11408" t="str">
        <f>T("De 125,01 a 250 CENTIMETROS CUBICOS               ")</f>
        <v xml:space="preserve">De 125,01 a 250 CENTIMETROS CUBICOS               </v>
      </c>
      <c r="H11408" t="str">
        <f>T("GASOLINA                                          ")</f>
        <v xml:space="preserve">GASOLINA                                          </v>
      </c>
      <c r="I11408">
        <v>16</v>
      </c>
    </row>
    <row r="11409" spans="1:9">
      <c r="A11409" t="str">
        <f>T("2018")</f>
        <v>2018</v>
      </c>
      <c r="B11409" t="str">
        <f>T("JURIDICO                                          ")</f>
        <v xml:space="preserve">JURIDICO                                          </v>
      </c>
      <c r="C11409" t="str">
        <f>T("RETIRO              ")</f>
        <v xml:space="preserve">RETIRO              </v>
      </c>
      <c r="D11409" t="str">
        <f>T("ADELFAS             ")</f>
        <v xml:space="preserve">ADELFAS             </v>
      </c>
      <c r="E11409" t="str">
        <f>T("MT ")</f>
        <v xml:space="preserve">MT </v>
      </c>
      <c r="F11409" t="str">
        <f>T("MOTOCICLETAS   ")</f>
        <v xml:space="preserve">MOTOCICLETAS   </v>
      </c>
      <c r="G11409" t="str">
        <f>T("De 250,01 a 500 CENTIMETROS CUBICOS               ")</f>
        <v xml:space="preserve">De 250,01 a 500 CENTIMETROS CUBICOS               </v>
      </c>
      <c r="H11409" t="str">
        <f>T("GASOLINA                                          ")</f>
        <v xml:space="preserve">GASOLINA                                          </v>
      </c>
      <c r="I11409">
        <v>16</v>
      </c>
    </row>
    <row r="11410" spans="1:9">
      <c r="A11410" t="str">
        <f>T("2018")</f>
        <v>2018</v>
      </c>
      <c r="B11410" t="str">
        <f>T("JURIDICO                                          ")</f>
        <v xml:space="preserve">JURIDICO                                          </v>
      </c>
      <c r="C11410" t="str">
        <f>T("RETIRO              ")</f>
        <v xml:space="preserve">RETIRO              </v>
      </c>
      <c r="D11410" t="str">
        <f>T("ADELFAS             ")</f>
        <v xml:space="preserve">ADELFAS             </v>
      </c>
      <c r="E11410" t="str">
        <f>T("MT ")</f>
        <v xml:space="preserve">MT </v>
      </c>
      <c r="F11410" t="str">
        <f>T("MOTOCICLETAS   ")</f>
        <v xml:space="preserve">MOTOCICLETAS   </v>
      </c>
      <c r="G11410" t="str">
        <f>T("De 500,01 a 1.000 CENTIMETROS CUBICOS             ")</f>
        <v xml:space="preserve">De 500,01 a 1.000 CENTIMETROS CUBICOS             </v>
      </c>
      <c r="H11410" t="str">
        <f>T("GASOLINA                                          ")</f>
        <v xml:space="preserve">GASOLINA                                          </v>
      </c>
      <c r="I11410">
        <v>40</v>
      </c>
    </row>
    <row r="11411" spans="1:9">
      <c r="A11411" t="str">
        <f>T("2018")</f>
        <v>2018</v>
      </c>
      <c r="B11411" t="str">
        <f>T("JURIDICO                                          ")</f>
        <v xml:space="preserve">JURIDICO                                          </v>
      </c>
      <c r="C11411" t="str">
        <f>T("RETIRO              ")</f>
        <v xml:space="preserve">RETIRO              </v>
      </c>
      <c r="D11411" t="str">
        <f>T("ADELFAS             ")</f>
        <v xml:space="preserve">ADELFAS             </v>
      </c>
      <c r="E11411" t="str">
        <f>T("MT ")</f>
        <v xml:space="preserve">MT </v>
      </c>
      <c r="F11411" t="str">
        <f>T("MOTOCICLETAS   ")</f>
        <v xml:space="preserve">MOTOCICLETAS   </v>
      </c>
      <c r="G11411" t="str">
        <f>T("De 1.000,01 CENTIMETROS CUBICOS en adelante       ")</f>
        <v xml:space="preserve">De 1.000,01 CENTIMETROS CUBICOS en adelante       </v>
      </c>
      <c r="H11411" t="str">
        <f>T("GASOLINA                                          ")</f>
        <v xml:space="preserve">GASOLINA                                          </v>
      </c>
      <c r="I11411">
        <v>4</v>
      </c>
    </row>
    <row r="11412" spans="1:9">
      <c r="A11412" t="str">
        <f>T("2018")</f>
        <v>2018</v>
      </c>
      <c r="B11412" t="str">
        <f>T("JURIDICO                                          ")</f>
        <v xml:space="preserve">JURIDICO                                          </v>
      </c>
      <c r="C11412" t="str">
        <f>T("RETIRO              ")</f>
        <v xml:space="preserve">RETIRO              </v>
      </c>
      <c r="D11412" t="str">
        <f>T("ESTRELLA            ")</f>
        <v xml:space="preserve">ESTRELLA            </v>
      </c>
      <c r="E11412" t="str">
        <f>T("MT ")</f>
        <v xml:space="preserve">MT </v>
      </c>
      <c r="F11412" t="str">
        <f>T("MOTOCICLETAS   ")</f>
        <v xml:space="preserve">MOTOCICLETAS   </v>
      </c>
      <c r="G11412" t="str">
        <f>T("De menos de 125,01 CENTIMETROS CUBICOS            ")</f>
        <v xml:space="preserve">De menos de 125,01 CENTIMETROS CUBICOS            </v>
      </c>
      <c r="H11412" t="str">
        <f>T("GASOLINA                                          ")</f>
        <v xml:space="preserve">GASOLINA                                          </v>
      </c>
      <c r="I11412">
        <v>96</v>
      </c>
    </row>
    <row r="11413" spans="1:9">
      <c r="A11413" t="str">
        <f>T("2018")</f>
        <v>2018</v>
      </c>
      <c r="B11413" t="str">
        <f>T("JURIDICO                                          ")</f>
        <v xml:space="preserve">JURIDICO                                          </v>
      </c>
      <c r="C11413" t="str">
        <f>T("RETIRO              ")</f>
        <v xml:space="preserve">RETIRO              </v>
      </c>
      <c r="D11413" t="str">
        <f>T("ESTRELLA            ")</f>
        <v xml:space="preserve">ESTRELLA            </v>
      </c>
      <c r="E11413" t="str">
        <f>T("MT ")</f>
        <v xml:space="preserve">MT </v>
      </c>
      <c r="F11413" t="str">
        <f>T("MOTOCICLETAS   ")</f>
        <v xml:space="preserve">MOTOCICLETAS   </v>
      </c>
      <c r="G11413" t="str">
        <f>T("De 125,01 a 250 CENTIMETROS CUBICOS               ")</f>
        <v xml:space="preserve">De 125,01 a 250 CENTIMETROS CUBICOS               </v>
      </c>
      <c r="H11413" t="str">
        <f>T("GASOLINA                                          ")</f>
        <v xml:space="preserve">GASOLINA                                          </v>
      </c>
      <c r="I11413">
        <v>25</v>
      </c>
    </row>
    <row r="11414" spans="1:9">
      <c r="A11414" t="str">
        <f>T("2018")</f>
        <v>2018</v>
      </c>
      <c r="B11414" t="str">
        <f>T("JURIDICO                                          ")</f>
        <v xml:space="preserve">JURIDICO                                          </v>
      </c>
      <c r="C11414" t="str">
        <f>T("RETIRO              ")</f>
        <v xml:space="preserve">RETIRO              </v>
      </c>
      <c r="D11414" t="str">
        <f>T("ESTRELLA            ")</f>
        <v xml:space="preserve">ESTRELLA            </v>
      </c>
      <c r="E11414" t="str">
        <f>T("MT ")</f>
        <v xml:space="preserve">MT </v>
      </c>
      <c r="F11414" t="str">
        <f>T("MOTOCICLETAS   ")</f>
        <v xml:space="preserve">MOTOCICLETAS   </v>
      </c>
      <c r="G11414" t="str">
        <f>T("De 250,01 a 500 CENTIMETROS CUBICOS               ")</f>
        <v xml:space="preserve">De 250,01 a 500 CENTIMETROS CUBICOS               </v>
      </c>
      <c r="H11414" t="str">
        <f>T("GASOLINA                                          ")</f>
        <v xml:space="preserve">GASOLINA                                          </v>
      </c>
      <c r="I11414">
        <v>25</v>
      </c>
    </row>
    <row r="11415" spans="1:9">
      <c r="A11415" t="str">
        <f>T("2018")</f>
        <v>2018</v>
      </c>
      <c r="B11415" t="str">
        <f>T("JURIDICO                                          ")</f>
        <v xml:space="preserve">JURIDICO                                          </v>
      </c>
      <c r="C11415" t="str">
        <f>T("RETIRO              ")</f>
        <v xml:space="preserve">RETIRO              </v>
      </c>
      <c r="D11415" t="str">
        <f>T("ESTRELLA            ")</f>
        <v xml:space="preserve">ESTRELLA            </v>
      </c>
      <c r="E11415" t="str">
        <f>T("MT ")</f>
        <v xml:space="preserve">MT </v>
      </c>
      <c r="F11415" t="str">
        <f>T("MOTOCICLETAS   ")</f>
        <v xml:space="preserve">MOTOCICLETAS   </v>
      </c>
      <c r="G11415" t="str">
        <f>T("De 500,01 a 1.000 CENTIMETROS CUBICOS             ")</f>
        <v xml:space="preserve">De 500,01 a 1.000 CENTIMETROS CUBICOS             </v>
      </c>
      <c r="H11415" t="str">
        <f>T("GASOLINA                                          ")</f>
        <v xml:space="preserve">GASOLINA                                          </v>
      </c>
      <c r="I11415">
        <v>16</v>
      </c>
    </row>
    <row r="11416" spans="1:9">
      <c r="A11416" t="str">
        <f>T("2018")</f>
        <v>2018</v>
      </c>
      <c r="B11416" t="str">
        <f>T("JURIDICO                                          ")</f>
        <v xml:space="preserve">JURIDICO                                          </v>
      </c>
      <c r="C11416" t="str">
        <f>T("RETIRO              ")</f>
        <v xml:space="preserve">RETIRO              </v>
      </c>
      <c r="D11416" t="str">
        <f>T("ESTRELLA            ")</f>
        <v xml:space="preserve">ESTRELLA            </v>
      </c>
      <c r="E11416" t="str">
        <f>T("MT ")</f>
        <v xml:space="preserve">MT </v>
      </c>
      <c r="F11416" t="str">
        <f>T("MOTOCICLETAS   ")</f>
        <v xml:space="preserve">MOTOCICLETAS   </v>
      </c>
      <c r="G11416" t="str">
        <f>T("De 1.000,01 CENTIMETROS CUBICOS en adelante       ")</f>
        <v xml:space="preserve">De 1.000,01 CENTIMETROS CUBICOS en adelante       </v>
      </c>
      <c r="H11416" t="str">
        <f>T("GASOLINA                                          ")</f>
        <v xml:space="preserve">GASOLINA                                          </v>
      </c>
      <c r="I11416">
        <v>5</v>
      </c>
    </row>
    <row r="11417" spans="1:9">
      <c r="A11417" t="str">
        <f>T("2018")</f>
        <v>2018</v>
      </c>
      <c r="B11417" t="str">
        <f>T("JURIDICO                                          ")</f>
        <v xml:space="preserve">JURIDICO                                          </v>
      </c>
      <c r="C11417" t="str">
        <f>T("RETIRO              ")</f>
        <v xml:space="preserve">RETIRO              </v>
      </c>
      <c r="D11417" t="str">
        <f>T("IBIZA               ")</f>
        <v xml:space="preserve">IBIZA               </v>
      </c>
      <c r="E11417" t="str">
        <f>T("MT ")</f>
        <v xml:space="preserve">MT </v>
      </c>
      <c r="F11417" t="str">
        <f>T("MOTOCICLETAS   ")</f>
        <v xml:space="preserve">MOTOCICLETAS   </v>
      </c>
      <c r="G11417" t="str">
        <f>T("De menos de 125,01 CENTIMETROS CUBICOS            ")</f>
        <v xml:space="preserve">De menos de 125,01 CENTIMETROS CUBICOS            </v>
      </c>
      <c r="H11417" t="str">
        <f>T("GASOLINA                                          ")</f>
        <v xml:space="preserve">GASOLINA                                          </v>
      </c>
      <c r="I11417">
        <v>42</v>
      </c>
    </row>
    <row r="11418" spans="1:9">
      <c r="A11418" t="str">
        <f>T("2018")</f>
        <v>2018</v>
      </c>
      <c r="B11418" t="str">
        <f>T("JURIDICO                                          ")</f>
        <v xml:space="preserve">JURIDICO                                          </v>
      </c>
      <c r="C11418" t="str">
        <f>T("RETIRO              ")</f>
        <v xml:space="preserve">RETIRO              </v>
      </c>
      <c r="D11418" t="str">
        <f>T("IBIZA               ")</f>
        <v xml:space="preserve">IBIZA               </v>
      </c>
      <c r="E11418" t="str">
        <f>T("MT ")</f>
        <v xml:space="preserve">MT </v>
      </c>
      <c r="F11418" t="str">
        <f>T("MOTOCICLETAS   ")</f>
        <v xml:space="preserve">MOTOCICLETAS   </v>
      </c>
      <c r="G11418" t="str">
        <f>T("De 125,01 a 250 CENTIMETROS CUBICOS               ")</f>
        <v xml:space="preserve">De 125,01 a 250 CENTIMETROS CUBICOS               </v>
      </c>
      <c r="H11418" t="str">
        <f>T("GASOLINA                                          ")</f>
        <v xml:space="preserve">GASOLINA                                          </v>
      </c>
      <c r="I11418">
        <v>14</v>
      </c>
    </row>
    <row r="11419" spans="1:9">
      <c r="A11419" t="str">
        <f>T("2018")</f>
        <v>2018</v>
      </c>
      <c r="B11419" t="str">
        <f>T("JURIDICO                                          ")</f>
        <v xml:space="preserve">JURIDICO                                          </v>
      </c>
      <c r="C11419" t="str">
        <f>T("RETIRO              ")</f>
        <v xml:space="preserve">RETIRO              </v>
      </c>
      <c r="D11419" t="str">
        <f>T("IBIZA               ")</f>
        <v xml:space="preserve">IBIZA               </v>
      </c>
      <c r="E11419" t="str">
        <f>T("MT ")</f>
        <v xml:space="preserve">MT </v>
      </c>
      <c r="F11419" t="str">
        <f>T("MOTOCICLETAS   ")</f>
        <v xml:space="preserve">MOTOCICLETAS   </v>
      </c>
      <c r="G11419" t="str">
        <f>T("De 250,01 a 500 CENTIMETROS CUBICOS               ")</f>
        <v xml:space="preserve">De 250,01 a 500 CENTIMETROS CUBICOS               </v>
      </c>
      <c r="H11419" t="str">
        <f>T("GASOLINA                                          ")</f>
        <v xml:space="preserve">GASOLINA                                          </v>
      </c>
      <c r="I11419">
        <v>27</v>
      </c>
    </row>
    <row r="11420" spans="1:9">
      <c r="A11420" t="str">
        <f>T("2018")</f>
        <v>2018</v>
      </c>
      <c r="B11420" t="str">
        <f>T("JURIDICO                                          ")</f>
        <v xml:space="preserve">JURIDICO                                          </v>
      </c>
      <c r="C11420" t="str">
        <f>T("RETIRO              ")</f>
        <v xml:space="preserve">RETIRO              </v>
      </c>
      <c r="D11420" t="str">
        <f>T("IBIZA               ")</f>
        <v xml:space="preserve">IBIZA               </v>
      </c>
      <c r="E11420" t="str">
        <f>T("MT ")</f>
        <v xml:space="preserve">MT </v>
      </c>
      <c r="F11420" t="str">
        <f>T("MOTOCICLETAS   ")</f>
        <v xml:space="preserve">MOTOCICLETAS   </v>
      </c>
      <c r="G11420" t="str">
        <f>T("De 500,01 a 1.000 CENTIMETROS CUBICOS             ")</f>
        <v xml:space="preserve">De 500,01 a 1.000 CENTIMETROS CUBICOS             </v>
      </c>
      <c r="H11420" t="str">
        <f>T("GASOLINA                                          ")</f>
        <v xml:space="preserve">GASOLINA                                          </v>
      </c>
      <c r="I11420">
        <v>27</v>
      </c>
    </row>
    <row r="11421" spans="1:9">
      <c r="A11421" t="str">
        <f>T("2018")</f>
        <v>2018</v>
      </c>
      <c r="B11421" t="str">
        <f>T("JURIDICO                                          ")</f>
        <v xml:space="preserve">JURIDICO                                          </v>
      </c>
      <c r="C11421" t="str">
        <f>T("RETIRO              ")</f>
        <v xml:space="preserve">RETIRO              </v>
      </c>
      <c r="D11421" t="str">
        <f>T("IBIZA               ")</f>
        <v xml:space="preserve">IBIZA               </v>
      </c>
      <c r="E11421" t="str">
        <f>T("MT ")</f>
        <v xml:space="preserve">MT </v>
      </c>
      <c r="F11421" t="str">
        <f>T("MOTOCICLETAS   ")</f>
        <v xml:space="preserve">MOTOCICLETAS   </v>
      </c>
      <c r="G11421" t="str">
        <f>T("De 1.000,01 CENTIMETROS CUBICOS en adelante       ")</f>
        <v xml:space="preserve">De 1.000,01 CENTIMETROS CUBICOS en adelante       </v>
      </c>
      <c r="H11421" t="str">
        <f>T("GASOLINA                                          ")</f>
        <v xml:space="preserve">GASOLINA                                          </v>
      </c>
      <c r="I11421">
        <v>8</v>
      </c>
    </row>
    <row r="11422" spans="1:9">
      <c r="A11422" t="str">
        <f>T("2018")</f>
        <v>2018</v>
      </c>
      <c r="B11422" t="str">
        <f>T("JURIDICO                                          ")</f>
        <v xml:space="preserve">JURIDICO                                          </v>
      </c>
      <c r="C11422" t="str">
        <f>T("RETIRO              ")</f>
        <v xml:space="preserve">RETIRO              </v>
      </c>
      <c r="D11422" t="str">
        <f>T("LOS JERONIMOS       ")</f>
        <v xml:space="preserve">LOS JERONIMOS       </v>
      </c>
      <c r="E11422" t="str">
        <f>T("MT ")</f>
        <v xml:space="preserve">MT </v>
      </c>
      <c r="F11422" t="str">
        <f>T("MOTOCICLETAS   ")</f>
        <v xml:space="preserve">MOTOCICLETAS   </v>
      </c>
      <c r="G11422" t="str">
        <f>T("De menos de 125,01 CENTIMETROS CUBICOS            ")</f>
        <v xml:space="preserve">De menos de 125,01 CENTIMETROS CUBICOS            </v>
      </c>
      <c r="H11422" t="str">
        <f>T("GASOLINA                                          ")</f>
        <v xml:space="preserve">GASOLINA                                          </v>
      </c>
      <c r="I11422">
        <v>96</v>
      </c>
    </row>
    <row r="11423" spans="1:9">
      <c r="A11423" t="str">
        <f>T("2018")</f>
        <v>2018</v>
      </c>
      <c r="B11423" t="str">
        <f>T("JURIDICO                                          ")</f>
        <v xml:space="preserve">JURIDICO                                          </v>
      </c>
      <c r="C11423" t="str">
        <f>T("RETIRO              ")</f>
        <v xml:space="preserve">RETIRO              </v>
      </c>
      <c r="D11423" t="str">
        <f>T("LOS JERONIMOS       ")</f>
        <v xml:space="preserve">LOS JERONIMOS       </v>
      </c>
      <c r="E11423" t="str">
        <f>T("MT ")</f>
        <v xml:space="preserve">MT </v>
      </c>
      <c r="F11423" t="str">
        <f>T("MOTOCICLETAS   ")</f>
        <v xml:space="preserve">MOTOCICLETAS   </v>
      </c>
      <c r="G11423" t="str">
        <f>T("De 125,01 a 250 CENTIMETROS CUBICOS               ")</f>
        <v xml:space="preserve">De 125,01 a 250 CENTIMETROS CUBICOS               </v>
      </c>
      <c r="H11423" t="str">
        <f>T("GASOLINA                                          ")</f>
        <v xml:space="preserve">GASOLINA                                          </v>
      </c>
      <c r="I11423">
        <v>15</v>
      </c>
    </row>
    <row r="11424" spans="1:9">
      <c r="A11424" t="str">
        <f>T("2018")</f>
        <v>2018</v>
      </c>
      <c r="B11424" t="str">
        <f>T("JURIDICO                                          ")</f>
        <v xml:space="preserve">JURIDICO                                          </v>
      </c>
      <c r="C11424" t="str">
        <f>T("RETIRO              ")</f>
        <v xml:space="preserve">RETIRO              </v>
      </c>
      <c r="D11424" t="str">
        <f>T("LOS JERONIMOS       ")</f>
        <v xml:space="preserve">LOS JERONIMOS       </v>
      </c>
      <c r="E11424" t="str">
        <f>T("MT ")</f>
        <v xml:space="preserve">MT </v>
      </c>
      <c r="F11424" t="str">
        <f>T("MOTOCICLETAS   ")</f>
        <v xml:space="preserve">MOTOCICLETAS   </v>
      </c>
      <c r="G11424" t="str">
        <f>T("De 250,01 a 500 CENTIMETROS CUBICOS               ")</f>
        <v xml:space="preserve">De 250,01 a 500 CENTIMETROS CUBICOS               </v>
      </c>
      <c r="H11424" t="str">
        <f>T("GASOLINA                                          ")</f>
        <v xml:space="preserve">GASOLINA                                          </v>
      </c>
      <c r="I11424">
        <v>172</v>
      </c>
    </row>
    <row r="11425" spans="1:9">
      <c r="A11425" t="str">
        <f>T("2018")</f>
        <v>2018</v>
      </c>
      <c r="B11425" t="str">
        <f>T("JURIDICO                                          ")</f>
        <v xml:space="preserve">JURIDICO                                          </v>
      </c>
      <c r="C11425" t="str">
        <f>T("RETIRO              ")</f>
        <v xml:space="preserve">RETIRO              </v>
      </c>
      <c r="D11425" t="str">
        <f>T("LOS JERONIMOS       ")</f>
        <v xml:space="preserve">LOS JERONIMOS       </v>
      </c>
      <c r="E11425" t="str">
        <f>T("MT ")</f>
        <v xml:space="preserve">MT </v>
      </c>
      <c r="F11425" t="str">
        <f>T("MOTOCICLETAS   ")</f>
        <v xml:space="preserve">MOTOCICLETAS   </v>
      </c>
      <c r="G11425" t="str">
        <f>T("De 500,01 a 1.000 CENTIMETROS CUBICOS             ")</f>
        <v xml:space="preserve">De 500,01 a 1.000 CENTIMETROS CUBICOS             </v>
      </c>
      <c r="H11425" t="str">
        <f>T("GASOLINA                                          ")</f>
        <v xml:space="preserve">GASOLINA                                          </v>
      </c>
      <c r="I11425">
        <v>66</v>
      </c>
    </row>
    <row r="11426" spans="1:9">
      <c r="A11426" t="str">
        <f>T("2018")</f>
        <v>2018</v>
      </c>
      <c r="B11426" t="str">
        <f>T("JURIDICO                                          ")</f>
        <v xml:space="preserve">JURIDICO                                          </v>
      </c>
      <c r="C11426" t="str">
        <f>T("RETIRO              ")</f>
        <v xml:space="preserve">RETIRO              </v>
      </c>
      <c r="D11426" t="str">
        <f>T("LOS JERONIMOS       ")</f>
        <v xml:space="preserve">LOS JERONIMOS       </v>
      </c>
      <c r="E11426" t="str">
        <f>T("MT ")</f>
        <v xml:space="preserve">MT </v>
      </c>
      <c r="F11426" t="str">
        <f>T("MOTOCICLETAS   ")</f>
        <v xml:space="preserve">MOTOCICLETAS   </v>
      </c>
      <c r="G11426" t="str">
        <f>T("De 1.000,01 CENTIMETROS CUBICOS en adelante       ")</f>
        <v xml:space="preserve">De 1.000,01 CENTIMETROS CUBICOS en adelante       </v>
      </c>
      <c r="H11426" t="str">
        <f>T("GASOLINA                                          ")</f>
        <v xml:space="preserve">GASOLINA                                          </v>
      </c>
      <c r="I11426">
        <v>104</v>
      </c>
    </row>
    <row r="11427" spans="1:9">
      <c r="A11427" t="str">
        <f>T("2018")</f>
        <v>2018</v>
      </c>
      <c r="B11427" t="str">
        <f>T("JURIDICO                                          ")</f>
        <v xml:space="preserve">JURIDICO                                          </v>
      </c>
      <c r="C11427" t="str">
        <f>T("RETIRO              ")</f>
        <v xml:space="preserve">RETIRO              </v>
      </c>
      <c r="D11427" t="str">
        <f>T("NIÑO JESUS          ")</f>
        <v xml:space="preserve">NIÑO JESUS          </v>
      </c>
      <c r="E11427" t="str">
        <f>T("MT ")</f>
        <v xml:space="preserve">MT </v>
      </c>
      <c r="F11427" t="str">
        <f>T("MOTOCICLETAS   ")</f>
        <v xml:space="preserve">MOTOCICLETAS   </v>
      </c>
      <c r="G11427" t="str">
        <f>T("De menos de 125,01 CENTIMETROS CUBICOS            ")</f>
        <v xml:space="preserve">De menos de 125,01 CENTIMETROS CUBICOS            </v>
      </c>
      <c r="H11427" t="str">
        <f>T("GASOLINA                                          ")</f>
        <v xml:space="preserve">GASOLINA                                          </v>
      </c>
      <c r="I11427">
        <v>28</v>
      </c>
    </row>
    <row r="11428" spans="1:9">
      <c r="A11428" t="str">
        <f>T("2018")</f>
        <v>2018</v>
      </c>
      <c r="B11428" t="str">
        <f>T("JURIDICO                                          ")</f>
        <v xml:space="preserve">JURIDICO                                          </v>
      </c>
      <c r="C11428" t="str">
        <f>T("RETIRO              ")</f>
        <v xml:space="preserve">RETIRO              </v>
      </c>
      <c r="D11428" t="str">
        <f>T("NIÑO JESUS          ")</f>
        <v xml:space="preserve">NIÑO JESUS          </v>
      </c>
      <c r="E11428" t="str">
        <f>T("MT ")</f>
        <v xml:space="preserve">MT </v>
      </c>
      <c r="F11428" t="str">
        <f>T("MOTOCICLETAS   ")</f>
        <v xml:space="preserve">MOTOCICLETAS   </v>
      </c>
      <c r="G11428" t="str">
        <f>T("De 125,01 a 250 CENTIMETROS CUBICOS               ")</f>
        <v xml:space="preserve">De 125,01 a 250 CENTIMETROS CUBICOS               </v>
      </c>
      <c r="H11428" t="str">
        <f>T("GASOLINA                                          ")</f>
        <v xml:space="preserve">GASOLINA                                          </v>
      </c>
      <c r="I11428">
        <v>11</v>
      </c>
    </row>
    <row r="11429" spans="1:9">
      <c r="A11429" t="str">
        <f>T("2018")</f>
        <v>2018</v>
      </c>
      <c r="B11429" t="str">
        <f>T("JURIDICO                                          ")</f>
        <v xml:space="preserve">JURIDICO                                          </v>
      </c>
      <c r="C11429" t="str">
        <f>T("RETIRO              ")</f>
        <v xml:space="preserve">RETIRO              </v>
      </c>
      <c r="D11429" t="str">
        <f>T("NIÑO JESUS          ")</f>
        <v xml:space="preserve">NIÑO JESUS          </v>
      </c>
      <c r="E11429" t="str">
        <f>T("MT ")</f>
        <v xml:space="preserve">MT </v>
      </c>
      <c r="F11429" t="str">
        <f>T("MOTOCICLETAS   ")</f>
        <v xml:space="preserve">MOTOCICLETAS   </v>
      </c>
      <c r="G11429" t="str">
        <f>T("De 250,01 a 500 CENTIMETROS CUBICOS               ")</f>
        <v xml:space="preserve">De 250,01 a 500 CENTIMETROS CUBICOS               </v>
      </c>
      <c r="H11429" t="str">
        <f>T("GASOLINA                                          ")</f>
        <v xml:space="preserve">GASOLINA                                          </v>
      </c>
      <c r="I11429">
        <v>10</v>
      </c>
    </row>
    <row r="11430" spans="1:9">
      <c r="A11430" t="str">
        <f>T("2018")</f>
        <v>2018</v>
      </c>
      <c r="B11430" t="str">
        <f>T("JURIDICO                                          ")</f>
        <v xml:space="preserve">JURIDICO                                          </v>
      </c>
      <c r="C11430" t="str">
        <f>T("RETIRO              ")</f>
        <v xml:space="preserve">RETIRO              </v>
      </c>
      <c r="D11430" t="str">
        <f>T("NIÑO JESUS          ")</f>
        <v xml:space="preserve">NIÑO JESUS          </v>
      </c>
      <c r="E11430" t="str">
        <f>T("MT ")</f>
        <v xml:space="preserve">MT </v>
      </c>
      <c r="F11430" t="str">
        <f>T("MOTOCICLETAS   ")</f>
        <v xml:space="preserve">MOTOCICLETAS   </v>
      </c>
      <c r="G11430" t="str">
        <f>T("De 500,01 a 1.000 CENTIMETROS CUBICOS             ")</f>
        <v xml:space="preserve">De 500,01 a 1.000 CENTIMETROS CUBICOS             </v>
      </c>
      <c r="H11430" t="str">
        <f>T("GASOLINA                                          ")</f>
        <v xml:space="preserve">GASOLINA                                          </v>
      </c>
      <c r="I11430">
        <v>8</v>
      </c>
    </row>
    <row r="11431" spans="1:9">
      <c r="A11431" t="str">
        <f>T("2018")</f>
        <v>2018</v>
      </c>
      <c r="B11431" t="str">
        <f>T("JURIDICO                                          ")</f>
        <v xml:space="preserve">JURIDICO                                          </v>
      </c>
      <c r="C11431" t="str">
        <f>T("RETIRO              ")</f>
        <v xml:space="preserve">RETIRO              </v>
      </c>
      <c r="D11431" t="str">
        <f>T("NIÑO JESUS          ")</f>
        <v xml:space="preserve">NIÑO JESUS          </v>
      </c>
      <c r="E11431" t="str">
        <f>T("MT ")</f>
        <v xml:space="preserve">MT </v>
      </c>
      <c r="F11431" t="str">
        <f>T("MOTOCICLETAS   ")</f>
        <v xml:space="preserve">MOTOCICLETAS   </v>
      </c>
      <c r="G11431" t="str">
        <f>T("De 1.000,01 CENTIMETROS CUBICOS en adelante       ")</f>
        <v xml:space="preserve">De 1.000,01 CENTIMETROS CUBICOS en adelante       </v>
      </c>
      <c r="H11431" t="str">
        <f>T("GASOLINA                                          ")</f>
        <v xml:space="preserve">GASOLINA                                          </v>
      </c>
      <c r="I11431">
        <v>8</v>
      </c>
    </row>
    <row r="11432" spans="1:9">
      <c r="A11432" t="str">
        <f>T("2018")</f>
        <v>2018</v>
      </c>
      <c r="B11432" t="str">
        <f>T("Entidad sin personalidad jurídica (art. 35.4 LGT) ")</f>
        <v xml:space="preserve">Entidad sin personalidad jurídica (art. 35.4 LGT) </v>
      </c>
      <c r="C11432" t="str">
        <f>T("RETIRO              ")</f>
        <v xml:space="preserve">RETIRO              </v>
      </c>
      <c r="D11432" t="str">
        <f>T("PACIFICO            ")</f>
        <v xml:space="preserve">PACIFICO            </v>
      </c>
      <c r="E11432" t="str">
        <f>T("MT ")</f>
        <v xml:space="preserve">MT </v>
      </c>
      <c r="F11432" t="str">
        <f>T("MOTOCICLETAS   ")</f>
        <v xml:space="preserve">MOTOCICLETAS   </v>
      </c>
      <c r="G11432" t="str">
        <f>T("De 125,01 a 250 CENTIMETROS CUBICOS               ")</f>
        <v xml:space="preserve">De 125,01 a 250 CENTIMETROS CUBICOS               </v>
      </c>
      <c r="I11432">
        <v>1</v>
      </c>
    </row>
    <row r="11433" spans="1:9">
      <c r="A11433" t="str">
        <f>T("2018")</f>
        <v>2018</v>
      </c>
      <c r="B11433" t="str">
        <f>T("Entidad sin personalidad jurídica (art. 35.4 LGT) ")</f>
        <v xml:space="preserve">Entidad sin personalidad jurídica (art. 35.4 LGT) </v>
      </c>
      <c r="C11433" t="str">
        <f>T("RETIRO              ")</f>
        <v xml:space="preserve">RETIRO              </v>
      </c>
      <c r="D11433" t="str">
        <f>T("ADELFAS             ")</f>
        <v xml:space="preserve">ADELFAS             </v>
      </c>
      <c r="E11433" t="str">
        <f>T("MT ")</f>
        <v xml:space="preserve">MT </v>
      </c>
      <c r="F11433" t="str">
        <f>T("MOTOCICLETAS   ")</f>
        <v xml:space="preserve">MOTOCICLETAS   </v>
      </c>
      <c r="G11433" t="str">
        <f>T("De 1.000,01 CENTIMETROS CUBICOS en adelante       ")</f>
        <v xml:space="preserve">De 1.000,01 CENTIMETROS CUBICOS en adelante       </v>
      </c>
      <c r="I11433">
        <v>1</v>
      </c>
    </row>
    <row r="11434" spans="1:9">
      <c r="A11434" t="str">
        <f>T("2018")</f>
        <v>2018</v>
      </c>
      <c r="B11434" t="str">
        <f>T("Entidad sin personalidad jurídica (art. 35.4 LGT) ")</f>
        <v xml:space="preserve">Entidad sin personalidad jurídica (art. 35.4 LGT) </v>
      </c>
      <c r="C11434" t="str">
        <f>T("RETIRO              ")</f>
        <v xml:space="preserve">RETIRO              </v>
      </c>
      <c r="D11434" t="str">
        <f>T("LOS JERONIMOS       ")</f>
        <v xml:space="preserve">LOS JERONIMOS       </v>
      </c>
      <c r="E11434" t="str">
        <f>T("MT ")</f>
        <v xml:space="preserve">MT </v>
      </c>
      <c r="F11434" t="str">
        <f>T("MOTOCICLETAS   ")</f>
        <v xml:space="preserve">MOTOCICLETAS   </v>
      </c>
      <c r="G11434" t="str">
        <f>T("De 125,01 a 250 CENTIMETROS CUBICOS               ")</f>
        <v xml:space="preserve">De 125,01 a 250 CENTIMETROS CUBICOS               </v>
      </c>
      <c r="I11434">
        <v>1</v>
      </c>
    </row>
    <row r="11435" spans="1:9">
      <c r="A11435" t="str">
        <f>T("2018")</f>
        <v>2018</v>
      </c>
      <c r="B11435" t="str">
        <f>T("Entidad sin personalidad jurídica (art. 35.4 LGT) ")</f>
        <v xml:space="preserve">Entidad sin personalidad jurídica (art. 35.4 LGT) </v>
      </c>
      <c r="C11435" t="str">
        <f>T("RETIRO              ")</f>
        <v xml:space="preserve">RETIRO              </v>
      </c>
      <c r="D11435" t="str">
        <f>T("NIÑO JESUS          ")</f>
        <v xml:space="preserve">NIÑO JESUS          </v>
      </c>
      <c r="E11435" t="str">
        <f>T("MT ")</f>
        <v xml:space="preserve">MT </v>
      </c>
      <c r="F11435" t="str">
        <f>T("MOTOCICLETAS   ")</f>
        <v xml:space="preserve">MOTOCICLETAS   </v>
      </c>
      <c r="G11435" t="str">
        <f>T("De menos de 125,01 CENTIMETROS CUBICOS            ")</f>
        <v xml:space="preserve">De menos de 125,01 CENTIMETROS CUBICOS            </v>
      </c>
      <c r="I11435">
        <v>1</v>
      </c>
    </row>
    <row r="11436" spans="1:9">
      <c r="A11436" t="str">
        <f>T("2018")</f>
        <v>2018</v>
      </c>
      <c r="B11436" t="str">
        <f>T("FISICO                                            ")</f>
        <v xml:space="preserve">FISICO                                            </v>
      </c>
      <c r="C11436" t="str">
        <f>T("RETIRO              ")</f>
        <v xml:space="preserve">RETIRO              </v>
      </c>
      <c r="D11436" t="str">
        <f>T("PACIFICO            ")</f>
        <v xml:space="preserve">PACIFICO            </v>
      </c>
      <c r="E11436" t="str">
        <f>T("MT ")</f>
        <v xml:space="preserve">MT </v>
      </c>
      <c r="F11436" t="str">
        <f>T("MOTOCICLETAS   ")</f>
        <v xml:space="preserve">MOTOCICLETAS   </v>
      </c>
      <c r="G11436" t="str">
        <f>T("De menos de 125,01 CENTIMETROS CUBICOS            ")</f>
        <v xml:space="preserve">De menos de 125,01 CENTIMETROS CUBICOS            </v>
      </c>
      <c r="I11436">
        <v>30</v>
      </c>
    </row>
    <row r="11437" spans="1:9">
      <c r="A11437" t="str">
        <f>T("2018")</f>
        <v>2018</v>
      </c>
      <c r="B11437" t="str">
        <f>T("FISICO                                            ")</f>
        <v xml:space="preserve">FISICO                                            </v>
      </c>
      <c r="C11437" t="str">
        <f>T("RETIRO              ")</f>
        <v xml:space="preserve">RETIRO              </v>
      </c>
      <c r="D11437" t="str">
        <f>T("PACIFICO            ")</f>
        <v xml:space="preserve">PACIFICO            </v>
      </c>
      <c r="E11437" t="str">
        <f>T("MT ")</f>
        <v xml:space="preserve">MT </v>
      </c>
      <c r="F11437" t="str">
        <f>T("MOTOCICLETAS   ")</f>
        <v xml:space="preserve">MOTOCICLETAS   </v>
      </c>
      <c r="G11437" t="str">
        <f>T("De 125,01 a 250 CENTIMETROS CUBICOS               ")</f>
        <v xml:space="preserve">De 125,01 a 250 CENTIMETROS CUBICOS               </v>
      </c>
      <c r="I11437">
        <v>18</v>
      </c>
    </row>
    <row r="11438" spans="1:9">
      <c r="A11438" t="str">
        <f>T("2018")</f>
        <v>2018</v>
      </c>
      <c r="B11438" t="str">
        <f>T("FISICO                                            ")</f>
        <v xml:space="preserve">FISICO                                            </v>
      </c>
      <c r="C11438" t="str">
        <f>T("RETIRO              ")</f>
        <v xml:space="preserve">RETIRO              </v>
      </c>
      <c r="D11438" t="str">
        <f>T("PACIFICO            ")</f>
        <v xml:space="preserve">PACIFICO            </v>
      </c>
      <c r="E11438" t="str">
        <f>T("MT ")</f>
        <v xml:space="preserve">MT </v>
      </c>
      <c r="F11438" t="str">
        <f>T("MOTOCICLETAS   ")</f>
        <v xml:space="preserve">MOTOCICLETAS   </v>
      </c>
      <c r="G11438" t="str">
        <f>T("De 250,01 a 500 CENTIMETROS CUBICOS               ")</f>
        <v xml:space="preserve">De 250,01 a 500 CENTIMETROS CUBICOS               </v>
      </c>
      <c r="I11438">
        <v>5</v>
      </c>
    </row>
    <row r="11439" spans="1:9">
      <c r="A11439" t="str">
        <f>T("2018")</f>
        <v>2018</v>
      </c>
      <c r="B11439" t="str">
        <f>T("FISICO                                            ")</f>
        <v xml:space="preserve">FISICO                                            </v>
      </c>
      <c r="C11439" t="str">
        <f>T("RETIRO              ")</f>
        <v xml:space="preserve">RETIRO              </v>
      </c>
      <c r="D11439" t="str">
        <f>T("PACIFICO            ")</f>
        <v xml:space="preserve">PACIFICO            </v>
      </c>
      <c r="E11439" t="str">
        <f>T("MT ")</f>
        <v xml:space="preserve">MT </v>
      </c>
      <c r="F11439" t="str">
        <f>T("MOTOCICLETAS   ")</f>
        <v xml:space="preserve">MOTOCICLETAS   </v>
      </c>
      <c r="G11439" t="str">
        <f>T("De 500,01 a 1.000 CENTIMETROS CUBICOS             ")</f>
        <v xml:space="preserve">De 500,01 a 1.000 CENTIMETROS CUBICOS             </v>
      </c>
      <c r="I11439">
        <v>22</v>
      </c>
    </row>
    <row r="11440" spans="1:9">
      <c r="A11440" t="str">
        <f>T("2018")</f>
        <v>2018</v>
      </c>
      <c r="B11440" t="str">
        <f>T("FISICO                                            ")</f>
        <v xml:space="preserve">FISICO                                            </v>
      </c>
      <c r="C11440" t="str">
        <f>T("RETIRO              ")</f>
        <v xml:space="preserve">RETIRO              </v>
      </c>
      <c r="D11440" t="str">
        <f>T("PACIFICO            ")</f>
        <v xml:space="preserve">PACIFICO            </v>
      </c>
      <c r="E11440" t="str">
        <f>T("MT ")</f>
        <v xml:space="preserve">MT </v>
      </c>
      <c r="F11440" t="str">
        <f>T("MOTOCICLETAS   ")</f>
        <v xml:space="preserve">MOTOCICLETAS   </v>
      </c>
      <c r="G11440" t="str">
        <f>T("De 1.000,01 CENTIMETROS CUBICOS en adelante       ")</f>
        <v xml:space="preserve">De 1.000,01 CENTIMETROS CUBICOS en adelante       </v>
      </c>
      <c r="I11440">
        <v>4</v>
      </c>
    </row>
    <row r="11441" spans="1:9">
      <c r="A11441" t="str">
        <f>T("2018")</f>
        <v>2018</v>
      </c>
      <c r="B11441" t="str">
        <f>T("FISICO                                            ")</f>
        <v xml:space="preserve">FISICO                                            </v>
      </c>
      <c r="C11441" t="str">
        <f>T("RETIRO              ")</f>
        <v xml:space="preserve">RETIRO              </v>
      </c>
      <c r="D11441" t="str">
        <f>T("ADELFAS             ")</f>
        <v xml:space="preserve">ADELFAS             </v>
      </c>
      <c r="E11441" t="str">
        <f>T("MT ")</f>
        <v xml:space="preserve">MT </v>
      </c>
      <c r="F11441" t="str">
        <f>T("MOTOCICLETAS   ")</f>
        <v xml:space="preserve">MOTOCICLETAS   </v>
      </c>
      <c r="G11441" t="str">
        <f>T("De menos de 125,01 CENTIMETROS CUBICOS            ")</f>
        <v xml:space="preserve">De menos de 125,01 CENTIMETROS CUBICOS            </v>
      </c>
      <c r="I11441">
        <v>14</v>
      </c>
    </row>
    <row r="11442" spans="1:9">
      <c r="A11442" t="str">
        <f>T("2018")</f>
        <v>2018</v>
      </c>
      <c r="B11442" t="str">
        <f>T("FISICO                                            ")</f>
        <v xml:space="preserve">FISICO                                            </v>
      </c>
      <c r="C11442" t="str">
        <f>T("RETIRO              ")</f>
        <v xml:space="preserve">RETIRO              </v>
      </c>
      <c r="D11442" t="str">
        <f>T("ADELFAS             ")</f>
        <v xml:space="preserve">ADELFAS             </v>
      </c>
      <c r="E11442" t="str">
        <f>T("MT ")</f>
        <v xml:space="preserve">MT </v>
      </c>
      <c r="F11442" t="str">
        <f>T("MOTOCICLETAS   ")</f>
        <v xml:space="preserve">MOTOCICLETAS   </v>
      </c>
      <c r="G11442" t="str">
        <f>T("De 125,01 a 250 CENTIMETROS CUBICOS               ")</f>
        <v xml:space="preserve">De 125,01 a 250 CENTIMETROS CUBICOS               </v>
      </c>
      <c r="I11442">
        <v>7</v>
      </c>
    </row>
    <row r="11443" spans="1:9">
      <c r="A11443" t="str">
        <f>T("2018")</f>
        <v>2018</v>
      </c>
      <c r="B11443" t="str">
        <f>T("FISICO                                            ")</f>
        <v xml:space="preserve">FISICO                                            </v>
      </c>
      <c r="C11443" t="str">
        <f>T("RETIRO              ")</f>
        <v xml:space="preserve">RETIRO              </v>
      </c>
      <c r="D11443" t="str">
        <f>T("ADELFAS             ")</f>
        <v xml:space="preserve">ADELFAS             </v>
      </c>
      <c r="E11443" t="str">
        <f>T("MT ")</f>
        <v xml:space="preserve">MT </v>
      </c>
      <c r="F11443" t="str">
        <f>T("MOTOCICLETAS   ")</f>
        <v xml:space="preserve">MOTOCICLETAS   </v>
      </c>
      <c r="G11443" t="str">
        <f>T("De 250,01 a 500 CENTIMETROS CUBICOS               ")</f>
        <v xml:space="preserve">De 250,01 a 500 CENTIMETROS CUBICOS               </v>
      </c>
      <c r="I11443">
        <v>6</v>
      </c>
    </row>
    <row r="11444" spans="1:9">
      <c r="A11444" t="str">
        <f>T("2018")</f>
        <v>2018</v>
      </c>
      <c r="B11444" t="str">
        <f>T("FISICO                                            ")</f>
        <v xml:space="preserve">FISICO                                            </v>
      </c>
      <c r="C11444" t="str">
        <f>T("RETIRO              ")</f>
        <v xml:space="preserve">RETIRO              </v>
      </c>
      <c r="D11444" t="str">
        <f>T("ADELFAS             ")</f>
        <v xml:space="preserve">ADELFAS             </v>
      </c>
      <c r="E11444" t="str">
        <f>T("MT ")</f>
        <v xml:space="preserve">MT </v>
      </c>
      <c r="F11444" t="str">
        <f>T("MOTOCICLETAS   ")</f>
        <v xml:space="preserve">MOTOCICLETAS   </v>
      </c>
      <c r="G11444" t="str">
        <f>T("De 500,01 a 1.000 CENTIMETROS CUBICOS             ")</f>
        <v xml:space="preserve">De 500,01 a 1.000 CENTIMETROS CUBICOS             </v>
      </c>
      <c r="I11444">
        <v>8</v>
      </c>
    </row>
    <row r="11445" spans="1:9">
      <c r="A11445" t="str">
        <f>T("2018")</f>
        <v>2018</v>
      </c>
      <c r="B11445" t="str">
        <f>T("FISICO                                            ")</f>
        <v xml:space="preserve">FISICO                                            </v>
      </c>
      <c r="C11445" t="str">
        <f>T("RETIRO              ")</f>
        <v xml:space="preserve">RETIRO              </v>
      </c>
      <c r="D11445" t="str">
        <f>T("ADELFAS             ")</f>
        <v xml:space="preserve">ADELFAS             </v>
      </c>
      <c r="E11445" t="str">
        <f>T("MT ")</f>
        <v xml:space="preserve">MT </v>
      </c>
      <c r="F11445" t="str">
        <f>T("MOTOCICLETAS   ")</f>
        <v xml:space="preserve">MOTOCICLETAS   </v>
      </c>
      <c r="G11445" t="str">
        <f>T("De 1.000,01 CENTIMETROS CUBICOS en adelante       ")</f>
        <v xml:space="preserve">De 1.000,01 CENTIMETROS CUBICOS en adelante       </v>
      </c>
      <c r="I11445">
        <v>2</v>
      </c>
    </row>
    <row r="11446" spans="1:9">
      <c r="A11446" t="str">
        <f>T("2018")</f>
        <v>2018</v>
      </c>
      <c r="B11446" t="str">
        <f>T("FISICO                                            ")</f>
        <v xml:space="preserve">FISICO                                            </v>
      </c>
      <c r="C11446" t="str">
        <f>T("RETIRO              ")</f>
        <v xml:space="preserve">RETIRO              </v>
      </c>
      <c r="D11446" t="str">
        <f>T("ESTRELLA            ")</f>
        <v xml:space="preserve">ESTRELLA            </v>
      </c>
      <c r="E11446" t="str">
        <f>T("MT ")</f>
        <v xml:space="preserve">MT </v>
      </c>
      <c r="F11446" t="str">
        <f>T("MOTOCICLETAS   ")</f>
        <v xml:space="preserve">MOTOCICLETAS   </v>
      </c>
      <c r="G11446" t="str">
        <f>T("De menos de 125,01 CENTIMETROS CUBICOS            ")</f>
        <v xml:space="preserve">De menos de 125,01 CENTIMETROS CUBICOS            </v>
      </c>
      <c r="I11446">
        <v>27</v>
      </c>
    </row>
    <row r="11447" spans="1:9">
      <c r="A11447" t="str">
        <f>T("2018")</f>
        <v>2018</v>
      </c>
      <c r="B11447" t="str">
        <f>T("FISICO                                            ")</f>
        <v xml:space="preserve">FISICO                                            </v>
      </c>
      <c r="C11447" t="str">
        <f>T("RETIRO              ")</f>
        <v xml:space="preserve">RETIRO              </v>
      </c>
      <c r="D11447" t="str">
        <f>T("ESTRELLA            ")</f>
        <v xml:space="preserve">ESTRELLA            </v>
      </c>
      <c r="E11447" t="str">
        <f>T("MT ")</f>
        <v xml:space="preserve">MT </v>
      </c>
      <c r="F11447" t="str">
        <f>T("MOTOCICLETAS   ")</f>
        <v xml:space="preserve">MOTOCICLETAS   </v>
      </c>
      <c r="G11447" t="str">
        <f>T("De 125,01 a 250 CENTIMETROS CUBICOS               ")</f>
        <v xml:space="preserve">De 125,01 a 250 CENTIMETROS CUBICOS               </v>
      </c>
      <c r="I11447">
        <v>19</v>
      </c>
    </row>
    <row r="11448" spans="1:9">
      <c r="A11448" t="str">
        <f>T("2018")</f>
        <v>2018</v>
      </c>
      <c r="B11448" t="str">
        <f>T("FISICO                                            ")</f>
        <v xml:space="preserve">FISICO                                            </v>
      </c>
      <c r="C11448" t="str">
        <f>T("RETIRO              ")</f>
        <v xml:space="preserve">RETIRO              </v>
      </c>
      <c r="D11448" t="str">
        <f>T("ESTRELLA            ")</f>
        <v xml:space="preserve">ESTRELLA            </v>
      </c>
      <c r="E11448" t="str">
        <f>T("MT ")</f>
        <v xml:space="preserve">MT </v>
      </c>
      <c r="F11448" t="str">
        <f>T("MOTOCICLETAS   ")</f>
        <v xml:space="preserve">MOTOCICLETAS   </v>
      </c>
      <c r="G11448" t="str">
        <f>T("De 250,01 a 500 CENTIMETROS CUBICOS               ")</f>
        <v xml:space="preserve">De 250,01 a 500 CENTIMETROS CUBICOS               </v>
      </c>
      <c r="I11448">
        <v>7</v>
      </c>
    </row>
    <row r="11449" spans="1:9">
      <c r="A11449" t="str">
        <f>T("2018")</f>
        <v>2018</v>
      </c>
      <c r="B11449" t="str">
        <f>T("FISICO                                            ")</f>
        <v xml:space="preserve">FISICO                                            </v>
      </c>
      <c r="C11449" t="str">
        <f>T("RETIRO              ")</f>
        <v xml:space="preserve">RETIRO              </v>
      </c>
      <c r="D11449" t="str">
        <f>T("ESTRELLA            ")</f>
        <v xml:space="preserve">ESTRELLA            </v>
      </c>
      <c r="E11449" t="str">
        <f>T("MT ")</f>
        <v xml:space="preserve">MT </v>
      </c>
      <c r="F11449" t="str">
        <f>T("MOTOCICLETAS   ")</f>
        <v xml:space="preserve">MOTOCICLETAS   </v>
      </c>
      <c r="G11449" t="str">
        <f>T("De 500,01 a 1.000 CENTIMETROS CUBICOS             ")</f>
        <v xml:space="preserve">De 500,01 a 1.000 CENTIMETROS CUBICOS             </v>
      </c>
      <c r="I11449">
        <v>22</v>
      </c>
    </row>
    <row r="11450" spans="1:9">
      <c r="A11450" t="str">
        <f>T("2018")</f>
        <v>2018</v>
      </c>
      <c r="B11450" t="str">
        <f>T("FISICO                                            ")</f>
        <v xml:space="preserve">FISICO                                            </v>
      </c>
      <c r="C11450" t="str">
        <f>T("RETIRO              ")</f>
        <v xml:space="preserve">RETIRO              </v>
      </c>
      <c r="D11450" t="str">
        <f>T("ESTRELLA            ")</f>
        <v xml:space="preserve">ESTRELLA            </v>
      </c>
      <c r="E11450" t="str">
        <f>T("MT ")</f>
        <v xml:space="preserve">MT </v>
      </c>
      <c r="F11450" t="str">
        <f>T("MOTOCICLETAS   ")</f>
        <v xml:space="preserve">MOTOCICLETAS   </v>
      </c>
      <c r="G11450" t="str">
        <f>T("De 1.000,01 CENTIMETROS CUBICOS en adelante       ")</f>
        <v xml:space="preserve">De 1.000,01 CENTIMETROS CUBICOS en adelante       </v>
      </c>
      <c r="I11450">
        <v>3</v>
      </c>
    </row>
    <row r="11451" spans="1:9">
      <c r="A11451" t="str">
        <f>T("2018")</f>
        <v>2018</v>
      </c>
      <c r="B11451" t="str">
        <f>T("FISICO                                            ")</f>
        <v xml:space="preserve">FISICO                                            </v>
      </c>
      <c r="C11451" t="str">
        <f>T("RETIRO              ")</f>
        <v xml:space="preserve">RETIRO              </v>
      </c>
      <c r="D11451" t="str">
        <f>T("IBIZA               ")</f>
        <v xml:space="preserve">IBIZA               </v>
      </c>
      <c r="E11451" t="str">
        <f>T("MT ")</f>
        <v xml:space="preserve">MT </v>
      </c>
      <c r="F11451" t="str">
        <f>T("MOTOCICLETAS   ")</f>
        <v xml:space="preserve">MOTOCICLETAS   </v>
      </c>
      <c r="G11451" t="str">
        <f>T("De menos de 125,01 CENTIMETROS CUBICOS            ")</f>
        <v xml:space="preserve">De menos de 125,01 CENTIMETROS CUBICOS            </v>
      </c>
      <c r="I11451">
        <v>15</v>
      </c>
    </row>
    <row r="11452" spans="1:9">
      <c r="A11452" t="str">
        <f>T("2018")</f>
        <v>2018</v>
      </c>
      <c r="B11452" t="str">
        <f>T("FISICO                                            ")</f>
        <v xml:space="preserve">FISICO                                            </v>
      </c>
      <c r="C11452" t="str">
        <f>T("RETIRO              ")</f>
        <v xml:space="preserve">RETIRO              </v>
      </c>
      <c r="D11452" t="str">
        <f>T("IBIZA               ")</f>
        <v xml:space="preserve">IBIZA               </v>
      </c>
      <c r="E11452" t="str">
        <f>T("MT ")</f>
        <v xml:space="preserve">MT </v>
      </c>
      <c r="F11452" t="str">
        <f>T("MOTOCICLETAS   ")</f>
        <v xml:space="preserve">MOTOCICLETAS   </v>
      </c>
      <c r="G11452" t="str">
        <f>T("De 125,01 a 250 CENTIMETROS CUBICOS               ")</f>
        <v xml:space="preserve">De 125,01 a 250 CENTIMETROS CUBICOS               </v>
      </c>
      <c r="I11452">
        <v>23</v>
      </c>
    </row>
    <row r="11453" spans="1:9">
      <c r="A11453" t="str">
        <f>T("2018")</f>
        <v>2018</v>
      </c>
      <c r="B11453" t="str">
        <f>T("FISICO                                            ")</f>
        <v xml:space="preserve">FISICO                                            </v>
      </c>
      <c r="C11453" t="str">
        <f>T("RETIRO              ")</f>
        <v xml:space="preserve">RETIRO              </v>
      </c>
      <c r="D11453" t="str">
        <f>T("IBIZA               ")</f>
        <v xml:space="preserve">IBIZA               </v>
      </c>
      <c r="E11453" t="str">
        <f>T("MT ")</f>
        <v xml:space="preserve">MT </v>
      </c>
      <c r="F11453" t="str">
        <f>T("MOTOCICLETAS   ")</f>
        <v xml:space="preserve">MOTOCICLETAS   </v>
      </c>
      <c r="G11453" t="str">
        <f>T("De 250,01 a 500 CENTIMETROS CUBICOS               ")</f>
        <v xml:space="preserve">De 250,01 a 500 CENTIMETROS CUBICOS               </v>
      </c>
      <c r="I11453">
        <v>11</v>
      </c>
    </row>
    <row r="11454" spans="1:9">
      <c r="A11454" t="str">
        <f>T("2018")</f>
        <v>2018</v>
      </c>
      <c r="B11454" t="str">
        <f>T("FISICO                                            ")</f>
        <v xml:space="preserve">FISICO                                            </v>
      </c>
      <c r="C11454" t="str">
        <f>T("RETIRO              ")</f>
        <v xml:space="preserve">RETIRO              </v>
      </c>
      <c r="D11454" t="str">
        <f>T("IBIZA               ")</f>
        <v xml:space="preserve">IBIZA               </v>
      </c>
      <c r="E11454" t="str">
        <f>T("MT ")</f>
        <v xml:space="preserve">MT </v>
      </c>
      <c r="F11454" t="str">
        <f>T("MOTOCICLETAS   ")</f>
        <v xml:space="preserve">MOTOCICLETAS   </v>
      </c>
      <c r="G11454" t="str">
        <f>T("De 500,01 a 1.000 CENTIMETROS CUBICOS             ")</f>
        <v xml:space="preserve">De 500,01 a 1.000 CENTIMETROS CUBICOS             </v>
      </c>
      <c r="I11454">
        <v>15</v>
      </c>
    </row>
    <row r="11455" spans="1:9">
      <c r="A11455" t="str">
        <f>T("2018")</f>
        <v>2018</v>
      </c>
      <c r="B11455" t="str">
        <f>T("FISICO                                            ")</f>
        <v xml:space="preserve">FISICO                                            </v>
      </c>
      <c r="C11455" t="str">
        <f>T("RETIRO              ")</f>
        <v xml:space="preserve">RETIRO              </v>
      </c>
      <c r="D11455" t="str">
        <f>T("IBIZA               ")</f>
        <v xml:space="preserve">IBIZA               </v>
      </c>
      <c r="E11455" t="str">
        <f>T("MT ")</f>
        <v xml:space="preserve">MT </v>
      </c>
      <c r="F11455" t="str">
        <f>T("MOTOCICLETAS   ")</f>
        <v xml:space="preserve">MOTOCICLETAS   </v>
      </c>
      <c r="G11455" t="str">
        <f>T("De 1.000,01 CENTIMETROS CUBICOS en adelante       ")</f>
        <v xml:space="preserve">De 1.000,01 CENTIMETROS CUBICOS en adelante       </v>
      </c>
      <c r="I11455">
        <v>3</v>
      </c>
    </row>
    <row r="11456" spans="1:9">
      <c r="A11456" t="str">
        <f>T("2018")</f>
        <v>2018</v>
      </c>
      <c r="B11456" t="str">
        <f>T("FISICO                                            ")</f>
        <v xml:space="preserve">FISICO                                            </v>
      </c>
      <c r="C11456" t="str">
        <f>T("RETIRO              ")</f>
        <v xml:space="preserve">RETIRO              </v>
      </c>
      <c r="D11456" t="str">
        <f>T("LOS JERONIMOS       ")</f>
        <v xml:space="preserve">LOS JERONIMOS       </v>
      </c>
      <c r="E11456" t="str">
        <f>T("MT ")</f>
        <v xml:space="preserve">MT </v>
      </c>
      <c r="F11456" t="str">
        <f>T("MOTOCICLETAS   ")</f>
        <v xml:space="preserve">MOTOCICLETAS   </v>
      </c>
      <c r="G11456" t="str">
        <f>T("De menos de 125,01 CENTIMETROS CUBICOS            ")</f>
        <v xml:space="preserve">De menos de 125,01 CENTIMETROS CUBICOS            </v>
      </c>
      <c r="I11456">
        <v>10</v>
      </c>
    </row>
    <row r="11457" spans="1:9">
      <c r="A11457" t="str">
        <f>T("2018")</f>
        <v>2018</v>
      </c>
      <c r="B11457" t="str">
        <f>T("FISICO                                            ")</f>
        <v xml:space="preserve">FISICO                                            </v>
      </c>
      <c r="C11457" t="str">
        <f>T("RETIRO              ")</f>
        <v xml:space="preserve">RETIRO              </v>
      </c>
      <c r="D11457" t="str">
        <f>T("LOS JERONIMOS       ")</f>
        <v xml:space="preserve">LOS JERONIMOS       </v>
      </c>
      <c r="E11457" t="str">
        <f>T("MT ")</f>
        <v xml:space="preserve">MT </v>
      </c>
      <c r="F11457" t="str">
        <f>T("MOTOCICLETAS   ")</f>
        <v xml:space="preserve">MOTOCICLETAS   </v>
      </c>
      <c r="G11457" t="str">
        <f>T("De 125,01 a 250 CENTIMETROS CUBICOS               ")</f>
        <v xml:space="preserve">De 125,01 a 250 CENTIMETROS CUBICOS               </v>
      </c>
      <c r="I11457">
        <v>8</v>
      </c>
    </row>
    <row r="11458" spans="1:9">
      <c r="A11458" t="str">
        <f>T("2018")</f>
        <v>2018</v>
      </c>
      <c r="B11458" t="str">
        <f>T("FISICO                                            ")</f>
        <v xml:space="preserve">FISICO                                            </v>
      </c>
      <c r="C11458" t="str">
        <f>T("RETIRO              ")</f>
        <v xml:space="preserve">RETIRO              </v>
      </c>
      <c r="D11458" t="str">
        <f>T("LOS JERONIMOS       ")</f>
        <v xml:space="preserve">LOS JERONIMOS       </v>
      </c>
      <c r="E11458" t="str">
        <f>T("MT ")</f>
        <v xml:space="preserve">MT </v>
      </c>
      <c r="F11458" t="str">
        <f>T("MOTOCICLETAS   ")</f>
        <v xml:space="preserve">MOTOCICLETAS   </v>
      </c>
      <c r="G11458" t="str">
        <f>T("De 250,01 a 500 CENTIMETROS CUBICOS               ")</f>
        <v xml:space="preserve">De 250,01 a 500 CENTIMETROS CUBICOS               </v>
      </c>
      <c r="I11458">
        <v>3</v>
      </c>
    </row>
    <row r="11459" spans="1:9">
      <c r="A11459" t="str">
        <f>T("2018")</f>
        <v>2018</v>
      </c>
      <c r="B11459" t="str">
        <f>T("FISICO                                            ")</f>
        <v xml:space="preserve">FISICO                                            </v>
      </c>
      <c r="C11459" t="str">
        <f>T("RETIRO              ")</f>
        <v xml:space="preserve">RETIRO              </v>
      </c>
      <c r="D11459" t="str">
        <f>T("LOS JERONIMOS       ")</f>
        <v xml:space="preserve">LOS JERONIMOS       </v>
      </c>
      <c r="E11459" t="str">
        <f>T("MT ")</f>
        <v xml:space="preserve">MT </v>
      </c>
      <c r="F11459" t="str">
        <f>T("MOTOCICLETAS   ")</f>
        <v xml:space="preserve">MOTOCICLETAS   </v>
      </c>
      <c r="G11459" t="str">
        <f>T("De 500,01 a 1.000 CENTIMETROS CUBICOS             ")</f>
        <v xml:space="preserve">De 500,01 a 1.000 CENTIMETROS CUBICOS             </v>
      </c>
      <c r="I11459">
        <v>6</v>
      </c>
    </row>
    <row r="11460" spans="1:9">
      <c r="A11460" t="str">
        <f>T("2018")</f>
        <v>2018</v>
      </c>
      <c r="B11460" t="str">
        <f>T("FISICO                                            ")</f>
        <v xml:space="preserve">FISICO                                            </v>
      </c>
      <c r="C11460" t="str">
        <f>T("RETIRO              ")</f>
        <v xml:space="preserve">RETIRO              </v>
      </c>
      <c r="D11460" t="str">
        <f>T("NIÑO JESUS          ")</f>
        <v xml:space="preserve">NIÑO JESUS          </v>
      </c>
      <c r="E11460" t="str">
        <f>T("MT ")</f>
        <v xml:space="preserve">MT </v>
      </c>
      <c r="F11460" t="str">
        <f>T("MOTOCICLETAS   ")</f>
        <v xml:space="preserve">MOTOCICLETAS   </v>
      </c>
      <c r="G11460" t="str">
        <f>T("De menos de 125,01 CENTIMETROS CUBICOS            ")</f>
        <v xml:space="preserve">De menos de 125,01 CENTIMETROS CUBICOS            </v>
      </c>
      <c r="I11460">
        <v>18</v>
      </c>
    </row>
    <row r="11461" spans="1:9">
      <c r="A11461" t="str">
        <f>T("2018")</f>
        <v>2018</v>
      </c>
      <c r="B11461" t="str">
        <f>T("FISICO                                            ")</f>
        <v xml:space="preserve">FISICO                                            </v>
      </c>
      <c r="C11461" t="str">
        <f>T("RETIRO              ")</f>
        <v xml:space="preserve">RETIRO              </v>
      </c>
      <c r="D11461" t="str">
        <f>T("NIÑO JESUS          ")</f>
        <v xml:space="preserve">NIÑO JESUS          </v>
      </c>
      <c r="E11461" t="str">
        <f>T("MT ")</f>
        <v xml:space="preserve">MT </v>
      </c>
      <c r="F11461" t="str">
        <f>T("MOTOCICLETAS   ")</f>
        <v xml:space="preserve">MOTOCICLETAS   </v>
      </c>
      <c r="G11461" t="str">
        <f>T("De 125,01 a 250 CENTIMETROS CUBICOS               ")</f>
        <v xml:space="preserve">De 125,01 a 250 CENTIMETROS CUBICOS               </v>
      </c>
      <c r="I11461">
        <v>15</v>
      </c>
    </row>
    <row r="11462" spans="1:9">
      <c r="A11462" t="str">
        <f>T("2018")</f>
        <v>2018</v>
      </c>
      <c r="B11462" t="str">
        <f>T("FISICO                                            ")</f>
        <v xml:space="preserve">FISICO                                            </v>
      </c>
      <c r="C11462" t="str">
        <f>T("RETIRO              ")</f>
        <v xml:space="preserve">RETIRO              </v>
      </c>
      <c r="D11462" t="str">
        <f>T("NIÑO JESUS          ")</f>
        <v xml:space="preserve">NIÑO JESUS          </v>
      </c>
      <c r="E11462" t="str">
        <f>T("MT ")</f>
        <v xml:space="preserve">MT </v>
      </c>
      <c r="F11462" t="str">
        <f>T("MOTOCICLETAS   ")</f>
        <v xml:space="preserve">MOTOCICLETAS   </v>
      </c>
      <c r="G11462" t="str">
        <f>T("De 250,01 a 500 CENTIMETROS CUBICOS               ")</f>
        <v xml:space="preserve">De 250,01 a 500 CENTIMETROS CUBICOS               </v>
      </c>
      <c r="I11462">
        <v>4</v>
      </c>
    </row>
    <row r="11463" spans="1:9">
      <c r="A11463" t="str">
        <f>T("2018")</f>
        <v>2018</v>
      </c>
      <c r="B11463" t="str">
        <f>T("FISICO                                            ")</f>
        <v xml:space="preserve">FISICO                                            </v>
      </c>
      <c r="C11463" t="str">
        <f>T("RETIRO              ")</f>
        <v xml:space="preserve">RETIRO              </v>
      </c>
      <c r="D11463" t="str">
        <f>T("NIÑO JESUS          ")</f>
        <v xml:space="preserve">NIÑO JESUS          </v>
      </c>
      <c r="E11463" t="str">
        <f>T("MT ")</f>
        <v xml:space="preserve">MT </v>
      </c>
      <c r="F11463" t="str">
        <f>T("MOTOCICLETAS   ")</f>
        <v xml:space="preserve">MOTOCICLETAS   </v>
      </c>
      <c r="G11463" t="str">
        <f>T("De 500,01 a 1.000 CENTIMETROS CUBICOS             ")</f>
        <v xml:space="preserve">De 500,01 a 1.000 CENTIMETROS CUBICOS             </v>
      </c>
      <c r="I11463">
        <v>10</v>
      </c>
    </row>
    <row r="11464" spans="1:9">
      <c r="A11464" t="str">
        <f>T("2018")</f>
        <v>2018</v>
      </c>
      <c r="B11464" t="str">
        <f>T("FISICO                                            ")</f>
        <v xml:space="preserve">FISICO                                            </v>
      </c>
      <c r="C11464" t="str">
        <f>T("RETIRO              ")</f>
        <v xml:space="preserve">RETIRO              </v>
      </c>
      <c r="D11464" t="str">
        <f>T("NIÑO JESUS          ")</f>
        <v xml:space="preserve">NIÑO JESUS          </v>
      </c>
      <c r="E11464" t="str">
        <f>T("MT ")</f>
        <v xml:space="preserve">MT </v>
      </c>
      <c r="F11464" t="str">
        <f>T("MOTOCICLETAS   ")</f>
        <v xml:space="preserve">MOTOCICLETAS   </v>
      </c>
      <c r="G11464" t="str">
        <f>T("De 1.000,01 CENTIMETROS CUBICOS en adelante       ")</f>
        <v xml:space="preserve">De 1.000,01 CENTIMETROS CUBICOS en adelante       </v>
      </c>
      <c r="I11464">
        <v>3</v>
      </c>
    </row>
    <row r="11465" spans="1:9">
      <c r="A11465" t="str">
        <f>T("2018")</f>
        <v>2018</v>
      </c>
      <c r="B11465" t="str">
        <f>T("JURIDICO                                          ")</f>
        <v xml:space="preserve">JURIDICO                                          </v>
      </c>
      <c r="C11465" t="str">
        <f>T("RETIRO              ")</f>
        <v xml:space="preserve">RETIRO              </v>
      </c>
      <c r="D11465" t="str">
        <f>T("ESTRELLA            ")</f>
        <v xml:space="preserve">ESTRELLA            </v>
      </c>
      <c r="E11465" t="str">
        <f>T("MT ")</f>
        <v xml:space="preserve">MT </v>
      </c>
      <c r="F11465" t="str">
        <f>T("MOTOCICLETAS   ")</f>
        <v xml:space="preserve">MOTOCICLETAS   </v>
      </c>
      <c r="G11465" t="str">
        <f>T("De menos de 125,01 CENTIMETROS CUBICOS            ")</f>
        <v xml:space="preserve">De menos de 125,01 CENTIMETROS CUBICOS            </v>
      </c>
      <c r="I11465">
        <v>5</v>
      </c>
    </row>
    <row r="11466" spans="1:9">
      <c r="A11466" t="str">
        <f>T("2018")</f>
        <v>2018</v>
      </c>
      <c r="B11466" t="str">
        <f>T("JURIDICO                                          ")</f>
        <v xml:space="preserve">JURIDICO                                          </v>
      </c>
      <c r="C11466" t="str">
        <f>T("RETIRO              ")</f>
        <v xml:space="preserve">RETIRO              </v>
      </c>
      <c r="D11466" t="str">
        <f>T("ESTRELLA            ")</f>
        <v xml:space="preserve">ESTRELLA            </v>
      </c>
      <c r="E11466" t="str">
        <f>T("MT ")</f>
        <v xml:space="preserve">MT </v>
      </c>
      <c r="F11466" t="str">
        <f>T("MOTOCICLETAS   ")</f>
        <v xml:space="preserve">MOTOCICLETAS   </v>
      </c>
      <c r="G11466" t="str">
        <f>T("De 125,01 a 250 CENTIMETROS CUBICOS               ")</f>
        <v xml:space="preserve">De 125,01 a 250 CENTIMETROS CUBICOS               </v>
      </c>
      <c r="I11466">
        <v>1</v>
      </c>
    </row>
    <row r="11467" spans="1:9">
      <c r="A11467" t="str">
        <f>T("2018")</f>
        <v>2018</v>
      </c>
      <c r="B11467" t="str">
        <f>T("JURIDICO                                          ")</f>
        <v xml:space="preserve">JURIDICO                                          </v>
      </c>
      <c r="C11467" t="str">
        <f>T("RETIRO              ")</f>
        <v xml:space="preserve">RETIRO              </v>
      </c>
      <c r="D11467" t="str">
        <f>T("ESTRELLA            ")</f>
        <v xml:space="preserve">ESTRELLA            </v>
      </c>
      <c r="E11467" t="str">
        <f>T("MT ")</f>
        <v xml:space="preserve">MT </v>
      </c>
      <c r="F11467" t="str">
        <f>T("MOTOCICLETAS   ")</f>
        <v xml:space="preserve">MOTOCICLETAS   </v>
      </c>
      <c r="G11467" t="str">
        <f>T("De 500,01 a 1.000 CENTIMETROS CUBICOS             ")</f>
        <v xml:space="preserve">De 500,01 a 1.000 CENTIMETROS CUBICOS             </v>
      </c>
      <c r="I11467">
        <v>1</v>
      </c>
    </row>
    <row r="11468" spans="1:9">
      <c r="A11468" t="str">
        <f>T("2018")</f>
        <v>2018</v>
      </c>
      <c r="B11468" t="str">
        <f>T("JURIDICO                                          ")</f>
        <v xml:space="preserve">JURIDICO                                          </v>
      </c>
      <c r="C11468" t="str">
        <f>T("RETIRO              ")</f>
        <v xml:space="preserve">RETIRO              </v>
      </c>
      <c r="D11468" t="str">
        <f>T("IBIZA               ")</f>
        <v xml:space="preserve">IBIZA               </v>
      </c>
      <c r="E11468" t="str">
        <f>T("MT ")</f>
        <v xml:space="preserve">MT </v>
      </c>
      <c r="F11468" t="str">
        <f>T("MOTOCICLETAS   ")</f>
        <v xml:space="preserve">MOTOCICLETAS   </v>
      </c>
      <c r="G11468" t="str">
        <f>T("De menos de 125,01 CENTIMETROS CUBICOS            ")</f>
        <v xml:space="preserve">De menos de 125,01 CENTIMETROS CUBICOS            </v>
      </c>
      <c r="I11468">
        <v>1</v>
      </c>
    </row>
    <row r="11469" spans="1:9">
      <c r="A11469" t="str">
        <f>T("2018")</f>
        <v>2018</v>
      </c>
      <c r="B11469" t="str">
        <f>T("JURIDICO                                          ")</f>
        <v xml:space="preserve">JURIDICO                                          </v>
      </c>
      <c r="C11469" t="str">
        <f>T("RETIRO              ")</f>
        <v xml:space="preserve">RETIRO              </v>
      </c>
      <c r="D11469" t="str">
        <f>T("LOS JERONIMOS       ")</f>
        <v xml:space="preserve">LOS JERONIMOS       </v>
      </c>
      <c r="E11469" t="str">
        <f>T("MT ")</f>
        <v xml:space="preserve">MT </v>
      </c>
      <c r="F11469" t="str">
        <f>T("MOTOCICLETAS   ")</f>
        <v xml:space="preserve">MOTOCICLETAS   </v>
      </c>
      <c r="G11469" t="str">
        <f>T("De menos de 125,01 CENTIMETROS CUBICOS            ")</f>
        <v xml:space="preserve">De menos de 125,01 CENTIMETROS CUBICOS            </v>
      </c>
      <c r="I11469">
        <v>1</v>
      </c>
    </row>
    <row r="11470" spans="1:9">
      <c r="A11470" t="str">
        <f>T("2018")</f>
        <v>2018</v>
      </c>
      <c r="B11470" t="str">
        <f>T("JURIDICO                                          ")</f>
        <v xml:space="preserve">JURIDICO                                          </v>
      </c>
      <c r="C11470" t="str">
        <f>T("RETIRO              ")</f>
        <v xml:space="preserve">RETIRO              </v>
      </c>
      <c r="D11470" t="str">
        <f>T("LOS JERONIMOS       ")</f>
        <v xml:space="preserve">LOS JERONIMOS       </v>
      </c>
      <c r="E11470" t="str">
        <f>T("RE ")</f>
        <v xml:space="preserve">RE </v>
      </c>
      <c r="F11470" t="str">
        <f>T("REMOLQUES      ")</f>
        <v xml:space="preserve">REMOLQUES      </v>
      </c>
      <c r="G11470" t="str">
        <f>T("De 3.000 KG DE CARGA ÚTIL en adelante             ")</f>
        <v xml:space="preserve">De 3.000 KG DE CARGA ÚTIL en adelante             </v>
      </c>
      <c r="H11470" t="str">
        <f>T("DIESEL                                            ")</f>
        <v xml:space="preserve">DIESEL                                            </v>
      </c>
      <c r="I11470">
        <v>1</v>
      </c>
    </row>
    <row r="11471" spans="1:9">
      <c r="A11471" t="str">
        <f>T("2018")</f>
        <v>2018</v>
      </c>
      <c r="B11471" t="str">
        <f>T("Entidad sin personalidad jurídica (art. 35.4 LGT) ")</f>
        <v xml:space="preserve">Entidad sin personalidad jurídica (art. 35.4 LGT) </v>
      </c>
      <c r="C11471" t="str">
        <f>T("RETIRO              ")</f>
        <v xml:space="preserve">RETIRO              </v>
      </c>
      <c r="D11471" t="str">
        <f>T("PACIFICO            ")</f>
        <v xml:space="preserve">PACIFICO            </v>
      </c>
      <c r="E11471" t="str">
        <f>T("RE ")</f>
        <v xml:space="preserve">RE </v>
      </c>
      <c r="F11471" t="str">
        <f>T("REMOLQUES      ")</f>
        <v xml:space="preserve">REMOLQUES      </v>
      </c>
      <c r="G11471" t="str">
        <f>T("De 3.000 KG DE CARGA ÚTIL en adelante             ")</f>
        <v xml:space="preserve">De 3.000 KG DE CARGA ÚTIL en adelante             </v>
      </c>
      <c r="H11471" t="str">
        <f>T("GASOLINA                                          ")</f>
        <v xml:space="preserve">GASOLINA                                          </v>
      </c>
      <c r="I11471">
        <v>1</v>
      </c>
    </row>
    <row r="11472" spans="1:9">
      <c r="A11472" t="str">
        <f>T("2018")</f>
        <v>2018</v>
      </c>
      <c r="B11472" t="str">
        <f>T("Entidad sin personalidad jurídica (art. 35.4 LGT) ")</f>
        <v xml:space="preserve">Entidad sin personalidad jurídica (art. 35.4 LGT) </v>
      </c>
      <c r="C11472" t="str">
        <f>T("RETIRO              ")</f>
        <v xml:space="preserve">RETIRO              </v>
      </c>
      <c r="D11472" t="str">
        <f>T("LOS JERONIMOS       ")</f>
        <v xml:space="preserve">LOS JERONIMOS       </v>
      </c>
      <c r="E11472" t="str">
        <f>T("RE ")</f>
        <v xml:space="preserve">RE </v>
      </c>
      <c r="F11472" t="str">
        <f>T("REMOLQUES      ")</f>
        <v xml:space="preserve">REMOLQUES      </v>
      </c>
      <c r="G11472" t="str">
        <f>T("De 3.000 KG DE CARGA ÚTIL en adelante             ")</f>
        <v xml:space="preserve">De 3.000 KG DE CARGA ÚTIL en adelante             </v>
      </c>
      <c r="H11472" t="str">
        <f>T("GASOLINA                                          ")</f>
        <v xml:space="preserve">GASOLINA                                          </v>
      </c>
      <c r="I11472">
        <v>1</v>
      </c>
    </row>
    <row r="11473" spans="1:9">
      <c r="A11473" t="str">
        <f>T("2018")</f>
        <v>2018</v>
      </c>
      <c r="B11473" t="str">
        <f>T("FISICO                                            ")</f>
        <v xml:space="preserve">FISICO                                            </v>
      </c>
      <c r="C11473" t="str">
        <f>T("RETIRO              ")</f>
        <v xml:space="preserve">RETIRO              </v>
      </c>
      <c r="D11473" t="str">
        <f>T("PACIFICO            ")</f>
        <v xml:space="preserve">PACIFICO            </v>
      </c>
      <c r="E11473" t="str">
        <f>T("RE ")</f>
        <v xml:space="preserve">RE </v>
      </c>
      <c r="F11473" t="str">
        <f>T("REMOLQUES      ")</f>
        <v xml:space="preserve">REMOLQUES      </v>
      </c>
      <c r="G11473" t="str">
        <f>T("De 3.000 KG DE CARGA ÚTIL en adelante             ")</f>
        <v xml:space="preserve">De 3.000 KG DE CARGA ÚTIL en adelante             </v>
      </c>
      <c r="H11473" t="str">
        <f>T("GASOLINA                                          ")</f>
        <v xml:space="preserve">GASOLINA                                          </v>
      </c>
      <c r="I11473">
        <v>3</v>
      </c>
    </row>
    <row r="11474" spans="1:9">
      <c r="A11474" t="str">
        <f>T("2018")</f>
        <v>2018</v>
      </c>
      <c r="B11474" t="str">
        <f>T("FISICO                                            ")</f>
        <v xml:space="preserve">FISICO                                            </v>
      </c>
      <c r="C11474" t="str">
        <f>T("RETIRO              ")</f>
        <v xml:space="preserve">RETIRO              </v>
      </c>
      <c r="D11474" t="str">
        <f>T("ESTRELLA            ")</f>
        <v xml:space="preserve">ESTRELLA            </v>
      </c>
      <c r="E11474" t="str">
        <f>T("RE ")</f>
        <v xml:space="preserve">RE </v>
      </c>
      <c r="F11474" t="str">
        <f>T("REMOLQUES      ")</f>
        <v xml:space="preserve">REMOLQUES      </v>
      </c>
      <c r="G11474" t="str">
        <f>T("De 3.000 KG DE CARGA ÚTIL en adelante             ")</f>
        <v xml:space="preserve">De 3.000 KG DE CARGA ÚTIL en adelante             </v>
      </c>
      <c r="H11474" t="str">
        <f>T("GASOLINA                                          ")</f>
        <v xml:space="preserve">GASOLINA                                          </v>
      </c>
      <c r="I11474">
        <v>1</v>
      </c>
    </row>
    <row r="11475" spans="1:9">
      <c r="A11475" t="str">
        <f>T("2018")</f>
        <v>2018</v>
      </c>
      <c r="B11475" t="str">
        <f>T("JURIDICO                                          ")</f>
        <v xml:space="preserve">JURIDICO                                          </v>
      </c>
      <c r="C11475" t="str">
        <f>T("RETIRO              ")</f>
        <v xml:space="preserve">RETIRO              </v>
      </c>
      <c r="D11475" t="str">
        <f>T("LOS JERONIMOS       ")</f>
        <v xml:space="preserve">LOS JERONIMOS       </v>
      </c>
      <c r="E11475" t="str">
        <f>T("RE ")</f>
        <v xml:space="preserve">RE </v>
      </c>
      <c r="F11475" t="str">
        <f>T("REMOLQUES      ")</f>
        <v xml:space="preserve">REMOLQUES      </v>
      </c>
      <c r="G11475" t="str">
        <f>T("De 3.000 KG DE CARGA ÚTIL en adelante             ")</f>
        <v xml:space="preserve">De 3.000 KG DE CARGA ÚTIL en adelante             </v>
      </c>
      <c r="H11475" t="str">
        <f>T("GASOLINA                                          ")</f>
        <v xml:space="preserve">GASOLINA                                          </v>
      </c>
      <c r="I11475">
        <v>1</v>
      </c>
    </row>
    <row r="11476" spans="1:9">
      <c r="A11476" t="str">
        <f>T("2018")</f>
        <v>2018</v>
      </c>
      <c r="B11476" t="str">
        <f>T("FISICO                                            ")</f>
        <v xml:space="preserve">FISICO                                            </v>
      </c>
      <c r="C11476" t="str">
        <f>T("RETIRO              ")</f>
        <v xml:space="preserve">RETIRO              </v>
      </c>
      <c r="D11476" t="str">
        <f>T("PACIFICO            ")</f>
        <v xml:space="preserve">PACIFICO            </v>
      </c>
      <c r="E11476" t="str">
        <f>T("RE ")</f>
        <v xml:space="preserve">RE </v>
      </c>
      <c r="F11476" t="str">
        <f>T("REMOLQUES      ")</f>
        <v xml:space="preserve">REMOLQUES      </v>
      </c>
      <c r="G11476" t="str">
        <f>T("De 1.000 a 2.999 KG DE CARGA ÚTIL                 ")</f>
        <v xml:space="preserve">De 1.000 a 2.999 KG DE CARGA ÚTIL                 </v>
      </c>
      <c r="I11476">
        <v>2</v>
      </c>
    </row>
    <row r="11477" spans="1:9">
      <c r="A11477" t="str">
        <f>T("2018")</f>
        <v>2018</v>
      </c>
      <c r="B11477" t="str">
        <f>T("FISICO                                            ")</f>
        <v xml:space="preserve">FISICO                                            </v>
      </c>
      <c r="C11477" t="str">
        <f>T("RETIRO              ")</f>
        <v xml:space="preserve">RETIRO              </v>
      </c>
      <c r="D11477" t="str">
        <f>T("PACIFICO            ")</f>
        <v xml:space="preserve">PACIFICO            </v>
      </c>
      <c r="E11477" t="str">
        <f>T("RE ")</f>
        <v xml:space="preserve">RE </v>
      </c>
      <c r="F11477" t="str">
        <f>T("REMOLQUES      ")</f>
        <v xml:space="preserve">REMOLQUES      </v>
      </c>
      <c r="G11477" t="str">
        <f>T("De 3.000 KG DE CARGA ÚTIL en adelante             ")</f>
        <v xml:space="preserve">De 3.000 KG DE CARGA ÚTIL en adelante             </v>
      </c>
      <c r="I11477">
        <v>1</v>
      </c>
    </row>
    <row r="11478" spans="1:9">
      <c r="A11478" t="str">
        <f>T("2018")</f>
        <v>2018</v>
      </c>
      <c r="B11478" t="str">
        <f>T("FISICO                                            ")</f>
        <v xml:space="preserve">FISICO                                            </v>
      </c>
      <c r="C11478" t="str">
        <f>T("RETIRO              ")</f>
        <v xml:space="preserve">RETIRO              </v>
      </c>
      <c r="D11478" t="str">
        <f>T("ADELFAS             ")</f>
        <v xml:space="preserve">ADELFAS             </v>
      </c>
      <c r="E11478" t="str">
        <f>T("RE ")</f>
        <v xml:space="preserve">RE </v>
      </c>
      <c r="F11478" t="str">
        <f>T("REMOLQUES      ")</f>
        <v xml:space="preserve">REMOLQUES      </v>
      </c>
      <c r="G11478" t="str">
        <f>T("De 3.000 KG DE CARGA ÚTIL en adelante             ")</f>
        <v xml:space="preserve">De 3.000 KG DE CARGA ÚTIL en adelante             </v>
      </c>
      <c r="I11478">
        <v>2</v>
      </c>
    </row>
    <row r="11479" spans="1:9">
      <c r="A11479" t="str">
        <f>T("2018")</f>
        <v>2018</v>
      </c>
      <c r="B11479" t="str">
        <f>T("FISICO                                            ")</f>
        <v xml:space="preserve">FISICO                                            </v>
      </c>
      <c r="C11479" t="str">
        <f>T("RETIRO              ")</f>
        <v xml:space="preserve">RETIRO              </v>
      </c>
      <c r="D11479" t="str">
        <f>T("ESTRELLA            ")</f>
        <v xml:space="preserve">ESTRELLA            </v>
      </c>
      <c r="E11479" t="str">
        <f>T("RE ")</f>
        <v xml:space="preserve">RE </v>
      </c>
      <c r="F11479" t="str">
        <f>T("REMOLQUES      ")</f>
        <v xml:space="preserve">REMOLQUES      </v>
      </c>
      <c r="G11479" t="str">
        <f>T("De 1.000 a 2.999 KG DE CARGA ÚTIL                 ")</f>
        <v xml:space="preserve">De 1.000 a 2.999 KG DE CARGA ÚTIL                 </v>
      </c>
      <c r="I11479">
        <v>4</v>
      </c>
    </row>
    <row r="11480" spans="1:9">
      <c r="A11480" t="str">
        <f>T("2018")</f>
        <v>2018</v>
      </c>
      <c r="B11480" t="str">
        <f>T("FISICO                                            ")</f>
        <v xml:space="preserve">FISICO                                            </v>
      </c>
      <c r="C11480" t="str">
        <f>T("RETIRO              ")</f>
        <v xml:space="preserve">RETIRO              </v>
      </c>
      <c r="D11480" t="str">
        <f>T("IBIZA               ")</f>
        <v xml:space="preserve">IBIZA               </v>
      </c>
      <c r="E11480" t="str">
        <f>T("RE ")</f>
        <v xml:space="preserve">RE </v>
      </c>
      <c r="F11480" t="str">
        <f>T("REMOLQUES      ")</f>
        <v xml:space="preserve">REMOLQUES      </v>
      </c>
      <c r="G11480" t="str">
        <f>T("De 1.000 a 2.999 KG DE CARGA ÚTIL                 ")</f>
        <v xml:space="preserve">De 1.000 a 2.999 KG DE CARGA ÚTIL                 </v>
      </c>
      <c r="I11480">
        <v>3</v>
      </c>
    </row>
    <row r="11481" spans="1:9">
      <c r="A11481" t="str">
        <f>T("2018")</f>
        <v>2018</v>
      </c>
      <c r="B11481" t="str">
        <f>T("FISICO                                            ")</f>
        <v xml:space="preserve">FISICO                                            </v>
      </c>
      <c r="C11481" t="str">
        <f>T("RETIRO              ")</f>
        <v xml:space="preserve">RETIRO              </v>
      </c>
      <c r="D11481" t="str">
        <f>T("IBIZA               ")</f>
        <v xml:space="preserve">IBIZA               </v>
      </c>
      <c r="E11481" t="str">
        <f>T("RE ")</f>
        <v xml:space="preserve">RE </v>
      </c>
      <c r="F11481" t="str">
        <f>T("REMOLQUES      ")</f>
        <v xml:space="preserve">REMOLQUES      </v>
      </c>
      <c r="G11481" t="str">
        <f>T("De 3.000 KG DE CARGA ÚTIL en adelante             ")</f>
        <v xml:space="preserve">De 3.000 KG DE CARGA ÚTIL en adelante             </v>
      </c>
      <c r="I11481">
        <v>2</v>
      </c>
    </row>
    <row r="11482" spans="1:9">
      <c r="A11482" t="str">
        <f>T("2018")</f>
        <v>2018</v>
      </c>
      <c r="B11482" t="str">
        <f>T("FISICO                                            ")</f>
        <v xml:space="preserve">FISICO                                            </v>
      </c>
      <c r="C11482" t="str">
        <f>T("RETIRO              ")</f>
        <v xml:space="preserve">RETIRO              </v>
      </c>
      <c r="D11482" t="str">
        <f>T("NIÑO JESUS          ")</f>
        <v xml:space="preserve">NIÑO JESUS          </v>
      </c>
      <c r="E11482" t="str">
        <f>T("RE ")</f>
        <v xml:space="preserve">RE </v>
      </c>
      <c r="F11482" t="str">
        <f>T("REMOLQUES      ")</f>
        <v xml:space="preserve">REMOLQUES      </v>
      </c>
      <c r="G11482" t="str">
        <f>T("De 1.000 a 2.999 KG DE CARGA ÚTIL                 ")</f>
        <v xml:space="preserve">De 1.000 a 2.999 KG DE CARGA ÚTIL                 </v>
      </c>
      <c r="I11482">
        <v>2</v>
      </c>
    </row>
    <row r="11483" spans="1:9">
      <c r="A11483" t="str">
        <f>T("2018")</f>
        <v>2018</v>
      </c>
      <c r="B11483" t="str">
        <f>T("FISICO                                            ")</f>
        <v xml:space="preserve">FISICO                                            </v>
      </c>
      <c r="C11483" t="str">
        <f>T("RETIRO              ")</f>
        <v xml:space="preserve">RETIRO              </v>
      </c>
      <c r="D11483" t="str">
        <f>T("NIÑO JESUS          ")</f>
        <v xml:space="preserve">NIÑO JESUS          </v>
      </c>
      <c r="E11483" t="str">
        <f>T("RE ")</f>
        <v xml:space="preserve">RE </v>
      </c>
      <c r="F11483" t="str">
        <f>T("REMOLQUES      ")</f>
        <v xml:space="preserve">REMOLQUES      </v>
      </c>
      <c r="G11483" t="str">
        <f>T("De 3.000 KG DE CARGA ÚTIL en adelante             ")</f>
        <v xml:space="preserve">De 3.000 KG DE CARGA ÚTIL en adelante             </v>
      </c>
      <c r="I11483">
        <v>2</v>
      </c>
    </row>
    <row r="11484" spans="1:9">
      <c r="A11484" t="str">
        <f>T("2018")</f>
        <v>2018</v>
      </c>
      <c r="B11484" t="str">
        <f>T("JURIDICO                                          ")</f>
        <v xml:space="preserve">JURIDICO                                          </v>
      </c>
      <c r="C11484" t="str">
        <f>T("RETIRO              ")</f>
        <v xml:space="preserve">RETIRO              </v>
      </c>
      <c r="D11484" t="str">
        <f>T("PACIFICO            ")</f>
        <v xml:space="preserve">PACIFICO            </v>
      </c>
      <c r="E11484" t="str">
        <f>T("RE ")</f>
        <v xml:space="preserve">RE </v>
      </c>
      <c r="F11484" t="str">
        <f>T("REMOLQUES      ")</f>
        <v xml:space="preserve">REMOLQUES      </v>
      </c>
      <c r="G11484" t="str">
        <f>T("De 3.000 KG DE CARGA ÚTIL en adelante             ")</f>
        <v xml:space="preserve">De 3.000 KG DE CARGA ÚTIL en adelante             </v>
      </c>
      <c r="I11484">
        <v>1</v>
      </c>
    </row>
    <row r="11485" spans="1:9">
      <c r="A11485" t="str">
        <f>T("2018")</f>
        <v>2018</v>
      </c>
      <c r="B11485" t="str">
        <f>T("JURIDICO                                          ")</f>
        <v xml:space="preserve">JURIDICO                                          </v>
      </c>
      <c r="C11485" t="str">
        <f>T("RETIRO              ")</f>
        <v xml:space="preserve">RETIRO              </v>
      </c>
      <c r="D11485" t="str">
        <f>T("ADELFAS             ")</f>
        <v xml:space="preserve">ADELFAS             </v>
      </c>
      <c r="E11485" t="str">
        <f>T("RE ")</f>
        <v xml:space="preserve">RE </v>
      </c>
      <c r="F11485" t="str">
        <f>T("REMOLQUES      ")</f>
        <v xml:space="preserve">REMOLQUES      </v>
      </c>
      <c r="G11485" t="str">
        <f>T("De 3.000 KG DE CARGA ÚTIL en adelante             ")</f>
        <v xml:space="preserve">De 3.000 KG DE CARGA ÚTIL en adelante             </v>
      </c>
      <c r="I11485">
        <v>1</v>
      </c>
    </row>
    <row r="11486" spans="1:9">
      <c r="A11486" t="str">
        <f>T("2018")</f>
        <v>2018</v>
      </c>
      <c r="B11486" t="str">
        <f>T("JURIDICO                                          ")</f>
        <v xml:space="preserve">JURIDICO                                          </v>
      </c>
      <c r="C11486" t="str">
        <f>T("RETIRO              ")</f>
        <v xml:space="preserve">RETIRO              </v>
      </c>
      <c r="D11486" t="str">
        <f>T("ESTRELLA            ")</f>
        <v xml:space="preserve">ESTRELLA            </v>
      </c>
      <c r="E11486" t="str">
        <f>T("RE ")</f>
        <v xml:space="preserve">RE </v>
      </c>
      <c r="F11486" t="str">
        <f>T("REMOLQUES      ")</f>
        <v xml:space="preserve">REMOLQUES      </v>
      </c>
      <c r="G11486" t="str">
        <f>T("De 1.000 a 2.999 KG DE CARGA ÚTIL                 ")</f>
        <v xml:space="preserve">De 1.000 a 2.999 KG DE CARGA ÚTIL                 </v>
      </c>
      <c r="I11486">
        <v>1</v>
      </c>
    </row>
    <row r="11487" spans="1:9">
      <c r="A11487" t="str">
        <f>T("2018")</f>
        <v>2018</v>
      </c>
      <c r="B11487" t="str">
        <f>T("JURIDICO                                          ")</f>
        <v xml:space="preserve">JURIDICO                                          </v>
      </c>
      <c r="C11487" t="str">
        <f>T("RETIRO              ")</f>
        <v xml:space="preserve">RETIRO              </v>
      </c>
      <c r="D11487" t="str">
        <f>T("IBIZA               ")</f>
        <v xml:space="preserve">IBIZA               </v>
      </c>
      <c r="E11487" t="str">
        <f>T("RE ")</f>
        <v xml:space="preserve">RE </v>
      </c>
      <c r="F11487" t="str">
        <f>T("REMOLQUES      ")</f>
        <v xml:space="preserve">REMOLQUES      </v>
      </c>
      <c r="G11487" t="str">
        <f>T("De 1.000 a 2.999 KG DE CARGA ÚTIL                 ")</f>
        <v xml:space="preserve">De 1.000 a 2.999 KG DE CARGA ÚTIL                 </v>
      </c>
      <c r="I11487">
        <v>1</v>
      </c>
    </row>
    <row r="11488" spans="1:9">
      <c r="A11488" t="str">
        <f>T("2018")</f>
        <v>2018</v>
      </c>
      <c r="B11488" t="str">
        <f>T("JURIDICO                                          ")</f>
        <v xml:space="preserve">JURIDICO                                          </v>
      </c>
      <c r="C11488" t="str">
        <f>T("RETIRO              ")</f>
        <v xml:space="preserve">RETIRO              </v>
      </c>
      <c r="D11488" t="str">
        <f>T("IBIZA               ")</f>
        <v xml:space="preserve">IBIZA               </v>
      </c>
      <c r="E11488" t="str">
        <f>T("RE ")</f>
        <v xml:space="preserve">RE </v>
      </c>
      <c r="F11488" t="str">
        <f>T("REMOLQUES      ")</f>
        <v xml:space="preserve">REMOLQUES      </v>
      </c>
      <c r="G11488" t="str">
        <f>T("De 3.000 KG DE CARGA ÚTIL en adelante             ")</f>
        <v xml:space="preserve">De 3.000 KG DE CARGA ÚTIL en adelante             </v>
      </c>
      <c r="I11488">
        <v>4</v>
      </c>
    </row>
    <row r="11489" spans="1:9">
      <c r="A11489" t="str">
        <f>T("2018")</f>
        <v>2018</v>
      </c>
      <c r="B11489" t="str">
        <f>T("JURIDICO                                          ")</f>
        <v xml:space="preserve">JURIDICO                                          </v>
      </c>
      <c r="C11489" t="str">
        <f>T("RETIRO              ")</f>
        <v xml:space="preserve">RETIRO              </v>
      </c>
      <c r="D11489" t="str">
        <f>T("LOS JERONIMOS       ")</f>
        <v xml:space="preserve">LOS JERONIMOS       </v>
      </c>
      <c r="E11489" t="str">
        <f>T("RE ")</f>
        <v xml:space="preserve">RE </v>
      </c>
      <c r="F11489" t="str">
        <f>T("REMOLQUES      ")</f>
        <v xml:space="preserve">REMOLQUES      </v>
      </c>
      <c r="G11489" t="str">
        <f>T("De 1.000 a 2.999 KG DE CARGA ÚTIL                 ")</f>
        <v xml:space="preserve">De 1.000 a 2.999 KG DE CARGA ÚTIL                 </v>
      </c>
      <c r="I11489">
        <v>1</v>
      </c>
    </row>
    <row r="11490" spans="1:9">
      <c r="A11490" t="str">
        <f>T("2018")</f>
        <v>2018</v>
      </c>
      <c r="B11490" t="str">
        <f>T("JURIDICO                                          ")</f>
        <v xml:space="preserve">JURIDICO                                          </v>
      </c>
      <c r="C11490" t="str">
        <f>T("RETIRO              ")</f>
        <v xml:space="preserve">RETIRO              </v>
      </c>
      <c r="D11490" t="str">
        <f>T("LOS JERONIMOS       ")</f>
        <v xml:space="preserve">LOS JERONIMOS       </v>
      </c>
      <c r="E11490" t="str">
        <f>T("RE ")</f>
        <v xml:space="preserve">RE </v>
      </c>
      <c r="F11490" t="str">
        <f>T("REMOLQUES      ")</f>
        <v xml:space="preserve">REMOLQUES      </v>
      </c>
      <c r="G11490" t="str">
        <f>T("De 3.000 KG DE CARGA ÚTIL en adelante             ")</f>
        <v xml:space="preserve">De 3.000 KG DE CARGA ÚTIL en adelante             </v>
      </c>
      <c r="I11490">
        <v>1</v>
      </c>
    </row>
    <row r="11491" spans="1:9">
      <c r="A11491" t="str">
        <f>T("2018")</f>
        <v>2018</v>
      </c>
      <c r="B11491" t="str">
        <f>T("JURIDICO                                          ")</f>
        <v xml:space="preserve">JURIDICO                                          </v>
      </c>
      <c r="C11491" t="str">
        <f>T("RETIRO              ")</f>
        <v xml:space="preserve">RETIRO              </v>
      </c>
      <c r="D11491" t="str">
        <f>T("NIÑO JESUS          ")</f>
        <v xml:space="preserve">NIÑO JESUS          </v>
      </c>
      <c r="E11491" t="str">
        <f>T("RE ")</f>
        <v xml:space="preserve">RE </v>
      </c>
      <c r="F11491" t="str">
        <f>T("REMOLQUES      ")</f>
        <v xml:space="preserve">REMOLQUES      </v>
      </c>
      <c r="G11491" t="str">
        <f>T("De 1.000 a 2.999 KG DE CARGA ÚTIL                 ")</f>
        <v xml:space="preserve">De 1.000 a 2.999 KG DE CARGA ÚTIL                 </v>
      </c>
      <c r="I11491">
        <v>1</v>
      </c>
    </row>
    <row r="11492" spans="1:9">
      <c r="A11492" t="str">
        <f>T("2018")</f>
        <v>2018</v>
      </c>
      <c r="B11492" t="str">
        <f>T("JURIDICO                                          ")</f>
        <v xml:space="preserve">JURIDICO                                          </v>
      </c>
      <c r="C11492" t="str">
        <f>T("RETIRO              ")</f>
        <v xml:space="preserve">RETIRO              </v>
      </c>
      <c r="D11492" t="str">
        <f>T("NIÑO JESUS          ")</f>
        <v xml:space="preserve">NIÑO JESUS          </v>
      </c>
      <c r="E11492" t="str">
        <f>T("RE ")</f>
        <v xml:space="preserve">RE </v>
      </c>
      <c r="F11492" t="str">
        <f>T("REMOLQUES      ")</f>
        <v xml:space="preserve">REMOLQUES      </v>
      </c>
      <c r="G11492" t="str">
        <f>T("De 3.000 KG DE CARGA ÚTIL en adelante             ")</f>
        <v xml:space="preserve">De 3.000 KG DE CARGA ÚTIL en adelante             </v>
      </c>
      <c r="I11492">
        <v>1</v>
      </c>
    </row>
    <row r="11493" spans="1:9">
      <c r="A11493" t="str">
        <f>T("2018")</f>
        <v>2018</v>
      </c>
      <c r="B11493" t="str">
        <f>T("Entidad sin personalidad jurídica (art. 35.4 LGT) ")</f>
        <v xml:space="preserve">Entidad sin personalidad jurídica (art. 35.4 LGT) </v>
      </c>
      <c r="C11493" t="str">
        <f>T("RETIRO              ")</f>
        <v xml:space="preserve">RETIRO              </v>
      </c>
      <c r="D11493" t="str">
        <f>T("NIÑO JESUS          ")</f>
        <v xml:space="preserve">NIÑO JESUS          </v>
      </c>
      <c r="E11493" t="str">
        <f>T("RE ")</f>
        <v xml:space="preserve">RE </v>
      </c>
      <c r="F11493" t="str">
        <f>T("REMOLQUES      ")</f>
        <v xml:space="preserve">REMOLQUES      </v>
      </c>
      <c r="G11493" t="str">
        <f>T("De 3.000 KG DE CARGA ÚTIL en adelante             ")</f>
        <v xml:space="preserve">De 3.000 KG DE CARGA ÚTIL en adelante             </v>
      </c>
      <c r="I11493">
        <v>7</v>
      </c>
    </row>
    <row r="11494" spans="1:9">
      <c r="A11494" t="str">
        <f>T("2018")</f>
        <v>2018</v>
      </c>
      <c r="B11494" t="str">
        <f>T("FISICO                                            ")</f>
        <v xml:space="preserve">FISICO                                            </v>
      </c>
      <c r="C11494" t="str">
        <f>T("RETIRO              ")</f>
        <v xml:space="preserve">RETIRO              </v>
      </c>
      <c r="D11494" t="str">
        <f>T("PACIFICO            ")</f>
        <v xml:space="preserve">PACIFICO            </v>
      </c>
      <c r="E11494" t="str">
        <f>T("RE ")</f>
        <v xml:space="preserve">RE </v>
      </c>
      <c r="F11494" t="str">
        <f>T("REMOLQUES      ")</f>
        <v xml:space="preserve">REMOLQUES      </v>
      </c>
      <c r="G11494" t="str">
        <f>T("De 1.000 a 2.999 KG DE CARGA ÚTIL                 ")</f>
        <v xml:space="preserve">De 1.000 a 2.999 KG DE CARGA ÚTIL                 </v>
      </c>
      <c r="I11494">
        <v>3</v>
      </c>
    </row>
    <row r="11495" spans="1:9">
      <c r="A11495" t="str">
        <f>T("2018")</f>
        <v>2018</v>
      </c>
      <c r="B11495" t="str">
        <f>T("FISICO                                            ")</f>
        <v xml:space="preserve">FISICO                                            </v>
      </c>
      <c r="C11495" t="str">
        <f>T("RETIRO              ")</f>
        <v xml:space="preserve">RETIRO              </v>
      </c>
      <c r="D11495" t="str">
        <f>T("PACIFICO            ")</f>
        <v xml:space="preserve">PACIFICO            </v>
      </c>
      <c r="E11495" t="str">
        <f>T("RE ")</f>
        <v xml:space="preserve">RE </v>
      </c>
      <c r="F11495" t="str">
        <f>T("REMOLQUES      ")</f>
        <v xml:space="preserve">REMOLQUES      </v>
      </c>
      <c r="G11495" t="str">
        <f>T("De 3.000 KG DE CARGA ÚTIL en adelante             ")</f>
        <v xml:space="preserve">De 3.000 KG DE CARGA ÚTIL en adelante             </v>
      </c>
      <c r="I11495">
        <v>9</v>
      </c>
    </row>
    <row r="11496" spans="1:9">
      <c r="A11496" t="str">
        <f>T("2018")</f>
        <v>2018</v>
      </c>
      <c r="B11496" t="str">
        <f>T("FISICO                                            ")</f>
        <v xml:space="preserve">FISICO                                            </v>
      </c>
      <c r="C11496" t="str">
        <f>T("RETIRO              ")</f>
        <v xml:space="preserve">RETIRO              </v>
      </c>
      <c r="D11496" t="str">
        <f>T("ADELFAS             ")</f>
        <v xml:space="preserve">ADELFAS             </v>
      </c>
      <c r="E11496" t="str">
        <f>T("RE ")</f>
        <v xml:space="preserve">RE </v>
      </c>
      <c r="F11496" t="str">
        <f>T("REMOLQUES      ")</f>
        <v xml:space="preserve">REMOLQUES      </v>
      </c>
      <c r="G11496" t="str">
        <f>T("De 1.000 a 2.999 KG DE CARGA ÚTIL                 ")</f>
        <v xml:space="preserve">De 1.000 a 2.999 KG DE CARGA ÚTIL                 </v>
      </c>
      <c r="I11496">
        <v>2</v>
      </c>
    </row>
    <row r="11497" spans="1:9">
      <c r="A11497" t="str">
        <f>T("2018")</f>
        <v>2018</v>
      </c>
      <c r="B11497" t="str">
        <f>T("FISICO                                            ")</f>
        <v xml:space="preserve">FISICO                                            </v>
      </c>
      <c r="C11497" t="str">
        <f>T("RETIRO              ")</f>
        <v xml:space="preserve">RETIRO              </v>
      </c>
      <c r="D11497" t="str">
        <f>T("ADELFAS             ")</f>
        <v xml:space="preserve">ADELFAS             </v>
      </c>
      <c r="E11497" t="str">
        <f>T("RE ")</f>
        <v xml:space="preserve">RE </v>
      </c>
      <c r="F11497" t="str">
        <f>T("REMOLQUES      ")</f>
        <v xml:space="preserve">REMOLQUES      </v>
      </c>
      <c r="G11497" t="str">
        <f>T("De 3.000 KG DE CARGA ÚTIL en adelante             ")</f>
        <v xml:space="preserve">De 3.000 KG DE CARGA ÚTIL en adelante             </v>
      </c>
      <c r="I11497">
        <v>5</v>
      </c>
    </row>
    <row r="11498" spans="1:9">
      <c r="A11498" t="str">
        <f>T("2018")</f>
        <v>2018</v>
      </c>
      <c r="B11498" t="str">
        <f>T("FISICO                                            ")</f>
        <v xml:space="preserve">FISICO                                            </v>
      </c>
      <c r="C11498" t="str">
        <f>T("RETIRO              ")</f>
        <v xml:space="preserve">RETIRO              </v>
      </c>
      <c r="D11498" t="str">
        <f>T("ESTRELLA            ")</f>
        <v xml:space="preserve">ESTRELLA            </v>
      </c>
      <c r="E11498" t="str">
        <f>T("RE ")</f>
        <v xml:space="preserve">RE </v>
      </c>
      <c r="F11498" t="str">
        <f>T("REMOLQUES      ")</f>
        <v xml:space="preserve">REMOLQUES      </v>
      </c>
      <c r="G11498" t="str">
        <f>T("De 751 a 999 KG DE CARGA ÚTIL                     ")</f>
        <v xml:space="preserve">De 751 a 999 KG DE CARGA ÚTIL                     </v>
      </c>
      <c r="I11498">
        <v>3</v>
      </c>
    </row>
    <row r="11499" spans="1:9">
      <c r="A11499" t="str">
        <f>T("2018")</f>
        <v>2018</v>
      </c>
      <c r="B11499" t="str">
        <f>T("FISICO                                            ")</f>
        <v xml:space="preserve">FISICO                                            </v>
      </c>
      <c r="C11499" t="str">
        <f>T("RETIRO              ")</f>
        <v xml:space="preserve">RETIRO              </v>
      </c>
      <c r="D11499" t="str">
        <f>T("ESTRELLA            ")</f>
        <v xml:space="preserve">ESTRELLA            </v>
      </c>
      <c r="E11499" t="str">
        <f>T("RE ")</f>
        <v xml:space="preserve">RE </v>
      </c>
      <c r="F11499" t="str">
        <f>T("REMOLQUES      ")</f>
        <v xml:space="preserve">REMOLQUES      </v>
      </c>
      <c r="G11499" t="str">
        <f>T("De 1.000 a 2.999 KG DE CARGA ÚTIL                 ")</f>
        <v xml:space="preserve">De 1.000 a 2.999 KG DE CARGA ÚTIL                 </v>
      </c>
      <c r="I11499">
        <v>9</v>
      </c>
    </row>
    <row r="11500" spans="1:9">
      <c r="A11500" t="str">
        <f>T("2018")</f>
        <v>2018</v>
      </c>
      <c r="B11500" t="str">
        <f>T("FISICO                                            ")</f>
        <v xml:space="preserve">FISICO                                            </v>
      </c>
      <c r="C11500" t="str">
        <f>T("RETIRO              ")</f>
        <v xml:space="preserve">RETIRO              </v>
      </c>
      <c r="D11500" t="str">
        <f>T("IBIZA               ")</f>
        <v xml:space="preserve">IBIZA               </v>
      </c>
      <c r="E11500" t="str">
        <f>T("RE ")</f>
        <v xml:space="preserve">RE </v>
      </c>
      <c r="F11500" t="str">
        <f>T("REMOLQUES      ")</f>
        <v xml:space="preserve">REMOLQUES      </v>
      </c>
      <c r="G11500" t="str">
        <f>T("De 751 a 999 KG DE CARGA ÚTIL                     ")</f>
        <v xml:space="preserve">De 751 a 999 KG DE CARGA ÚTIL                     </v>
      </c>
      <c r="I11500">
        <v>2</v>
      </c>
    </row>
    <row r="11501" spans="1:9">
      <c r="A11501" t="str">
        <f>T("2018")</f>
        <v>2018</v>
      </c>
      <c r="B11501" t="str">
        <f>T("FISICO                                            ")</f>
        <v xml:space="preserve">FISICO                                            </v>
      </c>
      <c r="C11501" t="str">
        <f>T("RETIRO              ")</f>
        <v xml:space="preserve">RETIRO              </v>
      </c>
      <c r="D11501" t="str">
        <f>T("IBIZA               ")</f>
        <v xml:space="preserve">IBIZA               </v>
      </c>
      <c r="E11501" t="str">
        <f>T("RE ")</f>
        <v xml:space="preserve">RE </v>
      </c>
      <c r="F11501" t="str">
        <f>T("REMOLQUES      ")</f>
        <v xml:space="preserve">REMOLQUES      </v>
      </c>
      <c r="G11501" t="str">
        <f>T("De 1.000 a 2.999 KG DE CARGA ÚTIL                 ")</f>
        <v xml:space="preserve">De 1.000 a 2.999 KG DE CARGA ÚTIL                 </v>
      </c>
      <c r="I11501">
        <v>4</v>
      </c>
    </row>
    <row r="11502" spans="1:9">
      <c r="A11502" t="str">
        <f>T("2018")</f>
        <v>2018</v>
      </c>
      <c r="B11502" t="str">
        <f>T("FISICO                                            ")</f>
        <v xml:space="preserve">FISICO                                            </v>
      </c>
      <c r="C11502" t="str">
        <f>T("RETIRO              ")</f>
        <v xml:space="preserve">RETIRO              </v>
      </c>
      <c r="D11502" t="str">
        <f>T("IBIZA               ")</f>
        <v xml:space="preserve">IBIZA               </v>
      </c>
      <c r="E11502" t="str">
        <f>T("RE ")</f>
        <v xml:space="preserve">RE </v>
      </c>
      <c r="F11502" t="str">
        <f>T("REMOLQUES      ")</f>
        <v xml:space="preserve">REMOLQUES      </v>
      </c>
      <c r="G11502" t="str">
        <f>T("De 3.000 KG DE CARGA ÚTIL en adelante             ")</f>
        <v xml:space="preserve">De 3.000 KG DE CARGA ÚTIL en adelante             </v>
      </c>
      <c r="I11502">
        <v>2</v>
      </c>
    </row>
    <row r="11503" spans="1:9">
      <c r="A11503" t="str">
        <f>T("2018")</f>
        <v>2018</v>
      </c>
      <c r="B11503" t="str">
        <f>T("FISICO                                            ")</f>
        <v xml:space="preserve">FISICO                                            </v>
      </c>
      <c r="C11503" t="str">
        <f>T("RETIRO              ")</f>
        <v xml:space="preserve">RETIRO              </v>
      </c>
      <c r="D11503" t="str">
        <f>T("LOS JERONIMOS       ")</f>
        <v xml:space="preserve">LOS JERONIMOS       </v>
      </c>
      <c r="E11503" t="str">
        <f>T("RE ")</f>
        <v xml:space="preserve">RE </v>
      </c>
      <c r="F11503" t="str">
        <f>T("REMOLQUES      ")</f>
        <v xml:space="preserve">REMOLQUES      </v>
      </c>
      <c r="G11503" t="str">
        <f>T("De 751 a 999 KG DE CARGA ÚTIL                     ")</f>
        <v xml:space="preserve">De 751 a 999 KG DE CARGA ÚTIL                     </v>
      </c>
      <c r="I11503">
        <v>2</v>
      </c>
    </row>
    <row r="11504" spans="1:9">
      <c r="A11504" t="str">
        <f>T("2018")</f>
        <v>2018</v>
      </c>
      <c r="B11504" t="str">
        <f>T("FISICO                                            ")</f>
        <v xml:space="preserve">FISICO                                            </v>
      </c>
      <c r="C11504" t="str">
        <f>T("RETIRO              ")</f>
        <v xml:space="preserve">RETIRO              </v>
      </c>
      <c r="D11504" t="str">
        <f>T("LOS JERONIMOS       ")</f>
        <v xml:space="preserve">LOS JERONIMOS       </v>
      </c>
      <c r="E11504" t="str">
        <f>T("RE ")</f>
        <v xml:space="preserve">RE </v>
      </c>
      <c r="F11504" t="str">
        <f>T("REMOLQUES      ")</f>
        <v xml:space="preserve">REMOLQUES      </v>
      </c>
      <c r="G11504" t="str">
        <f>T("De 1.000 a 2.999 KG DE CARGA ÚTIL                 ")</f>
        <v xml:space="preserve">De 1.000 a 2.999 KG DE CARGA ÚTIL                 </v>
      </c>
      <c r="I11504">
        <v>1</v>
      </c>
    </row>
    <row r="11505" spans="1:9">
      <c r="A11505" t="str">
        <f>T("2018")</f>
        <v>2018</v>
      </c>
      <c r="B11505" t="str">
        <f>T("FISICO                                            ")</f>
        <v xml:space="preserve">FISICO                                            </v>
      </c>
      <c r="C11505" t="str">
        <f>T("RETIRO              ")</f>
        <v xml:space="preserve">RETIRO              </v>
      </c>
      <c r="D11505" t="str">
        <f>T("LOS JERONIMOS       ")</f>
        <v xml:space="preserve">LOS JERONIMOS       </v>
      </c>
      <c r="E11505" t="str">
        <f>T("RE ")</f>
        <v xml:space="preserve">RE </v>
      </c>
      <c r="F11505" t="str">
        <f>T("REMOLQUES      ")</f>
        <v xml:space="preserve">REMOLQUES      </v>
      </c>
      <c r="G11505" t="str">
        <f>T("De 3.000 KG DE CARGA ÚTIL en adelante             ")</f>
        <v xml:space="preserve">De 3.000 KG DE CARGA ÚTIL en adelante             </v>
      </c>
      <c r="I11505">
        <v>1</v>
      </c>
    </row>
    <row r="11506" spans="1:9">
      <c r="A11506" t="str">
        <f>T("2018")</f>
        <v>2018</v>
      </c>
      <c r="B11506" t="str">
        <f>T("FISICO                                            ")</f>
        <v xml:space="preserve">FISICO                                            </v>
      </c>
      <c r="C11506" t="str">
        <f>T("RETIRO              ")</f>
        <v xml:space="preserve">RETIRO              </v>
      </c>
      <c r="D11506" t="str">
        <f>T("NIÑO JESUS          ")</f>
        <v xml:space="preserve">NIÑO JESUS          </v>
      </c>
      <c r="E11506" t="str">
        <f>T("RE ")</f>
        <v xml:space="preserve">RE </v>
      </c>
      <c r="F11506" t="str">
        <f>T("REMOLQUES      ")</f>
        <v xml:space="preserve">REMOLQUES      </v>
      </c>
      <c r="G11506" t="str">
        <f>T("De 751 a 999 KG DE CARGA ÚTIL                     ")</f>
        <v xml:space="preserve">De 751 a 999 KG DE CARGA ÚTIL                     </v>
      </c>
      <c r="I11506">
        <v>2</v>
      </c>
    </row>
    <row r="11507" spans="1:9">
      <c r="A11507" t="str">
        <f>T("2018")</f>
        <v>2018</v>
      </c>
      <c r="B11507" t="str">
        <f>T("FISICO                                            ")</f>
        <v xml:space="preserve">FISICO                                            </v>
      </c>
      <c r="C11507" t="str">
        <f>T("RETIRO              ")</f>
        <v xml:space="preserve">RETIRO              </v>
      </c>
      <c r="D11507" t="str">
        <f>T("NIÑO JESUS          ")</f>
        <v xml:space="preserve">NIÑO JESUS          </v>
      </c>
      <c r="E11507" t="str">
        <f>T("RE ")</f>
        <v xml:space="preserve">RE </v>
      </c>
      <c r="F11507" t="str">
        <f>T("REMOLQUES      ")</f>
        <v xml:space="preserve">REMOLQUES      </v>
      </c>
      <c r="G11507" t="str">
        <f>T("De 3.000 KG DE CARGA ÚTIL en adelante             ")</f>
        <v xml:space="preserve">De 3.000 KG DE CARGA ÚTIL en adelante             </v>
      </c>
      <c r="I11507">
        <v>2</v>
      </c>
    </row>
    <row r="11508" spans="1:9">
      <c r="A11508" t="str">
        <f>T("2018")</f>
        <v>2018</v>
      </c>
      <c r="B11508" t="str">
        <f>T("JURIDICO                                          ")</f>
        <v xml:space="preserve">JURIDICO                                          </v>
      </c>
      <c r="C11508" t="str">
        <f>T("RETIRO              ")</f>
        <v xml:space="preserve">RETIRO              </v>
      </c>
      <c r="D11508" t="str">
        <f>T("PACIFICO            ")</f>
        <v xml:space="preserve">PACIFICO            </v>
      </c>
      <c r="E11508" t="str">
        <f>T("RE ")</f>
        <v xml:space="preserve">RE </v>
      </c>
      <c r="F11508" t="str">
        <f>T("REMOLQUES      ")</f>
        <v xml:space="preserve">REMOLQUES      </v>
      </c>
      <c r="G11508" t="str">
        <f>T("De 751 a 999 KG DE CARGA ÚTIL                     ")</f>
        <v xml:space="preserve">De 751 a 999 KG DE CARGA ÚTIL                     </v>
      </c>
      <c r="I11508">
        <v>1</v>
      </c>
    </row>
    <row r="11509" spans="1:9">
      <c r="A11509" t="str">
        <f>T("2018")</f>
        <v>2018</v>
      </c>
      <c r="B11509" t="str">
        <f>T("JURIDICO                                          ")</f>
        <v xml:space="preserve">JURIDICO                                          </v>
      </c>
      <c r="C11509" t="str">
        <f>T("RETIRO              ")</f>
        <v xml:space="preserve">RETIRO              </v>
      </c>
      <c r="D11509" t="str">
        <f>T("PACIFICO            ")</f>
        <v xml:space="preserve">PACIFICO            </v>
      </c>
      <c r="E11509" t="str">
        <f>T("RE ")</f>
        <v xml:space="preserve">RE </v>
      </c>
      <c r="F11509" t="str">
        <f>T("REMOLQUES      ")</f>
        <v xml:space="preserve">REMOLQUES      </v>
      </c>
      <c r="G11509" t="str">
        <f>T("De 1.000 a 2.999 KG DE CARGA ÚTIL                 ")</f>
        <v xml:space="preserve">De 1.000 a 2.999 KG DE CARGA ÚTIL                 </v>
      </c>
      <c r="I11509">
        <v>3</v>
      </c>
    </row>
    <row r="11510" spans="1:9">
      <c r="A11510" t="str">
        <f>T("2018")</f>
        <v>2018</v>
      </c>
      <c r="B11510" t="str">
        <f>T("JURIDICO                                          ")</f>
        <v xml:space="preserve">JURIDICO                                          </v>
      </c>
      <c r="C11510" t="str">
        <f>T("RETIRO              ")</f>
        <v xml:space="preserve">RETIRO              </v>
      </c>
      <c r="D11510" t="str">
        <f>T("PACIFICO            ")</f>
        <v xml:space="preserve">PACIFICO            </v>
      </c>
      <c r="E11510" t="str">
        <f>T("RE ")</f>
        <v xml:space="preserve">RE </v>
      </c>
      <c r="F11510" t="str">
        <f>T("REMOLQUES      ")</f>
        <v xml:space="preserve">REMOLQUES      </v>
      </c>
      <c r="G11510" t="str">
        <f>T("De 3.000 KG DE CARGA ÚTIL en adelante             ")</f>
        <v xml:space="preserve">De 3.000 KG DE CARGA ÚTIL en adelante             </v>
      </c>
      <c r="I11510">
        <v>14</v>
      </c>
    </row>
    <row r="11511" spans="1:9">
      <c r="A11511" t="str">
        <f>T("2018")</f>
        <v>2018</v>
      </c>
      <c r="B11511" t="str">
        <f>T("JURIDICO                                          ")</f>
        <v xml:space="preserve">JURIDICO                                          </v>
      </c>
      <c r="C11511" t="str">
        <f>T("RETIRO              ")</f>
        <v xml:space="preserve">RETIRO              </v>
      </c>
      <c r="D11511" t="str">
        <f>T("ADELFAS             ")</f>
        <v xml:space="preserve">ADELFAS             </v>
      </c>
      <c r="E11511" t="str">
        <f>T("RE ")</f>
        <v xml:space="preserve">RE </v>
      </c>
      <c r="F11511" t="str">
        <f>T("REMOLQUES      ")</f>
        <v xml:space="preserve">REMOLQUES      </v>
      </c>
      <c r="G11511" t="str">
        <f>T("De 751 a 999 KG DE CARGA ÚTIL                     ")</f>
        <v xml:space="preserve">De 751 a 999 KG DE CARGA ÚTIL                     </v>
      </c>
      <c r="I11511">
        <v>1</v>
      </c>
    </row>
    <row r="11512" spans="1:9">
      <c r="A11512" t="str">
        <f>T("2018")</f>
        <v>2018</v>
      </c>
      <c r="B11512" t="str">
        <f>T("JURIDICO                                          ")</f>
        <v xml:space="preserve">JURIDICO                                          </v>
      </c>
      <c r="C11512" t="str">
        <f>T("RETIRO              ")</f>
        <v xml:space="preserve">RETIRO              </v>
      </c>
      <c r="D11512" t="str">
        <f>T("ADELFAS             ")</f>
        <v xml:space="preserve">ADELFAS             </v>
      </c>
      <c r="E11512" t="str">
        <f>T("RE ")</f>
        <v xml:space="preserve">RE </v>
      </c>
      <c r="F11512" t="str">
        <f>T("REMOLQUES      ")</f>
        <v xml:space="preserve">REMOLQUES      </v>
      </c>
      <c r="G11512" t="str">
        <f>T("De 1.000 a 2.999 KG DE CARGA ÚTIL                 ")</f>
        <v xml:space="preserve">De 1.000 a 2.999 KG DE CARGA ÚTIL                 </v>
      </c>
      <c r="I11512">
        <v>1</v>
      </c>
    </row>
    <row r="11513" spans="1:9">
      <c r="A11513" t="str">
        <f>T("2018")</f>
        <v>2018</v>
      </c>
      <c r="B11513" t="str">
        <f>T("JURIDICO                                          ")</f>
        <v xml:space="preserve">JURIDICO                                          </v>
      </c>
      <c r="C11513" t="str">
        <f>T("RETIRO              ")</f>
        <v xml:space="preserve">RETIRO              </v>
      </c>
      <c r="D11513" t="str">
        <f>T("ADELFAS             ")</f>
        <v xml:space="preserve">ADELFAS             </v>
      </c>
      <c r="E11513" t="str">
        <f>T("RE ")</f>
        <v xml:space="preserve">RE </v>
      </c>
      <c r="F11513" t="str">
        <f>T("REMOLQUES      ")</f>
        <v xml:space="preserve">REMOLQUES      </v>
      </c>
      <c r="G11513" t="str">
        <f>T("De 3.000 KG DE CARGA ÚTIL en adelante             ")</f>
        <v xml:space="preserve">De 3.000 KG DE CARGA ÚTIL en adelante             </v>
      </c>
      <c r="I11513">
        <v>4</v>
      </c>
    </row>
    <row r="11514" spans="1:9">
      <c r="A11514" t="str">
        <f>T("2018")</f>
        <v>2018</v>
      </c>
      <c r="B11514" t="str">
        <f>T("JURIDICO                                          ")</f>
        <v xml:space="preserve">JURIDICO                                          </v>
      </c>
      <c r="C11514" t="str">
        <f>T("RETIRO              ")</f>
        <v xml:space="preserve">RETIRO              </v>
      </c>
      <c r="D11514" t="str">
        <f>T("ESTRELLA            ")</f>
        <v xml:space="preserve">ESTRELLA            </v>
      </c>
      <c r="E11514" t="str">
        <f>T("RE ")</f>
        <v xml:space="preserve">RE </v>
      </c>
      <c r="F11514" t="str">
        <f>T("REMOLQUES      ")</f>
        <v xml:space="preserve">REMOLQUES      </v>
      </c>
      <c r="G11514" t="str">
        <f>T("De 751 a 999 KG DE CARGA ÚTIL                     ")</f>
        <v xml:space="preserve">De 751 a 999 KG DE CARGA ÚTIL                     </v>
      </c>
      <c r="I11514">
        <v>2</v>
      </c>
    </row>
    <row r="11515" spans="1:9">
      <c r="A11515" t="str">
        <f>T("2018")</f>
        <v>2018</v>
      </c>
      <c r="B11515" t="str">
        <f>T("JURIDICO                                          ")</f>
        <v xml:space="preserve">JURIDICO                                          </v>
      </c>
      <c r="C11515" t="str">
        <f>T("RETIRO              ")</f>
        <v xml:space="preserve">RETIRO              </v>
      </c>
      <c r="D11515" t="str">
        <f>T("ESTRELLA            ")</f>
        <v xml:space="preserve">ESTRELLA            </v>
      </c>
      <c r="E11515" t="str">
        <f>T("RE ")</f>
        <v xml:space="preserve">RE </v>
      </c>
      <c r="F11515" t="str">
        <f>T("REMOLQUES      ")</f>
        <v xml:space="preserve">REMOLQUES      </v>
      </c>
      <c r="G11515" t="str">
        <f>T("De 1.000 a 2.999 KG DE CARGA ÚTIL                 ")</f>
        <v xml:space="preserve">De 1.000 a 2.999 KG DE CARGA ÚTIL                 </v>
      </c>
      <c r="I11515">
        <v>5</v>
      </c>
    </row>
    <row r="11516" spans="1:9">
      <c r="A11516" t="str">
        <f>T("2018")</f>
        <v>2018</v>
      </c>
      <c r="B11516" t="str">
        <f>T("JURIDICO                                          ")</f>
        <v xml:space="preserve">JURIDICO                                          </v>
      </c>
      <c r="C11516" t="str">
        <f>T("RETIRO              ")</f>
        <v xml:space="preserve">RETIRO              </v>
      </c>
      <c r="D11516" t="str">
        <f>T("ESTRELLA            ")</f>
        <v xml:space="preserve">ESTRELLA            </v>
      </c>
      <c r="E11516" t="str">
        <f>T("RE ")</f>
        <v xml:space="preserve">RE </v>
      </c>
      <c r="F11516" t="str">
        <f>T("REMOLQUES      ")</f>
        <v xml:space="preserve">REMOLQUES      </v>
      </c>
      <c r="G11516" t="str">
        <f>T("De 3.000 KG DE CARGA ÚTIL en adelante             ")</f>
        <v xml:space="preserve">De 3.000 KG DE CARGA ÚTIL en adelante             </v>
      </c>
      <c r="I11516">
        <v>12</v>
      </c>
    </row>
    <row r="11517" spans="1:9">
      <c r="A11517" t="str">
        <f>T("2018")</f>
        <v>2018</v>
      </c>
      <c r="B11517" t="str">
        <f>T("JURIDICO                                          ")</f>
        <v xml:space="preserve">JURIDICO                                          </v>
      </c>
      <c r="C11517" t="str">
        <f>T("RETIRO              ")</f>
        <v xml:space="preserve">RETIRO              </v>
      </c>
      <c r="D11517" t="str">
        <f>T("IBIZA               ")</f>
        <v xml:space="preserve">IBIZA               </v>
      </c>
      <c r="E11517" t="str">
        <f>T("RE ")</f>
        <v xml:space="preserve">RE </v>
      </c>
      <c r="F11517" t="str">
        <f>T("REMOLQUES      ")</f>
        <v xml:space="preserve">REMOLQUES      </v>
      </c>
      <c r="G11517" t="str">
        <f>T("De 751 a 999 KG DE CARGA ÚTIL                     ")</f>
        <v xml:space="preserve">De 751 a 999 KG DE CARGA ÚTIL                     </v>
      </c>
      <c r="I11517">
        <v>2</v>
      </c>
    </row>
    <row r="11518" spans="1:9">
      <c r="A11518" t="str">
        <f>T("2018")</f>
        <v>2018</v>
      </c>
      <c r="B11518" t="str">
        <f>T("JURIDICO                                          ")</f>
        <v xml:space="preserve">JURIDICO                                          </v>
      </c>
      <c r="C11518" t="str">
        <f>T("RETIRO              ")</f>
        <v xml:space="preserve">RETIRO              </v>
      </c>
      <c r="D11518" t="str">
        <f>T("IBIZA               ")</f>
        <v xml:space="preserve">IBIZA               </v>
      </c>
      <c r="E11518" t="str">
        <f>T("RE ")</f>
        <v xml:space="preserve">RE </v>
      </c>
      <c r="F11518" t="str">
        <f>T("REMOLQUES      ")</f>
        <v xml:space="preserve">REMOLQUES      </v>
      </c>
      <c r="G11518" t="str">
        <f>T("De 1.000 a 2.999 KG DE CARGA ÚTIL                 ")</f>
        <v xml:space="preserve">De 1.000 a 2.999 KG DE CARGA ÚTIL                 </v>
      </c>
      <c r="I11518">
        <v>3</v>
      </c>
    </row>
    <row r="11519" spans="1:9">
      <c r="A11519" t="str">
        <f>T("2018")</f>
        <v>2018</v>
      </c>
      <c r="B11519" t="str">
        <f>T("JURIDICO                                          ")</f>
        <v xml:space="preserve">JURIDICO                                          </v>
      </c>
      <c r="C11519" t="str">
        <f>T("RETIRO              ")</f>
        <v xml:space="preserve">RETIRO              </v>
      </c>
      <c r="D11519" t="str">
        <f>T("IBIZA               ")</f>
        <v xml:space="preserve">IBIZA               </v>
      </c>
      <c r="E11519" t="str">
        <f>T("RE ")</f>
        <v xml:space="preserve">RE </v>
      </c>
      <c r="F11519" t="str">
        <f>T("REMOLQUES      ")</f>
        <v xml:space="preserve">REMOLQUES      </v>
      </c>
      <c r="G11519" t="str">
        <f>T("De 3.000 KG DE CARGA ÚTIL en adelante             ")</f>
        <v xml:space="preserve">De 3.000 KG DE CARGA ÚTIL en adelante             </v>
      </c>
      <c r="I11519">
        <v>21</v>
      </c>
    </row>
    <row r="11520" spans="1:9">
      <c r="A11520" t="str">
        <f>T("2018")</f>
        <v>2018</v>
      </c>
      <c r="B11520" t="str">
        <f>T("JURIDICO                                          ")</f>
        <v xml:space="preserve">JURIDICO                                          </v>
      </c>
      <c r="C11520" t="str">
        <f>T("RETIRO              ")</f>
        <v xml:space="preserve">RETIRO              </v>
      </c>
      <c r="D11520" t="str">
        <f>T("LOS JERONIMOS       ")</f>
        <v xml:space="preserve">LOS JERONIMOS       </v>
      </c>
      <c r="E11520" t="str">
        <f>T("RE ")</f>
        <v xml:space="preserve">RE </v>
      </c>
      <c r="F11520" t="str">
        <f>T("REMOLQUES      ")</f>
        <v xml:space="preserve">REMOLQUES      </v>
      </c>
      <c r="G11520" t="str">
        <f>T("De 751 a 999 KG DE CARGA ÚTIL                     ")</f>
        <v xml:space="preserve">De 751 a 999 KG DE CARGA ÚTIL                     </v>
      </c>
      <c r="I11520">
        <v>5</v>
      </c>
    </row>
    <row r="11521" spans="1:9">
      <c r="A11521" t="str">
        <f>T("2018")</f>
        <v>2018</v>
      </c>
      <c r="B11521" t="str">
        <f>T("JURIDICO                                          ")</f>
        <v xml:space="preserve">JURIDICO                                          </v>
      </c>
      <c r="C11521" t="str">
        <f>T("RETIRO              ")</f>
        <v xml:space="preserve">RETIRO              </v>
      </c>
      <c r="D11521" t="str">
        <f>T("LOS JERONIMOS       ")</f>
        <v xml:space="preserve">LOS JERONIMOS       </v>
      </c>
      <c r="E11521" t="str">
        <f>T("RE ")</f>
        <v xml:space="preserve">RE </v>
      </c>
      <c r="F11521" t="str">
        <f>T("REMOLQUES      ")</f>
        <v xml:space="preserve">REMOLQUES      </v>
      </c>
      <c r="G11521" t="str">
        <f>T("De 1.000 a 2.999 KG DE CARGA ÚTIL                 ")</f>
        <v xml:space="preserve">De 1.000 a 2.999 KG DE CARGA ÚTIL                 </v>
      </c>
      <c r="I11521">
        <v>11</v>
      </c>
    </row>
    <row r="11522" spans="1:9">
      <c r="A11522" t="str">
        <f>T("2018")</f>
        <v>2018</v>
      </c>
      <c r="B11522" t="str">
        <f>T("JURIDICO                                          ")</f>
        <v xml:space="preserve">JURIDICO                                          </v>
      </c>
      <c r="C11522" t="str">
        <f>T("RETIRO              ")</f>
        <v xml:space="preserve">RETIRO              </v>
      </c>
      <c r="D11522" t="str">
        <f>T("LOS JERONIMOS       ")</f>
        <v xml:space="preserve">LOS JERONIMOS       </v>
      </c>
      <c r="E11522" t="str">
        <f>T("RE ")</f>
        <v xml:space="preserve">RE </v>
      </c>
      <c r="F11522" t="str">
        <f>T("REMOLQUES      ")</f>
        <v xml:space="preserve">REMOLQUES      </v>
      </c>
      <c r="G11522" t="str">
        <f>T("De 3.000 KG DE CARGA ÚTIL en adelante             ")</f>
        <v xml:space="preserve">De 3.000 KG DE CARGA ÚTIL en adelante             </v>
      </c>
      <c r="I11522">
        <v>16</v>
      </c>
    </row>
    <row r="11523" spans="1:9">
      <c r="A11523" t="str">
        <f>T("2018")</f>
        <v>2018</v>
      </c>
      <c r="B11523" t="str">
        <f>T("JURIDICO                                          ")</f>
        <v xml:space="preserve">JURIDICO                                          </v>
      </c>
      <c r="C11523" t="str">
        <f>T("RETIRO              ")</f>
        <v xml:space="preserve">RETIRO              </v>
      </c>
      <c r="D11523" t="str">
        <f>T("NIÑO JESUS          ")</f>
        <v xml:space="preserve">NIÑO JESUS          </v>
      </c>
      <c r="E11523" t="str">
        <f>T("RE ")</f>
        <v xml:space="preserve">RE </v>
      </c>
      <c r="F11523" t="str">
        <f>T("REMOLQUES      ")</f>
        <v xml:space="preserve">REMOLQUES      </v>
      </c>
      <c r="G11523" t="str">
        <f>T("De 751 a 999 KG DE CARGA ÚTIL                     ")</f>
        <v xml:space="preserve">De 751 a 999 KG DE CARGA ÚTIL                     </v>
      </c>
      <c r="I11523">
        <v>1</v>
      </c>
    </row>
    <row r="11524" spans="1:9">
      <c r="A11524" t="str">
        <f>T("2018")</f>
        <v>2018</v>
      </c>
      <c r="B11524" t="str">
        <f>T("JURIDICO                                          ")</f>
        <v xml:space="preserve">JURIDICO                                          </v>
      </c>
      <c r="C11524" t="str">
        <f>T("RETIRO              ")</f>
        <v xml:space="preserve">RETIRO              </v>
      </c>
      <c r="D11524" t="str">
        <f>T("NIÑO JESUS          ")</f>
        <v xml:space="preserve">NIÑO JESUS          </v>
      </c>
      <c r="E11524" t="str">
        <f>T("RE ")</f>
        <v xml:space="preserve">RE </v>
      </c>
      <c r="F11524" t="str">
        <f>T("REMOLQUES      ")</f>
        <v xml:space="preserve">REMOLQUES      </v>
      </c>
      <c r="G11524" t="str">
        <f>T("De 1.000 a 2.999 KG DE CARGA ÚTIL                 ")</f>
        <v xml:space="preserve">De 1.000 a 2.999 KG DE CARGA ÚTIL                 </v>
      </c>
      <c r="I11524">
        <v>4</v>
      </c>
    </row>
    <row r="11525" spans="1:9">
      <c r="A11525" t="str">
        <f>T("2018")</f>
        <v>2018</v>
      </c>
      <c r="B11525" t="str">
        <f>T("JURIDICO                                          ")</f>
        <v xml:space="preserve">JURIDICO                                          </v>
      </c>
      <c r="C11525" t="str">
        <f>T("RETIRO              ")</f>
        <v xml:space="preserve">RETIRO              </v>
      </c>
      <c r="D11525" t="str">
        <f>T("NIÑO JESUS          ")</f>
        <v xml:space="preserve">NIÑO JESUS          </v>
      </c>
      <c r="E11525" t="str">
        <f>T("RE ")</f>
        <v xml:space="preserve">RE </v>
      </c>
      <c r="F11525" t="str">
        <f>T("REMOLQUES      ")</f>
        <v xml:space="preserve">REMOLQUES      </v>
      </c>
      <c r="G11525" t="str">
        <f>T("De 3.000 KG DE CARGA ÚTIL en adelante             ")</f>
        <v xml:space="preserve">De 3.000 KG DE CARGA ÚTIL en adelante             </v>
      </c>
      <c r="I11525">
        <v>7</v>
      </c>
    </row>
    <row r="11526" spans="1:9">
      <c r="A11526" t="str">
        <f>T("2018")</f>
        <v>2018</v>
      </c>
      <c r="B11526" t="str">
        <f>T("FISICO                                            ")</f>
        <v xml:space="preserve">FISICO                                            </v>
      </c>
      <c r="C11526" t="str">
        <f>T("RETIRO              ")</f>
        <v xml:space="preserve">RETIRO              </v>
      </c>
      <c r="D11526" t="str">
        <f>T("LOS JERONIMOS       ")</f>
        <v xml:space="preserve">LOS JERONIMOS       </v>
      </c>
      <c r="E11526" t="str">
        <f>T("SE ")</f>
        <v xml:space="preserve">SE </v>
      </c>
      <c r="F11526" t="str">
        <f>T("SEMIRREMOLQUES ")</f>
        <v xml:space="preserve">SEMIRREMOLQUES </v>
      </c>
      <c r="G11526" t="str">
        <f>T("De 1.000 a 2.999 KG DE CARGA ÚTIL                 ")</f>
        <v xml:space="preserve">De 1.000 a 2.999 KG DE CARGA ÚTIL                 </v>
      </c>
      <c r="I11526">
        <v>1</v>
      </c>
    </row>
    <row r="11527" spans="1:9">
      <c r="A11527" t="str">
        <f>T("2018")</f>
        <v>2018</v>
      </c>
      <c r="B11527" t="str">
        <f>T("FISICO                                            ")</f>
        <v xml:space="preserve">FISICO                                            </v>
      </c>
      <c r="C11527" t="str">
        <f>T("RETIRO              ")</f>
        <v xml:space="preserve">RETIRO              </v>
      </c>
      <c r="D11527" t="str">
        <f>T("PACIFICO            ")</f>
        <v xml:space="preserve">PACIFICO            </v>
      </c>
      <c r="E11527" t="str">
        <f>T("TR ")</f>
        <v xml:space="preserve">TR </v>
      </c>
      <c r="F11527" t="str">
        <f>T("TRACTORES      ")</f>
        <v xml:space="preserve">TRACTORES      </v>
      </c>
      <c r="G11527" t="str">
        <f>T("De menos de 16 CABALLOS FISCALES                  ")</f>
        <v xml:space="preserve">De menos de 16 CABALLOS FISCALES                  </v>
      </c>
      <c r="H11527" t="str">
        <f>T("DIESEL                                            ")</f>
        <v xml:space="preserve">DIESEL                                            </v>
      </c>
      <c r="I11527">
        <v>8</v>
      </c>
    </row>
    <row r="11528" spans="1:9">
      <c r="A11528" t="str">
        <f>T("2018")</f>
        <v>2018</v>
      </c>
      <c r="B11528" t="str">
        <f>T("FISICO                                            ")</f>
        <v xml:space="preserve">FISICO                                            </v>
      </c>
      <c r="C11528" t="str">
        <f>T("RETIRO              ")</f>
        <v xml:space="preserve">RETIRO              </v>
      </c>
      <c r="D11528" t="str">
        <f>T("PACIFICO            ")</f>
        <v xml:space="preserve">PACIFICO            </v>
      </c>
      <c r="E11528" t="str">
        <f>T("TR ")</f>
        <v xml:space="preserve">TR </v>
      </c>
      <c r="F11528" t="str">
        <f>T("TRACTORES      ")</f>
        <v xml:space="preserve">TRACTORES      </v>
      </c>
      <c r="G11528" t="str">
        <f>T("De 16 a 25 CABALLOS FISCALES                      ")</f>
        <v xml:space="preserve">De 16 a 25 CABALLOS FISCALES                      </v>
      </c>
      <c r="H11528" t="str">
        <f>T("DIESEL                                            ")</f>
        <v xml:space="preserve">DIESEL                                            </v>
      </c>
      <c r="I11528">
        <v>3</v>
      </c>
    </row>
    <row r="11529" spans="1:9">
      <c r="A11529" t="str">
        <f>T("2018")</f>
        <v>2018</v>
      </c>
      <c r="B11529" t="str">
        <f>T("FISICO                                            ")</f>
        <v xml:space="preserve">FISICO                                            </v>
      </c>
      <c r="C11529" t="str">
        <f>T("RETIRO              ")</f>
        <v xml:space="preserve">RETIRO              </v>
      </c>
      <c r="D11529" t="str">
        <f>T("PACIFICO            ")</f>
        <v xml:space="preserve">PACIFICO            </v>
      </c>
      <c r="E11529" t="str">
        <f>T("TR ")</f>
        <v xml:space="preserve">TR </v>
      </c>
      <c r="F11529" t="str">
        <f>T("TRACTORES      ")</f>
        <v xml:space="preserve">TRACTORES      </v>
      </c>
      <c r="G11529" t="str">
        <f>T("De 25,01 CABALLOS FISCALES en adelante            ")</f>
        <v xml:space="preserve">De 25,01 CABALLOS FISCALES en adelante            </v>
      </c>
      <c r="H11529" t="str">
        <f>T("DIESEL                                            ")</f>
        <v xml:space="preserve">DIESEL                                            </v>
      </c>
      <c r="I11529">
        <v>5</v>
      </c>
    </row>
    <row r="11530" spans="1:9">
      <c r="A11530" t="str">
        <f>T("2018")</f>
        <v>2018</v>
      </c>
      <c r="B11530" t="str">
        <f>T("FISICO                                            ")</f>
        <v xml:space="preserve">FISICO                                            </v>
      </c>
      <c r="C11530" t="str">
        <f>T("RETIRO              ")</f>
        <v xml:space="preserve">RETIRO              </v>
      </c>
      <c r="D11530" t="str">
        <f>T("ADELFAS             ")</f>
        <v xml:space="preserve">ADELFAS             </v>
      </c>
      <c r="E11530" t="str">
        <f>T("TR ")</f>
        <v xml:space="preserve">TR </v>
      </c>
      <c r="F11530" t="str">
        <f>T("TRACTORES      ")</f>
        <v xml:space="preserve">TRACTORES      </v>
      </c>
      <c r="G11530" t="str">
        <f>T("De menos de 16 CABALLOS FISCALES                  ")</f>
        <v xml:space="preserve">De menos de 16 CABALLOS FISCALES                  </v>
      </c>
      <c r="H11530" t="str">
        <f>T("DIESEL                                            ")</f>
        <v xml:space="preserve">DIESEL                                            </v>
      </c>
      <c r="I11530">
        <v>3</v>
      </c>
    </row>
    <row r="11531" spans="1:9">
      <c r="A11531" t="str">
        <f>T("2018")</f>
        <v>2018</v>
      </c>
      <c r="B11531" t="str">
        <f>T("FISICO                                            ")</f>
        <v xml:space="preserve">FISICO                                            </v>
      </c>
      <c r="C11531" t="str">
        <f>T("RETIRO              ")</f>
        <v xml:space="preserve">RETIRO              </v>
      </c>
      <c r="D11531" t="str">
        <f>T("ADELFAS             ")</f>
        <v xml:space="preserve">ADELFAS             </v>
      </c>
      <c r="E11531" t="str">
        <f>T("TR ")</f>
        <v xml:space="preserve">TR </v>
      </c>
      <c r="F11531" t="str">
        <f>T("TRACTORES      ")</f>
        <v xml:space="preserve">TRACTORES      </v>
      </c>
      <c r="G11531" t="str">
        <f>T("De 16 a 25 CABALLOS FISCALES                      ")</f>
        <v xml:space="preserve">De 16 a 25 CABALLOS FISCALES                      </v>
      </c>
      <c r="H11531" t="str">
        <f>T("DIESEL                                            ")</f>
        <v xml:space="preserve">DIESEL                                            </v>
      </c>
      <c r="I11531">
        <v>1</v>
      </c>
    </row>
    <row r="11532" spans="1:9">
      <c r="A11532" t="str">
        <f>T("2018")</f>
        <v>2018</v>
      </c>
      <c r="B11532" t="str">
        <f>T("FISICO                                            ")</f>
        <v xml:space="preserve">FISICO                                            </v>
      </c>
      <c r="C11532" t="str">
        <f>T("RETIRO              ")</f>
        <v xml:space="preserve">RETIRO              </v>
      </c>
      <c r="D11532" t="str">
        <f>T("ADELFAS             ")</f>
        <v xml:space="preserve">ADELFAS             </v>
      </c>
      <c r="E11532" t="str">
        <f>T("TR ")</f>
        <v xml:space="preserve">TR </v>
      </c>
      <c r="F11532" t="str">
        <f>T("TRACTORES      ")</f>
        <v xml:space="preserve">TRACTORES      </v>
      </c>
      <c r="G11532" t="str">
        <f>T("De 25,01 CABALLOS FISCALES en adelante            ")</f>
        <v xml:space="preserve">De 25,01 CABALLOS FISCALES en adelante            </v>
      </c>
      <c r="H11532" t="str">
        <f>T("DIESEL                                            ")</f>
        <v xml:space="preserve">DIESEL                                            </v>
      </c>
      <c r="I11532">
        <v>2</v>
      </c>
    </row>
    <row r="11533" spans="1:9">
      <c r="A11533" t="str">
        <f>T("2018")</f>
        <v>2018</v>
      </c>
      <c r="B11533" t="str">
        <f>T("FISICO                                            ")</f>
        <v xml:space="preserve">FISICO                                            </v>
      </c>
      <c r="C11533" t="str">
        <f>T("RETIRO              ")</f>
        <v xml:space="preserve">RETIRO              </v>
      </c>
      <c r="D11533" t="str">
        <f>T("ESTRELLA            ")</f>
        <v xml:space="preserve">ESTRELLA            </v>
      </c>
      <c r="E11533" t="str">
        <f>T("TR ")</f>
        <v xml:space="preserve">TR </v>
      </c>
      <c r="F11533" t="str">
        <f>T("TRACTORES      ")</f>
        <v xml:space="preserve">TRACTORES      </v>
      </c>
      <c r="G11533" t="str">
        <f>T("De menos de 16 CABALLOS FISCALES                  ")</f>
        <v xml:space="preserve">De menos de 16 CABALLOS FISCALES                  </v>
      </c>
      <c r="H11533" t="str">
        <f>T("DIESEL                                            ")</f>
        <v xml:space="preserve">DIESEL                                            </v>
      </c>
      <c r="I11533">
        <v>3</v>
      </c>
    </row>
    <row r="11534" spans="1:9">
      <c r="A11534" t="str">
        <f>T("2018")</f>
        <v>2018</v>
      </c>
      <c r="B11534" t="str">
        <f>T("FISICO                                            ")</f>
        <v xml:space="preserve">FISICO                                            </v>
      </c>
      <c r="C11534" t="str">
        <f>T("RETIRO              ")</f>
        <v xml:space="preserve">RETIRO              </v>
      </c>
      <c r="D11534" t="str">
        <f>T("ESTRELLA            ")</f>
        <v xml:space="preserve">ESTRELLA            </v>
      </c>
      <c r="E11534" t="str">
        <f>T("TR ")</f>
        <v xml:space="preserve">TR </v>
      </c>
      <c r="F11534" t="str">
        <f>T("TRACTORES      ")</f>
        <v xml:space="preserve">TRACTORES      </v>
      </c>
      <c r="G11534" t="str">
        <f>T("De 16 a 25 CABALLOS FISCALES                      ")</f>
        <v xml:space="preserve">De 16 a 25 CABALLOS FISCALES                      </v>
      </c>
      <c r="H11534" t="str">
        <f>T("DIESEL                                            ")</f>
        <v xml:space="preserve">DIESEL                                            </v>
      </c>
      <c r="I11534">
        <v>5</v>
      </c>
    </row>
    <row r="11535" spans="1:9">
      <c r="A11535" t="str">
        <f>T("2018")</f>
        <v>2018</v>
      </c>
      <c r="B11535" t="str">
        <f>T("FISICO                                            ")</f>
        <v xml:space="preserve">FISICO                                            </v>
      </c>
      <c r="C11535" t="str">
        <f>T("RETIRO              ")</f>
        <v xml:space="preserve">RETIRO              </v>
      </c>
      <c r="D11535" t="str">
        <f>T("ESTRELLA            ")</f>
        <v xml:space="preserve">ESTRELLA            </v>
      </c>
      <c r="E11535" t="str">
        <f>T("TR ")</f>
        <v xml:space="preserve">TR </v>
      </c>
      <c r="F11535" t="str">
        <f>T("TRACTORES      ")</f>
        <v xml:space="preserve">TRACTORES      </v>
      </c>
      <c r="G11535" t="str">
        <f>T("De 25,01 CABALLOS FISCALES en adelante            ")</f>
        <v xml:space="preserve">De 25,01 CABALLOS FISCALES en adelante            </v>
      </c>
      <c r="H11535" t="str">
        <f>T("DIESEL                                            ")</f>
        <v xml:space="preserve">DIESEL                                            </v>
      </c>
      <c r="I11535">
        <v>2</v>
      </c>
    </row>
    <row r="11536" spans="1:9">
      <c r="A11536" t="str">
        <f>T("2018")</f>
        <v>2018</v>
      </c>
      <c r="B11536" t="str">
        <f>T("FISICO                                            ")</f>
        <v xml:space="preserve">FISICO                                            </v>
      </c>
      <c r="C11536" t="str">
        <f>T("RETIRO              ")</f>
        <v xml:space="preserve">RETIRO              </v>
      </c>
      <c r="D11536" t="str">
        <f>T("IBIZA               ")</f>
        <v xml:space="preserve">IBIZA               </v>
      </c>
      <c r="E11536" t="str">
        <f>T("TR ")</f>
        <v xml:space="preserve">TR </v>
      </c>
      <c r="F11536" t="str">
        <f>T("TRACTORES      ")</f>
        <v xml:space="preserve">TRACTORES      </v>
      </c>
      <c r="G11536" t="str">
        <f>T("De menos de 16 CABALLOS FISCALES                  ")</f>
        <v xml:space="preserve">De menos de 16 CABALLOS FISCALES                  </v>
      </c>
      <c r="H11536" t="str">
        <f>T("DIESEL                                            ")</f>
        <v xml:space="preserve">DIESEL                                            </v>
      </c>
      <c r="I11536">
        <v>8</v>
      </c>
    </row>
    <row r="11537" spans="1:9">
      <c r="A11537" t="str">
        <f>T("2018")</f>
        <v>2018</v>
      </c>
      <c r="B11537" t="str">
        <f>T("FISICO                                            ")</f>
        <v xml:space="preserve">FISICO                                            </v>
      </c>
      <c r="C11537" t="str">
        <f>T("RETIRO              ")</f>
        <v xml:space="preserve">RETIRO              </v>
      </c>
      <c r="D11537" t="str">
        <f>T("IBIZA               ")</f>
        <v xml:space="preserve">IBIZA               </v>
      </c>
      <c r="E11537" t="str">
        <f>T("TR ")</f>
        <v xml:space="preserve">TR </v>
      </c>
      <c r="F11537" t="str">
        <f>T("TRACTORES      ")</f>
        <v xml:space="preserve">TRACTORES      </v>
      </c>
      <c r="G11537" t="str">
        <f>T("De 16 a 25 CABALLOS FISCALES                      ")</f>
        <v xml:space="preserve">De 16 a 25 CABALLOS FISCALES                      </v>
      </c>
      <c r="H11537" t="str">
        <f>T("DIESEL                                            ")</f>
        <v xml:space="preserve">DIESEL                                            </v>
      </c>
      <c r="I11537">
        <v>8</v>
      </c>
    </row>
    <row r="11538" spans="1:9">
      <c r="A11538" t="str">
        <f>T("2018")</f>
        <v>2018</v>
      </c>
      <c r="B11538" t="str">
        <f>T("FISICO                                            ")</f>
        <v xml:space="preserve">FISICO                                            </v>
      </c>
      <c r="C11538" t="str">
        <f>T("RETIRO              ")</f>
        <v xml:space="preserve">RETIRO              </v>
      </c>
      <c r="D11538" t="str">
        <f>T("IBIZA               ")</f>
        <v xml:space="preserve">IBIZA               </v>
      </c>
      <c r="E11538" t="str">
        <f>T("TR ")</f>
        <v xml:space="preserve">TR </v>
      </c>
      <c r="F11538" t="str">
        <f>T("TRACTORES      ")</f>
        <v xml:space="preserve">TRACTORES      </v>
      </c>
      <c r="G11538" t="str">
        <f>T("De 25,01 CABALLOS FISCALES en adelante            ")</f>
        <v xml:space="preserve">De 25,01 CABALLOS FISCALES en adelante            </v>
      </c>
      <c r="H11538" t="str">
        <f>T("DIESEL                                            ")</f>
        <v xml:space="preserve">DIESEL                                            </v>
      </c>
      <c r="I11538">
        <v>2</v>
      </c>
    </row>
    <row r="11539" spans="1:9">
      <c r="A11539" t="str">
        <f>T("2018")</f>
        <v>2018</v>
      </c>
      <c r="B11539" t="str">
        <f>T("FISICO                                            ")</f>
        <v xml:space="preserve">FISICO                                            </v>
      </c>
      <c r="C11539" t="str">
        <f>T("RETIRO              ")</f>
        <v xml:space="preserve">RETIRO              </v>
      </c>
      <c r="D11539" t="str">
        <f>T("LOS JERONIMOS       ")</f>
        <v xml:space="preserve">LOS JERONIMOS       </v>
      </c>
      <c r="E11539" t="str">
        <f>T("TR ")</f>
        <v xml:space="preserve">TR </v>
      </c>
      <c r="F11539" t="str">
        <f>T("TRACTORES      ")</f>
        <v xml:space="preserve">TRACTORES      </v>
      </c>
      <c r="G11539" t="str">
        <f>T("De menos de 16 CABALLOS FISCALES                  ")</f>
        <v xml:space="preserve">De menos de 16 CABALLOS FISCALES                  </v>
      </c>
      <c r="H11539" t="str">
        <f>T("DIESEL                                            ")</f>
        <v xml:space="preserve">DIESEL                                            </v>
      </c>
      <c r="I11539">
        <v>6</v>
      </c>
    </row>
    <row r="11540" spans="1:9">
      <c r="A11540" t="str">
        <f>T("2018")</f>
        <v>2018</v>
      </c>
      <c r="B11540" t="str">
        <f>T("FISICO                                            ")</f>
        <v xml:space="preserve">FISICO                                            </v>
      </c>
      <c r="C11540" t="str">
        <f>T("RETIRO              ")</f>
        <v xml:space="preserve">RETIRO              </v>
      </c>
      <c r="D11540" t="str">
        <f>T("LOS JERONIMOS       ")</f>
        <v xml:space="preserve">LOS JERONIMOS       </v>
      </c>
      <c r="E11540" t="str">
        <f>T("TR ")</f>
        <v xml:space="preserve">TR </v>
      </c>
      <c r="F11540" t="str">
        <f>T("TRACTORES      ")</f>
        <v xml:space="preserve">TRACTORES      </v>
      </c>
      <c r="G11540" t="str">
        <f>T("De 16 a 25 CABALLOS FISCALES                      ")</f>
        <v xml:space="preserve">De 16 a 25 CABALLOS FISCALES                      </v>
      </c>
      <c r="H11540" t="str">
        <f>T("DIESEL                                            ")</f>
        <v xml:space="preserve">DIESEL                                            </v>
      </c>
      <c r="I11540">
        <v>4</v>
      </c>
    </row>
    <row r="11541" spans="1:9">
      <c r="A11541" t="str">
        <f>T("2018")</f>
        <v>2018</v>
      </c>
      <c r="B11541" t="str">
        <f>T("FISICO                                            ")</f>
        <v xml:space="preserve">FISICO                                            </v>
      </c>
      <c r="C11541" t="str">
        <f>T("RETIRO              ")</f>
        <v xml:space="preserve">RETIRO              </v>
      </c>
      <c r="D11541" t="str">
        <f>T("LOS JERONIMOS       ")</f>
        <v xml:space="preserve">LOS JERONIMOS       </v>
      </c>
      <c r="E11541" t="str">
        <f>T("TR ")</f>
        <v xml:space="preserve">TR </v>
      </c>
      <c r="F11541" t="str">
        <f>T("TRACTORES      ")</f>
        <v xml:space="preserve">TRACTORES      </v>
      </c>
      <c r="G11541" t="str">
        <f>T("De 25,01 CABALLOS FISCALES en adelante            ")</f>
        <v xml:space="preserve">De 25,01 CABALLOS FISCALES en adelante            </v>
      </c>
      <c r="H11541" t="str">
        <f>T("DIESEL                                            ")</f>
        <v xml:space="preserve">DIESEL                                            </v>
      </c>
      <c r="I11541">
        <v>1</v>
      </c>
    </row>
    <row r="11542" spans="1:9">
      <c r="A11542" t="str">
        <f>T("2018")</f>
        <v>2018</v>
      </c>
      <c r="B11542" t="str">
        <f>T("FISICO                                            ")</f>
        <v xml:space="preserve">FISICO                                            </v>
      </c>
      <c r="C11542" t="str">
        <f>T("RETIRO              ")</f>
        <v xml:space="preserve">RETIRO              </v>
      </c>
      <c r="D11542" t="str">
        <f>T("NIÑO JESUS          ")</f>
        <v xml:space="preserve">NIÑO JESUS          </v>
      </c>
      <c r="E11542" t="str">
        <f>T("TR ")</f>
        <v xml:space="preserve">TR </v>
      </c>
      <c r="F11542" t="str">
        <f>T("TRACTORES      ")</f>
        <v xml:space="preserve">TRACTORES      </v>
      </c>
      <c r="G11542" t="str">
        <f>T("De menos de 16 CABALLOS FISCALES                  ")</f>
        <v xml:space="preserve">De menos de 16 CABALLOS FISCALES                  </v>
      </c>
      <c r="H11542" t="str">
        <f>T("DIESEL                                            ")</f>
        <v xml:space="preserve">DIESEL                                            </v>
      </c>
      <c r="I11542">
        <v>3</v>
      </c>
    </row>
    <row r="11543" spans="1:9">
      <c r="A11543" t="str">
        <f>T("2018")</f>
        <v>2018</v>
      </c>
      <c r="B11543" t="str">
        <f>T("FISICO                                            ")</f>
        <v xml:space="preserve">FISICO                                            </v>
      </c>
      <c r="C11543" t="str">
        <f>T("RETIRO              ")</f>
        <v xml:space="preserve">RETIRO              </v>
      </c>
      <c r="D11543" t="str">
        <f>T("NIÑO JESUS          ")</f>
        <v xml:space="preserve">NIÑO JESUS          </v>
      </c>
      <c r="E11543" t="str">
        <f>T("TR ")</f>
        <v xml:space="preserve">TR </v>
      </c>
      <c r="F11543" t="str">
        <f>T("TRACTORES      ")</f>
        <v xml:space="preserve">TRACTORES      </v>
      </c>
      <c r="G11543" t="str">
        <f>T("De 16 a 25 CABALLOS FISCALES                      ")</f>
        <v xml:space="preserve">De 16 a 25 CABALLOS FISCALES                      </v>
      </c>
      <c r="H11543" t="str">
        <f>T("DIESEL                                            ")</f>
        <v xml:space="preserve">DIESEL                                            </v>
      </c>
      <c r="I11543">
        <v>7</v>
      </c>
    </row>
    <row r="11544" spans="1:9">
      <c r="A11544" t="str">
        <f>T("2018")</f>
        <v>2018</v>
      </c>
      <c r="B11544" t="str">
        <f>T("FISICO                                            ")</f>
        <v xml:space="preserve">FISICO                                            </v>
      </c>
      <c r="C11544" t="str">
        <f>T("RETIRO              ")</f>
        <v xml:space="preserve">RETIRO              </v>
      </c>
      <c r="D11544" t="str">
        <f>T("NIÑO JESUS          ")</f>
        <v xml:space="preserve">NIÑO JESUS          </v>
      </c>
      <c r="E11544" t="str">
        <f>T("TR ")</f>
        <v xml:space="preserve">TR </v>
      </c>
      <c r="F11544" t="str">
        <f>T("TRACTORES      ")</f>
        <v xml:space="preserve">TRACTORES      </v>
      </c>
      <c r="G11544" t="str">
        <f>T("De 25,01 CABALLOS FISCALES en adelante            ")</f>
        <v xml:space="preserve">De 25,01 CABALLOS FISCALES en adelante            </v>
      </c>
      <c r="H11544" t="str">
        <f>T("DIESEL                                            ")</f>
        <v xml:space="preserve">DIESEL                                            </v>
      </c>
      <c r="I11544">
        <v>7</v>
      </c>
    </row>
    <row r="11545" spans="1:9">
      <c r="A11545" t="str">
        <f>T("2018")</f>
        <v>2018</v>
      </c>
      <c r="B11545" t="str">
        <f>T("JURIDICO                                          ")</f>
        <v xml:space="preserve">JURIDICO                                          </v>
      </c>
      <c r="C11545" t="str">
        <f>T("RETIRO              ")</f>
        <v xml:space="preserve">RETIRO              </v>
      </c>
      <c r="D11545" t="str">
        <f>T("PACIFICO            ")</f>
        <v xml:space="preserve">PACIFICO            </v>
      </c>
      <c r="E11545" t="str">
        <f>T("TR ")</f>
        <v xml:space="preserve">TR </v>
      </c>
      <c r="F11545" t="str">
        <f>T("TRACTORES      ")</f>
        <v xml:space="preserve">TRACTORES      </v>
      </c>
      <c r="G11545" t="str">
        <f>T("De menos de 16 CABALLOS FISCALES                  ")</f>
        <v xml:space="preserve">De menos de 16 CABALLOS FISCALES                  </v>
      </c>
      <c r="H11545" t="str">
        <f>T("DIESEL                                            ")</f>
        <v xml:space="preserve">DIESEL                                            </v>
      </c>
      <c r="I11545">
        <v>23</v>
      </c>
    </row>
    <row r="11546" spans="1:9">
      <c r="A11546" t="str">
        <f>T("2018")</f>
        <v>2018</v>
      </c>
      <c r="B11546" t="str">
        <f>T("JURIDICO                                          ")</f>
        <v xml:space="preserve">JURIDICO                                          </v>
      </c>
      <c r="C11546" t="str">
        <f>T("RETIRO              ")</f>
        <v xml:space="preserve">RETIRO              </v>
      </c>
      <c r="D11546" t="str">
        <f>T("PACIFICO            ")</f>
        <v xml:space="preserve">PACIFICO            </v>
      </c>
      <c r="E11546" t="str">
        <f>T("TR ")</f>
        <v xml:space="preserve">TR </v>
      </c>
      <c r="F11546" t="str">
        <f>T("TRACTORES      ")</f>
        <v xml:space="preserve">TRACTORES      </v>
      </c>
      <c r="G11546" t="str">
        <f>T("De 16 a 25 CABALLOS FISCALES                      ")</f>
        <v xml:space="preserve">De 16 a 25 CABALLOS FISCALES                      </v>
      </c>
      <c r="H11546" t="str">
        <f>T("DIESEL                                            ")</f>
        <v xml:space="preserve">DIESEL                                            </v>
      </c>
      <c r="I11546">
        <v>16</v>
      </c>
    </row>
    <row r="11547" spans="1:9">
      <c r="A11547" t="str">
        <f>T("2018")</f>
        <v>2018</v>
      </c>
      <c r="B11547" t="str">
        <f>T("JURIDICO                                          ")</f>
        <v xml:space="preserve">JURIDICO                                          </v>
      </c>
      <c r="C11547" t="str">
        <f>T("RETIRO              ")</f>
        <v xml:space="preserve">RETIRO              </v>
      </c>
      <c r="D11547" t="str">
        <f>T("PACIFICO            ")</f>
        <v xml:space="preserve">PACIFICO            </v>
      </c>
      <c r="E11547" t="str">
        <f>T("TR ")</f>
        <v xml:space="preserve">TR </v>
      </c>
      <c r="F11547" t="str">
        <f>T("TRACTORES      ")</f>
        <v xml:space="preserve">TRACTORES      </v>
      </c>
      <c r="G11547" t="str">
        <f>T("De 25,01 CABALLOS FISCALES en adelante            ")</f>
        <v xml:space="preserve">De 25,01 CABALLOS FISCALES en adelante            </v>
      </c>
      <c r="H11547" t="str">
        <f>T("DIESEL                                            ")</f>
        <v xml:space="preserve">DIESEL                                            </v>
      </c>
      <c r="I11547">
        <v>16</v>
      </c>
    </row>
    <row r="11548" spans="1:9">
      <c r="A11548" t="str">
        <f>T("2018")</f>
        <v>2018</v>
      </c>
      <c r="B11548" t="str">
        <f>T("JURIDICO                                          ")</f>
        <v xml:space="preserve">JURIDICO                                          </v>
      </c>
      <c r="C11548" t="str">
        <f>T("RETIRO              ")</f>
        <v xml:space="preserve">RETIRO              </v>
      </c>
      <c r="D11548" t="str">
        <f>T("ADELFAS             ")</f>
        <v xml:space="preserve">ADELFAS             </v>
      </c>
      <c r="E11548" t="str">
        <f>T("TR ")</f>
        <v xml:space="preserve">TR </v>
      </c>
      <c r="F11548" t="str">
        <f>T("TRACTORES      ")</f>
        <v xml:space="preserve">TRACTORES      </v>
      </c>
      <c r="G11548" t="str">
        <f>T("De 16 a 25 CABALLOS FISCALES                      ")</f>
        <v xml:space="preserve">De 16 a 25 CABALLOS FISCALES                      </v>
      </c>
      <c r="H11548" t="str">
        <f>T("DIESEL                                            ")</f>
        <v xml:space="preserve">DIESEL                                            </v>
      </c>
      <c r="I11548">
        <v>5</v>
      </c>
    </row>
    <row r="11549" spans="1:9">
      <c r="A11549" t="str">
        <f>T("2018")</f>
        <v>2018</v>
      </c>
      <c r="B11549" t="str">
        <f>T("JURIDICO                                          ")</f>
        <v xml:space="preserve">JURIDICO                                          </v>
      </c>
      <c r="C11549" t="str">
        <f>T("RETIRO              ")</f>
        <v xml:space="preserve">RETIRO              </v>
      </c>
      <c r="D11549" t="str">
        <f>T("ADELFAS             ")</f>
        <v xml:space="preserve">ADELFAS             </v>
      </c>
      <c r="E11549" t="str">
        <f>T("TR ")</f>
        <v xml:space="preserve">TR </v>
      </c>
      <c r="F11549" t="str">
        <f>T("TRACTORES      ")</f>
        <v xml:space="preserve">TRACTORES      </v>
      </c>
      <c r="G11549" t="str">
        <f>T("De 25,01 CABALLOS FISCALES en adelante            ")</f>
        <v xml:space="preserve">De 25,01 CABALLOS FISCALES en adelante            </v>
      </c>
      <c r="H11549" t="str">
        <f>T("DIESEL                                            ")</f>
        <v xml:space="preserve">DIESEL                                            </v>
      </c>
      <c r="I11549">
        <v>11</v>
      </c>
    </row>
    <row r="11550" spans="1:9">
      <c r="A11550" t="str">
        <f>T("2018")</f>
        <v>2018</v>
      </c>
      <c r="B11550" t="str">
        <f>T("JURIDICO                                          ")</f>
        <v xml:space="preserve">JURIDICO                                          </v>
      </c>
      <c r="C11550" t="str">
        <f>T("RETIRO              ")</f>
        <v xml:space="preserve">RETIRO              </v>
      </c>
      <c r="D11550" t="str">
        <f>T("ESTRELLA            ")</f>
        <v xml:space="preserve">ESTRELLA            </v>
      </c>
      <c r="E11550" t="str">
        <f>T("TR ")</f>
        <v xml:space="preserve">TR </v>
      </c>
      <c r="F11550" t="str">
        <f>T("TRACTORES      ")</f>
        <v xml:space="preserve">TRACTORES      </v>
      </c>
      <c r="G11550" t="str">
        <f>T("De menos de 16 CABALLOS FISCALES                  ")</f>
        <v xml:space="preserve">De menos de 16 CABALLOS FISCALES                  </v>
      </c>
      <c r="H11550" t="str">
        <f>T("DIESEL                                            ")</f>
        <v xml:space="preserve">DIESEL                                            </v>
      </c>
      <c r="I11550">
        <v>82</v>
      </c>
    </row>
    <row r="11551" spans="1:9">
      <c r="A11551" t="str">
        <f>T("2018")</f>
        <v>2018</v>
      </c>
      <c r="B11551" t="str">
        <f>T("JURIDICO                                          ")</f>
        <v xml:space="preserve">JURIDICO                                          </v>
      </c>
      <c r="C11551" t="str">
        <f>T("RETIRO              ")</f>
        <v xml:space="preserve">RETIRO              </v>
      </c>
      <c r="D11551" t="str">
        <f>T("ESTRELLA            ")</f>
        <v xml:space="preserve">ESTRELLA            </v>
      </c>
      <c r="E11551" t="str">
        <f>T("TR ")</f>
        <v xml:space="preserve">TR </v>
      </c>
      <c r="F11551" t="str">
        <f>T("TRACTORES      ")</f>
        <v xml:space="preserve">TRACTORES      </v>
      </c>
      <c r="G11551" t="str">
        <f>T("De 16 a 25 CABALLOS FISCALES                      ")</f>
        <v xml:space="preserve">De 16 a 25 CABALLOS FISCALES                      </v>
      </c>
      <c r="H11551" t="str">
        <f>T("DIESEL                                            ")</f>
        <v xml:space="preserve">DIESEL                                            </v>
      </c>
      <c r="I11551">
        <v>150</v>
      </c>
    </row>
    <row r="11552" spans="1:9">
      <c r="A11552" t="str">
        <f>T("2018")</f>
        <v>2018</v>
      </c>
      <c r="B11552" t="str">
        <f>T("JURIDICO                                          ")</f>
        <v xml:space="preserve">JURIDICO                                          </v>
      </c>
      <c r="C11552" t="str">
        <f>T("RETIRO              ")</f>
        <v xml:space="preserve">RETIRO              </v>
      </c>
      <c r="D11552" t="str">
        <f>T("ESTRELLA            ")</f>
        <v xml:space="preserve">ESTRELLA            </v>
      </c>
      <c r="E11552" t="str">
        <f>T("TR ")</f>
        <v xml:space="preserve">TR </v>
      </c>
      <c r="F11552" t="str">
        <f>T("TRACTORES      ")</f>
        <v xml:space="preserve">TRACTORES      </v>
      </c>
      <c r="G11552" t="str">
        <f>T("De 25,01 CABALLOS FISCALES en adelante            ")</f>
        <v xml:space="preserve">De 25,01 CABALLOS FISCALES en adelante            </v>
      </c>
      <c r="H11552" t="str">
        <f>T("DIESEL                                            ")</f>
        <v xml:space="preserve">DIESEL                                            </v>
      </c>
      <c r="I11552">
        <v>72</v>
      </c>
    </row>
    <row r="11553" spans="1:9">
      <c r="A11553" t="str">
        <f>T("2018")</f>
        <v>2018</v>
      </c>
      <c r="B11553" t="str">
        <f>T("JURIDICO                                          ")</f>
        <v xml:space="preserve">JURIDICO                                          </v>
      </c>
      <c r="C11553" t="str">
        <f>T("RETIRO              ")</f>
        <v xml:space="preserve">RETIRO              </v>
      </c>
      <c r="D11553" t="str">
        <f>T("IBIZA               ")</f>
        <v xml:space="preserve">IBIZA               </v>
      </c>
      <c r="E11553" t="str">
        <f>T("TR ")</f>
        <v xml:space="preserve">TR </v>
      </c>
      <c r="F11553" t="str">
        <f>T("TRACTORES      ")</f>
        <v xml:space="preserve">TRACTORES      </v>
      </c>
      <c r="G11553" t="str">
        <f>T("De menos de 16 CABALLOS FISCALES                  ")</f>
        <v xml:space="preserve">De menos de 16 CABALLOS FISCALES                  </v>
      </c>
      <c r="H11553" t="str">
        <f>T("DIESEL                                            ")</f>
        <v xml:space="preserve">DIESEL                                            </v>
      </c>
      <c r="I11553">
        <v>35</v>
      </c>
    </row>
    <row r="11554" spans="1:9">
      <c r="A11554" t="str">
        <f>T("2018")</f>
        <v>2018</v>
      </c>
      <c r="B11554" t="str">
        <f>T("JURIDICO                                          ")</f>
        <v xml:space="preserve">JURIDICO                                          </v>
      </c>
      <c r="C11554" t="str">
        <f>T("RETIRO              ")</f>
        <v xml:space="preserve">RETIRO              </v>
      </c>
      <c r="D11554" t="str">
        <f>T("IBIZA               ")</f>
        <v xml:space="preserve">IBIZA               </v>
      </c>
      <c r="E11554" t="str">
        <f>T("TR ")</f>
        <v xml:space="preserve">TR </v>
      </c>
      <c r="F11554" t="str">
        <f>T("TRACTORES      ")</f>
        <v xml:space="preserve">TRACTORES      </v>
      </c>
      <c r="G11554" t="str">
        <f>T("De 16 a 25 CABALLOS FISCALES                      ")</f>
        <v xml:space="preserve">De 16 a 25 CABALLOS FISCALES                      </v>
      </c>
      <c r="H11554" t="str">
        <f>T("DIESEL                                            ")</f>
        <v xml:space="preserve">DIESEL                                            </v>
      </c>
      <c r="I11554">
        <v>29</v>
      </c>
    </row>
    <row r="11555" spans="1:9">
      <c r="A11555" t="str">
        <f>T("2018")</f>
        <v>2018</v>
      </c>
      <c r="B11555" t="str">
        <f>T("JURIDICO                                          ")</f>
        <v xml:space="preserve">JURIDICO                                          </v>
      </c>
      <c r="C11555" t="str">
        <f>T("RETIRO              ")</f>
        <v xml:space="preserve">RETIRO              </v>
      </c>
      <c r="D11555" t="str">
        <f>T("IBIZA               ")</f>
        <v xml:space="preserve">IBIZA               </v>
      </c>
      <c r="E11555" t="str">
        <f>T("TR ")</f>
        <v xml:space="preserve">TR </v>
      </c>
      <c r="F11555" t="str">
        <f>T("TRACTORES      ")</f>
        <v xml:space="preserve">TRACTORES      </v>
      </c>
      <c r="G11555" t="str">
        <f>T("De 25,01 CABALLOS FISCALES en adelante            ")</f>
        <v xml:space="preserve">De 25,01 CABALLOS FISCALES en adelante            </v>
      </c>
      <c r="H11555" t="str">
        <f>T("DIESEL                                            ")</f>
        <v xml:space="preserve">DIESEL                                            </v>
      </c>
      <c r="I11555">
        <v>17</v>
      </c>
    </row>
    <row r="11556" spans="1:9">
      <c r="A11556" t="str">
        <f>T("2018")</f>
        <v>2018</v>
      </c>
      <c r="B11556" t="str">
        <f>T("JURIDICO                                          ")</f>
        <v xml:space="preserve">JURIDICO                                          </v>
      </c>
      <c r="C11556" t="str">
        <f>T("RETIRO              ")</f>
        <v xml:space="preserve">RETIRO              </v>
      </c>
      <c r="D11556" t="str">
        <f>T("LOS JERONIMOS       ")</f>
        <v xml:space="preserve">LOS JERONIMOS       </v>
      </c>
      <c r="E11556" t="str">
        <f>T("TR ")</f>
        <v xml:space="preserve">TR </v>
      </c>
      <c r="F11556" t="str">
        <f>T("TRACTORES      ")</f>
        <v xml:space="preserve">TRACTORES      </v>
      </c>
      <c r="G11556" t="str">
        <f>T("De menos de 16 CABALLOS FISCALES                  ")</f>
        <v xml:space="preserve">De menos de 16 CABALLOS FISCALES                  </v>
      </c>
      <c r="H11556" t="str">
        <f>T("DIESEL                                            ")</f>
        <v xml:space="preserve">DIESEL                                            </v>
      </c>
      <c r="I11556">
        <v>20</v>
      </c>
    </row>
    <row r="11557" spans="1:9">
      <c r="A11557" t="str">
        <f>T("2018")</f>
        <v>2018</v>
      </c>
      <c r="B11557" t="str">
        <f>T("JURIDICO                                          ")</f>
        <v xml:space="preserve">JURIDICO                                          </v>
      </c>
      <c r="C11557" t="str">
        <f>T("RETIRO              ")</f>
        <v xml:space="preserve">RETIRO              </v>
      </c>
      <c r="D11557" t="str">
        <f>T("LOS JERONIMOS       ")</f>
        <v xml:space="preserve">LOS JERONIMOS       </v>
      </c>
      <c r="E11557" t="str">
        <f>T("TR ")</f>
        <v xml:space="preserve">TR </v>
      </c>
      <c r="F11557" t="str">
        <f>T("TRACTORES      ")</f>
        <v xml:space="preserve">TRACTORES      </v>
      </c>
      <c r="G11557" t="str">
        <f>T("De 16 a 25 CABALLOS FISCALES                      ")</f>
        <v xml:space="preserve">De 16 a 25 CABALLOS FISCALES                      </v>
      </c>
      <c r="H11557" t="str">
        <f>T("DIESEL                                            ")</f>
        <v xml:space="preserve">DIESEL                                            </v>
      </c>
      <c r="I11557">
        <v>15</v>
      </c>
    </row>
    <row r="11558" spans="1:9">
      <c r="A11558" t="str">
        <f>T("2018")</f>
        <v>2018</v>
      </c>
      <c r="B11558" t="str">
        <f>T("JURIDICO                                          ")</f>
        <v xml:space="preserve">JURIDICO                                          </v>
      </c>
      <c r="C11558" t="str">
        <f>T("RETIRO              ")</f>
        <v xml:space="preserve">RETIRO              </v>
      </c>
      <c r="D11558" t="str">
        <f>T("LOS JERONIMOS       ")</f>
        <v xml:space="preserve">LOS JERONIMOS       </v>
      </c>
      <c r="E11558" t="str">
        <f>T("TR ")</f>
        <v xml:space="preserve">TR </v>
      </c>
      <c r="F11558" t="str">
        <f>T("TRACTORES      ")</f>
        <v xml:space="preserve">TRACTORES      </v>
      </c>
      <c r="G11558" t="str">
        <f>T("De 25,01 CABALLOS FISCALES en adelante            ")</f>
        <v xml:space="preserve">De 25,01 CABALLOS FISCALES en adelante            </v>
      </c>
      <c r="H11558" t="str">
        <f>T("DIESEL                                            ")</f>
        <v xml:space="preserve">DIESEL                                            </v>
      </c>
      <c r="I11558">
        <v>12</v>
      </c>
    </row>
    <row r="11559" spans="1:9">
      <c r="A11559" t="str">
        <f>T("2018")</f>
        <v>2018</v>
      </c>
      <c r="B11559" t="str">
        <f>T("JURIDICO                                          ")</f>
        <v xml:space="preserve">JURIDICO                                          </v>
      </c>
      <c r="C11559" t="str">
        <f>T("RETIRO              ")</f>
        <v xml:space="preserve">RETIRO              </v>
      </c>
      <c r="D11559" t="str">
        <f>T("NIÑO JESUS          ")</f>
        <v xml:space="preserve">NIÑO JESUS          </v>
      </c>
      <c r="E11559" t="str">
        <f>T("TR ")</f>
        <v xml:space="preserve">TR </v>
      </c>
      <c r="F11559" t="str">
        <f>T("TRACTORES      ")</f>
        <v xml:space="preserve">TRACTORES      </v>
      </c>
      <c r="G11559" t="str">
        <f>T("De menos de 16 CABALLOS FISCALES                  ")</f>
        <v xml:space="preserve">De menos de 16 CABALLOS FISCALES                  </v>
      </c>
      <c r="H11559" t="str">
        <f>T("DIESEL                                            ")</f>
        <v xml:space="preserve">DIESEL                                            </v>
      </c>
      <c r="I11559">
        <v>13</v>
      </c>
    </row>
    <row r="11560" spans="1:9">
      <c r="A11560" t="str">
        <f>T("2018")</f>
        <v>2018</v>
      </c>
      <c r="B11560" t="str">
        <f>T("JURIDICO                                          ")</f>
        <v xml:space="preserve">JURIDICO                                          </v>
      </c>
      <c r="C11560" t="str">
        <f>T("RETIRO              ")</f>
        <v xml:space="preserve">RETIRO              </v>
      </c>
      <c r="D11560" t="str">
        <f>T("NIÑO JESUS          ")</f>
        <v xml:space="preserve">NIÑO JESUS          </v>
      </c>
      <c r="E11560" t="str">
        <f>T("TR ")</f>
        <v xml:space="preserve">TR </v>
      </c>
      <c r="F11560" t="str">
        <f>T("TRACTORES      ")</f>
        <v xml:space="preserve">TRACTORES      </v>
      </c>
      <c r="G11560" t="str">
        <f>T("De 16 a 25 CABALLOS FISCALES                      ")</f>
        <v xml:space="preserve">De 16 a 25 CABALLOS FISCALES                      </v>
      </c>
      <c r="H11560" t="str">
        <f>T("DIESEL                                            ")</f>
        <v xml:space="preserve">DIESEL                                            </v>
      </c>
      <c r="I11560">
        <v>10</v>
      </c>
    </row>
    <row r="11561" spans="1:9">
      <c r="A11561" t="str">
        <f>T("2018")</f>
        <v>2018</v>
      </c>
      <c r="B11561" t="str">
        <f>T("JURIDICO                                          ")</f>
        <v xml:space="preserve">JURIDICO                                          </v>
      </c>
      <c r="C11561" t="str">
        <f>T("RETIRO              ")</f>
        <v xml:space="preserve">RETIRO              </v>
      </c>
      <c r="D11561" t="str">
        <f>T("NIÑO JESUS          ")</f>
        <v xml:space="preserve">NIÑO JESUS          </v>
      </c>
      <c r="E11561" t="str">
        <f>T("TR ")</f>
        <v xml:space="preserve">TR </v>
      </c>
      <c r="F11561" t="str">
        <f>T("TRACTORES      ")</f>
        <v xml:space="preserve">TRACTORES      </v>
      </c>
      <c r="G11561" t="str">
        <f>T("De 25,01 CABALLOS FISCALES en adelante            ")</f>
        <v xml:space="preserve">De 25,01 CABALLOS FISCALES en adelante            </v>
      </c>
      <c r="H11561" t="str">
        <f>T("DIESEL                                            ")</f>
        <v xml:space="preserve">DIESEL                                            </v>
      </c>
      <c r="I11561">
        <v>10</v>
      </c>
    </row>
    <row r="11562" spans="1:9">
      <c r="A11562" t="str">
        <f>T("2018")</f>
        <v>2018</v>
      </c>
      <c r="B11562" t="str">
        <f>T("JURIDICO                                          ")</f>
        <v xml:space="preserve">JURIDICO                                          </v>
      </c>
      <c r="C11562" t="str">
        <f>T("RETIRO              ")</f>
        <v xml:space="preserve">RETIRO              </v>
      </c>
      <c r="D11562" t="str">
        <f>T("PACIFICO            ")</f>
        <v xml:space="preserve">PACIFICO            </v>
      </c>
      <c r="E11562" t="str">
        <f>T("TR ")</f>
        <v xml:space="preserve">TR </v>
      </c>
      <c r="F11562" t="str">
        <f>T("TRACTORES      ")</f>
        <v xml:space="preserve">TRACTORES      </v>
      </c>
      <c r="G11562" t="str">
        <f>T("De menos de 16 CABALLOS FISCALES                  ")</f>
        <v xml:space="preserve">De menos de 16 CABALLOS FISCALES                  </v>
      </c>
      <c r="H11562" t="str">
        <f>T("ELÉCTRICO                                         ")</f>
        <v xml:space="preserve">ELÉCTRICO                                         </v>
      </c>
      <c r="I11562">
        <v>3</v>
      </c>
    </row>
    <row r="11563" spans="1:9">
      <c r="A11563" t="str">
        <f>T("2018")</f>
        <v>2018</v>
      </c>
      <c r="B11563" t="str">
        <f>T("JURIDICO                                          ")</f>
        <v xml:space="preserve">JURIDICO                                          </v>
      </c>
      <c r="C11563" t="str">
        <f>T("RETIRO              ")</f>
        <v xml:space="preserve">RETIRO              </v>
      </c>
      <c r="D11563" t="str">
        <f>T("ADELFAS             ")</f>
        <v xml:space="preserve">ADELFAS             </v>
      </c>
      <c r="E11563" t="str">
        <f>T("TR ")</f>
        <v xml:space="preserve">TR </v>
      </c>
      <c r="F11563" t="str">
        <f>T("TRACTORES      ")</f>
        <v xml:space="preserve">TRACTORES      </v>
      </c>
      <c r="G11563" t="str">
        <f>T("De menos de 16 CABALLOS FISCALES                  ")</f>
        <v xml:space="preserve">De menos de 16 CABALLOS FISCALES                  </v>
      </c>
      <c r="H11563" t="str">
        <f>T("ELÉCTRICO                                         ")</f>
        <v xml:space="preserve">ELÉCTRICO                                         </v>
      </c>
      <c r="I11563">
        <v>2</v>
      </c>
    </row>
    <row r="11564" spans="1:9">
      <c r="A11564" t="str">
        <f>T("2018")</f>
        <v>2018</v>
      </c>
      <c r="B11564" t="str">
        <f>T("JURIDICO                                          ")</f>
        <v xml:space="preserve">JURIDICO                                          </v>
      </c>
      <c r="C11564" t="str">
        <f>T("RETIRO              ")</f>
        <v xml:space="preserve">RETIRO              </v>
      </c>
      <c r="D11564" t="str">
        <f>T("ESTRELLA            ")</f>
        <v xml:space="preserve">ESTRELLA            </v>
      </c>
      <c r="E11564" t="str">
        <f>T("TR ")</f>
        <v xml:space="preserve">TR </v>
      </c>
      <c r="F11564" t="str">
        <f>T("TRACTORES      ")</f>
        <v xml:space="preserve">TRACTORES      </v>
      </c>
      <c r="G11564" t="str">
        <f>T("De menos de 16 CABALLOS FISCALES                  ")</f>
        <v xml:space="preserve">De menos de 16 CABALLOS FISCALES                  </v>
      </c>
      <c r="H11564" t="str">
        <f>T("ELÉCTRICO                                         ")</f>
        <v xml:space="preserve">ELÉCTRICO                                         </v>
      </c>
      <c r="I11564">
        <v>1</v>
      </c>
    </row>
    <row r="11565" spans="1:9">
      <c r="A11565" t="str">
        <f>T("2018")</f>
        <v>2018</v>
      </c>
      <c r="B11565" t="str">
        <f>T("JURIDICO                                          ")</f>
        <v xml:space="preserve">JURIDICO                                          </v>
      </c>
      <c r="C11565" t="str">
        <f>T("RETIRO              ")</f>
        <v xml:space="preserve">RETIRO              </v>
      </c>
      <c r="D11565" t="str">
        <f>T("IBIZA               ")</f>
        <v xml:space="preserve">IBIZA               </v>
      </c>
      <c r="E11565" t="str">
        <f>T("TR ")</f>
        <v xml:space="preserve">TR </v>
      </c>
      <c r="F11565" t="str">
        <f>T("TRACTORES      ")</f>
        <v xml:space="preserve">TRACTORES      </v>
      </c>
      <c r="G11565" t="str">
        <f>T("De menos de 16 CABALLOS FISCALES                  ")</f>
        <v xml:space="preserve">De menos de 16 CABALLOS FISCALES                  </v>
      </c>
      <c r="H11565" t="str">
        <f>T("ELÉCTRICO                                         ")</f>
        <v xml:space="preserve">ELÉCTRICO                                         </v>
      </c>
      <c r="I11565">
        <v>1</v>
      </c>
    </row>
    <row r="11566" spans="1:9">
      <c r="A11566" t="str">
        <f>T("2018")</f>
        <v>2018</v>
      </c>
      <c r="B11566" t="str">
        <f>T("JURIDICO                                          ")</f>
        <v xml:space="preserve">JURIDICO                                          </v>
      </c>
      <c r="C11566" t="str">
        <f>T("RETIRO              ")</f>
        <v xml:space="preserve">RETIRO              </v>
      </c>
      <c r="D11566" t="str">
        <f>T("LOS JERONIMOS       ")</f>
        <v xml:space="preserve">LOS JERONIMOS       </v>
      </c>
      <c r="E11566" t="str">
        <f>T("TR ")</f>
        <v xml:space="preserve">TR </v>
      </c>
      <c r="F11566" t="str">
        <f>T("TRACTORES      ")</f>
        <v xml:space="preserve">TRACTORES      </v>
      </c>
      <c r="G11566" t="str">
        <f>T("De menos de 16 CABALLOS FISCALES                  ")</f>
        <v xml:space="preserve">De menos de 16 CABALLOS FISCALES                  </v>
      </c>
      <c r="H11566" t="str">
        <f>T("ELÉCTRICO                                         ")</f>
        <v xml:space="preserve">ELÉCTRICO                                         </v>
      </c>
      <c r="I11566">
        <v>2</v>
      </c>
    </row>
    <row r="11567" spans="1:9">
      <c r="A11567" t="str">
        <f>T("2018")</f>
        <v>2018</v>
      </c>
      <c r="B11567" t="str">
        <f>T("JURIDICO                                          ")</f>
        <v xml:space="preserve">JURIDICO                                          </v>
      </c>
      <c r="C11567" t="str">
        <f>T("RETIRO              ")</f>
        <v xml:space="preserve">RETIRO              </v>
      </c>
      <c r="D11567" t="str">
        <f>T("NIÑO JESUS          ")</f>
        <v xml:space="preserve">NIÑO JESUS          </v>
      </c>
      <c r="E11567" t="str">
        <f>T("TR ")</f>
        <v xml:space="preserve">TR </v>
      </c>
      <c r="F11567" t="str">
        <f>T("TRACTORES      ")</f>
        <v xml:space="preserve">TRACTORES      </v>
      </c>
      <c r="G11567" t="str">
        <f>T("De menos de 16 CABALLOS FISCALES                  ")</f>
        <v xml:space="preserve">De menos de 16 CABALLOS FISCALES                  </v>
      </c>
      <c r="H11567" t="str">
        <f>T("ELÉCTRICO                                         ")</f>
        <v xml:space="preserve">ELÉCTRICO                                         </v>
      </c>
      <c r="I11567">
        <v>1</v>
      </c>
    </row>
    <row r="11568" spans="1:9">
      <c r="A11568" t="str">
        <f>T("2018")</f>
        <v>2018</v>
      </c>
      <c r="B11568" t="str">
        <f>T("JURIDICO                                          ")</f>
        <v xml:space="preserve">JURIDICO                                          </v>
      </c>
      <c r="C11568" t="str">
        <f>T("RETIRO              ")</f>
        <v xml:space="preserve">RETIRO              </v>
      </c>
      <c r="D11568" t="str">
        <f>T("ESTRELLA            ")</f>
        <v xml:space="preserve">ESTRELLA            </v>
      </c>
      <c r="E11568" t="str">
        <f>T("TR ")</f>
        <v xml:space="preserve">TR </v>
      </c>
      <c r="F11568" t="str">
        <f>T("TRACTORES      ")</f>
        <v xml:space="preserve">TRACTORES      </v>
      </c>
      <c r="G11568" t="str">
        <f>T("De 25,01 CABALLOS FISCALES en adelante            ")</f>
        <v xml:space="preserve">De 25,01 CABALLOS FISCALES en adelante            </v>
      </c>
      <c r="H11568" t="str">
        <f>T("GAS NATURAL COMPRIMIDO                            ")</f>
        <v xml:space="preserve">GAS NATURAL COMPRIMIDO                            </v>
      </c>
      <c r="I11568">
        <v>6</v>
      </c>
    </row>
    <row r="11569" spans="1:9">
      <c r="A11569" t="str">
        <f>T("2018")</f>
        <v>2018</v>
      </c>
      <c r="B11569" t="str">
        <f>T("Entidad sin personalidad jurídica (art. 35.4 LGT) ")</f>
        <v xml:space="preserve">Entidad sin personalidad jurídica (art. 35.4 LGT) </v>
      </c>
      <c r="C11569" t="str">
        <f>T("RETIRO              ")</f>
        <v xml:space="preserve">RETIRO              </v>
      </c>
      <c r="D11569" t="str">
        <f>T("PACIFICO            ")</f>
        <v xml:space="preserve">PACIFICO            </v>
      </c>
      <c r="E11569" t="str">
        <f>T("TR ")</f>
        <v xml:space="preserve">TR </v>
      </c>
      <c r="F11569" t="str">
        <f>T("TRACTORES      ")</f>
        <v xml:space="preserve">TRACTORES      </v>
      </c>
      <c r="G11569" t="str">
        <f>T("De 25,01 CABALLOS FISCALES en adelante            ")</f>
        <v xml:space="preserve">De 25,01 CABALLOS FISCALES en adelante            </v>
      </c>
      <c r="H11569" t="str">
        <f>T("GASOLINA                                          ")</f>
        <v xml:space="preserve">GASOLINA                                          </v>
      </c>
      <c r="I11569">
        <v>1</v>
      </c>
    </row>
    <row r="11570" spans="1:9">
      <c r="A11570" t="str">
        <f>T("2018")</f>
        <v>2018</v>
      </c>
      <c r="B11570" t="str">
        <f>T("FISICO                                            ")</f>
        <v xml:space="preserve">FISICO                                            </v>
      </c>
      <c r="C11570" t="str">
        <f>T("RETIRO              ")</f>
        <v xml:space="preserve">RETIRO              </v>
      </c>
      <c r="D11570" t="str">
        <f>T("PACIFICO            ")</f>
        <v xml:space="preserve">PACIFICO            </v>
      </c>
      <c r="E11570" t="str">
        <f>T("TR ")</f>
        <v xml:space="preserve">TR </v>
      </c>
      <c r="F11570" t="str">
        <f>T("TRACTORES      ")</f>
        <v xml:space="preserve">TRACTORES      </v>
      </c>
      <c r="G11570" t="str">
        <f>T("De menos de 16 CABALLOS FISCALES                  ")</f>
        <v xml:space="preserve">De menos de 16 CABALLOS FISCALES                  </v>
      </c>
      <c r="H11570" t="str">
        <f>T("GASOLINA                                          ")</f>
        <v xml:space="preserve">GASOLINA                                          </v>
      </c>
      <c r="I11570">
        <v>22</v>
      </c>
    </row>
    <row r="11571" spans="1:9">
      <c r="A11571" t="str">
        <f>T("2018")</f>
        <v>2018</v>
      </c>
      <c r="B11571" t="str">
        <f>T("FISICO                                            ")</f>
        <v xml:space="preserve">FISICO                                            </v>
      </c>
      <c r="C11571" t="str">
        <f>T("RETIRO              ")</f>
        <v xml:space="preserve">RETIRO              </v>
      </c>
      <c r="D11571" t="str">
        <f>T("ADELFAS             ")</f>
        <v xml:space="preserve">ADELFAS             </v>
      </c>
      <c r="E11571" t="str">
        <f>T("TR ")</f>
        <v xml:space="preserve">TR </v>
      </c>
      <c r="F11571" t="str">
        <f>T("TRACTORES      ")</f>
        <v xml:space="preserve">TRACTORES      </v>
      </c>
      <c r="G11571" t="str">
        <f>T("De menos de 16 CABALLOS FISCALES                  ")</f>
        <v xml:space="preserve">De menos de 16 CABALLOS FISCALES                  </v>
      </c>
      <c r="H11571" t="str">
        <f>T("GASOLINA                                          ")</f>
        <v xml:space="preserve">GASOLINA                                          </v>
      </c>
      <c r="I11571">
        <v>15</v>
      </c>
    </row>
    <row r="11572" spans="1:9">
      <c r="A11572" t="str">
        <f>T("2018")</f>
        <v>2018</v>
      </c>
      <c r="B11572" t="str">
        <f>T("FISICO                                            ")</f>
        <v xml:space="preserve">FISICO                                            </v>
      </c>
      <c r="C11572" t="str">
        <f>T("RETIRO              ")</f>
        <v xml:space="preserve">RETIRO              </v>
      </c>
      <c r="D11572" t="str">
        <f>T("ESTRELLA            ")</f>
        <v xml:space="preserve">ESTRELLA            </v>
      </c>
      <c r="E11572" t="str">
        <f>T("TR ")</f>
        <v xml:space="preserve">TR </v>
      </c>
      <c r="F11572" t="str">
        <f>T("TRACTORES      ")</f>
        <v xml:space="preserve">TRACTORES      </v>
      </c>
      <c r="G11572" t="str">
        <f>T("De menos de 16 CABALLOS FISCALES                  ")</f>
        <v xml:space="preserve">De menos de 16 CABALLOS FISCALES                  </v>
      </c>
      <c r="H11572" t="str">
        <f>T("GASOLINA                                          ")</f>
        <v xml:space="preserve">GASOLINA                                          </v>
      </c>
      <c r="I11572">
        <v>18</v>
      </c>
    </row>
    <row r="11573" spans="1:9">
      <c r="A11573" t="str">
        <f>T("2018")</f>
        <v>2018</v>
      </c>
      <c r="B11573" t="str">
        <f>T("FISICO                                            ")</f>
        <v xml:space="preserve">FISICO                                            </v>
      </c>
      <c r="C11573" t="str">
        <f>T("RETIRO              ")</f>
        <v xml:space="preserve">RETIRO              </v>
      </c>
      <c r="D11573" t="str">
        <f>T("ESTRELLA            ")</f>
        <v xml:space="preserve">ESTRELLA            </v>
      </c>
      <c r="E11573" t="str">
        <f>T("TR ")</f>
        <v xml:space="preserve">TR </v>
      </c>
      <c r="F11573" t="str">
        <f>T("TRACTORES      ")</f>
        <v xml:space="preserve">TRACTORES      </v>
      </c>
      <c r="G11573" t="str">
        <f>T("De 16 a 25 CABALLOS FISCALES                      ")</f>
        <v xml:space="preserve">De 16 a 25 CABALLOS FISCALES                      </v>
      </c>
      <c r="H11573" t="str">
        <f>T("GASOLINA                                          ")</f>
        <v xml:space="preserve">GASOLINA                                          </v>
      </c>
      <c r="I11573">
        <v>1</v>
      </c>
    </row>
    <row r="11574" spans="1:9">
      <c r="A11574" t="str">
        <f>T("2018")</f>
        <v>2018</v>
      </c>
      <c r="B11574" t="str">
        <f>T("FISICO                                            ")</f>
        <v xml:space="preserve">FISICO                                            </v>
      </c>
      <c r="C11574" t="str">
        <f>T("RETIRO              ")</f>
        <v xml:space="preserve">RETIRO              </v>
      </c>
      <c r="D11574" t="str">
        <f>T("ESTRELLA            ")</f>
        <v xml:space="preserve">ESTRELLA            </v>
      </c>
      <c r="E11574" t="str">
        <f>T("TR ")</f>
        <v xml:space="preserve">TR </v>
      </c>
      <c r="F11574" t="str">
        <f>T("TRACTORES      ")</f>
        <v xml:space="preserve">TRACTORES      </v>
      </c>
      <c r="G11574" t="str">
        <f>T("De 25,01 CABALLOS FISCALES en adelante            ")</f>
        <v xml:space="preserve">De 25,01 CABALLOS FISCALES en adelante            </v>
      </c>
      <c r="H11574" t="str">
        <f>T("GASOLINA                                          ")</f>
        <v xml:space="preserve">GASOLINA                                          </v>
      </c>
      <c r="I11574">
        <v>1</v>
      </c>
    </row>
    <row r="11575" spans="1:9">
      <c r="A11575" t="str">
        <f>T("2018")</f>
        <v>2018</v>
      </c>
      <c r="B11575" t="str">
        <f>T("FISICO                                            ")</f>
        <v xml:space="preserve">FISICO                                            </v>
      </c>
      <c r="C11575" t="str">
        <f>T("RETIRO              ")</f>
        <v xml:space="preserve">RETIRO              </v>
      </c>
      <c r="D11575" t="str">
        <f>T("IBIZA               ")</f>
        <v xml:space="preserve">IBIZA               </v>
      </c>
      <c r="E11575" t="str">
        <f>T("TR ")</f>
        <v xml:space="preserve">TR </v>
      </c>
      <c r="F11575" t="str">
        <f>T("TRACTORES      ")</f>
        <v xml:space="preserve">TRACTORES      </v>
      </c>
      <c r="G11575" t="str">
        <f>T("De menos de 16 CABALLOS FISCALES                  ")</f>
        <v xml:space="preserve">De menos de 16 CABALLOS FISCALES                  </v>
      </c>
      <c r="H11575" t="str">
        <f>T("GASOLINA                                          ")</f>
        <v xml:space="preserve">GASOLINA                                          </v>
      </c>
      <c r="I11575">
        <v>13</v>
      </c>
    </row>
    <row r="11576" spans="1:9">
      <c r="A11576" t="str">
        <f>T("2018")</f>
        <v>2018</v>
      </c>
      <c r="B11576" t="str">
        <f>T("FISICO                                            ")</f>
        <v xml:space="preserve">FISICO                                            </v>
      </c>
      <c r="C11576" t="str">
        <f>T("RETIRO              ")</f>
        <v xml:space="preserve">RETIRO              </v>
      </c>
      <c r="D11576" t="str">
        <f>T("LOS JERONIMOS       ")</f>
        <v xml:space="preserve">LOS JERONIMOS       </v>
      </c>
      <c r="E11576" t="str">
        <f>T("TR ")</f>
        <v xml:space="preserve">TR </v>
      </c>
      <c r="F11576" t="str">
        <f>T("TRACTORES      ")</f>
        <v xml:space="preserve">TRACTORES      </v>
      </c>
      <c r="G11576" t="str">
        <f>T("De menos de 16 CABALLOS FISCALES                  ")</f>
        <v xml:space="preserve">De menos de 16 CABALLOS FISCALES                  </v>
      </c>
      <c r="H11576" t="str">
        <f>T("GASOLINA                                          ")</f>
        <v xml:space="preserve">GASOLINA                                          </v>
      </c>
      <c r="I11576">
        <v>18</v>
      </c>
    </row>
    <row r="11577" spans="1:9">
      <c r="A11577" t="str">
        <f>T("2018")</f>
        <v>2018</v>
      </c>
      <c r="B11577" t="str">
        <f>T("FISICO                                            ")</f>
        <v xml:space="preserve">FISICO                                            </v>
      </c>
      <c r="C11577" t="str">
        <f>T("RETIRO              ")</f>
        <v xml:space="preserve">RETIRO              </v>
      </c>
      <c r="D11577" t="str">
        <f>T("NIÑO JESUS          ")</f>
        <v xml:space="preserve">NIÑO JESUS          </v>
      </c>
      <c r="E11577" t="str">
        <f>T("TR ")</f>
        <v xml:space="preserve">TR </v>
      </c>
      <c r="F11577" t="str">
        <f>T("TRACTORES      ")</f>
        <v xml:space="preserve">TRACTORES      </v>
      </c>
      <c r="G11577" t="str">
        <f>T("De menos de 16 CABALLOS FISCALES                  ")</f>
        <v xml:space="preserve">De menos de 16 CABALLOS FISCALES                  </v>
      </c>
      <c r="H11577" t="str">
        <f>T("GASOLINA                                          ")</f>
        <v xml:space="preserve">GASOLINA                                          </v>
      </c>
      <c r="I11577">
        <v>22</v>
      </c>
    </row>
    <row r="11578" spans="1:9">
      <c r="A11578" t="str">
        <f>T("2018")</f>
        <v>2018</v>
      </c>
      <c r="B11578" t="str">
        <f>T("JURIDICO                                          ")</f>
        <v xml:space="preserve">JURIDICO                                          </v>
      </c>
      <c r="C11578" t="str">
        <f>T("RETIRO              ")</f>
        <v xml:space="preserve">RETIRO              </v>
      </c>
      <c r="D11578" t="str">
        <f>T("PACIFICO            ")</f>
        <v xml:space="preserve">PACIFICO            </v>
      </c>
      <c r="E11578" t="str">
        <f>T("TR ")</f>
        <v xml:space="preserve">TR </v>
      </c>
      <c r="F11578" t="str">
        <f>T("TRACTORES      ")</f>
        <v xml:space="preserve">TRACTORES      </v>
      </c>
      <c r="G11578" t="str">
        <f>T("De menos de 16 CABALLOS FISCALES                  ")</f>
        <v xml:space="preserve">De menos de 16 CABALLOS FISCALES                  </v>
      </c>
      <c r="H11578" t="str">
        <f>T("GASOLINA                                          ")</f>
        <v xml:space="preserve">GASOLINA                                          </v>
      </c>
      <c r="I11578">
        <v>9</v>
      </c>
    </row>
    <row r="11579" spans="1:9">
      <c r="A11579" t="str">
        <f>T("2018")</f>
        <v>2018</v>
      </c>
      <c r="B11579" t="str">
        <f>T("JURIDICO                                          ")</f>
        <v xml:space="preserve">JURIDICO                                          </v>
      </c>
      <c r="C11579" t="str">
        <f>T("RETIRO              ")</f>
        <v xml:space="preserve">RETIRO              </v>
      </c>
      <c r="D11579" t="str">
        <f>T("PACIFICO            ")</f>
        <v xml:space="preserve">PACIFICO            </v>
      </c>
      <c r="E11579" t="str">
        <f>T("TR ")</f>
        <v xml:space="preserve">TR </v>
      </c>
      <c r="F11579" t="str">
        <f>T("TRACTORES      ")</f>
        <v xml:space="preserve">TRACTORES      </v>
      </c>
      <c r="G11579" t="str">
        <f>T("De 16 a 25 CABALLOS FISCALES                      ")</f>
        <v xml:space="preserve">De 16 a 25 CABALLOS FISCALES                      </v>
      </c>
      <c r="H11579" t="str">
        <f>T("GASOLINA                                          ")</f>
        <v xml:space="preserve">GASOLINA                                          </v>
      </c>
      <c r="I11579">
        <v>1</v>
      </c>
    </row>
    <row r="11580" spans="1:9">
      <c r="A11580" t="str">
        <f>T("2018")</f>
        <v>2018</v>
      </c>
      <c r="B11580" t="str">
        <f>T("JURIDICO                                          ")</f>
        <v xml:space="preserve">JURIDICO                                          </v>
      </c>
      <c r="C11580" t="str">
        <f>T("RETIRO              ")</f>
        <v xml:space="preserve">RETIRO              </v>
      </c>
      <c r="D11580" t="str">
        <f>T("PACIFICO            ")</f>
        <v xml:space="preserve">PACIFICO            </v>
      </c>
      <c r="E11580" t="str">
        <f>T("TR ")</f>
        <v xml:space="preserve">TR </v>
      </c>
      <c r="F11580" t="str">
        <f>T("TRACTORES      ")</f>
        <v xml:space="preserve">TRACTORES      </v>
      </c>
      <c r="G11580" t="str">
        <f>T("De 25,01 CABALLOS FISCALES en adelante            ")</f>
        <v xml:space="preserve">De 25,01 CABALLOS FISCALES en adelante            </v>
      </c>
      <c r="H11580" t="str">
        <f>T("GASOLINA                                          ")</f>
        <v xml:space="preserve">GASOLINA                                          </v>
      </c>
      <c r="I11580">
        <v>1</v>
      </c>
    </row>
    <row r="11581" spans="1:9">
      <c r="A11581" t="str">
        <f>T("2018")</f>
        <v>2018</v>
      </c>
      <c r="B11581" t="str">
        <f>T("JURIDICO                                          ")</f>
        <v xml:space="preserve">JURIDICO                                          </v>
      </c>
      <c r="C11581" t="str">
        <f>T("RETIRO              ")</f>
        <v xml:space="preserve">RETIRO              </v>
      </c>
      <c r="D11581" t="str">
        <f>T("ADELFAS             ")</f>
        <v xml:space="preserve">ADELFAS             </v>
      </c>
      <c r="E11581" t="str">
        <f>T("TR ")</f>
        <v xml:space="preserve">TR </v>
      </c>
      <c r="F11581" t="str">
        <f>T("TRACTORES      ")</f>
        <v xml:space="preserve">TRACTORES      </v>
      </c>
      <c r="G11581" t="str">
        <f>T("De menos de 16 CABALLOS FISCALES                  ")</f>
        <v xml:space="preserve">De menos de 16 CABALLOS FISCALES                  </v>
      </c>
      <c r="H11581" t="str">
        <f>T("GASOLINA                                          ")</f>
        <v xml:space="preserve">GASOLINA                                          </v>
      </c>
      <c r="I11581">
        <v>4</v>
      </c>
    </row>
    <row r="11582" spans="1:9">
      <c r="A11582" t="str">
        <f>T("2018")</f>
        <v>2018</v>
      </c>
      <c r="B11582" t="str">
        <f>T("JURIDICO                                          ")</f>
        <v xml:space="preserve">JURIDICO                                          </v>
      </c>
      <c r="C11582" t="str">
        <f>T("RETIRO              ")</f>
        <v xml:space="preserve">RETIRO              </v>
      </c>
      <c r="D11582" t="str">
        <f>T("ESTRELLA            ")</f>
        <v xml:space="preserve">ESTRELLA            </v>
      </c>
      <c r="E11582" t="str">
        <f>T("TR ")</f>
        <v xml:space="preserve">TR </v>
      </c>
      <c r="F11582" t="str">
        <f>T("TRACTORES      ")</f>
        <v xml:space="preserve">TRACTORES      </v>
      </c>
      <c r="G11582" t="str">
        <f>T("De menos de 16 CABALLOS FISCALES                  ")</f>
        <v xml:space="preserve">De menos de 16 CABALLOS FISCALES                  </v>
      </c>
      <c r="H11582" t="str">
        <f>T("GASOLINA                                          ")</f>
        <v xml:space="preserve">GASOLINA                                          </v>
      </c>
      <c r="I11582">
        <v>5</v>
      </c>
    </row>
    <row r="11583" spans="1:9">
      <c r="A11583" t="str">
        <f>T("2018")</f>
        <v>2018</v>
      </c>
      <c r="B11583" t="str">
        <f>T("JURIDICO                                          ")</f>
        <v xml:space="preserve">JURIDICO                                          </v>
      </c>
      <c r="C11583" t="str">
        <f>T("RETIRO              ")</f>
        <v xml:space="preserve">RETIRO              </v>
      </c>
      <c r="D11583" t="str">
        <f>T("ESTRELLA            ")</f>
        <v xml:space="preserve">ESTRELLA            </v>
      </c>
      <c r="E11583" t="str">
        <f>T("TR ")</f>
        <v xml:space="preserve">TR </v>
      </c>
      <c r="F11583" t="str">
        <f>T("TRACTORES      ")</f>
        <v xml:space="preserve">TRACTORES      </v>
      </c>
      <c r="G11583" t="str">
        <f>T("De 16 a 25 CABALLOS FISCALES                      ")</f>
        <v xml:space="preserve">De 16 a 25 CABALLOS FISCALES                      </v>
      </c>
      <c r="H11583" t="str">
        <f>T("GASOLINA                                          ")</f>
        <v xml:space="preserve">GASOLINA                                          </v>
      </c>
      <c r="I11583">
        <v>3</v>
      </c>
    </row>
    <row r="11584" spans="1:9">
      <c r="A11584" t="str">
        <f>T("2018")</f>
        <v>2018</v>
      </c>
      <c r="B11584" t="str">
        <f>T("JURIDICO                                          ")</f>
        <v xml:space="preserve">JURIDICO                                          </v>
      </c>
      <c r="C11584" t="str">
        <f>T("RETIRO              ")</f>
        <v xml:space="preserve">RETIRO              </v>
      </c>
      <c r="D11584" t="str">
        <f>T("IBIZA               ")</f>
        <v xml:space="preserve">IBIZA               </v>
      </c>
      <c r="E11584" t="str">
        <f>T("TR ")</f>
        <v xml:space="preserve">TR </v>
      </c>
      <c r="F11584" t="str">
        <f>T("TRACTORES      ")</f>
        <v xml:space="preserve">TRACTORES      </v>
      </c>
      <c r="G11584" t="str">
        <f>T("De menos de 16 CABALLOS FISCALES                  ")</f>
        <v xml:space="preserve">De menos de 16 CABALLOS FISCALES                  </v>
      </c>
      <c r="H11584" t="str">
        <f>T("GASOLINA                                          ")</f>
        <v xml:space="preserve">GASOLINA                                          </v>
      </c>
      <c r="I11584">
        <v>6</v>
      </c>
    </row>
    <row r="11585" spans="1:9">
      <c r="A11585" t="str">
        <f>T("2018")</f>
        <v>2018</v>
      </c>
      <c r="B11585" t="str">
        <f>T("JURIDICO                                          ")</f>
        <v xml:space="preserve">JURIDICO                                          </v>
      </c>
      <c r="C11585" t="str">
        <f>T("RETIRO              ")</f>
        <v xml:space="preserve">RETIRO              </v>
      </c>
      <c r="D11585" t="str">
        <f>T("LOS JERONIMOS       ")</f>
        <v xml:space="preserve">LOS JERONIMOS       </v>
      </c>
      <c r="E11585" t="str">
        <f>T("TR ")</f>
        <v xml:space="preserve">TR </v>
      </c>
      <c r="F11585" t="str">
        <f>T("TRACTORES      ")</f>
        <v xml:space="preserve">TRACTORES      </v>
      </c>
      <c r="G11585" t="str">
        <f>T("De menos de 16 CABALLOS FISCALES                  ")</f>
        <v xml:space="preserve">De menos de 16 CABALLOS FISCALES                  </v>
      </c>
      <c r="H11585" t="str">
        <f>T("GASOLINA                                          ")</f>
        <v xml:space="preserve">GASOLINA                                          </v>
      </c>
      <c r="I11585">
        <v>6</v>
      </c>
    </row>
    <row r="11586" spans="1:9">
      <c r="A11586" t="str">
        <f>T("2018")</f>
        <v>2018</v>
      </c>
      <c r="B11586" t="str">
        <f>T("JURIDICO                                          ")</f>
        <v xml:space="preserve">JURIDICO                                          </v>
      </c>
      <c r="C11586" t="str">
        <f>T("RETIRO              ")</f>
        <v xml:space="preserve">RETIRO              </v>
      </c>
      <c r="D11586" t="str">
        <f>T("LOS JERONIMOS       ")</f>
        <v xml:space="preserve">LOS JERONIMOS       </v>
      </c>
      <c r="E11586" t="str">
        <f>T("TR ")</f>
        <v xml:space="preserve">TR </v>
      </c>
      <c r="F11586" t="str">
        <f>T("TRACTORES      ")</f>
        <v xml:space="preserve">TRACTORES      </v>
      </c>
      <c r="G11586" t="str">
        <f>T("De 16 a 25 CABALLOS FISCALES                      ")</f>
        <v xml:space="preserve">De 16 a 25 CABALLOS FISCALES                      </v>
      </c>
      <c r="H11586" t="str">
        <f>T("GASOLINA                                          ")</f>
        <v xml:space="preserve">GASOLINA                                          </v>
      </c>
      <c r="I11586">
        <v>1</v>
      </c>
    </row>
    <row r="11587" spans="1:9">
      <c r="A11587" t="str">
        <f>T("2018")</f>
        <v>2018</v>
      </c>
      <c r="B11587" t="str">
        <f>T("JURIDICO                                          ")</f>
        <v xml:space="preserve">JURIDICO                                          </v>
      </c>
      <c r="C11587" t="str">
        <f>T("RETIRO              ")</f>
        <v xml:space="preserve">RETIRO              </v>
      </c>
      <c r="D11587" t="str">
        <f>T("NIÑO JESUS          ")</f>
        <v xml:space="preserve">NIÑO JESUS          </v>
      </c>
      <c r="E11587" t="str">
        <f>T("TR ")</f>
        <v xml:space="preserve">TR </v>
      </c>
      <c r="F11587" t="str">
        <f>T("TRACTORES      ")</f>
        <v xml:space="preserve">TRACTORES      </v>
      </c>
      <c r="G11587" t="str">
        <f>T("De menos de 16 CABALLOS FISCALES                  ")</f>
        <v xml:space="preserve">De menos de 16 CABALLOS FISCALES                  </v>
      </c>
      <c r="H11587" t="str">
        <f>T("GASOLINA                                          ")</f>
        <v xml:space="preserve">GASOLINA                                          </v>
      </c>
      <c r="I11587">
        <v>7</v>
      </c>
    </row>
    <row r="11588" spans="1:9">
      <c r="A11588" t="str">
        <f>T("2018")</f>
        <v>2018</v>
      </c>
      <c r="B11588" t="str">
        <f>T("Entidad sin personalidad jurídica (art. 35.4 LGT) ")</f>
        <v xml:space="preserve">Entidad sin personalidad jurídica (art. 35.4 LGT) </v>
      </c>
      <c r="C11588" t="str">
        <f>T("RETIRO              ")</f>
        <v xml:space="preserve">RETIRO              </v>
      </c>
      <c r="D11588" t="str">
        <f>T("PACIFICO            ")</f>
        <v xml:space="preserve">PACIFICO            </v>
      </c>
      <c r="E11588" t="str">
        <f>T("TR ")</f>
        <v xml:space="preserve">TR </v>
      </c>
      <c r="F11588" t="str">
        <f>T("TRACTORES      ")</f>
        <v xml:space="preserve">TRACTORES      </v>
      </c>
      <c r="G11588" t="str">
        <f>T("De 25,01 CABALLOS FISCALES en adelante            ")</f>
        <v xml:space="preserve">De 25,01 CABALLOS FISCALES en adelante            </v>
      </c>
      <c r="H11588" t="str">
        <f>T("OTROS                                             ")</f>
        <v xml:space="preserve">OTROS                                             </v>
      </c>
      <c r="I11588">
        <v>1</v>
      </c>
    </row>
    <row r="11589" spans="1:9">
      <c r="A11589" t="str">
        <f>T("2018")</f>
        <v>2018</v>
      </c>
      <c r="B11589" t="str">
        <f>T("FISICO                                            ")</f>
        <v xml:space="preserve">FISICO                                            </v>
      </c>
      <c r="C11589" t="str">
        <f>T("RETIRO              ")</f>
        <v xml:space="preserve">RETIRO              </v>
      </c>
      <c r="D11589" t="str">
        <f>T("ESTRELLA            ")</f>
        <v xml:space="preserve">ESTRELLA            </v>
      </c>
      <c r="E11589" t="str">
        <f>T("TR ")</f>
        <v xml:space="preserve">TR </v>
      </c>
      <c r="F11589" t="str">
        <f>T("TRACTORES      ")</f>
        <v xml:space="preserve">TRACTORES      </v>
      </c>
      <c r="G11589" t="str">
        <f>T("De menos de 16 CABALLOS FISCALES                  ")</f>
        <v xml:space="preserve">De menos de 16 CABALLOS FISCALES                  </v>
      </c>
      <c r="H11589" t="str">
        <f>T("OTROS                                             ")</f>
        <v xml:space="preserve">OTROS                                             </v>
      </c>
      <c r="I11589">
        <v>1</v>
      </c>
    </row>
    <row r="11590" spans="1:9">
      <c r="A11590" t="str">
        <f>T("2018")</f>
        <v>2018</v>
      </c>
      <c r="B11590" t="str">
        <f>T("JURIDICO                                          ")</f>
        <v xml:space="preserve">JURIDICO                                          </v>
      </c>
      <c r="C11590" t="str">
        <f>T("RETIRO              ")</f>
        <v xml:space="preserve">RETIRO              </v>
      </c>
      <c r="D11590" t="str">
        <f>T("ESTRELLA            ")</f>
        <v xml:space="preserve">ESTRELLA            </v>
      </c>
      <c r="E11590" t="str">
        <f>T("TR ")</f>
        <v xml:space="preserve">TR </v>
      </c>
      <c r="F11590" t="str">
        <f>T("TRACTORES      ")</f>
        <v xml:space="preserve">TRACTORES      </v>
      </c>
      <c r="G11590" t="str">
        <f>T("De menos de 16 CABALLOS FISCALES                  ")</f>
        <v xml:space="preserve">De menos de 16 CABALLOS FISCALES                  </v>
      </c>
      <c r="H11590" t="str">
        <f>T("OTROS                                             ")</f>
        <v xml:space="preserve">OTROS                                             </v>
      </c>
      <c r="I11590">
        <v>1</v>
      </c>
    </row>
    <row r="11591" spans="1:9">
      <c r="A11591" t="str">
        <f>T("2018")</f>
        <v>2018</v>
      </c>
      <c r="B11591" t="str">
        <f>T("JURIDICO                                          ")</f>
        <v xml:space="preserve">JURIDICO                                          </v>
      </c>
      <c r="C11591" t="str">
        <f>T("RETIRO              ")</f>
        <v xml:space="preserve">RETIRO              </v>
      </c>
      <c r="D11591" t="str">
        <f>T("LOS JERONIMOS       ")</f>
        <v xml:space="preserve">LOS JERONIMOS       </v>
      </c>
      <c r="E11591" t="str">
        <f>T("TR ")</f>
        <v xml:space="preserve">TR </v>
      </c>
      <c r="F11591" t="str">
        <f>T("TRACTORES      ")</f>
        <v xml:space="preserve">TRACTORES      </v>
      </c>
      <c r="G11591" t="str">
        <f>T("De 16 a 25 CABALLOS FISCALES                      ")</f>
        <v xml:space="preserve">De 16 a 25 CABALLOS FISCALES                      </v>
      </c>
      <c r="H11591" t="str">
        <f>T("OTROS                                             ")</f>
        <v xml:space="preserve">OTROS                                             </v>
      </c>
      <c r="I11591">
        <v>1</v>
      </c>
    </row>
    <row r="11592" spans="1:9">
      <c r="A11592" t="str">
        <f>T("2018")</f>
        <v>2018</v>
      </c>
      <c r="B11592" t="str">
        <f>T("JURIDICO                                          ")</f>
        <v xml:space="preserve">JURIDICO                                          </v>
      </c>
      <c r="C11592" t="str">
        <f>T("RETIRO              ")</f>
        <v xml:space="preserve">RETIRO              </v>
      </c>
      <c r="D11592" t="str">
        <f>T("LOS JERONIMOS       ")</f>
        <v xml:space="preserve">LOS JERONIMOS       </v>
      </c>
      <c r="E11592" t="str">
        <f>T("TR ")</f>
        <v xml:space="preserve">TR </v>
      </c>
      <c r="F11592" t="str">
        <f>T("TRACTORES      ")</f>
        <v xml:space="preserve">TRACTORES      </v>
      </c>
      <c r="G11592" t="str">
        <f>T("De 25,01 CABALLOS FISCALES en adelante            ")</f>
        <v xml:space="preserve">De 25,01 CABALLOS FISCALES en adelante            </v>
      </c>
      <c r="H11592" t="str">
        <f>T("OTROS                                             ")</f>
        <v xml:space="preserve">OTROS                                             </v>
      </c>
      <c r="I11592">
        <v>1</v>
      </c>
    </row>
    <row r="11593" spans="1:9">
      <c r="A11593" t="str">
        <f>T("2018")</f>
        <v>2018</v>
      </c>
      <c r="B11593" t="str">
        <f>T("FISICO                                            ")</f>
        <v xml:space="preserve">FISICO                                            </v>
      </c>
      <c r="C11593" t="str">
        <f>T("RETIRO              ")</f>
        <v xml:space="preserve">RETIRO              </v>
      </c>
      <c r="D11593" t="str">
        <f>T("PACIFICO            ")</f>
        <v xml:space="preserve">PACIFICO            </v>
      </c>
      <c r="E11593" t="str">
        <f>T("TR ")</f>
        <v xml:space="preserve">TR </v>
      </c>
      <c r="F11593" t="str">
        <f>T("TRACTORES      ")</f>
        <v xml:space="preserve">TRACTORES      </v>
      </c>
      <c r="G11593" t="str">
        <f>T("De menos de 16 CABALLOS FISCALES                  ")</f>
        <v xml:space="preserve">De menos de 16 CABALLOS FISCALES                  </v>
      </c>
      <c r="I11593">
        <v>3</v>
      </c>
    </row>
    <row r="11594" spans="1:9">
      <c r="A11594" t="str">
        <f>T("2018")</f>
        <v>2018</v>
      </c>
      <c r="B11594" t="str">
        <f>T("FISICO                                            ")</f>
        <v xml:space="preserve">FISICO                                            </v>
      </c>
      <c r="C11594" t="str">
        <f>T("RETIRO              ")</f>
        <v xml:space="preserve">RETIRO              </v>
      </c>
      <c r="D11594" t="str">
        <f>T("PACIFICO            ")</f>
        <v xml:space="preserve">PACIFICO            </v>
      </c>
      <c r="E11594" t="str">
        <f>T("TR ")</f>
        <v xml:space="preserve">TR </v>
      </c>
      <c r="F11594" t="str">
        <f>T("TRACTORES      ")</f>
        <v xml:space="preserve">TRACTORES      </v>
      </c>
      <c r="G11594" t="str">
        <f>T("De 25,01 CABALLOS FISCALES en adelante            ")</f>
        <v xml:space="preserve">De 25,01 CABALLOS FISCALES en adelante            </v>
      </c>
      <c r="I11594">
        <v>2</v>
      </c>
    </row>
    <row r="11595" spans="1:9">
      <c r="A11595" t="str">
        <f>T("2018")</f>
        <v>2018</v>
      </c>
      <c r="B11595" t="str">
        <f>T("FISICO                                            ")</f>
        <v xml:space="preserve">FISICO                                            </v>
      </c>
      <c r="C11595" t="str">
        <f>T("RETIRO              ")</f>
        <v xml:space="preserve">RETIRO              </v>
      </c>
      <c r="D11595" t="str">
        <f>T("ADELFAS             ")</f>
        <v xml:space="preserve">ADELFAS             </v>
      </c>
      <c r="E11595" t="str">
        <f>T("TR ")</f>
        <v xml:space="preserve">TR </v>
      </c>
      <c r="F11595" t="str">
        <f>T("TRACTORES      ")</f>
        <v xml:space="preserve">TRACTORES      </v>
      </c>
      <c r="G11595" t="str">
        <f>T("De menos de 16 CABALLOS FISCALES                  ")</f>
        <v xml:space="preserve">De menos de 16 CABALLOS FISCALES                  </v>
      </c>
      <c r="I11595">
        <v>2</v>
      </c>
    </row>
    <row r="11596" spans="1:9">
      <c r="A11596" t="str">
        <f>T("2018")</f>
        <v>2018</v>
      </c>
      <c r="B11596" t="str">
        <f>T("FISICO                                            ")</f>
        <v xml:space="preserve">FISICO                                            </v>
      </c>
      <c r="C11596" t="str">
        <f>T("RETIRO              ")</f>
        <v xml:space="preserve">RETIRO              </v>
      </c>
      <c r="D11596" t="str">
        <f>T("ESTRELLA            ")</f>
        <v xml:space="preserve">ESTRELLA            </v>
      </c>
      <c r="E11596" t="str">
        <f>T("TR ")</f>
        <v xml:space="preserve">TR </v>
      </c>
      <c r="F11596" t="str">
        <f>T("TRACTORES      ")</f>
        <v xml:space="preserve">TRACTORES      </v>
      </c>
      <c r="G11596" t="str">
        <f>T("De menos de 16 CABALLOS FISCALES                  ")</f>
        <v xml:space="preserve">De menos de 16 CABALLOS FISCALES                  </v>
      </c>
      <c r="I11596">
        <v>1</v>
      </c>
    </row>
    <row r="11597" spans="1:9">
      <c r="A11597" t="str">
        <f>T("2018")</f>
        <v>2018</v>
      </c>
      <c r="B11597" t="str">
        <f>T("FISICO                                            ")</f>
        <v xml:space="preserve">FISICO                                            </v>
      </c>
      <c r="C11597" t="str">
        <f>T("RETIRO              ")</f>
        <v xml:space="preserve">RETIRO              </v>
      </c>
      <c r="D11597" t="str">
        <f>T("IBIZA               ")</f>
        <v xml:space="preserve">IBIZA               </v>
      </c>
      <c r="E11597" t="str">
        <f>T("TR ")</f>
        <v xml:space="preserve">TR </v>
      </c>
      <c r="F11597" t="str">
        <f>T("TRACTORES      ")</f>
        <v xml:space="preserve">TRACTORES      </v>
      </c>
      <c r="G11597" t="str">
        <f>T("De menos de 16 CABALLOS FISCALES                  ")</f>
        <v xml:space="preserve">De menos de 16 CABALLOS FISCALES                  </v>
      </c>
      <c r="I11597">
        <v>1</v>
      </c>
    </row>
    <row r="11598" spans="1:9">
      <c r="A11598" t="str">
        <f>T("2018")</f>
        <v>2018</v>
      </c>
      <c r="B11598" t="str">
        <f>T("FISICO                                            ")</f>
        <v xml:space="preserve">FISICO                                            </v>
      </c>
      <c r="C11598" t="str">
        <f>T("RETIRO              ")</f>
        <v xml:space="preserve">RETIRO              </v>
      </c>
      <c r="D11598" t="str">
        <f>T("IBIZA               ")</f>
        <v xml:space="preserve">IBIZA               </v>
      </c>
      <c r="E11598" t="str">
        <f>T("TR ")</f>
        <v xml:space="preserve">TR </v>
      </c>
      <c r="F11598" t="str">
        <f>T("TRACTORES      ")</f>
        <v xml:space="preserve">TRACTORES      </v>
      </c>
      <c r="G11598" t="str">
        <f>T("De 25,01 CABALLOS FISCALES en adelante            ")</f>
        <v xml:space="preserve">De 25,01 CABALLOS FISCALES en adelante            </v>
      </c>
      <c r="I11598">
        <v>2</v>
      </c>
    </row>
    <row r="11599" spans="1:9">
      <c r="A11599" t="str">
        <f>T("2018")</f>
        <v>2018</v>
      </c>
      <c r="B11599" t="str">
        <f>T("FISICO                                            ")</f>
        <v xml:space="preserve">FISICO                                            </v>
      </c>
      <c r="C11599" t="str">
        <f>T("RETIRO              ")</f>
        <v xml:space="preserve">RETIRO              </v>
      </c>
      <c r="D11599" t="str">
        <f>T("LOS JERONIMOS       ")</f>
        <v xml:space="preserve">LOS JERONIMOS       </v>
      </c>
      <c r="E11599" t="str">
        <f>T("TR ")</f>
        <v xml:space="preserve">TR </v>
      </c>
      <c r="F11599" t="str">
        <f>T("TRACTORES      ")</f>
        <v xml:space="preserve">TRACTORES      </v>
      </c>
      <c r="G11599" t="str">
        <f>T("De menos de 16 CABALLOS FISCALES                  ")</f>
        <v xml:space="preserve">De menos de 16 CABALLOS FISCALES                  </v>
      </c>
      <c r="I11599">
        <v>3</v>
      </c>
    </row>
    <row r="11600" spans="1:9">
      <c r="A11600" t="str">
        <f>T("2018")</f>
        <v>2018</v>
      </c>
      <c r="B11600" t="str">
        <f>T("FISICO                                            ")</f>
        <v xml:space="preserve">FISICO                                            </v>
      </c>
      <c r="C11600" t="str">
        <f>T("RETIRO              ")</f>
        <v xml:space="preserve">RETIRO              </v>
      </c>
      <c r="D11600" t="str">
        <f>T("NIÑO JESUS          ")</f>
        <v xml:space="preserve">NIÑO JESUS          </v>
      </c>
      <c r="E11600" t="str">
        <f>T("TR ")</f>
        <v xml:space="preserve">TR </v>
      </c>
      <c r="F11600" t="str">
        <f>T("TRACTORES      ")</f>
        <v xml:space="preserve">TRACTORES      </v>
      </c>
      <c r="G11600" t="str">
        <f>T("De menos de 16 CABALLOS FISCALES                  ")</f>
        <v xml:space="preserve">De menos de 16 CABALLOS FISCALES                  </v>
      </c>
      <c r="I11600">
        <v>1</v>
      </c>
    </row>
    <row r="11601" spans="1:9">
      <c r="A11601" t="str">
        <f>T("2018")</f>
        <v>2018</v>
      </c>
      <c r="B11601" t="str">
        <f>T("JURIDICO                                          ")</f>
        <v xml:space="preserve">JURIDICO                                          </v>
      </c>
      <c r="C11601" t="str">
        <f>T("RETIRO              ")</f>
        <v xml:space="preserve">RETIRO              </v>
      </c>
      <c r="D11601" t="str">
        <f>T("PACIFICO            ")</f>
        <v xml:space="preserve">PACIFICO            </v>
      </c>
      <c r="E11601" t="str">
        <f>T("TR ")</f>
        <v xml:space="preserve">TR </v>
      </c>
      <c r="F11601" t="str">
        <f>T("TRACTORES      ")</f>
        <v xml:space="preserve">TRACTORES      </v>
      </c>
      <c r="G11601" t="str">
        <f>T("De 16 a 25 CABALLOS FISCALES                      ")</f>
        <v xml:space="preserve">De 16 a 25 CABALLOS FISCALES                      </v>
      </c>
      <c r="I11601">
        <v>1</v>
      </c>
    </row>
    <row r="11602" spans="1:9">
      <c r="A11602" t="str">
        <f>T("2018")</f>
        <v>2018</v>
      </c>
      <c r="B11602" t="str">
        <f>T("JURIDICO                                          ")</f>
        <v xml:space="preserve">JURIDICO                                          </v>
      </c>
      <c r="C11602" t="str">
        <f>T("RETIRO              ")</f>
        <v xml:space="preserve">RETIRO              </v>
      </c>
      <c r="D11602" t="str">
        <f>T("PACIFICO            ")</f>
        <v xml:space="preserve">PACIFICO            </v>
      </c>
      <c r="E11602" t="str">
        <f>T("TR ")</f>
        <v xml:space="preserve">TR </v>
      </c>
      <c r="F11602" t="str">
        <f>T("TRACTORES      ")</f>
        <v xml:space="preserve">TRACTORES      </v>
      </c>
      <c r="G11602" t="str">
        <f>T("De 25,01 CABALLOS FISCALES en adelante            ")</f>
        <v xml:space="preserve">De 25,01 CABALLOS FISCALES en adelante            </v>
      </c>
      <c r="I11602">
        <v>3</v>
      </c>
    </row>
    <row r="11603" spans="1:9">
      <c r="A11603" t="str">
        <f>T("2018")</f>
        <v>2018</v>
      </c>
      <c r="B11603" t="str">
        <f>T("JURIDICO                                          ")</f>
        <v xml:space="preserve">JURIDICO                                          </v>
      </c>
      <c r="C11603" t="str">
        <f>T("RETIRO              ")</f>
        <v xml:space="preserve">RETIRO              </v>
      </c>
      <c r="D11603" t="str">
        <f>T("ADELFAS             ")</f>
        <v xml:space="preserve">ADELFAS             </v>
      </c>
      <c r="E11603" t="str">
        <f>T("TR ")</f>
        <v xml:space="preserve">TR </v>
      </c>
      <c r="F11603" t="str">
        <f>T("TRACTORES      ")</f>
        <v xml:space="preserve">TRACTORES      </v>
      </c>
      <c r="G11603" t="str">
        <f>T("De 25,01 CABALLOS FISCALES en adelante            ")</f>
        <v xml:space="preserve">De 25,01 CABALLOS FISCALES en adelante            </v>
      </c>
      <c r="I11603">
        <v>2</v>
      </c>
    </row>
    <row r="11604" spans="1:9">
      <c r="A11604" t="str">
        <f>T("2018")</f>
        <v>2018</v>
      </c>
      <c r="B11604" t="str">
        <f>T("JURIDICO                                          ")</f>
        <v xml:space="preserve">JURIDICO                                          </v>
      </c>
      <c r="C11604" t="str">
        <f>T("RETIRO              ")</f>
        <v xml:space="preserve">RETIRO              </v>
      </c>
      <c r="D11604" t="str">
        <f>T("ESTRELLA            ")</f>
        <v xml:space="preserve">ESTRELLA            </v>
      </c>
      <c r="E11604" t="str">
        <f>T("TR ")</f>
        <v xml:space="preserve">TR </v>
      </c>
      <c r="F11604" t="str">
        <f>T("TRACTORES      ")</f>
        <v xml:space="preserve">TRACTORES      </v>
      </c>
      <c r="G11604" t="str">
        <f>T("De 16 a 25 CABALLOS FISCALES                      ")</f>
        <v xml:space="preserve">De 16 a 25 CABALLOS FISCALES                      </v>
      </c>
      <c r="I11604">
        <v>1</v>
      </c>
    </row>
    <row r="11605" spans="1:9">
      <c r="A11605" t="str">
        <f>T("2018")</f>
        <v>2018</v>
      </c>
      <c r="B11605" t="str">
        <f>T("JURIDICO                                          ")</f>
        <v xml:space="preserve">JURIDICO                                          </v>
      </c>
      <c r="C11605" t="str">
        <f>T("RETIRO              ")</f>
        <v xml:space="preserve">RETIRO              </v>
      </c>
      <c r="D11605" t="str">
        <f>T("ESTRELLA            ")</f>
        <v xml:space="preserve">ESTRELLA            </v>
      </c>
      <c r="E11605" t="str">
        <f>T("TR ")</f>
        <v xml:space="preserve">TR </v>
      </c>
      <c r="F11605" t="str">
        <f>T("TRACTORES      ")</f>
        <v xml:space="preserve">TRACTORES      </v>
      </c>
      <c r="G11605" t="str">
        <f>T("De 25,01 CABALLOS FISCALES en adelante            ")</f>
        <v xml:space="preserve">De 25,01 CABALLOS FISCALES en adelante            </v>
      </c>
      <c r="I11605">
        <v>1</v>
      </c>
    </row>
    <row r="11606" spans="1:9">
      <c r="A11606" t="str">
        <f>T("2018")</f>
        <v>2018</v>
      </c>
      <c r="B11606" t="str">
        <f>T("JURIDICO                                          ")</f>
        <v xml:space="preserve">JURIDICO                                          </v>
      </c>
      <c r="C11606" t="str">
        <f>T("RETIRO              ")</f>
        <v xml:space="preserve">RETIRO              </v>
      </c>
      <c r="D11606" t="str">
        <f>T("IBIZA               ")</f>
        <v xml:space="preserve">IBIZA               </v>
      </c>
      <c r="E11606" t="str">
        <f>T("TR ")</f>
        <v xml:space="preserve">TR </v>
      </c>
      <c r="F11606" t="str">
        <f>T("TRACTORES      ")</f>
        <v xml:space="preserve">TRACTORES      </v>
      </c>
      <c r="G11606" t="str">
        <f>T("De 25,01 CABALLOS FISCALES en adelante            ")</f>
        <v xml:space="preserve">De 25,01 CABALLOS FISCALES en adelante            </v>
      </c>
      <c r="I11606">
        <v>1</v>
      </c>
    </row>
    <row r="11607" spans="1:9">
      <c r="A11607" t="str">
        <f>T("2018")</f>
        <v>2018</v>
      </c>
      <c r="B11607" t="str">
        <f>T("JURIDICO                                          ")</f>
        <v xml:space="preserve">JURIDICO                                          </v>
      </c>
      <c r="C11607" t="str">
        <f>T("RETIRO              ")</f>
        <v xml:space="preserve">RETIRO              </v>
      </c>
      <c r="D11607" t="str">
        <f>T("LOS JERONIMOS       ")</f>
        <v xml:space="preserve">LOS JERONIMOS       </v>
      </c>
      <c r="E11607" t="str">
        <f>T("TR ")</f>
        <v xml:space="preserve">TR </v>
      </c>
      <c r="F11607" t="str">
        <f>T("TRACTORES      ")</f>
        <v xml:space="preserve">TRACTORES      </v>
      </c>
      <c r="G11607" t="str">
        <f>T("De menos de 16 CABALLOS FISCALES                  ")</f>
        <v xml:space="preserve">De menos de 16 CABALLOS FISCALES                  </v>
      </c>
      <c r="I11607">
        <v>3</v>
      </c>
    </row>
    <row r="11608" spans="1:9">
      <c r="A11608" t="str">
        <f>T("2018")</f>
        <v>2018</v>
      </c>
      <c r="B11608" t="str">
        <f>T("JURIDICO                                          ")</f>
        <v xml:space="preserve">JURIDICO                                          </v>
      </c>
      <c r="C11608" t="str">
        <f>T("RETIRO              ")</f>
        <v xml:space="preserve">RETIRO              </v>
      </c>
      <c r="D11608" t="str">
        <f>T("LOS JERONIMOS       ")</f>
        <v xml:space="preserve">LOS JERONIMOS       </v>
      </c>
      <c r="E11608" t="str">
        <f>T("TR ")</f>
        <v xml:space="preserve">TR </v>
      </c>
      <c r="F11608" t="str">
        <f>T("TRACTORES      ")</f>
        <v xml:space="preserve">TRACTORES      </v>
      </c>
      <c r="G11608" t="str">
        <f>T("De 16 a 25 CABALLOS FISCALES                      ")</f>
        <v xml:space="preserve">De 16 a 25 CABALLOS FISCALES                      </v>
      </c>
      <c r="I11608">
        <v>2</v>
      </c>
    </row>
    <row r="11609" spans="1:9">
      <c r="A11609" t="str">
        <f>T("2018")</f>
        <v>2018</v>
      </c>
      <c r="B11609" t="str">
        <f>T("JURIDICO                                          ")</f>
        <v xml:space="preserve">JURIDICO                                          </v>
      </c>
      <c r="C11609" t="str">
        <f>T("RETIRO              ")</f>
        <v xml:space="preserve">RETIRO              </v>
      </c>
      <c r="D11609" t="str">
        <f>T("LOS JERONIMOS       ")</f>
        <v xml:space="preserve">LOS JERONIMOS       </v>
      </c>
      <c r="E11609" t="str">
        <f>T("TR ")</f>
        <v xml:space="preserve">TR </v>
      </c>
      <c r="F11609" t="str">
        <f>T("TRACTORES      ")</f>
        <v xml:space="preserve">TRACTORES      </v>
      </c>
      <c r="G11609" t="str">
        <f>T("De 25,01 CABALLOS FISCALES en adelante            ")</f>
        <v xml:space="preserve">De 25,01 CABALLOS FISCALES en adelante            </v>
      </c>
      <c r="I11609">
        <v>1</v>
      </c>
    </row>
    <row r="11610" spans="1:9">
      <c r="A11610" t="str">
        <f>T("2018")</f>
        <v>2018</v>
      </c>
      <c r="B11610" t="str">
        <f>T("FISICO                                            ")</f>
        <v xml:space="preserve">FISICO                                            </v>
      </c>
      <c r="C11610" t="str">
        <f>T("RETIRO              ")</f>
        <v xml:space="preserve">RETIRO              </v>
      </c>
      <c r="D11610" t="str">
        <f>T("ESTRELLA            ")</f>
        <v xml:space="preserve">ESTRELLA            </v>
      </c>
      <c r="E11610" t="str">
        <f>T("TR ")</f>
        <v xml:space="preserve">TR </v>
      </c>
      <c r="F11610" t="str">
        <f>T("TRACTORES      ")</f>
        <v xml:space="preserve">TRACTORES      </v>
      </c>
      <c r="G11610" t="str">
        <f>T("De menos de 16 CABALLOS FISCALES                  ")</f>
        <v xml:space="preserve">De menos de 16 CABALLOS FISCALES                  </v>
      </c>
      <c r="I11610">
        <v>1</v>
      </c>
    </row>
    <row r="11611" spans="1:9">
      <c r="A11611" t="str">
        <f>T("2018")</f>
        <v>2018</v>
      </c>
      <c r="B11611" t="str">
        <f>T("FISICO                                            ")</f>
        <v xml:space="preserve">FISICO                                            </v>
      </c>
      <c r="C11611" t="str">
        <f>T("RETIRO              ")</f>
        <v xml:space="preserve">RETIRO              </v>
      </c>
      <c r="D11611" t="str">
        <f>T("PACIFICO            ")</f>
        <v xml:space="preserve">PACIFICO            </v>
      </c>
      <c r="E11611" t="str">
        <f>T("TU ")</f>
        <v xml:space="preserve">TU </v>
      </c>
      <c r="F11611" t="str">
        <f>T("TURISMOS       ")</f>
        <v xml:space="preserve">TURISMOS       </v>
      </c>
      <c r="G11611" t="str">
        <f>T("De 12 a 15,99 CABALLOS FISCALES                   ")</f>
        <v xml:space="preserve">De 12 a 15,99 CABALLOS FISCALES                   </v>
      </c>
      <c r="H11611" t="s">
        <v>2</v>
      </c>
      <c r="I11611">
        <v>1</v>
      </c>
    </row>
    <row r="11612" spans="1:9">
      <c r="A11612" t="str">
        <f>T("2018")</f>
        <v>2018</v>
      </c>
      <c r="B11612" t="str">
        <f>T("FISICO                                            ")</f>
        <v xml:space="preserve">FISICO                                            </v>
      </c>
      <c r="C11612" t="str">
        <f>T("RETIRO              ")</f>
        <v xml:space="preserve">RETIRO              </v>
      </c>
      <c r="D11612" t="str">
        <f>T("LOS JERONIMOS       ")</f>
        <v xml:space="preserve">LOS JERONIMOS       </v>
      </c>
      <c r="E11612" t="str">
        <f>T("TU ")</f>
        <v xml:space="preserve">TU </v>
      </c>
      <c r="F11612" t="str">
        <f>T("TURISMOS       ")</f>
        <v xml:space="preserve">TURISMOS       </v>
      </c>
      <c r="G11612" t="str">
        <f>T("De menos de 8 CABALLOS FISCALES                   ")</f>
        <v xml:space="preserve">De menos de 8 CABALLOS FISCALES                   </v>
      </c>
      <c r="H11612" t="s">
        <v>2</v>
      </c>
      <c r="I11612">
        <v>1</v>
      </c>
    </row>
    <row r="11613" spans="1:9">
      <c r="A11613" t="str">
        <f>T("2018")</f>
        <v>2018</v>
      </c>
      <c r="B11613" t="str">
        <f>T("FISICO                                            ")</f>
        <v xml:space="preserve">FISICO                                            </v>
      </c>
      <c r="C11613" t="str">
        <f>T("RETIRO              ")</f>
        <v xml:space="preserve">RETIRO              </v>
      </c>
      <c r="D11613" t="str">
        <f>T("NIÑO JESUS          ")</f>
        <v xml:space="preserve">NIÑO JESUS          </v>
      </c>
      <c r="E11613" t="str">
        <f>T("TU ")</f>
        <v xml:space="preserve">TU </v>
      </c>
      <c r="F11613" t="str">
        <f>T("TURISMOS       ")</f>
        <v xml:space="preserve">TURISMOS       </v>
      </c>
      <c r="G11613" t="str">
        <f>T("De 16 a 19,99 CABALLOS FISCALES                   ")</f>
        <v xml:space="preserve">De 16 a 19,99 CABALLOS FISCALES                   </v>
      </c>
      <c r="H11613" t="s">
        <v>2</v>
      </c>
      <c r="I11613">
        <v>1</v>
      </c>
    </row>
    <row r="11614" spans="1:9">
      <c r="A11614" t="str">
        <f>T("2018")</f>
        <v>2018</v>
      </c>
      <c r="B11614" t="str">
        <f>T("Entidad sin personalidad jurídica (art. 35.4 LGT) ")</f>
        <v xml:space="preserve">Entidad sin personalidad jurídica (art. 35.4 LGT) </v>
      </c>
      <c r="C11614" t="str">
        <f>T("RETIRO              ")</f>
        <v xml:space="preserve">RETIRO              </v>
      </c>
      <c r="D11614" t="str">
        <f>T("PACIFICO            ")</f>
        <v xml:space="preserve">PACIFICO            </v>
      </c>
      <c r="E11614" t="str">
        <f>T("TU ")</f>
        <v xml:space="preserve">TU </v>
      </c>
      <c r="F11614" t="str">
        <f>T("TURISMOS       ")</f>
        <v xml:space="preserve">TURISMOS       </v>
      </c>
      <c r="G11614" t="str">
        <f>T("De 8 a 11,99 CABALLOS FISCALES                    ")</f>
        <v xml:space="preserve">De 8 a 11,99 CABALLOS FISCALES                    </v>
      </c>
      <c r="H11614" t="str">
        <f>T("DIESEL                                            ")</f>
        <v xml:space="preserve">DIESEL                                            </v>
      </c>
      <c r="I11614">
        <v>2</v>
      </c>
    </row>
    <row r="11615" spans="1:9">
      <c r="A11615" t="str">
        <f>T("2018")</f>
        <v>2018</v>
      </c>
      <c r="B11615" t="str">
        <f>T("Entidad sin personalidad jurídica (art. 35.4 LGT) ")</f>
        <v xml:space="preserve">Entidad sin personalidad jurídica (art. 35.4 LGT) </v>
      </c>
      <c r="C11615" t="str">
        <f>T("RETIRO              ")</f>
        <v xml:space="preserve">RETIRO              </v>
      </c>
      <c r="D11615" t="str">
        <f>T("PACIFICO            ")</f>
        <v xml:space="preserve">PACIFICO            </v>
      </c>
      <c r="E11615" t="str">
        <f>T("TU ")</f>
        <v xml:space="preserve">TU </v>
      </c>
      <c r="F11615" t="str">
        <f>T("TURISMOS       ")</f>
        <v xml:space="preserve">TURISMOS       </v>
      </c>
      <c r="G11615" t="str">
        <f>T("De 12 a 15,99 CABALLOS FISCALES                   ")</f>
        <v xml:space="preserve">De 12 a 15,99 CABALLOS FISCALES                   </v>
      </c>
      <c r="H11615" t="str">
        <f>T("DIESEL                                            ")</f>
        <v xml:space="preserve">DIESEL                                            </v>
      </c>
      <c r="I11615">
        <v>9</v>
      </c>
    </row>
    <row r="11616" spans="1:9">
      <c r="A11616" t="str">
        <f>T("2018")</f>
        <v>2018</v>
      </c>
      <c r="B11616" t="str">
        <f>T("Entidad sin personalidad jurídica (art. 35.4 LGT) ")</f>
        <v xml:space="preserve">Entidad sin personalidad jurídica (art. 35.4 LGT) </v>
      </c>
      <c r="C11616" t="str">
        <f>T("RETIRO              ")</f>
        <v xml:space="preserve">RETIRO              </v>
      </c>
      <c r="D11616" t="str">
        <f>T("PACIFICO            ")</f>
        <v xml:space="preserve">PACIFICO            </v>
      </c>
      <c r="E11616" t="str">
        <f>T("TU ")</f>
        <v xml:space="preserve">TU </v>
      </c>
      <c r="F11616" t="str">
        <f>T("TURISMOS       ")</f>
        <v xml:space="preserve">TURISMOS       </v>
      </c>
      <c r="G11616" t="str">
        <f>T("De 16 a 19,99 CABALLOS FISCALES                   ")</f>
        <v xml:space="preserve">De 16 a 19,99 CABALLOS FISCALES                   </v>
      </c>
      <c r="H11616" t="str">
        <f>T("DIESEL                                            ")</f>
        <v xml:space="preserve">DIESEL                                            </v>
      </c>
      <c r="I11616">
        <v>1</v>
      </c>
    </row>
    <row r="11617" spans="1:9">
      <c r="A11617" t="str">
        <f>T("2018")</f>
        <v>2018</v>
      </c>
      <c r="B11617" t="str">
        <f>T("Entidad sin personalidad jurídica (art. 35.4 LGT) ")</f>
        <v xml:space="preserve">Entidad sin personalidad jurídica (art. 35.4 LGT) </v>
      </c>
      <c r="C11617" t="str">
        <f>T("RETIRO              ")</f>
        <v xml:space="preserve">RETIRO              </v>
      </c>
      <c r="D11617" t="str">
        <f>T("ADELFAS             ")</f>
        <v xml:space="preserve">ADELFAS             </v>
      </c>
      <c r="E11617" t="str">
        <f>T("TU ")</f>
        <v xml:space="preserve">TU </v>
      </c>
      <c r="F11617" t="str">
        <f>T("TURISMOS       ")</f>
        <v xml:space="preserve">TURISMOS       </v>
      </c>
      <c r="G11617" t="str">
        <f>T("De 8 a 11,99 CABALLOS FISCALES                    ")</f>
        <v xml:space="preserve">De 8 a 11,99 CABALLOS FISCALES                    </v>
      </c>
      <c r="H11617" t="str">
        <f>T("DIESEL                                            ")</f>
        <v xml:space="preserve">DIESEL                                            </v>
      </c>
      <c r="I11617">
        <v>1</v>
      </c>
    </row>
    <row r="11618" spans="1:9">
      <c r="A11618" t="str">
        <f>T("2018")</f>
        <v>2018</v>
      </c>
      <c r="B11618" t="str">
        <f>T("Entidad sin personalidad jurídica (art. 35.4 LGT) ")</f>
        <v xml:space="preserve">Entidad sin personalidad jurídica (art. 35.4 LGT) </v>
      </c>
      <c r="C11618" t="str">
        <f>T("RETIRO              ")</f>
        <v xml:space="preserve">RETIRO              </v>
      </c>
      <c r="D11618" t="str">
        <f>T("ADELFAS             ")</f>
        <v xml:space="preserve">ADELFAS             </v>
      </c>
      <c r="E11618" t="str">
        <f>T("TU ")</f>
        <v xml:space="preserve">TU </v>
      </c>
      <c r="F11618" t="str">
        <f>T("TURISMOS       ")</f>
        <v xml:space="preserve">TURISMOS       </v>
      </c>
      <c r="G11618" t="str">
        <f>T("De 12 a 15,99 CABALLOS FISCALES                   ")</f>
        <v xml:space="preserve">De 12 a 15,99 CABALLOS FISCALES                   </v>
      </c>
      <c r="H11618" t="str">
        <f>T("DIESEL                                            ")</f>
        <v xml:space="preserve">DIESEL                                            </v>
      </c>
      <c r="I11618">
        <v>5</v>
      </c>
    </row>
    <row r="11619" spans="1:9">
      <c r="A11619" t="str">
        <f>T("2018")</f>
        <v>2018</v>
      </c>
      <c r="B11619" t="str">
        <f>T("Entidad sin personalidad jurídica (art. 35.4 LGT) ")</f>
        <v xml:space="preserve">Entidad sin personalidad jurídica (art. 35.4 LGT) </v>
      </c>
      <c r="C11619" t="str">
        <f>T("RETIRO              ")</f>
        <v xml:space="preserve">RETIRO              </v>
      </c>
      <c r="D11619" t="str">
        <f>T("ADELFAS             ")</f>
        <v xml:space="preserve">ADELFAS             </v>
      </c>
      <c r="E11619" t="str">
        <f>T("TU ")</f>
        <v xml:space="preserve">TU </v>
      </c>
      <c r="F11619" t="str">
        <f>T("TURISMOS       ")</f>
        <v xml:space="preserve">TURISMOS       </v>
      </c>
      <c r="G11619" t="str">
        <f>T("De 16 a 19,99 CABALLOS FISCALES                   ")</f>
        <v xml:space="preserve">De 16 a 19,99 CABALLOS FISCALES                   </v>
      </c>
      <c r="H11619" t="str">
        <f>T("DIESEL                                            ")</f>
        <v xml:space="preserve">DIESEL                                            </v>
      </c>
      <c r="I11619">
        <v>2</v>
      </c>
    </row>
    <row r="11620" spans="1:9">
      <c r="A11620" t="str">
        <f>T("2018")</f>
        <v>2018</v>
      </c>
      <c r="B11620" t="str">
        <f>T("Entidad sin personalidad jurídica (art. 35.4 LGT) ")</f>
        <v xml:space="preserve">Entidad sin personalidad jurídica (art. 35.4 LGT) </v>
      </c>
      <c r="C11620" t="str">
        <f>T("RETIRO              ")</f>
        <v xml:space="preserve">RETIRO              </v>
      </c>
      <c r="D11620" t="str">
        <f>T("ESTRELLA            ")</f>
        <v xml:space="preserve">ESTRELLA            </v>
      </c>
      <c r="E11620" t="str">
        <f>T("TU ")</f>
        <v xml:space="preserve">TU </v>
      </c>
      <c r="F11620" t="str">
        <f>T("TURISMOS       ")</f>
        <v xml:space="preserve">TURISMOS       </v>
      </c>
      <c r="G11620" t="str">
        <f>T("De 8 a 11,99 CABALLOS FISCALES                    ")</f>
        <v xml:space="preserve">De 8 a 11,99 CABALLOS FISCALES                    </v>
      </c>
      <c r="H11620" t="str">
        <f>T("DIESEL                                            ")</f>
        <v xml:space="preserve">DIESEL                                            </v>
      </c>
      <c r="I11620">
        <v>3</v>
      </c>
    </row>
    <row r="11621" spans="1:9">
      <c r="A11621" t="str">
        <f>T("2018")</f>
        <v>2018</v>
      </c>
      <c r="B11621" t="str">
        <f>T("Entidad sin personalidad jurídica (art. 35.4 LGT) ")</f>
        <v xml:space="preserve">Entidad sin personalidad jurídica (art. 35.4 LGT) </v>
      </c>
      <c r="C11621" t="str">
        <f>T("RETIRO              ")</f>
        <v xml:space="preserve">RETIRO              </v>
      </c>
      <c r="D11621" t="str">
        <f>T("ESTRELLA            ")</f>
        <v xml:space="preserve">ESTRELLA            </v>
      </c>
      <c r="E11621" t="str">
        <f>T("TU ")</f>
        <v xml:space="preserve">TU </v>
      </c>
      <c r="F11621" t="str">
        <f>T("TURISMOS       ")</f>
        <v xml:space="preserve">TURISMOS       </v>
      </c>
      <c r="G11621" t="str">
        <f>T("De 12 a 15,99 CABALLOS FISCALES                   ")</f>
        <v xml:space="preserve">De 12 a 15,99 CABALLOS FISCALES                   </v>
      </c>
      <c r="H11621" t="str">
        <f>T("DIESEL                                            ")</f>
        <v xml:space="preserve">DIESEL                                            </v>
      </c>
      <c r="I11621">
        <v>10</v>
      </c>
    </row>
    <row r="11622" spans="1:9">
      <c r="A11622" t="str">
        <f>T("2018")</f>
        <v>2018</v>
      </c>
      <c r="B11622" t="str">
        <f>T("Entidad sin personalidad jurídica (art. 35.4 LGT) ")</f>
        <v xml:space="preserve">Entidad sin personalidad jurídica (art. 35.4 LGT) </v>
      </c>
      <c r="C11622" t="str">
        <f>T("RETIRO              ")</f>
        <v xml:space="preserve">RETIRO              </v>
      </c>
      <c r="D11622" t="str">
        <f>T("ESTRELLA            ")</f>
        <v xml:space="preserve">ESTRELLA            </v>
      </c>
      <c r="E11622" t="str">
        <f>T("TU ")</f>
        <v xml:space="preserve">TU </v>
      </c>
      <c r="F11622" t="str">
        <f>T("TURISMOS       ")</f>
        <v xml:space="preserve">TURISMOS       </v>
      </c>
      <c r="G11622" t="str">
        <f>T("De 16 a 19,99 CABALLOS FISCALES                   ")</f>
        <v xml:space="preserve">De 16 a 19,99 CABALLOS FISCALES                   </v>
      </c>
      <c r="H11622" t="str">
        <f>T("DIESEL                                            ")</f>
        <v xml:space="preserve">DIESEL                                            </v>
      </c>
      <c r="I11622">
        <v>1</v>
      </c>
    </row>
    <row r="11623" spans="1:9">
      <c r="A11623" t="str">
        <f>T("2018")</f>
        <v>2018</v>
      </c>
      <c r="B11623" t="str">
        <f>T("Entidad sin personalidad jurídica (art. 35.4 LGT) ")</f>
        <v xml:space="preserve">Entidad sin personalidad jurídica (art. 35.4 LGT) </v>
      </c>
      <c r="C11623" t="str">
        <f>T("RETIRO              ")</f>
        <v xml:space="preserve">RETIRO              </v>
      </c>
      <c r="D11623" t="str">
        <f>T("IBIZA               ")</f>
        <v xml:space="preserve">IBIZA               </v>
      </c>
      <c r="E11623" t="str">
        <f>T("TU ")</f>
        <v xml:space="preserve">TU </v>
      </c>
      <c r="F11623" t="str">
        <f>T("TURISMOS       ")</f>
        <v xml:space="preserve">TURISMOS       </v>
      </c>
      <c r="G11623" t="str">
        <f>T("De 12 a 15,99 CABALLOS FISCALES                   ")</f>
        <v xml:space="preserve">De 12 a 15,99 CABALLOS FISCALES                   </v>
      </c>
      <c r="H11623" t="str">
        <f>T("DIESEL                                            ")</f>
        <v xml:space="preserve">DIESEL                                            </v>
      </c>
      <c r="I11623">
        <v>9</v>
      </c>
    </row>
    <row r="11624" spans="1:9">
      <c r="A11624" t="str">
        <f>T("2018")</f>
        <v>2018</v>
      </c>
      <c r="B11624" t="str">
        <f>T("Entidad sin personalidad jurídica (art. 35.4 LGT) ")</f>
        <v xml:space="preserve">Entidad sin personalidad jurídica (art. 35.4 LGT) </v>
      </c>
      <c r="C11624" t="str">
        <f>T("RETIRO              ")</f>
        <v xml:space="preserve">RETIRO              </v>
      </c>
      <c r="D11624" t="str">
        <f>T("IBIZA               ")</f>
        <v xml:space="preserve">IBIZA               </v>
      </c>
      <c r="E11624" t="str">
        <f>T("TU ")</f>
        <v xml:space="preserve">TU </v>
      </c>
      <c r="F11624" t="str">
        <f>T("TURISMOS       ")</f>
        <v xml:space="preserve">TURISMOS       </v>
      </c>
      <c r="G11624" t="str">
        <f>T("De 16 a 19,99 CABALLOS FISCALES                   ")</f>
        <v xml:space="preserve">De 16 a 19,99 CABALLOS FISCALES                   </v>
      </c>
      <c r="H11624" t="str">
        <f>T("DIESEL                                            ")</f>
        <v xml:space="preserve">DIESEL                                            </v>
      </c>
      <c r="I11624">
        <v>3</v>
      </c>
    </row>
    <row r="11625" spans="1:9">
      <c r="A11625" t="str">
        <f>T("2018")</f>
        <v>2018</v>
      </c>
      <c r="B11625" t="str">
        <f>T("Entidad sin personalidad jurídica (art. 35.4 LGT) ")</f>
        <v xml:space="preserve">Entidad sin personalidad jurídica (art. 35.4 LGT) </v>
      </c>
      <c r="C11625" t="str">
        <f>T("RETIRO              ")</f>
        <v xml:space="preserve">RETIRO              </v>
      </c>
      <c r="D11625" t="str">
        <f>T("IBIZA               ")</f>
        <v xml:space="preserve">IBIZA               </v>
      </c>
      <c r="E11625" t="str">
        <f>T("TU ")</f>
        <v xml:space="preserve">TU </v>
      </c>
      <c r="F11625" t="str">
        <f>T("TURISMOS       ")</f>
        <v xml:space="preserve">TURISMOS       </v>
      </c>
      <c r="G11625" t="str">
        <f>T("De 20 CABALLOS FISCALES en adelante               ")</f>
        <v xml:space="preserve">De 20 CABALLOS FISCALES en adelante               </v>
      </c>
      <c r="H11625" t="str">
        <f>T("DIESEL                                            ")</f>
        <v xml:space="preserve">DIESEL                                            </v>
      </c>
      <c r="I11625">
        <v>2</v>
      </c>
    </row>
    <row r="11626" spans="1:9">
      <c r="A11626" t="str">
        <f>T("2018")</f>
        <v>2018</v>
      </c>
      <c r="B11626" t="str">
        <f>T("Entidad sin personalidad jurídica (art. 35.4 LGT) ")</f>
        <v xml:space="preserve">Entidad sin personalidad jurídica (art. 35.4 LGT) </v>
      </c>
      <c r="C11626" t="str">
        <f>T("RETIRO              ")</f>
        <v xml:space="preserve">RETIRO              </v>
      </c>
      <c r="D11626" t="str">
        <f>T("LOS JERONIMOS       ")</f>
        <v xml:space="preserve">LOS JERONIMOS       </v>
      </c>
      <c r="E11626" t="str">
        <f>T("TU ")</f>
        <v xml:space="preserve">TU </v>
      </c>
      <c r="F11626" t="str">
        <f>T("TURISMOS       ")</f>
        <v xml:space="preserve">TURISMOS       </v>
      </c>
      <c r="G11626" t="str">
        <f>T("De 8 a 11,99 CABALLOS FISCALES                    ")</f>
        <v xml:space="preserve">De 8 a 11,99 CABALLOS FISCALES                    </v>
      </c>
      <c r="H11626" t="str">
        <f>T("DIESEL                                            ")</f>
        <v xml:space="preserve">DIESEL                                            </v>
      </c>
      <c r="I11626">
        <v>3</v>
      </c>
    </row>
    <row r="11627" spans="1:9">
      <c r="A11627" t="str">
        <f>T("2018")</f>
        <v>2018</v>
      </c>
      <c r="B11627" t="str">
        <f>T("Entidad sin personalidad jurídica (art. 35.4 LGT) ")</f>
        <v xml:space="preserve">Entidad sin personalidad jurídica (art. 35.4 LGT) </v>
      </c>
      <c r="C11627" t="str">
        <f>T("RETIRO              ")</f>
        <v xml:space="preserve">RETIRO              </v>
      </c>
      <c r="D11627" t="str">
        <f>T("LOS JERONIMOS       ")</f>
        <v xml:space="preserve">LOS JERONIMOS       </v>
      </c>
      <c r="E11627" t="str">
        <f>T("TU ")</f>
        <v xml:space="preserve">TU </v>
      </c>
      <c r="F11627" t="str">
        <f>T("TURISMOS       ")</f>
        <v xml:space="preserve">TURISMOS       </v>
      </c>
      <c r="G11627" t="str">
        <f>T("De 12 a 15,99 CABALLOS FISCALES                   ")</f>
        <v xml:space="preserve">De 12 a 15,99 CABALLOS FISCALES                   </v>
      </c>
      <c r="H11627" t="str">
        <f>T("DIESEL                                            ")</f>
        <v xml:space="preserve">DIESEL                                            </v>
      </c>
      <c r="I11627">
        <v>10</v>
      </c>
    </row>
    <row r="11628" spans="1:9">
      <c r="A11628" t="str">
        <f>T("2018")</f>
        <v>2018</v>
      </c>
      <c r="B11628" t="str">
        <f>T("Entidad sin personalidad jurídica (art. 35.4 LGT) ")</f>
        <v xml:space="preserve">Entidad sin personalidad jurídica (art. 35.4 LGT) </v>
      </c>
      <c r="C11628" t="str">
        <f>T("RETIRO              ")</f>
        <v xml:space="preserve">RETIRO              </v>
      </c>
      <c r="D11628" t="str">
        <f>T("LOS JERONIMOS       ")</f>
        <v xml:space="preserve">LOS JERONIMOS       </v>
      </c>
      <c r="E11628" t="str">
        <f>T("TU ")</f>
        <v xml:space="preserve">TU </v>
      </c>
      <c r="F11628" t="str">
        <f>T("TURISMOS       ")</f>
        <v xml:space="preserve">TURISMOS       </v>
      </c>
      <c r="G11628" t="str">
        <f>T("De 16 a 19,99 CABALLOS FISCALES                   ")</f>
        <v xml:space="preserve">De 16 a 19,99 CABALLOS FISCALES                   </v>
      </c>
      <c r="H11628" t="str">
        <f>T("DIESEL                                            ")</f>
        <v xml:space="preserve">DIESEL                                            </v>
      </c>
      <c r="I11628">
        <v>2</v>
      </c>
    </row>
    <row r="11629" spans="1:9">
      <c r="A11629" t="str">
        <f>T("2018")</f>
        <v>2018</v>
      </c>
      <c r="B11629" t="str">
        <f>T("Entidad sin personalidad jurídica (art. 35.4 LGT) ")</f>
        <v xml:space="preserve">Entidad sin personalidad jurídica (art. 35.4 LGT) </v>
      </c>
      <c r="C11629" t="str">
        <f>T("RETIRO              ")</f>
        <v xml:space="preserve">RETIRO              </v>
      </c>
      <c r="D11629" t="str">
        <f>T("NIÑO JESUS          ")</f>
        <v xml:space="preserve">NIÑO JESUS          </v>
      </c>
      <c r="E11629" t="str">
        <f>T("TU ")</f>
        <v xml:space="preserve">TU </v>
      </c>
      <c r="F11629" t="str">
        <f>T("TURISMOS       ")</f>
        <v xml:space="preserve">TURISMOS       </v>
      </c>
      <c r="G11629" t="str">
        <f>T("De 8 a 11,99 CABALLOS FISCALES                    ")</f>
        <v xml:space="preserve">De 8 a 11,99 CABALLOS FISCALES                    </v>
      </c>
      <c r="H11629" t="str">
        <f>T("DIESEL                                            ")</f>
        <v xml:space="preserve">DIESEL                                            </v>
      </c>
      <c r="I11629">
        <v>2</v>
      </c>
    </row>
    <row r="11630" spans="1:9">
      <c r="A11630" t="str">
        <f>T("2018")</f>
        <v>2018</v>
      </c>
      <c r="B11630" t="str">
        <f>T("Entidad sin personalidad jurídica (art. 35.4 LGT) ")</f>
        <v xml:space="preserve">Entidad sin personalidad jurídica (art. 35.4 LGT) </v>
      </c>
      <c r="C11630" t="str">
        <f>T("RETIRO              ")</f>
        <v xml:space="preserve">RETIRO              </v>
      </c>
      <c r="D11630" t="str">
        <f>T("NIÑO JESUS          ")</f>
        <v xml:space="preserve">NIÑO JESUS          </v>
      </c>
      <c r="E11630" t="str">
        <f>T("TU ")</f>
        <v xml:space="preserve">TU </v>
      </c>
      <c r="F11630" t="str">
        <f>T("TURISMOS       ")</f>
        <v xml:space="preserve">TURISMOS       </v>
      </c>
      <c r="G11630" t="str">
        <f>T("De 12 a 15,99 CABALLOS FISCALES                   ")</f>
        <v xml:space="preserve">De 12 a 15,99 CABALLOS FISCALES                   </v>
      </c>
      <c r="H11630" t="str">
        <f>T("DIESEL                                            ")</f>
        <v xml:space="preserve">DIESEL                                            </v>
      </c>
      <c r="I11630">
        <v>6</v>
      </c>
    </row>
    <row r="11631" spans="1:9">
      <c r="A11631" t="str">
        <f>T("2018")</f>
        <v>2018</v>
      </c>
      <c r="B11631" t="str">
        <f>T("Entidad sin personalidad jurídica (art. 35.4 LGT) ")</f>
        <v xml:space="preserve">Entidad sin personalidad jurídica (art. 35.4 LGT) </v>
      </c>
      <c r="C11631" t="str">
        <f>T("RETIRO              ")</f>
        <v xml:space="preserve">RETIRO              </v>
      </c>
      <c r="D11631" t="str">
        <f>T("NIÑO JESUS          ")</f>
        <v xml:space="preserve">NIÑO JESUS          </v>
      </c>
      <c r="E11631" t="str">
        <f>T("TU ")</f>
        <v xml:space="preserve">TU </v>
      </c>
      <c r="F11631" t="str">
        <f>T("TURISMOS       ")</f>
        <v xml:space="preserve">TURISMOS       </v>
      </c>
      <c r="G11631" t="str">
        <f>T("De 16 a 19,99 CABALLOS FISCALES                   ")</f>
        <v xml:space="preserve">De 16 a 19,99 CABALLOS FISCALES                   </v>
      </c>
      <c r="H11631" t="str">
        <f>T("DIESEL                                            ")</f>
        <v xml:space="preserve">DIESEL                                            </v>
      </c>
      <c r="I11631">
        <v>2</v>
      </c>
    </row>
    <row r="11632" spans="1:9">
      <c r="A11632" t="str">
        <f>T("2018")</f>
        <v>2018</v>
      </c>
      <c r="B11632" t="str">
        <f>T("FISICO                                            ")</f>
        <v xml:space="preserve">FISICO                                            </v>
      </c>
      <c r="C11632" t="str">
        <f>T("RETIRO              ")</f>
        <v xml:space="preserve">RETIRO              </v>
      </c>
      <c r="D11632" t="str">
        <f>T("SIN BARRIO          ")</f>
        <v xml:space="preserve">SIN BARRIO          </v>
      </c>
      <c r="E11632" t="str">
        <f>T("TU ")</f>
        <v xml:space="preserve">TU </v>
      </c>
      <c r="F11632" t="str">
        <f>T("TURISMOS       ")</f>
        <v xml:space="preserve">TURISMOS       </v>
      </c>
      <c r="G11632" t="str">
        <f>T("De 8 a 11,99 CABALLOS FISCALES                    ")</f>
        <v xml:space="preserve">De 8 a 11,99 CABALLOS FISCALES                    </v>
      </c>
      <c r="H11632" t="str">
        <f>T("DIESEL                                            ")</f>
        <v xml:space="preserve">DIESEL                                            </v>
      </c>
      <c r="I11632">
        <v>14</v>
      </c>
    </row>
    <row r="11633" spans="1:9">
      <c r="A11633" t="str">
        <f>T("2018")</f>
        <v>2018</v>
      </c>
      <c r="B11633" t="str">
        <f>T("FISICO                                            ")</f>
        <v xml:space="preserve">FISICO                                            </v>
      </c>
      <c r="C11633" t="str">
        <f>T("RETIRO              ")</f>
        <v xml:space="preserve">RETIRO              </v>
      </c>
      <c r="D11633" t="str">
        <f>T("SIN BARRIO          ")</f>
        <v xml:space="preserve">SIN BARRIO          </v>
      </c>
      <c r="E11633" t="str">
        <f>T("TU ")</f>
        <v xml:space="preserve">TU </v>
      </c>
      <c r="F11633" t="str">
        <f>T("TURISMOS       ")</f>
        <v xml:space="preserve">TURISMOS       </v>
      </c>
      <c r="G11633" t="str">
        <f>T("De 12 a 15,99 CABALLOS FISCALES                   ")</f>
        <v xml:space="preserve">De 12 a 15,99 CABALLOS FISCALES                   </v>
      </c>
      <c r="H11633" t="str">
        <f>T("DIESEL                                            ")</f>
        <v xml:space="preserve">DIESEL                                            </v>
      </c>
      <c r="I11633">
        <v>20</v>
      </c>
    </row>
    <row r="11634" spans="1:9">
      <c r="A11634" t="str">
        <f>T("2018")</f>
        <v>2018</v>
      </c>
      <c r="B11634" t="str">
        <f>T("FISICO                                            ")</f>
        <v xml:space="preserve">FISICO                                            </v>
      </c>
      <c r="C11634" t="str">
        <f>T("RETIRO              ")</f>
        <v xml:space="preserve">RETIRO              </v>
      </c>
      <c r="D11634" t="str">
        <f>T("PACIFICO            ")</f>
        <v xml:space="preserve">PACIFICO            </v>
      </c>
      <c r="E11634" t="str">
        <f>T("TU ")</f>
        <v xml:space="preserve">TU </v>
      </c>
      <c r="F11634" t="str">
        <f>T("TURISMOS       ")</f>
        <v xml:space="preserve">TURISMOS       </v>
      </c>
      <c r="G11634" t="str">
        <f>T("De menos de 8 CABALLOS FISCALES                   ")</f>
        <v xml:space="preserve">De menos de 8 CABALLOS FISCALES                   </v>
      </c>
      <c r="H11634" t="str">
        <f>T("DIESEL                                            ")</f>
        <v xml:space="preserve">DIESEL                                            </v>
      </c>
      <c r="I11634">
        <v>3</v>
      </c>
    </row>
    <row r="11635" spans="1:9">
      <c r="A11635" t="str">
        <f>T("2018")</f>
        <v>2018</v>
      </c>
      <c r="B11635" t="str">
        <f>T("FISICO                                            ")</f>
        <v xml:space="preserve">FISICO                                            </v>
      </c>
      <c r="C11635" t="str">
        <f>T("RETIRO              ")</f>
        <v xml:space="preserve">RETIRO              </v>
      </c>
      <c r="D11635" t="str">
        <f>T("PACIFICO            ")</f>
        <v xml:space="preserve">PACIFICO            </v>
      </c>
      <c r="E11635" t="str">
        <f>T("TU ")</f>
        <v xml:space="preserve">TU </v>
      </c>
      <c r="F11635" t="str">
        <f>T("TURISMOS       ")</f>
        <v xml:space="preserve">TURISMOS       </v>
      </c>
      <c r="G11635" t="str">
        <f>T("De 8 a 11,99 CABALLOS FISCALES                    ")</f>
        <v xml:space="preserve">De 8 a 11,99 CABALLOS FISCALES                    </v>
      </c>
      <c r="H11635" t="str">
        <f>T("DIESEL                                            ")</f>
        <v xml:space="preserve">DIESEL                                            </v>
      </c>
      <c r="I11635" s="1">
        <v>2083</v>
      </c>
    </row>
    <row r="11636" spans="1:9">
      <c r="A11636" t="str">
        <f>T("2018")</f>
        <v>2018</v>
      </c>
      <c r="B11636" t="str">
        <f>T("FISICO                                            ")</f>
        <v xml:space="preserve">FISICO                                            </v>
      </c>
      <c r="C11636" t="str">
        <f>T("RETIRO              ")</f>
        <v xml:space="preserve">RETIRO              </v>
      </c>
      <c r="D11636" t="str">
        <f>T("PACIFICO            ")</f>
        <v xml:space="preserve">PACIFICO            </v>
      </c>
      <c r="E11636" t="str">
        <f>T("TU ")</f>
        <v xml:space="preserve">TU </v>
      </c>
      <c r="F11636" t="str">
        <f>T("TURISMOS       ")</f>
        <v xml:space="preserve">TURISMOS       </v>
      </c>
      <c r="G11636" t="str">
        <f>T("De 12 a 15,99 CABALLOS FISCALES                   ")</f>
        <v xml:space="preserve">De 12 a 15,99 CABALLOS FISCALES                   </v>
      </c>
      <c r="H11636" t="str">
        <f>T("DIESEL                                            ")</f>
        <v xml:space="preserve">DIESEL                                            </v>
      </c>
      <c r="I11636" s="1">
        <v>4025</v>
      </c>
    </row>
    <row r="11637" spans="1:9">
      <c r="A11637" t="str">
        <f>T("2018")</f>
        <v>2018</v>
      </c>
      <c r="B11637" t="str">
        <f>T("FISICO                                            ")</f>
        <v xml:space="preserve">FISICO                                            </v>
      </c>
      <c r="C11637" t="str">
        <f>T("RETIRO              ")</f>
        <v xml:space="preserve">RETIRO              </v>
      </c>
      <c r="D11637" t="str">
        <f>T("PACIFICO            ")</f>
        <v xml:space="preserve">PACIFICO            </v>
      </c>
      <c r="E11637" t="str">
        <f>T("TU ")</f>
        <v xml:space="preserve">TU </v>
      </c>
      <c r="F11637" t="str">
        <f>T("TURISMOS       ")</f>
        <v xml:space="preserve">TURISMOS       </v>
      </c>
      <c r="G11637" t="str">
        <f>T("De 16 a 19,99 CABALLOS FISCALES                   ")</f>
        <v xml:space="preserve">De 16 a 19,99 CABALLOS FISCALES                   </v>
      </c>
      <c r="H11637" t="str">
        <f>T("DIESEL                                            ")</f>
        <v xml:space="preserve">DIESEL                                            </v>
      </c>
      <c r="I11637">
        <v>404</v>
      </c>
    </row>
    <row r="11638" spans="1:9">
      <c r="A11638" t="str">
        <f>T("2018")</f>
        <v>2018</v>
      </c>
      <c r="B11638" t="str">
        <f>T("FISICO                                            ")</f>
        <v xml:space="preserve">FISICO                                            </v>
      </c>
      <c r="C11638" t="str">
        <f>T("RETIRO              ")</f>
        <v xml:space="preserve">RETIRO              </v>
      </c>
      <c r="D11638" t="str">
        <f>T("PACIFICO            ")</f>
        <v xml:space="preserve">PACIFICO            </v>
      </c>
      <c r="E11638" t="str">
        <f>T("TU ")</f>
        <v xml:space="preserve">TU </v>
      </c>
      <c r="F11638" t="str">
        <f>T("TURISMOS       ")</f>
        <v xml:space="preserve">TURISMOS       </v>
      </c>
      <c r="G11638" t="str">
        <f>T("De 20 CABALLOS FISCALES en adelante               ")</f>
        <v xml:space="preserve">De 20 CABALLOS FISCALES en adelante               </v>
      </c>
      <c r="H11638" t="str">
        <f>T("DIESEL                                            ")</f>
        <v xml:space="preserve">DIESEL                                            </v>
      </c>
      <c r="I11638">
        <v>27</v>
      </c>
    </row>
    <row r="11639" spans="1:9">
      <c r="A11639" t="str">
        <f>T("2018")</f>
        <v>2018</v>
      </c>
      <c r="B11639" t="str">
        <f>T("FISICO                                            ")</f>
        <v xml:space="preserve">FISICO                                            </v>
      </c>
      <c r="C11639" t="str">
        <f>T("RETIRO              ")</f>
        <v xml:space="preserve">RETIRO              </v>
      </c>
      <c r="D11639" t="str">
        <f>T("ADELFAS             ")</f>
        <v xml:space="preserve">ADELFAS             </v>
      </c>
      <c r="E11639" t="str">
        <f>T("TU ")</f>
        <v xml:space="preserve">TU </v>
      </c>
      <c r="F11639" t="str">
        <f>T("TURISMOS       ")</f>
        <v xml:space="preserve">TURISMOS       </v>
      </c>
      <c r="G11639" t="str">
        <f>T("De menos de 8 CABALLOS FISCALES                   ")</f>
        <v xml:space="preserve">De menos de 8 CABALLOS FISCALES                   </v>
      </c>
      <c r="H11639" t="str">
        <f>T("DIESEL                                            ")</f>
        <v xml:space="preserve">DIESEL                                            </v>
      </c>
      <c r="I11639">
        <v>2</v>
      </c>
    </row>
    <row r="11640" spans="1:9">
      <c r="A11640" t="str">
        <f>T("2018")</f>
        <v>2018</v>
      </c>
      <c r="B11640" t="str">
        <f>T("FISICO                                            ")</f>
        <v xml:space="preserve">FISICO                                            </v>
      </c>
      <c r="C11640" t="str">
        <f>T("RETIRO              ")</f>
        <v xml:space="preserve">RETIRO              </v>
      </c>
      <c r="D11640" t="str">
        <f>T("ADELFAS             ")</f>
        <v xml:space="preserve">ADELFAS             </v>
      </c>
      <c r="E11640" t="str">
        <f>T("TU ")</f>
        <v xml:space="preserve">TU </v>
      </c>
      <c r="F11640" t="str">
        <f>T("TURISMOS       ")</f>
        <v xml:space="preserve">TURISMOS       </v>
      </c>
      <c r="G11640" t="str">
        <f>T("De 8 a 11,99 CABALLOS FISCALES                    ")</f>
        <v xml:space="preserve">De 8 a 11,99 CABALLOS FISCALES                    </v>
      </c>
      <c r="H11640" t="str">
        <f>T("DIESEL                                            ")</f>
        <v xml:space="preserve">DIESEL                                            </v>
      </c>
      <c r="I11640" s="1">
        <v>1239</v>
      </c>
    </row>
    <row r="11641" spans="1:9">
      <c r="A11641" t="str">
        <f>T("2018")</f>
        <v>2018</v>
      </c>
      <c r="B11641" t="str">
        <f>T("FISICO                                            ")</f>
        <v xml:space="preserve">FISICO                                            </v>
      </c>
      <c r="C11641" t="str">
        <f>T("RETIRO              ")</f>
        <v xml:space="preserve">RETIRO              </v>
      </c>
      <c r="D11641" t="str">
        <f>T("ADELFAS             ")</f>
        <v xml:space="preserve">ADELFAS             </v>
      </c>
      <c r="E11641" t="str">
        <f>T("TU ")</f>
        <v xml:space="preserve">TU </v>
      </c>
      <c r="F11641" t="str">
        <f>T("TURISMOS       ")</f>
        <v xml:space="preserve">TURISMOS       </v>
      </c>
      <c r="G11641" t="str">
        <f>T("De 12 a 15,99 CABALLOS FISCALES                   ")</f>
        <v xml:space="preserve">De 12 a 15,99 CABALLOS FISCALES                   </v>
      </c>
      <c r="H11641" t="str">
        <f>T("DIESEL                                            ")</f>
        <v xml:space="preserve">DIESEL                                            </v>
      </c>
      <c r="I11641" s="1">
        <v>2468</v>
      </c>
    </row>
    <row r="11642" spans="1:9">
      <c r="A11642" t="str">
        <f>T("2018")</f>
        <v>2018</v>
      </c>
      <c r="B11642" t="str">
        <f>T("FISICO                                            ")</f>
        <v xml:space="preserve">FISICO                                            </v>
      </c>
      <c r="C11642" t="str">
        <f>T("RETIRO              ")</f>
        <v xml:space="preserve">RETIRO              </v>
      </c>
      <c r="D11642" t="str">
        <f>T("ADELFAS             ")</f>
        <v xml:space="preserve">ADELFAS             </v>
      </c>
      <c r="E11642" t="str">
        <f>T("TU ")</f>
        <v xml:space="preserve">TU </v>
      </c>
      <c r="F11642" t="str">
        <f>T("TURISMOS       ")</f>
        <v xml:space="preserve">TURISMOS       </v>
      </c>
      <c r="G11642" t="str">
        <f>T("De 16 a 19,99 CABALLOS FISCALES                   ")</f>
        <v xml:space="preserve">De 16 a 19,99 CABALLOS FISCALES                   </v>
      </c>
      <c r="H11642" t="str">
        <f>T("DIESEL                                            ")</f>
        <v xml:space="preserve">DIESEL                                            </v>
      </c>
      <c r="I11642">
        <v>254</v>
      </c>
    </row>
    <row r="11643" spans="1:9">
      <c r="A11643" t="str">
        <f>T("2018")</f>
        <v>2018</v>
      </c>
      <c r="B11643" t="str">
        <f>T("FISICO                                            ")</f>
        <v xml:space="preserve">FISICO                                            </v>
      </c>
      <c r="C11643" t="str">
        <f>T("RETIRO              ")</f>
        <v xml:space="preserve">RETIRO              </v>
      </c>
      <c r="D11643" t="str">
        <f>T("ADELFAS             ")</f>
        <v xml:space="preserve">ADELFAS             </v>
      </c>
      <c r="E11643" t="str">
        <f>T("TU ")</f>
        <v xml:space="preserve">TU </v>
      </c>
      <c r="F11643" t="str">
        <f>T("TURISMOS       ")</f>
        <v xml:space="preserve">TURISMOS       </v>
      </c>
      <c r="G11643" t="str">
        <f>T("De 20 CABALLOS FISCALES en adelante               ")</f>
        <v xml:space="preserve">De 20 CABALLOS FISCALES en adelante               </v>
      </c>
      <c r="H11643" t="str">
        <f>T("DIESEL                                            ")</f>
        <v xml:space="preserve">DIESEL                                            </v>
      </c>
      <c r="I11643">
        <v>19</v>
      </c>
    </row>
    <row r="11644" spans="1:9">
      <c r="A11644" t="str">
        <f>T("2018")</f>
        <v>2018</v>
      </c>
      <c r="B11644" t="str">
        <f>T("FISICO                                            ")</f>
        <v xml:space="preserve">FISICO                                            </v>
      </c>
      <c r="C11644" t="str">
        <f>T("RETIRO              ")</f>
        <v xml:space="preserve">RETIRO              </v>
      </c>
      <c r="D11644" t="str">
        <f>T("ESTRELLA            ")</f>
        <v xml:space="preserve">ESTRELLA            </v>
      </c>
      <c r="E11644" t="str">
        <f>T("TU ")</f>
        <v xml:space="preserve">TU </v>
      </c>
      <c r="F11644" t="str">
        <f>T("TURISMOS       ")</f>
        <v xml:space="preserve">TURISMOS       </v>
      </c>
      <c r="G11644" t="str">
        <f>T("De menos de 8 CABALLOS FISCALES                   ")</f>
        <v xml:space="preserve">De menos de 8 CABALLOS FISCALES                   </v>
      </c>
      <c r="H11644" t="str">
        <f>T("DIESEL                                            ")</f>
        <v xml:space="preserve">DIESEL                                            </v>
      </c>
      <c r="I11644">
        <v>5</v>
      </c>
    </row>
    <row r="11645" spans="1:9">
      <c r="A11645" t="str">
        <f>T("2018")</f>
        <v>2018</v>
      </c>
      <c r="B11645" t="str">
        <f>T("FISICO                                            ")</f>
        <v xml:space="preserve">FISICO                                            </v>
      </c>
      <c r="C11645" t="str">
        <f>T("RETIRO              ")</f>
        <v xml:space="preserve">RETIRO              </v>
      </c>
      <c r="D11645" t="str">
        <f>T("ESTRELLA            ")</f>
        <v xml:space="preserve">ESTRELLA            </v>
      </c>
      <c r="E11645" t="str">
        <f>T("TU ")</f>
        <v xml:space="preserve">TU </v>
      </c>
      <c r="F11645" t="str">
        <f>T("TURISMOS       ")</f>
        <v xml:space="preserve">TURISMOS       </v>
      </c>
      <c r="G11645" t="str">
        <f>T("De 8 a 11,99 CABALLOS FISCALES                    ")</f>
        <v xml:space="preserve">De 8 a 11,99 CABALLOS FISCALES                    </v>
      </c>
      <c r="H11645" t="str">
        <f>T("DIESEL                                            ")</f>
        <v xml:space="preserve">DIESEL                                            </v>
      </c>
      <c r="I11645" s="1">
        <v>1661</v>
      </c>
    </row>
    <row r="11646" spans="1:9">
      <c r="A11646" t="str">
        <f>T("2018")</f>
        <v>2018</v>
      </c>
      <c r="B11646" t="str">
        <f>T("FISICO                                            ")</f>
        <v xml:space="preserve">FISICO                                            </v>
      </c>
      <c r="C11646" t="str">
        <f>T("RETIRO              ")</f>
        <v xml:space="preserve">RETIRO              </v>
      </c>
      <c r="D11646" t="str">
        <f>T("ESTRELLA            ")</f>
        <v xml:space="preserve">ESTRELLA            </v>
      </c>
      <c r="E11646" t="str">
        <f>T("TU ")</f>
        <v xml:space="preserve">TU </v>
      </c>
      <c r="F11646" t="str">
        <f>T("TURISMOS       ")</f>
        <v xml:space="preserve">TURISMOS       </v>
      </c>
      <c r="G11646" t="str">
        <f>T("De 12 a 15,99 CABALLOS FISCALES                   ")</f>
        <v xml:space="preserve">De 12 a 15,99 CABALLOS FISCALES                   </v>
      </c>
      <c r="H11646" t="str">
        <f>T("DIESEL                                            ")</f>
        <v xml:space="preserve">DIESEL                                            </v>
      </c>
      <c r="I11646" s="1">
        <v>3567</v>
      </c>
    </row>
    <row r="11647" spans="1:9">
      <c r="A11647" t="str">
        <f>T("2018")</f>
        <v>2018</v>
      </c>
      <c r="B11647" t="str">
        <f>T("FISICO                                            ")</f>
        <v xml:space="preserve">FISICO                                            </v>
      </c>
      <c r="C11647" t="str">
        <f>T("RETIRO              ")</f>
        <v xml:space="preserve">RETIRO              </v>
      </c>
      <c r="D11647" t="str">
        <f>T("ESTRELLA            ")</f>
        <v xml:space="preserve">ESTRELLA            </v>
      </c>
      <c r="E11647" t="str">
        <f>T("TU ")</f>
        <v xml:space="preserve">TU </v>
      </c>
      <c r="F11647" t="str">
        <f>T("TURISMOS       ")</f>
        <v xml:space="preserve">TURISMOS       </v>
      </c>
      <c r="G11647" t="str">
        <f>T("De 16 a 19,99 CABALLOS FISCALES                   ")</f>
        <v xml:space="preserve">De 16 a 19,99 CABALLOS FISCALES                   </v>
      </c>
      <c r="H11647" t="str">
        <f>T("DIESEL                                            ")</f>
        <v xml:space="preserve">DIESEL                                            </v>
      </c>
      <c r="I11647">
        <v>507</v>
      </c>
    </row>
    <row r="11648" spans="1:9">
      <c r="A11648" t="str">
        <f>T("2018")</f>
        <v>2018</v>
      </c>
      <c r="B11648" t="str">
        <f>T("FISICO                                            ")</f>
        <v xml:space="preserve">FISICO                                            </v>
      </c>
      <c r="C11648" t="str">
        <f>T("RETIRO              ")</f>
        <v xml:space="preserve">RETIRO              </v>
      </c>
      <c r="D11648" t="str">
        <f>T("ESTRELLA            ")</f>
        <v xml:space="preserve">ESTRELLA            </v>
      </c>
      <c r="E11648" t="str">
        <f>T("TU ")</f>
        <v xml:space="preserve">TU </v>
      </c>
      <c r="F11648" t="str">
        <f>T("TURISMOS       ")</f>
        <v xml:space="preserve">TURISMOS       </v>
      </c>
      <c r="G11648" t="str">
        <f>T("De 20 CABALLOS FISCALES en adelante               ")</f>
        <v xml:space="preserve">De 20 CABALLOS FISCALES en adelante               </v>
      </c>
      <c r="H11648" t="str">
        <f>T("DIESEL                                            ")</f>
        <v xml:space="preserve">DIESEL                                            </v>
      </c>
      <c r="I11648">
        <v>37</v>
      </c>
    </row>
    <row r="11649" spans="1:9">
      <c r="A11649" t="str">
        <f>T("2018")</f>
        <v>2018</v>
      </c>
      <c r="B11649" t="str">
        <f>T("FISICO                                            ")</f>
        <v xml:space="preserve">FISICO                                            </v>
      </c>
      <c r="C11649" t="str">
        <f>T("RETIRO              ")</f>
        <v xml:space="preserve">RETIRO              </v>
      </c>
      <c r="D11649" t="str">
        <f>T("IBIZA               ")</f>
        <v xml:space="preserve">IBIZA               </v>
      </c>
      <c r="E11649" t="str">
        <f>T("TU ")</f>
        <v xml:space="preserve">TU </v>
      </c>
      <c r="F11649" t="str">
        <f>T("TURISMOS       ")</f>
        <v xml:space="preserve">TURISMOS       </v>
      </c>
      <c r="G11649" t="str">
        <f>T("De menos de 8 CABALLOS FISCALES                   ")</f>
        <v xml:space="preserve">De menos de 8 CABALLOS FISCALES                   </v>
      </c>
      <c r="H11649" t="str">
        <f>T("DIESEL                                            ")</f>
        <v xml:space="preserve">DIESEL                                            </v>
      </c>
      <c r="I11649">
        <v>1</v>
      </c>
    </row>
    <row r="11650" spans="1:9">
      <c r="A11650" t="str">
        <f>T("2018")</f>
        <v>2018</v>
      </c>
      <c r="B11650" t="str">
        <f>T("FISICO                                            ")</f>
        <v xml:space="preserve">FISICO                                            </v>
      </c>
      <c r="C11650" t="str">
        <f>T("RETIRO              ")</f>
        <v xml:space="preserve">RETIRO              </v>
      </c>
      <c r="D11650" t="str">
        <f>T("IBIZA               ")</f>
        <v xml:space="preserve">IBIZA               </v>
      </c>
      <c r="E11650" t="str">
        <f>T("TU ")</f>
        <v xml:space="preserve">TU </v>
      </c>
      <c r="F11650" t="str">
        <f>T("TURISMOS       ")</f>
        <v xml:space="preserve">TURISMOS       </v>
      </c>
      <c r="G11650" t="str">
        <f>T("De 8 a 11,99 CABALLOS FISCALES                    ")</f>
        <v xml:space="preserve">De 8 a 11,99 CABALLOS FISCALES                    </v>
      </c>
      <c r="H11650" t="str">
        <f>T("DIESEL                                            ")</f>
        <v xml:space="preserve">DIESEL                                            </v>
      </c>
      <c r="I11650" s="1">
        <v>1098</v>
      </c>
    </row>
    <row r="11651" spans="1:9">
      <c r="A11651" t="str">
        <f>T("2018")</f>
        <v>2018</v>
      </c>
      <c r="B11651" t="str">
        <f>T("FISICO                                            ")</f>
        <v xml:space="preserve">FISICO                                            </v>
      </c>
      <c r="C11651" t="str">
        <f>T("RETIRO              ")</f>
        <v xml:space="preserve">RETIRO              </v>
      </c>
      <c r="D11651" t="str">
        <f>T("IBIZA               ")</f>
        <v xml:space="preserve">IBIZA               </v>
      </c>
      <c r="E11651" t="str">
        <f>T("TU ")</f>
        <v xml:space="preserve">TU </v>
      </c>
      <c r="F11651" t="str">
        <f>T("TURISMOS       ")</f>
        <v xml:space="preserve">TURISMOS       </v>
      </c>
      <c r="G11651" t="str">
        <f>T("De 12 a 15,99 CABALLOS FISCALES                   ")</f>
        <v xml:space="preserve">De 12 a 15,99 CABALLOS FISCALES                   </v>
      </c>
      <c r="H11651" t="str">
        <f>T("DIESEL                                            ")</f>
        <v xml:space="preserve">DIESEL                                            </v>
      </c>
      <c r="I11651" s="1">
        <v>2365</v>
      </c>
    </row>
    <row r="11652" spans="1:9">
      <c r="A11652" t="str">
        <f>T("2018")</f>
        <v>2018</v>
      </c>
      <c r="B11652" t="str">
        <f>T("FISICO                                            ")</f>
        <v xml:space="preserve">FISICO                                            </v>
      </c>
      <c r="C11652" t="str">
        <f>T("RETIRO              ")</f>
        <v xml:space="preserve">RETIRO              </v>
      </c>
      <c r="D11652" t="str">
        <f>T("IBIZA               ")</f>
        <v xml:space="preserve">IBIZA               </v>
      </c>
      <c r="E11652" t="str">
        <f>T("TU ")</f>
        <v xml:space="preserve">TU </v>
      </c>
      <c r="F11652" t="str">
        <f>T("TURISMOS       ")</f>
        <v xml:space="preserve">TURISMOS       </v>
      </c>
      <c r="G11652" t="str">
        <f>T("De 16 a 19,99 CABALLOS FISCALES                   ")</f>
        <v xml:space="preserve">De 16 a 19,99 CABALLOS FISCALES                   </v>
      </c>
      <c r="H11652" t="str">
        <f>T("DIESEL                                            ")</f>
        <v xml:space="preserve">DIESEL                                            </v>
      </c>
      <c r="I11652">
        <v>337</v>
      </c>
    </row>
    <row r="11653" spans="1:9">
      <c r="A11653" t="str">
        <f>T("2018")</f>
        <v>2018</v>
      </c>
      <c r="B11653" t="str">
        <f>T("FISICO                                            ")</f>
        <v xml:space="preserve">FISICO                                            </v>
      </c>
      <c r="C11653" t="str">
        <f>T("RETIRO              ")</f>
        <v xml:space="preserve">RETIRO              </v>
      </c>
      <c r="D11653" t="str">
        <f>T("IBIZA               ")</f>
        <v xml:space="preserve">IBIZA               </v>
      </c>
      <c r="E11653" t="str">
        <f>T("TU ")</f>
        <v xml:space="preserve">TU </v>
      </c>
      <c r="F11653" t="str">
        <f>T("TURISMOS       ")</f>
        <v xml:space="preserve">TURISMOS       </v>
      </c>
      <c r="G11653" t="str">
        <f>T("De 20 CABALLOS FISCALES en adelante               ")</f>
        <v xml:space="preserve">De 20 CABALLOS FISCALES en adelante               </v>
      </c>
      <c r="H11653" t="str">
        <f>T("DIESEL                                            ")</f>
        <v xml:space="preserve">DIESEL                                            </v>
      </c>
      <c r="I11653">
        <v>20</v>
      </c>
    </row>
    <row r="11654" spans="1:9">
      <c r="A11654" t="str">
        <f>T("2018")</f>
        <v>2018</v>
      </c>
      <c r="B11654" t="str">
        <f>T("FISICO                                            ")</f>
        <v xml:space="preserve">FISICO                                            </v>
      </c>
      <c r="C11654" t="str">
        <f>T("RETIRO              ")</f>
        <v xml:space="preserve">RETIRO              </v>
      </c>
      <c r="D11654" t="str">
        <f>T("LOS JERONIMOS       ")</f>
        <v xml:space="preserve">LOS JERONIMOS       </v>
      </c>
      <c r="E11654" t="str">
        <f>T("TU ")</f>
        <v xml:space="preserve">TU </v>
      </c>
      <c r="F11654" t="str">
        <f>T("TURISMOS       ")</f>
        <v xml:space="preserve">TURISMOS       </v>
      </c>
      <c r="G11654" t="str">
        <f>T("De menos de 8 CABALLOS FISCALES                   ")</f>
        <v xml:space="preserve">De menos de 8 CABALLOS FISCALES                   </v>
      </c>
      <c r="H11654" t="str">
        <f>T("DIESEL                                            ")</f>
        <v xml:space="preserve">DIESEL                                            </v>
      </c>
      <c r="I11654">
        <v>2</v>
      </c>
    </row>
    <row r="11655" spans="1:9">
      <c r="A11655" t="str">
        <f>T("2018")</f>
        <v>2018</v>
      </c>
      <c r="B11655" t="str">
        <f>T("FISICO                                            ")</f>
        <v xml:space="preserve">FISICO                                            </v>
      </c>
      <c r="C11655" t="str">
        <f>T("RETIRO              ")</f>
        <v xml:space="preserve">RETIRO              </v>
      </c>
      <c r="D11655" t="str">
        <f>T("LOS JERONIMOS       ")</f>
        <v xml:space="preserve">LOS JERONIMOS       </v>
      </c>
      <c r="E11655" t="str">
        <f>T("TU ")</f>
        <v xml:space="preserve">TU </v>
      </c>
      <c r="F11655" t="str">
        <f>T("TURISMOS       ")</f>
        <v xml:space="preserve">TURISMOS       </v>
      </c>
      <c r="G11655" t="str">
        <f>T("De 8 a 11,99 CABALLOS FISCALES                    ")</f>
        <v xml:space="preserve">De 8 a 11,99 CABALLOS FISCALES                    </v>
      </c>
      <c r="H11655" t="str">
        <f>T("DIESEL                                            ")</f>
        <v xml:space="preserve">DIESEL                                            </v>
      </c>
      <c r="I11655">
        <v>379</v>
      </c>
    </row>
    <row r="11656" spans="1:9">
      <c r="A11656" t="str">
        <f>T("2018")</f>
        <v>2018</v>
      </c>
      <c r="B11656" t="str">
        <f>T("FISICO                                            ")</f>
        <v xml:space="preserve">FISICO                                            </v>
      </c>
      <c r="C11656" t="str">
        <f>T("RETIRO              ")</f>
        <v xml:space="preserve">RETIRO              </v>
      </c>
      <c r="D11656" t="str">
        <f>T("LOS JERONIMOS       ")</f>
        <v xml:space="preserve">LOS JERONIMOS       </v>
      </c>
      <c r="E11656" t="str">
        <f>T("TU ")</f>
        <v xml:space="preserve">TU </v>
      </c>
      <c r="F11656" t="str">
        <f>T("TURISMOS       ")</f>
        <v xml:space="preserve">TURISMOS       </v>
      </c>
      <c r="G11656" t="str">
        <f>T("De 12 a 15,99 CABALLOS FISCALES                   ")</f>
        <v xml:space="preserve">De 12 a 15,99 CABALLOS FISCALES                   </v>
      </c>
      <c r="H11656" t="str">
        <f>T("DIESEL                                            ")</f>
        <v xml:space="preserve">DIESEL                                            </v>
      </c>
      <c r="I11656">
        <v>924</v>
      </c>
    </row>
    <row r="11657" spans="1:9">
      <c r="A11657" t="str">
        <f>T("2018")</f>
        <v>2018</v>
      </c>
      <c r="B11657" t="str">
        <f>T("FISICO                                            ")</f>
        <v xml:space="preserve">FISICO                                            </v>
      </c>
      <c r="C11657" t="str">
        <f>T("RETIRO              ")</f>
        <v xml:space="preserve">RETIRO              </v>
      </c>
      <c r="D11657" t="str">
        <f>T("LOS JERONIMOS       ")</f>
        <v xml:space="preserve">LOS JERONIMOS       </v>
      </c>
      <c r="E11657" t="str">
        <f>T("TU ")</f>
        <v xml:space="preserve">TU </v>
      </c>
      <c r="F11657" t="str">
        <f>T("TURISMOS       ")</f>
        <v xml:space="preserve">TURISMOS       </v>
      </c>
      <c r="G11657" t="str">
        <f>T("De 16 a 19,99 CABALLOS FISCALES                   ")</f>
        <v xml:space="preserve">De 16 a 19,99 CABALLOS FISCALES                   </v>
      </c>
      <c r="H11657" t="str">
        <f>T("DIESEL                                            ")</f>
        <v xml:space="preserve">DIESEL                                            </v>
      </c>
      <c r="I11657">
        <v>178</v>
      </c>
    </row>
    <row r="11658" spans="1:9">
      <c r="A11658" t="str">
        <f>T("2018")</f>
        <v>2018</v>
      </c>
      <c r="B11658" t="str">
        <f>T("FISICO                                            ")</f>
        <v xml:space="preserve">FISICO                                            </v>
      </c>
      <c r="C11658" t="str">
        <f>T("RETIRO              ")</f>
        <v xml:space="preserve">RETIRO              </v>
      </c>
      <c r="D11658" t="str">
        <f>T("LOS JERONIMOS       ")</f>
        <v xml:space="preserve">LOS JERONIMOS       </v>
      </c>
      <c r="E11658" t="str">
        <f>T("TU ")</f>
        <v xml:space="preserve">TU </v>
      </c>
      <c r="F11658" t="str">
        <f>T("TURISMOS       ")</f>
        <v xml:space="preserve">TURISMOS       </v>
      </c>
      <c r="G11658" t="str">
        <f>T("De 20 CABALLOS FISCALES en adelante               ")</f>
        <v xml:space="preserve">De 20 CABALLOS FISCALES en adelante               </v>
      </c>
      <c r="H11658" t="str">
        <f>T("DIESEL                                            ")</f>
        <v xml:space="preserve">DIESEL                                            </v>
      </c>
      <c r="I11658">
        <v>9</v>
      </c>
    </row>
    <row r="11659" spans="1:9">
      <c r="A11659" t="str">
        <f>T("2018")</f>
        <v>2018</v>
      </c>
      <c r="B11659" t="str">
        <f>T("FISICO                                            ")</f>
        <v xml:space="preserve">FISICO                                            </v>
      </c>
      <c r="C11659" t="str">
        <f>T("RETIRO              ")</f>
        <v xml:space="preserve">RETIRO              </v>
      </c>
      <c r="D11659" t="str">
        <f>T("NIÑO JESUS          ")</f>
        <v xml:space="preserve">NIÑO JESUS          </v>
      </c>
      <c r="E11659" t="str">
        <f>T("TU ")</f>
        <v xml:space="preserve">TU </v>
      </c>
      <c r="F11659" t="str">
        <f>T("TURISMOS       ")</f>
        <v xml:space="preserve">TURISMOS       </v>
      </c>
      <c r="G11659" t="str">
        <f>T("De menos de 8 CABALLOS FISCALES                   ")</f>
        <v xml:space="preserve">De menos de 8 CABALLOS FISCALES                   </v>
      </c>
      <c r="H11659" t="str">
        <f>T("DIESEL                                            ")</f>
        <v xml:space="preserve">DIESEL                                            </v>
      </c>
      <c r="I11659">
        <v>3</v>
      </c>
    </row>
    <row r="11660" spans="1:9">
      <c r="A11660" t="str">
        <f>T("2018")</f>
        <v>2018</v>
      </c>
      <c r="B11660" t="str">
        <f>T("FISICO                                            ")</f>
        <v xml:space="preserve">FISICO                                            </v>
      </c>
      <c r="C11660" t="str">
        <f>T("RETIRO              ")</f>
        <v xml:space="preserve">RETIRO              </v>
      </c>
      <c r="D11660" t="str">
        <f>T("NIÑO JESUS          ")</f>
        <v xml:space="preserve">NIÑO JESUS          </v>
      </c>
      <c r="E11660" t="str">
        <f>T("TU ")</f>
        <v xml:space="preserve">TU </v>
      </c>
      <c r="F11660" t="str">
        <f>T("TURISMOS       ")</f>
        <v xml:space="preserve">TURISMOS       </v>
      </c>
      <c r="G11660" t="str">
        <f>T("De 8 a 11,99 CABALLOS FISCALES                    ")</f>
        <v xml:space="preserve">De 8 a 11,99 CABALLOS FISCALES                    </v>
      </c>
      <c r="H11660" t="str">
        <f>T("DIESEL                                            ")</f>
        <v xml:space="preserve">DIESEL                                            </v>
      </c>
      <c r="I11660">
        <v>835</v>
      </c>
    </row>
    <row r="11661" spans="1:9">
      <c r="A11661" t="str">
        <f>T("2018")</f>
        <v>2018</v>
      </c>
      <c r="B11661" t="str">
        <f>T("FISICO                                            ")</f>
        <v xml:space="preserve">FISICO                                            </v>
      </c>
      <c r="C11661" t="str">
        <f>T("RETIRO              ")</f>
        <v xml:space="preserve">RETIRO              </v>
      </c>
      <c r="D11661" t="str">
        <f>T("NIÑO JESUS          ")</f>
        <v xml:space="preserve">NIÑO JESUS          </v>
      </c>
      <c r="E11661" t="str">
        <f>T("TU ")</f>
        <v xml:space="preserve">TU </v>
      </c>
      <c r="F11661" t="str">
        <f>T("TURISMOS       ")</f>
        <v xml:space="preserve">TURISMOS       </v>
      </c>
      <c r="G11661" t="str">
        <f>T("De 12 a 15,99 CABALLOS FISCALES                   ")</f>
        <v xml:space="preserve">De 12 a 15,99 CABALLOS FISCALES                   </v>
      </c>
      <c r="H11661" t="str">
        <f>T("DIESEL                                            ")</f>
        <v xml:space="preserve">DIESEL                                            </v>
      </c>
      <c r="I11661" s="1">
        <v>2080</v>
      </c>
    </row>
    <row r="11662" spans="1:9">
      <c r="A11662" t="str">
        <f>T("2018")</f>
        <v>2018</v>
      </c>
      <c r="B11662" t="str">
        <f>T("FISICO                                            ")</f>
        <v xml:space="preserve">FISICO                                            </v>
      </c>
      <c r="C11662" t="str">
        <f>T("RETIRO              ")</f>
        <v xml:space="preserve">RETIRO              </v>
      </c>
      <c r="D11662" t="str">
        <f>T("NIÑO JESUS          ")</f>
        <v xml:space="preserve">NIÑO JESUS          </v>
      </c>
      <c r="E11662" t="str">
        <f>T("TU ")</f>
        <v xml:space="preserve">TU </v>
      </c>
      <c r="F11662" t="str">
        <f>T("TURISMOS       ")</f>
        <v xml:space="preserve">TURISMOS       </v>
      </c>
      <c r="G11662" t="str">
        <f>T("De 16 a 19,99 CABALLOS FISCALES                   ")</f>
        <v xml:space="preserve">De 16 a 19,99 CABALLOS FISCALES                   </v>
      </c>
      <c r="H11662" t="str">
        <f>T("DIESEL                                            ")</f>
        <v xml:space="preserve">DIESEL                                            </v>
      </c>
      <c r="I11662">
        <v>399</v>
      </c>
    </row>
    <row r="11663" spans="1:9">
      <c r="A11663" t="str">
        <f>T("2018")</f>
        <v>2018</v>
      </c>
      <c r="B11663" t="str">
        <f>T("FISICO                                            ")</f>
        <v xml:space="preserve">FISICO                                            </v>
      </c>
      <c r="C11663" t="str">
        <f>T("RETIRO              ")</f>
        <v xml:space="preserve">RETIRO              </v>
      </c>
      <c r="D11663" t="str">
        <f>T("NIÑO JESUS          ")</f>
        <v xml:space="preserve">NIÑO JESUS          </v>
      </c>
      <c r="E11663" t="str">
        <f>T("TU ")</f>
        <v xml:space="preserve">TU </v>
      </c>
      <c r="F11663" t="str">
        <f>T("TURISMOS       ")</f>
        <v xml:space="preserve">TURISMOS       </v>
      </c>
      <c r="G11663" t="str">
        <f>T("De 20 CABALLOS FISCALES en adelante               ")</f>
        <v xml:space="preserve">De 20 CABALLOS FISCALES en adelante               </v>
      </c>
      <c r="H11663" t="str">
        <f>T("DIESEL                                            ")</f>
        <v xml:space="preserve">DIESEL                                            </v>
      </c>
      <c r="I11663">
        <v>33</v>
      </c>
    </row>
    <row r="11664" spans="1:9">
      <c r="A11664" t="str">
        <f>T("2018")</f>
        <v>2018</v>
      </c>
      <c r="B11664" t="str">
        <f>T("JURIDICO                                          ")</f>
        <v xml:space="preserve">JURIDICO                                          </v>
      </c>
      <c r="C11664" t="str">
        <f>T("RETIRO              ")</f>
        <v xml:space="preserve">RETIRO              </v>
      </c>
      <c r="D11664" t="str">
        <f>T("SIN BARRIO          ")</f>
        <v xml:space="preserve">SIN BARRIO          </v>
      </c>
      <c r="E11664" t="str">
        <f>T("TU ")</f>
        <v xml:space="preserve">TU </v>
      </c>
      <c r="F11664" t="str">
        <f>T("TURISMOS       ")</f>
        <v xml:space="preserve">TURISMOS       </v>
      </c>
      <c r="G11664" t="str">
        <f>T("De 12 a 15,99 CABALLOS FISCALES                   ")</f>
        <v xml:space="preserve">De 12 a 15,99 CABALLOS FISCALES                   </v>
      </c>
      <c r="H11664" t="str">
        <f>T("DIESEL                                            ")</f>
        <v xml:space="preserve">DIESEL                                            </v>
      </c>
      <c r="I11664">
        <v>1</v>
      </c>
    </row>
    <row r="11665" spans="1:9">
      <c r="A11665" t="str">
        <f>T("2018")</f>
        <v>2018</v>
      </c>
      <c r="B11665" t="str">
        <f>T("JURIDICO                                          ")</f>
        <v xml:space="preserve">JURIDICO                                          </v>
      </c>
      <c r="C11665" t="str">
        <f>T("RETIRO              ")</f>
        <v xml:space="preserve">RETIRO              </v>
      </c>
      <c r="D11665" t="str">
        <f>T("SIN BARRIO          ")</f>
        <v xml:space="preserve">SIN BARRIO          </v>
      </c>
      <c r="E11665" t="str">
        <f>T("TU ")</f>
        <v xml:space="preserve">TU </v>
      </c>
      <c r="F11665" t="str">
        <f>T("TURISMOS       ")</f>
        <v xml:space="preserve">TURISMOS       </v>
      </c>
      <c r="G11665" t="str">
        <f>T("De 16 a 19,99 CABALLOS FISCALES                   ")</f>
        <v xml:space="preserve">De 16 a 19,99 CABALLOS FISCALES                   </v>
      </c>
      <c r="H11665" t="str">
        <f>T("DIESEL                                            ")</f>
        <v xml:space="preserve">DIESEL                                            </v>
      </c>
      <c r="I11665">
        <v>1</v>
      </c>
    </row>
    <row r="11666" spans="1:9">
      <c r="A11666" t="str">
        <f>T("2018")</f>
        <v>2018</v>
      </c>
      <c r="B11666" t="str">
        <f>T("JURIDICO                                          ")</f>
        <v xml:space="preserve">JURIDICO                                          </v>
      </c>
      <c r="C11666" t="str">
        <f>T("RETIRO              ")</f>
        <v xml:space="preserve">RETIRO              </v>
      </c>
      <c r="D11666" t="str">
        <f>T("PACIFICO            ")</f>
        <v xml:space="preserve">PACIFICO            </v>
      </c>
      <c r="E11666" t="str">
        <f>T("TU ")</f>
        <v xml:space="preserve">TU </v>
      </c>
      <c r="F11666" t="str">
        <f>T("TURISMOS       ")</f>
        <v xml:space="preserve">TURISMOS       </v>
      </c>
      <c r="G11666" t="str">
        <f>T("De 8 a 11,99 CABALLOS FISCALES                    ")</f>
        <v xml:space="preserve">De 8 a 11,99 CABALLOS FISCALES                    </v>
      </c>
      <c r="H11666" t="str">
        <f>T("DIESEL                                            ")</f>
        <v xml:space="preserve">DIESEL                                            </v>
      </c>
      <c r="I11666">
        <v>131</v>
      </c>
    </row>
    <row r="11667" spans="1:9">
      <c r="A11667" t="str">
        <f>T("2018")</f>
        <v>2018</v>
      </c>
      <c r="B11667" t="str">
        <f>T("JURIDICO                                          ")</f>
        <v xml:space="preserve">JURIDICO                                          </v>
      </c>
      <c r="C11667" t="str">
        <f>T("RETIRO              ")</f>
        <v xml:space="preserve">RETIRO              </v>
      </c>
      <c r="D11667" t="str">
        <f>T("PACIFICO            ")</f>
        <v xml:space="preserve">PACIFICO            </v>
      </c>
      <c r="E11667" t="str">
        <f>T("TU ")</f>
        <v xml:space="preserve">TU </v>
      </c>
      <c r="F11667" t="str">
        <f>T("TURISMOS       ")</f>
        <v xml:space="preserve">TURISMOS       </v>
      </c>
      <c r="G11667" t="str">
        <f>T("De 12 a 15,99 CABALLOS FISCALES                   ")</f>
        <v xml:space="preserve">De 12 a 15,99 CABALLOS FISCALES                   </v>
      </c>
      <c r="H11667" t="str">
        <f>T("DIESEL                                            ")</f>
        <v xml:space="preserve">DIESEL                                            </v>
      </c>
      <c r="I11667">
        <v>360</v>
      </c>
    </row>
    <row r="11668" spans="1:9">
      <c r="A11668" t="str">
        <f>T("2018")</f>
        <v>2018</v>
      </c>
      <c r="B11668" t="str">
        <f>T("JURIDICO                                          ")</f>
        <v xml:space="preserve">JURIDICO                                          </v>
      </c>
      <c r="C11668" t="str">
        <f>T("RETIRO              ")</f>
        <v xml:space="preserve">RETIRO              </v>
      </c>
      <c r="D11668" t="str">
        <f>T("PACIFICO            ")</f>
        <v xml:space="preserve">PACIFICO            </v>
      </c>
      <c r="E11668" t="str">
        <f>T("TU ")</f>
        <v xml:space="preserve">TU </v>
      </c>
      <c r="F11668" t="str">
        <f>T("TURISMOS       ")</f>
        <v xml:space="preserve">TURISMOS       </v>
      </c>
      <c r="G11668" t="str">
        <f>T("De 16 a 19,99 CABALLOS FISCALES                   ")</f>
        <v xml:space="preserve">De 16 a 19,99 CABALLOS FISCALES                   </v>
      </c>
      <c r="H11668" t="str">
        <f>T("DIESEL                                            ")</f>
        <v xml:space="preserve">DIESEL                                            </v>
      </c>
      <c r="I11668">
        <v>114</v>
      </c>
    </row>
    <row r="11669" spans="1:9">
      <c r="A11669" t="str">
        <f>T("2018")</f>
        <v>2018</v>
      </c>
      <c r="B11669" t="str">
        <f>T("JURIDICO                                          ")</f>
        <v xml:space="preserve">JURIDICO                                          </v>
      </c>
      <c r="C11669" t="str">
        <f>T("RETIRO              ")</f>
        <v xml:space="preserve">RETIRO              </v>
      </c>
      <c r="D11669" t="str">
        <f>T("PACIFICO            ")</f>
        <v xml:space="preserve">PACIFICO            </v>
      </c>
      <c r="E11669" t="str">
        <f>T("TU ")</f>
        <v xml:space="preserve">TU </v>
      </c>
      <c r="F11669" t="str">
        <f>T("TURISMOS       ")</f>
        <v xml:space="preserve">TURISMOS       </v>
      </c>
      <c r="G11669" t="str">
        <f>T("De 20 CABALLOS FISCALES en adelante               ")</f>
        <v xml:space="preserve">De 20 CABALLOS FISCALES en adelante               </v>
      </c>
      <c r="H11669" t="str">
        <f>T("DIESEL                                            ")</f>
        <v xml:space="preserve">DIESEL                                            </v>
      </c>
      <c r="I11669">
        <v>14</v>
      </c>
    </row>
    <row r="11670" spans="1:9">
      <c r="A11670" t="str">
        <f>T("2018")</f>
        <v>2018</v>
      </c>
      <c r="B11670" t="str">
        <f>T("JURIDICO                                          ")</f>
        <v xml:space="preserve">JURIDICO                                          </v>
      </c>
      <c r="C11670" t="str">
        <f>T("RETIRO              ")</f>
        <v xml:space="preserve">RETIRO              </v>
      </c>
      <c r="D11670" t="str">
        <f>T("ADELFAS             ")</f>
        <v xml:space="preserve">ADELFAS             </v>
      </c>
      <c r="E11670" t="str">
        <f>T("TU ")</f>
        <v xml:space="preserve">TU </v>
      </c>
      <c r="F11670" t="str">
        <f>T("TURISMOS       ")</f>
        <v xml:space="preserve">TURISMOS       </v>
      </c>
      <c r="G11670" t="str">
        <f>T("De menos de 8 CABALLOS FISCALES                   ")</f>
        <v xml:space="preserve">De menos de 8 CABALLOS FISCALES                   </v>
      </c>
      <c r="H11670" t="str">
        <f>T("DIESEL                                            ")</f>
        <v xml:space="preserve">DIESEL                                            </v>
      </c>
      <c r="I11670">
        <v>1</v>
      </c>
    </row>
    <row r="11671" spans="1:9">
      <c r="A11671" t="str">
        <f>T("2018")</f>
        <v>2018</v>
      </c>
      <c r="B11671" t="str">
        <f>T("JURIDICO                                          ")</f>
        <v xml:space="preserve">JURIDICO                                          </v>
      </c>
      <c r="C11671" t="str">
        <f>T("RETIRO              ")</f>
        <v xml:space="preserve">RETIRO              </v>
      </c>
      <c r="D11671" t="str">
        <f>T("ADELFAS             ")</f>
        <v xml:space="preserve">ADELFAS             </v>
      </c>
      <c r="E11671" t="str">
        <f>T("TU ")</f>
        <v xml:space="preserve">TU </v>
      </c>
      <c r="F11671" t="str">
        <f>T("TURISMOS       ")</f>
        <v xml:space="preserve">TURISMOS       </v>
      </c>
      <c r="G11671" t="str">
        <f>T("De 8 a 11,99 CABALLOS FISCALES                    ")</f>
        <v xml:space="preserve">De 8 a 11,99 CABALLOS FISCALES                    </v>
      </c>
      <c r="H11671" t="str">
        <f>T("DIESEL                                            ")</f>
        <v xml:space="preserve">DIESEL                                            </v>
      </c>
      <c r="I11671">
        <v>90</v>
      </c>
    </row>
    <row r="11672" spans="1:9">
      <c r="A11672" t="str">
        <f>T("2018")</f>
        <v>2018</v>
      </c>
      <c r="B11672" t="str">
        <f>T("JURIDICO                                          ")</f>
        <v xml:space="preserve">JURIDICO                                          </v>
      </c>
      <c r="C11672" t="str">
        <f>T("RETIRO              ")</f>
        <v xml:space="preserve">RETIRO              </v>
      </c>
      <c r="D11672" t="str">
        <f>T("ADELFAS             ")</f>
        <v xml:space="preserve">ADELFAS             </v>
      </c>
      <c r="E11672" t="str">
        <f>T("TU ")</f>
        <v xml:space="preserve">TU </v>
      </c>
      <c r="F11672" t="str">
        <f>T("TURISMOS       ")</f>
        <v xml:space="preserve">TURISMOS       </v>
      </c>
      <c r="G11672" t="str">
        <f>T("De 12 a 15,99 CABALLOS FISCALES                   ")</f>
        <v xml:space="preserve">De 12 a 15,99 CABALLOS FISCALES                   </v>
      </c>
      <c r="H11672" t="str">
        <f>T("DIESEL                                            ")</f>
        <v xml:space="preserve">DIESEL                                            </v>
      </c>
      <c r="I11672">
        <v>154</v>
      </c>
    </row>
    <row r="11673" spans="1:9">
      <c r="A11673" t="str">
        <f>T("2018")</f>
        <v>2018</v>
      </c>
      <c r="B11673" t="str">
        <f>T("JURIDICO                                          ")</f>
        <v xml:space="preserve">JURIDICO                                          </v>
      </c>
      <c r="C11673" t="str">
        <f>T("RETIRO              ")</f>
        <v xml:space="preserve">RETIRO              </v>
      </c>
      <c r="D11673" t="str">
        <f>T("ADELFAS             ")</f>
        <v xml:space="preserve">ADELFAS             </v>
      </c>
      <c r="E11673" t="str">
        <f>T("TU ")</f>
        <v xml:space="preserve">TU </v>
      </c>
      <c r="F11673" t="str">
        <f>T("TURISMOS       ")</f>
        <v xml:space="preserve">TURISMOS       </v>
      </c>
      <c r="G11673" t="str">
        <f>T("De 16 a 19,99 CABALLOS FISCALES                   ")</f>
        <v xml:space="preserve">De 16 a 19,99 CABALLOS FISCALES                   </v>
      </c>
      <c r="H11673" t="str">
        <f>T("DIESEL                                            ")</f>
        <v xml:space="preserve">DIESEL                                            </v>
      </c>
      <c r="I11673">
        <v>48</v>
      </c>
    </row>
    <row r="11674" spans="1:9">
      <c r="A11674" t="str">
        <f>T("2018")</f>
        <v>2018</v>
      </c>
      <c r="B11674" t="str">
        <f>T("JURIDICO                                          ")</f>
        <v xml:space="preserve">JURIDICO                                          </v>
      </c>
      <c r="C11674" t="str">
        <f>T("RETIRO              ")</f>
        <v xml:space="preserve">RETIRO              </v>
      </c>
      <c r="D11674" t="str">
        <f>T("ADELFAS             ")</f>
        <v xml:space="preserve">ADELFAS             </v>
      </c>
      <c r="E11674" t="str">
        <f>T("TU ")</f>
        <v xml:space="preserve">TU </v>
      </c>
      <c r="F11674" t="str">
        <f>T("TURISMOS       ")</f>
        <v xml:space="preserve">TURISMOS       </v>
      </c>
      <c r="G11674" t="str">
        <f>T("De 20 CABALLOS FISCALES en adelante               ")</f>
        <v xml:space="preserve">De 20 CABALLOS FISCALES en adelante               </v>
      </c>
      <c r="H11674" t="str">
        <f>T("DIESEL                                            ")</f>
        <v xml:space="preserve">DIESEL                                            </v>
      </c>
      <c r="I11674">
        <v>3</v>
      </c>
    </row>
    <row r="11675" spans="1:9">
      <c r="A11675" t="str">
        <f>T("2018")</f>
        <v>2018</v>
      </c>
      <c r="B11675" t="str">
        <f>T("JURIDICO                                          ")</f>
        <v xml:space="preserve">JURIDICO                                          </v>
      </c>
      <c r="C11675" t="str">
        <f>T("RETIRO              ")</f>
        <v xml:space="preserve">RETIRO              </v>
      </c>
      <c r="D11675" t="str">
        <f>T("ESTRELLA            ")</f>
        <v xml:space="preserve">ESTRELLA            </v>
      </c>
      <c r="E11675" t="str">
        <f>T("TU ")</f>
        <v xml:space="preserve">TU </v>
      </c>
      <c r="F11675" t="str">
        <f>T("TURISMOS       ")</f>
        <v xml:space="preserve">TURISMOS       </v>
      </c>
      <c r="G11675" t="str">
        <f>T("De 8 a 11,99 CABALLOS FISCALES                    ")</f>
        <v xml:space="preserve">De 8 a 11,99 CABALLOS FISCALES                    </v>
      </c>
      <c r="H11675" t="str">
        <f>T("DIESEL                                            ")</f>
        <v xml:space="preserve">DIESEL                                            </v>
      </c>
      <c r="I11675">
        <v>227</v>
      </c>
    </row>
    <row r="11676" spans="1:9">
      <c r="A11676" t="str">
        <f>T("2018")</f>
        <v>2018</v>
      </c>
      <c r="B11676" t="str">
        <f>T("JURIDICO                                          ")</f>
        <v xml:space="preserve">JURIDICO                                          </v>
      </c>
      <c r="C11676" t="str">
        <f>T("RETIRO              ")</f>
        <v xml:space="preserve">RETIRO              </v>
      </c>
      <c r="D11676" t="str">
        <f>T("ESTRELLA            ")</f>
        <v xml:space="preserve">ESTRELLA            </v>
      </c>
      <c r="E11676" t="str">
        <f>T("TU ")</f>
        <v xml:space="preserve">TU </v>
      </c>
      <c r="F11676" t="str">
        <f>T("TURISMOS       ")</f>
        <v xml:space="preserve">TURISMOS       </v>
      </c>
      <c r="G11676" t="str">
        <f>T("De 12 a 15,99 CABALLOS FISCALES                   ")</f>
        <v xml:space="preserve">De 12 a 15,99 CABALLOS FISCALES                   </v>
      </c>
      <c r="H11676" t="str">
        <f>T("DIESEL                                            ")</f>
        <v xml:space="preserve">DIESEL                                            </v>
      </c>
      <c r="I11676">
        <v>298</v>
      </c>
    </row>
    <row r="11677" spans="1:9">
      <c r="A11677" t="str">
        <f>T("2018")</f>
        <v>2018</v>
      </c>
      <c r="B11677" t="str">
        <f>T("JURIDICO                                          ")</f>
        <v xml:space="preserve">JURIDICO                                          </v>
      </c>
      <c r="C11677" t="str">
        <f>T("RETIRO              ")</f>
        <v xml:space="preserve">RETIRO              </v>
      </c>
      <c r="D11677" t="str">
        <f>T("ESTRELLA            ")</f>
        <v xml:space="preserve">ESTRELLA            </v>
      </c>
      <c r="E11677" t="str">
        <f>T("TU ")</f>
        <v xml:space="preserve">TU </v>
      </c>
      <c r="F11677" t="str">
        <f>T("TURISMOS       ")</f>
        <v xml:space="preserve">TURISMOS       </v>
      </c>
      <c r="G11677" t="str">
        <f>T("De 16 a 19,99 CABALLOS FISCALES                   ")</f>
        <v xml:space="preserve">De 16 a 19,99 CABALLOS FISCALES                   </v>
      </c>
      <c r="H11677" t="str">
        <f>T("DIESEL                                            ")</f>
        <v xml:space="preserve">DIESEL                                            </v>
      </c>
      <c r="I11677">
        <v>93</v>
      </c>
    </row>
    <row r="11678" spans="1:9">
      <c r="A11678" t="str">
        <f>T("2018")</f>
        <v>2018</v>
      </c>
      <c r="B11678" t="str">
        <f>T("JURIDICO                                          ")</f>
        <v xml:space="preserve">JURIDICO                                          </v>
      </c>
      <c r="C11678" t="str">
        <f>T("RETIRO              ")</f>
        <v xml:space="preserve">RETIRO              </v>
      </c>
      <c r="D11678" t="str">
        <f>T("ESTRELLA            ")</f>
        <v xml:space="preserve">ESTRELLA            </v>
      </c>
      <c r="E11678" t="str">
        <f>T("TU ")</f>
        <v xml:space="preserve">TU </v>
      </c>
      <c r="F11678" t="str">
        <f>T("TURISMOS       ")</f>
        <v xml:space="preserve">TURISMOS       </v>
      </c>
      <c r="G11678" t="str">
        <f>T("De 20 CABALLOS FISCALES en adelante               ")</f>
        <v xml:space="preserve">De 20 CABALLOS FISCALES en adelante               </v>
      </c>
      <c r="H11678" t="str">
        <f>T("DIESEL                                            ")</f>
        <v xml:space="preserve">DIESEL                                            </v>
      </c>
      <c r="I11678">
        <v>13</v>
      </c>
    </row>
    <row r="11679" spans="1:9">
      <c r="A11679" t="str">
        <f>T("2018")</f>
        <v>2018</v>
      </c>
      <c r="B11679" t="str">
        <f>T("JURIDICO                                          ")</f>
        <v xml:space="preserve">JURIDICO                                          </v>
      </c>
      <c r="C11679" t="str">
        <f>T("RETIRO              ")</f>
        <v xml:space="preserve">RETIRO              </v>
      </c>
      <c r="D11679" t="str">
        <f>T("IBIZA               ")</f>
        <v xml:space="preserve">IBIZA               </v>
      </c>
      <c r="E11679" t="str">
        <f>T("TU ")</f>
        <v xml:space="preserve">TU </v>
      </c>
      <c r="F11679" t="str">
        <f>T("TURISMOS       ")</f>
        <v xml:space="preserve">TURISMOS       </v>
      </c>
      <c r="G11679" t="str">
        <f>T("De 8 a 11,99 CABALLOS FISCALES                    ")</f>
        <v xml:space="preserve">De 8 a 11,99 CABALLOS FISCALES                    </v>
      </c>
      <c r="H11679" t="str">
        <f>T("DIESEL                                            ")</f>
        <v xml:space="preserve">DIESEL                                            </v>
      </c>
      <c r="I11679">
        <v>73</v>
      </c>
    </row>
    <row r="11680" spans="1:9">
      <c r="A11680" t="str">
        <f>T("2018")</f>
        <v>2018</v>
      </c>
      <c r="B11680" t="str">
        <f>T("JURIDICO                                          ")</f>
        <v xml:space="preserve">JURIDICO                                          </v>
      </c>
      <c r="C11680" t="str">
        <f>T("RETIRO              ")</f>
        <v xml:space="preserve">RETIRO              </v>
      </c>
      <c r="D11680" t="str">
        <f>T("IBIZA               ")</f>
        <v xml:space="preserve">IBIZA               </v>
      </c>
      <c r="E11680" t="str">
        <f>T("TU ")</f>
        <v xml:space="preserve">TU </v>
      </c>
      <c r="F11680" t="str">
        <f>T("TURISMOS       ")</f>
        <v xml:space="preserve">TURISMOS       </v>
      </c>
      <c r="G11680" t="str">
        <f>T("De 12 a 15,99 CABALLOS FISCALES                   ")</f>
        <v xml:space="preserve">De 12 a 15,99 CABALLOS FISCALES                   </v>
      </c>
      <c r="H11680" t="str">
        <f>T("DIESEL                                            ")</f>
        <v xml:space="preserve">DIESEL                                            </v>
      </c>
      <c r="I11680">
        <v>299</v>
      </c>
    </row>
    <row r="11681" spans="1:9">
      <c r="A11681" t="str">
        <f>T("2018")</f>
        <v>2018</v>
      </c>
      <c r="B11681" t="str">
        <f>T("JURIDICO                                          ")</f>
        <v xml:space="preserve">JURIDICO                                          </v>
      </c>
      <c r="C11681" t="str">
        <f>T("RETIRO              ")</f>
        <v xml:space="preserve">RETIRO              </v>
      </c>
      <c r="D11681" t="str">
        <f>T("IBIZA               ")</f>
        <v xml:space="preserve">IBIZA               </v>
      </c>
      <c r="E11681" t="str">
        <f>T("TU ")</f>
        <v xml:space="preserve">TU </v>
      </c>
      <c r="F11681" t="str">
        <f>T("TURISMOS       ")</f>
        <v xml:space="preserve">TURISMOS       </v>
      </c>
      <c r="G11681" t="str">
        <f>T("De 16 a 19,99 CABALLOS FISCALES                   ")</f>
        <v xml:space="preserve">De 16 a 19,99 CABALLOS FISCALES                   </v>
      </c>
      <c r="H11681" t="str">
        <f>T("DIESEL                                            ")</f>
        <v xml:space="preserve">DIESEL                                            </v>
      </c>
      <c r="I11681">
        <v>126</v>
      </c>
    </row>
    <row r="11682" spans="1:9">
      <c r="A11682" t="str">
        <f>T("2018")</f>
        <v>2018</v>
      </c>
      <c r="B11682" t="str">
        <f>T("JURIDICO                                          ")</f>
        <v xml:space="preserve">JURIDICO                                          </v>
      </c>
      <c r="C11682" t="str">
        <f>T("RETIRO              ")</f>
        <v xml:space="preserve">RETIRO              </v>
      </c>
      <c r="D11682" t="str">
        <f>T("IBIZA               ")</f>
        <v xml:space="preserve">IBIZA               </v>
      </c>
      <c r="E11682" t="str">
        <f>T("TU ")</f>
        <v xml:space="preserve">TU </v>
      </c>
      <c r="F11682" t="str">
        <f>T("TURISMOS       ")</f>
        <v xml:space="preserve">TURISMOS       </v>
      </c>
      <c r="G11682" t="str">
        <f>T("De 20 CABALLOS FISCALES en adelante               ")</f>
        <v xml:space="preserve">De 20 CABALLOS FISCALES en adelante               </v>
      </c>
      <c r="H11682" t="str">
        <f>T("DIESEL                                            ")</f>
        <v xml:space="preserve">DIESEL                                            </v>
      </c>
      <c r="I11682">
        <v>8</v>
      </c>
    </row>
    <row r="11683" spans="1:9">
      <c r="A11683" t="str">
        <f>T("2018")</f>
        <v>2018</v>
      </c>
      <c r="B11683" t="str">
        <f>T("JURIDICO                                          ")</f>
        <v xml:space="preserve">JURIDICO                                          </v>
      </c>
      <c r="C11683" t="str">
        <f>T("RETIRO              ")</f>
        <v xml:space="preserve">RETIRO              </v>
      </c>
      <c r="D11683" t="str">
        <f>T("LOS JERONIMOS       ")</f>
        <v xml:space="preserve">LOS JERONIMOS       </v>
      </c>
      <c r="E11683" t="str">
        <f>T("TU ")</f>
        <v xml:space="preserve">TU </v>
      </c>
      <c r="F11683" t="str">
        <f>T("TURISMOS       ")</f>
        <v xml:space="preserve">TURISMOS       </v>
      </c>
      <c r="G11683" t="str">
        <f>T("De menos de 8 CABALLOS FISCALES                   ")</f>
        <v xml:space="preserve">De menos de 8 CABALLOS FISCALES                   </v>
      </c>
      <c r="H11683" t="str">
        <f>T("DIESEL                                            ")</f>
        <v xml:space="preserve">DIESEL                                            </v>
      </c>
      <c r="I11683">
        <v>1</v>
      </c>
    </row>
    <row r="11684" spans="1:9">
      <c r="A11684" t="str">
        <f>T("2018")</f>
        <v>2018</v>
      </c>
      <c r="B11684" t="str">
        <f>T("JURIDICO                                          ")</f>
        <v xml:space="preserve">JURIDICO                                          </v>
      </c>
      <c r="C11684" t="str">
        <f>T("RETIRO              ")</f>
        <v xml:space="preserve">RETIRO              </v>
      </c>
      <c r="D11684" t="str">
        <f>T("LOS JERONIMOS       ")</f>
        <v xml:space="preserve">LOS JERONIMOS       </v>
      </c>
      <c r="E11684" t="str">
        <f>T("TU ")</f>
        <v xml:space="preserve">TU </v>
      </c>
      <c r="F11684" t="str">
        <f>T("TURISMOS       ")</f>
        <v xml:space="preserve">TURISMOS       </v>
      </c>
      <c r="G11684" t="str">
        <f>T("De 8 a 11,99 CABALLOS FISCALES                    ")</f>
        <v xml:space="preserve">De 8 a 11,99 CABALLOS FISCALES                    </v>
      </c>
      <c r="H11684" t="str">
        <f>T("DIESEL                                            ")</f>
        <v xml:space="preserve">DIESEL                                            </v>
      </c>
      <c r="I11684">
        <v>88</v>
      </c>
    </row>
    <row r="11685" spans="1:9">
      <c r="A11685" t="str">
        <f>T("2018")</f>
        <v>2018</v>
      </c>
      <c r="B11685" t="str">
        <f>T("JURIDICO                                          ")</f>
        <v xml:space="preserve">JURIDICO                                          </v>
      </c>
      <c r="C11685" t="str">
        <f>T("RETIRO              ")</f>
        <v xml:space="preserve">RETIRO              </v>
      </c>
      <c r="D11685" t="str">
        <f>T("LOS JERONIMOS       ")</f>
        <v xml:space="preserve">LOS JERONIMOS       </v>
      </c>
      <c r="E11685" t="str">
        <f>T("TU ")</f>
        <v xml:space="preserve">TU </v>
      </c>
      <c r="F11685" t="str">
        <f>T("TURISMOS       ")</f>
        <v xml:space="preserve">TURISMOS       </v>
      </c>
      <c r="G11685" t="str">
        <f>T("De 12 a 15,99 CABALLOS FISCALES                   ")</f>
        <v xml:space="preserve">De 12 a 15,99 CABALLOS FISCALES                   </v>
      </c>
      <c r="H11685" t="str">
        <f>T("DIESEL                                            ")</f>
        <v xml:space="preserve">DIESEL                                            </v>
      </c>
      <c r="I11685">
        <v>282</v>
      </c>
    </row>
    <row r="11686" spans="1:9">
      <c r="A11686" t="str">
        <f>T("2018")</f>
        <v>2018</v>
      </c>
      <c r="B11686" t="str">
        <f>T("JURIDICO                                          ")</f>
        <v xml:space="preserve">JURIDICO                                          </v>
      </c>
      <c r="C11686" t="str">
        <f>T("RETIRO              ")</f>
        <v xml:space="preserve">RETIRO              </v>
      </c>
      <c r="D11686" t="str">
        <f>T("LOS JERONIMOS       ")</f>
        <v xml:space="preserve">LOS JERONIMOS       </v>
      </c>
      <c r="E11686" t="str">
        <f>T("TU ")</f>
        <v xml:space="preserve">TU </v>
      </c>
      <c r="F11686" t="str">
        <f>T("TURISMOS       ")</f>
        <v xml:space="preserve">TURISMOS       </v>
      </c>
      <c r="G11686" t="str">
        <f>T("De 16 a 19,99 CABALLOS FISCALES                   ")</f>
        <v xml:space="preserve">De 16 a 19,99 CABALLOS FISCALES                   </v>
      </c>
      <c r="H11686" t="str">
        <f>T("DIESEL                                            ")</f>
        <v xml:space="preserve">DIESEL                                            </v>
      </c>
      <c r="I11686">
        <v>170</v>
      </c>
    </row>
    <row r="11687" spans="1:9">
      <c r="A11687" t="str">
        <f>T("2018")</f>
        <v>2018</v>
      </c>
      <c r="B11687" t="str">
        <f>T("JURIDICO                                          ")</f>
        <v xml:space="preserve">JURIDICO                                          </v>
      </c>
      <c r="C11687" t="str">
        <f>T("RETIRO              ")</f>
        <v xml:space="preserve">RETIRO              </v>
      </c>
      <c r="D11687" t="str">
        <f>T("LOS JERONIMOS       ")</f>
        <v xml:space="preserve">LOS JERONIMOS       </v>
      </c>
      <c r="E11687" t="str">
        <f>T("TU ")</f>
        <v xml:space="preserve">TU </v>
      </c>
      <c r="F11687" t="str">
        <f>T("TURISMOS       ")</f>
        <v xml:space="preserve">TURISMOS       </v>
      </c>
      <c r="G11687" t="str">
        <f>T("De 20 CABALLOS FISCALES en adelante               ")</f>
        <v xml:space="preserve">De 20 CABALLOS FISCALES en adelante               </v>
      </c>
      <c r="H11687" t="str">
        <f>T("DIESEL                                            ")</f>
        <v xml:space="preserve">DIESEL                                            </v>
      </c>
      <c r="I11687">
        <v>13</v>
      </c>
    </row>
    <row r="11688" spans="1:9">
      <c r="A11688" t="str">
        <f>T("2018")</f>
        <v>2018</v>
      </c>
      <c r="B11688" t="str">
        <f>T("JURIDICO                                          ")</f>
        <v xml:space="preserve">JURIDICO                                          </v>
      </c>
      <c r="C11688" t="str">
        <f>T("RETIRO              ")</f>
        <v xml:space="preserve">RETIRO              </v>
      </c>
      <c r="D11688" t="str">
        <f>T("NIÑO JESUS          ")</f>
        <v xml:space="preserve">NIÑO JESUS          </v>
      </c>
      <c r="E11688" t="str">
        <f>T("TU ")</f>
        <v xml:space="preserve">TU </v>
      </c>
      <c r="F11688" t="str">
        <f>T("TURISMOS       ")</f>
        <v xml:space="preserve">TURISMOS       </v>
      </c>
      <c r="G11688" t="str">
        <f>T("De menos de 8 CABALLOS FISCALES                   ")</f>
        <v xml:space="preserve">De menos de 8 CABALLOS FISCALES                   </v>
      </c>
      <c r="H11688" t="str">
        <f>T("DIESEL                                            ")</f>
        <v xml:space="preserve">DIESEL                                            </v>
      </c>
      <c r="I11688">
        <v>1</v>
      </c>
    </row>
    <row r="11689" spans="1:9">
      <c r="A11689" t="str">
        <f>T("2018")</f>
        <v>2018</v>
      </c>
      <c r="B11689" t="str">
        <f>T("JURIDICO                                          ")</f>
        <v xml:space="preserve">JURIDICO                                          </v>
      </c>
      <c r="C11689" t="str">
        <f>T("RETIRO              ")</f>
        <v xml:space="preserve">RETIRO              </v>
      </c>
      <c r="D11689" t="str">
        <f>T("NIÑO JESUS          ")</f>
        <v xml:space="preserve">NIÑO JESUS          </v>
      </c>
      <c r="E11689" t="str">
        <f>T("TU ")</f>
        <v xml:space="preserve">TU </v>
      </c>
      <c r="F11689" t="str">
        <f>T("TURISMOS       ")</f>
        <v xml:space="preserve">TURISMOS       </v>
      </c>
      <c r="G11689" t="str">
        <f>T("De 8 a 11,99 CABALLOS FISCALES                    ")</f>
        <v xml:space="preserve">De 8 a 11,99 CABALLOS FISCALES                    </v>
      </c>
      <c r="H11689" t="str">
        <f>T("DIESEL                                            ")</f>
        <v xml:space="preserve">DIESEL                                            </v>
      </c>
      <c r="I11689">
        <v>79</v>
      </c>
    </row>
    <row r="11690" spans="1:9">
      <c r="A11690" t="str">
        <f>T("2018")</f>
        <v>2018</v>
      </c>
      <c r="B11690" t="str">
        <f>T("JURIDICO                                          ")</f>
        <v xml:space="preserve">JURIDICO                                          </v>
      </c>
      <c r="C11690" t="str">
        <f>T("RETIRO              ")</f>
        <v xml:space="preserve">RETIRO              </v>
      </c>
      <c r="D11690" t="str">
        <f>T("NIÑO JESUS          ")</f>
        <v xml:space="preserve">NIÑO JESUS          </v>
      </c>
      <c r="E11690" t="str">
        <f>T("TU ")</f>
        <v xml:space="preserve">TU </v>
      </c>
      <c r="F11690" t="str">
        <f>T("TURISMOS       ")</f>
        <v xml:space="preserve">TURISMOS       </v>
      </c>
      <c r="G11690" t="str">
        <f>T("De 12 a 15,99 CABALLOS FISCALES                   ")</f>
        <v xml:space="preserve">De 12 a 15,99 CABALLOS FISCALES                   </v>
      </c>
      <c r="H11690" t="str">
        <f>T("DIESEL                                            ")</f>
        <v xml:space="preserve">DIESEL                                            </v>
      </c>
      <c r="I11690">
        <v>234</v>
      </c>
    </row>
    <row r="11691" spans="1:9">
      <c r="A11691" t="str">
        <f>T("2018")</f>
        <v>2018</v>
      </c>
      <c r="B11691" t="str">
        <f>T("JURIDICO                                          ")</f>
        <v xml:space="preserve">JURIDICO                                          </v>
      </c>
      <c r="C11691" t="str">
        <f>T("RETIRO              ")</f>
        <v xml:space="preserve">RETIRO              </v>
      </c>
      <c r="D11691" t="str">
        <f>T("NIÑO JESUS          ")</f>
        <v xml:space="preserve">NIÑO JESUS          </v>
      </c>
      <c r="E11691" t="str">
        <f>T("TU ")</f>
        <v xml:space="preserve">TU </v>
      </c>
      <c r="F11691" t="str">
        <f>T("TURISMOS       ")</f>
        <v xml:space="preserve">TURISMOS       </v>
      </c>
      <c r="G11691" t="str">
        <f>T("De 16 a 19,99 CABALLOS FISCALES                   ")</f>
        <v xml:space="preserve">De 16 a 19,99 CABALLOS FISCALES                   </v>
      </c>
      <c r="H11691" t="str">
        <f>T("DIESEL                                            ")</f>
        <v xml:space="preserve">DIESEL                                            </v>
      </c>
      <c r="I11691">
        <v>99</v>
      </c>
    </row>
    <row r="11692" spans="1:9">
      <c r="A11692" t="str">
        <f>T("2018")</f>
        <v>2018</v>
      </c>
      <c r="B11692" t="str">
        <f>T("JURIDICO                                          ")</f>
        <v xml:space="preserve">JURIDICO                                          </v>
      </c>
      <c r="C11692" t="str">
        <f>T("RETIRO              ")</f>
        <v xml:space="preserve">RETIRO              </v>
      </c>
      <c r="D11692" t="str">
        <f>T("NIÑO JESUS          ")</f>
        <v xml:space="preserve">NIÑO JESUS          </v>
      </c>
      <c r="E11692" t="str">
        <f>T("TU ")</f>
        <v xml:space="preserve">TU </v>
      </c>
      <c r="F11692" t="str">
        <f>T("TURISMOS       ")</f>
        <v xml:space="preserve">TURISMOS       </v>
      </c>
      <c r="G11692" t="str">
        <f>T("De 20 CABALLOS FISCALES en adelante               ")</f>
        <v xml:space="preserve">De 20 CABALLOS FISCALES en adelante               </v>
      </c>
      <c r="H11692" t="str">
        <f>T("DIESEL                                            ")</f>
        <v xml:space="preserve">DIESEL                                            </v>
      </c>
      <c r="I11692">
        <v>17</v>
      </c>
    </row>
    <row r="11693" spans="1:9">
      <c r="A11693" t="str">
        <f>T("2018")</f>
        <v>2018</v>
      </c>
      <c r="B11693" t="str">
        <f>T("FISICO                                            ")</f>
        <v xml:space="preserve">FISICO                                            </v>
      </c>
      <c r="C11693" t="str">
        <f>T("RETIRO              ")</f>
        <v xml:space="preserve">RETIRO              </v>
      </c>
      <c r="D11693" t="str">
        <f>T("PACIFICO            ")</f>
        <v xml:space="preserve">PACIFICO            </v>
      </c>
      <c r="E11693" t="str">
        <f>T("TU ")</f>
        <v xml:space="preserve">TU </v>
      </c>
      <c r="F11693" t="str">
        <f>T("TURISMOS       ")</f>
        <v xml:space="preserve">TURISMOS       </v>
      </c>
      <c r="G11693" t="str">
        <f>T("De 8 a 11,99 CABALLOS FISCALES                    ")</f>
        <v xml:space="preserve">De 8 a 11,99 CABALLOS FISCALES                    </v>
      </c>
      <c r="H11693" t="str">
        <f>T("ELÉCTRICO                                         ")</f>
        <v xml:space="preserve">ELÉCTRICO                                         </v>
      </c>
      <c r="I11693">
        <v>1</v>
      </c>
    </row>
    <row r="11694" spans="1:9">
      <c r="A11694" t="str">
        <f>T("2018")</f>
        <v>2018</v>
      </c>
      <c r="B11694" t="str">
        <f>T("FISICO                                            ")</f>
        <v xml:space="preserve">FISICO                                            </v>
      </c>
      <c r="C11694" t="str">
        <f>T("RETIRO              ")</f>
        <v xml:space="preserve">RETIRO              </v>
      </c>
      <c r="D11694" t="str">
        <f>T("PACIFICO            ")</f>
        <v xml:space="preserve">PACIFICO            </v>
      </c>
      <c r="E11694" t="str">
        <f>T("TU ")</f>
        <v xml:space="preserve">TU </v>
      </c>
      <c r="F11694" t="str">
        <f>T("TURISMOS       ")</f>
        <v xml:space="preserve">TURISMOS       </v>
      </c>
      <c r="G11694" t="str">
        <f>T("De 12 a 15,99 CABALLOS FISCALES                   ")</f>
        <v xml:space="preserve">De 12 a 15,99 CABALLOS FISCALES                   </v>
      </c>
      <c r="H11694" t="str">
        <f>T("ELÉCTRICO                                         ")</f>
        <v xml:space="preserve">ELÉCTRICO                                         </v>
      </c>
      <c r="I11694">
        <v>1</v>
      </c>
    </row>
    <row r="11695" spans="1:9">
      <c r="A11695" t="str">
        <f>T("2018")</f>
        <v>2018</v>
      </c>
      <c r="B11695" t="str">
        <f>T("FISICO                                            ")</f>
        <v xml:space="preserve">FISICO                                            </v>
      </c>
      <c r="C11695" t="str">
        <f>T("RETIRO              ")</f>
        <v xml:space="preserve">RETIRO              </v>
      </c>
      <c r="D11695" t="str">
        <f>T("ADELFAS             ")</f>
        <v xml:space="preserve">ADELFAS             </v>
      </c>
      <c r="E11695" t="str">
        <f>T("TU ")</f>
        <v xml:space="preserve">TU </v>
      </c>
      <c r="F11695" t="str">
        <f>T("TURISMOS       ")</f>
        <v xml:space="preserve">TURISMOS       </v>
      </c>
      <c r="G11695" t="str">
        <f>T("De menos de 8 CABALLOS FISCALES                   ")</f>
        <v xml:space="preserve">De menos de 8 CABALLOS FISCALES                   </v>
      </c>
      <c r="H11695" t="str">
        <f>T("ELÉCTRICO                                         ")</f>
        <v xml:space="preserve">ELÉCTRICO                                         </v>
      </c>
      <c r="I11695">
        <v>1</v>
      </c>
    </row>
    <row r="11696" spans="1:9">
      <c r="A11696" t="str">
        <f>T("2018")</f>
        <v>2018</v>
      </c>
      <c r="B11696" t="str">
        <f>T("FISICO                                            ")</f>
        <v xml:space="preserve">FISICO                                            </v>
      </c>
      <c r="C11696" t="str">
        <f>T("RETIRO              ")</f>
        <v xml:space="preserve">RETIRO              </v>
      </c>
      <c r="D11696" t="str">
        <f>T("ADELFAS             ")</f>
        <v xml:space="preserve">ADELFAS             </v>
      </c>
      <c r="E11696" t="str">
        <f>T("TU ")</f>
        <v xml:space="preserve">TU </v>
      </c>
      <c r="F11696" t="str">
        <f>T("TURISMOS       ")</f>
        <v xml:space="preserve">TURISMOS       </v>
      </c>
      <c r="G11696" t="str">
        <f>T("De 20 CABALLOS FISCALES en adelante               ")</f>
        <v xml:space="preserve">De 20 CABALLOS FISCALES en adelante               </v>
      </c>
      <c r="H11696" t="str">
        <f>T("ELÉCTRICO                                         ")</f>
        <v xml:space="preserve">ELÉCTRICO                                         </v>
      </c>
      <c r="I11696">
        <v>1</v>
      </c>
    </row>
    <row r="11697" spans="1:9">
      <c r="A11697" t="str">
        <f>T("2018")</f>
        <v>2018</v>
      </c>
      <c r="B11697" t="str">
        <f>T("FISICO                                            ")</f>
        <v xml:space="preserve">FISICO                                            </v>
      </c>
      <c r="C11697" t="str">
        <f>T("RETIRO              ")</f>
        <v xml:space="preserve">RETIRO              </v>
      </c>
      <c r="D11697" t="str">
        <f>T("ESTRELLA            ")</f>
        <v xml:space="preserve">ESTRELLA            </v>
      </c>
      <c r="E11697" t="str">
        <f>T("TU ")</f>
        <v xml:space="preserve">TU </v>
      </c>
      <c r="F11697" t="str">
        <f>T("TURISMOS       ")</f>
        <v xml:space="preserve">TURISMOS       </v>
      </c>
      <c r="G11697" t="str">
        <f>T("De 8 a 11,99 CABALLOS FISCALES                    ")</f>
        <v xml:space="preserve">De 8 a 11,99 CABALLOS FISCALES                    </v>
      </c>
      <c r="H11697" t="str">
        <f>T("ELÉCTRICO                                         ")</f>
        <v xml:space="preserve">ELÉCTRICO                                         </v>
      </c>
      <c r="I11697">
        <v>1</v>
      </c>
    </row>
    <row r="11698" spans="1:9">
      <c r="A11698" t="str">
        <f>T("2018")</f>
        <v>2018</v>
      </c>
      <c r="B11698" t="str">
        <f>T("FISICO                                            ")</f>
        <v xml:space="preserve">FISICO                                            </v>
      </c>
      <c r="C11698" t="str">
        <f>T("RETIRO              ")</f>
        <v xml:space="preserve">RETIRO              </v>
      </c>
      <c r="D11698" t="str">
        <f>T("IBIZA               ")</f>
        <v xml:space="preserve">IBIZA               </v>
      </c>
      <c r="E11698" t="str">
        <f>T("TU ")</f>
        <v xml:space="preserve">TU </v>
      </c>
      <c r="F11698" t="str">
        <f>T("TURISMOS       ")</f>
        <v xml:space="preserve">TURISMOS       </v>
      </c>
      <c r="G11698" t="str">
        <f>T("De 12 a 15,99 CABALLOS FISCALES                   ")</f>
        <v xml:space="preserve">De 12 a 15,99 CABALLOS FISCALES                   </v>
      </c>
      <c r="H11698" t="str">
        <f>T("ELÉCTRICO                                         ")</f>
        <v xml:space="preserve">ELÉCTRICO                                         </v>
      </c>
      <c r="I11698">
        <v>1</v>
      </c>
    </row>
    <row r="11699" spans="1:9">
      <c r="A11699" t="str">
        <f>T("2018")</f>
        <v>2018</v>
      </c>
      <c r="B11699" t="str">
        <f>T("FISICO                                            ")</f>
        <v xml:space="preserve">FISICO                                            </v>
      </c>
      <c r="C11699" t="str">
        <f>T("RETIRO              ")</f>
        <v xml:space="preserve">RETIRO              </v>
      </c>
      <c r="D11699" t="str">
        <f>T("LOS JERONIMOS       ")</f>
        <v xml:space="preserve">LOS JERONIMOS       </v>
      </c>
      <c r="E11699" t="str">
        <f>T("TU ")</f>
        <v xml:space="preserve">TU </v>
      </c>
      <c r="F11699" t="str">
        <f>T("TURISMOS       ")</f>
        <v xml:space="preserve">TURISMOS       </v>
      </c>
      <c r="G11699" t="str">
        <f>T("De menos de 8 CABALLOS FISCALES                   ")</f>
        <v xml:space="preserve">De menos de 8 CABALLOS FISCALES                   </v>
      </c>
      <c r="H11699" t="str">
        <f>T("ELÉCTRICO                                         ")</f>
        <v xml:space="preserve">ELÉCTRICO                                         </v>
      </c>
      <c r="I11699">
        <v>5</v>
      </c>
    </row>
    <row r="11700" spans="1:9">
      <c r="A11700" t="str">
        <f>T("2018")</f>
        <v>2018</v>
      </c>
      <c r="B11700" t="str">
        <f>T("FISICO                                            ")</f>
        <v xml:space="preserve">FISICO                                            </v>
      </c>
      <c r="C11700" t="str">
        <f>T("RETIRO              ")</f>
        <v xml:space="preserve">RETIRO              </v>
      </c>
      <c r="D11700" t="str">
        <f>T("NIÑO JESUS          ")</f>
        <v xml:space="preserve">NIÑO JESUS          </v>
      </c>
      <c r="E11700" t="str">
        <f>T("TU ")</f>
        <v xml:space="preserve">TU </v>
      </c>
      <c r="F11700" t="str">
        <f>T("TURISMOS       ")</f>
        <v xml:space="preserve">TURISMOS       </v>
      </c>
      <c r="G11700" t="str">
        <f>T("De menos de 8 CABALLOS FISCALES                   ")</f>
        <v xml:space="preserve">De menos de 8 CABALLOS FISCALES                   </v>
      </c>
      <c r="H11700" t="str">
        <f>T("ELÉCTRICO                                         ")</f>
        <v xml:space="preserve">ELÉCTRICO                                         </v>
      </c>
      <c r="I11700">
        <v>2</v>
      </c>
    </row>
    <row r="11701" spans="1:9">
      <c r="A11701" t="str">
        <f>T("2018")</f>
        <v>2018</v>
      </c>
      <c r="B11701" t="str">
        <f>T("FISICO                                            ")</f>
        <v xml:space="preserve">FISICO                                            </v>
      </c>
      <c r="C11701" t="str">
        <f>T("RETIRO              ")</f>
        <v xml:space="preserve">RETIRO              </v>
      </c>
      <c r="D11701" t="str">
        <f>T("NIÑO JESUS          ")</f>
        <v xml:space="preserve">NIÑO JESUS          </v>
      </c>
      <c r="E11701" t="str">
        <f>T("TU ")</f>
        <v xml:space="preserve">TU </v>
      </c>
      <c r="F11701" t="str">
        <f>T("TURISMOS       ")</f>
        <v xml:space="preserve">TURISMOS       </v>
      </c>
      <c r="G11701" t="str">
        <f>T("De 12 a 15,99 CABALLOS FISCALES                   ")</f>
        <v xml:space="preserve">De 12 a 15,99 CABALLOS FISCALES                   </v>
      </c>
      <c r="H11701" t="str">
        <f>T("ELÉCTRICO                                         ")</f>
        <v xml:space="preserve">ELÉCTRICO                                         </v>
      </c>
      <c r="I11701">
        <v>1</v>
      </c>
    </row>
    <row r="11702" spans="1:9">
      <c r="A11702" t="str">
        <f>T("2018")</f>
        <v>2018</v>
      </c>
      <c r="B11702" t="str">
        <f>T("JURIDICO                                          ")</f>
        <v xml:space="preserve">JURIDICO                                          </v>
      </c>
      <c r="C11702" t="str">
        <f>T("RETIRO              ")</f>
        <v xml:space="preserve">RETIRO              </v>
      </c>
      <c r="D11702" t="str">
        <f>T("PACIFICO            ")</f>
        <v xml:space="preserve">PACIFICO            </v>
      </c>
      <c r="E11702" t="str">
        <f>T("TU ")</f>
        <v xml:space="preserve">TU </v>
      </c>
      <c r="F11702" t="str">
        <f>T("TURISMOS       ")</f>
        <v xml:space="preserve">TURISMOS       </v>
      </c>
      <c r="G11702" t="str">
        <f>T("De 16 a 19,99 CABALLOS FISCALES                   ")</f>
        <v xml:space="preserve">De 16 a 19,99 CABALLOS FISCALES                   </v>
      </c>
      <c r="H11702" t="str">
        <f>T("ELÉCTRICO                                         ")</f>
        <v xml:space="preserve">ELÉCTRICO                                         </v>
      </c>
      <c r="I11702">
        <v>1</v>
      </c>
    </row>
    <row r="11703" spans="1:9">
      <c r="A11703" t="str">
        <f>T("2018")</f>
        <v>2018</v>
      </c>
      <c r="B11703" t="str">
        <f>T("JURIDICO                                          ")</f>
        <v xml:space="preserve">JURIDICO                                          </v>
      </c>
      <c r="C11703" t="str">
        <f>T("RETIRO              ")</f>
        <v xml:space="preserve">RETIRO              </v>
      </c>
      <c r="D11703" t="str">
        <f>T("PACIFICO            ")</f>
        <v xml:space="preserve">PACIFICO            </v>
      </c>
      <c r="E11703" t="str">
        <f>T("TU ")</f>
        <v xml:space="preserve">TU </v>
      </c>
      <c r="F11703" t="str">
        <f>T("TURISMOS       ")</f>
        <v xml:space="preserve">TURISMOS       </v>
      </c>
      <c r="G11703" t="str">
        <f>T("De 20 CABALLOS FISCALES en adelante               ")</f>
        <v xml:space="preserve">De 20 CABALLOS FISCALES en adelante               </v>
      </c>
      <c r="H11703" t="str">
        <f>T("ELÉCTRICO                                         ")</f>
        <v xml:space="preserve">ELÉCTRICO                                         </v>
      </c>
      <c r="I11703">
        <v>1</v>
      </c>
    </row>
    <row r="11704" spans="1:9">
      <c r="A11704" t="str">
        <f>T("2018")</f>
        <v>2018</v>
      </c>
      <c r="B11704" t="str">
        <f>T("JURIDICO                                          ")</f>
        <v xml:space="preserve">JURIDICO                                          </v>
      </c>
      <c r="C11704" t="str">
        <f>T("RETIRO              ")</f>
        <v xml:space="preserve">RETIRO              </v>
      </c>
      <c r="D11704" t="str">
        <f>T("ADELFAS             ")</f>
        <v xml:space="preserve">ADELFAS             </v>
      </c>
      <c r="E11704" t="str">
        <f>T("TU ")</f>
        <v xml:space="preserve">TU </v>
      </c>
      <c r="F11704" t="str">
        <f>T("TURISMOS       ")</f>
        <v xml:space="preserve">TURISMOS       </v>
      </c>
      <c r="G11704" t="str">
        <f>T("De menos de 8 CABALLOS FISCALES                   ")</f>
        <v xml:space="preserve">De menos de 8 CABALLOS FISCALES                   </v>
      </c>
      <c r="H11704" t="str">
        <f>T("ELÉCTRICO                                         ")</f>
        <v xml:space="preserve">ELÉCTRICO                                         </v>
      </c>
      <c r="I11704">
        <v>2</v>
      </c>
    </row>
    <row r="11705" spans="1:9">
      <c r="A11705" t="str">
        <f>T("2018")</f>
        <v>2018</v>
      </c>
      <c r="B11705" t="str">
        <f>T("JURIDICO                                          ")</f>
        <v xml:space="preserve">JURIDICO                                          </v>
      </c>
      <c r="C11705" t="str">
        <f>T("RETIRO              ")</f>
        <v xml:space="preserve">RETIRO              </v>
      </c>
      <c r="D11705" t="str">
        <f>T("ESTRELLA            ")</f>
        <v xml:space="preserve">ESTRELLA            </v>
      </c>
      <c r="E11705" t="str">
        <f>T("TU ")</f>
        <v xml:space="preserve">TU </v>
      </c>
      <c r="F11705" t="str">
        <f>T("TURISMOS       ")</f>
        <v xml:space="preserve">TURISMOS       </v>
      </c>
      <c r="G11705" t="str">
        <f>T("De 8 a 11,99 CABALLOS FISCALES                    ")</f>
        <v xml:space="preserve">De 8 a 11,99 CABALLOS FISCALES                    </v>
      </c>
      <c r="H11705" t="str">
        <f>T("ELÉCTRICO                                         ")</f>
        <v xml:space="preserve">ELÉCTRICO                                         </v>
      </c>
      <c r="I11705">
        <v>4</v>
      </c>
    </row>
    <row r="11706" spans="1:9">
      <c r="A11706" t="str">
        <f>T("2018")</f>
        <v>2018</v>
      </c>
      <c r="B11706" t="str">
        <f>T("JURIDICO                                          ")</f>
        <v xml:space="preserve">JURIDICO                                          </v>
      </c>
      <c r="C11706" t="str">
        <f>T("RETIRO              ")</f>
        <v xml:space="preserve">RETIRO              </v>
      </c>
      <c r="D11706" t="str">
        <f>T("ESTRELLA            ")</f>
        <v xml:space="preserve">ESTRELLA            </v>
      </c>
      <c r="E11706" t="str">
        <f>T("TU ")</f>
        <v xml:space="preserve">TU </v>
      </c>
      <c r="F11706" t="str">
        <f>T("TURISMOS       ")</f>
        <v xml:space="preserve">TURISMOS       </v>
      </c>
      <c r="G11706" t="str">
        <f>T("De 12 a 15,99 CABALLOS FISCALES                   ")</f>
        <v xml:space="preserve">De 12 a 15,99 CABALLOS FISCALES                   </v>
      </c>
      <c r="H11706" t="str">
        <f>T("ELÉCTRICO                                         ")</f>
        <v xml:space="preserve">ELÉCTRICO                                         </v>
      </c>
      <c r="I11706">
        <v>11</v>
      </c>
    </row>
    <row r="11707" spans="1:9">
      <c r="A11707" t="str">
        <f>T("2018")</f>
        <v>2018</v>
      </c>
      <c r="B11707" t="str">
        <f>T("JURIDICO                                          ")</f>
        <v xml:space="preserve">JURIDICO                                          </v>
      </c>
      <c r="C11707" t="str">
        <f>T("RETIRO              ")</f>
        <v xml:space="preserve">RETIRO              </v>
      </c>
      <c r="D11707" t="str">
        <f>T("IBIZA               ")</f>
        <v xml:space="preserve">IBIZA               </v>
      </c>
      <c r="E11707" t="str">
        <f>T("TU ")</f>
        <v xml:space="preserve">TU </v>
      </c>
      <c r="F11707" t="str">
        <f>T("TURISMOS       ")</f>
        <v xml:space="preserve">TURISMOS       </v>
      </c>
      <c r="G11707" t="str">
        <f>T("De 12 a 15,99 CABALLOS FISCALES                   ")</f>
        <v xml:space="preserve">De 12 a 15,99 CABALLOS FISCALES                   </v>
      </c>
      <c r="H11707" t="str">
        <f>T("ELÉCTRICO                                         ")</f>
        <v xml:space="preserve">ELÉCTRICO                                         </v>
      </c>
      <c r="I11707">
        <v>1</v>
      </c>
    </row>
    <row r="11708" spans="1:9">
      <c r="A11708" t="str">
        <f>T("2018")</f>
        <v>2018</v>
      </c>
      <c r="B11708" t="str">
        <f>T("JURIDICO                                          ")</f>
        <v xml:space="preserve">JURIDICO                                          </v>
      </c>
      <c r="C11708" t="str">
        <f>T("RETIRO              ")</f>
        <v xml:space="preserve">RETIRO              </v>
      </c>
      <c r="D11708" t="str">
        <f>T("IBIZA               ")</f>
        <v xml:space="preserve">IBIZA               </v>
      </c>
      <c r="E11708" t="str">
        <f>T("TU ")</f>
        <v xml:space="preserve">TU </v>
      </c>
      <c r="F11708" t="str">
        <f>T("TURISMOS       ")</f>
        <v xml:space="preserve">TURISMOS       </v>
      </c>
      <c r="G11708" t="str">
        <f>T("De 20 CABALLOS FISCALES en adelante               ")</f>
        <v xml:space="preserve">De 20 CABALLOS FISCALES en adelante               </v>
      </c>
      <c r="H11708" t="str">
        <f>T("ELÉCTRICO                                         ")</f>
        <v xml:space="preserve">ELÉCTRICO                                         </v>
      </c>
      <c r="I11708">
        <v>1</v>
      </c>
    </row>
    <row r="11709" spans="1:9">
      <c r="A11709" t="str">
        <f>T("2018")</f>
        <v>2018</v>
      </c>
      <c r="B11709" t="str">
        <f>T("JURIDICO                                          ")</f>
        <v xml:space="preserve">JURIDICO                                          </v>
      </c>
      <c r="C11709" t="str">
        <f>T("RETIRO              ")</f>
        <v xml:space="preserve">RETIRO              </v>
      </c>
      <c r="D11709" t="str">
        <f>T("LOS JERONIMOS       ")</f>
        <v xml:space="preserve">LOS JERONIMOS       </v>
      </c>
      <c r="E11709" t="str">
        <f>T("TU ")</f>
        <v xml:space="preserve">TU </v>
      </c>
      <c r="F11709" t="str">
        <f>T("TURISMOS       ")</f>
        <v xml:space="preserve">TURISMOS       </v>
      </c>
      <c r="G11709" t="str">
        <f>T("De 8 a 11,99 CABALLOS FISCALES                    ")</f>
        <v xml:space="preserve">De 8 a 11,99 CABALLOS FISCALES                    </v>
      </c>
      <c r="H11709" t="str">
        <f>T("ELÉCTRICO                                         ")</f>
        <v xml:space="preserve">ELÉCTRICO                                         </v>
      </c>
      <c r="I11709">
        <v>10</v>
      </c>
    </row>
    <row r="11710" spans="1:9">
      <c r="A11710" t="str">
        <f>T("2018")</f>
        <v>2018</v>
      </c>
      <c r="B11710" t="str">
        <f>T("JURIDICO                                          ")</f>
        <v xml:space="preserve">JURIDICO                                          </v>
      </c>
      <c r="C11710" t="str">
        <f>T("RETIRO              ")</f>
        <v xml:space="preserve">RETIRO              </v>
      </c>
      <c r="D11710" t="str">
        <f>T("LOS JERONIMOS       ")</f>
        <v xml:space="preserve">LOS JERONIMOS       </v>
      </c>
      <c r="E11710" t="str">
        <f>T("TU ")</f>
        <v xml:space="preserve">TU </v>
      </c>
      <c r="F11710" t="str">
        <f>T("TURISMOS       ")</f>
        <v xml:space="preserve">TURISMOS       </v>
      </c>
      <c r="G11710" t="str">
        <f>T("De 12 a 15,99 CABALLOS FISCALES                   ")</f>
        <v xml:space="preserve">De 12 a 15,99 CABALLOS FISCALES                   </v>
      </c>
      <c r="H11710" t="str">
        <f>T("ELÉCTRICO                                         ")</f>
        <v xml:space="preserve">ELÉCTRICO                                         </v>
      </c>
      <c r="I11710">
        <v>12</v>
      </c>
    </row>
    <row r="11711" spans="1:9">
      <c r="A11711" t="str">
        <f>T("2018")</f>
        <v>2018</v>
      </c>
      <c r="B11711" t="str">
        <f>T("JURIDICO                                          ")</f>
        <v xml:space="preserve">JURIDICO                                          </v>
      </c>
      <c r="C11711" t="str">
        <f>T("RETIRO              ")</f>
        <v xml:space="preserve">RETIRO              </v>
      </c>
      <c r="D11711" t="str">
        <f>T("LOS JERONIMOS       ")</f>
        <v xml:space="preserve">LOS JERONIMOS       </v>
      </c>
      <c r="E11711" t="str">
        <f>T("TU ")</f>
        <v xml:space="preserve">TU </v>
      </c>
      <c r="F11711" t="str">
        <f>T("TURISMOS       ")</f>
        <v xml:space="preserve">TURISMOS       </v>
      </c>
      <c r="G11711" t="str">
        <f>T("De 20 CABALLOS FISCALES en adelante               ")</f>
        <v xml:space="preserve">De 20 CABALLOS FISCALES en adelante               </v>
      </c>
      <c r="H11711" t="str">
        <f>T("ELÉCTRICO                                         ")</f>
        <v xml:space="preserve">ELÉCTRICO                                         </v>
      </c>
      <c r="I11711">
        <v>1</v>
      </c>
    </row>
    <row r="11712" spans="1:9">
      <c r="A11712" t="str">
        <f>T("2018")</f>
        <v>2018</v>
      </c>
      <c r="B11712" t="str">
        <f>T("JURIDICO                                          ")</f>
        <v xml:space="preserve">JURIDICO                                          </v>
      </c>
      <c r="C11712" t="str">
        <f>T("RETIRO              ")</f>
        <v xml:space="preserve">RETIRO              </v>
      </c>
      <c r="D11712" t="str">
        <f>T("NIÑO JESUS          ")</f>
        <v xml:space="preserve">NIÑO JESUS          </v>
      </c>
      <c r="E11712" t="str">
        <f>T("TU ")</f>
        <v xml:space="preserve">TU </v>
      </c>
      <c r="F11712" t="str">
        <f>T("TURISMOS       ")</f>
        <v xml:space="preserve">TURISMOS       </v>
      </c>
      <c r="G11712" t="str">
        <f>T("De 8 a 11,99 CABALLOS FISCALES                    ")</f>
        <v xml:space="preserve">De 8 a 11,99 CABALLOS FISCALES                    </v>
      </c>
      <c r="H11712" t="str">
        <f>T("ELÉCTRICO                                         ")</f>
        <v xml:space="preserve">ELÉCTRICO                                         </v>
      </c>
      <c r="I11712">
        <v>1</v>
      </c>
    </row>
    <row r="11713" spans="1:9">
      <c r="A11713" t="str">
        <f>T("2018")</f>
        <v>2018</v>
      </c>
      <c r="B11713" t="str">
        <f>T("JURIDICO                                          ")</f>
        <v xml:space="preserve">JURIDICO                                          </v>
      </c>
      <c r="C11713" t="str">
        <f>T("RETIRO              ")</f>
        <v xml:space="preserve">RETIRO              </v>
      </c>
      <c r="D11713" t="str">
        <f>T("NIÑO JESUS          ")</f>
        <v xml:space="preserve">NIÑO JESUS          </v>
      </c>
      <c r="E11713" t="str">
        <f>T("TU ")</f>
        <v xml:space="preserve">TU </v>
      </c>
      <c r="F11713" t="str">
        <f>T("TURISMOS       ")</f>
        <v xml:space="preserve">TURISMOS       </v>
      </c>
      <c r="G11713" t="str">
        <f>T("De 12 a 15,99 CABALLOS FISCALES                   ")</f>
        <v xml:space="preserve">De 12 a 15,99 CABALLOS FISCALES                   </v>
      </c>
      <c r="H11713" t="str">
        <f>T("ELÉCTRICO                                         ")</f>
        <v xml:space="preserve">ELÉCTRICO                                         </v>
      </c>
      <c r="I11713">
        <v>1</v>
      </c>
    </row>
    <row r="11714" spans="1:9">
      <c r="A11714" t="str">
        <f>T("2018")</f>
        <v>2018</v>
      </c>
      <c r="B11714" t="str">
        <f>T("FISICO                                            ")</f>
        <v xml:space="preserve">FISICO                                            </v>
      </c>
      <c r="C11714" t="str">
        <f>T("RETIRO              ")</f>
        <v xml:space="preserve">RETIRO              </v>
      </c>
      <c r="D11714" t="str">
        <f>T("LOS JERONIMOS       ")</f>
        <v xml:space="preserve">LOS JERONIMOS       </v>
      </c>
      <c r="E11714" t="str">
        <f>T("TU ")</f>
        <v xml:space="preserve">TU </v>
      </c>
      <c r="F11714" t="str">
        <f>T("TURISMOS       ")</f>
        <v xml:space="preserve">TURISMOS       </v>
      </c>
      <c r="G11714" t="str">
        <f>T("De 12 a 15,99 CABALLOS FISCALES                   ")</f>
        <v xml:space="preserve">De 12 a 15,99 CABALLOS FISCALES                   </v>
      </c>
      <c r="H11714" t="str">
        <f>T("ELECTRICOS RANGO EXTENDIDO                        ")</f>
        <v xml:space="preserve">ELECTRICOS RANGO EXTENDIDO                        </v>
      </c>
      <c r="I11714">
        <v>1</v>
      </c>
    </row>
    <row r="11715" spans="1:9">
      <c r="A11715" t="str">
        <f>T("2018")</f>
        <v>2018</v>
      </c>
      <c r="B11715" t="str">
        <f>T("FISICO                                            ")</f>
        <v xml:space="preserve">FISICO                                            </v>
      </c>
      <c r="C11715" t="str">
        <f>T("RETIRO              ")</f>
        <v xml:space="preserve">RETIRO              </v>
      </c>
      <c r="D11715" t="str">
        <f>T("NIÑO JESUS          ")</f>
        <v xml:space="preserve">NIÑO JESUS          </v>
      </c>
      <c r="E11715" t="str">
        <f>T("TU ")</f>
        <v xml:space="preserve">TU </v>
      </c>
      <c r="F11715" t="str">
        <f>T("TURISMOS       ")</f>
        <v xml:space="preserve">TURISMOS       </v>
      </c>
      <c r="G11715" t="str">
        <f>T("De 12 a 15,99 CABALLOS FISCALES                   ")</f>
        <v xml:space="preserve">De 12 a 15,99 CABALLOS FISCALES                   </v>
      </c>
      <c r="H11715" t="str">
        <f>T("ELECTRICOS RANGO EXTENDIDO                        ")</f>
        <v xml:space="preserve">ELECTRICOS RANGO EXTENDIDO                        </v>
      </c>
      <c r="I11715">
        <v>1</v>
      </c>
    </row>
    <row r="11716" spans="1:9">
      <c r="A11716" t="str">
        <f>T("2018")</f>
        <v>2018</v>
      </c>
      <c r="B11716" t="str">
        <f>T("Entidad sin personalidad jurídica (art. 35.4 LGT) ")</f>
        <v xml:space="preserve">Entidad sin personalidad jurídica (art. 35.4 LGT) </v>
      </c>
      <c r="C11716" t="str">
        <f>T("RETIRO              ")</f>
        <v xml:space="preserve">RETIRO              </v>
      </c>
      <c r="D11716" t="str">
        <f>T("ADELFAS             ")</f>
        <v xml:space="preserve">ADELFAS             </v>
      </c>
      <c r="E11716" t="str">
        <f>T("TU ")</f>
        <v xml:space="preserve">TU </v>
      </c>
      <c r="F11716" t="str">
        <f>T("TURISMOS       ")</f>
        <v xml:space="preserve">TURISMOS       </v>
      </c>
      <c r="G11716" t="str">
        <f>T("De 8 a 11,99 CABALLOS FISCALES                    ")</f>
        <v xml:space="preserve">De 8 a 11,99 CABALLOS FISCALES                    </v>
      </c>
      <c r="H11716" t="str">
        <f>T("GAS LICUADO DE PETROLEO                           ")</f>
        <v xml:space="preserve">GAS LICUADO DE PETROLEO                           </v>
      </c>
      <c r="I11716">
        <v>1</v>
      </c>
    </row>
    <row r="11717" spans="1:9">
      <c r="A11717" t="str">
        <f>T("2018")</f>
        <v>2018</v>
      </c>
      <c r="B11717" t="str">
        <f>T("FISICO                                            ")</f>
        <v xml:space="preserve">FISICO                                            </v>
      </c>
      <c r="C11717" t="str">
        <f>T("RETIRO              ")</f>
        <v xml:space="preserve">RETIRO              </v>
      </c>
      <c r="D11717" t="str">
        <f>T("PACIFICO            ")</f>
        <v xml:space="preserve">PACIFICO            </v>
      </c>
      <c r="E11717" t="str">
        <f>T("TU ")</f>
        <v xml:space="preserve">TU </v>
      </c>
      <c r="F11717" t="str">
        <f>T("TURISMOS       ")</f>
        <v xml:space="preserve">TURISMOS       </v>
      </c>
      <c r="G11717" t="str">
        <f>T("De 8 a 11,99 CABALLOS FISCALES                    ")</f>
        <v xml:space="preserve">De 8 a 11,99 CABALLOS FISCALES                    </v>
      </c>
      <c r="H11717" t="str">
        <f>T("GAS LICUADO DE PETROLEO                           ")</f>
        <v xml:space="preserve">GAS LICUADO DE PETROLEO                           </v>
      </c>
      <c r="I11717">
        <v>7</v>
      </c>
    </row>
    <row r="11718" spans="1:9">
      <c r="A11718" t="str">
        <f>T("2018")</f>
        <v>2018</v>
      </c>
      <c r="B11718" t="str">
        <f>T("FISICO                                            ")</f>
        <v xml:space="preserve">FISICO                                            </v>
      </c>
      <c r="C11718" t="str">
        <f>T("RETIRO              ")</f>
        <v xml:space="preserve">RETIRO              </v>
      </c>
      <c r="D11718" t="str">
        <f>T("PACIFICO            ")</f>
        <v xml:space="preserve">PACIFICO            </v>
      </c>
      <c r="E11718" t="str">
        <f>T("TU ")</f>
        <v xml:space="preserve">TU </v>
      </c>
      <c r="F11718" t="str">
        <f>T("TURISMOS       ")</f>
        <v xml:space="preserve">TURISMOS       </v>
      </c>
      <c r="G11718" t="str">
        <f>T("De 20 CABALLOS FISCALES en adelante               ")</f>
        <v xml:space="preserve">De 20 CABALLOS FISCALES en adelante               </v>
      </c>
      <c r="H11718" t="str">
        <f>T("GAS LICUADO DE PETROLEO                           ")</f>
        <v xml:space="preserve">GAS LICUADO DE PETROLEO                           </v>
      </c>
      <c r="I11718">
        <v>2</v>
      </c>
    </row>
    <row r="11719" spans="1:9">
      <c r="A11719" t="str">
        <f>T("2018")</f>
        <v>2018</v>
      </c>
      <c r="B11719" t="str">
        <f>T("FISICO                                            ")</f>
        <v xml:space="preserve">FISICO                                            </v>
      </c>
      <c r="C11719" t="str">
        <f>T("RETIRO              ")</f>
        <v xml:space="preserve">RETIRO              </v>
      </c>
      <c r="D11719" t="str">
        <f>T("ADELFAS             ")</f>
        <v xml:space="preserve">ADELFAS             </v>
      </c>
      <c r="E11719" t="str">
        <f>T("TU ")</f>
        <v xml:space="preserve">TU </v>
      </c>
      <c r="F11719" t="str">
        <f>T("TURISMOS       ")</f>
        <v xml:space="preserve">TURISMOS       </v>
      </c>
      <c r="G11719" t="str">
        <f>T("De 8 a 11,99 CABALLOS FISCALES                    ")</f>
        <v xml:space="preserve">De 8 a 11,99 CABALLOS FISCALES                    </v>
      </c>
      <c r="H11719" t="str">
        <f>T("GAS LICUADO DE PETROLEO                           ")</f>
        <v xml:space="preserve">GAS LICUADO DE PETROLEO                           </v>
      </c>
      <c r="I11719">
        <v>16</v>
      </c>
    </row>
    <row r="11720" spans="1:9">
      <c r="A11720" t="str">
        <f>T("2018")</f>
        <v>2018</v>
      </c>
      <c r="B11720" t="str">
        <f>T("FISICO                                            ")</f>
        <v xml:space="preserve">FISICO                                            </v>
      </c>
      <c r="C11720" t="str">
        <f>T("RETIRO              ")</f>
        <v xml:space="preserve">RETIRO              </v>
      </c>
      <c r="D11720" t="str">
        <f>T("ADELFAS             ")</f>
        <v xml:space="preserve">ADELFAS             </v>
      </c>
      <c r="E11720" t="str">
        <f>T("TU ")</f>
        <v xml:space="preserve">TU </v>
      </c>
      <c r="F11720" t="str">
        <f>T("TURISMOS       ")</f>
        <v xml:space="preserve">TURISMOS       </v>
      </c>
      <c r="G11720" t="str">
        <f>T("De 12 a 15,99 CABALLOS FISCALES                   ")</f>
        <v xml:space="preserve">De 12 a 15,99 CABALLOS FISCALES                   </v>
      </c>
      <c r="H11720" t="str">
        <f>T("GAS LICUADO DE PETROLEO                           ")</f>
        <v xml:space="preserve">GAS LICUADO DE PETROLEO                           </v>
      </c>
      <c r="I11720">
        <v>1</v>
      </c>
    </row>
    <row r="11721" spans="1:9">
      <c r="A11721" t="str">
        <f>T("2018")</f>
        <v>2018</v>
      </c>
      <c r="B11721" t="str">
        <f>T("FISICO                                            ")</f>
        <v xml:space="preserve">FISICO                                            </v>
      </c>
      <c r="C11721" t="str">
        <f>T("RETIRO              ")</f>
        <v xml:space="preserve">RETIRO              </v>
      </c>
      <c r="D11721" t="str">
        <f>T("ESTRELLA            ")</f>
        <v xml:space="preserve">ESTRELLA            </v>
      </c>
      <c r="E11721" t="str">
        <f>T("TU ")</f>
        <v xml:space="preserve">TU </v>
      </c>
      <c r="F11721" t="str">
        <f>T("TURISMOS       ")</f>
        <v xml:space="preserve">TURISMOS       </v>
      </c>
      <c r="G11721" t="str">
        <f>T("De 8 a 11,99 CABALLOS FISCALES                    ")</f>
        <v xml:space="preserve">De 8 a 11,99 CABALLOS FISCALES                    </v>
      </c>
      <c r="H11721" t="str">
        <f>T("GAS LICUADO DE PETROLEO                           ")</f>
        <v xml:space="preserve">GAS LICUADO DE PETROLEO                           </v>
      </c>
      <c r="I11721">
        <v>6</v>
      </c>
    </row>
    <row r="11722" spans="1:9">
      <c r="A11722" t="str">
        <f>T("2018")</f>
        <v>2018</v>
      </c>
      <c r="B11722" t="str">
        <f>T("FISICO                                            ")</f>
        <v xml:space="preserve">FISICO                                            </v>
      </c>
      <c r="C11722" t="str">
        <f>T("RETIRO              ")</f>
        <v xml:space="preserve">RETIRO              </v>
      </c>
      <c r="D11722" t="str">
        <f>T("ESTRELLA            ")</f>
        <v xml:space="preserve">ESTRELLA            </v>
      </c>
      <c r="E11722" t="str">
        <f>T("TU ")</f>
        <v xml:space="preserve">TU </v>
      </c>
      <c r="F11722" t="str">
        <f>T("TURISMOS       ")</f>
        <v xml:space="preserve">TURISMOS       </v>
      </c>
      <c r="G11722" t="str">
        <f>T("De 12 a 15,99 CABALLOS FISCALES                   ")</f>
        <v xml:space="preserve">De 12 a 15,99 CABALLOS FISCALES                   </v>
      </c>
      <c r="H11722" t="str">
        <f>T("GAS LICUADO DE PETROLEO                           ")</f>
        <v xml:space="preserve">GAS LICUADO DE PETROLEO                           </v>
      </c>
      <c r="I11722">
        <v>1</v>
      </c>
    </row>
    <row r="11723" spans="1:9">
      <c r="A11723" t="str">
        <f>T("2018")</f>
        <v>2018</v>
      </c>
      <c r="B11723" t="str">
        <f>T("FISICO                                            ")</f>
        <v xml:space="preserve">FISICO                                            </v>
      </c>
      <c r="C11723" t="str">
        <f>T("RETIRO              ")</f>
        <v xml:space="preserve">RETIRO              </v>
      </c>
      <c r="D11723" t="str">
        <f>T("ESTRELLA            ")</f>
        <v xml:space="preserve">ESTRELLA            </v>
      </c>
      <c r="E11723" t="str">
        <f>T("TU ")</f>
        <v xml:space="preserve">TU </v>
      </c>
      <c r="F11723" t="str">
        <f>T("TURISMOS       ")</f>
        <v xml:space="preserve">TURISMOS       </v>
      </c>
      <c r="G11723" t="str">
        <f>T("De 16 a 19,99 CABALLOS FISCALES                   ")</f>
        <v xml:space="preserve">De 16 a 19,99 CABALLOS FISCALES                   </v>
      </c>
      <c r="H11723" t="str">
        <f>T("GAS LICUADO DE PETROLEO                           ")</f>
        <v xml:space="preserve">GAS LICUADO DE PETROLEO                           </v>
      </c>
      <c r="I11723">
        <v>1</v>
      </c>
    </row>
    <row r="11724" spans="1:9">
      <c r="A11724" t="str">
        <f>T("2018")</f>
        <v>2018</v>
      </c>
      <c r="B11724" t="str">
        <f>T("FISICO                                            ")</f>
        <v xml:space="preserve">FISICO                                            </v>
      </c>
      <c r="C11724" t="str">
        <f>T("RETIRO              ")</f>
        <v xml:space="preserve">RETIRO              </v>
      </c>
      <c r="D11724" t="str">
        <f>T("ESTRELLA            ")</f>
        <v xml:space="preserve">ESTRELLA            </v>
      </c>
      <c r="E11724" t="str">
        <f>T("TU ")</f>
        <v xml:space="preserve">TU </v>
      </c>
      <c r="F11724" t="str">
        <f>T("TURISMOS       ")</f>
        <v xml:space="preserve">TURISMOS       </v>
      </c>
      <c r="G11724" t="str">
        <f>T("De 20 CABALLOS FISCALES en adelante               ")</f>
        <v xml:space="preserve">De 20 CABALLOS FISCALES en adelante               </v>
      </c>
      <c r="H11724" t="str">
        <f>T("GAS LICUADO DE PETROLEO                           ")</f>
        <v xml:space="preserve">GAS LICUADO DE PETROLEO                           </v>
      </c>
      <c r="I11724">
        <v>1</v>
      </c>
    </row>
    <row r="11725" spans="1:9">
      <c r="A11725" t="str">
        <f>T("2018")</f>
        <v>2018</v>
      </c>
      <c r="B11725" t="str">
        <f>T("FISICO                                            ")</f>
        <v xml:space="preserve">FISICO                                            </v>
      </c>
      <c r="C11725" t="str">
        <f>T("RETIRO              ")</f>
        <v xml:space="preserve">RETIRO              </v>
      </c>
      <c r="D11725" t="str">
        <f>T("IBIZA               ")</f>
        <v xml:space="preserve">IBIZA               </v>
      </c>
      <c r="E11725" t="str">
        <f>T("TU ")</f>
        <v xml:space="preserve">TU </v>
      </c>
      <c r="F11725" t="str">
        <f>T("TURISMOS       ")</f>
        <v xml:space="preserve">TURISMOS       </v>
      </c>
      <c r="G11725" t="str">
        <f>T("De 8 a 11,99 CABALLOS FISCALES                    ")</f>
        <v xml:space="preserve">De 8 a 11,99 CABALLOS FISCALES                    </v>
      </c>
      <c r="H11725" t="str">
        <f>T("GAS LICUADO DE PETROLEO                           ")</f>
        <v xml:space="preserve">GAS LICUADO DE PETROLEO                           </v>
      </c>
      <c r="I11725">
        <v>3</v>
      </c>
    </row>
    <row r="11726" spans="1:9">
      <c r="A11726" t="str">
        <f>T("2018")</f>
        <v>2018</v>
      </c>
      <c r="B11726" t="str">
        <f>T("FISICO                                            ")</f>
        <v xml:space="preserve">FISICO                                            </v>
      </c>
      <c r="C11726" t="str">
        <f>T("RETIRO              ")</f>
        <v xml:space="preserve">RETIRO              </v>
      </c>
      <c r="D11726" t="str">
        <f>T("IBIZA               ")</f>
        <v xml:space="preserve">IBIZA               </v>
      </c>
      <c r="E11726" t="str">
        <f>T("TU ")</f>
        <v xml:space="preserve">TU </v>
      </c>
      <c r="F11726" t="str">
        <f>T("TURISMOS       ")</f>
        <v xml:space="preserve">TURISMOS       </v>
      </c>
      <c r="G11726" t="str">
        <f>T("De 12 a 15,99 CABALLOS FISCALES                   ")</f>
        <v xml:space="preserve">De 12 a 15,99 CABALLOS FISCALES                   </v>
      </c>
      <c r="H11726" t="str">
        <f>T("GAS LICUADO DE PETROLEO                           ")</f>
        <v xml:space="preserve">GAS LICUADO DE PETROLEO                           </v>
      </c>
      <c r="I11726">
        <v>2</v>
      </c>
    </row>
    <row r="11727" spans="1:9">
      <c r="A11727" t="str">
        <f>T("2018")</f>
        <v>2018</v>
      </c>
      <c r="B11727" t="str">
        <f>T("FISICO                                            ")</f>
        <v xml:space="preserve">FISICO                                            </v>
      </c>
      <c r="C11727" t="str">
        <f>T("RETIRO              ")</f>
        <v xml:space="preserve">RETIRO              </v>
      </c>
      <c r="D11727" t="str">
        <f>T("IBIZA               ")</f>
        <v xml:space="preserve">IBIZA               </v>
      </c>
      <c r="E11727" t="str">
        <f>T("TU ")</f>
        <v xml:space="preserve">TU </v>
      </c>
      <c r="F11727" t="str">
        <f>T("TURISMOS       ")</f>
        <v xml:space="preserve">TURISMOS       </v>
      </c>
      <c r="G11727" t="str">
        <f>T("De 20 CABALLOS FISCALES en adelante               ")</f>
        <v xml:space="preserve">De 20 CABALLOS FISCALES en adelante               </v>
      </c>
      <c r="H11727" t="str">
        <f>T("GAS LICUADO DE PETROLEO                           ")</f>
        <v xml:space="preserve">GAS LICUADO DE PETROLEO                           </v>
      </c>
      <c r="I11727">
        <v>1</v>
      </c>
    </row>
    <row r="11728" spans="1:9">
      <c r="A11728" t="str">
        <f>T("2018")</f>
        <v>2018</v>
      </c>
      <c r="B11728" t="str">
        <f>T("FISICO                                            ")</f>
        <v xml:space="preserve">FISICO                                            </v>
      </c>
      <c r="C11728" t="str">
        <f>T("RETIRO              ")</f>
        <v xml:space="preserve">RETIRO              </v>
      </c>
      <c r="D11728" t="str">
        <f>T("LOS JERONIMOS       ")</f>
        <v xml:space="preserve">LOS JERONIMOS       </v>
      </c>
      <c r="E11728" t="str">
        <f>T("TU ")</f>
        <v xml:space="preserve">TU </v>
      </c>
      <c r="F11728" t="str">
        <f>T("TURISMOS       ")</f>
        <v xml:space="preserve">TURISMOS       </v>
      </c>
      <c r="G11728" t="str">
        <f>T("De 8 a 11,99 CABALLOS FISCALES                    ")</f>
        <v xml:space="preserve">De 8 a 11,99 CABALLOS FISCALES                    </v>
      </c>
      <c r="H11728" t="str">
        <f>T("GAS LICUADO DE PETROLEO                           ")</f>
        <v xml:space="preserve">GAS LICUADO DE PETROLEO                           </v>
      </c>
      <c r="I11728">
        <v>2</v>
      </c>
    </row>
    <row r="11729" spans="1:9">
      <c r="A11729" t="str">
        <f>T("2018")</f>
        <v>2018</v>
      </c>
      <c r="B11729" t="str">
        <f>T("FISICO                                            ")</f>
        <v xml:space="preserve">FISICO                                            </v>
      </c>
      <c r="C11729" t="str">
        <f>T("RETIRO              ")</f>
        <v xml:space="preserve">RETIRO              </v>
      </c>
      <c r="D11729" t="str">
        <f>T("NIÑO JESUS          ")</f>
        <v xml:space="preserve">NIÑO JESUS          </v>
      </c>
      <c r="E11729" t="str">
        <f>T("TU ")</f>
        <v xml:space="preserve">TU </v>
      </c>
      <c r="F11729" t="str">
        <f>T("TURISMOS       ")</f>
        <v xml:space="preserve">TURISMOS       </v>
      </c>
      <c r="G11729" t="str">
        <f>T("De menos de 8 CABALLOS FISCALES                   ")</f>
        <v xml:space="preserve">De menos de 8 CABALLOS FISCALES                   </v>
      </c>
      <c r="H11729" t="str">
        <f>T("GAS LICUADO DE PETROLEO                           ")</f>
        <v xml:space="preserve">GAS LICUADO DE PETROLEO                           </v>
      </c>
      <c r="I11729">
        <v>2</v>
      </c>
    </row>
    <row r="11730" spans="1:9">
      <c r="A11730" t="str">
        <f>T("2018")</f>
        <v>2018</v>
      </c>
      <c r="B11730" t="str">
        <f>T("FISICO                                            ")</f>
        <v xml:space="preserve">FISICO                                            </v>
      </c>
      <c r="C11730" t="str">
        <f>T("RETIRO              ")</f>
        <v xml:space="preserve">RETIRO              </v>
      </c>
      <c r="D11730" t="str">
        <f>T("NIÑO JESUS          ")</f>
        <v xml:space="preserve">NIÑO JESUS          </v>
      </c>
      <c r="E11730" t="str">
        <f>T("TU ")</f>
        <v xml:space="preserve">TU </v>
      </c>
      <c r="F11730" t="str">
        <f>T("TURISMOS       ")</f>
        <v xml:space="preserve">TURISMOS       </v>
      </c>
      <c r="G11730" t="str">
        <f>T("De 8 a 11,99 CABALLOS FISCALES                    ")</f>
        <v xml:space="preserve">De 8 a 11,99 CABALLOS FISCALES                    </v>
      </c>
      <c r="H11730" t="str">
        <f>T("GAS LICUADO DE PETROLEO                           ")</f>
        <v xml:space="preserve">GAS LICUADO DE PETROLEO                           </v>
      </c>
      <c r="I11730">
        <v>1</v>
      </c>
    </row>
    <row r="11731" spans="1:9">
      <c r="A11731" t="str">
        <f>T("2018")</f>
        <v>2018</v>
      </c>
      <c r="B11731" t="str">
        <f>T("FISICO                                            ")</f>
        <v xml:space="preserve">FISICO                                            </v>
      </c>
      <c r="C11731" t="str">
        <f>T("RETIRO              ")</f>
        <v xml:space="preserve">RETIRO              </v>
      </c>
      <c r="D11731" t="str">
        <f>T("NIÑO JESUS          ")</f>
        <v xml:space="preserve">NIÑO JESUS          </v>
      </c>
      <c r="E11731" t="str">
        <f>T("TU ")</f>
        <v xml:space="preserve">TU </v>
      </c>
      <c r="F11731" t="str">
        <f>T("TURISMOS       ")</f>
        <v xml:space="preserve">TURISMOS       </v>
      </c>
      <c r="G11731" t="str">
        <f>T("De 20 CABALLOS FISCALES en adelante               ")</f>
        <v xml:space="preserve">De 20 CABALLOS FISCALES en adelante               </v>
      </c>
      <c r="H11731" t="str">
        <f>T("GAS LICUADO DE PETROLEO                           ")</f>
        <v xml:space="preserve">GAS LICUADO DE PETROLEO                           </v>
      </c>
      <c r="I11731">
        <v>1</v>
      </c>
    </row>
    <row r="11732" spans="1:9">
      <c r="A11732" t="str">
        <f>T("2018")</f>
        <v>2018</v>
      </c>
      <c r="B11732" t="str">
        <f>T("JURIDICO                                          ")</f>
        <v xml:space="preserve">JURIDICO                                          </v>
      </c>
      <c r="C11732" t="str">
        <f>T("RETIRO              ")</f>
        <v xml:space="preserve">RETIRO              </v>
      </c>
      <c r="D11732" t="str">
        <f>T("PACIFICO            ")</f>
        <v xml:space="preserve">PACIFICO            </v>
      </c>
      <c r="E11732" t="str">
        <f>T("TU ")</f>
        <v xml:space="preserve">TU </v>
      </c>
      <c r="F11732" t="str">
        <f>T("TURISMOS       ")</f>
        <v xml:space="preserve">TURISMOS       </v>
      </c>
      <c r="G11732" t="str">
        <f>T("De 12 a 15,99 CABALLOS FISCALES                   ")</f>
        <v xml:space="preserve">De 12 a 15,99 CABALLOS FISCALES                   </v>
      </c>
      <c r="H11732" t="str">
        <f>T("GAS LICUADO DE PETROLEO                           ")</f>
        <v xml:space="preserve">GAS LICUADO DE PETROLEO                           </v>
      </c>
      <c r="I11732">
        <v>1</v>
      </c>
    </row>
    <row r="11733" spans="1:9">
      <c r="A11733" t="str">
        <f>T("2018")</f>
        <v>2018</v>
      </c>
      <c r="B11733" t="str">
        <f>T("JURIDICO                                          ")</f>
        <v xml:space="preserve">JURIDICO                                          </v>
      </c>
      <c r="C11733" t="str">
        <f>T("RETIRO              ")</f>
        <v xml:space="preserve">RETIRO              </v>
      </c>
      <c r="D11733" t="str">
        <f>T("ESTRELLA            ")</f>
        <v xml:space="preserve">ESTRELLA            </v>
      </c>
      <c r="E11733" t="str">
        <f>T("TU ")</f>
        <v xml:space="preserve">TU </v>
      </c>
      <c r="F11733" t="str">
        <f>T("TURISMOS       ")</f>
        <v xml:space="preserve">TURISMOS       </v>
      </c>
      <c r="G11733" t="str">
        <f>T("De menos de 8 CABALLOS FISCALES                   ")</f>
        <v xml:space="preserve">De menos de 8 CABALLOS FISCALES                   </v>
      </c>
      <c r="H11733" t="str">
        <f>T("GAS LICUADO DE PETROLEO                           ")</f>
        <v xml:space="preserve">GAS LICUADO DE PETROLEO                           </v>
      </c>
      <c r="I11733">
        <v>2</v>
      </c>
    </row>
    <row r="11734" spans="1:9">
      <c r="A11734" t="str">
        <f>T("2018")</f>
        <v>2018</v>
      </c>
      <c r="B11734" t="str">
        <f>T("JURIDICO                                          ")</f>
        <v xml:space="preserve">JURIDICO                                          </v>
      </c>
      <c r="C11734" t="str">
        <f>T("RETIRO              ")</f>
        <v xml:space="preserve">RETIRO              </v>
      </c>
      <c r="D11734" t="str">
        <f>T("IBIZA               ")</f>
        <v xml:space="preserve">IBIZA               </v>
      </c>
      <c r="E11734" t="str">
        <f>T("TU ")</f>
        <v xml:space="preserve">TU </v>
      </c>
      <c r="F11734" t="str">
        <f>T("TURISMOS       ")</f>
        <v xml:space="preserve">TURISMOS       </v>
      </c>
      <c r="G11734" t="str">
        <f>T("De 20 CABALLOS FISCALES en adelante               ")</f>
        <v xml:space="preserve">De 20 CABALLOS FISCALES en adelante               </v>
      </c>
      <c r="H11734" t="str">
        <f>T("GAS LICUADO DE PETROLEO                           ")</f>
        <v xml:space="preserve">GAS LICUADO DE PETROLEO                           </v>
      </c>
      <c r="I11734">
        <v>1</v>
      </c>
    </row>
    <row r="11735" spans="1:9">
      <c r="A11735" t="str">
        <f>T("2018")</f>
        <v>2018</v>
      </c>
      <c r="B11735" t="str">
        <f>T("JURIDICO                                          ")</f>
        <v xml:space="preserve">JURIDICO                                          </v>
      </c>
      <c r="C11735" t="str">
        <f>T("RETIRO              ")</f>
        <v xml:space="preserve">RETIRO              </v>
      </c>
      <c r="D11735" t="str">
        <f>T("LOS JERONIMOS       ")</f>
        <v xml:space="preserve">LOS JERONIMOS       </v>
      </c>
      <c r="E11735" t="str">
        <f>T("TU ")</f>
        <v xml:space="preserve">TU </v>
      </c>
      <c r="F11735" t="str">
        <f>T("TURISMOS       ")</f>
        <v xml:space="preserve">TURISMOS       </v>
      </c>
      <c r="G11735" t="str">
        <f>T("De 8 a 11,99 CABALLOS FISCALES                    ")</f>
        <v xml:space="preserve">De 8 a 11,99 CABALLOS FISCALES                    </v>
      </c>
      <c r="H11735" t="str">
        <f>T("GAS LICUADO DE PETROLEO                           ")</f>
        <v xml:space="preserve">GAS LICUADO DE PETROLEO                           </v>
      </c>
      <c r="I11735">
        <v>1</v>
      </c>
    </row>
    <row r="11736" spans="1:9">
      <c r="A11736" t="str">
        <f>T("2018")</f>
        <v>2018</v>
      </c>
      <c r="B11736" t="str">
        <f>T("JURIDICO                                          ")</f>
        <v xml:space="preserve">JURIDICO                                          </v>
      </c>
      <c r="C11736" t="str">
        <f>T("RETIRO              ")</f>
        <v xml:space="preserve">RETIRO              </v>
      </c>
      <c r="D11736" t="str">
        <f>T("LOS JERONIMOS       ")</f>
        <v xml:space="preserve">LOS JERONIMOS       </v>
      </c>
      <c r="E11736" t="str">
        <f>T("TU ")</f>
        <v xml:space="preserve">TU </v>
      </c>
      <c r="F11736" t="str">
        <f>T("TURISMOS       ")</f>
        <v xml:space="preserve">TURISMOS       </v>
      </c>
      <c r="G11736" t="str">
        <f>T("De 20 CABALLOS FISCALES en adelante               ")</f>
        <v xml:space="preserve">De 20 CABALLOS FISCALES en adelante               </v>
      </c>
      <c r="H11736" t="str">
        <f>T("GAS LICUADO DE PETROLEO                           ")</f>
        <v xml:space="preserve">GAS LICUADO DE PETROLEO                           </v>
      </c>
      <c r="I11736">
        <v>1</v>
      </c>
    </row>
    <row r="11737" spans="1:9">
      <c r="A11737" t="str">
        <f>T("2018")</f>
        <v>2018</v>
      </c>
      <c r="B11737" t="str">
        <f>T("FISICO                                            ")</f>
        <v xml:space="preserve">FISICO                                            </v>
      </c>
      <c r="C11737" t="str">
        <f>T("RETIRO              ")</f>
        <v xml:space="preserve">RETIRO              </v>
      </c>
      <c r="D11737" t="str">
        <f>T("PACIFICO            ")</f>
        <v xml:space="preserve">PACIFICO            </v>
      </c>
      <c r="E11737" t="str">
        <f>T("TU ")</f>
        <v xml:space="preserve">TU </v>
      </c>
      <c r="F11737" t="str">
        <f>T("TURISMOS       ")</f>
        <v xml:space="preserve">TURISMOS       </v>
      </c>
      <c r="G11737" t="str">
        <f>T("De 8 a 11,99 CABALLOS FISCALES                    ")</f>
        <v xml:space="preserve">De 8 a 11,99 CABALLOS FISCALES                    </v>
      </c>
      <c r="H11737" t="str">
        <f>T("GAS NATURAL COMPRIMIDO                            ")</f>
        <v xml:space="preserve">GAS NATURAL COMPRIMIDO                            </v>
      </c>
      <c r="I11737">
        <v>1</v>
      </c>
    </row>
    <row r="11738" spans="1:9">
      <c r="A11738" t="str">
        <f>T("2018")</f>
        <v>2018</v>
      </c>
      <c r="B11738" t="str">
        <f>T("FISICO                                            ")</f>
        <v xml:space="preserve">FISICO                                            </v>
      </c>
      <c r="C11738" t="str">
        <f>T("RETIRO              ")</f>
        <v xml:space="preserve">RETIRO              </v>
      </c>
      <c r="D11738" t="str">
        <f>T("ADELFAS             ")</f>
        <v xml:space="preserve">ADELFAS             </v>
      </c>
      <c r="E11738" t="str">
        <f>T("TU ")</f>
        <v xml:space="preserve">TU </v>
      </c>
      <c r="F11738" t="str">
        <f>T("TURISMOS       ")</f>
        <v xml:space="preserve">TURISMOS       </v>
      </c>
      <c r="G11738" t="str">
        <f>T("De 8 a 11,99 CABALLOS FISCALES                    ")</f>
        <v xml:space="preserve">De 8 a 11,99 CABALLOS FISCALES                    </v>
      </c>
      <c r="H11738" t="str">
        <f>T("GAS NATURAL COMPRIMIDO                            ")</f>
        <v xml:space="preserve">GAS NATURAL COMPRIMIDO                            </v>
      </c>
      <c r="I11738">
        <v>3</v>
      </c>
    </row>
    <row r="11739" spans="1:9">
      <c r="A11739" t="str">
        <f>T("2018")</f>
        <v>2018</v>
      </c>
      <c r="B11739" t="str">
        <f>T("FISICO                                            ")</f>
        <v xml:space="preserve">FISICO                                            </v>
      </c>
      <c r="C11739" t="str">
        <f>T("RETIRO              ")</f>
        <v xml:space="preserve">RETIRO              </v>
      </c>
      <c r="D11739" t="str">
        <f>T("ESTRELLA            ")</f>
        <v xml:space="preserve">ESTRELLA            </v>
      </c>
      <c r="E11739" t="str">
        <f>T("TU ")</f>
        <v xml:space="preserve">TU </v>
      </c>
      <c r="F11739" t="str">
        <f>T("TURISMOS       ")</f>
        <v xml:space="preserve">TURISMOS       </v>
      </c>
      <c r="G11739" t="str">
        <f>T("De menos de 8 CABALLOS FISCALES                   ")</f>
        <v xml:space="preserve">De menos de 8 CABALLOS FISCALES                   </v>
      </c>
      <c r="H11739" t="str">
        <f>T("GAS NATURAL COMPRIMIDO                            ")</f>
        <v xml:space="preserve">GAS NATURAL COMPRIMIDO                            </v>
      </c>
      <c r="I11739">
        <v>1</v>
      </c>
    </row>
    <row r="11740" spans="1:9">
      <c r="A11740" t="str">
        <f>T("2018")</f>
        <v>2018</v>
      </c>
      <c r="B11740" t="str">
        <f>T("FISICO                                            ")</f>
        <v xml:space="preserve">FISICO                                            </v>
      </c>
      <c r="C11740" t="str">
        <f>T("RETIRO              ")</f>
        <v xml:space="preserve">RETIRO              </v>
      </c>
      <c r="D11740" t="str">
        <f>T("ESTRELLA            ")</f>
        <v xml:space="preserve">ESTRELLA            </v>
      </c>
      <c r="E11740" t="str">
        <f>T("TU ")</f>
        <v xml:space="preserve">TU </v>
      </c>
      <c r="F11740" t="str">
        <f>T("TURISMOS       ")</f>
        <v xml:space="preserve">TURISMOS       </v>
      </c>
      <c r="G11740" t="str">
        <f>T("De 8 a 11,99 CABALLOS FISCALES                    ")</f>
        <v xml:space="preserve">De 8 a 11,99 CABALLOS FISCALES                    </v>
      </c>
      <c r="H11740" t="str">
        <f>T("GAS NATURAL COMPRIMIDO                            ")</f>
        <v xml:space="preserve">GAS NATURAL COMPRIMIDO                            </v>
      </c>
      <c r="I11740">
        <v>2</v>
      </c>
    </row>
    <row r="11741" spans="1:9">
      <c r="A11741" t="str">
        <f>T("2018")</f>
        <v>2018</v>
      </c>
      <c r="B11741" t="str">
        <f>T("FISICO                                            ")</f>
        <v xml:space="preserve">FISICO                                            </v>
      </c>
      <c r="C11741" t="str">
        <f>T("RETIRO              ")</f>
        <v xml:space="preserve">RETIRO              </v>
      </c>
      <c r="D11741" t="str">
        <f>T("ESTRELLA            ")</f>
        <v xml:space="preserve">ESTRELLA            </v>
      </c>
      <c r="E11741" t="str">
        <f>T("TU ")</f>
        <v xml:space="preserve">TU </v>
      </c>
      <c r="F11741" t="str">
        <f>T("TURISMOS       ")</f>
        <v xml:space="preserve">TURISMOS       </v>
      </c>
      <c r="G11741" t="str">
        <f>T("De 12 a 15,99 CABALLOS FISCALES                   ")</f>
        <v xml:space="preserve">De 12 a 15,99 CABALLOS FISCALES                   </v>
      </c>
      <c r="H11741" t="str">
        <f>T("GAS NATURAL COMPRIMIDO                            ")</f>
        <v xml:space="preserve">GAS NATURAL COMPRIMIDO                            </v>
      </c>
      <c r="I11741">
        <v>3</v>
      </c>
    </row>
    <row r="11742" spans="1:9">
      <c r="A11742" t="str">
        <f>T("2018")</f>
        <v>2018</v>
      </c>
      <c r="B11742" t="str">
        <f>T("Entidad sin personalidad jurídica (art. 35.4 LGT) ")</f>
        <v xml:space="preserve">Entidad sin personalidad jurídica (art. 35.4 LGT) </v>
      </c>
      <c r="C11742" t="str">
        <f>T("RETIRO              ")</f>
        <v xml:space="preserve">RETIRO              </v>
      </c>
      <c r="D11742" t="str">
        <f>T("SIN BARRIO          ")</f>
        <v xml:space="preserve">SIN BARRIO          </v>
      </c>
      <c r="E11742" t="str">
        <f>T("TU ")</f>
        <v xml:space="preserve">TU </v>
      </c>
      <c r="F11742" t="str">
        <f>T("TURISMOS       ")</f>
        <v xml:space="preserve">TURISMOS       </v>
      </c>
      <c r="G11742" t="str">
        <f>T("De menos de 8 CABALLOS FISCALES                   ")</f>
        <v xml:space="preserve">De menos de 8 CABALLOS FISCALES                   </v>
      </c>
      <c r="H11742" t="str">
        <f>T("GASOLINA                                          ")</f>
        <v xml:space="preserve">GASOLINA                                          </v>
      </c>
      <c r="I11742">
        <v>1</v>
      </c>
    </row>
    <row r="11743" spans="1:9">
      <c r="A11743" t="str">
        <f>T("2018")</f>
        <v>2018</v>
      </c>
      <c r="B11743" t="str">
        <f>T("Entidad sin personalidad jurídica (art. 35.4 LGT) ")</f>
        <v xml:space="preserve">Entidad sin personalidad jurídica (art. 35.4 LGT) </v>
      </c>
      <c r="C11743" t="str">
        <f>T("RETIRO              ")</f>
        <v xml:space="preserve">RETIRO              </v>
      </c>
      <c r="D11743" t="str">
        <f>T("PACIFICO            ")</f>
        <v xml:space="preserve">PACIFICO            </v>
      </c>
      <c r="E11743" t="str">
        <f>T("TU ")</f>
        <v xml:space="preserve">TU </v>
      </c>
      <c r="F11743" t="str">
        <f>T("TURISMOS       ")</f>
        <v xml:space="preserve">TURISMOS       </v>
      </c>
      <c r="G11743" t="str">
        <f>T("De menos de 8 CABALLOS FISCALES                   ")</f>
        <v xml:space="preserve">De menos de 8 CABALLOS FISCALES                   </v>
      </c>
      <c r="H11743" t="str">
        <f>T("GASOLINA                                          ")</f>
        <v xml:space="preserve">GASOLINA                                          </v>
      </c>
      <c r="I11743">
        <v>2</v>
      </c>
    </row>
    <row r="11744" spans="1:9">
      <c r="A11744" t="str">
        <f>T("2018")</f>
        <v>2018</v>
      </c>
      <c r="B11744" t="str">
        <f>T("Entidad sin personalidad jurídica (art. 35.4 LGT) ")</f>
        <v xml:space="preserve">Entidad sin personalidad jurídica (art. 35.4 LGT) </v>
      </c>
      <c r="C11744" t="str">
        <f>T("RETIRO              ")</f>
        <v xml:space="preserve">RETIRO              </v>
      </c>
      <c r="D11744" t="str">
        <f>T("PACIFICO            ")</f>
        <v xml:space="preserve">PACIFICO            </v>
      </c>
      <c r="E11744" t="str">
        <f>T("TU ")</f>
        <v xml:space="preserve">TU </v>
      </c>
      <c r="F11744" t="str">
        <f>T("TURISMOS       ")</f>
        <v xml:space="preserve">TURISMOS       </v>
      </c>
      <c r="G11744" t="str">
        <f>T("De 8 a 11,99 CABALLOS FISCALES                    ")</f>
        <v xml:space="preserve">De 8 a 11,99 CABALLOS FISCALES                    </v>
      </c>
      <c r="H11744" t="str">
        <f>T("GASOLINA                                          ")</f>
        <v xml:space="preserve">GASOLINA                                          </v>
      </c>
      <c r="I11744">
        <v>48</v>
      </c>
    </row>
    <row r="11745" spans="1:9">
      <c r="A11745" t="str">
        <f>T("2018")</f>
        <v>2018</v>
      </c>
      <c r="B11745" t="str">
        <f>T("Entidad sin personalidad jurídica (art. 35.4 LGT) ")</f>
        <v xml:space="preserve">Entidad sin personalidad jurídica (art. 35.4 LGT) </v>
      </c>
      <c r="C11745" t="str">
        <f>T("RETIRO              ")</f>
        <v xml:space="preserve">RETIRO              </v>
      </c>
      <c r="D11745" t="str">
        <f>T("PACIFICO            ")</f>
        <v xml:space="preserve">PACIFICO            </v>
      </c>
      <c r="E11745" t="str">
        <f>T("TU ")</f>
        <v xml:space="preserve">TU </v>
      </c>
      <c r="F11745" t="str">
        <f>T("TURISMOS       ")</f>
        <v xml:space="preserve">TURISMOS       </v>
      </c>
      <c r="G11745" t="str">
        <f>T("De 12 a 15,99 CABALLOS FISCALES                   ")</f>
        <v xml:space="preserve">De 12 a 15,99 CABALLOS FISCALES                   </v>
      </c>
      <c r="H11745" t="str">
        <f>T("GASOLINA                                          ")</f>
        <v xml:space="preserve">GASOLINA                                          </v>
      </c>
      <c r="I11745">
        <v>28</v>
      </c>
    </row>
    <row r="11746" spans="1:9">
      <c r="A11746" t="str">
        <f>T("2018")</f>
        <v>2018</v>
      </c>
      <c r="B11746" t="str">
        <f>T("Entidad sin personalidad jurídica (art. 35.4 LGT) ")</f>
        <v xml:space="preserve">Entidad sin personalidad jurídica (art. 35.4 LGT) </v>
      </c>
      <c r="C11746" t="str">
        <f>T("RETIRO              ")</f>
        <v xml:space="preserve">RETIRO              </v>
      </c>
      <c r="D11746" t="str">
        <f>T("PACIFICO            ")</f>
        <v xml:space="preserve">PACIFICO            </v>
      </c>
      <c r="E11746" t="str">
        <f>T("TU ")</f>
        <v xml:space="preserve">TU </v>
      </c>
      <c r="F11746" t="str">
        <f>T("TURISMOS       ")</f>
        <v xml:space="preserve">TURISMOS       </v>
      </c>
      <c r="G11746" t="str">
        <f>T("De 16 a 19,99 CABALLOS FISCALES                   ")</f>
        <v xml:space="preserve">De 16 a 19,99 CABALLOS FISCALES                   </v>
      </c>
      <c r="H11746" t="str">
        <f>T("GASOLINA                                          ")</f>
        <v xml:space="preserve">GASOLINA                                          </v>
      </c>
      <c r="I11746">
        <v>4</v>
      </c>
    </row>
    <row r="11747" spans="1:9">
      <c r="A11747" t="str">
        <f>T("2018")</f>
        <v>2018</v>
      </c>
      <c r="B11747" t="str">
        <f>T("Entidad sin personalidad jurídica (art. 35.4 LGT) ")</f>
        <v xml:space="preserve">Entidad sin personalidad jurídica (art. 35.4 LGT) </v>
      </c>
      <c r="C11747" t="str">
        <f>T("RETIRO              ")</f>
        <v xml:space="preserve">RETIRO              </v>
      </c>
      <c r="D11747" t="str">
        <f>T("PACIFICO            ")</f>
        <v xml:space="preserve">PACIFICO            </v>
      </c>
      <c r="E11747" t="str">
        <f>T("TU ")</f>
        <v xml:space="preserve">TU </v>
      </c>
      <c r="F11747" t="str">
        <f>T("TURISMOS       ")</f>
        <v xml:space="preserve">TURISMOS       </v>
      </c>
      <c r="G11747" t="str">
        <f>T("De 20 CABALLOS FISCALES en adelante               ")</f>
        <v xml:space="preserve">De 20 CABALLOS FISCALES en adelante               </v>
      </c>
      <c r="H11747" t="str">
        <f>T("GASOLINA                                          ")</f>
        <v xml:space="preserve">GASOLINA                                          </v>
      </c>
      <c r="I11747">
        <v>2</v>
      </c>
    </row>
    <row r="11748" spans="1:9">
      <c r="A11748" t="str">
        <f>T("2018")</f>
        <v>2018</v>
      </c>
      <c r="B11748" t="str">
        <f>T("Entidad sin personalidad jurídica (art. 35.4 LGT) ")</f>
        <v xml:space="preserve">Entidad sin personalidad jurídica (art. 35.4 LGT) </v>
      </c>
      <c r="C11748" t="str">
        <f>T("RETIRO              ")</f>
        <v xml:space="preserve">RETIRO              </v>
      </c>
      <c r="D11748" t="str">
        <f>T("ADELFAS             ")</f>
        <v xml:space="preserve">ADELFAS             </v>
      </c>
      <c r="E11748" t="str">
        <f>T("TU ")</f>
        <v xml:space="preserve">TU </v>
      </c>
      <c r="F11748" t="str">
        <f>T("TURISMOS       ")</f>
        <v xml:space="preserve">TURISMOS       </v>
      </c>
      <c r="G11748" t="str">
        <f>T("De menos de 8 CABALLOS FISCALES                   ")</f>
        <v xml:space="preserve">De menos de 8 CABALLOS FISCALES                   </v>
      </c>
      <c r="H11748" t="str">
        <f>T("GASOLINA                                          ")</f>
        <v xml:space="preserve">GASOLINA                                          </v>
      </c>
      <c r="I11748">
        <v>1</v>
      </c>
    </row>
    <row r="11749" spans="1:9">
      <c r="A11749" t="str">
        <f>T("2018")</f>
        <v>2018</v>
      </c>
      <c r="B11749" t="str">
        <f>T("Entidad sin personalidad jurídica (art. 35.4 LGT) ")</f>
        <v xml:space="preserve">Entidad sin personalidad jurídica (art. 35.4 LGT) </v>
      </c>
      <c r="C11749" t="str">
        <f>T("RETIRO              ")</f>
        <v xml:space="preserve">RETIRO              </v>
      </c>
      <c r="D11749" t="str">
        <f>T("ADELFAS             ")</f>
        <v xml:space="preserve">ADELFAS             </v>
      </c>
      <c r="E11749" t="str">
        <f>T("TU ")</f>
        <v xml:space="preserve">TU </v>
      </c>
      <c r="F11749" t="str">
        <f>T("TURISMOS       ")</f>
        <v xml:space="preserve">TURISMOS       </v>
      </c>
      <c r="G11749" t="str">
        <f>T("De 8 a 11,99 CABALLOS FISCALES                    ")</f>
        <v xml:space="preserve">De 8 a 11,99 CABALLOS FISCALES                    </v>
      </c>
      <c r="H11749" t="str">
        <f>T("GASOLINA                                          ")</f>
        <v xml:space="preserve">GASOLINA                                          </v>
      </c>
      <c r="I11749">
        <v>21</v>
      </c>
    </row>
    <row r="11750" spans="1:9">
      <c r="A11750" t="str">
        <f>T("2018")</f>
        <v>2018</v>
      </c>
      <c r="B11750" t="str">
        <f>T("Entidad sin personalidad jurídica (art. 35.4 LGT) ")</f>
        <v xml:space="preserve">Entidad sin personalidad jurídica (art. 35.4 LGT) </v>
      </c>
      <c r="C11750" t="str">
        <f>T("RETIRO              ")</f>
        <v xml:space="preserve">RETIRO              </v>
      </c>
      <c r="D11750" t="str">
        <f>T("ADELFAS             ")</f>
        <v xml:space="preserve">ADELFAS             </v>
      </c>
      <c r="E11750" t="str">
        <f>T("TU ")</f>
        <v xml:space="preserve">TU </v>
      </c>
      <c r="F11750" t="str">
        <f>T("TURISMOS       ")</f>
        <v xml:space="preserve">TURISMOS       </v>
      </c>
      <c r="G11750" t="str">
        <f>T("De 12 a 15,99 CABALLOS FISCALES                   ")</f>
        <v xml:space="preserve">De 12 a 15,99 CABALLOS FISCALES                   </v>
      </c>
      <c r="H11750" t="str">
        <f>T("GASOLINA                                          ")</f>
        <v xml:space="preserve">GASOLINA                                          </v>
      </c>
      <c r="I11750">
        <v>7</v>
      </c>
    </row>
    <row r="11751" spans="1:9">
      <c r="A11751" t="str">
        <f>T("2018")</f>
        <v>2018</v>
      </c>
      <c r="B11751" t="str">
        <f>T("Entidad sin personalidad jurídica (art. 35.4 LGT) ")</f>
        <v xml:space="preserve">Entidad sin personalidad jurídica (art. 35.4 LGT) </v>
      </c>
      <c r="C11751" t="str">
        <f>T("RETIRO              ")</f>
        <v xml:space="preserve">RETIRO              </v>
      </c>
      <c r="D11751" t="str">
        <f>T("ADELFAS             ")</f>
        <v xml:space="preserve">ADELFAS             </v>
      </c>
      <c r="E11751" t="str">
        <f>T("TU ")</f>
        <v xml:space="preserve">TU </v>
      </c>
      <c r="F11751" t="str">
        <f>T("TURISMOS       ")</f>
        <v xml:space="preserve">TURISMOS       </v>
      </c>
      <c r="G11751" t="str">
        <f>T("De 16 a 19,99 CABALLOS FISCALES                   ")</f>
        <v xml:space="preserve">De 16 a 19,99 CABALLOS FISCALES                   </v>
      </c>
      <c r="H11751" t="str">
        <f>T("GASOLINA                                          ")</f>
        <v xml:space="preserve">GASOLINA                                          </v>
      </c>
      <c r="I11751">
        <v>4</v>
      </c>
    </row>
    <row r="11752" spans="1:9">
      <c r="A11752" t="str">
        <f>T("2018")</f>
        <v>2018</v>
      </c>
      <c r="B11752" t="str">
        <f>T("Entidad sin personalidad jurídica (art. 35.4 LGT) ")</f>
        <v xml:space="preserve">Entidad sin personalidad jurídica (art. 35.4 LGT) </v>
      </c>
      <c r="C11752" t="str">
        <f>T("RETIRO              ")</f>
        <v xml:space="preserve">RETIRO              </v>
      </c>
      <c r="D11752" t="str">
        <f>T("ADELFAS             ")</f>
        <v xml:space="preserve">ADELFAS             </v>
      </c>
      <c r="E11752" t="str">
        <f>T("TU ")</f>
        <v xml:space="preserve">TU </v>
      </c>
      <c r="F11752" t="str">
        <f>T("TURISMOS       ")</f>
        <v xml:space="preserve">TURISMOS       </v>
      </c>
      <c r="G11752" t="str">
        <f>T("De 20 CABALLOS FISCALES en adelante               ")</f>
        <v xml:space="preserve">De 20 CABALLOS FISCALES en adelante               </v>
      </c>
      <c r="H11752" t="str">
        <f>T("GASOLINA                                          ")</f>
        <v xml:space="preserve">GASOLINA                                          </v>
      </c>
      <c r="I11752">
        <v>1</v>
      </c>
    </row>
    <row r="11753" spans="1:9">
      <c r="A11753" t="str">
        <f>T("2018")</f>
        <v>2018</v>
      </c>
      <c r="B11753" t="str">
        <f>T("Entidad sin personalidad jurídica (art. 35.4 LGT) ")</f>
        <v xml:space="preserve">Entidad sin personalidad jurídica (art. 35.4 LGT) </v>
      </c>
      <c r="C11753" t="str">
        <f>T("RETIRO              ")</f>
        <v xml:space="preserve">RETIRO              </v>
      </c>
      <c r="D11753" t="str">
        <f>T("ESTRELLA            ")</f>
        <v xml:space="preserve">ESTRELLA            </v>
      </c>
      <c r="E11753" t="str">
        <f>T("TU ")</f>
        <v xml:space="preserve">TU </v>
      </c>
      <c r="F11753" t="str">
        <f>T("TURISMOS       ")</f>
        <v xml:space="preserve">TURISMOS       </v>
      </c>
      <c r="G11753" t="str">
        <f>T("De menos de 8 CABALLOS FISCALES                   ")</f>
        <v xml:space="preserve">De menos de 8 CABALLOS FISCALES                   </v>
      </c>
      <c r="H11753" t="str">
        <f>T("GASOLINA                                          ")</f>
        <v xml:space="preserve">GASOLINA                                          </v>
      </c>
      <c r="I11753">
        <v>4</v>
      </c>
    </row>
    <row r="11754" spans="1:9">
      <c r="A11754" t="str">
        <f>T("2018")</f>
        <v>2018</v>
      </c>
      <c r="B11754" t="str">
        <f>T("Entidad sin personalidad jurídica (art. 35.4 LGT) ")</f>
        <v xml:space="preserve">Entidad sin personalidad jurídica (art. 35.4 LGT) </v>
      </c>
      <c r="C11754" t="str">
        <f>T("RETIRO              ")</f>
        <v xml:space="preserve">RETIRO              </v>
      </c>
      <c r="D11754" t="str">
        <f>T("ESTRELLA            ")</f>
        <v xml:space="preserve">ESTRELLA            </v>
      </c>
      <c r="E11754" t="str">
        <f>T("TU ")</f>
        <v xml:space="preserve">TU </v>
      </c>
      <c r="F11754" t="str">
        <f>T("TURISMOS       ")</f>
        <v xml:space="preserve">TURISMOS       </v>
      </c>
      <c r="G11754" t="str">
        <f>T("De 8 a 11,99 CABALLOS FISCALES                    ")</f>
        <v xml:space="preserve">De 8 a 11,99 CABALLOS FISCALES                    </v>
      </c>
      <c r="H11754" t="str">
        <f>T("GASOLINA                                          ")</f>
        <v xml:space="preserve">GASOLINA                                          </v>
      </c>
      <c r="I11754">
        <v>29</v>
      </c>
    </row>
    <row r="11755" spans="1:9">
      <c r="A11755" t="str">
        <f>T("2018")</f>
        <v>2018</v>
      </c>
      <c r="B11755" t="str">
        <f>T("Entidad sin personalidad jurídica (art. 35.4 LGT) ")</f>
        <v xml:space="preserve">Entidad sin personalidad jurídica (art. 35.4 LGT) </v>
      </c>
      <c r="C11755" t="str">
        <f>T("RETIRO              ")</f>
        <v xml:space="preserve">RETIRO              </v>
      </c>
      <c r="D11755" t="str">
        <f>T("ESTRELLA            ")</f>
        <v xml:space="preserve">ESTRELLA            </v>
      </c>
      <c r="E11755" t="str">
        <f>T("TU ")</f>
        <v xml:space="preserve">TU </v>
      </c>
      <c r="F11755" t="str">
        <f>T("TURISMOS       ")</f>
        <v xml:space="preserve">TURISMOS       </v>
      </c>
      <c r="G11755" t="str">
        <f>T("De 12 a 15,99 CABALLOS FISCALES                   ")</f>
        <v xml:space="preserve">De 12 a 15,99 CABALLOS FISCALES                   </v>
      </c>
      <c r="H11755" t="str">
        <f>T("GASOLINA                                          ")</f>
        <v xml:space="preserve">GASOLINA                                          </v>
      </c>
      <c r="I11755">
        <v>15</v>
      </c>
    </row>
    <row r="11756" spans="1:9">
      <c r="A11756" t="str">
        <f>T("2018")</f>
        <v>2018</v>
      </c>
      <c r="B11756" t="str">
        <f>T("Entidad sin personalidad jurídica (art. 35.4 LGT) ")</f>
        <v xml:space="preserve">Entidad sin personalidad jurídica (art. 35.4 LGT) </v>
      </c>
      <c r="C11756" t="str">
        <f>T("RETIRO              ")</f>
        <v xml:space="preserve">RETIRO              </v>
      </c>
      <c r="D11756" t="str">
        <f>T("ESTRELLA            ")</f>
        <v xml:space="preserve">ESTRELLA            </v>
      </c>
      <c r="E11756" t="str">
        <f>T("TU ")</f>
        <v xml:space="preserve">TU </v>
      </c>
      <c r="F11756" t="str">
        <f>T("TURISMOS       ")</f>
        <v xml:space="preserve">TURISMOS       </v>
      </c>
      <c r="G11756" t="str">
        <f>T("De 16 a 19,99 CABALLOS FISCALES                   ")</f>
        <v xml:space="preserve">De 16 a 19,99 CABALLOS FISCALES                   </v>
      </c>
      <c r="H11756" t="str">
        <f>T("GASOLINA                                          ")</f>
        <v xml:space="preserve">GASOLINA                                          </v>
      </c>
      <c r="I11756">
        <v>1</v>
      </c>
    </row>
    <row r="11757" spans="1:9">
      <c r="A11757" t="str">
        <f>T("2018")</f>
        <v>2018</v>
      </c>
      <c r="B11757" t="str">
        <f>T("Entidad sin personalidad jurídica (art. 35.4 LGT) ")</f>
        <v xml:space="preserve">Entidad sin personalidad jurídica (art. 35.4 LGT) </v>
      </c>
      <c r="C11757" t="str">
        <f>T("RETIRO              ")</f>
        <v xml:space="preserve">RETIRO              </v>
      </c>
      <c r="D11757" t="str">
        <f>T("ESTRELLA            ")</f>
        <v xml:space="preserve">ESTRELLA            </v>
      </c>
      <c r="E11757" t="str">
        <f>T("TU ")</f>
        <v xml:space="preserve">TU </v>
      </c>
      <c r="F11757" t="str">
        <f>T("TURISMOS       ")</f>
        <v xml:space="preserve">TURISMOS       </v>
      </c>
      <c r="G11757" t="str">
        <f>T("De 20 CABALLOS FISCALES en adelante               ")</f>
        <v xml:space="preserve">De 20 CABALLOS FISCALES en adelante               </v>
      </c>
      <c r="H11757" t="str">
        <f>T("GASOLINA                                          ")</f>
        <v xml:space="preserve">GASOLINA                                          </v>
      </c>
      <c r="I11757">
        <v>10</v>
      </c>
    </row>
    <row r="11758" spans="1:9">
      <c r="A11758" t="str">
        <f>T("2018")</f>
        <v>2018</v>
      </c>
      <c r="B11758" t="str">
        <f>T("Entidad sin personalidad jurídica (art. 35.4 LGT) ")</f>
        <v xml:space="preserve">Entidad sin personalidad jurídica (art. 35.4 LGT) </v>
      </c>
      <c r="C11758" t="str">
        <f>T("RETIRO              ")</f>
        <v xml:space="preserve">RETIRO              </v>
      </c>
      <c r="D11758" t="str">
        <f>T("IBIZA               ")</f>
        <v xml:space="preserve">IBIZA               </v>
      </c>
      <c r="E11758" t="str">
        <f>T("TU ")</f>
        <v xml:space="preserve">TU </v>
      </c>
      <c r="F11758" t="str">
        <f>T("TURISMOS       ")</f>
        <v xml:space="preserve">TURISMOS       </v>
      </c>
      <c r="G11758" t="str">
        <f>T("De menos de 8 CABALLOS FISCALES                   ")</f>
        <v xml:space="preserve">De menos de 8 CABALLOS FISCALES                   </v>
      </c>
      <c r="H11758" t="str">
        <f>T("GASOLINA                                          ")</f>
        <v xml:space="preserve">GASOLINA                                          </v>
      </c>
      <c r="I11758">
        <v>5</v>
      </c>
    </row>
    <row r="11759" spans="1:9">
      <c r="A11759" t="str">
        <f>T("2018")</f>
        <v>2018</v>
      </c>
      <c r="B11759" t="str">
        <f>T("Entidad sin personalidad jurídica (art. 35.4 LGT) ")</f>
        <v xml:space="preserve">Entidad sin personalidad jurídica (art. 35.4 LGT) </v>
      </c>
      <c r="C11759" t="str">
        <f>T("RETIRO              ")</f>
        <v xml:space="preserve">RETIRO              </v>
      </c>
      <c r="D11759" t="str">
        <f>T("IBIZA               ")</f>
        <v xml:space="preserve">IBIZA               </v>
      </c>
      <c r="E11759" t="str">
        <f>T("TU ")</f>
        <v xml:space="preserve">TU </v>
      </c>
      <c r="F11759" t="str">
        <f>T("TURISMOS       ")</f>
        <v xml:space="preserve">TURISMOS       </v>
      </c>
      <c r="G11759" t="str">
        <f>T("De 8 a 11,99 CABALLOS FISCALES                    ")</f>
        <v xml:space="preserve">De 8 a 11,99 CABALLOS FISCALES                    </v>
      </c>
      <c r="H11759" t="str">
        <f>T("GASOLINA                                          ")</f>
        <v xml:space="preserve">GASOLINA                                          </v>
      </c>
      <c r="I11759">
        <v>54</v>
      </c>
    </row>
    <row r="11760" spans="1:9">
      <c r="A11760" t="str">
        <f>T("2018")</f>
        <v>2018</v>
      </c>
      <c r="B11760" t="str">
        <f>T("Entidad sin personalidad jurídica (art. 35.4 LGT) ")</f>
        <v xml:space="preserve">Entidad sin personalidad jurídica (art. 35.4 LGT) </v>
      </c>
      <c r="C11760" t="str">
        <f>T("RETIRO              ")</f>
        <v xml:space="preserve">RETIRO              </v>
      </c>
      <c r="D11760" t="str">
        <f>T("IBIZA               ")</f>
        <v xml:space="preserve">IBIZA               </v>
      </c>
      <c r="E11760" t="str">
        <f>T("TU ")</f>
        <v xml:space="preserve">TU </v>
      </c>
      <c r="F11760" t="str">
        <f>T("TURISMOS       ")</f>
        <v xml:space="preserve">TURISMOS       </v>
      </c>
      <c r="G11760" t="str">
        <f>T("De 12 a 15,99 CABALLOS FISCALES                   ")</f>
        <v xml:space="preserve">De 12 a 15,99 CABALLOS FISCALES                   </v>
      </c>
      <c r="H11760" t="str">
        <f>T("GASOLINA                                          ")</f>
        <v xml:space="preserve">GASOLINA                                          </v>
      </c>
      <c r="I11760">
        <v>26</v>
      </c>
    </row>
    <row r="11761" spans="1:9">
      <c r="A11761" t="str">
        <f>T("2018")</f>
        <v>2018</v>
      </c>
      <c r="B11761" t="str">
        <f>T("Entidad sin personalidad jurídica (art. 35.4 LGT) ")</f>
        <v xml:space="preserve">Entidad sin personalidad jurídica (art. 35.4 LGT) </v>
      </c>
      <c r="C11761" t="str">
        <f>T("RETIRO              ")</f>
        <v xml:space="preserve">RETIRO              </v>
      </c>
      <c r="D11761" t="str">
        <f>T("IBIZA               ")</f>
        <v xml:space="preserve">IBIZA               </v>
      </c>
      <c r="E11761" t="str">
        <f>T("TU ")</f>
        <v xml:space="preserve">TU </v>
      </c>
      <c r="F11761" t="str">
        <f>T("TURISMOS       ")</f>
        <v xml:space="preserve">TURISMOS       </v>
      </c>
      <c r="G11761" t="str">
        <f>T("De 16 a 19,99 CABALLOS FISCALES                   ")</f>
        <v xml:space="preserve">De 16 a 19,99 CABALLOS FISCALES                   </v>
      </c>
      <c r="H11761" t="str">
        <f>T("GASOLINA                                          ")</f>
        <v xml:space="preserve">GASOLINA                                          </v>
      </c>
      <c r="I11761">
        <v>5</v>
      </c>
    </row>
    <row r="11762" spans="1:9">
      <c r="A11762" t="str">
        <f>T("2018")</f>
        <v>2018</v>
      </c>
      <c r="B11762" t="str">
        <f>T("Entidad sin personalidad jurídica (art. 35.4 LGT) ")</f>
        <v xml:space="preserve">Entidad sin personalidad jurídica (art. 35.4 LGT) </v>
      </c>
      <c r="C11762" t="str">
        <f>T("RETIRO              ")</f>
        <v xml:space="preserve">RETIRO              </v>
      </c>
      <c r="D11762" t="str">
        <f>T("IBIZA               ")</f>
        <v xml:space="preserve">IBIZA               </v>
      </c>
      <c r="E11762" t="str">
        <f>T("TU ")</f>
        <v xml:space="preserve">TU </v>
      </c>
      <c r="F11762" t="str">
        <f>T("TURISMOS       ")</f>
        <v xml:space="preserve">TURISMOS       </v>
      </c>
      <c r="G11762" t="str">
        <f>T("De 20 CABALLOS FISCALES en adelante               ")</f>
        <v xml:space="preserve">De 20 CABALLOS FISCALES en adelante               </v>
      </c>
      <c r="H11762" t="str">
        <f>T("GASOLINA                                          ")</f>
        <v xml:space="preserve">GASOLINA                                          </v>
      </c>
      <c r="I11762">
        <v>5</v>
      </c>
    </row>
    <row r="11763" spans="1:9">
      <c r="A11763" t="str">
        <f>T("2018")</f>
        <v>2018</v>
      </c>
      <c r="B11763" t="str">
        <f>T("Entidad sin personalidad jurídica (art. 35.4 LGT) ")</f>
        <v xml:space="preserve">Entidad sin personalidad jurídica (art. 35.4 LGT) </v>
      </c>
      <c r="C11763" t="str">
        <f>T("RETIRO              ")</f>
        <v xml:space="preserve">RETIRO              </v>
      </c>
      <c r="D11763" t="str">
        <f>T("LOS JERONIMOS       ")</f>
        <v xml:space="preserve">LOS JERONIMOS       </v>
      </c>
      <c r="E11763" t="str">
        <f>T("TU ")</f>
        <v xml:space="preserve">TU </v>
      </c>
      <c r="F11763" t="str">
        <f>T("TURISMOS       ")</f>
        <v xml:space="preserve">TURISMOS       </v>
      </c>
      <c r="G11763" t="str">
        <f>T("De menos de 8 CABALLOS FISCALES                   ")</f>
        <v xml:space="preserve">De menos de 8 CABALLOS FISCALES                   </v>
      </c>
      <c r="H11763" t="str">
        <f>T("GASOLINA                                          ")</f>
        <v xml:space="preserve">GASOLINA                                          </v>
      </c>
      <c r="I11763">
        <v>3</v>
      </c>
    </row>
    <row r="11764" spans="1:9">
      <c r="A11764" t="str">
        <f>T("2018")</f>
        <v>2018</v>
      </c>
      <c r="B11764" t="str">
        <f>T("Entidad sin personalidad jurídica (art. 35.4 LGT) ")</f>
        <v xml:space="preserve">Entidad sin personalidad jurídica (art. 35.4 LGT) </v>
      </c>
      <c r="C11764" t="str">
        <f>T("RETIRO              ")</f>
        <v xml:space="preserve">RETIRO              </v>
      </c>
      <c r="D11764" t="str">
        <f>T("LOS JERONIMOS       ")</f>
        <v xml:space="preserve">LOS JERONIMOS       </v>
      </c>
      <c r="E11764" t="str">
        <f>T("TU ")</f>
        <v xml:space="preserve">TU </v>
      </c>
      <c r="F11764" t="str">
        <f>T("TURISMOS       ")</f>
        <v xml:space="preserve">TURISMOS       </v>
      </c>
      <c r="G11764" t="str">
        <f>T("De 8 a 11,99 CABALLOS FISCALES                    ")</f>
        <v xml:space="preserve">De 8 a 11,99 CABALLOS FISCALES                    </v>
      </c>
      <c r="H11764" t="str">
        <f>T("GASOLINA                                          ")</f>
        <v xml:space="preserve">GASOLINA                                          </v>
      </c>
      <c r="I11764">
        <v>27</v>
      </c>
    </row>
    <row r="11765" spans="1:9">
      <c r="A11765" t="str">
        <f>T("2018")</f>
        <v>2018</v>
      </c>
      <c r="B11765" t="str">
        <f>T("Entidad sin personalidad jurídica (art. 35.4 LGT) ")</f>
        <v xml:space="preserve">Entidad sin personalidad jurídica (art. 35.4 LGT) </v>
      </c>
      <c r="C11765" t="str">
        <f>T("RETIRO              ")</f>
        <v xml:space="preserve">RETIRO              </v>
      </c>
      <c r="D11765" t="str">
        <f>T("LOS JERONIMOS       ")</f>
        <v xml:space="preserve">LOS JERONIMOS       </v>
      </c>
      <c r="E11765" t="str">
        <f>T("TU ")</f>
        <v xml:space="preserve">TU </v>
      </c>
      <c r="F11765" t="str">
        <f>T("TURISMOS       ")</f>
        <v xml:space="preserve">TURISMOS       </v>
      </c>
      <c r="G11765" t="str">
        <f>T("De 12 a 15,99 CABALLOS FISCALES                   ")</f>
        <v xml:space="preserve">De 12 a 15,99 CABALLOS FISCALES                   </v>
      </c>
      <c r="H11765" t="str">
        <f>T("GASOLINA                                          ")</f>
        <v xml:space="preserve">GASOLINA                                          </v>
      </c>
      <c r="I11765">
        <v>13</v>
      </c>
    </row>
    <row r="11766" spans="1:9">
      <c r="A11766" t="str">
        <f>T("2018")</f>
        <v>2018</v>
      </c>
      <c r="B11766" t="str">
        <f>T("Entidad sin personalidad jurídica (art. 35.4 LGT) ")</f>
        <v xml:space="preserve">Entidad sin personalidad jurídica (art. 35.4 LGT) </v>
      </c>
      <c r="C11766" t="str">
        <f>T("RETIRO              ")</f>
        <v xml:space="preserve">RETIRO              </v>
      </c>
      <c r="D11766" t="str">
        <f>T("LOS JERONIMOS       ")</f>
        <v xml:space="preserve">LOS JERONIMOS       </v>
      </c>
      <c r="E11766" t="str">
        <f>T("TU ")</f>
        <v xml:space="preserve">TU </v>
      </c>
      <c r="F11766" t="str">
        <f>T("TURISMOS       ")</f>
        <v xml:space="preserve">TURISMOS       </v>
      </c>
      <c r="G11766" t="str">
        <f>T("De 16 a 19,99 CABALLOS FISCALES                   ")</f>
        <v xml:space="preserve">De 16 a 19,99 CABALLOS FISCALES                   </v>
      </c>
      <c r="H11766" t="str">
        <f>T("GASOLINA                                          ")</f>
        <v xml:space="preserve">GASOLINA                                          </v>
      </c>
      <c r="I11766">
        <v>4</v>
      </c>
    </row>
    <row r="11767" spans="1:9">
      <c r="A11767" t="str">
        <f>T("2018")</f>
        <v>2018</v>
      </c>
      <c r="B11767" t="str">
        <f>T("Entidad sin personalidad jurídica (art. 35.4 LGT) ")</f>
        <v xml:space="preserve">Entidad sin personalidad jurídica (art. 35.4 LGT) </v>
      </c>
      <c r="C11767" t="str">
        <f>T("RETIRO              ")</f>
        <v xml:space="preserve">RETIRO              </v>
      </c>
      <c r="D11767" t="str">
        <f>T("LOS JERONIMOS       ")</f>
        <v xml:space="preserve">LOS JERONIMOS       </v>
      </c>
      <c r="E11767" t="str">
        <f>T("TU ")</f>
        <v xml:space="preserve">TU </v>
      </c>
      <c r="F11767" t="str">
        <f>T("TURISMOS       ")</f>
        <v xml:space="preserve">TURISMOS       </v>
      </c>
      <c r="G11767" t="str">
        <f>T("De 20 CABALLOS FISCALES en adelante               ")</f>
        <v xml:space="preserve">De 20 CABALLOS FISCALES en adelante               </v>
      </c>
      <c r="H11767" t="str">
        <f>T("GASOLINA                                          ")</f>
        <v xml:space="preserve">GASOLINA                                          </v>
      </c>
      <c r="I11767">
        <v>1</v>
      </c>
    </row>
    <row r="11768" spans="1:9">
      <c r="A11768" t="str">
        <f>T("2018")</f>
        <v>2018</v>
      </c>
      <c r="B11768" t="str">
        <f>T("Entidad sin personalidad jurídica (art. 35.4 LGT) ")</f>
        <v xml:space="preserve">Entidad sin personalidad jurídica (art. 35.4 LGT) </v>
      </c>
      <c r="C11768" t="str">
        <f>T("RETIRO              ")</f>
        <v xml:space="preserve">RETIRO              </v>
      </c>
      <c r="D11768" t="str">
        <f>T("NIÑO JESUS          ")</f>
        <v xml:space="preserve">NIÑO JESUS          </v>
      </c>
      <c r="E11768" t="str">
        <f>T("TU ")</f>
        <v xml:space="preserve">TU </v>
      </c>
      <c r="F11768" t="str">
        <f>T("TURISMOS       ")</f>
        <v xml:space="preserve">TURISMOS       </v>
      </c>
      <c r="G11768" t="str">
        <f>T("De menos de 8 CABALLOS FISCALES                   ")</f>
        <v xml:space="preserve">De menos de 8 CABALLOS FISCALES                   </v>
      </c>
      <c r="H11768" t="str">
        <f>T("GASOLINA                                          ")</f>
        <v xml:space="preserve">GASOLINA                                          </v>
      </c>
      <c r="I11768">
        <v>5</v>
      </c>
    </row>
    <row r="11769" spans="1:9">
      <c r="A11769" t="str">
        <f>T("2018")</f>
        <v>2018</v>
      </c>
      <c r="B11769" t="str">
        <f>T("Entidad sin personalidad jurídica (art. 35.4 LGT) ")</f>
        <v xml:space="preserve">Entidad sin personalidad jurídica (art. 35.4 LGT) </v>
      </c>
      <c r="C11769" t="str">
        <f>T("RETIRO              ")</f>
        <v xml:space="preserve">RETIRO              </v>
      </c>
      <c r="D11769" t="str">
        <f>T("NIÑO JESUS          ")</f>
        <v xml:space="preserve">NIÑO JESUS          </v>
      </c>
      <c r="E11769" t="str">
        <f>T("TU ")</f>
        <v xml:space="preserve">TU </v>
      </c>
      <c r="F11769" t="str">
        <f>T("TURISMOS       ")</f>
        <v xml:space="preserve">TURISMOS       </v>
      </c>
      <c r="G11769" t="str">
        <f>T("De 8 a 11,99 CABALLOS FISCALES                    ")</f>
        <v xml:space="preserve">De 8 a 11,99 CABALLOS FISCALES                    </v>
      </c>
      <c r="H11769" t="str">
        <f>T("GASOLINA                                          ")</f>
        <v xml:space="preserve">GASOLINA                                          </v>
      </c>
      <c r="I11769">
        <v>21</v>
      </c>
    </row>
    <row r="11770" spans="1:9">
      <c r="A11770" t="str">
        <f>T("2018")</f>
        <v>2018</v>
      </c>
      <c r="B11770" t="str">
        <f>T("Entidad sin personalidad jurídica (art. 35.4 LGT) ")</f>
        <v xml:space="preserve">Entidad sin personalidad jurídica (art. 35.4 LGT) </v>
      </c>
      <c r="C11770" t="str">
        <f>T("RETIRO              ")</f>
        <v xml:space="preserve">RETIRO              </v>
      </c>
      <c r="D11770" t="str">
        <f>T("NIÑO JESUS          ")</f>
        <v xml:space="preserve">NIÑO JESUS          </v>
      </c>
      <c r="E11770" t="str">
        <f>T("TU ")</f>
        <v xml:space="preserve">TU </v>
      </c>
      <c r="F11770" t="str">
        <f>T("TURISMOS       ")</f>
        <v xml:space="preserve">TURISMOS       </v>
      </c>
      <c r="G11770" t="str">
        <f>T("De 12 a 15,99 CABALLOS FISCALES                   ")</f>
        <v xml:space="preserve">De 12 a 15,99 CABALLOS FISCALES                   </v>
      </c>
      <c r="H11770" t="str">
        <f>T("GASOLINA                                          ")</f>
        <v xml:space="preserve">GASOLINA                                          </v>
      </c>
      <c r="I11770">
        <v>9</v>
      </c>
    </row>
    <row r="11771" spans="1:9">
      <c r="A11771" t="str">
        <f>T("2018")</f>
        <v>2018</v>
      </c>
      <c r="B11771" t="str">
        <f>T("Entidad sin personalidad jurídica (art. 35.4 LGT) ")</f>
        <v xml:space="preserve">Entidad sin personalidad jurídica (art. 35.4 LGT) </v>
      </c>
      <c r="C11771" t="str">
        <f>T("RETIRO              ")</f>
        <v xml:space="preserve">RETIRO              </v>
      </c>
      <c r="D11771" t="str">
        <f>T("NIÑO JESUS          ")</f>
        <v xml:space="preserve">NIÑO JESUS          </v>
      </c>
      <c r="E11771" t="str">
        <f>T("TU ")</f>
        <v xml:space="preserve">TU </v>
      </c>
      <c r="F11771" t="str">
        <f>T("TURISMOS       ")</f>
        <v xml:space="preserve">TURISMOS       </v>
      </c>
      <c r="G11771" t="str">
        <f>T("De 16 a 19,99 CABALLOS FISCALES                   ")</f>
        <v xml:space="preserve">De 16 a 19,99 CABALLOS FISCALES                   </v>
      </c>
      <c r="H11771" t="str">
        <f>T("GASOLINA                                          ")</f>
        <v xml:space="preserve">GASOLINA                                          </v>
      </c>
      <c r="I11771">
        <v>3</v>
      </c>
    </row>
    <row r="11772" spans="1:9">
      <c r="A11772" t="str">
        <f>T("2018")</f>
        <v>2018</v>
      </c>
      <c r="B11772" t="str">
        <f>T("Entidad sin personalidad jurídica (art. 35.4 LGT) ")</f>
        <v xml:space="preserve">Entidad sin personalidad jurídica (art. 35.4 LGT) </v>
      </c>
      <c r="C11772" t="str">
        <f>T("RETIRO              ")</f>
        <v xml:space="preserve">RETIRO              </v>
      </c>
      <c r="D11772" t="str">
        <f>T("NIÑO JESUS          ")</f>
        <v xml:space="preserve">NIÑO JESUS          </v>
      </c>
      <c r="E11772" t="str">
        <f>T("TU ")</f>
        <v xml:space="preserve">TU </v>
      </c>
      <c r="F11772" t="str">
        <f>T("TURISMOS       ")</f>
        <v xml:space="preserve">TURISMOS       </v>
      </c>
      <c r="G11772" t="str">
        <f>T("De 20 CABALLOS FISCALES en adelante               ")</f>
        <v xml:space="preserve">De 20 CABALLOS FISCALES en adelante               </v>
      </c>
      <c r="H11772" t="str">
        <f>T("GASOLINA                                          ")</f>
        <v xml:space="preserve">GASOLINA                                          </v>
      </c>
      <c r="I11772">
        <v>5</v>
      </c>
    </row>
    <row r="11773" spans="1:9">
      <c r="A11773" t="str">
        <f>T("2018")</f>
        <v>2018</v>
      </c>
      <c r="B11773" t="str">
        <f>T("FISICO                                            ")</f>
        <v xml:space="preserve">FISICO                                            </v>
      </c>
      <c r="C11773" t="str">
        <f>T("RETIRO              ")</f>
        <v xml:space="preserve">RETIRO              </v>
      </c>
      <c r="D11773" t="str">
        <f>T("SIN BARRIO          ")</f>
        <v xml:space="preserve">SIN BARRIO          </v>
      </c>
      <c r="E11773" t="str">
        <f>T("TU ")</f>
        <v xml:space="preserve">TU </v>
      </c>
      <c r="F11773" t="str">
        <f>T("TURISMOS       ")</f>
        <v xml:space="preserve">TURISMOS       </v>
      </c>
      <c r="G11773" t="str">
        <f>T("De menos de 8 CABALLOS FISCALES                   ")</f>
        <v xml:space="preserve">De menos de 8 CABALLOS FISCALES                   </v>
      </c>
      <c r="H11773" t="str">
        <f>T("GASOLINA                                          ")</f>
        <v xml:space="preserve">GASOLINA                                          </v>
      </c>
      <c r="I11773">
        <v>6</v>
      </c>
    </row>
    <row r="11774" spans="1:9">
      <c r="A11774" t="str">
        <f>T("2018")</f>
        <v>2018</v>
      </c>
      <c r="B11774" t="str">
        <f>T("FISICO                                            ")</f>
        <v xml:space="preserve">FISICO                                            </v>
      </c>
      <c r="C11774" t="str">
        <f>T("RETIRO              ")</f>
        <v xml:space="preserve">RETIRO              </v>
      </c>
      <c r="D11774" t="str">
        <f>T("SIN BARRIO          ")</f>
        <v xml:space="preserve">SIN BARRIO          </v>
      </c>
      <c r="E11774" t="str">
        <f>T("TU ")</f>
        <v xml:space="preserve">TU </v>
      </c>
      <c r="F11774" t="str">
        <f>T("TURISMOS       ")</f>
        <v xml:space="preserve">TURISMOS       </v>
      </c>
      <c r="G11774" t="str">
        <f>T("De 8 a 11,99 CABALLOS FISCALES                    ")</f>
        <v xml:space="preserve">De 8 a 11,99 CABALLOS FISCALES                    </v>
      </c>
      <c r="H11774" t="str">
        <f>T("GASOLINA                                          ")</f>
        <v xml:space="preserve">GASOLINA                                          </v>
      </c>
      <c r="I11774">
        <v>24</v>
      </c>
    </row>
    <row r="11775" spans="1:9">
      <c r="A11775" t="str">
        <f>T("2018")</f>
        <v>2018</v>
      </c>
      <c r="B11775" t="str">
        <f>T("FISICO                                            ")</f>
        <v xml:space="preserve">FISICO                                            </v>
      </c>
      <c r="C11775" t="str">
        <f>T("RETIRO              ")</f>
        <v xml:space="preserve">RETIRO              </v>
      </c>
      <c r="D11775" t="str">
        <f>T("SIN BARRIO          ")</f>
        <v xml:space="preserve">SIN BARRIO          </v>
      </c>
      <c r="E11775" t="str">
        <f>T("TU ")</f>
        <v xml:space="preserve">TU </v>
      </c>
      <c r="F11775" t="str">
        <f>T("TURISMOS       ")</f>
        <v xml:space="preserve">TURISMOS       </v>
      </c>
      <c r="G11775" t="str">
        <f>T("De 12 a 15,99 CABALLOS FISCALES                   ")</f>
        <v xml:space="preserve">De 12 a 15,99 CABALLOS FISCALES                   </v>
      </c>
      <c r="H11775" t="str">
        <f>T("GASOLINA                                          ")</f>
        <v xml:space="preserve">GASOLINA                                          </v>
      </c>
      <c r="I11775">
        <v>7</v>
      </c>
    </row>
    <row r="11776" spans="1:9">
      <c r="A11776" t="str">
        <f>T("2018")</f>
        <v>2018</v>
      </c>
      <c r="B11776" t="str">
        <f>T("FISICO                                            ")</f>
        <v xml:space="preserve">FISICO                                            </v>
      </c>
      <c r="C11776" t="str">
        <f>T("RETIRO              ")</f>
        <v xml:space="preserve">RETIRO              </v>
      </c>
      <c r="D11776" t="str">
        <f>T("PACIFICO            ")</f>
        <v xml:space="preserve">PACIFICO            </v>
      </c>
      <c r="E11776" t="str">
        <f>T("TU ")</f>
        <v xml:space="preserve">TU </v>
      </c>
      <c r="F11776" t="str">
        <f>T("TURISMOS       ")</f>
        <v xml:space="preserve">TURISMOS       </v>
      </c>
      <c r="G11776" t="str">
        <f>T("De menos de 8 CABALLOS FISCALES                   ")</f>
        <v xml:space="preserve">De menos de 8 CABALLOS FISCALES                   </v>
      </c>
      <c r="H11776" t="str">
        <f>T("GASOLINA                                          ")</f>
        <v xml:space="preserve">GASOLINA                                          </v>
      </c>
      <c r="I11776">
        <v>316</v>
      </c>
    </row>
    <row r="11777" spans="1:9">
      <c r="A11777" t="str">
        <f>T("2018")</f>
        <v>2018</v>
      </c>
      <c r="B11777" t="str">
        <f>T("FISICO                                            ")</f>
        <v xml:space="preserve">FISICO                                            </v>
      </c>
      <c r="C11777" t="str">
        <f>T("RETIRO              ")</f>
        <v xml:space="preserve">RETIRO              </v>
      </c>
      <c r="D11777" t="str">
        <f>T("PACIFICO            ")</f>
        <v xml:space="preserve">PACIFICO            </v>
      </c>
      <c r="E11777" t="str">
        <f>T("TU ")</f>
        <v xml:space="preserve">TU </v>
      </c>
      <c r="F11777" t="str">
        <f>T("TURISMOS       ")</f>
        <v xml:space="preserve">TURISMOS       </v>
      </c>
      <c r="G11777" t="str">
        <f>T("De 8 a 11,99 CABALLOS FISCALES                    ")</f>
        <v xml:space="preserve">De 8 a 11,99 CABALLOS FISCALES                    </v>
      </c>
      <c r="H11777" t="str">
        <f>T("GASOLINA                                          ")</f>
        <v xml:space="preserve">GASOLINA                                          </v>
      </c>
      <c r="I11777" s="1">
        <v>3594</v>
      </c>
    </row>
    <row r="11778" spans="1:9">
      <c r="A11778" t="str">
        <f>T("2018")</f>
        <v>2018</v>
      </c>
      <c r="B11778" t="str">
        <f>T("FISICO                                            ")</f>
        <v xml:space="preserve">FISICO                                            </v>
      </c>
      <c r="C11778" t="str">
        <f>T("RETIRO              ")</f>
        <v xml:space="preserve">RETIRO              </v>
      </c>
      <c r="D11778" t="str">
        <f>T("PACIFICO            ")</f>
        <v xml:space="preserve">PACIFICO            </v>
      </c>
      <c r="E11778" t="str">
        <f>T("TU ")</f>
        <v xml:space="preserve">TU </v>
      </c>
      <c r="F11778" t="str">
        <f>T("TURISMOS       ")</f>
        <v xml:space="preserve">TURISMOS       </v>
      </c>
      <c r="G11778" t="str">
        <f>T("De 12 a 15,99 CABALLOS FISCALES                   ")</f>
        <v xml:space="preserve">De 12 a 15,99 CABALLOS FISCALES                   </v>
      </c>
      <c r="H11778" t="str">
        <f>T("GASOLINA                                          ")</f>
        <v xml:space="preserve">GASOLINA                                          </v>
      </c>
      <c r="I11778" s="1">
        <v>1370</v>
      </c>
    </row>
    <row r="11779" spans="1:9">
      <c r="A11779" t="str">
        <f>T("2018")</f>
        <v>2018</v>
      </c>
      <c r="B11779" t="str">
        <f>T("FISICO                                            ")</f>
        <v xml:space="preserve">FISICO                                            </v>
      </c>
      <c r="C11779" t="str">
        <f>T("RETIRO              ")</f>
        <v xml:space="preserve">RETIRO              </v>
      </c>
      <c r="D11779" t="str">
        <f>T("PACIFICO            ")</f>
        <v xml:space="preserve">PACIFICO            </v>
      </c>
      <c r="E11779" t="str">
        <f>T("TU ")</f>
        <v xml:space="preserve">TU </v>
      </c>
      <c r="F11779" t="str">
        <f>T("TURISMOS       ")</f>
        <v xml:space="preserve">TURISMOS       </v>
      </c>
      <c r="G11779" t="str">
        <f>T("De 16 a 19,99 CABALLOS FISCALES                   ")</f>
        <v xml:space="preserve">De 16 a 19,99 CABALLOS FISCALES                   </v>
      </c>
      <c r="H11779" t="str">
        <f>T("GASOLINA                                          ")</f>
        <v xml:space="preserve">GASOLINA                                          </v>
      </c>
      <c r="I11779">
        <v>255</v>
      </c>
    </row>
    <row r="11780" spans="1:9">
      <c r="A11780" t="str">
        <f>T("2018")</f>
        <v>2018</v>
      </c>
      <c r="B11780" t="str">
        <f>T("FISICO                                            ")</f>
        <v xml:space="preserve">FISICO                                            </v>
      </c>
      <c r="C11780" t="str">
        <f>T("RETIRO              ")</f>
        <v xml:space="preserve">RETIRO              </v>
      </c>
      <c r="D11780" t="str">
        <f>T("PACIFICO            ")</f>
        <v xml:space="preserve">PACIFICO            </v>
      </c>
      <c r="E11780" t="str">
        <f>T("TU ")</f>
        <v xml:space="preserve">TU </v>
      </c>
      <c r="F11780" t="str">
        <f>T("TURISMOS       ")</f>
        <v xml:space="preserve">TURISMOS       </v>
      </c>
      <c r="G11780" t="str">
        <f>T("De 20 CABALLOS FISCALES en adelante               ")</f>
        <v xml:space="preserve">De 20 CABALLOS FISCALES en adelante               </v>
      </c>
      <c r="H11780" t="str">
        <f>T("GASOLINA                                          ")</f>
        <v xml:space="preserve">GASOLINA                                          </v>
      </c>
      <c r="I11780">
        <v>154</v>
      </c>
    </row>
    <row r="11781" spans="1:9">
      <c r="A11781" t="str">
        <f>T("2018")</f>
        <v>2018</v>
      </c>
      <c r="B11781" t="str">
        <f>T("FISICO                                            ")</f>
        <v xml:space="preserve">FISICO                                            </v>
      </c>
      <c r="C11781" t="str">
        <f>T("RETIRO              ")</f>
        <v xml:space="preserve">RETIRO              </v>
      </c>
      <c r="D11781" t="str">
        <f>T("ADELFAS             ")</f>
        <v xml:space="preserve">ADELFAS             </v>
      </c>
      <c r="E11781" t="str">
        <f>T("TU ")</f>
        <v xml:space="preserve">TU </v>
      </c>
      <c r="F11781" t="str">
        <f>T("TURISMOS       ")</f>
        <v xml:space="preserve">TURISMOS       </v>
      </c>
      <c r="G11781" t="str">
        <f>T("De menos de 8 CABALLOS FISCALES                   ")</f>
        <v xml:space="preserve">De menos de 8 CABALLOS FISCALES                   </v>
      </c>
      <c r="H11781" t="str">
        <f>T("GASOLINA                                          ")</f>
        <v xml:space="preserve">GASOLINA                                          </v>
      </c>
      <c r="I11781">
        <v>196</v>
      </c>
    </row>
    <row r="11782" spans="1:9">
      <c r="A11782" t="str">
        <f>T("2018")</f>
        <v>2018</v>
      </c>
      <c r="B11782" t="str">
        <f>T("FISICO                                            ")</f>
        <v xml:space="preserve">FISICO                                            </v>
      </c>
      <c r="C11782" t="str">
        <f>T("RETIRO              ")</f>
        <v xml:space="preserve">RETIRO              </v>
      </c>
      <c r="D11782" t="str">
        <f>T("ADELFAS             ")</f>
        <v xml:space="preserve">ADELFAS             </v>
      </c>
      <c r="E11782" t="str">
        <f>T("TU ")</f>
        <v xml:space="preserve">TU </v>
      </c>
      <c r="F11782" t="str">
        <f>T("TURISMOS       ")</f>
        <v xml:space="preserve">TURISMOS       </v>
      </c>
      <c r="G11782" t="str">
        <f>T("De 8 a 11,99 CABALLOS FISCALES                    ")</f>
        <v xml:space="preserve">De 8 a 11,99 CABALLOS FISCALES                    </v>
      </c>
      <c r="H11782" t="str">
        <f>T("GASOLINA                                          ")</f>
        <v xml:space="preserve">GASOLINA                                          </v>
      </c>
      <c r="I11782" s="1">
        <v>1961</v>
      </c>
    </row>
    <row r="11783" spans="1:9">
      <c r="A11783" t="str">
        <f>T("2018")</f>
        <v>2018</v>
      </c>
      <c r="B11783" t="str">
        <f>T("FISICO                                            ")</f>
        <v xml:space="preserve">FISICO                                            </v>
      </c>
      <c r="C11783" t="str">
        <f>T("RETIRO              ")</f>
        <v xml:space="preserve">RETIRO              </v>
      </c>
      <c r="D11783" t="str">
        <f>T("ADELFAS             ")</f>
        <v xml:space="preserve">ADELFAS             </v>
      </c>
      <c r="E11783" t="str">
        <f>T("TU ")</f>
        <v xml:space="preserve">TU </v>
      </c>
      <c r="F11783" t="str">
        <f>T("TURISMOS       ")</f>
        <v xml:space="preserve">TURISMOS       </v>
      </c>
      <c r="G11783" t="str">
        <f>T("De 12 a 15,99 CABALLOS FISCALES                   ")</f>
        <v xml:space="preserve">De 12 a 15,99 CABALLOS FISCALES                   </v>
      </c>
      <c r="H11783" t="str">
        <f>T("GASOLINA                                          ")</f>
        <v xml:space="preserve">GASOLINA                                          </v>
      </c>
      <c r="I11783">
        <v>718</v>
      </c>
    </row>
    <row r="11784" spans="1:9">
      <c r="A11784" t="str">
        <f>T("2018")</f>
        <v>2018</v>
      </c>
      <c r="B11784" t="str">
        <f>T("FISICO                                            ")</f>
        <v xml:space="preserve">FISICO                                            </v>
      </c>
      <c r="C11784" t="str">
        <f>T("RETIRO              ")</f>
        <v xml:space="preserve">RETIRO              </v>
      </c>
      <c r="D11784" t="str">
        <f>T("ADELFAS             ")</f>
        <v xml:space="preserve">ADELFAS             </v>
      </c>
      <c r="E11784" t="str">
        <f>T("TU ")</f>
        <v xml:space="preserve">TU </v>
      </c>
      <c r="F11784" t="str">
        <f>T("TURISMOS       ")</f>
        <v xml:space="preserve">TURISMOS       </v>
      </c>
      <c r="G11784" t="str">
        <f>T("De 16 a 19,99 CABALLOS FISCALES                   ")</f>
        <v xml:space="preserve">De 16 a 19,99 CABALLOS FISCALES                   </v>
      </c>
      <c r="H11784" t="str">
        <f>T("GASOLINA                                          ")</f>
        <v xml:space="preserve">GASOLINA                                          </v>
      </c>
      <c r="I11784">
        <v>139</v>
      </c>
    </row>
    <row r="11785" spans="1:9">
      <c r="A11785" t="str">
        <f>T("2018")</f>
        <v>2018</v>
      </c>
      <c r="B11785" t="str">
        <f>T("FISICO                                            ")</f>
        <v xml:space="preserve">FISICO                                            </v>
      </c>
      <c r="C11785" t="str">
        <f>T("RETIRO              ")</f>
        <v xml:space="preserve">RETIRO              </v>
      </c>
      <c r="D11785" t="str">
        <f>T("ADELFAS             ")</f>
        <v xml:space="preserve">ADELFAS             </v>
      </c>
      <c r="E11785" t="str">
        <f>T("TU ")</f>
        <v xml:space="preserve">TU </v>
      </c>
      <c r="F11785" t="str">
        <f>T("TURISMOS       ")</f>
        <v xml:space="preserve">TURISMOS       </v>
      </c>
      <c r="G11785" t="str">
        <f>T("De 20 CABALLOS FISCALES en adelante               ")</f>
        <v xml:space="preserve">De 20 CABALLOS FISCALES en adelante               </v>
      </c>
      <c r="H11785" t="str">
        <f>T("GASOLINA                                          ")</f>
        <v xml:space="preserve">GASOLINA                                          </v>
      </c>
      <c r="I11785">
        <v>58</v>
      </c>
    </row>
    <row r="11786" spans="1:9">
      <c r="A11786" t="str">
        <f>T("2018")</f>
        <v>2018</v>
      </c>
      <c r="B11786" t="str">
        <f>T("FISICO                                            ")</f>
        <v xml:space="preserve">FISICO                                            </v>
      </c>
      <c r="C11786" t="str">
        <f>T("RETIRO              ")</f>
        <v xml:space="preserve">RETIRO              </v>
      </c>
      <c r="D11786" t="str">
        <f>T("ESTRELLA            ")</f>
        <v xml:space="preserve">ESTRELLA            </v>
      </c>
      <c r="E11786" t="str">
        <f>T("TU ")</f>
        <v xml:space="preserve">TU </v>
      </c>
      <c r="F11786" t="str">
        <f>T("TURISMOS       ")</f>
        <v xml:space="preserve">TURISMOS       </v>
      </c>
      <c r="G11786" t="str">
        <f>T("De menos de 8 CABALLOS FISCALES                   ")</f>
        <v xml:space="preserve">De menos de 8 CABALLOS FISCALES                   </v>
      </c>
      <c r="H11786" t="str">
        <f>T("GASOLINA                                          ")</f>
        <v xml:space="preserve">GASOLINA                                          </v>
      </c>
      <c r="I11786">
        <v>322</v>
      </c>
    </row>
    <row r="11787" spans="1:9">
      <c r="A11787" t="str">
        <f>T("2018")</f>
        <v>2018</v>
      </c>
      <c r="B11787" t="str">
        <f>T("FISICO                                            ")</f>
        <v xml:space="preserve">FISICO                                            </v>
      </c>
      <c r="C11787" t="str">
        <f>T("RETIRO              ")</f>
        <v xml:space="preserve">RETIRO              </v>
      </c>
      <c r="D11787" t="str">
        <f>T("ESTRELLA            ")</f>
        <v xml:space="preserve">ESTRELLA            </v>
      </c>
      <c r="E11787" t="str">
        <f>T("TU ")</f>
        <v xml:space="preserve">TU </v>
      </c>
      <c r="F11787" t="str">
        <f>T("TURISMOS       ")</f>
        <v xml:space="preserve">TURISMOS       </v>
      </c>
      <c r="G11787" t="str">
        <f>T("De 8 a 11,99 CABALLOS FISCALES                    ")</f>
        <v xml:space="preserve">De 8 a 11,99 CABALLOS FISCALES                    </v>
      </c>
      <c r="H11787" t="str">
        <f>T("GASOLINA                                          ")</f>
        <v xml:space="preserve">GASOLINA                                          </v>
      </c>
      <c r="I11787" s="1">
        <v>2958</v>
      </c>
    </row>
    <row r="11788" spans="1:9">
      <c r="A11788" t="str">
        <f>T("2018")</f>
        <v>2018</v>
      </c>
      <c r="B11788" t="str">
        <f>T("FISICO                                            ")</f>
        <v xml:space="preserve">FISICO                                            </v>
      </c>
      <c r="C11788" t="str">
        <f>T("RETIRO              ")</f>
        <v xml:space="preserve">RETIRO              </v>
      </c>
      <c r="D11788" t="str">
        <f>T("ESTRELLA            ")</f>
        <v xml:space="preserve">ESTRELLA            </v>
      </c>
      <c r="E11788" t="str">
        <f>T("TU ")</f>
        <v xml:space="preserve">TU </v>
      </c>
      <c r="F11788" t="str">
        <f>T("TURISMOS       ")</f>
        <v xml:space="preserve">TURISMOS       </v>
      </c>
      <c r="G11788" t="str">
        <f>T("De 12 a 15,99 CABALLOS FISCALES                   ")</f>
        <v xml:space="preserve">De 12 a 15,99 CABALLOS FISCALES                   </v>
      </c>
      <c r="H11788" t="str">
        <f>T("GASOLINA                                          ")</f>
        <v xml:space="preserve">GASOLINA                                          </v>
      </c>
      <c r="I11788" s="1">
        <v>1272</v>
      </c>
    </row>
    <row r="11789" spans="1:9">
      <c r="A11789" t="str">
        <f>T("2018")</f>
        <v>2018</v>
      </c>
      <c r="B11789" t="str">
        <f>T("FISICO                                            ")</f>
        <v xml:space="preserve">FISICO                                            </v>
      </c>
      <c r="C11789" t="str">
        <f>T("RETIRO              ")</f>
        <v xml:space="preserve">RETIRO              </v>
      </c>
      <c r="D11789" t="str">
        <f>T("ESTRELLA            ")</f>
        <v xml:space="preserve">ESTRELLA            </v>
      </c>
      <c r="E11789" t="str">
        <f>T("TU ")</f>
        <v xml:space="preserve">TU </v>
      </c>
      <c r="F11789" t="str">
        <f>T("TURISMOS       ")</f>
        <v xml:space="preserve">TURISMOS       </v>
      </c>
      <c r="G11789" t="str">
        <f>T("De 16 a 19,99 CABALLOS FISCALES                   ")</f>
        <v xml:space="preserve">De 16 a 19,99 CABALLOS FISCALES                   </v>
      </c>
      <c r="H11789" t="str">
        <f>T("GASOLINA                                          ")</f>
        <v xml:space="preserve">GASOLINA                                          </v>
      </c>
      <c r="I11789">
        <v>349</v>
      </c>
    </row>
    <row r="11790" spans="1:9">
      <c r="A11790" t="str">
        <f>T("2018")</f>
        <v>2018</v>
      </c>
      <c r="B11790" t="str">
        <f>T("FISICO                                            ")</f>
        <v xml:space="preserve">FISICO                                            </v>
      </c>
      <c r="C11790" t="str">
        <f>T("RETIRO              ")</f>
        <v xml:space="preserve">RETIRO              </v>
      </c>
      <c r="D11790" t="str">
        <f>T("ESTRELLA            ")</f>
        <v xml:space="preserve">ESTRELLA            </v>
      </c>
      <c r="E11790" t="str">
        <f>T("TU ")</f>
        <v xml:space="preserve">TU </v>
      </c>
      <c r="F11790" t="str">
        <f>T("TURISMOS       ")</f>
        <v xml:space="preserve">TURISMOS       </v>
      </c>
      <c r="G11790" t="str">
        <f>T("De 20 CABALLOS FISCALES en adelante               ")</f>
        <v xml:space="preserve">De 20 CABALLOS FISCALES en adelante               </v>
      </c>
      <c r="H11790" t="str">
        <f>T("GASOLINA                                          ")</f>
        <v xml:space="preserve">GASOLINA                                          </v>
      </c>
      <c r="I11790">
        <v>152</v>
      </c>
    </row>
    <row r="11791" spans="1:9">
      <c r="A11791" t="str">
        <f>T("2018")</f>
        <v>2018</v>
      </c>
      <c r="B11791" t="str">
        <f>T("FISICO                                            ")</f>
        <v xml:space="preserve">FISICO                                            </v>
      </c>
      <c r="C11791" t="str">
        <f>T("RETIRO              ")</f>
        <v xml:space="preserve">RETIRO              </v>
      </c>
      <c r="D11791" t="str">
        <f>T("IBIZA               ")</f>
        <v xml:space="preserve">IBIZA               </v>
      </c>
      <c r="E11791" t="str">
        <f>T("TU ")</f>
        <v xml:space="preserve">TU </v>
      </c>
      <c r="F11791" t="str">
        <f>T("TURISMOS       ")</f>
        <v xml:space="preserve">TURISMOS       </v>
      </c>
      <c r="G11791" t="str">
        <f>T("De menos de 8 CABALLOS FISCALES                   ")</f>
        <v xml:space="preserve">De menos de 8 CABALLOS FISCALES                   </v>
      </c>
      <c r="H11791" t="str">
        <f>T("GASOLINA                                          ")</f>
        <v xml:space="preserve">GASOLINA                                          </v>
      </c>
      <c r="I11791">
        <v>214</v>
      </c>
    </row>
    <row r="11792" spans="1:9">
      <c r="A11792" t="str">
        <f>T("2018")</f>
        <v>2018</v>
      </c>
      <c r="B11792" t="str">
        <f>T("FISICO                                            ")</f>
        <v xml:space="preserve">FISICO                                            </v>
      </c>
      <c r="C11792" t="str">
        <f>T("RETIRO              ")</f>
        <v xml:space="preserve">RETIRO              </v>
      </c>
      <c r="D11792" t="str">
        <f>T("IBIZA               ")</f>
        <v xml:space="preserve">IBIZA               </v>
      </c>
      <c r="E11792" t="str">
        <f>T("TU ")</f>
        <v xml:space="preserve">TU </v>
      </c>
      <c r="F11792" t="str">
        <f>T("TURISMOS       ")</f>
        <v xml:space="preserve">TURISMOS       </v>
      </c>
      <c r="G11792" t="str">
        <f>T("De 8 a 11,99 CABALLOS FISCALES                    ")</f>
        <v xml:space="preserve">De 8 a 11,99 CABALLOS FISCALES                    </v>
      </c>
      <c r="H11792" t="str">
        <f>T("GASOLINA                                          ")</f>
        <v xml:space="preserve">GASOLINA                                          </v>
      </c>
      <c r="I11792" s="1">
        <v>2108</v>
      </c>
    </row>
    <row r="11793" spans="1:9">
      <c r="A11793" t="str">
        <f>T("2018")</f>
        <v>2018</v>
      </c>
      <c r="B11793" t="str">
        <f>T("FISICO                                            ")</f>
        <v xml:space="preserve">FISICO                                            </v>
      </c>
      <c r="C11793" t="str">
        <f>T("RETIRO              ")</f>
        <v xml:space="preserve">RETIRO              </v>
      </c>
      <c r="D11793" t="str">
        <f>T("IBIZA               ")</f>
        <v xml:space="preserve">IBIZA               </v>
      </c>
      <c r="E11793" t="str">
        <f>T("TU ")</f>
        <v xml:space="preserve">TU </v>
      </c>
      <c r="F11793" t="str">
        <f>T("TURISMOS       ")</f>
        <v xml:space="preserve">TURISMOS       </v>
      </c>
      <c r="G11793" t="str">
        <f>T("De 12 a 15,99 CABALLOS FISCALES                   ")</f>
        <v xml:space="preserve">De 12 a 15,99 CABALLOS FISCALES                   </v>
      </c>
      <c r="H11793" t="str">
        <f>T("GASOLINA                                          ")</f>
        <v xml:space="preserve">GASOLINA                                          </v>
      </c>
      <c r="I11793">
        <v>909</v>
      </c>
    </row>
    <row r="11794" spans="1:9">
      <c r="A11794" t="str">
        <f>T("2018")</f>
        <v>2018</v>
      </c>
      <c r="B11794" t="str">
        <f>T("FISICO                                            ")</f>
        <v xml:space="preserve">FISICO                                            </v>
      </c>
      <c r="C11794" t="str">
        <f>T("RETIRO              ")</f>
        <v xml:space="preserve">RETIRO              </v>
      </c>
      <c r="D11794" t="str">
        <f>T("IBIZA               ")</f>
        <v xml:space="preserve">IBIZA               </v>
      </c>
      <c r="E11794" t="str">
        <f>T("TU ")</f>
        <v xml:space="preserve">TU </v>
      </c>
      <c r="F11794" t="str">
        <f>T("TURISMOS       ")</f>
        <v xml:space="preserve">TURISMOS       </v>
      </c>
      <c r="G11794" t="str">
        <f>T("De 16 a 19,99 CABALLOS FISCALES                   ")</f>
        <v xml:space="preserve">De 16 a 19,99 CABALLOS FISCALES                   </v>
      </c>
      <c r="H11794" t="str">
        <f>T("GASOLINA                                          ")</f>
        <v xml:space="preserve">GASOLINA                                          </v>
      </c>
      <c r="I11794">
        <v>228</v>
      </c>
    </row>
    <row r="11795" spans="1:9">
      <c r="A11795" t="str">
        <f>T("2018")</f>
        <v>2018</v>
      </c>
      <c r="B11795" t="str">
        <f>T("FISICO                                            ")</f>
        <v xml:space="preserve">FISICO                                            </v>
      </c>
      <c r="C11795" t="str">
        <f>T("RETIRO              ")</f>
        <v xml:space="preserve">RETIRO              </v>
      </c>
      <c r="D11795" t="str">
        <f>T("IBIZA               ")</f>
        <v xml:space="preserve">IBIZA               </v>
      </c>
      <c r="E11795" t="str">
        <f>T("TU ")</f>
        <v xml:space="preserve">TU </v>
      </c>
      <c r="F11795" t="str">
        <f>T("TURISMOS       ")</f>
        <v xml:space="preserve">TURISMOS       </v>
      </c>
      <c r="G11795" t="str">
        <f>T("De 20 CABALLOS FISCALES en adelante               ")</f>
        <v xml:space="preserve">De 20 CABALLOS FISCALES en adelante               </v>
      </c>
      <c r="H11795" t="str">
        <f>T("GASOLINA                                          ")</f>
        <v xml:space="preserve">GASOLINA                                          </v>
      </c>
      <c r="I11795">
        <v>162</v>
      </c>
    </row>
    <row r="11796" spans="1:9">
      <c r="A11796" t="str">
        <f>T("2018")</f>
        <v>2018</v>
      </c>
      <c r="B11796" t="str">
        <f>T("FISICO                                            ")</f>
        <v xml:space="preserve">FISICO                                            </v>
      </c>
      <c r="C11796" t="str">
        <f>T("RETIRO              ")</f>
        <v xml:space="preserve">RETIRO              </v>
      </c>
      <c r="D11796" t="str">
        <f>T("LOS JERONIMOS       ")</f>
        <v xml:space="preserve">LOS JERONIMOS       </v>
      </c>
      <c r="E11796" t="str">
        <f>T("TU ")</f>
        <v xml:space="preserve">TU </v>
      </c>
      <c r="F11796" t="str">
        <f>T("TURISMOS       ")</f>
        <v xml:space="preserve">TURISMOS       </v>
      </c>
      <c r="G11796" t="str">
        <f>T("De menos de 8 CABALLOS FISCALES                   ")</f>
        <v xml:space="preserve">De menos de 8 CABALLOS FISCALES                   </v>
      </c>
      <c r="H11796" t="str">
        <f>T("GASOLINA                                          ")</f>
        <v xml:space="preserve">GASOLINA                                          </v>
      </c>
      <c r="I11796">
        <v>109</v>
      </c>
    </row>
    <row r="11797" spans="1:9">
      <c r="A11797" t="str">
        <f>T("2018")</f>
        <v>2018</v>
      </c>
      <c r="B11797" t="str">
        <f>T("FISICO                                            ")</f>
        <v xml:space="preserve">FISICO                                            </v>
      </c>
      <c r="C11797" t="str">
        <f>T("RETIRO              ")</f>
        <v xml:space="preserve">RETIRO              </v>
      </c>
      <c r="D11797" t="str">
        <f>T("LOS JERONIMOS       ")</f>
        <v xml:space="preserve">LOS JERONIMOS       </v>
      </c>
      <c r="E11797" t="str">
        <f>T("TU ")</f>
        <v xml:space="preserve">TU </v>
      </c>
      <c r="F11797" t="str">
        <f>T("TURISMOS       ")</f>
        <v xml:space="preserve">TURISMOS       </v>
      </c>
      <c r="G11797" t="str">
        <f>T("De 8 a 11,99 CABALLOS FISCALES                    ")</f>
        <v xml:space="preserve">De 8 a 11,99 CABALLOS FISCALES                    </v>
      </c>
      <c r="H11797" t="str">
        <f>T("GASOLINA                                          ")</f>
        <v xml:space="preserve">GASOLINA                                          </v>
      </c>
      <c r="I11797">
        <v>869</v>
      </c>
    </row>
    <row r="11798" spans="1:9">
      <c r="A11798" t="str">
        <f>T("2018")</f>
        <v>2018</v>
      </c>
      <c r="B11798" t="str">
        <f>T("FISICO                                            ")</f>
        <v xml:space="preserve">FISICO                                            </v>
      </c>
      <c r="C11798" t="str">
        <f>T("RETIRO              ")</f>
        <v xml:space="preserve">RETIRO              </v>
      </c>
      <c r="D11798" t="str">
        <f>T("LOS JERONIMOS       ")</f>
        <v xml:space="preserve">LOS JERONIMOS       </v>
      </c>
      <c r="E11798" t="str">
        <f>T("TU ")</f>
        <v xml:space="preserve">TU </v>
      </c>
      <c r="F11798" t="str">
        <f>T("TURISMOS       ")</f>
        <v xml:space="preserve">TURISMOS       </v>
      </c>
      <c r="G11798" t="str">
        <f>T("De 12 a 15,99 CABALLOS FISCALES                   ")</f>
        <v xml:space="preserve">De 12 a 15,99 CABALLOS FISCALES                   </v>
      </c>
      <c r="H11798" t="str">
        <f>T("GASOLINA                                          ")</f>
        <v xml:space="preserve">GASOLINA                                          </v>
      </c>
      <c r="I11798">
        <v>375</v>
      </c>
    </row>
    <row r="11799" spans="1:9">
      <c r="A11799" t="str">
        <f>T("2018")</f>
        <v>2018</v>
      </c>
      <c r="B11799" t="str">
        <f>T("FISICO                                            ")</f>
        <v xml:space="preserve">FISICO                                            </v>
      </c>
      <c r="C11799" t="str">
        <f>T("RETIRO              ")</f>
        <v xml:space="preserve">RETIRO              </v>
      </c>
      <c r="D11799" t="str">
        <f>T("LOS JERONIMOS       ")</f>
        <v xml:space="preserve">LOS JERONIMOS       </v>
      </c>
      <c r="E11799" t="str">
        <f>T("TU ")</f>
        <v xml:space="preserve">TU </v>
      </c>
      <c r="F11799" t="str">
        <f>T("TURISMOS       ")</f>
        <v xml:space="preserve">TURISMOS       </v>
      </c>
      <c r="G11799" t="str">
        <f>T("De 16 a 19,99 CABALLOS FISCALES                   ")</f>
        <v xml:space="preserve">De 16 a 19,99 CABALLOS FISCALES                   </v>
      </c>
      <c r="H11799" t="str">
        <f>T("GASOLINA                                          ")</f>
        <v xml:space="preserve">GASOLINA                                          </v>
      </c>
      <c r="I11799">
        <v>134</v>
      </c>
    </row>
    <row r="11800" spans="1:9">
      <c r="A11800" t="str">
        <f>T("2018")</f>
        <v>2018</v>
      </c>
      <c r="B11800" t="str">
        <f>T("FISICO                                            ")</f>
        <v xml:space="preserve">FISICO                                            </v>
      </c>
      <c r="C11800" t="str">
        <f>T("RETIRO              ")</f>
        <v xml:space="preserve">RETIRO              </v>
      </c>
      <c r="D11800" t="str">
        <f>T("LOS JERONIMOS       ")</f>
        <v xml:space="preserve">LOS JERONIMOS       </v>
      </c>
      <c r="E11800" t="str">
        <f>T("TU ")</f>
        <v xml:space="preserve">TU </v>
      </c>
      <c r="F11800" t="str">
        <f>T("TURISMOS       ")</f>
        <v xml:space="preserve">TURISMOS       </v>
      </c>
      <c r="G11800" t="str">
        <f>T("De 20 CABALLOS FISCALES en adelante               ")</f>
        <v xml:space="preserve">De 20 CABALLOS FISCALES en adelante               </v>
      </c>
      <c r="H11800" t="str">
        <f>T("GASOLINA                                          ")</f>
        <v xml:space="preserve">GASOLINA                                          </v>
      </c>
      <c r="I11800">
        <v>150</v>
      </c>
    </row>
    <row r="11801" spans="1:9">
      <c r="A11801" t="str">
        <f>T("2018")</f>
        <v>2018</v>
      </c>
      <c r="B11801" t="str">
        <f>T("FISICO                                            ")</f>
        <v xml:space="preserve">FISICO                                            </v>
      </c>
      <c r="C11801" t="str">
        <f>T("RETIRO              ")</f>
        <v xml:space="preserve">RETIRO              </v>
      </c>
      <c r="D11801" t="str">
        <f>T("NIÑO JESUS          ")</f>
        <v xml:space="preserve">NIÑO JESUS          </v>
      </c>
      <c r="E11801" t="str">
        <f>T("TU ")</f>
        <v xml:space="preserve">TU </v>
      </c>
      <c r="F11801" t="str">
        <f>T("TURISMOS       ")</f>
        <v xml:space="preserve">TURISMOS       </v>
      </c>
      <c r="G11801" t="str">
        <f>T("De menos de 8 CABALLOS FISCALES                   ")</f>
        <v xml:space="preserve">De menos de 8 CABALLOS FISCALES                   </v>
      </c>
      <c r="H11801" t="str">
        <f>T("GASOLINA                                          ")</f>
        <v xml:space="preserve">GASOLINA                                          </v>
      </c>
      <c r="I11801">
        <v>197</v>
      </c>
    </row>
    <row r="11802" spans="1:9">
      <c r="A11802" t="str">
        <f>T("2018")</f>
        <v>2018</v>
      </c>
      <c r="B11802" t="str">
        <f>T("FISICO                                            ")</f>
        <v xml:space="preserve">FISICO                                            </v>
      </c>
      <c r="C11802" t="str">
        <f>T("RETIRO              ")</f>
        <v xml:space="preserve">RETIRO              </v>
      </c>
      <c r="D11802" t="str">
        <f>T("NIÑO JESUS          ")</f>
        <v xml:space="preserve">NIÑO JESUS          </v>
      </c>
      <c r="E11802" t="str">
        <f>T("TU ")</f>
        <v xml:space="preserve">TU </v>
      </c>
      <c r="F11802" t="str">
        <f>T("TURISMOS       ")</f>
        <v xml:space="preserve">TURISMOS       </v>
      </c>
      <c r="G11802" t="str">
        <f>T("De 8 a 11,99 CABALLOS FISCALES                    ")</f>
        <v xml:space="preserve">De 8 a 11,99 CABALLOS FISCALES                    </v>
      </c>
      <c r="H11802" t="str">
        <f>T("GASOLINA                                          ")</f>
        <v xml:space="preserve">GASOLINA                                          </v>
      </c>
      <c r="I11802" s="1">
        <v>1734</v>
      </c>
    </row>
    <row r="11803" spans="1:9">
      <c r="A11803" t="str">
        <f>T("2018")</f>
        <v>2018</v>
      </c>
      <c r="B11803" t="str">
        <f>T("FISICO                                            ")</f>
        <v xml:space="preserve">FISICO                                            </v>
      </c>
      <c r="C11803" t="str">
        <f>T("RETIRO              ")</f>
        <v xml:space="preserve">RETIRO              </v>
      </c>
      <c r="D11803" t="str">
        <f>T("NIÑO JESUS          ")</f>
        <v xml:space="preserve">NIÑO JESUS          </v>
      </c>
      <c r="E11803" t="str">
        <f>T("TU ")</f>
        <v xml:space="preserve">TU </v>
      </c>
      <c r="F11803" t="str">
        <f>T("TURISMOS       ")</f>
        <v xml:space="preserve">TURISMOS       </v>
      </c>
      <c r="G11803" t="str">
        <f>T("De 12 a 15,99 CABALLOS FISCALES                   ")</f>
        <v xml:space="preserve">De 12 a 15,99 CABALLOS FISCALES                   </v>
      </c>
      <c r="H11803" t="str">
        <f>T("GASOLINA                                          ")</f>
        <v xml:space="preserve">GASOLINA                                          </v>
      </c>
      <c r="I11803">
        <v>790</v>
      </c>
    </row>
    <row r="11804" spans="1:9">
      <c r="A11804" t="str">
        <f>T("2018")</f>
        <v>2018</v>
      </c>
      <c r="B11804" t="str">
        <f>T("FISICO                                            ")</f>
        <v xml:space="preserve">FISICO                                            </v>
      </c>
      <c r="C11804" t="str">
        <f>T("RETIRO              ")</f>
        <v xml:space="preserve">RETIRO              </v>
      </c>
      <c r="D11804" t="str">
        <f>T("NIÑO JESUS          ")</f>
        <v xml:space="preserve">NIÑO JESUS          </v>
      </c>
      <c r="E11804" t="str">
        <f>T("TU ")</f>
        <v xml:space="preserve">TU </v>
      </c>
      <c r="F11804" t="str">
        <f>T("TURISMOS       ")</f>
        <v xml:space="preserve">TURISMOS       </v>
      </c>
      <c r="G11804" t="str">
        <f>T("De 16 a 19,99 CABALLOS FISCALES                   ")</f>
        <v xml:space="preserve">De 16 a 19,99 CABALLOS FISCALES                   </v>
      </c>
      <c r="H11804" t="str">
        <f>T("GASOLINA                                          ")</f>
        <v xml:space="preserve">GASOLINA                                          </v>
      </c>
      <c r="I11804">
        <v>273</v>
      </c>
    </row>
    <row r="11805" spans="1:9">
      <c r="A11805" t="str">
        <f>T("2018")</f>
        <v>2018</v>
      </c>
      <c r="B11805" t="str">
        <f>T("FISICO                                            ")</f>
        <v xml:space="preserve">FISICO                                            </v>
      </c>
      <c r="C11805" t="str">
        <f>T("RETIRO              ")</f>
        <v xml:space="preserve">RETIRO              </v>
      </c>
      <c r="D11805" t="str">
        <f>T("NIÑO JESUS          ")</f>
        <v xml:space="preserve">NIÑO JESUS          </v>
      </c>
      <c r="E11805" t="str">
        <f>T("TU ")</f>
        <v xml:space="preserve">TU </v>
      </c>
      <c r="F11805" t="str">
        <f>T("TURISMOS       ")</f>
        <v xml:space="preserve">TURISMOS       </v>
      </c>
      <c r="G11805" t="str">
        <f>T("De 20 CABALLOS FISCALES en adelante               ")</f>
        <v xml:space="preserve">De 20 CABALLOS FISCALES en adelante               </v>
      </c>
      <c r="H11805" t="str">
        <f>T("GASOLINA                                          ")</f>
        <v xml:space="preserve">GASOLINA                                          </v>
      </c>
      <c r="I11805">
        <v>222</v>
      </c>
    </row>
    <row r="11806" spans="1:9">
      <c r="A11806" t="str">
        <f>T("2018")</f>
        <v>2018</v>
      </c>
      <c r="B11806" t="str">
        <f>T("JURIDICO                                          ")</f>
        <v xml:space="preserve">JURIDICO                                          </v>
      </c>
      <c r="C11806" t="str">
        <f>T("RETIRO              ")</f>
        <v xml:space="preserve">RETIRO              </v>
      </c>
      <c r="D11806" t="str">
        <f>T("SIN BARRIO          ")</f>
        <v xml:space="preserve">SIN BARRIO          </v>
      </c>
      <c r="E11806" t="str">
        <f>T("TU ")</f>
        <v xml:space="preserve">TU </v>
      </c>
      <c r="F11806" t="str">
        <f>T("TURISMOS       ")</f>
        <v xml:space="preserve">TURISMOS       </v>
      </c>
      <c r="G11806" t="str">
        <f>T("De 16 a 19,99 CABALLOS FISCALES                   ")</f>
        <v xml:space="preserve">De 16 a 19,99 CABALLOS FISCALES                   </v>
      </c>
      <c r="H11806" t="str">
        <f>T("GASOLINA                                          ")</f>
        <v xml:space="preserve">GASOLINA                                          </v>
      </c>
      <c r="I11806">
        <v>1</v>
      </c>
    </row>
    <row r="11807" spans="1:9">
      <c r="A11807" t="str">
        <f>T("2018")</f>
        <v>2018</v>
      </c>
      <c r="B11807" t="str">
        <f>T("JURIDICO                                          ")</f>
        <v xml:space="preserve">JURIDICO                                          </v>
      </c>
      <c r="C11807" t="str">
        <f>T("RETIRO              ")</f>
        <v xml:space="preserve">RETIRO              </v>
      </c>
      <c r="D11807" t="str">
        <f>T("PACIFICO            ")</f>
        <v xml:space="preserve">PACIFICO            </v>
      </c>
      <c r="E11807" t="str">
        <f>T("TU ")</f>
        <v xml:space="preserve">TU </v>
      </c>
      <c r="F11807" t="str">
        <f>T("TURISMOS       ")</f>
        <v xml:space="preserve">TURISMOS       </v>
      </c>
      <c r="G11807" t="str">
        <f>T("De menos de 8 CABALLOS FISCALES                   ")</f>
        <v xml:space="preserve">De menos de 8 CABALLOS FISCALES                   </v>
      </c>
      <c r="H11807" t="str">
        <f>T("GASOLINA                                          ")</f>
        <v xml:space="preserve">GASOLINA                                          </v>
      </c>
      <c r="I11807">
        <v>29</v>
      </c>
    </row>
    <row r="11808" spans="1:9">
      <c r="A11808" t="str">
        <f>T("2018")</f>
        <v>2018</v>
      </c>
      <c r="B11808" t="str">
        <f>T("JURIDICO                                          ")</f>
        <v xml:space="preserve">JURIDICO                                          </v>
      </c>
      <c r="C11808" t="str">
        <f>T("RETIRO              ")</f>
        <v xml:space="preserve">RETIRO              </v>
      </c>
      <c r="D11808" t="str">
        <f>T("PACIFICO            ")</f>
        <v xml:space="preserve">PACIFICO            </v>
      </c>
      <c r="E11808" t="str">
        <f>T("TU ")</f>
        <v xml:space="preserve">TU </v>
      </c>
      <c r="F11808" t="str">
        <f>T("TURISMOS       ")</f>
        <v xml:space="preserve">TURISMOS       </v>
      </c>
      <c r="G11808" t="str">
        <f>T("De 8 a 11,99 CABALLOS FISCALES                    ")</f>
        <v xml:space="preserve">De 8 a 11,99 CABALLOS FISCALES                    </v>
      </c>
      <c r="H11808" t="str">
        <f>T("GASOLINA                                          ")</f>
        <v xml:space="preserve">GASOLINA                                          </v>
      </c>
      <c r="I11808">
        <v>134</v>
      </c>
    </row>
    <row r="11809" spans="1:9">
      <c r="A11809" t="str">
        <f>T("2018")</f>
        <v>2018</v>
      </c>
      <c r="B11809" t="str">
        <f>T("JURIDICO                                          ")</f>
        <v xml:space="preserve">JURIDICO                                          </v>
      </c>
      <c r="C11809" t="str">
        <f>T("RETIRO              ")</f>
        <v xml:space="preserve">RETIRO              </v>
      </c>
      <c r="D11809" t="str">
        <f>T("PACIFICO            ")</f>
        <v xml:space="preserve">PACIFICO            </v>
      </c>
      <c r="E11809" t="str">
        <f>T("TU ")</f>
        <v xml:space="preserve">TU </v>
      </c>
      <c r="F11809" t="str">
        <f>T("TURISMOS       ")</f>
        <v xml:space="preserve">TURISMOS       </v>
      </c>
      <c r="G11809" t="str">
        <f>T("De 12 a 15,99 CABALLOS FISCALES                   ")</f>
        <v xml:space="preserve">De 12 a 15,99 CABALLOS FISCALES                   </v>
      </c>
      <c r="H11809" t="str">
        <f>T("GASOLINA                                          ")</f>
        <v xml:space="preserve">GASOLINA                                          </v>
      </c>
      <c r="I11809">
        <v>99</v>
      </c>
    </row>
    <row r="11810" spans="1:9">
      <c r="A11810" t="str">
        <f>T("2018")</f>
        <v>2018</v>
      </c>
      <c r="B11810" t="str">
        <f>T("JURIDICO                                          ")</f>
        <v xml:space="preserve">JURIDICO                                          </v>
      </c>
      <c r="C11810" t="str">
        <f>T("RETIRO              ")</f>
        <v xml:space="preserve">RETIRO              </v>
      </c>
      <c r="D11810" t="str">
        <f>T("PACIFICO            ")</f>
        <v xml:space="preserve">PACIFICO            </v>
      </c>
      <c r="E11810" t="str">
        <f>T("TU ")</f>
        <v xml:space="preserve">TU </v>
      </c>
      <c r="F11810" t="str">
        <f>T("TURISMOS       ")</f>
        <v xml:space="preserve">TURISMOS       </v>
      </c>
      <c r="G11810" t="str">
        <f>T("De 16 a 19,99 CABALLOS FISCALES                   ")</f>
        <v xml:space="preserve">De 16 a 19,99 CABALLOS FISCALES                   </v>
      </c>
      <c r="H11810" t="str">
        <f>T("GASOLINA                                          ")</f>
        <v xml:space="preserve">GASOLINA                                          </v>
      </c>
      <c r="I11810">
        <v>40</v>
      </c>
    </row>
    <row r="11811" spans="1:9">
      <c r="A11811" t="str">
        <f>T("2018")</f>
        <v>2018</v>
      </c>
      <c r="B11811" t="str">
        <f>T("JURIDICO                                          ")</f>
        <v xml:space="preserve">JURIDICO                                          </v>
      </c>
      <c r="C11811" t="str">
        <f>T("RETIRO              ")</f>
        <v xml:space="preserve">RETIRO              </v>
      </c>
      <c r="D11811" t="str">
        <f>T("PACIFICO            ")</f>
        <v xml:space="preserve">PACIFICO            </v>
      </c>
      <c r="E11811" t="str">
        <f>T("TU ")</f>
        <v xml:space="preserve">TU </v>
      </c>
      <c r="F11811" t="str">
        <f>T("TURISMOS       ")</f>
        <v xml:space="preserve">TURISMOS       </v>
      </c>
      <c r="G11811" t="str">
        <f>T("De 20 CABALLOS FISCALES en adelante               ")</f>
        <v xml:space="preserve">De 20 CABALLOS FISCALES en adelante               </v>
      </c>
      <c r="H11811" t="str">
        <f>T("GASOLINA                                          ")</f>
        <v xml:space="preserve">GASOLINA                                          </v>
      </c>
      <c r="I11811">
        <v>47</v>
      </c>
    </row>
    <row r="11812" spans="1:9">
      <c r="A11812" t="str">
        <f>T("2018")</f>
        <v>2018</v>
      </c>
      <c r="B11812" t="str">
        <f>T("JURIDICO                                          ")</f>
        <v xml:space="preserve">JURIDICO                                          </v>
      </c>
      <c r="C11812" t="str">
        <f>T("RETIRO              ")</f>
        <v xml:space="preserve">RETIRO              </v>
      </c>
      <c r="D11812" t="str">
        <f>T("ADELFAS             ")</f>
        <v xml:space="preserve">ADELFAS             </v>
      </c>
      <c r="E11812" t="str">
        <f>T("TU ")</f>
        <v xml:space="preserve">TU </v>
      </c>
      <c r="F11812" t="str">
        <f>T("TURISMOS       ")</f>
        <v xml:space="preserve">TURISMOS       </v>
      </c>
      <c r="G11812" t="str">
        <f>T("De menos de 8 CABALLOS FISCALES                   ")</f>
        <v xml:space="preserve">De menos de 8 CABALLOS FISCALES                   </v>
      </c>
      <c r="H11812" t="str">
        <f>T("GASOLINA                                          ")</f>
        <v xml:space="preserve">GASOLINA                                          </v>
      </c>
      <c r="I11812">
        <v>6</v>
      </c>
    </row>
    <row r="11813" spans="1:9">
      <c r="A11813" t="str">
        <f>T("2018")</f>
        <v>2018</v>
      </c>
      <c r="B11813" t="str">
        <f>T("JURIDICO                                          ")</f>
        <v xml:space="preserve">JURIDICO                                          </v>
      </c>
      <c r="C11813" t="str">
        <f>T("RETIRO              ")</f>
        <v xml:space="preserve">RETIRO              </v>
      </c>
      <c r="D11813" t="str">
        <f>T("ADELFAS             ")</f>
        <v xml:space="preserve">ADELFAS             </v>
      </c>
      <c r="E11813" t="str">
        <f>T("TU ")</f>
        <v xml:space="preserve">TU </v>
      </c>
      <c r="F11813" t="str">
        <f>T("TURISMOS       ")</f>
        <v xml:space="preserve">TURISMOS       </v>
      </c>
      <c r="G11813" t="str">
        <f>T("De 8 a 11,99 CABALLOS FISCALES                    ")</f>
        <v xml:space="preserve">De 8 a 11,99 CABALLOS FISCALES                    </v>
      </c>
      <c r="H11813" t="str">
        <f>T("GASOLINA                                          ")</f>
        <v xml:space="preserve">GASOLINA                                          </v>
      </c>
      <c r="I11813">
        <v>88</v>
      </c>
    </row>
    <row r="11814" spans="1:9">
      <c r="A11814" t="str">
        <f>T("2018")</f>
        <v>2018</v>
      </c>
      <c r="B11814" t="str">
        <f>T("JURIDICO                                          ")</f>
        <v xml:space="preserve">JURIDICO                                          </v>
      </c>
      <c r="C11814" t="str">
        <f>T("RETIRO              ")</f>
        <v xml:space="preserve">RETIRO              </v>
      </c>
      <c r="D11814" t="str">
        <f>T("ADELFAS             ")</f>
        <v xml:space="preserve">ADELFAS             </v>
      </c>
      <c r="E11814" t="str">
        <f>T("TU ")</f>
        <v xml:space="preserve">TU </v>
      </c>
      <c r="F11814" t="str">
        <f>T("TURISMOS       ")</f>
        <v xml:space="preserve">TURISMOS       </v>
      </c>
      <c r="G11814" t="str">
        <f>T("De 12 a 15,99 CABALLOS FISCALES                   ")</f>
        <v xml:space="preserve">De 12 a 15,99 CABALLOS FISCALES                   </v>
      </c>
      <c r="H11814" t="str">
        <f>T("GASOLINA                                          ")</f>
        <v xml:space="preserve">GASOLINA                                          </v>
      </c>
      <c r="I11814">
        <v>43</v>
      </c>
    </row>
    <row r="11815" spans="1:9">
      <c r="A11815" t="str">
        <f>T("2018")</f>
        <v>2018</v>
      </c>
      <c r="B11815" t="str">
        <f>T("JURIDICO                                          ")</f>
        <v xml:space="preserve">JURIDICO                                          </v>
      </c>
      <c r="C11815" t="str">
        <f>T("RETIRO              ")</f>
        <v xml:space="preserve">RETIRO              </v>
      </c>
      <c r="D11815" t="str">
        <f>T("ADELFAS             ")</f>
        <v xml:space="preserve">ADELFAS             </v>
      </c>
      <c r="E11815" t="str">
        <f>T("TU ")</f>
        <v xml:space="preserve">TU </v>
      </c>
      <c r="F11815" t="str">
        <f>T("TURISMOS       ")</f>
        <v xml:space="preserve">TURISMOS       </v>
      </c>
      <c r="G11815" t="str">
        <f>T("De 16 a 19,99 CABALLOS FISCALES                   ")</f>
        <v xml:space="preserve">De 16 a 19,99 CABALLOS FISCALES                   </v>
      </c>
      <c r="H11815" t="str">
        <f>T("GASOLINA                                          ")</f>
        <v xml:space="preserve">GASOLINA                                          </v>
      </c>
      <c r="I11815">
        <v>20</v>
      </c>
    </row>
    <row r="11816" spans="1:9">
      <c r="A11816" t="str">
        <f>T("2018")</f>
        <v>2018</v>
      </c>
      <c r="B11816" t="str">
        <f>T("JURIDICO                                          ")</f>
        <v xml:space="preserve">JURIDICO                                          </v>
      </c>
      <c r="C11816" t="str">
        <f>T("RETIRO              ")</f>
        <v xml:space="preserve">RETIRO              </v>
      </c>
      <c r="D11816" t="str">
        <f>T("ADELFAS             ")</f>
        <v xml:space="preserve">ADELFAS             </v>
      </c>
      <c r="E11816" t="str">
        <f>T("TU ")</f>
        <v xml:space="preserve">TU </v>
      </c>
      <c r="F11816" t="str">
        <f>T("TURISMOS       ")</f>
        <v xml:space="preserve">TURISMOS       </v>
      </c>
      <c r="G11816" t="str">
        <f>T("De 20 CABALLOS FISCALES en adelante               ")</f>
        <v xml:space="preserve">De 20 CABALLOS FISCALES en adelante               </v>
      </c>
      <c r="H11816" t="str">
        <f>T("GASOLINA                                          ")</f>
        <v xml:space="preserve">GASOLINA                                          </v>
      </c>
      <c r="I11816">
        <v>15</v>
      </c>
    </row>
    <row r="11817" spans="1:9">
      <c r="A11817" t="str">
        <f>T("2018")</f>
        <v>2018</v>
      </c>
      <c r="B11817" t="str">
        <f>T("JURIDICO                                          ")</f>
        <v xml:space="preserve">JURIDICO                                          </v>
      </c>
      <c r="C11817" t="str">
        <f>T("RETIRO              ")</f>
        <v xml:space="preserve">RETIRO              </v>
      </c>
      <c r="D11817" t="str">
        <f>T("ESTRELLA            ")</f>
        <v xml:space="preserve">ESTRELLA            </v>
      </c>
      <c r="E11817" t="str">
        <f>T("TU ")</f>
        <v xml:space="preserve">TU </v>
      </c>
      <c r="F11817" t="str">
        <f>T("TURISMOS       ")</f>
        <v xml:space="preserve">TURISMOS       </v>
      </c>
      <c r="G11817" t="str">
        <f>T("De menos de 8 CABALLOS FISCALES                   ")</f>
        <v xml:space="preserve">De menos de 8 CABALLOS FISCALES                   </v>
      </c>
      <c r="H11817" t="str">
        <f>T("GASOLINA                                          ")</f>
        <v xml:space="preserve">GASOLINA                                          </v>
      </c>
      <c r="I11817">
        <v>20</v>
      </c>
    </row>
    <row r="11818" spans="1:9">
      <c r="A11818" t="str">
        <f>T("2018")</f>
        <v>2018</v>
      </c>
      <c r="B11818" t="str">
        <f>T("JURIDICO                                          ")</f>
        <v xml:space="preserve">JURIDICO                                          </v>
      </c>
      <c r="C11818" t="str">
        <f>T("RETIRO              ")</f>
        <v xml:space="preserve">RETIRO              </v>
      </c>
      <c r="D11818" t="str">
        <f>T("ESTRELLA            ")</f>
        <v xml:space="preserve">ESTRELLA            </v>
      </c>
      <c r="E11818" t="str">
        <f>T("TU ")</f>
        <v xml:space="preserve">TU </v>
      </c>
      <c r="F11818" t="str">
        <f>T("TURISMOS       ")</f>
        <v xml:space="preserve">TURISMOS       </v>
      </c>
      <c r="G11818" t="str">
        <f>T("De 8 a 11,99 CABALLOS FISCALES                    ")</f>
        <v xml:space="preserve">De 8 a 11,99 CABALLOS FISCALES                    </v>
      </c>
      <c r="H11818" t="str">
        <f>T("GASOLINA                                          ")</f>
        <v xml:space="preserve">GASOLINA                                          </v>
      </c>
      <c r="I11818">
        <v>124</v>
      </c>
    </row>
    <row r="11819" spans="1:9">
      <c r="A11819" t="str">
        <f>T("2018")</f>
        <v>2018</v>
      </c>
      <c r="B11819" t="str">
        <f>T("JURIDICO                                          ")</f>
        <v xml:space="preserve">JURIDICO                                          </v>
      </c>
      <c r="C11819" t="str">
        <f>T("RETIRO              ")</f>
        <v xml:space="preserve">RETIRO              </v>
      </c>
      <c r="D11819" t="str">
        <f>T("ESTRELLA            ")</f>
        <v xml:space="preserve">ESTRELLA            </v>
      </c>
      <c r="E11819" t="str">
        <f>T("TU ")</f>
        <v xml:space="preserve">TU </v>
      </c>
      <c r="F11819" t="str">
        <f>T("TURISMOS       ")</f>
        <v xml:space="preserve">TURISMOS       </v>
      </c>
      <c r="G11819" t="str">
        <f>T("De 12 a 15,99 CABALLOS FISCALES                   ")</f>
        <v xml:space="preserve">De 12 a 15,99 CABALLOS FISCALES                   </v>
      </c>
      <c r="H11819" t="str">
        <f>T("GASOLINA                                          ")</f>
        <v xml:space="preserve">GASOLINA                                          </v>
      </c>
      <c r="I11819">
        <v>72</v>
      </c>
    </row>
    <row r="11820" spans="1:9">
      <c r="A11820" t="str">
        <f>T("2018")</f>
        <v>2018</v>
      </c>
      <c r="B11820" t="str">
        <f>T("JURIDICO                                          ")</f>
        <v xml:space="preserve">JURIDICO                                          </v>
      </c>
      <c r="C11820" t="str">
        <f>T("RETIRO              ")</f>
        <v xml:space="preserve">RETIRO              </v>
      </c>
      <c r="D11820" t="str">
        <f>T("ESTRELLA            ")</f>
        <v xml:space="preserve">ESTRELLA            </v>
      </c>
      <c r="E11820" t="str">
        <f>T("TU ")</f>
        <v xml:space="preserve">TU </v>
      </c>
      <c r="F11820" t="str">
        <f>T("TURISMOS       ")</f>
        <v xml:space="preserve">TURISMOS       </v>
      </c>
      <c r="G11820" t="str">
        <f>T("De 16 a 19,99 CABALLOS FISCALES                   ")</f>
        <v xml:space="preserve">De 16 a 19,99 CABALLOS FISCALES                   </v>
      </c>
      <c r="H11820" t="str">
        <f>T("GASOLINA                                          ")</f>
        <v xml:space="preserve">GASOLINA                                          </v>
      </c>
      <c r="I11820">
        <v>35</v>
      </c>
    </row>
    <row r="11821" spans="1:9">
      <c r="A11821" t="str">
        <f>T("2018")</f>
        <v>2018</v>
      </c>
      <c r="B11821" t="str">
        <f>T("JURIDICO                                          ")</f>
        <v xml:space="preserve">JURIDICO                                          </v>
      </c>
      <c r="C11821" t="str">
        <f>T("RETIRO              ")</f>
        <v xml:space="preserve">RETIRO              </v>
      </c>
      <c r="D11821" t="str">
        <f>T("ESTRELLA            ")</f>
        <v xml:space="preserve">ESTRELLA            </v>
      </c>
      <c r="E11821" t="str">
        <f>T("TU ")</f>
        <v xml:space="preserve">TU </v>
      </c>
      <c r="F11821" t="str">
        <f>T("TURISMOS       ")</f>
        <v xml:space="preserve">TURISMOS       </v>
      </c>
      <c r="G11821" t="str">
        <f>T("De 20 CABALLOS FISCALES en adelante               ")</f>
        <v xml:space="preserve">De 20 CABALLOS FISCALES en adelante               </v>
      </c>
      <c r="H11821" t="str">
        <f>T("GASOLINA                                          ")</f>
        <v xml:space="preserve">GASOLINA                                          </v>
      </c>
      <c r="I11821">
        <v>64</v>
      </c>
    </row>
    <row r="11822" spans="1:9">
      <c r="A11822" t="str">
        <f>T("2018")</f>
        <v>2018</v>
      </c>
      <c r="B11822" t="str">
        <f>T("JURIDICO                                          ")</f>
        <v xml:space="preserve">JURIDICO                                          </v>
      </c>
      <c r="C11822" t="str">
        <f>T("RETIRO              ")</f>
        <v xml:space="preserve">RETIRO              </v>
      </c>
      <c r="D11822" t="str">
        <f>T("IBIZA               ")</f>
        <v xml:space="preserve">IBIZA               </v>
      </c>
      <c r="E11822" t="str">
        <f>T("TU ")</f>
        <v xml:space="preserve">TU </v>
      </c>
      <c r="F11822" t="str">
        <f>T("TURISMOS       ")</f>
        <v xml:space="preserve">TURISMOS       </v>
      </c>
      <c r="G11822" t="str">
        <f>T("De menos de 8 CABALLOS FISCALES                   ")</f>
        <v xml:space="preserve">De menos de 8 CABALLOS FISCALES                   </v>
      </c>
      <c r="H11822" t="str">
        <f>T("GASOLINA                                          ")</f>
        <v xml:space="preserve">GASOLINA                                          </v>
      </c>
      <c r="I11822">
        <v>37</v>
      </c>
    </row>
    <row r="11823" spans="1:9">
      <c r="A11823" t="str">
        <f>T("2018")</f>
        <v>2018</v>
      </c>
      <c r="B11823" t="str">
        <f>T("JURIDICO                                          ")</f>
        <v xml:space="preserve">JURIDICO                                          </v>
      </c>
      <c r="C11823" t="str">
        <f>T("RETIRO              ")</f>
        <v xml:space="preserve">RETIRO              </v>
      </c>
      <c r="D11823" t="str">
        <f>T("IBIZA               ")</f>
        <v xml:space="preserve">IBIZA               </v>
      </c>
      <c r="E11823" t="str">
        <f>T("TU ")</f>
        <v xml:space="preserve">TU </v>
      </c>
      <c r="F11823" t="str">
        <f>T("TURISMOS       ")</f>
        <v xml:space="preserve">TURISMOS       </v>
      </c>
      <c r="G11823" t="str">
        <f>T("De 8 a 11,99 CABALLOS FISCALES                    ")</f>
        <v xml:space="preserve">De 8 a 11,99 CABALLOS FISCALES                    </v>
      </c>
      <c r="H11823" t="str">
        <f>T("GASOLINA                                          ")</f>
        <v xml:space="preserve">GASOLINA                                          </v>
      </c>
      <c r="I11823">
        <v>138</v>
      </c>
    </row>
    <row r="11824" spans="1:9">
      <c r="A11824" t="str">
        <f>T("2018")</f>
        <v>2018</v>
      </c>
      <c r="B11824" t="str">
        <f>T("JURIDICO                                          ")</f>
        <v xml:space="preserve">JURIDICO                                          </v>
      </c>
      <c r="C11824" t="str">
        <f>T("RETIRO              ")</f>
        <v xml:space="preserve">RETIRO              </v>
      </c>
      <c r="D11824" t="str">
        <f>T("IBIZA               ")</f>
        <v xml:space="preserve">IBIZA               </v>
      </c>
      <c r="E11824" t="str">
        <f>T("TU ")</f>
        <v xml:space="preserve">TU </v>
      </c>
      <c r="F11824" t="str">
        <f>T("TURISMOS       ")</f>
        <v xml:space="preserve">TURISMOS       </v>
      </c>
      <c r="G11824" t="str">
        <f>T("De 12 a 15,99 CABALLOS FISCALES                   ")</f>
        <v xml:space="preserve">De 12 a 15,99 CABALLOS FISCALES                   </v>
      </c>
      <c r="H11824" t="str">
        <f>T("GASOLINA                                          ")</f>
        <v xml:space="preserve">GASOLINA                                          </v>
      </c>
      <c r="I11824">
        <v>90</v>
      </c>
    </row>
    <row r="11825" spans="1:9">
      <c r="A11825" t="str">
        <f>T("2018")</f>
        <v>2018</v>
      </c>
      <c r="B11825" t="str">
        <f>T("JURIDICO                                          ")</f>
        <v xml:space="preserve">JURIDICO                                          </v>
      </c>
      <c r="C11825" t="str">
        <f>T("RETIRO              ")</f>
        <v xml:space="preserve">RETIRO              </v>
      </c>
      <c r="D11825" t="str">
        <f>T("IBIZA               ")</f>
        <v xml:space="preserve">IBIZA               </v>
      </c>
      <c r="E11825" t="str">
        <f>T("TU ")</f>
        <v xml:space="preserve">TU </v>
      </c>
      <c r="F11825" t="str">
        <f>T("TURISMOS       ")</f>
        <v xml:space="preserve">TURISMOS       </v>
      </c>
      <c r="G11825" t="str">
        <f>T("De 16 a 19,99 CABALLOS FISCALES                   ")</f>
        <v xml:space="preserve">De 16 a 19,99 CABALLOS FISCALES                   </v>
      </c>
      <c r="H11825" t="str">
        <f>T("GASOLINA                                          ")</f>
        <v xml:space="preserve">GASOLINA                                          </v>
      </c>
      <c r="I11825">
        <v>38</v>
      </c>
    </row>
    <row r="11826" spans="1:9">
      <c r="A11826" t="str">
        <f>T("2018")</f>
        <v>2018</v>
      </c>
      <c r="B11826" t="str">
        <f>T("JURIDICO                                          ")</f>
        <v xml:space="preserve">JURIDICO                                          </v>
      </c>
      <c r="C11826" t="str">
        <f>T("RETIRO              ")</f>
        <v xml:space="preserve">RETIRO              </v>
      </c>
      <c r="D11826" t="str">
        <f>T("IBIZA               ")</f>
        <v xml:space="preserve">IBIZA               </v>
      </c>
      <c r="E11826" t="str">
        <f>T("TU ")</f>
        <v xml:space="preserve">TU </v>
      </c>
      <c r="F11826" t="str">
        <f>T("TURISMOS       ")</f>
        <v xml:space="preserve">TURISMOS       </v>
      </c>
      <c r="G11826" t="str">
        <f>T("De 20 CABALLOS FISCALES en adelante               ")</f>
        <v xml:space="preserve">De 20 CABALLOS FISCALES en adelante               </v>
      </c>
      <c r="H11826" t="str">
        <f>T("GASOLINA                                          ")</f>
        <v xml:space="preserve">GASOLINA                                          </v>
      </c>
      <c r="I11826">
        <v>81</v>
      </c>
    </row>
    <row r="11827" spans="1:9">
      <c r="A11827" t="str">
        <f>T("2018")</f>
        <v>2018</v>
      </c>
      <c r="B11827" t="str">
        <f>T("JURIDICO                                          ")</f>
        <v xml:space="preserve">JURIDICO                                          </v>
      </c>
      <c r="C11827" t="str">
        <f>T("RETIRO              ")</f>
        <v xml:space="preserve">RETIRO              </v>
      </c>
      <c r="D11827" t="str">
        <f>T("LOS JERONIMOS       ")</f>
        <v xml:space="preserve">LOS JERONIMOS       </v>
      </c>
      <c r="E11827" t="str">
        <f>T("TU ")</f>
        <v xml:space="preserve">TU </v>
      </c>
      <c r="F11827" t="str">
        <f>T("TURISMOS       ")</f>
        <v xml:space="preserve">TURISMOS       </v>
      </c>
      <c r="G11827" t="str">
        <f>T("De menos de 8 CABALLOS FISCALES                   ")</f>
        <v xml:space="preserve">De menos de 8 CABALLOS FISCALES                   </v>
      </c>
      <c r="H11827" t="str">
        <f>T("GASOLINA                                          ")</f>
        <v xml:space="preserve">GASOLINA                                          </v>
      </c>
      <c r="I11827">
        <v>93</v>
      </c>
    </row>
    <row r="11828" spans="1:9">
      <c r="A11828" t="str">
        <f>T("2018")</f>
        <v>2018</v>
      </c>
      <c r="B11828" t="str">
        <f>T("JURIDICO                                          ")</f>
        <v xml:space="preserve">JURIDICO                                          </v>
      </c>
      <c r="C11828" t="str">
        <f>T("RETIRO              ")</f>
        <v xml:space="preserve">RETIRO              </v>
      </c>
      <c r="D11828" t="str">
        <f>T("LOS JERONIMOS       ")</f>
        <v xml:space="preserve">LOS JERONIMOS       </v>
      </c>
      <c r="E11828" t="str">
        <f>T("TU ")</f>
        <v xml:space="preserve">TU </v>
      </c>
      <c r="F11828" t="str">
        <f>T("TURISMOS       ")</f>
        <v xml:space="preserve">TURISMOS       </v>
      </c>
      <c r="G11828" t="str">
        <f>T("De 8 a 11,99 CABALLOS FISCALES                    ")</f>
        <v xml:space="preserve">De 8 a 11,99 CABALLOS FISCALES                    </v>
      </c>
      <c r="H11828" t="str">
        <f>T("GASOLINA                                          ")</f>
        <v xml:space="preserve">GASOLINA                                          </v>
      </c>
      <c r="I11828">
        <v>237</v>
      </c>
    </row>
    <row r="11829" spans="1:9">
      <c r="A11829" t="str">
        <f>T("2018")</f>
        <v>2018</v>
      </c>
      <c r="B11829" t="str">
        <f>T("JURIDICO                                          ")</f>
        <v xml:space="preserve">JURIDICO                                          </v>
      </c>
      <c r="C11829" t="str">
        <f>T("RETIRO              ")</f>
        <v xml:space="preserve">RETIRO              </v>
      </c>
      <c r="D11829" t="str">
        <f>T("LOS JERONIMOS       ")</f>
        <v xml:space="preserve">LOS JERONIMOS       </v>
      </c>
      <c r="E11829" t="str">
        <f>T("TU ")</f>
        <v xml:space="preserve">TU </v>
      </c>
      <c r="F11829" t="str">
        <f>T("TURISMOS       ")</f>
        <v xml:space="preserve">TURISMOS       </v>
      </c>
      <c r="G11829" t="str">
        <f>T("De 12 a 15,99 CABALLOS FISCALES                   ")</f>
        <v xml:space="preserve">De 12 a 15,99 CABALLOS FISCALES                   </v>
      </c>
      <c r="H11829" t="str">
        <f>T("GASOLINA                                          ")</f>
        <v xml:space="preserve">GASOLINA                                          </v>
      </c>
      <c r="I11829">
        <v>100</v>
      </c>
    </row>
    <row r="11830" spans="1:9">
      <c r="A11830" t="str">
        <f>T("2018")</f>
        <v>2018</v>
      </c>
      <c r="B11830" t="str">
        <f>T("JURIDICO                                          ")</f>
        <v xml:space="preserve">JURIDICO                                          </v>
      </c>
      <c r="C11830" t="str">
        <f>T("RETIRO              ")</f>
        <v xml:space="preserve">RETIRO              </v>
      </c>
      <c r="D11830" t="str">
        <f>T("LOS JERONIMOS       ")</f>
        <v xml:space="preserve">LOS JERONIMOS       </v>
      </c>
      <c r="E11830" t="str">
        <f>T("TU ")</f>
        <v xml:space="preserve">TU </v>
      </c>
      <c r="F11830" t="str">
        <f>T("TURISMOS       ")</f>
        <v xml:space="preserve">TURISMOS       </v>
      </c>
      <c r="G11830" t="str">
        <f>T("De 16 a 19,99 CABALLOS FISCALES                   ")</f>
        <v xml:space="preserve">De 16 a 19,99 CABALLOS FISCALES                   </v>
      </c>
      <c r="H11830" t="str">
        <f>T("GASOLINA                                          ")</f>
        <v xml:space="preserve">GASOLINA                                          </v>
      </c>
      <c r="I11830">
        <v>67</v>
      </c>
    </row>
    <row r="11831" spans="1:9">
      <c r="A11831" t="str">
        <f>T("2018")</f>
        <v>2018</v>
      </c>
      <c r="B11831" t="str">
        <f>T("JURIDICO                                          ")</f>
        <v xml:space="preserve">JURIDICO                                          </v>
      </c>
      <c r="C11831" t="str">
        <f>T("RETIRO              ")</f>
        <v xml:space="preserve">RETIRO              </v>
      </c>
      <c r="D11831" t="str">
        <f>T("LOS JERONIMOS       ")</f>
        <v xml:space="preserve">LOS JERONIMOS       </v>
      </c>
      <c r="E11831" t="str">
        <f>T("TU ")</f>
        <v xml:space="preserve">TU </v>
      </c>
      <c r="F11831" t="str">
        <f>T("TURISMOS       ")</f>
        <v xml:space="preserve">TURISMOS       </v>
      </c>
      <c r="G11831" t="str">
        <f>T("De 20 CABALLOS FISCALES en adelante               ")</f>
        <v xml:space="preserve">De 20 CABALLOS FISCALES en adelante               </v>
      </c>
      <c r="H11831" t="str">
        <f>T("GASOLINA                                          ")</f>
        <v xml:space="preserve">GASOLINA                                          </v>
      </c>
      <c r="I11831">
        <v>108</v>
      </c>
    </row>
    <row r="11832" spans="1:9">
      <c r="A11832" t="str">
        <f>T("2018")</f>
        <v>2018</v>
      </c>
      <c r="B11832" t="str">
        <f>T("JURIDICO                                          ")</f>
        <v xml:space="preserve">JURIDICO                                          </v>
      </c>
      <c r="C11832" t="str">
        <f>T("RETIRO              ")</f>
        <v xml:space="preserve">RETIRO              </v>
      </c>
      <c r="D11832" t="str">
        <f>T("NIÑO JESUS          ")</f>
        <v xml:space="preserve">NIÑO JESUS          </v>
      </c>
      <c r="E11832" t="str">
        <f>T("TU ")</f>
        <v xml:space="preserve">TU </v>
      </c>
      <c r="F11832" t="str">
        <f>T("TURISMOS       ")</f>
        <v xml:space="preserve">TURISMOS       </v>
      </c>
      <c r="G11832" t="str">
        <f>T("De menos de 8 CABALLOS FISCALES                   ")</f>
        <v xml:space="preserve">De menos de 8 CABALLOS FISCALES                   </v>
      </c>
      <c r="H11832" t="str">
        <f>T("GASOLINA                                          ")</f>
        <v xml:space="preserve">GASOLINA                                          </v>
      </c>
      <c r="I11832">
        <v>19</v>
      </c>
    </row>
    <row r="11833" spans="1:9">
      <c r="A11833" t="str">
        <f>T("2018")</f>
        <v>2018</v>
      </c>
      <c r="B11833" t="str">
        <f>T("JURIDICO                                          ")</f>
        <v xml:space="preserve">JURIDICO                                          </v>
      </c>
      <c r="C11833" t="str">
        <f>T("RETIRO              ")</f>
        <v xml:space="preserve">RETIRO              </v>
      </c>
      <c r="D11833" t="str">
        <f>T("NIÑO JESUS          ")</f>
        <v xml:space="preserve">NIÑO JESUS          </v>
      </c>
      <c r="E11833" t="str">
        <f>T("TU ")</f>
        <v xml:space="preserve">TU </v>
      </c>
      <c r="F11833" t="str">
        <f>T("TURISMOS       ")</f>
        <v xml:space="preserve">TURISMOS       </v>
      </c>
      <c r="G11833" t="str">
        <f>T("De 8 a 11,99 CABALLOS FISCALES                    ")</f>
        <v xml:space="preserve">De 8 a 11,99 CABALLOS FISCALES                    </v>
      </c>
      <c r="H11833" t="str">
        <f>T("GASOLINA                                          ")</f>
        <v xml:space="preserve">GASOLINA                                          </v>
      </c>
      <c r="I11833">
        <v>110</v>
      </c>
    </row>
    <row r="11834" spans="1:9">
      <c r="A11834" t="str">
        <f>T("2018")</f>
        <v>2018</v>
      </c>
      <c r="B11834" t="str">
        <f>T("JURIDICO                                          ")</f>
        <v xml:space="preserve">JURIDICO                                          </v>
      </c>
      <c r="C11834" t="str">
        <f>T("RETIRO              ")</f>
        <v xml:space="preserve">RETIRO              </v>
      </c>
      <c r="D11834" t="str">
        <f>T("NIÑO JESUS          ")</f>
        <v xml:space="preserve">NIÑO JESUS          </v>
      </c>
      <c r="E11834" t="str">
        <f>T("TU ")</f>
        <v xml:space="preserve">TU </v>
      </c>
      <c r="F11834" t="str">
        <f>T("TURISMOS       ")</f>
        <v xml:space="preserve">TURISMOS       </v>
      </c>
      <c r="G11834" t="str">
        <f>T("De 12 a 15,99 CABALLOS FISCALES                   ")</f>
        <v xml:space="preserve">De 12 a 15,99 CABALLOS FISCALES                   </v>
      </c>
      <c r="H11834" t="str">
        <f>T("GASOLINA                                          ")</f>
        <v xml:space="preserve">GASOLINA                                          </v>
      </c>
      <c r="I11834">
        <v>96</v>
      </c>
    </row>
    <row r="11835" spans="1:9">
      <c r="A11835" t="str">
        <f>T("2018")</f>
        <v>2018</v>
      </c>
      <c r="B11835" t="str">
        <f>T("JURIDICO                                          ")</f>
        <v xml:space="preserve">JURIDICO                                          </v>
      </c>
      <c r="C11835" t="str">
        <f>T("RETIRO              ")</f>
        <v xml:space="preserve">RETIRO              </v>
      </c>
      <c r="D11835" t="str">
        <f>T("NIÑO JESUS          ")</f>
        <v xml:space="preserve">NIÑO JESUS          </v>
      </c>
      <c r="E11835" t="str">
        <f>T("TU ")</f>
        <v xml:space="preserve">TU </v>
      </c>
      <c r="F11835" t="str">
        <f>T("TURISMOS       ")</f>
        <v xml:space="preserve">TURISMOS       </v>
      </c>
      <c r="G11835" t="str">
        <f>T("De 16 a 19,99 CABALLOS FISCALES                   ")</f>
        <v xml:space="preserve">De 16 a 19,99 CABALLOS FISCALES                   </v>
      </c>
      <c r="H11835" t="str">
        <f>T("GASOLINA                                          ")</f>
        <v xml:space="preserve">GASOLINA                                          </v>
      </c>
      <c r="I11835">
        <v>41</v>
      </c>
    </row>
    <row r="11836" spans="1:9">
      <c r="A11836" t="str">
        <f>T("2018")</f>
        <v>2018</v>
      </c>
      <c r="B11836" t="str">
        <f>T("JURIDICO                                          ")</f>
        <v xml:space="preserve">JURIDICO                                          </v>
      </c>
      <c r="C11836" t="str">
        <f>T("RETIRO              ")</f>
        <v xml:space="preserve">RETIRO              </v>
      </c>
      <c r="D11836" t="str">
        <f>T("NIÑO JESUS          ")</f>
        <v xml:space="preserve">NIÑO JESUS          </v>
      </c>
      <c r="E11836" t="str">
        <f>T("TU ")</f>
        <v xml:space="preserve">TU </v>
      </c>
      <c r="F11836" t="str">
        <f>T("TURISMOS       ")</f>
        <v xml:space="preserve">TURISMOS       </v>
      </c>
      <c r="G11836" t="str">
        <f>T("De 20 CABALLOS FISCALES en adelante               ")</f>
        <v xml:space="preserve">De 20 CABALLOS FISCALES en adelante               </v>
      </c>
      <c r="H11836" t="str">
        <f>T("GASOLINA                                          ")</f>
        <v xml:space="preserve">GASOLINA                                          </v>
      </c>
      <c r="I11836">
        <v>57</v>
      </c>
    </row>
    <row r="11837" spans="1:9">
      <c r="A11837" t="str">
        <f>T("2018")</f>
        <v>2018</v>
      </c>
      <c r="B11837" t="str">
        <f>T("FISICO                                            ")</f>
        <v xml:space="preserve">FISICO                                            </v>
      </c>
      <c r="C11837" t="str">
        <f>T("RETIRO              ")</f>
        <v xml:space="preserve">RETIRO              </v>
      </c>
      <c r="D11837" t="str">
        <f>T("SIN BARRIO          ")</f>
        <v xml:space="preserve">SIN BARRIO          </v>
      </c>
      <c r="E11837" t="str">
        <f>T("TU ")</f>
        <v xml:space="preserve">TU </v>
      </c>
      <c r="F11837" t="str">
        <f>T("TURISMOS       ")</f>
        <v xml:space="preserve">TURISMOS       </v>
      </c>
      <c r="G11837" t="str">
        <f>T("De 12 a 15,99 CABALLOS FISCALES                   ")</f>
        <v xml:space="preserve">De 12 a 15,99 CABALLOS FISCALES                   </v>
      </c>
      <c r="H11837" t="str">
        <f>T("HÍBRIDO                                           ")</f>
        <v xml:space="preserve">HÍBRIDO                                           </v>
      </c>
      <c r="I11837">
        <v>4</v>
      </c>
    </row>
    <row r="11838" spans="1:9">
      <c r="A11838" t="str">
        <f>T("2018")</f>
        <v>2018</v>
      </c>
      <c r="B11838" t="str">
        <f>T("FISICO                                            ")</f>
        <v xml:space="preserve">FISICO                                            </v>
      </c>
      <c r="C11838" t="str">
        <f>T("RETIRO              ")</f>
        <v xml:space="preserve">RETIRO              </v>
      </c>
      <c r="D11838" t="str">
        <f>T("PACIFICO            ")</f>
        <v xml:space="preserve">PACIFICO            </v>
      </c>
      <c r="E11838" t="str">
        <f>T("TU ")</f>
        <v xml:space="preserve">TU </v>
      </c>
      <c r="F11838" t="str">
        <f>T("TURISMOS       ")</f>
        <v xml:space="preserve">TURISMOS       </v>
      </c>
      <c r="G11838" t="str">
        <f>T("De 8 a 11,99 CABALLOS FISCALES                    ")</f>
        <v xml:space="preserve">De 8 a 11,99 CABALLOS FISCALES                    </v>
      </c>
      <c r="H11838" t="str">
        <f>T("HÍBRIDO                                           ")</f>
        <v xml:space="preserve">HÍBRIDO                                           </v>
      </c>
      <c r="I11838">
        <v>48</v>
      </c>
    </row>
    <row r="11839" spans="1:9">
      <c r="A11839" t="str">
        <f>T("2018")</f>
        <v>2018</v>
      </c>
      <c r="B11839" t="str">
        <f>T("FISICO                                            ")</f>
        <v xml:space="preserve">FISICO                                            </v>
      </c>
      <c r="C11839" t="str">
        <f>T("RETIRO              ")</f>
        <v xml:space="preserve">RETIRO              </v>
      </c>
      <c r="D11839" t="str">
        <f>T("PACIFICO            ")</f>
        <v xml:space="preserve">PACIFICO            </v>
      </c>
      <c r="E11839" t="str">
        <f>T("TU ")</f>
        <v xml:space="preserve">TU </v>
      </c>
      <c r="F11839" t="str">
        <f>T("TURISMOS       ")</f>
        <v xml:space="preserve">TURISMOS       </v>
      </c>
      <c r="G11839" t="str">
        <f>T("De 12 a 15,99 CABALLOS FISCALES                   ")</f>
        <v xml:space="preserve">De 12 a 15,99 CABALLOS FISCALES                   </v>
      </c>
      <c r="H11839" t="str">
        <f>T("HÍBRIDO                                           ")</f>
        <v xml:space="preserve">HÍBRIDO                                           </v>
      </c>
      <c r="I11839">
        <v>125</v>
      </c>
    </row>
    <row r="11840" spans="1:9">
      <c r="A11840" t="str">
        <f>T("2018")</f>
        <v>2018</v>
      </c>
      <c r="B11840" t="str">
        <f>T("FISICO                                            ")</f>
        <v xml:space="preserve">FISICO                                            </v>
      </c>
      <c r="C11840" t="str">
        <f>T("RETIRO              ")</f>
        <v xml:space="preserve">RETIRO              </v>
      </c>
      <c r="D11840" t="str">
        <f>T("PACIFICO            ")</f>
        <v xml:space="preserve">PACIFICO            </v>
      </c>
      <c r="E11840" t="str">
        <f>T("TU ")</f>
        <v xml:space="preserve">TU </v>
      </c>
      <c r="F11840" t="str">
        <f>T("TURISMOS       ")</f>
        <v xml:space="preserve">TURISMOS       </v>
      </c>
      <c r="G11840" t="str">
        <f>T("De 20 CABALLOS FISCALES en adelante               ")</f>
        <v xml:space="preserve">De 20 CABALLOS FISCALES en adelante               </v>
      </c>
      <c r="H11840" t="str">
        <f>T("HÍBRIDO                                           ")</f>
        <v xml:space="preserve">HÍBRIDO                                           </v>
      </c>
      <c r="I11840">
        <v>1</v>
      </c>
    </row>
    <row r="11841" spans="1:9">
      <c r="A11841" t="str">
        <f>T("2018")</f>
        <v>2018</v>
      </c>
      <c r="B11841" t="str">
        <f>T("FISICO                                            ")</f>
        <v xml:space="preserve">FISICO                                            </v>
      </c>
      <c r="C11841" t="str">
        <f>T("RETIRO              ")</f>
        <v xml:space="preserve">RETIRO              </v>
      </c>
      <c r="D11841" t="str">
        <f>T("ADELFAS             ")</f>
        <v xml:space="preserve">ADELFAS             </v>
      </c>
      <c r="E11841" t="str">
        <f>T("TU ")</f>
        <v xml:space="preserve">TU </v>
      </c>
      <c r="F11841" t="str">
        <f>T("TURISMOS       ")</f>
        <v xml:space="preserve">TURISMOS       </v>
      </c>
      <c r="G11841" t="str">
        <f>T("De 8 a 11,99 CABALLOS FISCALES                    ")</f>
        <v xml:space="preserve">De 8 a 11,99 CABALLOS FISCALES                    </v>
      </c>
      <c r="H11841" t="str">
        <f>T("HÍBRIDO                                           ")</f>
        <v xml:space="preserve">HÍBRIDO                                           </v>
      </c>
      <c r="I11841">
        <v>27</v>
      </c>
    </row>
    <row r="11842" spans="1:9">
      <c r="A11842" t="str">
        <f>T("2018")</f>
        <v>2018</v>
      </c>
      <c r="B11842" t="str">
        <f>T("FISICO                                            ")</f>
        <v xml:space="preserve">FISICO                                            </v>
      </c>
      <c r="C11842" t="str">
        <f>T("RETIRO              ")</f>
        <v xml:space="preserve">RETIRO              </v>
      </c>
      <c r="D11842" t="str">
        <f>T("ADELFAS             ")</f>
        <v xml:space="preserve">ADELFAS             </v>
      </c>
      <c r="E11842" t="str">
        <f>T("TU ")</f>
        <v xml:space="preserve">TU </v>
      </c>
      <c r="F11842" t="str">
        <f>T("TURISMOS       ")</f>
        <v xml:space="preserve">TURISMOS       </v>
      </c>
      <c r="G11842" t="str">
        <f>T("De 12 a 15,99 CABALLOS FISCALES                   ")</f>
        <v xml:space="preserve">De 12 a 15,99 CABALLOS FISCALES                   </v>
      </c>
      <c r="H11842" t="str">
        <f>T("HÍBRIDO                                           ")</f>
        <v xml:space="preserve">HÍBRIDO                                           </v>
      </c>
      <c r="I11842">
        <v>82</v>
      </c>
    </row>
    <row r="11843" spans="1:9">
      <c r="A11843" t="str">
        <f>T("2018")</f>
        <v>2018</v>
      </c>
      <c r="B11843" t="str">
        <f>T("FISICO                                            ")</f>
        <v xml:space="preserve">FISICO                                            </v>
      </c>
      <c r="C11843" t="str">
        <f>T("RETIRO              ")</f>
        <v xml:space="preserve">RETIRO              </v>
      </c>
      <c r="D11843" t="str">
        <f>T("ADELFAS             ")</f>
        <v xml:space="preserve">ADELFAS             </v>
      </c>
      <c r="E11843" t="str">
        <f>T("TU ")</f>
        <v xml:space="preserve">TU </v>
      </c>
      <c r="F11843" t="str">
        <f>T("TURISMOS       ")</f>
        <v xml:space="preserve">TURISMOS       </v>
      </c>
      <c r="G11843" t="str">
        <f>T("De 16 a 19,99 CABALLOS FISCALES                   ")</f>
        <v xml:space="preserve">De 16 a 19,99 CABALLOS FISCALES                   </v>
      </c>
      <c r="H11843" t="str">
        <f>T("HÍBRIDO                                           ")</f>
        <v xml:space="preserve">HÍBRIDO                                           </v>
      </c>
      <c r="I11843">
        <v>1</v>
      </c>
    </row>
    <row r="11844" spans="1:9">
      <c r="A11844" t="str">
        <f>T("2018")</f>
        <v>2018</v>
      </c>
      <c r="B11844" t="str">
        <f>T("FISICO                                            ")</f>
        <v xml:space="preserve">FISICO                                            </v>
      </c>
      <c r="C11844" t="str">
        <f>T("RETIRO              ")</f>
        <v xml:space="preserve">RETIRO              </v>
      </c>
      <c r="D11844" t="str">
        <f>T("ADELFAS             ")</f>
        <v xml:space="preserve">ADELFAS             </v>
      </c>
      <c r="E11844" t="str">
        <f>T("TU ")</f>
        <v xml:space="preserve">TU </v>
      </c>
      <c r="F11844" t="str">
        <f>T("TURISMOS       ")</f>
        <v xml:space="preserve">TURISMOS       </v>
      </c>
      <c r="G11844" t="str">
        <f>T("De 20 CABALLOS FISCALES en adelante               ")</f>
        <v xml:space="preserve">De 20 CABALLOS FISCALES en adelante               </v>
      </c>
      <c r="H11844" t="str">
        <f>T("HÍBRIDO                                           ")</f>
        <v xml:space="preserve">HÍBRIDO                                           </v>
      </c>
      <c r="I11844">
        <v>2</v>
      </c>
    </row>
    <row r="11845" spans="1:9">
      <c r="A11845" t="str">
        <f>T("2018")</f>
        <v>2018</v>
      </c>
      <c r="B11845" t="str">
        <f>T("FISICO                                            ")</f>
        <v xml:space="preserve">FISICO                                            </v>
      </c>
      <c r="C11845" t="str">
        <f>T("RETIRO              ")</f>
        <v xml:space="preserve">RETIRO              </v>
      </c>
      <c r="D11845" t="str">
        <f>T("ESTRELLA            ")</f>
        <v xml:space="preserve">ESTRELLA            </v>
      </c>
      <c r="E11845" t="str">
        <f>T("TU ")</f>
        <v xml:space="preserve">TU </v>
      </c>
      <c r="F11845" t="str">
        <f>T("TURISMOS       ")</f>
        <v xml:space="preserve">TURISMOS       </v>
      </c>
      <c r="G11845" t="str">
        <f>T("De 8 a 11,99 CABALLOS FISCALES                    ")</f>
        <v xml:space="preserve">De 8 a 11,99 CABALLOS FISCALES                    </v>
      </c>
      <c r="H11845" t="str">
        <f>T("HÍBRIDO                                           ")</f>
        <v xml:space="preserve">HÍBRIDO                                           </v>
      </c>
      <c r="I11845">
        <v>41</v>
      </c>
    </row>
    <row r="11846" spans="1:9">
      <c r="A11846" t="str">
        <f>T("2018")</f>
        <v>2018</v>
      </c>
      <c r="B11846" t="str">
        <f>T("FISICO                                            ")</f>
        <v xml:space="preserve">FISICO                                            </v>
      </c>
      <c r="C11846" t="str">
        <f>T("RETIRO              ")</f>
        <v xml:space="preserve">RETIRO              </v>
      </c>
      <c r="D11846" t="str">
        <f>T("ESTRELLA            ")</f>
        <v xml:space="preserve">ESTRELLA            </v>
      </c>
      <c r="E11846" t="str">
        <f>T("TU ")</f>
        <v xml:space="preserve">TU </v>
      </c>
      <c r="F11846" t="str">
        <f>T("TURISMOS       ")</f>
        <v xml:space="preserve">TURISMOS       </v>
      </c>
      <c r="G11846" t="str">
        <f>T("De 12 a 15,99 CABALLOS FISCALES                   ")</f>
        <v xml:space="preserve">De 12 a 15,99 CABALLOS FISCALES                   </v>
      </c>
      <c r="H11846" t="str">
        <f>T("HÍBRIDO                                           ")</f>
        <v xml:space="preserve">HÍBRIDO                                           </v>
      </c>
      <c r="I11846">
        <v>117</v>
      </c>
    </row>
    <row r="11847" spans="1:9">
      <c r="A11847" t="str">
        <f>T("2018")</f>
        <v>2018</v>
      </c>
      <c r="B11847" t="str">
        <f>T("FISICO                                            ")</f>
        <v xml:space="preserve">FISICO                                            </v>
      </c>
      <c r="C11847" t="str">
        <f>T("RETIRO              ")</f>
        <v xml:space="preserve">RETIRO              </v>
      </c>
      <c r="D11847" t="str">
        <f>T("ESTRELLA            ")</f>
        <v xml:space="preserve">ESTRELLA            </v>
      </c>
      <c r="E11847" t="str">
        <f>T("TU ")</f>
        <v xml:space="preserve">TU </v>
      </c>
      <c r="F11847" t="str">
        <f>T("TURISMOS       ")</f>
        <v xml:space="preserve">TURISMOS       </v>
      </c>
      <c r="G11847" t="str">
        <f>T("De 20 CABALLOS FISCALES en adelante               ")</f>
        <v xml:space="preserve">De 20 CABALLOS FISCALES en adelante               </v>
      </c>
      <c r="H11847" t="str">
        <f>T("HÍBRIDO                                           ")</f>
        <v xml:space="preserve">HÍBRIDO                                           </v>
      </c>
      <c r="I11847">
        <v>1</v>
      </c>
    </row>
    <row r="11848" spans="1:9">
      <c r="A11848" t="str">
        <f>T("2018")</f>
        <v>2018</v>
      </c>
      <c r="B11848" t="str">
        <f>T("FISICO                                            ")</f>
        <v xml:space="preserve">FISICO                                            </v>
      </c>
      <c r="C11848" t="str">
        <f>T("RETIRO              ")</f>
        <v xml:space="preserve">RETIRO              </v>
      </c>
      <c r="D11848" t="str">
        <f>T("IBIZA               ")</f>
        <v xml:space="preserve">IBIZA               </v>
      </c>
      <c r="E11848" t="str">
        <f>T("TU ")</f>
        <v xml:space="preserve">TU </v>
      </c>
      <c r="F11848" t="str">
        <f>T("TURISMOS       ")</f>
        <v xml:space="preserve">TURISMOS       </v>
      </c>
      <c r="G11848" t="str">
        <f>T("De 8 a 11,99 CABALLOS FISCALES                    ")</f>
        <v xml:space="preserve">De 8 a 11,99 CABALLOS FISCALES                    </v>
      </c>
      <c r="H11848" t="str">
        <f>T("HÍBRIDO                                           ")</f>
        <v xml:space="preserve">HÍBRIDO                                           </v>
      </c>
      <c r="I11848">
        <v>21</v>
      </c>
    </row>
    <row r="11849" spans="1:9">
      <c r="A11849" t="str">
        <f>T("2018")</f>
        <v>2018</v>
      </c>
      <c r="B11849" t="str">
        <f>T("FISICO                                            ")</f>
        <v xml:space="preserve">FISICO                                            </v>
      </c>
      <c r="C11849" t="str">
        <f>T("RETIRO              ")</f>
        <v xml:space="preserve">RETIRO              </v>
      </c>
      <c r="D11849" t="str">
        <f>T("IBIZA               ")</f>
        <v xml:space="preserve">IBIZA               </v>
      </c>
      <c r="E11849" t="str">
        <f>T("TU ")</f>
        <v xml:space="preserve">TU </v>
      </c>
      <c r="F11849" t="str">
        <f>T("TURISMOS       ")</f>
        <v xml:space="preserve">TURISMOS       </v>
      </c>
      <c r="G11849" t="str">
        <f>T("De 12 a 15,99 CABALLOS FISCALES                   ")</f>
        <v xml:space="preserve">De 12 a 15,99 CABALLOS FISCALES                   </v>
      </c>
      <c r="H11849" t="str">
        <f>T("HÍBRIDO                                           ")</f>
        <v xml:space="preserve">HÍBRIDO                                           </v>
      </c>
      <c r="I11849">
        <v>61</v>
      </c>
    </row>
    <row r="11850" spans="1:9">
      <c r="A11850" t="str">
        <f>T("2018")</f>
        <v>2018</v>
      </c>
      <c r="B11850" t="str">
        <f>T("FISICO                                            ")</f>
        <v xml:space="preserve">FISICO                                            </v>
      </c>
      <c r="C11850" t="str">
        <f>T("RETIRO              ")</f>
        <v xml:space="preserve">RETIRO              </v>
      </c>
      <c r="D11850" t="str">
        <f>T("IBIZA               ")</f>
        <v xml:space="preserve">IBIZA               </v>
      </c>
      <c r="E11850" t="str">
        <f>T("TU ")</f>
        <v xml:space="preserve">TU </v>
      </c>
      <c r="F11850" t="str">
        <f>T("TURISMOS       ")</f>
        <v xml:space="preserve">TURISMOS       </v>
      </c>
      <c r="G11850" t="str">
        <f>T("De 20 CABALLOS FISCALES en adelante               ")</f>
        <v xml:space="preserve">De 20 CABALLOS FISCALES en adelante               </v>
      </c>
      <c r="H11850" t="str">
        <f>T("HÍBRIDO                                           ")</f>
        <v xml:space="preserve">HÍBRIDO                                           </v>
      </c>
      <c r="I11850">
        <v>4</v>
      </c>
    </row>
    <row r="11851" spans="1:9">
      <c r="A11851" t="str">
        <f>T("2018")</f>
        <v>2018</v>
      </c>
      <c r="B11851" t="str">
        <f>T("FISICO                                            ")</f>
        <v xml:space="preserve">FISICO                                            </v>
      </c>
      <c r="C11851" t="str">
        <f>T("RETIRO              ")</f>
        <v xml:space="preserve">RETIRO              </v>
      </c>
      <c r="D11851" t="str">
        <f>T("LOS JERONIMOS       ")</f>
        <v xml:space="preserve">LOS JERONIMOS       </v>
      </c>
      <c r="E11851" t="str">
        <f>T("TU ")</f>
        <v xml:space="preserve">TU </v>
      </c>
      <c r="F11851" t="str">
        <f>T("TURISMOS       ")</f>
        <v xml:space="preserve">TURISMOS       </v>
      </c>
      <c r="G11851" t="str">
        <f>T("De 8 a 11,99 CABALLOS FISCALES                    ")</f>
        <v xml:space="preserve">De 8 a 11,99 CABALLOS FISCALES                    </v>
      </c>
      <c r="H11851" t="str">
        <f>T("HÍBRIDO                                           ")</f>
        <v xml:space="preserve">HÍBRIDO                                           </v>
      </c>
      <c r="I11851">
        <v>9</v>
      </c>
    </row>
    <row r="11852" spans="1:9">
      <c r="A11852" t="str">
        <f>T("2018")</f>
        <v>2018</v>
      </c>
      <c r="B11852" t="str">
        <f>T("FISICO                                            ")</f>
        <v xml:space="preserve">FISICO                                            </v>
      </c>
      <c r="C11852" t="str">
        <f>T("RETIRO              ")</f>
        <v xml:space="preserve">RETIRO              </v>
      </c>
      <c r="D11852" t="str">
        <f>T("LOS JERONIMOS       ")</f>
        <v xml:space="preserve">LOS JERONIMOS       </v>
      </c>
      <c r="E11852" t="str">
        <f>T("TU ")</f>
        <v xml:space="preserve">TU </v>
      </c>
      <c r="F11852" t="str">
        <f>T("TURISMOS       ")</f>
        <v xml:space="preserve">TURISMOS       </v>
      </c>
      <c r="G11852" t="str">
        <f>T("De 12 a 15,99 CABALLOS FISCALES                   ")</f>
        <v xml:space="preserve">De 12 a 15,99 CABALLOS FISCALES                   </v>
      </c>
      <c r="H11852" t="str">
        <f>T("HÍBRIDO                                           ")</f>
        <v xml:space="preserve">HÍBRIDO                                           </v>
      </c>
      <c r="I11852">
        <v>28</v>
      </c>
    </row>
    <row r="11853" spans="1:9">
      <c r="A11853" t="str">
        <f>T("2018")</f>
        <v>2018</v>
      </c>
      <c r="B11853" t="str">
        <f>T("FISICO                                            ")</f>
        <v xml:space="preserve">FISICO                                            </v>
      </c>
      <c r="C11853" t="str">
        <f>T("RETIRO              ")</f>
        <v xml:space="preserve">RETIRO              </v>
      </c>
      <c r="D11853" t="str">
        <f>T("LOS JERONIMOS       ")</f>
        <v xml:space="preserve">LOS JERONIMOS       </v>
      </c>
      <c r="E11853" t="str">
        <f>T("TU ")</f>
        <v xml:space="preserve">TU </v>
      </c>
      <c r="F11853" t="str">
        <f>T("TURISMOS       ")</f>
        <v xml:space="preserve">TURISMOS       </v>
      </c>
      <c r="G11853" t="str">
        <f>T("De 16 a 19,99 CABALLOS FISCALES                   ")</f>
        <v xml:space="preserve">De 16 a 19,99 CABALLOS FISCALES                   </v>
      </c>
      <c r="H11853" t="str">
        <f>T("HÍBRIDO                                           ")</f>
        <v xml:space="preserve">HÍBRIDO                                           </v>
      </c>
      <c r="I11853">
        <v>1</v>
      </c>
    </row>
    <row r="11854" spans="1:9">
      <c r="A11854" t="str">
        <f>T("2018")</f>
        <v>2018</v>
      </c>
      <c r="B11854" t="str">
        <f>T("FISICO                                            ")</f>
        <v xml:space="preserve">FISICO                                            </v>
      </c>
      <c r="C11854" t="str">
        <f>T("RETIRO              ")</f>
        <v xml:space="preserve">RETIRO              </v>
      </c>
      <c r="D11854" t="str">
        <f>T("LOS JERONIMOS       ")</f>
        <v xml:space="preserve">LOS JERONIMOS       </v>
      </c>
      <c r="E11854" t="str">
        <f>T("TU ")</f>
        <v xml:space="preserve">TU </v>
      </c>
      <c r="F11854" t="str">
        <f>T("TURISMOS       ")</f>
        <v xml:space="preserve">TURISMOS       </v>
      </c>
      <c r="G11854" t="str">
        <f>T("De 20 CABALLOS FISCALES en adelante               ")</f>
        <v xml:space="preserve">De 20 CABALLOS FISCALES en adelante               </v>
      </c>
      <c r="H11854" t="str">
        <f>T("HÍBRIDO                                           ")</f>
        <v xml:space="preserve">HÍBRIDO                                           </v>
      </c>
      <c r="I11854">
        <v>1</v>
      </c>
    </row>
    <row r="11855" spans="1:9">
      <c r="A11855" t="str">
        <f>T("2018")</f>
        <v>2018</v>
      </c>
      <c r="B11855" t="str">
        <f>T("FISICO                                            ")</f>
        <v xml:space="preserve">FISICO                                            </v>
      </c>
      <c r="C11855" t="str">
        <f>T("RETIRO              ")</f>
        <v xml:space="preserve">RETIRO              </v>
      </c>
      <c r="D11855" t="str">
        <f>T("NIÑO JESUS          ")</f>
        <v xml:space="preserve">NIÑO JESUS          </v>
      </c>
      <c r="E11855" t="str">
        <f>T("TU ")</f>
        <v xml:space="preserve">TU </v>
      </c>
      <c r="F11855" t="str">
        <f>T("TURISMOS       ")</f>
        <v xml:space="preserve">TURISMOS       </v>
      </c>
      <c r="G11855" t="str">
        <f>T("De 8 a 11,99 CABALLOS FISCALES                    ")</f>
        <v xml:space="preserve">De 8 a 11,99 CABALLOS FISCALES                    </v>
      </c>
      <c r="H11855" t="str">
        <f>T("HÍBRIDO                                           ")</f>
        <v xml:space="preserve">HÍBRIDO                                           </v>
      </c>
      <c r="I11855">
        <v>26</v>
      </c>
    </row>
    <row r="11856" spans="1:9">
      <c r="A11856" t="str">
        <f>T("2018")</f>
        <v>2018</v>
      </c>
      <c r="B11856" t="str">
        <f>T("FISICO                                            ")</f>
        <v xml:space="preserve">FISICO                                            </v>
      </c>
      <c r="C11856" t="str">
        <f>T("RETIRO              ")</f>
        <v xml:space="preserve">RETIRO              </v>
      </c>
      <c r="D11856" t="str">
        <f>T("NIÑO JESUS          ")</f>
        <v xml:space="preserve">NIÑO JESUS          </v>
      </c>
      <c r="E11856" t="str">
        <f>T("TU ")</f>
        <v xml:space="preserve">TU </v>
      </c>
      <c r="F11856" t="str">
        <f>T("TURISMOS       ")</f>
        <v xml:space="preserve">TURISMOS       </v>
      </c>
      <c r="G11856" t="str">
        <f>T("De 12 a 15,99 CABALLOS FISCALES                   ")</f>
        <v xml:space="preserve">De 12 a 15,99 CABALLOS FISCALES                   </v>
      </c>
      <c r="H11856" t="str">
        <f>T("HÍBRIDO                                           ")</f>
        <v xml:space="preserve">HÍBRIDO                                           </v>
      </c>
      <c r="I11856">
        <v>62</v>
      </c>
    </row>
    <row r="11857" spans="1:9">
      <c r="A11857" t="str">
        <f>T("2018")</f>
        <v>2018</v>
      </c>
      <c r="B11857" t="str">
        <f>T("FISICO                                            ")</f>
        <v xml:space="preserve">FISICO                                            </v>
      </c>
      <c r="C11857" t="str">
        <f>T("RETIRO              ")</f>
        <v xml:space="preserve">RETIRO              </v>
      </c>
      <c r="D11857" t="str">
        <f>T("NIÑO JESUS          ")</f>
        <v xml:space="preserve">NIÑO JESUS          </v>
      </c>
      <c r="E11857" t="str">
        <f>T("TU ")</f>
        <v xml:space="preserve">TU </v>
      </c>
      <c r="F11857" t="str">
        <f>T("TURISMOS       ")</f>
        <v xml:space="preserve">TURISMOS       </v>
      </c>
      <c r="G11857" t="str">
        <f>T("De 20 CABALLOS FISCALES en adelante               ")</f>
        <v xml:space="preserve">De 20 CABALLOS FISCALES en adelante               </v>
      </c>
      <c r="H11857" t="str">
        <f>T("HÍBRIDO                                           ")</f>
        <v xml:space="preserve">HÍBRIDO                                           </v>
      </c>
      <c r="I11857">
        <v>3</v>
      </c>
    </row>
    <row r="11858" spans="1:9">
      <c r="A11858" t="str">
        <f>T("2018")</f>
        <v>2018</v>
      </c>
      <c r="B11858" t="str">
        <f>T("JURIDICO                                          ")</f>
        <v xml:space="preserve">JURIDICO                                          </v>
      </c>
      <c r="C11858" t="str">
        <f>T("RETIRO              ")</f>
        <v xml:space="preserve">RETIRO              </v>
      </c>
      <c r="D11858" t="str">
        <f>T("PACIFICO            ")</f>
        <v xml:space="preserve">PACIFICO            </v>
      </c>
      <c r="E11858" t="str">
        <f>T("TU ")</f>
        <v xml:space="preserve">TU </v>
      </c>
      <c r="F11858" t="str">
        <f>T("TURISMOS       ")</f>
        <v xml:space="preserve">TURISMOS       </v>
      </c>
      <c r="G11858" t="str">
        <f>T("De 8 a 11,99 CABALLOS FISCALES                    ")</f>
        <v xml:space="preserve">De 8 a 11,99 CABALLOS FISCALES                    </v>
      </c>
      <c r="H11858" t="str">
        <f>T("HÍBRIDO                                           ")</f>
        <v xml:space="preserve">HÍBRIDO                                           </v>
      </c>
      <c r="I11858">
        <v>1</v>
      </c>
    </row>
    <row r="11859" spans="1:9">
      <c r="A11859" t="str">
        <f>T("2018")</f>
        <v>2018</v>
      </c>
      <c r="B11859" t="str">
        <f>T("JURIDICO                                          ")</f>
        <v xml:space="preserve">JURIDICO                                          </v>
      </c>
      <c r="C11859" t="str">
        <f>T("RETIRO              ")</f>
        <v xml:space="preserve">RETIRO              </v>
      </c>
      <c r="D11859" t="str">
        <f>T("PACIFICO            ")</f>
        <v xml:space="preserve">PACIFICO            </v>
      </c>
      <c r="E11859" t="str">
        <f>T("TU ")</f>
        <v xml:space="preserve">TU </v>
      </c>
      <c r="F11859" t="str">
        <f>T("TURISMOS       ")</f>
        <v xml:space="preserve">TURISMOS       </v>
      </c>
      <c r="G11859" t="str">
        <f>T("De 12 a 15,99 CABALLOS FISCALES                   ")</f>
        <v xml:space="preserve">De 12 a 15,99 CABALLOS FISCALES                   </v>
      </c>
      <c r="H11859" t="str">
        <f>T("HÍBRIDO                                           ")</f>
        <v xml:space="preserve">HÍBRIDO                                           </v>
      </c>
      <c r="I11859">
        <v>8</v>
      </c>
    </row>
    <row r="11860" spans="1:9">
      <c r="A11860" t="str">
        <f>T("2018")</f>
        <v>2018</v>
      </c>
      <c r="B11860" t="str">
        <f>T("JURIDICO                                          ")</f>
        <v xml:space="preserve">JURIDICO                                          </v>
      </c>
      <c r="C11860" t="str">
        <f>T("RETIRO              ")</f>
        <v xml:space="preserve">RETIRO              </v>
      </c>
      <c r="D11860" t="str">
        <f>T("PACIFICO            ")</f>
        <v xml:space="preserve">PACIFICO            </v>
      </c>
      <c r="E11860" t="str">
        <f>T("TU ")</f>
        <v xml:space="preserve">TU </v>
      </c>
      <c r="F11860" t="str">
        <f>T("TURISMOS       ")</f>
        <v xml:space="preserve">TURISMOS       </v>
      </c>
      <c r="G11860" t="str">
        <f>T("De 20 CABALLOS FISCALES en adelante               ")</f>
        <v xml:space="preserve">De 20 CABALLOS FISCALES en adelante               </v>
      </c>
      <c r="H11860" t="str">
        <f>T("HÍBRIDO                                           ")</f>
        <v xml:space="preserve">HÍBRIDO                                           </v>
      </c>
      <c r="I11860">
        <v>2</v>
      </c>
    </row>
    <row r="11861" spans="1:9">
      <c r="A11861" t="str">
        <f>T("2018")</f>
        <v>2018</v>
      </c>
      <c r="B11861" t="str">
        <f>T("JURIDICO                                          ")</f>
        <v xml:space="preserve">JURIDICO                                          </v>
      </c>
      <c r="C11861" t="str">
        <f>T("RETIRO              ")</f>
        <v xml:space="preserve">RETIRO              </v>
      </c>
      <c r="D11861" t="str">
        <f>T("ADELFAS             ")</f>
        <v xml:space="preserve">ADELFAS             </v>
      </c>
      <c r="E11861" t="str">
        <f>T("TU ")</f>
        <v xml:space="preserve">TU </v>
      </c>
      <c r="F11861" t="str">
        <f>T("TURISMOS       ")</f>
        <v xml:space="preserve">TURISMOS       </v>
      </c>
      <c r="G11861" t="str">
        <f>T("De 8 a 11,99 CABALLOS FISCALES                    ")</f>
        <v xml:space="preserve">De 8 a 11,99 CABALLOS FISCALES                    </v>
      </c>
      <c r="H11861" t="str">
        <f>T("HÍBRIDO                                           ")</f>
        <v xml:space="preserve">HÍBRIDO                                           </v>
      </c>
      <c r="I11861">
        <v>3</v>
      </c>
    </row>
    <row r="11862" spans="1:9">
      <c r="A11862" t="str">
        <f>T("2018")</f>
        <v>2018</v>
      </c>
      <c r="B11862" t="str">
        <f>T("JURIDICO                                          ")</f>
        <v xml:space="preserve">JURIDICO                                          </v>
      </c>
      <c r="C11862" t="str">
        <f>T("RETIRO              ")</f>
        <v xml:space="preserve">RETIRO              </v>
      </c>
      <c r="D11862" t="str">
        <f>T("ADELFAS             ")</f>
        <v xml:space="preserve">ADELFAS             </v>
      </c>
      <c r="E11862" t="str">
        <f>T("TU ")</f>
        <v xml:space="preserve">TU </v>
      </c>
      <c r="F11862" t="str">
        <f>T("TURISMOS       ")</f>
        <v xml:space="preserve">TURISMOS       </v>
      </c>
      <c r="G11862" t="str">
        <f>T("De 12 a 15,99 CABALLOS FISCALES                   ")</f>
        <v xml:space="preserve">De 12 a 15,99 CABALLOS FISCALES                   </v>
      </c>
      <c r="H11862" t="str">
        <f>T("HÍBRIDO                                           ")</f>
        <v xml:space="preserve">HÍBRIDO                                           </v>
      </c>
      <c r="I11862">
        <v>2</v>
      </c>
    </row>
    <row r="11863" spans="1:9">
      <c r="A11863" t="str">
        <f>T("2018")</f>
        <v>2018</v>
      </c>
      <c r="B11863" t="str">
        <f>T("JURIDICO                                          ")</f>
        <v xml:space="preserve">JURIDICO                                          </v>
      </c>
      <c r="C11863" t="str">
        <f>T("RETIRO              ")</f>
        <v xml:space="preserve">RETIRO              </v>
      </c>
      <c r="D11863" t="str">
        <f>T("ADELFAS             ")</f>
        <v xml:space="preserve">ADELFAS             </v>
      </c>
      <c r="E11863" t="str">
        <f>T("TU ")</f>
        <v xml:space="preserve">TU </v>
      </c>
      <c r="F11863" t="str">
        <f>T("TURISMOS       ")</f>
        <v xml:space="preserve">TURISMOS       </v>
      </c>
      <c r="G11863" t="str">
        <f>T("De 20 CABALLOS FISCALES en adelante               ")</f>
        <v xml:space="preserve">De 20 CABALLOS FISCALES en adelante               </v>
      </c>
      <c r="H11863" t="str">
        <f>T("HÍBRIDO                                           ")</f>
        <v xml:space="preserve">HÍBRIDO                                           </v>
      </c>
      <c r="I11863">
        <v>1</v>
      </c>
    </row>
    <row r="11864" spans="1:9">
      <c r="A11864" t="str">
        <f>T("2018")</f>
        <v>2018</v>
      </c>
      <c r="B11864" t="str">
        <f>T("JURIDICO                                          ")</f>
        <v xml:space="preserve">JURIDICO                                          </v>
      </c>
      <c r="C11864" t="str">
        <f>T("RETIRO              ")</f>
        <v xml:space="preserve">RETIRO              </v>
      </c>
      <c r="D11864" t="str">
        <f>T("ESTRELLA            ")</f>
        <v xml:space="preserve">ESTRELLA            </v>
      </c>
      <c r="E11864" t="str">
        <f>T("TU ")</f>
        <v xml:space="preserve">TU </v>
      </c>
      <c r="F11864" t="str">
        <f>T("TURISMOS       ")</f>
        <v xml:space="preserve">TURISMOS       </v>
      </c>
      <c r="G11864" t="str">
        <f>T("De 8 a 11,99 CABALLOS FISCALES                    ")</f>
        <v xml:space="preserve">De 8 a 11,99 CABALLOS FISCALES                    </v>
      </c>
      <c r="H11864" t="str">
        <f>T("HÍBRIDO                                           ")</f>
        <v xml:space="preserve">HÍBRIDO                                           </v>
      </c>
      <c r="I11864">
        <v>29</v>
      </c>
    </row>
    <row r="11865" spans="1:9">
      <c r="A11865" t="str">
        <f>T("2018")</f>
        <v>2018</v>
      </c>
      <c r="B11865" t="str">
        <f>T("JURIDICO                                          ")</f>
        <v xml:space="preserve">JURIDICO                                          </v>
      </c>
      <c r="C11865" t="str">
        <f>T("RETIRO              ")</f>
        <v xml:space="preserve">RETIRO              </v>
      </c>
      <c r="D11865" t="str">
        <f>T("ESTRELLA            ")</f>
        <v xml:space="preserve">ESTRELLA            </v>
      </c>
      <c r="E11865" t="str">
        <f>T("TU ")</f>
        <v xml:space="preserve">TU </v>
      </c>
      <c r="F11865" t="str">
        <f>T("TURISMOS       ")</f>
        <v xml:space="preserve">TURISMOS       </v>
      </c>
      <c r="G11865" t="str">
        <f>T("De 12 a 15,99 CABALLOS FISCALES                   ")</f>
        <v xml:space="preserve">De 12 a 15,99 CABALLOS FISCALES                   </v>
      </c>
      <c r="H11865" t="str">
        <f>T("HÍBRIDO                                           ")</f>
        <v xml:space="preserve">HÍBRIDO                                           </v>
      </c>
      <c r="I11865">
        <v>12</v>
      </c>
    </row>
    <row r="11866" spans="1:9">
      <c r="A11866" t="str">
        <f>T("2018")</f>
        <v>2018</v>
      </c>
      <c r="B11866" t="str">
        <f>T("JURIDICO                                          ")</f>
        <v xml:space="preserve">JURIDICO                                          </v>
      </c>
      <c r="C11866" t="str">
        <f>T("RETIRO              ")</f>
        <v xml:space="preserve">RETIRO              </v>
      </c>
      <c r="D11866" t="str">
        <f>T("IBIZA               ")</f>
        <v xml:space="preserve">IBIZA               </v>
      </c>
      <c r="E11866" t="str">
        <f>T("TU ")</f>
        <v xml:space="preserve">TU </v>
      </c>
      <c r="F11866" t="str">
        <f>T("TURISMOS       ")</f>
        <v xml:space="preserve">TURISMOS       </v>
      </c>
      <c r="G11866" t="str">
        <f>T("De menos de 8 CABALLOS FISCALES                   ")</f>
        <v xml:space="preserve">De menos de 8 CABALLOS FISCALES                   </v>
      </c>
      <c r="H11866" t="str">
        <f>T("HÍBRIDO                                           ")</f>
        <v xml:space="preserve">HÍBRIDO                                           </v>
      </c>
      <c r="I11866">
        <v>1</v>
      </c>
    </row>
    <row r="11867" spans="1:9">
      <c r="A11867" t="str">
        <f>T("2018")</f>
        <v>2018</v>
      </c>
      <c r="B11867" t="str">
        <f>T("JURIDICO                                          ")</f>
        <v xml:space="preserve">JURIDICO                                          </v>
      </c>
      <c r="C11867" t="str">
        <f>T("RETIRO              ")</f>
        <v xml:space="preserve">RETIRO              </v>
      </c>
      <c r="D11867" t="str">
        <f>T("IBIZA               ")</f>
        <v xml:space="preserve">IBIZA               </v>
      </c>
      <c r="E11867" t="str">
        <f>T("TU ")</f>
        <v xml:space="preserve">TU </v>
      </c>
      <c r="F11867" t="str">
        <f>T("TURISMOS       ")</f>
        <v xml:space="preserve">TURISMOS       </v>
      </c>
      <c r="G11867" t="str">
        <f>T("De 8 a 11,99 CABALLOS FISCALES                    ")</f>
        <v xml:space="preserve">De 8 a 11,99 CABALLOS FISCALES                    </v>
      </c>
      <c r="H11867" t="str">
        <f>T("HÍBRIDO                                           ")</f>
        <v xml:space="preserve">HÍBRIDO                                           </v>
      </c>
      <c r="I11867">
        <v>3</v>
      </c>
    </row>
    <row r="11868" spans="1:9">
      <c r="A11868" t="str">
        <f>T("2018")</f>
        <v>2018</v>
      </c>
      <c r="B11868" t="str">
        <f>T("JURIDICO                                          ")</f>
        <v xml:space="preserve">JURIDICO                                          </v>
      </c>
      <c r="C11868" t="str">
        <f>T("RETIRO              ")</f>
        <v xml:space="preserve">RETIRO              </v>
      </c>
      <c r="D11868" t="str">
        <f>T("IBIZA               ")</f>
        <v xml:space="preserve">IBIZA               </v>
      </c>
      <c r="E11868" t="str">
        <f>T("TU ")</f>
        <v xml:space="preserve">TU </v>
      </c>
      <c r="F11868" t="str">
        <f>T("TURISMOS       ")</f>
        <v xml:space="preserve">TURISMOS       </v>
      </c>
      <c r="G11868" t="str">
        <f>T("De 12 a 15,99 CABALLOS FISCALES                   ")</f>
        <v xml:space="preserve">De 12 a 15,99 CABALLOS FISCALES                   </v>
      </c>
      <c r="H11868" t="str">
        <f>T("HÍBRIDO                                           ")</f>
        <v xml:space="preserve">HÍBRIDO                                           </v>
      </c>
      <c r="I11868">
        <v>11</v>
      </c>
    </row>
    <row r="11869" spans="1:9">
      <c r="A11869" t="str">
        <f>T("2018")</f>
        <v>2018</v>
      </c>
      <c r="B11869" t="str">
        <f>T("JURIDICO                                          ")</f>
        <v xml:space="preserve">JURIDICO                                          </v>
      </c>
      <c r="C11869" t="str">
        <f>T("RETIRO              ")</f>
        <v xml:space="preserve">RETIRO              </v>
      </c>
      <c r="D11869" t="str">
        <f>T("IBIZA               ")</f>
        <v xml:space="preserve">IBIZA               </v>
      </c>
      <c r="E11869" t="str">
        <f>T("TU ")</f>
        <v xml:space="preserve">TU </v>
      </c>
      <c r="F11869" t="str">
        <f>T("TURISMOS       ")</f>
        <v xml:space="preserve">TURISMOS       </v>
      </c>
      <c r="G11869" t="str">
        <f>T("De 20 CABALLOS FISCALES en adelante               ")</f>
        <v xml:space="preserve">De 20 CABALLOS FISCALES en adelante               </v>
      </c>
      <c r="H11869" t="str">
        <f>T("HÍBRIDO                                           ")</f>
        <v xml:space="preserve">HÍBRIDO                                           </v>
      </c>
      <c r="I11869">
        <v>1</v>
      </c>
    </row>
    <row r="11870" spans="1:9">
      <c r="A11870" t="str">
        <f>T("2018")</f>
        <v>2018</v>
      </c>
      <c r="B11870" t="str">
        <f>T("JURIDICO                                          ")</f>
        <v xml:space="preserve">JURIDICO                                          </v>
      </c>
      <c r="C11870" t="str">
        <f>T("RETIRO              ")</f>
        <v xml:space="preserve">RETIRO              </v>
      </c>
      <c r="D11870" t="str">
        <f>T("LOS JERONIMOS       ")</f>
        <v xml:space="preserve">LOS JERONIMOS       </v>
      </c>
      <c r="E11870" t="str">
        <f>T("TU ")</f>
        <v xml:space="preserve">TU </v>
      </c>
      <c r="F11870" t="str">
        <f>T("TURISMOS       ")</f>
        <v xml:space="preserve">TURISMOS       </v>
      </c>
      <c r="G11870" t="str">
        <f>T("De 8 a 11,99 CABALLOS FISCALES                    ")</f>
        <v xml:space="preserve">De 8 a 11,99 CABALLOS FISCALES                    </v>
      </c>
      <c r="H11870" t="str">
        <f>T("HÍBRIDO                                           ")</f>
        <v xml:space="preserve">HÍBRIDO                                           </v>
      </c>
      <c r="I11870">
        <v>19</v>
      </c>
    </row>
    <row r="11871" spans="1:9">
      <c r="A11871" t="str">
        <f>T("2018")</f>
        <v>2018</v>
      </c>
      <c r="B11871" t="str">
        <f>T("JURIDICO                                          ")</f>
        <v xml:space="preserve">JURIDICO                                          </v>
      </c>
      <c r="C11871" t="str">
        <f>T("RETIRO              ")</f>
        <v xml:space="preserve">RETIRO              </v>
      </c>
      <c r="D11871" t="str">
        <f>T("LOS JERONIMOS       ")</f>
        <v xml:space="preserve">LOS JERONIMOS       </v>
      </c>
      <c r="E11871" t="str">
        <f>T("TU ")</f>
        <v xml:space="preserve">TU </v>
      </c>
      <c r="F11871" t="str">
        <f>T("TURISMOS       ")</f>
        <v xml:space="preserve">TURISMOS       </v>
      </c>
      <c r="G11871" t="str">
        <f>T("De 12 a 15,99 CABALLOS FISCALES                   ")</f>
        <v xml:space="preserve">De 12 a 15,99 CABALLOS FISCALES                   </v>
      </c>
      <c r="H11871" t="str">
        <f>T("HÍBRIDO                                           ")</f>
        <v xml:space="preserve">HÍBRIDO                                           </v>
      </c>
      <c r="I11871">
        <v>23</v>
      </c>
    </row>
    <row r="11872" spans="1:9">
      <c r="A11872" t="str">
        <f>T("2018")</f>
        <v>2018</v>
      </c>
      <c r="B11872" t="str">
        <f>T("JURIDICO                                          ")</f>
        <v xml:space="preserve">JURIDICO                                          </v>
      </c>
      <c r="C11872" t="str">
        <f>T("RETIRO              ")</f>
        <v xml:space="preserve">RETIRO              </v>
      </c>
      <c r="D11872" t="str">
        <f>T("LOS JERONIMOS       ")</f>
        <v xml:space="preserve">LOS JERONIMOS       </v>
      </c>
      <c r="E11872" t="str">
        <f>T("TU ")</f>
        <v xml:space="preserve">TU </v>
      </c>
      <c r="F11872" t="str">
        <f>T("TURISMOS       ")</f>
        <v xml:space="preserve">TURISMOS       </v>
      </c>
      <c r="G11872" t="str">
        <f>T("De 16 a 19,99 CABALLOS FISCALES                   ")</f>
        <v xml:space="preserve">De 16 a 19,99 CABALLOS FISCALES                   </v>
      </c>
      <c r="H11872" t="str">
        <f>T("HÍBRIDO                                           ")</f>
        <v xml:space="preserve">HÍBRIDO                                           </v>
      </c>
      <c r="I11872">
        <v>2</v>
      </c>
    </row>
    <row r="11873" spans="1:9">
      <c r="A11873" t="str">
        <f>T("2018")</f>
        <v>2018</v>
      </c>
      <c r="B11873" t="str">
        <f>T("JURIDICO                                          ")</f>
        <v xml:space="preserve">JURIDICO                                          </v>
      </c>
      <c r="C11873" t="str">
        <f>T("RETIRO              ")</f>
        <v xml:space="preserve">RETIRO              </v>
      </c>
      <c r="D11873" t="str">
        <f>T("LOS JERONIMOS       ")</f>
        <v xml:space="preserve">LOS JERONIMOS       </v>
      </c>
      <c r="E11873" t="str">
        <f>T("TU ")</f>
        <v xml:space="preserve">TU </v>
      </c>
      <c r="F11873" t="str">
        <f>T("TURISMOS       ")</f>
        <v xml:space="preserve">TURISMOS       </v>
      </c>
      <c r="G11873" t="str">
        <f>T("De 20 CABALLOS FISCALES en adelante               ")</f>
        <v xml:space="preserve">De 20 CABALLOS FISCALES en adelante               </v>
      </c>
      <c r="H11873" t="str">
        <f>T("HÍBRIDO                                           ")</f>
        <v xml:space="preserve">HÍBRIDO                                           </v>
      </c>
      <c r="I11873">
        <v>2</v>
      </c>
    </row>
    <row r="11874" spans="1:9">
      <c r="A11874" t="str">
        <f>T("2018")</f>
        <v>2018</v>
      </c>
      <c r="B11874" t="str">
        <f>T("JURIDICO                                          ")</f>
        <v xml:space="preserve">JURIDICO                                          </v>
      </c>
      <c r="C11874" t="str">
        <f>T("RETIRO              ")</f>
        <v xml:space="preserve">RETIRO              </v>
      </c>
      <c r="D11874" t="str">
        <f>T("NIÑO JESUS          ")</f>
        <v xml:space="preserve">NIÑO JESUS          </v>
      </c>
      <c r="E11874" t="str">
        <f>T("TU ")</f>
        <v xml:space="preserve">TU </v>
      </c>
      <c r="F11874" t="str">
        <f>T("TURISMOS       ")</f>
        <v xml:space="preserve">TURISMOS       </v>
      </c>
      <c r="G11874" t="str">
        <f>T("De 8 a 11,99 CABALLOS FISCALES                    ")</f>
        <v xml:space="preserve">De 8 a 11,99 CABALLOS FISCALES                    </v>
      </c>
      <c r="H11874" t="str">
        <f>T("HÍBRIDO                                           ")</f>
        <v xml:space="preserve">HÍBRIDO                                           </v>
      </c>
      <c r="I11874">
        <v>5</v>
      </c>
    </row>
    <row r="11875" spans="1:9">
      <c r="A11875" t="str">
        <f>T("2018")</f>
        <v>2018</v>
      </c>
      <c r="B11875" t="str">
        <f>T("JURIDICO                                          ")</f>
        <v xml:space="preserve">JURIDICO                                          </v>
      </c>
      <c r="C11875" t="str">
        <f>T("RETIRO              ")</f>
        <v xml:space="preserve">RETIRO              </v>
      </c>
      <c r="D11875" t="str">
        <f>T("NIÑO JESUS          ")</f>
        <v xml:space="preserve">NIÑO JESUS          </v>
      </c>
      <c r="E11875" t="str">
        <f>T("TU ")</f>
        <v xml:space="preserve">TU </v>
      </c>
      <c r="F11875" t="str">
        <f>T("TURISMOS       ")</f>
        <v xml:space="preserve">TURISMOS       </v>
      </c>
      <c r="G11875" t="str">
        <f>T("De 12 a 15,99 CABALLOS FISCALES                   ")</f>
        <v xml:space="preserve">De 12 a 15,99 CABALLOS FISCALES                   </v>
      </c>
      <c r="H11875" t="str">
        <f>T("HÍBRIDO                                           ")</f>
        <v xml:space="preserve">HÍBRIDO                                           </v>
      </c>
      <c r="I11875">
        <v>5</v>
      </c>
    </row>
    <row r="11876" spans="1:9">
      <c r="A11876" t="str">
        <f>T("2018")</f>
        <v>2018</v>
      </c>
      <c r="B11876" t="str">
        <f>T("FISICO                                            ")</f>
        <v xml:space="preserve">FISICO                                            </v>
      </c>
      <c r="C11876" t="str">
        <f>T("RETIRO              ")</f>
        <v xml:space="preserve">RETIRO              </v>
      </c>
      <c r="D11876" t="str">
        <f>T("PACIFICO            ")</f>
        <v xml:space="preserve">PACIFICO            </v>
      </c>
      <c r="E11876" t="str">
        <f>T("TU ")</f>
        <v xml:space="preserve">TU </v>
      </c>
      <c r="F11876" t="str">
        <f>T("TURISMOS       ")</f>
        <v xml:space="preserve">TURISMOS       </v>
      </c>
      <c r="G11876" t="str">
        <f>T("De 8 a 11,99 CABALLOS FISCALES                    ")</f>
        <v xml:space="preserve">De 8 a 11,99 CABALLOS FISCALES                    </v>
      </c>
      <c r="H11876" t="str">
        <f>T("HIBRIDO ENCHUFABLES PHEV                          ")</f>
        <v xml:space="preserve">HIBRIDO ENCHUFABLES PHEV                          </v>
      </c>
      <c r="I11876">
        <v>2</v>
      </c>
    </row>
    <row r="11877" spans="1:9">
      <c r="A11877" t="str">
        <f>T("2018")</f>
        <v>2018</v>
      </c>
      <c r="B11877" t="str">
        <f>T("FISICO                                            ")</f>
        <v xml:space="preserve">FISICO                                            </v>
      </c>
      <c r="C11877" t="str">
        <f>T("RETIRO              ")</f>
        <v xml:space="preserve">RETIRO              </v>
      </c>
      <c r="D11877" t="str">
        <f>T("PACIFICO            ")</f>
        <v xml:space="preserve">PACIFICO            </v>
      </c>
      <c r="E11877" t="str">
        <f>T("TU ")</f>
        <v xml:space="preserve">TU </v>
      </c>
      <c r="F11877" t="str">
        <f>T("TURISMOS       ")</f>
        <v xml:space="preserve">TURISMOS       </v>
      </c>
      <c r="G11877" t="str">
        <f>T("De 12 a 15,99 CABALLOS FISCALES                   ")</f>
        <v xml:space="preserve">De 12 a 15,99 CABALLOS FISCALES                   </v>
      </c>
      <c r="H11877" t="str">
        <f>T("HIBRIDO ENCHUFABLES PHEV                          ")</f>
        <v xml:space="preserve">HIBRIDO ENCHUFABLES PHEV                          </v>
      </c>
      <c r="I11877">
        <v>1</v>
      </c>
    </row>
    <row r="11878" spans="1:9">
      <c r="A11878" t="str">
        <f>T("2018")</f>
        <v>2018</v>
      </c>
      <c r="B11878" t="str">
        <f>T("FISICO                                            ")</f>
        <v xml:space="preserve">FISICO                                            </v>
      </c>
      <c r="C11878" t="str">
        <f>T("RETIRO              ")</f>
        <v xml:space="preserve">RETIRO              </v>
      </c>
      <c r="D11878" t="str">
        <f>T("ADELFAS             ")</f>
        <v xml:space="preserve">ADELFAS             </v>
      </c>
      <c r="E11878" t="str">
        <f>T("TU ")</f>
        <v xml:space="preserve">TU </v>
      </c>
      <c r="F11878" t="str">
        <f>T("TURISMOS       ")</f>
        <v xml:space="preserve">TURISMOS       </v>
      </c>
      <c r="G11878" t="str">
        <f>T("De 8 a 11,99 CABALLOS FISCALES                    ")</f>
        <v xml:space="preserve">De 8 a 11,99 CABALLOS FISCALES                    </v>
      </c>
      <c r="H11878" t="str">
        <f>T("HIBRIDO ENCHUFABLES PHEV                          ")</f>
        <v xml:space="preserve">HIBRIDO ENCHUFABLES PHEV                          </v>
      </c>
      <c r="I11878">
        <v>1</v>
      </c>
    </row>
    <row r="11879" spans="1:9">
      <c r="A11879" t="str">
        <f>T("2018")</f>
        <v>2018</v>
      </c>
      <c r="B11879" t="str">
        <f>T("FISICO                                            ")</f>
        <v xml:space="preserve">FISICO                                            </v>
      </c>
      <c r="C11879" t="str">
        <f>T("RETIRO              ")</f>
        <v xml:space="preserve">RETIRO              </v>
      </c>
      <c r="D11879" t="str">
        <f>T("ADELFAS             ")</f>
        <v xml:space="preserve">ADELFAS             </v>
      </c>
      <c r="E11879" t="str">
        <f>T("TU ")</f>
        <v xml:space="preserve">TU </v>
      </c>
      <c r="F11879" t="str">
        <f>T("TURISMOS       ")</f>
        <v xml:space="preserve">TURISMOS       </v>
      </c>
      <c r="G11879" t="str">
        <f>T("De 12 a 15,99 CABALLOS FISCALES                   ")</f>
        <v xml:space="preserve">De 12 a 15,99 CABALLOS FISCALES                   </v>
      </c>
      <c r="H11879" t="str">
        <f>T("HIBRIDO ENCHUFABLES PHEV                          ")</f>
        <v xml:space="preserve">HIBRIDO ENCHUFABLES PHEV                          </v>
      </c>
      <c r="I11879">
        <v>1</v>
      </c>
    </row>
    <row r="11880" spans="1:9">
      <c r="A11880" t="str">
        <f>T("2018")</f>
        <v>2018</v>
      </c>
      <c r="B11880" t="str">
        <f>T("FISICO                                            ")</f>
        <v xml:space="preserve">FISICO                                            </v>
      </c>
      <c r="C11880" t="str">
        <f>T("RETIRO              ")</f>
        <v xml:space="preserve">RETIRO              </v>
      </c>
      <c r="D11880" t="str">
        <f>T("ESTRELLA            ")</f>
        <v xml:space="preserve">ESTRELLA            </v>
      </c>
      <c r="E11880" t="str">
        <f>T("TU ")</f>
        <v xml:space="preserve">TU </v>
      </c>
      <c r="F11880" t="str">
        <f>T("TURISMOS       ")</f>
        <v xml:space="preserve">TURISMOS       </v>
      </c>
      <c r="G11880" t="str">
        <f>T("De 12 a 15,99 CABALLOS FISCALES                   ")</f>
        <v xml:space="preserve">De 12 a 15,99 CABALLOS FISCALES                   </v>
      </c>
      <c r="H11880" t="str">
        <f>T("HIBRIDO ENCHUFABLES PHEV                          ")</f>
        <v xml:space="preserve">HIBRIDO ENCHUFABLES PHEV                          </v>
      </c>
      <c r="I11880">
        <v>5</v>
      </c>
    </row>
    <row r="11881" spans="1:9">
      <c r="A11881" t="str">
        <f>T("2018")</f>
        <v>2018</v>
      </c>
      <c r="B11881" t="str">
        <f>T("FISICO                                            ")</f>
        <v xml:space="preserve">FISICO                                            </v>
      </c>
      <c r="C11881" t="str">
        <f>T("RETIRO              ")</f>
        <v xml:space="preserve">RETIRO              </v>
      </c>
      <c r="D11881" t="str">
        <f>T("IBIZA               ")</f>
        <v xml:space="preserve">IBIZA               </v>
      </c>
      <c r="E11881" t="str">
        <f>T("TU ")</f>
        <v xml:space="preserve">TU </v>
      </c>
      <c r="F11881" t="str">
        <f>T("TURISMOS       ")</f>
        <v xml:space="preserve">TURISMOS       </v>
      </c>
      <c r="G11881" t="str">
        <f>T("De 8 a 11,99 CABALLOS FISCALES                    ")</f>
        <v xml:space="preserve">De 8 a 11,99 CABALLOS FISCALES                    </v>
      </c>
      <c r="H11881" t="str">
        <f>T("HIBRIDO ENCHUFABLES PHEV                          ")</f>
        <v xml:space="preserve">HIBRIDO ENCHUFABLES PHEV                          </v>
      </c>
      <c r="I11881">
        <v>2</v>
      </c>
    </row>
    <row r="11882" spans="1:9">
      <c r="A11882" t="str">
        <f>T("2018")</f>
        <v>2018</v>
      </c>
      <c r="B11882" t="str">
        <f>T("FISICO                                            ")</f>
        <v xml:space="preserve">FISICO                                            </v>
      </c>
      <c r="C11882" t="str">
        <f>T("RETIRO              ")</f>
        <v xml:space="preserve">RETIRO              </v>
      </c>
      <c r="D11882" t="str">
        <f>T("IBIZA               ")</f>
        <v xml:space="preserve">IBIZA               </v>
      </c>
      <c r="E11882" t="str">
        <f>T("TU ")</f>
        <v xml:space="preserve">TU </v>
      </c>
      <c r="F11882" t="str">
        <f>T("TURISMOS       ")</f>
        <v xml:space="preserve">TURISMOS       </v>
      </c>
      <c r="G11882" t="str">
        <f>T("De 12 a 15,99 CABALLOS FISCALES                   ")</f>
        <v xml:space="preserve">De 12 a 15,99 CABALLOS FISCALES                   </v>
      </c>
      <c r="H11882" t="str">
        <f>T("HIBRIDO ENCHUFABLES PHEV                          ")</f>
        <v xml:space="preserve">HIBRIDO ENCHUFABLES PHEV                          </v>
      </c>
      <c r="I11882">
        <v>2</v>
      </c>
    </row>
    <row r="11883" spans="1:9">
      <c r="A11883" t="str">
        <f>T("2018")</f>
        <v>2018</v>
      </c>
      <c r="B11883" t="str">
        <f>T("FISICO                                            ")</f>
        <v xml:space="preserve">FISICO                                            </v>
      </c>
      <c r="C11883" t="str">
        <f>T("RETIRO              ")</f>
        <v xml:space="preserve">RETIRO              </v>
      </c>
      <c r="D11883" t="str">
        <f>T("LOS JERONIMOS       ")</f>
        <v xml:space="preserve">LOS JERONIMOS       </v>
      </c>
      <c r="E11883" t="str">
        <f>T("TU ")</f>
        <v xml:space="preserve">TU </v>
      </c>
      <c r="F11883" t="str">
        <f>T("TURISMOS       ")</f>
        <v xml:space="preserve">TURISMOS       </v>
      </c>
      <c r="G11883" t="str">
        <f>T("De 8 a 11,99 CABALLOS FISCALES                    ")</f>
        <v xml:space="preserve">De 8 a 11,99 CABALLOS FISCALES                    </v>
      </c>
      <c r="H11883" t="str">
        <f>T("HIBRIDO ENCHUFABLES PHEV                          ")</f>
        <v xml:space="preserve">HIBRIDO ENCHUFABLES PHEV                          </v>
      </c>
      <c r="I11883">
        <v>2</v>
      </c>
    </row>
    <row r="11884" spans="1:9">
      <c r="A11884" t="str">
        <f>T("2018")</f>
        <v>2018</v>
      </c>
      <c r="B11884" t="str">
        <f>T("FISICO                                            ")</f>
        <v xml:space="preserve">FISICO                                            </v>
      </c>
      <c r="C11884" t="str">
        <f>T("RETIRO              ")</f>
        <v xml:space="preserve">RETIRO              </v>
      </c>
      <c r="D11884" t="str">
        <f>T("LOS JERONIMOS       ")</f>
        <v xml:space="preserve">LOS JERONIMOS       </v>
      </c>
      <c r="E11884" t="str">
        <f>T("TU ")</f>
        <v xml:space="preserve">TU </v>
      </c>
      <c r="F11884" t="str">
        <f>T("TURISMOS       ")</f>
        <v xml:space="preserve">TURISMOS       </v>
      </c>
      <c r="G11884" t="str">
        <f>T("De 12 a 15,99 CABALLOS FISCALES                   ")</f>
        <v xml:space="preserve">De 12 a 15,99 CABALLOS FISCALES                   </v>
      </c>
      <c r="H11884" t="str">
        <f>T("HIBRIDO ENCHUFABLES PHEV                          ")</f>
        <v xml:space="preserve">HIBRIDO ENCHUFABLES PHEV                          </v>
      </c>
      <c r="I11884">
        <v>2</v>
      </c>
    </row>
    <row r="11885" spans="1:9">
      <c r="A11885" t="str">
        <f>T("2018")</f>
        <v>2018</v>
      </c>
      <c r="B11885" t="str">
        <f>T("FISICO                                            ")</f>
        <v xml:space="preserve">FISICO                                            </v>
      </c>
      <c r="C11885" t="str">
        <f>T("RETIRO              ")</f>
        <v xml:space="preserve">RETIRO              </v>
      </c>
      <c r="D11885" t="str">
        <f>T("NIÑO JESUS          ")</f>
        <v xml:space="preserve">NIÑO JESUS          </v>
      </c>
      <c r="E11885" t="str">
        <f>T("TU ")</f>
        <v xml:space="preserve">TU </v>
      </c>
      <c r="F11885" t="str">
        <f>T("TURISMOS       ")</f>
        <v xml:space="preserve">TURISMOS       </v>
      </c>
      <c r="G11885" t="str">
        <f>T("De 8 a 11,99 CABALLOS FISCALES                    ")</f>
        <v xml:space="preserve">De 8 a 11,99 CABALLOS FISCALES                    </v>
      </c>
      <c r="H11885" t="str">
        <f>T("HIBRIDO ENCHUFABLES PHEV                          ")</f>
        <v xml:space="preserve">HIBRIDO ENCHUFABLES PHEV                          </v>
      </c>
      <c r="I11885">
        <v>2</v>
      </c>
    </row>
    <row r="11886" spans="1:9">
      <c r="A11886" t="str">
        <f>T("2018")</f>
        <v>2018</v>
      </c>
      <c r="B11886" t="str">
        <f>T("FISICO                                            ")</f>
        <v xml:space="preserve">FISICO                                            </v>
      </c>
      <c r="C11886" t="str">
        <f>T("RETIRO              ")</f>
        <v xml:space="preserve">RETIRO              </v>
      </c>
      <c r="D11886" t="str">
        <f>T("NIÑO JESUS          ")</f>
        <v xml:space="preserve">NIÑO JESUS          </v>
      </c>
      <c r="E11886" t="str">
        <f>T("TU ")</f>
        <v xml:space="preserve">TU </v>
      </c>
      <c r="F11886" t="str">
        <f>T("TURISMOS       ")</f>
        <v xml:space="preserve">TURISMOS       </v>
      </c>
      <c r="G11886" t="str">
        <f>T("De 12 a 15,99 CABALLOS FISCALES                   ")</f>
        <v xml:space="preserve">De 12 a 15,99 CABALLOS FISCALES                   </v>
      </c>
      <c r="H11886" t="str">
        <f>T("HIBRIDO ENCHUFABLES PHEV                          ")</f>
        <v xml:space="preserve">HIBRIDO ENCHUFABLES PHEV                          </v>
      </c>
      <c r="I11886">
        <v>5</v>
      </c>
    </row>
    <row r="11887" spans="1:9">
      <c r="A11887" t="str">
        <f>T("2018")</f>
        <v>2018</v>
      </c>
      <c r="B11887" t="str">
        <f>T("JURIDICO                                          ")</f>
        <v xml:space="preserve">JURIDICO                                          </v>
      </c>
      <c r="C11887" t="str">
        <f>T("RETIRO              ")</f>
        <v xml:space="preserve">RETIRO              </v>
      </c>
      <c r="D11887" t="str">
        <f>T("PACIFICO            ")</f>
        <v xml:space="preserve">PACIFICO            </v>
      </c>
      <c r="E11887" t="str">
        <f>T("TU ")</f>
        <v xml:space="preserve">TU </v>
      </c>
      <c r="F11887" t="str">
        <f>T("TURISMOS       ")</f>
        <v xml:space="preserve">TURISMOS       </v>
      </c>
      <c r="G11887" t="str">
        <f>T("De 8 a 11,99 CABALLOS FISCALES                    ")</f>
        <v xml:space="preserve">De 8 a 11,99 CABALLOS FISCALES                    </v>
      </c>
      <c r="H11887" t="str">
        <f>T("HIBRIDO ENCHUFABLES PHEV                          ")</f>
        <v xml:space="preserve">HIBRIDO ENCHUFABLES PHEV                          </v>
      </c>
      <c r="I11887">
        <v>1</v>
      </c>
    </row>
    <row r="11888" spans="1:9">
      <c r="A11888" t="str">
        <f>T("2018")</f>
        <v>2018</v>
      </c>
      <c r="B11888" t="str">
        <f>T("JURIDICO                                          ")</f>
        <v xml:space="preserve">JURIDICO                                          </v>
      </c>
      <c r="C11888" t="str">
        <f>T("RETIRO              ")</f>
        <v xml:space="preserve">RETIRO              </v>
      </c>
      <c r="D11888" t="str">
        <f>T("PACIFICO            ")</f>
        <v xml:space="preserve">PACIFICO            </v>
      </c>
      <c r="E11888" t="str">
        <f>T("TU ")</f>
        <v xml:space="preserve">TU </v>
      </c>
      <c r="F11888" t="str">
        <f>T("TURISMOS       ")</f>
        <v xml:space="preserve">TURISMOS       </v>
      </c>
      <c r="G11888" t="str">
        <f>T("De 16 a 19,99 CABALLOS FISCALES                   ")</f>
        <v xml:space="preserve">De 16 a 19,99 CABALLOS FISCALES                   </v>
      </c>
      <c r="H11888" t="str">
        <f>T("HIBRIDO ENCHUFABLES PHEV                          ")</f>
        <v xml:space="preserve">HIBRIDO ENCHUFABLES PHEV                          </v>
      </c>
      <c r="I11888">
        <v>1</v>
      </c>
    </row>
    <row r="11889" spans="1:9">
      <c r="A11889" t="str">
        <f>T("2018")</f>
        <v>2018</v>
      </c>
      <c r="B11889" t="str">
        <f>T("JURIDICO                                          ")</f>
        <v xml:space="preserve">JURIDICO                                          </v>
      </c>
      <c r="C11889" t="str">
        <f>T("RETIRO              ")</f>
        <v xml:space="preserve">RETIRO              </v>
      </c>
      <c r="D11889" t="str">
        <f>T("ESTRELLA            ")</f>
        <v xml:space="preserve">ESTRELLA            </v>
      </c>
      <c r="E11889" t="str">
        <f>T("TU ")</f>
        <v xml:space="preserve">TU </v>
      </c>
      <c r="F11889" t="str">
        <f>T("TURISMOS       ")</f>
        <v xml:space="preserve">TURISMOS       </v>
      </c>
      <c r="G11889" t="str">
        <f>T("De 8 a 11,99 CABALLOS FISCALES                    ")</f>
        <v xml:space="preserve">De 8 a 11,99 CABALLOS FISCALES                    </v>
      </c>
      <c r="H11889" t="str">
        <f>T("HIBRIDO ENCHUFABLES PHEV                          ")</f>
        <v xml:space="preserve">HIBRIDO ENCHUFABLES PHEV                          </v>
      </c>
      <c r="I11889">
        <v>1</v>
      </c>
    </row>
    <row r="11890" spans="1:9">
      <c r="A11890" t="str">
        <f>T("2018")</f>
        <v>2018</v>
      </c>
      <c r="B11890" t="str">
        <f>T("JURIDICO                                          ")</f>
        <v xml:space="preserve">JURIDICO                                          </v>
      </c>
      <c r="C11890" t="str">
        <f>T("RETIRO              ")</f>
        <v xml:space="preserve">RETIRO              </v>
      </c>
      <c r="D11890" t="str">
        <f>T("ESTRELLA            ")</f>
        <v xml:space="preserve">ESTRELLA            </v>
      </c>
      <c r="E11890" t="str">
        <f>T("TU ")</f>
        <v xml:space="preserve">TU </v>
      </c>
      <c r="F11890" t="str">
        <f>T("TURISMOS       ")</f>
        <v xml:space="preserve">TURISMOS       </v>
      </c>
      <c r="G11890" t="str">
        <f>T("De 12 a 15,99 CABALLOS FISCALES                   ")</f>
        <v xml:space="preserve">De 12 a 15,99 CABALLOS FISCALES                   </v>
      </c>
      <c r="H11890" t="str">
        <f>T("HIBRIDO ENCHUFABLES PHEV                          ")</f>
        <v xml:space="preserve">HIBRIDO ENCHUFABLES PHEV                          </v>
      </c>
      <c r="I11890">
        <v>1</v>
      </c>
    </row>
    <row r="11891" spans="1:9">
      <c r="A11891" t="str">
        <f>T("2018")</f>
        <v>2018</v>
      </c>
      <c r="B11891" t="str">
        <f>T("JURIDICO                                          ")</f>
        <v xml:space="preserve">JURIDICO                                          </v>
      </c>
      <c r="C11891" t="str">
        <f>T("RETIRO              ")</f>
        <v xml:space="preserve">RETIRO              </v>
      </c>
      <c r="D11891" t="str">
        <f>T("ESTRELLA            ")</f>
        <v xml:space="preserve">ESTRELLA            </v>
      </c>
      <c r="E11891" t="str">
        <f>T("TU ")</f>
        <v xml:space="preserve">TU </v>
      </c>
      <c r="F11891" t="str">
        <f>T("TURISMOS       ")</f>
        <v xml:space="preserve">TURISMOS       </v>
      </c>
      <c r="G11891" t="str">
        <f>T("De 16 a 19,99 CABALLOS FISCALES                   ")</f>
        <v xml:space="preserve">De 16 a 19,99 CABALLOS FISCALES                   </v>
      </c>
      <c r="H11891" t="str">
        <f>T("HIBRIDO ENCHUFABLES PHEV                          ")</f>
        <v xml:space="preserve">HIBRIDO ENCHUFABLES PHEV                          </v>
      </c>
      <c r="I11891">
        <v>1</v>
      </c>
    </row>
    <row r="11892" spans="1:9">
      <c r="A11892" t="str">
        <f>T("2018")</f>
        <v>2018</v>
      </c>
      <c r="B11892" t="str">
        <f>T("JURIDICO                                          ")</f>
        <v xml:space="preserve">JURIDICO                                          </v>
      </c>
      <c r="C11892" t="str">
        <f>T("RETIRO              ")</f>
        <v xml:space="preserve">RETIRO              </v>
      </c>
      <c r="D11892" t="str">
        <f>T("IBIZA               ")</f>
        <v xml:space="preserve">IBIZA               </v>
      </c>
      <c r="E11892" t="str">
        <f>T("TU ")</f>
        <v xml:space="preserve">TU </v>
      </c>
      <c r="F11892" t="str">
        <f>T("TURISMOS       ")</f>
        <v xml:space="preserve">TURISMOS       </v>
      </c>
      <c r="G11892" t="str">
        <f>T("De 8 a 11,99 CABALLOS FISCALES                    ")</f>
        <v xml:space="preserve">De 8 a 11,99 CABALLOS FISCALES                    </v>
      </c>
      <c r="H11892" t="str">
        <f>T("HIBRIDO ENCHUFABLES PHEV                          ")</f>
        <v xml:space="preserve">HIBRIDO ENCHUFABLES PHEV                          </v>
      </c>
      <c r="I11892">
        <v>1</v>
      </c>
    </row>
    <row r="11893" spans="1:9">
      <c r="A11893" t="str">
        <f>T("2018")</f>
        <v>2018</v>
      </c>
      <c r="B11893" t="str">
        <f>T("JURIDICO                                          ")</f>
        <v xml:space="preserve">JURIDICO                                          </v>
      </c>
      <c r="C11893" t="str">
        <f>T("RETIRO              ")</f>
        <v xml:space="preserve">RETIRO              </v>
      </c>
      <c r="D11893" t="str">
        <f>T("IBIZA               ")</f>
        <v xml:space="preserve">IBIZA               </v>
      </c>
      <c r="E11893" t="str">
        <f>T("TU ")</f>
        <v xml:space="preserve">TU </v>
      </c>
      <c r="F11893" t="str">
        <f>T("TURISMOS       ")</f>
        <v xml:space="preserve">TURISMOS       </v>
      </c>
      <c r="G11893" t="str">
        <f>T("De 12 a 15,99 CABALLOS FISCALES                   ")</f>
        <v xml:space="preserve">De 12 a 15,99 CABALLOS FISCALES                   </v>
      </c>
      <c r="H11893" t="str">
        <f>T("HIBRIDO ENCHUFABLES PHEV                          ")</f>
        <v xml:space="preserve">HIBRIDO ENCHUFABLES PHEV                          </v>
      </c>
      <c r="I11893">
        <v>1</v>
      </c>
    </row>
    <row r="11894" spans="1:9">
      <c r="A11894" t="str">
        <f>T("2018")</f>
        <v>2018</v>
      </c>
      <c r="B11894" t="str">
        <f>T("JURIDICO                                          ")</f>
        <v xml:space="preserve">JURIDICO                                          </v>
      </c>
      <c r="C11894" t="str">
        <f>T("RETIRO              ")</f>
        <v xml:space="preserve">RETIRO              </v>
      </c>
      <c r="D11894" t="str">
        <f>T("LOS JERONIMOS       ")</f>
        <v xml:space="preserve">LOS JERONIMOS       </v>
      </c>
      <c r="E11894" t="str">
        <f>T("TU ")</f>
        <v xml:space="preserve">TU </v>
      </c>
      <c r="F11894" t="str">
        <f>T("TURISMOS       ")</f>
        <v xml:space="preserve">TURISMOS       </v>
      </c>
      <c r="G11894" t="str">
        <f>T("De 8 a 11,99 CABALLOS FISCALES                    ")</f>
        <v xml:space="preserve">De 8 a 11,99 CABALLOS FISCALES                    </v>
      </c>
      <c r="H11894" t="str">
        <f>T("HIBRIDO ENCHUFABLES PHEV                          ")</f>
        <v xml:space="preserve">HIBRIDO ENCHUFABLES PHEV                          </v>
      </c>
      <c r="I11894">
        <v>2</v>
      </c>
    </row>
    <row r="11895" spans="1:9">
      <c r="A11895" t="str">
        <f>T("2018")</f>
        <v>2018</v>
      </c>
      <c r="B11895" t="str">
        <f>T("JURIDICO                                          ")</f>
        <v xml:space="preserve">JURIDICO                                          </v>
      </c>
      <c r="C11895" t="str">
        <f>T("RETIRO              ")</f>
        <v xml:space="preserve">RETIRO              </v>
      </c>
      <c r="D11895" t="str">
        <f>T("NIÑO JESUS          ")</f>
        <v xml:space="preserve">NIÑO JESUS          </v>
      </c>
      <c r="E11895" t="str">
        <f>T("TU ")</f>
        <v xml:space="preserve">TU </v>
      </c>
      <c r="F11895" t="str">
        <f>T("TURISMOS       ")</f>
        <v xml:space="preserve">TURISMOS       </v>
      </c>
      <c r="G11895" t="str">
        <f>T("De 8 a 11,99 CABALLOS FISCALES                    ")</f>
        <v xml:space="preserve">De 8 a 11,99 CABALLOS FISCALES                    </v>
      </c>
      <c r="H11895" t="str">
        <f>T("HIBRIDO ENCHUFABLES PHEV                          ")</f>
        <v xml:space="preserve">HIBRIDO ENCHUFABLES PHEV                          </v>
      </c>
      <c r="I11895">
        <v>2</v>
      </c>
    </row>
    <row r="11896" spans="1:9">
      <c r="A11896" t="str">
        <f>T("2018")</f>
        <v>2018</v>
      </c>
      <c r="B11896" t="str">
        <f>T("JURIDICO                                          ")</f>
        <v xml:space="preserve">JURIDICO                                          </v>
      </c>
      <c r="C11896" t="str">
        <f>T("RETIRO              ")</f>
        <v xml:space="preserve">RETIRO              </v>
      </c>
      <c r="D11896" t="str">
        <f>T("NIÑO JESUS          ")</f>
        <v xml:space="preserve">NIÑO JESUS          </v>
      </c>
      <c r="E11896" t="str">
        <f>T("TU ")</f>
        <v xml:space="preserve">TU </v>
      </c>
      <c r="F11896" t="str">
        <f>T("TURISMOS       ")</f>
        <v xml:space="preserve">TURISMOS       </v>
      </c>
      <c r="G11896" t="str">
        <f>T("De 12 a 15,99 CABALLOS FISCALES                   ")</f>
        <v xml:space="preserve">De 12 a 15,99 CABALLOS FISCALES                   </v>
      </c>
      <c r="H11896" t="str">
        <f>T("HIBRIDO ENCHUFABLES PHEV                          ")</f>
        <v xml:space="preserve">HIBRIDO ENCHUFABLES PHEV                          </v>
      </c>
      <c r="I11896">
        <v>2</v>
      </c>
    </row>
    <row r="11897" spans="1:9">
      <c r="A11897" t="str">
        <f>T("2018")</f>
        <v>2018</v>
      </c>
      <c r="B11897" t="str">
        <f>T("FISICO                                            ")</f>
        <v xml:space="preserve">FISICO                                            </v>
      </c>
      <c r="C11897" t="str">
        <f>T("RETIRO              ")</f>
        <v xml:space="preserve">RETIRO              </v>
      </c>
      <c r="D11897" t="str">
        <f>T("ADELFAS             ")</f>
        <v xml:space="preserve">ADELFAS             </v>
      </c>
      <c r="E11897" t="str">
        <f>T("TU ")</f>
        <v xml:space="preserve">TU </v>
      </c>
      <c r="F11897" t="str">
        <f>T("TURISMOS       ")</f>
        <v xml:space="preserve">TURISMOS       </v>
      </c>
      <c r="G11897" t="str">
        <f>T("De menos de 8 CABALLOS FISCALES                   ")</f>
        <v xml:space="preserve">De menos de 8 CABALLOS FISCALES                   </v>
      </c>
      <c r="H11897" t="str">
        <f>T("OTROS                                             ")</f>
        <v xml:space="preserve">OTROS                                             </v>
      </c>
      <c r="I11897">
        <v>1</v>
      </c>
    </row>
    <row r="11898" spans="1:9">
      <c r="A11898" t="str">
        <f>T("2018")</f>
        <v>2018</v>
      </c>
      <c r="B11898" t="str">
        <f>T("FISICO                                            ")</f>
        <v xml:space="preserve">FISICO                                            </v>
      </c>
      <c r="C11898" t="str">
        <f>T("RETIRO              ")</f>
        <v xml:space="preserve">RETIRO              </v>
      </c>
      <c r="D11898" t="str">
        <f>T("ESTRELLA            ")</f>
        <v xml:space="preserve">ESTRELLA            </v>
      </c>
      <c r="E11898" t="str">
        <f>T("TU ")</f>
        <v xml:space="preserve">TU </v>
      </c>
      <c r="F11898" t="str">
        <f>T("TURISMOS       ")</f>
        <v xml:space="preserve">TURISMOS       </v>
      </c>
      <c r="G11898" t="str">
        <f>T("De 12 a 15,99 CABALLOS FISCALES                   ")</f>
        <v xml:space="preserve">De 12 a 15,99 CABALLOS FISCALES                   </v>
      </c>
      <c r="H11898" t="str">
        <f>T("OTROS                                             ")</f>
        <v xml:space="preserve">OTROS                                             </v>
      </c>
      <c r="I11898">
        <v>1</v>
      </c>
    </row>
    <row r="11899" spans="1:9">
      <c r="A11899" t="str">
        <f>T("2018")</f>
        <v>2018</v>
      </c>
      <c r="B11899" t="str">
        <f>T("FISICO                                            ")</f>
        <v xml:space="preserve">FISICO                                            </v>
      </c>
      <c r="C11899" t="str">
        <f>T("RETIRO              ")</f>
        <v xml:space="preserve">RETIRO              </v>
      </c>
      <c r="D11899" t="str">
        <f>T("IBIZA               ")</f>
        <v xml:space="preserve">IBIZA               </v>
      </c>
      <c r="E11899" t="str">
        <f>T("TU ")</f>
        <v xml:space="preserve">TU </v>
      </c>
      <c r="F11899" t="str">
        <f>T("TURISMOS       ")</f>
        <v xml:space="preserve">TURISMOS       </v>
      </c>
      <c r="G11899" t="str">
        <f>T("De 8 a 11,99 CABALLOS FISCALES                    ")</f>
        <v xml:space="preserve">De 8 a 11,99 CABALLOS FISCALES                    </v>
      </c>
      <c r="H11899" t="str">
        <f>T("OTROS                                             ")</f>
        <v xml:space="preserve">OTROS                                             </v>
      </c>
      <c r="I11899">
        <v>1</v>
      </c>
    </row>
    <row r="11900" spans="1:9">
      <c r="A11900" t="str">
        <f>T("2018")</f>
        <v>2018</v>
      </c>
      <c r="B11900" t="str">
        <f>T("FISICO                                            ")</f>
        <v xml:space="preserve">FISICO                                            </v>
      </c>
      <c r="C11900" t="str">
        <f>T("RETIRO              ")</f>
        <v xml:space="preserve">RETIRO              </v>
      </c>
      <c r="D11900" t="str">
        <f>T("IBIZA               ")</f>
        <v xml:space="preserve">IBIZA               </v>
      </c>
      <c r="E11900" t="str">
        <f>T("TU ")</f>
        <v xml:space="preserve">TU </v>
      </c>
      <c r="F11900" t="str">
        <f>T("TURISMOS       ")</f>
        <v xml:space="preserve">TURISMOS       </v>
      </c>
      <c r="G11900" t="str">
        <f>T("De 12 a 15,99 CABALLOS FISCALES                   ")</f>
        <v xml:space="preserve">De 12 a 15,99 CABALLOS FISCALES                   </v>
      </c>
      <c r="H11900" t="str">
        <f>T("OTROS                                             ")</f>
        <v xml:space="preserve">OTROS                                             </v>
      </c>
      <c r="I11900">
        <v>1</v>
      </c>
    </row>
    <row r="11901" spans="1:9">
      <c r="A11901" t="str">
        <f>T("2018")</f>
        <v>2018</v>
      </c>
      <c r="B11901" t="str">
        <f>T("FISICO                                            ")</f>
        <v xml:space="preserve">FISICO                                            </v>
      </c>
      <c r="C11901" t="str">
        <f>T("RETIRO              ")</f>
        <v xml:space="preserve">RETIRO              </v>
      </c>
      <c r="D11901" t="str">
        <f>T("NIÑO JESUS          ")</f>
        <v xml:space="preserve">NIÑO JESUS          </v>
      </c>
      <c r="E11901" t="str">
        <f>T("TU ")</f>
        <v xml:space="preserve">TU </v>
      </c>
      <c r="F11901" t="str">
        <f>T("TURISMOS       ")</f>
        <v xml:space="preserve">TURISMOS       </v>
      </c>
      <c r="G11901" t="str">
        <f>T("De 16 a 19,99 CABALLOS FISCALES                   ")</f>
        <v xml:space="preserve">De 16 a 19,99 CABALLOS FISCALES                   </v>
      </c>
      <c r="H11901" t="str">
        <f>T("OTROS                                             ")</f>
        <v xml:space="preserve">OTROS                                             </v>
      </c>
      <c r="I11901">
        <v>1</v>
      </c>
    </row>
    <row r="11902" spans="1:9">
      <c r="A11902" t="str">
        <f>T("2018")</f>
        <v>2018</v>
      </c>
      <c r="B11902" t="str">
        <f>T("Entidad sin personalidad jurídica (art. 35.4 LGT) ")</f>
        <v xml:space="preserve">Entidad sin personalidad jurídica (art. 35.4 LGT) </v>
      </c>
      <c r="C11902" t="str">
        <f>T("RETIRO              ")</f>
        <v xml:space="preserve">RETIRO              </v>
      </c>
      <c r="D11902" t="str">
        <f>T("PACIFICO            ")</f>
        <v xml:space="preserve">PACIFICO            </v>
      </c>
      <c r="E11902" t="str">
        <f>T("TU ")</f>
        <v xml:space="preserve">TU </v>
      </c>
      <c r="F11902" t="str">
        <f>T("TURISMOS       ")</f>
        <v xml:space="preserve">TURISMOS       </v>
      </c>
      <c r="G11902" t="str">
        <f>T("De 8 a 11,99 CABALLOS FISCALES                    ")</f>
        <v xml:space="preserve">De 8 a 11,99 CABALLOS FISCALES                    </v>
      </c>
      <c r="I11902">
        <v>6</v>
      </c>
    </row>
    <row r="11903" spans="1:9">
      <c r="A11903" t="str">
        <f>T("2018")</f>
        <v>2018</v>
      </c>
      <c r="B11903" t="str">
        <f>T("Entidad sin personalidad jurídica (art. 35.4 LGT) ")</f>
        <v xml:space="preserve">Entidad sin personalidad jurídica (art. 35.4 LGT) </v>
      </c>
      <c r="C11903" t="str">
        <f>T("RETIRO              ")</f>
        <v xml:space="preserve">RETIRO              </v>
      </c>
      <c r="D11903" t="str">
        <f>T("PACIFICO            ")</f>
        <v xml:space="preserve">PACIFICO            </v>
      </c>
      <c r="E11903" t="str">
        <f>T("TU ")</f>
        <v xml:space="preserve">TU </v>
      </c>
      <c r="F11903" t="str">
        <f>T("TURISMOS       ")</f>
        <v xml:space="preserve">TURISMOS       </v>
      </c>
      <c r="G11903" t="str">
        <f>T("De 16 a 19,99 CABALLOS FISCALES                   ")</f>
        <v xml:space="preserve">De 16 a 19,99 CABALLOS FISCALES                   </v>
      </c>
      <c r="I11903">
        <v>2</v>
      </c>
    </row>
    <row r="11904" spans="1:9">
      <c r="A11904" t="str">
        <f>T("2018")</f>
        <v>2018</v>
      </c>
      <c r="B11904" t="str">
        <f>T("Entidad sin personalidad jurídica (art. 35.4 LGT) ")</f>
        <v xml:space="preserve">Entidad sin personalidad jurídica (art. 35.4 LGT) </v>
      </c>
      <c r="C11904" t="str">
        <f>T("RETIRO              ")</f>
        <v xml:space="preserve">RETIRO              </v>
      </c>
      <c r="D11904" t="str">
        <f>T("PACIFICO            ")</f>
        <v xml:space="preserve">PACIFICO            </v>
      </c>
      <c r="E11904" t="str">
        <f>T("TU ")</f>
        <v xml:space="preserve">TU </v>
      </c>
      <c r="F11904" t="str">
        <f>T("TURISMOS       ")</f>
        <v xml:space="preserve">TURISMOS       </v>
      </c>
      <c r="G11904" t="str">
        <f>T("De 20 CABALLOS FISCALES en adelante               ")</f>
        <v xml:space="preserve">De 20 CABALLOS FISCALES en adelante               </v>
      </c>
      <c r="I11904">
        <v>2</v>
      </c>
    </row>
    <row r="11905" spans="1:9">
      <c r="A11905" t="str">
        <f>T("2018")</f>
        <v>2018</v>
      </c>
      <c r="B11905" t="str">
        <f>T("Entidad sin personalidad jurídica (art. 35.4 LGT) ")</f>
        <v xml:space="preserve">Entidad sin personalidad jurídica (art. 35.4 LGT) </v>
      </c>
      <c r="C11905" t="str">
        <f>T("RETIRO              ")</f>
        <v xml:space="preserve">RETIRO              </v>
      </c>
      <c r="D11905" t="str">
        <f>T("ADELFAS             ")</f>
        <v xml:space="preserve">ADELFAS             </v>
      </c>
      <c r="E11905" t="str">
        <f>T("TU ")</f>
        <v xml:space="preserve">TU </v>
      </c>
      <c r="F11905" t="str">
        <f>T("TURISMOS       ")</f>
        <v xml:space="preserve">TURISMOS       </v>
      </c>
      <c r="G11905" t="str">
        <f>T("De 8 a 11,99 CABALLOS FISCALES                    ")</f>
        <v xml:space="preserve">De 8 a 11,99 CABALLOS FISCALES                    </v>
      </c>
      <c r="I11905">
        <v>2</v>
      </c>
    </row>
    <row r="11906" spans="1:9">
      <c r="A11906" t="str">
        <f>T("2018")</f>
        <v>2018</v>
      </c>
      <c r="B11906" t="str">
        <f>T("Entidad sin personalidad jurídica (art. 35.4 LGT) ")</f>
        <v xml:space="preserve">Entidad sin personalidad jurídica (art. 35.4 LGT) </v>
      </c>
      <c r="C11906" t="str">
        <f>T("RETIRO              ")</f>
        <v xml:space="preserve">RETIRO              </v>
      </c>
      <c r="D11906" t="str">
        <f>T("ADELFAS             ")</f>
        <v xml:space="preserve">ADELFAS             </v>
      </c>
      <c r="E11906" t="str">
        <f>T("TU ")</f>
        <v xml:space="preserve">TU </v>
      </c>
      <c r="F11906" t="str">
        <f>T("TURISMOS       ")</f>
        <v xml:space="preserve">TURISMOS       </v>
      </c>
      <c r="G11906" t="str">
        <f>T("De 12 a 15,99 CABALLOS FISCALES                   ")</f>
        <v xml:space="preserve">De 12 a 15,99 CABALLOS FISCALES                   </v>
      </c>
      <c r="I11906">
        <v>1</v>
      </c>
    </row>
    <row r="11907" spans="1:9">
      <c r="A11907" t="str">
        <f>T("2018")</f>
        <v>2018</v>
      </c>
      <c r="B11907" t="str">
        <f>T("Entidad sin personalidad jurídica (art. 35.4 LGT) ")</f>
        <v xml:space="preserve">Entidad sin personalidad jurídica (art. 35.4 LGT) </v>
      </c>
      <c r="C11907" t="str">
        <f>T("RETIRO              ")</f>
        <v xml:space="preserve">RETIRO              </v>
      </c>
      <c r="D11907" t="str">
        <f>T("ADELFAS             ")</f>
        <v xml:space="preserve">ADELFAS             </v>
      </c>
      <c r="E11907" t="str">
        <f>T("TU ")</f>
        <v xml:space="preserve">TU </v>
      </c>
      <c r="F11907" t="str">
        <f>T("TURISMOS       ")</f>
        <v xml:space="preserve">TURISMOS       </v>
      </c>
      <c r="G11907" t="str">
        <f>T("De 16 a 19,99 CABALLOS FISCALES                   ")</f>
        <v xml:space="preserve">De 16 a 19,99 CABALLOS FISCALES                   </v>
      </c>
      <c r="I11907">
        <v>1</v>
      </c>
    </row>
    <row r="11908" spans="1:9">
      <c r="A11908" t="str">
        <f>T("2018")</f>
        <v>2018</v>
      </c>
      <c r="B11908" t="str">
        <f>T("Entidad sin personalidad jurídica (art. 35.4 LGT) ")</f>
        <v xml:space="preserve">Entidad sin personalidad jurídica (art. 35.4 LGT) </v>
      </c>
      <c r="C11908" t="str">
        <f>T("RETIRO              ")</f>
        <v xml:space="preserve">RETIRO              </v>
      </c>
      <c r="D11908" t="str">
        <f>T("ADELFAS             ")</f>
        <v xml:space="preserve">ADELFAS             </v>
      </c>
      <c r="E11908" t="str">
        <f>T("TU ")</f>
        <v xml:space="preserve">TU </v>
      </c>
      <c r="F11908" t="str">
        <f>T("TURISMOS       ")</f>
        <v xml:space="preserve">TURISMOS       </v>
      </c>
      <c r="G11908" t="str">
        <f>T("De 20 CABALLOS FISCALES en adelante               ")</f>
        <v xml:space="preserve">De 20 CABALLOS FISCALES en adelante               </v>
      </c>
      <c r="I11908">
        <v>1</v>
      </c>
    </row>
    <row r="11909" spans="1:9">
      <c r="A11909" t="str">
        <f>T("2018")</f>
        <v>2018</v>
      </c>
      <c r="B11909" t="str">
        <f>T("Entidad sin personalidad jurídica (art. 35.4 LGT) ")</f>
        <v xml:space="preserve">Entidad sin personalidad jurídica (art. 35.4 LGT) </v>
      </c>
      <c r="C11909" t="str">
        <f>T("RETIRO              ")</f>
        <v xml:space="preserve">RETIRO              </v>
      </c>
      <c r="D11909" t="str">
        <f>T("ESTRELLA            ")</f>
        <v xml:space="preserve">ESTRELLA            </v>
      </c>
      <c r="E11909" t="str">
        <f>T("TU ")</f>
        <v xml:space="preserve">TU </v>
      </c>
      <c r="F11909" t="str">
        <f>T("TURISMOS       ")</f>
        <v xml:space="preserve">TURISMOS       </v>
      </c>
      <c r="G11909" t="str">
        <f>T("De menos de 8 CABALLOS FISCALES                   ")</f>
        <v xml:space="preserve">De menos de 8 CABALLOS FISCALES                   </v>
      </c>
      <c r="I11909">
        <v>1</v>
      </c>
    </row>
    <row r="11910" spans="1:9">
      <c r="A11910" t="str">
        <f>T("2018")</f>
        <v>2018</v>
      </c>
      <c r="B11910" t="str">
        <f>T("Entidad sin personalidad jurídica (art. 35.4 LGT) ")</f>
        <v xml:space="preserve">Entidad sin personalidad jurídica (art. 35.4 LGT) </v>
      </c>
      <c r="C11910" t="str">
        <f>T("RETIRO              ")</f>
        <v xml:space="preserve">RETIRO              </v>
      </c>
      <c r="D11910" t="str">
        <f>T("ESTRELLA            ")</f>
        <v xml:space="preserve">ESTRELLA            </v>
      </c>
      <c r="E11910" t="str">
        <f>T("TU ")</f>
        <v xml:space="preserve">TU </v>
      </c>
      <c r="F11910" t="str">
        <f>T("TURISMOS       ")</f>
        <v xml:space="preserve">TURISMOS       </v>
      </c>
      <c r="G11910" t="str">
        <f>T("De 8 a 11,99 CABALLOS FISCALES                    ")</f>
        <v xml:space="preserve">De 8 a 11,99 CABALLOS FISCALES                    </v>
      </c>
      <c r="I11910">
        <v>3</v>
      </c>
    </row>
    <row r="11911" spans="1:9">
      <c r="A11911" t="str">
        <f>T("2018")</f>
        <v>2018</v>
      </c>
      <c r="B11911" t="str">
        <f>T("Entidad sin personalidad jurídica (art. 35.4 LGT) ")</f>
        <v xml:space="preserve">Entidad sin personalidad jurídica (art. 35.4 LGT) </v>
      </c>
      <c r="C11911" t="str">
        <f>T("RETIRO              ")</f>
        <v xml:space="preserve">RETIRO              </v>
      </c>
      <c r="D11911" t="str">
        <f>T("ESTRELLA            ")</f>
        <v xml:space="preserve">ESTRELLA            </v>
      </c>
      <c r="E11911" t="str">
        <f>T("TU ")</f>
        <v xml:space="preserve">TU </v>
      </c>
      <c r="F11911" t="str">
        <f>T("TURISMOS       ")</f>
        <v xml:space="preserve">TURISMOS       </v>
      </c>
      <c r="G11911" t="str">
        <f>T("De 12 a 15,99 CABALLOS FISCALES                   ")</f>
        <v xml:space="preserve">De 12 a 15,99 CABALLOS FISCALES                   </v>
      </c>
      <c r="I11911">
        <v>1</v>
      </c>
    </row>
    <row r="11912" spans="1:9">
      <c r="A11912" t="str">
        <f>T("2018")</f>
        <v>2018</v>
      </c>
      <c r="B11912" t="str">
        <f>T("Entidad sin personalidad jurídica (art. 35.4 LGT) ")</f>
        <v xml:space="preserve">Entidad sin personalidad jurídica (art. 35.4 LGT) </v>
      </c>
      <c r="C11912" t="str">
        <f>T("RETIRO              ")</f>
        <v xml:space="preserve">RETIRO              </v>
      </c>
      <c r="D11912" t="str">
        <f>T("ESTRELLA            ")</f>
        <v xml:space="preserve">ESTRELLA            </v>
      </c>
      <c r="E11912" t="str">
        <f>T("TU ")</f>
        <v xml:space="preserve">TU </v>
      </c>
      <c r="F11912" t="str">
        <f>T("TURISMOS       ")</f>
        <v xml:space="preserve">TURISMOS       </v>
      </c>
      <c r="G11912" t="str">
        <f>T("De 16 a 19,99 CABALLOS FISCALES                   ")</f>
        <v xml:space="preserve">De 16 a 19,99 CABALLOS FISCALES                   </v>
      </c>
      <c r="I11912">
        <v>1</v>
      </c>
    </row>
    <row r="11913" spans="1:9">
      <c r="A11913" t="str">
        <f>T("2018")</f>
        <v>2018</v>
      </c>
      <c r="B11913" t="str">
        <f>T("Entidad sin personalidad jurídica (art. 35.4 LGT) ")</f>
        <v xml:space="preserve">Entidad sin personalidad jurídica (art. 35.4 LGT) </v>
      </c>
      <c r="C11913" t="str">
        <f>T("RETIRO              ")</f>
        <v xml:space="preserve">RETIRO              </v>
      </c>
      <c r="D11913" t="str">
        <f>T("ESTRELLA            ")</f>
        <v xml:space="preserve">ESTRELLA            </v>
      </c>
      <c r="E11913" t="str">
        <f>T("TU ")</f>
        <v xml:space="preserve">TU </v>
      </c>
      <c r="F11913" t="str">
        <f>T("TURISMOS       ")</f>
        <v xml:space="preserve">TURISMOS       </v>
      </c>
      <c r="G11913" t="str">
        <f>T("De 20 CABALLOS FISCALES en adelante               ")</f>
        <v xml:space="preserve">De 20 CABALLOS FISCALES en adelante               </v>
      </c>
      <c r="I11913">
        <v>2</v>
      </c>
    </row>
    <row r="11914" spans="1:9">
      <c r="A11914" t="str">
        <f>T("2018")</f>
        <v>2018</v>
      </c>
      <c r="B11914" t="str">
        <f>T("Entidad sin personalidad jurídica (art. 35.4 LGT) ")</f>
        <v xml:space="preserve">Entidad sin personalidad jurídica (art. 35.4 LGT) </v>
      </c>
      <c r="C11914" t="str">
        <f>T("RETIRO              ")</f>
        <v xml:space="preserve">RETIRO              </v>
      </c>
      <c r="D11914" t="str">
        <f>T("IBIZA               ")</f>
        <v xml:space="preserve">IBIZA               </v>
      </c>
      <c r="E11914" t="str">
        <f>T("TU ")</f>
        <v xml:space="preserve">TU </v>
      </c>
      <c r="F11914" t="str">
        <f>T("TURISMOS       ")</f>
        <v xml:space="preserve">TURISMOS       </v>
      </c>
      <c r="G11914" t="str">
        <f>T("De menos de 8 CABALLOS FISCALES                   ")</f>
        <v xml:space="preserve">De menos de 8 CABALLOS FISCALES                   </v>
      </c>
      <c r="I11914">
        <v>1</v>
      </c>
    </row>
    <row r="11915" spans="1:9">
      <c r="A11915" t="str">
        <f>T("2018")</f>
        <v>2018</v>
      </c>
      <c r="B11915" t="str">
        <f>T("Entidad sin personalidad jurídica (art. 35.4 LGT) ")</f>
        <v xml:space="preserve">Entidad sin personalidad jurídica (art. 35.4 LGT) </v>
      </c>
      <c r="C11915" t="str">
        <f>T("RETIRO              ")</f>
        <v xml:space="preserve">RETIRO              </v>
      </c>
      <c r="D11915" t="str">
        <f>T("IBIZA               ")</f>
        <v xml:space="preserve">IBIZA               </v>
      </c>
      <c r="E11915" t="str">
        <f>T("TU ")</f>
        <v xml:space="preserve">TU </v>
      </c>
      <c r="F11915" t="str">
        <f>T("TURISMOS       ")</f>
        <v xml:space="preserve">TURISMOS       </v>
      </c>
      <c r="G11915" t="str">
        <f>T("De 8 a 11,99 CABALLOS FISCALES                    ")</f>
        <v xml:space="preserve">De 8 a 11,99 CABALLOS FISCALES                    </v>
      </c>
      <c r="I11915">
        <v>8</v>
      </c>
    </row>
    <row r="11916" spans="1:9">
      <c r="A11916" t="str">
        <f>T("2018")</f>
        <v>2018</v>
      </c>
      <c r="B11916" t="str">
        <f>T("Entidad sin personalidad jurídica (art. 35.4 LGT) ")</f>
        <v xml:space="preserve">Entidad sin personalidad jurídica (art. 35.4 LGT) </v>
      </c>
      <c r="C11916" t="str">
        <f>T("RETIRO              ")</f>
        <v xml:space="preserve">RETIRO              </v>
      </c>
      <c r="D11916" t="str">
        <f>T("IBIZA               ")</f>
        <v xml:space="preserve">IBIZA               </v>
      </c>
      <c r="E11916" t="str">
        <f>T("TU ")</f>
        <v xml:space="preserve">TU </v>
      </c>
      <c r="F11916" t="str">
        <f>T("TURISMOS       ")</f>
        <v xml:space="preserve">TURISMOS       </v>
      </c>
      <c r="G11916" t="str">
        <f>T("De 12 a 15,99 CABALLOS FISCALES                   ")</f>
        <v xml:space="preserve">De 12 a 15,99 CABALLOS FISCALES                   </v>
      </c>
      <c r="I11916">
        <v>3</v>
      </c>
    </row>
    <row r="11917" spans="1:9">
      <c r="A11917" t="str">
        <f>T("2018")</f>
        <v>2018</v>
      </c>
      <c r="B11917" t="str">
        <f>T("Entidad sin personalidad jurídica (art. 35.4 LGT) ")</f>
        <v xml:space="preserve">Entidad sin personalidad jurídica (art. 35.4 LGT) </v>
      </c>
      <c r="C11917" t="str">
        <f>T("RETIRO              ")</f>
        <v xml:space="preserve">RETIRO              </v>
      </c>
      <c r="D11917" t="str">
        <f>T("LOS JERONIMOS       ")</f>
        <v xml:space="preserve">LOS JERONIMOS       </v>
      </c>
      <c r="E11917" t="str">
        <f>T("TU ")</f>
        <v xml:space="preserve">TU </v>
      </c>
      <c r="F11917" t="str">
        <f>T("TURISMOS       ")</f>
        <v xml:space="preserve">TURISMOS       </v>
      </c>
      <c r="G11917" t="str">
        <f>T("De menos de 8 CABALLOS FISCALES                   ")</f>
        <v xml:space="preserve">De menos de 8 CABALLOS FISCALES                   </v>
      </c>
      <c r="I11917">
        <v>1</v>
      </c>
    </row>
    <row r="11918" spans="1:9">
      <c r="A11918" t="str">
        <f>T("2018")</f>
        <v>2018</v>
      </c>
      <c r="B11918" t="str">
        <f>T("Entidad sin personalidad jurídica (art. 35.4 LGT) ")</f>
        <v xml:space="preserve">Entidad sin personalidad jurídica (art. 35.4 LGT) </v>
      </c>
      <c r="C11918" t="str">
        <f>T("RETIRO              ")</f>
        <v xml:space="preserve">RETIRO              </v>
      </c>
      <c r="D11918" t="str">
        <f>T("LOS JERONIMOS       ")</f>
        <v xml:space="preserve">LOS JERONIMOS       </v>
      </c>
      <c r="E11918" t="str">
        <f>T("TU ")</f>
        <v xml:space="preserve">TU </v>
      </c>
      <c r="F11918" t="str">
        <f>T("TURISMOS       ")</f>
        <v xml:space="preserve">TURISMOS       </v>
      </c>
      <c r="G11918" t="str">
        <f>T("De 8 a 11,99 CABALLOS FISCALES                    ")</f>
        <v xml:space="preserve">De 8 a 11,99 CABALLOS FISCALES                    </v>
      </c>
      <c r="I11918">
        <v>3</v>
      </c>
    </row>
    <row r="11919" spans="1:9">
      <c r="A11919" t="str">
        <f>T("2018")</f>
        <v>2018</v>
      </c>
      <c r="B11919" t="str">
        <f>T("Entidad sin personalidad jurídica (art. 35.4 LGT) ")</f>
        <v xml:space="preserve">Entidad sin personalidad jurídica (art. 35.4 LGT) </v>
      </c>
      <c r="C11919" t="str">
        <f>T("RETIRO              ")</f>
        <v xml:space="preserve">RETIRO              </v>
      </c>
      <c r="D11919" t="str">
        <f>T("LOS JERONIMOS       ")</f>
        <v xml:space="preserve">LOS JERONIMOS       </v>
      </c>
      <c r="E11919" t="str">
        <f>T("TU ")</f>
        <v xml:space="preserve">TU </v>
      </c>
      <c r="F11919" t="str">
        <f>T("TURISMOS       ")</f>
        <v xml:space="preserve">TURISMOS       </v>
      </c>
      <c r="G11919" t="str">
        <f>T("De 16 a 19,99 CABALLOS FISCALES                   ")</f>
        <v xml:space="preserve">De 16 a 19,99 CABALLOS FISCALES                   </v>
      </c>
      <c r="I11919">
        <v>1</v>
      </c>
    </row>
    <row r="11920" spans="1:9">
      <c r="A11920" t="str">
        <f>T("2018")</f>
        <v>2018</v>
      </c>
      <c r="B11920" t="str">
        <f>T("Entidad sin personalidad jurídica (art. 35.4 LGT) ")</f>
        <v xml:space="preserve">Entidad sin personalidad jurídica (art. 35.4 LGT) </v>
      </c>
      <c r="C11920" t="str">
        <f>T("RETIRO              ")</f>
        <v xml:space="preserve">RETIRO              </v>
      </c>
      <c r="D11920" t="str">
        <f>T("NIÑO JESUS          ")</f>
        <v xml:space="preserve">NIÑO JESUS          </v>
      </c>
      <c r="E11920" t="str">
        <f>T("TU ")</f>
        <v xml:space="preserve">TU </v>
      </c>
      <c r="F11920" t="str">
        <f>T("TURISMOS       ")</f>
        <v xml:space="preserve">TURISMOS       </v>
      </c>
      <c r="G11920" t="str">
        <f>T("De menos de 8 CABALLOS FISCALES                   ")</f>
        <v xml:space="preserve">De menos de 8 CABALLOS FISCALES                   </v>
      </c>
      <c r="I11920">
        <v>1</v>
      </c>
    </row>
    <row r="11921" spans="1:9">
      <c r="A11921" t="str">
        <f>T("2018")</f>
        <v>2018</v>
      </c>
      <c r="B11921" t="str">
        <f>T("Entidad sin personalidad jurídica (art. 35.4 LGT) ")</f>
        <v xml:space="preserve">Entidad sin personalidad jurídica (art. 35.4 LGT) </v>
      </c>
      <c r="C11921" t="str">
        <f>T("RETIRO              ")</f>
        <v xml:space="preserve">RETIRO              </v>
      </c>
      <c r="D11921" t="str">
        <f>T("NIÑO JESUS          ")</f>
        <v xml:space="preserve">NIÑO JESUS          </v>
      </c>
      <c r="E11921" t="str">
        <f>T("TU ")</f>
        <v xml:space="preserve">TU </v>
      </c>
      <c r="F11921" t="str">
        <f>T("TURISMOS       ")</f>
        <v xml:space="preserve">TURISMOS       </v>
      </c>
      <c r="G11921" t="str">
        <f>T("De 8 a 11,99 CABALLOS FISCALES                    ")</f>
        <v xml:space="preserve">De 8 a 11,99 CABALLOS FISCALES                    </v>
      </c>
      <c r="I11921">
        <v>3</v>
      </c>
    </row>
    <row r="11922" spans="1:9">
      <c r="A11922" t="str">
        <f>T("2018")</f>
        <v>2018</v>
      </c>
      <c r="B11922" t="str">
        <f>T("Entidad sin personalidad jurídica (art. 35.4 LGT) ")</f>
        <v xml:space="preserve">Entidad sin personalidad jurídica (art. 35.4 LGT) </v>
      </c>
      <c r="C11922" t="str">
        <f>T("RETIRO              ")</f>
        <v xml:space="preserve">RETIRO              </v>
      </c>
      <c r="D11922" t="str">
        <f>T("NIÑO JESUS          ")</f>
        <v xml:space="preserve">NIÑO JESUS          </v>
      </c>
      <c r="E11922" t="str">
        <f>T("TU ")</f>
        <v xml:space="preserve">TU </v>
      </c>
      <c r="F11922" t="str">
        <f>T("TURISMOS       ")</f>
        <v xml:space="preserve">TURISMOS       </v>
      </c>
      <c r="G11922" t="str">
        <f>T("De 12 a 15,99 CABALLOS FISCALES                   ")</f>
        <v xml:space="preserve">De 12 a 15,99 CABALLOS FISCALES                   </v>
      </c>
      <c r="I11922">
        <v>3</v>
      </c>
    </row>
    <row r="11923" spans="1:9">
      <c r="A11923" t="str">
        <f>T("2018")</f>
        <v>2018</v>
      </c>
      <c r="B11923" t="str">
        <f>T("FISICO                                            ")</f>
        <v xml:space="preserve">FISICO                                            </v>
      </c>
      <c r="C11923" t="str">
        <f>T("RETIRO              ")</f>
        <v xml:space="preserve">RETIRO              </v>
      </c>
      <c r="D11923" t="str">
        <f>T("SIN BARRIO          ")</f>
        <v xml:space="preserve">SIN BARRIO          </v>
      </c>
      <c r="E11923" t="str">
        <f>T("TU ")</f>
        <v xml:space="preserve">TU </v>
      </c>
      <c r="F11923" t="str">
        <f>T("TURISMOS       ")</f>
        <v xml:space="preserve">TURISMOS       </v>
      </c>
      <c r="G11923" t="str">
        <f>T("De 8 a 11,99 CABALLOS FISCALES                    ")</f>
        <v xml:space="preserve">De 8 a 11,99 CABALLOS FISCALES                    </v>
      </c>
      <c r="I11923">
        <v>2</v>
      </c>
    </row>
    <row r="11924" spans="1:9">
      <c r="A11924" t="str">
        <f>T("2018")</f>
        <v>2018</v>
      </c>
      <c r="B11924" t="str">
        <f>T("FISICO                                            ")</f>
        <v xml:space="preserve">FISICO                                            </v>
      </c>
      <c r="C11924" t="str">
        <f>T("RETIRO              ")</f>
        <v xml:space="preserve">RETIRO              </v>
      </c>
      <c r="D11924" t="str">
        <f>T("SIN BARRIO          ")</f>
        <v xml:space="preserve">SIN BARRIO          </v>
      </c>
      <c r="E11924" t="str">
        <f>T("TU ")</f>
        <v xml:space="preserve">TU </v>
      </c>
      <c r="F11924" t="str">
        <f>T("TURISMOS       ")</f>
        <v xml:space="preserve">TURISMOS       </v>
      </c>
      <c r="G11924" t="str">
        <f>T("De 12 a 15,99 CABALLOS FISCALES                   ")</f>
        <v xml:space="preserve">De 12 a 15,99 CABALLOS FISCALES                   </v>
      </c>
      <c r="I11924">
        <v>1</v>
      </c>
    </row>
    <row r="11925" spans="1:9">
      <c r="A11925" t="str">
        <f>T("2018")</f>
        <v>2018</v>
      </c>
      <c r="B11925" t="str">
        <f>T("FISICO                                            ")</f>
        <v xml:space="preserve">FISICO                                            </v>
      </c>
      <c r="C11925" t="str">
        <f>T("RETIRO              ")</f>
        <v xml:space="preserve">RETIRO              </v>
      </c>
      <c r="D11925" t="str">
        <f>T("PACIFICO            ")</f>
        <v xml:space="preserve">PACIFICO            </v>
      </c>
      <c r="E11925" t="str">
        <f>T("TU ")</f>
        <v xml:space="preserve">TU </v>
      </c>
      <c r="F11925" t="str">
        <f>T("TURISMOS       ")</f>
        <v xml:space="preserve">TURISMOS       </v>
      </c>
      <c r="G11925" t="str">
        <f>T("De menos de 8 CABALLOS FISCALES                   ")</f>
        <v xml:space="preserve">De menos de 8 CABALLOS FISCALES                   </v>
      </c>
      <c r="I11925">
        <v>8</v>
      </c>
    </row>
    <row r="11926" spans="1:9">
      <c r="A11926" t="str">
        <f>T("2018")</f>
        <v>2018</v>
      </c>
      <c r="B11926" t="str">
        <f>T("FISICO                                            ")</f>
        <v xml:space="preserve">FISICO                                            </v>
      </c>
      <c r="C11926" t="str">
        <f>T("RETIRO              ")</f>
        <v xml:space="preserve">RETIRO              </v>
      </c>
      <c r="D11926" t="str">
        <f>T("PACIFICO            ")</f>
        <v xml:space="preserve">PACIFICO            </v>
      </c>
      <c r="E11926" t="str">
        <f>T("TU ")</f>
        <v xml:space="preserve">TU </v>
      </c>
      <c r="F11926" t="str">
        <f>T("TURISMOS       ")</f>
        <v xml:space="preserve">TURISMOS       </v>
      </c>
      <c r="G11926" t="str">
        <f>T("De 8 a 11,99 CABALLOS FISCALES                    ")</f>
        <v xml:space="preserve">De 8 a 11,99 CABALLOS FISCALES                    </v>
      </c>
      <c r="I11926">
        <v>77</v>
      </c>
    </row>
    <row r="11927" spans="1:9">
      <c r="A11927" t="str">
        <f>T("2018")</f>
        <v>2018</v>
      </c>
      <c r="B11927" t="str">
        <f>T("FISICO                                            ")</f>
        <v xml:space="preserve">FISICO                                            </v>
      </c>
      <c r="C11927" t="str">
        <f>T("RETIRO              ")</f>
        <v xml:space="preserve">RETIRO              </v>
      </c>
      <c r="D11927" t="str">
        <f>T("PACIFICO            ")</f>
        <v xml:space="preserve">PACIFICO            </v>
      </c>
      <c r="E11927" t="str">
        <f>T("TU ")</f>
        <v xml:space="preserve">TU </v>
      </c>
      <c r="F11927" t="str">
        <f>T("TURISMOS       ")</f>
        <v xml:space="preserve">TURISMOS       </v>
      </c>
      <c r="G11927" t="str">
        <f>T("De 12 a 15,99 CABALLOS FISCALES                   ")</f>
        <v xml:space="preserve">De 12 a 15,99 CABALLOS FISCALES                   </v>
      </c>
      <c r="I11927">
        <v>103</v>
      </c>
    </row>
    <row r="11928" spans="1:9">
      <c r="A11928" t="str">
        <f>T("2018")</f>
        <v>2018</v>
      </c>
      <c r="B11928" t="str">
        <f>T("FISICO                                            ")</f>
        <v xml:space="preserve">FISICO                                            </v>
      </c>
      <c r="C11928" t="str">
        <f>T("RETIRO              ")</f>
        <v xml:space="preserve">RETIRO              </v>
      </c>
      <c r="D11928" t="str">
        <f>T("PACIFICO            ")</f>
        <v xml:space="preserve">PACIFICO            </v>
      </c>
      <c r="E11928" t="str">
        <f>T("TU ")</f>
        <v xml:space="preserve">TU </v>
      </c>
      <c r="F11928" t="str">
        <f>T("TURISMOS       ")</f>
        <v xml:space="preserve">TURISMOS       </v>
      </c>
      <c r="G11928" t="str">
        <f>T("De 16 a 19,99 CABALLOS FISCALES                   ")</f>
        <v xml:space="preserve">De 16 a 19,99 CABALLOS FISCALES                   </v>
      </c>
      <c r="I11928">
        <v>18</v>
      </c>
    </row>
    <row r="11929" spans="1:9">
      <c r="A11929" t="str">
        <f>T("2018")</f>
        <v>2018</v>
      </c>
      <c r="B11929" t="str">
        <f>T("FISICO                                            ")</f>
        <v xml:space="preserve">FISICO                                            </v>
      </c>
      <c r="C11929" t="str">
        <f>T("RETIRO              ")</f>
        <v xml:space="preserve">RETIRO              </v>
      </c>
      <c r="D11929" t="str">
        <f>T("PACIFICO            ")</f>
        <v xml:space="preserve">PACIFICO            </v>
      </c>
      <c r="E11929" t="str">
        <f>T("TU ")</f>
        <v xml:space="preserve">TU </v>
      </c>
      <c r="F11929" t="str">
        <f>T("TURISMOS       ")</f>
        <v xml:space="preserve">TURISMOS       </v>
      </c>
      <c r="G11929" t="str">
        <f>T("De 20 CABALLOS FISCALES en adelante               ")</f>
        <v xml:space="preserve">De 20 CABALLOS FISCALES en adelante               </v>
      </c>
      <c r="I11929">
        <v>6</v>
      </c>
    </row>
    <row r="11930" spans="1:9">
      <c r="A11930" t="str">
        <f>T("2018")</f>
        <v>2018</v>
      </c>
      <c r="B11930" t="str">
        <f>T("FISICO                                            ")</f>
        <v xml:space="preserve">FISICO                                            </v>
      </c>
      <c r="C11930" t="str">
        <f>T("RETIRO              ")</f>
        <v xml:space="preserve">RETIRO              </v>
      </c>
      <c r="D11930" t="str">
        <f>T("ADELFAS             ")</f>
        <v xml:space="preserve">ADELFAS             </v>
      </c>
      <c r="E11930" t="str">
        <f>T("TU ")</f>
        <v xml:space="preserve">TU </v>
      </c>
      <c r="F11930" t="str">
        <f>T("TURISMOS       ")</f>
        <v xml:space="preserve">TURISMOS       </v>
      </c>
      <c r="G11930" t="str">
        <f>T("De menos de 8 CABALLOS FISCALES                   ")</f>
        <v xml:space="preserve">De menos de 8 CABALLOS FISCALES                   </v>
      </c>
      <c r="I11930">
        <v>1</v>
      </c>
    </row>
    <row r="11931" spans="1:9">
      <c r="A11931" t="str">
        <f>T("2018")</f>
        <v>2018</v>
      </c>
      <c r="B11931" t="str">
        <f>T("FISICO                                            ")</f>
        <v xml:space="preserve">FISICO                                            </v>
      </c>
      <c r="C11931" t="str">
        <f>T("RETIRO              ")</f>
        <v xml:space="preserve">RETIRO              </v>
      </c>
      <c r="D11931" t="str">
        <f>T("ADELFAS             ")</f>
        <v xml:space="preserve">ADELFAS             </v>
      </c>
      <c r="E11931" t="str">
        <f>T("TU ")</f>
        <v xml:space="preserve">TU </v>
      </c>
      <c r="F11931" t="str">
        <f>T("TURISMOS       ")</f>
        <v xml:space="preserve">TURISMOS       </v>
      </c>
      <c r="G11931" t="str">
        <f>T("De 8 a 11,99 CABALLOS FISCALES                    ")</f>
        <v xml:space="preserve">De 8 a 11,99 CABALLOS FISCALES                    </v>
      </c>
      <c r="I11931">
        <v>47</v>
      </c>
    </row>
    <row r="11932" spans="1:9">
      <c r="A11932" t="str">
        <f>T("2018")</f>
        <v>2018</v>
      </c>
      <c r="B11932" t="str">
        <f>T("FISICO                                            ")</f>
        <v xml:space="preserve">FISICO                                            </v>
      </c>
      <c r="C11932" t="str">
        <f>T("RETIRO              ")</f>
        <v xml:space="preserve">RETIRO              </v>
      </c>
      <c r="D11932" t="str">
        <f>T("ADELFAS             ")</f>
        <v xml:space="preserve">ADELFAS             </v>
      </c>
      <c r="E11932" t="str">
        <f>T("TU ")</f>
        <v xml:space="preserve">TU </v>
      </c>
      <c r="F11932" t="str">
        <f>T("TURISMOS       ")</f>
        <v xml:space="preserve">TURISMOS       </v>
      </c>
      <c r="G11932" t="str">
        <f>T("De 12 a 15,99 CABALLOS FISCALES                   ")</f>
        <v xml:space="preserve">De 12 a 15,99 CABALLOS FISCALES                   </v>
      </c>
      <c r="I11932">
        <v>50</v>
      </c>
    </row>
    <row r="11933" spans="1:9">
      <c r="A11933" t="str">
        <f>T("2018")</f>
        <v>2018</v>
      </c>
      <c r="B11933" t="str">
        <f>T("FISICO                                            ")</f>
        <v xml:space="preserve">FISICO                                            </v>
      </c>
      <c r="C11933" t="str">
        <f>T("RETIRO              ")</f>
        <v xml:space="preserve">RETIRO              </v>
      </c>
      <c r="D11933" t="str">
        <f>T("ADELFAS             ")</f>
        <v xml:space="preserve">ADELFAS             </v>
      </c>
      <c r="E11933" t="str">
        <f>T("TU ")</f>
        <v xml:space="preserve">TU </v>
      </c>
      <c r="F11933" t="str">
        <f>T("TURISMOS       ")</f>
        <v xml:space="preserve">TURISMOS       </v>
      </c>
      <c r="G11933" t="str">
        <f>T("De 16 a 19,99 CABALLOS FISCALES                   ")</f>
        <v xml:space="preserve">De 16 a 19,99 CABALLOS FISCALES                   </v>
      </c>
      <c r="I11933">
        <v>10</v>
      </c>
    </row>
    <row r="11934" spans="1:9">
      <c r="A11934" t="str">
        <f>T("2018")</f>
        <v>2018</v>
      </c>
      <c r="B11934" t="str">
        <f>T("FISICO                                            ")</f>
        <v xml:space="preserve">FISICO                                            </v>
      </c>
      <c r="C11934" t="str">
        <f>T("RETIRO              ")</f>
        <v xml:space="preserve">RETIRO              </v>
      </c>
      <c r="D11934" t="str">
        <f>T("ADELFAS             ")</f>
        <v xml:space="preserve">ADELFAS             </v>
      </c>
      <c r="E11934" t="str">
        <f>T("TU ")</f>
        <v xml:space="preserve">TU </v>
      </c>
      <c r="F11934" t="str">
        <f>T("TURISMOS       ")</f>
        <v xml:space="preserve">TURISMOS       </v>
      </c>
      <c r="G11934" t="str">
        <f>T("De 20 CABALLOS FISCALES en adelante               ")</f>
        <v xml:space="preserve">De 20 CABALLOS FISCALES en adelante               </v>
      </c>
      <c r="I11934">
        <v>7</v>
      </c>
    </row>
    <row r="11935" spans="1:9">
      <c r="A11935" t="str">
        <f>T("2018")</f>
        <v>2018</v>
      </c>
      <c r="B11935" t="str">
        <f>T("FISICO                                            ")</f>
        <v xml:space="preserve">FISICO                                            </v>
      </c>
      <c r="C11935" t="str">
        <f>T("RETIRO              ")</f>
        <v xml:space="preserve">RETIRO              </v>
      </c>
      <c r="D11935" t="str">
        <f>T("ESTRELLA            ")</f>
        <v xml:space="preserve">ESTRELLA            </v>
      </c>
      <c r="E11935" t="str">
        <f>T("TU ")</f>
        <v xml:space="preserve">TU </v>
      </c>
      <c r="F11935" t="str">
        <f>T("TURISMOS       ")</f>
        <v xml:space="preserve">TURISMOS       </v>
      </c>
      <c r="G11935" t="str">
        <f>T("De menos de 8 CABALLOS FISCALES                   ")</f>
        <v xml:space="preserve">De menos de 8 CABALLOS FISCALES                   </v>
      </c>
      <c r="I11935">
        <v>8</v>
      </c>
    </row>
    <row r="11936" spans="1:9">
      <c r="A11936" t="str">
        <f>T("2018")</f>
        <v>2018</v>
      </c>
      <c r="B11936" t="str">
        <f>T("FISICO                                            ")</f>
        <v xml:space="preserve">FISICO                                            </v>
      </c>
      <c r="C11936" t="str">
        <f>T("RETIRO              ")</f>
        <v xml:space="preserve">RETIRO              </v>
      </c>
      <c r="D11936" t="str">
        <f>T("ESTRELLA            ")</f>
        <v xml:space="preserve">ESTRELLA            </v>
      </c>
      <c r="E11936" t="str">
        <f>T("TU ")</f>
        <v xml:space="preserve">TU </v>
      </c>
      <c r="F11936" t="str">
        <f>T("TURISMOS       ")</f>
        <v xml:space="preserve">TURISMOS       </v>
      </c>
      <c r="G11936" t="str">
        <f>T("De 8 a 11,99 CABALLOS FISCALES                    ")</f>
        <v xml:space="preserve">De 8 a 11,99 CABALLOS FISCALES                    </v>
      </c>
      <c r="I11936">
        <v>71</v>
      </c>
    </row>
    <row r="11937" spans="1:9">
      <c r="A11937" t="str">
        <f>T("2018")</f>
        <v>2018</v>
      </c>
      <c r="B11937" t="str">
        <f>T("FISICO                                            ")</f>
        <v xml:space="preserve">FISICO                                            </v>
      </c>
      <c r="C11937" t="str">
        <f>T("RETIRO              ")</f>
        <v xml:space="preserve">RETIRO              </v>
      </c>
      <c r="D11937" t="str">
        <f>T("ESTRELLA            ")</f>
        <v xml:space="preserve">ESTRELLA            </v>
      </c>
      <c r="E11937" t="str">
        <f>T("TU ")</f>
        <v xml:space="preserve">TU </v>
      </c>
      <c r="F11937" t="str">
        <f>T("TURISMOS       ")</f>
        <v xml:space="preserve">TURISMOS       </v>
      </c>
      <c r="G11937" t="str">
        <f>T("De 12 a 15,99 CABALLOS FISCALES                   ")</f>
        <v xml:space="preserve">De 12 a 15,99 CABALLOS FISCALES                   </v>
      </c>
      <c r="I11937">
        <v>92</v>
      </c>
    </row>
    <row r="11938" spans="1:9">
      <c r="A11938" t="str">
        <f>T("2018")</f>
        <v>2018</v>
      </c>
      <c r="B11938" t="str">
        <f>T("FISICO                                            ")</f>
        <v xml:space="preserve">FISICO                                            </v>
      </c>
      <c r="C11938" t="str">
        <f>T("RETIRO              ")</f>
        <v xml:space="preserve">RETIRO              </v>
      </c>
      <c r="D11938" t="str">
        <f>T("ESTRELLA            ")</f>
        <v xml:space="preserve">ESTRELLA            </v>
      </c>
      <c r="E11938" t="str">
        <f>T("TU ")</f>
        <v xml:space="preserve">TU </v>
      </c>
      <c r="F11938" t="str">
        <f>T("TURISMOS       ")</f>
        <v xml:space="preserve">TURISMOS       </v>
      </c>
      <c r="G11938" t="str">
        <f>T("De 16 a 19,99 CABALLOS FISCALES                   ")</f>
        <v xml:space="preserve">De 16 a 19,99 CABALLOS FISCALES                   </v>
      </c>
      <c r="I11938">
        <v>15</v>
      </c>
    </row>
    <row r="11939" spans="1:9">
      <c r="A11939" t="str">
        <f>T("2018")</f>
        <v>2018</v>
      </c>
      <c r="B11939" t="str">
        <f>T("FISICO                                            ")</f>
        <v xml:space="preserve">FISICO                                            </v>
      </c>
      <c r="C11939" t="str">
        <f>T("RETIRO              ")</f>
        <v xml:space="preserve">RETIRO              </v>
      </c>
      <c r="D11939" t="str">
        <f>T("ESTRELLA            ")</f>
        <v xml:space="preserve">ESTRELLA            </v>
      </c>
      <c r="E11939" t="str">
        <f>T("TU ")</f>
        <v xml:space="preserve">TU </v>
      </c>
      <c r="F11939" t="str">
        <f>T("TURISMOS       ")</f>
        <v xml:space="preserve">TURISMOS       </v>
      </c>
      <c r="G11939" t="str">
        <f>T("De 20 CABALLOS FISCALES en adelante               ")</f>
        <v xml:space="preserve">De 20 CABALLOS FISCALES en adelante               </v>
      </c>
      <c r="I11939">
        <v>10</v>
      </c>
    </row>
    <row r="11940" spans="1:9">
      <c r="A11940" t="str">
        <f>T("2018")</f>
        <v>2018</v>
      </c>
      <c r="B11940" t="str">
        <f>T("FISICO                                            ")</f>
        <v xml:space="preserve">FISICO                                            </v>
      </c>
      <c r="C11940" t="str">
        <f>T("RETIRO              ")</f>
        <v xml:space="preserve">RETIRO              </v>
      </c>
      <c r="D11940" t="str">
        <f>T("IBIZA               ")</f>
        <v xml:space="preserve">IBIZA               </v>
      </c>
      <c r="E11940" t="str">
        <f>T("TU ")</f>
        <v xml:space="preserve">TU </v>
      </c>
      <c r="F11940" t="str">
        <f>T("TURISMOS       ")</f>
        <v xml:space="preserve">TURISMOS       </v>
      </c>
      <c r="G11940" t="str">
        <f>T("De menos de 8 CABALLOS FISCALES                   ")</f>
        <v xml:space="preserve">De menos de 8 CABALLOS FISCALES                   </v>
      </c>
      <c r="I11940">
        <v>12</v>
      </c>
    </row>
    <row r="11941" spans="1:9">
      <c r="A11941" t="str">
        <f>T("2018")</f>
        <v>2018</v>
      </c>
      <c r="B11941" t="str">
        <f>T("FISICO                                            ")</f>
        <v xml:space="preserve">FISICO                                            </v>
      </c>
      <c r="C11941" t="str">
        <f>T("RETIRO              ")</f>
        <v xml:space="preserve">RETIRO              </v>
      </c>
      <c r="D11941" t="str">
        <f>T("IBIZA               ")</f>
        <v xml:space="preserve">IBIZA               </v>
      </c>
      <c r="E11941" t="str">
        <f>T("TU ")</f>
        <v xml:space="preserve">TU </v>
      </c>
      <c r="F11941" t="str">
        <f>T("TURISMOS       ")</f>
        <v xml:space="preserve">TURISMOS       </v>
      </c>
      <c r="G11941" t="str">
        <f>T("De 8 a 11,99 CABALLOS FISCALES                    ")</f>
        <v xml:space="preserve">De 8 a 11,99 CABALLOS FISCALES                    </v>
      </c>
      <c r="I11941">
        <v>61</v>
      </c>
    </row>
    <row r="11942" spans="1:9">
      <c r="A11942" t="str">
        <f>T("2018")</f>
        <v>2018</v>
      </c>
      <c r="B11942" t="str">
        <f>T("FISICO                                            ")</f>
        <v xml:space="preserve">FISICO                                            </v>
      </c>
      <c r="C11942" t="str">
        <f>T("RETIRO              ")</f>
        <v xml:space="preserve">RETIRO              </v>
      </c>
      <c r="D11942" t="str">
        <f>T("IBIZA               ")</f>
        <v xml:space="preserve">IBIZA               </v>
      </c>
      <c r="E11942" t="str">
        <f>T("TU ")</f>
        <v xml:space="preserve">TU </v>
      </c>
      <c r="F11942" t="str">
        <f>T("TURISMOS       ")</f>
        <v xml:space="preserve">TURISMOS       </v>
      </c>
      <c r="G11942" t="str">
        <f>T("De 12 a 15,99 CABALLOS FISCALES                   ")</f>
        <v xml:space="preserve">De 12 a 15,99 CABALLOS FISCALES                   </v>
      </c>
      <c r="I11942">
        <v>70</v>
      </c>
    </row>
    <row r="11943" spans="1:9">
      <c r="A11943" t="str">
        <f>T("2018")</f>
        <v>2018</v>
      </c>
      <c r="B11943" t="str">
        <f>T("FISICO                                            ")</f>
        <v xml:space="preserve">FISICO                                            </v>
      </c>
      <c r="C11943" t="str">
        <f>T("RETIRO              ")</f>
        <v xml:space="preserve">RETIRO              </v>
      </c>
      <c r="D11943" t="str">
        <f>T("IBIZA               ")</f>
        <v xml:space="preserve">IBIZA               </v>
      </c>
      <c r="E11943" t="str">
        <f>T("TU ")</f>
        <v xml:space="preserve">TU </v>
      </c>
      <c r="F11943" t="str">
        <f>T("TURISMOS       ")</f>
        <v xml:space="preserve">TURISMOS       </v>
      </c>
      <c r="G11943" t="str">
        <f>T("De 16 a 19,99 CABALLOS FISCALES                   ")</f>
        <v xml:space="preserve">De 16 a 19,99 CABALLOS FISCALES                   </v>
      </c>
      <c r="I11943">
        <v>20</v>
      </c>
    </row>
    <row r="11944" spans="1:9">
      <c r="A11944" t="str">
        <f>T("2018")</f>
        <v>2018</v>
      </c>
      <c r="B11944" t="str">
        <f>T("FISICO                                            ")</f>
        <v xml:space="preserve">FISICO                                            </v>
      </c>
      <c r="C11944" t="str">
        <f>T("RETIRO              ")</f>
        <v xml:space="preserve">RETIRO              </v>
      </c>
      <c r="D11944" t="str">
        <f>T("IBIZA               ")</f>
        <v xml:space="preserve">IBIZA               </v>
      </c>
      <c r="E11944" t="str">
        <f>T("TU ")</f>
        <v xml:space="preserve">TU </v>
      </c>
      <c r="F11944" t="str">
        <f>T("TURISMOS       ")</f>
        <v xml:space="preserve">TURISMOS       </v>
      </c>
      <c r="G11944" t="str">
        <f>T("De 20 CABALLOS FISCALES en adelante               ")</f>
        <v xml:space="preserve">De 20 CABALLOS FISCALES en adelante               </v>
      </c>
      <c r="I11944">
        <v>7</v>
      </c>
    </row>
    <row r="11945" spans="1:9">
      <c r="A11945" t="str">
        <f>T("2018")</f>
        <v>2018</v>
      </c>
      <c r="B11945" t="str">
        <f>T("FISICO                                            ")</f>
        <v xml:space="preserve">FISICO                                            </v>
      </c>
      <c r="C11945" t="str">
        <f>T("RETIRO              ")</f>
        <v xml:space="preserve">RETIRO              </v>
      </c>
      <c r="D11945" t="str">
        <f>T("LOS JERONIMOS       ")</f>
        <v xml:space="preserve">LOS JERONIMOS       </v>
      </c>
      <c r="E11945" t="str">
        <f>T("TU ")</f>
        <v xml:space="preserve">TU </v>
      </c>
      <c r="F11945" t="str">
        <f>T("TURISMOS       ")</f>
        <v xml:space="preserve">TURISMOS       </v>
      </c>
      <c r="G11945" t="str">
        <f>T("De menos de 8 CABALLOS FISCALES                   ")</f>
        <v xml:space="preserve">De menos de 8 CABALLOS FISCALES                   </v>
      </c>
      <c r="I11945">
        <v>6</v>
      </c>
    </row>
    <row r="11946" spans="1:9">
      <c r="A11946" t="str">
        <f>T("2018")</f>
        <v>2018</v>
      </c>
      <c r="B11946" t="str">
        <f>T("FISICO                                            ")</f>
        <v xml:space="preserve">FISICO                                            </v>
      </c>
      <c r="C11946" t="str">
        <f>T("RETIRO              ")</f>
        <v xml:space="preserve">RETIRO              </v>
      </c>
      <c r="D11946" t="str">
        <f>T("LOS JERONIMOS       ")</f>
        <v xml:space="preserve">LOS JERONIMOS       </v>
      </c>
      <c r="E11946" t="str">
        <f>T("TU ")</f>
        <v xml:space="preserve">TU </v>
      </c>
      <c r="F11946" t="str">
        <f>T("TURISMOS       ")</f>
        <v xml:space="preserve">TURISMOS       </v>
      </c>
      <c r="G11946" t="str">
        <f>T("De 8 a 11,99 CABALLOS FISCALES                    ")</f>
        <v xml:space="preserve">De 8 a 11,99 CABALLOS FISCALES                    </v>
      </c>
      <c r="I11946">
        <v>37</v>
      </c>
    </row>
    <row r="11947" spans="1:9">
      <c r="A11947" t="str">
        <f>T("2018")</f>
        <v>2018</v>
      </c>
      <c r="B11947" t="str">
        <f>T("FISICO                                            ")</f>
        <v xml:space="preserve">FISICO                                            </v>
      </c>
      <c r="C11947" t="str">
        <f>T("RETIRO              ")</f>
        <v xml:space="preserve">RETIRO              </v>
      </c>
      <c r="D11947" t="str">
        <f>T("LOS JERONIMOS       ")</f>
        <v xml:space="preserve">LOS JERONIMOS       </v>
      </c>
      <c r="E11947" t="str">
        <f>T("TU ")</f>
        <v xml:space="preserve">TU </v>
      </c>
      <c r="F11947" t="str">
        <f>T("TURISMOS       ")</f>
        <v xml:space="preserve">TURISMOS       </v>
      </c>
      <c r="G11947" t="str">
        <f>T("De 12 a 15,99 CABALLOS FISCALES                   ")</f>
        <v xml:space="preserve">De 12 a 15,99 CABALLOS FISCALES                   </v>
      </c>
      <c r="I11947">
        <v>30</v>
      </c>
    </row>
    <row r="11948" spans="1:9">
      <c r="A11948" t="str">
        <f>T("2018")</f>
        <v>2018</v>
      </c>
      <c r="B11948" t="str">
        <f>T("FISICO                                            ")</f>
        <v xml:space="preserve">FISICO                                            </v>
      </c>
      <c r="C11948" t="str">
        <f>T("RETIRO              ")</f>
        <v xml:space="preserve">RETIRO              </v>
      </c>
      <c r="D11948" t="str">
        <f>T("LOS JERONIMOS       ")</f>
        <v xml:space="preserve">LOS JERONIMOS       </v>
      </c>
      <c r="E11948" t="str">
        <f>T("TU ")</f>
        <v xml:space="preserve">TU </v>
      </c>
      <c r="F11948" t="str">
        <f>T("TURISMOS       ")</f>
        <v xml:space="preserve">TURISMOS       </v>
      </c>
      <c r="G11948" t="str">
        <f>T("De 16 a 19,99 CABALLOS FISCALES                   ")</f>
        <v xml:space="preserve">De 16 a 19,99 CABALLOS FISCALES                   </v>
      </c>
      <c r="I11948">
        <v>13</v>
      </c>
    </row>
    <row r="11949" spans="1:9">
      <c r="A11949" t="str">
        <f>T("2018")</f>
        <v>2018</v>
      </c>
      <c r="B11949" t="str">
        <f>T("FISICO                                            ")</f>
        <v xml:space="preserve">FISICO                                            </v>
      </c>
      <c r="C11949" t="str">
        <f>T("RETIRO              ")</f>
        <v xml:space="preserve">RETIRO              </v>
      </c>
      <c r="D11949" t="str">
        <f>T("LOS JERONIMOS       ")</f>
        <v xml:space="preserve">LOS JERONIMOS       </v>
      </c>
      <c r="E11949" t="str">
        <f>T("TU ")</f>
        <v xml:space="preserve">TU </v>
      </c>
      <c r="F11949" t="str">
        <f>T("TURISMOS       ")</f>
        <v xml:space="preserve">TURISMOS       </v>
      </c>
      <c r="G11949" t="str">
        <f>T("De 20 CABALLOS FISCALES en adelante               ")</f>
        <v xml:space="preserve">De 20 CABALLOS FISCALES en adelante               </v>
      </c>
      <c r="I11949">
        <v>6</v>
      </c>
    </row>
    <row r="11950" spans="1:9">
      <c r="A11950" t="str">
        <f>T("2018")</f>
        <v>2018</v>
      </c>
      <c r="B11950" t="str">
        <f>T("FISICO                                            ")</f>
        <v xml:space="preserve">FISICO                                            </v>
      </c>
      <c r="C11950" t="str">
        <f>T("RETIRO              ")</f>
        <v xml:space="preserve">RETIRO              </v>
      </c>
      <c r="D11950" t="str">
        <f>T("NIÑO JESUS          ")</f>
        <v xml:space="preserve">NIÑO JESUS          </v>
      </c>
      <c r="E11950" t="str">
        <f>T("TU ")</f>
        <v xml:space="preserve">TU </v>
      </c>
      <c r="F11950" t="str">
        <f>T("TURISMOS       ")</f>
        <v xml:space="preserve">TURISMOS       </v>
      </c>
      <c r="G11950" t="str">
        <f>T("De menos de 8 CABALLOS FISCALES                   ")</f>
        <v xml:space="preserve">De menos de 8 CABALLOS FISCALES                   </v>
      </c>
      <c r="I11950">
        <v>8</v>
      </c>
    </row>
    <row r="11951" spans="1:9">
      <c r="A11951" t="str">
        <f>T("2018")</f>
        <v>2018</v>
      </c>
      <c r="B11951" t="str">
        <f>T("FISICO                                            ")</f>
        <v xml:space="preserve">FISICO                                            </v>
      </c>
      <c r="C11951" t="str">
        <f>T("RETIRO              ")</f>
        <v xml:space="preserve">RETIRO              </v>
      </c>
      <c r="D11951" t="str">
        <f>T("NIÑO JESUS          ")</f>
        <v xml:space="preserve">NIÑO JESUS          </v>
      </c>
      <c r="E11951" t="str">
        <f>T("TU ")</f>
        <v xml:space="preserve">TU </v>
      </c>
      <c r="F11951" t="str">
        <f>T("TURISMOS       ")</f>
        <v xml:space="preserve">TURISMOS       </v>
      </c>
      <c r="G11951" t="str">
        <f>T("De 8 a 11,99 CABALLOS FISCALES                    ")</f>
        <v xml:space="preserve">De 8 a 11,99 CABALLOS FISCALES                    </v>
      </c>
      <c r="I11951">
        <v>46</v>
      </c>
    </row>
    <row r="11952" spans="1:9">
      <c r="A11952" t="str">
        <f>T("2018")</f>
        <v>2018</v>
      </c>
      <c r="B11952" t="str">
        <f>T("FISICO                                            ")</f>
        <v xml:space="preserve">FISICO                                            </v>
      </c>
      <c r="C11952" t="str">
        <f>T("RETIRO              ")</f>
        <v xml:space="preserve">RETIRO              </v>
      </c>
      <c r="D11952" t="str">
        <f>T("NIÑO JESUS          ")</f>
        <v xml:space="preserve">NIÑO JESUS          </v>
      </c>
      <c r="E11952" t="str">
        <f>T("TU ")</f>
        <v xml:space="preserve">TU </v>
      </c>
      <c r="F11952" t="str">
        <f>T("TURISMOS       ")</f>
        <v xml:space="preserve">TURISMOS       </v>
      </c>
      <c r="G11952" t="str">
        <f>T("De 12 a 15,99 CABALLOS FISCALES                   ")</f>
        <v xml:space="preserve">De 12 a 15,99 CABALLOS FISCALES                   </v>
      </c>
      <c r="I11952">
        <v>43</v>
      </c>
    </row>
    <row r="11953" spans="1:9">
      <c r="A11953" t="str">
        <f>T("2018")</f>
        <v>2018</v>
      </c>
      <c r="B11953" t="str">
        <f>T("FISICO                                            ")</f>
        <v xml:space="preserve">FISICO                                            </v>
      </c>
      <c r="C11953" t="str">
        <f>T("RETIRO              ")</f>
        <v xml:space="preserve">RETIRO              </v>
      </c>
      <c r="D11953" t="str">
        <f>T("NIÑO JESUS          ")</f>
        <v xml:space="preserve">NIÑO JESUS          </v>
      </c>
      <c r="E11953" t="str">
        <f>T("TU ")</f>
        <v xml:space="preserve">TU </v>
      </c>
      <c r="F11953" t="str">
        <f>T("TURISMOS       ")</f>
        <v xml:space="preserve">TURISMOS       </v>
      </c>
      <c r="G11953" t="str">
        <f>T("De 16 a 19,99 CABALLOS FISCALES                   ")</f>
        <v xml:space="preserve">De 16 a 19,99 CABALLOS FISCALES                   </v>
      </c>
      <c r="I11953">
        <v>17</v>
      </c>
    </row>
    <row r="11954" spans="1:9">
      <c r="A11954" t="str">
        <f>T("2018")</f>
        <v>2018</v>
      </c>
      <c r="B11954" t="str">
        <f>T("FISICO                                            ")</f>
        <v xml:space="preserve">FISICO                                            </v>
      </c>
      <c r="C11954" t="str">
        <f>T("RETIRO              ")</f>
        <v xml:space="preserve">RETIRO              </v>
      </c>
      <c r="D11954" t="str">
        <f>T("NIÑO JESUS          ")</f>
        <v xml:space="preserve">NIÑO JESUS          </v>
      </c>
      <c r="E11954" t="str">
        <f>T("TU ")</f>
        <v xml:space="preserve">TU </v>
      </c>
      <c r="F11954" t="str">
        <f>T("TURISMOS       ")</f>
        <v xml:space="preserve">TURISMOS       </v>
      </c>
      <c r="G11954" t="str">
        <f>T("De 20 CABALLOS FISCALES en adelante               ")</f>
        <v xml:space="preserve">De 20 CABALLOS FISCALES en adelante               </v>
      </c>
      <c r="I11954">
        <v>4</v>
      </c>
    </row>
    <row r="11955" spans="1:9">
      <c r="A11955" t="str">
        <f>T("2018")</f>
        <v>2018</v>
      </c>
      <c r="B11955" t="str">
        <f>T("JURIDICO                                          ")</f>
        <v xml:space="preserve">JURIDICO                                          </v>
      </c>
      <c r="C11955" t="str">
        <f>T("RETIRO              ")</f>
        <v xml:space="preserve">RETIRO              </v>
      </c>
      <c r="D11955" t="str">
        <f>T("PACIFICO            ")</f>
        <v xml:space="preserve">PACIFICO            </v>
      </c>
      <c r="E11955" t="str">
        <f>T("TU ")</f>
        <v xml:space="preserve">TU </v>
      </c>
      <c r="F11955" t="str">
        <f>T("TURISMOS       ")</f>
        <v xml:space="preserve">TURISMOS       </v>
      </c>
      <c r="G11955" t="str">
        <f>T("De menos de 8 CABALLOS FISCALES                   ")</f>
        <v xml:space="preserve">De menos de 8 CABALLOS FISCALES                   </v>
      </c>
      <c r="I11955">
        <v>3</v>
      </c>
    </row>
    <row r="11956" spans="1:9">
      <c r="A11956" t="str">
        <f>T("2018")</f>
        <v>2018</v>
      </c>
      <c r="B11956" t="str">
        <f>T("JURIDICO                                          ")</f>
        <v xml:space="preserve">JURIDICO                                          </v>
      </c>
      <c r="C11956" t="str">
        <f>T("RETIRO              ")</f>
        <v xml:space="preserve">RETIRO              </v>
      </c>
      <c r="D11956" t="str">
        <f>T("PACIFICO            ")</f>
        <v xml:space="preserve">PACIFICO            </v>
      </c>
      <c r="E11956" t="str">
        <f>T("TU ")</f>
        <v xml:space="preserve">TU </v>
      </c>
      <c r="F11956" t="str">
        <f>T("TURISMOS       ")</f>
        <v xml:space="preserve">TURISMOS       </v>
      </c>
      <c r="G11956" t="str">
        <f>T("De 8 a 11,99 CABALLOS FISCALES                    ")</f>
        <v xml:space="preserve">De 8 a 11,99 CABALLOS FISCALES                    </v>
      </c>
      <c r="I11956">
        <v>7</v>
      </c>
    </row>
    <row r="11957" spans="1:9">
      <c r="A11957" t="str">
        <f>T("2018")</f>
        <v>2018</v>
      </c>
      <c r="B11957" t="str">
        <f>T("JURIDICO                                          ")</f>
        <v xml:space="preserve">JURIDICO                                          </v>
      </c>
      <c r="C11957" t="str">
        <f>T("RETIRO              ")</f>
        <v xml:space="preserve">RETIRO              </v>
      </c>
      <c r="D11957" t="str">
        <f>T("PACIFICO            ")</f>
        <v xml:space="preserve">PACIFICO            </v>
      </c>
      <c r="E11957" t="str">
        <f>T("TU ")</f>
        <v xml:space="preserve">TU </v>
      </c>
      <c r="F11957" t="str">
        <f>T("TURISMOS       ")</f>
        <v xml:space="preserve">TURISMOS       </v>
      </c>
      <c r="G11957" t="str">
        <f>T("De 12 a 15,99 CABALLOS FISCALES                   ")</f>
        <v xml:space="preserve">De 12 a 15,99 CABALLOS FISCALES                   </v>
      </c>
      <c r="I11957">
        <v>6</v>
      </c>
    </row>
    <row r="11958" spans="1:9">
      <c r="A11958" t="str">
        <f>T("2018")</f>
        <v>2018</v>
      </c>
      <c r="B11958" t="str">
        <f>T("JURIDICO                                          ")</f>
        <v xml:space="preserve">JURIDICO                                          </v>
      </c>
      <c r="C11958" t="str">
        <f>T("RETIRO              ")</f>
        <v xml:space="preserve">RETIRO              </v>
      </c>
      <c r="D11958" t="str">
        <f>T("PACIFICO            ")</f>
        <v xml:space="preserve">PACIFICO            </v>
      </c>
      <c r="E11958" t="str">
        <f>T("TU ")</f>
        <v xml:space="preserve">TU </v>
      </c>
      <c r="F11958" t="str">
        <f>T("TURISMOS       ")</f>
        <v xml:space="preserve">TURISMOS       </v>
      </c>
      <c r="G11958" t="str">
        <f>T("De 16 a 19,99 CABALLOS FISCALES                   ")</f>
        <v xml:space="preserve">De 16 a 19,99 CABALLOS FISCALES                   </v>
      </c>
      <c r="I11958">
        <v>7</v>
      </c>
    </row>
    <row r="11959" spans="1:9">
      <c r="A11959" t="str">
        <f>T("2018")</f>
        <v>2018</v>
      </c>
      <c r="B11959" t="str">
        <f>T("JURIDICO                                          ")</f>
        <v xml:space="preserve">JURIDICO                                          </v>
      </c>
      <c r="C11959" t="str">
        <f>T("RETIRO              ")</f>
        <v xml:space="preserve">RETIRO              </v>
      </c>
      <c r="D11959" t="str">
        <f>T("PACIFICO            ")</f>
        <v xml:space="preserve">PACIFICO            </v>
      </c>
      <c r="E11959" t="str">
        <f>T("TU ")</f>
        <v xml:space="preserve">TU </v>
      </c>
      <c r="F11959" t="str">
        <f>T("TURISMOS       ")</f>
        <v xml:space="preserve">TURISMOS       </v>
      </c>
      <c r="G11959" t="str">
        <f>T("De 20 CABALLOS FISCALES en adelante               ")</f>
        <v xml:space="preserve">De 20 CABALLOS FISCALES en adelante               </v>
      </c>
      <c r="I11959">
        <v>1</v>
      </c>
    </row>
    <row r="11960" spans="1:9">
      <c r="A11960" t="str">
        <f>T("2018")</f>
        <v>2018</v>
      </c>
      <c r="B11960" t="str">
        <f>T("JURIDICO                                          ")</f>
        <v xml:space="preserve">JURIDICO                                          </v>
      </c>
      <c r="C11960" t="str">
        <f>T("RETIRO              ")</f>
        <v xml:space="preserve">RETIRO              </v>
      </c>
      <c r="D11960" t="str">
        <f>T("ADELFAS             ")</f>
        <v xml:space="preserve">ADELFAS             </v>
      </c>
      <c r="E11960" t="str">
        <f>T("TU ")</f>
        <v xml:space="preserve">TU </v>
      </c>
      <c r="F11960" t="str">
        <f>T("TURISMOS       ")</f>
        <v xml:space="preserve">TURISMOS       </v>
      </c>
      <c r="G11960" t="str">
        <f>T("De menos de 8 CABALLOS FISCALES                   ")</f>
        <v xml:space="preserve">De menos de 8 CABALLOS FISCALES                   </v>
      </c>
      <c r="I11960">
        <v>1</v>
      </c>
    </row>
    <row r="11961" spans="1:9">
      <c r="A11961" t="str">
        <f>T("2018")</f>
        <v>2018</v>
      </c>
      <c r="B11961" t="str">
        <f>T("JURIDICO                                          ")</f>
        <v xml:space="preserve">JURIDICO                                          </v>
      </c>
      <c r="C11961" t="str">
        <f>T("RETIRO              ")</f>
        <v xml:space="preserve">RETIRO              </v>
      </c>
      <c r="D11961" t="str">
        <f>T("ADELFAS             ")</f>
        <v xml:space="preserve">ADELFAS             </v>
      </c>
      <c r="E11961" t="str">
        <f>T("TU ")</f>
        <v xml:space="preserve">TU </v>
      </c>
      <c r="F11961" t="str">
        <f>T("TURISMOS       ")</f>
        <v xml:space="preserve">TURISMOS       </v>
      </c>
      <c r="G11961" t="str">
        <f>T("De 8 a 11,99 CABALLOS FISCALES                    ")</f>
        <v xml:space="preserve">De 8 a 11,99 CABALLOS FISCALES                    </v>
      </c>
      <c r="I11961">
        <v>5</v>
      </c>
    </row>
    <row r="11962" spans="1:9">
      <c r="A11962" t="str">
        <f>T("2018")</f>
        <v>2018</v>
      </c>
      <c r="B11962" t="str">
        <f>T("JURIDICO                                          ")</f>
        <v xml:space="preserve">JURIDICO                                          </v>
      </c>
      <c r="C11962" t="str">
        <f>T("RETIRO              ")</f>
        <v xml:space="preserve">RETIRO              </v>
      </c>
      <c r="D11962" t="str">
        <f>T("ADELFAS             ")</f>
        <v xml:space="preserve">ADELFAS             </v>
      </c>
      <c r="E11962" t="str">
        <f>T("TU ")</f>
        <v xml:space="preserve">TU </v>
      </c>
      <c r="F11962" t="str">
        <f>T("TURISMOS       ")</f>
        <v xml:space="preserve">TURISMOS       </v>
      </c>
      <c r="G11962" t="str">
        <f>T("De 12 a 15,99 CABALLOS FISCALES                   ")</f>
        <v xml:space="preserve">De 12 a 15,99 CABALLOS FISCALES                   </v>
      </c>
      <c r="I11962">
        <v>3</v>
      </c>
    </row>
    <row r="11963" spans="1:9">
      <c r="A11963" t="str">
        <f>T("2018")</f>
        <v>2018</v>
      </c>
      <c r="B11963" t="str">
        <f>T("JURIDICO                                          ")</f>
        <v xml:space="preserve">JURIDICO                                          </v>
      </c>
      <c r="C11963" t="str">
        <f>T("RETIRO              ")</f>
        <v xml:space="preserve">RETIRO              </v>
      </c>
      <c r="D11963" t="str">
        <f>T("ADELFAS             ")</f>
        <v xml:space="preserve">ADELFAS             </v>
      </c>
      <c r="E11963" t="str">
        <f>T("TU ")</f>
        <v xml:space="preserve">TU </v>
      </c>
      <c r="F11963" t="str">
        <f>T("TURISMOS       ")</f>
        <v xml:space="preserve">TURISMOS       </v>
      </c>
      <c r="G11963" t="str">
        <f>T("De 16 a 19,99 CABALLOS FISCALES                   ")</f>
        <v xml:space="preserve">De 16 a 19,99 CABALLOS FISCALES                   </v>
      </c>
      <c r="I11963">
        <v>2</v>
      </c>
    </row>
    <row r="11964" spans="1:9">
      <c r="A11964" t="str">
        <f>T("2018")</f>
        <v>2018</v>
      </c>
      <c r="B11964" t="str">
        <f>T("JURIDICO                                          ")</f>
        <v xml:space="preserve">JURIDICO                                          </v>
      </c>
      <c r="C11964" t="str">
        <f>T("RETIRO              ")</f>
        <v xml:space="preserve">RETIRO              </v>
      </c>
      <c r="D11964" t="str">
        <f>T("ADELFAS             ")</f>
        <v xml:space="preserve">ADELFAS             </v>
      </c>
      <c r="E11964" t="str">
        <f>T("TU ")</f>
        <v xml:space="preserve">TU </v>
      </c>
      <c r="F11964" t="str">
        <f>T("TURISMOS       ")</f>
        <v xml:space="preserve">TURISMOS       </v>
      </c>
      <c r="G11964" t="str">
        <f>T("De 20 CABALLOS FISCALES en adelante               ")</f>
        <v xml:space="preserve">De 20 CABALLOS FISCALES en adelante               </v>
      </c>
      <c r="I11964">
        <v>1</v>
      </c>
    </row>
    <row r="11965" spans="1:9">
      <c r="A11965" t="str">
        <f>T("2018")</f>
        <v>2018</v>
      </c>
      <c r="B11965" t="str">
        <f>T("JURIDICO                                          ")</f>
        <v xml:space="preserve">JURIDICO                                          </v>
      </c>
      <c r="C11965" t="str">
        <f>T("RETIRO              ")</f>
        <v xml:space="preserve">RETIRO              </v>
      </c>
      <c r="D11965" t="str">
        <f>T("ESTRELLA            ")</f>
        <v xml:space="preserve">ESTRELLA            </v>
      </c>
      <c r="E11965" t="str">
        <f>T("TU ")</f>
        <v xml:space="preserve">TU </v>
      </c>
      <c r="F11965" t="str">
        <f>T("TURISMOS       ")</f>
        <v xml:space="preserve">TURISMOS       </v>
      </c>
      <c r="G11965" t="str">
        <f>T("De menos de 8 CABALLOS FISCALES                   ")</f>
        <v xml:space="preserve">De menos de 8 CABALLOS FISCALES                   </v>
      </c>
      <c r="I11965">
        <v>2</v>
      </c>
    </row>
    <row r="11966" spans="1:9">
      <c r="A11966" t="str">
        <f>T("2018")</f>
        <v>2018</v>
      </c>
      <c r="B11966" t="str">
        <f>T("JURIDICO                                          ")</f>
        <v xml:space="preserve">JURIDICO                                          </v>
      </c>
      <c r="C11966" t="str">
        <f>T("RETIRO              ")</f>
        <v xml:space="preserve">RETIRO              </v>
      </c>
      <c r="D11966" t="str">
        <f>T("ESTRELLA            ")</f>
        <v xml:space="preserve">ESTRELLA            </v>
      </c>
      <c r="E11966" t="str">
        <f>T("TU ")</f>
        <v xml:space="preserve">TU </v>
      </c>
      <c r="F11966" t="str">
        <f>T("TURISMOS       ")</f>
        <v xml:space="preserve">TURISMOS       </v>
      </c>
      <c r="G11966" t="str">
        <f>T("De 8 a 11,99 CABALLOS FISCALES                    ")</f>
        <v xml:space="preserve">De 8 a 11,99 CABALLOS FISCALES                    </v>
      </c>
      <c r="I11966">
        <v>6</v>
      </c>
    </row>
    <row r="11967" spans="1:9">
      <c r="A11967" t="str">
        <f>T("2018")</f>
        <v>2018</v>
      </c>
      <c r="B11967" t="str">
        <f>T("JURIDICO                                          ")</f>
        <v xml:space="preserve">JURIDICO                                          </v>
      </c>
      <c r="C11967" t="str">
        <f>T("RETIRO              ")</f>
        <v xml:space="preserve">RETIRO              </v>
      </c>
      <c r="D11967" t="str">
        <f>T("ESTRELLA            ")</f>
        <v xml:space="preserve">ESTRELLA            </v>
      </c>
      <c r="E11967" t="str">
        <f>T("TU ")</f>
        <v xml:space="preserve">TU </v>
      </c>
      <c r="F11967" t="str">
        <f>T("TURISMOS       ")</f>
        <v xml:space="preserve">TURISMOS       </v>
      </c>
      <c r="G11967" t="str">
        <f>T("De 12 a 15,99 CABALLOS FISCALES                   ")</f>
        <v xml:space="preserve">De 12 a 15,99 CABALLOS FISCALES                   </v>
      </c>
      <c r="I11967">
        <v>7</v>
      </c>
    </row>
    <row r="11968" spans="1:9">
      <c r="A11968" t="str">
        <f>T("2018")</f>
        <v>2018</v>
      </c>
      <c r="B11968" t="str">
        <f>T("JURIDICO                                          ")</f>
        <v xml:space="preserve">JURIDICO                                          </v>
      </c>
      <c r="C11968" t="str">
        <f>T("RETIRO              ")</f>
        <v xml:space="preserve">RETIRO              </v>
      </c>
      <c r="D11968" t="str">
        <f>T("ESTRELLA            ")</f>
        <v xml:space="preserve">ESTRELLA            </v>
      </c>
      <c r="E11968" t="str">
        <f>T("TU ")</f>
        <v xml:space="preserve">TU </v>
      </c>
      <c r="F11968" t="str">
        <f>T("TURISMOS       ")</f>
        <v xml:space="preserve">TURISMOS       </v>
      </c>
      <c r="G11968" t="str">
        <f>T("De 16 a 19,99 CABALLOS FISCALES                   ")</f>
        <v xml:space="preserve">De 16 a 19,99 CABALLOS FISCALES                   </v>
      </c>
      <c r="I11968">
        <v>7</v>
      </c>
    </row>
    <row r="11969" spans="1:9">
      <c r="A11969" t="str">
        <f>T("2018")</f>
        <v>2018</v>
      </c>
      <c r="B11969" t="str">
        <f>T("JURIDICO                                          ")</f>
        <v xml:space="preserve">JURIDICO                                          </v>
      </c>
      <c r="C11969" t="str">
        <f>T("RETIRO              ")</f>
        <v xml:space="preserve">RETIRO              </v>
      </c>
      <c r="D11969" t="str">
        <f>T("IBIZA               ")</f>
        <v xml:space="preserve">IBIZA               </v>
      </c>
      <c r="E11969" t="str">
        <f>T("TU ")</f>
        <v xml:space="preserve">TU </v>
      </c>
      <c r="F11969" t="str">
        <f>T("TURISMOS       ")</f>
        <v xml:space="preserve">TURISMOS       </v>
      </c>
      <c r="G11969" t="str">
        <f>T("De 8 a 11,99 CABALLOS FISCALES                    ")</f>
        <v xml:space="preserve">De 8 a 11,99 CABALLOS FISCALES                    </v>
      </c>
      <c r="I11969">
        <v>9</v>
      </c>
    </row>
    <row r="11970" spans="1:9">
      <c r="A11970" t="str">
        <f>T("2018")</f>
        <v>2018</v>
      </c>
      <c r="B11970" t="str">
        <f>T("JURIDICO                                          ")</f>
        <v xml:space="preserve">JURIDICO                                          </v>
      </c>
      <c r="C11970" t="str">
        <f>T("RETIRO              ")</f>
        <v xml:space="preserve">RETIRO              </v>
      </c>
      <c r="D11970" t="str">
        <f>T("IBIZA               ")</f>
        <v xml:space="preserve">IBIZA               </v>
      </c>
      <c r="E11970" t="str">
        <f>T("TU ")</f>
        <v xml:space="preserve">TU </v>
      </c>
      <c r="F11970" t="str">
        <f>T("TURISMOS       ")</f>
        <v xml:space="preserve">TURISMOS       </v>
      </c>
      <c r="G11970" t="str">
        <f>T("De 12 a 15,99 CABALLOS FISCALES                   ")</f>
        <v xml:space="preserve">De 12 a 15,99 CABALLOS FISCALES                   </v>
      </c>
      <c r="I11970">
        <v>4</v>
      </c>
    </row>
    <row r="11971" spans="1:9">
      <c r="A11971" t="str">
        <f>T("2018")</f>
        <v>2018</v>
      </c>
      <c r="B11971" t="str">
        <f>T("JURIDICO                                          ")</f>
        <v xml:space="preserve">JURIDICO                                          </v>
      </c>
      <c r="C11971" t="str">
        <f>T("RETIRO              ")</f>
        <v xml:space="preserve">RETIRO              </v>
      </c>
      <c r="D11971" t="str">
        <f>T("IBIZA               ")</f>
        <v xml:space="preserve">IBIZA               </v>
      </c>
      <c r="E11971" t="str">
        <f>T("TU ")</f>
        <v xml:space="preserve">TU </v>
      </c>
      <c r="F11971" t="str">
        <f>T("TURISMOS       ")</f>
        <v xml:space="preserve">TURISMOS       </v>
      </c>
      <c r="G11971" t="str">
        <f>T("De 16 a 19,99 CABALLOS FISCALES                   ")</f>
        <v xml:space="preserve">De 16 a 19,99 CABALLOS FISCALES                   </v>
      </c>
      <c r="I11971">
        <v>4</v>
      </c>
    </row>
    <row r="11972" spans="1:9">
      <c r="A11972" t="str">
        <f>T("2018")</f>
        <v>2018</v>
      </c>
      <c r="B11972" t="str">
        <f>T("JURIDICO                                          ")</f>
        <v xml:space="preserve">JURIDICO                                          </v>
      </c>
      <c r="C11972" t="str">
        <f>T("RETIRO              ")</f>
        <v xml:space="preserve">RETIRO              </v>
      </c>
      <c r="D11972" t="str">
        <f>T("IBIZA               ")</f>
        <v xml:space="preserve">IBIZA               </v>
      </c>
      <c r="E11972" t="str">
        <f>T("TU ")</f>
        <v xml:space="preserve">TU </v>
      </c>
      <c r="F11972" t="str">
        <f>T("TURISMOS       ")</f>
        <v xml:space="preserve">TURISMOS       </v>
      </c>
      <c r="G11972" t="str">
        <f>T("De 20 CABALLOS FISCALES en adelante               ")</f>
        <v xml:space="preserve">De 20 CABALLOS FISCALES en adelante               </v>
      </c>
      <c r="I11972">
        <v>5</v>
      </c>
    </row>
    <row r="11973" spans="1:9">
      <c r="A11973" t="str">
        <f>T("2018")</f>
        <v>2018</v>
      </c>
      <c r="B11973" t="str">
        <f>T("JURIDICO                                          ")</f>
        <v xml:space="preserve">JURIDICO                                          </v>
      </c>
      <c r="C11973" t="str">
        <f>T("RETIRO              ")</f>
        <v xml:space="preserve">RETIRO              </v>
      </c>
      <c r="D11973" t="str">
        <f>T("LOS JERONIMOS       ")</f>
        <v xml:space="preserve">LOS JERONIMOS       </v>
      </c>
      <c r="E11973" t="str">
        <f>T("TU ")</f>
        <v xml:space="preserve">TU </v>
      </c>
      <c r="F11973" t="str">
        <f>T("TURISMOS       ")</f>
        <v xml:space="preserve">TURISMOS       </v>
      </c>
      <c r="G11973" t="str">
        <f>T("De menos de 8 CABALLOS FISCALES                   ")</f>
        <v xml:space="preserve">De menos de 8 CABALLOS FISCALES                   </v>
      </c>
      <c r="I11973">
        <v>1</v>
      </c>
    </row>
    <row r="11974" spans="1:9">
      <c r="A11974" t="str">
        <f>T("2018")</f>
        <v>2018</v>
      </c>
      <c r="B11974" t="str">
        <f>T("JURIDICO                                          ")</f>
        <v xml:space="preserve">JURIDICO                                          </v>
      </c>
      <c r="C11974" t="str">
        <f>T("RETIRO              ")</f>
        <v xml:space="preserve">RETIRO              </v>
      </c>
      <c r="D11974" t="str">
        <f>T("LOS JERONIMOS       ")</f>
        <v xml:space="preserve">LOS JERONIMOS       </v>
      </c>
      <c r="E11974" t="str">
        <f>T("TU ")</f>
        <v xml:space="preserve">TU </v>
      </c>
      <c r="F11974" t="str">
        <f>T("TURISMOS       ")</f>
        <v xml:space="preserve">TURISMOS       </v>
      </c>
      <c r="G11974" t="str">
        <f>T("De 8 a 11,99 CABALLOS FISCALES                    ")</f>
        <v xml:space="preserve">De 8 a 11,99 CABALLOS FISCALES                    </v>
      </c>
      <c r="I11974">
        <v>11</v>
      </c>
    </row>
    <row r="11975" spans="1:9">
      <c r="A11975" t="str">
        <f>T("2018")</f>
        <v>2018</v>
      </c>
      <c r="B11975" t="str">
        <f>T("JURIDICO                                          ")</f>
        <v xml:space="preserve">JURIDICO                                          </v>
      </c>
      <c r="C11975" t="str">
        <f>T("RETIRO              ")</f>
        <v xml:space="preserve">RETIRO              </v>
      </c>
      <c r="D11975" t="str">
        <f>T("LOS JERONIMOS       ")</f>
        <v xml:space="preserve">LOS JERONIMOS       </v>
      </c>
      <c r="E11975" t="str">
        <f>T("TU ")</f>
        <v xml:space="preserve">TU </v>
      </c>
      <c r="F11975" t="str">
        <f>T("TURISMOS       ")</f>
        <v xml:space="preserve">TURISMOS       </v>
      </c>
      <c r="G11975" t="str">
        <f>T("De 12 a 15,99 CABALLOS FISCALES                   ")</f>
        <v xml:space="preserve">De 12 a 15,99 CABALLOS FISCALES                   </v>
      </c>
      <c r="I11975">
        <v>6</v>
      </c>
    </row>
    <row r="11976" spans="1:9">
      <c r="A11976" t="str">
        <f>T("2018")</f>
        <v>2018</v>
      </c>
      <c r="B11976" t="str">
        <f>T("JURIDICO                                          ")</f>
        <v xml:space="preserve">JURIDICO                                          </v>
      </c>
      <c r="C11976" t="str">
        <f>T("RETIRO              ")</f>
        <v xml:space="preserve">RETIRO              </v>
      </c>
      <c r="D11976" t="str">
        <f>T("LOS JERONIMOS       ")</f>
        <v xml:space="preserve">LOS JERONIMOS       </v>
      </c>
      <c r="E11976" t="str">
        <f>T("TU ")</f>
        <v xml:space="preserve">TU </v>
      </c>
      <c r="F11976" t="str">
        <f>T("TURISMOS       ")</f>
        <v xml:space="preserve">TURISMOS       </v>
      </c>
      <c r="G11976" t="str">
        <f>T("De 16 a 19,99 CABALLOS FISCALES                   ")</f>
        <v xml:space="preserve">De 16 a 19,99 CABALLOS FISCALES                   </v>
      </c>
      <c r="I11976">
        <v>2</v>
      </c>
    </row>
    <row r="11977" spans="1:9">
      <c r="A11977" t="str">
        <f>T("2018")</f>
        <v>2018</v>
      </c>
      <c r="B11977" t="str">
        <f>T("JURIDICO                                          ")</f>
        <v xml:space="preserve">JURIDICO                                          </v>
      </c>
      <c r="C11977" t="str">
        <f>T("RETIRO              ")</f>
        <v xml:space="preserve">RETIRO              </v>
      </c>
      <c r="D11977" t="str">
        <f>T("NIÑO JESUS          ")</f>
        <v xml:space="preserve">NIÑO JESUS          </v>
      </c>
      <c r="E11977" t="str">
        <f>T("TU ")</f>
        <v xml:space="preserve">TU </v>
      </c>
      <c r="F11977" t="str">
        <f>T("TURISMOS       ")</f>
        <v xml:space="preserve">TURISMOS       </v>
      </c>
      <c r="G11977" t="str">
        <f>T("De menos de 8 CABALLOS FISCALES                   ")</f>
        <v xml:space="preserve">De menos de 8 CABALLOS FISCALES                   </v>
      </c>
      <c r="I11977">
        <v>1</v>
      </c>
    </row>
    <row r="11978" spans="1:9">
      <c r="A11978" t="str">
        <f>T("2018")</f>
        <v>2018</v>
      </c>
      <c r="B11978" t="str">
        <f>T("JURIDICO                                          ")</f>
        <v xml:space="preserve">JURIDICO                                          </v>
      </c>
      <c r="C11978" t="str">
        <f>T("RETIRO              ")</f>
        <v xml:space="preserve">RETIRO              </v>
      </c>
      <c r="D11978" t="str">
        <f>T("NIÑO JESUS          ")</f>
        <v xml:space="preserve">NIÑO JESUS          </v>
      </c>
      <c r="E11978" t="str">
        <f>T("TU ")</f>
        <v xml:space="preserve">TU </v>
      </c>
      <c r="F11978" t="str">
        <f>T("TURISMOS       ")</f>
        <v xml:space="preserve">TURISMOS       </v>
      </c>
      <c r="G11978" t="str">
        <f>T("De 8 a 11,99 CABALLOS FISCALES                    ")</f>
        <v xml:space="preserve">De 8 a 11,99 CABALLOS FISCALES                    </v>
      </c>
      <c r="I11978">
        <v>10</v>
      </c>
    </row>
    <row r="11979" spans="1:9">
      <c r="A11979" t="str">
        <f>T("2018")</f>
        <v>2018</v>
      </c>
      <c r="B11979" t="str">
        <f>T("JURIDICO                                          ")</f>
        <v xml:space="preserve">JURIDICO                                          </v>
      </c>
      <c r="C11979" t="str">
        <f>T("RETIRO              ")</f>
        <v xml:space="preserve">RETIRO              </v>
      </c>
      <c r="D11979" t="str">
        <f>T("NIÑO JESUS          ")</f>
        <v xml:space="preserve">NIÑO JESUS          </v>
      </c>
      <c r="E11979" t="str">
        <f>T("TU ")</f>
        <v xml:space="preserve">TU </v>
      </c>
      <c r="F11979" t="str">
        <f>T("TURISMOS       ")</f>
        <v xml:space="preserve">TURISMOS       </v>
      </c>
      <c r="G11979" t="str">
        <f>T("De 12 a 15,99 CABALLOS FISCALES                   ")</f>
        <v xml:space="preserve">De 12 a 15,99 CABALLOS FISCALES                   </v>
      </c>
      <c r="I11979">
        <v>8</v>
      </c>
    </row>
    <row r="11980" spans="1:9">
      <c r="A11980" t="str">
        <f>T("2018")</f>
        <v>2018</v>
      </c>
      <c r="B11980" t="str">
        <f>T("JURIDICO                                          ")</f>
        <v xml:space="preserve">JURIDICO                                          </v>
      </c>
      <c r="C11980" t="str">
        <f>T("RETIRO              ")</f>
        <v xml:space="preserve">RETIRO              </v>
      </c>
      <c r="D11980" t="str">
        <f>T("NIÑO JESUS          ")</f>
        <v xml:space="preserve">NIÑO JESUS          </v>
      </c>
      <c r="E11980" t="str">
        <f>T("TU ")</f>
        <v xml:space="preserve">TU </v>
      </c>
      <c r="F11980" t="str">
        <f>T("TURISMOS       ")</f>
        <v xml:space="preserve">TURISMOS       </v>
      </c>
      <c r="G11980" t="str">
        <f>T("De 16 a 19,99 CABALLOS FISCALES                   ")</f>
        <v xml:space="preserve">De 16 a 19,99 CABALLOS FISCALES                   </v>
      </c>
      <c r="I11980">
        <v>1</v>
      </c>
    </row>
    <row r="11981" spans="1:9">
      <c r="A11981" t="str">
        <f>T("2018")</f>
        <v>2018</v>
      </c>
      <c r="B11981" t="str">
        <f>T("JURIDICO                                          ")</f>
        <v xml:space="preserve">JURIDICO                                          </v>
      </c>
      <c r="C11981" t="str">
        <f>T("RETIRO              ")</f>
        <v xml:space="preserve">RETIRO              </v>
      </c>
      <c r="D11981" t="str">
        <f>T("NIÑO JESUS          ")</f>
        <v xml:space="preserve">NIÑO JESUS          </v>
      </c>
      <c r="E11981" t="str">
        <f>T("TU ")</f>
        <v xml:space="preserve">TU </v>
      </c>
      <c r="F11981" t="str">
        <f>T("TURISMOS       ")</f>
        <v xml:space="preserve">TURISMOS       </v>
      </c>
      <c r="G11981" t="str">
        <f>T("De 20 CABALLOS FISCALES en adelante               ")</f>
        <v xml:space="preserve">De 20 CABALLOS FISCALES en adelante               </v>
      </c>
      <c r="I11981">
        <v>4</v>
      </c>
    </row>
    <row r="11982" spans="1:9">
      <c r="A11982" t="str">
        <f>T("2018")</f>
        <v>2018</v>
      </c>
      <c r="B11982" t="str">
        <f>T("FISICO                                            ")</f>
        <v xml:space="preserve">FISICO                                            </v>
      </c>
      <c r="C11982" t="str">
        <f>T("RETIRO              ")</f>
        <v xml:space="preserve">RETIRO              </v>
      </c>
      <c r="D11982" t="str">
        <f>T("IBIZA               ")</f>
        <v xml:space="preserve">IBIZA               </v>
      </c>
      <c r="E11982" t="str">
        <f>T("TU ")</f>
        <v xml:space="preserve">TU </v>
      </c>
      <c r="F11982" t="str">
        <f>T("TURISMOS       ")</f>
        <v xml:space="preserve">TURISMOS       </v>
      </c>
      <c r="G11982" t="str">
        <f>T("De 8 a 11,99 CABALLOS FISCALES                    ")</f>
        <v xml:space="preserve">De 8 a 11,99 CABALLOS FISCALES                    </v>
      </c>
      <c r="I11982">
        <v>1</v>
      </c>
    </row>
    <row r="11983" spans="1:9">
      <c r="A11983" t="str">
        <f>T("2018")</f>
        <v>2018</v>
      </c>
      <c r="B11983" t="str">
        <f>T("FISICO                                            ")</f>
        <v xml:space="preserve">FISICO                                            </v>
      </c>
      <c r="C11983" t="str">
        <f>T("SALAMANCA           ")</f>
        <v xml:space="preserve">SALAMANCA           </v>
      </c>
      <c r="D11983" t="str">
        <f>T("GOYA                ")</f>
        <v xml:space="preserve">GOYA                </v>
      </c>
      <c r="E11983" t="str">
        <f>T("AU ")</f>
        <v xml:space="preserve">AU </v>
      </c>
      <c r="F11983" t="str">
        <f>T("AUTOBUSES      ")</f>
        <v xml:space="preserve">AUTOBUSES      </v>
      </c>
      <c r="G11983" t="str">
        <f>T("De 21 a 50 PLAZAS                                 ")</f>
        <v xml:space="preserve">De 21 a 50 PLAZAS                                 </v>
      </c>
      <c r="H11983" t="str">
        <f>T("DIESEL                                            ")</f>
        <v xml:space="preserve">DIESEL                                            </v>
      </c>
      <c r="I11983">
        <v>2</v>
      </c>
    </row>
    <row r="11984" spans="1:9">
      <c r="A11984" t="str">
        <f>T("2018")</f>
        <v>2018</v>
      </c>
      <c r="B11984" t="str">
        <f>T("JURIDICO                                          ")</f>
        <v xml:space="preserve">JURIDICO                                          </v>
      </c>
      <c r="C11984" t="str">
        <f>T("SALAMANCA           ")</f>
        <v xml:space="preserve">SALAMANCA           </v>
      </c>
      <c r="D11984" t="str">
        <f>T("RECOLETOS           ")</f>
        <v xml:space="preserve">RECOLETOS           </v>
      </c>
      <c r="E11984" t="str">
        <f>T("AU ")</f>
        <v xml:space="preserve">AU </v>
      </c>
      <c r="F11984" t="str">
        <f>T("AUTOBUSES      ")</f>
        <v xml:space="preserve">AUTOBUSES      </v>
      </c>
      <c r="G11984" t="str">
        <f>T("De menos de 21 PLAZAS                             ")</f>
        <v xml:space="preserve">De menos de 21 PLAZAS                             </v>
      </c>
      <c r="H11984" t="str">
        <f>T("DIESEL                                            ")</f>
        <v xml:space="preserve">DIESEL                                            </v>
      </c>
      <c r="I11984">
        <v>3</v>
      </c>
    </row>
    <row r="11985" spans="1:9">
      <c r="A11985" t="str">
        <f>T("2018")</f>
        <v>2018</v>
      </c>
      <c r="B11985" t="str">
        <f>T("JURIDICO                                          ")</f>
        <v xml:space="preserve">JURIDICO                                          </v>
      </c>
      <c r="C11985" t="str">
        <f>T("SALAMANCA           ")</f>
        <v xml:space="preserve">SALAMANCA           </v>
      </c>
      <c r="D11985" t="str">
        <f>T("RECOLETOS           ")</f>
        <v xml:space="preserve">RECOLETOS           </v>
      </c>
      <c r="E11985" t="str">
        <f>T("AU ")</f>
        <v xml:space="preserve">AU </v>
      </c>
      <c r="F11985" t="str">
        <f>T("AUTOBUSES      ")</f>
        <v xml:space="preserve">AUTOBUSES      </v>
      </c>
      <c r="G11985" t="str">
        <f>T("De 51 PLAZAS en adelante                          ")</f>
        <v xml:space="preserve">De 51 PLAZAS en adelante                          </v>
      </c>
      <c r="H11985" t="str">
        <f>T("DIESEL                                            ")</f>
        <v xml:space="preserve">DIESEL                                            </v>
      </c>
      <c r="I11985">
        <v>2</v>
      </c>
    </row>
    <row r="11986" spans="1:9">
      <c r="A11986" t="str">
        <f>T("2018")</f>
        <v>2018</v>
      </c>
      <c r="B11986" t="str">
        <f>T("JURIDICO                                          ")</f>
        <v xml:space="preserve">JURIDICO                                          </v>
      </c>
      <c r="C11986" t="str">
        <f>T("SALAMANCA           ")</f>
        <v xml:space="preserve">SALAMANCA           </v>
      </c>
      <c r="D11986" t="str">
        <f>T("GOYA                ")</f>
        <v xml:space="preserve">GOYA                </v>
      </c>
      <c r="E11986" t="str">
        <f>T("AU ")</f>
        <v xml:space="preserve">AU </v>
      </c>
      <c r="F11986" t="str">
        <f>T("AUTOBUSES      ")</f>
        <v xml:space="preserve">AUTOBUSES      </v>
      </c>
      <c r="G11986" t="str">
        <f>T("De menos de 21 PLAZAS                             ")</f>
        <v xml:space="preserve">De menos de 21 PLAZAS                             </v>
      </c>
      <c r="H11986" t="str">
        <f>T("DIESEL                                            ")</f>
        <v xml:space="preserve">DIESEL                                            </v>
      </c>
      <c r="I11986">
        <v>9</v>
      </c>
    </row>
    <row r="11987" spans="1:9">
      <c r="A11987" t="str">
        <f>T("2018")</f>
        <v>2018</v>
      </c>
      <c r="B11987" t="str">
        <f>T("JURIDICO                                          ")</f>
        <v xml:space="preserve">JURIDICO                                          </v>
      </c>
      <c r="C11987" t="str">
        <f>T("SALAMANCA           ")</f>
        <v xml:space="preserve">SALAMANCA           </v>
      </c>
      <c r="D11987" t="str">
        <f>T("GOYA                ")</f>
        <v xml:space="preserve">GOYA                </v>
      </c>
      <c r="E11987" t="str">
        <f>T("AU ")</f>
        <v xml:space="preserve">AU </v>
      </c>
      <c r="F11987" t="str">
        <f>T("AUTOBUSES      ")</f>
        <v xml:space="preserve">AUTOBUSES      </v>
      </c>
      <c r="G11987" t="str">
        <f>T("De 21 a 50 PLAZAS                                 ")</f>
        <v xml:space="preserve">De 21 a 50 PLAZAS                                 </v>
      </c>
      <c r="H11987" t="str">
        <f>T("DIESEL                                            ")</f>
        <v xml:space="preserve">DIESEL                                            </v>
      </c>
      <c r="I11987">
        <v>12</v>
      </c>
    </row>
    <row r="11988" spans="1:9">
      <c r="A11988" t="str">
        <f>T("2018")</f>
        <v>2018</v>
      </c>
      <c r="B11988" t="str">
        <f>T("JURIDICO                                          ")</f>
        <v xml:space="preserve">JURIDICO                                          </v>
      </c>
      <c r="C11988" t="str">
        <f>T("SALAMANCA           ")</f>
        <v xml:space="preserve">SALAMANCA           </v>
      </c>
      <c r="D11988" t="str">
        <f>T("GOYA                ")</f>
        <v xml:space="preserve">GOYA                </v>
      </c>
      <c r="E11988" t="str">
        <f>T("AU ")</f>
        <v xml:space="preserve">AU </v>
      </c>
      <c r="F11988" t="str">
        <f>T("AUTOBUSES      ")</f>
        <v xml:space="preserve">AUTOBUSES      </v>
      </c>
      <c r="G11988" t="str">
        <f>T("De 51 PLAZAS en adelante                          ")</f>
        <v xml:space="preserve">De 51 PLAZAS en adelante                          </v>
      </c>
      <c r="H11988" t="str">
        <f>T("DIESEL                                            ")</f>
        <v xml:space="preserve">DIESEL                                            </v>
      </c>
      <c r="I11988">
        <v>8</v>
      </c>
    </row>
    <row r="11989" spans="1:9">
      <c r="A11989" t="str">
        <f>T("2018")</f>
        <v>2018</v>
      </c>
      <c r="B11989" t="str">
        <f>T("JURIDICO                                          ")</f>
        <v xml:space="preserve">JURIDICO                                          </v>
      </c>
      <c r="C11989" t="str">
        <f>T("SALAMANCA           ")</f>
        <v xml:space="preserve">SALAMANCA           </v>
      </c>
      <c r="D11989" t="str">
        <f>T("FUENTE DEL BERRO    ")</f>
        <v xml:space="preserve">FUENTE DEL BERRO    </v>
      </c>
      <c r="E11989" t="str">
        <f>T("AU ")</f>
        <v xml:space="preserve">AU </v>
      </c>
      <c r="F11989" t="str">
        <f>T("AUTOBUSES      ")</f>
        <v xml:space="preserve">AUTOBUSES      </v>
      </c>
      <c r="G11989" t="str">
        <f>T("De menos de 21 PLAZAS                             ")</f>
        <v xml:space="preserve">De menos de 21 PLAZAS                             </v>
      </c>
      <c r="H11989" t="str">
        <f>T("DIESEL                                            ")</f>
        <v xml:space="preserve">DIESEL                                            </v>
      </c>
      <c r="I11989">
        <v>37</v>
      </c>
    </row>
    <row r="11990" spans="1:9">
      <c r="A11990" t="str">
        <f>T("2018")</f>
        <v>2018</v>
      </c>
      <c r="B11990" t="str">
        <f>T("JURIDICO                                          ")</f>
        <v xml:space="preserve">JURIDICO                                          </v>
      </c>
      <c r="C11990" t="str">
        <f>T("SALAMANCA           ")</f>
        <v xml:space="preserve">SALAMANCA           </v>
      </c>
      <c r="D11990" t="str">
        <f>T("FUENTE DEL BERRO    ")</f>
        <v xml:space="preserve">FUENTE DEL BERRO    </v>
      </c>
      <c r="E11990" t="str">
        <f>T("AU ")</f>
        <v xml:space="preserve">AU </v>
      </c>
      <c r="F11990" t="str">
        <f>T("AUTOBUSES      ")</f>
        <v xml:space="preserve">AUTOBUSES      </v>
      </c>
      <c r="G11990" t="str">
        <f>T("De 21 a 50 PLAZAS                                 ")</f>
        <v xml:space="preserve">De 21 a 50 PLAZAS                                 </v>
      </c>
      <c r="H11990" t="str">
        <f>T("DIESEL                                            ")</f>
        <v xml:space="preserve">DIESEL                                            </v>
      </c>
      <c r="I11990">
        <v>26</v>
      </c>
    </row>
    <row r="11991" spans="1:9">
      <c r="A11991" t="str">
        <f>T("2018")</f>
        <v>2018</v>
      </c>
      <c r="B11991" t="str">
        <f>T("JURIDICO                                          ")</f>
        <v xml:space="preserve">JURIDICO                                          </v>
      </c>
      <c r="C11991" t="str">
        <f>T("SALAMANCA           ")</f>
        <v xml:space="preserve">SALAMANCA           </v>
      </c>
      <c r="D11991" t="str">
        <f>T("FUENTE DEL BERRO    ")</f>
        <v xml:space="preserve">FUENTE DEL BERRO    </v>
      </c>
      <c r="E11991" t="str">
        <f>T("AU ")</f>
        <v xml:space="preserve">AU </v>
      </c>
      <c r="F11991" t="str">
        <f>T("AUTOBUSES      ")</f>
        <v xml:space="preserve">AUTOBUSES      </v>
      </c>
      <c r="G11991" t="str">
        <f>T("De 51 PLAZAS en adelante                          ")</f>
        <v xml:space="preserve">De 51 PLAZAS en adelante                          </v>
      </c>
      <c r="H11991" t="str">
        <f>T("DIESEL                                            ")</f>
        <v xml:space="preserve">DIESEL                                            </v>
      </c>
      <c r="I11991">
        <v>4</v>
      </c>
    </row>
    <row r="11992" spans="1:9">
      <c r="A11992" t="str">
        <f>T("2018")</f>
        <v>2018</v>
      </c>
      <c r="B11992" t="str">
        <f>T("JURIDICO                                          ")</f>
        <v xml:space="preserve">JURIDICO                                          </v>
      </c>
      <c r="C11992" t="str">
        <f>T("SALAMANCA           ")</f>
        <v xml:space="preserve">SALAMANCA           </v>
      </c>
      <c r="D11992" t="str">
        <f>T("GUINDALERA          ")</f>
        <v xml:space="preserve">GUINDALERA          </v>
      </c>
      <c r="E11992" t="str">
        <f>T("AU ")</f>
        <v xml:space="preserve">AU </v>
      </c>
      <c r="F11992" t="str">
        <f>T("AUTOBUSES      ")</f>
        <v xml:space="preserve">AUTOBUSES      </v>
      </c>
      <c r="G11992" t="str">
        <f>T("De 51 PLAZAS en adelante                          ")</f>
        <v xml:space="preserve">De 51 PLAZAS en adelante                          </v>
      </c>
      <c r="H11992" t="str">
        <f>T("DIESEL                                            ")</f>
        <v xml:space="preserve">DIESEL                                            </v>
      </c>
      <c r="I11992">
        <v>1</v>
      </c>
    </row>
    <row r="11993" spans="1:9">
      <c r="A11993" t="str">
        <f>T("2018")</f>
        <v>2018</v>
      </c>
      <c r="B11993" t="str">
        <f>T("JURIDICO                                          ")</f>
        <v xml:space="preserve">JURIDICO                                          </v>
      </c>
      <c r="C11993" t="str">
        <f>T("SALAMANCA           ")</f>
        <v xml:space="preserve">SALAMANCA           </v>
      </c>
      <c r="D11993" t="str">
        <f>T("LISTA               ")</f>
        <v xml:space="preserve">LISTA               </v>
      </c>
      <c r="E11993" t="str">
        <f>T("AU ")</f>
        <v xml:space="preserve">AU </v>
      </c>
      <c r="F11993" t="str">
        <f>T("AUTOBUSES      ")</f>
        <v xml:space="preserve">AUTOBUSES      </v>
      </c>
      <c r="G11993" t="str">
        <f>T("De menos de 21 PLAZAS                             ")</f>
        <v xml:space="preserve">De menos de 21 PLAZAS                             </v>
      </c>
      <c r="H11993" t="str">
        <f>T("DIESEL                                            ")</f>
        <v xml:space="preserve">DIESEL                                            </v>
      </c>
      <c r="I11993">
        <v>1</v>
      </c>
    </row>
    <row r="11994" spans="1:9">
      <c r="A11994" t="str">
        <f>T("2018")</f>
        <v>2018</v>
      </c>
      <c r="B11994" t="str">
        <f>T("JURIDICO                                          ")</f>
        <v xml:space="preserve">JURIDICO                                          </v>
      </c>
      <c r="C11994" t="str">
        <f>T("SALAMANCA           ")</f>
        <v xml:space="preserve">SALAMANCA           </v>
      </c>
      <c r="D11994" t="str">
        <f>T("LISTA               ")</f>
        <v xml:space="preserve">LISTA               </v>
      </c>
      <c r="E11994" t="str">
        <f>T("AU ")</f>
        <v xml:space="preserve">AU </v>
      </c>
      <c r="F11994" t="str">
        <f>T("AUTOBUSES      ")</f>
        <v xml:space="preserve">AUTOBUSES      </v>
      </c>
      <c r="G11994" t="str">
        <f>T("De 21 a 50 PLAZAS                                 ")</f>
        <v xml:space="preserve">De 21 a 50 PLAZAS                                 </v>
      </c>
      <c r="H11994" t="str">
        <f>T("DIESEL                                            ")</f>
        <v xml:space="preserve">DIESEL                                            </v>
      </c>
      <c r="I11994">
        <v>4</v>
      </c>
    </row>
    <row r="11995" spans="1:9">
      <c r="A11995" t="str">
        <f>T("2018")</f>
        <v>2018</v>
      </c>
      <c r="B11995" t="str">
        <f>T("JURIDICO                                          ")</f>
        <v xml:space="preserve">JURIDICO                                          </v>
      </c>
      <c r="C11995" t="str">
        <f>T("SALAMANCA           ")</f>
        <v xml:space="preserve">SALAMANCA           </v>
      </c>
      <c r="D11995" t="str">
        <f>T("CASTELLANA          ")</f>
        <v xml:space="preserve">CASTELLANA          </v>
      </c>
      <c r="E11995" t="str">
        <f>T("AU ")</f>
        <v xml:space="preserve">AU </v>
      </c>
      <c r="F11995" t="str">
        <f>T("AUTOBUSES      ")</f>
        <v xml:space="preserve">AUTOBUSES      </v>
      </c>
      <c r="G11995" t="str">
        <f>T("De menos de 21 PLAZAS                             ")</f>
        <v xml:space="preserve">De menos de 21 PLAZAS                             </v>
      </c>
      <c r="H11995" t="str">
        <f>T("DIESEL                                            ")</f>
        <v xml:space="preserve">DIESEL                                            </v>
      </c>
      <c r="I11995">
        <v>3</v>
      </c>
    </row>
    <row r="11996" spans="1:9">
      <c r="A11996" t="str">
        <f>T("2018")</f>
        <v>2018</v>
      </c>
      <c r="B11996" t="str">
        <f>T("JURIDICO                                          ")</f>
        <v xml:space="preserve">JURIDICO                                          </v>
      </c>
      <c r="C11996" t="str">
        <f>T("SALAMANCA           ")</f>
        <v xml:space="preserve">SALAMANCA           </v>
      </c>
      <c r="D11996" t="str">
        <f>T("CASTELLANA          ")</f>
        <v xml:space="preserve">CASTELLANA          </v>
      </c>
      <c r="E11996" t="str">
        <f>T("AU ")</f>
        <v xml:space="preserve">AU </v>
      </c>
      <c r="F11996" t="str">
        <f>T("AUTOBUSES      ")</f>
        <v xml:space="preserve">AUTOBUSES      </v>
      </c>
      <c r="G11996" t="str">
        <f>T("De 21 a 50 PLAZAS                                 ")</f>
        <v xml:space="preserve">De 21 a 50 PLAZAS                                 </v>
      </c>
      <c r="H11996" t="str">
        <f>T("DIESEL                                            ")</f>
        <v xml:space="preserve">DIESEL                                            </v>
      </c>
      <c r="I11996">
        <v>1</v>
      </c>
    </row>
    <row r="11997" spans="1:9">
      <c r="A11997" t="str">
        <f>T("2018")</f>
        <v>2018</v>
      </c>
      <c r="B11997" t="str">
        <f>T("JURIDICO                                          ")</f>
        <v xml:space="preserve">JURIDICO                                          </v>
      </c>
      <c r="C11997" t="str">
        <f>T("SALAMANCA           ")</f>
        <v xml:space="preserve">SALAMANCA           </v>
      </c>
      <c r="D11997" t="str">
        <f>T("CASTELLANA          ")</f>
        <v xml:space="preserve">CASTELLANA          </v>
      </c>
      <c r="E11997" t="str">
        <f>T("AU ")</f>
        <v xml:space="preserve">AU </v>
      </c>
      <c r="F11997" t="str">
        <f>T("AUTOBUSES      ")</f>
        <v xml:space="preserve">AUTOBUSES      </v>
      </c>
      <c r="G11997" t="str">
        <f>T("De 51 PLAZAS en adelante                          ")</f>
        <v xml:space="preserve">De 51 PLAZAS en adelante                          </v>
      </c>
      <c r="H11997" t="str">
        <f>T("DIESEL                                            ")</f>
        <v xml:space="preserve">DIESEL                                            </v>
      </c>
      <c r="I11997">
        <v>1</v>
      </c>
    </row>
    <row r="11998" spans="1:9">
      <c r="A11998" t="str">
        <f>T("2018")</f>
        <v>2018</v>
      </c>
      <c r="B11998" t="str">
        <f>T("JURIDICO                                          ")</f>
        <v xml:space="preserve">JURIDICO                                          </v>
      </c>
      <c r="C11998" t="str">
        <f>T("SALAMANCA           ")</f>
        <v xml:space="preserve">SALAMANCA           </v>
      </c>
      <c r="D11998" t="str">
        <f>T("GOYA                ")</f>
        <v xml:space="preserve">GOYA                </v>
      </c>
      <c r="E11998" t="str">
        <f>T("AU ")</f>
        <v xml:space="preserve">AU </v>
      </c>
      <c r="F11998" t="str">
        <f>T("AUTOBUSES      ")</f>
        <v xml:space="preserve">AUTOBUSES      </v>
      </c>
      <c r="G11998" t="str">
        <f>T("De 21 a 50 PLAZAS                                 ")</f>
        <v xml:space="preserve">De 21 a 50 PLAZAS                                 </v>
      </c>
      <c r="H11998" t="str">
        <f>T("GAS NATURAL COMPRIMIDO                            ")</f>
        <v xml:space="preserve">GAS NATURAL COMPRIMIDO                            </v>
      </c>
      <c r="I11998">
        <v>1</v>
      </c>
    </row>
    <row r="11999" spans="1:9">
      <c r="A11999" t="str">
        <f>T("2018")</f>
        <v>2018</v>
      </c>
      <c r="B11999" t="str">
        <f>T("JURIDICO                                          ")</f>
        <v xml:space="preserve">JURIDICO                                          </v>
      </c>
      <c r="C11999" t="str">
        <f>T("SALAMANCA           ")</f>
        <v xml:space="preserve">SALAMANCA           </v>
      </c>
      <c r="D11999" t="str">
        <f>T("RECOLETOS           ")</f>
        <v xml:space="preserve">RECOLETOS           </v>
      </c>
      <c r="E11999" t="str">
        <f>T("AU ")</f>
        <v xml:space="preserve">AU </v>
      </c>
      <c r="F11999" t="str">
        <f>T("AUTOBUSES      ")</f>
        <v xml:space="preserve">AUTOBUSES      </v>
      </c>
      <c r="G11999" t="str">
        <f>T("De 21 a 50 PLAZAS                                 ")</f>
        <v xml:space="preserve">De 21 a 50 PLAZAS                                 </v>
      </c>
      <c r="H11999" t="str">
        <f>T("GASOLINA                                          ")</f>
        <v xml:space="preserve">GASOLINA                                          </v>
      </c>
      <c r="I11999">
        <v>1</v>
      </c>
    </row>
    <row r="12000" spans="1:9">
      <c r="A12000" t="str">
        <f>T("2018")</f>
        <v>2018</v>
      </c>
      <c r="B12000" t="str">
        <f>T("JURIDICO                                          ")</f>
        <v xml:space="preserve">JURIDICO                                          </v>
      </c>
      <c r="C12000" t="str">
        <f>T("SALAMANCA           ")</f>
        <v xml:space="preserve">SALAMANCA           </v>
      </c>
      <c r="D12000" t="str">
        <f>T("RECOLETOS           ")</f>
        <v xml:space="preserve">RECOLETOS           </v>
      </c>
      <c r="E12000" t="str">
        <f>T("AU ")</f>
        <v xml:space="preserve">AU </v>
      </c>
      <c r="F12000" t="str">
        <f>T("AUTOBUSES      ")</f>
        <v xml:space="preserve">AUTOBUSES      </v>
      </c>
      <c r="G12000" t="str">
        <f>T("De 51 PLAZAS en adelante                          ")</f>
        <v xml:space="preserve">De 51 PLAZAS en adelante                          </v>
      </c>
      <c r="H12000" t="str">
        <f>T("GASOLINA                                          ")</f>
        <v xml:space="preserve">GASOLINA                                          </v>
      </c>
      <c r="I12000">
        <v>1</v>
      </c>
    </row>
    <row r="12001" spans="1:9">
      <c r="A12001" t="str">
        <f>T("2018")</f>
        <v>2018</v>
      </c>
      <c r="B12001" t="str">
        <f>T("JURIDICO                                          ")</f>
        <v xml:space="preserve">JURIDICO                                          </v>
      </c>
      <c r="C12001" t="str">
        <f>T("SALAMANCA           ")</f>
        <v xml:space="preserve">SALAMANCA           </v>
      </c>
      <c r="D12001" t="str">
        <f>T("LISTA               ")</f>
        <v xml:space="preserve">LISTA               </v>
      </c>
      <c r="E12001" t="str">
        <f>T("AU ")</f>
        <v xml:space="preserve">AU </v>
      </c>
      <c r="F12001" t="str">
        <f>T("AUTOBUSES      ")</f>
        <v xml:space="preserve">AUTOBUSES      </v>
      </c>
      <c r="G12001" t="str">
        <f>T("De 21 a 50 PLAZAS                                 ")</f>
        <v xml:space="preserve">De 21 a 50 PLAZAS                                 </v>
      </c>
      <c r="H12001" t="str">
        <f>T("GASOLINA                                          ")</f>
        <v xml:space="preserve">GASOLINA                                          </v>
      </c>
      <c r="I12001">
        <v>1</v>
      </c>
    </row>
    <row r="12002" spans="1:9">
      <c r="A12002" t="str">
        <f>T("2018")</f>
        <v>2018</v>
      </c>
      <c r="B12002" t="str">
        <f>T("JURIDICO                                          ")</f>
        <v xml:space="preserve">JURIDICO                                          </v>
      </c>
      <c r="C12002" t="str">
        <f>T("SALAMANCA           ")</f>
        <v xml:space="preserve">SALAMANCA           </v>
      </c>
      <c r="D12002" t="str">
        <f>T("GOYA                ")</f>
        <v xml:space="preserve">GOYA                </v>
      </c>
      <c r="E12002" t="str">
        <f>T("AU ")</f>
        <v xml:space="preserve">AU </v>
      </c>
      <c r="F12002" t="str">
        <f>T("AUTOBUSES      ")</f>
        <v xml:space="preserve">AUTOBUSES      </v>
      </c>
      <c r="G12002" t="str">
        <f>T("De 51 PLAZAS en adelante                          ")</f>
        <v xml:space="preserve">De 51 PLAZAS en adelante                          </v>
      </c>
      <c r="H12002" t="str">
        <f>T("HIDRÓGENO                                         ")</f>
        <v xml:space="preserve">HIDRÓGENO                                         </v>
      </c>
      <c r="I12002">
        <v>1</v>
      </c>
    </row>
    <row r="12003" spans="1:9">
      <c r="A12003" t="str">
        <f>T("2018")</f>
        <v>2018</v>
      </c>
      <c r="B12003" t="str">
        <f>T("JURIDICO                                          ")</f>
        <v xml:space="preserve">JURIDICO                                          </v>
      </c>
      <c r="C12003" t="str">
        <f>T("SALAMANCA           ")</f>
        <v xml:space="preserve">SALAMANCA           </v>
      </c>
      <c r="D12003" t="str">
        <f>T("SIN BARRIO          ")</f>
        <v xml:space="preserve">SIN BARRIO          </v>
      </c>
      <c r="E12003" t="str">
        <f>T("AU ")</f>
        <v xml:space="preserve">AU </v>
      </c>
      <c r="F12003" t="str">
        <f>T("AUTOBUSES      ")</f>
        <v xml:space="preserve">AUTOBUSES      </v>
      </c>
      <c r="G12003" t="str">
        <f>T("De 51 PLAZAS en adelante                          ")</f>
        <v xml:space="preserve">De 51 PLAZAS en adelante                          </v>
      </c>
      <c r="I12003">
        <v>1</v>
      </c>
    </row>
    <row r="12004" spans="1:9">
      <c r="A12004" t="str">
        <f>T("2018")</f>
        <v>2018</v>
      </c>
      <c r="B12004" t="str">
        <f>T("JURIDICO                                          ")</f>
        <v xml:space="preserve">JURIDICO                                          </v>
      </c>
      <c r="C12004" t="str">
        <f>T("SALAMANCA           ")</f>
        <v xml:space="preserve">SALAMANCA           </v>
      </c>
      <c r="D12004" t="str">
        <f>T("RECOLETOS           ")</f>
        <v xml:space="preserve">RECOLETOS           </v>
      </c>
      <c r="E12004" t="str">
        <f>T("AU ")</f>
        <v xml:space="preserve">AU </v>
      </c>
      <c r="F12004" t="str">
        <f>T("AUTOBUSES      ")</f>
        <v xml:space="preserve">AUTOBUSES      </v>
      </c>
      <c r="G12004" t="str">
        <f>T("De 21 a 50 PLAZAS                                 ")</f>
        <v xml:space="preserve">De 21 a 50 PLAZAS                                 </v>
      </c>
      <c r="I12004">
        <v>1</v>
      </c>
    </row>
    <row r="12005" spans="1:9">
      <c r="A12005" t="str">
        <f>T("2018")</f>
        <v>2018</v>
      </c>
      <c r="B12005" t="str">
        <f>T("JURIDICO                                          ")</f>
        <v xml:space="preserve">JURIDICO                                          </v>
      </c>
      <c r="C12005" t="str">
        <f>T("SALAMANCA           ")</f>
        <v xml:space="preserve">SALAMANCA           </v>
      </c>
      <c r="D12005" t="str">
        <f>T("GOYA                ")</f>
        <v xml:space="preserve">GOYA                </v>
      </c>
      <c r="E12005" t="str">
        <f>T("AU ")</f>
        <v xml:space="preserve">AU </v>
      </c>
      <c r="F12005" t="str">
        <f>T("AUTOBUSES      ")</f>
        <v xml:space="preserve">AUTOBUSES      </v>
      </c>
      <c r="G12005" t="str">
        <f>T("De 21 a 50 PLAZAS                                 ")</f>
        <v xml:space="preserve">De 21 a 50 PLAZAS                                 </v>
      </c>
      <c r="I12005">
        <v>1</v>
      </c>
    </row>
    <row r="12006" spans="1:9">
      <c r="A12006" t="str">
        <f>T("2018")</f>
        <v>2018</v>
      </c>
      <c r="B12006" t="str">
        <f>T("Entidad sin personalidad jurídica (art. 35.4 LGT) ")</f>
        <v xml:space="preserve">Entidad sin personalidad jurídica (art. 35.4 LGT) </v>
      </c>
      <c r="C12006" t="str">
        <f>T("SALAMANCA           ")</f>
        <v xml:space="preserve">SALAMANCA           </v>
      </c>
      <c r="D12006" t="str">
        <f>T("RECOLETOS           ")</f>
        <v xml:space="preserve">RECOLETOS           </v>
      </c>
      <c r="E12006" t="str">
        <f>T("CA ")</f>
        <v xml:space="preserve">CA </v>
      </c>
      <c r="F12006" t="str">
        <f>T("CAMIONES       ")</f>
        <v xml:space="preserve">CAMIONES       </v>
      </c>
      <c r="G12006" t="str">
        <f>T("De menos de 1.000 KG DE CARGA ÚTIL                ")</f>
        <v xml:space="preserve">De menos de 1.000 KG DE CARGA ÚTIL                </v>
      </c>
      <c r="H12006" t="str">
        <f>T("DIESEL                                            ")</f>
        <v xml:space="preserve">DIESEL                                            </v>
      </c>
      <c r="I12006">
        <v>5</v>
      </c>
    </row>
    <row r="12007" spans="1:9">
      <c r="A12007" t="str">
        <f>T("2018")</f>
        <v>2018</v>
      </c>
      <c r="B12007" t="str">
        <f>T("Entidad sin personalidad jurídica (art. 35.4 LGT) ")</f>
        <v xml:space="preserve">Entidad sin personalidad jurídica (art. 35.4 LGT) </v>
      </c>
      <c r="C12007" t="str">
        <f>T("SALAMANCA           ")</f>
        <v xml:space="preserve">SALAMANCA           </v>
      </c>
      <c r="D12007" t="str">
        <f>T("RECOLETOS           ")</f>
        <v xml:space="preserve">RECOLETOS           </v>
      </c>
      <c r="E12007" t="str">
        <f>T("CA ")</f>
        <v xml:space="preserve">CA </v>
      </c>
      <c r="F12007" t="str">
        <f>T("CAMIONES       ")</f>
        <v xml:space="preserve">CAMIONES       </v>
      </c>
      <c r="G12007" t="str">
        <f>T("De 1.000 a 2.999 KG DE CARGA ÚTIL                 ")</f>
        <v xml:space="preserve">De 1.000 a 2.999 KG DE CARGA ÚTIL                 </v>
      </c>
      <c r="H12007" t="str">
        <f>T("DIESEL                                            ")</f>
        <v xml:space="preserve">DIESEL                                            </v>
      </c>
      <c r="I12007">
        <v>2</v>
      </c>
    </row>
    <row r="12008" spans="1:9">
      <c r="A12008" t="str">
        <f>T("2018")</f>
        <v>2018</v>
      </c>
      <c r="B12008" t="str">
        <f>T("Entidad sin personalidad jurídica (art. 35.4 LGT) ")</f>
        <v xml:space="preserve">Entidad sin personalidad jurídica (art. 35.4 LGT) </v>
      </c>
      <c r="C12008" t="str">
        <f>T("SALAMANCA           ")</f>
        <v xml:space="preserve">SALAMANCA           </v>
      </c>
      <c r="D12008" t="str">
        <f>T("GOYA                ")</f>
        <v xml:space="preserve">GOYA                </v>
      </c>
      <c r="E12008" t="str">
        <f>T("CA ")</f>
        <v xml:space="preserve">CA </v>
      </c>
      <c r="F12008" t="str">
        <f>T("CAMIONES       ")</f>
        <v xml:space="preserve">CAMIONES       </v>
      </c>
      <c r="G12008" t="str">
        <f>T("De menos de 1.000 KG DE CARGA ÚTIL                ")</f>
        <v xml:space="preserve">De menos de 1.000 KG DE CARGA ÚTIL                </v>
      </c>
      <c r="H12008" t="str">
        <f>T("DIESEL                                            ")</f>
        <v xml:space="preserve">DIESEL                                            </v>
      </c>
      <c r="I12008">
        <v>5</v>
      </c>
    </row>
    <row r="12009" spans="1:9">
      <c r="A12009" t="str">
        <f>T("2018")</f>
        <v>2018</v>
      </c>
      <c r="B12009" t="str">
        <f>T("Entidad sin personalidad jurídica (art. 35.4 LGT) ")</f>
        <v xml:space="preserve">Entidad sin personalidad jurídica (art. 35.4 LGT) </v>
      </c>
      <c r="C12009" t="str">
        <f>T("SALAMANCA           ")</f>
        <v xml:space="preserve">SALAMANCA           </v>
      </c>
      <c r="D12009" t="str">
        <f>T("GOYA                ")</f>
        <v xml:space="preserve">GOYA                </v>
      </c>
      <c r="E12009" t="str">
        <f>T("CA ")</f>
        <v xml:space="preserve">CA </v>
      </c>
      <c r="F12009" t="str">
        <f>T("CAMIONES       ")</f>
        <v xml:space="preserve">CAMIONES       </v>
      </c>
      <c r="G12009" t="str">
        <f>T("De 1.000 a 2.999 KG DE CARGA ÚTIL                 ")</f>
        <v xml:space="preserve">De 1.000 a 2.999 KG DE CARGA ÚTIL                 </v>
      </c>
      <c r="H12009" t="str">
        <f>T("DIESEL                                            ")</f>
        <v xml:space="preserve">DIESEL                                            </v>
      </c>
      <c r="I12009">
        <v>3</v>
      </c>
    </row>
    <row r="12010" spans="1:9">
      <c r="A12010" t="str">
        <f>T("2018")</f>
        <v>2018</v>
      </c>
      <c r="B12010" t="str">
        <f>T("Entidad sin personalidad jurídica (art. 35.4 LGT) ")</f>
        <v xml:space="preserve">Entidad sin personalidad jurídica (art. 35.4 LGT) </v>
      </c>
      <c r="C12010" t="str">
        <f>T("SALAMANCA           ")</f>
        <v xml:space="preserve">SALAMANCA           </v>
      </c>
      <c r="D12010" t="str">
        <f>T("FUENTE DEL BERRO    ")</f>
        <v xml:space="preserve">FUENTE DEL BERRO    </v>
      </c>
      <c r="E12010" t="str">
        <f>T("CA ")</f>
        <v xml:space="preserve">CA </v>
      </c>
      <c r="F12010" t="str">
        <f>T("CAMIONES       ")</f>
        <v xml:space="preserve">CAMIONES       </v>
      </c>
      <c r="G12010" t="str">
        <f>T("De menos de 1.000 KG DE CARGA ÚTIL                ")</f>
        <v xml:space="preserve">De menos de 1.000 KG DE CARGA ÚTIL                </v>
      </c>
      <c r="H12010" t="str">
        <f>T("DIESEL                                            ")</f>
        <v xml:space="preserve">DIESEL                                            </v>
      </c>
      <c r="I12010">
        <v>2</v>
      </c>
    </row>
    <row r="12011" spans="1:9">
      <c r="A12011" t="str">
        <f>T("2018")</f>
        <v>2018</v>
      </c>
      <c r="B12011" t="str">
        <f>T("Entidad sin personalidad jurídica (art. 35.4 LGT) ")</f>
        <v xml:space="preserve">Entidad sin personalidad jurídica (art. 35.4 LGT) </v>
      </c>
      <c r="C12011" t="str">
        <f>T("SALAMANCA           ")</f>
        <v xml:space="preserve">SALAMANCA           </v>
      </c>
      <c r="D12011" t="str">
        <f>T("FUENTE DEL BERRO    ")</f>
        <v xml:space="preserve">FUENTE DEL BERRO    </v>
      </c>
      <c r="E12011" t="str">
        <f>T("CA ")</f>
        <v xml:space="preserve">CA </v>
      </c>
      <c r="F12011" t="str">
        <f>T("CAMIONES       ")</f>
        <v xml:space="preserve">CAMIONES       </v>
      </c>
      <c r="G12011" t="str">
        <f>T("De 1.000 a 2.999 KG DE CARGA ÚTIL                 ")</f>
        <v xml:space="preserve">De 1.000 a 2.999 KG DE CARGA ÚTIL                 </v>
      </c>
      <c r="H12011" t="str">
        <f>T("DIESEL                                            ")</f>
        <v xml:space="preserve">DIESEL                                            </v>
      </c>
      <c r="I12011">
        <v>2</v>
      </c>
    </row>
    <row r="12012" spans="1:9">
      <c r="A12012" t="str">
        <f>T("2018")</f>
        <v>2018</v>
      </c>
      <c r="B12012" t="str">
        <f>T("Entidad sin personalidad jurídica (art. 35.4 LGT) ")</f>
        <v xml:space="preserve">Entidad sin personalidad jurídica (art. 35.4 LGT) </v>
      </c>
      <c r="C12012" t="str">
        <f>T("SALAMANCA           ")</f>
        <v xml:space="preserve">SALAMANCA           </v>
      </c>
      <c r="D12012" t="str">
        <f>T("GUINDALERA          ")</f>
        <v xml:space="preserve">GUINDALERA          </v>
      </c>
      <c r="E12012" t="str">
        <f>T("CA ")</f>
        <v xml:space="preserve">CA </v>
      </c>
      <c r="F12012" t="str">
        <f>T("CAMIONES       ")</f>
        <v xml:space="preserve">CAMIONES       </v>
      </c>
      <c r="G12012" t="str">
        <f>T("De menos de 1.000 KG DE CARGA ÚTIL                ")</f>
        <v xml:space="preserve">De menos de 1.000 KG DE CARGA ÚTIL                </v>
      </c>
      <c r="H12012" t="str">
        <f>T("DIESEL                                            ")</f>
        <v xml:space="preserve">DIESEL                                            </v>
      </c>
      <c r="I12012">
        <v>2</v>
      </c>
    </row>
    <row r="12013" spans="1:9">
      <c r="A12013" t="str">
        <f>T("2018")</f>
        <v>2018</v>
      </c>
      <c r="B12013" t="str">
        <f>T("Entidad sin personalidad jurídica (art. 35.4 LGT) ")</f>
        <v xml:space="preserve">Entidad sin personalidad jurídica (art. 35.4 LGT) </v>
      </c>
      <c r="C12013" t="str">
        <f>T("SALAMANCA           ")</f>
        <v xml:space="preserve">SALAMANCA           </v>
      </c>
      <c r="D12013" t="str">
        <f>T("GUINDALERA          ")</f>
        <v xml:space="preserve">GUINDALERA          </v>
      </c>
      <c r="E12013" t="str">
        <f>T("CA ")</f>
        <v xml:space="preserve">CA </v>
      </c>
      <c r="F12013" t="str">
        <f>T("CAMIONES       ")</f>
        <v xml:space="preserve">CAMIONES       </v>
      </c>
      <c r="G12013" t="str">
        <f>T("De 1.000 a 2.999 KG DE CARGA ÚTIL                 ")</f>
        <v xml:space="preserve">De 1.000 a 2.999 KG DE CARGA ÚTIL                 </v>
      </c>
      <c r="H12013" t="str">
        <f>T("DIESEL                                            ")</f>
        <v xml:space="preserve">DIESEL                                            </v>
      </c>
      <c r="I12013">
        <v>4</v>
      </c>
    </row>
    <row r="12014" spans="1:9">
      <c r="A12014" t="str">
        <f>T("2018")</f>
        <v>2018</v>
      </c>
      <c r="B12014" t="str">
        <f>T("Entidad sin personalidad jurídica (art. 35.4 LGT) ")</f>
        <v xml:space="preserve">Entidad sin personalidad jurídica (art. 35.4 LGT) </v>
      </c>
      <c r="C12014" t="str">
        <f>T("SALAMANCA           ")</f>
        <v xml:space="preserve">SALAMANCA           </v>
      </c>
      <c r="D12014" t="str">
        <f>T("LISTA               ")</f>
        <v xml:space="preserve">LISTA               </v>
      </c>
      <c r="E12014" t="str">
        <f>T("CA ")</f>
        <v xml:space="preserve">CA </v>
      </c>
      <c r="F12014" t="str">
        <f>T("CAMIONES       ")</f>
        <v xml:space="preserve">CAMIONES       </v>
      </c>
      <c r="G12014" t="str">
        <f>T("De menos de 1.000 KG DE CARGA ÚTIL                ")</f>
        <v xml:space="preserve">De menos de 1.000 KG DE CARGA ÚTIL                </v>
      </c>
      <c r="H12014" t="str">
        <f>T("DIESEL                                            ")</f>
        <v xml:space="preserve">DIESEL                                            </v>
      </c>
      <c r="I12014">
        <v>4</v>
      </c>
    </row>
    <row r="12015" spans="1:9">
      <c r="A12015" t="str">
        <f>T("2018")</f>
        <v>2018</v>
      </c>
      <c r="B12015" t="str">
        <f>T("Entidad sin personalidad jurídica (art. 35.4 LGT) ")</f>
        <v xml:space="preserve">Entidad sin personalidad jurídica (art. 35.4 LGT) </v>
      </c>
      <c r="C12015" t="str">
        <f>T("SALAMANCA           ")</f>
        <v xml:space="preserve">SALAMANCA           </v>
      </c>
      <c r="D12015" t="str">
        <f>T("LISTA               ")</f>
        <v xml:space="preserve">LISTA               </v>
      </c>
      <c r="E12015" t="str">
        <f>T("CA ")</f>
        <v xml:space="preserve">CA </v>
      </c>
      <c r="F12015" t="str">
        <f>T("CAMIONES       ")</f>
        <v xml:space="preserve">CAMIONES       </v>
      </c>
      <c r="G12015" t="str">
        <f>T("De 1.000 a 2.999 KG DE CARGA ÚTIL                 ")</f>
        <v xml:space="preserve">De 1.000 a 2.999 KG DE CARGA ÚTIL                 </v>
      </c>
      <c r="H12015" t="str">
        <f>T("DIESEL                                            ")</f>
        <v xml:space="preserve">DIESEL                                            </v>
      </c>
      <c r="I12015">
        <v>2</v>
      </c>
    </row>
    <row r="12016" spans="1:9">
      <c r="A12016" t="str">
        <f>T("2018")</f>
        <v>2018</v>
      </c>
      <c r="B12016" t="str">
        <f>T("Entidad sin personalidad jurídica (art. 35.4 LGT) ")</f>
        <v xml:space="preserve">Entidad sin personalidad jurídica (art. 35.4 LGT) </v>
      </c>
      <c r="C12016" t="str">
        <f>T("SALAMANCA           ")</f>
        <v xml:space="preserve">SALAMANCA           </v>
      </c>
      <c r="D12016" t="str">
        <f>T("LISTA               ")</f>
        <v xml:space="preserve">LISTA               </v>
      </c>
      <c r="E12016" t="str">
        <f>T("CA ")</f>
        <v xml:space="preserve">CA </v>
      </c>
      <c r="F12016" t="str">
        <f>T("CAMIONES       ")</f>
        <v xml:space="preserve">CAMIONES       </v>
      </c>
      <c r="G12016" t="str">
        <f>T("De 3.000 a 9.999 KG DE CARGA ÚTIL                 ")</f>
        <v xml:space="preserve">De 3.000 a 9.999 KG DE CARGA ÚTIL                 </v>
      </c>
      <c r="H12016" t="str">
        <f>T("DIESEL                                            ")</f>
        <v xml:space="preserve">DIESEL                                            </v>
      </c>
      <c r="I12016">
        <v>1</v>
      </c>
    </row>
    <row r="12017" spans="1:9">
      <c r="A12017" t="str">
        <f>T("2018")</f>
        <v>2018</v>
      </c>
      <c r="B12017" t="str">
        <f>T("Entidad sin personalidad jurídica (art. 35.4 LGT) ")</f>
        <v xml:space="preserve">Entidad sin personalidad jurídica (art. 35.4 LGT) </v>
      </c>
      <c r="C12017" t="str">
        <f>T("SALAMANCA           ")</f>
        <v xml:space="preserve">SALAMANCA           </v>
      </c>
      <c r="D12017" t="str">
        <f>T("CASTELLANA          ")</f>
        <v xml:space="preserve">CASTELLANA          </v>
      </c>
      <c r="E12017" t="str">
        <f>T("CA ")</f>
        <v xml:space="preserve">CA </v>
      </c>
      <c r="F12017" t="str">
        <f>T("CAMIONES       ")</f>
        <v xml:space="preserve">CAMIONES       </v>
      </c>
      <c r="G12017" t="str">
        <f>T("De menos de 1.000 KG DE CARGA ÚTIL                ")</f>
        <v xml:space="preserve">De menos de 1.000 KG DE CARGA ÚTIL                </v>
      </c>
      <c r="H12017" t="str">
        <f>T("DIESEL                                            ")</f>
        <v xml:space="preserve">DIESEL                                            </v>
      </c>
      <c r="I12017">
        <v>6</v>
      </c>
    </row>
    <row r="12018" spans="1:9">
      <c r="A12018" t="str">
        <f>T("2018")</f>
        <v>2018</v>
      </c>
      <c r="B12018" t="str">
        <f>T("Entidad sin personalidad jurídica (art. 35.4 LGT) ")</f>
        <v xml:space="preserve">Entidad sin personalidad jurídica (art. 35.4 LGT) </v>
      </c>
      <c r="C12018" t="str">
        <f>T("SALAMANCA           ")</f>
        <v xml:space="preserve">SALAMANCA           </v>
      </c>
      <c r="D12018" t="str">
        <f>T("CASTELLANA          ")</f>
        <v xml:space="preserve">CASTELLANA          </v>
      </c>
      <c r="E12018" t="str">
        <f>T("CA ")</f>
        <v xml:space="preserve">CA </v>
      </c>
      <c r="F12018" t="str">
        <f>T("CAMIONES       ")</f>
        <v xml:space="preserve">CAMIONES       </v>
      </c>
      <c r="G12018" t="str">
        <f>T("De 1.000 a 2.999 KG DE CARGA ÚTIL                 ")</f>
        <v xml:space="preserve">De 1.000 a 2.999 KG DE CARGA ÚTIL                 </v>
      </c>
      <c r="H12018" t="str">
        <f>T("DIESEL                                            ")</f>
        <v xml:space="preserve">DIESEL                                            </v>
      </c>
      <c r="I12018">
        <v>3</v>
      </c>
    </row>
    <row r="12019" spans="1:9">
      <c r="A12019" t="str">
        <f>T("2018")</f>
        <v>2018</v>
      </c>
      <c r="B12019" t="str">
        <f>T("FISICO                                            ")</f>
        <v xml:space="preserve">FISICO                                            </v>
      </c>
      <c r="C12019" t="str">
        <f>T("SALAMANCA           ")</f>
        <v xml:space="preserve">SALAMANCA           </v>
      </c>
      <c r="D12019" t="str">
        <f>T("SIN BARRIO          ")</f>
        <v xml:space="preserve">SIN BARRIO          </v>
      </c>
      <c r="E12019" t="str">
        <f>T("CA ")</f>
        <v xml:space="preserve">CA </v>
      </c>
      <c r="F12019" t="str">
        <f>T("CAMIONES       ")</f>
        <v xml:space="preserve">CAMIONES       </v>
      </c>
      <c r="G12019" t="str">
        <f>T("De menos de 1.000 KG DE CARGA ÚTIL                ")</f>
        <v xml:space="preserve">De menos de 1.000 KG DE CARGA ÚTIL                </v>
      </c>
      <c r="H12019" t="str">
        <f>T("DIESEL                                            ")</f>
        <v xml:space="preserve">DIESEL                                            </v>
      </c>
      <c r="I12019">
        <v>3</v>
      </c>
    </row>
    <row r="12020" spans="1:9">
      <c r="A12020" t="str">
        <f>T("2018")</f>
        <v>2018</v>
      </c>
      <c r="B12020" t="str">
        <f>T("FISICO                                            ")</f>
        <v xml:space="preserve">FISICO                                            </v>
      </c>
      <c r="C12020" t="str">
        <f>T("SALAMANCA           ")</f>
        <v xml:space="preserve">SALAMANCA           </v>
      </c>
      <c r="D12020" t="str">
        <f>T("RECOLETOS           ")</f>
        <v xml:space="preserve">RECOLETOS           </v>
      </c>
      <c r="E12020" t="str">
        <f>T("CA ")</f>
        <v xml:space="preserve">CA </v>
      </c>
      <c r="F12020" t="str">
        <f>T("CAMIONES       ")</f>
        <v xml:space="preserve">CAMIONES       </v>
      </c>
      <c r="G12020" t="str">
        <f>T("De menos de 1.000 KG DE CARGA ÚTIL                ")</f>
        <v xml:space="preserve">De menos de 1.000 KG DE CARGA ÚTIL                </v>
      </c>
      <c r="H12020" t="str">
        <f>T("DIESEL                                            ")</f>
        <v xml:space="preserve">DIESEL                                            </v>
      </c>
      <c r="I12020">
        <v>147</v>
      </c>
    </row>
    <row r="12021" spans="1:9">
      <c r="A12021" t="str">
        <f>T("2018")</f>
        <v>2018</v>
      </c>
      <c r="B12021" t="str">
        <f>T("FISICO                                            ")</f>
        <v xml:space="preserve">FISICO                                            </v>
      </c>
      <c r="C12021" t="str">
        <f>T("SALAMANCA           ")</f>
        <v xml:space="preserve">SALAMANCA           </v>
      </c>
      <c r="D12021" t="str">
        <f>T("RECOLETOS           ")</f>
        <v xml:space="preserve">RECOLETOS           </v>
      </c>
      <c r="E12021" t="str">
        <f>T("CA ")</f>
        <v xml:space="preserve">CA </v>
      </c>
      <c r="F12021" t="str">
        <f>T("CAMIONES       ")</f>
        <v xml:space="preserve">CAMIONES       </v>
      </c>
      <c r="G12021" t="str">
        <f>T("De 1.000 a 2.999 KG DE CARGA ÚTIL                 ")</f>
        <v xml:space="preserve">De 1.000 a 2.999 KG DE CARGA ÚTIL                 </v>
      </c>
      <c r="H12021" t="str">
        <f>T("DIESEL                                            ")</f>
        <v xml:space="preserve">DIESEL                                            </v>
      </c>
      <c r="I12021">
        <v>44</v>
      </c>
    </row>
    <row r="12022" spans="1:9">
      <c r="A12022" t="str">
        <f>T("2018")</f>
        <v>2018</v>
      </c>
      <c r="B12022" t="str">
        <f>T("FISICO                                            ")</f>
        <v xml:space="preserve">FISICO                                            </v>
      </c>
      <c r="C12022" t="str">
        <f>T("SALAMANCA           ")</f>
        <v xml:space="preserve">SALAMANCA           </v>
      </c>
      <c r="D12022" t="str">
        <f>T("RECOLETOS           ")</f>
        <v xml:space="preserve">RECOLETOS           </v>
      </c>
      <c r="E12022" t="str">
        <f>T("CA ")</f>
        <v xml:space="preserve">CA </v>
      </c>
      <c r="F12022" t="str">
        <f>T("CAMIONES       ")</f>
        <v xml:space="preserve">CAMIONES       </v>
      </c>
      <c r="G12022" t="str">
        <f>T("De 3.000 a 9.999 KG DE CARGA ÚTIL                 ")</f>
        <v xml:space="preserve">De 3.000 a 9.999 KG DE CARGA ÚTIL                 </v>
      </c>
      <c r="H12022" t="str">
        <f>T("DIESEL                                            ")</f>
        <v xml:space="preserve">DIESEL                                            </v>
      </c>
      <c r="I12022">
        <v>4</v>
      </c>
    </row>
    <row r="12023" spans="1:9">
      <c r="A12023" t="str">
        <f>T("2018")</f>
        <v>2018</v>
      </c>
      <c r="B12023" t="str">
        <f>T("FISICO                                            ")</f>
        <v xml:space="preserve">FISICO                                            </v>
      </c>
      <c r="C12023" t="str">
        <f>T("SALAMANCA           ")</f>
        <v xml:space="preserve">SALAMANCA           </v>
      </c>
      <c r="D12023" t="str">
        <f>T("RECOLETOS           ")</f>
        <v xml:space="preserve">RECOLETOS           </v>
      </c>
      <c r="E12023" t="str">
        <f>T("CA ")</f>
        <v xml:space="preserve">CA </v>
      </c>
      <c r="F12023" t="str">
        <f>T("CAMIONES       ")</f>
        <v xml:space="preserve">CAMIONES       </v>
      </c>
      <c r="G12023" t="str">
        <f>T("De 10.000 KG DE CARGA ÚTIL en adelante            ")</f>
        <v xml:space="preserve">De 10.000 KG DE CARGA ÚTIL en adelante            </v>
      </c>
      <c r="H12023" t="str">
        <f>T("DIESEL                                            ")</f>
        <v xml:space="preserve">DIESEL                                            </v>
      </c>
      <c r="I12023">
        <v>1</v>
      </c>
    </row>
    <row r="12024" spans="1:9">
      <c r="A12024" t="str">
        <f>T("2018")</f>
        <v>2018</v>
      </c>
      <c r="B12024" t="str">
        <f>T("FISICO                                            ")</f>
        <v xml:space="preserve">FISICO                                            </v>
      </c>
      <c r="C12024" t="str">
        <f>T("SALAMANCA           ")</f>
        <v xml:space="preserve">SALAMANCA           </v>
      </c>
      <c r="D12024" t="str">
        <f>T("GOYA                ")</f>
        <v xml:space="preserve">GOYA                </v>
      </c>
      <c r="E12024" t="str">
        <f>T("CA ")</f>
        <v xml:space="preserve">CA </v>
      </c>
      <c r="F12024" t="str">
        <f>T("CAMIONES       ")</f>
        <v xml:space="preserve">CAMIONES       </v>
      </c>
      <c r="G12024" t="str">
        <f>T("De menos de 1.000 KG DE CARGA ÚTIL                ")</f>
        <v xml:space="preserve">De menos de 1.000 KG DE CARGA ÚTIL                </v>
      </c>
      <c r="H12024" t="str">
        <f>T("DIESEL                                            ")</f>
        <v xml:space="preserve">DIESEL                                            </v>
      </c>
      <c r="I12024">
        <v>240</v>
      </c>
    </row>
    <row r="12025" spans="1:9">
      <c r="A12025" t="str">
        <f>T("2018")</f>
        <v>2018</v>
      </c>
      <c r="B12025" t="str">
        <f>T("FISICO                                            ")</f>
        <v xml:space="preserve">FISICO                                            </v>
      </c>
      <c r="C12025" t="str">
        <f>T("SALAMANCA           ")</f>
        <v xml:space="preserve">SALAMANCA           </v>
      </c>
      <c r="D12025" t="str">
        <f>T("GOYA                ")</f>
        <v xml:space="preserve">GOYA                </v>
      </c>
      <c r="E12025" t="str">
        <f>T("CA ")</f>
        <v xml:space="preserve">CA </v>
      </c>
      <c r="F12025" t="str">
        <f>T("CAMIONES       ")</f>
        <v xml:space="preserve">CAMIONES       </v>
      </c>
      <c r="G12025" t="str">
        <f>T("De 1.000 a 2.999 KG DE CARGA ÚTIL                 ")</f>
        <v xml:space="preserve">De 1.000 a 2.999 KG DE CARGA ÚTIL                 </v>
      </c>
      <c r="H12025" t="str">
        <f>T("DIESEL                                            ")</f>
        <v xml:space="preserve">DIESEL                                            </v>
      </c>
      <c r="I12025">
        <v>58</v>
      </c>
    </row>
    <row r="12026" spans="1:9">
      <c r="A12026" t="str">
        <f>T("2018")</f>
        <v>2018</v>
      </c>
      <c r="B12026" t="str">
        <f>T("FISICO                                            ")</f>
        <v xml:space="preserve">FISICO                                            </v>
      </c>
      <c r="C12026" t="str">
        <f>T("SALAMANCA           ")</f>
        <v xml:space="preserve">SALAMANCA           </v>
      </c>
      <c r="D12026" t="str">
        <f>T("GOYA                ")</f>
        <v xml:space="preserve">GOYA                </v>
      </c>
      <c r="E12026" t="str">
        <f>T("CA ")</f>
        <v xml:space="preserve">CA </v>
      </c>
      <c r="F12026" t="str">
        <f>T("CAMIONES       ")</f>
        <v xml:space="preserve">CAMIONES       </v>
      </c>
      <c r="G12026" t="str">
        <f>T("De 3.000 a 9.999 KG DE CARGA ÚTIL                 ")</f>
        <v xml:space="preserve">De 3.000 a 9.999 KG DE CARGA ÚTIL                 </v>
      </c>
      <c r="H12026" t="str">
        <f>T("DIESEL                                            ")</f>
        <v xml:space="preserve">DIESEL                                            </v>
      </c>
      <c r="I12026">
        <v>1</v>
      </c>
    </row>
    <row r="12027" spans="1:9">
      <c r="A12027" t="str">
        <f>T("2018")</f>
        <v>2018</v>
      </c>
      <c r="B12027" t="str">
        <f>T("FISICO                                            ")</f>
        <v xml:space="preserve">FISICO                                            </v>
      </c>
      <c r="C12027" t="str">
        <f>T("SALAMANCA           ")</f>
        <v xml:space="preserve">SALAMANCA           </v>
      </c>
      <c r="D12027" t="str">
        <f>T("FUENTE DEL BERRO    ")</f>
        <v xml:space="preserve">FUENTE DEL BERRO    </v>
      </c>
      <c r="E12027" t="str">
        <f>T("CA ")</f>
        <v xml:space="preserve">CA </v>
      </c>
      <c r="F12027" t="str">
        <f>T("CAMIONES       ")</f>
        <v xml:space="preserve">CAMIONES       </v>
      </c>
      <c r="G12027" t="str">
        <f>T("De menos de 1.000 KG DE CARGA ÚTIL                ")</f>
        <v xml:space="preserve">De menos de 1.000 KG DE CARGA ÚTIL                </v>
      </c>
      <c r="H12027" t="str">
        <f>T("DIESEL                                            ")</f>
        <v xml:space="preserve">DIESEL                                            </v>
      </c>
      <c r="I12027">
        <v>195</v>
      </c>
    </row>
    <row r="12028" spans="1:9">
      <c r="A12028" t="str">
        <f>T("2018")</f>
        <v>2018</v>
      </c>
      <c r="B12028" t="str">
        <f>T("FISICO                                            ")</f>
        <v xml:space="preserve">FISICO                                            </v>
      </c>
      <c r="C12028" t="str">
        <f>T("SALAMANCA           ")</f>
        <v xml:space="preserve">SALAMANCA           </v>
      </c>
      <c r="D12028" t="str">
        <f>T("FUENTE DEL BERRO    ")</f>
        <v xml:space="preserve">FUENTE DEL BERRO    </v>
      </c>
      <c r="E12028" t="str">
        <f>T("CA ")</f>
        <v xml:space="preserve">CA </v>
      </c>
      <c r="F12028" t="str">
        <f>T("CAMIONES       ")</f>
        <v xml:space="preserve">CAMIONES       </v>
      </c>
      <c r="G12028" t="str">
        <f>T("De 1.000 a 2.999 KG DE CARGA ÚTIL                 ")</f>
        <v xml:space="preserve">De 1.000 a 2.999 KG DE CARGA ÚTIL                 </v>
      </c>
      <c r="H12028" t="str">
        <f>T("DIESEL                                            ")</f>
        <v xml:space="preserve">DIESEL                                            </v>
      </c>
      <c r="I12028">
        <v>39</v>
      </c>
    </row>
    <row r="12029" spans="1:9">
      <c r="A12029" t="str">
        <f>T("2018")</f>
        <v>2018</v>
      </c>
      <c r="B12029" t="str">
        <f>T("FISICO                                            ")</f>
        <v xml:space="preserve">FISICO                                            </v>
      </c>
      <c r="C12029" t="str">
        <f>T("SALAMANCA           ")</f>
        <v xml:space="preserve">SALAMANCA           </v>
      </c>
      <c r="D12029" t="str">
        <f>T("FUENTE DEL BERRO    ")</f>
        <v xml:space="preserve">FUENTE DEL BERRO    </v>
      </c>
      <c r="E12029" t="str">
        <f>T("CA ")</f>
        <v xml:space="preserve">CA </v>
      </c>
      <c r="F12029" t="str">
        <f>T("CAMIONES       ")</f>
        <v xml:space="preserve">CAMIONES       </v>
      </c>
      <c r="G12029" t="str">
        <f>T("De 3.000 a 9.999 KG DE CARGA ÚTIL                 ")</f>
        <v xml:space="preserve">De 3.000 a 9.999 KG DE CARGA ÚTIL                 </v>
      </c>
      <c r="H12029" t="str">
        <f>T("DIESEL                                            ")</f>
        <v xml:space="preserve">DIESEL                                            </v>
      </c>
      <c r="I12029">
        <v>5</v>
      </c>
    </row>
    <row r="12030" spans="1:9">
      <c r="A12030" t="str">
        <f>T("2018")</f>
        <v>2018</v>
      </c>
      <c r="B12030" t="str">
        <f>T("FISICO                                            ")</f>
        <v xml:space="preserve">FISICO                                            </v>
      </c>
      <c r="C12030" t="str">
        <f>T("SALAMANCA           ")</f>
        <v xml:space="preserve">SALAMANCA           </v>
      </c>
      <c r="D12030" t="str">
        <f>T("GUINDALERA          ")</f>
        <v xml:space="preserve">GUINDALERA          </v>
      </c>
      <c r="E12030" t="str">
        <f>T("CA ")</f>
        <v xml:space="preserve">CA </v>
      </c>
      <c r="F12030" t="str">
        <f>T("CAMIONES       ")</f>
        <v xml:space="preserve">CAMIONES       </v>
      </c>
      <c r="G12030" t="str">
        <f>T("De menos de 1.000 KG DE CARGA ÚTIL                ")</f>
        <v xml:space="preserve">De menos de 1.000 KG DE CARGA ÚTIL                </v>
      </c>
      <c r="H12030" t="str">
        <f>T("DIESEL                                            ")</f>
        <v xml:space="preserve">DIESEL                                            </v>
      </c>
      <c r="I12030">
        <v>347</v>
      </c>
    </row>
    <row r="12031" spans="1:9">
      <c r="A12031" t="str">
        <f>T("2018")</f>
        <v>2018</v>
      </c>
      <c r="B12031" t="str">
        <f>T("FISICO                                            ")</f>
        <v xml:space="preserve">FISICO                                            </v>
      </c>
      <c r="C12031" t="str">
        <f>T("SALAMANCA           ")</f>
        <v xml:space="preserve">SALAMANCA           </v>
      </c>
      <c r="D12031" t="str">
        <f>T("GUINDALERA          ")</f>
        <v xml:space="preserve">GUINDALERA          </v>
      </c>
      <c r="E12031" t="str">
        <f>T("CA ")</f>
        <v xml:space="preserve">CA </v>
      </c>
      <c r="F12031" t="str">
        <f>T("CAMIONES       ")</f>
        <v xml:space="preserve">CAMIONES       </v>
      </c>
      <c r="G12031" t="str">
        <f>T("De 1.000 a 2.999 KG DE CARGA ÚTIL                 ")</f>
        <v xml:space="preserve">De 1.000 a 2.999 KG DE CARGA ÚTIL                 </v>
      </c>
      <c r="H12031" t="str">
        <f>T("DIESEL                                            ")</f>
        <v xml:space="preserve">DIESEL                                            </v>
      </c>
      <c r="I12031">
        <v>87</v>
      </c>
    </row>
    <row r="12032" spans="1:9">
      <c r="A12032" t="str">
        <f>T("2018")</f>
        <v>2018</v>
      </c>
      <c r="B12032" t="str">
        <f>T("FISICO                                            ")</f>
        <v xml:space="preserve">FISICO                                            </v>
      </c>
      <c r="C12032" t="str">
        <f>T("SALAMANCA           ")</f>
        <v xml:space="preserve">SALAMANCA           </v>
      </c>
      <c r="D12032" t="str">
        <f>T("GUINDALERA          ")</f>
        <v xml:space="preserve">GUINDALERA          </v>
      </c>
      <c r="E12032" t="str">
        <f>T("CA ")</f>
        <v xml:space="preserve">CA </v>
      </c>
      <c r="F12032" t="str">
        <f>T("CAMIONES       ")</f>
        <v xml:space="preserve">CAMIONES       </v>
      </c>
      <c r="G12032" t="str">
        <f>T("De 3.000 a 9.999 KG DE CARGA ÚTIL                 ")</f>
        <v xml:space="preserve">De 3.000 a 9.999 KG DE CARGA ÚTIL                 </v>
      </c>
      <c r="H12032" t="str">
        <f>T("DIESEL                                            ")</f>
        <v xml:space="preserve">DIESEL                                            </v>
      </c>
      <c r="I12032">
        <v>5</v>
      </c>
    </row>
    <row r="12033" spans="1:9">
      <c r="A12033" t="str">
        <f>T("2018")</f>
        <v>2018</v>
      </c>
      <c r="B12033" t="str">
        <f>T("FISICO                                            ")</f>
        <v xml:space="preserve">FISICO                                            </v>
      </c>
      <c r="C12033" t="str">
        <f>T("SALAMANCA           ")</f>
        <v xml:space="preserve">SALAMANCA           </v>
      </c>
      <c r="D12033" t="str">
        <f>T("LISTA               ")</f>
        <v xml:space="preserve">LISTA               </v>
      </c>
      <c r="E12033" t="str">
        <f>T("CA ")</f>
        <v xml:space="preserve">CA </v>
      </c>
      <c r="F12033" t="str">
        <f>T("CAMIONES       ")</f>
        <v xml:space="preserve">CAMIONES       </v>
      </c>
      <c r="G12033" t="str">
        <f>T("De menos de 1.000 KG DE CARGA ÚTIL                ")</f>
        <v xml:space="preserve">De menos de 1.000 KG DE CARGA ÚTIL                </v>
      </c>
      <c r="H12033" t="str">
        <f>T("DIESEL                                            ")</f>
        <v xml:space="preserve">DIESEL                                            </v>
      </c>
      <c r="I12033">
        <v>122</v>
      </c>
    </row>
    <row r="12034" spans="1:9">
      <c r="A12034" t="str">
        <f>T("2018")</f>
        <v>2018</v>
      </c>
      <c r="B12034" t="str">
        <f>T("FISICO                                            ")</f>
        <v xml:space="preserve">FISICO                                            </v>
      </c>
      <c r="C12034" t="str">
        <f>T("SALAMANCA           ")</f>
        <v xml:space="preserve">SALAMANCA           </v>
      </c>
      <c r="D12034" t="str">
        <f>T("LISTA               ")</f>
        <v xml:space="preserve">LISTA               </v>
      </c>
      <c r="E12034" t="str">
        <f>T("CA ")</f>
        <v xml:space="preserve">CA </v>
      </c>
      <c r="F12034" t="str">
        <f>T("CAMIONES       ")</f>
        <v xml:space="preserve">CAMIONES       </v>
      </c>
      <c r="G12034" t="str">
        <f>T("De 1.000 a 2.999 KG DE CARGA ÚTIL                 ")</f>
        <v xml:space="preserve">De 1.000 a 2.999 KG DE CARGA ÚTIL                 </v>
      </c>
      <c r="H12034" t="str">
        <f>T("DIESEL                                            ")</f>
        <v xml:space="preserve">DIESEL                                            </v>
      </c>
      <c r="I12034">
        <v>27</v>
      </c>
    </row>
    <row r="12035" spans="1:9">
      <c r="A12035" t="str">
        <f>T("2018")</f>
        <v>2018</v>
      </c>
      <c r="B12035" t="str">
        <f>T("FISICO                                            ")</f>
        <v xml:space="preserve">FISICO                                            </v>
      </c>
      <c r="C12035" t="str">
        <f>T("SALAMANCA           ")</f>
        <v xml:space="preserve">SALAMANCA           </v>
      </c>
      <c r="D12035" t="str">
        <f>T("CASTELLANA          ")</f>
        <v xml:space="preserve">CASTELLANA          </v>
      </c>
      <c r="E12035" t="str">
        <f>T("CA ")</f>
        <v xml:space="preserve">CA </v>
      </c>
      <c r="F12035" t="str">
        <f>T("CAMIONES       ")</f>
        <v xml:space="preserve">CAMIONES       </v>
      </c>
      <c r="G12035" t="str">
        <f>T("De menos de 1.000 KG DE CARGA ÚTIL                ")</f>
        <v xml:space="preserve">De menos de 1.000 KG DE CARGA ÚTIL                </v>
      </c>
      <c r="H12035" t="str">
        <f>T("DIESEL                                            ")</f>
        <v xml:space="preserve">DIESEL                                            </v>
      </c>
      <c r="I12035">
        <v>146</v>
      </c>
    </row>
    <row r="12036" spans="1:9">
      <c r="A12036" t="str">
        <f>T("2018")</f>
        <v>2018</v>
      </c>
      <c r="B12036" t="str">
        <f>T("FISICO                                            ")</f>
        <v xml:space="preserve">FISICO                                            </v>
      </c>
      <c r="C12036" t="str">
        <f>T("SALAMANCA           ")</f>
        <v xml:space="preserve">SALAMANCA           </v>
      </c>
      <c r="D12036" t="str">
        <f>T("CASTELLANA          ")</f>
        <v xml:space="preserve">CASTELLANA          </v>
      </c>
      <c r="E12036" t="str">
        <f>T("CA ")</f>
        <v xml:space="preserve">CA </v>
      </c>
      <c r="F12036" t="str">
        <f>T("CAMIONES       ")</f>
        <v xml:space="preserve">CAMIONES       </v>
      </c>
      <c r="G12036" t="str">
        <f>T("De 1.000 a 2.999 KG DE CARGA ÚTIL                 ")</f>
        <v xml:space="preserve">De 1.000 a 2.999 KG DE CARGA ÚTIL                 </v>
      </c>
      <c r="H12036" t="str">
        <f>T("DIESEL                                            ")</f>
        <v xml:space="preserve">DIESEL                                            </v>
      </c>
      <c r="I12036">
        <v>39</v>
      </c>
    </row>
    <row r="12037" spans="1:9">
      <c r="A12037" t="str">
        <f>T("2018")</f>
        <v>2018</v>
      </c>
      <c r="B12037" t="str">
        <f>T("FISICO                                            ")</f>
        <v xml:space="preserve">FISICO                                            </v>
      </c>
      <c r="C12037" t="str">
        <f>T("SALAMANCA           ")</f>
        <v xml:space="preserve">SALAMANCA           </v>
      </c>
      <c r="D12037" t="str">
        <f>T("CASTELLANA          ")</f>
        <v xml:space="preserve">CASTELLANA          </v>
      </c>
      <c r="E12037" t="str">
        <f>T("CA ")</f>
        <v xml:space="preserve">CA </v>
      </c>
      <c r="F12037" t="str">
        <f>T("CAMIONES       ")</f>
        <v xml:space="preserve">CAMIONES       </v>
      </c>
      <c r="G12037" t="str">
        <f>T("De 3.000 a 9.999 KG DE CARGA ÚTIL                 ")</f>
        <v xml:space="preserve">De 3.000 a 9.999 KG DE CARGA ÚTIL                 </v>
      </c>
      <c r="H12037" t="str">
        <f>T("DIESEL                                            ")</f>
        <v xml:space="preserve">DIESEL                                            </v>
      </c>
      <c r="I12037">
        <v>2</v>
      </c>
    </row>
    <row r="12038" spans="1:9">
      <c r="A12038" t="str">
        <f>T("2018")</f>
        <v>2018</v>
      </c>
      <c r="B12038" t="str">
        <f>T("JURIDICO                                          ")</f>
        <v xml:space="preserve">JURIDICO                                          </v>
      </c>
      <c r="C12038" t="str">
        <f>T("SALAMANCA           ")</f>
        <v xml:space="preserve">SALAMANCA           </v>
      </c>
      <c r="D12038" t="str">
        <f>T("SIN BARRIO          ")</f>
        <v xml:space="preserve">SIN BARRIO          </v>
      </c>
      <c r="E12038" t="str">
        <f>T("CA ")</f>
        <v xml:space="preserve">CA </v>
      </c>
      <c r="F12038" t="str">
        <f>T("CAMIONES       ")</f>
        <v xml:space="preserve">CAMIONES       </v>
      </c>
      <c r="G12038" t="str">
        <f>T("De menos de 1.000 KG DE CARGA ÚTIL                ")</f>
        <v xml:space="preserve">De menos de 1.000 KG DE CARGA ÚTIL                </v>
      </c>
      <c r="H12038" t="str">
        <f>T("DIESEL                                            ")</f>
        <v xml:space="preserve">DIESEL                                            </v>
      </c>
      <c r="I12038">
        <v>4</v>
      </c>
    </row>
    <row r="12039" spans="1:9">
      <c r="A12039" t="str">
        <f>T("2018")</f>
        <v>2018</v>
      </c>
      <c r="B12039" t="str">
        <f>T("JURIDICO                                          ")</f>
        <v xml:space="preserve">JURIDICO                                          </v>
      </c>
      <c r="C12039" t="str">
        <f>T("SALAMANCA           ")</f>
        <v xml:space="preserve">SALAMANCA           </v>
      </c>
      <c r="D12039" t="str">
        <f>T("SIN BARRIO          ")</f>
        <v xml:space="preserve">SIN BARRIO          </v>
      </c>
      <c r="E12039" t="str">
        <f>T("CA ")</f>
        <v xml:space="preserve">CA </v>
      </c>
      <c r="F12039" t="str">
        <f>T("CAMIONES       ")</f>
        <v xml:space="preserve">CAMIONES       </v>
      </c>
      <c r="G12039" t="str">
        <f>T("De 1.000 a 2.999 KG DE CARGA ÚTIL                 ")</f>
        <v xml:space="preserve">De 1.000 a 2.999 KG DE CARGA ÚTIL                 </v>
      </c>
      <c r="H12039" t="str">
        <f>T("DIESEL                                            ")</f>
        <v xml:space="preserve">DIESEL                                            </v>
      </c>
      <c r="I12039">
        <v>2</v>
      </c>
    </row>
    <row r="12040" spans="1:9">
      <c r="A12040" t="str">
        <f>T("2018")</f>
        <v>2018</v>
      </c>
      <c r="B12040" t="str">
        <f>T("JURIDICO                                          ")</f>
        <v xml:space="preserve">JURIDICO                                          </v>
      </c>
      <c r="C12040" t="str">
        <f>T("SALAMANCA           ")</f>
        <v xml:space="preserve">SALAMANCA           </v>
      </c>
      <c r="D12040" t="str">
        <f>T("SIN BARRIO          ")</f>
        <v xml:space="preserve">SIN BARRIO          </v>
      </c>
      <c r="E12040" t="str">
        <f>T("CA ")</f>
        <v xml:space="preserve">CA </v>
      </c>
      <c r="F12040" t="str">
        <f>T("CAMIONES       ")</f>
        <v xml:space="preserve">CAMIONES       </v>
      </c>
      <c r="G12040" t="str">
        <f>T("De 3.000 a 9.999 KG DE CARGA ÚTIL                 ")</f>
        <v xml:space="preserve">De 3.000 a 9.999 KG DE CARGA ÚTIL                 </v>
      </c>
      <c r="H12040" t="str">
        <f>T("DIESEL                                            ")</f>
        <v xml:space="preserve">DIESEL                                            </v>
      </c>
      <c r="I12040">
        <v>1</v>
      </c>
    </row>
    <row r="12041" spans="1:9">
      <c r="A12041" t="str">
        <f>T("2018")</f>
        <v>2018</v>
      </c>
      <c r="B12041" t="str">
        <f>T("JURIDICO                                          ")</f>
        <v xml:space="preserve">JURIDICO                                          </v>
      </c>
      <c r="C12041" t="str">
        <f>T("SALAMANCA           ")</f>
        <v xml:space="preserve">SALAMANCA           </v>
      </c>
      <c r="D12041" t="str">
        <f>T("RECOLETOS           ")</f>
        <v xml:space="preserve">RECOLETOS           </v>
      </c>
      <c r="E12041" t="str">
        <f>T("CA ")</f>
        <v xml:space="preserve">CA </v>
      </c>
      <c r="F12041" t="str">
        <f>T("CAMIONES       ")</f>
        <v xml:space="preserve">CAMIONES       </v>
      </c>
      <c r="G12041" t="str">
        <f>T("De menos de 1.000 KG DE CARGA ÚTIL                ")</f>
        <v xml:space="preserve">De menos de 1.000 KG DE CARGA ÚTIL                </v>
      </c>
      <c r="H12041" t="str">
        <f>T("DIESEL                                            ")</f>
        <v xml:space="preserve">DIESEL                                            </v>
      </c>
      <c r="I12041">
        <v>572</v>
      </c>
    </row>
    <row r="12042" spans="1:9">
      <c r="A12042" t="str">
        <f>T("2018")</f>
        <v>2018</v>
      </c>
      <c r="B12042" t="str">
        <f>T("JURIDICO                                          ")</f>
        <v xml:space="preserve">JURIDICO                                          </v>
      </c>
      <c r="C12042" t="str">
        <f>T("SALAMANCA           ")</f>
        <v xml:space="preserve">SALAMANCA           </v>
      </c>
      <c r="D12042" t="str">
        <f>T("RECOLETOS           ")</f>
        <v xml:space="preserve">RECOLETOS           </v>
      </c>
      <c r="E12042" t="str">
        <f>T("CA ")</f>
        <v xml:space="preserve">CA </v>
      </c>
      <c r="F12042" t="str">
        <f>T("CAMIONES       ")</f>
        <v xml:space="preserve">CAMIONES       </v>
      </c>
      <c r="G12042" t="str">
        <f>T("De 1.000 a 2.999 KG DE CARGA ÚTIL                 ")</f>
        <v xml:space="preserve">De 1.000 a 2.999 KG DE CARGA ÚTIL                 </v>
      </c>
      <c r="H12042" t="str">
        <f>T("DIESEL                                            ")</f>
        <v xml:space="preserve">DIESEL                                            </v>
      </c>
      <c r="I12042">
        <v>281</v>
      </c>
    </row>
    <row r="12043" spans="1:9">
      <c r="A12043" t="str">
        <f>T("2018")</f>
        <v>2018</v>
      </c>
      <c r="B12043" t="str">
        <f>T("JURIDICO                                          ")</f>
        <v xml:space="preserve">JURIDICO                                          </v>
      </c>
      <c r="C12043" t="str">
        <f>T("SALAMANCA           ")</f>
        <v xml:space="preserve">SALAMANCA           </v>
      </c>
      <c r="D12043" t="str">
        <f>T("RECOLETOS           ")</f>
        <v xml:space="preserve">RECOLETOS           </v>
      </c>
      <c r="E12043" t="str">
        <f>T("CA ")</f>
        <v xml:space="preserve">CA </v>
      </c>
      <c r="F12043" t="str">
        <f>T("CAMIONES       ")</f>
        <v xml:space="preserve">CAMIONES       </v>
      </c>
      <c r="G12043" t="str">
        <f>T("De 3.000 a 9.999 KG DE CARGA ÚTIL                 ")</f>
        <v xml:space="preserve">De 3.000 a 9.999 KG DE CARGA ÚTIL                 </v>
      </c>
      <c r="H12043" t="str">
        <f>T("DIESEL                                            ")</f>
        <v xml:space="preserve">DIESEL                                            </v>
      </c>
      <c r="I12043">
        <v>58</v>
      </c>
    </row>
    <row r="12044" spans="1:9">
      <c r="A12044" t="str">
        <f>T("2018")</f>
        <v>2018</v>
      </c>
      <c r="B12044" t="str">
        <f>T("JURIDICO                                          ")</f>
        <v xml:space="preserve">JURIDICO                                          </v>
      </c>
      <c r="C12044" t="str">
        <f>T("SALAMANCA           ")</f>
        <v xml:space="preserve">SALAMANCA           </v>
      </c>
      <c r="D12044" t="str">
        <f>T("RECOLETOS           ")</f>
        <v xml:space="preserve">RECOLETOS           </v>
      </c>
      <c r="E12044" t="str">
        <f>T("CA ")</f>
        <v xml:space="preserve">CA </v>
      </c>
      <c r="F12044" t="str">
        <f>T("CAMIONES       ")</f>
        <v xml:space="preserve">CAMIONES       </v>
      </c>
      <c r="G12044" t="str">
        <f>T("De 10.000 KG DE CARGA ÚTIL en adelante            ")</f>
        <v xml:space="preserve">De 10.000 KG DE CARGA ÚTIL en adelante            </v>
      </c>
      <c r="H12044" t="str">
        <f>T("DIESEL                                            ")</f>
        <v xml:space="preserve">DIESEL                                            </v>
      </c>
      <c r="I12044">
        <v>26</v>
      </c>
    </row>
    <row r="12045" spans="1:9">
      <c r="A12045" t="str">
        <f>T("2018")</f>
        <v>2018</v>
      </c>
      <c r="B12045" t="str">
        <f>T("JURIDICO                                          ")</f>
        <v xml:space="preserve">JURIDICO                                          </v>
      </c>
      <c r="C12045" t="str">
        <f>T("SALAMANCA           ")</f>
        <v xml:space="preserve">SALAMANCA           </v>
      </c>
      <c r="D12045" t="str">
        <f>T("GOYA                ")</f>
        <v xml:space="preserve">GOYA                </v>
      </c>
      <c r="E12045" t="str">
        <f>T("CA ")</f>
        <v xml:space="preserve">CA </v>
      </c>
      <c r="F12045" t="str">
        <f>T("CAMIONES       ")</f>
        <v xml:space="preserve">CAMIONES       </v>
      </c>
      <c r="G12045" t="str">
        <f>T("De menos de 1.000 KG DE CARGA ÚTIL                ")</f>
        <v xml:space="preserve">De menos de 1.000 KG DE CARGA ÚTIL                </v>
      </c>
      <c r="H12045" t="str">
        <f>T("DIESEL                                            ")</f>
        <v xml:space="preserve">DIESEL                                            </v>
      </c>
      <c r="I12045">
        <v>411</v>
      </c>
    </row>
    <row r="12046" spans="1:9">
      <c r="A12046" t="str">
        <f>T("2018")</f>
        <v>2018</v>
      </c>
      <c r="B12046" t="str">
        <f>T("JURIDICO                                          ")</f>
        <v xml:space="preserve">JURIDICO                                          </v>
      </c>
      <c r="C12046" t="str">
        <f>T("SALAMANCA           ")</f>
        <v xml:space="preserve">SALAMANCA           </v>
      </c>
      <c r="D12046" t="str">
        <f>T("GOYA                ")</f>
        <v xml:space="preserve">GOYA                </v>
      </c>
      <c r="E12046" t="str">
        <f>T("CA ")</f>
        <v xml:space="preserve">CA </v>
      </c>
      <c r="F12046" t="str">
        <f>T("CAMIONES       ")</f>
        <v xml:space="preserve">CAMIONES       </v>
      </c>
      <c r="G12046" t="str">
        <f>T("De 1.000 a 2.999 KG DE CARGA ÚTIL                 ")</f>
        <v xml:space="preserve">De 1.000 a 2.999 KG DE CARGA ÚTIL                 </v>
      </c>
      <c r="H12046" t="str">
        <f>T("DIESEL                                            ")</f>
        <v xml:space="preserve">DIESEL                                            </v>
      </c>
      <c r="I12046">
        <v>218</v>
      </c>
    </row>
    <row r="12047" spans="1:9">
      <c r="A12047" t="str">
        <f>T("2018")</f>
        <v>2018</v>
      </c>
      <c r="B12047" t="str">
        <f>T("JURIDICO                                          ")</f>
        <v xml:space="preserve">JURIDICO                                          </v>
      </c>
      <c r="C12047" t="str">
        <f>T("SALAMANCA           ")</f>
        <v xml:space="preserve">SALAMANCA           </v>
      </c>
      <c r="D12047" t="str">
        <f>T("GOYA                ")</f>
        <v xml:space="preserve">GOYA                </v>
      </c>
      <c r="E12047" t="str">
        <f>T("CA ")</f>
        <v xml:space="preserve">CA </v>
      </c>
      <c r="F12047" t="str">
        <f>T("CAMIONES       ")</f>
        <v xml:space="preserve">CAMIONES       </v>
      </c>
      <c r="G12047" t="str">
        <f>T("De 3.000 a 9.999 KG DE CARGA ÚTIL                 ")</f>
        <v xml:space="preserve">De 3.000 a 9.999 KG DE CARGA ÚTIL                 </v>
      </c>
      <c r="H12047" t="str">
        <f>T("DIESEL                                            ")</f>
        <v xml:space="preserve">DIESEL                                            </v>
      </c>
      <c r="I12047">
        <v>37</v>
      </c>
    </row>
    <row r="12048" spans="1:9">
      <c r="A12048" t="str">
        <f>T("2018")</f>
        <v>2018</v>
      </c>
      <c r="B12048" t="str">
        <f>T("JURIDICO                                          ")</f>
        <v xml:space="preserve">JURIDICO                                          </v>
      </c>
      <c r="C12048" t="str">
        <f>T("SALAMANCA           ")</f>
        <v xml:space="preserve">SALAMANCA           </v>
      </c>
      <c r="D12048" t="str">
        <f>T("GOYA                ")</f>
        <v xml:space="preserve">GOYA                </v>
      </c>
      <c r="E12048" t="str">
        <f>T("CA ")</f>
        <v xml:space="preserve">CA </v>
      </c>
      <c r="F12048" t="str">
        <f>T("CAMIONES       ")</f>
        <v xml:space="preserve">CAMIONES       </v>
      </c>
      <c r="G12048" t="str">
        <f>T("De 10.000 KG DE CARGA ÚTIL en adelante            ")</f>
        <v xml:space="preserve">De 10.000 KG DE CARGA ÚTIL en adelante            </v>
      </c>
      <c r="H12048" t="str">
        <f>T("DIESEL                                            ")</f>
        <v xml:space="preserve">DIESEL                                            </v>
      </c>
      <c r="I12048">
        <v>33</v>
      </c>
    </row>
    <row r="12049" spans="1:9">
      <c r="A12049" t="str">
        <f>T("2018")</f>
        <v>2018</v>
      </c>
      <c r="B12049" t="str">
        <f>T("JURIDICO                                          ")</f>
        <v xml:space="preserve">JURIDICO                                          </v>
      </c>
      <c r="C12049" t="str">
        <f>T("SALAMANCA           ")</f>
        <v xml:space="preserve">SALAMANCA           </v>
      </c>
      <c r="D12049" t="str">
        <f>T("FUENTE DEL BERRO    ")</f>
        <v xml:space="preserve">FUENTE DEL BERRO    </v>
      </c>
      <c r="E12049" t="str">
        <f>T("CA ")</f>
        <v xml:space="preserve">CA </v>
      </c>
      <c r="F12049" t="str">
        <f>T("CAMIONES       ")</f>
        <v xml:space="preserve">CAMIONES       </v>
      </c>
      <c r="G12049" t="str">
        <f>T("De menos de 1.000 KG DE CARGA ÚTIL                ")</f>
        <v xml:space="preserve">De menos de 1.000 KG DE CARGA ÚTIL                </v>
      </c>
      <c r="H12049" t="str">
        <f>T("DIESEL                                            ")</f>
        <v xml:space="preserve">DIESEL                                            </v>
      </c>
      <c r="I12049">
        <v>311</v>
      </c>
    </row>
    <row r="12050" spans="1:9">
      <c r="A12050" t="str">
        <f>T("2018")</f>
        <v>2018</v>
      </c>
      <c r="B12050" t="str">
        <f>T("JURIDICO                                          ")</f>
        <v xml:space="preserve">JURIDICO                                          </v>
      </c>
      <c r="C12050" t="str">
        <f>T("SALAMANCA           ")</f>
        <v xml:space="preserve">SALAMANCA           </v>
      </c>
      <c r="D12050" t="str">
        <f>T("FUENTE DEL BERRO    ")</f>
        <v xml:space="preserve">FUENTE DEL BERRO    </v>
      </c>
      <c r="E12050" t="str">
        <f>T("CA ")</f>
        <v xml:space="preserve">CA </v>
      </c>
      <c r="F12050" t="str">
        <f>T("CAMIONES       ")</f>
        <v xml:space="preserve">CAMIONES       </v>
      </c>
      <c r="G12050" t="str">
        <f>T("De 1.000 a 2.999 KG DE CARGA ÚTIL                 ")</f>
        <v xml:space="preserve">De 1.000 a 2.999 KG DE CARGA ÚTIL                 </v>
      </c>
      <c r="H12050" t="str">
        <f>T("DIESEL                                            ")</f>
        <v xml:space="preserve">DIESEL                                            </v>
      </c>
      <c r="I12050">
        <v>173</v>
      </c>
    </row>
    <row r="12051" spans="1:9">
      <c r="A12051" t="str">
        <f>T("2018")</f>
        <v>2018</v>
      </c>
      <c r="B12051" t="str">
        <f>T("JURIDICO                                          ")</f>
        <v xml:space="preserve">JURIDICO                                          </v>
      </c>
      <c r="C12051" t="str">
        <f>T("SALAMANCA           ")</f>
        <v xml:space="preserve">SALAMANCA           </v>
      </c>
      <c r="D12051" t="str">
        <f>T("FUENTE DEL BERRO    ")</f>
        <v xml:space="preserve">FUENTE DEL BERRO    </v>
      </c>
      <c r="E12051" t="str">
        <f>T("CA ")</f>
        <v xml:space="preserve">CA </v>
      </c>
      <c r="F12051" t="str">
        <f>T("CAMIONES       ")</f>
        <v xml:space="preserve">CAMIONES       </v>
      </c>
      <c r="G12051" t="str">
        <f>T("De 3.000 a 9.999 KG DE CARGA ÚTIL                 ")</f>
        <v xml:space="preserve">De 3.000 a 9.999 KG DE CARGA ÚTIL                 </v>
      </c>
      <c r="H12051" t="str">
        <f>T("DIESEL                                            ")</f>
        <v xml:space="preserve">DIESEL                                            </v>
      </c>
      <c r="I12051">
        <v>96</v>
      </c>
    </row>
    <row r="12052" spans="1:9">
      <c r="A12052" t="str">
        <f>T("2018")</f>
        <v>2018</v>
      </c>
      <c r="B12052" t="str">
        <f>T("JURIDICO                                          ")</f>
        <v xml:space="preserve">JURIDICO                                          </v>
      </c>
      <c r="C12052" t="str">
        <f>T("SALAMANCA           ")</f>
        <v xml:space="preserve">SALAMANCA           </v>
      </c>
      <c r="D12052" t="str">
        <f>T("FUENTE DEL BERRO    ")</f>
        <v xml:space="preserve">FUENTE DEL BERRO    </v>
      </c>
      <c r="E12052" t="str">
        <f>T("CA ")</f>
        <v xml:space="preserve">CA </v>
      </c>
      <c r="F12052" t="str">
        <f>T("CAMIONES       ")</f>
        <v xml:space="preserve">CAMIONES       </v>
      </c>
      <c r="G12052" t="str">
        <f>T("De 10.000 KG DE CARGA ÚTIL en adelante            ")</f>
        <v xml:space="preserve">De 10.000 KG DE CARGA ÚTIL en adelante            </v>
      </c>
      <c r="H12052" t="str">
        <f>T("DIESEL                                            ")</f>
        <v xml:space="preserve">DIESEL                                            </v>
      </c>
      <c r="I12052">
        <v>36</v>
      </c>
    </row>
    <row r="12053" spans="1:9">
      <c r="A12053" t="str">
        <f>T("2018")</f>
        <v>2018</v>
      </c>
      <c r="B12053" t="str">
        <f>T("JURIDICO                                          ")</f>
        <v xml:space="preserve">JURIDICO                                          </v>
      </c>
      <c r="C12053" t="str">
        <f>T("SALAMANCA           ")</f>
        <v xml:space="preserve">SALAMANCA           </v>
      </c>
      <c r="D12053" t="str">
        <f>T("GUINDALERA          ")</f>
        <v xml:space="preserve">GUINDALERA          </v>
      </c>
      <c r="E12053" t="str">
        <f>T("CA ")</f>
        <v xml:space="preserve">CA </v>
      </c>
      <c r="F12053" t="str">
        <f>T("CAMIONES       ")</f>
        <v xml:space="preserve">CAMIONES       </v>
      </c>
      <c r="G12053" t="str">
        <f>T("De menos de 1.000 KG DE CARGA ÚTIL                ")</f>
        <v xml:space="preserve">De menos de 1.000 KG DE CARGA ÚTIL                </v>
      </c>
      <c r="H12053" t="str">
        <f>T("DIESEL                                            ")</f>
        <v xml:space="preserve">DIESEL                                            </v>
      </c>
      <c r="I12053">
        <v>378</v>
      </c>
    </row>
    <row r="12054" spans="1:9">
      <c r="A12054" t="str">
        <f>T("2018")</f>
        <v>2018</v>
      </c>
      <c r="B12054" t="str">
        <f>T("JURIDICO                                          ")</f>
        <v xml:space="preserve">JURIDICO                                          </v>
      </c>
      <c r="C12054" t="str">
        <f>T("SALAMANCA           ")</f>
        <v xml:space="preserve">SALAMANCA           </v>
      </c>
      <c r="D12054" t="str">
        <f>T("GUINDALERA          ")</f>
        <v xml:space="preserve">GUINDALERA          </v>
      </c>
      <c r="E12054" t="str">
        <f>T("CA ")</f>
        <v xml:space="preserve">CA </v>
      </c>
      <c r="F12054" t="str">
        <f>T("CAMIONES       ")</f>
        <v xml:space="preserve">CAMIONES       </v>
      </c>
      <c r="G12054" t="str">
        <f>T("De 1.000 a 2.999 KG DE CARGA ÚTIL                 ")</f>
        <v xml:space="preserve">De 1.000 a 2.999 KG DE CARGA ÚTIL                 </v>
      </c>
      <c r="H12054" t="str">
        <f>T("DIESEL                                            ")</f>
        <v xml:space="preserve">DIESEL                                            </v>
      </c>
      <c r="I12054">
        <v>173</v>
      </c>
    </row>
    <row r="12055" spans="1:9">
      <c r="A12055" t="str">
        <f>T("2018")</f>
        <v>2018</v>
      </c>
      <c r="B12055" t="str">
        <f>T("JURIDICO                                          ")</f>
        <v xml:space="preserve">JURIDICO                                          </v>
      </c>
      <c r="C12055" t="str">
        <f>T("SALAMANCA           ")</f>
        <v xml:space="preserve">SALAMANCA           </v>
      </c>
      <c r="D12055" t="str">
        <f>T("GUINDALERA          ")</f>
        <v xml:space="preserve">GUINDALERA          </v>
      </c>
      <c r="E12055" t="str">
        <f>T("CA ")</f>
        <v xml:space="preserve">CA </v>
      </c>
      <c r="F12055" t="str">
        <f>T("CAMIONES       ")</f>
        <v xml:space="preserve">CAMIONES       </v>
      </c>
      <c r="G12055" t="str">
        <f>T("De 3.000 a 9.999 KG DE CARGA ÚTIL                 ")</f>
        <v xml:space="preserve">De 3.000 a 9.999 KG DE CARGA ÚTIL                 </v>
      </c>
      <c r="H12055" t="str">
        <f>T("DIESEL                                            ")</f>
        <v xml:space="preserve">DIESEL                                            </v>
      </c>
      <c r="I12055">
        <v>37</v>
      </c>
    </row>
    <row r="12056" spans="1:9">
      <c r="A12056" t="str">
        <f>T("2018")</f>
        <v>2018</v>
      </c>
      <c r="B12056" t="str">
        <f>T("JURIDICO                                          ")</f>
        <v xml:space="preserve">JURIDICO                                          </v>
      </c>
      <c r="C12056" t="str">
        <f>T("SALAMANCA           ")</f>
        <v xml:space="preserve">SALAMANCA           </v>
      </c>
      <c r="D12056" t="str">
        <f>T("GUINDALERA          ")</f>
        <v xml:space="preserve">GUINDALERA          </v>
      </c>
      <c r="E12056" t="str">
        <f>T("CA ")</f>
        <v xml:space="preserve">CA </v>
      </c>
      <c r="F12056" t="str">
        <f>T("CAMIONES       ")</f>
        <v xml:space="preserve">CAMIONES       </v>
      </c>
      <c r="G12056" t="str">
        <f>T("De 10.000 KG DE CARGA ÚTIL en adelante            ")</f>
        <v xml:space="preserve">De 10.000 KG DE CARGA ÚTIL en adelante            </v>
      </c>
      <c r="H12056" t="str">
        <f>T("DIESEL                                            ")</f>
        <v xml:space="preserve">DIESEL                                            </v>
      </c>
      <c r="I12056">
        <v>15</v>
      </c>
    </row>
    <row r="12057" spans="1:9">
      <c r="A12057" t="str">
        <f>T("2018")</f>
        <v>2018</v>
      </c>
      <c r="B12057" t="str">
        <f>T("JURIDICO                                          ")</f>
        <v xml:space="preserve">JURIDICO                                          </v>
      </c>
      <c r="C12057" t="str">
        <f>T("SALAMANCA           ")</f>
        <v xml:space="preserve">SALAMANCA           </v>
      </c>
      <c r="D12057" t="str">
        <f>T("LISTA               ")</f>
        <v xml:space="preserve">LISTA               </v>
      </c>
      <c r="E12057" t="str">
        <f>T("CA ")</f>
        <v xml:space="preserve">CA </v>
      </c>
      <c r="F12057" t="str">
        <f>T("CAMIONES       ")</f>
        <v xml:space="preserve">CAMIONES       </v>
      </c>
      <c r="G12057" t="str">
        <f>T("De menos de 1.000 KG DE CARGA ÚTIL                ")</f>
        <v xml:space="preserve">De menos de 1.000 KG DE CARGA ÚTIL                </v>
      </c>
      <c r="H12057" t="str">
        <f>T("DIESEL                                            ")</f>
        <v xml:space="preserve">DIESEL                                            </v>
      </c>
      <c r="I12057">
        <v>750</v>
      </c>
    </row>
    <row r="12058" spans="1:9">
      <c r="A12058" t="str">
        <f>T("2018")</f>
        <v>2018</v>
      </c>
      <c r="B12058" t="str">
        <f>T("JURIDICO                                          ")</f>
        <v xml:space="preserve">JURIDICO                                          </v>
      </c>
      <c r="C12058" t="str">
        <f>T("SALAMANCA           ")</f>
        <v xml:space="preserve">SALAMANCA           </v>
      </c>
      <c r="D12058" t="str">
        <f>T("LISTA               ")</f>
        <v xml:space="preserve">LISTA               </v>
      </c>
      <c r="E12058" t="str">
        <f>T("CA ")</f>
        <v xml:space="preserve">CA </v>
      </c>
      <c r="F12058" t="str">
        <f>T("CAMIONES       ")</f>
        <v xml:space="preserve">CAMIONES       </v>
      </c>
      <c r="G12058" t="str">
        <f>T("De 1.000 a 2.999 KG DE CARGA ÚTIL                 ")</f>
        <v xml:space="preserve">De 1.000 a 2.999 KG DE CARGA ÚTIL                 </v>
      </c>
      <c r="H12058" t="str">
        <f>T("DIESEL                                            ")</f>
        <v xml:space="preserve">DIESEL                                            </v>
      </c>
      <c r="I12058">
        <v>298</v>
      </c>
    </row>
    <row r="12059" spans="1:9">
      <c r="A12059" t="str">
        <f>T("2018")</f>
        <v>2018</v>
      </c>
      <c r="B12059" t="str">
        <f>T("JURIDICO                                          ")</f>
        <v xml:space="preserve">JURIDICO                                          </v>
      </c>
      <c r="C12059" t="str">
        <f>T("SALAMANCA           ")</f>
        <v xml:space="preserve">SALAMANCA           </v>
      </c>
      <c r="D12059" t="str">
        <f>T("LISTA               ")</f>
        <v xml:space="preserve">LISTA               </v>
      </c>
      <c r="E12059" t="str">
        <f>T("CA ")</f>
        <v xml:space="preserve">CA </v>
      </c>
      <c r="F12059" t="str">
        <f>T("CAMIONES       ")</f>
        <v xml:space="preserve">CAMIONES       </v>
      </c>
      <c r="G12059" t="str">
        <f>T("De 3.000 a 9.999 KG DE CARGA ÚTIL                 ")</f>
        <v xml:space="preserve">De 3.000 a 9.999 KG DE CARGA ÚTIL                 </v>
      </c>
      <c r="H12059" t="str">
        <f>T("DIESEL                                            ")</f>
        <v xml:space="preserve">DIESEL                                            </v>
      </c>
      <c r="I12059">
        <v>122</v>
      </c>
    </row>
    <row r="12060" spans="1:9">
      <c r="A12060" t="str">
        <f>T("2018")</f>
        <v>2018</v>
      </c>
      <c r="B12060" t="str">
        <f>T("JURIDICO                                          ")</f>
        <v xml:space="preserve">JURIDICO                                          </v>
      </c>
      <c r="C12060" t="str">
        <f>T("SALAMANCA           ")</f>
        <v xml:space="preserve">SALAMANCA           </v>
      </c>
      <c r="D12060" t="str">
        <f>T("LISTA               ")</f>
        <v xml:space="preserve">LISTA               </v>
      </c>
      <c r="E12060" t="str">
        <f>T("CA ")</f>
        <v xml:space="preserve">CA </v>
      </c>
      <c r="F12060" t="str">
        <f>T("CAMIONES       ")</f>
        <v xml:space="preserve">CAMIONES       </v>
      </c>
      <c r="G12060" t="str">
        <f>T("De 10.000 KG DE CARGA ÚTIL en adelante            ")</f>
        <v xml:space="preserve">De 10.000 KG DE CARGA ÚTIL en adelante            </v>
      </c>
      <c r="H12060" t="str">
        <f>T("DIESEL                                            ")</f>
        <v xml:space="preserve">DIESEL                                            </v>
      </c>
      <c r="I12060">
        <v>41</v>
      </c>
    </row>
    <row r="12061" spans="1:9">
      <c r="A12061" t="str">
        <f>T("2018")</f>
        <v>2018</v>
      </c>
      <c r="B12061" t="str">
        <f>T("JURIDICO                                          ")</f>
        <v xml:space="preserve">JURIDICO                                          </v>
      </c>
      <c r="C12061" t="str">
        <f>T("SALAMANCA           ")</f>
        <v xml:space="preserve">SALAMANCA           </v>
      </c>
      <c r="D12061" t="str">
        <f>T("CASTELLANA          ")</f>
        <v xml:space="preserve">CASTELLANA          </v>
      </c>
      <c r="E12061" t="str">
        <f>T("CA ")</f>
        <v xml:space="preserve">CA </v>
      </c>
      <c r="F12061" t="str">
        <f>T("CAMIONES       ")</f>
        <v xml:space="preserve">CAMIONES       </v>
      </c>
      <c r="G12061" t="str">
        <f>T("De menos de 1.000 KG DE CARGA ÚTIL                ")</f>
        <v xml:space="preserve">De menos de 1.000 KG DE CARGA ÚTIL                </v>
      </c>
      <c r="H12061" t="str">
        <f>T("DIESEL                                            ")</f>
        <v xml:space="preserve">DIESEL                                            </v>
      </c>
      <c r="I12061">
        <v>445</v>
      </c>
    </row>
    <row r="12062" spans="1:9">
      <c r="A12062" t="str">
        <f>T("2018")</f>
        <v>2018</v>
      </c>
      <c r="B12062" t="str">
        <f>T("JURIDICO                                          ")</f>
        <v xml:space="preserve">JURIDICO                                          </v>
      </c>
      <c r="C12062" t="str">
        <f>T("SALAMANCA           ")</f>
        <v xml:space="preserve">SALAMANCA           </v>
      </c>
      <c r="D12062" t="str">
        <f>T("CASTELLANA          ")</f>
        <v xml:space="preserve">CASTELLANA          </v>
      </c>
      <c r="E12062" t="str">
        <f>T("CA ")</f>
        <v xml:space="preserve">CA </v>
      </c>
      <c r="F12062" t="str">
        <f>T("CAMIONES       ")</f>
        <v xml:space="preserve">CAMIONES       </v>
      </c>
      <c r="G12062" t="str">
        <f>T("De 1.000 a 2.999 KG DE CARGA ÚTIL                 ")</f>
        <v xml:space="preserve">De 1.000 a 2.999 KG DE CARGA ÚTIL                 </v>
      </c>
      <c r="H12062" t="str">
        <f>T("DIESEL                                            ")</f>
        <v xml:space="preserve">DIESEL                                            </v>
      </c>
      <c r="I12062">
        <v>213</v>
      </c>
    </row>
    <row r="12063" spans="1:9">
      <c r="A12063" t="str">
        <f>T("2018")</f>
        <v>2018</v>
      </c>
      <c r="B12063" t="str">
        <f>T("JURIDICO                                          ")</f>
        <v xml:space="preserve">JURIDICO                                          </v>
      </c>
      <c r="C12063" t="str">
        <f>T("SALAMANCA           ")</f>
        <v xml:space="preserve">SALAMANCA           </v>
      </c>
      <c r="D12063" t="str">
        <f>T("CASTELLANA          ")</f>
        <v xml:space="preserve">CASTELLANA          </v>
      </c>
      <c r="E12063" t="str">
        <f>T("CA ")</f>
        <v xml:space="preserve">CA </v>
      </c>
      <c r="F12063" t="str">
        <f>T("CAMIONES       ")</f>
        <v xml:space="preserve">CAMIONES       </v>
      </c>
      <c r="G12063" t="str">
        <f>T("De 3.000 a 9.999 KG DE CARGA ÚTIL                 ")</f>
        <v xml:space="preserve">De 3.000 a 9.999 KG DE CARGA ÚTIL                 </v>
      </c>
      <c r="H12063" t="str">
        <f>T("DIESEL                                            ")</f>
        <v xml:space="preserve">DIESEL                                            </v>
      </c>
      <c r="I12063">
        <v>22</v>
      </c>
    </row>
    <row r="12064" spans="1:9">
      <c r="A12064" t="str">
        <f>T("2018")</f>
        <v>2018</v>
      </c>
      <c r="B12064" t="str">
        <f>T("JURIDICO                                          ")</f>
        <v xml:space="preserve">JURIDICO                                          </v>
      </c>
      <c r="C12064" t="str">
        <f>T("SALAMANCA           ")</f>
        <v xml:space="preserve">SALAMANCA           </v>
      </c>
      <c r="D12064" t="str">
        <f>T("CASTELLANA          ")</f>
        <v xml:space="preserve">CASTELLANA          </v>
      </c>
      <c r="E12064" t="str">
        <f>T("CA ")</f>
        <v xml:space="preserve">CA </v>
      </c>
      <c r="F12064" t="str">
        <f>T("CAMIONES       ")</f>
        <v xml:space="preserve">CAMIONES       </v>
      </c>
      <c r="G12064" t="str">
        <f>T("De 10.000 KG DE CARGA ÚTIL en adelante            ")</f>
        <v xml:space="preserve">De 10.000 KG DE CARGA ÚTIL en adelante            </v>
      </c>
      <c r="H12064" t="str">
        <f>T("DIESEL                                            ")</f>
        <v xml:space="preserve">DIESEL                                            </v>
      </c>
      <c r="I12064">
        <v>19</v>
      </c>
    </row>
    <row r="12065" spans="1:9">
      <c r="A12065" t="str">
        <f>T("2018")</f>
        <v>2018</v>
      </c>
      <c r="B12065" t="str">
        <f>T("FISICO                                            ")</f>
        <v xml:space="preserve">FISICO                                            </v>
      </c>
      <c r="C12065" t="str">
        <f>T("SALAMANCA           ")</f>
        <v xml:space="preserve">SALAMANCA           </v>
      </c>
      <c r="D12065" t="str">
        <f>T("CASTELLANA          ")</f>
        <v xml:space="preserve">CASTELLANA          </v>
      </c>
      <c r="E12065" t="str">
        <f>T("CA ")</f>
        <v xml:space="preserve">CA </v>
      </c>
      <c r="F12065" t="str">
        <f>T("CAMIONES       ")</f>
        <v xml:space="preserve">CAMIONES       </v>
      </c>
      <c r="G12065" t="str">
        <f>T("De menos de 1.000 KG DE CARGA ÚTIL                ")</f>
        <v xml:space="preserve">De menos de 1.000 KG DE CARGA ÚTIL                </v>
      </c>
      <c r="H12065" t="str">
        <f>T("ELÉCTRICO                                         ")</f>
        <v xml:space="preserve">ELÉCTRICO                                         </v>
      </c>
      <c r="I12065">
        <v>1</v>
      </c>
    </row>
    <row r="12066" spans="1:9">
      <c r="A12066" t="str">
        <f>T("2018")</f>
        <v>2018</v>
      </c>
      <c r="B12066" t="str">
        <f>T("JURIDICO                                          ")</f>
        <v xml:space="preserve">JURIDICO                                          </v>
      </c>
      <c r="C12066" t="str">
        <f>T("SALAMANCA           ")</f>
        <v xml:space="preserve">SALAMANCA           </v>
      </c>
      <c r="D12066" t="str">
        <f>T("RECOLETOS           ")</f>
        <v xml:space="preserve">RECOLETOS           </v>
      </c>
      <c r="E12066" t="str">
        <f>T("CA ")</f>
        <v xml:space="preserve">CA </v>
      </c>
      <c r="F12066" t="str">
        <f>T("CAMIONES       ")</f>
        <v xml:space="preserve">CAMIONES       </v>
      </c>
      <c r="G12066" t="str">
        <f>T("De menos de 1.000 KG DE CARGA ÚTIL                ")</f>
        <v xml:space="preserve">De menos de 1.000 KG DE CARGA ÚTIL                </v>
      </c>
      <c r="H12066" t="str">
        <f>T("ELÉCTRICO                                         ")</f>
        <v xml:space="preserve">ELÉCTRICO                                         </v>
      </c>
      <c r="I12066">
        <v>2</v>
      </c>
    </row>
    <row r="12067" spans="1:9">
      <c r="A12067" t="str">
        <f>T("2018")</f>
        <v>2018</v>
      </c>
      <c r="B12067" t="str">
        <f>T("JURIDICO                                          ")</f>
        <v xml:space="preserve">JURIDICO                                          </v>
      </c>
      <c r="C12067" t="str">
        <f>T("SALAMANCA           ")</f>
        <v xml:space="preserve">SALAMANCA           </v>
      </c>
      <c r="D12067" t="str">
        <f>T("GOYA                ")</f>
        <v xml:space="preserve">GOYA                </v>
      </c>
      <c r="E12067" t="str">
        <f>T("CA ")</f>
        <v xml:space="preserve">CA </v>
      </c>
      <c r="F12067" t="str">
        <f>T("CAMIONES       ")</f>
        <v xml:space="preserve">CAMIONES       </v>
      </c>
      <c r="G12067" t="str">
        <f>T("De menos de 1.000 KG DE CARGA ÚTIL                ")</f>
        <v xml:space="preserve">De menos de 1.000 KG DE CARGA ÚTIL                </v>
      </c>
      <c r="H12067" t="str">
        <f>T("ELÉCTRICO                                         ")</f>
        <v xml:space="preserve">ELÉCTRICO                                         </v>
      </c>
      <c r="I12067">
        <v>1</v>
      </c>
    </row>
    <row r="12068" spans="1:9">
      <c r="A12068" t="str">
        <f>T("2018")</f>
        <v>2018</v>
      </c>
      <c r="B12068" t="str">
        <f>T("JURIDICO                                          ")</f>
        <v xml:space="preserve">JURIDICO                                          </v>
      </c>
      <c r="C12068" t="str">
        <f>T("SALAMANCA           ")</f>
        <v xml:space="preserve">SALAMANCA           </v>
      </c>
      <c r="D12068" t="str">
        <f>T("FUENTE DEL BERRO    ")</f>
        <v xml:space="preserve">FUENTE DEL BERRO    </v>
      </c>
      <c r="E12068" t="str">
        <f>T("CA ")</f>
        <v xml:space="preserve">CA </v>
      </c>
      <c r="F12068" t="str">
        <f>T("CAMIONES       ")</f>
        <v xml:space="preserve">CAMIONES       </v>
      </c>
      <c r="G12068" t="str">
        <f>T("De menos de 1.000 KG DE CARGA ÚTIL                ")</f>
        <v xml:space="preserve">De menos de 1.000 KG DE CARGA ÚTIL                </v>
      </c>
      <c r="H12068" t="str">
        <f>T("ELÉCTRICO                                         ")</f>
        <v xml:space="preserve">ELÉCTRICO                                         </v>
      </c>
      <c r="I12068">
        <v>3</v>
      </c>
    </row>
    <row r="12069" spans="1:9">
      <c r="A12069" t="str">
        <f>T("2018")</f>
        <v>2018</v>
      </c>
      <c r="B12069" t="str">
        <f>T("JURIDICO                                          ")</f>
        <v xml:space="preserve">JURIDICO                                          </v>
      </c>
      <c r="C12069" t="str">
        <f>T("SALAMANCA           ")</f>
        <v xml:space="preserve">SALAMANCA           </v>
      </c>
      <c r="D12069" t="str">
        <f>T("GUINDALERA          ")</f>
        <v xml:space="preserve">GUINDALERA          </v>
      </c>
      <c r="E12069" t="str">
        <f>T("CA ")</f>
        <v xml:space="preserve">CA </v>
      </c>
      <c r="F12069" t="str">
        <f>T("CAMIONES       ")</f>
        <v xml:space="preserve">CAMIONES       </v>
      </c>
      <c r="G12069" t="str">
        <f>T("De menos de 1.000 KG DE CARGA ÚTIL                ")</f>
        <v xml:space="preserve">De menos de 1.000 KG DE CARGA ÚTIL                </v>
      </c>
      <c r="H12069" t="str">
        <f>T("ELÉCTRICO                                         ")</f>
        <v xml:space="preserve">ELÉCTRICO                                         </v>
      </c>
      <c r="I12069">
        <v>3</v>
      </c>
    </row>
    <row r="12070" spans="1:9">
      <c r="A12070" t="str">
        <f>T("2018")</f>
        <v>2018</v>
      </c>
      <c r="B12070" t="str">
        <f>T("JURIDICO                                          ")</f>
        <v xml:space="preserve">JURIDICO                                          </v>
      </c>
      <c r="C12070" t="str">
        <f>T("SALAMANCA           ")</f>
        <v xml:space="preserve">SALAMANCA           </v>
      </c>
      <c r="D12070" t="str">
        <f>T("LISTA               ")</f>
        <v xml:space="preserve">LISTA               </v>
      </c>
      <c r="E12070" t="str">
        <f>T("CA ")</f>
        <v xml:space="preserve">CA </v>
      </c>
      <c r="F12070" t="str">
        <f>T("CAMIONES       ")</f>
        <v xml:space="preserve">CAMIONES       </v>
      </c>
      <c r="G12070" t="str">
        <f>T("De menos de 1.000 KG DE CARGA ÚTIL                ")</f>
        <v xml:space="preserve">De menos de 1.000 KG DE CARGA ÚTIL                </v>
      </c>
      <c r="H12070" t="str">
        <f>T("ELÉCTRICO                                         ")</f>
        <v xml:space="preserve">ELÉCTRICO                                         </v>
      </c>
      <c r="I12070">
        <v>1</v>
      </c>
    </row>
    <row r="12071" spans="1:9">
      <c r="A12071" t="str">
        <f>T("2018")</f>
        <v>2018</v>
      </c>
      <c r="B12071" t="str">
        <f>T("JURIDICO                                          ")</f>
        <v xml:space="preserve">JURIDICO                                          </v>
      </c>
      <c r="C12071" t="str">
        <f>T("SALAMANCA           ")</f>
        <v xml:space="preserve">SALAMANCA           </v>
      </c>
      <c r="D12071" t="str">
        <f>T("CASTELLANA          ")</f>
        <v xml:space="preserve">CASTELLANA          </v>
      </c>
      <c r="E12071" t="str">
        <f>T("CA ")</f>
        <v xml:space="preserve">CA </v>
      </c>
      <c r="F12071" t="str">
        <f>T("CAMIONES       ")</f>
        <v xml:space="preserve">CAMIONES       </v>
      </c>
      <c r="G12071" t="str">
        <f>T("De menos de 1.000 KG DE CARGA ÚTIL                ")</f>
        <v xml:space="preserve">De menos de 1.000 KG DE CARGA ÚTIL                </v>
      </c>
      <c r="H12071" t="str">
        <f>T("ELÉCTRICO                                         ")</f>
        <v xml:space="preserve">ELÉCTRICO                                         </v>
      </c>
      <c r="I12071">
        <v>2</v>
      </c>
    </row>
    <row r="12072" spans="1:9">
      <c r="A12072" t="str">
        <f>T("2018")</f>
        <v>2018</v>
      </c>
      <c r="B12072" t="str">
        <f>T("FISICO                                            ")</f>
        <v xml:space="preserve">FISICO                                            </v>
      </c>
      <c r="C12072" t="str">
        <f>T("SALAMANCA           ")</f>
        <v xml:space="preserve">SALAMANCA           </v>
      </c>
      <c r="D12072" t="str">
        <f>T("RECOLETOS           ")</f>
        <v xml:space="preserve">RECOLETOS           </v>
      </c>
      <c r="E12072" t="str">
        <f>T("CA ")</f>
        <v xml:space="preserve">CA </v>
      </c>
      <c r="F12072" t="str">
        <f>T("CAMIONES       ")</f>
        <v xml:space="preserve">CAMIONES       </v>
      </c>
      <c r="G12072" t="str">
        <f>T("De menos de 1.000 KG DE CARGA ÚTIL                ")</f>
        <v xml:space="preserve">De menos de 1.000 KG DE CARGA ÚTIL                </v>
      </c>
      <c r="H12072" t="str">
        <f>T("GAS LICUADO DE PETROLEO                           ")</f>
        <v xml:space="preserve">GAS LICUADO DE PETROLEO                           </v>
      </c>
      <c r="I12072">
        <v>1</v>
      </c>
    </row>
    <row r="12073" spans="1:9">
      <c r="A12073" t="str">
        <f>T("2018")</f>
        <v>2018</v>
      </c>
      <c r="B12073" t="str">
        <f>T("FISICO                                            ")</f>
        <v xml:space="preserve">FISICO                                            </v>
      </c>
      <c r="C12073" t="str">
        <f>T("SALAMANCA           ")</f>
        <v xml:space="preserve">SALAMANCA           </v>
      </c>
      <c r="D12073" t="str">
        <f>T("GOYA                ")</f>
        <v xml:space="preserve">GOYA                </v>
      </c>
      <c r="E12073" t="str">
        <f>T("CA ")</f>
        <v xml:space="preserve">CA </v>
      </c>
      <c r="F12073" t="str">
        <f>T("CAMIONES       ")</f>
        <v xml:space="preserve">CAMIONES       </v>
      </c>
      <c r="G12073" t="str">
        <f>T("De menos de 1.000 KG DE CARGA ÚTIL                ")</f>
        <v xml:space="preserve">De menos de 1.000 KG DE CARGA ÚTIL                </v>
      </c>
      <c r="H12073" t="str">
        <f>T("GAS LICUADO DE PETROLEO                           ")</f>
        <v xml:space="preserve">GAS LICUADO DE PETROLEO                           </v>
      </c>
      <c r="I12073">
        <v>1</v>
      </c>
    </row>
    <row r="12074" spans="1:9">
      <c r="A12074" t="str">
        <f>T("2018")</f>
        <v>2018</v>
      </c>
      <c r="B12074" t="str">
        <f>T("JURIDICO                                          ")</f>
        <v xml:space="preserve">JURIDICO                                          </v>
      </c>
      <c r="C12074" t="str">
        <f>T("SALAMANCA           ")</f>
        <v xml:space="preserve">SALAMANCA           </v>
      </c>
      <c r="D12074" t="str">
        <f>T("GOYA                ")</f>
        <v xml:space="preserve">GOYA                </v>
      </c>
      <c r="E12074" t="str">
        <f>T("CA ")</f>
        <v xml:space="preserve">CA </v>
      </c>
      <c r="F12074" t="str">
        <f>T("CAMIONES       ")</f>
        <v xml:space="preserve">CAMIONES       </v>
      </c>
      <c r="G12074" t="str">
        <f>T("De menos de 1.000 KG DE CARGA ÚTIL                ")</f>
        <v xml:space="preserve">De menos de 1.000 KG DE CARGA ÚTIL                </v>
      </c>
      <c r="H12074" t="str">
        <f>T("GAS LICUADO DE PETROLEO                           ")</f>
        <v xml:space="preserve">GAS LICUADO DE PETROLEO                           </v>
      </c>
      <c r="I12074">
        <v>1</v>
      </c>
    </row>
    <row r="12075" spans="1:9">
      <c r="A12075" t="str">
        <f>T("2018")</f>
        <v>2018</v>
      </c>
      <c r="B12075" t="str">
        <f>T("JURIDICO                                          ")</f>
        <v xml:space="preserve">JURIDICO                                          </v>
      </c>
      <c r="C12075" t="str">
        <f>T("SALAMANCA           ")</f>
        <v xml:space="preserve">SALAMANCA           </v>
      </c>
      <c r="D12075" t="str">
        <f>T("GUINDALERA          ")</f>
        <v xml:space="preserve">GUINDALERA          </v>
      </c>
      <c r="E12075" t="str">
        <f>T("CA ")</f>
        <v xml:space="preserve">CA </v>
      </c>
      <c r="F12075" t="str">
        <f>T("CAMIONES       ")</f>
        <v xml:space="preserve">CAMIONES       </v>
      </c>
      <c r="G12075" t="str">
        <f>T("De menos de 1.000 KG DE CARGA ÚTIL                ")</f>
        <v xml:space="preserve">De menos de 1.000 KG DE CARGA ÚTIL                </v>
      </c>
      <c r="H12075" t="str">
        <f>T("GAS LICUADO DE PETROLEO                           ")</f>
        <v xml:space="preserve">GAS LICUADO DE PETROLEO                           </v>
      </c>
      <c r="I12075">
        <v>1</v>
      </c>
    </row>
    <row r="12076" spans="1:9">
      <c r="A12076" t="str">
        <f>T("2018")</f>
        <v>2018</v>
      </c>
      <c r="B12076" t="str">
        <f>T("Entidad sin personalidad jurídica (art. 35.4 LGT) ")</f>
        <v xml:space="preserve">Entidad sin personalidad jurídica (art. 35.4 LGT) </v>
      </c>
      <c r="C12076" t="str">
        <f>T("SALAMANCA           ")</f>
        <v xml:space="preserve">SALAMANCA           </v>
      </c>
      <c r="D12076" t="str">
        <f>T("RECOLETOS           ")</f>
        <v xml:space="preserve">RECOLETOS           </v>
      </c>
      <c r="E12076" t="str">
        <f>T("CA ")</f>
        <v xml:space="preserve">CA </v>
      </c>
      <c r="F12076" t="str">
        <f>T("CAMIONES       ")</f>
        <v xml:space="preserve">CAMIONES       </v>
      </c>
      <c r="G12076" t="str">
        <f>T("De menos de 1.000 KG DE CARGA ÚTIL                ")</f>
        <v xml:space="preserve">De menos de 1.000 KG DE CARGA ÚTIL                </v>
      </c>
      <c r="H12076" t="str">
        <f>T("GASOLINA                                          ")</f>
        <v xml:space="preserve">GASOLINA                                          </v>
      </c>
      <c r="I12076">
        <v>3</v>
      </c>
    </row>
    <row r="12077" spans="1:9">
      <c r="A12077" t="str">
        <f>T("2018")</f>
        <v>2018</v>
      </c>
      <c r="B12077" t="str">
        <f>T("Entidad sin personalidad jurídica (art. 35.4 LGT) ")</f>
        <v xml:space="preserve">Entidad sin personalidad jurídica (art. 35.4 LGT) </v>
      </c>
      <c r="C12077" t="str">
        <f>T("SALAMANCA           ")</f>
        <v xml:space="preserve">SALAMANCA           </v>
      </c>
      <c r="D12077" t="str">
        <f>T("GOYA                ")</f>
        <v xml:space="preserve">GOYA                </v>
      </c>
      <c r="E12077" t="str">
        <f>T("CA ")</f>
        <v xml:space="preserve">CA </v>
      </c>
      <c r="F12077" t="str">
        <f>T("CAMIONES       ")</f>
        <v xml:space="preserve">CAMIONES       </v>
      </c>
      <c r="G12077" t="str">
        <f>T("De menos de 1.000 KG DE CARGA ÚTIL                ")</f>
        <v xml:space="preserve">De menos de 1.000 KG DE CARGA ÚTIL                </v>
      </c>
      <c r="H12077" t="str">
        <f>T("GASOLINA                                          ")</f>
        <v xml:space="preserve">GASOLINA                                          </v>
      </c>
      <c r="I12077">
        <v>1</v>
      </c>
    </row>
    <row r="12078" spans="1:9">
      <c r="A12078" t="str">
        <f>T("2018")</f>
        <v>2018</v>
      </c>
      <c r="B12078" t="str">
        <f>T("Entidad sin personalidad jurídica (art. 35.4 LGT) ")</f>
        <v xml:space="preserve">Entidad sin personalidad jurídica (art. 35.4 LGT) </v>
      </c>
      <c r="C12078" t="str">
        <f>T("SALAMANCA           ")</f>
        <v xml:space="preserve">SALAMANCA           </v>
      </c>
      <c r="D12078" t="str">
        <f>T("LISTA               ")</f>
        <v xml:space="preserve">LISTA               </v>
      </c>
      <c r="E12078" t="str">
        <f>T("CA ")</f>
        <v xml:space="preserve">CA </v>
      </c>
      <c r="F12078" t="str">
        <f>T("CAMIONES       ")</f>
        <v xml:space="preserve">CAMIONES       </v>
      </c>
      <c r="G12078" t="str">
        <f>T("De menos de 1.000 KG DE CARGA ÚTIL                ")</f>
        <v xml:space="preserve">De menos de 1.000 KG DE CARGA ÚTIL                </v>
      </c>
      <c r="H12078" t="str">
        <f>T("GASOLINA                                          ")</f>
        <v xml:space="preserve">GASOLINA                                          </v>
      </c>
      <c r="I12078">
        <v>1</v>
      </c>
    </row>
    <row r="12079" spans="1:9">
      <c r="A12079" t="str">
        <f>T("2018")</f>
        <v>2018</v>
      </c>
      <c r="B12079" t="str">
        <f>T("Entidad sin personalidad jurídica (art. 35.4 LGT) ")</f>
        <v xml:space="preserve">Entidad sin personalidad jurídica (art. 35.4 LGT) </v>
      </c>
      <c r="C12079" t="str">
        <f>T("SALAMANCA           ")</f>
        <v xml:space="preserve">SALAMANCA           </v>
      </c>
      <c r="D12079" t="str">
        <f>T("CASTELLANA          ")</f>
        <v xml:space="preserve">CASTELLANA          </v>
      </c>
      <c r="E12079" t="str">
        <f>T("CA ")</f>
        <v xml:space="preserve">CA </v>
      </c>
      <c r="F12079" t="str">
        <f>T("CAMIONES       ")</f>
        <v xml:space="preserve">CAMIONES       </v>
      </c>
      <c r="G12079" t="str">
        <f>T("De menos de 1.000 KG DE CARGA ÚTIL                ")</f>
        <v xml:space="preserve">De menos de 1.000 KG DE CARGA ÚTIL                </v>
      </c>
      <c r="H12079" t="str">
        <f>T("GASOLINA                                          ")</f>
        <v xml:space="preserve">GASOLINA                                          </v>
      </c>
      <c r="I12079">
        <v>1</v>
      </c>
    </row>
    <row r="12080" spans="1:9">
      <c r="A12080" t="str">
        <f>T("2018")</f>
        <v>2018</v>
      </c>
      <c r="B12080" t="str">
        <f>T("FISICO                                            ")</f>
        <v xml:space="preserve">FISICO                                            </v>
      </c>
      <c r="C12080" t="str">
        <f>T("SALAMANCA           ")</f>
        <v xml:space="preserve">SALAMANCA           </v>
      </c>
      <c r="D12080" t="str">
        <f>T("RECOLETOS           ")</f>
        <v xml:space="preserve">RECOLETOS           </v>
      </c>
      <c r="E12080" t="str">
        <f>T("CA ")</f>
        <v xml:space="preserve">CA </v>
      </c>
      <c r="F12080" t="str">
        <f>T("CAMIONES       ")</f>
        <v xml:space="preserve">CAMIONES       </v>
      </c>
      <c r="G12080" t="str">
        <f>T("De menos de 1.000 KG DE CARGA ÚTIL                ")</f>
        <v xml:space="preserve">De menos de 1.000 KG DE CARGA ÚTIL                </v>
      </c>
      <c r="H12080" t="str">
        <f>T("GASOLINA                                          ")</f>
        <v xml:space="preserve">GASOLINA                                          </v>
      </c>
      <c r="I12080">
        <v>30</v>
      </c>
    </row>
    <row r="12081" spans="1:9">
      <c r="A12081" t="str">
        <f>T("2018")</f>
        <v>2018</v>
      </c>
      <c r="B12081" t="str">
        <f>T("FISICO                                            ")</f>
        <v xml:space="preserve">FISICO                                            </v>
      </c>
      <c r="C12081" t="str">
        <f>T("SALAMANCA           ")</f>
        <v xml:space="preserve">SALAMANCA           </v>
      </c>
      <c r="D12081" t="str">
        <f>T("RECOLETOS           ")</f>
        <v xml:space="preserve">RECOLETOS           </v>
      </c>
      <c r="E12081" t="str">
        <f>T("CA ")</f>
        <v xml:space="preserve">CA </v>
      </c>
      <c r="F12081" t="str">
        <f>T("CAMIONES       ")</f>
        <v xml:space="preserve">CAMIONES       </v>
      </c>
      <c r="G12081" t="str">
        <f>T("De 1.000 a 2.999 KG DE CARGA ÚTIL                 ")</f>
        <v xml:space="preserve">De 1.000 a 2.999 KG DE CARGA ÚTIL                 </v>
      </c>
      <c r="H12081" t="str">
        <f>T("GASOLINA                                          ")</f>
        <v xml:space="preserve">GASOLINA                                          </v>
      </c>
      <c r="I12081">
        <v>2</v>
      </c>
    </row>
    <row r="12082" spans="1:9">
      <c r="A12082" t="str">
        <f>T("2018")</f>
        <v>2018</v>
      </c>
      <c r="B12082" t="str">
        <f>T("FISICO                                            ")</f>
        <v xml:space="preserve">FISICO                                            </v>
      </c>
      <c r="C12082" t="str">
        <f>T("SALAMANCA           ")</f>
        <v xml:space="preserve">SALAMANCA           </v>
      </c>
      <c r="D12082" t="str">
        <f>T("GOYA                ")</f>
        <v xml:space="preserve">GOYA                </v>
      </c>
      <c r="E12082" t="str">
        <f>T("CA ")</f>
        <v xml:space="preserve">CA </v>
      </c>
      <c r="F12082" t="str">
        <f>T("CAMIONES       ")</f>
        <v xml:space="preserve">CAMIONES       </v>
      </c>
      <c r="G12082" t="str">
        <f>T("De menos de 1.000 KG DE CARGA ÚTIL                ")</f>
        <v xml:space="preserve">De menos de 1.000 KG DE CARGA ÚTIL                </v>
      </c>
      <c r="H12082" t="str">
        <f>T("GASOLINA                                          ")</f>
        <v xml:space="preserve">GASOLINA                                          </v>
      </c>
      <c r="I12082">
        <v>50</v>
      </c>
    </row>
    <row r="12083" spans="1:9">
      <c r="A12083" t="str">
        <f>T("2018")</f>
        <v>2018</v>
      </c>
      <c r="B12083" t="str">
        <f>T("FISICO                                            ")</f>
        <v xml:space="preserve">FISICO                                            </v>
      </c>
      <c r="C12083" t="str">
        <f>T("SALAMANCA           ")</f>
        <v xml:space="preserve">SALAMANCA           </v>
      </c>
      <c r="D12083" t="str">
        <f>T("GOYA                ")</f>
        <v xml:space="preserve">GOYA                </v>
      </c>
      <c r="E12083" t="str">
        <f>T("CA ")</f>
        <v xml:space="preserve">CA </v>
      </c>
      <c r="F12083" t="str">
        <f>T("CAMIONES       ")</f>
        <v xml:space="preserve">CAMIONES       </v>
      </c>
      <c r="G12083" t="str">
        <f>T("De 1.000 a 2.999 KG DE CARGA ÚTIL                 ")</f>
        <v xml:space="preserve">De 1.000 a 2.999 KG DE CARGA ÚTIL                 </v>
      </c>
      <c r="H12083" t="str">
        <f>T("GASOLINA                                          ")</f>
        <v xml:space="preserve">GASOLINA                                          </v>
      </c>
      <c r="I12083">
        <v>1</v>
      </c>
    </row>
    <row r="12084" spans="1:9">
      <c r="A12084" t="str">
        <f>T("2018")</f>
        <v>2018</v>
      </c>
      <c r="B12084" t="str">
        <f>T("FISICO                                            ")</f>
        <v xml:space="preserve">FISICO                                            </v>
      </c>
      <c r="C12084" t="str">
        <f>T("SALAMANCA           ")</f>
        <v xml:space="preserve">SALAMANCA           </v>
      </c>
      <c r="D12084" t="str">
        <f>T("FUENTE DEL BERRO    ")</f>
        <v xml:space="preserve">FUENTE DEL BERRO    </v>
      </c>
      <c r="E12084" t="str">
        <f>T("CA ")</f>
        <v xml:space="preserve">CA </v>
      </c>
      <c r="F12084" t="str">
        <f>T("CAMIONES       ")</f>
        <v xml:space="preserve">CAMIONES       </v>
      </c>
      <c r="G12084" t="str">
        <f>T("De menos de 1.000 KG DE CARGA ÚTIL                ")</f>
        <v xml:space="preserve">De menos de 1.000 KG DE CARGA ÚTIL                </v>
      </c>
      <c r="H12084" t="str">
        <f>T("GASOLINA                                          ")</f>
        <v xml:space="preserve">GASOLINA                                          </v>
      </c>
      <c r="I12084">
        <v>18</v>
      </c>
    </row>
    <row r="12085" spans="1:9">
      <c r="A12085" t="str">
        <f>T("2018")</f>
        <v>2018</v>
      </c>
      <c r="B12085" t="str">
        <f>T("FISICO                                            ")</f>
        <v xml:space="preserve">FISICO                                            </v>
      </c>
      <c r="C12085" t="str">
        <f>T("SALAMANCA           ")</f>
        <v xml:space="preserve">SALAMANCA           </v>
      </c>
      <c r="D12085" t="str">
        <f>T("FUENTE DEL BERRO    ")</f>
        <v xml:space="preserve">FUENTE DEL BERRO    </v>
      </c>
      <c r="E12085" t="str">
        <f>T("CA ")</f>
        <v xml:space="preserve">CA </v>
      </c>
      <c r="F12085" t="str">
        <f>T("CAMIONES       ")</f>
        <v xml:space="preserve">CAMIONES       </v>
      </c>
      <c r="G12085" t="str">
        <f>T("De 3.000 a 9.999 KG DE CARGA ÚTIL                 ")</f>
        <v xml:space="preserve">De 3.000 a 9.999 KG DE CARGA ÚTIL                 </v>
      </c>
      <c r="H12085" t="str">
        <f>T("GASOLINA                                          ")</f>
        <v xml:space="preserve">GASOLINA                                          </v>
      </c>
      <c r="I12085">
        <v>1</v>
      </c>
    </row>
    <row r="12086" spans="1:9">
      <c r="A12086" t="str">
        <f>T("2018")</f>
        <v>2018</v>
      </c>
      <c r="B12086" t="str">
        <f>T("FISICO                                            ")</f>
        <v xml:space="preserve">FISICO                                            </v>
      </c>
      <c r="C12086" t="str">
        <f>T("SALAMANCA           ")</f>
        <v xml:space="preserve">SALAMANCA           </v>
      </c>
      <c r="D12086" t="str">
        <f>T("GUINDALERA          ")</f>
        <v xml:space="preserve">GUINDALERA          </v>
      </c>
      <c r="E12086" t="str">
        <f>T("CA ")</f>
        <v xml:space="preserve">CA </v>
      </c>
      <c r="F12086" t="str">
        <f>T("CAMIONES       ")</f>
        <v xml:space="preserve">CAMIONES       </v>
      </c>
      <c r="G12086" t="str">
        <f>T("De menos de 1.000 KG DE CARGA ÚTIL                ")</f>
        <v xml:space="preserve">De menos de 1.000 KG DE CARGA ÚTIL                </v>
      </c>
      <c r="H12086" t="str">
        <f>T("GASOLINA                                          ")</f>
        <v xml:space="preserve">GASOLINA                                          </v>
      </c>
      <c r="I12086">
        <v>38</v>
      </c>
    </row>
    <row r="12087" spans="1:9">
      <c r="A12087" t="str">
        <f>T("2018")</f>
        <v>2018</v>
      </c>
      <c r="B12087" t="str">
        <f>T("FISICO                                            ")</f>
        <v xml:space="preserve">FISICO                                            </v>
      </c>
      <c r="C12087" t="str">
        <f>T("SALAMANCA           ")</f>
        <v xml:space="preserve">SALAMANCA           </v>
      </c>
      <c r="D12087" t="str">
        <f>T("GUINDALERA          ")</f>
        <v xml:space="preserve">GUINDALERA          </v>
      </c>
      <c r="E12087" t="str">
        <f>T("CA ")</f>
        <v xml:space="preserve">CA </v>
      </c>
      <c r="F12087" t="str">
        <f>T("CAMIONES       ")</f>
        <v xml:space="preserve">CAMIONES       </v>
      </c>
      <c r="G12087" t="str">
        <f>T("De 1.000 a 2.999 KG DE CARGA ÚTIL                 ")</f>
        <v xml:space="preserve">De 1.000 a 2.999 KG DE CARGA ÚTIL                 </v>
      </c>
      <c r="H12087" t="str">
        <f>T("GASOLINA                                          ")</f>
        <v xml:space="preserve">GASOLINA                                          </v>
      </c>
      <c r="I12087">
        <v>1</v>
      </c>
    </row>
    <row r="12088" spans="1:9">
      <c r="A12088" t="str">
        <f>T("2018")</f>
        <v>2018</v>
      </c>
      <c r="B12088" t="str">
        <f>T("FISICO                                            ")</f>
        <v xml:space="preserve">FISICO                                            </v>
      </c>
      <c r="C12088" t="str">
        <f>T("SALAMANCA           ")</f>
        <v xml:space="preserve">SALAMANCA           </v>
      </c>
      <c r="D12088" t="str">
        <f>T("GUINDALERA          ")</f>
        <v xml:space="preserve">GUINDALERA          </v>
      </c>
      <c r="E12088" t="str">
        <f>T("CA ")</f>
        <v xml:space="preserve">CA </v>
      </c>
      <c r="F12088" t="str">
        <f>T("CAMIONES       ")</f>
        <v xml:space="preserve">CAMIONES       </v>
      </c>
      <c r="G12088" t="str">
        <f>T("De 3.000 a 9.999 KG DE CARGA ÚTIL                 ")</f>
        <v xml:space="preserve">De 3.000 a 9.999 KG DE CARGA ÚTIL                 </v>
      </c>
      <c r="H12088" t="str">
        <f>T("GASOLINA                                          ")</f>
        <v xml:space="preserve">GASOLINA                                          </v>
      </c>
      <c r="I12088">
        <v>1</v>
      </c>
    </row>
    <row r="12089" spans="1:9">
      <c r="A12089" t="str">
        <f>T("2018")</f>
        <v>2018</v>
      </c>
      <c r="B12089" t="str">
        <f>T("FISICO                                            ")</f>
        <v xml:space="preserve">FISICO                                            </v>
      </c>
      <c r="C12089" t="str">
        <f>T("SALAMANCA           ")</f>
        <v xml:space="preserve">SALAMANCA           </v>
      </c>
      <c r="D12089" t="str">
        <f>T("LISTA               ")</f>
        <v xml:space="preserve">LISTA               </v>
      </c>
      <c r="E12089" t="str">
        <f>T("CA ")</f>
        <v xml:space="preserve">CA </v>
      </c>
      <c r="F12089" t="str">
        <f>T("CAMIONES       ")</f>
        <v xml:space="preserve">CAMIONES       </v>
      </c>
      <c r="G12089" t="str">
        <f>T("De menos de 1.000 KG DE CARGA ÚTIL                ")</f>
        <v xml:space="preserve">De menos de 1.000 KG DE CARGA ÚTIL                </v>
      </c>
      <c r="H12089" t="str">
        <f>T("GASOLINA                                          ")</f>
        <v xml:space="preserve">GASOLINA                                          </v>
      </c>
      <c r="I12089">
        <v>21</v>
      </c>
    </row>
    <row r="12090" spans="1:9">
      <c r="A12090" t="str">
        <f>T("2018")</f>
        <v>2018</v>
      </c>
      <c r="B12090" t="str">
        <f>T("FISICO                                            ")</f>
        <v xml:space="preserve">FISICO                                            </v>
      </c>
      <c r="C12090" t="str">
        <f>T("SALAMANCA           ")</f>
        <v xml:space="preserve">SALAMANCA           </v>
      </c>
      <c r="D12090" t="str">
        <f>T("CASTELLANA          ")</f>
        <v xml:space="preserve">CASTELLANA          </v>
      </c>
      <c r="E12090" t="str">
        <f>T("CA ")</f>
        <v xml:space="preserve">CA </v>
      </c>
      <c r="F12090" t="str">
        <f>T("CAMIONES       ")</f>
        <v xml:space="preserve">CAMIONES       </v>
      </c>
      <c r="G12090" t="str">
        <f>T("De menos de 1.000 KG DE CARGA ÚTIL                ")</f>
        <v xml:space="preserve">De menos de 1.000 KG DE CARGA ÚTIL                </v>
      </c>
      <c r="H12090" t="str">
        <f>T("GASOLINA                                          ")</f>
        <v xml:space="preserve">GASOLINA                                          </v>
      </c>
      <c r="I12090">
        <v>32</v>
      </c>
    </row>
    <row r="12091" spans="1:9">
      <c r="A12091" t="str">
        <f>T("2018")</f>
        <v>2018</v>
      </c>
      <c r="B12091" t="str">
        <f>T("FISICO                                            ")</f>
        <v xml:space="preserve">FISICO                                            </v>
      </c>
      <c r="C12091" t="str">
        <f>T("SALAMANCA           ")</f>
        <v xml:space="preserve">SALAMANCA           </v>
      </c>
      <c r="D12091" t="str">
        <f>T("CASTELLANA          ")</f>
        <v xml:space="preserve">CASTELLANA          </v>
      </c>
      <c r="E12091" t="str">
        <f>T("CA ")</f>
        <v xml:space="preserve">CA </v>
      </c>
      <c r="F12091" t="str">
        <f>T("CAMIONES       ")</f>
        <v xml:space="preserve">CAMIONES       </v>
      </c>
      <c r="G12091" t="str">
        <f>T("De 1.000 a 2.999 KG DE CARGA ÚTIL                 ")</f>
        <v xml:space="preserve">De 1.000 a 2.999 KG DE CARGA ÚTIL                 </v>
      </c>
      <c r="H12091" t="str">
        <f>T("GASOLINA                                          ")</f>
        <v xml:space="preserve">GASOLINA                                          </v>
      </c>
      <c r="I12091">
        <v>2</v>
      </c>
    </row>
    <row r="12092" spans="1:9">
      <c r="A12092" t="str">
        <f>T("2018")</f>
        <v>2018</v>
      </c>
      <c r="B12092" t="str">
        <f>T("JURIDICO                                          ")</f>
        <v xml:space="preserve">JURIDICO                                          </v>
      </c>
      <c r="C12092" t="str">
        <f>T("SALAMANCA           ")</f>
        <v xml:space="preserve">SALAMANCA           </v>
      </c>
      <c r="D12092" t="str">
        <f>T("RECOLETOS           ")</f>
        <v xml:space="preserve">RECOLETOS           </v>
      </c>
      <c r="E12092" t="str">
        <f>T("CA ")</f>
        <v xml:space="preserve">CA </v>
      </c>
      <c r="F12092" t="str">
        <f>T("CAMIONES       ")</f>
        <v xml:space="preserve">CAMIONES       </v>
      </c>
      <c r="G12092" t="str">
        <f>T("De menos de 1.000 KG DE CARGA ÚTIL                ")</f>
        <v xml:space="preserve">De menos de 1.000 KG DE CARGA ÚTIL                </v>
      </c>
      <c r="H12092" t="str">
        <f>T("GASOLINA                                          ")</f>
        <v xml:space="preserve">GASOLINA                                          </v>
      </c>
      <c r="I12092">
        <v>36</v>
      </c>
    </row>
    <row r="12093" spans="1:9">
      <c r="A12093" t="str">
        <f>T("2018")</f>
        <v>2018</v>
      </c>
      <c r="B12093" t="str">
        <f>T("JURIDICO                                          ")</f>
        <v xml:space="preserve">JURIDICO                                          </v>
      </c>
      <c r="C12093" t="str">
        <f>T("SALAMANCA           ")</f>
        <v xml:space="preserve">SALAMANCA           </v>
      </c>
      <c r="D12093" t="str">
        <f>T("RECOLETOS           ")</f>
        <v xml:space="preserve">RECOLETOS           </v>
      </c>
      <c r="E12093" t="str">
        <f>T("CA ")</f>
        <v xml:space="preserve">CA </v>
      </c>
      <c r="F12093" t="str">
        <f>T("CAMIONES       ")</f>
        <v xml:space="preserve">CAMIONES       </v>
      </c>
      <c r="G12093" t="str">
        <f>T("De 1.000 a 2.999 KG DE CARGA ÚTIL                 ")</f>
        <v xml:space="preserve">De 1.000 a 2.999 KG DE CARGA ÚTIL                 </v>
      </c>
      <c r="H12093" t="str">
        <f>T("GASOLINA                                          ")</f>
        <v xml:space="preserve">GASOLINA                                          </v>
      </c>
      <c r="I12093">
        <v>5</v>
      </c>
    </row>
    <row r="12094" spans="1:9">
      <c r="A12094" t="str">
        <f>T("2018")</f>
        <v>2018</v>
      </c>
      <c r="B12094" t="str">
        <f>T("JURIDICO                                          ")</f>
        <v xml:space="preserve">JURIDICO                                          </v>
      </c>
      <c r="C12094" t="str">
        <f>T("SALAMANCA           ")</f>
        <v xml:space="preserve">SALAMANCA           </v>
      </c>
      <c r="D12094" t="str">
        <f>T("GOYA                ")</f>
        <v xml:space="preserve">GOYA                </v>
      </c>
      <c r="E12094" t="str">
        <f>T("CA ")</f>
        <v xml:space="preserve">CA </v>
      </c>
      <c r="F12094" t="str">
        <f>T("CAMIONES       ")</f>
        <v xml:space="preserve">CAMIONES       </v>
      </c>
      <c r="G12094" t="str">
        <f>T("De menos de 1.000 KG DE CARGA ÚTIL                ")</f>
        <v xml:space="preserve">De menos de 1.000 KG DE CARGA ÚTIL                </v>
      </c>
      <c r="H12094" t="str">
        <f>T("GASOLINA                                          ")</f>
        <v xml:space="preserve">GASOLINA                                          </v>
      </c>
      <c r="I12094">
        <v>10</v>
      </c>
    </row>
    <row r="12095" spans="1:9">
      <c r="A12095" t="str">
        <f>T("2018")</f>
        <v>2018</v>
      </c>
      <c r="B12095" t="str">
        <f>T("JURIDICO                                          ")</f>
        <v xml:space="preserve">JURIDICO                                          </v>
      </c>
      <c r="C12095" t="str">
        <f>T("SALAMANCA           ")</f>
        <v xml:space="preserve">SALAMANCA           </v>
      </c>
      <c r="D12095" t="str">
        <f>T("GOYA                ")</f>
        <v xml:space="preserve">GOYA                </v>
      </c>
      <c r="E12095" t="str">
        <f>T("CA ")</f>
        <v xml:space="preserve">CA </v>
      </c>
      <c r="F12095" t="str">
        <f>T("CAMIONES       ")</f>
        <v xml:space="preserve">CAMIONES       </v>
      </c>
      <c r="G12095" t="str">
        <f>T("De 1.000 a 2.999 KG DE CARGA ÚTIL                 ")</f>
        <v xml:space="preserve">De 1.000 a 2.999 KG DE CARGA ÚTIL                 </v>
      </c>
      <c r="H12095" t="str">
        <f>T("GASOLINA                                          ")</f>
        <v xml:space="preserve">GASOLINA                                          </v>
      </c>
      <c r="I12095">
        <v>4</v>
      </c>
    </row>
    <row r="12096" spans="1:9">
      <c r="A12096" t="str">
        <f>T("2018")</f>
        <v>2018</v>
      </c>
      <c r="B12096" t="str">
        <f>T("JURIDICO                                          ")</f>
        <v xml:space="preserve">JURIDICO                                          </v>
      </c>
      <c r="C12096" t="str">
        <f>T("SALAMANCA           ")</f>
        <v xml:space="preserve">SALAMANCA           </v>
      </c>
      <c r="D12096" t="str">
        <f>T("FUENTE DEL BERRO    ")</f>
        <v xml:space="preserve">FUENTE DEL BERRO    </v>
      </c>
      <c r="E12096" t="str">
        <f>T("CA ")</f>
        <v xml:space="preserve">CA </v>
      </c>
      <c r="F12096" t="str">
        <f>T("CAMIONES       ")</f>
        <v xml:space="preserve">CAMIONES       </v>
      </c>
      <c r="G12096" t="str">
        <f>T("De menos de 1.000 KG DE CARGA ÚTIL                ")</f>
        <v xml:space="preserve">De menos de 1.000 KG DE CARGA ÚTIL                </v>
      </c>
      <c r="H12096" t="str">
        <f>T("GASOLINA                                          ")</f>
        <v xml:space="preserve">GASOLINA                                          </v>
      </c>
      <c r="I12096">
        <v>18</v>
      </c>
    </row>
    <row r="12097" spans="1:9">
      <c r="A12097" t="str">
        <f>T("2018")</f>
        <v>2018</v>
      </c>
      <c r="B12097" t="str">
        <f>T("JURIDICO                                          ")</f>
        <v xml:space="preserve">JURIDICO                                          </v>
      </c>
      <c r="C12097" t="str">
        <f>T("SALAMANCA           ")</f>
        <v xml:space="preserve">SALAMANCA           </v>
      </c>
      <c r="D12097" t="str">
        <f>T("FUENTE DEL BERRO    ")</f>
        <v xml:space="preserve">FUENTE DEL BERRO    </v>
      </c>
      <c r="E12097" t="str">
        <f>T("CA ")</f>
        <v xml:space="preserve">CA </v>
      </c>
      <c r="F12097" t="str">
        <f>T("CAMIONES       ")</f>
        <v xml:space="preserve">CAMIONES       </v>
      </c>
      <c r="G12097" t="str">
        <f>T("De 1.000 a 2.999 KG DE CARGA ÚTIL                 ")</f>
        <v xml:space="preserve">De 1.000 a 2.999 KG DE CARGA ÚTIL                 </v>
      </c>
      <c r="H12097" t="str">
        <f>T("GASOLINA                                          ")</f>
        <v xml:space="preserve">GASOLINA                                          </v>
      </c>
      <c r="I12097">
        <v>4</v>
      </c>
    </row>
    <row r="12098" spans="1:9">
      <c r="A12098" t="str">
        <f>T("2018")</f>
        <v>2018</v>
      </c>
      <c r="B12098" t="str">
        <f>T("JURIDICO                                          ")</f>
        <v xml:space="preserve">JURIDICO                                          </v>
      </c>
      <c r="C12098" t="str">
        <f>T("SALAMANCA           ")</f>
        <v xml:space="preserve">SALAMANCA           </v>
      </c>
      <c r="D12098" t="str">
        <f>T("FUENTE DEL BERRO    ")</f>
        <v xml:space="preserve">FUENTE DEL BERRO    </v>
      </c>
      <c r="E12098" t="str">
        <f>T("CA ")</f>
        <v xml:space="preserve">CA </v>
      </c>
      <c r="F12098" t="str">
        <f>T("CAMIONES       ")</f>
        <v xml:space="preserve">CAMIONES       </v>
      </c>
      <c r="G12098" t="str">
        <f>T("De 3.000 a 9.999 KG DE CARGA ÚTIL                 ")</f>
        <v xml:space="preserve">De 3.000 a 9.999 KG DE CARGA ÚTIL                 </v>
      </c>
      <c r="H12098" t="str">
        <f>T("GASOLINA                                          ")</f>
        <v xml:space="preserve">GASOLINA                                          </v>
      </c>
      <c r="I12098">
        <v>1</v>
      </c>
    </row>
    <row r="12099" spans="1:9">
      <c r="A12099" t="str">
        <f>T("2018")</f>
        <v>2018</v>
      </c>
      <c r="B12099" t="str">
        <f>T("JURIDICO                                          ")</f>
        <v xml:space="preserve">JURIDICO                                          </v>
      </c>
      <c r="C12099" t="str">
        <f>T("SALAMANCA           ")</f>
        <v xml:space="preserve">SALAMANCA           </v>
      </c>
      <c r="D12099" t="str">
        <f>T("GUINDALERA          ")</f>
        <v xml:space="preserve">GUINDALERA          </v>
      </c>
      <c r="E12099" t="str">
        <f>T("CA ")</f>
        <v xml:space="preserve">CA </v>
      </c>
      <c r="F12099" t="str">
        <f>T("CAMIONES       ")</f>
        <v xml:space="preserve">CAMIONES       </v>
      </c>
      <c r="G12099" t="str">
        <f>T("De menos de 1.000 KG DE CARGA ÚTIL                ")</f>
        <v xml:space="preserve">De menos de 1.000 KG DE CARGA ÚTIL                </v>
      </c>
      <c r="H12099" t="str">
        <f>T("GASOLINA                                          ")</f>
        <v xml:space="preserve">GASOLINA                                          </v>
      </c>
      <c r="I12099">
        <v>28</v>
      </c>
    </row>
    <row r="12100" spans="1:9">
      <c r="A12100" t="str">
        <f>T("2018")</f>
        <v>2018</v>
      </c>
      <c r="B12100" t="str">
        <f>T("JURIDICO                                          ")</f>
        <v xml:space="preserve">JURIDICO                                          </v>
      </c>
      <c r="C12100" t="str">
        <f>T("SALAMANCA           ")</f>
        <v xml:space="preserve">SALAMANCA           </v>
      </c>
      <c r="D12100" t="str">
        <f>T("GUINDALERA          ")</f>
        <v xml:space="preserve">GUINDALERA          </v>
      </c>
      <c r="E12100" t="str">
        <f>T("CA ")</f>
        <v xml:space="preserve">CA </v>
      </c>
      <c r="F12100" t="str">
        <f>T("CAMIONES       ")</f>
        <v xml:space="preserve">CAMIONES       </v>
      </c>
      <c r="G12100" t="str">
        <f>T("De 1.000 a 2.999 KG DE CARGA ÚTIL                 ")</f>
        <v xml:space="preserve">De 1.000 a 2.999 KG DE CARGA ÚTIL                 </v>
      </c>
      <c r="H12100" t="str">
        <f>T("GASOLINA                                          ")</f>
        <v xml:space="preserve">GASOLINA                                          </v>
      </c>
      <c r="I12100">
        <v>1</v>
      </c>
    </row>
    <row r="12101" spans="1:9">
      <c r="A12101" t="str">
        <f>T("2018")</f>
        <v>2018</v>
      </c>
      <c r="B12101" t="str">
        <f>T("JURIDICO                                          ")</f>
        <v xml:space="preserve">JURIDICO                                          </v>
      </c>
      <c r="C12101" t="str">
        <f>T("SALAMANCA           ")</f>
        <v xml:space="preserve">SALAMANCA           </v>
      </c>
      <c r="D12101" t="str">
        <f>T("LISTA               ")</f>
        <v xml:space="preserve">LISTA               </v>
      </c>
      <c r="E12101" t="str">
        <f>T("CA ")</f>
        <v xml:space="preserve">CA </v>
      </c>
      <c r="F12101" t="str">
        <f>T("CAMIONES       ")</f>
        <v xml:space="preserve">CAMIONES       </v>
      </c>
      <c r="G12101" t="str">
        <f>T("De menos de 1.000 KG DE CARGA ÚTIL                ")</f>
        <v xml:space="preserve">De menos de 1.000 KG DE CARGA ÚTIL                </v>
      </c>
      <c r="H12101" t="str">
        <f>T("GASOLINA                                          ")</f>
        <v xml:space="preserve">GASOLINA                                          </v>
      </c>
      <c r="I12101">
        <v>27</v>
      </c>
    </row>
    <row r="12102" spans="1:9">
      <c r="A12102" t="str">
        <f>T("2018")</f>
        <v>2018</v>
      </c>
      <c r="B12102" t="str">
        <f>T("JURIDICO                                          ")</f>
        <v xml:space="preserve">JURIDICO                                          </v>
      </c>
      <c r="C12102" t="str">
        <f>T("SALAMANCA           ")</f>
        <v xml:space="preserve">SALAMANCA           </v>
      </c>
      <c r="D12102" t="str">
        <f>T("LISTA               ")</f>
        <v xml:space="preserve">LISTA               </v>
      </c>
      <c r="E12102" t="str">
        <f>T("CA ")</f>
        <v xml:space="preserve">CA </v>
      </c>
      <c r="F12102" t="str">
        <f>T("CAMIONES       ")</f>
        <v xml:space="preserve">CAMIONES       </v>
      </c>
      <c r="G12102" t="str">
        <f>T("De 1.000 a 2.999 KG DE CARGA ÚTIL                 ")</f>
        <v xml:space="preserve">De 1.000 a 2.999 KG DE CARGA ÚTIL                 </v>
      </c>
      <c r="H12102" t="str">
        <f>T("GASOLINA                                          ")</f>
        <v xml:space="preserve">GASOLINA                                          </v>
      </c>
      <c r="I12102">
        <v>1</v>
      </c>
    </row>
    <row r="12103" spans="1:9">
      <c r="A12103" t="str">
        <f>T("2018")</f>
        <v>2018</v>
      </c>
      <c r="B12103" t="str">
        <f>T("JURIDICO                                          ")</f>
        <v xml:space="preserve">JURIDICO                                          </v>
      </c>
      <c r="C12103" t="str">
        <f>T("SALAMANCA           ")</f>
        <v xml:space="preserve">SALAMANCA           </v>
      </c>
      <c r="D12103" t="str">
        <f>T("LISTA               ")</f>
        <v xml:space="preserve">LISTA               </v>
      </c>
      <c r="E12103" t="str">
        <f>T("CA ")</f>
        <v xml:space="preserve">CA </v>
      </c>
      <c r="F12103" t="str">
        <f>T("CAMIONES       ")</f>
        <v xml:space="preserve">CAMIONES       </v>
      </c>
      <c r="G12103" t="str">
        <f>T("De 3.000 a 9.999 KG DE CARGA ÚTIL                 ")</f>
        <v xml:space="preserve">De 3.000 a 9.999 KG DE CARGA ÚTIL                 </v>
      </c>
      <c r="H12103" t="str">
        <f>T("GASOLINA                                          ")</f>
        <v xml:space="preserve">GASOLINA                                          </v>
      </c>
      <c r="I12103">
        <v>2</v>
      </c>
    </row>
    <row r="12104" spans="1:9">
      <c r="A12104" t="str">
        <f>T("2018")</f>
        <v>2018</v>
      </c>
      <c r="B12104" t="str">
        <f>T("JURIDICO                                          ")</f>
        <v xml:space="preserve">JURIDICO                                          </v>
      </c>
      <c r="C12104" t="str">
        <f>T("SALAMANCA           ")</f>
        <v xml:space="preserve">SALAMANCA           </v>
      </c>
      <c r="D12104" t="str">
        <f>T("CASTELLANA          ")</f>
        <v xml:space="preserve">CASTELLANA          </v>
      </c>
      <c r="E12104" t="str">
        <f>T("CA ")</f>
        <v xml:space="preserve">CA </v>
      </c>
      <c r="F12104" t="str">
        <f>T("CAMIONES       ")</f>
        <v xml:space="preserve">CAMIONES       </v>
      </c>
      <c r="G12104" t="str">
        <f>T("De menos de 1.000 KG DE CARGA ÚTIL                ")</f>
        <v xml:space="preserve">De menos de 1.000 KG DE CARGA ÚTIL                </v>
      </c>
      <c r="H12104" t="str">
        <f>T("GASOLINA                                          ")</f>
        <v xml:space="preserve">GASOLINA                                          </v>
      </c>
      <c r="I12104">
        <v>33</v>
      </c>
    </row>
    <row r="12105" spans="1:9">
      <c r="A12105" t="str">
        <f>T("2018")</f>
        <v>2018</v>
      </c>
      <c r="B12105" t="str">
        <f>T("JURIDICO                                          ")</f>
        <v xml:space="preserve">JURIDICO                                          </v>
      </c>
      <c r="C12105" t="str">
        <f>T("SALAMANCA           ")</f>
        <v xml:space="preserve">SALAMANCA           </v>
      </c>
      <c r="D12105" t="str">
        <f>T("CASTELLANA          ")</f>
        <v xml:space="preserve">CASTELLANA          </v>
      </c>
      <c r="E12105" t="str">
        <f>T("CA ")</f>
        <v xml:space="preserve">CA </v>
      </c>
      <c r="F12105" t="str">
        <f>T("CAMIONES       ")</f>
        <v xml:space="preserve">CAMIONES       </v>
      </c>
      <c r="G12105" t="str">
        <f>T("De 1.000 a 2.999 KG DE CARGA ÚTIL                 ")</f>
        <v xml:space="preserve">De 1.000 a 2.999 KG DE CARGA ÚTIL                 </v>
      </c>
      <c r="H12105" t="str">
        <f>T("GASOLINA                                          ")</f>
        <v xml:space="preserve">GASOLINA                                          </v>
      </c>
      <c r="I12105">
        <v>2</v>
      </c>
    </row>
    <row r="12106" spans="1:9">
      <c r="A12106" t="str">
        <f>T("2018")</f>
        <v>2018</v>
      </c>
      <c r="B12106" t="str">
        <f>T("Entidad sin personalidad jurídica (art. 35.4 LGT) ")</f>
        <v xml:space="preserve">Entidad sin personalidad jurídica (art. 35.4 LGT) </v>
      </c>
      <c r="C12106" t="str">
        <f>T("SALAMANCA           ")</f>
        <v xml:space="preserve">SALAMANCA           </v>
      </c>
      <c r="D12106" t="str">
        <f>T("GOYA                ")</f>
        <v xml:space="preserve">GOYA                </v>
      </c>
      <c r="E12106" t="str">
        <f>T("CA ")</f>
        <v xml:space="preserve">CA </v>
      </c>
      <c r="F12106" t="str">
        <f>T("CAMIONES       ")</f>
        <v xml:space="preserve">CAMIONES       </v>
      </c>
      <c r="G12106" t="str">
        <f>T("De menos de 1.000 KG DE CARGA ÚTIL                ")</f>
        <v xml:space="preserve">De menos de 1.000 KG DE CARGA ÚTIL                </v>
      </c>
      <c r="I12106">
        <v>1</v>
      </c>
    </row>
    <row r="12107" spans="1:9">
      <c r="A12107" t="str">
        <f>T("2018")</f>
        <v>2018</v>
      </c>
      <c r="B12107" t="str">
        <f>T("Entidad sin personalidad jurídica (art. 35.4 LGT) ")</f>
        <v xml:space="preserve">Entidad sin personalidad jurídica (art. 35.4 LGT) </v>
      </c>
      <c r="C12107" t="str">
        <f>T("SALAMANCA           ")</f>
        <v xml:space="preserve">SALAMANCA           </v>
      </c>
      <c r="D12107" t="str">
        <f>T("FUENTE DEL BERRO    ")</f>
        <v xml:space="preserve">FUENTE DEL BERRO    </v>
      </c>
      <c r="E12107" t="str">
        <f>T("CA ")</f>
        <v xml:space="preserve">CA </v>
      </c>
      <c r="F12107" t="str">
        <f>T("CAMIONES       ")</f>
        <v xml:space="preserve">CAMIONES       </v>
      </c>
      <c r="G12107" t="str">
        <f>T("De menos de 1.000 KG DE CARGA ÚTIL                ")</f>
        <v xml:space="preserve">De menos de 1.000 KG DE CARGA ÚTIL                </v>
      </c>
      <c r="I12107">
        <v>1</v>
      </c>
    </row>
    <row r="12108" spans="1:9">
      <c r="A12108" t="str">
        <f>T("2018")</f>
        <v>2018</v>
      </c>
      <c r="B12108" t="str">
        <f>T("Entidad sin personalidad jurídica (art. 35.4 LGT) ")</f>
        <v xml:space="preserve">Entidad sin personalidad jurídica (art. 35.4 LGT) </v>
      </c>
      <c r="C12108" t="str">
        <f>T("SALAMANCA           ")</f>
        <v xml:space="preserve">SALAMANCA           </v>
      </c>
      <c r="D12108" t="str">
        <f>T("LISTA               ")</f>
        <v xml:space="preserve">LISTA               </v>
      </c>
      <c r="E12108" t="str">
        <f>T("CA ")</f>
        <v xml:space="preserve">CA </v>
      </c>
      <c r="F12108" t="str">
        <f>T("CAMIONES       ")</f>
        <v xml:space="preserve">CAMIONES       </v>
      </c>
      <c r="G12108" t="str">
        <f>T("De 1.000 a 2.999 KG DE CARGA ÚTIL                 ")</f>
        <v xml:space="preserve">De 1.000 a 2.999 KG DE CARGA ÚTIL                 </v>
      </c>
      <c r="I12108">
        <v>1</v>
      </c>
    </row>
    <row r="12109" spans="1:9">
      <c r="A12109" t="str">
        <f>T("2018")</f>
        <v>2018</v>
      </c>
      <c r="B12109" t="str">
        <f>T("FISICO                                            ")</f>
        <v xml:space="preserve">FISICO                                            </v>
      </c>
      <c r="C12109" t="str">
        <f>T("SALAMANCA           ")</f>
        <v xml:space="preserve">SALAMANCA           </v>
      </c>
      <c r="D12109" t="str">
        <f>T("RECOLETOS           ")</f>
        <v xml:space="preserve">RECOLETOS           </v>
      </c>
      <c r="E12109" t="str">
        <f>T("CA ")</f>
        <v xml:space="preserve">CA </v>
      </c>
      <c r="F12109" t="str">
        <f>T("CAMIONES       ")</f>
        <v xml:space="preserve">CAMIONES       </v>
      </c>
      <c r="G12109" t="str">
        <f>T("De menos de 1.000 KG DE CARGA ÚTIL                ")</f>
        <v xml:space="preserve">De menos de 1.000 KG DE CARGA ÚTIL                </v>
      </c>
      <c r="I12109">
        <v>12</v>
      </c>
    </row>
    <row r="12110" spans="1:9">
      <c r="A12110" t="str">
        <f>T("2018")</f>
        <v>2018</v>
      </c>
      <c r="B12110" t="str">
        <f>T("FISICO                                            ")</f>
        <v xml:space="preserve">FISICO                                            </v>
      </c>
      <c r="C12110" t="str">
        <f>T("SALAMANCA           ")</f>
        <v xml:space="preserve">SALAMANCA           </v>
      </c>
      <c r="D12110" t="str">
        <f>T("RECOLETOS           ")</f>
        <v xml:space="preserve">RECOLETOS           </v>
      </c>
      <c r="E12110" t="str">
        <f>T("CA ")</f>
        <v xml:space="preserve">CA </v>
      </c>
      <c r="F12110" t="str">
        <f>T("CAMIONES       ")</f>
        <v xml:space="preserve">CAMIONES       </v>
      </c>
      <c r="G12110" t="str">
        <f>T("De 1.000 a 2.999 KG DE CARGA ÚTIL                 ")</f>
        <v xml:space="preserve">De 1.000 a 2.999 KG DE CARGA ÚTIL                 </v>
      </c>
      <c r="I12110">
        <v>3</v>
      </c>
    </row>
    <row r="12111" spans="1:9">
      <c r="A12111" t="str">
        <f>T("2018")</f>
        <v>2018</v>
      </c>
      <c r="B12111" t="str">
        <f>T("FISICO                                            ")</f>
        <v xml:space="preserve">FISICO                                            </v>
      </c>
      <c r="C12111" t="str">
        <f>T("SALAMANCA           ")</f>
        <v xml:space="preserve">SALAMANCA           </v>
      </c>
      <c r="D12111" t="str">
        <f>T("GOYA                ")</f>
        <v xml:space="preserve">GOYA                </v>
      </c>
      <c r="E12111" t="str">
        <f>T("CA ")</f>
        <v xml:space="preserve">CA </v>
      </c>
      <c r="F12111" t="str">
        <f>T("CAMIONES       ")</f>
        <v xml:space="preserve">CAMIONES       </v>
      </c>
      <c r="G12111" t="str">
        <f>T("De menos de 1.000 KG DE CARGA ÚTIL                ")</f>
        <v xml:space="preserve">De menos de 1.000 KG DE CARGA ÚTIL                </v>
      </c>
      <c r="I12111">
        <v>16</v>
      </c>
    </row>
    <row r="12112" spans="1:9">
      <c r="A12112" t="str">
        <f>T("2018")</f>
        <v>2018</v>
      </c>
      <c r="B12112" t="str">
        <f>T("FISICO                                            ")</f>
        <v xml:space="preserve">FISICO                                            </v>
      </c>
      <c r="C12112" t="str">
        <f>T("SALAMANCA           ")</f>
        <v xml:space="preserve">SALAMANCA           </v>
      </c>
      <c r="D12112" t="str">
        <f>T("GOYA                ")</f>
        <v xml:space="preserve">GOYA                </v>
      </c>
      <c r="E12112" t="str">
        <f>T("CA ")</f>
        <v xml:space="preserve">CA </v>
      </c>
      <c r="F12112" t="str">
        <f>T("CAMIONES       ")</f>
        <v xml:space="preserve">CAMIONES       </v>
      </c>
      <c r="G12112" t="str">
        <f>T("De 1.000 a 2.999 KG DE CARGA ÚTIL                 ")</f>
        <v xml:space="preserve">De 1.000 a 2.999 KG DE CARGA ÚTIL                 </v>
      </c>
      <c r="I12112">
        <v>2</v>
      </c>
    </row>
    <row r="12113" spans="1:9">
      <c r="A12113" t="str">
        <f>T("2018")</f>
        <v>2018</v>
      </c>
      <c r="B12113" t="str">
        <f>T("FISICO                                            ")</f>
        <v xml:space="preserve">FISICO                                            </v>
      </c>
      <c r="C12113" t="str">
        <f>T("SALAMANCA           ")</f>
        <v xml:space="preserve">SALAMANCA           </v>
      </c>
      <c r="D12113" t="str">
        <f>T("GOYA                ")</f>
        <v xml:space="preserve">GOYA                </v>
      </c>
      <c r="E12113" t="str">
        <f>T("CA ")</f>
        <v xml:space="preserve">CA </v>
      </c>
      <c r="F12113" t="str">
        <f>T("CAMIONES       ")</f>
        <v xml:space="preserve">CAMIONES       </v>
      </c>
      <c r="G12113" t="str">
        <f>T("De 3.000 a 9.999 KG DE CARGA ÚTIL                 ")</f>
        <v xml:space="preserve">De 3.000 a 9.999 KG DE CARGA ÚTIL                 </v>
      </c>
      <c r="I12113">
        <v>1</v>
      </c>
    </row>
    <row r="12114" spans="1:9">
      <c r="A12114" t="str">
        <f>T("2018")</f>
        <v>2018</v>
      </c>
      <c r="B12114" t="str">
        <f>T("FISICO                                            ")</f>
        <v xml:space="preserve">FISICO                                            </v>
      </c>
      <c r="C12114" t="str">
        <f>T("SALAMANCA           ")</f>
        <v xml:space="preserve">SALAMANCA           </v>
      </c>
      <c r="D12114" t="str">
        <f>T("FUENTE DEL BERRO    ")</f>
        <v xml:space="preserve">FUENTE DEL BERRO    </v>
      </c>
      <c r="E12114" t="str">
        <f>T("CA ")</f>
        <v xml:space="preserve">CA </v>
      </c>
      <c r="F12114" t="str">
        <f>T("CAMIONES       ")</f>
        <v xml:space="preserve">CAMIONES       </v>
      </c>
      <c r="G12114" t="str">
        <f>T("De menos de 1.000 KG DE CARGA ÚTIL                ")</f>
        <v xml:space="preserve">De menos de 1.000 KG DE CARGA ÚTIL                </v>
      </c>
      <c r="I12114">
        <v>8</v>
      </c>
    </row>
    <row r="12115" spans="1:9">
      <c r="A12115" t="str">
        <f>T("2018")</f>
        <v>2018</v>
      </c>
      <c r="B12115" t="str">
        <f>T("FISICO                                            ")</f>
        <v xml:space="preserve">FISICO                                            </v>
      </c>
      <c r="C12115" t="str">
        <f>T("SALAMANCA           ")</f>
        <v xml:space="preserve">SALAMANCA           </v>
      </c>
      <c r="D12115" t="str">
        <f>T("FUENTE DEL BERRO    ")</f>
        <v xml:space="preserve">FUENTE DEL BERRO    </v>
      </c>
      <c r="E12115" t="str">
        <f>T("CA ")</f>
        <v xml:space="preserve">CA </v>
      </c>
      <c r="F12115" t="str">
        <f>T("CAMIONES       ")</f>
        <v xml:space="preserve">CAMIONES       </v>
      </c>
      <c r="G12115" t="str">
        <f>T("De 1.000 a 2.999 KG DE CARGA ÚTIL                 ")</f>
        <v xml:space="preserve">De 1.000 a 2.999 KG DE CARGA ÚTIL                 </v>
      </c>
      <c r="I12115">
        <v>4</v>
      </c>
    </row>
    <row r="12116" spans="1:9">
      <c r="A12116" t="str">
        <f>T("2018")</f>
        <v>2018</v>
      </c>
      <c r="B12116" t="str">
        <f>T("FISICO                                            ")</f>
        <v xml:space="preserve">FISICO                                            </v>
      </c>
      <c r="C12116" t="str">
        <f>T("SALAMANCA           ")</f>
        <v xml:space="preserve">SALAMANCA           </v>
      </c>
      <c r="D12116" t="str">
        <f>T("GUINDALERA          ")</f>
        <v xml:space="preserve">GUINDALERA          </v>
      </c>
      <c r="E12116" t="str">
        <f>T("CA ")</f>
        <v xml:space="preserve">CA </v>
      </c>
      <c r="F12116" t="str">
        <f>T("CAMIONES       ")</f>
        <v xml:space="preserve">CAMIONES       </v>
      </c>
      <c r="G12116" t="str">
        <f>T("De menos de 1.000 KG DE CARGA ÚTIL                ")</f>
        <v xml:space="preserve">De menos de 1.000 KG DE CARGA ÚTIL                </v>
      </c>
      <c r="I12116">
        <v>16</v>
      </c>
    </row>
    <row r="12117" spans="1:9">
      <c r="A12117" t="str">
        <f>T("2018")</f>
        <v>2018</v>
      </c>
      <c r="B12117" t="str">
        <f>T("FISICO                                            ")</f>
        <v xml:space="preserve">FISICO                                            </v>
      </c>
      <c r="C12117" t="str">
        <f>T("SALAMANCA           ")</f>
        <v xml:space="preserve">SALAMANCA           </v>
      </c>
      <c r="D12117" t="str">
        <f>T("GUINDALERA          ")</f>
        <v xml:space="preserve">GUINDALERA          </v>
      </c>
      <c r="E12117" t="str">
        <f>T("CA ")</f>
        <v xml:space="preserve">CA </v>
      </c>
      <c r="F12117" t="str">
        <f>T("CAMIONES       ")</f>
        <v xml:space="preserve">CAMIONES       </v>
      </c>
      <c r="G12117" t="str">
        <f>T("De 1.000 a 2.999 KG DE CARGA ÚTIL                 ")</f>
        <v xml:space="preserve">De 1.000 a 2.999 KG DE CARGA ÚTIL                 </v>
      </c>
      <c r="I12117">
        <v>7</v>
      </c>
    </row>
    <row r="12118" spans="1:9">
      <c r="A12118" t="str">
        <f>T("2018")</f>
        <v>2018</v>
      </c>
      <c r="B12118" t="str">
        <f>T("FISICO                                            ")</f>
        <v xml:space="preserve">FISICO                                            </v>
      </c>
      <c r="C12118" t="str">
        <f>T("SALAMANCA           ")</f>
        <v xml:space="preserve">SALAMANCA           </v>
      </c>
      <c r="D12118" t="str">
        <f>T("GUINDALERA          ")</f>
        <v xml:space="preserve">GUINDALERA          </v>
      </c>
      <c r="E12118" t="str">
        <f>T("CA ")</f>
        <v xml:space="preserve">CA </v>
      </c>
      <c r="F12118" t="str">
        <f>T("CAMIONES       ")</f>
        <v xml:space="preserve">CAMIONES       </v>
      </c>
      <c r="G12118" t="str">
        <f>T("De 3.000 a 9.999 KG DE CARGA ÚTIL                 ")</f>
        <v xml:space="preserve">De 3.000 a 9.999 KG DE CARGA ÚTIL                 </v>
      </c>
      <c r="I12118">
        <v>2</v>
      </c>
    </row>
    <row r="12119" spans="1:9">
      <c r="A12119" t="str">
        <f>T("2018")</f>
        <v>2018</v>
      </c>
      <c r="B12119" t="str">
        <f>T("FISICO                                            ")</f>
        <v xml:space="preserve">FISICO                                            </v>
      </c>
      <c r="C12119" t="str">
        <f>T("SALAMANCA           ")</f>
        <v xml:space="preserve">SALAMANCA           </v>
      </c>
      <c r="D12119" t="str">
        <f>T("LISTA               ")</f>
        <v xml:space="preserve">LISTA               </v>
      </c>
      <c r="E12119" t="str">
        <f>T("CA ")</f>
        <v xml:space="preserve">CA </v>
      </c>
      <c r="F12119" t="str">
        <f>T("CAMIONES       ")</f>
        <v xml:space="preserve">CAMIONES       </v>
      </c>
      <c r="G12119" t="str">
        <f>T("De menos de 1.000 KG DE CARGA ÚTIL                ")</f>
        <v xml:space="preserve">De menos de 1.000 KG DE CARGA ÚTIL                </v>
      </c>
      <c r="I12119">
        <v>11</v>
      </c>
    </row>
    <row r="12120" spans="1:9">
      <c r="A12120" t="str">
        <f>T("2018")</f>
        <v>2018</v>
      </c>
      <c r="B12120" t="str">
        <f>T("FISICO                                            ")</f>
        <v xml:space="preserve">FISICO                                            </v>
      </c>
      <c r="C12120" t="str">
        <f>T("SALAMANCA           ")</f>
        <v xml:space="preserve">SALAMANCA           </v>
      </c>
      <c r="D12120" t="str">
        <f>T("LISTA               ")</f>
        <v xml:space="preserve">LISTA               </v>
      </c>
      <c r="E12120" t="str">
        <f>T("CA ")</f>
        <v xml:space="preserve">CA </v>
      </c>
      <c r="F12120" t="str">
        <f>T("CAMIONES       ")</f>
        <v xml:space="preserve">CAMIONES       </v>
      </c>
      <c r="G12120" t="str">
        <f>T("De 1.000 a 2.999 KG DE CARGA ÚTIL                 ")</f>
        <v xml:space="preserve">De 1.000 a 2.999 KG DE CARGA ÚTIL                 </v>
      </c>
      <c r="I12120">
        <v>1</v>
      </c>
    </row>
    <row r="12121" spans="1:9">
      <c r="A12121" t="str">
        <f>T("2018")</f>
        <v>2018</v>
      </c>
      <c r="B12121" t="str">
        <f>T("FISICO                                            ")</f>
        <v xml:space="preserve">FISICO                                            </v>
      </c>
      <c r="C12121" t="str">
        <f>T("SALAMANCA           ")</f>
        <v xml:space="preserve">SALAMANCA           </v>
      </c>
      <c r="D12121" t="str">
        <f>T("CASTELLANA          ")</f>
        <v xml:space="preserve">CASTELLANA          </v>
      </c>
      <c r="E12121" t="str">
        <f>T("CA ")</f>
        <v xml:space="preserve">CA </v>
      </c>
      <c r="F12121" t="str">
        <f>T("CAMIONES       ")</f>
        <v xml:space="preserve">CAMIONES       </v>
      </c>
      <c r="G12121" t="str">
        <f>T("De menos de 1.000 KG DE CARGA ÚTIL                ")</f>
        <v xml:space="preserve">De menos de 1.000 KG DE CARGA ÚTIL                </v>
      </c>
      <c r="I12121">
        <v>9</v>
      </c>
    </row>
    <row r="12122" spans="1:9">
      <c r="A12122" t="str">
        <f>T("2018")</f>
        <v>2018</v>
      </c>
      <c r="B12122" t="str">
        <f>T("FISICO                                            ")</f>
        <v xml:space="preserve">FISICO                                            </v>
      </c>
      <c r="C12122" t="str">
        <f>T("SALAMANCA           ")</f>
        <v xml:space="preserve">SALAMANCA           </v>
      </c>
      <c r="D12122" t="str">
        <f>T("CASTELLANA          ")</f>
        <v xml:space="preserve">CASTELLANA          </v>
      </c>
      <c r="E12122" t="str">
        <f>T("CA ")</f>
        <v xml:space="preserve">CA </v>
      </c>
      <c r="F12122" t="str">
        <f>T("CAMIONES       ")</f>
        <v xml:space="preserve">CAMIONES       </v>
      </c>
      <c r="G12122" t="str">
        <f>T("De 1.000 a 2.999 KG DE CARGA ÚTIL                 ")</f>
        <v xml:space="preserve">De 1.000 a 2.999 KG DE CARGA ÚTIL                 </v>
      </c>
      <c r="I12122">
        <v>4</v>
      </c>
    </row>
    <row r="12123" spans="1:9">
      <c r="A12123" t="str">
        <f>T("2018")</f>
        <v>2018</v>
      </c>
      <c r="B12123" t="str">
        <f>T("JURIDICO                                          ")</f>
        <v xml:space="preserve">JURIDICO                                          </v>
      </c>
      <c r="C12123" t="str">
        <f>T("SALAMANCA           ")</f>
        <v xml:space="preserve">SALAMANCA           </v>
      </c>
      <c r="D12123" t="str">
        <f>T("SIN BARRIO          ")</f>
        <v xml:space="preserve">SIN BARRIO          </v>
      </c>
      <c r="E12123" t="str">
        <f>T("CA ")</f>
        <v xml:space="preserve">CA </v>
      </c>
      <c r="F12123" t="str">
        <f>T("CAMIONES       ")</f>
        <v xml:space="preserve">CAMIONES       </v>
      </c>
      <c r="G12123" t="str">
        <f>T("De menos de 1.000 KG DE CARGA ÚTIL                ")</f>
        <v xml:space="preserve">De menos de 1.000 KG DE CARGA ÚTIL                </v>
      </c>
      <c r="I12123">
        <v>1</v>
      </c>
    </row>
    <row r="12124" spans="1:9">
      <c r="A12124" t="str">
        <f>T("2018")</f>
        <v>2018</v>
      </c>
      <c r="B12124" t="str">
        <f>T("JURIDICO                                          ")</f>
        <v xml:space="preserve">JURIDICO                                          </v>
      </c>
      <c r="C12124" t="str">
        <f>T("SALAMANCA           ")</f>
        <v xml:space="preserve">SALAMANCA           </v>
      </c>
      <c r="D12124" t="str">
        <f>T("RECOLETOS           ")</f>
        <v xml:space="preserve">RECOLETOS           </v>
      </c>
      <c r="E12124" t="str">
        <f>T("CA ")</f>
        <v xml:space="preserve">CA </v>
      </c>
      <c r="F12124" t="str">
        <f>T("CAMIONES       ")</f>
        <v xml:space="preserve">CAMIONES       </v>
      </c>
      <c r="G12124" t="str">
        <f>T("De menos de 1.000 KG DE CARGA ÚTIL                ")</f>
        <v xml:space="preserve">De menos de 1.000 KG DE CARGA ÚTIL                </v>
      </c>
      <c r="I12124">
        <v>19</v>
      </c>
    </row>
    <row r="12125" spans="1:9">
      <c r="A12125" t="str">
        <f>T("2018")</f>
        <v>2018</v>
      </c>
      <c r="B12125" t="str">
        <f>T("JURIDICO                                          ")</f>
        <v xml:space="preserve">JURIDICO                                          </v>
      </c>
      <c r="C12125" t="str">
        <f>T("SALAMANCA           ")</f>
        <v xml:space="preserve">SALAMANCA           </v>
      </c>
      <c r="D12125" t="str">
        <f>T("RECOLETOS           ")</f>
        <v xml:space="preserve">RECOLETOS           </v>
      </c>
      <c r="E12125" t="str">
        <f>T("CA ")</f>
        <v xml:space="preserve">CA </v>
      </c>
      <c r="F12125" t="str">
        <f>T("CAMIONES       ")</f>
        <v xml:space="preserve">CAMIONES       </v>
      </c>
      <c r="G12125" t="str">
        <f>T("De 1.000 a 2.999 KG DE CARGA ÚTIL                 ")</f>
        <v xml:space="preserve">De 1.000 a 2.999 KG DE CARGA ÚTIL                 </v>
      </c>
      <c r="I12125">
        <v>17</v>
      </c>
    </row>
    <row r="12126" spans="1:9">
      <c r="A12126" t="str">
        <f>T("2018")</f>
        <v>2018</v>
      </c>
      <c r="B12126" t="str">
        <f>T("JURIDICO                                          ")</f>
        <v xml:space="preserve">JURIDICO                                          </v>
      </c>
      <c r="C12126" t="str">
        <f>T("SALAMANCA           ")</f>
        <v xml:space="preserve">SALAMANCA           </v>
      </c>
      <c r="D12126" t="str">
        <f>T("RECOLETOS           ")</f>
        <v xml:space="preserve">RECOLETOS           </v>
      </c>
      <c r="E12126" t="str">
        <f>T("CA ")</f>
        <v xml:space="preserve">CA </v>
      </c>
      <c r="F12126" t="str">
        <f>T("CAMIONES       ")</f>
        <v xml:space="preserve">CAMIONES       </v>
      </c>
      <c r="G12126" t="str">
        <f>T("De 3.000 a 9.999 KG DE CARGA ÚTIL                 ")</f>
        <v xml:space="preserve">De 3.000 a 9.999 KG DE CARGA ÚTIL                 </v>
      </c>
      <c r="I12126">
        <v>2</v>
      </c>
    </row>
    <row r="12127" spans="1:9">
      <c r="A12127" t="str">
        <f>T("2018")</f>
        <v>2018</v>
      </c>
      <c r="B12127" t="str">
        <f>T("JURIDICO                                          ")</f>
        <v xml:space="preserve">JURIDICO                                          </v>
      </c>
      <c r="C12127" t="str">
        <f>T("SALAMANCA           ")</f>
        <v xml:space="preserve">SALAMANCA           </v>
      </c>
      <c r="D12127" t="str">
        <f>T("RECOLETOS           ")</f>
        <v xml:space="preserve">RECOLETOS           </v>
      </c>
      <c r="E12127" t="str">
        <f>T("CA ")</f>
        <v xml:space="preserve">CA </v>
      </c>
      <c r="F12127" t="str">
        <f>T("CAMIONES       ")</f>
        <v xml:space="preserve">CAMIONES       </v>
      </c>
      <c r="G12127" t="str">
        <f>T("De 10.000 KG DE CARGA ÚTIL en adelante            ")</f>
        <v xml:space="preserve">De 10.000 KG DE CARGA ÚTIL en adelante            </v>
      </c>
      <c r="I12127">
        <v>2</v>
      </c>
    </row>
    <row r="12128" spans="1:9">
      <c r="A12128" t="str">
        <f>T("2018")</f>
        <v>2018</v>
      </c>
      <c r="B12128" t="str">
        <f>T("JURIDICO                                          ")</f>
        <v xml:space="preserve">JURIDICO                                          </v>
      </c>
      <c r="C12128" t="str">
        <f>T("SALAMANCA           ")</f>
        <v xml:space="preserve">SALAMANCA           </v>
      </c>
      <c r="D12128" t="str">
        <f>T("GOYA                ")</f>
        <v xml:space="preserve">GOYA                </v>
      </c>
      <c r="E12128" t="str">
        <f>T("CA ")</f>
        <v xml:space="preserve">CA </v>
      </c>
      <c r="F12128" t="str">
        <f>T("CAMIONES       ")</f>
        <v xml:space="preserve">CAMIONES       </v>
      </c>
      <c r="G12128" t="str">
        <f>T("De menos de 1.000 KG DE CARGA ÚTIL                ")</f>
        <v xml:space="preserve">De menos de 1.000 KG DE CARGA ÚTIL                </v>
      </c>
      <c r="I12128">
        <v>12</v>
      </c>
    </row>
    <row r="12129" spans="1:9">
      <c r="A12129" t="str">
        <f>T("2018")</f>
        <v>2018</v>
      </c>
      <c r="B12129" t="str">
        <f>T("JURIDICO                                          ")</f>
        <v xml:space="preserve">JURIDICO                                          </v>
      </c>
      <c r="C12129" t="str">
        <f>T("SALAMANCA           ")</f>
        <v xml:space="preserve">SALAMANCA           </v>
      </c>
      <c r="D12129" t="str">
        <f>T("GOYA                ")</f>
        <v xml:space="preserve">GOYA                </v>
      </c>
      <c r="E12129" t="str">
        <f>T("CA ")</f>
        <v xml:space="preserve">CA </v>
      </c>
      <c r="F12129" t="str">
        <f>T("CAMIONES       ")</f>
        <v xml:space="preserve">CAMIONES       </v>
      </c>
      <c r="G12129" t="str">
        <f>T("De 1.000 a 2.999 KG DE CARGA ÚTIL                 ")</f>
        <v xml:space="preserve">De 1.000 a 2.999 KG DE CARGA ÚTIL                 </v>
      </c>
      <c r="I12129">
        <v>7</v>
      </c>
    </row>
    <row r="12130" spans="1:9">
      <c r="A12130" t="str">
        <f>T("2018")</f>
        <v>2018</v>
      </c>
      <c r="B12130" t="str">
        <f>T("JURIDICO                                          ")</f>
        <v xml:space="preserve">JURIDICO                                          </v>
      </c>
      <c r="C12130" t="str">
        <f>T("SALAMANCA           ")</f>
        <v xml:space="preserve">SALAMANCA           </v>
      </c>
      <c r="D12130" t="str">
        <f>T("GOYA                ")</f>
        <v xml:space="preserve">GOYA                </v>
      </c>
      <c r="E12130" t="str">
        <f>T("CA ")</f>
        <v xml:space="preserve">CA </v>
      </c>
      <c r="F12130" t="str">
        <f>T("CAMIONES       ")</f>
        <v xml:space="preserve">CAMIONES       </v>
      </c>
      <c r="G12130" t="str">
        <f>T("De 3.000 a 9.999 KG DE CARGA ÚTIL                 ")</f>
        <v xml:space="preserve">De 3.000 a 9.999 KG DE CARGA ÚTIL                 </v>
      </c>
      <c r="I12130">
        <v>3</v>
      </c>
    </row>
    <row r="12131" spans="1:9">
      <c r="A12131" t="str">
        <f>T("2018")</f>
        <v>2018</v>
      </c>
      <c r="B12131" t="str">
        <f>T("JURIDICO                                          ")</f>
        <v xml:space="preserve">JURIDICO                                          </v>
      </c>
      <c r="C12131" t="str">
        <f>T("SALAMANCA           ")</f>
        <v xml:space="preserve">SALAMANCA           </v>
      </c>
      <c r="D12131" t="str">
        <f>T("FUENTE DEL BERRO    ")</f>
        <v xml:space="preserve">FUENTE DEL BERRO    </v>
      </c>
      <c r="E12131" t="str">
        <f>T("CA ")</f>
        <v xml:space="preserve">CA </v>
      </c>
      <c r="F12131" t="str">
        <f>T("CAMIONES       ")</f>
        <v xml:space="preserve">CAMIONES       </v>
      </c>
      <c r="G12131" t="str">
        <f>T("De menos de 1.000 KG DE CARGA ÚTIL                ")</f>
        <v xml:space="preserve">De menos de 1.000 KG DE CARGA ÚTIL                </v>
      </c>
      <c r="I12131">
        <v>15</v>
      </c>
    </row>
    <row r="12132" spans="1:9">
      <c r="A12132" t="str">
        <f>T("2018")</f>
        <v>2018</v>
      </c>
      <c r="B12132" t="str">
        <f>T("JURIDICO                                          ")</f>
        <v xml:space="preserve">JURIDICO                                          </v>
      </c>
      <c r="C12132" t="str">
        <f>T("SALAMANCA           ")</f>
        <v xml:space="preserve">SALAMANCA           </v>
      </c>
      <c r="D12132" t="str">
        <f>T("FUENTE DEL BERRO    ")</f>
        <v xml:space="preserve">FUENTE DEL BERRO    </v>
      </c>
      <c r="E12132" t="str">
        <f>T("CA ")</f>
        <v xml:space="preserve">CA </v>
      </c>
      <c r="F12132" t="str">
        <f>T("CAMIONES       ")</f>
        <v xml:space="preserve">CAMIONES       </v>
      </c>
      <c r="G12132" t="str">
        <f>T("De 1.000 a 2.999 KG DE CARGA ÚTIL                 ")</f>
        <v xml:space="preserve">De 1.000 a 2.999 KG DE CARGA ÚTIL                 </v>
      </c>
      <c r="I12132">
        <v>2</v>
      </c>
    </row>
    <row r="12133" spans="1:9">
      <c r="A12133" t="str">
        <f>T("2018")</f>
        <v>2018</v>
      </c>
      <c r="B12133" t="str">
        <f>T("JURIDICO                                          ")</f>
        <v xml:space="preserve">JURIDICO                                          </v>
      </c>
      <c r="C12133" t="str">
        <f>T("SALAMANCA           ")</f>
        <v xml:space="preserve">SALAMANCA           </v>
      </c>
      <c r="D12133" t="str">
        <f>T("FUENTE DEL BERRO    ")</f>
        <v xml:space="preserve">FUENTE DEL BERRO    </v>
      </c>
      <c r="E12133" t="str">
        <f>T("CA ")</f>
        <v xml:space="preserve">CA </v>
      </c>
      <c r="F12133" t="str">
        <f>T("CAMIONES       ")</f>
        <v xml:space="preserve">CAMIONES       </v>
      </c>
      <c r="G12133" t="str">
        <f>T("De 3.000 a 9.999 KG DE CARGA ÚTIL                 ")</f>
        <v xml:space="preserve">De 3.000 a 9.999 KG DE CARGA ÚTIL                 </v>
      </c>
      <c r="I12133">
        <v>10</v>
      </c>
    </row>
    <row r="12134" spans="1:9">
      <c r="A12134" t="str">
        <f>T("2018")</f>
        <v>2018</v>
      </c>
      <c r="B12134" t="str">
        <f>T("JURIDICO                                          ")</f>
        <v xml:space="preserve">JURIDICO                                          </v>
      </c>
      <c r="C12134" t="str">
        <f>T("SALAMANCA           ")</f>
        <v xml:space="preserve">SALAMANCA           </v>
      </c>
      <c r="D12134" t="str">
        <f>T("FUENTE DEL BERRO    ")</f>
        <v xml:space="preserve">FUENTE DEL BERRO    </v>
      </c>
      <c r="E12134" t="str">
        <f>T("CA ")</f>
        <v xml:space="preserve">CA </v>
      </c>
      <c r="F12134" t="str">
        <f>T("CAMIONES       ")</f>
        <v xml:space="preserve">CAMIONES       </v>
      </c>
      <c r="G12134" t="str">
        <f>T("De 10.000 KG DE CARGA ÚTIL en adelante            ")</f>
        <v xml:space="preserve">De 10.000 KG DE CARGA ÚTIL en adelante            </v>
      </c>
      <c r="I12134">
        <v>1</v>
      </c>
    </row>
    <row r="12135" spans="1:9">
      <c r="A12135" t="str">
        <f>T("2018")</f>
        <v>2018</v>
      </c>
      <c r="B12135" t="str">
        <f>T("JURIDICO                                          ")</f>
        <v xml:space="preserve">JURIDICO                                          </v>
      </c>
      <c r="C12135" t="str">
        <f>T("SALAMANCA           ")</f>
        <v xml:space="preserve">SALAMANCA           </v>
      </c>
      <c r="D12135" t="str">
        <f>T("GUINDALERA          ")</f>
        <v xml:space="preserve">GUINDALERA          </v>
      </c>
      <c r="E12135" t="str">
        <f>T("CA ")</f>
        <v xml:space="preserve">CA </v>
      </c>
      <c r="F12135" t="str">
        <f>T("CAMIONES       ")</f>
        <v xml:space="preserve">CAMIONES       </v>
      </c>
      <c r="G12135" t="str">
        <f>T("De menos de 1.000 KG DE CARGA ÚTIL                ")</f>
        <v xml:space="preserve">De menos de 1.000 KG DE CARGA ÚTIL                </v>
      </c>
      <c r="I12135">
        <v>8</v>
      </c>
    </row>
    <row r="12136" spans="1:9">
      <c r="A12136" t="str">
        <f>T("2018")</f>
        <v>2018</v>
      </c>
      <c r="B12136" t="str">
        <f>T("JURIDICO                                          ")</f>
        <v xml:space="preserve">JURIDICO                                          </v>
      </c>
      <c r="C12136" t="str">
        <f>T("SALAMANCA           ")</f>
        <v xml:space="preserve">SALAMANCA           </v>
      </c>
      <c r="D12136" t="str">
        <f>T("GUINDALERA          ")</f>
        <v xml:space="preserve">GUINDALERA          </v>
      </c>
      <c r="E12136" t="str">
        <f>T("CA ")</f>
        <v xml:space="preserve">CA </v>
      </c>
      <c r="F12136" t="str">
        <f>T("CAMIONES       ")</f>
        <v xml:space="preserve">CAMIONES       </v>
      </c>
      <c r="G12136" t="str">
        <f>T("De 1.000 a 2.999 KG DE CARGA ÚTIL                 ")</f>
        <v xml:space="preserve">De 1.000 a 2.999 KG DE CARGA ÚTIL                 </v>
      </c>
      <c r="I12136">
        <v>6</v>
      </c>
    </row>
    <row r="12137" spans="1:9">
      <c r="A12137" t="str">
        <f>T("2018")</f>
        <v>2018</v>
      </c>
      <c r="B12137" t="str">
        <f>T("JURIDICO                                          ")</f>
        <v xml:space="preserve">JURIDICO                                          </v>
      </c>
      <c r="C12137" t="str">
        <f>T("SALAMANCA           ")</f>
        <v xml:space="preserve">SALAMANCA           </v>
      </c>
      <c r="D12137" t="str">
        <f>T("GUINDALERA          ")</f>
        <v xml:space="preserve">GUINDALERA          </v>
      </c>
      <c r="E12137" t="str">
        <f>T("CA ")</f>
        <v xml:space="preserve">CA </v>
      </c>
      <c r="F12137" t="str">
        <f>T("CAMIONES       ")</f>
        <v xml:space="preserve">CAMIONES       </v>
      </c>
      <c r="G12137" t="str">
        <f>T("De 3.000 a 9.999 KG DE CARGA ÚTIL                 ")</f>
        <v xml:space="preserve">De 3.000 a 9.999 KG DE CARGA ÚTIL                 </v>
      </c>
      <c r="I12137">
        <v>1</v>
      </c>
    </row>
    <row r="12138" spans="1:9">
      <c r="A12138" t="str">
        <f>T("2018")</f>
        <v>2018</v>
      </c>
      <c r="B12138" t="str">
        <f>T("JURIDICO                                          ")</f>
        <v xml:space="preserve">JURIDICO                                          </v>
      </c>
      <c r="C12138" t="str">
        <f>T("SALAMANCA           ")</f>
        <v xml:space="preserve">SALAMANCA           </v>
      </c>
      <c r="D12138" t="str">
        <f>T("LISTA               ")</f>
        <v xml:space="preserve">LISTA               </v>
      </c>
      <c r="E12138" t="str">
        <f>T("CA ")</f>
        <v xml:space="preserve">CA </v>
      </c>
      <c r="F12138" t="str">
        <f>T("CAMIONES       ")</f>
        <v xml:space="preserve">CAMIONES       </v>
      </c>
      <c r="G12138" t="str">
        <f>T("De menos de 1.000 KG DE CARGA ÚTIL                ")</f>
        <v xml:space="preserve">De menos de 1.000 KG DE CARGA ÚTIL                </v>
      </c>
      <c r="I12138">
        <v>5</v>
      </c>
    </row>
    <row r="12139" spans="1:9">
      <c r="A12139" t="str">
        <f>T("2018")</f>
        <v>2018</v>
      </c>
      <c r="B12139" t="str">
        <f>T("JURIDICO                                          ")</f>
        <v xml:space="preserve">JURIDICO                                          </v>
      </c>
      <c r="C12139" t="str">
        <f>T("SALAMANCA           ")</f>
        <v xml:space="preserve">SALAMANCA           </v>
      </c>
      <c r="D12139" t="str">
        <f>T("LISTA               ")</f>
        <v xml:space="preserve">LISTA               </v>
      </c>
      <c r="E12139" t="str">
        <f>T("CA ")</f>
        <v xml:space="preserve">CA </v>
      </c>
      <c r="F12139" t="str">
        <f>T("CAMIONES       ")</f>
        <v xml:space="preserve">CAMIONES       </v>
      </c>
      <c r="G12139" t="str">
        <f>T("De 1.000 a 2.999 KG DE CARGA ÚTIL                 ")</f>
        <v xml:space="preserve">De 1.000 a 2.999 KG DE CARGA ÚTIL                 </v>
      </c>
      <c r="I12139">
        <v>6</v>
      </c>
    </row>
    <row r="12140" spans="1:9">
      <c r="A12140" t="str">
        <f>T("2018")</f>
        <v>2018</v>
      </c>
      <c r="B12140" t="str">
        <f>T("JURIDICO                                          ")</f>
        <v xml:space="preserve">JURIDICO                                          </v>
      </c>
      <c r="C12140" t="str">
        <f>T("SALAMANCA           ")</f>
        <v xml:space="preserve">SALAMANCA           </v>
      </c>
      <c r="D12140" t="str">
        <f>T("LISTA               ")</f>
        <v xml:space="preserve">LISTA               </v>
      </c>
      <c r="E12140" t="str">
        <f>T("CA ")</f>
        <v xml:space="preserve">CA </v>
      </c>
      <c r="F12140" t="str">
        <f>T("CAMIONES       ")</f>
        <v xml:space="preserve">CAMIONES       </v>
      </c>
      <c r="G12140" t="str">
        <f>T("De 3.000 a 9.999 KG DE CARGA ÚTIL                 ")</f>
        <v xml:space="preserve">De 3.000 a 9.999 KG DE CARGA ÚTIL                 </v>
      </c>
      <c r="I12140">
        <v>3</v>
      </c>
    </row>
    <row r="12141" spans="1:9">
      <c r="A12141" t="str">
        <f>T("2018")</f>
        <v>2018</v>
      </c>
      <c r="B12141" t="str">
        <f>T("JURIDICO                                          ")</f>
        <v xml:space="preserve">JURIDICO                                          </v>
      </c>
      <c r="C12141" t="str">
        <f>T("SALAMANCA           ")</f>
        <v xml:space="preserve">SALAMANCA           </v>
      </c>
      <c r="D12141" t="str">
        <f>T("CASTELLANA          ")</f>
        <v xml:space="preserve">CASTELLANA          </v>
      </c>
      <c r="E12141" t="str">
        <f>T("CA ")</f>
        <v xml:space="preserve">CA </v>
      </c>
      <c r="F12141" t="str">
        <f>T("CAMIONES       ")</f>
        <v xml:space="preserve">CAMIONES       </v>
      </c>
      <c r="G12141" t="str">
        <f>T("De menos de 1.000 KG DE CARGA ÚTIL                ")</f>
        <v xml:space="preserve">De menos de 1.000 KG DE CARGA ÚTIL                </v>
      </c>
      <c r="I12141">
        <v>23</v>
      </c>
    </row>
    <row r="12142" spans="1:9">
      <c r="A12142" t="str">
        <f>T("2018")</f>
        <v>2018</v>
      </c>
      <c r="B12142" t="str">
        <f>T("JURIDICO                                          ")</f>
        <v xml:space="preserve">JURIDICO                                          </v>
      </c>
      <c r="C12142" t="str">
        <f>T("SALAMANCA           ")</f>
        <v xml:space="preserve">SALAMANCA           </v>
      </c>
      <c r="D12142" t="str">
        <f>T("CASTELLANA          ")</f>
        <v xml:space="preserve">CASTELLANA          </v>
      </c>
      <c r="E12142" t="str">
        <f>T("CA ")</f>
        <v xml:space="preserve">CA </v>
      </c>
      <c r="F12142" t="str">
        <f>T("CAMIONES       ")</f>
        <v xml:space="preserve">CAMIONES       </v>
      </c>
      <c r="G12142" t="str">
        <f>T("De 1.000 a 2.999 KG DE CARGA ÚTIL                 ")</f>
        <v xml:space="preserve">De 1.000 a 2.999 KG DE CARGA ÚTIL                 </v>
      </c>
      <c r="I12142">
        <v>5</v>
      </c>
    </row>
    <row r="12143" spans="1:9">
      <c r="A12143" t="str">
        <f>T("2018")</f>
        <v>2018</v>
      </c>
      <c r="B12143" t="str">
        <f>T("JURIDICO                                          ")</f>
        <v xml:space="preserve">JURIDICO                                          </v>
      </c>
      <c r="C12143" t="str">
        <f>T("SALAMANCA           ")</f>
        <v xml:space="preserve">SALAMANCA           </v>
      </c>
      <c r="D12143" t="str">
        <f>T("CASTELLANA          ")</f>
        <v xml:space="preserve">CASTELLANA          </v>
      </c>
      <c r="E12143" t="str">
        <f>T("CA ")</f>
        <v xml:space="preserve">CA </v>
      </c>
      <c r="F12143" t="str">
        <f>T("CAMIONES       ")</f>
        <v xml:space="preserve">CAMIONES       </v>
      </c>
      <c r="G12143" t="str">
        <f>T("De 3.000 a 9.999 KG DE CARGA ÚTIL                 ")</f>
        <v xml:space="preserve">De 3.000 a 9.999 KG DE CARGA ÚTIL                 </v>
      </c>
      <c r="I12143">
        <v>2</v>
      </c>
    </row>
    <row r="12144" spans="1:9">
      <c r="A12144" t="str">
        <f>T("2018")</f>
        <v>2018</v>
      </c>
      <c r="B12144" t="str">
        <f>T("JURIDICO                                          ")</f>
        <v xml:space="preserve">JURIDICO                                          </v>
      </c>
      <c r="C12144" t="str">
        <f>T("SALAMANCA           ")</f>
        <v xml:space="preserve">SALAMANCA           </v>
      </c>
      <c r="D12144" t="str">
        <f>T("CASTELLANA          ")</f>
        <v xml:space="preserve">CASTELLANA          </v>
      </c>
      <c r="E12144" t="str">
        <f>T("CA ")</f>
        <v xml:space="preserve">CA </v>
      </c>
      <c r="F12144" t="str">
        <f>T("CAMIONES       ")</f>
        <v xml:space="preserve">CAMIONES       </v>
      </c>
      <c r="G12144" t="str">
        <f>T("De 10.000 KG DE CARGA ÚTIL en adelante            ")</f>
        <v xml:space="preserve">De 10.000 KG DE CARGA ÚTIL en adelante            </v>
      </c>
      <c r="I12144">
        <v>1</v>
      </c>
    </row>
    <row r="12145" spans="1:9">
      <c r="A12145" t="str">
        <f>T("2018")</f>
        <v>2018</v>
      </c>
      <c r="B12145" t="str">
        <f>T("Entidad sin personalidad jurídica (art. 35.4 LGT) ")</f>
        <v xml:space="preserve">Entidad sin personalidad jurídica (art. 35.4 LGT) </v>
      </c>
      <c r="C12145" t="str">
        <f>T("SALAMANCA           ")</f>
        <v xml:space="preserve">SALAMANCA           </v>
      </c>
      <c r="D12145" t="str">
        <f>T("FUENTE DEL BERRO    ")</f>
        <v xml:space="preserve">FUENTE DEL BERRO    </v>
      </c>
      <c r="E12145" t="str">
        <f>T("CI ")</f>
        <v xml:space="preserve">CI </v>
      </c>
      <c r="F12145" t="str">
        <f>T("CICLOMOTORES   ")</f>
        <v xml:space="preserve">CICLOMOTORES   </v>
      </c>
      <c r="G12145" t="str">
        <f>T("todos                                             ")</f>
        <v xml:space="preserve">todos                                             </v>
      </c>
      <c r="H12145" t="str">
        <f>T("DIESEL                                            ")</f>
        <v xml:space="preserve">DIESEL                                            </v>
      </c>
      <c r="I12145">
        <v>1</v>
      </c>
    </row>
    <row r="12146" spans="1:9">
      <c r="A12146" t="str">
        <f>T("2018")</f>
        <v>2018</v>
      </c>
      <c r="B12146" t="str">
        <f>T("FISICO                                            ")</f>
        <v xml:space="preserve">FISICO                                            </v>
      </c>
      <c r="C12146" t="str">
        <f>T("SALAMANCA           ")</f>
        <v xml:space="preserve">SALAMANCA           </v>
      </c>
      <c r="D12146" t="str">
        <f>T("RECOLETOS           ")</f>
        <v xml:space="preserve">RECOLETOS           </v>
      </c>
      <c r="E12146" t="str">
        <f>T("CI ")</f>
        <v xml:space="preserve">CI </v>
      </c>
      <c r="F12146" t="str">
        <f>T("CICLOMOTORES   ")</f>
        <v xml:space="preserve">CICLOMOTORES   </v>
      </c>
      <c r="G12146" t="str">
        <f>T("todos                                             ")</f>
        <v xml:space="preserve">todos                                             </v>
      </c>
      <c r="H12146" t="str">
        <f>T("DIESEL                                            ")</f>
        <v xml:space="preserve">DIESEL                                            </v>
      </c>
      <c r="I12146">
        <v>11</v>
      </c>
    </row>
    <row r="12147" spans="1:9">
      <c r="A12147" t="str">
        <f>T("2018")</f>
        <v>2018</v>
      </c>
      <c r="B12147" t="str">
        <f>T("FISICO                                            ")</f>
        <v xml:space="preserve">FISICO                                            </v>
      </c>
      <c r="C12147" t="str">
        <f>T("SALAMANCA           ")</f>
        <v xml:space="preserve">SALAMANCA           </v>
      </c>
      <c r="D12147" t="str">
        <f>T("GOYA                ")</f>
        <v xml:space="preserve">GOYA                </v>
      </c>
      <c r="E12147" t="str">
        <f>T("CI ")</f>
        <v xml:space="preserve">CI </v>
      </c>
      <c r="F12147" t="str">
        <f>T("CICLOMOTORES   ")</f>
        <v xml:space="preserve">CICLOMOTORES   </v>
      </c>
      <c r="G12147" t="str">
        <f>T("todos                                             ")</f>
        <v xml:space="preserve">todos                                             </v>
      </c>
      <c r="H12147" t="str">
        <f>T("DIESEL                                            ")</f>
        <v xml:space="preserve">DIESEL                                            </v>
      </c>
      <c r="I12147">
        <v>3</v>
      </c>
    </row>
    <row r="12148" spans="1:9">
      <c r="A12148" t="str">
        <f>T("2018")</f>
        <v>2018</v>
      </c>
      <c r="B12148" t="str">
        <f>T("FISICO                                            ")</f>
        <v xml:space="preserve">FISICO                                            </v>
      </c>
      <c r="C12148" t="str">
        <f>T("SALAMANCA           ")</f>
        <v xml:space="preserve">SALAMANCA           </v>
      </c>
      <c r="D12148" t="str">
        <f>T("FUENTE DEL BERRO    ")</f>
        <v xml:space="preserve">FUENTE DEL BERRO    </v>
      </c>
      <c r="E12148" t="str">
        <f>T("CI ")</f>
        <v xml:space="preserve">CI </v>
      </c>
      <c r="F12148" t="str">
        <f>T("CICLOMOTORES   ")</f>
        <v xml:space="preserve">CICLOMOTORES   </v>
      </c>
      <c r="G12148" t="str">
        <f>T("todos                                             ")</f>
        <v xml:space="preserve">todos                                             </v>
      </c>
      <c r="H12148" t="str">
        <f>T("DIESEL                                            ")</f>
        <v xml:space="preserve">DIESEL                                            </v>
      </c>
      <c r="I12148">
        <v>3</v>
      </c>
    </row>
    <row r="12149" spans="1:9">
      <c r="A12149" t="str">
        <f>T("2018")</f>
        <v>2018</v>
      </c>
      <c r="B12149" t="str">
        <f>T("FISICO                                            ")</f>
        <v xml:space="preserve">FISICO                                            </v>
      </c>
      <c r="C12149" t="str">
        <f>T("SALAMANCA           ")</f>
        <v xml:space="preserve">SALAMANCA           </v>
      </c>
      <c r="D12149" t="str">
        <f>T("GUINDALERA          ")</f>
        <v xml:space="preserve">GUINDALERA          </v>
      </c>
      <c r="E12149" t="str">
        <f>T("CI ")</f>
        <v xml:space="preserve">CI </v>
      </c>
      <c r="F12149" t="str">
        <f>T("CICLOMOTORES   ")</f>
        <v xml:space="preserve">CICLOMOTORES   </v>
      </c>
      <c r="G12149" t="str">
        <f>T("todos                                             ")</f>
        <v xml:space="preserve">todos                                             </v>
      </c>
      <c r="H12149" t="str">
        <f>T("DIESEL                                            ")</f>
        <v xml:space="preserve">DIESEL                                            </v>
      </c>
      <c r="I12149">
        <v>7</v>
      </c>
    </row>
    <row r="12150" spans="1:9">
      <c r="A12150" t="str">
        <f>T("2018")</f>
        <v>2018</v>
      </c>
      <c r="B12150" t="str">
        <f>T("FISICO                                            ")</f>
        <v xml:space="preserve">FISICO                                            </v>
      </c>
      <c r="C12150" t="str">
        <f>T("SALAMANCA           ")</f>
        <v xml:space="preserve">SALAMANCA           </v>
      </c>
      <c r="D12150" t="str">
        <f>T("LISTA               ")</f>
        <v xml:space="preserve">LISTA               </v>
      </c>
      <c r="E12150" t="str">
        <f>T("CI ")</f>
        <v xml:space="preserve">CI </v>
      </c>
      <c r="F12150" t="str">
        <f>T("CICLOMOTORES   ")</f>
        <v xml:space="preserve">CICLOMOTORES   </v>
      </c>
      <c r="G12150" t="str">
        <f>T("todos                                             ")</f>
        <v xml:space="preserve">todos                                             </v>
      </c>
      <c r="H12150" t="str">
        <f>T("DIESEL                                            ")</f>
        <v xml:space="preserve">DIESEL                                            </v>
      </c>
      <c r="I12150">
        <v>6</v>
      </c>
    </row>
    <row r="12151" spans="1:9">
      <c r="A12151" t="str">
        <f>T("2018")</f>
        <v>2018</v>
      </c>
      <c r="B12151" t="str">
        <f>T("FISICO                                            ")</f>
        <v xml:space="preserve">FISICO                                            </v>
      </c>
      <c r="C12151" t="str">
        <f>T("SALAMANCA           ")</f>
        <v xml:space="preserve">SALAMANCA           </v>
      </c>
      <c r="D12151" t="str">
        <f>T("CASTELLANA          ")</f>
        <v xml:space="preserve">CASTELLANA          </v>
      </c>
      <c r="E12151" t="str">
        <f>T("CI ")</f>
        <v xml:space="preserve">CI </v>
      </c>
      <c r="F12151" t="str">
        <f>T("CICLOMOTORES   ")</f>
        <v xml:space="preserve">CICLOMOTORES   </v>
      </c>
      <c r="G12151" t="str">
        <f>T("todos                                             ")</f>
        <v xml:space="preserve">todos                                             </v>
      </c>
      <c r="H12151" t="str">
        <f>T("DIESEL                                            ")</f>
        <v xml:space="preserve">DIESEL                                            </v>
      </c>
      <c r="I12151">
        <v>6</v>
      </c>
    </row>
    <row r="12152" spans="1:9">
      <c r="A12152" t="str">
        <f>T("2018")</f>
        <v>2018</v>
      </c>
      <c r="B12152" t="str">
        <f>T("JURIDICO                                          ")</f>
        <v xml:space="preserve">JURIDICO                                          </v>
      </c>
      <c r="C12152" t="str">
        <f>T("SALAMANCA           ")</f>
        <v xml:space="preserve">SALAMANCA           </v>
      </c>
      <c r="D12152" t="str">
        <f>T("RECOLETOS           ")</f>
        <v xml:space="preserve">RECOLETOS           </v>
      </c>
      <c r="E12152" t="str">
        <f>T("CI ")</f>
        <v xml:space="preserve">CI </v>
      </c>
      <c r="F12152" t="str">
        <f>T("CICLOMOTORES   ")</f>
        <v xml:space="preserve">CICLOMOTORES   </v>
      </c>
      <c r="G12152" t="str">
        <f>T("todos                                             ")</f>
        <v xml:space="preserve">todos                                             </v>
      </c>
      <c r="H12152" t="str">
        <f>T("DIESEL                                            ")</f>
        <v xml:space="preserve">DIESEL                                            </v>
      </c>
      <c r="I12152">
        <v>3</v>
      </c>
    </row>
    <row r="12153" spans="1:9">
      <c r="A12153" t="str">
        <f>T("2018")</f>
        <v>2018</v>
      </c>
      <c r="B12153" t="str">
        <f>T("JURIDICO                                          ")</f>
        <v xml:space="preserve">JURIDICO                                          </v>
      </c>
      <c r="C12153" t="str">
        <f>T("SALAMANCA           ")</f>
        <v xml:space="preserve">SALAMANCA           </v>
      </c>
      <c r="D12153" t="str">
        <f>T("GOYA                ")</f>
        <v xml:space="preserve">GOYA                </v>
      </c>
      <c r="E12153" t="str">
        <f>T("CI ")</f>
        <v xml:space="preserve">CI </v>
      </c>
      <c r="F12153" t="str">
        <f>T("CICLOMOTORES   ")</f>
        <v xml:space="preserve">CICLOMOTORES   </v>
      </c>
      <c r="G12153" t="str">
        <f>T("todos                                             ")</f>
        <v xml:space="preserve">todos                                             </v>
      </c>
      <c r="H12153" t="str">
        <f>T("DIESEL                                            ")</f>
        <v xml:space="preserve">DIESEL                                            </v>
      </c>
      <c r="I12153">
        <v>2</v>
      </c>
    </row>
    <row r="12154" spans="1:9">
      <c r="A12154" t="str">
        <f>T("2018")</f>
        <v>2018</v>
      </c>
      <c r="B12154" t="str">
        <f>T("JURIDICO                                          ")</f>
        <v xml:space="preserve">JURIDICO                                          </v>
      </c>
      <c r="C12154" t="str">
        <f>T("SALAMANCA           ")</f>
        <v xml:space="preserve">SALAMANCA           </v>
      </c>
      <c r="D12154" t="str">
        <f>T("FUENTE DEL BERRO    ")</f>
        <v xml:space="preserve">FUENTE DEL BERRO    </v>
      </c>
      <c r="E12154" t="str">
        <f>T("CI ")</f>
        <v xml:space="preserve">CI </v>
      </c>
      <c r="F12154" t="str">
        <f>T("CICLOMOTORES   ")</f>
        <v xml:space="preserve">CICLOMOTORES   </v>
      </c>
      <c r="G12154" t="str">
        <f>T("todos                                             ")</f>
        <v xml:space="preserve">todos                                             </v>
      </c>
      <c r="H12154" t="str">
        <f>T("DIESEL                                            ")</f>
        <v xml:space="preserve">DIESEL                                            </v>
      </c>
      <c r="I12154">
        <v>1</v>
      </c>
    </row>
    <row r="12155" spans="1:9">
      <c r="A12155" t="str">
        <f>T("2018")</f>
        <v>2018</v>
      </c>
      <c r="B12155" t="str">
        <f>T("JURIDICO                                          ")</f>
        <v xml:space="preserve">JURIDICO                                          </v>
      </c>
      <c r="C12155" t="str">
        <f>T("SALAMANCA           ")</f>
        <v xml:space="preserve">SALAMANCA           </v>
      </c>
      <c r="D12155" t="str">
        <f>T("GUINDALERA          ")</f>
        <v xml:space="preserve">GUINDALERA          </v>
      </c>
      <c r="E12155" t="str">
        <f>T("CI ")</f>
        <v xml:space="preserve">CI </v>
      </c>
      <c r="F12155" t="str">
        <f>T("CICLOMOTORES   ")</f>
        <v xml:space="preserve">CICLOMOTORES   </v>
      </c>
      <c r="G12155" t="str">
        <f>T("todos                                             ")</f>
        <v xml:space="preserve">todos                                             </v>
      </c>
      <c r="H12155" t="str">
        <f>T("DIESEL                                            ")</f>
        <v xml:space="preserve">DIESEL                                            </v>
      </c>
      <c r="I12155">
        <v>3</v>
      </c>
    </row>
    <row r="12156" spans="1:9">
      <c r="A12156" t="str">
        <f>T("2018")</f>
        <v>2018</v>
      </c>
      <c r="B12156" t="str">
        <f>T("JURIDICO                                          ")</f>
        <v xml:space="preserve">JURIDICO                                          </v>
      </c>
      <c r="C12156" t="str">
        <f>T("SALAMANCA           ")</f>
        <v xml:space="preserve">SALAMANCA           </v>
      </c>
      <c r="D12156" t="str">
        <f>T("CASTELLANA          ")</f>
        <v xml:space="preserve">CASTELLANA          </v>
      </c>
      <c r="E12156" t="str">
        <f>T("CI ")</f>
        <v xml:space="preserve">CI </v>
      </c>
      <c r="F12156" t="str">
        <f>T("CICLOMOTORES   ")</f>
        <v xml:space="preserve">CICLOMOTORES   </v>
      </c>
      <c r="G12156" t="str">
        <f>T("todos                                             ")</f>
        <v xml:space="preserve">todos                                             </v>
      </c>
      <c r="H12156" t="str">
        <f>T("DIESEL                                            ")</f>
        <v xml:space="preserve">DIESEL                                            </v>
      </c>
      <c r="I12156">
        <v>3</v>
      </c>
    </row>
    <row r="12157" spans="1:9">
      <c r="A12157" t="str">
        <f>T("2018")</f>
        <v>2018</v>
      </c>
      <c r="B12157" t="str">
        <f>T("FISICO                                            ")</f>
        <v xml:space="preserve">FISICO                                            </v>
      </c>
      <c r="C12157" t="str">
        <f>T("SALAMANCA           ")</f>
        <v xml:space="preserve">SALAMANCA           </v>
      </c>
      <c r="D12157" t="str">
        <f>T("RECOLETOS           ")</f>
        <v xml:space="preserve">RECOLETOS           </v>
      </c>
      <c r="E12157" t="str">
        <f>T("CI ")</f>
        <v xml:space="preserve">CI </v>
      </c>
      <c r="F12157" t="str">
        <f>T("CICLOMOTORES   ")</f>
        <v xml:space="preserve">CICLOMOTORES   </v>
      </c>
      <c r="G12157" t="str">
        <f>T("todos                                             ")</f>
        <v xml:space="preserve">todos                                             </v>
      </c>
      <c r="H12157" t="str">
        <f>T("ELÉCTRICO                                         ")</f>
        <v xml:space="preserve">ELÉCTRICO                                         </v>
      </c>
      <c r="I12157">
        <v>1</v>
      </c>
    </row>
    <row r="12158" spans="1:9">
      <c r="A12158" t="str">
        <f>T("2018")</f>
        <v>2018</v>
      </c>
      <c r="B12158" t="str">
        <f>T("FISICO                                            ")</f>
        <v xml:space="preserve">FISICO                                            </v>
      </c>
      <c r="C12158" t="str">
        <f>T("SALAMANCA           ")</f>
        <v xml:space="preserve">SALAMANCA           </v>
      </c>
      <c r="D12158" t="str">
        <f>T("LISTA               ")</f>
        <v xml:space="preserve">LISTA               </v>
      </c>
      <c r="E12158" t="str">
        <f>T("CI ")</f>
        <v xml:space="preserve">CI </v>
      </c>
      <c r="F12158" t="str">
        <f>T("CICLOMOTORES   ")</f>
        <v xml:space="preserve">CICLOMOTORES   </v>
      </c>
      <c r="G12158" t="str">
        <f>T("todos                                             ")</f>
        <v xml:space="preserve">todos                                             </v>
      </c>
      <c r="H12158" t="str">
        <f>T("ELÉCTRICO                                         ")</f>
        <v xml:space="preserve">ELÉCTRICO                                         </v>
      </c>
      <c r="I12158">
        <v>1</v>
      </c>
    </row>
    <row r="12159" spans="1:9">
      <c r="A12159" t="str">
        <f>T("2018")</f>
        <v>2018</v>
      </c>
      <c r="B12159" t="str">
        <f>T("JURIDICO                                          ")</f>
        <v xml:space="preserve">JURIDICO                                          </v>
      </c>
      <c r="C12159" t="str">
        <f>T("SALAMANCA           ")</f>
        <v xml:space="preserve">SALAMANCA           </v>
      </c>
      <c r="D12159" t="str">
        <f>T("RECOLETOS           ")</f>
        <v xml:space="preserve">RECOLETOS           </v>
      </c>
      <c r="E12159" t="str">
        <f>T("CI ")</f>
        <v xml:space="preserve">CI </v>
      </c>
      <c r="F12159" t="str">
        <f>T("CICLOMOTORES   ")</f>
        <v xml:space="preserve">CICLOMOTORES   </v>
      </c>
      <c r="G12159" t="str">
        <f>T("todos                                             ")</f>
        <v xml:space="preserve">todos                                             </v>
      </c>
      <c r="H12159" t="str">
        <f>T("ELÉCTRICO                                         ")</f>
        <v xml:space="preserve">ELÉCTRICO                                         </v>
      </c>
      <c r="I12159">
        <v>1</v>
      </c>
    </row>
    <row r="12160" spans="1:9">
      <c r="A12160" t="str">
        <f>T("2018")</f>
        <v>2018</v>
      </c>
      <c r="B12160" t="str">
        <f>T("JURIDICO                                          ")</f>
        <v xml:space="preserve">JURIDICO                                          </v>
      </c>
      <c r="C12160" t="str">
        <f>T("SALAMANCA           ")</f>
        <v xml:space="preserve">SALAMANCA           </v>
      </c>
      <c r="D12160" t="str">
        <f>T("GOYA                ")</f>
        <v xml:space="preserve">GOYA                </v>
      </c>
      <c r="E12160" t="str">
        <f>T("CI ")</f>
        <v xml:space="preserve">CI </v>
      </c>
      <c r="F12160" t="str">
        <f>T("CICLOMOTORES   ")</f>
        <v xml:space="preserve">CICLOMOTORES   </v>
      </c>
      <c r="G12160" t="str">
        <f>T("todos                                             ")</f>
        <v xml:space="preserve">todos                                             </v>
      </c>
      <c r="H12160" t="str">
        <f>T("ELÉCTRICO                                         ")</f>
        <v xml:space="preserve">ELÉCTRICO                                         </v>
      </c>
      <c r="I12160">
        <v>2</v>
      </c>
    </row>
    <row r="12161" spans="1:9">
      <c r="A12161" t="str">
        <f>T("2018")</f>
        <v>2018</v>
      </c>
      <c r="B12161" t="str">
        <f>T("JURIDICO                                          ")</f>
        <v xml:space="preserve">JURIDICO                                          </v>
      </c>
      <c r="C12161" t="str">
        <f>T("SALAMANCA           ")</f>
        <v xml:space="preserve">SALAMANCA           </v>
      </c>
      <c r="D12161" t="str">
        <f>T("GUINDALERA          ")</f>
        <v xml:space="preserve">GUINDALERA          </v>
      </c>
      <c r="E12161" t="str">
        <f>T("CI ")</f>
        <v xml:space="preserve">CI </v>
      </c>
      <c r="F12161" t="str">
        <f>T("CICLOMOTORES   ")</f>
        <v xml:space="preserve">CICLOMOTORES   </v>
      </c>
      <c r="G12161" t="str">
        <f>T("todos                                             ")</f>
        <v xml:space="preserve">todos                                             </v>
      </c>
      <c r="H12161" t="str">
        <f>T("ELÉCTRICO                                         ")</f>
        <v xml:space="preserve">ELÉCTRICO                                         </v>
      </c>
      <c r="I12161">
        <v>7</v>
      </c>
    </row>
    <row r="12162" spans="1:9">
      <c r="A12162" t="str">
        <f>T("2018")</f>
        <v>2018</v>
      </c>
      <c r="B12162" t="str">
        <f>T("JURIDICO                                          ")</f>
        <v xml:space="preserve">JURIDICO                                          </v>
      </c>
      <c r="C12162" t="str">
        <f>T("SALAMANCA           ")</f>
        <v xml:space="preserve">SALAMANCA           </v>
      </c>
      <c r="D12162" t="str">
        <f>T("LISTA               ")</f>
        <v xml:space="preserve">LISTA               </v>
      </c>
      <c r="E12162" t="str">
        <f>T("CI ")</f>
        <v xml:space="preserve">CI </v>
      </c>
      <c r="F12162" t="str">
        <f>T("CICLOMOTORES   ")</f>
        <v xml:space="preserve">CICLOMOTORES   </v>
      </c>
      <c r="G12162" t="str">
        <f>T("todos                                             ")</f>
        <v xml:space="preserve">todos                                             </v>
      </c>
      <c r="H12162" t="str">
        <f>T("ELÉCTRICO                                         ")</f>
        <v xml:space="preserve">ELÉCTRICO                                         </v>
      </c>
      <c r="I12162">
        <v>3</v>
      </c>
    </row>
    <row r="12163" spans="1:9">
      <c r="A12163" t="str">
        <f>T("2018")</f>
        <v>2018</v>
      </c>
      <c r="B12163" t="str">
        <f>T("Entidad sin personalidad jurídica (art. 35.4 LGT) ")</f>
        <v xml:space="preserve">Entidad sin personalidad jurídica (art. 35.4 LGT) </v>
      </c>
      <c r="C12163" t="str">
        <f>T("SALAMANCA           ")</f>
        <v xml:space="preserve">SALAMANCA           </v>
      </c>
      <c r="D12163" t="str">
        <f>T("RECOLETOS           ")</f>
        <v xml:space="preserve">RECOLETOS           </v>
      </c>
      <c r="E12163" t="str">
        <f>T("CI ")</f>
        <v xml:space="preserve">CI </v>
      </c>
      <c r="F12163" t="str">
        <f>T("CICLOMOTORES   ")</f>
        <v xml:space="preserve">CICLOMOTORES   </v>
      </c>
      <c r="G12163" t="str">
        <f>T("todos                                             ")</f>
        <v xml:space="preserve">todos                                             </v>
      </c>
      <c r="H12163" t="str">
        <f>T("GASOLINA                                          ")</f>
        <v xml:space="preserve">GASOLINA                                          </v>
      </c>
      <c r="I12163">
        <v>2</v>
      </c>
    </row>
    <row r="12164" spans="1:9">
      <c r="A12164" t="str">
        <f>T("2018")</f>
        <v>2018</v>
      </c>
      <c r="B12164" t="str">
        <f>T("Entidad sin personalidad jurídica (art. 35.4 LGT) ")</f>
        <v xml:space="preserve">Entidad sin personalidad jurídica (art. 35.4 LGT) </v>
      </c>
      <c r="C12164" t="str">
        <f>T("SALAMANCA           ")</f>
        <v xml:space="preserve">SALAMANCA           </v>
      </c>
      <c r="D12164" t="str">
        <f>T("GOYA                ")</f>
        <v xml:space="preserve">GOYA                </v>
      </c>
      <c r="E12164" t="str">
        <f>T("CI ")</f>
        <v xml:space="preserve">CI </v>
      </c>
      <c r="F12164" t="str">
        <f>T("CICLOMOTORES   ")</f>
        <v xml:space="preserve">CICLOMOTORES   </v>
      </c>
      <c r="G12164" t="str">
        <f>T("todos                                             ")</f>
        <v xml:space="preserve">todos                                             </v>
      </c>
      <c r="H12164" t="str">
        <f>T("GASOLINA                                          ")</f>
        <v xml:space="preserve">GASOLINA                                          </v>
      </c>
      <c r="I12164">
        <v>4</v>
      </c>
    </row>
    <row r="12165" spans="1:9">
      <c r="A12165" t="str">
        <f>T("2018")</f>
        <v>2018</v>
      </c>
      <c r="B12165" t="str">
        <f>T("Entidad sin personalidad jurídica (art. 35.4 LGT) ")</f>
        <v xml:space="preserve">Entidad sin personalidad jurídica (art. 35.4 LGT) </v>
      </c>
      <c r="C12165" t="str">
        <f>T("SALAMANCA           ")</f>
        <v xml:space="preserve">SALAMANCA           </v>
      </c>
      <c r="D12165" t="str">
        <f>T("FUENTE DEL BERRO    ")</f>
        <v xml:space="preserve">FUENTE DEL BERRO    </v>
      </c>
      <c r="E12165" t="str">
        <f>T("CI ")</f>
        <v xml:space="preserve">CI </v>
      </c>
      <c r="F12165" t="str">
        <f>T("CICLOMOTORES   ")</f>
        <v xml:space="preserve">CICLOMOTORES   </v>
      </c>
      <c r="G12165" t="str">
        <f>T("todos                                             ")</f>
        <v xml:space="preserve">todos                                             </v>
      </c>
      <c r="H12165" t="str">
        <f>T("GASOLINA                                          ")</f>
        <v xml:space="preserve">GASOLINA                                          </v>
      </c>
      <c r="I12165">
        <v>2</v>
      </c>
    </row>
    <row r="12166" spans="1:9">
      <c r="A12166" t="str">
        <f>T("2018")</f>
        <v>2018</v>
      </c>
      <c r="B12166" t="str">
        <f>T("Entidad sin personalidad jurídica (art. 35.4 LGT) ")</f>
        <v xml:space="preserve">Entidad sin personalidad jurídica (art. 35.4 LGT) </v>
      </c>
      <c r="C12166" t="str">
        <f>T("SALAMANCA           ")</f>
        <v xml:space="preserve">SALAMANCA           </v>
      </c>
      <c r="D12166" t="str">
        <f>T("GUINDALERA          ")</f>
        <v xml:space="preserve">GUINDALERA          </v>
      </c>
      <c r="E12166" t="str">
        <f>T("CI ")</f>
        <v xml:space="preserve">CI </v>
      </c>
      <c r="F12166" t="str">
        <f>T("CICLOMOTORES   ")</f>
        <v xml:space="preserve">CICLOMOTORES   </v>
      </c>
      <c r="G12166" t="str">
        <f>T("todos                                             ")</f>
        <v xml:space="preserve">todos                                             </v>
      </c>
      <c r="H12166" t="str">
        <f>T("GASOLINA                                          ")</f>
        <v xml:space="preserve">GASOLINA                                          </v>
      </c>
      <c r="I12166">
        <v>13</v>
      </c>
    </row>
    <row r="12167" spans="1:9">
      <c r="A12167" t="str">
        <f>T("2018")</f>
        <v>2018</v>
      </c>
      <c r="B12167" t="str">
        <f>T("Entidad sin personalidad jurídica (art. 35.4 LGT) ")</f>
        <v xml:space="preserve">Entidad sin personalidad jurídica (art. 35.4 LGT) </v>
      </c>
      <c r="C12167" t="str">
        <f>T("SALAMANCA           ")</f>
        <v xml:space="preserve">SALAMANCA           </v>
      </c>
      <c r="D12167" t="str">
        <f>T("LISTA               ")</f>
        <v xml:space="preserve">LISTA               </v>
      </c>
      <c r="E12167" t="str">
        <f>T("CI ")</f>
        <v xml:space="preserve">CI </v>
      </c>
      <c r="F12167" t="str">
        <f>T("CICLOMOTORES   ")</f>
        <v xml:space="preserve">CICLOMOTORES   </v>
      </c>
      <c r="G12167" t="str">
        <f>T("todos                                             ")</f>
        <v xml:space="preserve">todos                                             </v>
      </c>
      <c r="H12167" t="str">
        <f>T("GASOLINA                                          ")</f>
        <v xml:space="preserve">GASOLINA                                          </v>
      </c>
      <c r="I12167">
        <v>5</v>
      </c>
    </row>
    <row r="12168" spans="1:9">
      <c r="A12168" t="str">
        <f>T("2018")</f>
        <v>2018</v>
      </c>
      <c r="B12168" t="str">
        <f>T("Entidad sin personalidad jurídica (art. 35.4 LGT) ")</f>
        <v xml:space="preserve">Entidad sin personalidad jurídica (art. 35.4 LGT) </v>
      </c>
      <c r="C12168" t="str">
        <f>T("SALAMANCA           ")</f>
        <v xml:space="preserve">SALAMANCA           </v>
      </c>
      <c r="D12168" t="str">
        <f>T("CASTELLANA          ")</f>
        <v xml:space="preserve">CASTELLANA          </v>
      </c>
      <c r="E12168" t="str">
        <f>T("CI ")</f>
        <v xml:space="preserve">CI </v>
      </c>
      <c r="F12168" t="str">
        <f>T("CICLOMOTORES   ")</f>
        <v xml:space="preserve">CICLOMOTORES   </v>
      </c>
      <c r="G12168" t="str">
        <f>T("todos                                             ")</f>
        <v xml:space="preserve">todos                                             </v>
      </c>
      <c r="H12168" t="str">
        <f>T("GASOLINA                                          ")</f>
        <v xml:space="preserve">GASOLINA                                          </v>
      </c>
      <c r="I12168">
        <v>4</v>
      </c>
    </row>
    <row r="12169" spans="1:9">
      <c r="A12169" t="str">
        <f>T("2018")</f>
        <v>2018</v>
      </c>
      <c r="B12169" t="str">
        <f>T("FISICO                                            ")</f>
        <v xml:space="preserve">FISICO                                            </v>
      </c>
      <c r="C12169" t="str">
        <f>T("SALAMANCA           ")</f>
        <v xml:space="preserve">SALAMANCA           </v>
      </c>
      <c r="D12169" t="str">
        <f>T("SIN BARRIO          ")</f>
        <v xml:space="preserve">SIN BARRIO          </v>
      </c>
      <c r="E12169" t="str">
        <f>T("CI ")</f>
        <v xml:space="preserve">CI </v>
      </c>
      <c r="F12169" t="str">
        <f>T("CICLOMOTORES   ")</f>
        <v xml:space="preserve">CICLOMOTORES   </v>
      </c>
      <c r="G12169" t="str">
        <f>T("todos                                             ")</f>
        <v xml:space="preserve">todos                                             </v>
      </c>
      <c r="H12169" t="str">
        <f>T("GASOLINA                                          ")</f>
        <v xml:space="preserve">GASOLINA                                          </v>
      </c>
      <c r="I12169">
        <v>1</v>
      </c>
    </row>
    <row r="12170" spans="1:9">
      <c r="A12170" t="str">
        <f>T("2018")</f>
        <v>2018</v>
      </c>
      <c r="B12170" t="str">
        <f>T("FISICO                                            ")</f>
        <v xml:space="preserve">FISICO                                            </v>
      </c>
      <c r="C12170" t="str">
        <f>T("SALAMANCA           ")</f>
        <v xml:space="preserve">SALAMANCA           </v>
      </c>
      <c r="D12170" t="str">
        <f>T("RECOLETOS           ")</f>
        <v xml:space="preserve">RECOLETOS           </v>
      </c>
      <c r="E12170" t="str">
        <f>T("CI ")</f>
        <v xml:space="preserve">CI </v>
      </c>
      <c r="F12170" t="str">
        <f>T("CICLOMOTORES   ")</f>
        <v xml:space="preserve">CICLOMOTORES   </v>
      </c>
      <c r="G12170" t="str">
        <f>T("todos                                             ")</f>
        <v xml:space="preserve">todos                                             </v>
      </c>
      <c r="H12170" t="str">
        <f>T("GASOLINA                                          ")</f>
        <v xml:space="preserve">GASOLINA                                          </v>
      </c>
      <c r="I12170">
        <v>225</v>
      </c>
    </row>
    <row r="12171" spans="1:9">
      <c r="A12171" t="str">
        <f>T("2018")</f>
        <v>2018</v>
      </c>
      <c r="B12171" t="str">
        <f>T("FISICO                                            ")</f>
        <v xml:space="preserve">FISICO                                            </v>
      </c>
      <c r="C12171" t="str">
        <f>T("SALAMANCA           ")</f>
        <v xml:space="preserve">SALAMANCA           </v>
      </c>
      <c r="D12171" t="str">
        <f>T("GOYA                ")</f>
        <v xml:space="preserve">GOYA                </v>
      </c>
      <c r="E12171" t="str">
        <f>T("CI ")</f>
        <v xml:space="preserve">CI </v>
      </c>
      <c r="F12171" t="str">
        <f>T("CICLOMOTORES   ")</f>
        <v xml:space="preserve">CICLOMOTORES   </v>
      </c>
      <c r="G12171" t="str">
        <f>T("todos                                             ")</f>
        <v xml:space="preserve">todos                                             </v>
      </c>
      <c r="H12171" t="str">
        <f>T("GASOLINA                                          ")</f>
        <v xml:space="preserve">GASOLINA                                          </v>
      </c>
      <c r="I12171">
        <v>336</v>
      </c>
    </row>
    <row r="12172" spans="1:9">
      <c r="A12172" t="str">
        <f>T("2018")</f>
        <v>2018</v>
      </c>
      <c r="B12172" t="str">
        <f>T("FISICO                                            ")</f>
        <v xml:space="preserve">FISICO                                            </v>
      </c>
      <c r="C12172" t="str">
        <f>T("SALAMANCA           ")</f>
        <v xml:space="preserve">SALAMANCA           </v>
      </c>
      <c r="D12172" t="str">
        <f>T("FUENTE DEL BERRO    ")</f>
        <v xml:space="preserve">FUENTE DEL BERRO    </v>
      </c>
      <c r="E12172" t="str">
        <f>T("CI ")</f>
        <v xml:space="preserve">CI </v>
      </c>
      <c r="F12172" t="str">
        <f>T("CICLOMOTORES   ")</f>
        <v xml:space="preserve">CICLOMOTORES   </v>
      </c>
      <c r="G12172" t="str">
        <f>T("todos                                             ")</f>
        <v xml:space="preserve">todos                                             </v>
      </c>
      <c r="H12172" t="str">
        <f>T("GASOLINA                                          ")</f>
        <v xml:space="preserve">GASOLINA                                          </v>
      </c>
      <c r="I12172">
        <v>211</v>
      </c>
    </row>
    <row r="12173" spans="1:9">
      <c r="A12173" t="str">
        <f>T("2018")</f>
        <v>2018</v>
      </c>
      <c r="B12173" t="str">
        <f>T("FISICO                                            ")</f>
        <v xml:space="preserve">FISICO                                            </v>
      </c>
      <c r="C12173" t="str">
        <f>T("SALAMANCA           ")</f>
        <v xml:space="preserve">SALAMANCA           </v>
      </c>
      <c r="D12173" t="str">
        <f>T("GUINDALERA          ")</f>
        <v xml:space="preserve">GUINDALERA          </v>
      </c>
      <c r="E12173" t="str">
        <f>T("CI ")</f>
        <v xml:space="preserve">CI </v>
      </c>
      <c r="F12173" t="str">
        <f>T("CICLOMOTORES   ")</f>
        <v xml:space="preserve">CICLOMOTORES   </v>
      </c>
      <c r="G12173" t="str">
        <f>T("todos                                             ")</f>
        <v xml:space="preserve">todos                                             </v>
      </c>
      <c r="H12173" t="str">
        <f>T("GASOLINA                                          ")</f>
        <v xml:space="preserve">GASOLINA                                          </v>
      </c>
      <c r="I12173">
        <v>398</v>
      </c>
    </row>
    <row r="12174" spans="1:9">
      <c r="A12174" t="str">
        <f>T("2018")</f>
        <v>2018</v>
      </c>
      <c r="B12174" t="str">
        <f>T("FISICO                                            ")</f>
        <v xml:space="preserve">FISICO                                            </v>
      </c>
      <c r="C12174" t="str">
        <f>T("SALAMANCA           ")</f>
        <v xml:space="preserve">SALAMANCA           </v>
      </c>
      <c r="D12174" t="str">
        <f>T("LISTA               ")</f>
        <v xml:space="preserve">LISTA               </v>
      </c>
      <c r="E12174" t="str">
        <f>T("CI ")</f>
        <v xml:space="preserve">CI </v>
      </c>
      <c r="F12174" t="str">
        <f>T("CICLOMOTORES   ")</f>
        <v xml:space="preserve">CICLOMOTORES   </v>
      </c>
      <c r="G12174" t="str">
        <f>T("todos                                             ")</f>
        <v xml:space="preserve">todos                                             </v>
      </c>
      <c r="H12174" t="str">
        <f>T("GASOLINA                                          ")</f>
        <v xml:space="preserve">GASOLINA                                          </v>
      </c>
      <c r="I12174">
        <v>190</v>
      </c>
    </row>
    <row r="12175" spans="1:9">
      <c r="A12175" t="str">
        <f>T("2018")</f>
        <v>2018</v>
      </c>
      <c r="B12175" t="str">
        <f>T("FISICO                                            ")</f>
        <v xml:space="preserve">FISICO                                            </v>
      </c>
      <c r="C12175" t="str">
        <f>T("SALAMANCA           ")</f>
        <v xml:space="preserve">SALAMANCA           </v>
      </c>
      <c r="D12175" t="str">
        <f>T("CASTELLANA          ")</f>
        <v xml:space="preserve">CASTELLANA          </v>
      </c>
      <c r="E12175" t="str">
        <f>T("CI ")</f>
        <v xml:space="preserve">CI </v>
      </c>
      <c r="F12175" t="str">
        <f>T("CICLOMOTORES   ")</f>
        <v xml:space="preserve">CICLOMOTORES   </v>
      </c>
      <c r="G12175" t="str">
        <f>T("todos                                             ")</f>
        <v xml:space="preserve">todos                                             </v>
      </c>
      <c r="H12175" t="str">
        <f>T("GASOLINA                                          ")</f>
        <v xml:space="preserve">GASOLINA                                          </v>
      </c>
      <c r="I12175">
        <v>237</v>
      </c>
    </row>
    <row r="12176" spans="1:9">
      <c r="A12176" t="str">
        <f>T("2018")</f>
        <v>2018</v>
      </c>
      <c r="B12176" t="str">
        <f>T("JURIDICO                                          ")</f>
        <v xml:space="preserve">JURIDICO                                          </v>
      </c>
      <c r="C12176" t="str">
        <f>T("SALAMANCA           ")</f>
        <v xml:space="preserve">SALAMANCA           </v>
      </c>
      <c r="D12176" t="str">
        <f>T("RECOLETOS           ")</f>
        <v xml:space="preserve">RECOLETOS           </v>
      </c>
      <c r="E12176" t="str">
        <f>T("CI ")</f>
        <v xml:space="preserve">CI </v>
      </c>
      <c r="F12176" t="str">
        <f>T("CICLOMOTORES   ")</f>
        <v xml:space="preserve">CICLOMOTORES   </v>
      </c>
      <c r="G12176" t="str">
        <f>T("todos                                             ")</f>
        <v xml:space="preserve">todos                                             </v>
      </c>
      <c r="H12176" t="str">
        <f>T("GASOLINA                                          ")</f>
        <v xml:space="preserve">GASOLINA                                          </v>
      </c>
      <c r="I12176">
        <v>39</v>
      </c>
    </row>
    <row r="12177" spans="1:9">
      <c r="A12177" t="str">
        <f>T("2018")</f>
        <v>2018</v>
      </c>
      <c r="B12177" t="str">
        <f>T("JURIDICO                                          ")</f>
        <v xml:space="preserve">JURIDICO                                          </v>
      </c>
      <c r="C12177" t="str">
        <f>T("SALAMANCA           ")</f>
        <v xml:space="preserve">SALAMANCA           </v>
      </c>
      <c r="D12177" t="str">
        <f>T("GOYA                ")</f>
        <v xml:space="preserve">GOYA                </v>
      </c>
      <c r="E12177" t="str">
        <f>T("CI ")</f>
        <v xml:space="preserve">CI </v>
      </c>
      <c r="F12177" t="str">
        <f>T("CICLOMOTORES   ")</f>
        <v xml:space="preserve">CICLOMOTORES   </v>
      </c>
      <c r="G12177" t="str">
        <f>T("todos                                             ")</f>
        <v xml:space="preserve">todos                                             </v>
      </c>
      <c r="H12177" t="str">
        <f>T("GASOLINA                                          ")</f>
        <v xml:space="preserve">GASOLINA                                          </v>
      </c>
      <c r="I12177">
        <v>25</v>
      </c>
    </row>
    <row r="12178" spans="1:9">
      <c r="A12178" t="str">
        <f>T("2018")</f>
        <v>2018</v>
      </c>
      <c r="B12178" t="str">
        <f>T("JURIDICO                                          ")</f>
        <v xml:space="preserve">JURIDICO                                          </v>
      </c>
      <c r="C12178" t="str">
        <f>T("SALAMANCA           ")</f>
        <v xml:space="preserve">SALAMANCA           </v>
      </c>
      <c r="D12178" t="str">
        <f>T("FUENTE DEL BERRO    ")</f>
        <v xml:space="preserve">FUENTE DEL BERRO    </v>
      </c>
      <c r="E12178" t="str">
        <f>T("CI ")</f>
        <v xml:space="preserve">CI </v>
      </c>
      <c r="F12178" t="str">
        <f>T("CICLOMOTORES   ")</f>
        <v xml:space="preserve">CICLOMOTORES   </v>
      </c>
      <c r="G12178" t="str">
        <f>T("todos                                             ")</f>
        <v xml:space="preserve">todos                                             </v>
      </c>
      <c r="H12178" t="str">
        <f>T("GASOLINA                                          ")</f>
        <v xml:space="preserve">GASOLINA                                          </v>
      </c>
      <c r="I12178">
        <v>12</v>
      </c>
    </row>
    <row r="12179" spans="1:9">
      <c r="A12179" t="str">
        <f>T("2018")</f>
        <v>2018</v>
      </c>
      <c r="B12179" t="str">
        <f>T("JURIDICO                                          ")</f>
        <v xml:space="preserve">JURIDICO                                          </v>
      </c>
      <c r="C12179" t="str">
        <f>T("SALAMANCA           ")</f>
        <v xml:space="preserve">SALAMANCA           </v>
      </c>
      <c r="D12179" t="str">
        <f>T("GUINDALERA          ")</f>
        <v xml:space="preserve">GUINDALERA          </v>
      </c>
      <c r="E12179" t="str">
        <f>T("CI ")</f>
        <v xml:space="preserve">CI </v>
      </c>
      <c r="F12179" t="str">
        <f>T("CICLOMOTORES   ")</f>
        <v xml:space="preserve">CICLOMOTORES   </v>
      </c>
      <c r="G12179" t="str">
        <f>T("todos                                             ")</f>
        <v xml:space="preserve">todos                                             </v>
      </c>
      <c r="H12179" t="str">
        <f>T("GASOLINA                                          ")</f>
        <v xml:space="preserve">GASOLINA                                          </v>
      </c>
      <c r="I12179">
        <v>22</v>
      </c>
    </row>
    <row r="12180" spans="1:9">
      <c r="A12180" t="str">
        <f>T("2018")</f>
        <v>2018</v>
      </c>
      <c r="B12180" t="str">
        <f>T("JURIDICO                                          ")</f>
        <v xml:space="preserve">JURIDICO                                          </v>
      </c>
      <c r="C12180" t="str">
        <f>T("SALAMANCA           ")</f>
        <v xml:space="preserve">SALAMANCA           </v>
      </c>
      <c r="D12180" t="str">
        <f>T("LISTA               ")</f>
        <v xml:space="preserve">LISTA               </v>
      </c>
      <c r="E12180" t="str">
        <f>T("CI ")</f>
        <v xml:space="preserve">CI </v>
      </c>
      <c r="F12180" t="str">
        <f>T("CICLOMOTORES   ")</f>
        <v xml:space="preserve">CICLOMOTORES   </v>
      </c>
      <c r="G12180" t="str">
        <f>T("todos                                             ")</f>
        <v xml:space="preserve">todos                                             </v>
      </c>
      <c r="H12180" t="str">
        <f>T("GASOLINA                                          ")</f>
        <v xml:space="preserve">GASOLINA                                          </v>
      </c>
      <c r="I12180">
        <v>14</v>
      </c>
    </row>
    <row r="12181" spans="1:9">
      <c r="A12181" t="str">
        <f>T("2018")</f>
        <v>2018</v>
      </c>
      <c r="B12181" t="str">
        <f>T("JURIDICO                                          ")</f>
        <v xml:space="preserve">JURIDICO                                          </v>
      </c>
      <c r="C12181" t="str">
        <f>T("SALAMANCA           ")</f>
        <v xml:space="preserve">SALAMANCA           </v>
      </c>
      <c r="D12181" t="str">
        <f>T("CASTELLANA          ")</f>
        <v xml:space="preserve">CASTELLANA          </v>
      </c>
      <c r="E12181" t="str">
        <f>T("CI ")</f>
        <v xml:space="preserve">CI </v>
      </c>
      <c r="F12181" t="str">
        <f>T("CICLOMOTORES   ")</f>
        <v xml:space="preserve">CICLOMOTORES   </v>
      </c>
      <c r="G12181" t="str">
        <f>T("todos                                             ")</f>
        <v xml:space="preserve">todos                                             </v>
      </c>
      <c r="H12181" t="str">
        <f>T("GASOLINA                                          ")</f>
        <v xml:space="preserve">GASOLINA                                          </v>
      </c>
      <c r="I12181">
        <v>46</v>
      </c>
    </row>
    <row r="12182" spans="1:9">
      <c r="A12182" t="str">
        <f>T("2018")</f>
        <v>2018</v>
      </c>
      <c r="B12182" t="str">
        <f>T("Entidad sin personalidad jurídica (art. 35.4 LGT) ")</f>
        <v xml:space="preserve">Entidad sin personalidad jurídica (art. 35.4 LGT) </v>
      </c>
      <c r="C12182" t="str">
        <f>T("SALAMANCA           ")</f>
        <v xml:space="preserve">SALAMANCA           </v>
      </c>
      <c r="D12182" t="str">
        <f>T("GOYA                ")</f>
        <v xml:space="preserve">GOYA                </v>
      </c>
      <c r="E12182" t="str">
        <f>T("CI ")</f>
        <v xml:space="preserve">CI </v>
      </c>
      <c r="F12182" t="str">
        <f>T("CICLOMOTORES   ")</f>
        <v xml:space="preserve">CICLOMOTORES   </v>
      </c>
      <c r="G12182" t="str">
        <f>T("todos                                             ")</f>
        <v xml:space="preserve">todos                                             </v>
      </c>
      <c r="I12182">
        <v>1</v>
      </c>
    </row>
    <row r="12183" spans="1:9">
      <c r="A12183" t="str">
        <f>T("2018")</f>
        <v>2018</v>
      </c>
      <c r="B12183" t="str">
        <f>T("Entidad sin personalidad jurídica (art. 35.4 LGT) ")</f>
        <v xml:space="preserve">Entidad sin personalidad jurídica (art. 35.4 LGT) </v>
      </c>
      <c r="C12183" t="str">
        <f>T("SALAMANCA           ")</f>
        <v xml:space="preserve">SALAMANCA           </v>
      </c>
      <c r="D12183" t="str">
        <f>T("LISTA               ")</f>
        <v xml:space="preserve">LISTA               </v>
      </c>
      <c r="E12183" t="str">
        <f>T("CI ")</f>
        <v xml:space="preserve">CI </v>
      </c>
      <c r="F12183" t="str">
        <f>T("CICLOMOTORES   ")</f>
        <v xml:space="preserve">CICLOMOTORES   </v>
      </c>
      <c r="G12183" t="str">
        <f>T("todos                                             ")</f>
        <v xml:space="preserve">todos                                             </v>
      </c>
      <c r="I12183">
        <v>1</v>
      </c>
    </row>
    <row r="12184" spans="1:9">
      <c r="A12184" t="str">
        <f>T("2018")</f>
        <v>2018</v>
      </c>
      <c r="B12184" t="str">
        <f>T("FISICO                                            ")</f>
        <v xml:space="preserve">FISICO                                            </v>
      </c>
      <c r="C12184" t="str">
        <f>T("SALAMANCA           ")</f>
        <v xml:space="preserve">SALAMANCA           </v>
      </c>
      <c r="D12184" t="str">
        <f>T("RECOLETOS           ")</f>
        <v xml:space="preserve">RECOLETOS           </v>
      </c>
      <c r="E12184" t="str">
        <f>T("CI ")</f>
        <v xml:space="preserve">CI </v>
      </c>
      <c r="F12184" t="str">
        <f>T("CICLOMOTORES   ")</f>
        <v xml:space="preserve">CICLOMOTORES   </v>
      </c>
      <c r="G12184" t="str">
        <f>T("todos                                             ")</f>
        <v xml:space="preserve">todos                                             </v>
      </c>
      <c r="I12184">
        <v>13</v>
      </c>
    </row>
    <row r="12185" spans="1:9">
      <c r="A12185" t="str">
        <f>T("2018")</f>
        <v>2018</v>
      </c>
      <c r="B12185" t="str">
        <f>T("FISICO                                            ")</f>
        <v xml:space="preserve">FISICO                                            </v>
      </c>
      <c r="C12185" t="str">
        <f>T("SALAMANCA           ")</f>
        <v xml:space="preserve">SALAMANCA           </v>
      </c>
      <c r="D12185" t="str">
        <f>T("GOYA                ")</f>
        <v xml:space="preserve">GOYA                </v>
      </c>
      <c r="E12185" t="str">
        <f>T("CI ")</f>
        <v xml:space="preserve">CI </v>
      </c>
      <c r="F12185" t="str">
        <f>T("CICLOMOTORES   ")</f>
        <v xml:space="preserve">CICLOMOTORES   </v>
      </c>
      <c r="G12185" t="str">
        <f>T("todos                                             ")</f>
        <v xml:space="preserve">todos                                             </v>
      </c>
      <c r="I12185">
        <v>25</v>
      </c>
    </row>
    <row r="12186" spans="1:9">
      <c r="A12186" t="str">
        <f>T("2018")</f>
        <v>2018</v>
      </c>
      <c r="B12186" t="str">
        <f>T("FISICO                                            ")</f>
        <v xml:space="preserve">FISICO                                            </v>
      </c>
      <c r="C12186" t="str">
        <f>T("SALAMANCA           ")</f>
        <v xml:space="preserve">SALAMANCA           </v>
      </c>
      <c r="D12186" t="str">
        <f>T("FUENTE DEL BERRO    ")</f>
        <v xml:space="preserve">FUENTE DEL BERRO    </v>
      </c>
      <c r="E12186" t="str">
        <f>T("CI ")</f>
        <v xml:space="preserve">CI </v>
      </c>
      <c r="F12186" t="str">
        <f>T("CICLOMOTORES   ")</f>
        <v xml:space="preserve">CICLOMOTORES   </v>
      </c>
      <c r="G12186" t="str">
        <f>T("todos                                             ")</f>
        <v xml:space="preserve">todos                                             </v>
      </c>
      <c r="I12186">
        <v>23</v>
      </c>
    </row>
    <row r="12187" spans="1:9">
      <c r="A12187" t="str">
        <f>T("2018")</f>
        <v>2018</v>
      </c>
      <c r="B12187" t="str">
        <f>T("FISICO                                            ")</f>
        <v xml:space="preserve">FISICO                                            </v>
      </c>
      <c r="C12187" t="str">
        <f>T("SALAMANCA           ")</f>
        <v xml:space="preserve">SALAMANCA           </v>
      </c>
      <c r="D12187" t="str">
        <f>T("GUINDALERA          ")</f>
        <v xml:space="preserve">GUINDALERA          </v>
      </c>
      <c r="E12187" t="str">
        <f>T("CI ")</f>
        <v xml:space="preserve">CI </v>
      </c>
      <c r="F12187" t="str">
        <f>T("CICLOMOTORES   ")</f>
        <v xml:space="preserve">CICLOMOTORES   </v>
      </c>
      <c r="G12187" t="str">
        <f>T("todos                                             ")</f>
        <v xml:space="preserve">todos                                             </v>
      </c>
      <c r="I12187">
        <v>29</v>
      </c>
    </row>
    <row r="12188" spans="1:9">
      <c r="A12188" t="str">
        <f>T("2018")</f>
        <v>2018</v>
      </c>
      <c r="B12188" t="str">
        <f>T("FISICO                                            ")</f>
        <v xml:space="preserve">FISICO                                            </v>
      </c>
      <c r="C12188" t="str">
        <f>T("SALAMANCA           ")</f>
        <v xml:space="preserve">SALAMANCA           </v>
      </c>
      <c r="D12188" t="str">
        <f>T("LISTA               ")</f>
        <v xml:space="preserve">LISTA               </v>
      </c>
      <c r="E12188" t="str">
        <f>T("CI ")</f>
        <v xml:space="preserve">CI </v>
      </c>
      <c r="F12188" t="str">
        <f>T("CICLOMOTORES   ")</f>
        <v xml:space="preserve">CICLOMOTORES   </v>
      </c>
      <c r="G12188" t="str">
        <f>T("todos                                             ")</f>
        <v xml:space="preserve">todos                                             </v>
      </c>
      <c r="I12188">
        <v>12</v>
      </c>
    </row>
    <row r="12189" spans="1:9">
      <c r="A12189" t="str">
        <f>T("2018")</f>
        <v>2018</v>
      </c>
      <c r="B12189" t="str">
        <f>T("FISICO                                            ")</f>
        <v xml:space="preserve">FISICO                                            </v>
      </c>
      <c r="C12189" t="str">
        <f>T("SALAMANCA           ")</f>
        <v xml:space="preserve">SALAMANCA           </v>
      </c>
      <c r="D12189" t="str">
        <f>T("CASTELLANA          ")</f>
        <v xml:space="preserve">CASTELLANA          </v>
      </c>
      <c r="E12189" t="str">
        <f>T("CI ")</f>
        <v xml:space="preserve">CI </v>
      </c>
      <c r="F12189" t="str">
        <f>T("CICLOMOTORES   ")</f>
        <v xml:space="preserve">CICLOMOTORES   </v>
      </c>
      <c r="G12189" t="str">
        <f>T("todos                                             ")</f>
        <v xml:space="preserve">todos                                             </v>
      </c>
      <c r="I12189">
        <v>16</v>
      </c>
    </row>
    <row r="12190" spans="1:9">
      <c r="A12190" t="str">
        <f>T("2018")</f>
        <v>2018</v>
      </c>
      <c r="B12190" t="str">
        <f>T("JURIDICO                                          ")</f>
        <v xml:space="preserve">JURIDICO                                          </v>
      </c>
      <c r="C12190" t="str">
        <f>T("SALAMANCA           ")</f>
        <v xml:space="preserve">SALAMANCA           </v>
      </c>
      <c r="D12190" t="str">
        <f>T("RECOLETOS           ")</f>
        <v xml:space="preserve">RECOLETOS           </v>
      </c>
      <c r="E12190" t="str">
        <f>T("CI ")</f>
        <v xml:space="preserve">CI </v>
      </c>
      <c r="F12190" t="str">
        <f>T("CICLOMOTORES   ")</f>
        <v xml:space="preserve">CICLOMOTORES   </v>
      </c>
      <c r="G12190" t="str">
        <f>T("todos                                             ")</f>
        <v xml:space="preserve">todos                                             </v>
      </c>
      <c r="I12190">
        <v>7</v>
      </c>
    </row>
    <row r="12191" spans="1:9">
      <c r="A12191" t="str">
        <f>T("2018")</f>
        <v>2018</v>
      </c>
      <c r="B12191" t="str">
        <f>T("JURIDICO                                          ")</f>
        <v xml:space="preserve">JURIDICO                                          </v>
      </c>
      <c r="C12191" t="str">
        <f>T("SALAMANCA           ")</f>
        <v xml:space="preserve">SALAMANCA           </v>
      </c>
      <c r="D12191" t="str">
        <f>T("GOYA                ")</f>
        <v xml:space="preserve">GOYA                </v>
      </c>
      <c r="E12191" t="str">
        <f>T("CI ")</f>
        <v xml:space="preserve">CI </v>
      </c>
      <c r="F12191" t="str">
        <f>T("CICLOMOTORES   ")</f>
        <v xml:space="preserve">CICLOMOTORES   </v>
      </c>
      <c r="G12191" t="str">
        <f>T("todos                                             ")</f>
        <v xml:space="preserve">todos                                             </v>
      </c>
      <c r="I12191">
        <v>1</v>
      </c>
    </row>
    <row r="12192" spans="1:9">
      <c r="A12192" t="str">
        <f>T("2018")</f>
        <v>2018</v>
      </c>
      <c r="B12192" t="str">
        <f>T("JURIDICO                                          ")</f>
        <v xml:space="preserve">JURIDICO                                          </v>
      </c>
      <c r="C12192" t="str">
        <f>T("SALAMANCA           ")</f>
        <v xml:space="preserve">SALAMANCA           </v>
      </c>
      <c r="D12192" t="str">
        <f>T("GUINDALERA          ")</f>
        <v xml:space="preserve">GUINDALERA          </v>
      </c>
      <c r="E12192" t="str">
        <f>T("CI ")</f>
        <v xml:space="preserve">CI </v>
      </c>
      <c r="F12192" t="str">
        <f>T("CICLOMOTORES   ")</f>
        <v xml:space="preserve">CICLOMOTORES   </v>
      </c>
      <c r="G12192" t="str">
        <f>T("todos                                             ")</f>
        <v xml:space="preserve">todos                                             </v>
      </c>
      <c r="I12192">
        <v>4</v>
      </c>
    </row>
    <row r="12193" spans="1:9">
      <c r="A12193" t="str">
        <f>T("2018")</f>
        <v>2018</v>
      </c>
      <c r="B12193" t="str">
        <f>T("JURIDICO                                          ")</f>
        <v xml:space="preserve">JURIDICO                                          </v>
      </c>
      <c r="C12193" t="str">
        <f>T("SALAMANCA           ")</f>
        <v xml:space="preserve">SALAMANCA           </v>
      </c>
      <c r="D12193" t="str">
        <f>T("CASTELLANA          ")</f>
        <v xml:space="preserve">CASTELLANA          </v>
      </c>
      <c r="E12193" t="str">
        <f>T("CI ")</f>
        <v xml:space="preserve">CI </v>
      </c>
      <c r="F12193" t="str">
        <f>T("CICLOMOTORES   ")</f>
        <v xml:space="preserve">CICLOMOTORES   </v>
      </c>
      <c r="G12193" t="str">
        <f>T("todos                                             ")</f>
        <v xml:space="preserve">todos                                             </v>
      </c>
      <c r="I12193">
        <v>7</v>
      </c>
    </row>
    <row r="12194" spans="1:9">
      <c r="A12194" t="str">
        <f>T("2018")</f>
        <v>2018</v>
      </c>
      <c r="B12194" t="str">
        <f>T("FISICO                                            ")</f>
        <v xml:space="preserve">FISICO                                            </v>
      </c>
      <c r="C12194" t="str">
        <f>T("SALAMANCA           ")</f>
        <v xml:space="preserve">SALAMANCA           </v>
      </c>
      <c r="D12194" t="str">
        <f>T("GOYA                ")</f>
        <v xml:space="preserve">GOYA                </v>
      </c>
      <c r="E12194" t="str">
        <f>T("MT ")</f>
        <v xml:space="preserve">MT </v>
      </c>
      <c r="F12194" t="str">
        <f>T("MOTOCICLETAS   ")</f>
        <v xml:space="preserve">MOTOCICLETAS   </v>
      </c>
      <c r="G12194" t="str">
        <f>T("De 125,01 a 250 CENTIMETROS CUBICOS               ")</f>
        <v xml:space="preserve">De 125,01 a 250 CENTIMETROS CUBICOS               </v>
      </c>
      <c r="H12194" t="str">
        <f>T("DIESEL                                            ")</f>
        <v xml:space="preserve">DIESEL                                            </v>
      </c>
      <c r="I12194">
        <v>1</v>
      </c>
    </row>
    <row r="12195" spans="1:9">
      <c r="A12195" t="str">
        <f>T("2018")</f>
        <v>2018</v>
      </c>
      <c r="B12195" t="str">
        <f>T("FISICO                                            ")</f>
        <v xml:space="preserve">FISICO                                            </v>
      </c>
      <c r="C12195" t="str">
        <f>T("SALAMANCA           ")</f>
        <v xml:space="preserve">SALAMANCA           </v>
      </c>
      <c r="D12195" t="str">
        <f>T("LISTA               ")</f>
        <v xml:space="preserve">LISTA               </v>
      </c>
      <c r="E12195" t="str">
        <f>T("MT ")</f>
        <v xml:space="preserve">MT </v>
      </c>
      <c r="F12195" t="str">
        <f>T("MOTOCICLETAS   ")</f>
        <v xml:space="preserve">MOTOCICLETAS   </v>
      </c>
      <c r="G12195" t="str">
        <f>T("De menos de 125,01 CENTIMETROS CUBICOS            ")</f>
        <v xml:space="preserve">De menos de 125,01 CENTIMETROS CUBICOS            </v>
      </c>
      <c r="H12195" t="str">
        <f>T("DIESEL                                            ")</f>
        <v xml:space="preserve">DIESEL                                            </v>
      </c>
      <c r="I12195">
        <v>1</v>
      </c>
    </row>
    <row r="12196" spans="1:9">
      <c r="A12196" t="str">
        <f>T("2018")</f>
        <v>2018</v>
      </c>
      <c r="B12196" t="str">
        <f>T("FISICO                                            ")</f>
        <v xml:space="preserve">FISICO                                            </v>
      </c>
      <c r="C12196" t="str">
        <f>T("SALAMANCA           ")</f>
        <v xml:space="preserve">SALAMANCA           </v>
      </c>
      <c r="D12196" t="str">
        <f>T("LISTA               ")</f>
        <v xml:space="preserve">LISTA               </v>
      </c>
      <c r="E12196" t="str">
        <f>T("MT ")</f>
        <v xml:space="preserve">MT </v>
      </c>
      <c r="F12196" t="str">
        <f>T("MOTOCICLETAS   ")</f>
        <v xml:space="preserve">MOTOCICLETAS   </v>
      </c>
      <c r="G12196" t="str">
        <f>T("De 250,01 a 500 CENTIMETROS CUBICOS               ")</f>
        <v xml:space="preserve">De 250,01 a 500 CENTIMETROS CUBICOS               </v>
      </c>
      <c r="H12196" t="str">
        <f>T("DIESEL                                            ")</f>
        <v xml:space="preserve">DIESEL                                            </v>
      </c>
      <c r="I12196">
        <v>1</v>
      </c>
    </row>
    <row r="12197" spans="1:9">
      <c r="A12197" t="str">
        <f>T("2018")</f>
        <v>2018</v>
      </c>
      <c r="B12197" t="str">
        <f>T("FISICO                                            ")</f>
        <v xml:space="preserve">FISICO                                            </v>
      </c>
      <c r="C12197" t="str">
        <f>T("SALAMANCA           ")</f>
        <v xml:space="preserve">SALAMANCA           </v>
      </c>
      <c r="D12197" t="str">
        <f>T("CASTELLANA          ")</f>
        <v xml:space="preserve">CASTELLANA          </v>
      </c>
      <c r="E12197" t="str">
        <f>T("MT ")</f>
        <v xml:space="preserve">MT </v>
      </c>
      <c r="F12197" t="str">
        <f>T("MOTOCICLETAS   ")</f>
        <v xml:space="preserve">MOTOCICLETAS   </v>
      </c>
      <c r="G12197" t="str">
        <f>T("De menos de 125,01 CENTIMETROS CUBICOS            ")</f>
        <v xml:space="preserve">De menos de 125,01 CENTIMETROS CUBICOS            </v>
      </c>
      <c r="H12197" t="str">
        <f>T("DIESEL                                            ")</f>
        <v xml:space="preserve">DIESEL                                            </v>
      </c>
      <c r="I12197">
        <v>1</v>
      </c>
    </row>
    <row r="12198" spans="1:9">
      <c r="A12198" t="str">
        <f>T("2018")</f>
        <v>2018</v>
      </c>
      <c r="B12198" t="str">
        <f>T("FISICO                                            ")</f>
        <v xml:space="preserve">FISICO                                            </v>
      </c>
      <c r="C12198" t="str">
        <f>T("SALAMANCA           ")</f>
        <v xml:space="preserve">SALAMANCA           </v>
      </c>
      <c r="D12198" t="str">
        <f>T("CASTELLANA          ")</f>
        <v xml:space="preserve">CASTELLANA          </v>
      </c>
      <c r="E12198" t="str">
        <f>T("MT ")</f>
        <v xml:space="preserve">MT </v>
      </c>
      <c r="F12198" t="str">
        <f>T("MOTOCICLETAS   ")</f>
        <v xml:space="preserve">MOTOCICLETAS   </v>
      </c>
      <c r="G12198" t="str">
        <f>T("De 500,01 a 1.000 CENTIMETROS CUBICOS             ")</f>
        <v xml:space="preserve">De 500,01 a 1.000 CENTIMETROS CUBICOS             </v>
      </c>
      <c r="H12198" t="str">
        <f>T("DIESEL                                            ")</f>
        <v xml:space="preserve">DIESEL                                            </v>
      </c>
      <c r="I12198">
        <v>1</v>
      </c>
    </row>
    <row r="12199" spans="1:9">
      <c r="A12199" t="str">
        <f>T("2018")</f>
        <v>2018</v>
      </c>
      <c r="B12199" t="str">
        <f>T("JURIDICO                                          ")</f>
        <v xml:space="preserve">JURIDICO                                          </v>
      </c>
      <c r="C12199" t="str">
        <f>T("SALAMANCA           ")</f>
        <v xml:space="preserve">SALAMANCA           </v>
      </c>
      <c r="D12199" t="str">
        <f>T("GUINDALERA          ")</f>
        <v xml:space="preserve">GUINDALERA          </v>
      </c>
      <c r="E12199" t="str">
        <f>T("MT ")</f>
        <v xml:space="preserve">MT </v>
      </c>
      <c r="F12199" t="str">
        <f>T("MOTOCICLETAS   ")</f>
        <v xml:space="preserve">MOTOCICLETAS   </v>
      </c>
      <c r="G12199" t="str">
        <f>T("De 125,01 a 250 CENTIMETROS CUBICOS               ")</f>
        <v xml:space="preserve">De 125,01 a 250 CENTIMETROS CUBICOS               </v>
      </c>
      <c r="H12199" t="str">
        <f>T("DIESEL                                            ")</f>
        <v xml:space="preserve">DIESEL                                            </v>
      </c>
      <c r="I12199">
        <v>1</v>
      </c>
    </row>
    <row r="12200" spans="1:9">
      <c r="A12200" t="str">
        <f>T("2018")</f>
        <v>2018</v>
      </c>
      <c r="B12200" t="str">
        <f>T("JURIDICO                                          ")</f>
        <v xml:space="preserve">JURIDICO                                          </v>
      </c>
      <c r="C12200" t="str">
        <f>T("SALAMANCA           ")</f>
        <v xml:space="preserve">SALAMANCA           </v>
      </c>
      <c r="D12200" t="str">
        <f>T("GUINDALERA          ")</f>
        <v xml:space="preserve">GUINDALERA          </v>
      </c>
      <c r="E12200" t="str">
        <f>T("MT ")</f>
        <v xml:space="preserve">MT </v>
      </c>
      <c r="F12200" t="str">
        <f>T("MOTOCICLETAS   ")</f>
        <v xml:space="preserve">MOTOCICLETAS   </v>
      </c>
      <c r="G12200" t="str">
        <f>T("De 500,01 a 1.000 CENTIMETROS CUBICOS             ")</f>
        <v xml:space="preserve">De 500,01 a 1.000 CENTIMETROS CUBICOS             </v>
      </c>
      <c r="H12200" t="str">
        <f>T("DIESEL                                            ")</f>
        <v xml:space="preserve">DIESEL                                            </v>
      </c>
      <c r="I12200">
        <v>1</v>
      </c>
    </row>
    <row r="12201" spans="1:9">
      <c r="A12201" t="str">
        <f>T("2018")</f>
        <v>2018</v>
      </c>
      <c r="B12201" t="str">
        <f>T("FISICO                                            ")</f>
        <v xml:space="preserve">FISICO                                            </v>
      </c>
      <c r="C12201" t="str">
        <f>T("SALAMANCA           ")</f>
        <v xml:space="preserve">SALAMANCA           </v>
      </c>
      <c r="D12201" t="str">
        <f>T("RECOLETOS           ")</f>
        <v xml:space="preserve">RECOLETOS           </v>
      </c>
      <c r="E12201" t="str">
        <f>T("MT ")</f>
        <v xml:space="preserve">MT </v>
      </c>
      <c r="F12201" t="str">
        <f>T("MOTOCICLETAS   ")</f>
        <v xml:space="preserve">MOTOCICLETAS   </v>
      </c>
      <c r="G12201" t="str">
        <f>T("De menos de 125,01 CENTIMETROS CUBICOS            ")</f>
        <v xml:space="preserve">De menos de 125,01 CENTIMETROS CUBICOS            </v>
      </c>
      <c r="H12201" t="str">
        <f>T("ELÉCTRICO                                         ")</f>
        <v xml:space="preserve">ELÉCTRICO                                         </v>
      </c>
      <c r="I12201">
        <v>5</v>
      </c>
    </row>
    <row r="12202" spans="1:9">
      <c r="A12202" t="str">
        <f>T("2018")</f>
        <v>2018</v>
      </c>
      <c r="B12202" t="str">
        <f>T("FISICO                                            ")</f>
        <v xml:space="preserve">FISICO                                            </v>
      </c>
      <c r="C12202" t="str">
        <f>T("SALAMANCA           ")</f>
        <v xml:space="preserve">SALAMANCA           </v>
      </c>
      <c r="D12202" t="str">
        <f>T("LISTA               ")</f>
        <v xml:space="preserve">LISTA               </v>
      </c>
      <c r="E12202" t="str">
        <f>T("MT ")</f>
        <v xml:space="preserve">MT </v>
      </c>
      <c r="F12202" t="str">
        <f>T("MOTOCICLETAS   ")</f>
        <v xml:space="preserve">MOTOCICLETAS   </v>
      </c>
      <c r="G12202" t="str">
        <f>T("De menos de 125,01 CENTIMETROS CUBICOS            ")</f>
        <v xml:space="preserve">De menos de 125,01 CENTIMETROS CUBICOS            </v>
      </c>
      <c r="H12202" t="str">
        <f>T("ELÉCTRICO                                         ")</f>
        <v xml:space="preserve">ELÉCTRICO                                         </v>
      </c>
      <c r="I12202">
        <v>1</v>
      </c>
    </row>
    <row r="12203" spans="1:9">
      <c r="A12203" t="str">
        <f>T("2018")</f>
        <v>2018</v>
      </c>
      <c r="B12203" t="str">
        <f>T("FISICO                                            ")</f>
        <v xml:space="preserve">FISICO                                            </v>
      </c>
      <c r="C12203" t="str">
        <f>T("SALAMANCA           ")</f>
        <v xml:space="preserve">SALAMANCA           </v>
      </c>
      <c r="D12203" t="str">
        <f>T("CASTELLANA          ")</f>
        <v xml:space="preserve">CASTELLANA          </v>
      </c>
      <c r="E12203" t="str">
        <f>T("MT ")</f>
        <v xml:space="preserve">MT </v>
      </c>
      <c r="F12203" t="str">
        <f>T("MOTOCICLETAS   ")</f>
        <v xml:space="preserve">MOTOCICLETAS   </v>
      </c>
      <c r="G12203" t="str">
        <f>T("De menos de 125,01 CENTIMETROS CUBICOS            ")</f>
        <v xml:space="preserve">De menos de 125,01 CENTIMETROS CUBICOS            </v>
      </c>
      <c r="H12203" t="str">
        <f>T("ELÉCTRICO                                         ")</f>
        <v xml:space="preserve">ELÉCTRICO                                         </v>
      </c>
      <c r="I12203">
        <v>2</v>
      </c>
    </row>
    <row r="12204" spans="1:9">
      <c r="A12204" t="str">
        <f>T("2018")</f>
        <v>2018</v>
      </c>
      <c r="B12204" t="str">
        <f>T("JURIDICO                                          ")</f>
        <v xml:space="preserve">JURIDICO                                          </v>
      </c>
      <c r="C12204" t="str">
        <f>T("SALAMANCA           ")</f>
        <v xml:space="preserve">SALAMANCA           </v>
      </c>
      <c r="D12204" t="str">
        <f>T("RECOLETOS           ")</f>
        <v xml:space="preserve">RECOLETOS           </v>
      </c>
      <c r="E12204" t="str">
        <f>T("MT ")</f>
        <v xml:space="preserve">MT </v>
      </c>
      <c r="F12204" t="str">
        <f>T("MOTOCICLETAS   ")</f>
        <v xml:space="preserve">MOTOCICLETAS   </v>
      </c>
      <c r="G12204" t="str">
        <f>T("De menos de 125,01 CENTIMETROS CUBICOS            ")</f>
        <v xml:space="preserve">De menos de 125,01 CENTIMETROS CUBICOS            </v>
      </c>
      <c r="H12204" t="str">
        <f>T("ELÉCTRICO                                         ")</f>
        <v xml:space="preserve">ELÉCTRICO                                         </v>
      </c>
      <c r="I12204">
        <v>1</v>
      </c>
    </row>
    <row r="12205" spans="1:9">
      <c r="A12205" t="str">
        <f>T("2018")</f>
        <v>2018</v>
      </c>
      <c r="B12205" t="str">
        <f>T("JURIDICO                                          ")</f>
        <v xml:space="preserve">JURIDICO                                          </v>
      </c>
      <c r="C12205" t="str">
        <f>T("SALAMANCA           ")</f>
        <v xml:space="preserve">SALAMANCA           </v>
      </c>
      <c r="D12205" t="str">
        <f>T("GOYA                ")</f>
        <v xml:space="preserve">GOYA                </v>
      </c>
      <c r="E12205" t="str">
        <f>T("MT ")</f>
        <v xml:space="preserve">MT </v>
      </c>
      <c r="F12205" t="str">
        <f>T("MOTOCICLETAS   ")</f>
        <v xml:space="preserve">MOTOCICLETAS   </v>
      </c>
      <c r="G12205" t="str">
        <f>T("De menos de 125,01 CENTIMETROS CUBICOS            ")</f>
        <v xml:space="preserve">De menos de 125,01 CENTIMETROS CUBICOS            </v>
      </c>
      <c r="H12205" t="str">
        <f>T("ELÉCTRICO                                         ")</f>
        <v xml:space="preserve">ELÉCTRICO                                         </v>
      </c>
      <c r="I12205">
        <v>1</v>
      </c>
    </row>
    <row r="12206" spans="1:9">
      <c r="A12206" t="str">
        <f>T("2018")</f>
        <v>2018</v>
      </c>
      <c r="B12206" t="str">
        <f>T("JURIDICO                                          ")</f>
        <v xml:space="preserve">JURIDICO                                          </v>
      </c>
      <c r="C12206" t="str">
        <f>T("SALAMANCA           ")</f>
        <v xml:space="preserve">SALAMANCA           </v>
      </c>
      <c r="D12206" t="str">
        <f>T("FUENTE DEL BERRO    ")</f>
        <v xml:space="preserve">FUENTE DEL BERRO    </v>
      </c>
      <c r="E12206" t="str">
        <f>T("MT ")</f>
        <v xml:space="preserve">MT </v>
      </c>
      <c r="F12206" t="str">
        <f>T("MOTOCICLETAS   ")</f>
        <v xml:space="preserve">MOTOCICLETAS   </v>
      </c>
      <c r="G12206" t="str">
        <f>T("De menos de 125,01 CENTIMETROS CUBICOS            ")</f>
        <v xml:space="preserve">De menos de 125,01 CENTIMETROS CUBICOS            </v>
      </c>
      <c r="H12206" t="str">
        <f>T("ELÉCTRICO                                         ")</f>
        <v xml:space="preserve">ELÉCTRICO                                         </v>
      </c>
      <c r="I12206">
        <v>3</v>
      </c>
    </row>
    <row r="12207" spans="1:9">
      <c r="A12207" t="str">
        <f>T("2018")</f>
        <v>2018</v>
      </c>
      <c r="B12207" t="str">
        <f>T("JURIDICO                                          ")</f>
        <v xml:space="preserve">JURIDICO                                          </v>
      </c>
      <c r="C12207" t="str">
        <f>T("SALAMANCA           ")</f>
        <v xml:space="preserve">SALAMANCA           </v>
      </c>
      <c r="D12207" t="str">
        <f>T("GUINDALERA          ")</f>
        <v xml:space="preserve">GUINDALERA          </v>
      </c>
      <c r="E12207" t="str">
        <f>T("MT ")</f>
        <v xml:space="preserve">MT </v>
      </c>
      <c r="F12207" t="str">
        <f>T("MOTOCICLETAS   ")</f>
        <v xml:space="preserve">MOTOCICLETAS   </v>
      </c>
      <c r="G12207" t="str">
        <f>T("De menos de 125,01 CENTIMETROS CUBICOS            ")</f>
        <v xml:space="preserve">De menos de 125,01 CENTIMETROS CUBICOS            </v>
      </c>
      <c r="H12207" t="str">
        <f>T("ELÉCTRICO                                         ")</f>
        <v xml:space="preserve">ELÉCTRICO                                         </v>
      </c>
      <c r="I12207">
        <v>5</v>
      </c>
    </row>
    <row r="12208" spans="1:9">
      <c r="A12208" t="str">
        <f>T("2018")</f>
        <v>2018</v>
      </c>
      <c r="B12208" t="str">
        <f>T("JURIDICO                                          ")</f>
        <v xml:space="preserve">JURIDICO                                          </v>
      </c>
      <c r="C12208" t="str">
        <f>T("SALAMANCA           ")</f>
        <v xml:space="preserve">SALAMANCA           </v>
      </c>
      <c r="D12208" t="str">
        <f>T("CASTELLANA          ")</f>
        <v xml:space="preserve">CASTELLANA          </v>
      </c>
      <c r="E12208" t="str">
        <f>T("MT ")</f>
        <v xml:space="preserve">MT </v>
      </c>
      <c r="F12208" t="str">
        <f>T("MOTOCICLETAS   ")</f>
        <v xml:space="preserve">MOTOCICLETAS   </v>
      </c>
      <c r="G12208" t="str">
        <f>T("De menos de 125,01 CENTIMETROS CUBICOS            ")</f>
        <v xml:space="preserve">De menos de 125,01 CENTIMETROS CUBICOS            </v>
      </c>
      <c r="H12208" t="str">
        <f>T("ELÉCTRICO                                         ")</f>
        <v xml:space="preserve">ELÉCTRICO                                         </v>
      </c>
      <c r="I12208">
        <v>6</v>
      </c>
    </row>
    <row r="12209" spans="1:9">
      <c r="A12209" t="str">
        <f>T("2018")</f>
        <v>2018</v>
      </c>
      <c r="B12209" t="str">
        <f>T("Entidad sin personalidad jurídica (art. 35.4 LGT) ")</f>
        <v xml:space="preserve">Entidad sin personalidad jurídica (art. 35.4 LGT) </v>
      </c>
      <c r="C12209" t="str">
        <f>T("SALAMANCA           ")</f>
        <v xml:space="preserve">SALAMANCA           </v>
      </c>
      <c r="D12209" t="str">
        <f>T("RECOLETOS           ")</f>
        <v xml:space="preserve">RECOLETOS           </v>
      </c>
      <c r="E12209" t="str">
        <f>T("MT ")</f>
        <v xml:space="preserve">MT </v>
      </c>
      <c r="F12209" t="str">
        <f>T("MOTOCICLETAS   ")</f>
        <v xml:space="preserve">MOTOCICLETAS   </v>
      </c>
      <c r="G12209" t="str">
        <f>T("De menos de 125,01 CENTIMETROS CUBICOS            ")</f>
        <v xml:space="preserve">De menos de 125,01 CENTIMETROS CUBICOS            </v>
      </c>
      <c r="H12209" t="str">
        <f>T("GASOLINA                                          ")</f>
        <v xml:space="preserve">GASOLINA                                          </v>
      </c>
      <c r="I12209">
        <v>9</v>
      </c>
    </row>
    <row r="12210" spans="1:9">
      <c r="A12210" t="str">
        <f>T("2018")</f>
        <v>2018</v>
      </c>
      <c r="B12210" t="str">
        <f>T("Entidad sin personalidad jurídica (art. 35.4 LGT) ")</f>
        <v xml:space="preserve">Entidad sin personalidad jurídica (art. 35.4 LGT) </v>
      </c>
      <c r="C12210" t="str">
        <f>T("SALAMANCA           ")</f>
        <v xml:space="preserve">SALAMANCA           </v>
      </c>
      <c r="D12210" t="str">
        <f>T("RECOLETOS           ")</f>
        <v xml:space="preserve">RECOLETOS           </v>
      </c>
      <c r="E12210" t="str">
        <f>T("MT ")</f>
        <v xml:space="preserve">MT </v>
      </c>
      <c r="F12210" t="str">
        <f>T("MOTOCICLETAS   ")</f>
        <v xml:space="preserve">MOTOCICLETAS   </v>
      </c>
      <c r="G12210" t="str">
        <f>T("De 125,01 a 250 CENTIMETROS CUBICOS               ")</f>
        <v xml:space="preserve">De 125,01 a 250 CENTIMETROS CUBICOS               </v>
      </c>
      <c r="H12210" t="str">
        <f>T("GASOLINA                                          ")</f>
        <v xml:space="preserve">GASOLINA                                          </v>
      </c>
      <c r="I12210">
        <v>2</v>
      </c>
    </row>
    <row r="12211" spans="1:9">
      <c r="A12211" t="str">
        <f>T("2018")</f>
        <v>2018</v>
      </c>
      <c r="B12211" t="str">
        <f>T("Entidad sin personalidad jurídica (art. 35.4 LGT) ")</f>
        <v xml:space="preserve">Entidad sin personalidad jurídica (art. 35.4 LGT) </v>
      </c>
      <c r="C12211" t="str">
        <f>T("SALAMANCA           ")</f>
        <v xml:space="preserve">SALAMANCA           </v>
      </c>
      <c r="D12211" t="str">
        <f>T("RECOLETOS           ")</f>
        <v xml:space="preserve">RECOLETOS           </v>
      </c>
      <c r="E12211" t="str">
        <f>T("MT ")</f>
        <v xml:space="preserve">MT </v>
      </c>
      <c r="F12211" t="str">
        <f>T("MOTOCICLETAS   ")</f>
        <v xml:space="preserve">MOTOCICLETAS   </v>
      </c>
      <c r="G12211" t="str">
        <f>T("De 250,01 a 500 CENTIMETROS CUBICOS               ")</f>
        <v xml:space="preserve">De 250,01 a 500 CENTIMETROS CUBICOS               </v>
      </c>
      <c r="H12211" t="str">
        <f>T("GASOLINA                                          ")</f>
        <v xml:space="preserve">GASOLINA                                          </v>
      </c>
      <c r="I12211">
        <v>1</v>
      </c>
    </row>
    <row r="12212" spans="1:9">
      <c r="A12212" t="str">
        <f>T("2018")</f>
        <v>2018</v>
      </c>
      <c r="B12212" t="str">
        <f>T("Entidad sin personalidad jurídica (art. 35.4 LGT) ")</f>
        <v xml:space="preserve">Entidad sin personalidad jurídica (art. 35.4 LGT) </v>
      </c>
      <c r="C12212" t="str">
        <f>T("SALAMANCA           ")</f>
        <v xml:space="preserve">SALAMANCA           </v>
      </c>
      <c r="D12212" t="str">
        <f>T("RECOLETOS           ")</f>
        <v xml:space="preserve">RECOLETOS           </v>
      </c>
      <c r="E12212" t="str">
        <f>T("MT ")</f>
        <v xml:space="preserve">MT </v>
      </c>
      <c r="F12212" t="str">
        <f>T("MOTOCICLETAS   ")</f>
        <v xml:space="preserve">MOTOCICLETAS   </v>
      </c>
      <c r="G12212" t="str">
        <f>T("De 1.000,01 CENTIMETROS CUBICOS en adelante       ")</f>
        <v xml:space="preserve">De 1.000,01 CENTIMETROS CUBICOS en adelante       </v>
      </c>
      <c r="H12212" t="str">
        <f>T("GASOLINA                                          ")</f>
        <v xml:space="preserve">GASOLINA                                          </v>
      </c>
      <c r="I12212">
        <v>1</v>
      </c>
    </row>
    <row r="12213" spans="1:9">
      <c r="A12213" t="str">
        <f>T("2018")</f>
        <v>2018</v>
      </c>
      <c r="B12213" t="str">
        <f>T("Entidad sin personalidad jurídica (art. 35.4 LGT) ")</f>
        <v xml:space="preserve">Entidad sin personalidad jurídica (art. 35.4 LGT) </v>
      </c>
      <c r="C12213" t="str">
        <f>T("SALAMANCA           ")</f>
        <v xml:space="preserve">SALAMANCA           </v>
      </c>
      <c r="D12213" t="str">
        <f>T("GOYA                ")</f>
        <v xml:space="preserve">GOYA                </v>
      </c>
      <c r="E12213" t="str">
        <f>T("MT ")</f>
        <v xml:space="preserve">MT </v>
      </c>
      <c r="F12213" t="str">
        <f>T("MOTOCICLETAS   ")</f>
        <v xml:space="preserve">MOTOCICLETAS   </v>
      </c>
      <c r="G12213" t="str">
        <f>T("De menos de 125,01 CENTIMETROS CUBICOS            ")</f>
        <v xml:space="preserve">De menos de 125,01 CENTIMETROS CUBICOS            </v>
      </c>
      <c r="H12213" t="str">
        <f>T("GASOLINA                                          ")</f>
        <v xml:space="preserve">GASOLINA                                          </v>
      </c>
      <c r="I12213">
        <v>11</v>
      </c>
    </row>
    <row r="12214" spans="1:9">
      <c r="A12214" t="str">
        <f>T("2018")</f>
        <v>2018</v>
      </c>
      <c r="B12214" t="str">
        <f>T("Entidad sin personalidad jurídica (art. 35.4 LGT) ")</f>
        <v xml:space="preserve">Entidad sin personalidad jurídica (art. 35.4 LGT) </v>
      </c>
      <c r="C12214" t="str">
        <f>T("SALAMANCA           ")</f>
        <v xml:space="preserve">SALAMANCA           </v>
      </c>
      <c r="D12214" t="str">
        <f>T("GOYA                ")</f>
        <v xml:space="preserve">GOYA                </v>
      </c>
      <c r="E12214" t="str">
        <f>T("MT ")</f>
        <v xml:space="preserve">MT </v>
      </c>
      <c r="F12214" t="str">
        <f>T("MOTOCICLETAS   ")</f>
        <v xml:space="preserve">MOTOCICLETAS   </v>
      </c>
      <c r="G12214" t="str">
        <f>T("De 125,01 a 250 CENTIMETROS CUBICOS               ")</f>
        <v xml:space="preserve">De 125,01 a 250 CENTIMETROS CUBICOS               </v>
      </c>
      <c r="H12214" t="str">
        <f>T("GASOLINA                                          ")</f>
        <v xml:space="preserve">GASOLINA                                          </v>
      </c>
      <c r="I12214">
        <v>8</v>
      </c>
    </row>
    <row r="12215" spans="1:9">
      <c r="A12215" t="str">
        <f>T("2018")</f>
        <v>2018</v>
      </c>
      <c r="B12215" t="str">
        <f>T("Entidad sin personalidad jurídica (art. 35.4 LGT) ")</f>
        <v xml:space="preserve">Entidad sin personalidad jurídica (art. 35.4 LGT) </v>
      </c>
      <c r="C12215" t="str">
        <f>T("SALAMANCA           ")</f>
        <v xml:space="preserve">SALAMANCA           </v>
      </c>
      <c r="D12215" t="str">
        <f>T("GOYA                ")</f>
        <v xml:space="preserve">GOYA                </v>
      </c>
      <c r="E12215" t="str">
        <f>T("MT ")</f>
        <v xml:space="preserve">MT </v>
      </c>
      <c r="F12215" t="str">
        <f>T("MOTOCICLETAS   ")</f>
        <v xml:space="preserve">MOTOCICLETAS   </v>
      </c>
      <c r="G12215" t="str">
        <f>T("De 250,01 a 500 CENTIMETROS CUBICOS               ")</f>
        <v xml:space="preserve">De 250,01 a 500 CENTIMETROS CUBICOS               </v>
      </c>
      <c r="H12215" t="str">
        <f>T("GASOLINA                                          ")</f>
        <v xml:space="preserve">GASOLINA                                          </v>
      </c>
      <c r="I12215">
        <v>1</v>
      </c>
    </row>
    <row r="12216" spans="1:9">
      <c r="A12216" t="str">
        <f>T("2018")</f>
        <v>2018</v>
      </c>
      <c r="B12216" t="str">
        <f>T("Entidad sin personalidad jurídica (art. 35.4 LGT) ")</f>
        <v xml:space="preserve">Entidad sin personalidad jurídica (art. 35.4 LGT) </v>
      </c>
      <c r="C12216" t="str">
        <f>T("SALAMANCA           ")</f>
        <v xml:space="preserve">SALAMANCA           </v>
      </c>
      <c r="D12216" t="str">
        <f>T("GOYA                ")</f>
        <v xml:space="preserve">GOYA                </v>
      </c>
      <c r="E12216" t="str">
        <f>T("MT ")</f>
        <v xml:space="preserve">MT </v>
      </c>
      <c r="F12216" t="str">
        <f>T("MOTOCICLETAS   ")</f>
        <v xml:space="preserve">MOTOCICLETAS   </v>
      </c>
      <c r="G12216" t="str">
        <f>T("De 500,01 a 1.000 CENTIMETROS CUBICOS             ")</f>
        <v xml:space="preserve">De 500,01 a 1.000 CENTIMETROS CUBICOS             </v>
      </c>
      <c r="H12216" t="str">
        <f>T("GASOLINA                                          ")</f>
        <v xml:space="preserve">GASOLINA                                          </v>
      </c>
      <c r="I12216">
        <v>1</v>
      </c>
    </row>
    <row r="12217" spans="1:9">
      <c r="A12217" t="str">
        <f>T("2018")</f>
        <v>2018</v>
      </c>
      <c r="B12217" t="str">
        <f>T("Entidad sin personalidad jurídica (art. 35.4 LGT) ")</f>
        <v xml:space="preserve">Entidad sin personalidad jurídica (art. 35.4 LGT) </v>
      </c>
      <c r="C12217" t="str">
        <f>T("SALAMANCA           ")</f>
        <v xml:space="preserve">SALAMANCA           </v>
      </c>
      <c r="D12217" t="str">
        <f>T("FUENTE DEL BERRO    ")</f>
        <v xml:space="preserve">FUENTE DEL BERRO    </v>
      </c>
      <c r="E12217" t="str">
        <f>T("MT ")</f>
        <v xml:space="preserve">MT </v>
      </c>
      <c r="F12217" t="str">
        <f>T("MOTOCICLETAS   ")</f>
        <v xml:space="preserve">MOTOCICLETAS   </v>
      </c>
      <c r="G12217" t="str">
        <f>T("De menos de 125,01 CENTIMETROS CUBICOS            ")</f>
        <v xml:space="preserve">De menos de 125,01 CENTIMETROS CUBICOS            </v>
      </c>
      <c r="H12217" t="str">
        <f>T("GASOLINA                                          ")</f>
        <v xml:space="preserve">GASOLINA                                          </v>
      </c>
      <c r="I12217">
        <v>5</v>
      </c>
    </row>
    <row r="12218" spans="1:9">
      <c r="A12218" t="str">
        <f>T("2018")</f>
        <v>2018</v>
      </c>
      <c r="B12218" t="str">
        <f>T("Entidad sin personalidad jurídica (art. 35.4 LGT) ")</f>
        <v xml:space="preserve">Entidad sin personalidad jurídica (art. 35.4 LGT) </v>
      </c>
      <c r="C12218" t="str">
        <f>T("SALAMANCA           ")</f>
        <v xml:space="preserve">SALAMANCA           </v>
      </c>
      <c r="D12218" t="str">
        <f>T("FUENTE DEL BERRO    ")</f>
        <v xml:space="preserve">FUENTE DEL BERRO    </v>
      </c>
      <c r="E12218" t="str">
        <f>T("MT ")</f>
        <v xml:space="preserve">MT </v>
      </c>
      <c r="F12218" t="str">
        <f>T("MOTOCICLETAS   ")</f>
        <v xml:space="preserve">MOTOCICLETAS   </v>
      </c>
      <c r="G12218" t="str">
        <f>T("De 125,01 a 250 CENTIMETROS CUBICOS               ")</f>
        <v xml:space="preserve">De 125,01 a 250 CENTIMETROS CUBICOS               </v>
      </c>
      <c r="H12218" t="str">
        <f>T("GASOLINA                                          ")</f>
        <v xml:space="preserve">GASOLINA                                          </v>
      </c>
      <c r="I12218">
        <v>2</v>
      </c>
    </row>
    <row r="12219" spans="1:9">
      <c r="A12219" t="str">
        <f>T("2018")</f>
        <v>2018</v>
      </c>
      <c r="B12219" t="str">
        <f>T("Entidad sin personalidad jurídica (art. 35.4 LGT) ")</f>
        <v xml:space="preserve">Entidad sin personalidad jurídica (art. 35.4 LGT) </v>
      </c>
      <c r="C12219" t="str">
        <f>T("SALAMANCA           ")</f>
        <v xml:space="preserve">SALAMANCA           </v>
      </c>
      <c r="D12219" t="str">
        <f>T("FUENTE DEL BERRO    ")</f>
        <v xml:space="preserve">FUENTE DEL BERRO    </v>
      </c>
      <c r="E12219" t="str">
        <f>T("MT ")</f>
        <v xml:space="preserve">MT </v>
      </c>
      <c r="F12219" t="str">
        <f>T("MOTOCICLETAS   ")</f>
        <v xml:space="preserve">MOTOCICLETAS   </v>
      </c>
      <c r="G12219" t="str">
        <f>T("De 250,01 a 500 CENTIMETROS CUBICOS               ")</f>
        <v xml:space="preserve">De 250,01 a 500 CENTIMETROS CUBICOS               </v>
      </c>
      <c r="H12219" t="str">
        <f>T("GASOLINA                                          ")</f>
        <v xml:space="preserve">GASOLINA                                          </v>
      </c>
      <c r="I12219">
        <v>1</v>
      </c>
    </row>
    <row r="12220" spans="1:9">
      <c r="A12220" t="str">
        <f>T("2018")</f>
        <v>2018</v>
      </c>
      <c r="B12220" t="str">
        <f>T("Entidad sin personalidad jurídica (art. 35.4 LGT) ")</f>
        <v xml:space="preserve">Entidad sin personalidad jurídica (art. 35.4 LGT) </v>
      </c>
      <c r="C12220" t="str">
        <f>T("SALAMANCA           ")</f>
        <v xml:space="preserve">SALAMANCA           </v>
      </c>
      <c r="D12220" t="str">
        <f>T("FUENTE DEL BERRO    ")</f>
        <v xml:space="preserve">FUENTE DEL BERRO    </v>
      </c>
      <c r="E12220" t="str">
        <f>T("MT ")</f>
        <v xml:space="preserve">MT </v>
      </c>
      <c r="F12220" t="str">
        <f>T("MOTOCICLETAS   ")</f>
        <v xml:space="preserve">MOTOCICLETAS   </v>
      </c>
      <c r="G12220" t="str">
        <f>T("De 500,01 a 1.000 CENTIMETROS CUBICOS             ")</f>
        <v xml:space="preserve">De 500,01 a 1.000 CENTIMETROS CUBICOS             </v>
      </c>
      <c r="H12220" t="str">
        <f>T("GASOLINA                                          ")</f>
        <v xml:space="preserve">GASOLINA                                          </v>
      </c>
      <c r="I12220">
        <v>2</v>
      </c>
    </row>
    <row r="12221" spans="1:9">
      <c r="A12221" t="str">
        <f>T("2018")</f>
        <v>2018</v>
      </c>
      <c r="B12221" t="str">
        <f>T("Entidad sin personalidad jurídica (art. 35.4 LGT) ")</f>
        <v xml:space="preserve">Entidad sin personalidad jurídica (art. 35.4 LGT) </v>
      </c>
      <c r="C12221" t="str">
        <f>T("SALAMANCA           ")</f>
        <v xml:space="preserve">SALAMANCA           </v>
      </c>
      <c r="D12221" t="str">
        <f>T("GUINDALERA          ")</f>
        <v xml:space="preserve">GUINDALERA          </v>
      </c>
      <c r="E12221" t="str">
        <f>T("MT ")</f>
        <v xml:space="preserve">MT </v>
      </c>
      <c r="F12221" t="str">
        <f>T("MOTOCICLETAS   ")</f>
        <v xml:space="preserve">MOTOCICLETAS   </v>
      </c>
      <c r="G12221" t="str">
        <f>T("De menos de 125,01 CENTIMETROS CUBICOS            ")</f>
        <v xml:space="preserve">De menos de 125,01 CENTIMETROS CUBICOS            </v>
      </c>
      <c r="H12221" t="str">
        <f>T("GASOLINA                                          ")</f>
        <v xml:space="preserve">GASOLINA                                          </v>
      </c>
      <c r="I12221">
        <v>10</v>
      </c>
    </row>
    <row r="12222" spans="1:9">
      <c r="A12222" t="str">
        <f>T("2018")</f>
        <v>2018</v>
      </c>
      <c r="B12222" t="str">
        <f>T("Entidad sin personalidad jurídica (art. 35.4 LGT) ")</f>
        <v xml:space="preserve">Entidad sin personalidad jurídica (art. 35.4 LGT) </v>
      </c>
      <c r="C12222" t="str">
        <f>T("SALAMANCA           ")</f>
        <v xml:space="preserve">SALAMANCA           </v>
      </c>
      <c r="D12222" t="str">
        <f>T("GUINDALERA          ")</f>
        <v xml:space="preserve">GUINDALERA          </v>
      </c>
      <c r="E12222" t="str">
        <f>T("MT ")</f>
        <v xml:space="preserve">MT </v>
      </c>
      <c r="F12222" t="str">
        <f>T("MOTOCICLETAS   ")</f>
        <v xml:space="preserve">MOTOCICLETAS   </v>
      </c>
      <c r="G12222" t="str">
        <f>T("De 125,01 a 250 CENTIMETROS CUBICOS               ")</f>
        <v xml:space="preserve">De 125,01 a 250 CENTIMETROS CUBICOS               </v>
      </c>
      <c r="H12222" t="str">
        <f>T("GASOLINA                                          ")</f>
        <v xml:space="preserve">GASOLINA                                          </v>
      </c>
      <c r="I12222">
        <v>9</v>
      </c>
    </row>
    <row r="12223" spans="1:9">
      <c r="A12223" t="str">
        <f>T("2018")</f>
        <v>2018</v>
      </c>
      <c r="B12223" t="str">
        <f>T("Entidad sin personalidad jurídica (art. 35.4 LGT) ")</f>
        <v xml:space="preserve">Entidad sin personalidad jurídica (art. 35.4 LGT) </v>
      </c>
      <c r="C12223" t="str">
        <f>T("SALAMANCA           ")</f>
        <v xml:space="preserve">SALAMANCA           </v>
      </c>
      <c r="D12223" t="str">
        <f>T("GUINDALERA          ")</f>
        <v xml:space="preserve">GUINDALERA          </v>
      </c>
      <c r="E12223" t="str">
        <f>T("MT ")</f>
        <v xml:space="preserve">MT </v>
      </c>
      <c r="F12223" t="str">
        <f>T("MOTOCICLETAS   ")</f>
        <v xml:space="preserve">MOTOCICLETAS   </v>
      </c>
      <c r="G12223" t="str">
        <f>T("De 250,01 a 500 CENTIMETROS CUBICOS               ")</f>
        <v xml:space="preserve">De 250,01 a 500 CENTIMETROS CUBICOS               </v>
      </c>
      <c r="H12223" t="str">
        <f>T("GASOLINA                                          ")</f>
        <v xml:space="preserve">GASOLINA                                          </v>
      </c>
      <c r="I12223">
        <v>8</v>
      </c>
    </row>
    <row r="12224" spans="1:9">
      <c r="A12224" t="str">
        <f>T("2018")</f>
        <v>2018</v>
      </c>
      <c r="B12224" t="str">
        <f>T("Entidad sin personalidad jurídica (art. 35.4 LGT) ")</f>
        <v xml:space="preserve">Entidad sin personalidad jurídica (art. 35.4 LGT) </v>
      </c>
      <c r="C12224" t="str">
        <f>T("SALAMANCA           ")</f>
        <v xml:space="preserve">SALAMANCA           </v>
      </c>
      <c r="D12224" t="str">
        <f>T("GUINDALERA          ")</f>
        <v xml:space="preserve">GUINDALERA          </v>
      </c>
      <c r="E12224" t="str">
        <f>T("MT ")</f>
        <v xml:space="preserve">MT </v>
      </c>
      <c r="F12224" t="str">
        <f>T("MOTOCICLETAS   ")</f>
        <v xml:space="preserve">MOTOCICLETAS   </v>
      </c>
      <c r="G12224" t="str">
        <f>T("De 500,01 a 1.000 CENTIMETROS CUBICOS             ")</f>
        <v xml:space="preserve">De 500,01 a 1.000 CENTIMETROS CUBICOS             </v>
      </c>
      <c r="H12224" t="str">
        <f>T("GASOLINA                                          ")</f>
        <v xml:space="preserve">GASOLINA                                          </v>
      </c>
      <c r="I12224">
        <v>1</v>
      </c>
    </row>
    <row r="12225" spans="1:9">
      <c r="A12225" t="str">
        <f>T("2018")</f>
        <v>2018</v>
      </c>
      <c r="B12225" t="str">
        <f>T("Entidad sin personalidad jurídica (art. 35.4 LGT) ")</f>
        <v xml:space="preserve">Entidad sin personalidad jurídica (art. 35.4 LGT) </v>
      </c>
      <c r="C12225" t="str">
        <f>T("SALAMANCA           ")</f>
        <v xml:space="preserve">SALAMANCA           </v>
      </c>
      <c r="D12225" t="str">
        <f>T("GUINDALERA          ")</f>
        <v xml:space="preserve">GUINDALERA          </v>
      </c>
      <c r="E12225" t="str">
        <f>T("MT ")</f>
        <v xml:space="preserve">MT </v>
      </c>
      <c r="F12225" t="str">
        <f>T("MOTOCICLETAS   ")</f>
        <v xml:space="preserve">MOTOCICLETAS   </v>
      </c>
      <c r="G12225" t="str">
        <f>T("De 1.000,01 CENTIMETROS CUBICOS en adelante       ")</f>
        <v xml:space="preserve">De 1.000,01 CENTIMETROS CUBICOS en adelante       </v>
      </c>
      <c r="H12225" t="str">
        <f>T("GASOLINA                                          ")</f>
        <v xml:space="preserve">GASOLINA                                          </v>
      </c>
      <c r="I12225">
        <v>1</v>
      </c>
    </row>
    <row r="12226" spans="1:9">
      <c r="A12226" t="str">
        <f>T("2018")</f>
        <v>2018</v>
      </c>
      <c r="B12226" t="str">
        <f>T("Entidad sin personalidad jurídica (art. 35.4 LGT) ")</f>
        <v xml:space="preserve">Entidad sin personalidad jurídica (art. 35.4 LGT) </v>
      </c>
      <c r="C12226" t="str">
        <f>T("SALAMANCA           ")</f>
        <v xml:space="preserve">SALAMANCA           </v>
      </c>
      <c r="D12226" t="str">
        <f>T("LISTA               ")</f>
        <v xml:space="preserve">LISTA               </v>
      </c>
      <c r="E12226" t="str">
        <f>T("MT ")</f>
        <v xml:space="preserve">MT </v>
      </c>
      <c r="F12226" t="str">
        <f>T("MOTOCICLETAS   ")</f>
        <v xml:space="preserve">MOTOCICLETAS   </v>
      </c>
      <c r="G12226" t="str">
        <f>T("De menos de 125,01 CENTIMETROS CUBICOS            ")</f>
        <v xml:space="preserve">De menos de 125,01 CENTIMETROS CUBICOS            </v>
      </c>
      <c r="H12226" t="str">
        <f>T("GASOLINA                                          ")</f>
        <v xml:space="preserve">GASOLINA                                          </v>
      </c>
      <c r="I12226">
        <v>8</v>
      </c>
    </row>
    <row r="12227" spans="1:9">
      <c r="A12227" t="str">
        <f>T("2018")</f>
        <v>2018</v>
      </c>
      <c r="B12227" t="str">
        <f>T("Entidad sin personalidad jurídica (art. 35.4 LGT) ")</f>
        <v xml:space="preserve">Entidad sin personalidad jurídica (art. 35.4 LGT) </v>
      </c>
      <c r="C12227" t="str">
        <f>T("SALAMANCA           ")</f>
        <v xml:space="preserve">SALAMANCA           </v>
      </c>
      <c r="D12227" t="str">
        <f>T("LISTA               ")</f>
        <v xml:space="preserve">LISTA               </v>
      </c>
      <c r="E12227" t="str">
        <f>T("MT ")</f>
        <v xml:space="preserve">MT </v>
      </c>
      <c r="F12227" t="str">
        <f>T("MOTOCICLETAS   ")</f>
        <v xml:space="preserve">MOTOCICLETAS   </v>
      </c>
      <c r="G12227" t="str">
        <f>T("De 125,01 a 250 CENTIMETROS CUBICOS               ")</f>
        <v xml:space="preserve">De 125,01 a 250 CENTIMETROS CUBICOS               </v>
      </c>
      <c r="H12227" t="str">
        <f>T("GASOLINA                                          ")</f>
        <v xml:space="preserve">GASOLINA                                          </v>
      </c>
      <c r="I12227">
        <v>3</v>
      </c>
    </row>
    <row r="12228" spans="1:9">
      <c r="A12228" t="str">
        <f>T("2018")</f>
        <v>2018</v>
      </c>
      <c r="B12228" t="str">
        <f>T("Entidad sin personalidad jurídica (art. 35.4 LGT) ")</f>
        <v xml:space="preserve">Entidad sin personalidad jurídica (art. 35.4 LGT) </v>
      </c>
      <c r="C12228" t="str">
        <f>T("SALAMANCA           ")</f>
        <v xml:space="preserve">SALAMANCA           </v>
      </c>
      <c r="D12228" t="str">
        <f>T("LISTA               ")</f>
        <v xml:space="preserve">LISTA               </v>
      </c>
      <c r="E12228" t="str">
        <f>T("MT ")</f>
        <v xml:space="preserve">MT </v>
      </c>
      <c r="F12228" t="str">
        <f>T("MOTOCICLETAS   ")</f>
        <v xml:space="preserve">MOTOCICLETAS   </v>
      </c>
      <c r="G12228" t="str">
        <f>T("De 250,01 a 500 CENTIMETROS CUBICOS               ")</f>
        <v xml:space="preserve">De 250,01 a 500 CENTIMETROS CUBICOS               </v>
      </c>
      <c r="H12228" t="str">
        <f>T("GASOLINA                                          ")</f>
        <v xml:space="preserve">GASOLINA                                          </v>
      </c>
      <c r="I12228">
        <v>1</v>
      </c>
    </row>
    <row r="12229" spans="1:9">
      <c r="A12229" t="str">
        <f>T("2018")</f>
        <v>2018</v>
      </c>
      <c r="B12229" t="str">
        <f>T("Entidad sin personalidad jurídica (art. 35.4 LGT) ")</f>
        <v xml:space="preserve">Entidad sin personalidad jurídica (art. 35.4 LGT) </v>
      </c>
      <c r="C12229" t="str">
        <f>T("SALAMANCA           ")</f>
        <v xml:space="preserve">SALAMANCA           </v>
      </c>
      <c r="D12229" t="str">
        <f>T("LISTA               ")</f>
        <v xml:space="preserve">LISTA               </v>
      </c>
      <c r="E12229" t="str">
        <f>T("MT ")</f>
        <v xml:space="preserve">MT </v>
      </c>
      <c r="F12229" t="str">
        <f>T("MOTOCICLETAS   ")</f>
        <v xml:space="preserve">MOTOCICLETAS   </v>
      </c>
      <c r="G12229" t="str">
        <f>T("De 500,01 a 1.000 CENTIMETROS CUBICOS             ")</f>
        <v xml:space="preserve">De 500,01 a 1.000 CENTIMETROS CUBICOS             </v>
      </c>
      <c r="H12229" t="str">
        <f>T("GASOLINA                                          ")</f>
        <v xml:space="preserve">GASOLINA                                          </v>
      </c>
      <c r="I12229">
        <v>3</v>
      </c>
    </row>
    <row r="12230" spans="1:9">
      <c r="A12230" t="str">
        <f>T("2018")</f>
        <v>2018</v>
      </c>
      <c r="B12230" t="str">
        <f>T("Entidad sin personalidad jurídica (art. 35.4 LGT) ")</f>
        <v xml:space="preserve">Entidad sin personalidad jurídica (art. 35.4 LGT) </v>
      </c>
      <c r="C12230" t="str">
        <f>T("SALAMANCA           ")</f>
        <v xml:space="preserve">SALAMANCA           </v>
      </c>
      <c r="D12230" t="str">
        <f>T("CASTELLANA          ")</f>
        <v xml:space="preserve">CASTELLANA          </v>
      </c>
      <c r="E12230" t="str">
        <f>T("MT ")</f>
        <v xml:space="preserve">MT </v>
      </c>
      <c r="F12230" t="str">
        <f>T("MOTOCICLETAS   ")</f>
        <v xml:space="preserve">MOTOCICLETAS   </v>
      </c>
      <c r="G12230" t="str">
        <f>T("De menos de 125,01 CENTIMETROS CUBICOS            ")</f>
        <v xml:space="preserve">De menos de 125,01 CENTIMETROS CUBICOS            </v>
      </c>
      <c r="H12230" t="str">
        <f>T("GASOLINA                                          ")</f>
        <v xml:space="preserve">GASOLINA                                          </v>
      </c>
      <c r="I12230">
        <v>9</v>
      </c>
    </row>
    <row r="12231" spans="1:9">
      <c r="A12231" t="str">
        <f>T("2018")</f>
        <v>2018</v>
      </c>
      <c r="B12231" t="str">
        <f>T("Entidad sin personalidad jurídica (art. 35.4 LGT) ")</f>
        <v xml:space="preserve">Entidad sin personalidad jurídica (art. 35.4 LGT) </v>
      </c>
      <c r="C12231" t="str">
        <f>T("SALAMANCA           ")</f>
        <v xml:space="preserve">SALAMANCA           </v>
      </c>
      <c r="D12231" t="str">
        <f>T("CASTELLANA          ")</f>
        <v xml:space="preserve">CASTELLANA          </v>
      </c>
      <c r="E12231" t="str">
        <f>T("MT ")</f>
        <v xml:space="preserve">MT </v>
      </c>
      <c r="F12231" t="str">
        <f>T("MOTOCICLETAS   ")</f>
        <v xml:space="preserve">MOTOCICLETAS   </v>
      </c>
      <c r="G12231" t="str">
        <f>T("De 125,01 a 250 CENTIMETROS CUBICOS               ")</f>
        <v xml:space="preserve">De 125,01 a 250 CENTIMETROS CUBICOS               </v>
      </c>
      <c r="H12231" t="str">
        <f>T("GASOLINA                                          ")</f>
        <v xml:space="preserve">GASOLINA                                          </v>
      </c>
      <c r="I12231">
        <v>7</v>
      </c>
    </row>
    <row r="12232" spans="1:9">
      <c r="A12232" t="str">
        <f>T("2018")</f>
        <v>2018</v>
      </c>
      <c r="B12232" t="str">
        <f>T("Entidad sin personalidad jurídica (art. 35.4 LGT) ")</f>
        <v xml:space="preserve">Entidad sin personalidad jurídica (art. 35.4 LGT) </v>
      </c>
      <c r="C12232" t="str">
        <f>T("SALAMANCA           ")</f>
        <v xml:space="preserve">SALAMANCA           </v>
      </c>
      <c r="D12232" t="str">
        <f>T("CASTELLANA          ")</f>
        <v xml:space="preserve">CASTELLANA          </v>
      </c>
      <c r="E12232" t="str">
        <f>T("MT ")</f>
        <v xml:space="preserve">MT </v>
      </c>
      <c r="F12232" t="str">
        <f>T("MOTOCICLETAS   ")</f>
        <v xml:space="preserve">MOTOCICLETAS   </v>
      </c>
      <c r="G12232" t="str">
        <f>T("De 500,01 a 1.000 CENTIMETROS CUBICOS             ")</f>
        <v xml:space="preserve">De 500,01 a 1.000 CENTIMETROS CUBICOS             </v>
      </c>
      <c r="H12232" t="str">
        <f>T("GASOLINA                                          ")</f>
        <v xml:space="preserve">GASOLINA                                          </v>
      </c>
      <c r="I12232">
        <v>3</v>
      </c>
    </row>
    <row r="12233" spans="1:9">
      <c r="A12233" t="str">
        <f>T("2018")</f>
        <v>2018</v>
      </c>
      <c r="B12233" t="str">
        <f>T("FISICO                                            ")</f>
        <v xml:space="preserve">FISICO                                            </v>
      </c>
      <c r="C12233" t="str">
        <f>T("SALAMANCA           ")</f>
        <v xml:space="preserve">SALAMANCA           </v>
      </c>
      <c r="D12233" t="str">
        <f>T("SIN BARRIO          ")</f>
        <v xml:space="preserve">SIN BARRIO          </v>
      </c>
      <c r="E12233" t="str">
        <f>T("MT ")</f>
        <v xml:space="preserve">MT </v>
      </c>
      <c r="F12233" t="str">
        <f>T("MOTOCICLETAS   ")</f>
        <v xml:space="preserve">MOTOCICLETAS   </v>
      </c>
      <c r="G12233" t="str">
        <f>T("De menos de 125,01 CENTIMETROS CUBICOS            ")</f>
        <v xml:space="preserve">De menos de 125,01 CENTIMETROS CUBICOS            </v>
      </c>
      <c r="H12233" t="str">
        <f>T("GASOLINA                                          ")</f>
        <v xml:space="preserve">GASOLINA                                          </v>
      </c>
      <c r="I12233">
        <v>6</v>
      </c>
    </row>
    <row r="12234" spans="1:9">
      <c r="A12234" t="str">
        <f>T("2018")</f>
        <v>2018</v>
      </c>
      <c r="B12234" t="str">
        <f>T("FISICO                                            ")</f>
        <v xml:space="preserve">FISICO                                            </v>
      </c>
      <c r="C12234" t="str">
        <f>T("SALAMANCA           ")</f>
        <v xml:space="preserve">SALAMANCA           </v>
      </c>
      <c r="D12234" t="str">
        <f>T("SIN BARRIO          ")</f>
        <v xml:space="preserve">SIN BARRIO          </v>
      </c>
      <c r="E12234" t="str">
        <f>T("MT ")</f>
        <v xml:space="preserve">MT </v>
      </c>
      <c r="F12234" t="str">
        <f>T("MOTOCICLETAS   ")</f>
        <v xml:space="preserve">MOTOCICLETAS   </v>
      </c>
      <c r="G12234" t="str">
        <f>T("De 125,01 a 250 CENTIMETROS CUBICOS               ")</f>
        <v xml:space="preserve">De 125,01 a 250 CENTIMETROS CUBICOS               </v>
      </c>
      <c r="H12234" t="str">
        <f>T("GASOLINA                                          ")</f>
        <v xml:space="preserve">GASOLINA                                          </v>
      </c>
      <c r="I12234">
        <v>2</v>
      </c>
    </row>
    <row r="12235" spans="1:9">
      <c r="A12235" t="str">
        <f>T("2018")</f>
        <v>2018</v>
      </c>
      <c r="B12235" t="str">
        <f>T("FISICO                                            ")</f>
        <v xml:space="preserve">FISICO                                            </v>
      </c>
      <c r="C12235" t="str">
        <f>T("SALAMANCA           ")</f>
        <v xml:space="preserve">SALAMANCA           </v>
      </c>
      <c r="D12235" t="str">
        <f>T("SIN BARRIO          ")</f>
        <v xml:space="preserve">SIN BARRIO          </v>
      </c>
      <c r="E12235" t="str">
        <f>T("MT ")</f>
        <v xml:space="preserve">MT </v>
      </c>
      <c r="F12235" t="str">
        <f>T("MOTOCICLETAS   ")</f>
        <v xml:space="preserve">MOTOCICLETAS   </v>
      </c>
      <c r="G12235" t="str">
        <f>T("De 500,01 a 1.000 CENTIMETROS CUBICOS             ")</f>
        <v xml:space="preserve">De 500,01 a 1.000 CENTIMETROS CUBICOS             </v>
      </c>
      <c r="H12235" t="str">
        <f>T("GASOLINA                                          ")</f>
        <v xml:space="preserve">GASOLINA                                          </v>
      </c>
      <c r="I12235">
        <v>1</v>
      </c>
    </row>
    <row r="12236" spans="1:9">
      <c r="A12236" t="str">
        <f>T("2018")</f>
        <v>2018</v>
      </c>
      <c r="B12236" t="str">
        <f>T("FISICO                                            ")</f>
        <v xml:space="preserve">FISICO                                            </v>
      </c>
      <c r="C12236" t="str">
        <f>T("SALAMANCA           ")</f>
        <v xml:space="preserve">SALAMANCA           </v>
      </c>
      <c r="D12236" t="str">
        <f>T("RECOLETOS           ")</f>
        <v xml:space="preserve">RECOLETOS           </v>
      </c>
      <c r="E12236" t="str">
        <f>T("MT ")</f>
        <v xml:space="preserve">MT </v>
      </c>
      <c r="F12236" t="str">
        <f>T("MOTOCICLETAS   ")</f>
        <v xml:space="preserve">MOTOCICLETAS   </v>
      </c>
      <c r="G12236" t="str">
        <f>T("De menos de 125,01 CENTIMETROS CUBICOS            ")</f>
        <v xml:space="preserve">De menos de 125,01 CENTIMETROS CUBICOS            </v>
      </c>
      <c r="H12236" t="str">
        <f>T("GASOLINA                                          ")</f>
        <v xml:space="preserve">GASOLINA                                          </v>
      </c>
      <c r="I12236">
        <v>618</v>
      </c>
    </row>
    <row r="12237" spans="1:9">
      <c r="A12237" t="str">
        <f>T("2018")</f>
        <v>2018</v>
      </c>
      <c r="B12237" t="str">
        <f>T("FISICO                                            ")</f>
        <v xml:space="preserve">FISICO                                            </v>
      </c>
      <c r="C12237" t="str">
        <f>T("SALAMANCA           ")</f>
        <v xml:space="preserve">SALAMANCA           </v>
      </c>
      <c r="D12237" t="str">
        <f>T("RECOLETOS           ")</f>
        <v xml:space="preserve">RECOLETOS           </v>
      </c>
      <c r="E12237" t="str">
        <f>T("MT ")</f>
        <v xml:space="preserve">MT </v>
      </c>
      <c r="F12237" t="str">
        <f>T("MOTOCICLETAS   ")</f>
        <v xml:space="preserve">MOTOCICLETAS   </v>
      </c>
      <c r="G12237" t="str">
        <f>T("De 125,01 a 250 CENTIMETROS CUBICOS               ")</f>
        <v xml:space="preserve">De 125,01 a 250 CENTIMETROS CUBICOS               </v>
      </c>
      <c r="H12237" t="str">
        <f>T("GASOLINA                                          ")</f>
        <v xml:space="preserve">GASOLINA                                          </v>
      </c>
      <c r="I12237">
        <v>206</v>
      </c>
    </row>
    <row r="12238" spans="1:9">
      <c r="A12238" t="str">
        <f>T("2018")</f>
        <v>2018</v>
      </c>
      <c r="B12238" t="str">
        <f>T("FISICO                                            ")</f>
        <v xml:space="preserve">FISICO                                            </v>
      </c>
      <c r="C12238" t="str">
        <f>T("SALAMANCA           ")</f>
        <v xml:space="preserve">SALAMANCA           </v>
      </c>
      <c r="D12238" t="str">
        <f>T("RECOLETOS           ")</f>
        <v xml:space="preserve">RECOLETOS           </v>
      </c>
      <c r="E12238" t="str">
        <f>T("MT ")</f>
        <v xml:space="preserve">MT </v>
      </c>
      <c r="F12238" t="str">
        <f>T("MOTOCICLETAS   ")</f>
        <v xml:space="preserve">MOTOCICLETAS   </v>
      </c>
      <c r="G12238" t="str">
        <f>T("De 250,01 a 500 CENTIMETROS CUBICOS               ")</f>
        <v xml:space="preserve">De 250,01 a 500 CENTIMETROS CUBICOS               </v>
      </c>
      <c r="H12238" t="str">
        <f>T("GASOLINA                                          ")</f>
        <v xml:space="preserve">GASOLINA                                          </v>
      </c>
      <c r="I12238">
        <v>131</v>
      </c>
    </row>
    <row r="12239" spans="1:9">
      <c r="A12239" t="str">
        <f>T("2018")</f>
        <v>2018</v>
      </c>
      <c r="B12239" t="str">
        <f>T("FISICO                                            ")</f>
        <v xml:space="preserve">FISICO                                            </v>
      </c>
      <c r="C12239" t="str">
        <f>T("SALAMANCA           ")</f>
        <v xml:space="preserve">SALAMANCA           </v>
      </c>
      <c r="D12239" t="str">
        <f>T("RECOLETOS           ")</f>
        <v xml:space="preserve">RECOLETOS           </v>
      </c>
      <c r="E12239" t="str">
        <f>T("MT ")</f>
        <v xml:space="preserve">MT </v>
      </c>
      <c r="F12239" t="str">
        <f>T("MOTOCICLETAS   ")</f>
        <v xml:space="preserve">MOTOCICLETAS   </v>
      </c>
      <c r="G12239" t="str">
        <f>T("De 500,01 a 1.000 CENTIMETROS CUBICOS             ")</f>
        <v xml:space="preserve">De 500,01 a 1.000 CENTIMETROS CUBICOS             </v>
      </c>
      <c r="H12239" t="str">
        <f>T("GASOLINA                                          ")</f>
        <v xml:space="preserve">GASOLINA                                          </v>
      </c>
      <c r="I12239">
        <v>231</v>
      </c>
    </row>
    <row r="12240" spans="1:9">
      <c r="A12240" t="str">
        <f>T("2018")</f>
        <v>2018</v>
      </c>
      <c r="B12240" t="str">
        <f>T("FISICO                                            ")</f>
        <v xml:space="preserve">FISICO                                            </v>
      </c>
      <c r="C12240" t="str">
        <f>T("SALAMANCA           ")</f>
        <v xml:space="preserve">SALAMANCA           </v>
      </c>
      <c r="D12240" t="str">
        <f>T("RECOLETOS           ")</f>
        <v xml:space="preserve">RECOLETOS           </v>
      </c>
      <c r="E12240" t="str">
        <f>T("MT ")</f>
        <v xml:space="preserve">MT </v>
      </c>
      <c r="F12240" t="str">
        <f>T("MOTOCICLETAS   ")</f>
        <v xml:space="preserve">MOTOCICLETAS   </v>
      </c>
      <c r="G12240" t="str">
        <f>T("De 1.000,01 CENTIMETROS CUBICOS en adelante       ")</f>
        <v xml:space="preserve">De 1.000,01 CENTIMETROS CUBICOS en adelante       </v>
      </c>
      <c r="H12240" t="str">
        <f>T("GASOLINA                                          ")</f>
        <v xml:space="preserve">GASOLINA                                          </v>
      </c>
      <c r="I12240">
        <v>91</v>
      </c>
    </row>
    <row r="12241" spans="1:9">
      <c r="A12241" t="str">
        <f>T("2018")</f>
        <v>2018</v>
      </c>
      <c r="B12241" t="str">
        <f>T("FISICO                                            ")</f>
        <v xml:space="preserve">FISICO                                            </v>
      </c>
      <c r="C12241" t="str">
        <f>T("SALAMANCA           ")</f>
        <v xml:space="preserve">SALAMANCA           </v>
      </c>
      <c r="D12241" t="str">
        <f>T("GOYA                ")</f>
        <v xml:space="preserve">GOYA                </v>
      </c>
      <c r="E12241" t="str">
        <f>T("MT ")</f>
        <v xml:space="preserve">MT </v>
      </c>
      <c r="F12241" t="str">
        <f>T("MOTOCICLETAS   ")</f>
        <v xml:space="preserve">MOTOCICLETAS   </v>
      </c>
      <c r="G12241" t="str">
        <f>T("De menos de 125,01 CENTIMETROS CUBICOS            ")</f>
        <v xml:space="preserve">De menos de 125,01 CENTIMETROS CUBICOS            </v>
      </c>
      <c r="H12241" t="str">
        <f>T("GASOLINA                                          ")</f>
        <v xml:space="preserve">GASOLINA                                          </v>
      </c>
      <c r="I12241">
        <v>852</v>
      </c>
    </row>
    <row r="12242" spans="1:9">
      <c r="A12242" t="str">
        <f>T("2018")</f>
        <v>2018</v>
      </c>
      <c r="B12242" t="str">
        <f>T("FISICO                                            ")</f>
        <v xml:space="preserve">FISICO                                            </v>
      </c>
      <c r="C12242" t="str">
        <f>T("SALAMANCA           ")</f>
        <v xml:space="preserve">SALAMANCA           </v>
      </c>
      <c r="D12242" t="str">
        <f>T("GOYA                ")</f>
        <v xml:space="preserve">GOYA                </v>
      </c>
      <c r="E12242" t="str">
        <f>T("MT ")</f>
        <v xml:space="preserve">MT </v>
      </c>
      <c r="F12242" t="str">
        <f>T("MOTOCICLETAS   ")</f>
        <v xml:space="preserve">MOTOCICLETAS   </v>
      </c>
      <c r="G12242" t="str">
        <f>T("De 125,01 a 250 CENTIMETROS CUBICOS               ")</f>
        <v xml:space="preserve">De 125,01 a 250 CENTIMETROS CUBICOS               </v>
      </c>
      <c r="H12242" t="str">
        <f>T("GASOLINA                                          ")</f>
        <v xml:space="preserve">GASOLINA                                          </v>
      </c>
      <c r="I12242">
        <v>256</v>
      </c>
    </row>
    <row r="12243" spans="1:9">
      <c r="A12243" t="str">
        <f>T("2018")</f>
        <v>2018</v>
      </c>
      <c r="B12243" t="str">
        <f>T("FISICO                                            ")</f>
        <v xml:space="preserve">FISICO                                            </v>
      </c>
      <c r="C12243" t="str">
        <f>T("SALAMANCA           ")</f>
        <v xml:space="preserve">SALAMANCA           </v>
      </c>
      <c r="D12243" t="str">
        <f>T("GOYA                ")</f>
        <v xml:space="preserve">GOYA                </v>
      </c>
      <c r="E12243" t="str">
        <f>T("MT ")</f>
        <v xml:space="preserve">MT </v>
      </c>
      <c r="F12243" t="str">
        <f>T("MOTOCICLETAS   ")</f>
        <v xml:space="preserve">MOTOCICLETAS   </v>
      </c>
      <c r="G12243" t="str">
        <f>T("De 250,01 a 500 CENTIMETROS CUBICOS               ")</f>
        <v xml:space="preserve">De 250,01 a 500 CENTIMETROS CUBICOS               </v>
      </c>
      <c r="H12243" t="str">
        <f>T("GASOLINA                                          ")</f>
        <v xml:space="preserve">GASOLINA                                          </v>
      </c>
      <c r="I12243">
        <v>217</v>
      </c>
    </row>
    <row r="12244" spans="1:9">
      <c r="A12244" t="str">
        <f>T("2018")</f>
        <v>2018</v>
      </c>
      <c r="B12244" t="str">
        <f>T("FISICO                                            ")</f>
        <v xml:space="preserve">FISICO                                            </v>
      </c>
      <c r="C12244" t="str">
        <f>T("SALAMANCA           ")</f>
        <v xml:space="preserve">SALAMANCA           </v>
      </c>
      <c r="D12244" t="str">
        <f>T("GOYA                ")</f>
        <v xml:space="preserve">GOYA                </v>
      </c>
      <c r="E12244" t="str">
        <f>T("MT ")</f>
        <v xml:space="preserve">MT </v>
      </c>
      <c r="F12244" t="str">
        <f>T("MOTOCICLETAS   ")</f>
        <v xml:space="preserve">MOTOCICLETAS   </v>
      </c>
      <c r="G12244" t="str">
        <f>T("De 500,01 a 1.000 CENTIMETROS CUBICOS             ")</f>
        <v xml:space="preserve">De 500,01 a 1.000 CENTIMETROS CUBICOS             </v>
      </c>
      <c r="H12244" t="str">
        <f>T("GASOLINA                                          ")</f>
        <v xml:space="preserve">GASOLINA                                          </v>
      </c>
      <c r="I12244">
        <v>397</v>
      </c>
    </row>
    <row r="12245" spans="1:9">
      <c r="A12245" t="str">
        <f>T("2018")</f>
        <v>2018</v>
      </c>
      <c r="B12245" t="str">
        <f>T("FISICO                                            ")</f>
        <v xml:space="preserve">FISICO                                            </v>
      </c>
      <c r="C12245" t="str">
        <f>T("SALAMANCA           ")</f>
        <v xml:space="preserve">SALAMANCA           </v>
      </c>
      <c r="D12245" t="str">
        <f>T("GOYA                ")</f>
        <v xml:space="preserve">GOYA                </v>
      </c>
      <c r="E12245" t="str">
        <f>T("MT ")</f>
        <v xml:space="preserve">MT </v>
      </c>
      <c r="F12245" t="str">
        <f>T("MOTOCICLETAS   ")</f>
        <v xml:space="preserve">MOTOCICLETAS   </v>
      </c>
      <c r="G12245" t="str">
        <f>T("De 1.000,01 CENTIMETROS CUBICOS en adelante       ")</f>
        <v xml:space="preserve">De 1.000,01 CENTIMETROS CUBICOS en adelante       </v>
      </c>
      <c r="H12245" t="str">
        <f>T("GASOLINA                                          ")</f>
        <v xml:space="preserve">GASOLINA                                          </v>
      </c>
      <c r="I12245">
        <v>106</v>
      </c>
    </row>
    <row r="12246" spans="1:9">
      <c r="A12246" t="str">
        <f>T("2018")</f>
        <v>2018</v>
      </c>
      <c r="B12246" t="str">
        <f>T("FISICO                                            ")</f>
        <v xml:space="preserve">FISICO                                            </v>
      </c>
      <c r="C12246" t="str">
        <f>T("SALAMANCA           ")</f>
        <v xml:space="preserve">SALAMANCA           </v>
      </c>
      <c r="D12246" t="str">
        <f>T("FUENTE DEL BERRO    ")</f>
        <v xml:space="preserve">FUENTE DEL BERRO    </v>
      </c>
      <c r="E12246" t="str">
        <f>T("MT ")</f>
        <v xml:space="preserve">MT </v>
      </c>
      <c r="F12246" t="str">
        <f>T("MOTOCICLETAS   ")</f>
        <v xml:space="preserve">MOTOCICLETAS   </v>
      </c>
      <c r="G12246" t="str">
        <f>T("De menos de 125,01 CENTIMETROS CUBICOS            ")</f>
        <v xml:space="preserve">De menos de 125,01 CENTIMETROS CUBICOS            </v>
      </c>
      <c r="H12246" t="str">
        <f>T("GASOLINA                                          ")</f>
        <v xml:space="preserve">GASOLINA                                          </v>
      </c>
      <c r="I12246">
        <v>529</v>
      </c>
    </row>
    <row r="12247" spans="1:9">
      <c r="A12247" t="str">
        <f>T("2018")</f>
        <v>2018</v>
      </c>
      <c r="B12247" t="str">
        <f>T("FISICO                                            ")</f>
        <v xml:space="preserve">FISICO                                            </v>
      </c>
      <c r="C12247" t="str">
        <f>T("SALAMANCA           ")</f>
        <v xml:space="preserve">SALAMANCA           </v>
      </c>
      <c r="D12247" t="str">
        <f>T("FUENTE DEL BERRO    ")</f>
        <v xml:space="preserve">FUENTE DEL BERRO    </v>
      </c>
      <c r="E12247" t="str">
        <f>T("MT ")</f>
        <v xml:space="preserve">MT </v>
      </c>
      <c r="F12247" t="str">
        <f>T("MOTOCICLETAS   ")</f>
        <v xml:space="preserve">MOTOCICLETAS   </v>
      </c>
      <c r="G12247" t="str">
        <f>T("De 125,01 a 250 CENTIMETROS CUBICOS               ")</f>
        <v xml:space="preserve">De 125,01 a 250 CENTIMETROS CUBICOS               </v>
      </c>
      <c r="H12247" t="str">
        <f>T("GASOLINA                                          ")</f>
        <v xml:space="preserve">GASOLINA                                          </v>
      </c>
      <c r="I12247">
        <v>177</v>
      </c>
    </row>
    <row r="12248" spans="1:9">
      <c r="A12248" t="str">
        <f>T("2018")</f>
        <v>2018</v>
      </c>
      <c r="B12248" t="str">
        <f>T("FISICO                                            ")</f>
        <v xml:space="preserve">FISICO                                            </v>
      </c>
      <c r="C12248" t="str">
        <f>T("SALAMANCA           ")</f>
        <v xml:space="preserve">SALAMANCA           </v>
      </c>
      <c r="D12248" t="str">
        <f>T("FUENTE DEL BERRO    ")</f>
        <v xml:space="preserve">FUENTE DEL BERRO    </v>
      </c>
      <c r="E12248" t="str">
        <f>T("MT ")</f>
        <v xml:space="preserve">MT </v>
      </c>
      <c r="F12248" t="str">
        <f>T("MOTOCICLETAS   ")</f>
        <v xml:space="preserve">MOTOCICLETAS   </v>
      </c>
      <c r="G12248" t="str">
        <f>T("De 250,01 a 500 CENTIMETROS CUBICOS               ")</f>
        <v xml:space="preserve">De 250,01 a 500 CENTIMETROS CUBICOS               </v>
      </c>
      <c r="H12248" t="str">
        <f>T("GASOLINA                                          ")</f>
        <v xml:space="preserve">GASOLINA                                          </v>
      </c>
      <c r="I12248">
        <v>156</v>
      </c>
    </row>
    <row r="12249" spans="1:9">
      <c r="A12249" t="str">
        <f>T("2018")</f>
        <v>2018</v>
      </c>
      <c r="B12249" t="str">
        <f>T("FISICO                                            ")</f>
        <v xml:space="preserve">FISICO                                            </v>
      </c>
      <c r="C12249" t="str">
        <f>T("SALAMANCA           ")</f>
        <v xml:space="preserve">SALAMANCA           </v>
      </c>
      <c r="D12249" t="str">
        <f>T("FUENTE DEL BERRO    ")</f>
        <v xml:space="preserve">FUENTE DEL BERRO    </v>
      </c>
      <c r="E12249" t="str">
        <f>T("MT ")</f>
        <v xml:space="preserve">MT </v>
      </c>
      <c r="F12249" t="str">
        <f>T("MOTOCICLETAS   ")</f>
        <v xml:space="preserve">MOTOCICLETAS   </v>
      </c>
      <c r="G12249" t="str">
        <f>T("De 500,01 a 1.000 CENTIMETROS CUBICOS             ")</f>
        <v xml:space="preserve">De 500,01 a 1.000 CENTIMETROS CUBICOS             </v>
      </c>
      <c r="H12249" t="str">
        <f>T("GASOLINA                                          ")</f>
        <v xml:space="preserve">GASOLINA                                          </v>
      </c>
      <c r="I12249">
        <v>262</v>
      </c>
    </row>
    <row r="12250" spans="1:9">
      <c r="A12250" t="str">
        <f>T("2018")</f>
        <v>2018</v>
      </c>
      <c r="B12250" t="str">
        <f>T("FISICO                                            ")</f>
        <v xml:space="preserve">FISICO                                            </v>
      </c>
      <c r="C12250" t="str">
        <f>T("SALAMANCA           ")</f>
        <v xml:space="preserve">SALAMANCA           </v>
      </c>
      <c r="D12250" t="str">
        <f>T("FUENTE DEL BERRO    ")</f>
        <v xml:space="preserve">FUENTE DEL BERRO    </v>
      </c>
      <c r="E12250" t="str">
        <f>T("MT ")</f>
        <v xml:space="preserve">MT </v>
      </c>
      <c r="F12250" t="str">
        <f>T("MOTOCICLETAS   ")</f>
        <v xml:space="preserve">MOTOCICLETAS   </v>
      </c>
      <c r="G12250" t="str">
        <f>T("De 1.000,01 CENTIMETROS CUBICOS en adelante       ")</f>
        <v xml:space="preserve">De 1.000,01 CENTIMETROS CUBICOS en adelante       </v>
      </c>
      <c r="H12250" t="str">
        <f>T("GASOLINA                                          ")</f>
        <v xml:space="preserve">GASOLINA                                          </v>
      </c>
      <c r="I12250">
        <v>53</v>
      </c>
    </row>
    <row r="12251" spans="1:9">
      <c r="A12251" t="str">
        <f>T("2018")</f>
        <v>2018</v>
      </c>
      <c r="B12251" t="str">
        <f>T("FISICO                                            ")</f>
        <v xml:space="preserve">FISICO                                            </v>
      </c>
      <c r="C12251" t="str">
        <f>T("SALAMANCA           ")</f>
        <v xml:space="preserve">SALAMANCA           </v>
      </c>
      <c r="D12251" t="str">
        <f>T("GUINDALERA          ")</f>
        <v xml:space="preserve">GUINDALERA          </v>
      </c>
      <c r="E12251" t="str">
        <f>T("MT ")</f>
        <v xml:space="preserve">MT </v>
      </c>
      <c r="F12251" t="str">
        <f>T("MOTOCICLETAS   ")</f>
        <v xml:space="preserve">MOTOCICLETAS   </v>
      </c>
      <c r="G12251" t="str">
        <f>T("De menos de 125,01 CENTIMETROS CUBICOS            ")</f>
        <v xml:space="preserve">De menos de 125,01 CENTIMETROS CUBICOS            </v>
      </c>
      <c r="H12251" t="str">
        <f>T("GASOLINA                                          ")</f>
        <v xml:space="preserve">GASOLINA                                          </v>
      </c>
      <c r="I12251" s="1">
        <v>1152</v>
      </c>
    </row>
    <row r="12252" spans="1:9">
      <c r="A12252" t="str">
        <f>T("2018")</f>
        <v>2018</v>
      </c>
      <c r="B12252" t="str">
        <f>T("FISICO                                            ")</f>
        <v xml:space="preserve">FISICO                                            </v>
      </c>
      <c r="C12252" t="str">
        <f>T("SALAMANCA           ")</f>
        <v xml:space="preserve">SALAMANCA           </v>
      </c>
      <c r="D12252" t="str">
        <f>T("GUINDALERA          ")</f>
        <v xml:space="preserve">GUINDALERA          </v>
      </c>
      <c r="E12252" t="str">
        <f>T("MT ")</f>
        <v xml:space="preserve">MT </v>
      </c>
      <c r="F12252" t="str">
        <f>T("MOTOCICLETAS   ")</f>
        <v xml:space="preserve">MOTOCICLETAS   </v>
      </c>
      <c r="G12252" t="str">
        <f>T("De 125,01 a 250 CENTIMETROS CUBICOS               ")</f>
        <v xml:space="preserve">De 125,01 a 250 CENTIMETROS CUBICOS               </v>
      </c>
      <c r="H12252" t="str">
        <f>T("GASOLINA                                          ")</f>
        <v xml:space="preserve">GASOLINA                                          </v>
      </c>
      <c r="I12252">
        <v>393</v>
      </c>
    </row>
    <row r="12253" spans="1:9">
      <c r="A12253" t="str">
        <f>T("2018")</f>
        <v>2018</v>
      </c>
      <c r="B12253" t="str">
        <f>T("FISICO                                            ")</f>
        <v xml:space="preserve">FISICO                                            </v>
      </c>
      <c r="C12253" t="str">
        <f>T("SALAMANCA           ")</f>
        <v xml:space="preserve">SALAMANCA           </v>
      </c>
      <c r="D12253" t="str">
        <f>T("GUINDALERA          ")</f>
        <v xml:space="preserve">GUINDALERA          </v>
      </c>
      <c r="E12253" t="str">
        <f>T("MT ")</f>
        <v xml:space="preserve">MT </v>
      </c>
      <c r="F12253" t="str">
        <f>T("MOTOCICLETAS   ")</f>
        <v xml:space="preserve">MOTOCICLETAS   </v>
      </c>
      <c r="G12253" t="str">
        <f>T("De 250,01 a 500 CENTIMETROS CUBICOS               ")</f>
        <v xml:space="preserve">De 250,01 a 500 CENTIMETROS CUBICOS               </v>
      </c>
      <c r="H12253" t="str">
        <f>T("GASOLINA                                          ")</f>
        <v xml:space="preserve">GASOLINA                                          </v>
      </c>
      <c r="I12253">
        <v>309</v>
      </c>
    </row>
    <row r="12254" spans="1:9">
      <c r="A12254" t="str">
        <f>T("2018")</f>
        <v>2018</v>
      </c>
      <c r="B12254" t="str">
        <f>T("FISICO                                            ")</f>
        <v xml:space="preserve">FISICO                                            </v>
      </c>
      <c r="C12254" t="str">
        <f>T("SALAMANCA           ")</f>
        <v xml:space="preserve">SALAMANCA           </v>
      </c>
      <c r="D12254" t="str">
        <f>T("GUINDALERA          ")</f>
        <v xml:space="preserve">GUINDALERA          </v>
      </c>
      <c r="E12254" t="str">
        <f>T("MT ")</f>
        <v xml:space="preserve">MT </v>
      </c>
      <c r="F12254" t="str">
        <f>T("MOTOCICLETAS   ")</f>
        <v xml:space="preserve">MOTOCICLETAS   </v>
      </c>
      <c r="G12254" t="str">
        <f>T("De 500,01 a 1.000 CENTIMETROS CUBICOS             ")</f>
        <v xml:space="preserve">De 500,01 a 1.000 CENTIMETROS CUBICOS             </v>
      </c>
      <c r="H12254" t="str">
        <f>T("GASOLINA                                          ")</f>
        <v xml:space="preserve">GASOLINA                                          </v>
      </c>
      <c r="I12254">
        <v>560</v>
      </c>
    </row>
    <row r="12255" spans="1:9">
      <c r="A12255" t="str">
        <f>T("2018")</f>
        <v>2018</v>
      </c>
      <c r="B12255" t="str">
        <f>T("FISICO                                            ")</f>
        <v xml:space="preserve">FISICO                                            </v>
      </c>
      <c r="C12255" t="str">
        <f>T("SALAMANCA           ")</f>
        <v xml:space="preserve">SALAMANCA           </v>
      </c>
      <c r="D12255" t="str">
        <f>T("GUINDALERA          ")</f>
        <v xml:space="preserve">GUINDALERA          </v>
      </c>
      <c r="E12255" t="str">
        <f>T("MT ")</f>
        <v xml:space="preserve">MT </v>
      </c>
      <c r="F12255" t="str">
        <f>T("MOTOCICLETAS   ")</f>
        <v xml:space="preserve">MOTOCICLETAS   </v>
      </c>
      <c r="G12255" t="str">
        <f>T("De 1.000,01 CENTIMETROS CUBICOS en adelante       ")</f>
        <v xml:space="preserve">De 1.000,01 CENTIMETROS CUBICOS en adelante       </v>
      </c>
      <c r="H12255" t="str">
        <f>T("GASOLINA                                          ")</f>
        <v xml:space="preserve">GASOLINA                                          </v>
      </c>
      <c r="I12255">
        <v>127</v>
      </c>
    </row>
    <row r="12256" spans="1:9">
      <c r="A12256" t="str">
        <f>T("2018")</f>
        <v>2018</v>
      </c>
      <c r="B12256" t="str">
        <f>T("FISICO                                            ")</f>
        <v xml:space="preserve">FISICO                                            </v>
      </c>
      <c r="C12256" t="str">
        <f>T("SALAMANCA           ")</f>
        <v xml:space="preserve">SALAMANCA           </v>
      </c>
      <c r="D12256" t="str">
        <f>T("LISTA               ")</f>
        <v xml:space="preserve">LISTA               </v>
      </c>
      <c r="E12256" t="str">
        <f>T("MT ")</f>
        <v xml:space="preserve">MT </v>
      </c>
      <c r="F12256" t="str">
        <f>T("MOTOCICLETAS   ")</f>
        <v xml:space="preserve">MOTOCICLETAS   </v>
      </c>
      <c r="G12256" t="str">
        <f>T("De menos de 125,01 CENTIMETROS CUBICOS            ")</f>
        <v xml:space="preserve">De menos de 125,01 CENTIMETROS CUBICOS            </v>
      </c>
      <c r="H12256" t="str">
        <f>T("GASOLINA                                          ")</f>
        <v xml:space="preserve">GASOLINA                                          </v>
      </c>
      <c r="I12256">
        <v>656</v>
      </c>
    </row>
    <row r="12257" spans="1:9">
      <c r="A12257" t="str">
        <f>T("2018")</f>
        <v>2018</v>
      </c>
      <c r="B12257" t="str">
        <f>T("FISICO                                            ")</f>
        <v xml:space="preserve">FISICO                                            </v>
      </c>
      <c r="C12257" t="str">
        <f>T("SALAMANCA           ")</f>
        <v xml:space="preserve">SALAMANCA           </v>
      </c>
      <c r="D12257" t="str">
        <f>T("LISTA               ")</f>
        <v xml:space="preserve">LISTA               </v>
      </c>
      <c r="E12257" t="str">
        <f>T("MT ")</f>
        <v xml:space="preserve">MT </v>
      </c>
      <c r="F12257" t="str">
        <f>T("MOTOCICLETAS   ")</f>
        <v xml:space="preserve">MOTOCICLETAS   </v>
      </c>
      <c r="G12257" t="str">
        <f>T("De 125,01 a 250 CENTIMETROS CUBICOS               ")</f>
        <v xml:space="preserve">De 125,01 a 250 CENTIMETROS CUBICOS               </v>
      </c>
      <c r="H12257" t="str">
        <f>T("GASOLINA                                          ")</f>
        <v xml:space="preserve">GASOLINA                                          </v>
      </c>
      <c r="I12257">
        <v>199</v>
      </c>
    </row>
    <row r="12258" spans="1:9">
      <c r="A12258" t="str">
        <f>T("2018")</f>
        <v>2018</v>
      </c>
      <c r="B12258" t="str">
        <f>T("FISICO                                            ")</f>
        <v xml:space="preserve">FISICO                                            </v>
      </c>
      <c r="C12258" t="str">
        <f>T("SALAMANCA           ")</f>
        <v xml:space="preserve">SALAMANCA           </v>
      </c>
      <c r="D12258" t="str">
        <f>T("LISTA               ")</f>
        <v xml:space="preserve">LISTA               </v>
      </c>
      <c r="E12258" t="str">
        <f>T("MT ")</f>
        <v xml:space="preserve">MT </v>
      </c>
      <c r="F12258" t="str">
        <f>T("MOTOCICLETAS   ")</f>
        <v xml:space="preserve">MOTOCICLETAS   </v>
      </c>
      <c r="G12258" t="str">
        <f>T("De 250,01 a 500 CENTIMETROS CUBICOS               ")</f>
        <v xml:space="preserve">De 250,01 a 500 CENTIMETROS CUBICOS               </v>
      </c>
      <c r="H12258" t="str">
        <f>T("GASOLINA                                          ")</f>
        <v xml:space="preserve">GASOLINA                                          </v>
      </c>
      <c r="I12258">
        <v>168</v>
      </c>
    </row>
    <row r="12259" spans="1:9">
      <c r="A12259" t="str">
        <f>T("2018")</f>
        <v>2018</v>
      </c>
      <c r="B12259" t="str">
        <f>T("FISICO                                            ")</f>
        <v xml:space="preserve">FISICO                                            </v>
      </c>
      <c r="C12259" t="str">
        <f>T("SALAMANCA           ")</f>
        <v xml:space="preserve">SALAMANCA           </v>
      </c>
      <c r="D12259" t="str">
        <f>T("LISTA               ")</f>
        <v xml:space="preserve">LISTA               </v>
      </c>
      <c r="E12259" t="str">
        <f>T("MT ")</f>
        <v xml:space="preserve">MT </v>
      </c>
      <c r="F12259" t="str">
        <f>T("MOTOCICLETAS   ")</f>
        <v xml:space="preserve">MOTOCICLETAS   </v>
      </c>
      <c r="G12259" t="str">
        <f>T("De 500,01 a 1.000 CENTIMETROS CUBICOS             ")</f>
        <v xml:space="preserve">De 500,01 a 1.000 CENTIMETROS CUBICOS             </v>
      </c>
      <c r="H12259" t="str">
        <f>T("GASOLINA                                          ")</f>
        <v xml:space="preserve">GASOLINA                                          </v>
      </c>
      <c r="I12259">
        <v>253</v>
      </c>
    </row>
    <row r="12260" spans="1:9">
      <c r="A12260" t="str">
        <f>T("2018")</f>
        <v>2018</v>
      </c>
      <c r="B12260" t="str">
        <f>T("FISICO                                            ")</f>
        <v xml:space="preserve">FISICO                                            </v>
      </c>
      <c r="C12260" t="str">
        <f>T("SALAMANCA           ")</f>
        <v xml:space="preserve">SALAMANCA           </v>
      </c>
      <c r="D12260" t="str">
        <f>T("LISTA               ")</f>
        <v xml:space="preserve">LISTA               </v>
      </c>
      <c r="E12260" t="str">
        <f>T("MT ")</f>
        <v xml:space="preserve">MT </v>
      </c>
      <c r="F12260" t="str">
        <f>T("MOTOCICLETAS   ")</f>
        <v xml:space="preserve">MOTOCICLETAS   </v>
      </c>
      <c r="G12260" t="str">
        <f>T("De 1.000,01 CENTIMETROS CUBICOS en adelante       ")</f>
        <v xml:space="preserve">De 1.000,01 CENTIMETROS CUBICOS en adelante       </v>
      </c>
      <c r="H12260" t="str">
        <f>T("GASOLINA                                          ")</f>
        <v xml:space="preserve">GASOLINA                                          </v>
      </c>
      <c r="I12260">
        <v>86</v>
      </c>
    </row>
    <row r="12261" spans="1:9">
      <c r="A12261" t="str">
        <f>T("2018")</f>
        <v>2018</v>
      </c>
      <c r="B12261" t="str">
        <f>T("FISICO                                            ")</f>
        <v xml:space="preserve">FISICO                                            </v>
      </c>
      <c r="C12261" t="str">
        <f>T("SALAMANCA           ")</f>
        <v xml:space="preserve">SALAMANCA           </v>
      </c>
      <c r="D12261" t="str">
        <f>T("CASTELLANA          ")</f>
        <v xml:space="preserve">CASTELLANA          </v>
      </c>
      <c r="E12261" t="str">
        <f>T("MT ")</f>
        <v xml:space="preserve">MT </v>
      </c>
      <c r="F12261" t="str">
        <f>T("MOTOCICLETAS   ")</f>
        <v xml:space="preserve">MOTOCICLETAS   </v>
      </c>
      <c r="G12261" t="str">
        <f>T("De menos de 125,01 CENTIMETROS CUBICOS            ")</f>
        <v xml:space="preserve">De menos de 125,01 CENTIMETROS CUBICOS            </v>
      </c>
      <c r="H12261" t="str">
        <f>T("GASOLINA                                          ")</f>
        <v xml:space="preserve">GASOLINA                                          </v>
      </c>
      <c r="I12261">
        <v>705</v>
      </c>
    </row>
    <row r="12262" spans="1:9">
      <c r="A12262" t="str">
        <f>T("2018")</f>
        <v>2018</v>
      </c>
      <c r="B12262" t="str">
        <f>T("FISICO                                            ")</f>
        <v xml:space="preserve">FISICO                                            </v>
      </c>
      <c r="C12262" t="str">
        <f>T("SALAMANCA           ")</f>
        <v xml:space="preserve">SALAMANCA           </v>
      </c>
      <c r="D12262" t="str">
        <f>T("CASTELLANA          ")</f>
        <v xml:space="preserve">CASTELLANA          </v>
      </c>
      <c r="E12262" t="str">
        <f>T("MT ")</f>
        <v xml:space="preserve">MT </v>
      </c>
      <c r="F12262" t="str">
        <f>T("MOTOCICLETAS   ")</f>
        <v xml:space="preserve">MOTOCICLETAS   </v>
      </c>
      <c r="G12262" t="str">
        <f>T("De 125,01 a 250 CENTIMETROS CUBICOS               ")</f>
        <v xml:space="preserve">De 125,01 a 250 CENTIMETROS CUBICOS               </v>
      </c>
      <c r="H12262" t="str">
        <f>T("GASOLINA                                          ")</f>
        <v xml:space="preserve">GASOLINA                                          </v>
      </c>
      <c r="I12262">
        <v>229</v>
      </c>
    </row>
    <row r="12263" spans="1:9">
      <c r="A12263" t="str">
        <f>T("2018")</f>
        <v>2018</v>
      </c>
      <c r="B12263" t="str">
        <f>T("FISICO                                            ")</f>
        <v xml:space="preserve">FISICO                                            </v>
      </c>
      <c r="C12263" t="str">
        <f>T("SALAMANCA           ")</f>
        <v xml:space="preserve">SALAMANCA           </v>
      </c>
      <c r="D12263" t="str">
        <f>T("CASTELLANA          ")</f>
        <v xml:space="preserve">CASTELLANA          </v>
      </c>
      <c r="E12263" t="str">
        <f>T("MT ")</f>
        <v xml:space="preserve">MT </v>
      </c>
      <c r="F12263" t="str">
        <f>T("MOTOCICLETAS   ")</f>
        <v xml:space="preserve">MOTOCICLETAS   </v>
      </c>
      <c r="G12263" t="str">
        <f>T("De 250,01 a 500 CENTIMETROS CUBICOS               ")</f>
        <v xml:space="preserve">De 250,01 a 500 CENTIMETROS CUBICOS               </v>
      </c>
      <c r="H12263" t="str">
        <f>T("GASOLINA                                          ")</f>
        <v xml:space="preserve">GASOLINA                                          </v>
      </c>
      <c r="I12263">
        <v>152</v>
      </c>
    </row>
    <row r="12264" spans="1:9">
      <c r="A12264" t="str">
        <f>T("2018")</f>
        <v>2018</v>
      </c>
      <c r="B12264" t="str">
        <f>T("FISICO                                            ")</f>
        <v xml:space="preserve">FISICO                                            </v>
      </c>
      <c r="C12264" t="str">
        <f>T("SALAMANCA           ")</f>
        <v xml:space="preserve">SALAMANCA           </v>
      </c>
      <c r="D12264" t="str">
        <f>T("CASTELLANA          ")</f>
        <v xml:space="preserve">CASTELLANA          </v>
      </c>
      <c r="E12264" t="str">
        <f>T("MT ")</f>
        <v xml:space="preserve">MT </v>
      </c>
      <c r="F12264" t="str">
        <f>T("MOTOCICLETAS   ")</f>
        <v xml:space="preserve">MOTOCICLETAS   </v>
      </c>
      <c r="G12264" t="str">
        <f>T("De 500,01 a 1.000 CENTIMETROS CUBICOS             ")</f>
        <v xml:space="preserve">De 500,01 a 1.000 CENTIMETROS CUBICOS             </v>
      </c>
      <c r="H12264" t="str">
        <f>T("GASOLINA                                          ")</f>
        <v xml:space="preserve">GASOLINA                                          </v>
      </c>
      <c r="I12264">
        <v>238</v>
      </c>
    </row>
    <row r="12265" spans="1:9">
      <c r="A12265" t="str">
        <f>T("2018")</f>
        <v>2018</v>
      </c>
      <c r="B12265" t="str">
        <f>T("FISICO                                            ")</f>
        <v xml:space="preserve">FISICO                                            </v>
      </c>
      <c r="C12265" t="str">
        <f>T("SALAMANCA           ")</f>
        <v xml:space="preserve">SALAMANCA           </v>
      </c>
      <c r="D12265" t="str">
        <f>T("CASTELLANA          ")</f>
        <v xml:space="preserve">CASTELLANA          </v>
      </c>
      <c r="E12265" t="str">
        <f>T("MT ")</f>
        <v xml:space="preserve">MT </v>
      </c>
      <c r="F12265" t="str">
        <f>T("MOTOCICLETAS   ")</f>
        <v xml:space="preserve">MOTOCICLETAS   </v>
      </c>
      <c r="G12265" t="str">
        <f>T("De 1.000,01 CENTIMETROS CUBICOS en adelante       ")</f>
        <v xml:space="preserve">De 1.000,01 CENTIMETROS CUBICOS en adelante       </v>
      </c>
      <c r="H12265" t="str">
        <f>T("GASOLINA                                          ")</f>
        <v xml:space="preserve">GASOLINA                                          </v>
      </c>
      <c r="I12265">
        <v>74</v>
      </c>
    </row>
    <row r="12266" spans="1:9">
      <c r="A12266" t="str">
        <f>T("2018")</f>
        <v>2018</v>
      </c>
      <c r="B12266" t="str">
        <f>T("JURIDICO                                          ")</f>
        <v xml:space="preserve">JURIDICO                                          </v>
      </c>
      <c r="C12266" t="str">
        <f>T("SALAMANCA           ")</f>
        <v xml:space="preserve">SALAMANCA           </v>
      </c>
      <c r="D12266" t="str">
        <f>T("SIN BARRIO          ")</f>
        <v xml:space="preserve">SIN BARRIO          </v>
      </c>
      <c r="E12266" t="str">
        <f>T("MT ")</f>
        <v xml:space="preserve">MT </v>
      </c>
      <c r="F12266" t="str">
        <f>T("MOTOCICLETAS   ")</f>
        <v xml:space="preserve">MOTOCICLETAS   </v>
      </c>
      <c r="G12266" t="str">
        <f>T("De menos de 125,01 CENTIMETROS CUBICOS            ")</f>
        <v xml:space="preserve">De menos de 125,01 CENTIMETROS CUBICOS            </v>
      </c>
      <c r="H12266" t="str">
        <f>T("GASOLINA                                          ")</f>
        <v xml:space="preserve">GASOLINA                                          </v>
      </c>
      <c r="I12266">
        <v>1</v>
      </c>
    </row>
    <row r="12267" spans="1:9">
      <c r="A12267" t="str">
        <f>T("2018")</f>
        <v>2018</v>
      </c>
      <c r="B12267" t="str">
        <f>T("JURIDICO                                          ")</f>
        <v xml:space="preserve">JURIDICO                                          </v>
      </c>
      <c r="C12267" t="str">
        <f>T("SALAMANCA           ")</f>
        <v xml:space="preserve">SALAMANCA           </v>
      </c>
      <c r="D12267" t="str">
        <f>T("RECOLETOS           ")</f>
        <v xml:space="preserve">RECOLETOS           </v>
      </c>
      <c r="E12267" t="str">
        <f>T("MT ")</f>
        <v xml:space="preserve">MT </v>
      </c>
      <c r="F12267" t="str">
        <f>T("MOTOCICLETAS   ")</f>
        <v xml:space="preserve">MOTOCICLETAS   </v>
      </c>
      <c r="G12267" t="str">
        <f>T("De menos de 125,01 CENTIMETROS CUBICOS            ")</f>
        <v xml:space="preserve">De menos de 125,01 CENTIMETROS CUBICOS            </v>
      </c>
      <c r="H12267" t="str">
        <f>T("GASOLINA                                          ")</f>
        <v xml:space="preserve">GASOLINA                                          </v>
      </c>
      <c r="I12267">
        <v>145</v>
      </c>
    </row>
    <row r="12268" spans="1:9">
      <c r="A12268" t="str">
        <f>T("2018")</f>
        <v>2018</v>
      </c>
      <c r="B12268" t="str">
        <f>T("JURIDICO                                          ")</f>
        <v xml:space="preserve">JURIDICO                                          </v>
      </c>
      <c r="C12268" t="str">
        <f>T("SALAMANCA           ")</f>
        <v xml:space="preserve">SALAMANCA           </v>
      </c>
      <c r="D12268" t="str">
        <f>T("RECOLETOS           ")</f>
        <v xml:space="preserve">RECOLETOS           </v>
      </c>
      <c r="E12268" t="str">
        <f>T("MT ")</f>
        <v xml:space="preserve">MT </v>
      </c>
      <c r="F12268" t="str">
        <f>T("MOTOCICLETAS   ")</f>
        <v xml:space="preserve">MOTOCICLETAS   </v>
      </c>
      <c r="G12268" t="str">
        <f>T("De 125,01 a 250 CENTIMETROS CUBICOS               ")</f>
        <v xml:space="preserve">De 125,01 a 250 CENTIMETROS CUBICOS               </v>
      </c>
      <c r="H12268" t="str">
        <f>T("GASOLINA                                          ")</f>
        <v xml:space="preserve">GASOLINA                                          </v>
      </c>
      <c r="I12268">
        <v>53</v>
      </c>
    </row>
    <row r="12269" spans="1:9">
      <c r="A12269" t="str">
        <f>T("2018")</f>
        <v>2018</v>
      </c>
      <c r="B12269" t="str">
        <f>T("JURIDICO                                          ")</f>
        <v xml:space="preserve">JURIDICO                                          </v>
      </c>
      <c r="C12269" t="str">
        <f>T("SALAMANCA           ")</f>
        <v xml:space="preserve">SALAMANCA           </v>
      </c>
      <c r="D12269" t="str">
        <f>T("RECOLETOS           ")</f>
        <v xml:space="preserve">RECOLETOS           </v>
      </c>
      <c r="E12269" t="str">
        <f>T("MT ")</f>
        <v xml:space="preserve">MT </v>
      </c>
      <c r="F12269" t="str">
        <f>T("MOTOCICLETAS   ")</f>
        <v xml:space="preserve">MOTOCICLETAS   </v>
      </c>
      <c r="G12269" t="str">
        <f>T("De 250,01 a 500 CENTIMETROS CUBICOS               ")</f>
        <v xml:space="preserve">De 250,01 a 500 CENTIMETROS CUBICOS               </v>
      </c>
      <c r="H12269" t="str">
        <f>T("GASOLINA                                          ")</f>
        <v xml:space="preserve">GASOLINA                                          </v>
      </c>
      <c r="I12269">
        <v>64</v>
      </c>
    </row>
    <row r="12270" spans="1:9">
      <c r="A12270" t="str">
        <f>T("2018")</f>
        <v>2018</v>
      </c>
      <c r="B12270" t="str">
        <f>T("JURIDICO                                          ")</f>
        <v xml:space="preserve">JURIDICO                                          </v>
      </c>
      <c r="C12270" t="str">
        <f>T("SALAMANCA           ")</f>
        <v xml:space="preserve">SALAMANCA           </v>
      </c>
      <c r="D12270" t="str">
        <f>T("RECOLETOS           ")</f>
        <v xml:space="preserve">RECOLETOS           </v>
      </c>
      <c r="E12270" t="str">
        <f>T("MT ")</f>
        <v xml:space="preserve">MT </v>
      </c>
      <c r="F12270" t="str">
        <f>T("MOTOCICLETAS   ")</f>
        <v xml:space="preserve">MOTOCICLETAS   </v>
      </c>
      <c r="G12270" t="str">
        <f>T("De 500,01 a 1.000 CENTIMETROS CUBICOS             ")</f>
        <v xml:space="preserve">De 500,01 a 1.000 CENTIMETROS CUBICOS             </v>
      </c>
      <c r="H12270" t="str">
        <f>T("GASOLINA                                          ")</f>
        <v xml:space="preserve">GASOLINA                                          </v>
      </c>
      <c r="I12270">
        <v>71</v>
      </c>
    </row>
    <row r="12271" spans="1:9">
      <c r="A12271" t="str">
        <f>T("2018")</f>
        <v>2018</v>
      </c>
      <c r="B12271" t="str">
        <f>T("JURIDICO                                          ")</f>
        <v xml:space="preserve">JURIDICO                                          </v>
      </c>
      <c r="C12271" t="str">
        <f>T("SALAMANCA           ")</f>
        <v xml:space="preserve">SALAMANCA           </v>
      </c>
      <c r="D12271" t="str">
        <f>T("RECOLETOS           ")</f>
        <v xml:space="preserve">RECOLETOS           </v>
      </c>
      <c r="E12271" t="str">
        <f>T("MT ")</f>
        <v xml:space="preserve">MT </v>
      </c>
      <c r="F12271" t="str">
        <f>T("MOTOCICLETAS   ")</f>
        <v xml:space="preserve">MOTOCICLETAS   </v>
      </c>
      <c r="G12271" t="str">
        <f>T("De 1.000,01 CENTIMETROS CUBICOS en adelante       ")</f>
        <v xml:space="preserve">De 1.000,01 CENTIMETROS CUBICOS en adelante       </v>
      </c>
      <c r="H12271" t="str">
        <f>T("GASOLINA                                          ")</f>
        <v xml:space="preserve">GASOLINA                                          </v>
      </c>
      <c r="I12271">
        <v>35</v>
      </c>
    </row>
    <row r="12272" spans="1:9">
      <c r="A12272" t="str">
        <f>T("2018")</f>
        <v>2018</v>
      </c>
      <c r="B12272" t="str">
        <f>T("JURIDICO                                          ")</f>
        <v xml:space="preserve">JURIDICO                                          </v>
      </c>
      <c r="C12272" t="str">
        <f>T("SALAMANCA           ")</f>
        <v xml:space="preserve">SALAMANCA           </v>
      </c>
      <c r="D12272" t="str">
        <f>T("GOYA                ")</f>
        <v xml:space="preserve">GOYA                </v>
      </c>
      <c r="E12272" t="str">
        <f>T("MT ")</f>
        <v xml:space="preserve">MT </v>
      </c>
      <c r="F12272" t="str">
        <f>T("MOTOCICLETAS   ")</f>
        <v xml:space="preserve">MOTOCICLETAS   </v>
      </c>
      <c r="G12272" t="str">
        <f>T("De menos de 125,01 CENTIMETROS CUBICOS            ")</f>
        <v xml:space="preserve">De menos de 125,01 CENTIMETROS CUBICOS            </v>
      </c>
      <c r="H12272" t="str">
        <f>T("GASOLINA                                          ")</f>
        <v xml:space="preserve">GASOLINA                                          </v>
      </c>
      <c r="I12272">
        <v>98</v>
      </c>
    </row>
    <row r="12273" spans="1:9">
      <c r="A12273" t="str">
        <f>T("2018")</f>
        <v>2018</v>
      </c>
      <c r="B12273" t="str">
        <f>T("JURIDICO                                          ")</f>
        <v xml:space="preserve">JURIDICO                                          </v>
      </c>
      <c r="C12273" t="str">
        <f>T("SALAMANCA           ")</f>
        <v xml:space="preserve">SALAMANCA           </v>
      </c>
      <c r="D12273" t="str">
        <f>T("GOYA                ")</f>
        <v xml:space="preserve">GOYA                </v>
      </c>
      <c r="E12273" t="str">
        <f>T("MT ")</f>
        <v xml:space="preserve">MT </v>
      </c>
      <c r="F12273" t="str">
        <f>T("MOTOCICLETAS   ")</f>
        <v xml:space="preserve">MOTOCICLETAS   </v>
      </c>
      <c r="G12273" t="str">
        <f>T("De 125,01 a 250 CENTIMETROS CUBICOS               ")</f>
        <v xml:space="preserve">De 125,01 a 250 CENTIMETROS CUBICOS               </v>
      </c>
      <c r="H12273" t="str">
        <f>T("GASOLINA                                          ")</f>
        <v xml:space="preserve">GASOLINA                                          </v>
      </c>
      <c r="I12273">
        <v>33</v>
      </c>
    </row>
    <row r="12274" spans="1:9">
      <c r="A12274" t="str">
        <f>T("2018")</f>
        <v>2018</v>
      </c>
      <c r="B12274" t="str">
        <f>T("JURIDICO                                          ")</f>
        <v xml:space="preserve">JURIDICO                                          </v>
      </c>
      <c r="C12274" t="str">
        <f>T("SALAMANCA           ")</f>
        <v xml:space="preserve">SALAMANCA           </v>
      </c>
      <c r="D12274" t="str">
        <f>T("GOYA                ")</f>
        <v xml:space="preserve">GOYA                </v>
      </c>
      <c r="E12274" t="str">
        <f>T("MT ")</f>
        <v xml:space="preserve">MT </v>
      </c>
      <c r="F12274" t="str">
        <f>T("MOTOCICLETAS   ")</f>
        <v xml:space="preserve">MOTOCICLETAS   </v>
      </c>
      <c r="G12274" t="str">
        <f>T("De 250,01 a 500 CENTIMETROS CUBICOS               ")</f>
        <v xml:space="preserve">De 250,01 a 500 CENTIMETROS CUBICOS               </v>
      </c>
      <c r="H12274" t="str">
        <f>T("GASOLINA                                          ")</f>
        <v xml:space="preserve">GASOLINA                                          </v>
      </c>
      <c r="I12274">
        <v>45</v>
      </c>
    </row>
    <row r="12275" spans="1:9">
      <c r="A12275" t="str">
        <f>T("2018")</f>
        <v>2018</v>
      </c>
      <c r="B12275" t="str">
        <f>T("JURIDICO                                          ")</f>
        <v xml:space="preserve">JURIDICO                                          </v>
      </c>
      <c r="C12275" t="str">
        <f>T("SALAMANCA           ")</f>
        <v xml:space="preserve">SALAMANCA           </v>
      </c>
      <c r="D12275" t="str">
        <f>T("GOYA                ")</f>
        <v xml:space="preserve">GOYA                </v>
      </c>
      <c r="E12275" t="str">
        <f>T("MT ")</f>
        <v xml:space="preserve">MT </v>
      </c>
      <c r="F12275" t="str">
        <f>T("MOTOCICLETAS   ")</f>
        <v xml:space="preserve">MOTOCICLETAS   </v>
      </c>
      <c r="G12275" t="str">
        <f>T("De 500,01 a 1.000 CENTIMETROS CUBICOS             ")</f>
        <v xml:space="preserve">De 500,01 a 1.000 CENTIMETROS CUBICOS             </v>
      </c>
      <c r="H12275" t="str">
        <f>T("GASOLINA                                          ")</f>
        <v xml:space="preserve">GASOLINA                                          </v>
      </c>
      <c r="I12275">
        <v>30</v>
      </c>
    </row>
    <row r="12276" spans="1:9">
      <c r="A12276" t="str">
        <f>T("2018")</f>
        <v>2018</v>
      </c>
      <c r="B12276" t="str">
        <f>T("JURIDICO                                          ")</f>
        <v xml:space="preserve">JURIDICO                                          </v>
      </c>
      <c r="C12276" t="str">
        <f>T("SALAMANCA           ")</f>
        <v xml:space="preserve">SALAMANCA           </v>
      </c>
      <c r="D12276" t="str">
        <f>T("GOYA                ")</f>
        <v xml:space="preserve">GOYA                </v>
      </c>
      <c r="E12276" t="str">
        <f>T("MT ")</f>
        <v xml:space="preserve">MT </v>
      </c>
      <c r="F12276" t="str">
        <f>T("MOTOCICLETAS   ")</f>
        <v xml:space="preserve">MOTOCICLETAS   </v>
      </c>
      <c r="G12276" t="str">
        <f>T("De 1.000,01 CENTIMETROS CUBICOS en adelante       ")</f>
        <v xml:space="preserve">De 1.000,01 CENTIMETROS CUBICOS en adelante       </v>
      </c>
      <c r="H12276" t="str">
        <f>T("GASOLINA                                          ")</f>
        <v xml:space="preserve">GASOLINA                                          </v>
      </c>
      <c r="I12276">
        <v>16</v>
      </c>
    </row>
    <row r="12277" spans="1:9">
      <c r="A12277" t="str">
        <f>T("2018")</f>
        <v>2018</v>
      </c>
      <c r="B12277" t="str">
        <f>T("JURIDICO                                          ")</f>
        <v xml:space="preserve">JURIDICO                                          </v>
      </c>
      <c r="C12277" t="str">
        <f>T("SALAMANCA           ")</f>
        <v xml:space="preserve">SALAMANCA           </v>
      </c>
      <c r="D12277" t="str">
        <f>T("FUENTE DEL BERRO    ")</f>
        <v xml:space="preserve">FUENTE DEL BERRO    </v>
      </c>
      <c r="E12277" t="str">
        <f>T("MT ")</f>
        <v xml:space="preserve">MT </v>
      </c>
      <c r="F12277" t="str">
        <f>T("MOTOCICLETAS   ")</f>
        <v xml:space="preserve">MOTOCICLETAS   </v>
      </c>
      <c r="G12277" t="str">
        <f>T("De menos de 125,01 CENTIMETROS CUBICOS            ")</f>
        <v xml:space="preserve">De menos de 125,01 CENTIMETROS CUBICOS            </v>
      </c>
      <c r="H12277" t="str">
        <f>T("GASOLINA                                          ")</f>
        <v xml:space="preserve">GASOLINA                                          </v>
      </c>
      <c r="I12277">
        <v>42</v>
      </c>
    </row>
    <row r="12278" spans="1:9">
      <c r="A12278" t="str">
        <f>T("2018")</f>
        <v>2018</v>
      </c>
      <c r="B12278" t="str">
        <f>T("JURIDICO                                          ")</f>
        <v xml:space="preserve">JURIDICO                                          </v>
      </c>
      <c r="C12278" t="str">
        <f>T("SALAMANCA           ")</f>
        <v xml:space="preserve">SALAMANCA           </v>
      </c>
      <c r="D12278" t="str">
        <f>T("FUENTE DEL BERRO    ")</f>
        <v xml:space="preserve">FUENTE DEL BERRO    </v>
      </c>
      <c r="E12278" t="str">
        <f>T("MT ")</f>
        <v xml:space="preserve">MT </v>
      </c>
      <c r="F12278" t="str">
        <f>T("MOTOCICLETAS   ")</f>
        <v xml:space="preserve">MOTOCICLETAS   </v>
      </c>
      <c r="G12278" t="str">
        <f>T("De 125,01 a 250 CENTIMETROS CUBICOS               ")</f>
        <v xml:space="preserve">De 125,01 a 250 CENTIMETROS CUBICOS               </v>
      </c>
      <c r="H12278" t="str">
        <f>T("GASOLINA                                          ")</f>
        <v xml:space="preserve">GASOLINA                                          </v>
      </c>
      <c r="I12278">
        <v>15</v>
      </c>
    </row>
    <row r="12279" spans="1:9">
      <c r="A12279" t="str">
        <f>T("2018")</f>
        <v>2018</v>
      </c>
      <c r="B12279" t="str">
        <f>T("JURIDICO                                          ")</f>
        <v xml:space="preserve">JURIDICO                                          </v>
      </c>
      <c r="C12279" t="str">
        <f>T("SALAMANCA           ")</f>
        <v xml:space="preserve">SALAMANCA           </v>
      </c>
      <c r="D12279" t="str">
        <f>T("FUENTE DEL BERRO    ")</f>
        <v xml:space="preserve">FUENTE DEL BERRO    </v>
      </c>
      <c r="E12279" t="str">
        <f>T("MT ")</f>
        <v xml:space="preserve">MT </v>
      </c>
      <c r="F12279" t="str">
        <f>T("MOTOCICLETAS   ")</f>
        <v xml:space="preserve">MOTOCICLETAS   </v>
      </c>
      <c r="G12279" t="str">
        <f>T("De 250,01 a 500 CENTIMETROS CUBICOS               ")</f>
        <v xml:space="preserve">De 250,01 a 500 CENTIMETROS CUBICOS               </v>
      </c>
      <c r="H12279" t="str">
        <f>T("GASOLINA                                          ")</f>
        <v xml:space="preserve">GASOLINA                                          </v>
      </c>
      <c r="I12279">
        <v>11</v>
      </c>
    </row>
    <row r="12280" spans="1:9">
      <c r="A12280" t="str">
        <f>T("2018")</f>
        <v>2018</v>
      </c>
      <c r="B12280" t="str">
        <f>T("JURIDICO                                          ")</f>
        <v xml:space="preserve">JURIDICO                                          </v>
      </c>
      <c r="C12280" t="str">
        <f>T("SALAMANCA           ")</f>
        <v xml:space="preserve">SALAMANCA           </v>
      </c>
      <c r="D12280" t="str">
        <f>T("FUENTE DEL BERRO    ")</f>
        <v xml:space="preserve">FUENTE DEL BERRO    </v>
      </c>
      <c r="E12280" t="str">
        <f>T("MT ")</f>
        <v xml:space="preserve">MT </v>
      </c>
      <c r="F12280" t="str">
        <f>T("MOTOCICLETAS   ")</f>
        <v xml:space="preserve">MOTOCICLETAS   </v>
      </c>
      <c r="G12280" t="str">
        <f>T("De 500,01 a 1.000 CENTIMETROS CUBICOS             ")</f>
        <v xml:space="preserve">De 500,01 a 1.000 CENTIMETROS CUBICOS             </v>
      </c>
      <c r="H12280" t="str">
        <f>T("GASOLINA                                          ")</f>
        <v xml:space="preserve">GASOLINA                                          </v>
      </c>
      <c r="I12280">
        <v>25</v>
      </c>
    </row>
    <row r="12281" spans="1:9">
      <c r="A12281" t="str">
        <f>T("2018")</f>
        <v>2018</v>
      </c>
      <c r="B12281" t="str">
        <f>T("JURIDICO                                          ")</f>
        <v xml:space="preserve">JURIDICO                                          </v>
      </c>
      <c r="C12281" t="str">
        <f>T("SALAMANCA           ")</f>
        <v xml:space="preserve">SALAMANCA           </v>
      </c>
      <c r="D12281" t="str">
        <f>T("FUENTE DEL BERRO    ")</f>
        <v xml:space="preserve">FUENTE DEL BERRO    </v>
      </c>
      <c r="E12281" t="str">
        <f>T("MT ")</f>
        <v xml:space="preserve">MT </v>
      </c>
      <c r="F12281" t="str">
        <f>T("MOTOCICLETAS   ")</f>
        <v xml:space="preserve">MOTOCICLETAS   </v>
      </c>
      <c r="G12281" t="str">
        <f>T("De 1.000,01 CENTIMETROS CUBICOS en adelante       ")</f>
        <v xml:space="preserve">De 1.000,01 CENTIMETROS CUBICOS en adelante       </v>
      </c>
      <c r="H12281" t="str">
        <f>T("GASOLINA                                          ")</f>
        <v xml:space="preserve">GASOLINA                                          </v>
      </c>
      <c r="I12281">
        <v>8</v>
      </c>
    </row>
    <row r="12282" spans="1:9">
      <c r="A12282" t="str">
        <f>T("2018")</f>
        <v>2018</v>
      </c>
      <c r="B12282" t="str">
        <f>T("JURIDICO                                          ")</f>
        <v xml:space="preserve">JURIDICO                                          </v>
      </c>
      <c r="C12282" t="str">
        <f>T("SALAMANCA           ")</f>
        <v xml:space="preserve">SALAMANCA           </v>
      </c>
      <c r="D12282" t="str">
        <f>T("GUINDALERA          ")</f>
        <v xml:space="preserve">GUINDALERA          </v>
      </c>
      <c r="E12282" t="str">
        <f>T("MT ")</f>
        <v xml:space="preserve">MT </v>
      </c>
      <c r="F12282" t="str">
        <f>T("MOTOCICLETAS   ")</f>
        <v xml:space="preserve">MOTOCICLETAS   </v>
      </c>
      <c r="G12282" t="str">
        <f>T("De menos de 125,01 CENTIMETROS CUBICOS            ")</f>
        <v xml:space="preserve">De menos de 125,01 CENTIMETROS CUBICOS            </v>
      </c>
      <c r="H12282" t="str">
        <f>T("GASOLINA                                          ")</f>
        <v xml:space="preserve">GASOLINA                                          </v>
      </c>
      <c r="I12282">
        <v>115</v>
      </c>
    </row>
    <row r="12283" spans="1:9">
      <c r="A12283" t="str">
        <f>T("2018")</f>
        <v>2018</v>
      </c>
      <c r="B12283" t="str">
        <f>T("JURIDICO                                          ")</f>
        <v xml:space="preserve">JURIDICO                                          </v>
      </c>
      <c r="C12283" t="str">
        <f>T("SALAMANCA           ")</f>
        <v xml:space="preserve">SALAMANCA           </v>
      </c>
      <c r="D12283" t="str">
        <f>T("GUINDALERA          ")</f>
        <v xml:space="preserve">GUINDALERA          </v>
      </c>
      <c r="E12283" t="str">
        <f>T("MT ")</f>
        <v xml:space="preserve">MT </v>
      </c>
      <c r="F12283" t="str">
        <f>T("MOTOCICLETAS   ")</f>
        <v xml:space="preserve">MOTOCICLETAS   </v>
      </c>
      <c r="G12283" t="str">
        <f>T("De 125,01 a 250 CENTIMETROS CUBICOS               ")</f>
        <v xml:space="preserve">De 125,01 a 250 CENTIMETROS CUBICOS               </v>
      </c>
      <c r="H12283" t="str">
        <f>T("GASOLINA                                          ")</f>
        <v xml:space="preserve">GASOLINA                                          </v>
      </c>
      <c r="I12283">
        <v>52</v>
      </c>
    </row>
    <row r="12284" spans="1:9">
      <c r="A12284" t="str">
        <f>T("2018")</f>
        <v>2018</v>
      </c>
      <c r="B12284" t="str">
        <f>T("JURIDICO                                          ")</f>
        <v xml:space="preserve">JURIDICO                                          </v>
      </c>
      <c r="C12284" t="str">
        <f>T("SALAMANCA           ")</f>
        <v xml:space="preserve">SALAMANCA           </v>
      </c>
      <c r="D12284" t="str">
        <f>T("GUINDALERA          ")</f>
        <v xml:space="preserve">GUINDALERA          </v>
      </c>
      <c r="E12284" t="str">
        <f>T("MT ")</f>
        <v xml:space="preserve">MT </v>
      </c>
      <c r="F12284" t="str">
        <f>T("MOTOCICLETAS   ")</f>
        <v xml:space="preserve">MOTOCICLETAS   </v>
      </c>
      <c r="G12284" t="str">
        <f>T("De 250,01 a 500 CENTIMETROS CUBICOS               ")</f>
        <v xml:space="preserve">De 250,01 a 500 CENTIMETROS CUBICOS               </v>
      </c>
      <c r="H12284" t="str">
        <f>T("GASOLINA                                          ")</f>
        <v xml:space="preserve">GASOLINA                                          </v>
      </c>
      <c r="I12284">
        <v>35</v>
      </c>
    </row>
    <row r="12285" spans="1:9">
      <c r="A12285" t="str">
        <f>T("2018")</f>
        <v>2018</v>
      </c>
      <c r="B12285" t="str">
        <f>T("JURIDICO                                          ")</f>
        <v xml:space="preserve">JURIDICO                                          </v>
      </c>
      <c r="C12285" t="str">
        <f>T("SALAMANCA           ")</f>
        <v xml:space="preserve">SALAMANCA           </v>
      </c>
      <c r="D12285" t="str">
        <f>T("GUINDALERA          ")</f>
        <v xml:space="preserve">GUINDALERA          </v>
      </c>
      <c r="E12285" t="str">
        <f>T("MT ")</f>
        <v xml:space="preserve">MT </v>
      </c>
      <c r="F12285" t="str">
        <f>T("MOTOCICLETAS   ")</f>
        <v xml:space="preserve">MOTOCICLETAS   </v>
      </c>
      <c r="G12285" t="str">
        <f>T("De 500,01 a 1.000 CENTIMETROS CUBICOS             ")</f>
        <v xml:space="preserve">De 500,01 a 1.000 CENTIMETROS CUBICOS             </v>
      </c>
      <c r="H12285" t="str">
        <f>T("GASOLINA                                          ")</f>
        <v xml:space="preserve">GASOLINA                                          </v>
      </c>
      <c r="I12285">
        <v>50</v>
      </c>
    </row>
    <row r="12286" spans="1:9">
      <c r="A12286" t="str">
        <f>T("2018")</f>
        <v>2018</v>
      </c>
      <c r="B12286" t="str">
        <f>T("JURIDICO                                          ")</f>
        <v xml:space="preserve">JURIDICO                                          </v>
      </c>
      <c r="C12286" t="str">
        <f>T("SALAMANCA           ")</f>
        <v xml:space="preserve">SALAMANCA           </v>
      </c>
      <c r="D12286" t="str">
        <f>T("GUINDALERA          ")</f>
        <v xml:space="preserve">GUINDALERA          </v>
      </c>
      <c r="E12286" t="str">
        <f>T("MT ")</f>
        <v xml:space="preserve">MT </v>
      </c>
      <c r="F12286" t="str">
        <f>T("MOTOCICLETAS   ")</f>
        <v xml:space="preserve">MOTOCICLETAS   </v>
      </c>
      <c r="G12286" t="str">
        <f>T("De 1.000,01 CENTIMETROS CUBICOS en adelante       ")</f>
        <v xml:space="preserve">De 1.000,01 CENTIMETROS CUBICOS en adelante       </v>
      </c>
      <c r="H12286" t="str">
        <f>T("GASOLINA                                          ")</f>
        <v xml:space="preserve">GASOLINA                                          </v>
      </c>
      <c r="I12286">
        <v>19</v>
      </c>
    </row>
    <row r="12287" spans="1:9">
      <c r="A12287" t="str">
        <f>T("2018")</f>
        <v>2018</v>
      </c>
      <c r="B12287" t="str">
        <f>T("JURIDICO                                          ")</f>
        <v xml:space="preserve">JURIDICO                                          </v>
      </c>
      <c r="C12287" t="str">
        <f>T("SALAMANCA           ")</f>
        <v xml:space="preserve">SALAMANCA           </v>
      </c>
      <c r="D12287" t="str">
        <f>T("LISTA               ")</f>
        <v xml:space="preserve">LISTA               </v>
      </c>
      <c r="E12287" t="str">
        <f>T("MT ")</f>
        <v xml:space="preserve">MT </v>
      </c>
      <c r="F12287" t="str">
        <f>T("MOTOCICLETAS   ")</f>
        <v xml:space="preserve">MOTOCICLETAS   </v>
      </c>
      <c r="G12287" t="str">
        <f>T("De menos de 125,01 CENTIMETROS CUBICOS            ")</f>
        <v xml:space="preserve">De menos de 125,01 CENTIMETROS CUBICOS            </v>
      </c>
      <c r="H12287" t="str">
        <f>T("GASOLINA                                          ")</f>
        <v xml:space="preserve">GASOLINA                                          </v>
      </c>
      <c r="I12287">
        <v>65</v>
      </c>
    </row>
    <row r="12288" spans="1:9">
      <c r="A12288" t="str">
        <f>T("2018")</f>
        <v>2018</v>
      </c>
      <c r="B12288" t="str">
        <f>T("JURIDICO                                          ")</f>
        <v xml:space="preserve">JURIDICO                                          </v>
      </c>
      <c r="C12288" t="str">
        <f>T("SALAMANCA           ")</f>
        <v xml:space="preserve">SALAMANCA           </v>
      </c>
      <c r="D12288" t="str">
        <f>T("LISTA               ")</f>
        <v xml:space="preserve">LISTA               </v>
      </c>
      <c r="E12288" t="str">
        <f>T("MT ")</f>
        <v xml:space="preserve">MT </v>
      </c>
      <c r="F12288" t="str">
        <f>T("MOTOCICLETAS   ")</f>
        <v xml:space="preserve">MOTOCICLETAS   </v>
      </c>
      <c r="G12288" t="str">
        <f>T("De 125,01 a 250 CENTIMETROS CUBICOS               ")</f>
        <v xml:space="preserve">De 125,01 a 250 CENTIMETROS CUBICOS               </v>
      </c>
      <c r="H12288" t="str">
        <f>T("GASOLINA                                          ")</f>
        <v xml:space="preserve">GASOLINA                                          </v>
      </c>
      <c r="I12288">
        <v>18</v>
      </c>
    </row>
    <row r="12289" spans="1:9">
      <c r="A12289" t="str">
        <f>T("2018")</f>
        <v>2018</v>
      </c>
      <c r="B12289" t="str">
        <f>T("JURIDICO                                          ")</f>
        <v xml:space="preserve">JURIDICO                                          </v>
      </c>
      <c r="C12289" t="str">
        <f>T("SALAMANCA           ")</f>
        <v xml:space="preserve">SALAMANCA           </v>
      </c>
      <c r="D12289" t="str">
        <f>T("LISTA               ")</f>
        <v xml:space="preserve">LISTA               </v>
      </c>
      <c r="E12289" t="str">
        <f>T("MT ")</f>
        <v xml:space="preserve">MT </v>
      </c>
      <c r="F12289" t="str">
        <f>T("MOTOCICLETAS   ")</f>
        <v xml:space="preserve">MOTOCICLETAS   </v>
      </c>
      <c r="G12289" t="str">
        <f>T("De 250,01 a 500 CENTIMETROS CUBICOS               ")</f>
        <v xml:space="preserve">De 250,01 a 500 CENTIMETROS CUBICOS               </v>
      </c>
      <c r="H12289" t="str">
        <f>T("GASOLINA                                          ")</f>
        <v xml:space="preserve">GASOLINA                                          </v>
      </c>
      <c r="I12289">
        <v>20</v>
      </c>
    </row>
    <row r="12290" spans="1:9">
      <c r="A12290" t="str">
        <f>T("2018")</f>
        <v>2018</v>
      </c>
      <c r="B12290" t="str">
        <f>T("JURIDICO                                          ")</f>
        <v xml:space="preserve">JURIDICO                                          </v>
      </c>
      <c r="C12290" t="str">
        <f>T("SALAMANCA           ")</f>
        <v xml:space="preserve">SALAMANCA           </v>
      </c>
      <c r="D12290" t="str">
        <f>T("LISTA               ")</f>
        <v xml:space="preserve">LISTA               </v>
      </c>
      <c r="E12290" t="str">
        <f>T("MT ")</f>
        <v xml:space="preserve">MT </v>
      </c>
      <c r="F12290" t="str">
        <f>T("MOTOCICLETAS   ")</f>
        <v xml:space="preserve">MOTOCICLETAS   </v>
      </c>
      <c r="G12290" t="str">
        <f>T("De 500,01 a 1.000 CENTIMETROS CUBICOS             ")</f>
        <v xml:space="preserve">De 500,01 a 1.000 CENTIMETROS CUBICOS             </v>
      </c>
      <c r="H12290" t="str">
        <f>T("GASOLINA                                          ")</f>
        <v xml:space="preserve">GASOLINA                                          </v>
      </c>
      <c r="I12290">
        <v>29</v>
      </c>
    </row>
    <row r="12291" spans="1:9">
      <c r="A12291" t="str">
        <f>T("2018")</f>
        <v>2018</v>
      </c>
      <c r="B12291" t="str">
        <f>T("JURIDICO                                          ")</f>
        <v xml:space="preserve">JURIDICO                                          </v>
      </c>
      <c r="C12291" t="str">
        <f>T("SALAMANCA           ")</f>
        <v xml:space="preserve">SALAMANCA           </v>
      </c>
      <c r="D12291" t="str">
        <f>T("LISTA               ")</f>
        <v xml:space="preserve">LISTA               </v>
      </c>
      <c r="E12291" t="str">
        <f>T("MT ")</f>
        <v xml:space="preserve">MT </v>
      </c>
      <c r="F12291" t="str">
        <f>T("MOTOCICLETAS   ")</f>
        <v xml:space="preserve">MOTOCICLETAS   </v>
      </c>
      <c r="G12291" t="str">
        <f>T("De 1.000,01 CENTIMETROS CUBICOS en adelante       ")</f>
        <v xml:space="preserve">De 1.000,01 CENTIMETROS CUBICOS en adelante       </v>
      </c>
      <c r="H12291" t="str">
        <f>T("GASOLINA                                          ")</f>
        <v xml:space="preserve">GASOLINA                                          </v>
      </c>
      <c r="I12291">
        <v>12</v>
      </c>
    </row>
    <row r="12292" spans="1:9">
      <c r="A12292" t="str">
        <f>T("2018")</f>
        <v>2018</v>
      </c>
      <c r="B12292" t="str">
        <f>T("JURIDICO                                          ")</f>
        <v xml:space="preserve">JURIDICO                                          </v>
      </c>
      <c r="C12292" t="str">
        <f>T("SALAMANCA           ")</f>
        <v xml:space="preserve">SALAMANCA           </v>
      </c>
      <c r="D12292" t="str">
        <f>T("CASTELLANA          ")</f>
        <v xml:space="preserve">CASTELLANA          </v>
      </c>
      <c r="E12292" t="str">
        <f>T("MT ")</f>
        <v xml:space="preserve">MT </v>
      </c>
      <c r="F12292" t="str">
        <f>T("MOTOCICLETAS   ")</f>
        <v xml:space="preserve">MOTOCICLETAS   </v>
      </c>
      <c r="G12292" t="str">
        <f>T("De menos de 125,01 CENTIMETROS CUBICOS            ")</f>
        <v xml:space="preserve">De menos de 125,01 CENTIMETROS CUBICOS            </v>
      </c>
      <c r="H12292" t="str">
        <f>T("GASOLINA                                          ")</f>
        <v xml:space="preserve">GASOLINA                                          </v>
      </c>
      <c r="I12292">
        <v>102</v>
      </c>
    </row>
    <row r="12293" spans="1:9">
      <c r="A12293" t="str">
        <f>T("2018")</f>
        <v>2018</v>
      </c>
      <c r="B12293" t="str">
        <f>T("JURIDICO                                          ")</f>
        <v xml:space="preserve">JURIDICO                                          </v>
      </c>
      <c r="C12293" t="str">
        <f>T("SALAMANCA           ")</f>
        <v xml:space="preserve">SALAMANCA           </v>
      </c>
      <c r="D12293" t="str">
        <f>T("CASTELLANA          ")</f>
        <v xml:space="preserve">CASTELLANA          </v>
      </c>
      <c r="E12293" t="str">
        <f>T("MT ")</f>
        <v xml:space="preserve">MT </v>
      </c>
      <c r="F12293" t="str">
        <f>T("MOTOCICLETAS   ")</f>
        <v xml:space="preserve">MOTOCICLETAS   </v>
      </c>
      <c r="G12293" t="str">
        <f>T("De 125,01 a 250 CENTIMETROS CUBICOS               ")</f>
        <v xml:space="preserve">De 125,01 a 250 CENTIMETROS CUBICOS               </v>
      </c>
      <c r="H12293" t="str">
        <f>T("GASOLINA                                          ")</f>
        <v xml:space="preserve">GASOLINA                                          </v>
      </c>
      <c r="I12293">
        <v>48</v>
      </c>
    </row>
    <row r="12294" spans="1:9">
      <c r="A12294" t="str">
        <f>T("2018")</f>
        <v>2018</v>
      </c>
      <c r="B12294" t="str">
        <f>T("JURIDICO                                          ")</f>
        <v xml:space="preserve">JURIDICO                                          </v>
      </c>
      <c r="C12294" t="str">
        <f>T("SALAMANCA           ")</f>
        <v xml:space="preserve">SALAMANCA           </v>
      </c>
      <c r="D12294" t="str">
        <f>T("CASTELLANA          ")</f>
        <v xml:space="preserve">CASTELLANA          </v>
      </c>
      <c r="E12294" t="str">
        <f>T("MT ")</f>
        <v xml:space="preserve">MT </v>
      </c>
      <c r="F12294" t="str">
        <f>T("MOTOCICLETAS   ")</f>
        <v xml:space="preserve">MOTOCICLETAS   </v>
      </c>
      <c r="G12294" t="str">
        <f>T("De 250,01 a 500 CENTIMETROS CUBICOS               ")</f>
        <v xml:space="preserve">De 250,01 a 500 CENTIMETROS CUBICOS               </v>
      </c>
      <c r="H12294" t="str">
        <f>T("GASOLINA                                          ")</f>
        <v xml:space="preserve">GASOLINA                                          </v>
      </c>
      <c r="I12294">
        <v>53</v>
      </c>
    </row>
    <row r="12295" spans="1:9">
      <c r="A12295" t="str">
        <f>T("2018")</f>
        <v>2018</v>
      </c>
      <c r="B12295" t="str">
        <f>T("JURIDICO                                          ")</f>
        <v xml:space="preserve">JURIDICO                                          </v>
      </c>
      <c r="C12295" t="str">
        <f>T("SALAMANCA           ")</f>
        <v xml:space="preserve">SALAMANCA           </v>
      </c>
      <c r="D12295" t="str">
        <f>T("CASTELLANA          ")</f>
        <v xml:space="preserve">CASTELLANA          </v>
      </c>
      <c r="E12295" t="str">
        <f>T("MT ")</f>
        <v xml:space="preserve">MT </v>
      </c>
      <c r="F12295" t="str">
        <f>T("MOTOCICLETAS   ")</f>
        <v xml:space="preserve">MOTOCICLETAS   </v>
      </c>
      <c r="G12295" t="str">
        <f>T("De 500,01 a 1.000 CENTIMETROS CUBICOS             ")</f>
        <v xml:space="preserve">De 500,01 a 1.000 CENTIMETROS CUBICOS             </v>
      </c>
      <c r="H12295" t="str">
        <f>T("GASOLINA                                          ")</f>
        <v xml:space="preserve">GASOLINA                                          </v>
      </c>
      <c r="I12295">
        <v>63</v>
      </c>
    </row>
    <row r="12296" spans="1:9">
      <c r="A12296" t="str">
        <f>T("2018")</f>
        <v>2018</v>
      </c>
      <c r="B12296" t="str">
        <f>T("JURIDICO                                          ")</f>
        <v xml:space="preserve">JURIDICO                                          </v>
      </c>
      <c r="C12296" t="str">
        <f>T("SALAMANCA           ")</f>
        <v xml:space="preserve">SALAMANCA           </v>
      </c>
      <c r="D12296" t="str">
        <f>T("CASTELLANA          ")</f>
        <v xml:space="preserve">CASTELLANA          </v>
      </c>
      <c r="E12296" t="str">
        <f>T("MT ")</f>
        <v xml:space="preserve">MT </v>
      </c>
      <c r="F12296" t="str">
        <f>T("MOTOCICLETAS   ")</f>
        <v xml:space="preserve">MOTOCICLETAS   </v>
      </c>
      <c r="G12296" t="str">
        <f>T("De 1.000,01 CENTIMETROS CUBICOS en adelante       ")</f>
        <v xml:space="preserve">De 1.000,01 CENTIMETROS CUBICOS en adelante       </v>
      </c>
      <c r="H12296" t="str">
        <f>T("GASOLINA                                          ")</f>
        <v xml:space="preserve">GASOLINA                                          </v>
      </c>
      <c r="I12296">
        <v>34</v>
      </c>
    </row>
    <row r="12297" spans="1:9">
      <c r="A12297" t="str">
        <f>T("2018")</f>
        <v>2018</v>
      </c>
      <c r="B12297" t="str">
        <f>T("Entidad sin personalidad jurídica (art. 35.4 LGT) ")</f>
        <v xml:space="preserve">Entidad sin personalidad jurídica (art. 35.4 LGT) </v>
      </c>
      <c r="C12297" t="str">
        <f>T("SALAMANCA           ")</f>
        <v xml:space="preserve">SALAMANCA           </v>
      </c>
      <c r="D12297" t="str">
        <f>T("RECOLETOS           ")</f>
        <v xml:space="preserve">RECOLETOS           </v>
      </c>
      <c r="E12297" t="str">
        <f>T("MT ")</f>
        <v xml:space="preserve">MT </v>
      </c>
      <c r="F12297" t="str">
        <f>T("MOTOCICLETAS   ")</f>
        <v xml:space="preserve">MOTOCICLETAS   </v>
      </c>
      <c r="G12297" t="str">
        <f>T("De menos de 125,01 CENTIMETROS CUBICOS            ")</f>
        <v xml:space="preserve">De menos de 125,01 CENTIMETROS CUBICOS            </v>
      </c>
      <c r="I12297">
        <v>1</v>
      </c>
    </row>
    <row r="12298" spans="1:9">
      <c r="A12298" t="str">
        <f>T("2018")</f>
        <v>2018</v>
      </c>
      <c r="B12298" t="str">
        <f>T("Entidad sin personalidad jurídica (art. 35.4 LGT) ")</f>
        <v xml:space="preserve">Entidad sin personalidad jurídica (art. 35.4 LGT) </v>
      </c>
      <c r="C12298" t="str">
        <f>T("SALAMANCA           ")</f>
        <v xml:space="preserve">SALAMANCA           </v>
      </c>
      <c r="D12298" t="str">
        <f>T("GOYA                ")</f>
        <v xml:space="preserve">GOYA                </v>
      </c>
      <c r="E12298" t="str">
        <f>T("MT ")</f>
        <v xml:space="preserve">MT </v>
      </c>
      <c r="F12298" t="str">
        <f>T("MOTOCICLETAS   ")</f>
        <v xml:space="preserve">MOTOCICLETAS   </v>
      </c>
      <c r="G12298" t="str">
        <f>T("De 250,01 a 500 CENTIMETROS CUBICOS               ")</f>
        <v xml:space="preserve">De 250,01 a 500 CENTIMETROS CUBICOS               </v>
      </c>
      <c r="I12298">
        <v>1</v>
      </c>
    </row>
    <row r="12299" spans="1:9">
      <c r="A12299" t="str">
        <f>T("2018")</f>
        <v>2018</v>
      </c>
      <c r="B12299" t="str">
        <f>T("Entidad sin personalidad jurídica (art. 35.4 LGT) ")</f>
        <v xml:space="preserve">Entidad sin personalidad jurídica (art. 35.4 LGT) </v>
      </c>
      <c r="C12299" t="str">
        <f>T("SALAMANCA           ")</f>
        <v xml:space="preserve">SALAMANCA           </v>
      </c>
      <c r="D12299" t="str">
        <f>T("FUENTE DEL BERRO    ")</f>
        <v xml:space="preserve">FUENTE DEL BERRO    </v>
      </c>
      <c r="E12299" t="str">
        <f>T("MT ")</f>
        <v xml:space="preserve">MT </v>
      </c>
      <c r="F12299" t="str">
        <f>T("MOTOCICLETAS   ")</f>
        <v xml:space="preserve">MOTOCICLETAS   </v>
      </c>
      <c r="G12299" t="str">
        <f>T("De menos de 125,01 CENTIMETROS CUBICOS            ")</f>
        <v xml:space="preserve">De menos de 125,01 CENTIMETROS CUBICOS            </v>
      </c>
      <c r="I12299">
        <v>1</v>
      </c>
    </row>
    <row r="12300" spans="1:9">
      <c r="A12300" t="str">
        <f>T("2018")</f>
        <v>2018</v>
      </c>
      <c r="B12300" t="str">
        <f>T("Entidad sin personalidad jurídica (art. 35.4 LGT) ")</f>
        <v xml:space="preserve">Entidad sin personalidad jurídica (art. 35.4 LGT) </v>
      </c>
      <c r="C12300" t="str">
        <f>T("SALAMANCA           ")</f>
        <v xml:space="preserve">SALAMANCA           </v>
      </c>
      <c r="D12300" t="str">
        <f>T("FUENTE DEL BERRO    ")</f>
        <v xml:space="preserve">FUENTE DEL BERRO    </v>
      </c>
      <c r="E12300" t="str">
        <f>T("MT ")</f>
        <v xml:space="preserve">MT </v>
      </c>
      <c r="F12300" t="str">
        <f>T("MOTOCICLETAS   ")</f>
        <v xml:space="preserve">MOTOCICLETAS   </v>
      </c>
      <c r="G12300" t="str">
        <f>T("De 500,01 a 1.000 CENTIMETROS CUBICOS             ")</f>
        <v xml:space="preserve">De 500,01 a 1.000 CENTIMETROS CUBICOS             </v>
      </c>
      <c r="I12300">
        <v>1</v>
      </c>
    </row>
    <row r="12301" spans="1:9">
      <c r="A12301" t="str">
        <f>T("2018")</f>
        <v>2018</v>
      </c>
      <c r="B12301" t="str">
        <f>T("Entidad sin personalidad jurídica (art. 35.4 LGT) ")</f>
        <v xml:space="preserve">Entidad sin personalidad jurídica (art. 35.4 LGT) </v>
      </c>
      <c r="C12301" t="str">
        <f>T("SALAMANCA           ")</f>
        <v xml:space="preserve">SALAMANCA           </v>
      </c>
      <c r="D12301" t="str">
        <f>T("GUINDALERA          ")</f>
        <v xml:space="preserve">GUINDALERA          </v>
      </c>
      <c r="E12301" t="str">
        <f>T("MT ")</f>
        <v xml:space="preserve">MT </v>
      </c>
      <c r="F12301" t="str">
        <f>T("MOTOCICLETAS   ")</f>
        <v xml:space="preserve">MOTOCICLETAS   </v>
      </c>
      <c r="G12301" t="str">
        <f>T("De menos de 125,01 CENTIMETROS CUBICOS            ")</f>
        <v xml:space="preserve">De menos de 125,01 CENTIMETROS CUBICOS            </v>
      </c>
      <c r="I12301">
        <v>2</v>
      </c>
    </row>
    <row r="12302" spans="1:9">
      <c r="A12302" t="str">
        <f>T("2018")</f>
        <v>2018</v>
      </c>
      <c r="B12302" t="str">
        <f>T("Entidad sin personalidad jurídica (art. 35.4 LGT) ")</f>
        <v xml:space="preserve">Entidad sin personalidad jurídica (art. 35.4 LGT) </v>
      </c>
      <c r="C12302" t="str">
        <f>T("SALAMANCA           ")</f>
        <v xml:space="preserve">SALAMANCA           </v>
      </c>
      <c r="D12302" t="str">
        <f>T("GUINDALERA          ")</f>
        <v xml:space="preserve">GUINDALERA          </v>
      </c>
      <c r="E12302" t="str">
        <f>T("MT ")</f>
        <v xml:space="preserve">MT </v>
      </c>
      <c r="F12302" t="str">
        <f>T("MOTOCICLETAS   ")</f>
        <v xml:space="preserve">MOTOCICLETAS   </v>
      </c>
      <c r="G12302" t="str">
        <f>T("De 125,01 a 250 CENTIMETROS CUBICOS               ")</f>
        <v xml:space="preserve">De 125,01 a 250 CENTIMETROS CUBICOS               </v>
      </c>
      <c r="I12302">
        <v>1</v>
      </c>
    </row>
    <row r="12303" spans="1:9">
      <c r="A12303" t="str">
        <f>T("2018")</f>
        <v>2018</v>
      </c>
      <c r="B12303" t="str">
        <f>T("Entidad sin personalidad jurídica (art. 35.4 LGT) ")</f>
        <v xml:space="preserve">Entidad sin personalidad jurídica (art. 35.4 LGT) </v>
      </c>
      <c r="C12303" t="str">
        <f>T("SALAMANCA           ")</f>
        <v xml:space="preserve">SALAMANCA           </v>
      </c>
      <c r="D12303" t="str">
        <f>T("LISTA               ")</f>
        <v xml:space="preserve">LISTA               </v>
      </c>
      <c r="E12303" t="str">
        <f>T("MT ")</f>
        <v xml:space="preserve">MT </v>
      </c>
      <c r="F12303" t="str">
        <f>T("MOTOCICLETAS   ")</f>
        <v xml:space="preserve">MOTOCICLETAS   </v>
      </c>
      <c r="G12303" t="str">
        <f>T("De menos de 125,01 CENTIMETROS CUBICOS            ")</f>
        <v xml:space="preserve">De menos de 125,01 CENTIMETROS CUBICOS            </v>
      </c>
      <c r="I12303">
        <v>2</v>
      </c>
    </row>
    <row r="12304" spans="1:9">
      <c r="A12304" t="str">
        <f>T("2018")</f>
        <v>2018</v>
      </c>
      <c r="B12304" t="str">
        <f>T("Entidad sin personalidad jurídica (art. 35.4 LGT) ")</f>
        <v xml:space="preserve">Entidad sin personalidad jurídica (art. 35.4 LGT) </v>
      </c>
      <c r="C12304" t="str">
        <f>T("SALAMANCA           ")</f>
        <v xml:space="preserve">SALAMANCA           </v>
      </c>
      <c r="D12304" t="str">
        <f>T("LISTA               ")</f>
        <v xml:space="preserve">LISTA               </v>
      </c>
      <c r="E12304" t="str">
        <f>T("MT ")</f>
        <v xml:space="preserve">MT </v>
      </c>
      <c r="F12304" t="str">
        <f>T("MOTOCICLETAS   ")</f>
        <v xml:space="preserve">MOTOCICLETAS   </v>
      </c>
      <c r="G12304" t="str">
        <f>T("De 125,01 a 250 CENTIMETROS CUBICOS               ")</f>
        <v xml:space="preserve">De 125,01 a 250 CENTIMETROS CUBICOS               </v>
      </c>
      <c r="I12304">
        <v>1</v>
      </c>
    </row>
    <row r="12305" spans="1:9">
      <c r="A12305" t="str">
        <f>T("2018")</f>
        <v>2018</v>
      </c>
      <c r="B12305" t="str">
        <f>T("Entidad sin personalidad jurídica (art. 35.4 LGT) ")</f>
        <v xml:space="preserve">Entidad sin personalidad jurídica (art. 35.4 LGT) </v>
      </c>
      <c r="C12305" t="str">
        <f>T("SALAMANCA           ")</f>
        <v xml:space="preserve">SALAMANCA           </v>
      </c>
      <c r="D12305" t="str">
        <f>T("CASTELLANA          ")</f>
        <v xml:space="preserve">CASTELLANA          </v>
      </c>
      <c r="E12305" t="str">
        <f>T("MT ")</f>
        <v xml:space="preserve">MT </v>
      </c>
      <c r="F12305" t="str">
        <f>T("MOTOCICLETAS   ")</f>
        <v xml:space="preserve">MOTOCICLETAS   </v>
      </c>
      <c r="G12305" t="str">
        <f>T("De menos de 125,01 CENTIMETROS CUBICOS            ")</f>
        <v xml:space="preserve">De menos de 125,01 CENTIMETROS CUBICOS            </v>
      </c>
      <c r="I12305">
        <v>1</v>
      </c>
    </row>
    <row r="12306" spans="1:9">
      <c r="A12306" t="str">
        <f>T("2018")</f>
        <v>2018</v>
      </c>
      <c r="B12306" t="str">
        <f>T("Entidad sin personalidad jurídica (art. 35.4 LGT) ")</f>
        <v xml:space="preserve">Entidad sin personalidad jurídica (art. 35.4 LGT) </v>
      </c>
      <c r="C12306" t="str">
        <f>T("SALAMANCA           ")</f>
        <v xml:space="preserve">SALAMANCA           </v>
      </c>
      <c r="D12306" t="str">
        <f>T("CASTELLANA          ")</f>
        <v xml:space="preserve">CASTELLANA          </v>
      </c>
      <c r="E12306" t="str">
        <f>T("MT ")</f>
        <v xml:space="preserve">MT </v>
      </c>
      <c r="F12306" t="str">
        <f>T("MOTOCICLETAS   ")</f>
        <v xml:space="preserve">MOTOCICLETAS   </v>
      </c>
      <c r="G12306" t="str">
        <f>T("De 1.000,01 CENTIMETROS CUBICOS en adelante       ")</f>
        <v xml:space="preserve">De 1.000,01 CENTIMETROS CUBICOS en adelante       </v>
      </c>
      <c r="I12306">
        <v>1</v>
      </c>
    </row>
    <row r="12307" spans="1:9">
      <c r="A12307" t="str">
        <f>T("2018")</f>
        <v>2018</v>
      </c>
      <c r="B12307" t="str">
        <f>T("FISICO                                            ")</f>
        <v xml:space="preserve">FISICO                                            </v>
      </c>
      <c r="C12307" t="str">
        <f>T("SALAMANCA           ")</f>
        <v xml:space="preserve">SALAMANCA           </v>
      </c>
      <c r="D12307" t="str">
        <f>T("RECOLETOS           ")</f>
        <v xml:space="preserve">RECOLETOS           </v>
      </c>
      <c r="E12307" t="str">
        <f>T("MT ")</f>
        <v xml:space="preserve">MT </v>
      </c>
      <c r="F12307" t="str">
        <f>T("MOTOCICLETAS   ")</f>
        <v xml:space="preserve">MOTOCICLETAS   </v>
      </c>
      <c r="G12307" t="str">
        <f>T("De menos de 125,01 CENTIMETROS CUBICOS            ")</f>
        <v xml:space="preserve">De menos de 125,01 CENTIMETROS CUBICOS            </v>
      </c>
      <c r="I12307">
        <v>24</v>
      </c>
    </row>
    <row r="12308" spans="1:9">
      <c r="A12308" t="str">
        <f>T("2018")</f>
        <v>2018</v>
      </c>
      <c r="B12308" t="str">
        <f>T("FISICO                                            ")</f>
        <v xml:space="preserve">FISICO                                            </v>
      </c>
      <c r="C12308" t="str">
        <f>T("SALAMANCA           ")</f>
        <v xml:space="preserve">SALAMANCA           </v>
      </c>
      <c r="D12308" t="str">
        <f>T("RECOLETOS           ")</f>
        <v xml:space="preserve">RECOLETOS           </v>
      </c>
      <c r="E12308" t="str">
        <f>T("MT ")</f>
        <v xml:space="preserve">MT </v>
      </c>
      <c r="F12308" t="str">
        <f>T("MOTOCICLETAS   ")</f>
        <v xml:space="preserve">MOTOCICLETAS   </v>
      </c>
      <c r="G12308" t="str">
        <f>T("De 125,01 a 250 CENTIMETROS CUBICOS               ")</f>
        <v xml:space="preserve">De 125,01 a 250 CENTIMETROS CUBICOS               </v>
      </c>
      <c r="I12308">
        <v>17</v>
      </c>
    </row>
    <row r="12309" spans="1:9">
      <c r="A12309" t="str">
        <f>T("2018")</f>
        <v>2018</v>
      </c>
      <c r="B12309" t="str">
        <f>T("FISICO                                            ")</f>
        <v xml:space="preserve">FISICO                                            </v>
      </c>
      <c r="C12309" t="str">
        <f>T("SALAMANCA           ")</f>
        <v xml:space="preserve">SALAMANCA           </v>
      </c>
      <c r="D12309" t="str">
        <f>T("RECOLETOS           ")</f>
        <v xml:space="preserve">RECOLETOS           </v>
      </c>
      <c r="E12309" t="str">
        <f>T("MT ")</f>
        <v xml:space="preserve">MT </v>
      </c>
      <c r="F12309" t="str">
        <f>T("MOTOCICLETAS   ")</f>
        <v xml:space="preserve">MOTOCICLETAS   </v>
      </c>
      <c r="G12309" t="str">
        <f>T("De 250,01 a 500 CENTIMETROS CUBICOS               ")</f>
        <v xml:space="preserve">De 250,01 a 500 CENTIMETROS CUBICOS               </v>
      </c>
      <c r="I12309">
        <v>7</v>
      </c>
    </row>
    <row r="12310" spans="1:9">
      <c r="A12310" t="str">
        <f>T("2018")</f>
        <v>2018</v>
      </c>
      <c r="B12310" t="str">
        <f>T("FISICO                                            ")</f>
        <v xml:space="preserve">FISICO                                            </v>
      </c>
      <c r="C12310" t="str">
        <f>T("SALAMANCA           ")</f>
        <v xml:space="preserve">SALAMANCA           </v>
      </c>
      <c r="D12310" t="str">
        <f>T("RECOLETOS           ")</f>
        <v xml:space="preserve">RECOLETOS           </v>
      </c>
      <c r="E12310" t="str">
        <f>T("MT ")</f>
        <v xml:space="preserve">MT </v>
      </c>
      <c r="F12310" t="str">
        <f>T("MOTOCICLETAS   ")</f>
        <v xml:space="preserve">MOTOCICLETAS   </v>
      </c>
      <c r="G12310" t="str">
        <f>T("De 500,01 a 1.000 CENTIMETROS CUBICOS             ")</f>
        <v xml:space="preserve">De 500,01 a 1.000 CENTIMETROS CUBICOS             </v>
      </c>
      <c r="I12310">
        <v>11</v>
      </c>
    </row>
    <row r="12311" spans="1:9">
      <c r="A12311" t="str">
        <f>T("2018")</f>
        <v>2018</v>
      </c>
      <c r="B12311" t="str">
        <f>T("FISICO                                            ")</f>
        <v xml:space="preserve">FISICO                                            </v>
      </c>
      <c r="C12311" t="str">
        <f>T("SALAMANCA           ")</f>
        <v xml:space="preserve">SALAMANCA           </v>
      </c>
      <c r="D12311" t="str">
        <f>T("RECOLETOS           ")</f>
        <v xml:space="preserve">RECOLETOS           </v>
      </c>
      <c r="E12311" t="str">
        <f>T("MT ")</f>
        <v xml:space="preserve">MT </v>
      </c>
      <c r="F12311" t="str">
        <f>T("MOTOCICLETAS   ")</f>
        <v xml:space="preserve">MOTOCICLETAS   </v>
      </c>
      <c r="G12311" t="str">
        <f>T("De 1.000,01 CENTIMETROS CUBICOS en adelante       ")</f>
        <v xml:space="preserve">De 1.000,01 CENTIMETROS CUBICOS en adelante       </v>
      </c>
      <c r="I12311">
        <v>4</v>
      </c>
    </row>
    <row r="12312" spans="1:9">
      <c r="A12312" t="str">
        <f>T("2018")</f>
        <v>2018</v>
      </c>
      <c r="B12312" t="str">
        <f>T("FISICO                                            ")</f>
        <v xml:space="preserve">FISICO                                            </v>
      </c>
      <c r="C12312" t="str">
        <f>T("SALAMANCA           ")</f>
        <v xml:space="preserve">SALAMANCA           </v>
      </c>
      <c r="D12312" t="str">
        <f>T("GOYA                ")</f>
        <v xml:space="preserve">GOYA                </v>
      </c>
      <c r="E12312" t="str">
        <f>T("MT ")</f>
        <v xml:space="preserve">MT </v>
      </c>
      <c r="F12312" t="str">
        <f>T("MOTOCICLETAS   ")</f>
        <v xml:space="preserve">MOTOCICLETAS   </v>
      </c>
      <c r="G12312" t="str">
        <f>T("De menos de 125,01 CENTIMETROS CUBICOS            ")</f>
        <v xml:space="preserve">De menos de 125,01 CENTIMETROS CUBICOS            </v>
      </c>
      <c r="I12312">
        <v>24</v>
      </c>
    </row>
    <row r="12313" spans="1:9">
      <c r="A12313" t="str">
        <f>T("2018")</f>
        <v>2018</v>
      </c>
      <c r="B12313" t="str">
        <f>T("FISICO                                            ")</f>
        <v xml:space="preserve">FISICO                                            </v>
      </c>
      <c r="C12313" t="str">
        <f>T("SALAMANCA           ")</f>
        <v xml:space="preserve">SALAMANCA           </v>
      </c>
      <c r="D12313" t="str">
        <f>T("GOYA                ")</f>
        <v xml:space="preserve">GOYA                </v>
      </c>
      <c r="E12313" t="str">
        <f>T("MT ")</f>
        <v xml:space="preserve">MT </v>
      </c>
      <c r="F12313" t="str">
        <f>T("MOTOCICLETAS   ")</f>
        <v xml:space="preserve">MOTOCICLETAS   </v>
      </c>
      <c r="G12313" t="str">
        <f>T("De 125,01 a 250 CENTIMETROS CUBICOS               ")</f>
        <v xml:space="preserve">De 125,01 a 250 CENTIMETROS CUBICOS               </v>
      </c>
      <c r="I12313">
        <v>23</v>
      </c>
    </row>
    <row r="12314" spans="1:9">
      <c r="A12314" t="str">
        <f>T("2018")</f>
        <v>2018</v>
      </c>
      <c r="B12314" t="str">
        <f>T("FISICO                                            ")</f>
        <v xml:space="preserve">FISICO                                            </v>
      </c>
      <c r="C12314" t="str">
        <f>T("SALAMANCA           ")</f>
        <v xml:space="preserve">SALAMANCA           </v>
      </c>
      <c r="D12314" t="str">
        <f>T("GOYA                ")</f>
        <v xml:space="preserve">GOYA                </v>
      </c>
      <c r="E12314" t="str">
        <f>T("MT ")</f>
        <v xml:space="preserve">MT </v>
      </c>
      <c r="F12314" t="str">
        <f>T("MOTOCICLETAS   ")</f>
        <v xml:space="preserve">MOTOCICLETAS   </v>
      </c>
      <c r="G12314" t="str">
        <f>T("De 250,01 a 500 CENTIMETROS CUBICOS               ")</f>
        <v xml:space="preserve">De 250,01 a 500 CENTIMETROS CUBICOS               </v>
      </c>
      <c r="I12314">
        <v>13</v>
      </c>
    </row>
    <row r="12315" spans="1:9">
      <c r="A12315" t="str">
        <f>T("2018")</f>
        <v>2018</v>
      </c>
      <c r="B12315" t="str">
        <f>T("FISICO                                            ")</f>
        <v xml:space="preserve">FISICO                                            </v>
      </c>
      <c r="C12315" t="str">
        <f>T("SALAMANCA           ")</f>
        <v xml:space="preserve">SALAMANCA           </v>
      </c>
      <c r="D12315" t="str">
        <f>T("GOYA                ")</f>
        <v xml:space="preserve">GOYA                </v>
      </c>
      <c r="E12315" t="str">
        <f>T("MT ")</f>
        <v xml:space="preserve">MT </v>
      </c>
      <c r="F12315" t="str">
        <f>T("MOTOCICLETAS   ")</f>
        <v xml:space="preserve">MOTOCICLETAS   </v>
      </c>
      <c r="G12315" t="str">
        <f>T("De 500,01 a 1.000 CENTIMETROS CUBICOS             ")</f>
        <v xml:space="preserve">De 500,01 a 1.000 CENTIMETROS CUBICOS             </v>
      </c>
      <c r="I12315">
        <v>24</v>
      </c>
    </row>
    <row r="12316" spans="1:9">
      <c r="A12316" t="str">
        <f>T("2018")</f>
        <v>2018</v>
      </c>
      <c r="B12316" t="str">
        <f>T("FISICO                                            ")</f>
        <v xml:space="preserve">FISICO                                            </v>
      </c>
      <c r="C12316" t="str">
        <f>T("SALAMANCA           ")</f>
        <v xml:space="preserve">SALAMANCA           </v>
      </c>
      <c r="D12316" t="str">
        <f>T("GOYA                ")</f>
        <v xml:space="preserve">GOYA                </v>
      </c>
      <c r="E12316" t="str">
        <f>T("MT ")</f>
        <v xml:space="preserve">MT </v>
      </c>
      <c r="F12316" t="str">
        <f>T("MOTOCICLETAS   ")</f>
        <v xml:space="preserve">MOTOCICLETAS   </v>
      </c>
      <c r="G12316" t="str">
        <f>T("De 1.000,01 CENTIMETROS CUBICOS en adelante       ")</f>
        <v xml:space="preserve">De 1.000,01 CENTIMETROS CUBICOS en adelante       </v>
      </c>
      <c r="I12316">
        <v>6</v>
      </c>
    </row>
    <row r="12317" spans="1:9">
      <c r="A12317" t="str">
        <f>T("2018")</f>
        <v>2018</v>
      </c>
      <c r="B12317" t="str">
        <f>T("FISICO                                            ")</f>
        <v xml:space="preserve">FISICO                                            </v>
      </c>
      <c r="C12317" t="str">
        <f>T("SALAMANCA           ")</f>
        <v xml:space="preserve">SALAMANCA           </v>
      </c>
      <c r="D12317" t="str">
        <f>T("FUENTE DEL BERRO    ")</f>
        <v xml:space="preserve">FUENTE DEL BERRO    </v>
      </c>
      <c r="E12317" t="str">
        <f>T("MT ")</f>
        <v xml:space="preserve">MT </v>
      </c>
      <c r="F12317" t="str">
        <f>T("MOTOCICLETAS   ")</f>
        <v xml:space="preserve">MOTOCICLETAS   </v>
      </c>
      <c r="G12317" t="str">
        <f>T("De menos de 125,01 CENTIMETROS CUBICOS            ")</f>
        <v xml:space="preserve">De menos de 125,01 CENTIMETROS CUBICOS            </v>
      </c>
      <c r="I12317">
        <v>11</v>
      </c>
    </row>
    <row r="12318" spans="1:9">
      <c r="A12318" t="str">
        <f>T("2018")</f>
        <v>2018</v>
      </c>
      <c r="B12318" t="str">
        <f>T("FISICO                                            ")</f>
        <v xml:space="preserve">FISICO                                            </v>
      </c>
      <c r="C12318" t="str">
        <f>T("SALAMANCA           ")</f>
        <v xml:space="preserve">SALAMANCA           </v>
      </c>
      <c r="D12318" t="str">
        <f>T("FUENTE DEL BERRO    ")</f>
        <v xml:space="preserve">FUENTE DEL BERRO    </v>
      </c>
      <c r="E12318" t="str">
        <f>T("MT ")</f>
        <v xml:space="preserve">MT </v>
      </c>
      <c r="F12318" t="str">
        <f>T("MOTOCICLETAS   ")</f>
        <v xml:space="preserve">MOTOCICLETAS   </v>
      </c>
      <c r="G12318" t="str">
        <f>T("De 125,01 a 250 CENTIMETROS CUBICOS               ")</f>
        <v xml:space="preserve">De 125,01 a 250 CENTIMETROS CUBICOS               </v>
      </c>
      <c r="I12318">
        <v>12</v>
      </c>
    </row>
    <row r="12319" spans="1:9">
      <c r="A12319" t="str">
        <f>T("2018")</f>
        <v>2018</v>
      </c>
      <c r="B12319" t="str">
        <f>T("FISICO                                            ")</f>
        <v xml:space="preserve">FISICO                                            </v>
      </c>
      <c r="C12319" t="str">
        <f>T("SALAMANCA           ")</f>
        <v xml:space="preserve">SALAMANCA           </v>
      </c>
      <c r="D12319" t="str">
        <f>T("FUENTE DEL BERRO    ")</f>
        <v xml:space="preserve">FUENTE DEL BERRO    </v>
      </c>
      <c r="E12319" t="str">
        <f>T("MT ")</f>
        <v xml:space="preserve">MT </v>
      </c>
      <c r="F12319" t="str">
        <f>T("MOTOCICLETAS   ")</f>
        <v xml:space="preserve">MOTOCICLETAS   </v>
      </c>
      <c r="G12319" t="str">
        <f>T("De 250,01 a 500 CENTIMETROS CUBICOS               ")</f>
        <v xml:space="preserve">De 250,01 a 500 CENTIMETROS CUBICOS               </v>
      </c>
      <c r="I12319">
        <v>6</v>
      </c>
    </row>
    <row r="12320" spans="1:9">
      <c r="A12320" t="str">
        <f>T("2018")</f>
        <v>2018</v>
      </c>
      <c r="B12320" t="str">
        <f>T("FISICO                                            ")</f>
        <v xml:space="preserve">FISICO                                            </v>
      </c>
      <c r="C12320" t="str">
        <f>T("SALAMANCA           ")</f>
        <v xml:space="preserve">SALAMANCA           </v>
      </c>
      <c r="D12320" t="str">
        <f>T("FUENTE DEL BERRO    ")</f>
        <v xml:space="preserve">FUENTE DEL BERRO    </v>
      </c>
      <c r="E12320" t="str">
        <f>T("MT ")</f>
        <v xml:space="preserve">MT </v>
      </c>
      <c r="F12320" t="str">
        <f>T("MOTOCICLETAS   ")</f>
        <v xml:space="preserve">MOTOCICLETAS   </v>
      </c>
      <c r="G12320" t="str">
        <f>T("De 500,01 a 1.000 CENTIMETROS CUBICOS             ")</f>
        <v xml:space="preserve">De 500,01 a 1.000 CENTIMETROS CUBICOS             </v>
      </c>
      <c r="I12320">
        <v>17</v>
      </c>
    </row>
    <row r="12321" spans="1:9">
      <c r="A12321" t="str">
        <f>T("2018")</f>
        <v>2018</v>
      </c>
      <c r="B12321" t="str">
        <f>T("FISICO                                            ")</f>
        <v xml:space="preserve">FISICO                                            </v>
      </c>
      <c r="C12321" t="str">
        <f>T("SALAMANCA           ")</f>
        <v xml:space="preserve">SALAMANCA           </v>
      </c>
      <c r="D12321" t="str">
        <f>T("FUENTE DEL BERRO    ")</f>
        <v xml:space="preserve">FUENTE DEL BERRO    </v>
      </c>
      <c r="E12321" t="str">
        <f>T("MT ")</f>
        <v xml:space="preserve">MT </v>
      </c>
      <c r="F12321" t="str">
        <f>T("MOTOCICLETAS   ")</f>
        <v xml:space="preserve">MOTOCICLETAS   </v>
      </c>
      <c r="G12321" t="str">
        <f>T("De 1.000,01 CENTIMETROS CUBICOS en adelante       ")</f>
        <v xml:space="preserve">De 1.000,01 CENTIMETROS CUBICOS en adelante       </v>
      </c>
      <c r="I12321">
        <v>1</v>
      </c>
    </row>
    <row r="12322" spans="1:9">
      <c r="A12322" t="str">
        <f>T("2018")</f>
        <v>2018</v>
      </c>
      <c r="B12322" t="str">
        <f>T("FISICO                                            ")</f>
        <v xml:space="preserve">FISICO                                            </v>
      </c>
      <c r="C12322" t="str">
        <f>T("SALAMANCA           ")</f>
        <v xml:space="preserve">SALAMANCA           </v>
      </c>
      <c r="D12322" t="str">
        <f>T("GUINDALERA          ")</f>
        <v xml:space="preserve">GUINDALERA          </v>
      </c>
      <c r="E12322" t="str">
        <f>T("MT ")</f>
        <v xml:space="preserve">MT </v>
      </c>
      <c r="F12322" t="str">
        <f>T("MOTOCICLETAS   ")</f>
        <v xml:space="preserve">MOTOCICLETAS   </v>
      </c>
      <c r="G12322" t="str">
        <f>T("De menos de 125,01 CENTIMETROS CUBICOS            ")</f>
        <v xml:space="preserve">De menos de 125,01 CENTIMETROS CUBICOS            </v>
      </c>
      <c r="I12322">
        <v>31</v>
      </c>
    </row>
    <row r="12323" spans="1:9">
      <c r="A12323" t="str">
        <f>T("2018")</f>
        <v>2018</v>
      </c>
      <c r="B12323" t="str">
        <f>T("FISICO                                            ")</f>
        <v xml:space="preserve">FISICO                                            </v>
      </c>
      <c r="C12323" t="str">
        <f>T("SALAMANCA           ")</f>
        <v xml:space="preserve">SALAMANCA           </v>
      </c>
      <c r="D12323" t="str">
        <f>T("GUINDALERA          ")</f>
        <v xml:space="preserve">GUINDALERA          </v>
      </c>
      <c r="E12323" t="str">
        <f>T("MT ")</f>
        <v xml:space="preserve">MT </v>
      </c>
      <c r="F12323" t="str">
        <f>T("MOTOCICLETAS   ")</f>
        <v xml:space="preserve">MOTOCICLETAS   </v>
      </c>
      <c r="G12323" t="str">
        <f>T("De 125,01 a 250 CENTIMETROS CUBICOS               ")</f>
        <v xml:space="preserve">De 125,01 a 250 CENTIMETROS CUBICOS               </v>
      </c>
      <c r="I12323">
        <v>28</v>
      </c>
    </row>
    <row r="12324" spans="1:9">
      <c r="A12324" t="str">
        <f>T("2018")</f>
        <v>2018</v>
      </c>
      <c r="B12324" t="str">
        <f>T("FISICO                                            ")</f>
        <v xml:space="preserve">FISICO                                            </v>
      </c>
      <c r="C12324" t="str">
        <f>T("SALAMANCA           ")</f>
        <v xml:space="preserve">SALAMANCA           </v>
      </c>
      <c r="D12324" t="str">
        <f>T("GUINDALERA          ")</f>
        <v xml:space="preserve">GUINDALERA          </v>
      </c>
      <c r="E12324" t="str">
        <f>T("MT ")</f>
        <v xml:space="preserve">MT </v>
      </c>
      <c r="F12324" t="str">
        <f>T("MOTOCICLETAS   ")</f>
        <v xml:space="preserve">MOTOCICLETAS   </v>
      </c>
      <c r="G12324" t="str">
        <f>T("De 250,01 a 500 CENTIMETROS CUBICOS               ")</f>
        <v xml:space="preserve">De 250,01 a 500 CENTIMETROS CUBICOS               </v>
      </c>
      <c r="I12324">
        <v>10</v>
      </c>
    </row>
    <row r="12325" spans="1:9">
      <c r="A12325" t="str">
        <f>T("2018")</f>
        <v>2018</v>
      </c>
      <c r="B12325" t="str">
        <f>T("FISICO                                            ")</f>
        <v xml:space="preserve">FISICO                                            </v>
      </c>
      <c r="C12325" t="str">
        <f>T("SALAMANCA           ")</f>
        <v xml:space="preserve">SALAMANCA           </v>
      </c>
      <c r="D12325" t="str">
        <f>T("GUINDALERA          ")</f>
        <v xml:space="preserve">GUINDALERA          </v>
      </c>
      <c r="E12325" t="str">
        <f>T("MT ")</f>
        <v xml:space="preserve">MT </v>
      </c>
      <c r="F12325" t="str">
        <f>T("MOTOCICLETAS   ")</f>
        <v xml:space="preserve">MOTOCICLETAS   </v>
      </c>
      <c r="G12325" t="str">
        <f>T("De 500,01 a 1.000 CENTIMETROS CUBICOS             ")</f>
        <v xml:space="preserve">De 500,01 a 1.000 CENTIMETROS CUBICOS             </v>
      </c>
      <c r="I12325">
        <v>26</v>
      </c>
    </row>
    <row r="12326" spans="1:9">
      <c r="A12326" t="str">
        <f>T("2018")</f>
        <v>2018</v>
      </c>
      <c r="B12326" t="str">
        <f>T("FISICO                                            ")</f>
        <v xml:space="preserve">FISICO                                            </v>
      </c>
      <c r="C12326" t="str">
        <f>T("SALAMANCA           ")</f>
        <v xml:space="preserve">SALAMANCA           </v>
      </c>
      <c r="D12326" t="str">
        <f>T("GUINDALERA          ")</f>
        <v xml:space="preserve">GUINDALERA          </v>
      </c>
      <c r="E12326" t="str">
        <f>T("MT ")</f>
        <v xml:space="preserve">MT </v>
      </c>
      <c r="F12326" t="str">
        <f>T("MOTOCICLETAS   ")</f>
        <v xml:space="preserve">MOTOCICLETAS   </v>
      </c>
      <c r="G12326" t="str">
        <f>T("De 1.000,01 CENTIMETROS CUBICOS en adelante       ")</f>
        <v xml:space="preserve">De 1.000,01 CENTIMETROS CUBICOS en adelante       </v>
      </c>
      <c r="I12326">
        <v>4</v>
      </c>
    </row>
    <row r="12327" spans="1:9">
      <c r="A12327" t="str">
        <f>T("2018")</f>
        <v>2018</v>
      </c>
      <c r="B12327" t="str">
        <f>T("FISICO                                            ")</f>
        <v xml:space="preserve">FISICO                                            </v>
      </c>
      <c r="C12327" t="str">
        <f>T("SALAMANCA           ")</f>
        <v xml:space="preserve">SALAMANCA           </v>
      </c>
      <c r="D12327" t="str">
        <f>T("LISTA               ")</f>
        <v xml:space="preserve">LISTA               </v>
      </c>
      <c r="E12327" t="str">
        <f>T("MT ")</f>
        <v xml:space="preserve">MT </v>
      </c>
      <c r="F12327" t="str">
        <f>T("MOTOCICLETAS   ")</f>
        <v xml:space="preserve">MOTOCICLETAS   </v>
      </c>
      <c r="G12327" t="str">
        <f>T("De menos de 125,01 CENTIMETROS CUBICOS            ")</f>
        <v xml:space="preserve">De menos de 125,01 CENTIMETROS CUBICOS            </v>
      </c>
      <c r="I12327">
        <v>24</v>
      </c>
    </row>
    <row r="12328" spans="1:9">
      <c r="A12328" t="str">
        <f>T("2018")</f>
        <v>2018</v>
      </c>
      <c r="B12328" t="str">
        <f>T("FISICO                                            ")</f>
        <v xml:space="preserve">FISICO                                            </v>
      </c>
      <c r="C12328" t="str">
        <f>T("SALAMANCA           ")</f>
        <v xml:space="preserve">SALAMANCA           </v>
      </c>
      <c r="D12328" t="str">
        <f>T("LISTA               ")</f>
        <v xml:space="preserve">LISTA               </v>
      </c>
      <c r="E12328" t="str">
        <f>T("MT ")</f>
        <v xml:space="preserve">MT </v>
      </c>
      <c r="F12328" t="str">
        <f>T("MOTOCICLETAS   ")</f>
        <v xml:space="preserve">MOTOCICLETAS   </v>
      </c>
      <c r="G12328" t="str">
        <f>T("De 125,01 a 250 CENTIMETROS CUBICOS               ")</f>
        <v xml:space="preserve">De 125,01 a 250 CENTIMETROS CUBICOS               </v>
      </c>
      <c r="I12328">
        <v>12</v>
      </c>
    </row>
    <row r="12329" spans="1:9">
      <c r="A12329" t="str">
        <f>T("2018")</f>
        <v>2018</v>
      </c>
      <c r="B12329" t="str">
        <f>T("FISICO                                            ")</f>
        <v xml:space="preserve">FISICO                                            </v>
      </c>
      <c r="C12329" t="str">
        <f>T("SALAMANCA           ")</f>
        <v xml:space="preserve">SALAMANCA           </v>
      </c>
      <c r="D12329" t="str">
        <f>T("LISTA               ")</f>
        <v xml:space="preserve">LISTA               </v>
      </c>
      <c r="E12329" t="str">
        <f>T("MT ")</f>
        <v xml:space="preserve">MT </v>
      </c>
      <c r="F12329" t="str">
        <f>T("MOTOCICLETAS   ")</f>
        <v xml:space="preserve">MOTOCICLETAS   </v>
      </c>
      <c r="G12329" t="str">
        <f>T("De 250,01 a 500 CENTIMETROS CUBICOS               ")</f>
        <v xml:space="preserve">De 250,01 a 500 CENTIMETROS CUBICOS               </v>
      </c>
      <c r="I12329">
        <v>3</v>
      </c>
    </row>
    <row r="12330" spans="1:9">
      <c r="A12330" t="str">
        <f>T("2018")</f>
        <v>2018</v>
      </c>
      <c r="B12330" t="str">
        <f>T("FISICO                                            ")</f>
        <v xml:space="preserve">FISICO                                            </v>
      </c>
      <c r="C12330" t="str">
        <f>T("SALAMANCA           ")</f>
        <v xml:space="preserve">SALAMANCA           </v>
      </c>
      <c r="D12330" t="str">
        <f>T("LISTA               ")</f>
        <v xml:space="preserve">LISTA               </v>
      </c>
      <c r="E12330" t="str">
        <f>T("MT ")</f>
        <v xml:space="preserve">MT </v>
      </c>
      <c r="F12330" t="str">
        <f>T("MOTOCICLETAS   ")</f>
        <v xml:space="preserve">MOTOCICLETAS   </v>
      </c>
      <c r="G12330" t="str">
        <f>T("De 500,01 a 1.000 CENTIMETROS CUBICOS             ")</f>
        <v xml:space="preserve">De 500,01 a 1.000 CENTIMETROS CUBICOS             </v>
      </c>
      <c r="I12330">
        <v>5</v>
      </c>
    </row>
    <row r="12331" spans="1:9">
      <c r="A12331" t="str">
        <f>T("2018")</f>
        <v>2018</v>
      </c>
      <c r="B12331" t="str">
        <f>T("FISICO                                            ")</f>
        <v xml:space="preserve">FISICO                                            </v>
      </c>
      <c r="C12331" t="str">
        <f>T("SALAMANCA           ")</f>
        <v xml:space="preserve">SALAMANCA           </v>
      </c>
      <c r="D12331" t="str">
        <f>T("LISTA               ")</f>
        <v xml:space="preserve">LISTA               </v>
      </c>
      <c r="E12331" t="str">
        <f>T("MT ")</f>
        <v xml:space="preserve">MT </v>
      </c>
      <c r="F12331" t="str">
        <f>T("MOTOCICLETAS   ")</f>
        <v xml:space="preserve">MOTOCICLETAS   </v>
      </c>
      <c r="G12331" t="str">
        <f>T("De 1.000,01 CENTIMETROS CUBICOS en adelante       ")</f>
        <v xml:space="preserve">De 1.000,01 CENTIMETROS CUBICOS en adelante       </v>
      </c>
      <c r="I12331">
        <v>4</v>
      </c>
    </row>
    <row r="12332" spans="1:9">
      <c r="A12332" t="str">
        <f>T("2018")</f>
        <v>2018</v>
      </c>
      <c r="B12332" t="str">
        <f>T("FISICO                                            ")</f>
        <v xml:space="preserve">FISICO                                            </v>
      </c>
      <c r="C12332" t="str">
        <f>T("SALAMANCA           ")</f>
        <v xml:space="preserve">SALAMANCA           </v>
      </c>
      <c r="D12332" t="str">
        <f>T("CASTELLANA          ")</f>
        <v xml:space="preserve">CASTELLANA          </v>
      </c>
      <c r="E12332" t="str">
        <f>T("MT ")</f>
        <v xml:space="preserve">MT </v>
      </c>
      <c r="F12332" t="str">
        <f>T("MOTOCICLETAS   ")</f>
        <v xml:space="preserve">MOTOCICLETAS   </v>
      </c>
      <c r="G12332" t="str">
        <f>T("De menos de 125,01 CENTIMETROS CUBICOS            ")</f>
        <v xml:space="preserve">De menos de 125,01 CENTIMETROS CUBICOS            </v>
      </c>
      <c r="I12332">
        <v>25</v>
      </c>
    </row>
    <row r="12333" spans="1:9">
      <c r="A12333" t="str">
        <f>T("2018")</f>
        <v>2018</v>
      </c>
      <c r="B12333" t="str">
        <f>T("FISICO                                            ")</f>
        <v xml:space="preserve">FISICO                                            </v>
      </c>
      <c r="C12333" t="str">
        <f>T("SALAMANCA           ")</f>
        <v xml:space="preserve">SALAMANCA           </v>
      </c>
      <c r="D12333" t="str">
        <f>T("CASTELLANA          ")</f>
        <v xml:space="preserve">CASTELLANA          </v>
      </c>
      <c r="E12333" t="str">
        <f>T("MT ")</f>
        <v xml:space="preserve">MT </v>
      </c>
      <c r="F12333" t="str">
        <f>T("MOTOCICLETAS   ")</f>
        <v xml:space="preserve">MOTOCICLETAS   </v>
      </c>
      <c r="G12333" t="str">
        <f>T("De 125,01 a 250 CENTIMETROS CUBICOS               ")</f>
        <v xml:space="preserve">De 125,01 a 250 CENTIMETROS CUBICOS               </v>
      </c>
      <c r="I12333">
        <v>8</v>
      </c>
    </row>
    <row r="12334" spans="1:9">
      <c r="A12334" t="str">
        <f>T("2018")</f>
        <v>2018</v>
      </c>
      <c r="B12334" t="str">
        <f>T("FISICO                                            ")</f>
        <v xml:space="preserve">FISICO                                            </v>
      </c>
      <c r="C12334" t="str">
        <f>T("SALAMANCA           ")</f>
        <v xml:space="preserve">SALAMANCA           </v>
      </c>
      <c r="D12334" t="str">
        <f>T("CASTELLANA          ")</f>
        <v xml:space="preserve">CASTELLANA          </v>
      </c>
      <c r="E12334" t="str">
        <f>T("MT ")</f>
        <v xml:space="preserve">MT </v>
      </c>
      <c r="F12334" t="str">
        <f>T("MOTOCICLETAS   ")</f>
        <v xml:space="preserve">MOTOCICLETAS   </v>
      </c>
      <c r="G12334" t="str">
        <f>T("De 250,01 a 500 CENTIMETROS CUBICOS               ")</f>
        <v xml:space="preserve">De 250,01 a 500 CENTIMETROS CUBICOS               </v>
      </c>
      <c r="I12334">
        <v>8</v>
      </c>
    </row>
    <row r="12335" spans="1:9">
      <c r="A12335" t="str">
        <f>T("2018")</f>
        <v>2018</v>
      </c>
      <c r="B12335" t="str">
        <f>T("FISICO                                            ")</f>
        <v xml:space="preserve">FISICO                                            </v>
      </c>
      <c r="C12335" t="str">
        <f>T("SALAMANCA           ")</f>
        <v xml:space="preserve">SALAMANCA           </v>
      </c>
      <c r="D12335" t="str">
        <f>T("CASTELLANA          ")</f>
        <v xml:space="preserve">CASTELLANA          </v>
      </c>
      <c r="E12335" t="str">
        <f>T("MT ")</f>
        <v xml:space="preserve">MT </v>
      </c>
      <c r="F12335" t="str">
        <f>T("MOTOCICLETAS   ")</f>
        <v xml:space="preserve">MOTOCICLETAS   </v>
      </c>
      <c r="G12335" t="str">
        <f>T("De 500,01 a 1.000 CENTIMETROS CUBICOS             ")</f>
        <v xml:space="preserve">De 500,01 a 1.000 CENTIMETROS CUBICOS             </v>
      </c>
      <c r="I12335">
        <v>12</v>
      </c>
    </row>
    <row r="12336" spans="1:9">
      <c r="A12336" t="str">
        <f>T("2018")</f>
        <v>2018</v>
      </c>
      <c r="B12336" t="str">
        <f>T("FISICO                                            ")</f>
        <v xml:space="preserve">FISICO                                            </v>
      </c>
      <c r="C12336" t="str">
        <f>T("SALAMANCA           ")</f>
        <v xml:space="preserve">SALAMANCA           </v>
      </c>
      <c r="D12336" t="str">
        <f>T("CASTELLANA          ")</f>
        <v xml:space="preserve">CASTELLANA          </v>
      </c>
      <c r="E12336" t="str">
        <f>T("MT ")</f>
        <v xml:space="preserve">MT </v>
      </c>
      <c r="F12336" t="str">
        <f>T("MOTOCICLETAS   ")</f>
        <v xml:space="preserve">MOTOCICLETAS   </v>
      </c>
      <c r="G12336" t="str">
        <f>T("De 1.000,01 CENTIMETROS CUBICOS en adelante       ")</f>
        <v xml:space="preserve">De 1.000,01 CENTIMETROS CUBICOS en adelante       </v>
      </c>
      <c r="I12336">
        <v>7</v>
      </c>
    </row>
    <row r="12337" spans="1:9">
      <c r="A12337" t="str">
        <f>T("2018")</f>
        <v>2018</v>
      </c>
      <c r="B12337" t="str">
        <f>T("JURIDICO                                          ")</f>
        <v xml:space="preserve">JURIDICO                                          </v>
      </c>
      <c r="C12337" t="str">
        <f>T("SALAMANCA           ")</f>
        <v xml:space="preserve">SALAMANCA           </v>
      </c>
      <c r="D12337" t="str">
        <f>T("RECOLETOS           ")</f>
        <v xml:space="preserve">RECOLETOS           </v>
      </c>
      <c r="E12337" t="str">
        <f>T("MT ")</f>
        <v xml:space="preserve">MT </v>
      </c>
      <c r="F12337" t="str">
        <f>T("MOTOCICLETAS   ")</f>
        <v xml:space="preserve">MOTOCICLETAS   </v>
      </c>
      <c r="G12337" t="str">
        <f>T("De menos de 125,01 CENTIMETROS CUBICOS            ")</f>
        <v xml:space="preserve">De menos de 125,01 CENTIMETROS CUBICOS            </v>
      </c>
      <c r="I12337">
        <v>4</v>
      </c>
    </row>
    <row r="12338" spans="1:9">
      <c r="A12338" t="str">
        <f>T("2018")</f>
        <v>2018</v>
      </c>
      <c r="B12338" t="str">
        <f>T("JURIDICO                                          ")</f>
        <v xml:space="preserve">JURIDICO                                          </v>
      </c>
      <c r="C12338" t="str">
        <f>T("SALAMANCA           ")</f>
        <v xml:space="preserve">SALAMANCA           </v>
      </c>
      <c r="D12338" t="str">
        <f>T("RECOLETOS           ")</f>
        <v xml:space="preserve">RECOLETOS           </v>
      </c>
      <c r="E12338" t="str">
        <f>T("MT ")</f>
        <v xml:space="preserve">MT </v>
      </c>
      <c r="F12338" t="str">
        <f>T("MOTOCICLETAS   ")</f>
        <v xml:space="preserve">MOTOCICLETAS   </v>
      </c>
      <c r="G12338" t="str">
        <f>T("De 125,01 a 250 CENTIMETROS CUBICOS               ")</f>
        <v xml:space="preserve">De 125,01 a 250 CENTIMETROS CUBICOS               </v>
      </c>
      <c r="I12338">
        <v>2</v>
      </c>
    </row>
    <row r="12339" spans="1:9">
      <c r="A12339" t="str">
        <f>T("2018")</f>
        <v>2018</v>
      </c>
      <c r="B12339" t="str">
        <f>T("JURIDICO                                          ")</f>
        <v xml:space="preserve">JURIDICO                                          </v>
      </c>
      <c r="C12339" t="str">
        <f>T("SALAMANCA           ")</f>
        <v xml:space="preserve">SALAMANCA           </v>
      </c>
      <c r="D12339" t="str">
        <f>T("RECOLETOS           ")</f>
        <v xml:space="preserve">RECOLETOS           </v>
      </c>
      <c r="E12339" t="str">
        <f>T("MT ")</f>
        <v xml:space="preserve">MT </v>
      </c>
      <c r="F12339" t="str">
        <f>T("MOTOCICLETAS   ")</f>
        <v xml:space="preserve">MOTOCICLETAS   </v>
      </c>
      <c r="G12339" t="str">
        <f>T("De 500,01 a 1.000 CENTIMETROS CUBICOS             ")</f>
        <v xml:space="preserve">De 500,01 a 1.000 CENTIMETROS CUBICOS             </v>
      </c>
      <c r="I12339">
        <v>3</v>
      </c>
    </row>
    <row r="12340" spans="1:9">
      <c r="A12340" t="str">
        <f>T("2018")</f>
        <v>2018</v>
      </c>
      <c r="B12340" t="str">
        <f>T("JURIDICO                                          ")</f>
        <v xml:space="preserve">JURIDICO                                          </v>
      </c>
      <c r="C12340" t="str">
        <f>T("SALAMANCA           ")</f>
        <v xml:space="preserve">SALAMANCA           </v>
      </c>
      <c r="D12340" t="str">
        <f>T("RECOLETOS           ")</f>
        <v xml:space="preserve">RECOLETOS           </v>
      </c>
      <c r="E12340" t="str">
        <f>T("MT ")</f>
        <v xml:space="preserve">MT </v>
      </c>
      <c r="F12340" t="str">
        <f>T("MOTOCICLETAS   ")</f>
        <v xml:space="preserve">MOTOCICLETAS   </v>
      </c>
      <c r="G12340" t="str">
        <f>T("De 1.000,01 CENTIMETROS CUBICOS en adelante       ")</f>
        <v xml:space="preserve">De 1.000,01 CENTIMETROS CUBICOS en adelante       </v>
      </c>
      <c r="I12340">
        <v>1</v>
      </c>
    </row>
    <row r="12341" spans="1:9">
      <c r="A12341" t="str">
        <f>T("2018")</f>
        <v>2018</v>
      </c>
      <c r="B12341" t="str">
        <f>T("JURIDICO                                          ")</f>
        <v xml:space="preserve">JURIDICO                                          </v>
      </c>
      <c r="C12341" t="str">
        <f>T("SALAMANCA           ")</f>
        <v xml:space="preserve">SALAMANCA           </v>
      </c>
      <c r="D12341" t="str">
        <f>T("GOYA                ")</f>
        <v xml:space="preserve">GOYA                </v>
      </c>
      <c r="E12341" t="str">
        <f>T("MT ")</f>
        <v xml:space="preserve">MT </v>
      </c>
      <c r="F12341" t="str">
        <f>T("MOTOCICLETAS   ")</f>
        <v xml:space="preserve">MOTOCICLETAS   </v>
      </c>
      <c r="G12341" t="str">
        <f>T("De menos de 125,01 CENTIMETROS CUBICOS            ")</f>
        <v xml:space="preserve">De menos de 125,01 CENTIMETROS CUBICOS            </v>
      </c>
      <c r="I12341">
        <v>2</v>
      </c>
    </row>
    <row r="12342" spans="1:9">
      <c r="A12342" t="str">
        <f>T("2018")</f>
        <v>2018</v>
      </c>
      <c r="B12342" t="str">
        <f>T("JURIDICO                                          ")</f>
        <v xml:space="preserve">JURIDICO                                          </v>
      </c>
      <c r="C12342" t="str">
        <f>T("SALAMANCA           ")</f>
        <v xml:space="preserve">SALAMANCA           </v>
      </c>
      <c r="D12342" t="str">
        <f>T("GOYA                ")</f>
        <v xml:space="preserve">GOYA                </v>
      </c>
      <c r="E12342" t="str">
        <f>T("MT ")</f>
        <v xml:space="preserve">MT </v>
      </c>
      <c r="F12342" t="str">
        <f>T("MOTOCICLETAS   ")</f>
        <v xml:space="preserve">MOTOCICLETAS   </v>
      </c>
      <c r="G12342" t="str">
        <f>T("De 125,01 a 250 CENTIMETROS CUBICOS               ")</f>
        <v xml:space="preserve">De 125,01 a 250 CENTIMETROS CUBICOS               </v>
      </c>
      <c r="I12342">
        <v>5</v>
      </c>
    </row>
    <row r="12343" spans="1:9">
      <c r="A12343" t="str">
        <f>T("2018")</f>
        <v>2018</v>
      </c>
      <c r="B12343" t="str">
        <f>T("JURIDICO                                          ")</f>
        <v xml:space="preserve">JURIDICO                                          </v>
      </c>
      <c r="C12343" t="str">
        <f>T("SALAMANCA           ")</f>
        <v xml:space="preserve">SALAMANCA           </v>
      </c>
      <c r="D12343" t="str">
        <f>T("GOYA                ")</f>
        <v xml:space="preserve">GOYA                </v>
      </c>
      <c r="E12343" t="str">
        <f>T("MT ")</f>
        <v xml:space="preserve">MT </v>
      </c>
      <c r="F12343" t="str">
        <f>T("MOTOCICLETAS   ")</f>
        <v xml:space="preserve">MOTOCICLETAS   </v>
      </c>
      <c r="G12343" t="str">
        <f>T("De 250,01 a 500 CENTIMETROS CUBICOS               ")</f>
        <v xml:space="preserve">De 250,01 a 500 CENTIMETROS CUBICOS               </v>
      </c>
      <c r="I12343">
        <v>1</v>
      </c>
    </row>
    <row r="12344" spans="1:9">
      <c r="A12344" t="str">
        <f>T("2018")</f>
        <v>2018</v>
      </c>
      <c r="B12344" t="str">
        <f>T("JURIDICO                                          ")</f>
        <v xml:space="preserve">JURIDICO                                          </v>
      </c>
      <c r="C12344" t="str">
        <f>T("SALAMANCA           ")</f>
        <v xml:space="preserve">SALAMANCA           </v>
      </c>
      <c r="D12344" t="str">
        <f>T("GOYA                ")</f>
        <v xml:space="preserve">GOYA                </v>
      </c>
      <c r="E12344" t="str">
        <f>T("MT ")</f>
        <v xml:space="preserve">MT </v>
      </c>
      <c r="F12344" t="str">
        <f>T("MOTOCICLETAS   ")</f>
        <v xml:space="preserve">MOTOCICLETAS   </v>
      </c>
      <c r="G12344" t="str">
        <f>T("De 1.000,01 CENTIMETROS CUBICOS en adelante       ")</f>
        <v xml:space="preserve">De 1.000,01 CENTIMETROS CUBICOS en adelante       </v>
      </c>
      <c r="I12344">
        <v>1</v>
      </c>
    </row>
    <row r="12345" spans="1:9">
      <c r="A12345" t="str">
        <f>T("2018")</f>
        <v>2018</v>
      </c>
      <c r="B12345" t="str">
        <f>T("JURIDICO                                          ")</f>
        <v xml:space="preserve">JURIDICO                                          </v>
      </c>
      <c r="C12345" t="str">
        <f>T("SALAMANCA           ")</f>
        <v xml:space="preserve">SALAMANCA           </v>
      </c>
      <c r="D12345" t="str">
        <f>T("FUENTE DEL BERRO    ")</f>
        <v xml:space="preserve">FUENTE DEL BERRO    </v>
      </c>
      <c r="E12345" t="str">
        <f>T("MT ")</f>
        <v xml:space="preserve">MT </v>
      </c>
      <c r="F12345" t="str">
        <f>T("MOTOCICLETAS   ")</f>
        <v xml:space="preserve">MOTOCICLETAS   </v>
      </c>
      <c r="G12345" t="str">
        <f>T("De menos de 125,01 CENTIMETROS CUBICOS            ")</f>
        <v xml:space="preserve">De menos de 125,01 CENTIMETROS CUBICOS            </v>
      </c>
      <c r="I12345">
        <v>4</v>
      </c>
    </row>
    <row r="12346" spans="1:9">
      <c r="A12346" t="str">
        <f>T("2018")</f>
        <v>2018</v>
      </c>
      <c r="B12346" t="str">
        <f>T("JURIDICO                                          ")</f>
        <v xml:space="preserve">JURIDICO                                          </v>
      </c>
      <c r="C12346" t="str">
        <f>T("SALAMANCA           ")</f>
        <v xml:space="preserve">SALAMANCA           </v>
      </c>
      <c r="D12346" t="str">
        <f>T("GUINDALERA          ")</f>
        <v xml:space="preserve">GUINDALERA          </v>
      </c>
      <c r="E12346" t="str">
        <f>T("MT ")</f>
        <v xml:space="preserve">MT </v>
      </c>
      <c r="F12346" t="str">
        <f>T("MOTOCICLETAS   ")</f>
        <v xml:space="preserve">MOTOCICLETAS   </v>
      </c>
      <c r="G12346" t="str">
        <f>T("De menos de 125,01 CENTIMETROS CUBICOS            ")</f>
        <v xml:space="preserve">De menos de 125,01 CENTIMETROS CUBICOS            </v>
      </c>
      <c r="I12346">
        <v>2</v>
      </c>
    </row>
    <row r="12347" spans="1:9">
      <c r="A12347" t="str">
        <f>T("2018")</f>
        <v>2018</v>
      </c>
      <c r="B12347" t="str">
        <f>T("JURIDICO                                          ")</f>
        <v xml:space="preserve">JURIDICO                                          </v>
      </c>
      <c r="C12347" t="str">
        <f>T("SALAMANCA           ")</f>
        <v xml:space="preserve">SALAMANCA           </v>
      </c>
      <c r="D12347" t="str">
        <f>T("GUINDALERA          ")</f>
        <v xml:space="preserve">GUINDALERA          </v>
      </c>
      <c r="E12347" t="str">
        <f>T("MT ")</f>
        <v xml:space="preserve">MT </v>
      </c>
      <c r="F12347" t="str">
        <f>T("MOTOCICLETAS   ")</f>
        <v xml:space="preserve">MOTOCICLETAS   </v>
      </c>
      <c r="G12347" t="str">
        <f>T("De 125,01 a 250 CENTIMETROS CUBICOS               ")</f>
        <v xml:space="preserve">De 125,01 a 250 CENTIMETROS CUBICOS               </v>
      </c>
      <c r="I12347">
        <v>1</v>
      </c>
    </row>
    <row r="12348" spans="1:9">
      <c r="A12348" t="str">
        <f>T("2018")</f>
        <v>2018</v>
      </c>
      <c r="B12348" t="str">
        <f>T("JURIDICO                                          ")</f>
        <v xml:space="preserve">JURIDICO                                          </v>
      </c>
      <c r="C12348" t="str">
        <f>T("SALAMANCA           ")</f>
        <v xml:space="preserve">SALAMANCA           </v>
      </c>
      <c r="D12348" t="str">
        <f>T("GUINDALERA          ")</f>
        <v xml:space="preserve">GUINDALERA          </v>
      </c>
      <c r="E12348" t="str">
        <f>T("MT ")</f>
        <v xml:space="preserve">MT </v>
      </c>
      <c r="F12348" t="str">
        <f>T("MOTOCICLETAS   ")</f>
        <v xml:space="preserve">MOTOCICLETAS   </v>
      </c>
      <c r="G12348" t="str">
        <f>T("De 500,01 a 1.000 CENTIMETROS CUBICOS             ")</f>
        <v xml:space="preserve">De 500,01 a 1.000 CENTIMETROS CUBICOS             </v>
      </c>
      <c r="I12348">
        <v>1</v>
      </c>
    </row>
    <row r="12349" spans="1:9">
      <c r="A12349" t="str">
        <f>T("2018")</f>
        <v>2018</v>
      </c>
      <c r="B12349" t="str">
        <f>T("JURIDICO                                          ")</f>
        <v xml:space="preserve">JURIDICO                                          </v>
      </c>
      <c r="C12349" t="str">
        <f>T("SALAMANCA           ")</f>
        <v xml:space="preserve">SALAMANCA           </v>
      </c>
      <c r="D12349" t="str">
        <f>T("CASTELLANA          ")</f>
        <v xml:space="preserve">CASTELLANA          </v>
      </c>
      <c r="E12349" t="str">
        <f>T("MT ")</f>
        <v xml:space="preserve">MT </v>
      </c>
      <c r="F12349" t="str">
        <f>T("MOTOCICLETAS   ")</f>
        <v xml:space="preserve">MOTOCICLETAS   </v>
      </c>
      <c r="G12349" t="str">
        <f>T("De menos de 125,01 CENTIMETROS CUBICOS            ")</f>
        <v xml:space="preserve">De menos de 125,01 CENTIMETROS CUBICOS            </v>
      </c>
      <c r="I12349">
        <v>3</v>
      </c>
    </row>
    <row r="12350" spans="1:9">
      <c r="A12350" t="str">
        <f>T("2018")</f>
        <v>2018</v>
      </c>
      <c r="B12350" t="str">
        <f>T("JURIDICO                                          ")</f>
        <v xml:space="preserve">JURIDICO                                          </v>
      </c>
      <c r="C12350" t="str">
        <f>T("SALAMANCA           ")</f>
        <v xml:space="preserve">SALAMANCA           </v>
      </c>
      <c r="D12350" t="str">
        <f>T("CASTELLANA          ")</f>
        <v xml:space="preserve">CASTELLANA          </v>
      </c>
      <c r="E12350" t="str">
        <f>T("MT ")</f>
        <v xml:space="preserve">MT </v>
      </c>
      <c r="F12350" t="str">
        <f>T("MOTOCICLETAS   ")</f>
        <v xml:space="preserve">MOTOCICLETAS   </v>
      </c>
      <c r="G12350" t="str">
        <f>T("De 125,01 a 250 CENTIMETROS CUBICOS               ")</f>
        <v xml:space="preserve">De 125,01 a 250 CENTIMETROS CUBICOS               </v>
      </c>
      <c r="I12350">
        <v>2</v>
      </c>
    </row>
    <row r="12351" spans="1:9">
      <c r="A12351" t="str">
        <f>T("2018")</f>
        <v>2018</v>
      </c>
      <c r="B12351" t="str">
        <f>T("JURIDICO                                          ")</f>
        <v xml:space="preserve">JURIDICO                                          </v>
      </c>
      <c r="C12351" t="str">
        <f>T("SALAMANCA           ")</f>
        <v xml:space="preserve">SALAMANCA           </v>
      </c>
      <c r="D12351" t="str">
        <f>T("CASTELLANA          ")</f>
        <v xml:space="preserve">CASTELLANA          </v>
      </c>
      <c r="E12351" t="str">
        <f>T("MT ")</f>
        <v xml:space="preserve">MT </v>
      </c>
      <c r="F12351" t="str">
        <f>T("MOTOCICLETAS   ")</f>
        <v xml:space="preserve">MOTOCICLETAS   </v>
      </c>
      <c r="G12351" t="str">
        <f>T("De 500,01 a 1.000 CENTIMETROS CUBICOS             ")</f>
        <v xml:space="preserve">De 500,01 a 1.000 CENTIMETROS CUBICOS             </v>
      </c>
      <c r="I12351">
        <v>1</v>
      </c>
    </row>
    <row r="12352" spans="1:9">
      <c r="A12352" t="str">
        <f>T("2018")</f>
        <v>2018</v>
      </c>
      <c r="B12352" t="str">
        <f>T("JURIDICO                                          ")</f>
        <v xml:space="preserve">JURIDICO                                          </v>
      </c>
      <c r="C12352" t="str">
        <f>T("SALAMANCA           ")</f>
        <v xml:space="preserve">SALAMANCA           </v>
      </c>
      <c r="D12352" t="str">
        <f>T("CASTELLANA          ")</f>
        <v xml:space="preserve">CASTELLANA          </v>
      </c>
      <c r="E12352" t="str">
        <f>T("MT ")</f>
        <v xml:space="preserve">MT </v>
      </c>
      <c r="F12352" t="str">
        <f>T("MOTOCICLETAS   ")</f>
        <v xml:space="preserve">MOTOCICLETAS   </v>
      </c>
      <c r="G12352" t="str">
        <f>T("De 1.000,01 CENTIMETROS CUBICOS en adelante       ")</f>
        <v xml:space="preserve">De 1.000,01 CENTIMETROS CUBICOS en adelante       </v>
      </c>
      <c r="I12352">
        <v>3</v>
      </c>
    </row>
    <row r="12353" spans="1:9">
      <c r="A12353" t="str">
        <f>T("2018")</f>
        <v>2018</v>
      </c>
      <c r="B12353" t="str">
        <f>T("JURIDICO                                          ")</f>
        <v xml:space="preserve">JURIDICO                                          </v>
      </c>
      <c r="C12353" t="str">
        <f>T("SALAMANCA           ")</f>
        <v xml:space="preserve">SALAMANCA           </v>
      </c>
      <c r="D12353" t="str">
        <f>T("LISTA               ")</f>
        <v xml:space="preserve">LISTA               </v>
      </c>
      <c r="E12353" t="str">
        <f>T("RE ")</f>
        <v xml:space="preserve">RE </v>
      </c>
      <c r="F12353" t="str">
        <f>T("REMOLQUES      ")</f>
        <v xml:space="preserve">REMOLQUES      </v>
      </c>
      <c r="G12353" t="str">
        <f>T("De 3.000 KG DE CARGA ÚTIL en adelante             ")</f>
        <v xml:space="preserve">De 3.000 KG DE CARGA ÚTIL en adelante             </v>
      </c>
      <c r="H12353" t="str">
        <f>T("DIESEL                                            ")</f>
        <v xml:space="preserve">DIESEL                                            </v>
      </c>
      <c r="I12353">
        <v>1</v>
      </c>
    </row>
    <row r="12354" spans="1:9">
      <c r="A12354" t="str">
        <f>T("2018")</f>
        <v>2018</v>
      </c>
      <c r="B12354" t="str">
        <f>T("FISICO                                            ")</f>
        <v xml:space="preserve">FISICO                                            </v>
      </c>
      <c r="C12354" t="str">
        <f>T("SALAMANCA           ")</f>
        <v xml:space="preserve">SALAMANCA           </v>
      </c>
      <c r="D12354" t="str">
        <f>T("RECOLETOS           ")</f>
        <v xml:space="preserve">RECOLETOS           </v>
      </c>
      <c r="E12354" t="str">
        <f>T("RE ")</f>
        <v xml:space="preserve">RE </v>
      </c>
      <c r="F12354" t="str">
        <f>T("REMOLQUES      ")</f>
        <v xml:space="preserve">REMOLQUES      </v>
      </c>
      <c r="G12354" t="str">
        <f>T("De 3.000 KG DE CARGA ÚTIL en adelante             ")</f>
        <v xml:space="preserve">De 3.000 KG DE CARGA ÚTIL en adelante             </v>
      </c>
      <c r="H12354" t="str">
        <f>T("GASOLINA                                          ")</f>
        <v xml:space="preserve">GASOLINA                                          </v>
      </c>
      <c r="I12354">
        <v>1</v>
      </c>
    </row>
    <row r="12355" spans="1:9">
      <c r="A12355" t="str">
        <f>T("2018")</f>
        <v>2018</v>
      </c>
      <c r="B12355" t="str">
        <f>T("FISICO                                            ")</f>
        <v xml:space="preserve">FISICO                                            </v>
      </c>
      <c r="C12355" t="str">
        <f>T("SALAMANCA           ")</f>
        <v xml:space="preserve">SALAMANCA           </v>
      </c>
      <c r="D12355" t="str">
        <f>T("GOYA                ")</f>
        <v xml:space="preserve">GOYA                </v>
      </c>
      <c r="E12355" t="str">
        <f>T("RE ")</f>
        <v xml:space="preserve">RE </v>
      </c>
      <c r="F12355" t="str">
        <f>T("REMOLQUES      ")</f>
        <v xml:space="preserve">REMOLQUES      </v>
      </c>
      <c r="G12355" t="str">
        <f>T("De 1.000 a 2.999 KG DE CARGA ÚTIL                 ")</f>
        <v xml:space="preserve">De 1.000 a 2.999 KG DE CARGA ÚTIL                 </v>
      </c>
      <c r="H12355" t="str">
        <f>T("GASOLINA                                          ")</f>
        <v xml:space="preserve">GASOLINA                                          </v>
      </c>
      <c r="I12355">
        <v>1</v>
      </c>
    </row>
    <row r="12356" spans="1:9">
      <c r="A12356" t="str">
        <f>T("2018")</f>
        <v>2018</v>
      </c>
      <c r="B12356" t="str">
        <f>T("FISICO                                            ")</f>
        <v xml:space="preserve">FISICO                                            </v>
      </c>
      <c r="C12356" t="str">
        <f>T("SALAMANCA           ")</f>
        <v xml:space="preserve">SALAMANCA           </v>
      </c>
      <c r="D12356" t="str">
        <f>T("GUINDALERA          ")</f>
        <v xml:space="preserve">GUINDALERA          </v>
      </c>
      <c r="E12356" t="str">
        <f>T("RE ")</f>
        <v xml:space="preserve">RE </v>
      </c>
      <c r="F12356" t="str">
        <f>T("REMOLQUES      ")</f>
        <v xml:space="preserve">REMOLQUES      </v>
      </c>
      <c r="G12356" t="str">
        <f>T("De 3.000 KG DE CARGA ÚTIL en adelante             ")</f>
        <v xml:space="preserve">De 3.000 KG DE CARGA ÚTIL en adelante             </v>
      </c>
      <c r="H12356" t="str">
        <f>T("GASOLINA                                          ")</f>
        <v xml:space="preserve">GASOLINA                                          </v>
      </c>
      <c r="I12356">
        <v>3</v>
      </c>
    </row>
    <row r="12357" spans="1:9">
      <c r="A12357" t="str">
        <f>T("2018")</f>
        <v>2018</v>
      </c>
      <c r="B12357" t="str">
        <f>T("FISICO                                            ")</f>
        <v xml:space="preserve">FISICO                                            </v>
      </c>
      <c r="C12357" t="str">
        <f>T("SALAMANCA           ")</f>
        <v xml:space="preserve">SALAMANCA           </v>
      </c>
      <c r="D12357" t="str">
        <f>T("CASTELLANA          ")</f>
        <v xml:space="preserve">CASTELLANA          </v>
      </c>
      <c r="E12357" t="str">
        <f>T("RE ")</f>
        <v xml:space="preserve">RE </v>
      </c>
      <c r="F12357" t="str">
        <f>T("REMOLQUES      ")</f>
        <v xml:space="preserve">REMOLQUES      </v>
      </c>
      <c r="G12357" t="str">
        <f>T("De 3.000 KG DE CARGA ÚTIL en adelante             ")</f>
        <v xml:space="preserve">De 3.000 KG DE CARGA ÚTIL en adelante             </v>
      </c>
      <c r="H12357" t="str">
        <f>T("GASOLINA                                          ")</f>
        <v xml:space="preserve">GASOLINA                                          </v>
      </c>
      <c r="I12357">
        <v>4</v>
      </c>
    </row>
    <row r="12358" spans="1:9">
      <c r="A12358" t="str">
        <f>T("2018")</f>
        <v>2018</v>
      </c>
      <c r="B12358" t="str">
        <f>T("JURIDICO                                          ")</f>
        <v xml:space="preserve">JURIDICO                                          </v>
      </c>
      <c r="C12358" t="str">
        <f>T("SALAMANCA           ")</f>
        <v xml:space="preserve">SALAMANCA           </v>
      </c>
      <c r="D12358" t="str">
        <f>T("RECOLETOS           ")</f>
        <v xml:space="preserve">RECOLETOS           </v>
      </c>
      <c r="E12358" t="str">
        <f>T("RE ")</f>
        <v xml:space="preserve">RE </v>
      </c>
      <c r="F12358" t="str">
        <f>T("REMOLQUES      ")</f>
        <v xml:space="preserve">REMOLQUES      </v>
      </c>
      <c r="G12358" t="str">
        <f>T("De 3.000 KG DE CARGA ÚTIL en adelante             ")</f>
        <v xml:space="preserve">De 3.000 KG DE CARGA ÚTIL en adelante             </v>
      </c>
      <c r="H12358" t="str">
        <f>T("GASOLINA                                          ")</f>
        <v xml:space="preserve">GASOLINA                                          </v>
      </c>
      <c r="I12358">
        <v>2</v>
      </c>
    </row>
    <row r="12359" spans="1:9">
      <c r="A12359" t="str">
        <f>T("2018")</f>
        <v>2018</v>
      </c>
      <c r="B12359" t="str">
        <f>T("JURIDICO                                          ")</f>
        <v xml:space="preserve">JURIDICO                                          </v>
      </c>
      <c r="C12359" t="str">
        <f>T("SALAMANCA           ")</f>
        <v xml:space="preserve">SALAMANCA           </v>
      </c>
      <c r="D12359" t="str">
        <f>T("GOYA                ")</f>
        <v xml:space="preserve">GOYA                </v>
      </c>
      <c r="E12359" t="str">
        <f>T("RE ")</f>
        <v xml:space="preserve">RE </v>
      </c>
      <c r="F12359" t="str">
        <f>T("REMOLQUES      ")</f>
        <v xml:space="preserve">REMOLQUES      </v>
      </c>
      <c r="G12359" t="str">
        <f>T("De 3.000 KG DE CARGA ÚTIL en adelante             ")</f>
        <v xml:space="preserve">De 3.000 KG DE CARGA ÚTIL en adelante             </v>
      </c>
      <c r="H12359" t="str">
        <f>T("GASOLINA                                          ")</f>
        <v xml:space="preserve">GASOLINA                                          </v>
      </c>
      <c r="I12359">
        <v>1</v>
      </c>
    </row>
    <row r="12360" spans="1:9">
      <c r="A12360" t="str">
        <f>T("2018")</f>
        <v>2018</v>
      </c>
      <c r="B12360" t="str">
        <f>T("JURIDICO                                          ")</f>
        <v xml:space="preserve">JURIDICO                                          </v>
      </c>
      <c r="C12360" t="str">
        <f>T("SALAMANCA           ")</f>
        <v xml:space="preserve">SALAMANCA           </v>
      </c>
      <c r="D12360" t="str">
        <f>T("CASTELLANA          ")</f>
        <v xml:space="preserve">CASTELLANA          </v>
      </c>
      <c r="E12360" t="str">
        <f>T("RE ")</f>
        <v xml:space="preserve">RE </v>
      </c>
      <c r="F12360" t="str">
        <f>T("REMOLQUES      ")</f>
        <v xml:space="preserve">REMOLQUES      </v>
      </c>
      <c r="G12360" t="str">
        <f>T("De 3.000 KG DE CARGA ÚTIL en adelante             ")</f>
        <v xml:space="preserve">De 3.000 KG DE CARGA ÚTIL en adelante             </v>
      </c>
      <c r="H12360" t="str">
        <f>T("GASOLINA                                          ")</f>
        <v xml:space="preserve">GASOLINA                                          </v>
      </c>
      <c r="I12360">
        <v>3</v>
      </c>
    </row>
    <row r="12361" spans="1:9">
      <c r="A12361" t="str">
        <f>T("2018")</f>
        <v>2018</v>
      </c>
      <c r="B12361" t="str">
        <f>T("Entidad sin personalidad jurídica (art. 35.4 LGT) ")</f>
        <v xml:space="preserve">Entidad sin personalidad jurídica (art. 35.4 LGT) </v>
      </c>
      <c r="C12361" t="str">
        <f>T("SALAMANCA           ")</f>
        <v xml:space="preserve">SALAMANCA           </v>
      </c>
      <c r="D12361" t="str">
        <f>T("CASTELLANA          ")</f>
        <v xml:space="preserve">CASTELLANA          </v>
      </c>
      <c r="E12361" t="str">
        <f>T("RE ")</f>
        <v xml:space="preserve">RE </v>
      </c>
      <c r="F12361" t="str">
        <f>T("REMOLQUES      ")</f>
        <v xml:space="preserve">REMOLQUES      </v>
      </c>
      <c r="G12361" t="str">
        <f>T("De 1.000 a 2.999 KG DE CARGA ÚTIL                 ")</f>
        <v xml:space="preserve">De 1.000 a 2.999 KG DE CARGA ÚTIL                 </v>
      </c>
      <c r="I12361">
        <v>1</v>
      </c>
    </row>
    <row r="12362" spans="1:9">
      <c r="A12362" t="str">
        <f>T("2018")</f>
        <v>2018</v>
      </c>
      <c r="B12362" t="str">
        <f>T("FISICO                                            ")</f>
        <v xml:space="preserve">FISICO                                            </v>
      </c>
      <c r="C12362" t="str">
        <f>T("SALAMANCA           ")</f>
        <v xml:space="preserve">SALAMANCA           </v>
      </c>
      <c r="D12362" t="str">
        <f>T("RECOLETOS           ")</f>
        <v xml:space="preserve">RECOLETOS           </v>
      </c>
      <c r="E12362" t="str">
        <f>T("RE ")</f>
        <v xml:space="preserve">RE </v>
      </c>
      <c r="F12362" t="str">
        <f>T("REMOLQUES      ")</f>
        <v xml:space="preserve">REMOLQUES      </v>
      </c>
      <c r="G12362" t="str">
        <f>T("De 1.000 a 2.999 KG DE CARGA ÚTIL                 ")</f>
        <v xml:space="preserve">De 1.000 a 2.999 KG DE CARGA ÚTIL                 </v>
      </c>
      <c r="I12362">
        <v>4</v>
      </c>
    </row>
    <row r="12363" spans="1:9">
      <c r="A12363" t="str">
        <f>T("2018")</f>
        <v>2018</v>
      </c>
      <c r="B12363" t="str">
        <f>T("FISICO                                            ")</f>
        <v xml:space="preserve">FISICO                                            </v>
      </c>
      <c r="C12363" t="str">
        <f>T("SALAMANCA           ")</f>
        <v xml:space="preserve">SALAMANCA           </v>
      </c>
      <c r="D12363" t="str">
        <f>T("RECOLETOS           ")</f>
        <v xml:space="preserve">RECOLETOS           </v>
      </c>
      <c r="E12363" t="str">
        <f>T("RE ")</f>
        <v xml:space="preserve">RE </v>
      </c>
      <c r="F12363" t="str">
        <f>T("REMOLQUES      ")</f>
        <v xml:space="preserve">REMOLQUES      </v>
      </c>
      <c r="G12363" t="str">
        <f>T("De 3.000 KG DE CARGA ÚTIL en adelante             ")</f>
        <v xml:space="preserve">De 3.000 KG DE CARGA ÚTIL en adelante             </v>
      </c>
      <c r="I12363">
        <v>1</v>
      </c>
    </row>
    <row r="12364" spans="1:9">
      <c r="A12364" t="str">
        <f>T("2018")</f>
        <v>2018</v>
      </c>
      <c r="B12364" t="str">
        <f>T("FISICO                                            ")</f>
        <v xml:space="preserve">FISICO                                            </v>
      </c>
      <c r="C12364" t="str">
        <f>T("SALAMANCA           ")</f>
        <v xml:space="preserve">SALAMANCA           </v>
      </c>
      <c r="D12364" t="str">
        <f>T("GOYA                ")</f>
        <v xml:space="preserve">GOYA                </v>
      </c>
      <c r="E12364" t="str">
        <f>T("RE ")</f>
        <v xml:space="preserve">RE </v>
      </c>
      <c r="F12364" t="str">
        <f>T("REMOLQUES      ")</f>
        <v xml:space="preserve">REMOLQUES      </v>
      </c>
      <c r="G12364" t="str">
        <f>T("De 1.000 a 2.999 KG DE CARGA ÚTIL                 ")</f>
        <v xml:space="preserve">De 1.000 a 2.999 KG DE CARGA ÚTIL                 </v>
      </c>
      <c r="I12364">
        <v>4</v>
      </c>
    </row>
    <row r="12365" spans="1:9">
      <c r="A12365" t="str">
        <f>T("2018")</f>
        <v>2018</v>
      </c>
      <c r="B12365" t="str">
        <f>T("FISICO                                            ")</f>
        <v xml:space="preserve">FISICO                                            </v>
      </c>
      <c r="C12365" t="str">
        <f>T("SALAMANCA           ")</f>
        <v xml:space="preserve">SALAMANCA           </v>
      </c>
      <c r="D12365" t="str">
        <f>T("GOYA                ")</f>
        <v xml:space="preserve">GOYA                </v>
      </c>
      <c r="E12365" t="str">
        <f>T("RE ")</f>
        <v xml:space="preserve">RE </v>
      </c>
      <c r="F12365" t="str">
        <f>T("REMOLQUES      ")</f>
        <v xml:space="preserve">REMOLQUES      </v>
      </c>
      <c r="G12365" t="str">
        <f>T("De 3.000 KG DE CARGA ÚTIL en adelante             ")</f>
        <v xml:space="preserve">De 3.000 KG DE CARGA ÚTIL en adelante             </v>
      </c>
      <c r="I12365">
        <v>2</v>
      </c>
    </row>
    <row r="12366" spans="1:9">
      <c r="A12366" t="str">
        <f>T("2018")</f>
        <v>2018</v>
      </c>
      <c r="B12366" t="str">
        <f>T("FISICO                                            ")</f>
        <v xml:space="preserve">FISICO                                            </v>
      </c>
      <c r="C12366" t="str">
        <f>T("SALAMANCA           ")</f>
        <v xml:space="preserve">SALAMANCA           </v>
      </c>
      <c r="D12366" t="str">
        <f>T("GUINDALERA          ")</f>
        <v xml:space="preserve">GUINDALERA          </v>
      </c>
      <c r="E12366" t="str">
        <f>T("RE ")</f>
        <v xml:space="preserve">RE </v>
      </c>
      <c r="F12366" t="str">
        <f>T("REMOLQUES      ")</f>
        <v xml:space="preserve">REMOLQUES      </v>
      </c>
      <c r="G12366" t="str">
        <f>T("De 1.000 a 2.999 KG DE CARGA ÚTIL                 ")</f>
        <v xml:space="preserve">De 1.000 a 2.999 KG DE CARGA ÚTIL                 </v>
      </c>
      <c r="I12366">
        <v>2</v>
      </c>
    </row>
    <row r="12367" spans="1:9">
      <c r="A12367" t="str">
        <f>T("2018")</f>
        <v>2018</v>
      </c>
      <c r="B12367" t="str">
        <f>T("FISICO                                            ")</f>
        <v xml:space="preserve">FISICO                                            </v>
      </c>
      <c r="C12367" t="str">
        <f>T("SALAMANCA           ")</f>
        <v xml:space="preserve">SALAMANCA           </v>
      </c>
      <c r="D12367" t="str">
        <f>T("GUINDALERA          ")</f>
        <v xml:space="preserve">GUINDALERA          </v>
      </c>
      <c r="E12367" t="str">
        <f>T("RE ")</f>
        <v xml:space="preserve">RE </v>
      </c>
      <c r="F12367" t="str">
        <f>T("REMOLQUES      ")</f>
        <v xml:space="preserve">REMOLQUES      </v>
      </c>
      <c r="G12367" t="str">
        <f>T("De 3.000 KG DE CARGA ÚTIL en adelante             ")</f>
        <v xml:space="preserve">De 3.000 KG DE CARGA ÚTIL en adelante             </v>
      </c>
      <c r="I12367">
        <v>4</v>
      </c>
    </row>
    <row r="12368" spans="1:9">
      <c r="A12368" t="str">
        <f>T("2018")</f>
        <v>2018</v>
      </c>
      <c r="B12368" t="str">
        <f>T("FISICO                                            ")</f>
        <v xml:space="preserve">FISICO                                            </v>
      </c>
      <c r="C12368" t="str">
        <f>T("SALAMANCA           ")</f>
        <v xml:space="preserve">SALAMANCA           </v>
      </c>
      <c r="D12368" t="str">
        <f>T("LISTA               ")</f>
        <v xml:space="preserve">LISTA               </v>
      </c>
      <c r="E12368" t="str">
        <f>T("RE ")</f>
        <v xml:space="preserve">RE </v>
      </c>
      <c r="F12368" t="str">
        <f>T("REMOLQUES      ")</f>
        <v xml:space="preserve">REMOLQUES      </v>
      </c>
      <c r="G12368" t="str">
        <f>T("De 1.000 a 2.999 KG DE CARGA ÚTIL                 ")</f>
        <v xml:space="preserve">De 1.000 a 2.999 KG DE CARGA ÚTIL                 </v>
      </c>
      <c r="I12368">
        <v>2</v>
      </c>
    </row>
    <row r="12369" spans="1:9">
      <c r="A12369" t="str">
        <f>T("2018")</f>
        <v>2018</v>
      </c>
      <c r="B12369" t="str">
        <f>T("FISICO                                            ")</f>
        <v xml:space="preserve">FISICO                                            </v>
      </c>
      <c r="C12369" t="str">
        <f>T("SALAMANCA           ")</f>
        <v xml:space="preserve">SALAMANCA           </v>
      </c>
      <c r="D12369" t="str">
        <f>T("LISTA               ")</f>
        <v xml:space="preserve">LISTA               </v>
      </c>
      <c r="E12369" t="str">
        <f>T("RE ")</f>
        <v xml:space="preserve">RE </v>
      </c>
      <c r="F12369" t="str">
        <f>T("REMOLQUES      ")</f>
        <v xml:space="preserve">REMOLQUES      </v>
      </c>
      <c r="G12369" t="str">
        <f>T("De 3.000 KG DE CARGA ÚTIL en adelante             ")</f>
        <v xml:space="preserve">De 3.000 KG DE CARGA ÚTIL en adelante             </v>
      </c>
      <c r="I12369">
        <v>1</v>
      </c>
    </row>
    <row r="12370" spans="1:9">
      <c r="A12370" t="str">
        <f>T("2018")</f>
        <v>2018</v>
      </c>
      <c r="B12370" t="str">
        <f>T("FISICO                                            ")</f>
        <v xml:space="preserve">FISICO                                            </v>
      </c>
      <c r="C12370" t="str">
        <f>T("SALAMANCA           ")</f>
        <v xml:space="preserve">SALAMANCA           </v>
      </c>
      <c r="D12370" t="str">
        <f>T("CASTELLANA          ")</f>
        <v xml:space="preserve">CASTELLANA          </v>
      </c>
      <c r="E12370" t="str">
        <f>T("RE ")</f>
        <v xml:space="preserve">RE </v>
      </c>
      <c r="F12370" t="str">
        <f>T("REMOLQUES      ")</f>
        <v xml:space="preserve">REMOLQUES      </v>
      </c>
      <c r="G12370" t="str">
        <f>T("De 751 a 999 KG DE CARGA ÚTIL                     ")</f>
        <v xml:space="preserve">De 751 a 999 KG DE CARGA ÚTIL                     </v>
      </c>
      <c r="I12370">
        <v>1</v>
      </c>
    </row>
    <row r="12371" spans="1:9">
      <c r="A12371" t="str">
        <f>T("2018")</f>
        <v>2018</v>
      </c>
      <c r="B12371" t="str">
        <f>T("FISICO                                            ")</f>
        <v xml:space="preserve">FISICO                                            </v>
      </c>
      <c r="C12371" t="str">
        <f>T("SALAMANCA           ")</f>
        <v xml:space="preserve">SALAMANCA           </v>
      </c>
      <c r="D12371" t="str">
        <f>T("CASTELLANA          ")</f>
        <v xml:space="preserve">CASTELLANA          </v>
      </c>
      <c r="E12371" t="str">
        <f>T("RE ")</f>
        <v xml:space="preserve">RE </v>
      </c>
      <c r="F12371" t="str">
        <f>T("REMOLQUES      ")</f>
        <v xml:space="preserve">REMOLQUES      </v>
      </c>
      <c r="G12371" t="str">
        <f>T("De 1.000 a 2.999 KG DE CARGA ÚTIL                 ")</f>
        <v xml:space="preserve">De 1.000 a 2.999 KG DE CARGA ÚTIL                 </v>
      </c>
      <c r="I12371">
        <v>1</v>
      </c>
    </row>
    <row r="12372" spans="1:9">
      <c r="A12372" t="str">
        <f>T("2018")</f>
        <v>2018</v>
      </c>
      <c r="B12372" t="str">
        <f>T("FISICO                                            ")</f>
        <v xml:space="preserve">FISICO                                            </v>
      </c>
      <c r="C12372" t="str">
        <f>T("SALAMANCA           ")</f>
        <v xml:space="preserve">SALAMANCA           </v>
      </c>
      <c r="D12372" t="str">
        <f>T("CASTELLANA          ")</f>
        <v xml:space="preserve">CASTELLANA          </v>
      </c>
      <c r="E12372" t="str">
        <f>T("RE ")</f>
        <v xml:space="preserve">RE </v>
      </c>
      <c r="F12372" t="str">
        <f>T("REMOLQUES      ")</f>
        <v xml:space="preserve">REMOLQUES      </v>
      </c>
      <c r="G12372" t="str">
        <f>T("De 3.000 KG DE CARGA ÚTIL en adelante             ")</f>
        <v xml:space="preserve">De 3.000 KG DE CARGA ÚTIL en adelante             </v>
      </c>
      <c r="I12372">
        <v>3</v>
      </c>
    </row>
    <row r="12373" spans="1:9">
      <c r="A12373" t="str">
        <f>T("2018")</f>
        <v>2018</v>
      </c>
      <c r="B12373" t="str">
        <f>T("JURIDICO                                          ")</f>
        <v xml:space="preserve">JURIDICO                                          </v>
      </c>
      <c r="C12373" t="str">
        <f>T("SALAMANCA           ")</f>
        <v xml:space="preserve">SALAMANCA           </v>
      </c>
      <c r="D12373" t="str">
        <f>T("RECOLETOS           ")</f>
        <v xml:space="preserve">RECOLETOS           </v>
      </c>
      <c r="E12373" t="str">
        <f>T("RE ")</f>
        <v xml:space="preserve">RE </v>
      </c>
      <c r="F12373" t="str">
        <f>T("REMOLQUES      ")</f>
        <v xml:space="preserve">REMOLQUES      </v>
      </c>
      <c r="G12373" t="str">
        <f>T("De 1.000 a 2.999 KG DE CARGA ÚTIL                 ")</f>
        <v xml:space="preserve">De 1.000 a 2.999 KG DE CARGA ÚTIL                 </v>
      </c>
      <c r="I12373">
        <v>3</v>
      </c>
    </row>
    <row r="12374" spans="1:9">
      <c r="A12374" t="str">
        <f>T("2018")</f>
        <v>2018</v>
      </c>
      <c r="B12374" t="str">
        <f>T("JURIDICO                                          ")</f>
        <v xml:space="preserve">JURIDICO                                          </v>
      </c>
      <c r="C12374" t="str">
        <f>T("SALAMANCA           ")</f>
        <v xml:space="preserve">SALAMANCA           </v>
      </c>
      <c r="D12374" t="str">
        <f>T("RECOLETOS           ")</f>
        <v xml:space="preserve">RECOLETOS           </v>
      </c>
      <c r="E12374" t="str">
        <f>T("RE ")</f>
        <v xml:space="preserve">RE </v>
      </c>
      <c r="F12374" t="str">
        <f>T("REMOLQUES      ")</f>
        <v xml:space="preserve">REMOLQUES      </v>
      </c>
      <c r="G12374" t="str">
        <f>T("De 3.000 KG DE CARGA ÚTIL en adelante             ")</f>
        <v xml:space="preserve">De 3.000 KG DE CARGA ÚTIL en adelante             </v>
      </c>
      <c r="I12374">
        <v>49</v>
      </c>
    </row>
    <row r="12375" spans="1:9">
      <c r="A12375" t="str">
        <f>T("2018")</f>
        <v>2018</v>
      </c>
      <c r="B12375" t="str">
        <f>T("JURIDICO                                          ")</f>
        <v xml:space="preserve">JURIDICO                                          </v>
      </c>
      <c r="C12375" t="str">
        <f>T("SALAMANCA           ")</f>
        <v xml:space="preserve">SALAMANCA           </v>
      </c>
      <c r="D12375" t="str">
        <f>T("GOYA                ")</f>
        <v xml:space="preserve">GOYA                </v>
      </c>
      <c r="E12375" t="str">
        <f>T("RE ")</f>
        <v xml:space="preserve">RE </v>
      </c>
      <c r="F12375" t="str">
        <f>T("REMOLQUES      ")</f>
        <v xml:space="preserve">REMOLQUES      </v>
      </c>
      <c r="G12375" t="str">
        <f>T("De 751 a 999 KG DE CARGA ÚTIL                     ")</f>
        <v xml:space="preserve">De 751 a 999 KG DE CARGA ÚTIL                     </v>
      </c>
      <c r="I12375">
        <v>1</v>
      </c>
    </row>
    <row r="12376" spans="1:9">
      <c r="A12376" t="str">
        <f>T("2018")</f>
        <v>2018</v>
      </c>
      <c r="B12376" t="str">
        <f>T("JURIDICO                                          ")</f>
        <v xml:space="preserve">JURIDICO                                          </v>
      </c>
      <c r="C12376" t="str">
        <f>T("SALAMANCA           ")</f>
        <v xml:space="preserve">SALAMANCA           </v>
      </c>
      <c r="D12376" t="str">
        <f>T("GOYA                ")</f>
        <v xml:space="preserve">GOYA                </v>
      </c>
      <c r="E12376" t="str">
        <f>T("RE ")</f>
        <v xml:space="preserve">RE </v>
      </c>
      <c r="F12376" t="str">
        <f>T("REMOLQUES      ")</f>
        <v xml:space="preserve">REMOLQUES      </v>
      </c>
      <c r="G12376" t="str">
        <f>T("De 1.000 a 2.999 KG DE CARGA ÚTIL                 ")</f>
        <v xml:space="preserve">De 1.000 a 2.999 KG DE CARGA ÚTIL                 </v>
      </c>
      <c r="I12376">
        <v>1</v>
      </c>
    </row>
    <row r="12377" spans="1:9">
      <c r="A12377" t="str">
        <f>T("2018")</f>
        <v>2018</v>
      </c>
      <c r="B12377" t="str">
        <f>T("JURIDICO                                          ")</f>
        <v xml:space="preserve">JURIDICO                                          </v>
      </c>
      <c r="C12377" t="str">
        <f>T("SALAMANCA           ")</f>
        <v xml:space="preserve">SALAMANCA           </v>
      </c>
      <c r="D12377" t="str">
        <f>T("GOYA                ")</f>
        <v xml:space="preserve">GOYA                </v>
      </c>
      <c r="E12377" t="str">
        <f>T("RE ")</f>
        <v xml:space="preserve">RE </v>
      </c>
      <c r="F12377" t="str">
        <f>T("REMOLQUES      ")</f>
        <v xml:space="preserve">REMOLQUES      </v>
      </c>
      <c r="G12377" t="str">
        <f>T("De 3.000 KG DE CARGA ÚTIL en adelante             ")</f>
        <v xml:space="preserve">De 3.000 KG DE CARGA ÚTIL en adelante             </v>
      </c>
      <c r="I12377">
        <v>21</v>
      </c>
    </row>
    <row r="12378" spans="1:9">
      <c r="A12378" t="str">
        <f>T("2018")</f>
        <v>2018</v>
      </c>
      <c r="B12378" t="str">
        <f>T("JURIDICO                                          ")</f>
        <v xml:space="preserve">JURIDICO                                          </v>
      </c>
      <c r="C12378" t="str">
        <f>T("SALAMANCA           ")</f>
        <v xml:space="preserve">SALAMANCA           </v>
      </c>
      <c r="D12378" t="str">
        <f>T("FUENTE DEL BERRO    ")</f>
        <v xml:space="preserve">FUENTE DEL BERRO    </v>
      </c>
      <c r="E12378" t="str">
        <f>T("RE ")</f>
        <v xml:space="preserve">RE </v>
      </c>
      <c r="F12378" t="str">
        <f>T("REMOLQUES      ")</f>
        <v xml:space="preserve">REMOLQUES      </v>
      </c>
      <c r="G12378" t="str">
        <f>T("De 1.000 a 2.999 KG DE CARGA ÚTIL                 ")</f>
        <v xml:space="preserve">De 1.000 a 2.999 KG DE CARGA ÚTIL                 </v>
      </c>
      <c r="I12378">
        <v>2</v>
      </c>
    </row>
    <row r="12379" spans="1:9">
      <c r="A12379" t="str">
        <f>T("2018")</f>
        <v>2018</v>
      </c>
      <c r="B12379" t="str">
        <f>T("JURIDICO                                          ")</f>
        <v xml:space="preserve">JURIDICO                                          </v>
      </c>
      <c r="C12379" t="str">
        <f>T("SALAMANCA           ")</f>
        <v xml:space="preserve">SALAMANCA           </v>
      </c>
      <c r="D12379" t="str">
        <f>T("FUENTE DEL BERRO    ")</f>
        <v xml:space="preserve">FUENTE DEL BERRO    </v>
      </c>
      <c r="E12379" t="str">
        <f>T("RE ")</f>
        <v xml:space="preserve">RE </v>
      </c>
      <c r="F12379" t="str">
        <f>T("REMOLQUES      ")</f>
        <v xml:space="preserve">REMOLQUES      </v>
      </c>
      <c r="G12379" t="str">
        <f>T("De 3.000 KG DE CARGA ÚTIL en adelante             ")</f>
        <v xml:space="preserve">De 3.000 KG DE CARGA ÚTIL en adelante             </v>
      </c>
      <c r="I12379">
        <v>3</v>
      </c>
    </row>
    <row r="12380" spans="1:9">
      <c r="A12380" t="str">
        <f>T("2018")</f>
        <v>2018</v>
      </c>
      <c r="B12380" t="str">
        <f>T("JURIDICO                                          ")</f>
        <v xml:space="preserve">JURIDICO                                          </v>
      </c>
      <c r="C12380" t="str">
        <f>T("SALAMANCA           ")</f>
        <v xml:space="preserve">SALAMANCA           </v>
      </c>
      <c r="D12380" t="str">
        <f>T("GUINDALERA          ")</f>
        <v xml:space="preserve">GUINDALERA          </v>
      </c>
      <c r="E12380" t="str">
        <f>T("RE ")</f>
        <v xml:space="preserve">RE </v>
      </c>
      <c r="F12380" t="str">
        <f>T("REMOLQUES      ")</f>
        <v xml:space="preserve">REMOLQUES      </v>
      </c>
      <c r="G12380" t="str">
        <f>T("De 1.000 a 2.999 KG DE CARGA ÚTIL                 ")</f>
        <v xml:space="preserve">De 1.000 a 2.999 KG DE CARGA ÚTIL                 </v>
      </c>
      <c r="I12380">
        <v>3</v>
      </c>
    </row>
    <row r="12381" spans="1:9">
      <c r="A12381" t="str">
        <f>T("2018")</f>
        <v>2018</v>
      </c>
      <c r="B12381" t="str">
        <f>T("JURIDICO                                          ")</f>
        <v xml:space="preserve">JURIDICO                                          </v>
      </c>
      <c r="C12381" t="str">
        <f>T("SALAMANCA           ")</f>
        <v xml:space="preserve">SALAMANCA           </v>
      </c>
      <c r="D12381" t="str">
        <f>T("GUINDALERA          ")</f>
        <v xml:space="preserve">GUINDALERA          </v>
      </c>
      <c r="E12381" t="str">
        <f>T("RE ")</f>
        <v xml:space="preserve">RE </v>
      </c>
      <c r="F12381" t="str">
        <f>T("REMOLQUES      ")</f>
        <v xml:space="preserve">REMOLQUES      </v>
      </c>
      <c r="G12381" t="str">
        <f>T("De 3.000 KG DE CARGA ÚTIL en adelante             ")</f>
        <v xml:space="preserve">De 3.000 KG DE CARGA ÚTIL en adelante             </v>
      </c>
      <c r="I12381">
        <v>7</v>
      </c>
    </row>
    <row r="12382" spans="1:9">
      <c r="A12382" t="str">
        <f>T("2018")</f>
        <v>2018</v>
      </c>
      <c r="B12382" t="str">
        <f>T("JURIDICO                                          ")</f>
        <v xml:space="preserve">JURIDICO                                          </v>
      </c>
      <c r="C12382" t="str">
        <f>T("SALAMANCA           ")</f>
        <v xml:space="preserve">SALAMANCA           </v>
      </c>
      <c r="D12382" t="str">
        <f>T("LISTA               ")</f>
        <v xml:space="preserve">LISTA               </v>
      </c>
      <c r="E12382" t="str">
        <f>T("RE ")</f>
        <v xml:space="preserve">RE </v>
      </c>
      <c r="F12382" t="str">
        <f>T("REMOLQUES      ")</f>
        <v xml:space="preserve">REMOLQUES      </v>
      </c>
      <c r="G12382" t="str">
        <f>T("De 751 a 999 KG DE CARGA ÚTIL                     ")</f>
        <v xml:space="preserve">De 751 a 999 KG DE CARGA ÚTIL                     </v>
      </c>
      <c r="I12382">
        <v>1</v>
      </c>
    </row>
    <row r="12383" spans="1:9">
      <c r="A12383" t="str">
        <f>T("2018")</f>
        <v>2018</v>
      </c>
      <c r="B12383" t="str">
        <f>T("JURIDICO                                          ")</f>
        <v xml:space="preserve">JURIDICO                                          </v>
      </c>
      <c r="C12383" t="str">
        <f>T("SALAMANCA           ")</f>
        <v xml:space="preserve">SALAMANCA           </v>
      </c>
      <c r="D12383" t="str">
        <f>T("LISTA               ")</f>
        <v xml:space="preserve">LISTA               </v>
      </c>
      <c r="E12383" t="str">
        <f>T("RE ")</f>
        <v xml:space="preserve">RE </v>
      </c>
      <c r="F12383" t="str">
        <f>T("REMOLQUES      ")</f>
        <v xml:space="preserve">REMOLQUES      </v>
      </c>
      <c r="G12383" t="str">
        <f>T("De 1.000 a 2.999 KG DE CARGA ÚTIL                 ")</f>
        <v xml:space="preserve">De 1.000 a 2.999 KG DE CARGA ÚTIL                 </v>
      </c>
      <c r="I12383">
        <v>1</v>
      </c>
    </row>
    <row r="12384" spans="1:9">
      <c r="A12384" t="str">
        <f>T("2018")</f>
        <v>2018</v>
      </c>
      <c r="B12384" t="str">
        <f>T("JURIDICO                                          ")</f>
        <v xml:space="preserve">JURIDICO                                          </v>
      </c>
      <c r="C12384" t="str">
        <f>T("SALAMANCA           ")</f>
        <v xml:space="preserve">SALAMANCA           </v>
      </c>
      <c r="D12384" t="str">
        <f>T("LISTA               ")</f>
        <v xml:space="preserve">LISTA               </v>
      </c>
      <c r="E12384" t="str">
        <f>T("RE ")</f>
        <v xml:space="preserve">RE </v>
      </c>
      <c r="F12384" t="str">
        <f>T("REMOLQUES      ")</f>
        <v xml:space="preserve">REMOLQUES      </v>
      </c>
      <c r="G12384" t="str">
        <f>T("De 3.000 KG DE CARGA ÚTIL en adelante             ")</f>
        <v xml:space="preserve">De 3.000 KG DE CARGA ÚTIL en adelante             </v>
      </c>
      <c r="I12384">
        <v>3</v>
      </c>
    </row>
    <row r="12385" spans="1:9">
      <c r="A12385" t="str">
        <f>T("2018")</f>
        <v>2018</v>
      </c>
      <c r="B12385" t="str">
        <f>T("JURIDICO                                          ")</f>
        <v xml:space="preserve">JURIDICO                                          </v>
      </c>
      <c r="C12385" t="str">
        <f>T("SALAMANCA           ")</f>
        <v xml:space="preserve">SALAMANCA           </v>
      </c>
      <c r="D12385" t="str">
        <f>T("CASTELLANA          ")</f>
        <v xml:space="preserve">CASTELLANA          </v>
      </c>
      <c r="E12385" t="str">
        <f>T("RE ")</f>
        <v xml:space="preserve">RE </v>
      </c>
      <c r="F12385" t="str">
        <f>T("REMOLQUES      ")</f>
        <v xml:space="preserve">REMOLQUES      </v>
      </c>
      <c r="G12385" t="str">
        <f>T("De 1.000 a 2.999 KG DE CARGA ÚTIL                 ")</f>
        <v xml:space="preserve">De 1.000 a 2.999 KG DE CARGA ÚTIL                 </v>
      </c>
      <c r="I12385">
        <v>5</v>
      </c>
    </row>
    <row r="12386" spans="1:9">
      <c r="A12386" t="str">
        <f>T("2018")</f>
        <v>2018</v>
      </c>
      <c r="B12386" t="str">
        <f>T("JURIDICO                                          ")</f>
        <v xml:space="preserve">JURIDICO                                          </v>
      </c>
      <c r="C12386" t="str">
        <f>T("SALAMANCA           ")</f>
        <v xml:space="preserve">SALAMANCA           </v>
      </c>
      <c r="D12386" t="str">
        <f>T("CASTELLANA          ")</f>
        <v xml:space="preserve">CASTELLANA          </v>
      </c>
      <c r="E12386" t="str">
        <f>T("RE ")</f>
        <v xml:space="preserve">RE </v>
      </c>
      <c r="F12386" t="str">
        <f>T("REMOLQUES      ")</f>
        <v xml:space="preserve">REMOLQUES      </v>
      </c>
      <c r="G12386" t="str">
        <f>T("De 3.000 KG DE CARGA ÚTIL en adelante             ")</f>
        <v xml:space="preserve">De 3.000 KG DE CARGA ÚTIL en adelante             </v>
      </c>
      <c r="I12386">
        <v>8</v>
      </c>
    </row>
    <row r="12387" spans="1:9">
      <c r="A12387" t="str">
        <f>T("2018")</f>
        <v>2018</v>
      </c>
      <c r="B12387" t="str">
        <f>T("Entidad sin personalidad jurídica (art. 35.4 LGT) ")</f>
        <v xml:space="preserve">Entidad sin personalidad jurídica (art. 35.4 LGT) </v>
      </c>
      <c r="C12387" t="str">
        <f>T("SALAMANCA           ")</f>
        <v xml:space="preserve">SALAMANCA           </v>
      </c>
      <c r="D12387" t="str">
        <f>T("GOYA                ")</f>
        <v xml:space="preserve">GOYA                </v>
      </c>
      <c r="E12387" t="str">
        <f>T("RE ")</f>
        <v xml:space="preserve">RE </v>
      </c>
      <c r="F12387" t="str">
        <f>T("REMOLQUES      ")</f>
        <v xml:space="preserve">REMOLQUES      </v>
      </c>
      <c r="G12387" t="str">
        <f>T("De 3.000 KG DE CARGA ÚTIL en adelante             ")</f>
        <v xml:space="preserve">De 3.000 KG DE CARGA ÚTIL en adelante             </v>
      </c>
      <c r="I12387">
        <v>1</v>
      </c>
    </row>
    <row r="12388" spans="1:9">
      <c r="A12388" t="str">
        <f>T("2018")</f>
        <v>2018</v>
      </c>
      <c r="B12388" t="str">
        <f>T("FISICO                                            ")</f>
        <v xml:space="preserve">FISICO                                            </v>
      </c>
      <c r="C12388" t="str">
        <f>T("SALAMANCA           ")</f>
        <v xml:space="preserve">SALAMANCA           </v>
      </c>
      <c r="D12388" t="str">
        <f>T("RECOLETOS           ")</f>
        <v xml:space="preserve">RECOLETOS           </v>
      </c>
      <c r="E12388" t="str">
        <f>T("RE ")</f>
        <v xml:space="preserve">RE </v>
      </c>
      <c r="F12388" t="str">
        <f>T("REMOLQUES      ")</f>
        <v xml:space="preserve">REMOLQUES      </v>
      </c>
      <c r="G12388" t="str">
        <f>T("De 751 a 999 KG DE CARGA ÚTIL                     ")</f>
        <v xml:space="preserve">De 751 a 999 KG DE CARGA ÚTIL                     </v>
      </c>
      <c r="I12388">
        <v>6</v>
      </c>
    </row>
    <row r="12389" spans="1:9">
      <c r="A12389" t="str">
        <f>T("2018")</f>
        <v>2018</v>
      </c>
      <c r="B12389" t="str">
        <f>T("FISICO                                            ")</f>
        <v xml:space="preserve">FISICO                                            </v>
      </c>
      <c r="C12389" t="str">
        <f>T("SALAMANCA           ")</f>
        <v xml:space="preserve">SALAMANCA           </v>
      </c>
      <c r="D12389" t="str">
        <f>T("RECOLETOS           ")</f>
        <v xml:space="preserve">RECOLETOS           </v>
      </c>
      <c r="E12389" t="str">
        <f>T("RE ")</f>
        <v xml:space="preserve">RE </v>
      </c>
      <c r="F12389" t="str">
        <f>T("REMOLQUES      ")</f>
        <v xml:space="preserve">REMOLQUES      </v>
      </c>
      <c r="G12389" t="str">
        <f>T("De 1.000 a 2.999 KG DE CARGA ÚTIL                 ")</f>
        <v xml:space="preserve">De 1.000 a 2.999 KG DE CARGA ÚTIL                 </v>
      </c>
      <c r="I12389">
        <v>6</v>
      </c>
    </row>
    <row r="12390" spans="1:9">
      <c r="A12390" t="str">
        <f>T("2018")</f>
        <v>2018</v>
      </c>
      <c r="B12390" t="str">
        <f>T("FISICO                                            ")</f>
        <v xml:space="preserve">FISICO                                            </v>
      </c>
      <c r="C12390" t="str">
        <f>T("SALAMANCA           ")</f>
        <v xml:space="preserve">SALAMANCA           </v>
      </c>
      <c r="D12390" t="str">
        <f>T("RECOLETOS           ")</f>
        <v xml:space="preserve">RECOLETOS           </v>
      </c>
      <c r="E12390" t="str">
        <f>T("RE ")</f>
        <v xml:space="preserve">RE </v>
      </c>
      <c r="F12390" t="str">
        <f>T("REMOLQUES      ")</f>
        <v xml:space="preserve">REMOLQUES      </v>
      </c>
      <c r="G12390" t="str">
        <f>T("De 3.000 KG DE CARGA ÚTIL en adelante             ")</f>
        <v xml:space="preserve">De 3.000 KG DE CARGA ÚTIL en adelante             </v>
      </c>
      <c r="I12390">
        <v>10</v>
      </c>
    </row>
    <row r="12391" spans="1:9">
      <c r="A12391" t="str">
        <f>T("2018")</f>
        <v>2018</v>
      </c>
      <c r="B12391" t="str">
        <f>T("FISICO                                            ")</f>
        <v xml:space="preserve">FISICO                                            </v>
      </c>
      <c r="C12391" t="str">
        <f>T("SALAMANCA           ")</f>
        <v xml:space="preserve">SALAMANCA           </v>
      </c>
      <c r="D12391" t="str">
        <f>T("GOYA                ")</f>
        <v xml:space="preserve">GOYA                </v>
      </c>
      <c r="E12391" t="str">
        <f>T("RE ")</f>
        <v xml:space="preserve">RE </v>
      </c>
      <c r="F12391" t="str">
        <f>T("REMOLQUES      ")</f>
        <v xml:space="preserve">REMOLQUES      </v>
      </c>
      <c r="G12391" t="str">
        <f>T("De 751 a 999 KG DE CARGA ÚTIL                     ")</f>
        <v xml:space="preserve">De 751 a 999 KG DE CARGA ÚTIL                     </v>
      </c>
      <c r="I12391">
        <v>3</v>
      </c>
    </row>
    <row r="12392" spans="1:9">
      <c r="A12392" t="str">
        <f>T("2018")</f>
        <v>2018</v>
      </c>
      <c r="B12392" t="str">
        <f>T("FISICO                                            ")</f>
        <v xml:space="preserve">FISICO                                            </v>
      </c>
      <c r="C12392" t="str">
        <f>T("SALAMANCA           ")</f>
        <v xml:space="preserve">SALAMANCA           </v>
      </c>
      <c r="D12392" t="str">
        <f>T("GOYA                ")</f>
        <v xml:space="preserve">GOYA                </v>
      </c>
      <c r="E12392" t="str">
        <f>T("RE ")</f>
        <v xml:space="preserve">RE </v>
      </c>
      <c r="F12392" t="str">
        <f>T("REMOLQUES      ")</f>
        <v xml:space="preserve">REMOLQUES      </v>
      </c>
      <c r="G12392" t="str">
        <f>T("De 1.000 a 2.999 KG DE CARGA ÚTIL                 ")</f>
        <v xml:space="preserve">De 1.000 a 2.999 KG DE CARGA ÚTIL                 </v>
      </c>
      <c r="I12392">
        <v>5</v>
      </c>
    </row>
    <row r="12393" spans="1:9">
      <c r="A12393" t="str">
        <f>T("2018")</f>
        <v>2018</v>
      </c>
      <c r="B12393" t="str">
        <f>T("FISICO                                            ")</f>
        <v xml:space="preserve">FISICO                                            </v>
      </c>
      <c r="C12393" t="str">
        <f>T("SALAMANCA           ")</f>
        <v xml:space="preserve">SALAMANCA           </v>
      </c>
      <c r="D12393" t="str">
        <f>T("GOYA                ")</f>
        <v xml:space="preserve">GOYA                </v>
      </c>
      <c r="E12393" t="str">
        <f>T("RE ")</f>
        <v xml:space="preserve">RE </v>
      </c>
      <c r="F12393" t="str">
        <f>T("REMOLQUES      ")</f>
        <v xml:space="preserve">REMOLQUES      </v>
      </c>
      <c r="G12393" t="str">
        <f>T("De 3.000 KG DE CARGA ÚTIL en adelante             ")</f>
        <v xml:space="preserve">De 3.000 KG DE CARGA ÚTIL en adelante             </v>
      </c>
      <c r="I12393">
        <v>9</v>
      </c>
    </row>
    <row r="12394" spans="1:9">
      <c r="A12394" t="str">
        <f>T("2018")</f>
        <v>2018</v>
      </c>
      <c r="B12394" t="str">
        <f>T("FISICO                                            ")</f>
        <v xml:space="preserve">FISICO                                            </v>
      </c>
      <c r="C12394" t="str">
        <f>T("SALAMANCA           ")</f>
        <v xml:space="preserve">SALAMANCA           </v>
      </c>
      <c r="D12394" t="str">
        <f>T("FUENTE DEL BERRO    ")</f>
        <v xml:space="preserve">FUENTE DEL BERRO    </v>
      </c>
      <c r="E12394" t="str">
        <f>T("RE ")</f>
        <v xml:space="preserve">RE </v>
      </c>
      <c r="F12394" t="str">
        <f>T("REMOLQUES      ")</f>
        <v xml:space="preserve">REMOLQUES      </v>
      </c>
      <c r="G12394" t="str">
        <f>T("De 1.000 a 2.999 KG DE CARGA ÚTIL                 ")</f>
        <v xml:space="preserve">De 1.000 a 2.999 KG DE CARGA ÚTIL                 </v>
      </c>
      <c r="I12394">
        <v>2</v>
      </c>
    </row>
    <row r="12395" spans="1:9">
      <c r="A12395" t="str">
        <f>T("2018")</f>
        <v>2018</v>
      </c>
      <c r="B12395" t="str">
        <f>T("FISICO                                            ")</f>
        <v xml:space="preserve">FISICO                                            </v>
      </c>
      <c r="C12395" t="str">
        <f>T("SALAMANCA           ")</f>
        <v xml:space="preserve">SALAMANCA           </v>
      </c>
      <c r="D12395" t="str">
        <f>T("GUINDALERA          ")</f>
        <v xml:space="preserve">GUINDALERA          </v>
      </c>
      <c r="E12395" t="str">
        <f>T("RE ")</f>
        <v xml:space="preserve">RE </v>
      </c>
      <c r="F12395" t="str">
        <f>T("REMOLQUES      ")</f>
        <v xml:space="preserve">REMOLQUES      </v>
      </c>
      <c r="G12395" t="str">
        <f>T("De 1.000 a 2.999 KG DE CARGA ÚTIL                 ")</f>
        <v xml:space="preserve">De 1.000 a 2.999 KG DE CARGA ÚTIL                 </v>
      </c>
      <c r="I12395">
        <v>9</v>
      </c>
    </row>
    <row r="12396" spans="1:9">
      <c r="A12396" t="str">
        <f>T("2018")</f>
        <v>2018</v>
      </c>
      <c r="B12396" t="str">
        <f>T("FISICO                                            ")</f>
        <v xml:space="preserve">FISICO                                            </v>
      </c>
      <c r="C12396" t="str">
        <f>T("SALAMANCA           ")</f>
        <v xml:space="preserve">SALAMANCA           </v>
      </c>
      <c r="D12396" t="str">
        <f>T("GUINDALERA          ")</f>
        <v xml:space="preserve">GUINDALERA          </v>
      </c>
      <c r="E12396" t="str">
        <f>T("RE ")</f>
        <v xml:space="preserve">RE </v>
      </c>
      <c r="F12396" t="str">
        <f>T("REMOLQUES      ")</f>
        <v xml:space="preserve">REMOLQUES      </v>
      </c>
      <c r="G12396" t="str">
        <f>T("De 3.000 KG DE CARGA ÚTIL en adelante             ")</f>
        <v xml:space="preserve">De 3.000 KG DE CARGA ÚTIL en adelante             </v>
      </c>
      <c r="I12396">
        <v>12</v>
      </c>
    </row>
    <row r="12397" spans="1:9">
      <c r="A12397" t="str">
        <f>T("2018")</f>
        <v>2018</v>
      </c>
      <c r="B12397" t="str">
        <f>T("FISICO                                            ")</f>
        <v xml:space="preserve">FISICO                                            </v>
      </c>
      <c r="C12397" t="str">
        <f>T("SALAMANCA           ")</f>
        <v xml:space="preserve">SALAMANCA           </v>
      </c>
      <c r="D12397" t="str">
        <f>T("LISTA               ")</f>
        <v xml:space="preserve">LISTA               </v>
      </c>
      <c r="E12397" t="str">
        <f>T("RE ")</f>
        <v xml:space="preserve">RE </v>
      </c>
      <c r="F12397" t="str">
        <f>T("REMOLQUES      ")</f>
        <v xml:space="preserve">REMOLQUES      </v>
      </c>
      <c r="G12397" t="str">
        <f>T("De 1.000 a 2.999 KG DE CARGA ÚTIL                 ")</f>
        <v xml:space="preserve">De 1.000 a 2.999 KG DE CARGA ÚTIL                 </v>
      </c>
      <c r="I12397">
        <v>4</v>
      </c>
    </row>
    <row r="12398" spans="1:9">
      <c r="A12398" t="str">
        <f>T("2018")</f>
        <v>2018</v>
      </c>
      <c r="B12398" t="str">
        <f>T("FISICO                                            ")</f>
        <v xml:space="preserve">FISICO                                            </v>
      </c>
      <c r="C12398" t="str">
        <f>T("SALAMANCA           ")</f>
        <v xml:space="preserve">SALAMANCA           </v>
      </c>
      <c r="D12398" t="str">
        <f>T("LISTA               ")</f>
        <v xml:space="preserve">LISTA               </v>
      </c>
      <c r="E12398" t="str">
        <f>T("RE ")</f>
        <v xml:space="preserve">RE </v>
      </c>
      <c r="F12398" t="str">
        <f>T("REMOLQUES      ")</f>
        <v xml:space="preserve">REMOLQUES      </v>
      </c>
      <c r="G12398" t="str">
        <f>T("De 3.000 KG DE CARGA ÚTIL en adelante             ")</f>
        <v xml:space="preserve">De 3.000 KG DE CARGA ÚTIL en adelante             </v>
      </c>
      <c r="I12398">
        <v>3</v>
      </c>
    </row>
    <row r="12399" spans="1:9">
      <c r="A12399" t="str">
        <f>T("2018")</f>
        <v>2018</v>
      </c>
      <c r="B12399" t="str">
        <f>T("FISICO                                            ")</f>
        <v xml:space="preserve">FISICO                                            </v>
      </c>
      <c r="C12399" t="str">
        <f>T("SALAMANCA           ")</f>
        <v xml:space="preserve">SALAMANCA           </v>
      </c>
      <c r="D12399" t="str">
        <f>T("CASTELLANA          ")</f>
        <v xml:space="preserve">CASTELLANA          </v>
      </c>
      <c r="E12399" t="str">
        <f>T("RE ")</f>
        <v xml:space="preserve">RE </v>
      </c>
      <c r="F12399" t="str">
        <f>T("REMOLQUES      ")</f>
        <v xml:space="preserve">REMOLQUES      </v>
      </c>
      <c r="G12399" t="str">
        <f>T("De 751 a 999 KG DE CARGA ÚTIL                     ")</f>
        <v xml:space="preserve">De 751 a 999 KG DE CARGA ÚTIL                     </v>
      </c>
      <c r="I12399">
        <v>4</v>
      </c>
    </row>
    <row r="12400" spans="1:9">
      <c r="A12400" t="str">
        <f>T("2018")</f>
        <v>2018</v>
      </c>
      <c r="B12400" t="str">
        <f>T("FISICO                                            ")</f>
        <v xml:space="preserve">FISICO                                            </v>
      </c>
      <c r="C12400" t="str">
        <f>T("SALAMANCA           ")</f>
        <v xml:space="preserve">SALAMANCA           </v>
      </c>
      <c r="D12400" t="str">
        <f>T("CASTELLANA          ")</f>
        <v xml:space="preserve">CASTELLANA          </v>
      </c>
      <c r="E12400" t="str">
        <f>T("RE ")</f>
        <v xml:space="preserve">RE </v>
      </c>
      <c r="F12400" t="str">
        <f>T("REMOLQUES      ")</f>
        <v xml:space="preserve">REMOLQUES      </v>
      </c>
      <c r="G12400" t="str">
        <f>T("De 1.000 a 2.999 KG DE CARGA ÚTIL                 ")</f>
        <v xml:space="preserve">De 1.000 a 2.999 KG DE CARGA ÚTIL                 </v>
      </c>
      <c r="I12400">
        <v>11</v>
      </c>
    </row>
    <row r="12401" spans="1:9">
      <c r="A12401" t="str">
        <f>T("2018")</f>
        <v>2018</v>
      </c>
      <c r="B12401" t="str">
        <f>T("FISICO                                            ")</f>
        <v xml:space="preserve">FISICO                                            </v>
      </c>
      <c r="C12401" t="str">
        <f>T("SALAMANCA           ")</f>
        <v xml:space="preserve">SALAMANCA           </v>
      </c>
      <c r="D12401" t="str">
        <f>T("CASTELLANA          ")</f>
        <v xml:space="preserve">CASTELLANA          </v>
      </c>
      <c r="E12401" t="str">
        <f>T("RE ")</f>
        <v xml:space="preserve">RE </v>
      </c>
      <c r="F12401" t="str">
        <f>T("REMOLQUES      ")</f>
        <v xml:space="preserve">REMOLQUES      </v>
      </c>
      <c r="G12401" t="str">
        <f>T("De 3.000 KG DE CARGA ÚTIL en adelante             ")</f>
        <v xml:space="preserve">De 3.000 KG DE CARGA ÚTIL en adelante             </v>
      </c>
      <c r="I12401">
        <v>12</v>
      </c>
    </row>
    <row r="12402" spans="1:9">
      <c r="A12402" t="str">
        <f>T("2018")</f>
        <v>2018</v>
      </c>
      <c r="B12402" t="str">
        <f>T("JURIDICO                                          ")</f>
        <v xml:space="preserve">JURIDICO                                          </v>
      </c>
      <c r="C12402" t="str">
        <f>T("SALAMANCA           ")</f>
        <v xml:space="preserve">SALAMANCA           </v>
      </c>
      <c r="D12402" t="str">
        <f>T("SIN BARRIO          ")</f>
        <v xml:space="preserve">SIN BARRIO          </v>
      </c>
      <c r="E12402" t="str">
        <f>T("RE ")</f>
        <v xml:space="preserve">RE </v>
      </c>
      <c r="F12402" t="str">
        <f>T("REMOLQUES      ")</f>
        <v xml:space="preserve">REMOLQUES      </v>
      </c>
      <c r="G12402" t="str">
        <f>T("De 1.000 a 2.999 KG DE CARGA ÚTIL                 ")</f>
        <v xml:space="preserve">De 1.000 a 2.999 KG DE CARGA ÚTIL                 </v>
      </c>
      <c r="I12402">
        <v>1</v>
      </c>
    </row>
    <row r="12403" spans="1:9">
      <c r="A12403" t="str">
        <f>T("2018")</f>
        <v>2018</v>
      </c>
      <c r="B12403" t="str">
        <f>T("JURIDICO                                          ")</f>
        <v xml:space="preserve">JURIDICO                                          </v>
      </c>
      <c r="C12403" t="str">
        <f>T("SALAMANCA           ")</f>
        <v xml:space="preserve">SALAMANCA           </v>
      </c>
      <c r="D12403" t="str">
        <f>T("RECOLETOS           ")</f>
        <v xml:space="preserve">RECOLETOS           </v>
      </c>
      <c r="E12403" t="str">
        <f>T("RE ")</f>
        <v xml:space="preserve">RE </v>
      </c>
      <c r="F12403" t="str">
        <f>T("REMOLQUES      ")</f>
        <v xml:space="preserve">REMOLQUES      </v>
      </c>
      <c r="G12403" t="str">
        <f>T("De 751 a 999 KG DE CARGA ÚTIL                     ")</f>
        <v xml:space="preserve">De 751 a 999 KG DE CARGA ÚTIL                     </v>
      </c>
      <c r="I12403">
        <v>4</v>
      </c>
    </row>
    <row r="12404" spans="1:9">
      <c r="A12404" t="str">
        <f>T("2018")</f>
        <v>2018</v>
      </c>
      <c r="B12404" t="str">
        <f>T("JURIDICO                                          ")</f>
        <v xml:space="preserve">JURIDICO                                          </v>
      </c>
      <c r="C12404" t="str">
        <f>T("SALAMANCA           ")</f>
        <v xml:space="preserve">SALAMANCA           </v>
      </c>
      <c r="D12404" t="str">
        <f>T("RECOLETOS           ")</f>
        <v xml:space="preserve">RECOLETOS           </v>
      </c>
      <c r="E12404" t="str">
        <f>T("RE ")</f>
        <v xml:space="preserve">RE </v>
      </c>
      <c r="F12404" t="str">
        <f>T("REMOLQUES      ")</f>
        <v xml:space="preserve">REMOLQUES      </v>
      </c>
      <c r="G12404" t="str">
        <f>T("De 1.000 a 2.999 KG DE CARGA ÚTIL                 ")</f>
        <v xml:space="preserve">De 1.000 a 2.999 KG DE CARGA ÚTIL                 </v>
      </c>
      <c r="I12404">
        <v>13</v>
      </c>
    </row>
    <row r="12405" spans="1:9">
      <c r="A12405" t="str">
        <f>T("2018")</f>
        <v>2018</v>
      </c>
      <c r="B12405" t="str">
        <f>T("JURIDICO                                          ")</f>
        <v xml:space="preserve">JURIDICO                                          </v>
      </c>
      <c r="C12405" t="str">
        <f>T("SALAMANCA           ")</f>
        <v xml:space="preserve">SALAMANCA           </v>
      </c>
      <c r="D12405" t="str">
        <f>T("RECOLETOS           ")</f>
        <v xml:space="preserve">RECOLETOS           </v>
      </c>
      <c r="E12405" t="str">
        <f>T("RE ")</f>
        <v xml:space="preserve">RE </v>
      </c>
      <c r="F12405" t="str">
        <f>T("REMOLQUES      ")</f>
        <v xml:space="preserve">REMOLQUES      </v>
      </c>
      <c r="G12405" t="str">
        <f>T("De 3.000 KG DE CARGA ÚTIL en adelante             ")</f>
        <v xml:space="preserve">De 3.000 KG DE CARGA ÚTIL en adelante             </v>
      </c>
      <c r="I12405">
        <v>89</v>
      </c>
    </row>
    <row r="12406" spans="1:9">
      <c r="A12406" t="str">
        <f>T("2018")</f>
        <v>2018</v>
      </c>
      <c r="B12406" t="str">
        <f>T("JURIDICO                                          ")</f>
        <v xml:space="preserve">JURIDICO                                          </v>
      </c>
      <c r="C12406" t="str">
        <f>T("SALAMANCA           ")</f>
        <v xml:space="preserve">SALAMANCA           </v>
      </c>
      <c r="D12406" t="str">
        <f>T("GOYA                ")</f>
        <v xml:space="preserve">GOYA                </v>
      </c>
      <c r="E12406" t="str">
        <f>T("RE ")</f>
        <v xml:space="preserve">RE </v>
      </c>
      <c r="F12406" t="str">
        <f>T("REMOLQUES      ")</f>
        <v xml:space="preserve">REMOLQUES      </v>
      </c>
      <c r="G12406" t="str">
        <f>T("De 1.000 a 2.999 KG DE CARGA ÚTIL                 ")</f>
        <v xml:space="preserve">De 1.000 a 2.999 KG DE CARGA ÚTIL                 </v>
      </c>
      <c r="I12406">
        <v>4</v>
      </c>
    </row>
    <row r="12407" spans="1:9">
      <c r="A12407" t="str">
        <f>T("2018")</f>
        <v>2018</v>
      </c>
      <c r="B12407" t="str">
        <f>T("JURIDICO                                          ")</f>
        <v xml:space="preserve">JURIDICO                                          </v>
      </c>
      <c r="C12407" t="str">
        <f>T("SALAMANCA           ")</f>
        <v xml:space="preserve">SALAMANCA           </v>
      </c>
      <c r="D12407" t="str">
        <f>T("GOYA                ")</f>
        <v xml:space="preserve">GOYA                </v>
      </c>
      <c r="E12407" t="str">
        <f>T("RE ")</f>
        <v xml:space="preserve">RE </v>
      </c>
      <c r="F12407" t="str">
        <f>T("REMOLQUES      ")</f>
        <v xml:space="preserve">REMOLQUES      </v>
      </c>
      <c r="G12407" t="str">
        <f>T("De 3.000 KG DE CARGA ÚTIL en adelante             ")</f>
        <v xml:space="preserve">De 3.000 KG DE CARGA ÚTIL en adelante             </v>
      </c>
      <c r="I12407">
        <v>116</v>
      </c>
    </row>
    <row r="12408" spans="1:9">
      <c r="A12408" t="str">
        <f>T("2018")</f>
        <v>2018</v>
      </c>
      <c r="B12408" t="str">
        <f>T("JURIDICO                                          ")</f>
        <v xml:space="preserve">JURIDICO                                          </v>
      </c>
      <c r="C12408" t="str">
        <f>T("SALAMANCA           ")</f>
        <v xml:space="preserve">SALAMANCA           </v>
      </c>
      <c r="D12408" t="str">
        <f>T("FUENTE DEL BERRO    ")</f>
        <v xml:space="preserve">FUENTE DEL BERRO    </v>
      </c>
      <c r="E12408" t="str">
        <f>T("RE ")</f>
        <v xml:space="preserve">RE </v>
      </c>
      <c r="F12408" t="str">
        <f>T("REMOLQUES      ")</f>
        <v xml:space="preserve">REMOLQUES      </v>
      </c>
      <c r="G12408" t="str">
        <f>T("De 751 a 999 KG DE CARGA ÚTIL                     ")</f>
        <v xml:space="preserve">De 751 a 999 KG DE CARGA ÚTIL                     </v>
      </c>
      <c r="I12408">
        <v>2</v>
      </c>
    </row>
    <row r="12409" spans="1:9">
      <c r="A12409" t="str">
        <f>T("2018")</f>
        <v>2018</v>
      </c>
      <c r="B12409" t="str">
        <f>T("JURIDICO                                          ")</f>
        <v xml:space="preserve">JURIDICO                                          </v>
      </c>
      <c r="C12409" t="str">
        <f>T("SALAMANCA           ")</f>
        <v xml:space="preserve">SALAMANCA           </v>
      </c>
      <c r="D12409" t="str">
        <f>T("FUENTE DEL BERRO    ")</f>
        <v xml:space="preserve">FUENTE DEL BERRO    </v>
      </c>
      <c r="E12409" t="str">
        <f>T("RE ")</f>
        <v xml:space="preserve">RE </v>
      </c>
      <c r="F12409" t="str">
        <f>T("REMOLQUES      ")</f>
        <v xml:space="preserve">REMOLQUES      </v>
      </c>
      <c r="G12409" t="str">
        <f>T("De 1.000 a 2.999 KG DE CARGA ÚTIL                 ")</f>
        <v xml:space="preserve">De 1.000 a 2.999 KG DE CARGA ÚTIL                 </v>
      </c>
      <c r="I12409">
        <v>6</v>
      </c>
    </row>
    <row r="12410" spans="1:9">
      <c r="A12410" t="str">
        <f>T("2018")</f>
        <v>2018</v>
      </c>
      <c r="B12410" t="str">
        <f>T("JURIDICO                                          ")</f>
        <v xml:space="preserve">JURIDICO                                          </v>
      </c>
      <c r="C12410" t="str">
        <f>T("SALAMANCA           ")</f>
        <v xml:space="preserve">SALAMANCA           </v>
      </c>
      <c r="D12410" t="str">
        <f>T("FUENTE DEL BERRO    ")</f>
        <v xml:space="preserve">FUENTE DEL BERRO    </v>
      </c>
      <c r="E12410" t="str">
        <f>T("RE ")</f>
        <v xml:space="preserve">RE </v>
      </c>
      <c r="F12410" t="str">
        <f>T("REMOLQUES      ")</f>
        <v xml:space="preserve">REMOLQUES      </v>
      </c>
      <c r="G12410" t="str">
        <f>T("De 3.000 KG DE CARGA ÚTIL en adelante             ")</f>
        <v xml:space="preserve">De 3.000 KG DE CARGA ÚTIL en adelante             </v>
      </c>
      <c r="I12410">
        <v>27</v>
      </c>
    </row>
    <row r="12411" spans="1:9">
      <c r="A12411" t="str">
        <f>T("2018")</f>
        <v>2018</v>
      </c>
      <c r="B12411" t="str">
        <f>T("JURIDICO                                          ")</f>
        <v xml:space="preserve">JURIDICO                                          </v>
      </c>
      <c r="C12411" t="str">
        <f>T("SALAMANCA           ")</f>
        <v xml:space="preserve">SALAMANCA           </v>
      </c>
      <c r="D12411" t="str">
        <f>T("GUINDALERA          ")</f>
        <v xml:space="preserve">GUINDALERA          </v>
      </c>
      <c r="E12411" t="str">
        <f>T("RE ")</f>
        <v xml:space="preserve">RE </v>
      </c>
      <c r="F12411" t="str">
        <f>T("REMOLQUES      ")</f>
        <v xml:space="preserve">REMOLQUES      </v>
      </c>
      <c r="G12411" t="str">
        <f>T("De 751 a 999 KG DE CARGA ÚTIL                     ")</f>
        <v xml:space="preserve">De 751 a 999 KG DE CARGA ÚTIL                     </v>
      </c>
      <c r="I12411">
        <v>1</v>
      </c>
    </row>
    <row r="12412" spans="1:9">
      <c r="A12412" t="str">
        <f>T("2018")</f>
        <v>2018</v>
      </c>
      <c r="B12412" t="str">
        <f>T("JURIDICO                                          ")</f>
        <v xml:space="preserve">JURIDICO                                          </v>
      </c>
      <c r="C12412" t="str">
        <f>T("SALAMANCA           ")</f>
        <v xml:space="preserve">SALAMANCA           </v>
      </c>
      <c r="D12412" t="str">
        <f>T("GUINDALERA          ")</f>
        <v xml:space="preserve">GUINDALERA          </v>
      </c>
      <c r="E12412" t="str">
        <f>T("RE ")</f>
        <v xml:space="preserve">RE </v>
      </c>
      <c r="F12412" t="str">
        <f>T("REMOLQUES      ")</f>
        <v xml:space="preserve">REMOLQUES      </v>
      </c>
      <c r="G12412" t="str">
        <f>T("De 1.000 a 2.999 KG DE CARGA ÚTIL                 ")</f>
        <v xml:space="preserve">De 1.000 a 2.999 KG DE CARGA ÚTIL                 </v>
      </c>
      <c r="I12412">
        <v>6</v>
      </c>
    </row>
    <row r="12413" spans="1:9">
      <c r="A12413" t="str">
        <f>T("2018")</f>
        <v>2018</v>
      </c>
      <c r="B12413" t="str">
        <f>T("JURIDICO                                          ")</f>
        <v xml:space="preserve">JURIDICO                                          </v>
      </c>
      <c r="C12413" t="str">
        <f>T("SALAMANCA           ")</f>
        <v xml:space="preserve">SALAMANCA           </v>
      </c>
      <c r="D12413" t="str">
        <f>T("GUINDALERA          ")</f>
        <v xml:space="preserve">GUINDALERA          </v>
      </c>
      <c r="E12413" t="str">
        <f>T("RE ")</f>
        <v xml:space="preserve">RE </v>
      </c>
      <c r="F12413" t="str">
        <f>T("REMOLQUES      ")</f>
        <v xml:space="preserve">REMOLQUES      </v>
      </c>
      <c r="G12413" t="str">
        <f>T("De 3.000 KG DE CARGA ÚTIL en adelante             ")</f>
        <v xml:space="preserve">De 3.000 KG DE CARGA ÚTIL en adelante             </v>
      </c>
      <c r="I12413">
        <v>66</v>
      </c>
    </row>
    <row r="12414" spans="1:9">
      <c r="A12414" t="str">
        <f>T("2018")</f>
        <v>2018</v>
      </c>
      <c r="B12414" t="str">
        <f>T("JURIDICO                                          ")</f>
        <v xml:space="preserve">JURIDICO                                          </v>
      </c>
      <c r="C12414" t="str">
        <f>T("SALAMANCA           ")</f>
        <v xml:space="preserve">SALAMANCA           </v>
      </c>
      <c r="D12414" t="str">
        <f>T("LISTA               ")</f>
        <v xml:space="preserve">LISTA               </v>
      </c>
      <c r="E12414" t="str">
        <f>T("RE ")</f>
        <v xml:space="preserve">RE </v>
      </c>
      <c r="F12414" t="str">
        <f>T("REMOLQUES      ")</f>
        <v xml:space="preserve">REMOLQUES      </v>
      </c>
      <c r="G12414" t="str">
        <f>T("De 751 a 999 KG DE CARGA ÚTIL                     ")</f>
        <v xml:space="preserve">De 751 a 999 KG DE CARGA ÚTIL                     </v>
      </c>
      <c r="I12414">
        <v>3</v>
      </c>
    </row>
    <row r="12415" spans="1:9">
      <c r="A12415" t="str">
        <f>T("2018")</f>
        <v>2018</v>
      </c>
      <c r="B12415" t="str">
        <f>T("JURIDICO                                          ")</f>
        <v xml:space="preserve">JURIDICO                                          </v>
      </c>
      <c r="C12415" t="str">
        <f>T("SALAMANCA           ")</f>
        <v xml:space="preserve">SALAMANCA           </v>
      </c>
      <c r="D12415" t="str">
        <f>T("LISTA               ")</f>
        <v xml:space="preserve">LISTA               </v>
      </c>
      <c r="E12415" t="str">
        <f>T("RE ")</f>
        <v xml:space="preserve">RE </v>
      </c>
      <c r="F12415" t="str">
        <f>T("REMOLQUES      ")</f>
        <v xml:space="preserve">REMOLQUES      </v>
      </c>
      <c r="G12415" t="str">
        <f>T("De 1.000 a 2.999 KG DE CARGA ÚTIL                 ")</f>
        <v xml:space="preserve">De 1.000 a 2.999 KG DE CARGA ÚTIL                 </v>
      </c>
      <c r="I12415">
        <v>3</v>
      </c>
    </row>
    <row r="12416" spans="1:9">
      <c r="A12416" t="str">
        <f>T("2018")</f>
        <v>2018</v>
      </c>
      <c r="B12416" t="str">
        <f>T("JURIDICO                                          ")</f>
        <v xml:space="preserve">JURIDICO                                          </v>
      </c>
      <c r="C12416" t="str">
        <f>T("SALAMANCA           ")</f>
        <v xml:space="preserve">SALAMANCA           </v>
      </c>
      <c r="D12416" t="str">
        <f>T("LISTA               ")</f>
        <v xml:space="preserve">LISTA               </v>
      </c>
      <c r="E12416" t="str">
        <f>T("RE ")</f>
        <v xml:space="preserve">RE </v>
      </c>
      <c r="F12416" t="str">
        <f>T("REMOLQUES      ")</f>
        <v xml:space="preserve">REMOLQUES      </v>
      </c>
      <c r="G12416" t="str">
        <f>T("De 3.000 KG DE CARGA ÚTIL en adelante             ")</f>
        <v xml:space="preserve">De 3.000 KG DE CARGA ÚTIL en adelante             </v>
      </c>
      <c r="I12416">
        <v>67</v>
      </c>
    </row>
    <row r="12417" spans="1:9">
      <c r="A12417" t="str">
        <f>T("2018")</f>
        <v>2018</v>
      </c>
      <c r="B12417" t="str">
        <f>T("JURIDICO                                          ")</f>
        <v xml:space="preserve">JURIDICO                                          </v>
      </c>
      <c r="C12417" t="str">
        <f>T("SALAMANCA           ")</f>
        <v xml:space="preserve">SALAMANCA           </v>
      </c>
      <c r="D12417" t="str">
        <f>T("CASTELLANA          ")</f>
        <v xml:space="preserve">CASTELLANA          </v>
      </c>
      <c r="E12417" t="str">
        <f>T("RE ")</f>
        <v xml:space="preserve">RE </v>
      </c>
      <c r="F12417" t="str">
        <f>T("REMOLQUES      ")</f>
        <v xml:space="preserve">REMOLQUES      </v>
      </c>
      <c r="G12417" t="str">
        <f>T("De 751 a 999 KG DE CARGA ÚTIL                     ")</f>
        <v xml:space="preserve">De 751 a 999 KG DE CARGA ÚTIL                     </v>
      </c>
      <c r="I12417">
        <v>3</v>
      </c>
    </row>
    <row r="12418" spans="1:9">
      <c r="A12418" t="str">
        <f>T("2018")</f>
        <v>2018</v>
      </c>
      <c r="B12418" t="str">
        <f>T("JURIDICO                                          ")</f>
        <v xml:space="preserve">JURIDICO                                          </v>
      </c>
      <c r="C12418" t="str">
        <f>T("SALAMANCA           ")</f>
        <v xml:space="preserve">SALAMANCA           </v>
      </c>
      <c r="D12418" t="str">
        <f>T("CASTELLANA          ")</f>
        <v xml:space="preserve">CASTELLANA          </v>
      </c>
      <c r="E12418" t="str">
        <f>T("RE ")</f>
        <v xml:space="preserve">RE </v>
      </c>
      <c r="F12418" t="str">
        <f>T("REMOLQUES      ")</f>
        <v xml:space="preserve">REMOLQUES      </v>
      </c>
      <c r="G12418" t="str">
        <f>T("De 1.000 a 2.999 KG DE CARGA ÚTIL                 ")</f>
        <v xml:space="preserve">De 1.000 a 2.999 KG DE CARGA ÚTIL                 </v>
      </c>
      <c r="I12418">
        <v>20</v>
      </c>
    </row>
    <row r="12419" spans="1:9">
      <c r="A12419" t="str">
        <f>T("2018")</f>
        <v>2018</v>
      </c>
      <c r="B12419" t="str">
        <f>T("JURIDICO                                          ")</f>
        <v xml:space="preserve">JURIDICO                                          </v>
      </c>
      <c r="C12419" t="str">
        <f>T("SALAMANCA           ")</f>
        <v xml:space="preserve">SALAMANCA           </v>
      </c>
      <c r="D12419" t="str">
        <f>T("CASTELLANA          ")</f>
        <v xml:space="preserve">CASTELLANA          </v>
      </c>
      <c r="E12419" t="str">
        <f>T("RE ")</f>
        <v xml:space="preserve">RE </v>
      </c>
      <c r="F12419" t="str">
        <f>T("REMOLQUES      ")</f>
        <v xml:space="preserve">REMOLQUES      </v>
      </c>
      <c r="G12419" t="str">
        <f>T("De 3.000 KG DE CARGA ÚTIL en adelante             ")</f>
        <v xml:space="preserve">De 3.000 KG DE CARGA ÚTIL en adelante             </v>
      </c>
      <c r="I12419">
        <v>52</v>
      </c>
    </row>
    <row r="12420" spans="1:9">
      <c r="A12420" t="str">
        <f>T("2018")</f>
        <v>2018</v>
      </c>
      <c r="B12420" t="str">
        <f>T("JURIDICO                                          ")</f>
        <v xml:space="preserve">JURIDICO                                          </v>
      </c>
      <c r="C12420" t="str">
        <f>T("SALAMANCA           ")</f>
        <v xml:space="preserve">SALAMANCA           </v>
      </c>
      <c r="D12420" t="str">
        <f>T("RECOLETOS           ")</f>
        <v xml:space="preserve">RECOLETOS           </v>
      </c>
      <c r="E12420" t="str">
        <f>T("SE ")</f>
        <v xml:space="preserve">SE </v>
      </c>
      <c r="F12420" t="str">
        <f>T("SEMIRREMOLQUES ")</f>
        <v xml:space="preserve">SEMIRREMOLQUES </v>
      </c>
      <c r="G12420" t="str">
        <f>T("De 3.000 KG DE CARGA ÚTIL en adelante             ")</f>
        <v xml:space="preserve">De 3.000 KG DE CARGA ÚTIL en adelante             </v>
      </c>
      <c r="H12420" t="str">
        <f>T("DIESEL                                            ")</f>
        <v xml:space="preserve">DIESEL                                            </v>
      </c>
      <c r="I12420">
        <v>1</v>
      </c>
    </row>
    <row r="12421" spans="1:9">
      <c r="A12421" t="str">
        <f>T("2018")</f>
        <v>2018</v>
      </c>
      <c r="B12421" t="str">
        <f>T("JURIDICO                                          ")</f>
        <v xml:space="preserve">JURIDICO                                          </v>
      </c>
      <c r="C12421" t="str">
        <f>T("SALAMANCA           ")</f>
        <v xml:space="preserve">SALAMANCA           </v>
      </c>
      <c r="D12421" t="str">
        <f>T("LISTA               ")</f>
        <v xml:space="preserve">LISTA               </v>
      </c>
      <c r="E12421" t="str">
        <f>T("SE ")</f>
        <v xml:space="preserve">SE </v>
      </c>
      <c r="F12421" t="str">
        <f>T("SEMIRREMOLQUES ")</f>
        <v xml:space="preserve">SEMIRREMOLQUES </v>
      </c>
      <c r="G12421" t="str">
        <f>T("De 1.000 a 2.999 KG DE CARGA ÚTIL                 ")</f>
        <v xml:space="preserve">De 1.000 a 2.999 KG DE CARGA ÚTIL                 </v>
      </c>
      <c r="H12421" t="str">
        <f>T("DIESEL                                            ")</f>
        <v xml:space="preserve">DIESEL                                            </v>
      </c>
      <c r="I12421">
        <v>4</v>
      </c>
    </row>
    <row r="12422" spans="1:9">
      <c r="A12422" t="str">
        <f>T("2018")</f>
        <v>2018</v>
      </c>
      <c r="B12422" t="str">
        <f>T("JURIDICO                                          ")</f>
        <v xml:space="preserve">JURIDICO                                          </v>
      </c>
      <c r="C12422" t="str">
        <f>T("SALAMANCA           ")</f>
        <v xml:space="preserve">SALAMANCA           </v>
      </c>
      <c r="D12422" t="str">
        <f>T("RECOLETOS           ")</f>
        <v xml:space="preserve">RECOLETOS           </v>
      </c>
      <c r="E12422" t="str">
        <f>T("SE ")</f>
        <v xml:space="preserve">SE </v>
      </c>
      <c r="F12422" t="str">
        <f>T("SEMIRREMOLQUES ")</f>
        <v xml:space="preserve">SEMIRREMOLQUES </v>
      </c>
      <c r="G12422" t="str">
        <f>T("De 3.000 KG DE CARGA ÚTIL en adelante             ")</f>
        <v xml:space="preserve">De 3.000 KG DE CARGA ÚTIL en adelante             </v>
      </c>
      <c r="I12422">
        <v>1</v>
      </c>
    </row>
    <row r="12423" spans="1:9">
      <c r="A12423" t="str">
        <f>T("2018")</f>
        <v>2018</v>
      </c>
      <c r="B12423" t="str">
        <f>T("Entidad sin personalidad jurídica (art. 35.4 LGT) ")</f>
        <v xml:space="preserve">Entidad sin personalidad jurídica (art. 35.4 LGT) </v>
      </c>
      <c r="C12423" t="str">
        <f>T("SALAMANCA           ")</f>
        <v xml:space="preserve">SALAMANCA           </v>
      </c>
      <c r="D12423" t="str">
        <f>T("RECOLETOS           ")</f>
        <v xml:space="preserve">RECOLETOS           </v>
      </c>
      <c r="E12423" t="str">
        <f>T("TR ")</f>
        <v xml:space="preserve">TR </v>
      </c>
      <c r="F12423" t="str">
        <f>T("TRACTORES      ")</f>
        <v xml:space="preserve">TRACTORES      </v>
      </c>
      <c r="G12423" t="str">
        <f>T("De 16 a 25 CABALLOS FISCALES                      ")</f>
        <v xml:space="preserve">De 16 a 25 CABALLOS FISCALES                      </v>
      </c>
      <c r="H12423" t="str">
        <f>T("DIESEL                                            ")</f>
        <v xml:space="preserve">DIESEL                                            </v>
      </c>
      <c r="I12423">
        <v>1</v>
      </c>
    </row>
    <row r="12424" spans="1:9">
      <c r="A12424" t="str">
        <f>T("2018")</f>
        <v>2018</v>
      </c>
      <c r="B12424" t="str">
        <f>T("Entidad sin personalidad jurídica (art. 35.4 LGT) ")</f>
        <v xml:space="preserve">Entidad sin personalidad jurídica (art. 35.4 LGT) </v>
      </c>
      <c r="C12424" t="str">
        <f>T("SALAMANCA           ")</f>
        <v xml:space="preserve">SALAMANCA           </v>
      </c>
      <c r="D12424" t="str">
        <f>T("GOYA                ")</f>
        <v xml:space="preserve">GOYA                </v>
      </c>
      <c r="E12424" t="str">
        <f>T("TR ")</f>
        <v xml:space="preserve">TR </v>
      </c>
      <c r="F12424" t="str">
        <f>T("TRACTORES      ")</f>
        <v xml:space="preserve">TRACTORES      </v>
      </c>
      <c r="G12424" t="str">
        <f>T("De 25,01 CABALLOS FISCALES en adelante            ")</f>
        <v xml:space="preserve">De 25,01 CABALLOS FISCALES en adelante            </v>
      </c>
      <c r="H12424" t="str">
        <f>T("DIESEL                                            ")</f>
        <v xml:space="preserve">DIESEL                                            </v>
      </c>
      <c r="I12424">
        <v>2</v>
      </c>
    </row>
    <row r="12425" spans="1:9">
      <c r="A12425" t="str">
        <f>T("2018")</f>
        <v>2018</v>
      </c>
      <c r="B12425" t="str">
        <f>T("Entidad sin personalidad jurídica (art. 35.4 LGT) ")</f>
        <v xml:space="preserve">Entidad sin personalidad jurídica (art. 35.4 LGT) </v>
      </c>
      <c r="C12425" t="str">
        <f>T("SALAMANCA           ")</f>
        <v xml:space="preserve">SALAMANCA           </v>
      </c>
      <c r="D12425" t="str">
        <f>T("FUENTE DEL BERRO    ")</f>
        <v xml:space="preserve">FUENTE DEL BERRO    </v>
      </c>
      <c r="E12425" t="str">
        <f>T("TR ")</f>
        <v xml:space="preserve">TR </v>
      </c>
      <c r="F12425" t="str">
        <f>T("TRACTORES      ")</f>
        <v xml:space="preserve">TRACTORES      </v>
      </c>
      <c r="G12425" t="str">
        <f>T("De menos de 16 CABALLOS FISCALES                  ")</f>
        <v xml:space="preserve">De menos de 16 CABALLOS FISCALES                  </v>
      </c>
      <c r="H12425" t="str">
        <f>T("DIESEL                                            ")</f>
        <v xml:space="preserve">DIESEL                                            </v>
      </c>
      <c r="I12425">
        <v>1</v>
      </c>
    </row>
    <row r="12426" spans="1:9">
      <c r="A12426" t="str">
        <f>T("2018")</f>
        <v>2018</v>
      </c>
      <c r="B12426" t="str">
        <f>T("Entidad sin personalidad jurídica (art. 35.4 LGT) ")</f>
        <v xml:space="preserve">Entidad sin personalidad jurídica (art. 35.4 LGT) </v>
      </c>
      <c r="C12426" t="str">
        <f>T("SALAMANCA           ")</f>
        <v xml:space="preserve">SALAMANCA           </v>
      </c>
      <c r="D12426" t="str">
        <f>T("GUINDALERA          ")</f>
        <v xml:space="preserve">GUINDALERA          </v>
      </c>
      <c r="E12426" t="str">
        <f>T("TR ")</f>
        <v xml:space="preserve">TR </v>
      </c>
      <c r="F12426" t="str">
        <f>T("TRACTORES      ")</f>
        <v xml:space="preserve">TRACTORES      </v>
      </c>
      <c r="G12426" t="str">
        <f>T("De 25,01 CABALLOS FISCALES en adelante            ")</f>
        <v xml:space="preserve">De 25,01 CABALLOS FISCALES en adelante            </v>
      </c>
      <c r="H12426" t="str">
        <f>T("DIESEL                                            ")</f>
        <v xml:space="preserve">DIESEL                                            </v>
      </c>
      <c r="I12426">
        <v>1</v>
      </c>
    </row>
    <row r="12427" spans="1:9">
      <c r="A12427" t="str">
        <f>T("2018")</f>
        <v>2018</v>
      </c>
      <c r="B12427" t="str">
        <f>T("Entidad sin personalidad jurídica (art. 35.4 LGT) ")</f>
        <v xml:space="preserve">Entidad sin personalidad jurídica (art. 35.4 LGT) </v>
      </c>
      <c r="C12427" t="str">
        <f>T("SALAMANCA           ")</f>
        <v xml:space="preserve">SALAMANCA           </v>
      </c>
      <c r="D12427" t="str">
        <f>T("LISTA               ")</f>
        <v xml:space="preserve">LISTA               </v>
      </c>
      <c r="E12427" t="str">
        <f>T("TR ")</f>
        <v xml:space="preserve">TR </v>
      </c>
      <c r="F12427" t="str">
        <f>T("TRACTORES      ")</f>
        <v xml:space="preserve">TRACTORES      </v>
      </c>
      <c r="G12427" t="str">
        <f>T("De 16 a 25 CABALLOS FISCALES                      ")</f>
        <v xml:space="preserve">De 16 a 25 CABALLOS FISCALES                      </v>
      </c>
      <c r="H12427" t="str">
        <f>T("DIESEL                                            ")</f>
        <v xml:space="preserve">DIESEL                                            </v>
      </c>
      <c r="I12427">
        <v>1</v>
      </c>
    </row>
    <row r="12428" spans="1:9">
      <c r="A12428" t="str">
        <f>T("2018")</f>
        <v>2018</v>
      </c>
      <c r="B12428" t="str">
        <f>T("Entidad sin personalidad jurídica (art. 35.4 LGT) ")</f>
        <v xml:space="preserve">Entidad sin personalidad jurídica (art. 35.4 LGT) </v>
      </c>
      <c r="C12428" t="str">
        <f>T("SALAMANCA           ")</f>
        <v xml:space="preserve">SALAMANCA           </v>
      </c>
      <c r="D12428" t="str">
        <f>T("LISTA               ")</f>
        <v xml:space="preserve">LISTA               </v>
      </c>
      <c r="E12428" t="str">
        <f>T("TR ")</f>
        <v xml:space="preserve">TR </v>
      </c>
      <c r="F12428" t="str">
        <f>T("TRACTORES      ")</f>
        <v xml:space="preserve">TRACTORES      </v>
      </c>
      <c r="G12428" t="str">
        <f>T("De 25,01 CABALLOS FISCALES en adelante            ")</f>
        <v xml:space="preserve">De 25,01 CABALLOS FISCALES en adelante            </v>
      </c>
      <c r="H12428" t="str">
        <f>T("DIESEL                                            ")</f>
        <v xml:space="preserve">DIESEL                                            </v>
      </c>
      <c r="I12428">
        <v>1</v>
      </c>
    </row>
    <row r="12429" spans="1:9">
      <c r="A12429" t="str">
        <f>T("2018")</f>
        <v>2018</v>
      </c>
      <c r="B12429" t="str">
        <f>T("Entidad sin personalidad jurídica (art. 35.4 LGT) ")</f>
        <v xml:space="preserve">Entidad sin personalidad jurídica (art. 35.4 LGT) </v>
      </c>
      <c r="C12429" t="str">
        <f>T("SALAMANCA           ")</f>
        <v xml:space="preserve">SALAMANCA           </v>
      </c>
      <c r="D12429" t="str">
        <f>T("CASTELLANA          ")</f>
        <v xml:space="preserve">CASTELLANA          </v>
      </c>
      <c r="E12429" t="str">
        <f>T("TR ")</f>
        <v xml:space="preserve">TR </v>
      </c>
      <c r="F12429" t="str">
        <f>T("TRACTORES      ")</f>
        <v xml:space="preserve">TRACTORES      </v>
      </c>
      <c r="G12429" t="str">
        <f>T("De menos de 16 CABALLOS FISCALES                  ")</f>
        <v xml:space="preserve">De menos de 16 CABALLOS FISCALES                  </v>
      </c>
      <c r="H12429" t="str">
        <f>T("DIESEL                                            ")</f>
        <v xml:space="preserve">DIESEL                                            </v>
      </c>
      <c r="I12429">
        <v>1</v>
      </c>
    </row>
    <row r="12430" spans="1:9">
      <c r="A12430" t="str">
        <f>T("2018")</f>
        <v>2018</v>
      </c>
      <c r="B12430" t="str">
        <f>T("Entidad sin personalidad jurídica (art. 35.4 LGT) ")</f>
        <v xml:space="preserve">Entidad sin personalidad jurídica (art. 35.4 LGT) </v>
      </c>
      <c r="C12430" t="str">
        <f>T("SALAMANCA           ")</f>
        <v xml:space="preserve">SALAMANCA           </v>
      </c>
      <c r="D12430" t="str">
        <f>T("CASTELLANA          ")</f>
        <v xml:space="preserve">CASTELLANA          </v>
      </c>
      <c r="E12430" t="str">
        <f>T("TR ")</f>
        <v xml:space="preserve">TR </v>
      </c>
      <c r="F12430" t="str">
        <f>T("TRACTORES      ")</f>
        <v xml:space="preserve">TRACTORES      </v>
      </c>
      <c r="G12430" t="str">
        <f>T("De 16 a 25 CABALLOS FISCALES                      ")</f>
        <v xml:space="preserve">De 16 a 25 CABALLOS FISCALES                      </v>
      </c>
      <c r="H12430" t="str">
        <f>T("DIESEL                                            ")</f>
        <v xml:space="preserve">DIESEL                                            </v>
      </c>
      <c r="I12430">
        <v>3</v>
      </c>
    </row>
    <row r="12431" spans="1:9">
      <c r="A12431" t="str">
        <f>T("2018")</f>
        <v>2018</v>
      </c>
      <c r="B12431" t="str">
        <f>T("FISICO                                            ")</f>
        <v xml:space="preserve">FISICO                                            </v>
      </c>
      <c r="C12431" t="str">
        <f>T("SALAMANCA           ")</f>
        <v xml:space="preserve">SALAMANCA           </v>
      </c>
      <c r="D12431" t="str">
        <f>T("RECOLETOS           ")</f>
        <v xml:space="preserve">RECOLETOS           </v>
      </c>
      <c r="E12431" t="str">
        <f>T("TR ")</f>
        <v xml:space="preserve">TR </v>
      </c>
      <c r="F12431" t="str">
        <f>T("TRACTORES      ")</f>
        <v xml:space="preserve">TRACTORES      </v>
      </c>
      <c r="G12431" t="str">
        <f>T("De menos de 16 CABALLOS FISCALES                  ")</f>
        <v xml:space="preserve">De menos de 16 CABALLOS FISCALES                  </v>
      </c>
      <c r="H12431" t="str">
        <f>T("DIESEL                                            ")</f>
        <v xml:space="preserve">DIESEL                                            </v>
      </c>
      <c r="I12431">
        <v>11</v>
      </c>
    </row>
    <row r="12432" spans="1:9">
      <c r="A12432" t="str">
        <f>T("2018")</f>
        <v>2018</v>
      </c>
      <c r="B12432" t="str">
        <f>T("FISICO                                            ")</f>
        <v xml:space="preserve">FISICO                                            </v>
      </c>
      <c r="C12432" t="str">
        <f>T("SALAMANCA           ")</f>
        <v xml:space="preserve">SALAMANCA           </v>
      </c>
      <c r="D12432" t="str">
        <f>T("RECOLETOS           ")</f>
        <v xml:space="preserve">RECOLETOS           </v>
      </c>
      <c r="E12432" t="str">
        <f>T("TR ")</f>
        <v xml:space="preserve">TR </v>
      </c>
      <c r="F12432" t="str">
        <f>T("TRACTORES      ")</f>
        <v xml:space="preserve">TRACTORES      </v>
      </c>
      <c r="G12432" t="str">
        <f>T("De 16 a 25 CABALLOS FISCALES                      ")</f>
        <v xml:space="preserve">De 16 a 25 CABALLOS FISCALES                      </v>
      </c>
      <c r="H12432" t="str">
        <f>T("DIESEL                                            ")</f>
        <v xml:space="preserve">DIESEL                                            </v>
      </c>
      <c r="I12432">
        <v>12</v>
      </c>
    </row>
    <row r="12433" spans="1:9">
      <c r="A12433" t="str">
        <f>T("2018")</f>
        <v>2018</v>
      </c>
      <c r="B12433" t="str">
        <f>T("FISICO                                            ")</f>
        <v xml:space="preserve">FISICO                                            </v>
      </c>
      <c r="C12433" t="str">
        <f>T("SALAMANCA           ")</f>
        <v xml:space="preserve">SALAMANCA           </v>
      </c>
      <c r="D12433" t="str">
        <f>T("RECOLETOS           ")</f>
        <v xml:space="preserve">RECOLETOS           </v>
      </c>
      <c r="E12433" t="str">
        <f>T("TR ")</f>
        <v xml:space="preserve">TR </v>
      </c>
      <c r="F12433" t="str">
        <f>T("TRACTORES      ")</f>
        <v xml:space="preserve">TRACTORES      </v>
      </c>
      <c r="G12433" t="str">
        <f>T("De 25,01 CABALLOS FISCALES en adelante            ")</f>
        <v xml:space="preserve">De 25,01 CABALLOS FISCALES en adelante            </v>
      </c>
      <c r="H12433" t="str">
        <f>T("DIESEL                                            ")</f>
        <v xml:space="preserve">DIESEL                                            </v>
      </c>
      <c r="I12433">
        <v>9</v>
      </c>
    </row>
    <row r="12434" spans="1:9">
      <c r="A12434" t="str">
        <f>T("2018")</f>
        <v>2018</v>
      </c>
      <c r="B12434" t="str">
        <f>T("FISICO                                            ")</f>
        <v xml:space="preserve">FISICO                                            </v>
      </c>
      <c r="C12434" t="str">
        <f>T("SALAMANCA           ")</f>
        <v xml:space="preserve">SALAMANCA           </v>
      </c>
      <c r="D12434" t="str">
        <f>T("GOYA                ")</f>
        <v xml:space="preserve">GOYA                </v>
      </c>
      <c r="E12434" t="str">
        <f>T("TR ")</f>
        <v xml:space="preserve">TR </v>
      </c>
      <c r="F12434" t="str">
        <f>T("TRACTORES      ")</f>
        <v xml:space="preserve">TRACTORES      </v>
      </c>
      <c r="G12434" t="str">
        <f>T("De menos de 16 CABALLOS FISCALES                  ")</f>
        <v xml:space="preserve">De menos de 16 CABALLOS FISCALES                  </v>
      </c>
      <c r="H12434" t="str">
        <f>T("DIESEL                                            ")</f>
        <v xml:space="preserve">DIESEL                                            </v>
      </c>
      <c r="I12434">
        <v>7</v>
      </c>
    </row>
    <row r="12435" spans="1:9">
      <c r="A12435" t="str">
        <f>T("2018")</f>
        <v>2018</v>
      </c>
      <c r="B12435" t="str">
        <f>T("FISICO                                            ")</f>
        <v xml:space="preserve">FISICO                                            </v>
      </c>
      <c r="C12435" t="str">
        <f>T("SALAMANCA           ")</f>
        <v xml:space="preserve">SALAMANCA           </v>
      </c>
      <c r="D12435" t="str">
        <f>T("GOYA                ")</f>
        <v xml:space="preserve">GOYA                </v>
      </c>
      <c r="E12435" t="str">
        <f>T("TR ")</f>
        <v xml:space="preserve">TR </v>
      </c>
      <c r="F12435" t="str">
        <f>T("TRACTORES      ")</f>
        <v xml:space="preserve">TRACTORES      </v>
      </c>
      <c r="G12435" t="str">
        <f>T("De 16 a 25 CABALLOS FISCALES                      ")</f>
        <v xml:space="preserve">De 16 a 25 CABALLOS FISCALES                      </v>
      </c>
      <c r="H12435" t="str">
        <f>T("DIESEL                                            ")</f>
        <v xml:space="preserve">DIESEL                                            </v>
      </c>
      <c r="I12435">
        <v>11</v>
      </c>
    </row>
    <row r="12436" spans="1:9">
      <c r="A12436" t="str">
        <f>T("2018")</f>
        <v>2018</v>
      </c>
      <c r="B12436" t="str">
        <f>T("FISICO                                            ")</f>
        <v xml:space="preserve">FISICO                                            </v>
      </c>
      <c r="C12436" t="str">
        <f>T("SALAMANCA           ")</f>
        <v xml:space="preserve">SALAMANCA           </v>
      </c>
      <c r="D12436" t="str">
        <f>T("GOYA                ")</f>
        <v xml:space="preserve">GOYA                </v>
      </c>
      <c r="E12436" t="str">
        <f>T("TR ")</f>
        <v xml:space="preserve">TR </v>
      </c>
      <c r="F12436" t="str">
        <f>T("TRACTORES      ")</f>
        <v xml:space="preserve">TRACTORES      </v>
      </c>
      <c r="G12436" t="str">
        <f>T("De 25,01 CABALLOS FISCALES en adelante            ")</f>
        <v xml:space="preserve">De 25,01 CABALLOS FISCALES en adelante            </v>
      </c>
      <c r="H12436" t="str">
        <f>T("DIESEL                                            ")</f>
        <v xml:space="preserve">DIESEL                                            </v>
      </c>
      <c r="I12436">
        <v>7</v>
      </c>
    </row>
    <row r="12437" spans="1:9">
      <c r="A12437" t="str">
        <f>T("2018")</f>
        <v>2018</v>
      </c>
      <c r="B12437" t="str">
        <f>T("FISICO                                            ")</f>
        <v xml:space="preserve">FISICO                                            </v>
      </c>
      <c r="C12437" t="str">
        <f>T("SALAMANCA           ")</f>
        <v xml:space="preserve">SALAMANCA           </v>
      </c>
      <c r="D12437" t="str">
        <f>T("FUENTE DEL BERRO    ")</f>
        <v xml:space="preserve">FUENTE DEL BERRO    </v>
      </c>
      <c r="E12437" t="str">
        <f>T("TR ")</f>
        <v xml:space="preserve">TR </v>
      </c>
      <c r="F12437" t="str">
        <f>T("TRACTORES      ")</f>
        <v xml:space="preserve">TRACTORES      </v>
      </c>
      <c r="G12437" t="str">
        <f>T("De menos de 16 CABALLOS FISCALES                  ")</f>
        <v xml:space="preserve">De menos de 16 CABALLOS FISCALES                  </v>
      </c>
      <c r="H12437" t="str">
        <f>T("DIESEL                                            ")</f>
        <v xml:space="preserve">DIESEL                                            </v>
      </c>
      <c r="I12437">
        <v>3</v>
      </c>
    </row>
    <row r="12438" spans="1:9">
      <c r="A12438" t="str">
        <f>T("2018")</f>
        <v>2018</v>
      </c>
      <c r="B12438" t="str">
        <f>T("FISICO                                            ")</f>
        <v xml:space="preserve">FISICO                                            </v>
      </c>
      <c r="C12438" t="str">
        <f>T("SALAMANCA           ")</f>
        <v xml:space="preserve">SALAMANCA           </v>
      </c>
      <c r="D12438" t="str">
        <f>T("FUENTE DEL BERRO    ")</f>
        <v xml:space="preserve">FUENTE DEL BERRO    </v>
      </c>
      <c r="E12438" t="str">
        <f>T("TR ")</f>
        <v xml:space="preserve">TR </v>
      </c>
      <c r="F12438" t="str">
        <f>T("TRACTORES      ")</f>
        <v xml:space="preserve">TRACTORES      </v>
      </c>
      <c r="G12438" t="str">
        <f>T("De 16 a 25 CABALLOS FISCALES                      ")</f>
        <v xml:space="preserve">De 16 a 25 CABALLOS FISCALES                      </v>
      </c>
      <c r="H12438" t="str">
        <f>T("DIESEL                                            ")</f>
        <v xml:space="preserve">DIESEL                                            </v>
      </c>
      <c r="I12438">
        <v>3</v>
      </c>
    </row>
    <row r="12439" spans="1:9">
      <c r="A12439" t="str">
        <f>T("2018")</f>
        <v>2018</v>
      </c>
      <c r="B12439" t="str">
        <f>T("FISICO                                            ")</f>
        <v xml:space="preserve">FISICO                                            </v>
      </c>
      <c r="C12439" t="str">
        <f>T("SALAMANCA           ")</f>
        <v xml:space="preserve">SALAMANCA           </v>
      </c>
      <c r="D12439" t="str">
        <f>T("FUENTE DEL BERRO    ")</f>
        <v xml:space="preserve">FUENTE DEL BERRO    </v>
      </c>
      <c r="E12439" t="str">
        <f>T("TR ")</f>
        <v xml:space="preserve">TR </v>
      </c>
      <c r="F12439" t="str">
        <f>T("TRACTORES      ")</f>
        <v xml:space="preserve">TRACTORES      </v>
      </c>
      <c r="G12439" t="str">
        <f>T("De 25,01 CABALLOS FISCALES en adelante            ")</f>
        <v xml:space="preserve">De 25,01 CABALLOS FISCALES en adelante            </v>
      </c>
      <c r="H12439" t="str">
        <f>T("DIESEL                                            ")</f>
        <v xml:space="preserve">DIESEL                                            </v>
      </c>
      <c r="I12439">
        <v>1</v>
      </c>
    </row>
    <row r="12440" spans="1:9">
      <c r="A12440" t="str">
        <f>T("2018")</f>
        <v>2018</v>
      </c>
      <c r="B12440" t="str">
        <f>T("FISICO                                            ")</f>
        <v xml:space="preserve">FISICO                                            </v>
      </c>
      <c r="C12440" t="str">
        <f>T("SALAMANCA           ")</f>
        <v xml:space="preserve">SALAMANCA           </v>
      </c>
      <c r="D12440" t="str">
        <f>T("GUINDALERA          ")</f>
        <v xml:space="preserve">GUINDALERA          </v>
      </c>
      <c r="E12440" t="str">
        <f>T("TR ")</f>
        <v xml:space="preserve">TR </v>
      </c>
      <c r="F12440" t="str">
        <f>T("TRACTORES      ")</f>
        <v xml:space="preserve">TRACTORES      </v>
      </c>
      <c r="G12440" t="str">
        <f>T("De menos de 16 CABALLOS FISCALES                  ")</f>
        <v xml:space="preserve">De menos de 16 CABALLOS FISCALES                  </v>
      </c>
      <c r="H12440" t="str">
        <f>T("DIESEL                                            ")</f>
        <v xml:space="preserve">DIESEL                                            </v>
      </c>
      <c r="I12440">
        <v>9</v>
      </c>
    </row>
    <row r="12441" spans="1:9">
      <c r="A12441" t="str">
        <f>T("2018")</f>
        <v>2018</v>
      </c>
      <c r="B12441" t="str">
        <f>T("FISICO                                            ")</f>
        <v xml:space="preserve">FISICO                                            </v>
      </c>
      <c r="C12441" t="str">
        <f>T("SALAMANCA           ")</f>
        <v xml:space="preserve">SALAMANCA           </v>
      </c>
      <c r="D12441" t="str">
        <f>T("GUINDALERA          ")</f>
        <v xml:space="preserve">GUINDALERA          </v>
      </c>
      <c r="E12441" t="str">
        <f>T("TR ")</f>
        <v xml:space="preserve">TR </v>
      </c>
      <c r="F12441" t="str">
        <f>T("TRACTORES      ")</f>
        <v xml:space="preserve">TRACTORES      </v>
      </c>
      <c r="G12441" t="str">
        <f>T("De 16 a 25 CABALLOS FISCALES                      ")</f>
        <v xml:space="preserve">De 16 a 25 CABALLOS FISCALES                      </v>
      </c>
      <c r="H12441" t="str">
        <f>T("DIESEL                                            ")</f>
        <v xml:space="preserve">DIESEL                                            </v>
      </c>
      <c r="I12441">
        <v>9</v>
      </c>
    </row>
    <row r="12442" spans="1:9">
      <c r="A12442" t="str">
        <f>T("2018")</f>
        <v>2018</v>
      </c>
      <c r="B12442" t="str">
        <f>T("FISICO                                            ")</f>
        <v xml:space="preserve">FISICO                                            </v>
      </c>
      <c r="C12442" t="str">
        <f>T("SALAMANCA           ")</f>
        <v xml:space="preserve">SALAMANCA           </v>
      </c>
      <c r="D12442" t="str">
        <f>T("GUINDALERA          ")</f>
        <v xml:space="preserve">GUINDALERA          </v>
      </c>
      <c r="E12442" t="str">
        <f>T("TR ")</f>
        <v xml:space="preserve">TR </v>
      </c>
      <c r="F12442" t="str">
        <f>T("TRACTORES      ")</f>
        <v xml:space="preserve">TRACTORES      </v>
      </c>
      <c r="G12442" t="str">
        <f>T("De 25,01 CABALLOS FISCALES en adelante            ")</f>
        <v xml:space="preserve">De 25,01 CABALLOS FISCALES en adelante            </v>
      </c>
      <c r="H12442" t="str">
        <f>T("DIESEL                                            ")</f>
        <v xml:space="preserve">DIESEL                                            </v>
      </c>
      <c r="I12442">
        <v>13</v>
      </c>
    </row>
    <row r="12443" spans="1:9">
      <c r="A12443" t="str">
        <f>T("2018")</f>
        <v>2018</v>
      </c>
      <c r="B12443" t="str">
        <f>T("FISICO                                            ")</f>
        <v xml:space="preserve">FISICO                                            </v>
      </c>
      <c r="C12443" t="str">
        <f>T("SALAMANCA           ")</f>
        <v xml:space="preserve">SALAMANCA           </v>
      </c>
      <c r="D12443" t="str">
        <f>T("LISTA               ")</f>
        <v xml:space="preserve">LISTA               </v>
      </c>
      <c r="E12443" t="str">
        <f>T("TR ")</f>
        <v xml:space="preserve">TR </v>
      </c>
      <c r="F12443" t="str">
        <f>T("TRACTORES      ")</f>
        <v xml:space="preserve">TRACTORES      </v>
      </c>
      <c r="G12443" t="str">
        <f>T("De menos de 16 CABALLOS FISCALES                  ")</f>
        <v xml:space="preserve">De menos de 16 CABALLOS FISCALES                  </v>
      </c>
      <c r="H12443" t="str">
        <f>T("DIESEL                                            ")</f>
        <v xml:space="preserve">DIESEL                                            </v>
      </c>
      <c r="I12443">
        <v>5</v>
      </c>
    </row>
    <row r="12444" spans="1:9">
      <c r="A12444" t="str">
        <f>T("2018")</f>
        <v>2018</v>
      </c>
      <c r="B12444" t="str">
        <f>T("FISICO                                            ")</f>
        <v xml:space="preserve">FISICO                                            </v>
      </c>
      <c r="C12444" t="str">
        <f>T("SALAMANCA           ")</f>
        <v xml:space="preserve">SALAMANCA           </v>
      </c>
      <c r="D12444" t="str">
        <f>T("LISTA               ")</f>
        <v xml:space="preserve">LISTA               </v>
      </c>
      <c r="E12444" t="str">
        <f>T("TR ")</f>
        <v xml:space="preserve">TR </v>
      </c>
      <c r="F12444" t="str">
        <f>T("TRACTORES      ")</f>
        <v xml:space="preserve">TRACTORES      </v>
      </c>
      <c r="G12444" t="str">
        <f>T("De 16 a 25 CABALLOS FISCALES                      ")</f>
        <v xml:space="preserve">De 16 a 25 CABALLOS FISCALES                      </v>
      </c>
      <c r="H12444" t="str">
        <f>T("DIESEL                                            ")</f>
        <v xml:space="preserve">DIESEL                                            </v>
      </c>
      <c r="I12444">
        <v>5</v>
      </c>
    </row>
    <row r="12445" spans="1:9">
      <c r="A12445" t="str">
        <f>T("2018")</f>
        <v>2018</v>
      </c>
      <c r="B12445" t="str">
        <f>T("FISICO                                            ")</f>
        <v xml:space="preserve">FISICO                                            </v>
      </c>
      <c r="C12445" t="str">
        <f>T("SALAMANCA           ")</f>
        <v xml:space="preserve">SALAMANCA           </v>
      </c>
      <c r="D12445" t="str">
        <f>T("LISTA               ")</f>
        <v xml:space="preserve">LISTA               </v>
      </c>
      <c r="E12445" t="str">
        <f>T("TR ")</f>
        <v xml:space="preserve">TR </v>
      </c>
      <c r="F12445" t="str">
        <f>T("TRACTORES      ")</f>
        <v xml:space="preserve">TRACTORES      </v>
      </c>
      <c r="G12445" t="str">
        <f>T("De 25,01 CABALLOS FISCALES en adelante            ")</f>
        <v xml:space="preserve">De 25,01 CABALLOS FISCALES en adelante            </v>
      </c>
      <c r="H12445" t="str">
        <f>T("DIESEL                                            ")</f>
        <v xml:space="preserve">DIESEL                                            </v>
      </c>
      <c r="I12445">
        <v>3</v>
      </c>
    </row>
    <row r="12446" spans="1:9">
      <c r="A12446" t="str">
        <f>T("2018")</f>
        <v>2018</v>
      </c>
      <c r="B12446" t="str">
        <f>T("FISICO                                            ")</f>
        <v xml:space="preserve">FISICO                                            </v>
      </c>
      <c r="C12446" t="str">
        <f>T("SALAMANCA           ")</f>
        <v xml:space="preserve">SALAMANCA           </v>
      </c>
      <c r="D12446" t="str">
        <f>T("CASTELLANA          ")</f>
        <v xml:space="preserve">CASTELLANA          </v>
      </c>
      <c r="E12446" t="str">
        <f>T("TR ")</f>
        <v xml:space="preserve">TR </v>
      </c>
      <c r="F12446" t="str">
        <f>T("TRACTORES      ")</f>
        <v xml:space="preserve">TRACTORES      </v>
      </c>
      <c r="G12446" t="str">
        <f>T("De menos de 16 CABALLOS FISCALES                  ")</f>
        <v xml:space="preserve">De menos de 16 CABALLOS FISCALES                  </v>
      </c>
      <c r="H12446" t="str">
        <f>T("DIESEL                                            ")</f>
        <v xml:space="preserve">DIESEL                                            </v>
      </c>
      <c r="I12446">
        <v>6</v>
      </c>
    </row>
    <row r="12447" spans="1:9">
      <c r="A12447" t="str">
        <f>T("2018")</f>
        <v>2018</v>
      </c>
      <c r="B12447" t="str">
        <f>T("FISICO                                            ")</f>
        <v xml:space="preserve">FISICO                                            </v>
      </c>
      <c r="C12447" t="str">
        <f>T("SALAMANCA           ")</f>
        <v xml:space="preserve">SALAMANCA           </v>
      </c>
      <c r="D12447" t="str">
        <f>T("CASTELLANA          ")</f>
        <v xml:space="preserve">CASTELLANA          </v>
      </c>
      <c r="E12447" t="str">
        <f>T("TR ")</f>
        <v xml:space="preserve">TR </v>
      </c>
      <c r="F12447" t="str">
        <f>T("TRACTORES      ")</f>
        <v xml:space="preserve">TRACTORES      </v>
      </c>
      <c r="G12447" t="str">
        <f>T("De 16 a 25 CABALLOS FISCALES                      ")</f>
        <v xml:space="preserve">De 16 a 25 CABALLOS FISCALES                      </v>
      </c>
      <c r="H12447" t="str">
        <f>T("DIESEL                                            ")</f>
        <v xml:space="preserve">DIESEL                                            </v>
      </c>
      <c r="I12447">
        <v>19</v>
      </c>
    </row>
    <row r="12448" spans="1:9">
      <c r="A12448" t="str">
        <f>T("2018")</f>
        <v>2018</v>
      </c>
      <c r="B12448" t="str">
        <f>T("FISICO                                            ")</f>
        <v xml:space="preserve">FISICO                                            </v>
      </c>
      <c r="C12448" t="str">
        <f>T("SALAMANCA           ")</f>
        <v xml:space="preserve">SALAMANCA           </v>
      </c>
      <c r="D12448" t="str">
        <f>T("CASTELLANA          ")</f>
        <v xml:space="preserve">CASTELLANA          </v>
      </c>
      <c r="E12448" t="str">
        <f>T("TR ")</f>
        <v xml:space="preserve">TR </v>
      </c>
      <c r="F12448" t="str">
        <f>T("TRACTORES      ")</f>
        <v xml:space="preserve">TRACTORES      </v>
      </c>
      <c r="G12448" t="str">
        <f>T("De 25,01 CABALLOS FISCALES en adelante            ")</f>
        <v xml:space="preserve">De 25,01 CABALLOS FISCALES en adelante            </v>
      </c>
      <c r="H12448" t="str">
        <f>T("DIESEL                                            ")</f>
        <v xml:space="preserve">DIESEL                                            </v>
      </c>
      <c r="I12448">
        <v>13</v>
      </c>
    </row>
    <row r="12449" spans="1:9">
      <c r="A12449" t="str">
        <f>T("2018")</f>
        <v>2018</v>
      </c>
      <c r="B12449" t="str">
        <f>T("JURIDICO                                          ")</f>
        <v xml:space="preserve">JURIDICO                                          </v>
      </c>
      <c r="C12449" t="str">
        <f>T("SALAMANCA           ")</f>
        <v xml:space="preserve">SALAMANCA           </v>
      </c>
      <c r="D12449" t="str">
        <f>T("RECOLETOS           ")</f>
        <v xml:space="preserve">RECOLETOS           </v>
      </c>
      <c r="E12449" t="str">
        <f>T("TR ")</f>
        <v xml:space="preserve">TR </v>
      </c>
      <c r="F12449" t="str">
        <f>T("TRACTORES      ")</f>
        <v xml:space="preserve">TRACTORES      </v>
      </c>
      <c r="G12449" t="str">
        <f>T("De menos de 16 CABALLOS FISCALES                  ")</f>
        <v xml:space="preserve">De menos de 16 CABALLOS FISCALES                  </v>
      </c>
      <c r="H12449" t="str">
        <f>T("DIESEL                                            ")</f>
        <v xml:space="preserve">DIESEL                                            </v>
      </c>
      <c r="I12449">
        <v>37</v>
      </c>
    </row>
    <row r="12450" spans="1:9">
      <c r="A12450" t="str">
        <f>T("2018")</f>
        <v>2018</v>
      </c>
      <c r="B12450" t="str">
        <f>T("JURIDICO                                          ")</f>
        <v xml:space="preserve">JURIDICO                                          </v>
      </c>
      <c r="C12450" t="str">
        <f>T("SALAMANCA           ")</f>
        <v xml:space="preserve">SALAMANCA           </v>
      </c>
      <c r="D12450" t="str">
        <f>T("RECOLETOS           ")</f>
        <v xml:space="preserve">RECOLETOS           </v>
      </c>
      <c r="E12450" t="str">
        <f>T("TR ")</f>
        <v xml:space="preserve">TR </v>
      </c>
      <c r="F12450" t="str">
        <f>T("TRACTORES      ")</f>
        <v xml:space="preserve">TRACTORES      </v>
      </c>
      <c r="G12450" t="str">
        <f>T("De 16 a 25 CABALLOS FISCALES                      ")</f>
        <v xml:space="preserve">De 16 a 25 CABALLOS FISCALES                      </v>
      </c>
      <c r="H12450" t="str">
        <f>T("DIESEL                                            ")</f>
        <v xml:space="preserve">DIESEL                                            </v>
      </c>
      <c r="I12450">
        <v>63</v>
      </c>
    </row>
    <row r="12451" spans="1:9">
      <c r="A12451" t="str">
        <f>T("2018")</f>
        <v>2018</v>
      </c>
      <c r="B12451" t="str">
        <f>T("JURIDICO                                          ")</f>
        <v xml:space="preserve">JURIDICO                                          </v>
      </c>
      <c r="C12451" t="str">
        <f>T("SALAMANCA           ")</f>
        <v xml:space="preserve">SALAMANCA           </v>
      </c>
      <c r="D12451" t="str">
        <f>T("RECOLETOS           ")</f>
        <v xml:space="preserve">RECOLETOS           </v>
      </c>
      <c r="E12451" t="str">
        <f>T("TR ")</f>
        <v xml:space="preserve">TR </v>
      </c>
      <c r="F12451" t="str">
        <f>T("TRACTORES      ")</f>
        <v xml:space="preserve">TRACTORES      </v>
      </c>
      <c r="G12451" t="str">
        <f>T("De 25,01 CABALLOS FISCALES en adelante            ")</f>
        <v xml:space="preserve">De 25,01 CABALLOS FISCALES en adelante            </v>
      </c>
      <c r="H12451" t="str">
        <f>T("DIESEL                                            ")</f>
        <v xml:space="preserve">DIESEL                                            </v>
      </c>
      <c r="I12451">
        <v>83</v>
      </c>
    </row>
    <row r="12452" spans="1:9">
      <c r="A12452" t="str">
        <f>T("2018")</f>
        <v>2018</v>
      </c>
      <c r="B12452" t="str">
        <f>T("JURIDICO                                          ")</f>
        <v xml:space="preserve">JURIDICO                                          </v>
      </c>
      <c r="C12452" t="str">
        <f>T("SALAMANCA           ")</f>
        <v xml:space="preserve">SALAMANCA           </v>
      </c>
      <c r="D12452" t="str">
        <f>T("GOYA                ")</f>
        <v xml:space="preserve">GOYA                </v>
      </c>
      <c r="E12452" t="str">
        <f>T("TR ")</f>
        <v xml:space="preserve">TR </v>
      </c>
      <c r="F12452" t="str">
        <f>T("TRACTORES      ")</f>
        <v xml:space="preserve">TRACTORES      </v>
      </c>
      <c r="G12452" t="str">
        <f>T("De menos de 16 CABALLOS FISCALES                  ")</f>
        <v xml:space="preserve">De menos de 16 CABALLOS FISCALES                  </v>
      </c>
      <c r="H12452" t="str">
        <f>T("DIESEL                                            ")</f>
        <v xml:space="preserve">DIESEL                                            </v>
      </c>
      <c r="I12452">
        <v>44</v>
      </c>
    </row>
    <row r="12453" spans="1:9">
      <c r="A12453" t="str">
        <f>T("2018")</f>
        <v>2018</v>
      </c>
      <c r="B12453" t="str">
        <f>T("JURIDICO                                          ")</f>
        <v xml:space="preserve">JURIDICO                                          </v>
      </c>
      <c r="C12453" t="str">
        <f>T("SALAMANCA           ")</f>
        <v xml:space="preserve">SALAMANCA           </v>
      </c>
      <c r="D12453" t="str">
        <f>T("GOYA                ")</f>
        <v xml:space="preserve">GOYA                </v>
      </c>
      <c r="E12453" t="str">
        <f>T("TR ")</f>
        <v xml:space="preserve">TR </v>
      </c>
      <c r="F12453" t="str">
        <f>T("TRACTORES      ")</f>
        <v xml:space="preserve">TRACTORES      </v>
      </c>
      <c r="G12453" t="str">
        <f>T("De 16 a 25 CABALLOS FISCALES                      ")</f>
        <v xml:space="preserve">De 16 a 25 CABALLOS FISCALES                      </v>
      </c>
      <c r="H12453" t="str">
        <f>T("DIESEL                                            ")</f>
        <v xml:space="preserve">DIESEL                                            </v>
      </c>
      <c r="I12453">
        <v>40</v>
      </c>
    </row>
    <row r="12454" spans="1:9">
      <c r="A12454" t="str">
        <f>T("2018")</f>
        <v>2018</v>
      </c>
      <c r="B12454" t="str">
        <f>T("JURIDICO                                          ")</f>
        <v xml:space="preserve">JURIDICO                                          </v>
      </c>
      <c r="C12454" t="str">
        <f>T("SALAMANCA           ")</f>
        <v xml:space="preserve">SALAMANCA           </v>
      </c>
      <c r="D12454" t="str">
        <f>T("GOYA                ")</f>
        <v xml:space="preserve">GOYA                </v>
      </c>
      <c r="E12454" t="str">
        <f>T("TR ")</f>
        <v xml:space="preserve">TR </v>
      </c>
      <c r="F12454" t="str">
        <f>T("TRACTORES      ")</f>
        <v xml:space="preserve">TRACTORES      </v>
      </c>
      <c r="G12454" t="str">
        <f>T("De 25,01 CABALLOS FISCALES en adelante            ")</f>
        <v xml:space="preserve">De 25,01 CABALLOS FISCALES en adelante            </v>
      </c>
      <c r="H12454" t="str">
        <f>T("DIESEL                                            ")</f>
        <v xml:space="preserve">DIESEL                                            </v>
      </c>
      <c r="I12454">
        <v>69</v>
      </c>
    </row>
    <row r="12455" spans="1:9">
      <c r="A12455" t="str">
        <f>T("2018")</f>
        <v>2018</v>
      </c>
      <c r="B12455" t="str">
        <f>T("JURIDICO                                          ")</f>
        <v xml:space="preserve">JURIDICO                                          </v>
      </c>
      <c r="C12455" t="str">
        <f>T("SALAMANCA           ")</f>
        <v xml:space="preserve">SALAMANCA           </v>
      </c>
      <c r="D12455" t="str">
        <f>T("FUENTE DEL BERRO    ")</f>
        <v xml:space="preserve">FUENTE DEL BERRO    </v>
      </c>
      <c r="E12455" t="str">
        <f>T("TR ")</f>
        <v xml:space="preserve">TR </v>
      </c>
      <c r="F12455" t="str">
        <f>T("TRACTORES      ")</f>
        <v xml:space="preserve">TRACTORES      </v>
      </c>
      <c r="G12455" t="str">
        <f>T("De menos de 16 CABALLOS FISCALES                  ")</f>
        <v xml:space="preserve">De menos de 16 CABALLOS FISCALES                  </v>
      </c>
      <c r="H12455" t="str">
        <f>T("DIESEL                                            ")</f>
        <v xml:space="preserve">DIESEL                                            </v>
      </c>
      <c r="I12455">
        <v>24</v>
      </c>
    </row>
    <row r="12456" spans="1:9">
      <c r="A12456" t="str">
        <f>T("2018")</f>
        <v>2018</v>
      </c>
      <c r="B12456" t="str">
        <f>T("JURIDICO                                          ")</f>
        <v xml:space="preserve">JURIDICO                                          </v>
      </c>
      <c r="C12456" t="str">
        <f>T("SALAMANCA           ")</f>
        <v xml:space="preserve">SALAMANCA           </v>
      </c>
      <c r="D12456" t="str">
        <f>T("FUENTE DEL BERRO    ")</f>
        <v xml:space="preserve">FUENTE DEL BERRO    </v>
      </c>
      <c r="E12456" t="str">
        <f>T("TR ")</f>
        <v xml:space="preserve">TR </v>
      </c>
      <c r="F12456" t="str">
        <f>T("TRACTORES      ")</f>
        <v xml:space="preserve">TRACTORES      </v>
      </c>
      <c r="G12456" t="str">
        <f>T("De 16 a 25 CABALLOS FISCALES                      ")</f>
        <v xml:space="preserve">De 16 a 25 CABALLOS FISCALES                      </v>
      </c>
      <c r="H12456" t="str">
        <f>T("DIESEL                                            ")</f>
        <v xml:space="preserve">DIESEL                                            </v>
      </c>
      <c r="I12456">
        <v>21</v>
      </c>
    </row>
    <row r="12457" spans="1:9">
      <c r="A12457" t="str">
        <f>T("2018")</f>
        <v>2018</v>
      </c>
      <c r="B12457" t="str">
        <f>T("JURIDICO                                          ")</f>
        <v xml:space="preserve">JURIDICO                                          </v>
      </c>
      <c r="C12457" t="str">
        <f>T("SALAMANCA           ")</f>
        <v xml:space="preserve">SALAMANCA           </v>
      </c>
      <c r="D12457" t="str">
        <f>T("FUENTE DEL BERRO    ")</f>
        <v xml:space="preserve">FUENTE DEL BERRO    </v>
      </c>
      <c r="E12457" t="str">
        <f>T("TR ")</f>
        <v xml:space="preserve">TR </v>
      </c>
      <c r="F12457" t="str">
        <f>T("TRACTORES      ")</f>
        <v xml:space="preserve">TRACTORES      </v>
      </c>
      <c r="G12457" t="str">
        <f>T("De 25,01 CABALLOS FISCALES en adelante            ")</f>
        <v xml:space="preserve">De 25,01 CABALLOS FISCALES en adelante            </v>
      </c>
      <c r="H12457" t="str">
        <f>T("DIESEL                                            ")</f>
        <v xml:space="preserve">DIESEL                                            </v>
      </c>
      <c r="I12457">
        <v>18</v>
      </c>
    </row>
    <row r="12458" spans="1:9">
      <c r="A12458" t="str">
        <f>T("2018")</f>
        <v>2018</v>
      </c>
      <c r="B12458" t="str">
        <f>T("JURIDICO                                          ")</f>
        <v xml:space="preserve">JURIDICO                                          </v>
      </c>
      <c r="C12458" t="str">
        <f>T("SALAMANCA           ")</f>
        <v xml:space="preserve">SALAMANCA           </v>
      </c>
      <c r="D12458" t="str">
        <f>T("GUINDALERA          ")</f>
        <v xml:space="preserve">GUINDALERA          </v>
      </c>
      <c r="E12458" t="str">
        <f>T("TR ")</f>
        <v xml:space="preserve">TR </v>
      </c>
      <c r="F12458" t="str">
        <f>T("TRACTORES      ")</f>
        <v xml:space="preserve">TRACTORES      </v>
      </c>
      <c r="G12458" t="str">
        <f>T("De menos de 16 CABALLOS FISCALES                  ")</f>
        <v xml:space="preserve">De menos de 16 CABALLOS FISCALES                  </v>
      </c>
      <c r="H12458" t="str">
        <f>T("DIESEL                                            ")</f>
        <v xml:space="preserve">DIESEL                                            </v>
      </c>
      <c r="I12458">
        <v>14</v>
      </c>
    </row>
    <row r="12459" spans="1:9">
      <c r="A12459" t="str">
        <f>T("2018")</f>
        <v>2018</v>
      </c>
      <c r="B12459" t="str">
        <f>T("JURIDICO                                          ")</f>
        <v xml:space="preserve">JURIDICO                                          </v>
      </c>
      <c r="C12459" t="str">
        <f>T("SALAMANCA           ")</f>
        <v xml:space="preserve">SALAMANCA           </v>
      </c>
      <c r="D12459" t="str">
        <f>T("GUINDALERA          ")</f>
        <v xml:space="preserve">GUINDALERA          </v>
      </c>
      <c r="E12459" t="str">
        <f>T("TR ")</f>
        <v xml:space="preserve">TR </v>
      </c>
      <c r="F12459" t="str">
        <f>T("TRACTORES      ")</f>
        <v xml:space="preserve">TRACTORES      </v>
      </c>
      <c r="G12459" t="str">
        <f>T("De 16 a 25 CABALLOS FISCALES                      ")</f>
        <v xml:space="preserve">De 16 a 25 CABALLOS FISCALES                      </v>
      </c>
      <c r="H12459" t="str">
        <f>T("DIESEL                                            ")</f>
        <v xml:space="preserve">DIESEL                                            </v>
      </c>
      <c r="I12459">
        <v>14</v>
      </c>
    </row>
    <row r="12460" spans="1:9">
      <c r="A12460" t="str">
        <f>T("2018")</f>
        <v>2018</v>
      </c>
      <c r="B12460" t="str">
        <f>T("JURIDICO                                          ")</f>
        <v xml:space="preserve">JURIDICO                                          </v>
      </c>
      <c r="C12460" t="str">
        <f>T("SALAMANCA           ")</f>
        <v xml:space="preserve">SALAMANCA           </v>
      </c>
      <c r="D12460" t="str">
        <f>T("GUINDALERA          ")</f>
        <v xml:space="preserve">GUINDALERA          </v>
      </c>
      <c r="E12460" t="str">
        <f>T("TR ")</f>
        <v xml:space="preserve">TR </v>
      </c>
      <c r="F12460" t="str">
        <f>T("TRACTORES      ")</f>
        <v xml:space="preserve">TRACTORES      </v>
      </c>
      <c r="G12460" t="str">
        <f>T("De 25,01 CABALLOS FISCALES en adelante            ")</f>
        <v xml:space="preserve">De 25,01 CABALLOS FISCALES en adelante            </v>
      </c>
      <c r="H12460" t="str">
        <f>T("DIESEL                                            ")</f>
        <v xml:space="preserve">DIESEL                                            </v>
      </c>
      <c r="I12460">
        <v>30</v>
      </c>
    </row>
    <row r="12461" spans="1:9">
      <c r="A12461" t="str">
        <f>T("2018")</f>
        <v>2018</v>
      </c>
      <c r="B12461" t="str">
        <f>T("JURIDICO                                          ")</f>
        <v xml:space="preserve">JURIDICO                                          </v>
      </c>
      <c r="C12461" t="str">
        <f>T("SALAMANCA           ")</f>
        <v xml:space="preserve">SALAMANCA           </v>
      </c>
      <c r="D12461" t="str">
        <f>T("LISTA               ")</f>
        <v xml:space="preserve">LISTA               </v>
      </c>
      <c r="E12461" t="str">
        <f>T("TR ")</f>
        <v xml:space="preserve">TR </v>
      </c>
      <c r="F12461" t="str">
        <f>T("TRACTORES      ")</f>
        <v xml:space="preserve">TRACTORES      </v>
      </c>
      <c r="G12461" t="str">
        <f>T("De menos de 16 CABALLOS FISCALES                  ")</f>
        <v xml:space="preserve">De menos de 16 CABALLOS FISCALES                  </v>
      </c>
      <c r="H12461" t="str">
        <f>T("DIESEL                                            ")</f>
        <v xml:space="preserve">DIESEL                                            </v>
      </c>
      <c r="I12461">
        <v>43</v>
      </c>
    </row>
    <row r="12462" spans="1:9">
      <c r="A12462" t="str">
        <f>T("2018")</f>
        <v>2018</v>
      </c>
      <c r="B12462" t="str">
        <f>T("JURIDICO                                          ")</f>
        <v xml:space="preserve">JURIDICO                                          </v>
      </c>
      <c r="C12462" t="str">
        <f>T("SALAMANCA           ")</f>
        <v xml:space="preserve">SALAMANCA           </v>
      </c>
      <c r="D12462" t="str">
        <f>T("LISTA               ")</f>
        <v xml:space="preserve">LISTA               </v>
      </c>
      <c r="E12462" t="str">
        <f>T("TR ")</f>
        <v xml:space="preserve">TR </v>
      </c>
      <c r="F12462" t="str">
        <f>T("TRACTORES      ")</f>
        <v xml:space="preserve">TRACTORES      </v>
      </c>
      <c r="G12462" t="str">
        <f>T("De 16 a 25 CABALLOS FISCALES                      ")</f>
        <v xml:space="preserve">De 16 a 25 CABALLOS FISCALES                      </v>
      </c>
      <c r="H12462" t="str">
        <f>T("DIESEL                                            ")</f>
        <v xml:space="preserve">DIESEL                                            </v>
      </c>
      <c r="I12462">
        <v>80</v>
      </c>
    </row>
    <row r="12463" spans="1:9">
      <c r="A12463" t="str">
        <f>T("2018")</f>
        <v>2018</v>
      </c>
      <c r="B12463" t="str">
        <f>T("JURIDICO                                          ")</f>
        <v xml:space="preserve">JURIDICO                                          </v>
      </c>
      <c r="C12463" t="str">
        <f>T("SALAMANCA           ")</f>
        <v xml:space="preserve">SALAMANCA           </v>
      </c>
      <c r="D12463" t="str">
        <f>T("LISTA               ")</f>
        <v xml:space="preserve">LISTA               </v>
      </c>
      <c r="E12463" t="str">
        <f>T("TR ")</f>
        <v xml:space="preserve">TR </v>
      </c>
      <c r="F12463" t="str">
        <f>T("TRACTORES      ")</f>
        <v xml:space="preserve">TRACTORES      </v>
      </c>
      <c r="G12463" t="str">
        <f>T("De 25,01 CABALLOS FISCALES en adelante            ")</f>
        <v xml:space="preserve">De 25,01 CABALLOS FISCALES en adelante            </v>
      </c>
      <c r="H12463" t="str">
        <f>T("DIESEL                                            ")</f>
        <v xml:space="preserve">DIESEL                                            </v>
      </c>
      <c r="I12463">
        <v>46</v>
      </c>
    </row>
    <row r="12464" spans="1:9">
      <c r="A12464" t="str">
        <f>T("2018")</f>
        <v>2018</v>
      </c>
      <c r="B12464" t="str">
        <f>T("JURIDICO                                          ")</f>
        <v xml:space="preserve">JURIDICO                                          </v>
      </c>
      <c r="C12464" t="str">
        <f>T("SALAMANCA           ")</f>
        <v xml:space="preserve">SALAMANCA           </v>
      </c>
      <c r="D12464" t="str">
        <f>T("CASTELLANA          ")</f>
        <v xml:space="preserve">CASTELLANA          </v>
      </c>
      <c r="E12464" t="str">
        <f>T("TR ")</f>
        <v xml:space="preserve">TR </v>
      </c>
      <c r="F12464" t="str">
        <f>T("TRACTORES      ")</f>
        <v xml:space="preserve">TRACTORES      </v>
      </c>
      <c r="G12464" t="str">
        <f>T("De menos de 16 CABALLOS FISCALES                  ")</f>
        <v xml:space="preserve">De menos de 16 CABALLOS FISCALES                  </v>
      </c>
      <c r="H12464" t="str">
        <f>T("DIESEL                                            ")</f>
        <v xml:space="preserve">DIESEL                                            </v>
      </c>
      <c r="I12464">
        <v>27</v>
      </c>
    </row>
    <row r="12465" spans="1:9">
      <c r="A12465" t="str">
        <f>T("2018")</f>
        <v>2018</v>
      </c>
      <c r="B12465" t="str">
        <f>T("JURIDICO                                          ")</f>
        <v xml:space="preserve">JURIDICO                                          </v>
      </c>
      <c r="C12465" t="str">
        <f>T("SALAMANCA           ")</f>
        <v xml:space="preserve">SALAMANCA           </v>
      </c>
      <c r="D12465" t="str">
        <f>T("CASTELLANA          ")</f>
        <v xml:space="preserve">CASTELLANA          </v>
      </c>
      <c r="E12465" t="str">
        <f>T("TR ")</f>
        <v xml:space="preserve">TR </v>
      </c>
      <c r="F12465" t="str">
        <f>T("TRACTORES      ")</f>
        <v xml:space="preserve">TRACTORES      </v>
      </c>
      <c r="G12465" t="str">
        <f>T("De 16 a 25 CABALLOS FISCALES                      ")</f>
        <v xml:space="preserve">De 16 a 25 CABALLOS FISCALES                      </v>
      </c>
      <c r="H12465" t="str">
        <f>T("DIESEL                                            ")</f>
        <v xml:space="preserve">DIESEL                                            </v>
      </c>
      <c r="I12465">
        <v>74</v>
      </c>
    </row>
    <row r="12466" spans="1:9">
      <c r="A12466" t="str">
        <f>T("2018")</f>
        <v>2018</v>
      </c>
      <c r="B12466" t="str">
        <f>T("JURIDICO                                          ")</f>
        <v xml:space="preserve">JURIDICO                                          </v>
      </c>
      <c r="C12466" t="str">
        <f>T("SALAMANCA           ")</f>
        <v xml:space="preserve">SALAMANCA           </v>
      </c>
      <c r="D12466" t="str">
        <f>T("CASTELLANA          ")</f>
        <v xml:space="preserve">CASTELLANA          </v>
      </c>
      <c r="E12466" t="str">
        <f>T("TR ")</f>
        <v xml:space="preserve">TR </v>
      </c>
      <c r="F12466" t="str">
        <f>T("TRACTORES      ")</f>
        <v xml:space="preserve">TRACTORES      </v>
      </c>
      <c r="G12466" t="str">
        <f>T("De 25,01 CABALLOS FISCALES en adelante            ")</f>
        <v xml:space="preserve">De 25,01 CABALLOS FISCALES en adelante            </v>
      </c>
      <c r="H12466" t="str">
        <f>T("DIESEL                                            ")</f>
        <v xml:space="preserve">DIESEL                                            </v>
      </c>
      <c r="I12466">
        <v>74</v>
      </c>
    </row>
    <row r="12467" spans="1:9">
      <c r="A12467" t="str">
        <f>T("2018")</f>
        <v>2018</v>
      </c>
      <c r="B12467" t="str">
        <f>T("JURIDICO                                          ")</f>
        <v xml:space="preserve">JURIDICO                                          </v>
      </c>
      <c r="C12467" t="str">
        <f>T("SALAMANCA           ")</f>
        <v xml:space="preserve">SALAMANCA           </v>
      </c>
      <c r="D12467" t="str">
        <f>T("RECOLETOS           ")</f>
        <v xml:space="preserve">RECOLETOS           </v>
      </c>
      <c r="E12467" t="str">
        <f>T("TR ")</f>
        <v xml:space="preserve">TR </v>
      </c>
      <c r="F12467" t="str">
        <f>T("TRACTORES      ")</f>
        <v xml:space="preserve">TRACTORES      </v>
      </c>
      <c r="G12467" t="str">
        <f>T("De menos de 16 CABALLOS FISCALES                  ")</f>
        <v xml:space="preserve">De menos de 16 CABALLOS FISCALES                  </v>
      </c>
      <c r="H12467" t="str">
        <f>T("ELÉCTRICO                                         ")</f>
        <v xml:space="preserve">ELÉCTRICO                                         </v>
      </c>
      <c r="I12467">
        <v>1</v>
      </c>
    </row>
    <row r="12468" spans="1:9">
      <c r="A12468" t="str">
        <f>T("2018")</f>
        <v>2018</v>
      </c>
      <c r="B12468" t="str">
        <f>T("JURIDICO                                          ")</f>
        <v xml:space="preserve">JURIDICO                                          </v>
      </c>
      <c r="C12468" t="str">
        <f>T("SALAMANCA           ")</f>
        <v xml:space="preserve">SALAMANCA           </v>
      </c>
      <c r="D12468" t="str">
        <f>T("GOYA                ")</f>
        <v xml:space="preserve">GOYA                </v>
      </c>
      <c r="E12468" t="str">
        <f>T("TR ")</f>
        <v xml:space="preserve">TR </v>
      </c>
      <c r="F12468" t="str">
        <f>T("TRACTORES      ")</f>
        <v xml:space="preserve">TRACTORES      </v>
      </c>
      <c r="G12468" t="str">
        <f>T("De menos de 16 CABALLOS FISCALES                  ")</f>
        <v xml:space="preserve">De menos de 16 CABALLOS FISCALES                  </v>
      </c>
      <c r="H12468" t="str">
        <f>T("ELÉCTRICO                                         ")</f>
        <v xml:space="preserve">ELÉCTRICO                                         </v>
      </c>
      <c r="I12468">
        <v>61</v>
      </c>
    </row>
    <row r="12469" spans="1:9">
      <c r="A12469" t="str">
        <f>T("2018")</f>
        <v>2018</v>
      </c>
      <c r="B12469" t="str">
        <f>T("JURIDICO                                          ")</f>
        <v xml:space="preserve">JURIDICO                                          </v>
      </c>
      <c r="C12469" t="str">
        <f>T("SALAMANCA           ")</f>
        <v xml:space="preserve">SALAMANCA           </v>
      </c>
      <c r="D12469" t="str">
        <f>T("FUENTE DEL BERRO    ")</f>
        <v xml:space="preserve">FUENTE DEL BERRO    </v>
      </c>
      <c r="E12469" t="str">
        <f>T("TR ")</f>
        <v xml:space="preserve">TR </v>
      </c>
      <c r="F12469" t="str">
        <f>T("TRACTORES      ")</f>
        <v xml:space="preserve">TRACTORES      </v>
      </c>
      <c r="G12469" t="str">
        <f>T("De menos de 16 CABALLOS FISCALES                  ")</f>
        <v xml:space="preserve">De menos de 16 CABALLOS FISCALES                  </v>
      </c>
      <c r="H12469" t="str">
        <f>T("ELÉCTRICO                                         ")</f>
        <v xml:space="preserve">ELÉCTRICO                                         </v>
      </c>
      <c r="I12469">
        <v>1</v>
      </c>
    </row>
    <row r="12470" spans="1:9">
      <c r="A12470" t="str">
        <f>T("2018")</f>
        <v>2018</v>
      </c>
      <c r="B12470" t="str">
        <f>T("JURIDICO                                          ")</f>
        <v xml:space="preserve">JURIDICO                                          </v>
      </c>
      <c r="C12470" t="str">
        <f>T("SALAMANCA           ")</f>
        <v xml:space="preserve">SALAMANCA           </v>
      </c>
      <c r="D12470" t="str">
        <f>T("FUENTE DEL BERRO    ")</f>
        <v xml:space="preserve">FUENTE DEL BERRO    </v>
      </c>
      <c r="E12470" t="str">
        <f>T("TR ")</f>
        <v xml:space="preserve">TR </v>
      </c>
      <c r="F12470" t="str">
        <f>T("TRACTORES      ")</f>
        <v xml:space="preserve">TRACTORES      </v>
      </c>
      <c r="G12470" t="str">
        <f>T("De 25,01 CABALLOS FISCALES en adelante            ")</f>
        <v xml:space="preserve">De 25,01 CABALLOS FISCALES en adelante            </v>
      </c>
      <c r="H12470" t="str">
        <f>T("ELÉCTRICO                                         ")</f>
        <v xml:space="preserve">ELÉCTRICO                                         </v>
      </c>
      <c r="I12470">
        <v>2</v>
      </c>
    </row>
    <row r="12471" spans="1:9">
      <c r="A12471" t="str">
        <f>T("2018")</f>
        <v>2018</v>
      </c>
      <c r="B12471" t="str">
        <f>T("Entidad sin personalidad jurídica (art. 35.4 LGT) ")</f>
        <v xml:space="preserve">Entidad sin personalidad jurídica (art. 35.4 LGT) </v>
      </c>
      <c r="C12471" t="str">
        <f>T("SALAMANCA           ")</f>
        <v xml:space="preserve">SALAMANCA           </v>
      </c>
      <c r="D12471" t="str">
        <f>T("RECOLETOS           ")</f>
        <v xml:space="preserve">RECOLETOS           </v>
      </c>
      <c r="E12471" t="str">
        <f>T("TR ")</f>
        <v xml:space="preserve">TR </v>
      </c>
      <c r="F12471" t="str">
        <f>T("TRACTORES      ")</f>
        <v xml:space="preserve">TRACTORES      </v>
      </c>
      <c r="G12471" t="str">
        <f>T("De menos de 16 CABALLOS FISCALES                  ")</f>
        <v xml:space="preserve">De menos de 16 CABALLOS FISCALES                  </v>
      </c>
      <c r="H12471" t="str">
        <f>T("GASOLINA                                          ")</f>
        <v xml:space="preserve">GASOLINA                                          </v>
      </c>
      <c r="I12471">
        <v>1</v>
      </c>
    </row>
    <row r="12472" spans="1:9">
      <c r="A12472" t="str">
        <f>T("2018")</f>
        <v>2018</v>
      </c>
      <c r="B12472" t="str">
        <f>T("Entidad sin personalidad jurídica (art. 35.4 LGT) ")</f>
        <v xml:space="preserve">Entidad sin personalidad jurídica (art. 35.4 LGT) </v>
      </c>
      <c r="C12472" t="str">
        <f>T("SALAMANCA           ")</f>
        <v xml:space="preserve">SALAMANCA           </v>
      </c>
      <c r="D12472" t="str">
        <f>T("LISTA               ")</f>
        <v xml:space="preserve">LISTA               </v>
      </c>
      <c r="E12472" t="str">
        <f>T("TR ")</f>
        <v xml:space="preserve">TR </v>
      </c>
      <c r="F12472" t="str">
        <f>T("TRACTORES      ")</f>
        <v xml:space="preserve">TRACTORES      </v>
      </c>
      <c r="G12472" t="str">
        <f>T("De menos de 16 CABALLOS FISCALES                  ")</f>
        <v xml:space="preserve">De menos de 16 CABALLOS FISCALES                  </v>
      </c>
      <c r="H12472" t="str">
        <f>T("GASOLINA                                          ")</f>
        <v xml:space="preserve">GASOLINA                                          </v>
      </c>
      <c r="I12472">
        <v>1</v>
      </c>
    </row>
    <row r="12473" spans="1:9">
      <c r="A12473" t="str">
        <f>T("2018")</f>
        <v>2018</v>
      </c>
      <c r="B12473" t="str">
        <f>T("Entidad sin personalidad jurídica (art. 35.4 LGT) ")</f>
        <v xml:space="preserve">Entidad sin personalidad jurídica (art. 35.4 LGT) </v>
      </c>
      <c r="C12473" t="str">
        <f>T("SALAMANCA           ")</f>
        <v xml:space="preserve">SALAMANCA           </v>
      </c>
      <c r="D12473" t="str">
        <f>T("CASTELLANA          ")</f>
        <v xml:space="preserve">CASTELLANA          </v>
      </c>
      <c r="E12473" t="str">
        <f>T("TR ")</f>
        <v xml:space="preserve">TR </v>
      </c>
      <c r="F12473" t="str">
        <f>T("TRACTORES      ")</f>
        <v xml:space="preserve">TRACTORES      </v>
      </c>
      <c r="G12473" t="str">
        <f>T("De menos de 16 CABALLOS FISCALES                  ")</f>
        <v xml:space="preserve">De menos de 16 CABALLOS FISCALES                  </v>
      </c>
      <c r="H12473" t="str">
        <f>T("GASOLINA                                          ")</f>
        <v xml:space="preserve">GASOLINA                                          </v>
      </c>
      <c r="I12473">
        <v>3</v>
      </c>
    </row>
    <row r="12474" spans="1:9">
      <c r="A12474" t="str">
        <f>T("2018")</f>
        <v>2018</v>
      </c>
      <c r="B12474" t="str">
        <f>T("FISICO                                            ")</f>
        <v xml:space="preserve">FISICO                                            </v>
      </c>
      <c r="C12474" t="str">
        <f>T("SALAMANCA           ")</f>
        <v xml:space="preserve">SALAMANCA           </v>
      </c>
      <c r="D12474" t="str">
        <f>T("RECOLETOS           ")</f>
        <v xml:space="preserve">RECOLETOS           </v>
      </c>
      <c r="E12474" t="str">
        <f>T("TR ")</f>
        <v xml:space="preserve">TR </v>
      </c>
      <c r="F12474" t="str">
        <f>T("TRACTORES      ")</f>
        <v xml:space="preserve">TRACTORES      </v>
      </c>
      <c r="G12474" t="str">
        <f>T("De menos de 16 CABALLOS FISCALES                  ")</f>
        <v xml:space="preserve">De menos de 16 CABALLOS FISCALES                  </v>
      </c>
      <c r="H12474" t="str">
        <f>T("GASOLINA                                          ")</f>
        <v xml:space="preserve">GASOLINA                                          </v>
      </c>
      <c r="I12474">
        <v>21</v>
      </c>
    </row>
    <row r="12475" spans="1:9">
      <c r="A12475" t="str">
        <f>T("2018")</f>
        <v>2018</v>
      </c>
      <c r="B12475" t="str">
        <f>T("FISICO                                            ")</f>
        <v xml:space="preserve">FISICO                                            </v>
      </c>
      <c r="C12475" t="str">
        <f>T("SALAMANCA           ")</f>
        <v xml:space="preserve">SALAMANCA           </v>
      </c>
      <c r="D12475" t="str">
        <f>T("GOYA                ")</f>
        <v xml:space="preserve">GOYA                </v>
      </c>
      <c r="E12475" t="str">
        <f>T("TR ")</f>
        <v xml:space="preserve">TR </v>
      </c>
      <c r="F12475" t="str">
        <f>T("TRACTORES      ")</f>
        <v xml:space="preserve">TRACTORES      </v>
      </c>
      <c r="G12475" t="str">
        <f>T("De menos de 16 CABALLOS FISCALES                  ")</f>
        <v xml:space="preserve">De menos de 16 CABALLOS FISCALES                  </v>
      </c>
      <c r="H12475" t="str">
        <f>T("GASOLINA                                          ")</f>
        <v xml:space="preserve">GASOLINA                                          </v>
      </c>
      <c r="I12475">
        <v>23</v>
      </c>
    </row>
    <row r="12476" spans="1:9">
      <c r="A12476" t="str">
        <f>T("2018")</f>
        <v>2018</v>
      </c>
      <c r="B12476" t="str">
        <f>T("FISICO                                            ")</f>
        <v xml:space="preserve">FISICO                                            </v>
      </c>
      <c r="C12476" t="str">
        <f>T("SALAMANCA           ")</f>
        <v xml:space="preserve">SALAMANCA           </v>
      </c>
      <c r="D12476" t="str">
        <f>T("GOYA                ")</f>
        <v xml:space="preserve">GOYA                </v>
      </c>
      <c r="E12476" t="str">
        <f>T("TR ")</f>
        <v xml:space="preserve">TR </v>
      </c>
      <c r="F12476" t="str">
        <f>T("TRACTORES      ")</f>
        <v xml:space="preserve">TRACTORES      </v>
      </c>
      <c r="G12476" t="str">
        <f>T("De 25,01 CABALLOS FISCALES en adelante            ")</f>
        <v xml:space="preserve">De 25,01 CABALLOS FISCALES en adelante            </v>
      </c>
      <c r="H12476" t="str">
        <f>T("GASOLINA                                          ")</f>
        <v xml:space="preserve">GASOLINA                                          </v>
      </c>
      <c r="I12476">
        <v>1</v>
      </c>
    </row>
    <row r="12477" spans="1:9">
      <c r="A12477" t="str">
        <f>T("2018")</f>
        <v>2018</v>
      </c>
      <c r="B12477" t="str">
        <f>T("FISICO                                            ")</f>
        <v xml:space="preserve">FISICO                                            </v>
      </c>
      <c r="C12477" t="str">
        <f>T("SALAMANCA           ")</f>
        <v xml:space="preserve">SALAMANCA           </v>
      </c>
      <c r="D12477" t="str">
        <f>T("FUENTE DEL BERRO    ")</f>
        <v xml:space="preserve">FUENTE DEL BERRO    </v>
      </c>
      <c r="E12477" t="str">
        <f>T("TR ")</f>
        <v xml:space="preserve">TR </v>
      </c>
      <c r="F12477" t="str">
        <f>T("TRACTORES      ")</f>
        <v xml:space="preserve">TRACTORES      </v>
      </c>
      <c r="G12477" t="str">
        <f>T("De menos de 16 CABALLOS FISCALES                  ")</f>
        <v xml:space="preserve">De menos de 16 CABALLOS FISCALES                  </v>
      </c>
      <c r="H12477" t="str">
        <f>T("GASOLINA                                          ")</f>
        <v xml:space="preserve">GASOLINA                                          </v>
      </c>
      <c r="I12477">
        <v>11</v>
      </c>
    </row>
    <row r="12478" spans="1:9">
      <c r="A12478" t="str">
        <f>T("2018")</f>
        <v>2018</v>
      </c>
      <c r="B12478" t="str">
        <f>T("FISICO                                            ")</f>
        <v xml:space="preserve">FISICO                                            </v>
      </c>
      <c r="C12478" t="str">
        <f>T("SALAMANCA           ")</f>
        <v xml:space="preserve">SALAMANCA           </v>
      </c>
      <c r="D12478" t="str">
        <f>T("GUINDALERA          ")</f>
        <v xml:space="preserve">GUINDALERA          </v>
      </c>
      <c r="E12478" t="str">
        <f>T("TR ")</f>
        <v xml:space="preserve">TR </v>
      </c>
      <c r="F12478" t="str">
        <f>T("TRACTORES      ")</f>
        <v xml:space="preserve">TRACTORES      </v>
      </c>
      <c r="G12478" t="str">
        <f>T("De menos de 16 CABALLOS FISCALES                  ")</f>
        <v xml:space="preserve">De menos de 16 CABALLOS FISCALES                  </v>
      </c>
      <c r="H12478" t="str">
        <f>T("GASOLINA                                          ")</f>
        <v xml:space="preserve">GASOLINA                                          </v>
      </c>
      <c r="I12478">
        <v>30</v>
      </c>
    </row>
    <row r="12479" spans="1:9">
      <c r="A12479" t="str">
        <f>T("2018")</f>
        <v>2018</v>
      </c>
      <c r="B12479" t="str">
        <f>T("FISICO                                            ")</f>
        <v xml:space="preserve">FISICO                                            </v>
      </c>
      <c r="C12479" t="str">
        <f>T("SALAMANCA           ")</f>
        <v xml:space="preserve">SALAMANCA           </v>
      </c>
      <c r="D12479" t="str">
        <f>T("LISTA               ")</f>
        <v xml:space="preserve">LISTA               </v>
      </c>
      <c r="E12479" t="str">
        <f>T("TR ")</f>
        <v xml:space="preserve">TR </v>
      </c>
      <c r="F12479" t="str">
        <f>T("TRACTORES      ")</f>
        <v xml:space="preserve">TRACTORES      </v>
      </c>
      <c r="G12479" t="str">
        <f>T("De menos de 16 CABALLOS FISCALES                  ")</f>
        <v xml:space="preserve">De menos de 16 CABALLOS FISCALES                  </v>
      </c>
      <c r="H12479" t="str">
        <f>T("GASOLINA                                          ")</f>
        <v xml:space="preserve">GASOLINA                                          </v>
      </c>
      <c r="I12479">
        <v>19</v>
      </c>
    </row>
    <row r="12480" spans="1:9">
      <c r="A12480" t="str">
        <f>T("2018")</f>
        <v>2018</v>
      </c>
      <c r="B12480" t="str">
        <f>T("FISICO                                            ")</f>
        <v xml:space="preserve">FISICO                                            </v>
      </c>
      <c r="C12480" t="str">
        <f>T("SALAMANCA           ")</f>
        <v xml:space="preserve">SALAMANCA           </v>
      </c>
      <c r="D12480" t="str">
        <f>T("CASTELLANA          ")</f>
        <v xml:space="preserve">CASTELLANA          </v>
      </c>
      <c r="E12480" t="str">
        <f>T("TR ")</f>
        <v xml:space="preserve">TR </v>
      </c>
      <c r="F12480" t="str">
        <f>T("TRACTORES      ")</f>
        <v xml:space="preserve">TRACTORES      </v>
      </c>
      <c r="G12480" t="str">
        <f>T("De menos de 16 CABALLOS FISCALES                  ")</f>
        <v xml:space="preserve">De menos de 16 CABALLOS FISCALES                  </v>
      </c>
      <c r="H12480" t="str">
        <f>T("GASOLINA                                          ")</f>
        <v xml:space="preserve">GASOLINA                                          </v>
      </c>
      <c r="I12480">
        <v>35</v>
      </c>
    </row>
    <row r="12481" spans="1:9">
      <c r="A12481" t="str">
        <f>T("2018")</f>
        <v>2018</v>
      </c>
      <c r="B12481" t="str">
        <f>T("FISICO                                            ")</f>
        <v xml:space="preserve">FISICO                                            </v>
      </c>
      <c r="C12481" t="str">
        <f>T("SALAMANCA           ")</f>
        <v xml:space="preserve">SALAMANCA           </v>
      </c>
      <c r="D12481" t="str">
        <f>T("CASTELLANA          ")</f>
        <v xml:space="preserve">CASTELLANA          </v>
      </c>
      <c r="E12481" t="str">
        <f>T("TR ")</f>
        <v xml:space="preserve">TR </v>
      </c>
      <c r="F12481" t="str">
        <f>T("TRACTORES      ")</f>
        <v xml:space="preserve">TRACTORES      </v>
      </c>
      <c r="G12481" t="str">
        <f>T("De 16 a 25 CABALLOS FISCALES                      ")</f>
        <v xml:space="preserve">De 16 a 25 CABALLOS FISCALES                      </v>
      </c>
      <c r="H12481" t="str">
        <f>T("GASOLINA                                          ")</f>
        <v xml:space="preserve">GASOLINA                                          </v>
      </c>
      <c r="I12481">
        <v>1</v>
      </c>
    </row>
    <row r="12482" spans="1:9">
      <c r="A12482" t="str">
        <f>T("2018")</f>
        <v>2018</v>
      </c>
      <c r="B12482" t="str">
        <f>T("JURIDICO                                          ")</f>
        <v xml:space="preserve">JURIDICO                                          </v>
      </c>
      <c r="C12482" t="str">
        <f>T("SALAMANCA           ")</f>
        <v xml:space="preserve">SALAMANCA           </v>
      </c>
      <c r="D12482" t="str">
        <f>T("RECOLETOS           ")</f>
        <v xml:space="preserve">RECOLETOS           </v>
      </c>
      <c r="E12482" t="str">
        <f>T("TR ")</f>
        <v xml:space="preserve">TR </v>
      </c>
      <c r="F12482" t="str">
        <f>T("TRACTORES      ")</f>
        <v xml:space="preserve">TRACTORES      </v>
      </c>
      <c r="G12482" t="str">
        <f>T("De menos de 16 CABALLOS FISCALES                  ")</f>
        <v xml:space="preserve">De menos de 16 CABALLOS FISCALES                  </v>
      </c>
      <c r="H12482" t="str">
        <f>T("GASOLINA                                          ")</f>
        <v xml:space="preserve">GASOLINA                                          </v>
      </c>
      <c r="I12482">
        <v>32</v>
      </c>
    </row>
    <row r="12483" spans="1:9">
      <c r="A12483" t="str">
        <f>T("2018")</f>
        <v>2018</v>
      </c>
      <c r="B12483" t="str">
        <f>T("JURIDICO                                          ")</f>
        <v xml:space="preserve">JURIDICO                                          </v>
      </c>
      <c r="C12483" t="str">
        <f>T("SALAMANCA           ")</f>
        <v xml:space="preserve">SALAMANCA           </v>
      </c>
      <c r="D12483" t="str">
        <f>T("GOYA                ")</f>
        <v xml:space="preserve">GOYA                </v>
      </c>
      <c r="E12483" t="str">
        <f>T("TR ")</f>
        <v xml:space="preserve">TR </v>
      </c>
      <c r="F12483" t="str">
        <f>T("TRACTORES      ")</f>
        <v xml:space="preserve">TRACTORES      </v>
      </c>
      <c r="G12483" t="str">
        <f>T("De menos de 16 CABALLOS FISCALES                  ")</f>
        <v xml:space="preserve">De menos de 16 CABALLOS FISCALES                  </v>
      </c>
      <c r="H12483" t="str">
        <f>T("GASOLINA                                          ")</f>
        <v xml:space="preserve">GASOLINA                                          </v>
      </c>
      <c r="I12483">
        <v>7</v>
      </c>
    </row>
    <row r="12484" spans="1:9">
      <c r="A12484" t="str">
        <f>T("2018")</f>
        <v>2018</v>
      </c>
      <c r="B12484" t="str">
        <f>T("JURIDICO                                          ")</f>
        <v xml:space="preserve">JURIDICO                                          </v>
      </c>
      <c r="C12484" t="str">
        <f>T("SALAMANCA           ")</f>
        <v xml:space="preserve">SALAMANCA           </v>
      </c>
      <c r="D12484" t="str">
        <f>T("GOYA                ")</f>
        <v xml:space="preserve">GOYA                </v>
      </c>
      <c r="E12484" t="str">
        <f>T("TR ")</f>
        <v xml:space="preserve">TR </v>
      </c>
      <c r="F12484" t="str">
        <f>T("TRACTORES      ")</f>
        <v xml:space="preserve">TRACTORES      </v>
      </c>
      <c r="G12484" t="str">
        <f>T("De 16 a 25 CABALLOS FISCALES                      ")</f>
        <v xml:space="preserve">De 16 a 25 CABALLOS FISCALES                      </v>
      </c>
      <c r="H12484" t="str">
        <f>T("GASOLINA                                          ")</f>
        <v xml:space="preserve">GASOLINA                                          </v>
      </c>
      <c r="I12484">
        <v>1</v>
      </c>
    </row>
    <row r="12485" spans="1:9">
      <c r="A12485" t="str">
        <f>T("2018")</f>
        <v>2018</v>
      </c>
      <c r="B12485" t="str">
        <f>T("JURIDICO                                          ")</f>
        <v xml:space="preserve">JURIDICO                                          </v>
      </c>
      <c r="C12485" t="str">
        <f>T("SALAMANCA           ")</f>
        <v xml:space="preserve">SALAMANCA           </v>
      </c>
      <c r="D12485" t="str">
        <f>T("FUENTE DEL BERRO    ")</f>
        <v xml:space="preserve">FUENTE DEL BERRO    </v>
      </c>
      <c r="E12485" t="str">
        <f>T("TR ")</f>
        <v xml:space="preserve">TR </v>
      </c>
      <c r="F12485" t="str">
        <f>T("TRACTORES      ")</f>
        <v xml:space="preserve">TRACTORES      </v>
      </c>
      <c r="G12485" t="str">
        <f>T("De menos de 16 CABALLOS FISCALES                  ")</f>
        <v xml:space="preserve">De menos de 16 CABALLOS FISCALES                  </v>
      </c>
      <c r="H12485" t="str">
        <f>T("GASOLINA                                          ")</f>
        <v xml:space="preserve">GASOLINA                                          </v>
      </c>
      <c r="I12485">
        <v>5</v>
      </c>
    </row>
    <row r="12486" spans="1:9">
      <c r="A12486" t="str">
        <f>T("2018")</f>
        <v>2018</v>
      </c>
      <c r="B12486" t="str">
        <f>T("JURIDICO                                          ")</f>
        <v xml:space="preserve">JURIDICO                                          </v>
      </c>
      <c r="C12486" t="str">
        <f>T("SALAMANCA           ")</f>
        <v xml:space="preserve">SALAMANCA           </v>
      </c>
      <c r="D12486" t="str">
        <f>T("GUINDALERA          ")</f>
        <v xml:space="preserve">GUINDALERA          </v>
      </c>
      <c r="E12486" t="str">
        <f>T("TR ")</f>
        <v xml:space="preserve">TR </v>
      </c>
      <c r="F12486" t="str">
        <f>T("TRACTORES      ")</f>
        <v xml:space="preserve">TRACTORES      </v>
      </c>
      <c r="G12486" t="str">
        <f>T("De menos de 16 CABALLOS FISCALES                  ")</f>
        <v xml:space="preserve">De menos de 16 CABALLOS FISCALES                  </v>
      </c>
      <c r="H12486" t="str">
        <f>T("GASOLINA                                          ")</f>
        <v xml:space="preserve">GASOLINA                                          </v>
      </c>
      <c r="I12486">
        <v>7</v>
      </c>
    </row>
    <row r="12487" spans="1:9">
      <c r="A12487" t="str">
        <f>T("2018")</f>
        <v>2018</v>
      </c>
      <c r="B12487" t="str">
        <f>T("JURIDICO                                          ")</f>
        <v xml:space="preserve">JURIDICO                                          </v>
      </c>
      <c r="C12487" t="str">
        <f>T("SALAMANCA           ")</f>
        <v xml:space="preserve">SALAMANCA           </v>
      </c>
      <c r="D12487" t="str">
        <f>T("GUINDALERA          ")</f>
        <v xml:space="preserve">GUINDALERA          </v>
      </c>
      <c r="E12487" t="str">
        <f>T("TR ")</f>
        <v xml:space="preserve">TR </v>
      </c>
      <c r="F12487" t="str">
        <f>T("TRACTORES      ")</f>
        <v xml:space="preserve">TRACTORES      </v>
      </c>
      <c r="G12487" t="str">
        <f>T("De 25,01 CABALLOS FISCALES en adelante            ")</f>
        <v xml:space="preserve">De 25,01 CABALLOS FISCALES en adelante            </v>
      </c>
      <c r="H12487" t="str">
        <f>T("GASOLINA                                          ")</f>
        <v xml:space="preserve">GASOLINA                                          </v>
      </c>
      <c r="I12487">
        <v>1</v>
      </c>
    </row>
    <row r="12488" spans="1:9">
      <c r="A12488" t="str">
        <f>T("2018")</f>
        <v>2018</v>
      </c>
      <c r="B12488" t="str">
        <f>T("JURIDICO                                          ")</f>
        <v xml:space="preserve">JURIDICO                                          </v>
      </c>
      <c r="C12488" t="str">
        <f>T("SALAMANCA           ")</f>
        <v xml:space="preserve">SALAMANCA           </v>
      </c>
      <c r="D12488" t="str">
        <f>T("LISTA               ")</f>
        <v xml:space="preserve">LISTA               </v>
      </c>
      <c r="E12488" t="str">
        <f>T("TR ")</f>
        <v xml:space="preserve">TR </v>
      </c>
      <c r="F12488" t="str">
        <f>T("TRACTORES      ")</f>
        <v xml:space="preserve">TRACTORES      </v>
      </c>
      <c r="G12488" t="str">
        <f>T("De menos de 16 CABALLOS FISCALES                  ")</f>
        <v xml:space="preserve">De menos de 16 CABALLOS FISCALES                  </v>
      </c>
      <c r="H12488" t="str">
        <f>T("GASOLINA                                          ")</f>
        <v xml:space="preserve">GASOLINA                                          </v>
      </c>
      <c r="I12488">
        <v>34</v>
      </c>
    </row>
    <row r="12489" spans="1:9">
      <c r="A12489" t="str">
        <f>T("2018")</f>
        <v>2018</v>
      </c>
      <c r="B12489" t="str">
        <f>T("JURIDICO                                          ")</f>
        <v xml:space="preserve">JURIDICO                                          </v>
      </c>
      <c r="C12489" t="str">
        <f>T("SALAMANCA           ")</f>
        <v xml:space="preserve">SALAMANCA           </v>
      </c>
      <c r="D12489" t="str">
        <f>T("CASTELLANA          ")</f>
        <v xml:space="preserve">CASTELLANA          </v>
      </c>
      <c r="E12489" t="str">
        <f>T("TR ")</f>
        <v xml:space="preserve">TR </v>
      </c>
      <c r="F12489" t="str">
        <f>T("TRACTORES      ")</f>
        <v xml:space="preserve">TRACTORES      </v>
      </c>
      <c r="G12489" t="str">
        <f>T("De menos de 16 CABALLOS FISCALES                  ")</f>
        <v xml:space="preserve">De menos de 16 CABALLOS FISCALES                  </v>
      </c>
      <c r="H12489" t="str">
        <f>T("GASOLINA                                          ")</f>
        <v xml:space="preserve">GASOLINA                                          </v>
      </c>
      <c r="I12489">
        <v>37</v>
      </c>
    </row>
    <row r="12490" spans="1:9">
      <c r="A12490" t="str">
        <f>T("2018")</f>
        <v>2018</v>
      </c>
      <c r="B12490" t="str">
        <f>T("FISICO                                            ")</f>
        <v xml:space="preserve">FISICO                                            </v>
      </c>
      <c r="C12490" t="str">
        <f>T("SALAMANCA           ")</f>
        <v xml:space="preserve">SALAMANCA           </v>
      </c>
      <c r="D12490" t="str">
        <f>T("RECOLETOS           ")</f>
        <v xml:space="preserve">RECOLETOS           </v>
      </c>
      <c r="E12490" t="str">
        <f>T("TR ")</f>
        <v xml:space="preserve">TR </v>
      </c>
      <c r="F12490" t="str">
        <f>T("TRACTORES      ")</f>
        <v xml:space="preserve">TRACTORES      </v>
      </c>
      <c r="G12490" t="str">
        <f>T("De menos de 16 CABALLOS FISCALES                  ")</f>
        <v xml:space="preserve">De menos de 16 CABALLOS FISCALES                  </v>
      </c>
      <c r="H12490" t="str">
        <f>T("OTROS                                             ")</f>
        <v xml:space="preserve">OTROS                                             </v>
      </c>
      <c r="I12490">
        <v>1</v>
      </c>
    </row>
    <row r="12491" spans="1:9">
      <c r="A12491" t="str">
        <f>T("2018")</f>
        <v>2018</v>
      </c>
      <c r="B12491" t="str">
        <f>T("FISICO                                            ")</f>
        <v xml:space="preserve">FISICO                                            </v>
      </c>
      <c r="C12491" t="str">
        <f>T("SALAMANCA           ")</f>
        <v xml:space="preserve">SALAMANCA           </v>
      </c>
      <c r="D12491" t="str">
        <f>T("RECOLETOS           ")</f>
        <v xml:space="preserve">RECOLETOS           </v>
      </c>
      <c r="E12491" t="str">
        <f>T("TR ")</f>
        <v xml:space="preserve">TR </v>
      </c>
      <c r="F12491" t="str">
        <f>T("TRACTORES      ")</f>
        <v xml:space="preserve">TRACTORES      </v>
      </c>
      <c r="G12491" t="str">
        <f>T("De 25,01 CABALLOS FISCALES en adelante            ")</f>
        <v xml:space="preserve">De 25,01 CABALLOS FISCALES en adelante            </v>
      </c>
      <c r="H12491" t="str">
        <f>T("OTROS                                             ")</f>
        <v xml:space="preserve">OTROS                                             </v>
      </c>
      <c r="I12491">
        <v>1</v>
      </c>
    </row>
    <row r="12492" spans="1:9">
      <c r="A12492" t="str">
        <f>T("2018")</f>
        <v>2018</v>
      </c>
      <c r="B12492" t="str">
        <f>T("FISICO                                            ")</f>
        <v xml:space="preserve">FISICO                                            </v>
      </c>
      <c r="C12492" t="str">
        <f>T("SALAMANCA           ")</f>
        <v xml:space="preserve">SALAMANCA           </v>
      </c>
      <c r="D12492" t="str">
        <f>T("GUINDALERA          ")</f>
        <v xml:space="preserve">GUINDALERA          </v>
      </c>
      <c r="E12492" t="str">
        <f>T("TR ")</f>
        <v xml:space="preserve">TR </v>
      </c>
      <c r="F12492" t="str">
        <f>T("TRACTORES      ")</f>
        <v xml:space="preserve">TRACTORES      </v>
      </c>
      <c r="G12492" t="str">
        <f>T("De 16 a 25 CABALLOS FISCALES                      ")</f>
        <v xml:space="preserve">De 16 a 25 CABALLOS FISCALES                      </v>
      </c>
      <c r="H12492" t="str">
        <f>T("OTROS                                             ")</f>
        <v xml:space="preserve">OTROS                                             </v>
      </c>
      <c r="I12492">
        <v>1</v>
      </c>
    </row>
    <row r="12493" spans="1:9">
      <c r="A12493" t="str">
        <f>T("2018")</f>
        <v>2018</v>
      </c>
      <c r="B12493" t="str">
        <f>T("FISICO                                            ")</f>
        <v xml:space="preserve">FISICO                                            </v>
      </c>
      <c r="C12493" t="str">
        <f>T("SALAMANCA           ")</f>
        <v xml:space="preserve">SALAMANCA           </v>
      </c>
      <c r="D12493" t="str">
        <f>T("CASTELLANA          ")</f>
        <v xml:space="preserve">CASTELLANA          </v>
      </c>
      <c r="E12493" t="str">
        <f>T("TR ")</f>
        <v xml:space="preserve">TR </v>
      </c>
      <c r="F12493" t="str">
        <f>T("TRACTORES      ")</f>
        <v xml:space="preserve">TRACTORES      </v>
      </c>
      <c r="G12493" t="str">
        <f>T("De 16 a 25 CABALLOS FISCALES                      ")</f>
        <v xml:space="preserve">De 16 a 25 CABALLOS FISCALES                      </v>
      </c>
      <c r="H12493" t="str">
        <f>T("OTROS                                             ")</f>
        <v xml:space="preserve">OTROS                                             </v>
      </c>
      <c r="I12493">
        <v>2</v>
      </c>
    </row>
    <row r="12494" spans="1:9">
      <c r="A12494" t="str">
        <f>T("2018")</f>
        <v>2018</v>
      </c>
      <c r="B12494" t="str">
        <f>T("JURIDICO                                          ")</f>
        <v xml:space="preserve">JURIDICO                                          </v>
      </c>
      <c r="C12494" t="str">
        <f>T("SALAMANCA           ")</f>
        <v xml:space="preserve">SALAMANCA           </v>
      </c>
      <c r="D12494" t="str">
        <f>T("GOYA                ")</f>
        <v xml:space="preserve">GOYA                </v>
      </c>
      <c r="E12494" t="str">
        <f>T("TR ")</f>
        <v xml:space="preserve">TR </v>
      </c>
      <c r="F12494" t="str">
        <f>T("TRACTORES      ")</f>
        <v xml:space="preserve">TRACTORES      </v>
      </c>
      <c r="G12494" t="str">
        <f>T("De 25,01 CABALLOS FISCALES en adelante            ")</f>
        <v xml:space="preserve">De 25,01 CABALLOS FISCALES en adelante            </v>
      </c>
      <c r="H12494" t="str">
        <f>T("OTROS                                             ")</f>
        <v xml:space="preserve">OTROS                                             </v>
      </c>
      <c r="I12494">
        <v>1</v>
      </c>
    </row>
    <row r="12495" spans="1:9">
      <c r="A12495" t="str">
        <f>T("2018")</f>
        <v>2018</v>
      </c>
      <c r="B12495" t="str">
        <f>T("JURIDICO                                          ")</f>
        <v xml:space="preserve">JURIDICO                                          </v>
      </c>
      <c r="C12495" t="str">
        <f>T("SALAMANCA           ")</f>
        <v xml:space="preserve">SALAMANCA           </v>
      </c>
      <c r="D12495" t="str">
        <f>T("FUENTE DEL BERRO    ")</f>
        <v xml:space="preserve">FUENTE DEL BERRO    </v>
      </c>
      <c r="E12495" t="str">
        <f>T("TR ")</f>
        <v xml:space="preserve">TR </v>
      </c>
      <c r="F12495" t="str">
        <f>T("TRACTORES      ")</f>
        <v xml:space="preserve">TRACTORES      </v>
      </c>
      <c r="G12495" t="str">
        <f>T("De 25,01 CABALLOS FISCALES en adelante            ")</f>
        <v xml:space="preserve">De 25,01 CABALLOS FISCALES en adelante            </v>
      </c>
      <c r="H12495" t="str">
        <f>T("OTROS                                             ")</f>
        <v xml:space="preserve">OTROS                                             </v>
      </c>
      <c r="I12495">
        <v>1</v>
      </c>
    </row>
    <row r="12496" spans="1:9">
      <c r="A12496" t="str">
        <f>T("2018")</f>
        <v>2018</v>
      </c>
      <c r="B12496" t="str">
        <f>T("JURIDICO                                          ")</f>
        <v xml:space="preserve">JURIDICO                                          </v>
      </c>
      <c r="C12496" t="str">
        <f>T("SALAMANCA           ")</f>
        <v xml:space="preserve">SALAMANCA           </v>
      </c>
      <c r="D12496" t="str">
        <f>T("LISTA               ")</f>
        <v xml:space="preserve">LISTA               </v>
      </c>
      <c r="E12496" t="str">
        <f>T("TR ")</f>
        <v xml:space="preserve">TR </v>
      </c>
      <c r="F12496" t="str">
        <f>T("TRACTORES      ")</f>
        <v xml:space="preserve">TRACTORES      </v>
      </c>
      <c r="G12496" t="str">
        <f>T("De 25,01 CABALLOS FISCALES en adelante            ")</f>
        <v xml:space="preserve">De 25,01 CABALLOS FISCALES en adelante            </v>
      </c>
      <c r="H12496" t="str">
        <f>T("OTROS                                             ")</f>
        <v xml:space="preserve">OTROS                                             </v>
      </c>
      <c r="I12496">
        <v>1</v>
      </c>
    </row>
    <row r="12497" spans="1:9">
      <c r="A12497" t="str">
        <f>T("2018")</f>
        <v>2018</v>
      </c>
      <c r="B12497" t="str">
        <f>T("JURIDICO                                          ")</f>
        <v xml:space="preserve">JURIDICO                                          </v>
      </c>
      <c r="C12497" t="str">
        <f>T("SALAMANCA           ")</f>
        <v xml:space="preserve">SALAMANCA           </v>
      </c>
      <c r="D12497" t="str">
        <f>T("CASTELLANA          ")</f>
        <v xml:space="preserve">CASTELLANA          </v>
      </c>
      <c r="E12497" t="str">
        <f>T("TR ")</f>
        <v xml:space="preserve">TR </v>
      </c>
      <c r="F12497" t="str">
        <f>T("TRACTORES      ")</f>
        <v xml:space="preserve">TRACTORES      </v>
      </c>
      <c r="G12497" t="str">
        <f>T("De 25,01 CABALLOS FISCALES en adelante            ")</f>
        <v xml:space="preserve">De 25,01 CABALLOS FISCALES en adelante            </v>
      </c>
      <c r="H12497" t="str">
        <f>T("OTROS                                             ")</f>
        <v xml:space="preserve">OTROS                                             </v>
      </c>
      <c r="I12497">
        <v>1</v>
      </c>
    </row>
    <row r="12498" spans="1:9">
      <c r="A12498" t="str">
        <f>T("2018")</f>
        <v>2018</v>
      </c>
      <c r="B12498" t="str">
        <f>T("FISICO                                            ")</f>
        <v xml:space="preserve">FISICO                                            </v>
      </c>
      <c r="C12498" t="str">
        <f>T("SALAMANCA           ")</f>
        <v xml:space="preserve">SALAMANCA           </v>
      </c>
      <c r="D12498" t="str">
        <f>T("RECOLETOS           ")</f>
        <v xml:space="preserve">RECOLETOS           </v>
      </c>
      <c r="E12498" t="str">
        <f>T("TR ")</f>
        <v xml:space="preserve">TR </v>
      </c>
      <c r="F12498" t="str">
        <f>T("TRACTORES      ")</f>
        <v xml:space="preserve">TRACTORES      </v>
      </c>
      <c r="G12498" t="str">
        <f>T("De menos de 16 CABALLOS FISCALES                  ")</f>
        <v xml:space="preserve">De menos de 16 CABALLOS FISCALES                  </v>
      </c>
      <c r="I12498">
        <v>2</v>
      </c>
    </row>
    <row r="12499" spans="1:9">
      <c r="A12499" t="str">
        <f>T("2018")</f>
        <v>2018</v>
      </c>
      <c r="B12499" t="str">
        <f>T("FISICO                                            ")</f>
        <v xml:space="preserve">FISICO                                            </v>
      </c>
      <c r="C12499" t="str">
        <f>T("SALAMANCA           ")</f>
        <v xml:space="preserve">SALAMANCA           </v>
      </c>
      <c r="D12499" t="str">
        <f>T("GOYA                ")</f>
        <v xml:space="preserve">GOYA                </v>
      </c>
      <c r="E12499" t="str">
        <f>T("TR ")</f>
        <v xml:space="preserve">TR </v>
      </c>
      <c r="F12499" t="str">
        <f>T("TRACTORES      ")</f>
        <v xml:space="preserve">TRACTORES      </v>
      </c>
      <c r="G12499" t="str">
        <f>T("De menos de 16 CABALLOS FISCALES                  ")</f>
        <v xml:space="preserve">De menos de 16 CABALLOS FISCALES                  </v>
      </c>
      <c r="I12499">
        <v>2</v>
      </c>
    </row>
    <row r="12500" spans="1:9">
      <c r="A12500" t="str">
        <f>T("2018")</f>
        <v>2018</v>
      </c>
      <c r="B12500" t="str">
        <f>T("FISICO                                            ")</f>
        <v xml:space="preserve">FISICO                                            </v>
      </c>
      <c r="C12500" t="str">
        <f>T("SALAMANCA           ")</f>
        <v xml:space="preserve">SALAMANCA           </v>
      </c>
      <c r="D12500" t="str">
        <f>T("GOYA                ")</f>
        <v xml:space="preserve">GOYA                </v>
      </c>
      <c r="E12500" t="str">
        <f>T("TR ")</f>
        <v xml:space="preserve">TR </v>
      </c>
      <c r="F12500" t="str">
        <f>T("TRACTORES      ")</f>
        <v xml:space="preserve">TRACTORES      </v>
      </c>
      <c r="G12500" t="str">
        <f>T("De 16 a 25 CABALLOS FISCALES                      ")</f>
        <v xml:space="preserve">De 16 a 25 CABALLOS FISCALES                      </v>
      </c>
      <c r="I12500">
        <v>1</v>
      </c>
    </row>
    <row r="12501" spans="1:9">
      <c r="A12501" t="str">
        <f>T("2018")</f>
        <v>2018</v>
      </c>
      <c r="B12501" t="str">
        <f>T("FISICO                                            ")</f>
        <v xml:space="preserve">FISICO                                            </v>
      </c>
      <c r="C12501" t="str">
        <f>T("SALAMANCA           ")</f>
        <v xml:space="preserve">SALAMANCA           </v>
      </c>
      <c r="D12501" t="str">
        <f>T("GOYA                ")</f>
        <v xml:space="preserve">GOYA                </v>
      </c>
      <c r="E12501" t="str">
        <f>T("TR ")</f>
        <v xml:space="preserve">TR </v>
      </c>
      <c r="F12501" t="str">
        <f>T("TRACTORES      ")</f>
        <v xml:space="preserve">TRACTORES      </v>
      </c>
      <c r="G12501" t="str">
        <f>T("De 25,01 CABALLOS FISCALES en adelante            ")</f>
        <v xml:space="preserve">De 25,01 CABALLOS FISCALES en adelante            </v>
      </c>
      <c r="I12501">
        <v>1</v>
      </c>
    </row>
    <row r="12502" spans="1:9">
      <c r="A12502" t="str">
        <f>T("2018")</f>
        <v>2018</v>
      </c>
      <c r="B12502" t="str">
        <f>T("FISICO                                            ")</f>
        <v xml:space="preserve">FISICO                                            </v>
      </c>
      <c r="C12502" t="str">
        <f>T("SALAMANCA           ")</f>
        <v xml:space="preserve">SALAMANCA           </v>
      </c>
      <c r="D12502" t="str">
        <f>T("FUENTE DEL BERRO    ")</f>
        <v xml:space="preserve">FUENTE DEL BERRO    </v>
      </c>
      <c r="E12502" t="str">
        <f>T("TR ")</f>
        <v xml:space="preserve">TR </v>
      </c>
      <c r="F12502" t="str">
        <f>T("TRACTORES      ")</f>
        <v xml:space="preserve">TRACTORES      </v>
      </c>
      <c r="G12502" t="str">
        <f>T("De menos de 16 CABALLOS FISCALES                  ")</f>
        <v xml:space="preserve">De menos de 16 CABALLOS FISCALES                  </v>
      </c>
      <c r="I12502">
        <v>1</v>
      </c>
    </row>
    <row r="12503" spans="1:9">
      <c r="A12503" t="str">
        <f>T("2018")</f>
        <v>2018</v>
      </c>
      <c r="B12503" t="str">
        <f>T("FISICO                                            ")</f>
        <v xml:space="preserve">FISICO                                            </v>
      </c>
      <c r="C12503" t="str">
        <f>T("SALAMANCA           ")</f>
        <v xml:space="preserve">SALAMANCA           </v>
      </c>
      <c r="D12503" t="str">
        <f>T("GUINDALERA          ")</f>
        <v xml:space="preserve">GUINDALERA          </v>
      </c>
      <c r="E12503" t="str">
        <f>T("TR ")</f>
        <v xml:space="preserve">TR </v>
      </c>
      <c r="F12503" t="str">
        <f>T("TRACTORES      ")</f>
        <v xml:space="preserve">TRACTORES      </v>
      </c>
      <c r="G12503" t="str">
        <f>T("De menos de 16 CABALLOS FISCALES                  ")</f>
        <v xml:space="preserve">De menos de 16 CABALLOS FISCALES                  </v>
      </c>
      <c r="I12503">
        <v>4</v>
      </c>
    </row>
    <row r="12504" spans="1:9">
      <c r="A12504" t="str">
        <f>T("2018")</f>
        <v>2018</v>
      </c>
      <c r="B12504" t="str">
        <f>T("FISICO                                            ")</f>
        <v xml:space="preserve">FISICO                                            </v>
      </c>
      <c r="C12504" t="str">
        <f>T("SALAMANCA           ")</f>
        <v xml:space="preserve">SALAMANCA           </v>
      </c>
      <c r="D12504" t="str">
        <f>T("LISTA               ")</f>
        <v xml:space="preserve">LISTA               </v>
      </c>
      <c r="E12504" t="str">
        <f>T("TR ")</f>
        <v xml:space="preserve">TR </v>
      </c>
      <c r="F12504" t="str">
        <f>T("TRACTORES      ")</f>
        <v xml:space="preserve">TRACTORES      </v>
      </c>
      <c r="G12504" t="str">
        <f>T("De menos de 16 CABALLOS FISCALES                  ")</f>
        <v xml:space="preserve">De menos de 16 CABALLOS FISCALES                  </v>
      </c>
      <c r="I12504">
        <v>2</v>
      </c>
    </row>
    <row r="12505" spans="1:9">
      <c r="A12505" t="str">
        <f>T("2018")</f>
        <v>2018</v>
      </c>
      <c r="B12505" t="str">
        <f>T("FISICO                                            ")</f>
        <v xml:space="preserve">FISICO                                            </v>
      </c>
      <c r="C12505" t="str">
        <f>T("SALAMANCA           ")</f>
        <v xml:space="preserve">SALAMANCA           </v>
      </c>
      <c r="D12505" t="str">
        <f>T("LISTA               ")</f>
        <v xml:space="preserve">LISTA               </v>
      </c>
      <c r="E12505" t="str">
        <f>T("TR ")</f>
        <v xml:space="preserve">TR </v>
      </c>
      <c r="F12505" t="str">
        <f>T("TRACTORES      ")</f>
        <v xml:space="preserve">TRACTORES      </v>
      </c>
      <c r="G12505" t="str">
        <f>T("De 25,01 CABALLOS FISCALES en adelante            ")</f>
        <v xml:space="preserve">De 25,01 CABALLOS FISCALES en adelante            </v>
      </c>
      <c r="I12505">
        <v>2</v>
      </c>
    </row>
    <row r="12506" spans="1:9">
      <c r="A12506" t="str">
        <f>T("2018")</f>
        <v>2018</v>
      </c>
      <c r="B12506" t="str">
        <f>T("FISICO                                            ")</f>
        <v xml:space="preserve">FISICO                                            </v>
      </c>
      <c r="C12506" t="str">
        <f>T("SALAMANCA           ")</f>
        <v xml:space="preserve">SALAMANCA           </v>
      </c>
      <c r="D12506" t="str">
        <f>T("CASTELLANA          ")</f>
        <v xml:space="preserve">CASTELLANA          </v>
      </c>
      <c r="E12506" t="str">
        <f>T("TR ")</f>
        <v xml:space="preserve">TR </v>
      </c>
      <c r="F12506" t="str">
        <f>T("TRACTORES      ")</f>
        <v xml:space="preserve">TRACTORES      </v>
      </c>
      <c r="G12506" t="str">
        <f>T("De menos de 16 CABALLOS FISCALES                  ")</f>
        <v xml:space="preserve">De menos de 16 CABALLOS FISCALES                  </v>
      </c>
      <c r="I12506">
        <v>3</v>
      </c>
    </row>
    <row r="12507" spans="1:9">
      <c r="A12507" t="str">
        <f>T("2018")</f>
        <v>2018</v>
      </c>
      <c r="B12507" t="str">
        <f>T("FISICO                                            ")</f>
        <v xml:space="preserve">FISICO                                            </v>
      </c>
      <c r="C12507" t="str">
        <f>T("SALAMANCA           ")</f>
        <v xml:space="preserve">SALAMANCA           </v>
      </c>
      <c r="D12507" t="str">
        <f>T("CASTELLANA          ")</f>
        <v xml:space="preserve">CASTELLANA          </v>
      </c>
      <c r="E12507" t="str">
        <f>T("TR ")</f>
        <v xml:space="preserve">TR </v>
      </c>
      <c r="F12507" t="str">
        <f>T("TRACTORES      ")</f>
        <v xml:space="preserve">TRACTORES      </v>
      </c>
      <c r="G12507" t="str">
        <f>T("De 16 a 25 CABALLOS FISCALES                      ")</f>
        <v xml:space="preserve">De 16 a 25 CABALLOS FISCALES                      </v>
      </c>
      <c r="I12507">
        <v>1</v>
      </c>
    </row>
    <row r="12508" spans="1:9">
      <c r="A12508" t="str">
        <f>T("2018")</f>
        <v>2018</v>
      </c>
      <c r="B12508" t="str">
        <f>T("FISICO                                            ")</f>
        <v xml:space="preserve">FISICO                                            </v>
      </c>
      <c r="C12508" t="str">
        <f>T("SALAMANCA           ")</f>
        <v xml:space="preserve">SALAMANCA           </v>
      </c>
      <c r="D12508" t="str">
        <f>T("CASTELLANA          ")</f>
        <v xml:space="preserve">CASTELLANA          </v>
      </c>
      <c r="E12508" t="str">
        <f>T("TR ")</f>
        <v xml:space="preserve">TR </v>
      </c>
      <c r="F12508" t="str">
        <f>T("TRACTORES      ")</f>
        <v xml:space="preserve">TRACTORES      </v>
      </c>
      <c r="G12508" t="str">
        <f>T("De 25,01 CABALLOS FISCALES en adelante            ")</f>
        <v xml:space="preserve">De 25,01 CABALLOS FISCALES en adelante            </v>
      </c>
      <c r="I12508">
        <v>2</v>
      </c>
    </row>
    <row r="12509" spans="1:9">
      <c r="A12509" t="str">
        <f>T("2018")</f>
        <v>2018</v>
      </c>
      <c r="B12509" t="str">
        <f>T("JURIDICO                                          ")</f>
        <v xml:space="preserve">JURIDICO                                          </v>
      </c>
      <c r="C12509" t="str">
        <f>T("SALAMANCA           ")</f>
        <v xml:space="preserve">SALAMANCA           </v>
      </c>
      <c r="D12509" t="str">
        <f>T("RECOLETOS           ")</f>
        <v xml:space="preserve">RECOLETOS           </v>
      </c>
      <c r="E12509" t="str">
        <f>T("TR ")</f>
        <v xml:space="preserve">TR </v>
      </c>
      <c r="F12509" t="str">
        <f>T("TRACTORES      ")</f>
        <v xml:space="preserve">TRACTORES      </v>
      </c>
      <c r="G12509" t="str">
        <f>T("De menos de 16 CABALLOS FISCALES                  ")</f>
        <v xml:space="preserve">De menos de 16 CABALLOS FISCALES                  </v>
      </c>
      <c r="I12509">
        <v>1</v>
      </c>
    </row>
    <row r="12510" spans="1:9">
      <c r="A12510" t="str">
        <f>T("2018")</f>
        <v>2018</v>
      </c>
      <c r="B12510" t="str">
        <f>T("JURIDICO                                          ")</f>
        <v xml:space="preserve">JURIDICO                                          </v>
      </c>
      <c r="C12510" t="str">
        <f>T("SALAMANCA           ")</f>
        <v xml:space="preserve">SALAMANCA           </v>
      </c>
      <c r="D12510" t="str">
        <f>T("RECOLETOS           ")</f>
        <v xml:space="preserve">RECOLETOS           </v>
      </c>
      <c r="E12510" t="str">
        <f>T("TR ")</f>
        <v xml:space="preserve">TR </v>
      </c>
      <c r="F12510" t="str">
        <f>T("TRACTORES      ")</f>
        <v xml:space="preserve">TRACTORES      </v>
      </c>
      <c r="G12510" t="str">
        <f>T("De 16 a 25 CABALLOS FISCALES                      ")</f>
        <v xml:space="preserve">De 16 a 25 CABALLOS FISCALES                      </v>
      </c>
      <c r="I12510">
        <v>1</v>
      </c>
    </row>
    <row r="12511" spans="1:9">
      <c r="A12511" t="str">
        <f>T("2018")</f>
        <v>2018</v>
      </c>
      <c r="B12511" t="str">
        <f>T("JURIDICO                                          ")</f>
        <v xml:space="preserve">JURIDICO                                          </v>
      </c>
      <c r="C12511" t="str">
        <f>T("SALAMANCA           ")</f>
        <v xml:space="preserve">SALAMANCA           </v>
      </c>
      <c r="D12511" t="str">
        <f>T("RECOLETOS           ")</f>
        <v xml:space="preserve">RECOLETOS           </v>
      </c>
      <c r="E12511" t="str">
        <f>T("TR ")</f>
        <v xml:space="preserve">TR </v>
      </c>
      <c r="F12511" t="str">
        <f>T("TRACTORES      ")</f>
        <v xml:space="preserve">TRACTORES      </v>
      </c>
      <c r="G12511" t="str">
        <f>T("De 25,01 CABALLOS FISCALES en adelante            ")</f>
        <v xml:space="preserve">De 25,01 CABALLOS FISCALES en adelante            </v>
      </c>
      <c r="I12511">
        <v>4</v>
      </c>
    </row>
    <row r="12512" spans="1:9">
      <c r="A12512" t="str">
        <f>T("2018")</f>
        <v>2018</v>
      </c>
      <c r="B12512" t="str">
        <f>T("JURIDICO                                          ")</f>
        <v xml:space="preserve">JURIDICO                                          </v>
      </c>
      <c r="C12512" t="str">
        <f>T("SALAMANCA           ")</f>
        <v xml:space="preserve">SALAMANCA           </v>
      </c>
      <c r="D12512" t="str">
        <f>T("GOYA                ")</f>
        <v xml:space="preserve">GOYA                </v>
      </c>
      <c r="E12512" t="str">
        <f>T("TR ")</f>
        <v xml:space="preserve">TR </v>
      </c>
      <c r="F12512" t="str">
        <f>T("TRACTORES      ")</f>
        <v xml:space="preserve">TRACTORES      </v>
      </c>
      <c r="G12512" t="str">
        <f>T("De menos de 16 CABALLOS FISCALES                  ")</f>
        <v xml:space="preserve">De menos de 16 CABALLOS FISCALES                  </v>
      </c>
      <c r="I12512">
        <v>2</v>
      </c>
    </row>
    <row r="12513" spans="1:9">
      <c r="A12513" t="str">
        <f>T("2018")</f>
        <v>2018</v>
      </c>
      <c r="B12513" t="str">
        <f>T("JURIDICO                                          ")</f>
        <v xml:space="preserve">JURIDICO                                          </v>
      </c>
      <c r="C12513" t="str">
        <f>T("SALAMANCA           ")</f>
        <v xml:space="preserve">SALAMANCA           </v>
      </c>
      <c r="D12513" t="str">
        <f>T("GOYA                ")</f>
        <v xml:space="preserve">GOYA                </v>
      </c>
      <c r="E12513" t="str">
        <f>T("TR ")</f>
        <v xml:space="preserve">TR </v>
      </c>
      <c r="F12513" t="str">
        <f>T("TRACTORES      ")</f>
        <v xml:space="preserve">TRACTORES      </v>
      </c>
      <c r="G12513" t="str">
        <f>T("De 16 a 25 CABALLOS FISCALES                      ")</f>
        <v xml:space="preserve">De 16 a 25 CABALLOS FISCALES                      </v>
      </c>
      <c r="I12513">
        <v>2</v>
      </c>
    </row>
    <row r="12514" spans="1:9">
      <c r="A12514" t="str">
        <f>T("2018")</f>
        <v>2018</v>
      </c>
      <c r="B12514" t="str">
        <f>T("JURIDICO                                          ")</f>
        <v xml:space="preserve">JURIDICO                                          </v>
      </c>
      <c r="C12514" t="str">
        <f>T("SALAMANCA           ")</f>
        <v xml:space="preserve">SALAMANCA           </v>
      </c>
      <c r="D12514" t="str">
        <f>T("GOYA                ")</f>
        <v xml:space="preserve">GOYA                </v>
      </c>
      <c r="E12514" t="str">
        <f>T("TR ")</f>
        <v xml:space="preserve">TR </v>
      </c>
      <c r="F12514" t="str">
        <f>T("TRACTORES      ")</f>
        <v xml:space="preserve">TRACTORES      </v>
      </c>
      <c r="G12514" t="str">
        <f>T("De 25,01 CABALLOS FISCALES en adelante            ")</f>
        <v xml:space="preserve">De 25,01 CABALLOS FISCALES en adelante            </v>
      </c>
      <c r="I12514">
        <v>2</v>
      </c>
    </row>
    <row r="12515" spans="1:9">
      <c r="A12515" t="str">
        <f>T("2018")</f>
        <v>2018</v>
      </c>
      <c r="B12515" t="str">
        <f>T("JURIDICO                                          ")</f>
        <v xml:space="preserve">JURIDICO                                          </v>
      </c>
      <c r="C12515" t="str">
        <f>T("SALAMANCA           ")</f>
        <v xml:space="preserve">SALAMANCA           </v>
      </c>
      <c r="D12515" t="str">
        <f>T("FUENTE DEL BERRO    ")</f>
        <v xml:space="preserve">FUENTE DEL BERRO    </v>
      </c>
      <c r="E12515" t="str">
        <f>T("TR ")</f>
        <v xml:space="preserve">TR </v>
      </c>
      <c r="F12515" t="str">
        <f>T("TRACTORES      ")</f>
        <v xml:space="preserve">TRACTORES      </v>
      </c>
      <c r="G12515" t="str">
        <f>T("De menos de 16 CABALLOS FISCALES                  ")</f>
        <v xml:space="preserve">De menos de 16 CABALLOS FISCALES                  </v>
      </c>
      <c r="I12515">
        <v>1</v>
      </c>
    </row>
    <row r="12516" spans="1:9">
      <c r="A12516" t="str">
        <f>T("2018")</f>
        <v>2018</v>
      </c>
      <c r="B12516" t="str">
        <f>T("JURIDICO                                          ")</f>
        <v xml:space="preserve">JURIDICO                                          </v>
      </c>
      <c r="C12516" t="str">
        <f>T("SALAMANCA           ")</f>
        <v xml:space="preserve">SALAMANCA           </v>
      </c>
      <c r="D12516" t="str">
        <f>T("GUINDALERA          ")</f>
        <v xml:space="preserve">GUINDALERA          </v>
      </c>
      <c r="E12516" t="str">
        <f>T("TR ")</f>
        <v xml:space="preserve">TR </v>
      </c>
      <c r="F12516" t="str">
        <f>T("TRACTORES      ")</f>
        <v xml:space="preserve">TRACTORES      </v>
      </c>
      <c r="G12516" t="str">
        <f>T("De menos de 16 CABALLOS FISCALES                  ")</f>
        <v xml:space="preserve">De menos de 16 CABALLOS FISCALES                  </v>
      </c>
      <c r="I12516">
        <v>1</v>
      </c>
    </row>
    <row r="12517" spans="1:9">
      <c r="A12517" t="str">
        <f>T("2018")</f>
        <v>2018</v>
      </c>
      <c r="B12517" t="str">
        <f>T("JURIDICO                                          ")</f>
        <v xml:space="preserve">JURIDICO                                          </v>
      </c>
      <c r="C12517" t="str">
        <f>T("SALAMANCA           ")</f>
        <v xml:space="preserve">SALAMANCA           </v>
      </c>
      <c r="D12517" t="str">
        <f>T("GUINDALERA          ")</f>
        <v xml:space="preserve">GUINDALERA          </v>
      </c>
      <c r="E12517" t="str">
        <f>T("TR ")</f>
        <v xml:space="preserve">TR </v>
      </c>
      <c r="F12517" t="str">
        <f>T("TRACTORES      ")</f>
        <v xml:space="preserve">TRACTORES      </v>
      </c>
      <c r="G12517" t="str">
        <f>T("De 16 a 25 CABALLOS FISCALES                      ")</f>
        <v xml:space="preserve">De 16 a 25 CABALLOS FISCALES                      </v>
      </c>
      <c r="I12517">
        <v>3</v>
      </c>
    </row>
    <row r="12518" spans="1:9">
      <c r="A12518" t="str">
        <f>T("2018")</f>
        <v>2018</v>
      </c>
      <c r="B12518" t="str">
        <f>T("JURIDICO                                          ")</f>
        <v xml:space="preserve">JURIDICO                                          </v>
      </c>
      <c r="C12518" t="str">
        <f>T("SALAMANCA           ")</f>
        <v xml:space="preserve">SALAMANCA           </v>
      </c>
      <c r="D12518" t="str">
        <f>T("GUINDALERA          ")</f>
        <v xml:space="preserve">GUINDALERA          </v>
      </c>
      <c r="E12518" t="str">
        <f>T("TR ")</f>
        <v xml:space="preserve">TR </v>
      </c>
      <c r="F12518" t="str">
        <f>T("TRACTORES      ")</f>
        <v xml:space="preserve">TRACTORES      </v>
      </c>
      <c r="G12518" t="str">
        <f>T("De 25,01 CABALLOS FISCALES en adelante            ")</f>
        <v xml:space="preserve">De 25,01 CABALLOS FISCALES en adelante            </v>
      </c>
      <c r="I12518">
        <v>1</v>
      </c>
    </row>
    <row r="12519" spans="1:9">
      <c r="A12519" t="str">
        <f>T("2018")</f>
        <v>2018</v>
      </c>
      <c r="B12519" t="str">
        <f>T("JURIDICO                                          ")</f>
        <v xml:space="preserve">JURIDICO                                          </v>
      </c>
      <c r="C12519" t="str">
        <f>T("SALAMANCA           ")</f>
        <v xml:space="preserve">SALAMANCA           </v>
      </c>
      <c r="D12519" t="str">
        <f>T("LISTA               ")</f>
        <v xml:space="preserve">LISTA               </v>
      </c>
      <c r="E12519" t="str">
        <f>T("TR ")</f>
        <v xml:space="preserve">TR </v>
      </c>
      <c r="F12519" t="str">
        <f>T("TRACTORES      ")</f>
        <v xml:space="preserve">TRACTORES      </v>
      </c>
      <c r="G12519" t="str">
        <f>T("De menos de 16 CABALLOS FISCALES                  ")</f>
        <v xml:space="preserve">De menos de 16 CABALLOS FISCALES                  </v>
      </c>
      <c r="I12519">
        <v>13</v>
      </c>
    </row>
    <row r="12520" spans="1:9">
      <c r="A12520" t="str">
        <f>T("2018")</f>
        <v>2018</v>
      </c>
      <c r="B12520" t="str">
        <f>T("JURIDICO                                          ")</f>
        <v xml:space="preserve">JURIDICO                                          </v>
      </c>
      <c r="C12520" t="str">
        <f>T("SALAMANCA           ")</f>
        <v xml:space="preserve">SALAMANCA           </v>
      </c>
      <c r="D12520" t="str">
        <f>T("LISTA               ")</f>
        <v xml:space="preserve">LISTA               </v>
      </c>
      <c r="E12520" t="str">
        <f>T("TR ")</f>
        <v xml:space="preserve">TR </v>
      </c>
      <c r="F12520" t="str">
        <f>T("TRACTORES      ")</f>
        <v xml:space="preserve">TRACTORES      </v>
      </c>
      <c r="G12520" t="str">
        <f>T("De 16 a 25 CABALLOS FISCALES                      ")</f>
        <v xml:space="preserve">De 16 a 25 CABALLOS FISCALES                      </v>
      </c>
      <c r="I12520">
        <v>1</v>
      </c>
    </row>
    <row r="12521" spans="1:9">
      <c r="A12521" t="str">
        <f>T("2018")</f>
        <v>2018</v>
      </c>
      <c r="B12521" t="str">
        <f>T("JURIDICO                                          ")</f>
        <v xml:space="preserve">JURIDICO                                          </v>
      </c>
      <c r="C12521" t="str">
        <f>T("SALAMANCA           ")</f>
        <v xml:space="preserve">SALAMANCA           </v>
      </c>
      <c r="D12521" t="str">
        <f>T("CASTELLANA          ")</f>
        <v xml:space="preserve">CASTELLANA          </v>
      </c>
      <c r="E12521" t="str">
        <f>T("TR ")</f>
        <v xml:space="preserve">TR </v>
      </c>
      <c r="F12521" t="str">
        <f>T("TRACTORES      ")</f>
        <v xml:space="preserve">TRACTORES      </v>
      </c>
      <c r="G12521" t="str">
        <f>T("De menos de 16 CABALLOS FISCALES                  ")</f>
        <v xml:space="preserve">De menos de 16 CABALLOS FISCALES                  </v>
      </c>
      <c r="I12521">
        <v>1</v>
      </c>
    </row>
    <row r="12522" spans="1:9">
      <c r="A12522" t="str">
        <f>T("2018")</f>
        <v>2018</v>
      </c>
      <c r="B12522" t="str">
        <f>T("JURIDICO                                          ")</f>
        <v xml:space="preserve">JURIDICO                                          </v>
      </c>
      <c r="C12522" t="str">
        <f>T("SALAMANCA           ")</f>
        <v xml:space="preserve">SALAMANCA           </v>
      </c>
      <c r="D12522" t="str">
        <f>T("CASTELLANA          ")</f>
        <v xml:space="preserve">CASTELLANA          </v>
      </c>
      <c r="E12522" t="str">
        <f>T("TR ")</f>
        <v xml:space="preserve">TR </v>
      </c>
      <c r="F12522" t="str">
        <f>T("TRACTORES      ")</f>
        <v xml:space="preserve">TRACTORES      </v>
      </c>
      <c r="G12522" t="str">
        <f>T("De 16 a 25 CABALLOS FISCALES                      ")</f>
        <v xml:space="preserve">De 16 a 25 CABALLOS FISCALES                      </v>
      </c>
      <c r="I12522">
        <v>3</v>
      </c>
    </row>
    <row r="12523" spans="1:9">
      <c r="A12523" t="str">
        <f>T("2018")</f>
        <v>2018</v>
      </c>
      <c r="B12523" t="str">
        <f>T("JURIDICO                                          ")</f>
        <v xml:space="preserve">JURIDICO                                          </v>
      </c>
      <c r="C12523" t="str">
        <f>T("SALAMANCA           ")</f>
        <v xml:space="preserve">SALAMANCA           </v>
      </c>
      <c r="D12523" t="str">
        <f>T("CASTELLANA          ")</f>
        <v xml:space="preserve">CASTELLANA          </v>
      </c>
      <c r="E12523" t="str">
        <f>T("TR ")</f>
        <v xml:space="preserve">TR </v>
      </c>
      <c r="F12523" t="str">
        <f>T("TRACTORES      ")</f>
        <v xml:space="preserve">TRACTORES      </v>
      </c>
      <c r="G12523" t="str">
        <f>T("De 25,01 CABALLOS FISCALES en adelante            ")</f>
        <v xml:space="preserve">De 25,01 CABALLOS FISCALES en adelante            </v>
      </c>
      <c r="I12523">
        <v>1</v>
      </c>
    </row>
    <row r="12524" spans="1:9">
      <c r="A12524" t="str">
        <f>T("2018")</f>
        <v>2018</v>
      </c>
      <c r="B12524" t="str">
        <f>T("FISICO                                            ")</f>
        <v xml:space="preserve">FISICO                                            </v>
      </c>
      <c r="C12524" t="str">
        <f>T("SALAMANCA           ")</f>
        <v xml:space="preserve">SALAMANCA           </v>
      </c>
      <c r="D12524" t="str">
        <f>T("GUINDALERA          ")</f>
        <v xml:space="preserve">GUINDALERA          </v>
      </c>
      <c r="E12524" t="str">
        <f>T("TU ")</f>
        <v xml:space="preserve">TU </v>
      </c>
      <c r="F12524" t="str">
        <f>T("TURISMOS       ")</f>
        <v xml:space="preserve">TURISMOS       </v>
      </c>
      <c r="G12524" t="str">
        <f>T("De 12 a 15,99 CABALLOS FISCALES                   ")</f>
        <v xml:space="preserve">De 12 a 15,99 CABALLOS FISCALES                   </v>
      </c>
      <c r="H12524" t="str">
        <f>T("BIOMETANO                                         ")</f>
        <v xml:space="preserve">BIOMETANO                                         </v>
      </c>
      <c r="I12524">
        <v>1</v>
      </c>
    </row>
    <row r="12525" spans="1:9">
      <c r="A12525" t="str">
        <f>T("2018")</f>
        <v>2018</v>
      </c>
      <c r="B12525" t="str">
        <f>T("FISICO                                            ")</f>
        <v xml:space="preserve">FISICO                                            </v>
      </c>
      <c r="C12525" t="str">
        <f>T("SALAMANCA           ")</f>
        <v xml:space="preserve">SALAMANCA           </v>
      </c>
      <c r="D12525" t="str">
        <f>T("GOYA                ")</f>
        <v xml:space="preserve">GOYA                </v>
      </c>
      <c r="E12525" t="str">
        <f>T("TU ")</f>
        <v xml:space="preserve">TU </v>
      </c>
      <c r="F12525" t="str">
        <f>T("TURISMOS       ")</f>
        <v xml:space="preserve">TURISMOS       </v>
      </c>
      <c r="G12525" t="str">
        <f>T("De 12 a 15,99 CABALLOS FISCALES                   ")</f>
        <v xml:space="preserve">De 12 a 15,99 CABALLOS FISCALES                   </v>
      </c>
      <c r="H12525" t="s">
        <v>2</v>
      </c>
      <c r="I12525">
        <v>1</v>
      </c>
    </row>
    <row r="12526" spans="1:9">
      <c r="A12526" t="str">
        <f>T("2018")</f>
        <v>2018</v>
      </c>
      <c r="B12526" t="str">
        <f>T("FISICO                                            ")</f>
        <v xml:space="preserve">FISICO                                            </v>
      </c>
      <c r="C12526" t="str">
        <f>T("SALAMANCA           ")</f>
        <v xml:space="preserve">SALAMANCA           </v>
      </c>
      <c r="D12526" t="str">
        <f>T("GUINDALERA          ")</f>
        <v xml:space="preserve">GUINDALERA          </v>
      </c>
      <c r="E12526" t="str">
        <f>T("TU ")</f>
        <v xml:space="preserve">TU </v>
      </c>
      <c r="F12526" t="str">
        <f>T("TURISMOS       ")</f>
        <v xml:space="preserve">TURISMOS       </v>
      </c>
      <c r="G12526" t="str">
        <f>T("De 16 a 19,99 CABALLOS FISCALES                   ")</f>
        <v xml:space="preserve">De 16 a 19,99 CABALLOS FISCALES                   </v>
      </c>
      <c r="H12526" t="s">
        <v>2</v>
      </c>
      <c r="I12526">
        <v>1</v>
      </c>
    </row>
    <row r="12527" spans="1:9">
      <c r="A12527" t="str">
        <f>T("2018")</f>
        <v>2018</v>
      </c>
      <c r="B12527" t="str">
        <f>T("FISICO                                            ")</f>
        <v xml:space="preserve">FISICO                                            </v>
      </c>
      <c r="C12527" t="str">
        <f>T("SALAMANCA           ")</f>
        <v xml:space="preserve">SALAMANCA           </v>
      </c>
      <c r="D12527" t="str">
        <f>T("LISTA               ")</f>
        <v xml:space="preserve">LISTA               </v>
      </c>
      <c r="E12527" t="str">
        <f>T("TU ")</f>
        <v xml:space="preserve">TU </v>
      </c>
      <c r="F12527" t="str">
        <f>T("TURISMOS       ")</f>
        <v xml:space="preserve">TURISMOS       </v>
      </c>
      <c r="G12527" t="str">
        <f>T("De 8 a 11,99 CABALLOS FISCALES                    ")</f>
        <v xml:space="preserve">De 8 a 11,99 CABALLOS FISCALES                    </v>
      </c>
      <c r="H12527" t="s">
        <v>2</v>
      </c>
      <c r="I12527">
        <v>1</v>
      </c>
    </row>
    <row r="12528" spans="1:9">
      <c r="A12528" t="str">
        <f>T("2018")</f>
        <v>2018</v>
      </c>
      <c r="B12528" t="str">
        <f>T("FISICO                                            ")</f>
        <v xml:space="preserve">FISICO                                            </v>
      </c>
      <c r="C12528" t="str">
        <f>T("SALAMANCA           ")</f>
        <v xml:space="preserve">SALAMANCA           </v>
      </c>
      <c r="D12528" t="str">
        <f>T("LISTA               ")</f>
        <v xml:space="preserve">LISTA               </v>
      </c>
      <c r="E12528" t="str">
        <f>T("TU ")</f>
        <v xml:space="preserve">TU </v>
      </c>
      <c r="F12528" t="str">
        <f>T("TURISMOS       ")</f>
        <v xml:space="preserve">TURISMOS       </v>
      </c>
      <c r="G12528" t="str">
        <f>T("De 16 a 19,99 CABALLOS FISCALES                   ")</f>
        <v xml:space="preserve">De 16 a 19,99 CABALLOS FISCALES                   </v>
      </c>
      <c r="H12528" t="s">
        <v>2</v>
      </c>
      <c r="I12528">
        <v>1</v>
      </c>
    </row>
    <row r="12529" spans="1:9">
      <c r="A12529" t="str">
        <f>T("2018")</f>
        <v>2018</v>
      </c>
      <c r="B12529" t="str">
        <f>T("FISICO                                            ")</f>
        <v xml:space="preserve">FISICO                                            </v>
      </c>
      <c r="C12529" t="str">
        <f>T("SALAMANCA           ")</f>
        <v xml:space="preserve">SALAMANCA           </v>
      </c>
      <c r="D12529" t="str">
        <f>T("CASTELLANA          ")</f>
        <v xml:space="preserve">CASTELLANA          </v>
      </c>
      <c r="E12529" t="str">
        <f>T("TU ")</f>
        <v xml:space="preserve">TU </v>
      </c>
      <c r="F12529" t="str">
        <f>T("TURISMOS       ")</f>
        <v xml:space="preserve">TURISMOS       </v>
      </c>
      <c r="G12529" t="str">
        <f>T("De 16 a 19,99 CABALLOS FISCALES                   ")</f>
        <v xml:space="preserve">De 16 a 19,99 CABALLOS FISCALES                   </v>
      </c>
      <c r="H12529" t="s">
        <v>2</v>
      </c>
      <c r="I12529">
        <v>3</v>
      </c>
    </row>
    <row r="12530" spans="1:9">
      <c r="A12530" t="str">
        <f>T("2018")</f>
        <v>2018</v>
      </c>
      <c r="B12530" t="str">
        <f>T("JURIDICO                                          ")</f>
        <v xml:space="preserve">JURIDICO                                          </v>
      </c>
      <c r="C12530" t="str">
        <f>T("SALAMANCA           ")</f>
        <v xml:space="preserve">SALAMANCA           </v>
      </c>
      <c r="D12530" t="str">
        <f>T("CASTELLANA          ")</f>
        <v xml:space="preserve">CASTELLANA          </v>
      </c>
      <c r="E12530" t="str">
        <f>T("TU ")</f>
        <v xml:space="preserve">TU </v>
      </c>
      <c r="F12530" t="str">
        <f>T("TURISMOS       ")</f>
        <v xml:space="preserve">TURISMOS       </v>
      </c>
      <c r="G12530" t="str">
        <f>T("De 8 a 11,99 CABALLOS FISCALES                    ")</f>
        <v xml:space="preserve">De 8 a 11,99 CABALLOS FISCALES                    </v>
      </c>
      <c r="H12530" t="s">
        <v>2</v>
      </c>
      <c r="I12530">
        <v>1</v>
      </c>
    </row>
    <row r="12531" spans="1:9">
      <c r="A12531" t="str">
        <f>T("2018")</f>
        <v>2018</v>
      </c>
      <c r="B12531" t="str">
        <f>T("Entidad sin personalidad jurídica (art. 35.4 LGT) ")</f>
        <v xml:space="preserve">Entidad sin personalidad jurídica (art. 35.4 LGT) </v>
      </c>
      <c r="C12531" t="str">
        <f>T("SALAMANCA           ")</f>
        <v xml:space="preserve">SALAMANCA           </v>
      </c>
      <c r="D12531" t="str">
        <f>T("RECOLETOS           ")</f>
        <v xml:space="preserve">RECOLETOS           </v>
      </c>
      <c r="E12531" t="str">
        <f>T("TU ")</f>
        <v xml:space="preserve">TU </v>
      </c>
      <c r="F12531" t="str">
        <f>T("TURISMOS       ")</f>
        <v xml:space="preserve">TURISMOS       </v>
      </c>
      <c r="G12531" t="str">
        <f>T("De 8 a 11,99 CABALLOS FISCALES                    ")</f>
        <v xml:space="preserve">De 8 a 11,99 CABALLOS FISCALES                    </v>
      </c>
      <c r="H12531" t="str">
        <f>T("DIESEL                                            ")</f>
        <v xml:space="preserve">DIESEL                                            </v>
      </c>
      <c r="I12531">
        <v>1</v>
      </c>
    </row>
    <row r="12532" spans="1:9">
      <c r="A12532" t="str">
        <f>T("2018")</f>
        <v>2018</v>
      </c>
      <c r="B12532" t="str">
        <f>T("Entidad sin personalidad jurídica (art. 35.4 LGT) ")</f>
        <v xml:space="preserve">Entidad sin personalidad jurídica (art. 35.4 LGT) </v>
      </c>
      <c r="C12532" t="str">
        <f>T("SALAMANCA           ")</f>
        <v xml:space="preserve">SALAMANCA           </v>
      </c>
      <c r="D12532" t="str">
        <f>T("RECOLETOS           ")</f>
        <v xml:space="preserve">RECOLETOS           </v>
      </c>
      <c r="E12532" t="str">
        <f>T("TU ")</f>
        <v xml:space="preserve">TU </v>
      </c>
      <c r="F12532" t="str">
        <f>T("TURISMOS       ")</f>
        <v xml:space="preserve">TURISMOS       </v>
      </c>
      <c r="G12532" t="str">
        <f>T("De 12 a 15,99 CABALLOS FISCALES                   ")</f>
        <v xml:space="preserve">De 12 a 15,99 CABALLOS FISCALES                   </v>
      </c>
      <c r="H12532" t="str">
        <f>T("DIESEL                                            ")</f>
        <v xml:space="preserve">DIESEL                                            </v>
      </c>
      <c r="I12532">
        <v>12</v>
      </c>
    </row>
    <row r="12533" spans="1:9">
      <c r="A12533" t="str">
        <f>T("2018")</f>
        <v>2018</v>
      </c>
      <c r="B12533" t="str">
        <f>T("Entidad sin personalidad jurídica (art. 35.4 LGT) ")</f>
        <v xml:space="preserve">Entidad sin personalidad jurídica (art. 35.4 LGT) </v>
      </c>
      <c r="C12533" t="str">
        <f>T("SALAMANCA           ")</f>
        <v xml:space="preserve">SALAMANCA           </v>
      </c>
      <c r="D12533" t="str">
        <f>T("RECOLETOS           ")</f>
        <v xml:space="preserve">RECOLETOS           </v>
      </c>
      <c r="E12533" t="str">
        <f>T("TU ")</f>
        <v xml:space="preserve">TU </v>
      </c>
      <c r="F12533" t="str">
        <f>T("TURISMOS       ")</f>
        <v xml:space="preserve">TURISMOS       </v>
      </c>
      <c r="G12533" t="str">
        <f>T("De 16 a 19,99 CABALLOS FISCALES                   ")</f>
        <v xml:space="preserve">De 16 a 19,99 CABALLOS FISCALES                   </v>
      </c>
      <c r="H12533" t="str">
        <f>T("DIESEL                                            ")</f>
        <v xml:space="preserve">DIESEL                                            </v>
      </c>
      <c r="I12533">
        <v>1</v>
      </c>
    </row>
    <row r="12534" spans="1:9">
      <c r="A12534" t="str">
        <f>T("2018")</f>
        <v>2018</v>
      </c>
      <c r="B12534" t="str">
        <f>T("Entidad sin personalidad jurídica (art. 35.4 LGT) ")</f>
        <v xml:space="preserve">Entidad sin personalidad jurídica (art. 35.4 LGT) </v>
      </c>
      <c r="C12534" t="str">
        <f>T("SALAMANCA           ")</f>
        <v xml:space="preserve">SALAMANCA           </v>
      </c>
      <c r="D12534" t="str">
        <f>T("RECOLETOS           ")</f>
        <v xml:space="preserve">RECOLETOS           </v>
      </c>
      <c r="E12534" t="str">
        <f>T("TU ")</f>
        <v xml:space="preserve">TU </v>
      </c>
      <c r="F12534" t="str">
        <f>T("TURISMOS       ")</f>
        <v xml:space="preserve">TURISMOS       </v>
      </c>
      <c r="G12534" t="str">
        <f>T("De 20 CABALLOS FISCALES en adelante               ")</f>
        <v xml:space="preserve">De 20 CABALLOS FISCALES en adelante               </v>
      </c>
      <c r="H12534" t="str">
        <f>T("DIESEL                                            ")</f>
        <v xml:space="preserve">DIESEL                                            </v>
      </c>
      <c r="I12534">
        <v>1</v>
      </c>
    </row>
    <row r="12535" spans="1:9">
      <c r="A12535" t="str">
        <f>T("2018")</f>
        <v>2018</v>
      </c>
      <c r="B12535" t="str">
        <f>T("Entidad sin personalidad jurídica (art. 35.4 LGT) ")</f>
        <v xml:space="preserve">Entidad sin personalidad jurídica (art. 35.4 LGT) </v>
      </c>
      <c r="C12535" t="str">
        <f>T("SALAMANCA           ")</f>
        <v xml:space="preserve">SALAMANCA           </v>
      </c>
      <c r="D12535" t="str">
        <f>T("GOYA                ")</f>
        <v xml:space="preserve">GOYA                </v>
      </c>
      <c r="E12535" t="str">
        <f>T("TU ")</f>
        <v xml:space="preserve">TU </v>
      </c>
      <c r="F12535" t="str">
        <f>T("TURISMOS       ")</f>
        <v xml:space="preserve">TURISMOS       </v>
      </c>
      <c r="G12535" t="str">
        <f>T("De 8 a 11,99 CABALLOS FISCALES                    ")</f>
        <v xml:space="preserve">De 8 a 11,99 CABALLOS FISCALES                    </v>
      </c>
      <c r="H12535" t="str">
        <f>T("DIESEL                                            ")</f>
        <v xml:space="preserve">DIESEL                                            </v>
      </c>
      <c r="I12535">
        <v>6</v>
      </c>
    </row>
    <row r="12536" spans="1:9">
      <c r="A12536" t="str">
        <f>T("2018")</f>
        <v>2018</v>
      </c>
      <c r="B12536" t="str">
        <f>T("Entidad sin personalidad jurídica (art. 35.4 LGT) ")</f>
        <v xml:space="preserve">Entidad sin personalidad jurídica (art. 35.4 LGT) </v>
      </c>
      <c r="C12536" t="str">
        <f>T("SALAMANCA           ")</f>
        <v xml:space="preserve">SALAMANCA           </v>
      </c>
      <c r="D12536" t="str">
        <f>T("GOYA                ")</f>
        <v xml:space="preserve">GOYA                </v>
      </c>
      <c r="E12536" t="str">
        <f>T("TU ")</f>
        <v xml:space="preserve">TU </v>
      </c>
      <c r="F12536" t="str">
        <f>T("TURISMOS       ")</f>
        <v xml:space="preserve">TURISMOS       </v>
      </c>
      <c r="G12536" t="str">
        <f>T("De 12 a 15,99 CABALLOS FISCALES                   ")</f>
        <v xml:space="preserve">De 12 a 15,99 CABALLOS FISCALES                   </v>
      </c>
      <c r="H12536" t="str">
        <f>T("DIESEL                                            ")</f>
        <v xml:space="preserve">DIESEL                                            </v>
      </c>
      <c r="I12536">
        <v>16</v>
      </c>
    </row>
    <row r="12537" spans="1:9">
      <c r="A12537" t="str">
        <f>T("2018")</f>
        <v>2018</v>
      </c>
      <c r="B12537" t="str">
        <f>T("Entidad sin personalidad jurídica (art. 35.4 LGT) ")</f>
        <v xml:space="preserve">Entidad sin personalidad jurídica (art. 35.4 LGT) </v>
      </c>
      <c r="C12537" t="str">
        <f>T("SALAMANCA           ")</f>
        <v xml:space="preserve">SALAMANCA           </v>
      </c>
      <c r="D12537" t="str">
        <f>T("GOYA                ")</f>
        <v xml:space="preserve">GOYA                </v>
      </c>
      <c r="E12537" t="str">
        <f>T("TU ")</f>
        <v xml:space="preserve">TU </v>
      </c>
      <c r="F12537" t="str">
        <f>T("TURISMOS       ")</f>
        <v xml:space="preserve">TURISMOS       </v>
      </c>
      <c r="G12537" t="str">
        <f>T("De 16 a 19,99 CABALLOS FISCALES                   ")</f>
        <v xml:space="preserve">De 16 a 19,99 CABALLOS FISCALES                   </v>
      </c>
      <c r="H12537" t="str">
        <f>T("DIESEL                                            ")</f>
        <v xml:space="preserve">DIESEL                                            </v>
      </c>
      <c r="I12537">
        <v>7</v>
      </c>
    </row>
    <row r="12538" spans="1:9">
      <c r="A12538" t="str">
        <f>T("2018")</f>
        <v>2018</v>
      </c>
      <c r="B12538" t="str">
        <f>T("Entidad sin personalidad jurídica (art. 35.4 LGT) ")</f>
        <v xml:space="preserve">Entidad sin personalidad jurídica (art. 35.4 LGT) </v>
      </c>
      <c r="C12538" t="str">
        <f>T("SALAMANCA           ")</f>
        <v xml:space="preserve">SALAMANCA           </v>
      </c>
      <c r="D12538" t="str">
        <f>T("GOYA                ")</f>
        <v xml:space="preserve">GOYA                </v>
      </c>
      <c r="E12538" t="str">
        <f>T("TU ")</f>
        <v xml:space="preserve">TU </v>
      </c>
      <c r="F12538" t="str">
        <f>T("TURISMOS       ")</f>
        <v xml:space="preserve">TURISMOS       </v>
      </c>
      <c r="G12538" t="str">
        <f>T("De 20 CABALLOS FISCALES en adelante               ")</f>
        <v xml:space="preserve">De 20 CABALLOS FISCALES en adelante               </v>
      </c>
      <c r="H12538" t="str">
        <f>T("DIESEL                                            ")</f>
        <v xml:space="preserve">DIESEL                                            </v>
      </c>
      <c r="I12538">
        <v>1</v>
      </c>
    </row>
    <row r="12539" spans="1:9">
      <c r="A12539" t="str">
        <f>T("2018")</f>
        <v>2018</v>
      </c>
      <c r="B12539" t="str">
        <f>T("Entidad sin personalidad jurídica (art. 35.4 LGT) ")</f>
        <v xml:space="preserve">Entidad sin personalidad jurídica (art. 35.4 LGT) </v>
      </c>
      <c r="C12539" t="str">
        <f>T("SALAMANCA           ")</f>
        <v xml:space="preserve">SALAMANCA           </v>
      </c>
      <c r="D12539" t="str">
        <f>T("FUENTE DEL BERRO    ")</f>
        <v xml:space="preserve">FUENTE DEL BERRO    </v>
      </c>
      <c r="E12539" t="str">
        <f>T("TU ")</f>
        <v xml:space="preserve">TU </v>
      </c>
      <c r="F12539" t="str">
        <f>T("TURISMOS       ")</f>
        <v xml:space="preserve">TURISMOS       </v>
      </c>
      <c r="G12539" t="str">
        <f>T("De 8 a 11,99 CABALLOS FISCALES                    ")</f>
        <v xml:space="preserve">De 8 a 11,99 CABALLOS FISCALES                    </v>
      </c>
      <c r="H12539" t="str">
        <f>T("DIESEL                                            ")</f>
        <v xml:space="preserve">DIESEL                                            </v>
      </c>
      <c r="I12539">
        <v>1</v>
      </c>
    </row>
    <row r="12540" spans="1:9">
      <c r="A12540" t="str">
        <f>T("2018")</f>
        <v>2018</v>
      </c>
      <c r="B12540" t="str">
        <f>T("Entidad sin personalidad jurídica (art. 35.4 LGT) ")</f>
        <v xml:space="preserve">Entidad sin personalidad jurídica (art. 35.4 LGT) </v>
      </c>
      <c r="C12540" t="str">
        <f>T("SALAMANCA           ")</f>
        <v xml:space="preserve">SALAMANCA           </v>
      </c>
      <c r="D12540" t="str">
        <f>T("FUENTE DEL BERRO    ")</f>
        <v xml:space="preserve">FUENTE DEL BERRO    </v>
      </c>
      <c r="E12540" t="str">
        <f>T("TU ")</f>
        <v xml:space="preserve">TU </v>
      </c>
      <c r="F12540" t="str">
        <f>T("TURISMOS       ")</f>
        <v xml:space="preserve">TURISMOS       </v>
      </c>
      <c r="G12540" t="str">
        <f>T("De 12 a 15,99 CABALLOS FISCALES                   ")</f>
        <v xml:space="preserve">De 12 a 15,99 CABALLOS FISCALES                   </v>
      </c>
      <c r="H12540" t="str">
        <f>T("DIESEL                                            ")</f>
        <v xml:space="preserve">DIESEL                                            </v>
      </c>
      <c r="I12540">
        <v>12</v>
      </c>
    </row>
    <row r="12541" spans="1:9">
      <c r="A12541" t="str">
        <f>T("2018")</f>
        <v>2018</v>
      </c>
      <c r="B12541" t="str">
        <f>T("Entidad sin personalidad jurídica (art. 35.4 LGT) ")</f>
        <v xml:space="preserve">Entidad sin personalidad jurídica (art. 35.4 LGT) </v>
      </c>
      <c r="C12541" t="str">
        <f>T("SALAMANCA           ")</f>
        <v xml:space="preserve">SALAMANCA           </v>
      </c>
      <c r="D12541" t="str">
        <f>T("FUENTE DEL BERRO    ")</f>
        <v xml:space="preserve">FUENTE DEL BERRO    </v>
      </c>
      <c r="E12541" t="str">
        <f>T("TU ")</f>
        <v xml:space="preserve">TU </v>
      </c>
      <c r="F12541" t="str">
        <f>T("TURISMOS       ")</f>
        <v xml:space="preserve">TURISMOS       </v>
      </c>
      <c r="G12541" t="str">
        <f>T("De 16 a 19,99 CABALLOS FISCALES                   ")</f>
        <v xml:space="preserve">De 16 a 19,99 CABALLOS FISCALES                   </v>
      </c>
      <c r="H12541" t="str">
        <f>T("DIESEL                                            ")</f>
        <v xml:space="preserve">DIESEL                                            </v>
      </c>
      <c r="I12541">
        <v>4</v>
      </c>
    </row>
    <row r="12542" spans="1:9">
      <c r="A12542" t="str">
        <f>T("2018")</f>
        <v>2018</v>
      </c>
      <c r="B12542" t="str">
        <f>T("Entidad sin personalidad jurídica (art. 35.4 LGT) ")</f>
        <v xml:space="preserve">Entidad sin personalidad jurídica (art. 35.4 LGT) </v>
      </c>
      <c r="C12542" t="str">
        <f>T("SALAMANCA           ")</f>
        <v xml:space="preserve">SALAMANCA           </v>
      </c>
      <c r="D12542" t="str">
        <f>T("GUINDALERA          ")</f>
        <v xml:space="preserve">GUINDALERA          </v>
      </c>
      <c r="E12542" t="str">
        <f>T("TU ")</f>
        <v xml:space="preserve">TU </v>
      </c>
      <c r="F12542" t="str">
        <f>T("TURISMOS       ")</f>
        <v xml:space="preserve">TURISMOS       </v>
      </c>
      <c r="G12542" t="str">
        <f>T("De 8 a 11,99 CABALLOS FISCALES                    ")</f>
        <v xml:space="preserve">De 8 a 11,99 CABALLOS FISCALES                    </v>
      </c>
      <c r="H12542" t="str">
        <f>T("DIESEL                                            ")</f>
        <v xml:space="preserve">DIESEL                                            </v>
      </c>
      <c r="I12542">
        <v>5</v>
      </c>
    </row>
    <row r="12543" spans="1:9">
      <c r="A12543" t="str">
        <f>T("2018")</f>
        <v>2018</v>
      </c>
      <c r="B12543" t="str">
        <f>T("Entidad sin personalidad jurídica (art. 35.4 LGT) ")</f>
        <v xml:space="preserve">Entidad sin personalidad jurídica (art. 35.4 LGT) </v>
      </c>
      <c r="C12543" t="str">
        <f>T("SALAMANCA           ")</f>
        <v xml:space="preserve">SALAMANCA           </v>
      </c>
      <c r="D12543" t="str">
        <f>T("GUINDALERA          ")</f>
        <v xml:space="preserve">GUINDALERA          </v>
      </c>
      <c r="E12543" t="str">
        <f>T("TU ")</f>
        <v xml:space="preserve">TU </v>
      </c>
      <c r="F12543" t="str">
        <f>T("TURISMOS       ")</f>
        <v xml:space="preserve">TURISMOS       </v>
      </c>
      <c r="G12543" t="str">
        <f>T("De 12 a 15,99 CABALLOS FISCALES                   ")</f>
        <v xml:space="preserve">De 12 a 15,99 CABALLOS FISCALES                   </v>
      </c>
      <c r="H12543" t="str">
        <f>T("DIESEL                                            ")</f>
        <v xml:space="preserve">DIESEL                                            </v>
      </c>
      <c r="I12543">
        <v>20</v>
      </c>
    </row>
    <row r="12544" spans="1:9">
      <c r="A12544" t="str">
        <f>T("2018")</f>
        <v>2018</v>
      </c>
      <c r="B12544" t="str">
        <f>T("Entidad sin personalidad jurídica (art. 35.4 LGT) ")</f>
        <v xml:space="preserve">Entidad sin personalidad jurídica (art. 35.4 LGT) </v>
      </c>
      <c r="C12544" t="str">
        <f>T("SALAMANCA           ")</f>
        <v xml:space="preserve">SALAMANCA           </v>
      </c>
      <c r="D12544" t="str">
        <f>T("GUINDALERA          ")</f>
        <v xml:space="preserve">GUINDALERA          </v>
      </c>
      <c r="E12544" t="str">
        <f>T("TU ")</f>
        <v xml:space="preserve">TU </v>
      </c>
      <c r="F12544" t="str">
        <f>T("TURISMOS       ")</f>
        <v xml:space="preserve">TURISMOS       </v>
      </c>
      <c r="G12544" t="str">
        <f>T("De 16 a 19,99 CABALLOS FISCALES                   ")</f>
        <v xml:space="preserve">De 16 a 19,99 CABALLOS FISCALES                   </v>
      </c>
      <c r="H12544" t="str">
        <f>T("DIESEL                                            ")</f>
        <v xml:space="preserve">DIESEL                                            </v>
      </c>
      <c r="I12544">
        <v>2</v>
      </c>
    </row>
    <row r="12545" spans="1:9">
      <c r="A12545" t="str">
        <f>T("2018")</f>
        <v>2018</v>
      </c>
      <c r="B12545" t="str">
        <f>T("Entidad sin personalidad jurídica (art. 35.4 LGT) ")</f>
        <v xml:space="preserve">Entidad sin personalidad jurídica (art. 35.4 LGT) </v>
      </c>
      <c r="C12545" t="str">
        <f>T("SALAMANCA           ")</f>
        <v xml:space="preserve">SALAMANCA           </v>
      </c>
      <c r="D12545" t="str">
        <f>T("LISTA               ")</f>
        <v xml:space="preserve">LISTA               </v>
      </c>
      <c r="E12545" t="str">
        <f>T("TU ")</f>
        <v xml:space="preserve">TU </v>
      </c>
      <c r="F12545" t="str">
        <f>T("TURISMOS       ")</f>
        <v xml:space="preserve">TURISMOS       </v>
      </c>
      <c r="G12545" t="str">
        <f>T("De 8 a 11,99 CABALLOS FISCALES                    ")</f>
        <v xml:space="preserve">De 8 a 11,99 CABALLOS FISCALES                    </v>
      </c>
      <c r="H12545" t="str">
        <f>T("DIESEL                                            ")</f>
        <v xml:space="preserve">DIESEL                                            </v>
      </c>
      <c r="I12545">
        <v>3</v>
      </c>
    </row>
    <row r="12546" spans="1:9">
      <c r="A12546" t="str">
        <f>T("2018")</f>
        <v>2018</v>
      </c>
      <c r="B12546" t="str">
        <f>T("Entidad sin personalidad jurídica (art. 35.4 LGT) ")</f>
        <v xml:space="preserve">Entidad sin personalidad jurídica (art. 35.4 LGT) </v>
      </c>
      <c r="C12546" t="str">
        <f>T("SALAMANCA           ")</f>
        <v xml:space="preserve">SALAMANCA           </v>
      </c>
      <c r="D12546" t="str">
        <f>T("LISTA               ")</f>
        <v xml:space="preserve">LISTA               </v>
      </c>
      <c r="E12546" t="str">
        <f>T("TU ")</f>
        <v xml:space="preserve">TU </v>
      </c>
      <c r="F12546" t="str">
        <f>T("TURISMOS       ")</f>
        <v xml:space="preserve">TURISMOS       </v>
      </c>
      <c r="G12546" t="str">
        <f>T("De 12 a 15,99 CABALLOS FISCALES                   ")</f>
        <v xml:space="preserve">De 12 a 15,99 CABALLOS FISCALES                   </v>
      </c>
      <c r="H12546" t="str">
        <f>T("DIESEL                                            ")</f>
        <v xml:space="preserve">DIESEL                                            </v>
      </c>
      <c r="I12546">
        <v>4</v>
      </c>
    </row>
    <row r="12547" spans="1:9">
      <c r="A12547" t="str">
        <f>T("2018")</f>
        <v>2018</v>
      </c>
      <c r="B12547" t="str">
        <f>T("Entidad sin personalidad jurídica (art. 35.4 LGT) ")</f>
        <v xml:space="preserve">Entidad sin personalidad jurídica (art. 35.4 LGT) </v>
      </c>
      <c r="C12547" t="str">
        <f>T("SALAMANCA           ")</f>
        <v xml:space="preserve">SALAMANCA           </v>
      </c>
      <c r="D12547" t="str">
        <f>T("LISTA               ")</f>
        <v xml:space="preserve">LISTA               </v>
      </c>
      <c r="E12547" t="str">
        <f>T("TU ")</f>
        <v xml:space="preserve">TU </v>
      </c>
      <c r="F12547" t="str">
        <f>T("TURISMOS       ")</f>
        <v xml:space="preserve">TURISMOS       </v>
      </c>
      <c r="G12547" t="str">
        <f>T("De 16 a 19,99 CABALLOS FISCALES                   ")</f>
        <v xml:space="preserve">De 16 a 19,99 CABALLOS FISCALES                   </v>
      </c>
      <c r="H12547" t="str">
        <f>T("DIESEL                                            ")</f>
        <v xml:space="preserve">DIESEL                                            </v>
      </c>
      <c r="I12547">
        <v>3</v>
      </c>
    </row>
    <row r="12548" spans="1:9">
      <c r="A12548" t="str">
        <f>T("2018")</f>
        <v>2018</v>
      </c>
      <c r="B12548" t="str">
        <f>T("Entidad sin personalidad jurídica (art. 35.4 LGT) ")</f>
        <v xml:space="preserve">Entidad sin personalidad jurídica (art. 35.4 LGT) </v>
      </c>
      <c r="C12548" t="str">
        <f>T("SALAMANCA           ")</f>
        <v xml:space="preserve">SALAMANCA           </v>
      </c>
      <c r="D12548" t="str">
        <f>T("CASTELLANA          ")</f>
        <v xml:space="preserve">CASTELLANA          </v>
      </c>
      <c r="E12548" t="str">
        <f>T("TU ")</f>
        <v xml:space="preserve">TU </v>
      </c>
      <c r="F12548" t="str">
        <f>T("TURISMOS       ")</f>
        <v xml:space="preserve">TURISMOS       </v>
      </c>
      <c r="G12548" t="str">
        <f>T("De 8 a 11,99 CABALLOS FISCALES                    ")</f>
        <v xml:space="preserve">De 8 a 11,99 CABALLOS FISCALES                    </v>
      </c>
      <c r="H12548" t="str">
        <f>T("DIESEL                                            ")</f>
        <v xml:space="preserve">DIESEL                                            </v>
      </c>
      <c r="I12548">
        <v>1</v>
      </c>
    </row>
    <row r="12549" spans="1:9">
      <c r="A12549" t="str">
        <f>T("2018")</f>
        <v>2018</v>
      </c>
      <c r="B12549" t="str">
        <f>T("Entidad sin personalidad jurídica (art. 35.4 LGT) ")</f>
        <v xml:space="preserve">Entidad sin personalidad jurídica (art. 35.4 LGT) </v>
      </c>
      <c r="C12549" t="str">
        <f>T("SALAMANCA           ")</f>
        <v xml:space="preserve">SALAMANCA           </v>
      </c>
      <c r="D12549" t="str">
        <f>T("CASTELLANA          ")</f>
        <v xml:space="preserve">CASTELLANA          </v>
      </c>
      <c r="E12549" t="str">
        <f>T("TU ")</f>
        <v xml:space="preserve">TU </v>
      </c>
      <c r="F12549" t="str">
        <f>T("TURISMOS       ")</f>
        <v xml:space="preserve">TURISMOS       </v>
      </c>
      <c r="G12549" t="str">
        <f>T("De 12 a 15,99 CABALLOS FISCALES                   ")</f>
        <v xml:space="preserve">De 12 a 15,99 CABALLOS FISCALES                   </v>
      </c>
      <c r="H12549" t="str">
        <f>T("DIESEL                                            ")</f>
        <v xml:space="preserve">DIESEL                                            </v>
      </c>
      <c r="I12549">
        <v>12</v>
      </c>
    </row>
    <row r="12550" spans="1:9">
      <c r="A12550" t="str">
        <f>T("2018")</f>
        <v>2018</v>
      </c>
      <c r="B12550" t="str">
        <f>T("Entidad sin personalidad jurídica (art. 35.4 LGT) ")</f>
        <v xml:space="preserve">Entidad sin personalidad jurídica (art. 35.4 LGT) </v>
      </c>
      <c r="C12550" t="str">
        <f>T("SALAMANCA           ")</f>
        <v xml:space="preserve">SALAMANCA           </v>
      </c>
      <c r="D12550" t="str">
        <f>T("CASTELLANA          ")</f>
        <v xml:space="preserve">CASTELLANA          </v>
      </c>
      <c r="E12550" t="str">
        <f>T("TU ")</f>
        <v xml:space="preserve">TU </v>
      </c>
      <c r="F12550" t="str">
        <f>T("TURISMOS       ")</f>
        <v xml:space="preserve">TURISMOS       </v>
      </c>
      <c r="G12550" t="str">
        <f>T("De 16 a 19,99 CABALLOS FISCALES                   ")</f>
        <v xml:space="preserve">De 16 a 19,99 CABALLOS FISCALES                   </v>
      </c>
      <c r="H12550" t="str">
        <f>T("DIESEL                                            ")</f>
        <v xml:space="preserve">DIESEL                                            </v>
      </c>
      <c r="I12550">
        <v>3</v>
      </c>
    </row>
    <row r="12551" spans="1:9">
      <c r="A12551" t="str">
        <f>T("2018")</f>
        <v>2018</v>
      </c>
      <c r="B12551" t="str">
        <f>T("FISICO                                            ")</f>
        <v xml:space="preserve">FISICO                                            </v>
      </c>
      <c r="C12551" t="str">
        <f>T("SALAMANCA           ")</f>
        <v xml:space="preserve">SALAMANCA           </v>
      </c>
      <c r="D12551" t="str">
        <f>T("SIN BARRIO          ")</f>
        <v xml:space="preserve">SIN BARRIO          </v>
      </c>
      <c r="E12551" t="str">
        <f>T("TU ")</f>
        <v xml:space="preserve">TU </v>
      </c>
      <c r="F12551" t="str">
        <f>T("TURISMOS       ")</f>
        <v xml:space="preserve">TURISMOS       </v>
      </c>
      <c r="G12551" t="str">
        <f>T("De 8 a 11,99 CABALLOS FISCALES                    ")</f>
        <v xml:space="preserve">De 8 a 11,99 CABALLOS FISCALES                    </v>
      </c>
      <c r="H12551" t="str">
        <f>T("DIESEL                                            ")</f>
        <v xml:space="preserve">DIESEL                                            </v>
      </c>
      <c r="I12551">
        <v>1</v>
      </c>
    </row>
    <row r="12552" spans="1:9">
      <c r="A12552" t="str">
        <f>T("2018")</f>
        <v>2018</v>
      </c>
      <c r="B12552" t="str">
        <f>T("FISICO                                            ")</f>
        <v xml:space="preserve">FISICO                                            </v>
      </c>
      <c r="C12552" t="str">
        <f>T("SALAMANCA           ")</f>
        <v xml:space="preserve">SALAMANCA           </v>
      </c>
      <c r="D12552" t="str">
        <f>T("SIN BARRIO          ")</f>
        <v xml:space="preserve">SIN BARRIO          </v>
      </c>
      <c r="E12552" t="str">
        <f>T("TU ")</f>
        <v xml:space="preserve">TU </v>
      </c>
      <c r="F12552" t="str">
        <f>T("TURISMOS       ")</f>
        <v xml:space="preserve">TURISMOS       </v>
      </c>
      <c r="G12552" t="str">
        <f>T("De 12 a 15,99 CABALLOS FISCALES                   ")</f>
        <v xml:space="preserve">De 12 a 15,99 CABALLOS FISCALES                   </v>
      </c>
      <c r="H12552" t="str">
        <f>T("DIESEL                                            ")</f>
        <v xml:space="preserve">DIESEL                                            </v>
      </c>
      <c r="I12552">
        <v>9</v>
      </c>
    </row>
    <row r="12553" spans="1:9">
      <c r="A12553" t="str">
        <f>T("2018")</f>
        <v>2018</v>
      </c>
      <c r="B12553" t="str">
        <f>T("FISICO                                            ")</f>
        <v xml:space="preserve">FISICO                                            </v>
      </c>
      <c r="C12553" t="str">
        <f>T("SALAMANCA           ")</f>
        <v xml:space="preserve">SALAMANCA           </v>
      </c>
      <c r="D12553" t="str">
        <f>T("SIN BARRIO          ")</f>
        <v xml:space="preserve">SIN BARRIO          </v>
      </c>
      <c r="E12553" t="str">
        <f>T("TU ")</f>
        <v xml:space="preserve">TU </v>
      </c>
      <c r="F12553" t="str">
        <f>T("TURISMOS       ")</f>
        <v xml:space="preserve">TURISMOS       </v>
      </c>
      <c r="G12553" t="str">
        <f>T("De 16 a 19,99 CABALLOS FISCALES                   ")</f>
        <v xml:space="preserve">De 16 a 19,99 CABALLOS FISCALES                   </v>
      </c>
      <c r="H12553" t="str">
        <f>T("DIESEL                                            ")</f>
        <v xml:space="preserve">DIESEL                                            </v>
      </c>
      <c r="I12553">
        <v>6</v>
      </c>
    </row>
    <row r="12554" spans="1:9">
      <c r="A12554" t="str">
        <f>T("2018")</f>
        <v>2018</v>
      </c>
      <c r="B12554" t="str">
        <f>T("FISICO                                            ")</f>
        <v xml:space="preserve">FISICO                                            </v>
      </c>
      <c r="C12554" t="str">
        <f>T("SALAMANCA           ")</f>
        <v xml:space="preserve">SALAMANCA           </v>
      </c>
      <c r="D12554" t="str">
        <f>T("RECOLETOS           ")</f>
        <v xml:space="preserve">RECOLETOS           </v>
      </c>
      <c r="E12554" t="str">
        <f>T("TU ")</f>
        <v xml:space="preserve">TU </v>
      </c>
      <c r="F12554" t="str">
        <f>T("TURISMOS       ")</f>
        <v xml:space="preserve">TURISMOS       </v>
      </c>
      <c r="G12554" t="str">
        <f>T("De menos de 8 CABALLOS FISCALES                   ")</f>
        <v xml:space="preserve">De menos de 8 CABALLOS FISCALES                   </v>
      </c>
      <c r="H12554" t="str">
        <f>T("DIESEL                                            ")</f>
        <v xml:space="preserve">DIESEL                                            </v>
      </c>
      <c r="I12554">
        <v>6</v>
      </c>
    </row>
    <row r="12555" spans="1:9">
      <c r="A12555" t="str">
        <f>T("2018")</f>
        <v>2018</v>
      </c>
      <c r="B12555" t="str">
        <f>T("FISICO                                            ")</f>
        <v xml:space="preserve">FISICO                                            </v>
      </c>
      <c r="C12555" t="str">
        <f>T("SALAMANCA           ")</f>
        <v xml:space="preserve">SALAMANCA           </v>
      </c>
      <c r="D12555" t="str">
        <f>T("RECOLETOS           ")</f>
        <v xml:space="preserve">RECOLETOS           </v>
      </c>
      <c r="E12555" t="str">
        <f>T("TU ")</f>
        <v xml:space="preserve">TU </v>
      </c>
      <c r="F12555" t="str">
        <f>T("TURISMOS       ")</f>
        <v xml:space="preserve">TURISMOS       </v>
      </c>
      <c r="G12555" t="str">
        <f>T("De 8 a 11,99 CABALLOS FISCALES                    ")</f>
        <v xml:space="preserve">De 8 a 11,99 CABALLOS FISCALES                    </v>
      </c>
      <c r="H12555" t="str">
        <f>T("DIESEL                                            ")</f>
        <v xml:space="preserve">DIESEL                                            </v>
      </c>
      <c r="I12555">
        <v>654</v>
      </c>
    </row>
    <row r="12556" spans="1:9">
      <c r="A12556" t="str">
        <f>T("2018")</f>
        <v>2018</v>
      </c>
      <c r="B12556" t="str">
        <f>T("FISICO                                            ")</f>
        <v xml:space="preserve">FISICO                                            </v>
      </c>
      <c r="C12556" t="str">
        <f>T("SALAMANCA           ")</f>
        <v xml:space="preserve">SALAMANCA           </v>
      </c>
      <c r="D12556" t="str">
        <f>T("RECOLETOS           ")</f>
        <v xml:space="preserve">RECOLETOS           </v>
      </c>
      <c r="E12556" t="str">
        <f>T("TU ")</f>
        <v xml:space="preserve">TU </v>
      </c>
      <c r="F12556" t="str">
        <f>T("TURISMOS       ")</f>
        <v xml:space="preserve">TURISMOS       </v>
      </c>
      <c r="G12556" t="str">
        <f>T("De 12 a 15,99 CABALLOS FISCALES                   ")</f>
        <v xml:space="preserve">De 12 a 15,99 CABALLOS FISCALES                   </v>
      </c>
      <c r="H12556" t="str">
        <f>T("DIESEL                                            ")</f>
        <v xml:space="preserve">DIESEL                                            </v>
      </c>
      <c r="I12556" s="1">
        <v>1682</v>
      </c>
    </row>
    <row r="12557" spans="1:9">
      <c r="A12557" t="str">
        <f>T("2018")</f>
        <v>2018</v>
      </c>
      <c r="B12557" t="str">
        <f>T("FISICO                                            ")</f>
        <v xml:space="preserve">FISICO                                            </v>
      </c>
      <c r="C12557" t="str">
        <f>T("SALAMANCA           ")</f>
        <v xml:space="preserve">SALAMANCA           </v>
      </c>
      <c r="D12557" t="str">
        <f>T("RECOLETOS           ")</f>
        <v xml:space="preserve">RECOLETOS           </v>
      </c>
      <c r="E12557" t="str">
        <f>T("TU ")</f>
        <v xml:space="preserve">TU </v>
      </c>
      <c r="F12557" t="str">
        <f>T("TURISMOS       ")</f>
        <v xml:space="preserve">TURISMOS       </v>
      </c>
      <c r="G12557" t="str">
        <f>T("De 16 a 19,99 CABALLOS FISCALES                   ")</f>
        <v xml:space="preserve">De 16 a 19,99 CABALLOS FISCALES                   </v>
      </c>
      <c r="H12557" t="str">
        <f>T("DIESEL                                            ")</f>
        <v xml:space="preserve">DIESEL                                            </v>
      </c>
      <c r="I12557">
        <v>468</v>
      </c>
    </row>
    <row r="12558" spans="1:9">
      <c r="A12558" t="str">
        <f>T("2018")</f>
        <v>2018</v>
      </c>
      <c r="B12558" t="str">
        <f>T("FISICO                                            ")</f>
        <v xml:space="preserve">FISICO                                            </v>
      </c>
      <c r="C12558" t="str">
        <f>T("SALAMANCA           ")</f>
        <v xml:space="preserve">SALAMANCA           </v>
      </c>
      <c r="D12558" t="str">
        <f>T("RECOLETOS           ")</f>
        <v xml:space="preserve">RECOLETOS           </v>
      </c>
      <c r="E12558" t="str">
        <f>T("TU ")</f>
        <v xml:space="preserve">TU </v>
      </c>
      <c r="F12558" t="str">
        <f>T("TURISMOS       ")</f>
        <v xml:space="preserve">TURISMOS       </v>
      </c>
      <c r="G12558" t="str">
        <f>T("De 20 CABALLOS FISCALES en adelante               ")</f>
        <v xml:space="preserve">De 20 CABALLOS FISCALES en adelante               </v>
      </c>
      <c r="H12558" t="str">
        <f>T("DIESEL                                            ")</f>
        <v xml:space="preserve">DIESEL                                            </v>
      </c>
      <c r="I12558">
        <v>39</v>
      </c>
    </row>
    <row r="12559" spans="1:9">
      <c r="A12559" t="str">
        <f>T("2018")</f>
        <v>2018</v>
      </c>
      <c r="B12559" t="str">
        <f>T("FISICO                                            ")</f>
        <v xml:space="preserve">FISICO                                            </v>
      </c>
      <c r="C12559" t="str">
        <f>T("SALAMANCA           ")</f>
        <v xml:space="preserve">SALAMANCA           </v>
      </c>
      <c r="D12559" t="str">
        <f>T("GOYA                ")</f>
        <v xml:space="preserve">GOYA                </v>
      </c>
      <c r="E12559" t="str">
        <f>T("TU ")</f>
        <v xml:space="preserve">TU </v>
      </c>
      <c r="F12559" t="str">
        <f>T("TURISMOS       ")</f>
        <v xml:space="preserve">TURISMOS       </v>
      </c>
      <c r="G12559" t="str">
        <f>T("De menos de 8 CABALLOS FISCALES                   ")</f>
        <v xml:space="preserve">De menos de 8 CABALLOS FISCALES                   </v>
      </c>
      <c r="H12559" t="str">
        <f>T("DIESEL                                            ")</f>
        <v xml:space="preserve">DIESEL                                            </v>
      </c>
      <c r="I12559">
        <v>2</v>
      </c>
    </row>
    <row r="12560" spans="1:9">
      <c r="A12560" t="str">
        <f>T("2018")</f>
        <v>2018</v>
      </c>
      <c r="B12560" t="str">
        <f>T("FISICO                                            ")</f>
        <v xml:space="preserve">FISICO                                            </v>
      </c>
      <c r="C12560" t="str">
        <f>T("SALAMANCA           ")</f>
        <v xml:space="preserve">SALAMANCA           </v>
      </c>
      <c r="D12560" t="str">
        <f>T("GOYA                ")</f>
        <v xml:space="preserve">GOYA                </v>
      </c>
      <c r="E12560" t="str">
        <f>T("TU ")</f>
        <v xml:space="preserve">TU </v>
      </c>
      <c r="F12560" t="str">
        <f>T("TURISMOS       ")</f>
        <v xml:space="preserve">TURISMOS       </v>
      </c>
      <c r="G12560" t="str">
        <f>T("De 8 a 11,99 CABALLOS FISCALES                    ")</f>
        <v xml:space="preserve">De 8 a 11,99 CABALLOS FISCALES                    </v>
      </c>
      <c r="H12560" t="str">
        <f>T("DIESEL                                            ")</f>
        <v xml:space="preserve">DIESEL                                            </v>
      </c>
      <c r="I12560" s="1">
        <v>1387</v>
      </c>
    </row>
    <row r="12561" spans="1:9">
      <c r="A12561" t="str">
        <f>T("2018")</f>
        <v>2018</v>
      </c>
      <c r="B12561" t="str">
        <f>T("FISICO                                            ")</f>
        <v xml:space="preserve">FISICO                                            </v>
      </c>
      <c r="C12561" t="str">
        <f>T("SALAMANCA           ")</f>
        <v xml:space="preserve">SALAMANCA           </v>
      </c>
      <c r="D12561" t="str">
        <f>T("GOYA                ")</f>
        <v xml:space="preserve">GOYA                </v>
      </c>
      <c r="E12561" t="str">
        <f>T("TU ")</f>
        <v xml:space="preserve">TU </v>
      </c>
      <c r="F12561" t="str">
        <f>T("TURISMOS       ")</f>
        <v xml:space="preserve">TURISMOS       </v>
      </c>
      <c r="G12561" t="str">
        <f>T("De 12 a 15,99 CABALLOS FISCALES                   ")</f>
        <v xml:space="preserve">De 12 a 15,99 CABALLOS FISCALES                   </v>
      </c>
      <c r="H12561" t="str">
        <f>T("DIESEL                                            ")</f>
        <v xml:space="preserve">DIESEL                                            </v>
      </c>
      <c r="I12561" s="1">
        <v>3108</v>
      </c>
    </row>
    <row r="12562" spans="1:9">
      <c r="A12562" t="str">
        <f>T("2018")</f>
        <v>2018</v>
      </c>
      <c r="B12562" t="str">
        <f>T("FISICO                                            ")</f>
        <v xml:space="preserve">FISICO                                            </v>
      </c>
      <c r="C12562" t="str">
        <f>T("SALAMANCA           ")</f>
        <v xml:space="preserve">SALAMANCA           </v>
      </c>
      <c r="D12562" t="str">
        <f>T("GOYA                ")</f>
        <v xml:space="preserve">GOYA                </v>
      </c>
      <c r="E12562" t="str">
        <f>T("TU ")</f>
        <v xml:space="preserve">TU </v>
      </c>
      <c r="F12562" t="str">
        <f>T("TURISMOS       ")</f>
        <v xml:space="preserve">TURISMOS       </v>
      </c>
      <c r="G12562" t="str">
        <f>T("De 16 a 19,99 CABALLOS FISCALES                   ")</f>
        <v xml:space="preserve">De 16 a 19,99 CABALLOS FISCALES                   </v>
      </c>
      <c r="H12562" t="str">
        <f>T("DIESEL                                            ")</f>
        <v xml:space="preserve">DIESEL                                            </v>
      </c>
      <c r="I12562">
        <v>562</v>
      </c>
    </row>
    <row r="12563" spans="1:9">
      <c r="A12563" t="str">
        <f>T("2018")</f>
        <v>2018</v>
      </c>
      <c r="B12563" t="str">
        <f>T("FISICO                                            ")</f>
        <v xml:space="preserve">FISICO                                            </v>
      </c>
      <c r="C12563" t="str">
        <f>T("SALAMANCA           ")</f>
        <v xml:space="preserve">SALAMANCA           </v>
      </c>
      <c r="D12563" t="str">
        <f>T("GOYA                ")</f>
        <v xml:space="preserve">GOYA                </v>
      </c>
      <c r="E12563" t="str">
        <f>T("TU ")</f>
        <v xml:space="preserve">TU </v>
      </c>
      <c r="F12563" t="str">
        <f>T("TURISMOS       ")</f>
        <v xml:space="preserve">TURISMOS       </v>
      </c>
      <c r="G12563" t="str">
        <f>T("De 20 CABALLOS FISCALES en adelante               ")</f>
        <v xml:space="preserve">De 20 CABALLOS FISCALES en adelante               </v>
      </c>
      <c r="H12563" t="str">
        <f>T("DIESEL                                            ")</f>
        <v xml:space="preserve">DIESEL                                            </v>
      </c>
      <c r="I12563">
        <v>31</v>
      </c>
    </row>
    <row r="12564" spans="1:9">
      <c r="A12564" t="str">
        <f>T("2018")</f>
        <v>2018</v>
      </c>
      <c r="B12564" t="str">
        <f>T("FISICO                                            ")</f>
        <v xml:space="preserve">FISICO                                            </v>
      </c>
      <c r="C12564" t="str">
        <f>T("SALAMANCA           ")</f>
        <v xml:space="preserve">SALAMANCA           </v>
      </c>
      <c r="D12564" t="str">
        <f>T("FUENTE DEL BERRO    ")</f>
        <v xml:space="preserve">FUENTE DEL BERRO    </v>
      </c>
      <c r="E12564" t="str">
        <f>T("TU ")</f>
        <v xml:space="preserve">TU </v>
      </c>
      <c r="F12564" t="str">
        <f>T("TURISMOS       ")</f>
        <v xml:space="preserve">TURISMOS       </v>
      </c>
      <c r="G12564" t="str">
        <f>T("De menos de 8 CABALLOS FISCALES                   ")</f>
        <v xml:space="preserve">De menos de 8 CABALLOS FISCALES                   </v>
      </c>
      <c r="H12564" t="str">
        <f>T("DIESEL                                            ")</f>
        <v xml:space="preserve">DIESEL                                            </v>
      </c>
      <c r="I12564">
        <v>6</v>
      </c>
    </row>
    <row r="12565" spans="1:9">
      <c r="A12565" t="str">
        <f>T("2018")</f>
        <v>2018</v>
      </c>
      <c r="B12565" t="str">
        <f>T("FISICO                                            ")</f>
        <v xml:space="preserve">FISICO                                            </v>
      </c>
      <c r="C12565" t="str">
        <f>T("SALAMANCA           ")</f>
        <v xml:space="preserve">SALAMANCA           </v>
      </c>
      <c r="D12565" t="str">
        <f>T("FUENTE DEL BERRO    ")</f>
        <v xml:space="preserve">FUENTE DEL BERRO    </v>
      </c>
      <c r="E12565" t="str">
        <f>T("TU ")</f>
        <v xml:space="preserve">TU </v>
      </c>
      <c r="F12565" t="str">
        <f>T("TURISMOS       ")</f>
        <v xml:space="preserve">TURISMOS       </v>
      </c>
      <c r="G12565" t="str">
        <f>T("De 8 a 11,99 CABALLOS FISCALES                    ")</f>
        <v xml:space="preserve">De 8 a 11,99 CABALLOS FISCALES                    </v>
      </c>
      <c r="H12565" t="str">
        <f>T("DIESEL                                            ")</f>
        <v xml:space="preserve">DIESEL                                            </v>
      </c>
      <c r="I12565" s="1">
        <v>1264</v>
      </c>
    </row>
    <row r="12566" spans="1:9">
      <c r="A12566" t="str">
        <f>T("2018")</f>
        <v>2018</v>
      </c>
      <c r="B12566" t="str">
        <f>T("FISICO                                            ")</f>
        <v xml:space="preserve">FISICO                                            </v>
      </c>
      <c r="C12566" t="str">
        <f>T("SALAMANCA           ")</f>
        <v xml:space="preserve">SALAMANCA           </v>
      </c>
      <c r="D12566" t="str">
        <f>T("FUENTE DEL BERRO    ")</f>
        <v xml:space="preserve">FUENTE DEL BERRO    </v>
      </c>
      <c r="E12566" t="str">
        <f>T("TU ")</f>
        <v xml:space="preserve">TU </v>
      </c>
      <c r="F12566" t="str">
        <f>T("TURISMOS       ")</f>
        <v xml:space="preserve">TURISMOS       </v>
      </c>
      <c r="G12566" t="str">
        <f>T("De 12 a 15,99 CABALLOS FISCALES                   ")</f>
        <v xml:space="preserve">De 12 a 15,99 CABALLOS FISCALES                   </v>
      </c>
      <c r="H12566" t="str">
        <f>T("DIESEL                                            ")</f>
        <v xml:space="preserve">DIESEL                                            </v>
      </c>
      <c r="I12566" s="1">
        <v>2329</v>
      </c>
    </row>
    <row r="12567" spans="1:9">
      <c r="A12567" t="str">
        <f>T("2018")</f>
        <v>2018</v>
      </c>
      <c r="B12567" t="str">
        <f>T("FISICO                                            ")</f>
        <v xml:space="preserve">FISICO                                            </v>
      </c>
      <c r="C12567" t="str">
        <f>T("SALAMANCA           ")</f>
        <v xml:space="preserve">SALAMANCA           </v>
      </c>
      <c r="D12567" t="str">
        <f>T("FUENTE DEL BERRO    ")</f>
        <v xml:space="preserve">FUENTE DEL BERRO    </v>
      </c>
      <c r="E12567" t="str">
        <f>T("TU ")</f>
        <v xml:space="preserve">TU </v>
      </c>
      <c r="F12567" t="str">
        <f>T("TURISMOS       ")</f>
        <v xml:space="preserve">TURISMOS       </v>
      </c>
      <c r="G12567" t="str">
        <f>T("De 16 a 19,99 CABALLOS FISCALES                   ")</f>
        <v xml:space="preserve">De 16 a 19,99 CABALLOS FISCALES                   </v>
      </c>
      <c r="H12567" t="str">
        <f>T("DIESEL                                            ")</f>
        <v xml:space="preserve">DIESEL                                            </v>
      </c>
      <c r="I12567">
        <v>278</v>
      </c>
    </row>
    <row r="12568" spans="1:9">
      <c r="A12568" t="str">
        <f>T("2018")</f>
        <v>2018</v>
      </c>
      <c r="B12568" t="str">
        <f>T("FISICO                                            ")</f>
        <v xml:space="preserve">FISICO                                            </v>
      </c>
      <c r="C12568" t="str">
        <f>T("SALAMANCA           ")</f>
        <v xml:space="preserve">SALAMANCA           </v>
      </c>
      <c r="D12568" t="str">
        <f>T("FUENTE DEL BERRO    ")</f>
        <v xml:space="preserve">FUENTE DEL BERRO    </v>
      </c>
      <c r="E12568" t="str">
        <f>T("TU ")</f>
        <v xml:space="preserve">TU </v>
      </c>
      <c r="F12568" t="str">
        <f>T("TURISMOS       ")</f>
        <v xml:space="preserve">TURISMOS       </v>
      </c>
      <c r="G12568" t="str">
        <f>T("De 20 CABALLOS FISCALES en adelante               ")</f>
        <v xml:space="preserve">De 20 CABALLOS FISCALES en adelante               </v>
      </c>
      <c r="H12568" t="str">
        <f>T("DIESEL                                            ")</f>
        <v xml:space="preserve">DIESEL                                            </v>
      </c>
      <c r="I12568">
        <v>14</v>
      </c>
    </row>
    <row r="12569" spans="1:9">
      <c r="A12569" t="str">
        <f>T("2018")</f>
        <v>2018</v>
      </c>
      <c r="B12569" t="str">
        <f>T("FISICO                                            ")</f>
        <v xml:space="preserve">FISICO                                            </v>
      </c>
      <c r="C12569" t="str">
        <f>T("SALAMANCA           ")</f>
        <v xml:space="preserve">SALAMANCA           </v>
      </c>
      <c r="D12569" t="str">
        <f>T("GUINDALERA          ")</f>
        <v xml:space="preserve">GUINDALERA          </v>
      </c>
      <c r="E12569" t="str">
        <f>T("TU ")</f>
        <v xml:space="preserve">TU </v>
      </c>
      <c r="F12569" t="str">
        <f>T("TURISMOS       ")</f>
        <v xml:space="preserve">TURISMOS       </v>
      </c>
      <c r="G12569" t="str">
        <f>T("De menos de 8 CABALLOS FISCALES                   ")</f>
        <v xml:space="preserve">De menos de 8 CABALLOS FISCALES                   </v>
      </c>
      <c r="H12569" t="str">
        <f>T("DIESEL                                            ")</f>
        <v xml:space="preserve">DIESEL                                            </v>
      </c>
      <c r="I12569">
        <v>4</v>
      </c>
    </row>
    <row r="12570" spans="1:9">
      <c r="A12570" t="str">
        <f>T("2018")</f>
        <v>2018</v>
      </c>
      <c r="B12570" t="str">
        <f>T("FISICO                                            ")</f>
        <v xml:space="preserve">FISICO                                            </v>
      </c>
      <c r="C12570" t="str">
        <f>T("SALAMANCA           ")</f>
        <v xml:space="preserve">SALAMANCA           </v>
      </c>
      <c r="D12570" t="str">
        <f>T("GUINDALERA          ")</f>
        <v xml:space="preserve">GUINDALERA          </v>
      </c>
      <c r="E12570" t="str">
        <f>T("TU ")</f>
        <v xml:space="preserve">TU </v>
      </c>
      <c r="F12570" t="str">
        <f>T("TURISMOS       ")</f>
        <v xml:space="preserve">TURISMOS       </v>
      </c>
      <c r="G12570" t="str">
        <f>T("De 8 a 11,99 CABALLOS FISCALES                    ")</f>
        <v xml:space="preserve">De 8 a 11,99 CABALLOS FISCALES                    </v>
      </c>
      <c r="H12570" t="str">
        <f>T("DIESEL                                            ")</f>
        <v xml:space="preserve">DIESEL                                            </v>
      </c>
      <c r="I12570" s="1">
        <v>2478</v>
      </c>
    </row>
    <row r="12571" spans="1:9">
      <c r="A12571" t="str">
        <f>T("2018")</f>
        <v>2018</v>
      </c>
      <c r="B12571" t="str">
        <f>T("FISICO                                            ")</f>
        <v xml:space="preserve">FISICO                                            </v>
      </c>
      <c r="C12571" t="str">
        <f>T("SALAMANCA           ")</f>
        <v xml:space="preserve">SALAMANCA           </v>
      </c>
      <c r="D12571" t="str">
        <f>T("GUINDALERA          ")</f>
        <v xml:space="preserve">GUINDALERA          </v>
      </c>
      <c r="E12571" t="str">
        <f>T("TU ")</f>
        <v xml:space="preserve">TU </v>
      </c>
      <c r="F12571" t="str">
        <f>T("TURISMOS       ")</f>
        <v xml:space="preserve">TURISMOS       </v>
      </c>
      <c r="G12571" t="str">
        <f>T("De 12 a 15,99 CABALLOS FISCALES                   ")</f>
        <v xml:space="preserve">De 12 a 15,99 CABALLOS FISCALES                   </v>
      </c>
      <c r="H12571" t="str">
        <f>T("DIESEL                                            ")</f>
        <v xml:space="preserve">DIESEL                                            </v>
      </c>
      <c r="I12571" s="1">
        <v>4865</v>
      </c>
    </row>
    <row r="12572" spans="1:9">
      <c r="A12572" t="str">
        <f>T("2018")</f>
        <v>2018</v>
      </c>
      <c r="B12572" t="str">
        <f>T("FISICO                                            ")</f>
        <v xml:space="preserve">FISICO                                            </v>
      </c>
      <c r="C12572" t="str">
        <f>T("SALAMANCA           ")</f>
        <v xml:space="preserve">SALAMANCA           </v>
      </c>
      <c r="D12572" t="str">
        <f>T("GUINDALERA          ")</f>
        <v xml:space="preserve">GUINDALERA          </v>
      </c>
      <c r="E12572" t="str">
        <f>T("TU ")</f>
        <v xml:space="preserve">TU </v>
      </c>
      <c r="F12572" t="str">
        <f>T("TURISMOS       ")</f>
        <v xml:space="preserve">TURISMOS       </v>
      </c>
      <c r="G12572" t="str">
        <f>T("De 16 a 19,99 CABALLOS FISCALES                   ")</f>
        <v xml:space="preserve">De 16 a 19,99 CABALLOS FISCALES                   </v>
      </c>
      <c r="H12572" t="str">
        <f>T("DIESEL                                            ")</f>
        <v xml:space="preserve">DIESEL                                            </v>
      </c>
      <c r="I12572">
        <v>594</v>
      </c>
    </row>
    <row r="12573" spans="1:9">
      <c r="A12573" t="str">
        <f>T("2018")</f>
        <v>2018</v>
      </c>
      <c r="B12573" t="str">
        <f>T("FISICO                                            ")</f>
        <v xml:space="preserve">FISICO                                            </v>
      </c>
      <c r="C12573" t="str">
        <f>T("SALAMANCA           ")</f>
        <v xml:space="preserve">SALAMANCA           </v>
      </c>
      <c r="D12573" t="str">
        <f>T("GUINDALERA          ")</f>
        <v xml:space="preserve">GUINDALERA          </v>
      </c>
      <c r="E12573" t="str">
        <f>T("TU ")</f>
        <v xml:space="preserve">TU </v>
      </c>
      <c r="F12573" t="str">
        <f>T("TURISMOS       ")</f>
        <v xml:space="preserve">TURISMOS       </v>
      </c>
      <c r="G12573" t="str">
        <f>T("De 20 CABALLOS FISCALES en adelante               ")</f>
        <v xml:space="preserve">De 20 CABALLOS FISCALES en adelante               </v>
      </c>
      <c r="H12573" t="str">
        <f>T("DIESEL                                            ")</f>
        <v xml:space="preserve">DIESEL                                            </v>
      </c>
      <c r="I12573">
        <v>47</v>
      </c>
    </row>
    <row r="12574" spans="1:9">
      <c r="A12574" t="str">
        <f>T("2018")</f>
        <v>2018</v>
      </c>
      <c r="B12574" t="str">
        <f>T("FISICO                                            ")</f>
        <v xml:space="preserve">FISICO                                            </v>
      </c>
      <c r="C12574" t="str">
        <f>T("SALAMANCA           ")</f>
        <v xml:space="preserve">SALAMANCA           </v>
      </c>
      <c r="D12574" t="str">
        <f>T("LISTA               ")</f>
        <v xml:space="preserve">LISTA               </v>
      </c>
      <c r="E12574" t="str">
        <f>T("TU ")</f>
        <v xml:space="preserve">TU </v>
      </c>
      <c r="F12574" t="str">
        <f>T("TURISMOS       ")</f>
        <v xml:space="preserve">TURISMOS       </v>
      </c>
      <c r="G12574" t="str">
        <f>T("De menos de 8 CABALLOS FISCALES                   ")</f>
        <v xml:space="preserve">De menos de 8 CABALLOS FISCALES                   </v>
      </c>
      <c r="H12574" t="str">
        <f>T("DIESEL                                            ")</f>
        <v xml:space="preserve">DIESEL                                            </v>
      </c>
      <c r="I12574">
        <v>5</v>
      </c>
    </row>
    <row r="12575" spans="1:9">
      <c r="A12575" t="str">
        <f>T("2018")</f>
        <v>2018</v>
      </c>
      <c r="B12575" t="str">
        <f>T("FISICO                                            ")</f>
        <v xml:space="preserve">FISICO                                            </v>
      </c>
      <c r="C12575" t="str">
        <f>T("SALAMANCA           ")</f>
        <v xml:space="preserve">SALAMANCA           </v>
      </c>
      <c r="D12575" t="str">
        <f>T("LISTA               ")</f>
        <v xml:space="preserve">LISTA               </v>
      </c>
      <c r="E12575" t="str">
        <f>T("TU ")</f>
        <v xml:space="preserve">TU </v>
      </c>
      <c r="F12575" t="str">
        <f>T("TURISMOS       ")</f>
        <v xml:space="preserve">TURISMOS       </v>
      </c>
      <c r="G12575" t="str">
        <f>T("De 8 a 11,99 CABALLOS FISCALES                    ")</f>
        <v xml:space="preserve">De 8 a 11,99 CABALLOS FISCALES                    </v>
      </c>
      <c r="H12575" t="str">
        <f>T("DIESEL                                            ")</f>
        <v xml:space="preserve">DIESEL                                            </v>
      </c>
      <c r="I12575">
        <v>947</v>
      </c>
    </row>
    <row r="12576" spans="1:9">
      <c r="A12576" t="str">
        <f>T("2018")</f>
        <v>2018</v>
      </c>
      <c r="B12576" t="str">
        <f>T("FISICO                                            ")</f>
        <v xml:space="preserve">FISICO                                            </v>
      </c>
      <c r="C12576" t="str">
        <f>T("SALAMANCA           ")</f>
        <v xml:space="preserve">SALAMANCA           </v>
      </c>
      <c r="D12576" t="str">
        <f>T("LISTA               ")</f>
        <v xml:space="preserve">LISTA               </v>
      </c>
      <c r="E12576" t="str">
        <f>T("TU ")</f>
        <v xml:space="preserve">TU </v>
      </c>
      <c r="F12576" t="str">
        <f>T("TURISMOS       ")</f>
        <v xml:space="preserve">TURISMOS       </v>
      </c>
      <c r="G12576" t="str">
        <f>T("De 12 a 15,99 CABALLOS FISCALES                   ")</f>
        <v xml:space="preserve">De 12 a 15,99 CABALLOS FISCALES                   </v>
      </c>
      <c r="H12576" t="str">
        <f>T("DIESEL                                            ")</f>
        <v xml:space="preserve">DIESEL                                            </v>
      </c>
      <c r="I12576" s="1">
        <v>2096</v>
      </c>
    </row>
    <row r="12577" spans="1:9">
      <c r="A12577" t="str">
        <f>T("2018")</f>
        <v>2018</v>
      </c>
      <c r="B12577" t="str">
        <f>T("FISICO                                            ")</f>
        <v xml:space="preserve">FISICO                                            </v>
      </c>
      <c r="C12577" t="str">
        <f>T("SALAMANCA           ")</f>
        <v xml:space="preserve">SALAMANCA           </v>
      </c>
      <c r="D12577" t="str">
        <f>T("LISTA               ")</f>
        <v xml:space="preserve">LISTA               </v>
      </c>
      <c r="E12577" t="str">
        <f>T("TU ")</f>
        <v xml:space="preserve">TU </v>
      </c>
      <c r="F12577" t="str">
        <f>T("TURISMOS       ")</f>
        <v xml:space="preserve">TURISMOS       </v>
      </c>
      <c r="G12577" t="str">
        <f>T("De 16 a 19,99 CABALLOS FISCALES                   ")</f>
        <v xml:space="preserve">De 16 a 19,99 CABALLOS FISCALES                   </v>
      </c>
      <c r="H12577" t="str">
        <f>T("DIESEL                                            ")</f>
        <v xml:space="preserve">DIESEL                                            </v>
      </c>
      <c r="I12577">
        <v>358</v>
      </c>
    </row>
    <row r="12578" spans="1:9">
      <c r="A12578" t="str">
        <f>T("2018")</f>
        <v>2018</v>
      </c>
      <c r="B12578" t="str">
        <f>T("FISICO                                            ")</f>
        <v xml:space="preserve">FISICO                                            </v>
      </c>
      <c r="C12578" t="str">
        <f>T("SALAMANCA           ")</f>
        <v xml:space="preserve">SALAMANCA           </v>
      </c>
      <c r="D12578" t="str">
        <f>T("LISTA               ")</f>
        <v xml:space="preserve">LISTA               </v>
      </c>
      <c r="E12578" t="str">
        <f>T("TU ")</f>
        <v xml:space="preserve">TU </v>
      </c>
      <c r="F12578" t="str">
        <f>T("TURISMOS       ")</f>
        <v xml:space="preserve">TURISMOS       </v>
      </c>
      <c r="G12578" t="str">
        <f>T("De 20 CABALLOS FISCALES en adelante               ")</f>
        <v xml:space="preserve">De 20 CABALLOS FISCALES en adelante               </v>
      </c>
      <c r="H12578" t="str">
        <f>T("DIESEL                                            ")</f>
        <v xml:space="preserve">DIESEL                                            </v>
      </c>
      <c r="I12578">
        <v>31</v>
      </c>
    </row>
    <row r="12579" spans="1:9">
      <c r="A12579" t="str">
        <f>T("2018")</f>
        <v>2018</v>
      </c>
      <c r="B12579" t="str">
        <f>T("FISICO                                            ")</f>
        <v xml:space="preserve">FISICO                                            </v>
      </c>
      <c r="C12579" t="str">
        <f>T("SALAMANCA           ")</f>
        <v xml:space="preserve">SALAMANCA           </v>
      </c>
      <c r="D12579" t="str">
        <f>T("CASTELLANA          ")</f>
        <v xml:space="preserve">CASTELLANA          </v>
      </c>
      <c r="E12579" t="str">
        <f>T("TU ")</f>
        <v xml:space="preserve">TU </v>
      </c>
      <c r="F12579" t="str">
        <f>T("TURISMOS       ")</f>
        <v xml:space="preserve">TURISMOS       </v>
      </c>
      <c r="G12579" t="str">
        <f>T("De menos de 8 CABALLOS FISCALES                   ")</f>
        <v xml:space="preserve">De menos de 8 CABALLOS FISCALES                   </v>
      </c>
      <c r="H12579" t="str">
        <f>T("DIESEL                                            ")</f>
        <v xml:space="preserve">DIESEL                                            </v>
      </c>
      <c r="I12579">
        <v>3</v>
      </c>
    </row>
    <row r="12580" spans="1:9">
      <c r="A12580" t="str">
        <f>T("2018")</f>
        <v>2018</v>
      </c>
      <c r="B12580" t="str">
        <f>T("FISICO                                            ")</f>
        <v xml:space="preserve">FISICO                                            </v>
      </c>
      <c r="C12580" t="str">
        <f>T("SALAMANCA           ")</f>
        <v xml:space="preserve">SALAMANCA           </v>
      </c>
      <c r="D12580" t="str">
        <f>T("CASTELLANA          ")</f>
        <v xml:space="preserve">CASTELLANA          </v>
      </c>
      <c r="E12580" t="str">
        <f>T("TU ")</f>
        <v xml:space="preserve">TU </v>
      </c>
      <c r="F12580" t="str">
        <f>T("TURISMOS       ")</f>
        <v xml:space="preserve">TURISMOS       </v>
      </c>
      <c r="G12580" t="str">
        <f>T("De 8 a 11,99 CABALLOS FISCALES                    ")</f>
        <v xml:space="preserve">De 8 a 11,99 CABALLOS FISCALES                    </v>
      </c>
      <c r="H12580" t="str">
        <f>T("DIESEL                                            ")</f>
        <v xml:space="preserve">DIESEL                                            </v>
      </c>
      <c r="I12580">
        <v>718</v>
      </c>
    </row>
    <row r="12581" spans="1:9">
      <c r="A12581" t="str">
        <f>T("2018")</f>
        <v>2018</v>
      </c>
      <c r="B12581" t="str">
        <f>T("FISICO                                            ")</f>
        <v xml:space="preserve">FISICO                                            </v>
      </c>
      <c r="C12581" t="str">
        <f>T("SALAMANCA           ")</f>
        <v xml:space="preserve">SALAMANCA           </v>
      </c>
      <c r="D12581" t="str">
        <f>T("CASTELLANA          ")</f>
        <v xml:space="preserve">CASTELLANA          </v>
      </c>
      <c r="E12581" t="str">
        <f>T("TU ")</f>
        <v xml:space="preserve">TU </v>
      </c>
      <c r="F12581" t="str">
        <f>T("TURISMOS       ")</f>
        <v xml:space="preserve">TURISMOS       </v>
      </c>
      <c r="G12581" t="str">
        <f>T("De 12 a 15,99 CABALLOS FISCALES                   ")</f>
        <v xml:space="preserve">De 12 a 15,99 CABALLOS FISCALES                   </v>
      </c>
      <c r="H12581" t="str">
        <f>T("DIESEL                                            ")</f>
        <v xml:space="preserve">DIESEL                                            </v>
      </c>
      <c r="I12581" s="1">
        <v>1922</v>
      </c>
    </row>
    <row r="12582" spans="1:9">
      <c r="A12582" t="str">
        <f>T("2018")</f>
        <v>2018</v>
      </c>
      <c r="B12582" t="str">
        <f>T("FISICO                                            ")</f>
        <v xml:space="preserve">FISICO                                            </v>
      </c>
      <c r="C12582" t="str">
        <f>T("SALAMANCA           ")</f>
        <v xml:space="preserve">SALAMANCA           </v>
      </c>
      <c r="D12582" t="str">
        <f>T("CASTELLANA          ")</f>
        <v xml:space="preserve">CASTELLANA          </v>
      </c>
      <c r="E12582" t="str">
        <f>T("TU ")</f>
        <v xml:space="preserve">TU </v>
      </c>
      <c r="F12582" t="str">
        <f>T("TURISMOS       ")</f>
        <v xml:space="preserve">TURISMOS       </v>
      </c>
      <c r="G12582" t="str">
        <f>T("De 16 a 19,99 CABALLOS FISCALES                   ")</f>
        <v xml:space="preserve">De 16 a 19,99 CABALLOS FISCALES                   </v>
      </c>
      <c r="H12582" t="str">
        <f>T("DIESEL                                            ")</f>
        <v xml:space="preserve">DIESEL                                            </v>
      </c>
      <c r="I12582">
        <v>474</v>
      </c>
    </row>
    <row r="12583" spans="1:9">
      <c r="A12583" t="str">
        <f>T("2018")</f>
        <v>2018</v>
      </c>
      <c r="B12583" t="str">
        <f>T("FISICO                                            ")</f>
        <v xml:space="preserve">FISICO                                            </v>
      </c>
      <c r="C12583" t="str">
        <f>T("SALAMANCA           ")</f>
        <v xml:space="preserve">SALAMANCA           </v>
      </c>
      <c r="D12583" t="str">
        <f>T("CASTELLANA          ")</f>
        <v xml:space="preserve">CASTELLANA          </v>
      </c>
      <c r="E12583" t="str">
        <f>T("TU ")</f>
        <v xml:space="preserve">TU </v>
      </c>
      <c r="F12583" t="str">
        <f>T("TURISMOS       ")</f>
        <v xml:space="preserve">TURISMOS       </v>
      </c>
      <c r="G12583" t="str">
        <f>T("De 20 CABALLOS FISCALES en adelante               ")</f>
        <v xml:space="preserve">De 20 CABALLOS FISCALES en adelante               </v>
      </c>
      <c r="H12583" t="str">
        <f>T("DIESEL                                            ")</f>
        <v xml:space="preserve">DIESEL                                            </v>
      </c>
      <c r="I12583">
        <v>52</v>
      </c>
    </row>
    <row r="12584" spans="1:9">
      <c r="A12584" t="str">
        <f>T("2018")</f>
        <v>2018</v>
      </c>
      <c r="B12584" t="str">
        <f>T("JURIDICO                                          ")</f>
        <v xml:space="preserve">JURIDICO                                          </v>
      </c>
      <c r="C12584" t="str">
        <f>T("SALAMANCA           ")</f>
        <v xml:space="preserve">SALAMANCA           </v>
      </c>
      <c r="D12584" t="str">
        <f>T("SIN BARRIO          ")</f>
        <v xml:space="preserve">SIN BARRIO          </v>
      </c>
      <c r="E12584" t="str">
        <f>T("TU ")</f>
        <v xml:space="preserve">TU </v>
      </c>
      <c r="F12584" t="str">
        <f>T("TURISMOS       ")</f>
        <v xml:space="preserve">TURISMOS       </v>
      </c>
      <c r="G12584" t="str">
        <f>T("De 8 a 11,99 CABALLOS FISCALES                    ")</f>
        <v xml:space="preserve">De 8 a 11,99 CABALLOS FISCALES                    </v>
      </c>
      <c r="H12584" t="str">
        <f>T("DIESEL                                            ")</f>
        <v xml:space="preserve">DIESEL                                            </v>
      </c>
      <c r="I12584">
        <v>2</v>
      </c>
    </row>
    <row r="12585" spans="1:9">
      <c r="A12585" t="str">
        <f>T("2018")</f>
        <v>2018</v>
      </c>
      <c r="B12585" t="str">
        <f>T("JURIDICO                                          ")</f>
        <v xml:space="preserve">JURIDICO                                          </v>
      </c>
      <c r="C12585" t="str">
        <f>T("SALAMANCA           ")</f>
        <v xml:space="preserve">SALAMANCA           </v>
      </c>
      <c r="D12585" t="str">
        <f>T("SIN BARRIO          ")</f>
        <v xml:space="preserve">SIN BARRIO          </v>
      </c>
      <c r="E12585" t="str">
        <f>T("TU ")</f>
        <v xml:space="preserve">TU </v>
      </c>
      <c r="F12585" t="str">
        <f>T("TURISMOS       ")</f>
        <v xml:space="preserve">TURISMOS       </v>
      </c>
      <c r="G12585" t="str">
        <f>T("De 12 a 15,99 CABALLOS FISCALES                   ")</f>
        <v xml:space="preserve">De 12 a 15,99 CABALLOS FISCALES                   </v>
      </c>
      <c r="H12585" t="str">
        <f>T("DIESEL                                            ")</f>
        <v xml:space="preserve">DIESEL                                            </v>
      </c>
      <c r="I12585">
        <v>8</v>
      </c>
    </row>
    <row r="12586" spans="1:9">
      <c r="A12586" t="str">
        <f>T("2018")</f>
        <v>2018</v>
      </c>
      <c r="B12586" t="str">
        <f>T("JURIDICO                                          ")</f>
        <v xml:space="preserve">JURIDICO                                          </v>
      </c>
      <c r="C12586" t="str">
        <f>T("SALAMANCA           ")</f>
        <v xml:space="preserve">SALAMANCA           </v>
      </c>
      <c r="D12586" t="str">
        <f>T("SIN BARRIO          ")</f>
        <v xml:space="preserve">SIN BARRIO          </v>
      </c>
      <c r="E12586" t="str">
        <f>T("TU ")</f>
        <v xml:space="preserve">TU </v>
      </c>
      <c r="F12586" t="str">
        <f>T("TURISMOS       ")</f>
        <v xml:space="preserve">TURISMOS       </v>
      </c>
      <c r="G12586" t="str">
        <f>T("De 16 a 19,99 CABALLOS FISCALES                   ")</f>
        <v xml:space="preserve">De 16 a 19,99 CABALLOS FISCALES                   </v>
      </c>
      <c r="H12586" t="str">
        <f>T("DIESEL                                            ")</f>
        <v xml:space="preserve">DIESEL                                            </v>
      </c>
      <c r="I12586">
        <v>3</v>
      </c>
    </row>
    <row r="12587" spans="1:9">
      <c r="A12587" t="str">
        <f>T("2018")</f>
        <v>2018</v>
      </c>
      <c r="B12587" t="str">
        <f>T("JURIDICO                                          ")</f>
        <v xml:space="preserve">JURIDICO                                          </v>
      </c>
      <c r="C12587" t="str">
        <f>T("SALAMANCA           ")</f>
        <v xml:space="preserve">SALAMANCA           </v>
      </c>
      <c r="D12587" t="str">
        <f>T("RECOLETOS           ")</f>
        <v xml:space="preserve">RECOLETOS           </v>
      </c>
      <c r="E12587" t="str">
        <f>T("TU ")</f>
        <v xml:space="preserve">TU </v>
      </c>
      <c r="F12587" t="str">
        <f>T("TURISMOS       ")</f>
        <v xml:space="preserve">TURISMOS       </v>
      </c>
      <c r="G12587" t="str">
        <f>T("De menos de 8 CABALLOS FISCALES                   ")</f>
        <v xml:space="preserve">De menos de 8 CABALLOS FISCALES                   </v>
      </c>
      <c r="H12587" t="str">
        <f>T("DIESEL                                            ")</f>
        <v xml:space="preserve">DIESEL                                            </v>
      </c>
      <c r="I12587">
        <v>7</v>
      </c>
    </row>
    <row r="12588" spans="1:9">
      <c r="A12588" t="str">
        <f>T("2018")</f>
        <v>2018</v>
      </c>
      <c r="B12588" t="str">
        <f>T("JURIDICO                                          ")</f>
        <v xml:space="preserve">JURIDICO                                          </v>
      </c>
      <c r="C12588" t="str">
        <f>T("SALAMANCA           ")</f>
        <v xml:space="preserve">SALAMANCA           </v>
      </c>
      <c r="D12588" t="str">
        <f>T("RECOLETOS           ")</f>
        <v xml:space="preserve">RECOLETOS           </v>
      </c>
      <c r="E12588" t="str">
        <f>T("TU ")</f>
        <v xml:space="preserve">TU </v>
      </c>
      <c r="F12588" t="str">
        <f>T("TURISMOS       ")</f>
        <v xml:space="preserve">TURISMOS       </v>
      </c>
      <c r="G12588" t="str">
        <f>T("De 8 a 11,99 CABALLOS FISCALES                    ")</f>
        <v xml:space="preserve">De 8 a 11,99 CABALLOS FISCALES                    </v>
      </c>
      <c r="H12588" t="str">
        <f>T("DIESEL                                            ")</f>
        <v xml:space="preserve">DIESEL                                            </v>
      </c>
      <c r="I12588">
        <v>299</v>
      </c>
    </row>
    <row r="12589" spans="1:9">
      <c r="A12589" t="str">
        <f>T("2018")</f>
        <v>2018</v>
      </c>
      <c r="B12589" t="str">
        <f>T("JURIDICO                                          ")</f>
        <v xml:space="preserve">JURIDICO                                          </v>
      </c>
      <c r="C12589" t="str">
        <f>T("SALAMANCA           ")</f>
        <v xml:space="preserve">SALAMANCA           </v>
      </c>
      <c r="D12589" t="str">
        <f>T("RECOLETOS           ")</f>
        <v xml:space="preserve">RECOLETOS           </v>
      </c>
      <c r="E12589" t="str">
        <f>T("TU ")</f>
        <v xml:space="preserve">TU </v>
      </c>
      <c r="F12589" t="str">
        <f>T("TURISMOS       ")</f>
        <v xml:space="preserve">TURISMOS       </v>
      </c>
      <c r="G12589" t="str">
        <f>T("De 12 a 15,99 CABALLOS FISCALES                   ")</f>
        <v xml:space="preserve">De 12 a 15,99 CABALLOS FISCALES                   </v>
      </c>
      <c r="H12589" t="str">
        <f>T("DIESEL                                            ")</f>
        <v xml:space="preserve">DIESEL                                            </v>
      </c>
      <c r="I12589">
        <v>930</v>
      </c>
    </row>
    <row r="12590" spans="1:9">
      <c r="A12590" t="str">
        <f>T("2018")</f>
        <v>2018</v>
      </c>
      <c r="B12590" t="str">
        <f>T("JURIDICO                                          ")</f>
        <v xml:space="preserve">JURIDICO                                          </v>
      </c>
      <c r="C12590" t="str">
        <f>T("SALAMANCA           ")</f>
        <v xml:space="preserve">SALAMANCA           </v>
      </c>
      <c r="D12590" t="str">
        <f>T("RECOLETOS           ")</f>
        <v xml:space="preserve">RECOLETOS           </v>
      </c>
      <c r="E12590" t="str">
        <f>T("TU ")</f>
        <v xml:space="preserve">TU </v>
      </c>
      <c r="F12590" t="str">
        <f>T("TURISMOS       ")</f>
        <v xml:space="preserve">TURISMOS       </v>
      </c>
      <c r="G12590" t="str">
        <f>T("De 16 a 19,99 CABALLOS FISCALES                   ")</f>
        <v xml:space="preserve">De 16 a 19,99 CABALLOS FISCALES                   </v>
      </c>
      <c r="H12590" t="str">
        <f>T("DIESEL                                            ")</f>
        <v xml:space="preserve">DIESEL                                            </v>
      </c>
      <c r="I12590">
        <v>584</v>
      </c>
    </row>
    <row r="12591" spans="1:9">
      <c r="A12591" t="str">
        <f>T("2018")</f>
        <v>2018</v>
      </c>
      <c r="B12591" t="str">
        <f>T("JURIDICO                                          ")</f>
        <v xml:space="preserve">JURIDICO                                          </v>
      </c>
      <c r="C12591" t="str">
        <f>T("SALAMANCA           ")</f>
        <v xml:space="preserve">SALAMANCA           </v>
      </c>
      <c r="D12591" t="str">
        <f>T("RECOLETOS           ")</f>
        <v xml:space="preserve">RECOLETOS           </v>
      </c>
      <c r="E12591" t="str">
        <f>T("TU ")</f>
        <v xml:space="preserve">TU </v>
      </c>
      <c r="F12591" t="str">
        <f>T("TURISMOS       ")</f>
        <v xml:space="preserve">TURISMOS       </v>
      </c>
      <c r="G12591" t="str">
        <f>T("De 20 CABALLOS FISCALES en adelante               ")</f>
        <v xml:space="preserve">De 20 CABALLOS FISCALES en adelante               </v>
      </c>
      <c r="H12591" t="str">
        <f>T("DIESEL                                            ")</f>
        <v xml:space="preserve">DIESEL                                            </v>
      </c>
      <c r="I12591">
        <v>59</v>
      </c>
    </row>
    <row r="12592" spans="1:9">
      <c r="A12592" t="str">
        <f>T("2018")</f>
        <v>2018</v>
      </c>
      <c r="B12592" t="str">
        <f>T("JURIDICO                                          ")</f>
        <v xml:space="preserve">JURIDICO                                          </v>
      </c>
      <c r="C12592" t="str">
        <f>T("SALAMANCA           ")</f>
        <v xml:space="preserve">SALAMANCA           </v>
      </c>
      <c r="D12592" t="str">
        <f>T("GOYA                ")</f>
        <v xml:space="preserve">GOYA                </v>
      </c>
      <c r="E12592" t="str">
        <f>T("TU ")</f>
        <v xml:space="preserve">TU </v>
      </c>
      <c r="F12592" t="str">
        <f>T("TURISMOS       ")</f>
        <v xml:space="preserve">TURISMOS       </v>
      </c>
      <c r="G12592" t="str">
        <f>T("De menos de 8 CABALLOS FISCALES                   ")</f>
        <v xml:space="preserve">De menos de 8 CABALLOS FISCALES                   </v>
      </c>
      <c r="H12592" t="str">
        <f>T("DIESEL                                            ")</f>
        <v xml:space="preserve">DIESEL                                            </v>
      </c>
      <c r="I12592">
        <v>2</v>
      </c>
    </row>
    <row r="12593" spans="1:9">
      <c r="A12593" t="str">
        <f>T("2018")</f>
        <v>2018</v>
      </c>
      <c r="B12593" t="str">
        <f>T("JURIDICO                                          ")</f>
        <v xml:space="preserve">JURIDICO                                          </v>
      </c>
      <c r="C12593" t="str">
        <f>T("SALAMANCA           ")</f>
        <v xml:space="preserve">SALAMANCA           </v>
      </c>
      <c r="D12593" t="str">
        <f>T("GOYA                ")</f>
        <v xml:space="preserve">GOYA                </v>
      </c>
      <c r="E12593" t="str">
        <f>T("TU ")</f>
        <v xml:space="preserve">TU </v>
      </c>
      <c r="F12593" t="str">
        <f>T("TURISMOS       ")</f>
        <v xml:space="preserve">TURISMOS       </v>
      </c>
      <c r="G12593" t="str">
        <f>T("De 8 a 11,99 CABALLOS FISCALES                    ")</f>
        <v xml:space="preserve">De 8 a 11,99 CABALLOS FISCALES                    </v>
      </c>
      <c r="H12593" t="str">
        <f>T("DIESEL                                            ")</f>
        <v xml:space="preserve">DIESEL                                            </v>
      </c>
      <c r="I12593">
        <v>248</v>
      </c>
    </row>
    <row r="12594" spans="1:9">
      <c r="A12594" t="str">
        <f>T("2018")</f>
        <v>2018</v>
      </c>
      <c r="B12594" t="str">
        <f>T("JURIDICO                                          ")</f>
        <v xml:space="preserve">JURIDICO                                          </v>
      </c>
      <c r="C12594" t="str">
        <f>T("SALAMANCA           ")</f>
        <v xml:space="preserve">SALAMANCA           </v>
      </c>
      <c r="D12594" t="str">
        <f>T("GOYA                ")</f>
        <v xml:space="preserve">GOYA                </v>
      </c>
      <c r="E12594" t="str">
        <f>T("TU ")</f>
        <v xml:space="preserve">TU </v>
      </c>
      <c r="F12594" t="str">
        <f>T("TURISMOS       ")</f>
        <v xml:space="preserve">TURISMOS       </v>
      </c>
      <c r="G12594" t="str">
        <f>T("De 12 a 15,99 CABALLOS FISCALES                   ")</f>
        <v xml:space="preserve">De 12 a 15,99 CABALLOS FISCALES                   </v>
      </c>
      <c r="H12594" t="str">
        <f>T("DIESEL                                            ")</f>
        <v xml:space="preserve">DIESEL                                            </v>
      </c>
      <c r="I12594">
        <v>574</v>
      </c>
    </row>
    <row r="12595" spans="1:9">
      <c r="A12595" t="str">
        <f>T("2018")</f>
        <v>2018</v>
      </c>
      <c r="B12595" t="str">
        <f>T("JURIDICO                                          ")</f>
        <v xml:space="preserve">JURIDICO                                          </v>
      </c>
      <c r="C12595" t="str">
        <f>T("SALAMANCA           ")</f>
        <v xml:space="preserve">SALAMANCA           </v>
      </c>
      <c r="D12595" t="str">
        <f>T("GOYA                ")</f>
        <v xml:space="preserve">GOYA                </v>
      </c>
      <c r="E12595" t="str">
        <f>T("TU ")</f>
        <v xml:space="preserve">TU </v>
      </c>
      <c r="F12595" t="str">
        <f>T("TURISMOS       ")</f>
        <v xml:space="preserve">TURISMOS       </v>
      </c>
      <c r="G12595" t="str">
        <f>T("De 16 a 19,99 CABALLOS FISCALES                   ")</f>
        <v xml:space="preserve">De 16 a 19,99 CABALLOS FISCALES                   </v>
      </c>
      <c r="H12595" t="str">
        <f>T("DIESEL                                            ")</f>
        <v xml:space="preserve">DIESEL                                            </v>
      </c>
      <c r="I12595">
        <v>261</v>
      </c>
    </row>
    <row r="12596" spans="1:9">
      <c r="A12596" t="str">
        <f>T("2018")</f>
        <v>2018</v>
      </c>
      <c r="B12596" t="str">
        <f>T("JURIDICO                                          ")</f>
        <v xml:space="preserve">JURIDICO                                          </v>
      </c>
      <c r="C12596" t="str">
        <f>T("SALAMANCA           ")</f>
        <v xml:space="preserve">SALAMANCA           </v>
      </c>
      <c r="D12596" t="str">
        <f>T("GOYA                ")</f>
        <v xml:space="preserve">GOYA                </v>
      </c>
      <c r="E12596" t="str">
        <f>T("TU ")</f>
        <v xml:space="preserve">TU </v>
      </c>
      <c r="F12596" t="str">
        <f>T("TURISMOS       ")</f>
        <v xml:space="preserve">TURISMOS       </v>
      </c>
      <c r="G12596" t="str">
        <f>T("De 20 CABALLOS FISCALES en adelante               ")</f>
        <v xml:space="preserve">De 20 CABALLOS FISCALES en adelante               </v>
      </c>
      <c r="H12596" t="str">
        <f>T("DIESEL                                            ")</f>
        <v xml:space="preserve">DIESEL                                            </v>
      </c>
      <c r="I12596">
        <v>33</v>
      </c>
    </row>
    <row r="12597" spans="1:9">
      <c r="A12597" t="str">
        <f>T("2018")</f>
        <v>2018</v>
      </c>
      <c r="B12597" t="str">
        <f>T("JURIDICO                                          ")</f>
        <v xml:space="preserve">JURIDICO                                          </v>
      </c>
      <c r="C12597" t="str">
        <f>T("SALAMANCA           ")</f>
        <v xml:space="preserve">SALAMANCA           </v>
      </c>
      <c r="D12597" t="str">
        <f>T("FUENTE DEL BERRO    ")</f>
        <v xml:space="preserve">FUENTE DEL BERRO    </v>
      </c>
      <c r="E12597" t="str">
        <f>T("TU ")</f>
        <v xml:space="preserve">TU </v>
      </c>
      <c r="F12597" t="str">
        <f>T("TURISMOS       ")</f>
        <v xml:space="preserve">TURISMOS       </v>
      </c>
      <c r="G12597" t="str">
        <f>T("De menos de 8 CABALLOS FISCALES                   ")</f>
        <v xml:space="preserve">De menos de 8 CABALLOS FISCALES                   </v>
      </c>
      <c r="H12597" t="str">
        <f>T("DIESEL                                            ")</f>
        <v xml:space="preserve">DIESEL                                            </v>
      </c>
      <c r="I12597">
        <v>1</v>
      </c>
    </row>
    <row r="12598" spans="1:9">
      <c r="A12598" t="str">
        <f>T("2018")</f>
        <v>2018</v>
      </c>
      <c r="B12598" t="str">
        <f>T("JURIDICO                                          ")</f>
        <v xml:space="preserve">JURIDICO                                          </v>
      </c>
      <c r="C12598" t="str">
        <f>T("SALAMANCA           ")</f>
        <v xml:space="preserve">SALAMANCA           </v>
      </c>
      <c r="D12598" t="str">
        <f>T("FUENTE DEL BERRO    ")</f>
        <v xml:space="preserve">FUENTE DEL BERRO    </v>
      </c>
      <c r="E12598" t="str">
        <f>T("TU ")</f>
        <v xml:space="preserve">TU </v>
      </c>
      <c r="F12598" t="str">
        <f>T("TURISMOS       ")</f>
        <v xml:space="preserve">TURISMOS       </v>
      </c>
      <c r="G12598" t="str">
        <f>T("De 8 a 11,99 CABALLOS FISCALES                    ")</f>
        <v xml:space="preserve">De 8 a 11,99 CABALLOS FISCALES                    </v>
      </c>
      <c r="H12598" t="str">
        <f>T("DIESEL                                            ")</f>
        <v xml:space="preserve">DIESEL                                            </v>
      </c>
      <c r="I12598">
        <v>165</v>
      </c>
    </row>
    <row r="12599" spans="1:9">
      <c r="A12599" t="str">
        <f>T("2018")</f>
        <v>2018</v>
      </c>
      <c r="B12599" t="str">
        <f>T("JURIDICO                                          ")</f>
        <v xml:space="preserve">JURIDICO                                          </v>
      </c>
      <c r="C12599" t="str">
        <f>T("SALAMANCA           ")</f>
        <v xml:space="preserve">SALAMANCA           </v>
      </c>
      <c r="D12599" t="str">
        <f>T("FUENTE DEL BERRO    ")</f>
        <v xml:space="preserve">FUENTE DEL BERRO    </v>
      </c>
      <c r="E12599" t="str">
        <f>T("TU ")</f>
        <v xml:space="preserve">TU </v>
      </c>
      <c r="F12599" t="str">
        <f>T("TURISMOS       ")</f>
        <v xml:space="preserve">TURISMOS       </v>
      </c>
      <c r="G12599" t="str">
        <f>T("De 12 a 15,99 CABALLOS FISCALES                   ")</f>
        <v xml:space="preserve">De 12 a 15,99 CABALLOS FISCALES                   </v>
      </c>
      <c r="H12599" t="str">
        <f>T("DIESEL                                            ")</f>
        <v xml:space="preserve">DIESEL                                            </v>
      </c>
      <c r="I12599">
        <v>211</v>
      </c>
    </row>
    <row r="12600" spans="1:9">
      <c r="A12600" t="str">
        <f>T("2018")</f>
        <v>2018</v>
      </c>
      <c r="B12600" t="str">
        <f>T("JURIDICO                                          ")</f>
        <v xml:space="preserve">JURIDICO                                          </v>
      </c>
      <c r="C12600" t="str">
        <f>T("SALAMANCA           ")</f>
        <v xml:space="preserve">SALAMANCA           </v>
      </c>
      <c r="D12600" t="str">
        <f>T("FUENTE DEL BERRO    ")</f>
        <v xml:space="preserve">FUENTE DEL BERRO    </v>
      </c>
      <c r="E12600" t="str">
        <f>T("TU ")</f>
        <v xml:space="preserve">TU </v>
      </c>
      <c r="F12600" t="str">
        <f>T("TURISMOS       ")</f>
        <v xml:space="preserve">TURISMOS       </v>
      </c>
      <c r="G12600" t="str">
        <f>T("De 16 a 19,99 CABALLOS FISCALES                   ")</f>
        <v xml:space="preserve">De 16 a 19,99 CABALLOS FISCALES                   </v>
      </c>
      <c r="H12600" t="str">
        <f>T("DIESEL                                            ")</f>
        <v xml:space="preserve">DIESEL                                            </v>
      </c>
      <c r="I12600">
        <v>68</v>
      </c>
    </row>
    <row r="12601" spans="1:9">
      <c r="A12601" t="str">
        <f>T("2018")</f>
        <v>2018</v>
      </c>
      <c r="B12601" t="str">
        <f>T("JURIDICO                                          ")</f>
        <v xml:space="preserve">JURIDICO                                          </v>
      </c>
      <c r="C12601" t="str">
        <f>T("SALAMANCA           ")</f>
        <v xml:space="preserve">SALAMANCA           </v>
      </c>
      <c r="D12601" t="str">
        <f>T("FUENTE DEL BERRO    ")</f>
        <v xml:space="preserve">FUENTE DEL BERRO    </v>
      </c>
      <c r="E12601" t="str">
        <f>T("TU ")</f>
        <v xml:space="preserve">TU </v>
      </c>
      <c r="F12601" t="str">
        <f>T("TURISMOS       ")</f>
        <v xml:space="preserve">TURISMOS       </v>
      </c>
      <c r="G12601" t="str">
        <f>T("De 20 CABALLOS FISCALES en adelante               ")</f>
        <v xml:space="preserve">De 20 CABALLOS FISCALES en adelante               </v>
      </c>
      <c r="H12601" t="str">
        <f>T("DIESEL                                            ")</f>
        <v xml:space="preserve">DIESEL                                            </v>
      </c>
      <c r="I12601">
        <v>12</v>
      </c>
    </row>
    <row r="12602" spans="1:9">
      <c r="A12602" t="str">
        <f>T("2018")</f>
        <v>2018</v>
      </c>
      <c r="B12602" t="str">
        <f>T("JURIDICO                                          ")</f>
        <v xml:space="preserve">JURIDICO                                          </v>
      </c>
      <c r="C12602" t="str">
        <f>T("SALAMANCA           ")</f>
        <v xml:space="preserve">SALAMANCA           </v>
      </c>
      <c r="D12602" t="str">
        <f>T("GUINDALERA          ")</f>
        <v xml:space="preserve">GUINDALERA          </v>
      </c>
      <c r="E12602" t="str">
        <f>T("TU ")</f>
        <v xml:space="preserve">TU </v>
      </c>
      <c r="F12602" t="str">
        <f>T("TURISMOS       ")</f>
        <v xml:space="preserve">TURISMOS       </v>
      </c>
      <c r="G12602" t="str">
        <f>T("De menos de 8 CABALLOS FISCALES                   ")</f>
        <v xml:space="preserve">De menos de 8 CABALLOS FISCALES                   </v>
      </c>
      <c r="H12602" t="str">
        <f>T("DIESEL                                            ")</f>
        <v xml:space="preserve">DIESEL                                            </v>
      </c>
      <c r="I12602">
        <v>2</v>
      </c>
    </row>
    <row r="12603" spans="1:9">
      <c r="A12603" t="str">
        <f>T("2018")</f>
        <v>2018</v>
      </c>
      <c r="B12603" t="str">
        <f>T("JURIDICO                                          ")</f>
        <v xml:space="preserve">JURIDICO                                          </v>
      </c>
      <c r="C12603" t="str">
        <f>T("SALAMANCA           ")</f>
        <v xml:space="preserve">SALAMANCA           </v>
      </c>
      <c r="D12603" t="str">
        <f>T("GUINDALERA          ")</f>
        <v xml:space="preserve">GUINDALERA          </v>
      </c>
      <c r="E12603" t="str">
        <f>T("TU ")</f>
        <v xml:space="preserve">TU </v>
      </c>
      <c r="F12603" t="str">
        <f>T("TURISMOS       ")</f>
        <v xml:space="preserve">TURISMOS       </v>
      </c>
      <c r="G12603" t="str">
        <f>T("De 8 a 11,99 CABALLOS FISCALES                    ")</f>
        <v xml:space="preserve">De 8 a 11,99 CABALLOS FISCALES                    </v>
      </c>
      <c r="H12603" t="str">
        <f>T("DIESEL                                            ")</f>
        <v xml:space="preserve">DIESEL                                            </v>
      </c>
      <c r="I12603">
        <v>182</v>
      </c>
    </row>
    <row r="12604" spans="1:9">
      <c r="A12604" t="str">
        <f>T("2018")</f>
        <v>2018</v>
      </c>
      <c r="B12604" t="str">
        <f>T("JURIDICO                                          ")</f>
        <v xml:space="preserve">JURIDICO                                          </v>
      </c>
      <c r="C12604" t="str">
        <f>T("SALAMANCA           ")</f>
        <v xml:space="preserve">SALAMANCA           </v>
      </c>
      <c r="D12604" t="str">
        <f>T("GUINDALERA          ")</f>
        <v xml:space="preserve">GUINDALERA          </v>
      </c>
      <c r="E12604" t="str">
        <f>T("TU ")</f>
        <v xml:space="preserve">TU </v>
      </c>
      <c r="F12604" t="str">
        <f>T("TURISMOS       ")</f>
        <v xml:space="preserve">TURISMOS       </v>
      </c>
      <c r="G12604" t="str">
        <f>T("De 12 a 15,99 CABALLOS FISCALES                   ")</f>
        <v xml:space="preserve">De 12 a 15,99 CABALLOS FISCALES                   </v>
      </c>
      <c r="H12604" t="str">
        <f>T("DIESEL                                            ")</f>
        <v xml:space="preserve">DIESEL                                            </v>
      </c>
      <c r="I12604">
        <v>791</v>
      </c>
    </row>
    <row r="12605" spans="1:9">
      <c r="A12605" t="str">
        <f>T("2018")</f>
        <v>2018</v>
      </c>
      <c r="B12605" t="str">
        <f>T("JURIDICO                                          ")</f>
        <v xml:space="preserve">JURIDICO                                          </v>
      </c>
      <c r="C12605" t="str">
        <f>T("SALAMANCA           ")</f>
        <v xml:space="preserve">SALAMANCA           </v>
      </c>
      <c r="D12605" t="str">
        <f>T("GUINDALERA          ")</f>
        <v xml:space="preserve">GUINDALERA          </v>
      </c>
      <c r="E12605" t="str">
        <f>T("TU ")</f>
        <v xml:space="preserve">TU </v>
      </c>
      <c r="F12605" t="str">
        <f>T("TURISMOS       ")</f>
        <v xml:space="preserve">TURISMOS       </v>
      </c>
      <c r="G12605" t="str">
        <f>T("De 16 a 19,99 CABALLOS FISCALES                   ")</f>
        <v xml:space="preserve">De 16 a 19,99 CABALLOS FISCALES                   </v>
      </c>
      <c r="H12605" t="str">
        <f>T("DIESEL                                            ")</f>
        <v xml:space="preserve">DIESEL                                            </v>
      </c>
      <c r="I12605">
        <v>199</v>
      </c>
    </row>
    <row r="12606" spans="1:9">
      <c r="A12606" t="str">
        <f>T("2018")</f>
        <v>2018</v>
      </c>
      <c r="B12606" t="str">
        <f>T("JURIDICO                                          ")</f>
        <v xml:space="preserve">JURIDICO                                          </v>
      </c>
      <c r="C12606" t="str">
        <f>T("SALAMANCA           ")</f>
        <v xml:space="preserve">SALAMANCA           </v>
      </c>
      <c r="D12606" t="str">
        <f>T("GUINDALERA          ")</f>
        <v xml:space="preserve">GUINDALERA          </v>
      </c>
      <c r="E12606" t="str">
        <f>T("TU ")</f>
        <v xml:space="preserve">TU </v>
      </c>
      <c r="F12606" t="str">
        <f>T("TURISMOS       ")</f>
        <v xml:space="preserve">TURISMOS       </v>
      </c>
      <c r="G12606" t="str">
        <f>T("De 20 CABALLOS FISCALES en adelante               ")</f>
        <v xml:space="preserve">De 20 CABALLOS FISCALES en adelante               </v>
      </c>
      <c r="H12606" t="str">
        <f>T("DIESEL                                            ")</f>
        <v xml:space="preserve">DIESEL                                            </v>
      </c>
      <c r="I12606">
        <v>26</v>
      </c>
    </row>
    <row r="12607" spans="1:9">
      <c r="A12607" t="str">
        <f>T("2018")</f>
        <v>2018</v>
      </c>
      <c r="B12607" t="str">
        <f>T("JURIDICO                                          ")</f>
        <v xml:space="preserve">JURIDICO                                          </v>
      </c>
      <c r="C12607" t="str">
        <f>T("SALAMANCA           ")</f>
        <v xml:space="preserve">SALAMANCA           </v>
      </c>
      <c r="D12607" t="str">
        <f>T("LISTA               ")</f>
        <v xml:space="preserve">LISTA               </v>
      </c>
      <c r="E12607" t="str">
        <f>T("TU ")</f>
        <v xml:space="preserve">TU </v>
      </c>
      <c r="F12607" t="str">
        <f>T("TURISMOS       ")</f>
        <v xml:space="preserve">TURISMOS       </v>
      </c>
      <c r="G12607" t="str">
        <f>T("De 8 a 11,99 CABALLOS FISCALES                    ")</f>
        <v xml:space="preserve">De 8 a 11,99 CABALLOS FISCALES                    </v>
      </c>
      <c r="H12607" t="str">
        <f>T("DIESEL                                            ")</f>
        <v xml:space="preserve">DIESEL                                            </v>
      </c>
      <c r="I12607">
        <v>439</v>
      </c>
    </row>
    <row r="12608" spans="1:9">
      <c r="A12608" t="str">
        <f>T("2018")</f>
        <v>2018</v>
      </c>
      <c r="B12608" t="str">
        <f>T("JURIDICO                                          ")</f>
        <v xml:space="preserve">JURIDICO                                          </v>
      </c>
      <c r="C12608" t="str">
        <f>T("SALAMANCA           ")</f>
        <v xml:space="preserve">SALAMANCA           </v>
      </c>
      <c r="D12608" t="str">
        <f>T("LISTA               ")</f>
        <v xml:space="preserve">LISTA               </v>
      </c>
      <c r="E12608" t="str">
        <f>T("TU ")</f>
        <v xml:space="preserve">TU </v>
      </c>
      <c r="F12608" t="str">
        <f>T("TURISMOS       ")</f>
        <v xml:space="preserve">TURISMOS       </v>
      </c>
      <c r="G12608" t="str">
        <f>T("De 12 a 15,99 CABALLOS FISCALES                   ")</f>
        <v xml:space="preserve">De 12 a 15,99 CABALLOS FISCALES                   </v>
      </c>
      <c r="H12608" t="str">
        <f>T("DIESEL                                            ")</f>
        <v xml:space="preserve">DIESEL                                            </v>
      </c>
      <c r="I12608">
        <v>415</v>
      </c>
    </row>
    <row r="12609" spans="1:9">
      <c r="A12609" t="str">
        <f>T("2018")</f>
        <v>2018</v>
      </c>
      <c r="B12609" t="str">
        <f>T("JURIDICO                                          ")</f>
        <v xml:space="preserve">JURIDICO                                          </v>
      </c>
      <c r="C12609" t="str">
        <f>T("SALAMANCA           ")</f>
        <v xml:space="preserve">SALAMANCA           </v>
      </c>
      <c r="D12609" t="str">
        <f>T("LISTA               ")</f>
        <v xml:space="preserve">LISTA               </v>
      </c>
      <c r="E12609" t="str">
        <f>T("TU ")</f>
        <v xml:space="preserve">TU </v>
      </c>
      <c r="F12609" t="str">
        <f>T("TURISMOS       ")</f>
        <v xml:space="preserve">TURISMOS       </v>
      </c>
      <c r="G12609" t="str">
        <f>T("De 16 a 19,99 CABALLOS FISCALES                   ")</f>
        <v xml:space="preserve">De 16 a 19,99 CABALLOS FISCALES                   </v>
      </c>
      <c r="H12609" t="str">
        <f>T("DIESEL                                            ")</f>
        <v xml:space="preserve">DIESEL                                            </v>
      </c>
      <c r="I12609">
        <v>320</v>
      </c>
    </row>
    <row r="12610" spans="1:9">
      <c r="A12610" t="str">
        <f>T("2018")</f>
        <v>2018</v>
      </c>
      <c r="B12610" t="str">
        <f>T("JURIDICO                                          ")</f>
        <v xml:space="preserve">JURIDICO                                          </v>
      </c>
      <c r="C12610" t="str">
        <f>T("SALAMANCA           ")</f>
        <v xml:space="preserve">SALAMANCA           </v>
      </c>
      <c r="D12610" t="str">
        <f>T("LISTA               ")</f>
        <v xml:space="preserve">LISTA               </v>
      </c>
      <c r="E12610" t="str">
        <f>T("TU ")</f>
        <v xml:space="preserve">TU </v>
      </c>
      <c r="F12610" t="str">
        <f>T("TURISMOS       ")</f>
        <v xml:space="preserve">TURISMOS       </v>
      </c>
      <c r="G12610" t="str">
        <f>T("De 20 CABALLOS FISCALES en adelante               ")</f>
        <v xml:space="preserve">De 20 CABALLOS FISCALES en adelante               </v>
      </c>
      <c r="H12610" t="str">
        <f>T("DIESEL                                            ")</f>
        <v xml:space="preserve">DIESEL                                            </v>
      </c>
      <c r="I12610">
        <v>18</v>
      </c>
    </row>
    <row r="12611" spans="1:9">
      <c r="A12611" t="str">
        <f>T("2018")</f>
        <v>2018</v>
      </c>
      <c r="B12611" t="str">
        <f>T("JURIDICO                                          ")</f>
        <v xml:space="preserve">JURIDICO                                          </v>
      </c>
      <c r="C12611" t="str">
        <f>T("SALAMANCA           ")</f>
        <v xml:space="preserve">SALAMANCA           </v>
      </c>
      <c r="D12611" t="str">
        <f>T("CASTELLANA          ")</f>
        <v xml:space="preserve">CASTELLANA          </v>
      </c>
      <c r="E12611" t="str">
        <f>T("TU ")</f>
        <v xml:space="preserve">TU </v>
      </c>
      <c r="F12611" t="str">
        <f>T("TURISMOS       ")</f>
        <v xml:space="preserve">TURISMOS       </v>
      </c>
      <c r="G12611" t="str">
        <f>T("De menos de 8 CABALLOS FISCALES                   ")</f>
        <v xml:space="preserve">De menos de 8 CABALLOS FISCALES                   </v>
      </c>
      <c r="H12611" t="str">
        <f>T("DIESEL                                            ")</f>
        <v xml:space="preserve">DIESEL                                            </v>
      </c>
      <c r="I12611">
        <v>2</v>
      </c>
    </row>
    <row r="12612" spans="1:9">
      <c r="A12612" t="str">
        <f>T("2018")</f>
        <v>2018</v>
      </c>
      <c r="B12612" t="str">
        <f>T("JURIDICO                                          ")</f>
        <v xml:space="preserve">JURIDICO                                          </v>
      </c>
      <c r="C12612" t="str">
        <f>T("SALAMANCA           ")</f>
        <v xml:space="preserve">SALAMANCA           </v>
      </c>
      <c r="D12612" t="str">
        <f>T("CASTELLANA          ")</f>
        <v xml:space="preserve">CASTELLANA          </v>
      </c>
      <c r="E12612" t="str">
        <f>T("TU ")</f>
        <v xml:space="preserve">TU </v>
      </c>
      <c r="F12612" t="str">
        <f>T("TURISMOS       ")</f>
        <v xml:space="preserve">TURISMOS       </v>
      </c>
      <c r="G12612" t="str">
        <f>T("De 8 a 11,99 CABALLOS FISCALES                    ")</f>
        <v xml:space="preserve">De 8 a 11,99 CABALLOS FISCALES                    </v>
      </c>
      <c r="H12612" t="str">
        <f>T("DIESEL                                            ")</f>
        <v xml:space="preserve">DIESEL                                            </v>
      </c>
      <c r="I12612">
        <v>185</v>
      </c>
    </row>
    <row r="12613" spans="1:9">
      <c r="A12613" t="str">
        <f>T("2018")</f>
        <v>2018</v>
      </c>
      <c r="B12613" t="str">
        <f>T("JURIDICO                                          ")</f>
        <v xml:space="preserve">JURIDICO                                          </v>
      </c>
      <c r="C12613" t="str">
        <f>T("SALAMANCA           ")</f>
        <v xml:space="preserve">SALAMANCA           </v>
      </c>
      <c r="D12613" t="str">
        <f>T("CASTELLANA          ")</f>
        <v xml:space="preserve">CASTELLANA          </v>
      </c>
      <c r="E12613" t="str">
        <f>T("TU ")</f>
        <v xml:space="preserve">TU </v>
      </c>
      <c r="F12613" t="str">
        <f>T("TURISMOS       ")</f>
        <v xml:space="preserve">TURISMOS       </v>
      </c>
      <c r="G12613" t="str">
        <f>T("De 12 a 15,99 CABALLOS FISCALES                   ")</f>
        <v xml:space="preserve">De 12 a 15,99 CABALLOS FISCALES                   </v>
      </c>
      <c r="H12613" t="str">
        <f>T("DIESEL                                            ")</f>
        <v xml:space="preserve">DIESEL                                            </v>
      </c>
      <c r="I12613">
        <v>748</v>
      </c>
    </row>
    <row r="12614" spans="1:9">
      <c r="A12614" t="str">
        <f>T("2018")</f>
        <v>2018</v>
      </c>
      <c r="B12614" t="str">
        <f>T("JURIDICO                                          ")</f>
        <v xml:space="preserve">JURIDICO                                          </v>
      </c>
      <c r="C12614" t="str">
        <f>T("SALAMANCA           ")</f>
        <v xml:space="preserve">SALAMANCA           </v>
      </c>
      <c r="D12614" t="str">
        <f>T("CASTELLANA          ")</f>
        <v xml:space="preserve">CASTELLANA          </v>
      </c>
      <c r="E12614" t="str">
        <f>T("TU ")</f>
        <v xml:space="preserve">TU </v>
      </c>
      <c r="F12614" t="str">
        <f>T("TURISMOS       ")</f>
        <v xml:space="preserve">TURISMOS       </v>
      </c>
      <c r="G12614" t="str">
        <f>T("De 16 a 19,99 CABALLOS FISCALES                   ")</f>
        <v xml:space="preserve">De 16 a 19,99 CABALLOS FISCALES                   </v>
      </c>
      <c r="H12614" t="str">
        <f>T("DIESEL                                            ")</f>
        <v xml:space="preserve">DIESEL                                            </v>
      </c>
      <c r="I12614">
        <v>425</v>
      </c>
    </row>
    <row r="12615" spans="1:9">
      <c r="A12615" t="str">
        <f>T("2018")</f>
        <v>2018</v>
      </c>
      <c r="B12615" t="str">
        <f>T("JURIDICO                                          ")</f>
        <v xml:space="preserve">JURIDICO                                          </v>
      </c>
      <c r="C12615" t="str">
        <f>T("SALAMANCA           ")</f>
        <v xml:space="preserve">SALAMANCA           </v>
      </c>
      <c r="D12615" t="str">
        <f>T("CASTELLANA          ")</f>
        <v xml:space="preserve">CASTELLANA          </v>
      </c>
      <c r="E12615" t="str">
        <f>T("TU ")</f>
        <v xml:space="preserve">TU </v>
      </c>
      <c r="F12615" t="str">
        <f>T("TURISMOS       ")</f>
        <v xml:space="preserve">TURISMOS       </v>
      </c>
      <c r="G12615" t="str">
        <f>T("De 20 CABALLOS FISCALES en adelante               ")</f>
        <v xml:space="preserve">De 20 CABALLOS FISCALES en adelante               </v>
      </c>
      <c r="H12615" t="str">
        <f>T("DIESEL                                            ")</f>
        <v xml:space="preserve">DIESEL                                            </v>
      </c>
      <c r="I12615">
        <v>71</v>
      </c>
    </row>
    <row r="12616" spans="1:9">
      <c r="A12616" t="str">
        <f>T("2018")</f>
        <v>2018</v>
      </c>
      <c r="B12616" t="str">
        <f>T("FISICO                                            ")</f>
        <v xml:space="preserve">FISICO                                            </v>
      </c>
      <c r="C12616" t="str">
        <f>T("SALAMANCA           ")</f>
        <v xml:space="preserve">SALAMANCA           </v>
      </c>
      <c r="D12616" t="str">
        <f>T("RECOLETOS           ")</f>
        <v xml:space="preserve">RECOLETOS           </v>
      </c>
      <c r="E12616" t="str">
        <f>T("TU ")</f>
        <v xml:space="preserve">TU </v>
      </c>
      <c r="F12616" t="str">
        <f>T("TURISMOS       ")</f>
        <v xml:space="preserve">TURISMOS       </v>
      </c>
      <c r="G12616" t="str">
        <f>T("De menos de 8 CABALLOS FISCALES                   ")</f>
        <v xml:space="preserve">De menos de 8 CABALLOS FISCALES                   </v>
      </c>
      <c r="H12616" t="str">
        <f>T("ELÉCTRICO                                         ")</f>
        <v xml:space="preserve">ELÉCTRICO                                         </v>
      </c>
      <c r="I12616">
        <v>1</v>
      </c>
    </row>
    <row r="12617" spans="1:9">
      <c r="A12617" t="str">
        <f>T("2018")</f>
        <v>2018</v>
      </c>
      <c r="B12617" t="str">
        <f>T("FISICO                                            ")</f>
        <v xml:space="preserve">FISICO                                            </v>
      </c>
      <c r="C12617" t="str">
        <f>T("SALAMANCA           ")</f>
        <v xml:space="preserve">SALAMANCA           </v>
      </c>
      <c r="D12617" t="str">
        <f>T("RECOLETOS           ")</f>
        <v xml:space="preserve">RECOLETOS           </v>
      </c>
      <c r="E12617" t="str">
        <f>T("TU ")</f>
        <v xml:space="preserve">TU </v>
      </c>
      <c r="F12617" t="str">
        <f>T("TURISMOS       ")</f>
        <v xml:space="preserve">TURISMOS       </v>
      </c>
      <c r="G12617" t="str">
        <f>T("De 8 a 11,99 CABALLOS FISCALES                    ")</f>
        <v xml:space="preserve">De 8 a 11,99 CABALLOS FISCALES                    </v>
      </c>
      <c r="H12617" t="str">
        <f>T("ELÉCTRICO                                         ")</f>
        <v xml:space="preserve">ELÉCTRICO                                         </v>
      </c>
      <c r="I12617">
        <v>2</v>
      </c>
    </row>
    <row r="12618" spans="1:9">
      <c r="A12618" t="str">
        <f>T("2018")</f>
        <v>2018</v>
      </c>
      <c r="B12618" t="str">
        <f>T("FISICO                                            ")</f>
        <v xml:space="preserve">FISICO                                            </v>
      </c>
      <c r="C12618" t="str">
        <f>T("SALAMANCA           ")</f>
        <v xml:space="preserve">SALAMANCA           </v>
      </c>
      <c r="D12618" t="str">
        <f>T("RECOLETOS           ")</f>
        <v xml:space="preserve">RECOLETOS           </v>
      </c>
      <c r="E12618" t="str">
        <f>T("TU ")</f>
        <v xml:space="preserve">TU </v>
      </c>
      <c r="F12618" t="str">
        <f>T("TURISMOS       ")</f>
        <v xml:space="preserve">TURISMOS       </v>
      </c>
      <c r="G12618" t="str">
        <f>T("De 12 a 15,99 CABALLOS FISCALES                   ")</f>
        <v xml:space="preserve">De 12 a 15,99 CABALLOS FISCALES                   </v>
      </c>
      <c r="H12618" t="str">
        <f>T("ELÉCTRICO                                         ")</f>
        <v xml:space="preserve">ELÉCTRICO                                         </v>
      </c>
      <c r="I12618">
        <v>1</v>
      </c>
    </row>
    <row r="12619" spans="1:9">
      <c r="A12619" t="str">
        <f>T("2018")</f>
        <v>2018</v>
      </c>
      <c r="B12619" t="str">
        <f>T("FISICO                                            ")</f>
        <v xml:space="preserve">FISICO                                            </v>
      </c>
      <c r="C12619" t="str">
        <f>T("SALAMANCA           ")</f>
        <v xml:space="preserve">SALAMANCA           </v>
      </c>
      <c r="D12619" t="str">
        <f>T("GOYA                ")</f>
        <v xml:space="preserve">GOYA                </v>
      </c>
      <c r="E12619" t="str">
        <f>T("TU ")</f>
        <v xml:space="preserve">TU </v>
      </c>
      <c r="F12619" t="str">
        <f>T("TURISMOS       ")</f>
        <v xml:space="preserve">TURISMOS       </v>
      </c>
      <c r="G12619" t="str">
        <f>T("De 12 a 15,99 CABALLOS FISCALES                   ")</f>
        <v xml:space="preserve">De 12 a 15,99 CABALLOS FISCALES                   </v>
      </c>
      <c r="H12619" t="str">
        <f>T("ELÉCTRICO                                         ")</f>
        <v xml:space="preserve">ELÉCTRICO                                         </v>
      </c>
      <c r="I12619">
        <v>1</v>
      </c>
    </row>
    <row r="12620" spans="1:9">
      <c r="A12620" t="str">
        <f>T("2018")</f>
        <v>2018</v>
      </c>
      <c r="B12620" t="str">
        <f>T("FISICO                                            ")</f>
        <v xml:space="preserve">FISICO                                            </v>
      </c>
      <c r="C12620" t="str">
        <f>T("SALAMANCA           ")</f>
        <v xml:space="preserve">SALAMANCA           </v>
      </c>
      <c r="D12620" t="str">
        <f>T("GOYA                ")</f>
        <v xml:space="preserve">GOYA                </v>
      </c>
      <c r="E12620" t="str">
        <f>T("TU ")</f>
        <v xml:space="preserve">TU </v>
      </c>
      <c r="F12620" t="str">
        <f>T("TURISMOS       ")</f>
        <v xml:space="preserve">TURISMOS       </v>
      </c>
      <c r="G12620" t="str">
        <f>T("De 20 CABALLOS FISCALES en adelante               ")</f>
        <v xml:space="preserve">De 20 CABALLOS FISCALES en adelante               </v>
      </c>
      <c r="H12620" t="str">
        <f>T("ELÉCTRICO                                         ")</f>
        <v xml:space="preserve">ELÉCTRICO                                         </v>
      </c>
      <c r="I12620">
        <v>1</v>
      </c>
    </row>
    <row r="12621" spans="1:9">
      <c r="A12621" t="str">
        <f>T("2018")</f>
        <v>2018</v>
      </c>
      <c r="B12621" t="str">
        <f>T("FISICO                                            ")</f>
        <v xml:space="preserve">FISICO                                            </v>
      </c>
      <c r="C12621" t="str">
        <f>T("SALAMANCA           ")</f>
        <v xml:space="preserve">SALAMANCA           </v>
      </c>
      <c r="D12621" t="str">
        <f>T("FUENTE DEL BERRO    ")</f>
        <v xml:space="preserve">FUENTE DEL BERRO    </v>
      </c>
      <c r="E12621" t="str">
        <f>T("TU ")</f>
        <v xml:space="preserve">TU </v>
      </c>
      <c r="F12621" t="str">
        <f>T("TURISMOS       ")</f>
        <v xml:space="preserve">TURISMOS       </v>
      </c>
      <c r="G12621" t="str">
        <f>T("De 12 a 15,99 CABALLOS FISCALES                   ")</f>
        <v xml:space="preserve">De 12 a 15,99 CABALLOS FISCALES                   </v>
      </c>
      <c r="H12621" t="str">
        <f>T("ELÉCTRICO                                         ")</f>
        <v xml:space="preserve">ELÉCTRICO                                         </v>
      </c>
      <c r="I12621">
        <v>2</v>
      </c>
    </row>
    <row r="12622" spans="1:9">
      <c r="A12622" t="str">
        <f>T("2018")</f>
        <v>2018</v>
      </c>
      <c r="B12622" t="str">
        <f>T("FISICO                                            ")</f>
        <v xml:space="preserve">FISICO                                            </v>
      </c>
      <c r="C12622" t="str">
        <f>T("SALAMANCA           ")</f>
        <v xml:space="preserve">SALAMANCA           </v>
      </c>
      <c r="D12622" t="str">
        <f>T("GUINDALERA          ")</f>
        <v xml:space="preserve">GUINDALERA          </v>
      </c>
      <c r="E12622" t="str">
        <f>T("TU ")</f>
        <v xml:space="preserve">TU </v>
      </c>
      <c r="F12622" t="str">
        <f>T("TURISMOS       ")</f>
        <v xml:space="preserve">TURISMOS       </v>
      </c>
      <c r="G12622" t="str">
        <f>T("De menos de 8 CABALLOS FISCALES                   ")</f>
        <v xml:space="preserve">De menos de 8 CABALLOS FISCALES                   </v>
      </c>
      <c r="H12622" t="str">
        <f>T("ELÉCTRICO                                         ")</f>
        <v xml:space="preserve">ELÉCTRICO                                         </v>
      </c>
      <c r="I12622">
        <v>1</v>
      </c>
    </row>
    <row r="12623" spans="1:9">
      <c r="A12623" t="str">
        <f>T("2018")</f>
        <v>2018</v>
      </c>
      <c r="B12623" t="str">
        <f>T("FISICO                                            ")</f>
        <v xml:space="preserve">FISICO                                            </v>
      </c>
      <c r="C12623" t="str">
        <f>T("SALAMANCA           ")</f>
        <v xml:space="preserve">SALAMANCA           </v>
      </c>
      <c r="D12623" t="str">
        <f>T("GUINDALERA          ")</f>
        <v xml:space="preserve">GUINDALERA          </v>
      </c>
      <c r="E12623" t="str">
        <f>T("TU ")</f>
        <v xml:space="preserve">TU </v>
      </c>
      <c r="F12623" t="str">
        <f>T("TURISMOS       ")</f>
        <v xml:space="preserve">TURISMOS       </v>
      </c>
      <c r="G12623" t="str">
        <f>T("De 8 a 11,99 CABALLOS FISCALES                    ")</f>
        <v xml:space="preserve">De 8 a 11,99 CABALLOS FISCALES                    </v>
      </c>
      <c r="H12623" t="str">
        <f>T("ELÉCTRICO                                         ")</f>
        <v xml:space="preserve">ELÉCTRICO                                         </v>
      </c>
      <c r="I12623">
        <v>5</v>
      </c>
    </row>
    <row r="12624" spans="1:9">
      <c r="A12624" t="str">
        <f>T("2018")</f>
        <v>2018</v>
      </c>
      <c r="B12624" t="str">
        <f>T("FISICO                                            ")</f>
        <v xml:space="preserve">FISICO                                            </v>
      </c>
      <c r="C12624" t="str">
        <f>T("SALAMANCA           ")</f>
        <v xml:space="preserve">SALAMANCA           </v>
      </c>
      <c r="D12624" t="str">
        <f>T("GUINDALERA          ")</f>
        <v xml:space="preserve">GUINDALERA          </v>
      </c>
      <c r="E12624" t="str">
        <f>T("TU ")</f>
        <v xml:space="preserve">TU </v>
      </c>
      <c r="F12624" t="str">
        <f>T("TURISMOS       ")</f>
        <v xml:space="preserve">TURISMOS       </v>
      </c>
      <c r="G12624" t="str">
        <f>T("De 12 a 15,99 CABALLOS FISCALES                   ")</f>
        <v xml:space="preserve">De 12 a 15,99 CABALLOS FISCALES                   </v>
      </c>
      <c r="H12624" t="str">
        <f>T("ELÉCTRICO                                         ")</f>
        <v xml:space="preserve">ELÉCTRICO                                         </v>
      </c>
      <c r="I12624">
        <v>3</v>
      </c>
    </row>
    <row r="12625" spans="1:9">
      <c r="A12625" t="str">
        <f>T("2018")</f>
        <v>2018</v>
      </c>
      <c r="B12625" t="str">
        <f>T("FISICO                                            ")</f>
        <v xml:space="preserve">FISICO                                            </v>
      </c>
      <c r="C12625" t="str">
        <f>T("SALAMANCA           ")</f>
        <v xml:space="preserve">SALAMANCA           </v>
      </c>
      <c r="D12625" t="str">
        <f>T("LISTA               ")</f>
        <v xml:space="preserve">LISTA               </v>
      </c>
      <c r="E12625" t="str">
        <f>T("TU ")</f>
        <v xml:space="preserve">TU </v>
      </c>
      <c r="F12625" t="str">
        <f>T("TURISMOS       ")</f>
        <v xml:space="preserve">TURISMOS       </v>
      </c>
      <c r="G12625" t="str">
        <f>T("De menos de 8 CABALLOS FISCALES                   ")</f>
        <v xml:space="preserve">De menos de 8 CABALLOS FISCALES                   </v>
      </c>
      <c r="H12625" t="str">
        <f>T("ELÉCTRICO                                         ")</f>
        <v xml:space="preserve">ELÉCTRICO                                         </v>
      </c>
      <c r="I12625">
        <v>3</v>
      </c>
    </row>
    <row r="12626" spans="1:9">
      <c r="A12626" t="str">
        <f>T("2018")</f>
        <v>2018</v>
      </c>
      <c r="B12626" t="str">
        <f>T("FISICO                                            ")</f>
        <v xml:space="preserve">FISICO                                            </v>
      </c>
      <c r="C12626" t="str">
        <f>T("SALAMANCA           ")</f>
        <v xml:space="preserve">SALAMANCA           </v>
      </c>
      <c r="D12626" t="str">
        <f>T("CASTELLANA          ")</f>
        <v xml:space="preserve">CASTELLANA          </v>
      </c>
      <c r="E12626" t="str">
        <f>T("TU ")</f>
        <v xml:space="preserve">TU </v>
      </c>
      <c r="F12626" t="str">
        <f>T("TURISMOS       ")</f>
        <v xml:space="preserve">TURISMOS       </v>
      </c>
      <c r="G12626" t="str">
        <f>T("De menos de 8 CABALLOS FISCALES                   ")</f>
        <v xml:space="preserve">De menos de 8 CABALLOS FISCALES                   </v>
      </c>
      <c r="H12626" t="str">
        <f>T("ELÉCTRICO                                         ")</f>
        <v xml:space="preserve">ELÉCTRICO                                         </v>
      </c>
      <c r="I12626">
        <v>2</v>
      </c>
    </row>
    <row r="12627" spans="1:9">
      <c r="A12627" t="str">
        <f>T("2018")</f>
        <v>2018</v>
      </c>
      <c r="B12627" t="str">
        <f>T("JURIDICO                                          ")</f>
        <v xml:space="preserve">JURIDICO                                          </v>
      </c>
      <c r="C12627" t="str">
        <f>T("SALAMANCA           ")</f>
        <v xml:space="preserve">SALAMANCA           </v>
      </c>
      <c r="D12627" t="str">
        <f>T("RECOLETOS           ")</f>
        <v xml:space="preserve">RECOLETOS           </v>
      </c>
      <c r="E12627" t="str">
        <f>T("TU ")</f>
        <v xml:space="preserve">TU </v>
      </c>
      <c r="F12627" t="str">
        <f>T("TURISMOS       ")</f>
        <v xml:space="preserve">TURISMOS       </v>
      </c>
      <c r="G12627" t="str">
        <f>T("De menos de 8 CABALLOS FISCALES                   ")</f>
        <v xml:space="preserve">De menos de 8 CABALLOS FISCALES                   </v>
      </c>
      <c r="H12627" t="str">
        <f>T("ELÉCTRICO                                         ")</f>
        <v xml:space="preserve">ELÉCTRICO                                         </v>
      </c>
      <c r="I12627">
        <v>2</v>
      </c>
    </row>
    <row r="12628" spans="1:9">
      <c r="A12628" t="str">
        <f>T("2018")</f>
        <v>2018</v>
      </c>
      <c r="B12628" t="str">
        <f>T("JURIDICO                                          ")</f>
        <v xml:space="preserve">JURIDICO                                          </v>
      </c>
      <c r="C12628" t="str">
        <f>T("SALAMANCA           ")</f>
        <v xml:space="preserve">SALAMANCA           </v>
      </c>
      <c r="D12628" t="str">
        <f>T("RECOLETOS           ")</f>
        <v xml:space="preserve">RECOLETOS           </v>
      </c>
      <c r="E12628" t="str">
        <f>T("TU ")</f>
        <v xml:space="preserve">TU </v>
      </c>
      <c r="F12628" t="str">
        <f>T("TURISMOS       ")</f>
        <v xml:space="preserve">TURISMOS       </v>
      </c>
      <c r="G12628" t="str">
        <f>T("De 8 a 11,99 CABALLOS FISCALES                    ")</f>
        <v xml:space="preserve">De 8 a 11,99 CABALLOS FISCALES                    </v>
      </c>
      <c r="H12628" t="str">
        <f>T("ELÉCTRICO                                         ")</f>
        <v xml:space="preserve">ELÉCTRICO                                         </v>
      </c>
      <c r="I12628">
        <v>7</v>
      </c>
    </row>
    <row r="12629" spans="1:9">
      <c r="A12629" t="str">
        <f>T("2018")</f>
        <v>2018</v>
      </c>
      <c r="B12629" t="str">
        <f>T("JURIDICO                                          ")</f>
        <v xml:space="preserve">JURIDICO                                          </v>
      </c>
      <c r="C12629" t="str">
        <f>T("SALAMANCA           ")</f>
        <v xml:space="preserve">SALAMANCA           </v>
      </c>
      <c r="D12629" t="str">
        <f>T("RECOLETOS           ")</f>
        <v xml:space="preserve">RECOLETOS           </v>
      </c>
      <c r="E12629" t="str">
        <f>T("TU ")</f>
        <v xml:space="preserve">TU </v>
      </c>
      <c r="F12629" t="str">
        <f>T("TURISMOS       ")</f>
        <v xml:space="preserve">TURISMOS       </v>
      </c>
      <c r="G12629" t="str">
        <f>T("De 12 a 15,99 CABALLOS FISCALES                   ")</f>
        <v xml:space="preserve">De 12 a 15,99 CABALLOS FISCALES                   </v>
      </c>
      <c r="H12629" t="str">
        <f>T("ELÉCTRICO                                         ")</f>
        <v xml:space="preserve">ELÉCTRICO                                         </v>
      </c>
      <c r="I12629">
        <v>3</v>
      </c>
    </row>
    <row r="12630" spans="1:9">
      <c r="A12630" t="str">
        <f>T("2018")</f>
        <v>2018</v>
      </c>
      <c r="B12630" t="str">
        <f>T("JURIDICO                                          ")</f>
        <v xml:space="preserve">JURIDICO                                          </v>
      </c>
      <c r="C12630" t="str">
        <f>T("SALAMANCA           ")</f>
        <v xml:space="preserve">SALAMANCA           </v>
      </c>
      <c r="D12630" t="str">
        <f>T("GOYA                ")</f>
        <v xml:space="preserve">GOYA                </v>
      </c>
      <c r="E12630" t="str">
        <f>T("TU ")</f>
        <v xml:space="preserve">TU </v>
      </c>
      <c r="F12630" t="str">
        <f>T("TURISMOS       ")</f>
        <v xml:space="preserve">TURISMOS       </v>
      </c>
      <c r="G12630" t="str">
        <f>T("De menos de 8 CABALLOS FISCALES                   ")</f>
        <v xml:space="preserve">De menos de 8 CABALLOS FISCALES                   </v>
      </c>
      <c r="H12630" t="str">
        <f>T("ELÉCTRICO                                         ")</f>
        <v xml:space="preserve">ELÉCTRICO                                         </v>
      </c>
      <c r="I12630">
        <v>2</v>
      </c>
    </row>
    <row r="12631" spans="1:9">
      <c r="A12631" t="str">
        <f>T("2018")</f>
        <v>2018</v>
      </c>
      <c r="B12631" t="str">
        <f>T("JURIDICO                                          ")</f>
        <v xml:space="preserve">JURIDICO                                          </v>
      </c>
      <c r="C12631" t="str">
        <f>T("SALAMANCA           ")</f>
        <v xml:space="preserve">SALAMANCA           </v>
      </c>
      <c r="D12631" t="str">
        <f>T("GOYA                ")</f>
        <v xml:space="preserve">GOYA                </v>
      </c>
      <c r="E12631" t="str">
        <f>T("TU ")</f>
        <v xml:space="preserve">TU </v>
      </c>
      <c r="F12631" t="str">
        <f>T("TURISMOS       ")</f>
        <v xml:space="preserve">TURISMOS       </v>
      </c>
      <c r="G12631" t="str">
        <f>T("De 12 a 15,99 CABALLOS FISCALES                   ")</f>
        <v xml:space="preserve">De 12 a 15,99 CABALLOS FISCALES                   </v>
      </c>
      <c r="H12631" t="str">
        <f>T("ELÉCTRICO                                         ")</f>
        <v xml:space="preserve">ELÉCTRICO                                         </v>
      </c>
      <c r="I12631">
        <v>3</v>
      </c>
    </row>
    <row r="12632" spans="1:9">
      <c r="A12632" t="str">
        <f>T("2018")</f>
        <v>2018</v>
      </c>
      <c r="B12632" t="str">
        <f>T("JURIDICO                                          ")</f>
        <v xml:space="preserve">JURIDICO                                          </v>
      </c>
      <c r="C12632" t="str">
        <f>T("SALAMANCA           ")</f>
        <v xml:space="preserve">SALAMANCA           </v>
      </c>
      <c r="D12632" t="str">
        <f>T("FUENTE DEL BERRO    ")</f>
        <v xml:space="preserve">FUENTE DEL BERRO    </v>
      </c>
      <c r="E12632" t="str">
        <f>T("TU ")</f>
        <v xml:space="preserve">TU </v>
      </c>
      <c r="F12632" t="str">
        <f>T("TURISMOS       ")</f>
        <v xml:space="preserve">TURISMOS       </v>
      </c>
      <c r="G12632" t="str">
        <f>T("De 8 a 11,99 CABALLOS FISCALES                    ")</f>
        <v xml:space="preserve">De 8 a 11,99 CABALLOS FISCALES                    </v>
      </c>
      <c r="H12632" t="str">
        <f>T("ELÉCTRICO                                         ")</f>
        <v xml:space="preserve">ELÉCTRICO                                         </v>
      </c>
      <c r="I12632">
        <v>2</v>
      </c>
    </row>
    <row r="12633" spans="1:9">
      <c r="A12633" t="str">
        <f>T("2018")</f>
        <v>2018</v>
      </c>
      <c r="B12633" t="str">
        <f>T("JURIDICO                                          ")</f>
        <v xml:space="preserve">JURIDICO                                          </v>
      </c>
      <c r="C12633" t="str">
        <f>T("SALAMANCA           ")</f>
        <v xml:space="preserve">SALAMANCA           </v>
      </c>
      <c r="D12633" t="str">
        <f>T("FUENTE DEL BERRO    ")</f>
        <v xml:space="preserve">FUENTE DEL BERRO    </v>
      </c>
      <c r="E12633" t="str">
        <f>T("TU ")</f>
        <v xml:space="preserve">TU </v>
      </c>
      <c r="F12633" t="str">
        <f>T("TURISMOS       ")</f>
        <v xml:space="preserve">TURISMOS       </v>
      </c>
      <c r="G12633" t="str">
        <f>T("De 12 a 15,99 CABALLOS FISCALES                   ")</f>
        <v xml:space="preserve">De 12 a 15,99 CABALLOS FISCALES                   </v>
      </c>
      <c r="H12633" t="str">
        <f>T("ELÉCTRICO                                         ")</f>
        <v xml:space="preserve">ELÉCTRICO                                         </v>
      </c>
      <c r="I12633">
        <v>4</v>
      </c>
    </row>
    <row r="12634" spans="1:9">
      <c r="A12634" t="str">
        <f>T("2018")</f>
        <v>2018</v>
      </c>
      <c r="B12634" t="str">
        <f>T("JURIDICO                                          ")</f>
        <v xml:space="preserve">JURIDICO                                          </v>
      </c>
      <c r="C12634" t="str">
        <f>T("SALAMANCA           ")</f>
        <v xml:space="preserve">SALAMANCA           </v>
      </c>
      <c r="D12634" t="str">
        <f>T("FUENTE DEL BERRO    ")</f>
        <v xml:space="preserve">FUENTE DEL BERRO    </v>
      </c>
      <c r="E12634" t="str">
        <f>T("TU ")</f>
        <v xml:space="preserve">TU </v>
      </c>
      <c r="F12634" t="str">
        <f>T("TURISMOS       ")</f>
        <v xml:space="preserve">TURISMOS       </v>
      </c>
      <c r="G12634" t="str">
        <f>T("De 16 a 19,99 CABALLOS FISCALES                   ")</f>
        <v xml:space="preserve">De 16 a 19,99 CABALLOS FISCALES                   </v>
      </c>
      <c r="H12634" t="str">
        <f>T("ELÉCTRICO                                         ")</f>
        <v xml:space="preserve">ELÉCTRICO                                         </v>
      </c>
      <c r="I12634">
        <v>1</v>
      </c>
    </row>
    <row r="12635" spans="1:9">
      <c r="A12635" t="str">
        <f>T("2018")</f>
        <v>2018</v>
      </c>
      <c r="B12635" t="str">
        <f>T("JURIDICO                                          ")</f>
        <v xml:space="preserve">JURIDICO                                          </v>
      </c>
      <c r="C12635" t="str">
        <f>T("SALAMANCA           ")</f>
        <v xml:space="preserve">SALAMANCA           </v>
      </c>
      <c r="D12635" t="str">
        <f>T("FUENTE DEL BERRO    ")</f>
        <v xml:space="preserve">FUENTE DEL BERRO    </v>
      </c>
      <c r="E12635" t="str">
        <f>T("TU ")</f>
        <v xml:space="preserve">TU </v>
      </c>
      <c r="F12635" t="str">
        <f>T("TURISMOS       ")</f>
        <v xml:space="preserve">TURISMOS       </v>
      </c>
      <c r="G12635" t="str">
        <f>T("De 20 CABALLOS FISCALES en adelante               ")</f>
        <v xml:space="preserve">De 20 CABALLOS FISCALES en adelante               </v>
      </c>
      <c r="H12635" t="str">
        <f>T("ELÉCTRICO                                         ")</f>
        <v xml:space="preserve">ELÉCTRICO                                         </v>
      </c>
      <c r="I12635">
        <v>1</v>
      </c>
    </row>
    <row r="12636" spans="1:9">
      <c r="A12636" t="str">
        <f>T("2018")</f>
        <v>2018</v>
      </c>
      <c r="B12636" t="str">
        <f>T("JURIDICO                                          ")</f>
        <v xml:space="preserve">JURIDICO                                          </v>
      </c>
      <c r="C12636" t="str">
        <f>T("SALAMANCA           ")</f>
        <v xml:space="preserve">SALAMANCA           </v>
      </c>
      <c r="D12636" t="str">
        <f>T("GUINDALERA          ")</f>
        <v xml:space="preserve">GUINDALERA          </v>
      </c>
      <c r="E12636" t="str">
        <f>T("TU ")</f>
        <v xml:space="preserve">TU </v>
      </c>
      <c r="F12636" t="str">
        <f>T("TURISMOS       ")</f>
        <v xml:space="preserve">TURISMOS       </v>
      </c>
      <c r="G12636" t="str">
        <f>T("De menos de 8 CABALLOS FISCALES                   ")</f>
        <v xml:space="preserve">De menos de 8 CABALLOS FISCALES                   </v>
      </c>
      <c r="H12636" t="str">
        <f>T("ELÉCTRICO                                         ")</f>
        <v xml:space="preserve">ELÉCTRICO                                         </v>
      </c>
      <c r="I12636">
        <v>1</v>
      </c>
    </row>
    <row r="12637" spans="1:9">
      <c r="A12637" t="str">
        <f>T("2018")</f>
        <v>2018</v>
      </c>
      <c r="B12637" t="str">
        <f>T("JURIDICO                                          ")</f>
        <v xml:space="preserve">JURIDICO                                          </v>
      </c>
      <c r="C12637" t="str">
        <f>T("SALAMANCA           ")</f>
        <v xml:space="preserve">SALAMANCA           </v>
      </c>
      <c r="D12637" t="str">
        <f>T("GUINDALERA          ")</f>
        <v xml:space="preserve">GUINDALERA          </v>
      </c>
      <c r="E12637" t="str">
        <f>T("TU ")</f>
        <v xml:space="preserve">TU </v>
      </c>
      <c r="F12637" t="str">
        <f>T("TURISMOS       ")</f>
        <v xml:space="preserve">TURISMOS       </v>
      </c>
      <c r="G12637" t="str">
        <f>T("De 8 a 11,99 CABALLOS FISCALES                    ")</f>
        <v xml:space="preserve">De 8 a 11,99 CABALLOS FISCALES                    </v>
      </c>
      <c r="H12637" t="str">
        <f>T("ELÉCTRICO                                         ")</f>
        <v xml:space="preserve">ELÉCTRICO                                         </v>
      </c>
      <c r="I12637">
        <v>1</v>
      </c>
    </row>
    <row r="12638" spans="1:9">
      <c r="A12638" t="str">
        <f>T("2018")</f>
        <v>2018</v>
      </c>
      <c r="B12638" t="str">
        <f>T("JURIDICO                                          ")</f>
        <v xml:space="preserve">JURIDICO                                          </v>
      </c>
      <c r="C12638" t="str">
        <f>T("SALAMANCA           ")</f>
        <v xml:space="preserve">SALAMANCA           </v>
      </c>
      <c r="D12638" t="str">
        <f>T("GUINDALERA          ")</f>
        <v xml:space="preserve">GUINDALERA          </v>
      </c>
      <c r="E12638" t="str">
        <f>T("TU ")</f>
        <v xml:space="preserve">TU </v>
      </c>
      <c r="F12638" t="str">
        <f>T("TURISMOS       ")</f>
        <v xml:space="preserve">TURISMOS       </v>
      </c>
      <c r="G12638" t="str">
        <f>T("De 12 a 15,99 CABALLOS FISCALES                   ")</f>
        <v xml:space="preserve">De 12 a 15,99 CABALLOS FISCALES                   </v>
      </c>
      <c r="H12638" t="str">
        <f>T("ELÉCTRICO                                         ")</f>
        <v xml:space="preserve">ELÉCTRICO                                         </v>
      </c>
      <c r="I12638">
        <v>1</v>
      </c>
    </row>
    <row r="12639" spans="1:9">
      <c r="A12639" t="str">
        <f>T("2018")</f>
        <v>2018</v>
      </c>
      <c r="B12639" t="str">
        <f>T("JURIDICO                                          ")</f>
        <v xml:space="preserve">JURIDICO                                          </v>
      </c>
      <c r="C12639" t="str">
        <f>T("SALAMANCA           ")</f>
        <v xml:space="preserve">SALAMANCA           </v>
      </c>
      <c r="D12639" t="str">
        <f>T("LISTA               ")</f>
        <v xml:space="preserve">LISTA               </v>
      </c>
      <c r="E12639" t="str">
        <f>T("TU ")</f>
        <v xml:space="preserve">TU </v>
      </c>
      <c r="F12639" t="str">
        <f>T("TURISMOS       ")</f>
        <v xml:space="preserve">TURISMOS       </v>
      </c>
      <c r="G12639" t="str">
        <f>T("De menos de 8 CABALLOS FISCALES                   ")</f>
        <v xml:space="preserve">De menos de 8 CABALLOS FISCALES                   </v>
      </c>
      <c r="H12639" t="str">
        <f>T("ELÉCTRICO                                         ")</f>
        <v xml:space="preserve">ELÉCTRICO                                         </v>
      </c>
      <c r="I12639">
        <v>1</v>
      </c>
    </row>
    <row r="12640" spans="1:9">
      <c r="A12640" t="str">
        <f>T("2018")</f>
        <v>2018</v>
      </c>
      <c r="B12640" t="str">
        <f>T("JURIDICO                                          ")</f>
        <v xml:space="preserve">JURIDICO                                          </v>
      </c>
      <c r="C12640" t="str">
        <f>T("SALAMANCA           ")</f>
        <v xml:space="preserve">SALAMANCA           </v>
      </c>
      <c r="D12640" t="str">
        <f>T("LISTA               ")</f>
        <v xml:space="preserve">LISTA               </v>
      </c>
      <c r="E12640" t="str">
        <f>T("TU ")</f>
        <v xml:space="preserve">TU </v>
      </c>
      <c r="F12640" t="str">
        <f>T("TURISMOS       ")</f>
        <v xml:space="preserve">TURISMOS       </v>
      </c>
      <c r="G12640" t="str">
        <f>T("De 8 a 11,99 CABALLOS FISCALES                    ")</f>
        <v xml:space="preserve">De 8 a 11,99 CABALLOS FISCALES                    </v>
      </c>
      <c r="H12640" t="str">
        <f>T("ELÉCTRICO                                         ")</f>
        <v xml:space="preserve">ELÉCTRICO                                         </v>
      </c>
      <c r="I12640">
        <v>3</v>
      </c>
    </row>
    <row r="12641" spans="1:9">
      <c r="A12641" t="str">
        <f>T("2018")</f>
        <v>2018</v>
      </c>
      <c r="B12641" t="str">
        <f>T("JURIDICO                                          ")</f>
        <v xml:space="preserve">JURIDICO                                          </v>
      </c>
      <c r="C12641" t="str">
        <f>T("SALAMANCA           ")</f>
        <v xml:space="preserve">SALAMANCA           </v>
      </c>
      <c r="D12641" t="str">
        <f>T("LISTA               ")</f>
        <v xml:space="preserve">LISTA               </v>
      </c>
      <c r="E12641" t="str">
        <f>T("TU ")</f>
        <v xml:space="preserve">TU </v>
      </c>
      <c r="F12641" t="str">
        <f>T("TURISMOS       ")</f>
        <v xml:space="preserve">TURISMOS       </v>
      </c>
      <c r="G12641" t="str">
        <f>T("De 12 a 15,99 CABALLOS FISCALES                   ")</f>
        <v xml:space="preserve">De 12 a 15,99 CABALLOS FISCALES                   </v>
      </c>
      <c r="H12641" t="str">
        <f>T("ELÉCTRICO                                         ")</f>
        <v xml:space="preserve">ELÉCTRICO                                         </v>
      </c>
      <c r="I12641">
        <v>3</v>
      </c>
    </row>
    <row r="12642" spans="1:9">
      <c r="A12642" t="str">
        <f>T("2018")</f>
        <v>2018</v>
      </c>
      <c r="B12642" t="str">
        <f>T("JURIDICO                                          ")</f>
        <v xml:space="preserve">JURIDICO                                          </v>
      </c>
      <c r="C12642" t="str">
        <f>T("SALAMANCA           ")</f>
        <v xml:space="preserve">SALAMANCA           </v>
      </c>
      <c r="D12642" t="str">
        <f>T("CASTELLANA          ")</f>
        <v xml:space="preserve">CASTELLANA          </v>
      </c>
      <c r="E12642" t="str">
        <f>T("TU ")</f>
        <v xml:space="preserve">TU </v>
      </c>
      <c r="F12642" t="str">
        <f>T("TURISMOS       ")</f>
        <v xml:space="preserve">TURISMOS       </v>
      </c>
      <c r="G12642" t="str">
        <f>T("De menos de 8 CABALLOS FISCALES                   ")</f>
        <v xml:space="preserve">De menos de 8 CABALLOS FISCALES                   </v>
      </c>
      <c r="H12642" t="str">
        <f>T("ELÉCTRICO                                         ")</f>
        <v xml:space="preserve">ELÉCTRICO                                         </v>
      </c>
      <c r="I12642">
        <v>2</v>
      </c>
    </row>
    <row r="12643" spans="1:9">
      <c r="A12643" t="str">
        <f>T("2018")</f>
        <v>2018</v>
      </c>
      <c r="B12643" t="str">
        <f>T("JURIDICO                                          ")</f>
        <v xml:space="preserve">JURIDICO                                          </v>
      </c>
      <c r="C12643" t="str">
        <f>T("SALAMANCA           ")</f>
        <v xml:space="preserve">SALAMANCA           </v>
      </c>
      <c r="D12643" t="str">
        <f>T("CASTELLANA          ")</f>
        <v xml:space="preserve">CASTELLANA          </v>
      </c>
      <c r="E12643" t="str">
        <f>T("TU ")</f>
        <v xml:space="preserve">TU </v>
      </c>
      <c r="F12643" t="str">
        <f>T("TURISMOS       ")</f>
        <v xml:space="preserve">TURISMOS       </v>
      </c>
      <c r="G12643" t="str">
        <f>T("De 8 a 11,99 CABALLOS FISCALES                    ")</f>
        <v xml:space="preserve">De 8 a 11,99 CABALLOS FISCALES                    </v>
      </c>
      <c r="H12643" t="str">
        <f>T("ELÉCTRICO                                         ")</f>
        <v xml:space="preserve">ELÉCTRICO                                         </v>
      </c>
      <c r="I12643">
        <v>2</v>
      </c>
    </row>
    <row r="12644" spans="1:9">
      <c r="A12644" t="str">
        <f>T("2018")</f>
        <v>2018</v>
      </c>
      <c r="B12644" t="str">
        <f>T("JURIDICO                                          ")</f>
        <v xml:space="preserve">JURIDICO                                          </v>
      </c>
      <c r="C12644" t="str">
        <f>T("SALAMANCA           ")</f>
        <v xml:space="preserve">SALAMANCA           </v>
      </c>
      <c r="D12644" t="str">
        <f>T("CASTELLANA          ")</f>
        <v xml:space="preserve">CASTELLANA          </v>
      </c>
      <c r="E12644" t="str">
        <f>T("TU ")</f>
        <v xml:space="preserve">TU </v>
      </c>
      <c r="F12644" t="str">
        <f>T("TURISMOS       ")</f>
        <v xml:space="preserve">TURISMOS       </v>
      </c>
      <c r="G12644" t="str">
        <f>T("De 12 a 15,99 CABALLOS FISCALES                   ")</f>
        <v xml:space="preserve">De 12 a 15,99 CABALLOS FISCALES                   </v>
      </c>
      <c r="H12644" t="str">
        <f>T("ELÉCTRICO                                         ")</f>
        <v xml:space="preserve">ELÉCTRICO                                         </v>
      </c>
      <c r="I12644">
        <v>2</v>
      </c>
    </row>
    <row r="12645" spans="1:9">
      <c r="A12645" t="str">
        <f>T("2018")</f>
        <v>2018</v>
      </c>
      <c r="B12645" t="str">
        <f>T("JURIDICO                                          ")</f>
        <v xml:space="preserve">JURIDICO                                          </v>
      </c>
      <c r="C12645" t="str">
        <f>T("SALAMANCA           ")</f>
        <v xml:space="preserve">SALAMANCA           </v>
      </c>
      <c r="D12645" t="str">
        <f>T("CASTELLANA          ")</f>
        <v xml:space="preserve">CASTELLANA          </v>
      </c>
      <c r="E12645" t="str">
        <f>T("TU ")</f>
        <v xml:space="preserve">TU </v>
      </c>
      <c r="F12645" t="str">
        <f>T("TURISMOS       ")</f>
        <v xml:space="preserve">TURISMOS       </v>
      </c>
      <c r="G12645" t="str">
        <f>T("De 20 CABALLOS FISCALES en adelante               ")</f>
        <v xml:space="preserve">De 20 CABALLOS FISCALES en adelante               </v>
      </c>
      <c r="H12645" t="str">
        <f>T("ELÉCTRICO                                         ")</f>
        <v xml:space="preserve">ELÉCTRICO                                         </v>
      </c>
      <c r="I12645">
        <v>1</v>
      </c>
    </row>
    <row r="12646" spans="1:9">
      <c r="A12646" t="str">
        <f>T("2018")</f>
        <v>2018</v>
      </c>
      <c r="B12646" t="str">
        <f>T("FISICO                                            ")</f>
        <v xml:space="preserve">FISICO                                            </v>
      </c>
      <c r="C12646" t="str">
        <f>T("SALAMANCA           ")</f>
        <v xml:space="preserve">SALAMANCA           </v>
      </c>
      <c r="D12646" t="str">
        <f>T("LISTA               ")</f>
        <v xml:space="preserve">LISTA               </v>
      </c>
      <c r="E12646" t="str">
        <f>T("TU ")</f>
        <v xml:space="preserve">TU </v>
      </c>
      <c r="F12646" t="str">
        <f>T("TURISMOS       ")</f>
        <v xml:space="preserve">TURISMOS       </v>
      </c>
      <c r="G12646" t="str">
        <f>T("De menos de 8 CABALLOS FISCALES                   ")</f>
        <v xml:space="preserve">De menos de 8 CABALLOS FISCALES                   </v>
      </c>
      <c r="H12646" t="str">
        <f>T("ELECTRICOS RANGO EXTENDIDO                        ")</f>
        <v xml:space="preserve">ELECTRICOS RANGO EXTENDIDO                        </v>
      </c>
      <c r="I12646">
        <v>1</v>
      </c>
    </row>
    <row r="12647" spans="1:9">
      <c r="A12647" t="str">
        <f>T("2018")</f>
        <v>2018</v>
      </c>
      <c r="B12647" t="str">
        <f>T("JURIDICO                                          ")</f>
        <v xml:space="preserve">JURIDICO                                          </v>
      </c>
      <c r="C12647" t="str">
        <f>T("SALAMANCA           ")</f>
        <v xml:space="preserve">SALAMANCA           </v>
      </c>
      <c r="D12647" t="str">
        <f>T("GOYA                ")</f>
        <v xml:space="preserve">GOYA                </v>
      </c>
      <c r="E12647" t="str">
        <f>T("TU ")</f>
        <v xml:space="preserve">TU </v>
      </c>
      <c r="F12647" t="str">
        <f>T("TURISMOS       ")</f>
        <v xml:space="preserve">TURISMOS       </v>
      </c>
      <c r="G12647" t="str">
        <f>T("De 12 a 15,99 CABALLOS FISCALES                   ")</f>
        <v xml:space="preserve">De 12 a 15,99 CABALLOS FISCALES                   </v>
      </c>
      <c r="H12647" t="str">
        <f>T("ELECTRICOS RANGO EXTENDIDO                        ")</f>
        <v xml:space="preserve">ELECTRICOS RANGO EXTENDIDO                        </v>
      </c>
      <c r="I12647">
        <v>1</v>
      </c>
    </row>
    <row r="12648" spans="1:9">
      <c r="A12648" t="str">
        <f>T("2018")</f>
        <v>2018</v>
      </c>
      <c r="B12648" t="str">
        <f>T("JURIDICO                                          ")</f>
        <v xml:space="preserve">JURIDICO                                          </v>
      </c>
      <c r="C12648" t="str">
        <f>T("SALAMANCA           ")</f>
        <v xml:space="preserve">SALAMANCA           </v>
      </c>
      <c r="D12648" t="str">
        <f>T("GUINDALERA          ")</f>
        <v xml:space="preserve">GUINDALERA          </v>
      </c>
      <c r="E12648" t="str">
        <f>T("TU ")</f>
        <v xml:space="preserve">TU </v>
      </c>
      <c r="F12648" t="str">
        <f>T("TURISMOS       ")</f>
        <v xml:space="preserve">TURISMOS       </v>
      </c>
      <c r="G12648" t="str">
        <f>T("De 12 a 15,99 CABALLOS FISCALES                   ")</f>
        <v xml:space="preserve">De 12 a 15,99 CABALLOS FISCALES                   </v>
      </c>
      <c r="H12648" t="str">
        <f>T("ELECTRICOS RANGO EXTENDIDO                        ")</f>
        <v xml:space="preserve">ELECTRICOS RANGO EXTENDIDO                        </v>
      </c>
      <c r="I12648">
        <v>1</v>
      </c>
    </row>
    <row r="12649" spans="1:9">
      <c r="A12649" t="str">
        <f>T("2018")</f>
        <v>2018</v>
      </c>
      <c r="B12649" t="str">
        <f>T("JURIDICO                                          ")</f>
        <v xml:space="preserve">JURIDICO                                          </v>
      </c>
      <c r="C12649" t="str">
        <f>T("SALAMANCA           ")</f>
        <v xml:space="preserve">SALAMANCA           </v>
      </c>
      <c r="D12649" t="str">
        <f>T("CASTELLANA          ")</f>
        <v xml:space="preserve">CASTELLANA          </v>
      </c>
      <c r="E12649" t="str">
        <f>T("TU ")</f>
        <v xml:space="preserve">TU </v>
      </c>
      <c r="F12649" t="str">
        <f>T("TURISMOS       ")</f>
        <v xml:space="preserve">TURISMOS       </v>
      </c>
      <c r="G12649" t="str">
        <f>T("De 12 a 15,99 CABALLOS FISCALES                   ")</f>
        <v xml:space="preserve">De 12 a 15,99 CABALLOS FISCALES                   </v>
      </c>
      <c r="H12649" t="str">
        <f>T("ELECTRICOS RANGO EXTENDIDO                        ")</f>
        <v xml:space="preserve">ELECTRICOS RANGO EXTENDIDO                        </v>
      </c>
      <c r="I12649">
        <v>1</v>
      </c>
    </row>
    <row r="12650" spans="1:9">
      <c r="A12650" t="str">
        <f>T("2018")</f>
        <v>2018</v>
      </c>
      <c r="B12650" t="str">
        <f>T("FISICO                                            ")</f>
        <v xml:space="preserve">FISICO                                            </v>
      </c>
      <c r="C12650" t="str">
        <f>T("SALAMANCA           ")</f>
        <v xml:space="preserve">SALAMANCA           </v>
      </c>
      <c r="D12650" t="str">
        <f>T("LISTA               ")</f>
        <v xml:space="preserve">LISTA               </v>
      </c>
      <c r="E12650" t="str">
        <f>T("TU ")</f>
        <v xml:space="preserve">TU </v>
      </c>
      <c r="F12650" t="str">
        <f>T("TURISMOS       ")</f>
        <v xml:space="preserve">TURISMOS       </v>
      </c>
      <c r="G12650" t="str">
        <f>T("De 12 a 15,99 CABALLOS FISCALES                   ")</f>
        <v xml:space="preserve">De 12 a 15,99 CABALLOS FISCALES                   </v>
      </c>
      <c r="H12650" t="str">
        <f>T("ETANOL                                            ")</f>
        <v xml:space="preserve">ETANOL                                            </v>
      </c>
      <c r="I12650">
        <v>1</v>
      </c>
    </row>
    <row r="12651" spans="1:9">
      <c r="A12651" t="str">
        <f>T("2018")</f>
        <v>2018</v>
      </c>
      <c r="B12651" t="str">
        <f>T("FISICO                                            ")</f>
        <v xml:space="preserve">FISICO                                            </v>
      </c>
      <c r="C12651" t="str">
        <f>T("SALAMANCA           ")</f>
        <v xml:space="preserve">SALAMANCA           </v>
      </c>
      <c r="D12651" t="str">
        <f>T("RECOLETOS           ")</f>
        <v xml:space="preserve">RECOLETOS           </v>
      </c>
      <c r="E12651" t="str">
        <f>T("TU ")</f>
        <v xml:space="preserve">TU </v>
      </c>
      <c r="F12651" t="str">
        <f>T("TURISMOS       ")</f>
        <v xml:space="preserve">TURISMOS       </v>
      </c>
      <c r="G12651" t="str">
        <f>T("De 8 a 11,99 CABALLOS FISCALES                    ")</f>
        <v xml:space="preserve">De 8 a 11,99 CABALLOS FISCALES                    </v>
      </c>
      <c r="H12651" t="str">
        <f>T("GAS LICUADO DE PETROLEO                           ")</f>
        <v xml:space="preserve">GAS LICUADO DE PETROLEO                           </v>
      </c>
      <c r="I12651">
        <v>2</v>
      </c>
    </row>
    <row r="12652" spans="1:9">
      <c r="A12652" t="str">
        <f>T("2018")</f>
        <v>2018</v>
      </c>
      <c r="B12652" t="str">
        <f>T("FISICO                                            ")</f>
        <v xml:space="preserve">FISICO                                            </v>
      </c>
      <c r="C12652" t="str">
        <f>T("SALAMANCA           ")</f>
        <v xml:space="preserve">SALAMANCA           </v>
      </c>
      <c r="D12652" t="str">
        <f>T("RECOLETOS           ")</f>
        <v xml:space="preserve">RECOLETOS           </v>
      </c>
      <c r="E12652" t="str">
        <f>T("TU ")</f>
        <v xml:space="preserve">TU </v>
      </c>
      <c r="F12652" t="str">
        <f>T("TURISMOS       ")</f>
        <v xml:space="preserve">TURISMOS       </v>
      </c>
      <c r="G12652" t="str">
        <f>T("De 16 a 19,99 CABALLOS FISCALES                   ")</f>
        <v xml:space="preserve">De 16 a 19,99 CABALLOS FISCALES                   </v>
      </c>
      <c r="H12652" t="str">
        <f>T("GAS LICUADO DE PETROLEO                           ")</f>
        <v xml:space="preserve">GAS LICUADO DE PETROLEO                           </v>
      </c>
      <c r="I12652">
        <v>1</v>
      </c>
    </row>
    <row r="12653" spans="1:9">
      <c r="A12653" t="str">
        <f>T("2018")</f>
        <v>2018</v>
      </c>
      <c r="B12653" t="str">
        <f>T("FISICO                                            ")</f>
        <v xml:space="preserve">FISICO                                            </v>
      </c>
      <c r="C12653" t="str">
        <f>T("SALAMANCA           ")</f>
        <v xml:space="preserve">SALAMANCA           </v>
      </c>
      <c r="D12653" t="str">
        <f>T("GOYA                ")</f>
        <v xml:space="preserve">GOYA                </v>
      </c>
      <c r="E12653" t="str">
        <f>T("TU ")</f>
        <v xml:space="preserve">TU </v>
      </c>
      <c r="F12653" t="str">
        <f>T("TURISMOS       ")</f>
        <v xml:space="preserve">TURISMOS       </v>
      </c>
      <c r="G12653" t="str">
        <f>T("De menos de 8 CABALLOS FISCALES                   ")</f>
        <v xml:space="preserve">De menos de 8 CABALLOS FISCALES                   </v>
      </c>
      <c r="H12653" t="str">
        <f>T("GAS LICUADO DE PETROLEO                           ")</f>
        <v xml:space="preserve">GAS LICUADO DE PETROLEO                           </v>
      </c>
      <c r="I12653">
        <v>1</v>
      </c>
    </row>
    <row r="12654" spans="1:9">
      <c r="A12654" t="str">
        <f>T("2018")</f>
        <v>2018</v>
      </c>
      <c r="B12654" t="str">
        <f>T("FISICO                                            ")</f>
        <v xml:space="preserve">FISICO                                            </v>
      </c>
      <c r="C12654" t="str">
        <f>T("SALAMANCA           ")</f>
        <v xml:space="preserve">SALAMANCA           </v>
      </c>
      <c r="D12654" t="str">
        <f>T("GOYA                ")</f>
        <v xml:space="preserve">GOYA                </v>
      </c>
      <c r="E12654" t="str">
        <f>T("TU ")</f>
        <v xml:space="preserve">TU </v>
      </c>
      <c r="F12654" t="str">
        <f>T("TURISMOS       ")</f>
        <v xml:space="preserve">TURISMOS       </v>
      </c>
      <c r="G12654" t="str">
        <f>T("De 8 a 11,99 CABALLOS FISCALES                    ")</f>
        <v xml:space="preserve">De 8 a 11,99 CABALLOS FISCALES                    </v>
      </c>
      <c r="H12654" t="str">
        <f>T("GAS LICUADO DE PETROLEO                           ")</f>
        <v xml:space="preserve">GAS LICUADO DE PETROLEO                           </v>
      </c>
      <c r="I12654">
        <v>5</v>
      </c>
    </row>
    <row r="12655" spans="1:9">
      <c r="A12655" t="str">
        <f>T("2018")</f>
        <v>2018</v>
      </c>
      <c r="B12655" t="str">
        <f>T("FISICO                                            ")</f>
        <v xml:space="preserve">FISICO                                            </v>
      </c>
      <c r="C12655" t="str">
        <f>T("SALAMANCA           ")</f>
        <v xml:space="preserve">SALAMANCA           </v>
      </c>
      <c r="D12655" t="str">
        <f>T("GOYA                ")</f>
        <v xml:space="preserve">GOYA                </v>
      </c>
      <c r="E12655" t="str">
        <f>T("TU ")</f>
        <v xml:space="preserve">TU </v>
      </c>
      <c r="F12655" t="str">
        <f>T("TURISMOS       ")</f>
        <v xml:space="preserve">TURISMOS       </v>
      </c>
      <c r="G12655" t="str">
        <f>T("De 16 a 19,99 CABALLOS FISCALES                   ")</f>
        <v xml:space="preserve">De 16 a 19,99 CABALLOS FISCALES                   </v>
      </c>
      <c r="H12655" t="str">
        <f>T("GAS LICUADO DE PETROLEO                           ")</f>
        <v xml:space="preserve">GAS LICUADO DE PETROLEO                           </v>
      </c>
      <c r="I12655">
        <v>3</v>
      </c>
    </row>
    <row r="12656" spans="1:9">
      <c r="A12656" t="str">
        <f>T("2018")</f>
        <v>2018</v>
      </c>
      <c r="B12656" t="str">
        <f>T("FISICO                                            ")</f>
        <v xml:space="preserve">FISICO                                            </v>
      </c>
      <c r="C12656" t="str">
        <f>T("SALAMANCA           ")</f>
        <v xml:space="preserve">SALAMANCA           </v>
      </c>
      <c r="D12656" t="str">
        <f>T("GOYA                ")</f>
        <v xml:space="preserve">GOYA                </v>
      </c>
      <c r="E12656" t="str">
        <f>T("TU ")</f>
        <v xml:space="preserve">TU </v>
      </c>
      <c r="F12656" t="str">
        <f>T("TURISMOS       ")</f>
        <v xml:space="preserve">TURISMOS       </v>
      </c>
      <c r="G12656" t="str">
        <f>T("De 20 CABALLOS FISCALES en adelante               ")</f>
        <v xml:space="preserve">De 20 CABALLOS FISCALES en adelante               </v>
      </c>
      <c r="H12656" t="str">
        <f>T("GAS LICUADO DE PETROLEO                           ")</f>
        <v xml:space="preserve">GAS LICUADO DE PETROLEO                           </v>
      </c>
      <c r="I12656">
        <v>1</v>
      </c>
    </row>
    <row r="12657" spans="1:9">
      <c r="A12657" t="str">
        <f>T("2018")</f>
        <v>2018</v>
      </c>
      <c r="B12657" t="str">
        <f>T("FISICO                                            ")</f>
        <v xml:space="preserve">FISICO                                            </v>
      </c>
      <c r="C12657" t="str">
        <f>T("SALAMANCA           ")</f>
        <v xml:space="preserve">SALAMANCA           </v>
      </c>
      <c r="D12657" t="str">
        <f>T("FUENTE DEL BERRO    ")</f>
        <v xml:space="preserve">FUENTE DEL BERRO    </v>
      </c>
      <c r="E12657" t="str">
        <f>T("TU ")</f>
        <v xml:space="preserve">TU </v>
      </c>
      <c r="F12657" t="str">
        <f>T("TURISMOS       ")</f>
        <v xml:space="preserve">TURISMOS       </v>
      </c>
      <c r="G12657" t="str">
        <f>T("De 8 a 11,99 CABALLOS FISCALES                    ")</f>
        <v xml:space="preserve">De 8 a 11,99 CABALLOS FISCALES                    </v>
      </c>
      <c r="H12657" t="str">
        <f>T("GAS LICUADO DE PETROLEO                           ")</f>
        <v xml:space="preserve">GAS LICUADO DE PETROLEO                           </v>
      </c>
      <c r="I12657">
        <v>9</v>
      </c>
    </row>
    <row r="12658" spans="1:9">
      <c r="A12658" t="str">
        <f>T("2018")</f>
        <v>2018</v>
      </c>
      <c r="B12658" t="str">
        <f>T("FISICO                                            ")</f>
        <v xml:space="preserve">FISICO                                            </v>
      </c>
      <c r="C12658" t="str">
        <f>T("SALAMANCA           ")</f>
        <v xml:space="preserve">SALAMANCA           </v>
      </c>
      <c r="D12658" t="str">
        <f>T("FUENTE DEL BERRO    ")</f>
        <v xml:space="preserve">FUENTE DEL BERRO    </v>
      </c>
      <c r="E12658" t="str">
        <f>T("TU ")</f>
        <v xml:space="preserve">TU </v>
      </c>
      <c r="F12658" t="str">
        <f>T("TURISMOS       ")</f>
        <v xml:space="preserve">TURISMOS       </v>
      </c>
      <c r="G12658" t="str">
        <f>T("De 12 a 15,99 CABALLOS FISCALES                   ")</f>
        <v xml:space="preserve">De 12 a 15,99 CABALLOS FISCALES                   </v>
      </c>
      <c r="H12658" t="str">
        <f>T("GAS LICUADO DE PETROLEO                           ")</f>
        <v xml:space="preserve">GAS LICUADO DE PETROLEO                           </v>
      </c>
      <c r="I12658">
        <v>1</v>
      </c>
    </row>
    <row r="12659" spans="1:9">
      <c r="A12659" t="str">
        <f>T("2018")</f>
        <v>2018</v>
      </c>
      <c r="B12659" t="str">
        <f>T("FISICO                                            ")</f>
        <v xml:space="preserve">FISICO                                            </v>
      </c>
      <c r="C12659" t="str">
        <f>T("SALAMANCA           ")</f>
        <v xml:space="preserve">SALAMANCA           </v>
      </c>
      <c r="D12659" t="str">
        <f>T("GUINDALERA          ")</f>
        <v xml:space="preserve">GUINDALERA          </v>
      </c>
      <c r="E12659" t="str">
        <f>T("TU ")</f>
        <v xml:space="preserve">TU </v>
      </c>
      <c r="F12659" t="str">
        <f>T("TURISMOS       ")</f>
        <v xml:space="preserve">TURISMOS       </v>
      </c>
      <c r="G12659" t="str">
        <f>T("De 8 a 11,99 CABALLOS FISCALES                    ")</f>
        <v xml:space="preserve">De 8 a 11,99 CABALLOS FISCALES                    </v>
      </c>
      <c r="H12659" t="str">
        <f>T("GAS LICUADO DE PETROLEO                           ")</f>
        <v xml:space="preserve">GAS LICUADO DE PETROLEO                           </v>
      </c>
      <c r="I12659">
        <v>10</v>
      </c>
    </row>
    <row r="12660" spans="1:9">
      <c r="A12660" t="str">
        <f>T("2018")</f>
        <v>2018</v>
      </c>
      <c r="B12660" t="str">
        <f>T("FISICO                                            ")</f>
        <v xml:space="preserve">FISICO                                            </v>
      </c>
      <c r="C12660" t="str">
        <f>T("SALAMANCA           ")</f>
        <v xml:space="preserve">SALAMANCA           </v>
      </c>
      <c r="D12660" t="str">
        <f>T("GUINDALERA          ")</f>
        <v xml:space="preserve">GUINDALERA          </v>
      </c>
      <c r="E12660" t="str">
        <f>T("TU ")</f>
        <v xml:space="preserve">TU </v>
      </c>
      <c r="F12660" t="str">
        <f>T("TURISMOS       ")</f>
        <v xml:space="preserve">TURISMOS       </v>
      </c>
      <c r="G12660" t="str">
        <f>T("De 12 a 15,99 CABALLOS FISCALES                   ")</f>
        <v xml:space="preserve">De 12 a 15,99 CABALLOS FISCALES                   </v>
      </c>
      <c r="H12660" t="str">
        <f>T("GAS LICUADO DE PETROLEO                           ")</f>
        <v xml:space="preserve">GAS LICUADO DE PETROLEO                           </v>
      </c>
      <c r="I12660">
        <v>1</v>
      </c>
    </row>
    <row r="12661" spans="1:9">
      <c r="A12661" t="str">
        <f>T("2018")</f>
        <v>2018</v>
      </c>
      <c r="B12661" t="str">
        <f>T("FISICO                                            ")</f>
        <v xml:space="preserve">FISICO                                            </v>
      </c>
      <c r="C12661" t="str">
        <f>T("SALAMANCA           ")</f>
        <v xml:space="preserve">SALAMANCA           </v>
      </c>
      <c r="D12661" t="str">
        <f>T("GUINDALERA          ")</f>
        <v xml:space="preserve">GUINDALERA          </v>
      </c>
      <c r="E12661" t="str">
        <f>T("TU ")</f>
        <v xml:space="preserve">TU </v>
      </c>
      <c r="F12661" t="str">
        <f>T("TURISMOS       ")</f>
        <v xml:space="preserve">TURISMOS       </v>
      </c>
      <c r="G12661" t="str">
        <f>T("De 16 a 19,99 CABALLOS FISCALES                   ")</f>
        <v xml:space="preserve">De 16 a 19,99 CABALLOS FISCALES                   </v>
      </c>
      <c r="H12661" t="str">
        <f>T("GAS LICUADO DE PETROLEO                           ")</f>
        <v xml:space="preserve">GAS LICUADO DE PETROLEO                           </v>
      </c>
      <c r="I12661">
        <v>2</v>
      </c>
    </row>
    <row r="12662" spans="1:9">
      <c r="A12662" t="str">
        <f>T("2018")</f>
        <v>2018</v>
      </c>
      <c r="B12662" t="str">
        <f>T("FISICO                                            ")</f>
        <v xml:space="preserve">FISICO                                            </v>
      </c>
      <c r="C12662" t="str">
        <f>T("SALAMANCA           ")</f>
        <v xml:space="preserve">SALAMANCA           </v>
      </c>
      <c r="D12662" t="str">
        <f>T("GUINDALERA          ")</f>
        <v xml:space="preserve">GUINDALERA          </v>
      </c>
      <c r="E12662" t="str">
        <f>T("TU ")</f>
        <v xml:space="preserve">TU </v>
      </c>
      <c r="F12662" t="str">
        <f>T("TURISMOS       ")</f>
        <v xml:space="preserve">TURISMOS       </v>
      </c>
      <c r="G12662" t="str">
        <f>T("De 20 CABALLOS FISCALES en adelante               ")</f>
        <v xml:space="preserve">De 20 CABALLOS FISCALES en adelante               </v>
      </c>
      <c r="H12662" t="str">
        <f>T("GAS LICUADO DE PETROLEO                           ")</f>
        <v xml:space="preserve">GAS LICUADO DE PETROLEO                           </v>
      </c>
      <c r="I12662">
        <v>1</v>
      </c>
    </row>
    <row r="12663" spans="1:9">
      <c r="A12663" t="str">
        <f>T("2018")</f>
        <v>2018</v>
      </c>
      <c r="B12663" t="str">
        <f>T("FISICO                                            ")</f>
        <v xml:space="preserve">FISICO                                            </v>
      </c>
      <c r="C12663" t="str">
        <f>T("SALAMANCA           ")</f>
        <v xml:space="preserve">SALAMANCA           </v>
      </c>
      <c r="D12663" t="str">
        <f>T("LISTA               ")</f>
        <v xml:space="preserve">LISTA               </v>
      </c>
      <c r="E12663" t="str">
        <f>T("TU ")</f>
        <v xml:space="preserve">TU </v>
      </c>
      <c r="F12663" t="str">
        <f>T("TURISMOS       ")</f>
        <v xml:space="preserve">TURISMOS       </v>
      </c>
      <c r="G12663" t="str">
        <f>T("De 8 a 11,99 CABALLOS FISCALES                    ")</f>
        <v xml:space="preserve">De 8 a 11,99 CABALLOS FISCALES                    </v>
      </c>
      <c r="H12663" t="str">
        <f>T("GAS LICUADO DE PETROLEO                           ")</f>
        <v xml:space="preserve">GAS LICUADO DE PETROLEO                           </v>
      </c>
      <c r="I12663">
        <v>4</v>
      </c>
    </row>
    <row r="12664" spans="1:9">
      <c r="A12664" t="str">
        <f>T("2018")</f>
        <v>2018</v>
      </c>
      <c r="B12664" t="str">
        <f>T("FISICO                                            ")</f>
        <v xml:space="preserve">FISICO                                            </v>
      </c>
      <c r="C12664" t="str">
        <f>T("SALAMANCA           ")</f>
        <v xml:space="preserve">SALAMANCA           </v>
      </c>
      <c r="D12664" t="str">
        <f>T("LISTA               ")</f>
        <v xml:space="preserve">LISTA               </v>
      </c>
      <c r="E12664" t="str">
        <f>T("TU ")</f>
        <v xml:space="preserve">TU </v>
      </c>
      <c r="F12664" t="str">
        <f>T("TURISMOS       ")</f>
        <v xml:space="preserve">TURISMOS       </v>
      </c>
      <c r="G12664" t="str">
        <f>T("De 12 a 15,99 CABALLOS FISCALES                   ")</f>
        <v xml:space="preserve">De 12 a 15,99 CABALLOS FISCALES                   </v>
      </c>
      <c r="H12664" t="str">
        <f>T("GAS LICUADO DE PETROLEO                           ")</f>
        <v xml:space="preserve">GAS LICUADO DE PETROLEO                           </v>
      </c>
      <c r="I12664">
        <v>2</v>
      </c>
    </row>
    <row r="12665" spans="1:9">
      <c r="A12665" t="str">
        <f>T("2018")</f>
        <v>2018</v>
      </c>
      <c r="B12665" t="str">
        <f>T("FISICO                                            ")</f>
        <v xml:space="preserve">FISICO                                            </v>
      </c>
      <c r="C12665" t="str">
        <f>T("SALAMANCA           ")</f>
        <v xml:space="preserve">SALAMANCA           </v>
      </c>
      <c r="D12665" t="str">
        <f>T("LISTA               ")</f>
        <v xml:space="preserve">LISTA               </v>
      </c>
      <c r="E12665" t="str">
        <f>T("TU ")</f>
        <v xml:space="preserve">TU </v>
      </c>
      <c r="F12665" t="str">
        <f>T("TURISMOS       ")</f>
        <v xml:space="preserve">TURISMOS       </v>
      </c>
      <c r="G12665" t="str">
        <f>T("De 20 CABALLOS FISCALES en adelante               ")</f>
        <v xml:space="preserve">De 20 CABALLOS FISCALES en adelante               </v>
      </c>
      <c r="H12665" t="str">
        <f>T("GAS LICUADO DE PETROLEO                           ")</f>
        <v xml:space="preserve">GAS LICUADO DE PETROLEO                           </v>
      </c>
      <c r="I12665">
        <v>1</v>
      </c>
    </row>
    <row r="12666" spans="1:9">
      <c r="A12666" t="str">
        <f>T("2018")</f>
        <v>2018</v>
      </c>
      <c r="B12666" t="str">
        <f>T("FISICO                                            ")</f>
        <v xml:space="preserve">FISICO                                            </v>
      </c>
      <c r="C12666" t="str">
        <f>T("SALAMANCA           ")</f>
        <v xml:space="preserve">SALAMANCA           </v>
      </c>
      <c r="D12666" t="str">
        <f>T("CASTELLANA          ")</f>
        <v xml:space="preserve">CASTELLANA          </v>
      </c>
      <c r="E12666" t="str">
        <f>T("TU ")</f>
        <v xml:space="preserve">TU </v>
      </c>
      <c r="F12666" t="str">
        <f>T("TURISMOS       ")</f>
        <v xml:space="preserve">TURISMOS       </v>
      </c>
      <c r="G12666" t="str">
        <f>T("De 8 a 11,99 CABALLOS FISCALES                    ")</f>
        <v xml:space="preserve">De 8 a 11,99 CABALLOS FISCALES                    </v>
      </c>
      <c r="H12666" t="str">
        <f>T("GAS LICUADO DE PETROLEO                           ")</f>
        <v xml:space="preserve">GAS LICUADO DE PETROLEO                           </v>
      </c>
      <c r="I12666">
        <v>2</v>
      </c>
    </row>
    <row r="12667" spans="1:9">
      <c r="A12667" t="str">
        <f>T("2018")</f>
        <v>2018</v>
      </c>
      <c r="B12667" t="str">
        <f>T("FISICO                                            ")</f>
        <v xml:space="preserve">FISICO                                            </v>
      </c>
      <c r="C12667" t="str">
        <f>T("SALAMANCA           ")</f>
        <v xml:space="preserve">SALAMANCA           </v>
      </c>
      <c r="D12667" t="str">
        <f>T("CASTELLANA          ")</f>
        <v xml:space="preserve">CASTELLANA          </v>
      </c>
      <c r="E12667" t="str">
        <f>T("TU ")</f>
        <v xml:space="preserve">TU </v>
      </c>
      <c r="F12667" t="str">
        <f>T("TURISMOS       ")</f>
        <v xml:space="preserve">TURISMOS       </v>
      </c>
      <c r="G12667" t="str">
        <f>T("De 12 a 15,99 CABALLOS FISCALES                   ")</f>
        <v xml:space="preserve">De 12 a 15,99 CABALLOS FISCALES                   </v>
      </c>
      <c r="H12667" t="str">
        <f>T("GAS LICUADO DE PETROLEO                           ")</f>
        <v xml:space="preserve">GAS LICUADO DE PETROLEO                           </v>
      </c>
      <c r="I12667">
        <v>1</v>
      </c>
    </row>
    <row r="12668" spans="1:9">
      <c r="A12668" t="str">
        <f>T("2018")</f>
        <v>2018</v>
      </c>
      <c r="B12668" t="str">
        <f>T("FISICO                                            ")</f>
        <v xml:space="preserve">FISICO                                            </v>
      </c>
      <c r="C12668" t="str">
        <f>T("SALAMANCA           ")</f>
        <v xml:space="preserve">SALAMANCA           </v>
      </c>
      <c r="D12668" t="str">
        <f>T("CASTELLANA          ")</f>
        <v xml:space="preserve">CASTELLANA          </v>
      </c>
      <c r="E12668" t="str">
        <f>T("TU ")</f>
        <v xml:space="preserve">TU </v>
      </c>
      <c r="F12668" t="str">
        <f>T("TURISMOS       ")</f>
        <v xml:space="preserve">TURISMOS       </v>
      </c>
      <c r="G12668" t="str">
        <f>T("De 20 CABALLOS FISCALES en adelante               ")</f>
        <v xml:space="preserve">De 20 CABALLOS FISCALES en adelante               </v>
      </c>
      <c r="H12668" t="str">
        <f>T("GAS LICUADO DE PETROLEO                           ")</f>
        <v xml:space="preserve">GAS LICUADO DE PETROLEO                           </v>
      </c>
      <c r="I12668">
        <v>1</v>
      </c>
    </row>
    <row r="12669" spans="1:9">
      <c r="A12669" t="str">
        <f>T("2018")</f>
        <v>2018</v>
      </c>
      <c r="B12669" t="str">
        <f>T("JURIDICO                                          ")</f>
        <v xml:space="preserve">JURIDICO                                          </v>
      </c>
      <c r="C12669" t="str">
        <f>T("SALAMANCA           ")</f>
        <v xml:space="preserve">SALAMANCA           </v>
      </c>
      <c r="D12669" t="str">
        <f>T("RECOLETOS           ")</f>
        <v xml:space="preserve">RECOLETOS           </v>
      </c>
      <c r="E12669" t="str">
        <f>T("TU ")</f>
        <v xml:space="preserve">TU </v>
      </c>
      <c r="F12669" t="str">
        <f>T("TURISMOS       ")</f>
        <v xml:space="preserve">TURISMOS       </v>
      </c>
      <c r="G12669" t="str">
        <f>T("De 8 a 11,99 CABALLOS FISCALES                    ")</f>
        <v xml:space="preserve">De 8 a 11,99 CABALLOS FISCALES                    </v>
      </c>
      <c r="H12669" t="str">
        <f>T("GAS LICUADO DE PETROLEO                           ")</f>
        <v xml:space="preserve">GAS LICUADO DE PETROLEO                           </v>
      </c>
      <c r="I12669">
        <v>1</v>
      </c>
    </row>
    <row r="12670" spans="1:9">
      <c r="A12670" t="str">
        <f>T("2018")</f>
        <v>2018</v>
      </c>
      <c r="B12670" t="str">
        <f>T("JURIDICO                                          ")</f>
        <v xml:space="preserve">JURIDICO                                          </v>
      </c>
      <c r="C12670" t="str">
        <f>T("SALAMANCA           ")</f>
        <v xml:space="preserve">SALAMANCA           </v>
      </c>
      <c r="D12670" t="str">
        <f>T("GOYA                ")</f>
        <v xml:space="preserve">GOYA                </v>
      </c>
      <c r="E12670" t="str">
        <f>T("TU ")</f>
        <v xml:space="preserve">TU </v>
      </c>
      <c r="F12670" t="str">
        <f>T("TURISMOS       ")</f>
        <v xml:space="preserve">TURISMOS       </v>
      </c>
      <c r="G12670" t="str">
        <f>T("De 8 a 11,99 CABALLOS FISCALES                    ")</f>
        <v xml:space="preserve">De 8 a 11,99 CABALLOS FISCALES                    </v>
      </c>
      <c r="H12670" t="str">
        <f>T("GAS LICUADO DE PETROLEO                           ")</f>
        <v xml:space="preserve">GAS LICUADO DE PETROLEO                           </v>
      </c>
      <c r="I12670">
        <v>9</v>
      </c>
    </row>
    <row r="12671" spans="1:9">
      <c r="A12671" t="str">
        <f>T("2018")</f>
        <v>2018</v>
      </c>
      <c r="B12671" t="str">
        <f>T("JURIDICO                                          ")</f>
        <v xml:space="preserve">JURIDICO                                          </v>
      </c>
      <c r="C12671" t="str">
        <f>T("SALAMANCA           ")</f>
        <v xml:space="preserve">SALAMANCA           </v>
      </c>
      <c r="D12671" t="str">
        <f>T("FUENTE DEL BERRO    ")</f>
        <v xml:space="preserve">FUENTE DEL BERRO    </v>
      </c>
      <c r="E12671" t="str">
        <f>T("TU ")</f>
        <v xml:space="preserve">TU </v>
      </c>
      <c r="F12671" t="str">
        <f>T("TURISMOS       ")</f>
        <v xml:space="preserve">TURISMOS       </v>
      </c>
      <c r="G12671" t="str">
        <f>T("De menos de 8 CABALLOS FISCALES                   ")</f>
        <v xml:space="preserve">De menos de 8 CABALLOS FISCALES                   </v>
      </c>
      <c r="H12671" t="str">
        <f>T("GAS LICUADO DE PETROLEO                           ")</f>
        <v xml:space="preserve">GAS LICUADO DE PETROLEO                           </v>
      </c>
      <c r="I12671">
        <v>1</v>
      </c>
    </row>
    <row r="12672" spans="1:9">
      <c r="A12672" t="str">
        <f>T("2018")</f>
        <v>2018</v>
      </c>
      <c r="B12672" t="str">
        <f>T("JURIDICO                                          ")</f>
        <v xml:space="preserve">JURIDICO                                          </v>
      </c>
      <c r="C12672" t="str">
        <f>T("SALAMANCA           ")</f>
        <v xml:space="preserve">SALAMANCA           </v>
      </c>
      <c r="D12672" t="str">
        <f>T("GUINDALERA          ")</f>
        <v xml:space="preserve">GUINDALERA          </v>
      </c>
      <c r="E12672" t="str">
        <f>T("TU ")</f>
        <v xml:space="preserve">TU </v>
      </c>
      <c r="F12672" t="str">
        <f>T("TURISMOS       ")</f>
        <v xml:space="preserve">TURISMOS       </v>
      </c>
      <c r="G12672" t="str">
        <f>T("De 8 a 11,99 CABALLOS FISCALES                    ")</f>
        <v xml:space="preserve">De 8 a 11,99 CABALLOS FISCALES                    </v>
      </c>
      <c r="H12672" t="str">
        <f>T("GAS LICUADO DE PETROLEO                           ")</f>
        <v xml:space="preserve">GAS LICUADO DE PETROLEO                           </v>
      </c>
      <c r="I12672">
        <v>1</v>
      </c>
    </row>
    <row r="12673" spans="1:9">
      <c r="A12673" t="str">
        <f>T("2018")</f>
        <v>2018</v>
      </c>
      <c r="B12673" t="str">
        <f>T("JURIDICO                                          ")</f>
        <v xml:space="preserve">JURIDICO                                          </v>
      </c>
      <c r="C12673" t="str">
        <f>T("SALAMANCA           ")</f>
        <v xml:space="preserve">SALAMANCA           </v>
      </c>
      <c r="D12673" t="str">
        <f>T("LISTA               ")</f>
        <v xml:space="preserve">LISTA               </v>
      </c>
      <c r="E12673" t="str">
        <f>T("TU ")</f>
        <v xml:space="preserve">TU </v>
      </c>
      <c r="F12673" t="str">
        <f>T("TURISMOS       ")</f>
        <v xml:space="preserve">TURISMOS       </v>
      </c>
      <c r="G12673" t="str">
        <f>T("De 16 a 19,99 CABALLOS FISCALES                   ")</f>
        <v xml:space="preserve">De 16 a 19,99 CABALLOS FISCALES                   </v>
      </c>
      <c r="H12673" t="str">
        <f>T("GAS LICUADO DE PETROLEO                           ")</f>
        <v xml:space="preserve">GAS LICUADO DE PETROLEO                           </v>
      </c>
      <c r="I12673">
        <v>1</v>
      </c>
    </row>
    <row r="12674" spans="1:9">
      <c r="A12674" t="str">
        <f>T("2018")</f>
        <v>2018</v>
      </c>
      <c r="B12674" t="str">
        <f>T("JURIDICO                                          ")</f>
        <v xml:space="preserve">JURIDICO                                          </v>
      </c>
      <c r="C12674" t="str">
        <f>T("SALAMANCA           ")</f>
        <v xml:space="preserve">SALAMANCA           </v>
      </c>
      <c r="D12674" t="str">
        <f>T("LISTA               ")</f>
        <v xml:space="preserve">LISTA               </v>
      </c>
      <c r="E12674" t="str">
        <f>T("TU ")</f>
        <v xml:space="preserve">TU </v>
      </c>
      <c r="F12674" t="str">
        <f>T("TURISMOS       ")</f>
        <v xml:space="preserve">TURISMOS       </v>
      </c>
      <c r="G12674" t="str">
        <f>T("De 20 CABALLOS FISCALES en adelante               ")</f>
        <v xml:space="preserve">De 20 CABALLOS FISCALES en adelante               </v>
      </c>
      <c r="H12674" t="str">
        <f>T("GAS LICUADO DE PETROLEO                           ")</f>
        <v xml:space="preserve">GAS LICUADO DE PETROLEO                           </v>
      </c>
      <c r="I12674">
        <v>1</v>
      </c>
    </row>
    <row r="12675" spans="1:9">
      <c r="A12675" t="str">
        <f>T("2018")</f>
        <v>2018</v>
      </c>
      <c r="B12675" t="str">
        <f>T("JURIDICO                                          ")</f>
        <v xml:space="preserve">JURIDICO                                          </v>
      </c>
      <c r="C12675" t="str">
        <f>T("SALAMANCA           ")</f>
        <v xml:space="preserve">SALAMANCA           </v>
      </c>
      <c r="D12675" t="str">
        <f>T("CASTELLANA          ")</f>
        <v xml:space="preserve">CASTELLANA          </v>
      </c>
      <c r="E12675" t="str">
        <f>T("TU ")</f>
        <v xml:space="preserve">TU </v>
      </c>
      <c r="F12675" t="str">
        <f>T("TURISMOS       ")</f>
        <v xml:space="preserve">TURISMOS       </v>
      </c>
      <c r="G12675" t="str">
        <f>T("De 8 a 11,99 CABALLOS FISCALES                    ")</f>
        <v xml:space="preserve">De 8 a 11,99 CABALLOS FISCALES                    </v>
      </c>
      <c r="H12675" t="str">
        <f>T("GAS LICUADO DE PETROLEO                           ")</f>
        <v xml:space="preserve">GAS LICUADO DE PETROLEO                           </v>
      </c>
      <c r="I12675">
        <v>1</v>
      </c>
    </row>
    <row r="12676" spans="1:9">
      <c r="A12676" t="str">
        <f>T("2018")</f>
        <v>2018</v>
      </c>
      <c r="B12676" t="str">
        <f>T("JURIDICO                                          ")</f>
        <v xml:space="preserve">JURIDICO                                          </v>
      </c>
      <c r="C12676" t="str">
        <f>T("SALAMANCA           ")</f>
        <v xml:space="preserve">SALAMANCA           </v>
      </c>
      <c r="D12676" t="str">
        <f>T("CASTELLANA          ")</f>
        <v xml:space="preserve">CASTELLANA          </v>
      </c>
      <c r="E12676" t="str">
        <f>T("TU ")</f>
        <v xml:space="preserve">TU </v>
      </c>
      <c r="F12676" t="str">
        <f>T("TURISMOS       ")</f>
        <v xml:space="preserve">TURISMOS       </v>
      </c>
      <c r="G12676" t="str">
        <f>T("De 20 CABALLOS FISCALES en adelante               ")</f>
        <v xml:space="preserve">De 20 CABALLOS FISCALES en adelante               </v>
      </c>
      <c r="H12676" t="str">
        <f>T("GAS LICUADO DE PETROLEO                           ")</f>
        <v xml:space="preserve">GAS LICUADO DE PETROLEO                           </v>
      </c>
      <c r="I12676">
        <v>1</v>
      </c>
    </row>
    <row r="12677" spans="1:9">
      <c r="A12677" t="str">
        <f>T("2018")</f>
        <v>2018</v>
      </c>
      <c r="B12677" t="str">
        <f>T("FISICO                                            ")</f>
        <v xml:space="preserve">FISICO                                            </v>
      </c>
      <c r="C12677" t="str">
        <f>T("SALAMANCA           ")</f>
        <v xml:space="preserve">SALAMANCA           </v>
      </c>
      <c r="D12677" t="str">
        <f>T("GOYA                ")</f>
        <v xml:space="preserve">GOYA                </v>
      </c>
      <c r="E12677" t="str">
        <f>T("TU ")</f>
        <v xml:space="preserve">TU </v>
      </c>
      <c r="F12677" t="str">
        <f>T("TURISMOS       ")</f>
        <v xml:space="preserve">TURISMOS       </v>
      </c>
      <c r="G12677" t="str">
        <f>T("De 8 a 11,99 CABALLOS FISCALES                    ")</f>
        <v xml:space="preserve">De 8 a 11,99 CABALLOS FISCALES                    </v>
      </c>
      <c r="H12677" t="str">
        <f>T("GAS NATURAL COMPRIMIDO                            ")</f>
        <v xml:space="preserve">GAS NATURAL COMPRIMIDO                            </v>
      </c>
      <c r="I12677">
        <v>1</v>
      </c>
    </row>
    <row r="12678" spans="1:9">
      <c r="A12678" t="str">
        <f>T("2018")</f>
        <v>2018</v>
      </c>
      <c r="B12678" t="str">
        <f>T("FISICO                                            ")</f>
        <v xml:space="preserve">FISICO                                            </v>
      </c>
      <c r="C12678" t="str">
        <f>T("SALAMANCA           ")</f>
        <v xml:space="preserve">SALAMANCA           </v>
      </c>
      <c r="D12678" t="str">
        <f>T("GUINDALERA          ")</f>
        <v xml:space="preserve">GUINDALERA          </v>
      </c>
      <c r="E12678" t="str">
        <f>T("TU ")</f>
        <v xml:space="preserve">TU </v>
      </c>
      <c r="F12678" t="str">
        <f>T("TURISMOS       ")</f>
        <v xml:space="preserve">TURISMOS       </v>
      </c>
      <c r="G12678" t="str">
        <f>T("De 8 a 11,99 CABALLOS FISCALES                    ")</f>
        <v xml:space="preserve">De 8 a 11,99 CABALLOS FISCALES                    </v>
      </c>
      <c r="H12678" t="str">
        <f>T("GAS NATURAL COMPRIMIDO                            ")</f>
        <v xml:space="preserve">GAS NATURAL COMPRIMIDO                            </v>
      </c>
      <c r="I12678">
        <v>2</v>
      </c>
    </row>
    <row r="12679" spans="1:9">
      <c r="A12679" t="str">
        <f>T("2018")</f>
        <v>2018</v>
      </c>
      <c r="B12679" t="str">
        <f>T("JURIDICO                                          ")</f>
        <v xml:space="preserve">JURIDICO                                          </v>
      </c>
      <c r="C12679" t="str">
        <f>T("SALAMANCA           ")</f>
        <v xml:space="preserve">SALAMANCA           </v>
      </c>
      <c r="D12679" t="str">
        <f>T("GOYA                ")</f>
        <v xml:space="preserve">GOYA                </v>
      </c>
      <c r="E12679" t="str">
        <f>T("TU ")</f>
        <v xml:space="preserve">TU </v>
      </c>
      <c r="F12679" t="str">
        <f>T("TURISMOS       ")</f>
        <v xml:space="preserve">TURISMOS       </v>
      </c>
      <c r="G12679" t="str">
        <f>T("De 8 a 11,99 CABALLOS FISCALES                    ")</f>
        <v xml:space="preserve">De 8 a 11,99 CABALLOS FISCALES                    </v>
      </c>
      <c r="H12679" t="str">
        <f>T("GAS NATURAL COMPRIMIDO                            ")</f>
        <v xml:space="preserve">GAS NATURAL COMPRIMIDO                            </v>
      </c>
      <c r="I12679">
        <v>5</v>
      </c>
    </row>
    <row r="12680" spans="1:9">
      <c r="A12680" t="str">
        <f>T("2018")</f>
        <v>2018</v>
      </c>
      <c r="B12680" t="str">
        <f>T("JURIDICO                                          ")</f>
        <v xml:space="preserve">JURIDICO                                          </v>
      </c>
      <c r="C12680" t="str">
        <f>T("SALAMANCA           ")</f>
        <v xml:space="preserve">SALAMANCA           </v>
      </c>
      <c r="D12680" t="str">
        <f>T("FUENTE DEL BERRO    ")</f>
        <v xml:space="preserve">FUENTE DEL BERRO    </v>
      </c>
      <c r="E12680" t="str">
        <f>T("TU ")</f>
        <v xml:space="preserve">TU </v>
      </c>
      <c r="F12680" t="str">
        <f>T("TURISMOS       ")</f>
        <v xml:space="preserve">TURISMOS       </v>
      </c>
      <c r="G12680" t="str">
        <f>T("De 8 a 11,99 CABALLOS FISCALES                    ")</f>
        <v xml:space="preserve">De 8 a 11,99 CABALLOS FISCALES                    </v>
      </c>
      <c r="H12680" t="str">
        <f>T("GAS NATURAL COMPRIMIDO                            ")</f>
        <v xml:space="preserve">GAS NATURAL COMPRIMIDO                            </v>
      </c>
      <c r="I12680">
        <v>1</v>
      </c>
    </row>
    <row r="12681" spans="1:9">
      <c r="A12681" t="str">
        <f>T("2018")</f>
        <v>2018</v>
      </c>
      <c r="B12681" t="str">
        <f>T("Entidad sin personalidad jurídica (art. 35.4 LGT) ")</f>
        <v xml:space="preserve">Entidad sin personalidad jurídica (art. 35.4 LGT) </v>
      </c>
      <c r="C12681" t="str">
        <f>T("SALAMANCA           ")</f>
        <v xml:space="preserve">SALAMANCA           </v>
      </c>
      <c r="D12681" t="str">
        <f>T("RECOLETOS           ")</f>
        <v xml:space="preserve">RECOLETOS           </v>
      </c>
      <c r="E12681" t="str">
        <f>T("TU ")</f>
        <v xml:space="preserve">TU </v>
      </c>
      <c r="F12681" t="str">
        <f>T("TURISMOS       ")</f>
        <v xml:space="preserve">TURISMOS       </v>
      </c>
      <c r="G12681" t="str">
        <f>T("De menos de 8 CABALLOS FISCALES                   ")</f>
        <v xml:space="preserve">De menos de 8 CABALLOS FISCALES                   </v>
      </c>
      <c r="H12681" t="str">
        <f>T("GASOLINA                                          ")</f>
        <v xml:space="preserve">GASOLINA                                          </v>
      </c>
      <c r="I12681">
        <v>5</v>
      </c>
    </row>
    <row r="12682" spans="1:9">
      <c r="A12682" t="str">
        <f>T("2018")</f>
        <v>2018</v>
      </c>
      <c r="B12682" t="str">
        <f>T("Entidad sin personalidad jurídica (art. 35.4 LGT) ")</f>
        <v xml:space="preserve">Entidad sin personalidad jurídica (art. 35.4 LGT) </v>
      </c>
      <c r="C12682" t="str">
        <f>T("SALAMANCA           ")</f>
        <v xml:space="preserve">SALAMANCA           </v>
      </c>
      <c r="D12682" t="str">
        <f>T("RECOLETOS           ")</f>
        <v xml:space="preserve">RECOLETOS           </v>
      </c>
      <c r="E12682" t="str">
        <f>T("TU ")</f>
        <v xml:space="preserve">TU </v>
      </c>
      <c r="F12682" t="str">
        <f>T("TURISMOS       ")</f>
        <v xml:space="preserve">TURISMOS       </v>
      </c>
      <c r="G12682" t="str">
        <f>T("De 8 a 11,99 CABALLOS FISCALES                    ")</f>
        <v xml:space="preserve">De 8 a 11,99 CABALLOS FISCALES                    </v>
      </c>
      <c r="H12682" t="str">
        <f>T("GASOLINA                                          ")</f>
        <v xml:space="preserve">GASOLINA                                          </v>
      </c>
      <c r="I12682">
        <v>41</v>
      </c>
    </row>
    <row r="12683" spans="1:9">
      <c r="A12683" t="str">
        <f>T("2018")</f>
        <v>2018</v>
      </c>
      <c r="B12683" t="str">
        <f>T("Entidad sin personalidad jurídica (art. 35.4 LGT) ")</f>
        <v xml:space="preserve">Entidad sin personalidad jurídica (art. 35.4 LGT) </v>
      </c>
      <c r="C12683" t="str">
        <f>T("SALAMANCA           ")</f>
        <v xml:space="preserve">SALAMANCA           </v>
      </c>
      <c r="D12683" t="str">
        <f>T("RECOLETOS           ")</f>
        <v xml:space="preserve">RECOLETOS           </v>
      </c>
      <c r="E12683" t="str">
        <f>T("TU ")</f>
        <v xml:space="preserve">TU </v>
      </c>
      <c r="F12683" t="str">
        <f>T("TURISMOS       ")</f>
        <v xml:space="preserve">TURISMOS       </v>
      </c>
      <c r="G12683" t="str">
        <f>T("De 12 a 15,99 CABALLOS FISCALES                   ")</f>
        <v xml:space="preserve">De 12 a 15,99 CABALLOS FISCALES                   </v>
      </c>
      <c r="H12683" t="str">
        <f>T("GASOLINA                                          ")</f>
        <v xml:space="preserve">GASOLINA                                          </v>
      </c>
      <c r="I12683">
        <v>36</v>
      </c>
    </row>
    <row r="12684" spans="1:9">
      <c r="A12684" t="str">
        <f>T("2018")</f>
        <v>2018</v>
      </c>
      <c r="B12684" t="str">
        <f>T("Entidad sin personalidad jurídica (art. 35.4 LGT) ")</f>
        <v xml:space="preserve">Entidad sin personalidad jurídica (art. 35.4 LGT) </v>
      </c>
      <c r="C12684" t="str">
        <f>T("SALAMANCA           ")</f>
        <v xml:space="preserve">SALAMANCA           </v>
      </c>
      <c r="D12684" t="str">
        <f>T("RECOLETOS           ")</f>
        <v xml:space="preserve">RECOLETOS           </v>
      </c>
      <c r="E12684" t="str">
        <f>T("TU ")</f>
        <v xml:space="preserve">TU </v>
      </c>
      <c r="F12684" t="str">
        <f>T("TURISMOS       ")</f>
        <v xml:space="preserve">TURISMOS       </v>
      </c>
      <c r="G12684" t="str">
        <f>T("De 16 a 19,99 CABALLOS FISCALES                   ")</f>
        <v xml:space="preserve">De 16 a 19,99 CABALLOS FISCALES                   </v>
      </c>
      <c r="H12684" t="str">
        <f>T("GASOLINA                                          ")</f>
        <v xml:space="preserve">GASOLINA                                          </v>
      </c>
      <c r="I12684">
        <v>7</v>
      </c>
    </row>
    <row r="12685" spans="1:9">
      <c r="A12685" t="str">
        <f>T("2018")</f>
        <v>2018</v>
      </c>
      <c r="B12685" t="str">
        <f>T("Entidad sin personalidad jurídica (art. 35.4 LGT) ")</f>
        <v xml:space="preserve">Entidad sin personalidad jurídica (art. 35.4 LGT) </v>
      </c>
      <c r="C12685" t="str">
        <f>T("SALAMANCA           ")</f>
        <v xml:space="preserve">SALAMANCA           </v>
      </c>
      <c r="D12685" t="str">
        <f>T("RECOLETOS           ")</f>
        <v xml:space="preserve">RECOLETOS           </v>
      </c>
      <c r="E12685" t="str">
        <f>T("TU ")</f>
        <v xml:space="preserve">TU </v>
      </c>
      <c r="F12685" t="str">
        <f>T("TURISMOS       ")</f>
        <v xml:space="preserve">TURISMOS       </v>
      </c>
      <c r="G12685" t="str">
        <f>T("De 20 CABALLOS FISCALES en adelante               ")</f>
        <v xml:space="preserve">De 20 CABALLOS FISCALES en adelante               </v>
      </c>
      <c r="H12685" t="str">
        <f>T("GASOLINA                                          ")</f>
        <v xml:space="preserve">GASOLINA                                          </v>
      </c>
      <c r="I12685">
        <v>7</v>
      </c>
    </row>
    <row r="12686" spans="1:9">
      <c r="A12686" t="str">
        <f>T("2018")</f>
        <v>2018</v>
      </c>
      <c r="B12686" t="str">
        <f>T("Entidad sin personalidad jurídica (art. 35.4 LGT) ")</f>
        <v xml:space="preserve">Entidad sin personalidad jurídica (art. 35.4 LGT) </v>
      </c>
      <c r="C12686" t="str">
        <f>T("SALAMANCA           ")</f>
        <v xml:space="preserve">SALAMANCA           </v>
      </c>
      <c r="D12686" t="str">
        <f>T("GOYA                ")</f>
        <v xml:space="preserve">GOYA                </v>
      </c>
      <c r="E12686" t="str">
        <f>T("TU ")</f>
        <v xml:space="preserve">TU </v>
      </c>
      <c r="F12686" t="str">
        <f>T("TURISMOS       ")</f>
        <v xml:space="preserve">TURISMOS       </v>
      </c>
      <c r="G12686" t="str">
        <f>T("De menos de 8 CABALLOS FISCALES                   ")</f>
        <v xml:space="preserve">De menos de 8 CABALLOS FISCALES                   </v>
      </c>
      <c r="H12686" t="str">
        <f>T("GASOLINA                                          ")</f>
        <v xml:space="preserve">GASOLINA                                          </v>
      </c>
      <c r="I12686">
        <v>18</v>
      </c>
    </row>
    <row r="12687" spans="1:9">
      <c r="A12687" t="str">
        <f>T("2018")</f>
        <v>2018</v>
      </c>
      <c r="B12687" t="str">
        <f>T("Entidad sin personalidad jurídica (art. 35.4 LGT) ")</f>
        <v xml:space="preserve">Entidad sin personalidad jurídica (art. 35.4 LGT) </v>
      </c>
      <c r="C12687" t="str">
        <f>T("SALAMANCA           ")</f>
        <v xml:space="preserve">SALAMANCA           </v>
      </c>
      <c r="D12687" t="str">
        <f>T("GOYA                ")</f>
        <v xml:space="preserve">GOYA                </v>
      </c>
      <c r="E12687" t="str">
        <f>T("TU ")</f>
        <v xml:space="preserve">TU </v>
      </c>
      <c r="F12687" t="str">
        <f>T("TURISMOS       ")</f>
        <v xml:space="preserve">TURISMOS       </v>
      </c>
      <c r="G12687" t="str">
        <f>T("De 8 a 11,99 CABALLOS FISCALES                    ")</f>
        <v xml:space="preserve">De 8 a 11,99 CABALLOS FISCALES                    </v>
      </c>
      <c r="H12687" t="str">
        <f>T("GASOLINA                                          ")</f>
        <v xml:space="preserve">GASOLINA                                          </v>
      </c>
      <c r="I12687">
        <v>81</v>
      </c>
    </row>
    <row r="12688" spans="1:9">
      <c r="A12688" t="str">
        <f>T("2018")</f>
        <v>2018</v>
      </c>
      <c r="B12688" t="str">
        <f>T("Entidad sin personalidad jurídica (art. 35.4 LGT) ")</f>
        <v xml:space="preserve">Entidad sin personalidad jurídica (art. 35.4 LGT) </v>
      </c>
      <c r="C12688" t="str">
        <f>T("SALAMANCA           ")</f>
        <v xml:space="preserve">SALAMANCA           </v>
      </c>
      <c r="D12688" t="str">
        <f>T("GOYA                ")</f>
        <v xml:space="preserve">GOYA                </v>
      </c>
      <c r="E12688" t="str">
        <f>T("TU ")</f>
        <v xml:space="preserve">TU </v>
      </c>
      <c r="F12688" t="str">
        <f>T("TURISMOS       ")</f>
        <v xml:space="preserve">TURISMOS       </v>
      </c>
      <c r="G12688" t="str">
        <f>T("De 12 a 15,99 CABALLOS FISCALES                   ")</f>
        <v xml:space="preserve">De 12 a 15,99 CABALLOS FISCALES                   </v>
      </c>
      <c r="H12688" t="str">
        <f>T("GASOLINA                                          ")</f>
        <v xml:space="preserve">GASOLINA                                          </v>
      </c>
      <c r="I12688">
        <v>23</v>
      </c>
    </row>
    <row r="12689" spans="1:9">
      <c r="A12689" t="str">
        <f>T("2018")</f>
        <v>2018</v>
      </c>
      <c r="B12689" t="str">
        <f>T("Entidad sin personalidad jurídica (art. 35.4 LGT) ")</f>
        <v xml:space="preserve">Entidad sin personalidad jurídica (art. 35.4 LGT) </v>
      </c>
      <c r="C12689" t="str">
        <f>T("SALAMANCA           ")</f>
        <v xml:space="preserve">SALAMANCA           </v>
      </c>
      <c r="D12689" t="str">
        <f>T("GOYA                ")</f>
        <v xml:space="preserve">GOYA                </v>
      </c>
      <c r="E12689" t="str">
        <f>T("TU ")</f>
        <v xml:space="preserve">TU </v>
      </c>
      <c r="F12689" t="str">
        <f>T("TURISMOS       ")</f>
        <v xml:space="preserve">TURISMOS       </v>
      </c>
      <c r="G12689" t="str">
        <f>T("De 16 a 19,99 CABALLOS FISCALES                   ")</f>
        <v xml:space="preserve">De 16 a 19,99 CABALLOS FISCALES                   </v>
      </c>
      <c r="H12689" t="str">
        <f>T("GASOLINA                                          ")</f>
        <v xml:space="preserve">GASOLINA                                          </v>
      </c>
      <c r="I12689">
        <v>5</v>
      </c>
    </row>
    <row r="12690" spans="1:9">
      <c r="A12690" t="str">
        <f>T("2018")</f>
        <v>2018</v>
      </c>
      <c r="B12690" t="str">
        <f>T("Entidad sin personalidad jurídica (art. 35.4 LGT) ")</f>
        <v xml:space="preserve">Entidad sin personalidad jurídica (art. 35.4 LGT) </v>
      </c>
      <c r="C12690" t="str">
        <f>T("SALAMANCA           ")</f>
        <v xml:space="preserve">SALAMANCA           </v>
      </c>
      <c r="D12690" t="str">
        <f>T("GOYA                ")</f>
        <v xml:space="preserve">GOYA                </v>
      </c>
      <c r="E12690" t="str">
        <f>T("TU ")</f>
        <v xml:space="preserve">TU </v>
      </c>
      <c r="F12690" t="str">
        <f>T("TURISMOS       ")</f>
        <v xml:space="preserve">TURISMOS       </v>
      </c>
      <c r="G12690" t="str">
        <f>T("De 20 CABALLOS FISCALES en adelante               ")</f>
        <v xml:space="preserve">De 20 CABALLOS FISCALES en adelante               </v>
      </c>
      <c r="H12690" t="str">
        <f>T("GASOLINA                                          ")</f>
        <v xml:space="preserve">GASOLINA                                          </v>
      </c>
      <c r="I12690">
        <v>10</v>
      </c>
    </row>
    <row r="12691" spans="1:9">
      <c r="A12691" t="str">
        <f>T("2018")</f>
        <v>2018</v>
      </c>
      <c r="B12691" t="str">
        <f>T("Entidad sin personalidad jurídica (art. 35.4 LGT) ")</f>
        <v xml:space="preserve">Entidad sin personalidad jurídica (art. 35.4 LGT) </v>
      </c>
      <c r="C12691" t="str">
        <f>T("SALAMANCA           ")</f>
        <v xml:space="preserve">SALAMANCA           </v>
      </c>
      <c r="D12691" t="str">
        <f>T("FUENTE DEL BERRO    ")</f>
        <v xml:space="preserve">FUENTE DEL BERRO    </v>
      </c>
      <c r="E12691" t="str">
        <f>T("TU ")</f>
        <v xml:space="preserve">TU </v>
      </c>
      <c r="F12691" t="str">
        <f>T("TURISMOS       ")</f>
        <v xml:space="preserve">TURISMOS       </v>
      </c>
      <c r="G12691" t="str">
        <f>T("De menos de 8 CABALLOS FISCALES                   ")</f>
        <v xml:space="preserve">De menos de 8 CABALLOS FISCALES                   </v>
      </c>
      <c r="H12691" t="str">
        <f>T("GASOLINA                                          ")</f>
        <v xml:space="preserve">GASOLINA                                          </v>
      </c>
      <c r="I12691">
        <v>3</v>
      </c>
    </row>
    <row r="12692" spans="1:9">
      <c r="A12692" t="str">
        <f>T("2018")</f>
        <v>2018</v>
      </c>
      <c r="B12692" t="str">
        <f>T("Entidad sin personalidad jurídica (art. 35.4 LGT) ")</f>
        <v xml:space="preserve">Entidad sin personalidad jurídica (art. 35.4 LGT) </v>
      </c>
      <c r="C12692" t="str">
        <f>T("SALAMANCA           ")</f>
        <v xml:space="preserve">SALAMANCA           </v>
      </c>
      <c r="D12692" t="str">
        <f>T("FUENTE DEL BERRO    ")</f>
        <v xml:space="preserve">FUENTE DEL BERRO    </v>
      </c>
      <c r="E12692" t="str">
        <f>T("TU ")</f>
        <v xml:space="preserve">TU </v>
      </c>
      <c r="F12692" t="str">
        <f>T("TURISMOS       ")</f>
        <v xml:space="preserve">TURISMOS       </v>
      </c>
      <c r="G12692" t="str">
        <f>T("De 8 a 11,99 CABALLOS FISCALES                    ")</f>
        <v xml:space="preserve">De 8 a 11,99 CABALLOS FISCALES                    </v>
      </c>
      <c r="H12692" t="str">
        <f>T("GASOLINA                                          ")</f>
        <v xml:space="preserve">GASOLINA                                          </v>
      </c>
      <c r="I12692">
        <v>43</v>
      </c>
    </row>
    <row r="12693" spans="1:9">
      <c r="A12693" t="str">
        <f>T("2018")</f>
        <v>2018</v>
      </c>
      <c r="B12693" t="str">
        <f>T("Entidad sin personalidad jurídica (art. 35.4 LGT) ")</f>
        <v xml:space="preserve">Entidad sin personalidad jurídica (art. 35.4 LGT) </v>
      </c>
      <c r="C12693" t="str">
        <f>T("SALAMANCA           ")</f>
        <v xml:space="preserve">SALAMANCA           </v>
      </c>
      <c r="D12693" t="str">
        <f>T("FUENTE DEL BERRO    ")</f>
        <v xml:space="preserve">FUENTE DEL BERRO    </v>
      </c>
      <c r="E12693" t="str">
        <f>T("TU ")</f>
        <v xml:space="preserve">TU </v>
      </c>
      <c r="F12693" t="str">
        <f>T("TURISMOS       ")</f>
        <v xml:space="preserve">TURISMOS       </v>
      </c>
      <c r="G12693" t="str">
        <f>T("De 12 a 15,99 CABALLOS FISCALES                   ")</f>
        <v xml:space="preserve">De 12 a 15,99 CABALLOS FISCALES                   </v>
      </c>
      <c r="H12693" t="str">
        <f>T("GASOLINA                                          ")</f>
        <v xml:space="preserve">GASOLINA                                          </v>
      </c>
      <c r="I12693">
        <v>14</v>
      </c>
    </row>
    <row r="12694" spans="1:9">
      <c r="A12694" t="str">
        <f>T("2018")</f>
        <v>2018</v>
      </c>
      <c r="B12694" t="str">
        <f>T("Entidad sin personalidad jurídica (art. 35.4 LGT) ")</f>
        <v xml:space="preserve">Entidad sin personalidad jurídica (art. 35.4 LGT) </v>
      </c>
      <c r="C12694" t="str">
        <f>T("SALAMANCA           ")</f>
        <v xml:space="preserve">SALAMANCA           </v>
      </c>
      <c r="D12694" t="str">
        <f>T("FUENTE DEL BERRO    ")</f>
        <v xml:space="preserve">FUENTE DEL BERRO    </v>
      </c>
      <c r="E12694" t="str">
        <f>T("TU ")</f>
        <v xml:space="preserve">TU </v>
      </c>
      <c r="F12694" t="str">
        <f>T("TURISMOS       ")</f>
        <v xml:space="preserve">TURISMOS       </v>
      </c>
      <c r="G12694" t="str">
        <f>T("De 16 a 19,99 CABALLOS FISCALES                   ")</f>
        <v xml:space="preserve">De 16 a 19,99 CABALLOS FISCALES                   </v>
      </c>
      <c r="H12694" t="str">
        <f>T("GASOLINA                                          ")</f>
        <v xml:space="preserve">GASOLINA                                          </v>
      </c>
      <c r="I12694">
        <v>3</v>
      </c>
    </row>
    <row r="12695" spans="1:9">
      <c r="A12695" t="str">
        <f>T("2018")</f>
        <v>2018</v>
      </c>
      <c r="B12695" t="str">
        <f>T("Entidad sin personalidad jurídica (art. 35.4 LGT) ")</f>
        <v xml:space="preserve">Entidad sin personalidad jurídica (art. 35.4 LGT) </v>
      </c>
      <c r="C12695" t="str">
        <f>T("SALAMANCA           ")</f>
        <v xml:space="preserve">SALAMANCA           </v>
      </c>
      <c r="D12695" t="str">
        <f>T("FUENTE DEL BERRO    ")</f>
        <v xml:space="preserve">FUENTE DEL BERRO    </v>
      </c>
      <c r="E12695" t="str">
        <f>T("TU ")</f>
        <v xml:space="preserve">TU </v>
      </c>
      <c r="F12695" t="str">
        <f>T("TURISMOS       ")</f>
        <v xml:space="preserve">TURISMOS       </v>
      </c>
      <c r="G12695" t="str">
        <f>T("De 20 CABALLOS FISCALES en adelante               ")</f>
        <v xml:space="preserve">De 20 CABALLOS FISCALES en adelante               </v>
      </c>
      <c r="H12695" t="str">
        <f>T("GASOLINA                                          ")</f>
        <v xml:space="preserve">GASOLINA                                          </v>
      </c>
      <c r="I12695">
        <v>2</v>
      </c>
    </row>
    <row r="12696" spans="1:9">
      <c r="A12696" t="str">
        <f>T("2018")</f>
        <v>2018</v>
      </c>
      <c r="B12696" t="str">
        <f>T("Entidad sin personalidad jurídica (art. 35.4 LGT) ")</f>
        <v xml:space="preserve">Entidad sin personalidad jurídica (art. 35.4 LGT) </v>
      </c>
      <c r="C12696" t="str">
        <f>T("SALAMANCA           ")</f>
        <v xml:space="preserve">SALAMANCA           </v>
      </c>
      <c r="D12696" t="str">
        <f>T("GUINDALERA          ")</f>
        <v xml:space="preserve">GUINDALERA          </v>
      </c>
      <c r="E12696" t="str">
        <f>T("TU ")</f>
        <v xml:space="preserve">TU </v>
      </c>
      <c r="F12696" t="str">
        <f>T("TURISMOS       ")</f>
        <v xml:space="preserve">TURISMOS       </v>
      </c>
      <c r="G12696" t="str">
        <f>T("De menos de 8 CABALLOS FISCALES                   ")</f>
        <v xml:space="preserve">De menos de 8 CABALLOS FISCALES                   </v>
      </c>
      <c r="H12696" t="str">
        <f>T("GASOLINA                                          ")</f>
        <v xml:space="preserve">GASOLINA                                          </v>
      </c>
      <c r="I12696">
        <v>10</v>
      </c>
    </row>
    <row r="12697" spans="1:9">
      <c r="A12697" t="str">
        <f>T("2018")</f>
        <v>2018</v>
      </c>
      <c r="B12697" t="str">
        <f>T("Entidad sin personalidad jurídica (art. 35.4 LGT) ")</f>
        <v xml:space="preserve">Entidad sin personalidad jurídica (art. 35.4 LGT) </v>
      </c>
      <c r="C12697" t="str">
        <f>T("SALAMANCA           ")</f>
        <v xml:space="preserve">SALAMANCA           </v>
      </c>
      <c r="D12697" t="str">
        <f>T("GUINDALERA          ")</f>
        <v xml:space="preserve">GUINDALERA          </v>
      </c>
      <c r="E12697" t="str">
        <f>T("TU ")</f>
        <v xml:space="preserve">TU </v>
      </c>
      <c r="F12697" t="str">
        <f>T("TURISMOS       ")</f>
        <v xml:space="preserve">TURISMOS       </v>
      </c>
      <c r="G12697" t="str">
        <f>T("De 8 a 11,99 CABALLOS FISCALES                    ")</f>
        <v xml:space="preserve">De 8 a 11,99 CABALLOS FISCALES                    </v>
      </c>
      <c r="H12697" t="str">
        <f>T("GASOLINA                                          ")</f>
        <v xml:space="preserve">GASOLINA                                          </v>
      </c>
      <c r="I12697">
        <v>75</v>
      </c>
    </row>
    <row r="12698" spans="1:9">
      <c r="A12698" t="str">
        <f>T("2018")</f>
        <v>2018</v>
      </c>
      <c r="B12698" t="str">
        <f>T("Entidad sin personalidad jurídica (art. 35.4 LGT) ")</f>
        <v xml:space="preserve">Entidad sin personalidad jurídica (art. 35.4 LGT) </v>
      </c>
      <c r="C12698" t="str">
        <f>T("SALAMANCA           ")</f>
        <v xml:space="preserve">SALAMANCA           </v>
      </c>
      <c r="D12698" t="str">
        <f>T("GUINDALERA          ")</f>
        <v xml:space="preserve">GUINDALERA          </v>
      </c>
      <c r="E12698" t="str">
        <f>T("TU ")</f>
        <v xml:space="preserve">TU </v>
      </c>
      <c r="F12698" t="str">
        <f>T("TURISMOS       ")</f>
        <v xml:space="preserve">TURISMOS       </v>
      </c>
      <c r="G12698" t="str">
        <f>T("De 12 a 15,99 CABALLOS FISCALES                   ")</f>
        <v xml:space="preserve">De 12 a 15,99 CABALLOS FISCALES                   </v>
      </c>
      <c r="H12698" t="str">
        <f>T("GASOLINA                                          ")</f>
        <v xml:space="preserve">GASOLINA                                          </v>
      </c>
      <c r="I12698">
        <v>43</v>
      </c>
    </row>
    <row r="12699" spans="1:9">
      <c r="A12699" t="str">
        <f>T("2018")</f>
        <v>2018</v>
      </c>
      <c r="B12699" t="str">
        <f>T("Entidad sin personalidad jurídica (art. 35.4 LGT) ")</f>
        <v xml:space="preserve">Entidad sin personalidad jurídica (art. 35.4 LGT) </v>
      </c>
      <c r="C12699" t="str">
        <f>T("SALAMANCA           ")</f>
        <v xml:space="preserve">SALAMANCA           </v>
      </c>
      <c r="D12699" t="str">
        <f>T("GUINDALERA          ")</f>
        <v xml:space="preserve">GUINDALERA          </v>
      </c>
      <c r="E12699" t="str">
        <f>T("TU ")</f>
        <v xml:space="preserve">TU </v>
      </c>
      <c r="F12699" t="str">
        <f>T("TURISMOS       ")</f>
        <v xml:space="preserve">TURISMOS       </v>
      </c>
      <c r="G12699" t="str">
        <f>T("De 16 a 19,99 CABALLOS FISCALES                   ")</f>
        <v xml:space="preserve">De 16 a 19,99 CABALLOS FISCALES                   </v>
      </c>
      <c r="H12699" t="str">
        <f>T("GASOLINA                                          ")</f>
        <v xml:space="preserve">GASOLINA                                          </v>
      </c>
      <c r="I12699">
        <v>9</v>
      </c>
    </row>
    <row r="12700" spans="1:9">
      <c r="A12700" t="str">
        <f>T("2018")</f>
        <v>2018</v>
      </c>
      <c r="B12700" t="str">
        <f>T("Entidad sin personalidad jurídica (art. 35.4 LGT) ")</f>
        <v xml:space="preserve">Entidad sin personalidad jurídica (art. 35.4 LGT) </v>
      </c>
      <c r="C12700" t="str">
        <f>T("SALAMANCA           ")</f>
        <v xml:space="preserve">SALAMANCA           </v>
      </c>
      <c r="D12700" t="str">
        <f>T("GUINDALERA          ")</f>
        <v xml:space="preserve">GUINDALERA          </v>
      </c>
      <c r="E12700" t="str">
        <f>T("TU ")</f>
        <v xml:space="preserve">TU </v>
      </c>
      <c r="F12700" t="str">
        <f>T("TURISMOS       ")</f>
        <v xml:space="preserve">TURISMOS       </v>
      </c>
      <c r="G12700" t="str">
        <f>T("De 20 CABALLOS FISCALES en adelante               ")</f>
        <v xml:space="preserve">De 20 CABALLOS FISCALES en adelante               </v>
      </c>
      <c r="H12700" t="str">
        <f>T("GASOLINA                                          ")</f>
        <v xml:space="preserve">GASOLINA                                          </v>
      </c>
      <c r="I12700">
        <v>4</v>
      </c>
    </row>
    <row r="12701" spans="1:9">
      <c r="A12701" t="str">
        <f>T("2018")</f>
        <v>2018</v>
      </c>
      <c r="B12701" t="str">
        <f>T("Entidad sin personalidad jurídica (art. 35.4 LGT) ")</f>
        <v xml:space="preserve">Entidad sin personalidad jurídica (art. 35.4 LGT) </v>
      </c>
      <c r="C12701" t="str">
        <f>T("SALAMANCA           ")</f>
        <v xml:space="preserve">SALAMANCA           </v>
      </c>
      <c r="D12701" t="str">
        <f>T("LISTA               ")</f>
        <v xml:space="preserve">LISTA               </v>
      </c>
      <c r="E12701" t="str">
        <f>T("TU ")</f>
        <v xml:space="preserve">TU </v>
      </c>
      <c r="F12701" t="str">
        <f>T("TURISMOS       ")</f>
        <v xml:space="preserve">TURISMOS       </v>
      </c>
      <c r="G12701" t="str">
        <f>T("De menos de 8 CABALLOS FISCALES                   ")</f>
        <v xml:space="preserve">De menos de 8 CABALLOS FISCALES                   </v>
      </c>
      <c r="H12701" t="str">
        <f>T("GASOLINA                                          ")</f>
        <v xml:space="preserve">GASOLINA                                          </v>
      </c>
      <c r="I12701">
        <v>13</v>
      </c>
    </row>
    <row r="12702" spans="1:9">
      <c r="A12702" t="str">
        <f>T("2018")</f>
        <v>2018</v>
      </c>
      <c r="B12702" t="str">
        <f>T("Entidad sin personalidad jurídica (art. 35.4 LGT) ")</f>
        <v xml:space="preserve">Entidad sin personalidad jurídica (art. 35.4 LGT) </v>
      </c>
      <c r="C12702" t="str">
        <f>T("SALAMANCA           ")</f>
        <v xml:space="preserve">SALAMANCA           </v>
      </c>
      <c r="D12702" t="str">
        <f>T("LISTA               ")</f>
        <v xml:space="preserve">LISTA               </v>
      </c>
      <c r="E12702" t="str">
        <f>T("TU ")</f>
        <v xml:space="preserve">TU </v>
      </c>
      <c r="F12702" t="str">
        <f>T("TURISMOS       ")</f>
        <v xml:space="preserve">TURISMOS       </v>
      </c>
      <c r="G12702" t="str">
        <f>T("De 8 a 11,99 CABALLOS FISCALES                    ")</f>
        <v xml:space="preserve">De 8 a 11,99 CABALLOS FISCALES                    </v>
      </c>
      <c r="H12702" t="str">
        <f>T("GASOLINA                                          ")</f>
        <v xml:space="preserve">GASOLINA                                          </v>
      </c>
      <c r="I12702">
        <v>38</v>
      </c>
    </row>
    <row r="12703" spans="1:9">
      <c r="A12703" t="str">
        <f>T("2018")</f>
        <v>2018</v>
      </c>
      <c r="B12703" t="str">
        <f>T("Entidad sin personalidad jurídica (art. 35.4 LGT) ")</f>
        <v xml:space="preserve">Entidad sin personalidad jurídica (art. 35.4 LGT) </v>
      </c>
      <c r="C12703" t="str">
        <f>T("SALAMANCA           ")</f>
        <v xml:space="preserve">SALAMANCA           </v>
      </c>
      <c r="D12703" t="str">
        <f>T("LISTA               ")</f>
        <v xml:space="preserve">LISTA               </v>
      </c>
      <c r="E12703" t="str">
        <f>T("TU ")</f>
        <v xml:space="preserve">TU </v>
      </c>
      <c r="F12703" t="str">
        <f>T("TURISMOS       ")</f>
        <v xml:space="preserve">TURISMOS       </v>
      </c>
      <c r="G12703" t="str">
        <f>T("De 12 a 15,99 CABALLOS FISCALES                   ")</f>
        <v xml:space="preserve">De 12 a 15,99 CABALLOS FISCALES                   </v>
      </c>
      <c r="H12703" t="str">
        <f>T("GASOLINA                                          ")</f>
        <v xml:space="preserve">GASOLINA                                          </v>
      </c>
      <c r="I12703">
        <v>18</v>
      </c>
    </row>
    <row r="12704" spans="1:9">
      <c r="A12704" t="str">
        <f>T("2018")</f>
        <v>2018</v>
      </c>
      <c r="B12704" t="str">
        <f>T("Entidad sin personalidad jurídica (art. 35.4 LGT) ")</f>
        <v xml:space="preserve">Entidad sin personalidad jurídica (art. 35.4 LGT) </v>
      </c>
      <c r="C12704" t="str">
        <f>T("SALAMANCA           ")</f>
        <v xml:space="preserve">SALAMANCA           </v>
      </c>
      <c r="D12704" t="str">
        <f>T("LISTA               ")</f>
        <v xml:space="preserve">LISTA               </v>
      </c>
      <c r="E12704" t="str">
        <f>T("TU ")</f>
        <v xml:space="preserve">TU </v>
      </c>
      <c r="F12704" t="str">
        <f>T("TURISMOS       ")</f>
        <v xml:space="preserve">TURISMOS       </v>
      </c>
      <c r="G12704" t="str">
        <f>T("De 16 a 19,99 CABALLOS FISCALES                   ")</f>
        <v xml:space="preserve">De 16 a 19,99 CABALLOS FISCALES                   </v>
      </c>
      <c r="H12704" t="str">
        <f>T("GASOLINA                                          ")</f>
        <v xml:space="preserve">GASOLINA                                          </v>
      </c>
      <c r="I12704">
        <v>3</v>
      </c>
    </row>
    <row r="12705" spans="1:9">
      <c r="A12705" t="str">
        <f>T("2018")</f>
        <v>2018</v>
      </c>
      <c r="B12705" t="str">
        <f>T("Entidad sin personalidad jurídica (art. 35.4 LGT) ")</f>
        <v xml:space="preserve">Entidad sin personalidad jurídica (art. 35.4 LGT) </v>
      </c>
      <c r="C12705" t="str">
        <f>T("SALAMANCA           ")</f>
        <v xml:space="preserve">SALAMANCA           </v>
      </c>
      <c r="D12705" t="str">
        <f>T("LISTA               ")</f>
        <v xml:space="preserve">LISTA               </v>
      </c>
      <c r="E12705" t="str">
        <f>T("TU ")</f>
        <v xml:space="preserve">TU </v>
      </c>
      <c r="F12705" t="str">
        <f>T("TURISMOS       ")</f>
        <v xml:space="preserve">TURISMOS       </v>
      </c>
      <c r="G12705" t="str">
        <f>T("De 20 CABALLOS FISCALES en adelante               ")</f>
        <v xml:space="preserve">De 20 CABALLOS FISCALES en adelante               </v>
      </c>
      <c r="H12705" t="str">
        <f>T("GASOLINA                                          ")</f>
        <v xml:space="preserve">GASOLINA                                          </v>
      </c>
      <c r="I12705">
        <v>5</v>
      </c>
    </row>
    <row r="12706" spans="1:9">
      <c r="A12706" t="str">
        <f>T("2018")</f>
        <v>2018</v>
      </c>
      <c r="B12706" t="str">
        <f>T("Entidad sin personalidad jurídica (art. 35.4 LGT) ")</f>
        <v xml:space="preserve">Entidad sin personalidad jurídica (art. 35.4 LGT) </v>
      </c>
      <c r="C12706" t="str">
        <f>T("SALAMANCA           ")</f>
        <v xml:space="preserve">SALAMANCA           </v>
      </c>
      <c r="D12706" t="str">
        <f>T("CASTELLANA          ")</f>
        <v xml:space="preserve">CASTELLANA          </v>
      </c>
      <c r="E12706" t="str">
        <f>T("TU ")</f>
        <v xml:space="preserve">TU </v>
      </c>
      <c r="F12706" t="str">
        <f>T("TURISMOS       ")</f>
        <v xml:space="preserve">TURISMOS       </v>
      </c>
      <c r="G12706" t="str">
        <f>T("De menos de 8 CABALLOS FISCALES                   ")</f>
        <v xml:space="preserve">De menos de 8 CABALLOS FISCALES                   </v>
      </c>
      <c r="H12706" t="str">
        <f>T("GASOLINA                                          ")</f>
        <v xml:space="preserve">GASOLINA                                          </v>
      </c>
      <c r="I12706">
        <v>9</v>
      </c>
    </row>
    <row r="12707" spans="1:9">
      <c r="A12707" t="str">
        <f>T("2018")</f>
        <v>2018</v>
      </c>
      <c r="B12707" t="str">
        <f>T("Entidad sin personalidad jurídica (art. 35.4 LGT) ")</f>
        <v xml:space="preserve">Entidad sin personalidad jurídica (art. 35.4 LGT) </v>
      </c>
      <c r="C12707" t="str">
        <f>T("SALAMANCA           ")</f>
        <v xml:space="preserve">SALAMANCA           </v>
      </c>
      <c r="D12707" t="str">
        <f>T("CASTELLANA          ")</f>
        <v xml:space="preserve">CASTELLANA          </v>
      </c>
      <c r="E12707" t="str">
        <f>T("TU ")</f>
        <v xml:space="preserve">TU </v>
      </c>
      <c r="F12707" t="str">
        <f>T("TURISMOS       ")</f>
        <v xml:space="preserve">TURISMOS       </v>
      </c>
      <c r="G12707" t="str">
        <f>T("De 8 a 11,99 CABALLOS FISCALES                    ")</f>
        <v xml:space="preserve">De 8 a 11,99 CABALLOS FISCALES                    </v>
      </c>
      <c r="H12707" t="str">
        <f>T("GASOLINA                                          ")</f>
        <v xml:space="preserve">GASOLINA                                          </v>
      </c>
      <c r="I12707">
        <v>54</v>
      </c>
    </row>
    <row r="12708" spans="1:9">
      <c r="A12708" t="str">
        <f>T("2018")</f>
        <v>2018</v>
      </c>
      <c r="B12708" t="str">
        <f>T("Entidad sin personalidad jurídica (art. 35.4 LGT) ")</f>
        <v xml:space="preserve">Entidad sin personalidad jurídica (art. 35.4 LGT) </v>
      </c>
      <c r="C12708" t="str">
        <f>T("SALAMANCA           ")</f>
        <v xml:space="preserve">SALAMANCA           </v>
      </c>
      <c r="D12708" t="str">
        <f>T("CASTELLANA          ")</f>
        <v xml:space="preserve">CASTELLANA          </v>
      </c>
      <c r="E12708" t="str">
        <f>T("TU ")</f>
        <v xml:space="preserve">TU </v>
      </c>
      <c r="F12708" t="str">
        <f>T("TURISMOS       ")</f>
        <v xml:space="preserve">TURISMOS       </v>
      </c>
      <c r="G12708" t="str">
        <f>T("De 12 a 15,99 CABALLOS FISCALES                   ")</f>
        <v xml:space="preserve">De 12 a 15,99 CABALLOS FISCALES                   </v>
      </c>
      <c r="H12708" t="str">
        <f>T("GASOLINA                                          ")</f>
        <v xml:space="preserve">GASOLINA                                          </v>
      </c>
      <c r="I12708">
        <v>23</v>
      </c>
    </row>
    <row r="12709" spans="1:9">
      <c r="A12709" t="str">
        <f>T("2018")</f>
        <v>2018</v>
      </c>
      <c r="B12709" t="str">
        <f>T("Entidad sin personalidad jurídica (art. 35.4 LGT) ")</f>
        <v xml:space="preserve">Entidad sin personalidad jurídica (art. 35.4 LGT) </v>
      </c>
      <c r="C12709" t="str">
        <f>T("SALAMANCA           ")</f>
        <v xml:space="preserve">SALAMANCA           </v>
      </c>
      <c r="D12709" t="str">
        <f>T("CASTELLANA          ")</f>
        <v xml:space="preserve">CASTELLANA          </v>
      </c>
      <c r="E12709" t="str">
        <f>T("TU ")</f>
        <v xml:space="preserve">TU </v>
      </c>
      <c r="F12709" t="str">
        <f>T("TURISMOS       ")</f>
        <v xml:space="preserve">TURISMOS       </v>
      </c>
      <c r="G12709" t="str">
        <f>T("De 16 a 19,99 CABALLOS FISCALES                   ")</f>
        <v xml:space="preserve">De 16 a 19,99 CABALLOS FISCALES                   </v>
      </c>
      <c r="H12709" t="str">
        <f>T("GASOLINA                                          ")</f>
        <v xml:space="preserve">GASOLINA                                          </v>
      </c>
      <c r="I12709">
        <v>13</v>
      </c>
    </row>
    <row r="12710" spans="1:9">
      <c r="A12710" t="str">
        <f>T("2018")</f>
        <v>2018</v>
      </c>
      <c r="B12710" t="str">
        <f>T("Entidad sin personalidad jurídica (art. 35.4 LGT) ")</f>
        <v xml:space="preserve">Entidad sin personalidad jurídica (art. 35.4 LGT) </v>
      </c>
      <c r="C12710" t="str">
        <f>T("SALAMANCA           ")</f>
        <v xml:space="preserve">SALAMANCA           </v>
      </c>
      <c r="D12710" t="str">
        <f>T("CASTELLANA          ")</f>
        <v xml:space="preserve">CASTELLANA          </v>
      </c>
      <c r="E12710" t="str">
        <f>T("TU ")</f>
        <v xml:space="preserve">TU </v>
      </c>
      <c r="F12710" t="str">
        <f>T("TURISMOS       ")</f>
        <v xml:space="preserve">TURISMOS       </v>
      </c>
      <c r="G12710" t="str">
        <f>T("De 20 CABALLOS FISCALES en adelante               ")</f>
        <v xml:space="preserve">De 20 CABALLOS FISCALES en adelante               </v>
      </c>
      <c r="H12710" t="str">
        <f>T("GASOLINA                                          ")</f>
        <v xml:space="preserve">GASOLINA                                          </v>
      </c>
      <c r="I12710">
        <v>4</v>
      </c>
    </row>
    <row r="12711" spans="1:9">
      <c r="A12711" t="str">
        <f>T("2018")</f>
        <v>2018</v>
      </c>
      <c r="B12711" t="str">
        <f>T("FISICO                                            ")</f>
        <v xml:space="preserve">FISICO                                            </v>
      </c>
      <c r="C12711" t="str">
        <f>T("SALAMANCA           ")</f>
        <v xml:space="preserve">SALAMANCA           </v>
      </c>
      <c r="D12711" t="str">
        <f>T("SIN BARRIO          ")</f>
        <v xml:space="preserve">SIN BARRIO          </v>
      </c>
      <c r="E12711" t="str">
        <f>T("TU ")</f>
        <v xml:space="preserve">TU </v>
      </c>
      <c r="F12711" t="str">
        <f>T("TURISMOS       ")</f>
        <v xml:space="preserve">TURISMOS       </v>
      </c>
      <c r="G12711" t="str">
        <f>T("De 8 a 11,99 CABALLOS FISCALES                    ")</f>
        <v xml:space="preserve">De 8 a 11,99 CABALLOS FISCALES                    </v>
      </c>
      <c r="H12711" t="str">
        <f>T("GASOLINA                                          ")</f>
        <v xml:space="preserve">GASOLINA                                          </v>
      </c>
      <c r="I12711">
        <v>7</v>
      </c>
    </row>
    <row r="12712" spans="1:9">
      <c r="A12712" t="str">
        <f>T("2018")</f>
        <v>2018</v>
      </c>
      <c r="B12712" t="str">
        <f>T("FISICO                                            ")</f>
        <v xml:space="preserve">FISICO                                            </v>
      </c>
      <c r="C12712" t="str">
        <f>T("SALAMANCA           ")</f>
        <v xml:space="preserve">SALAMANCA           </v>
      </c>
      <c r="D12712" t="str">
        <f>T("SIN BARRIO          ")</f>
        <v xml:space="preserve">SIN BARRIO          </v>
      </c>
      <c r="E12712" t="str">
        <f>T("TU ")</f>
        <v xml:space="preserve">TU </v>
      </c>
      <c r="F12712" t="str">
        <f>T("TURISMOS       ")</f>
        <v xml:space="preserve">TURISMOS       </v>
      </c>
      <c r="G12712" t="str">
        <f>T("De 12 a 15,99 CABALLOS FISCALES                   ")</f>
        <v xml:space="preserve">De 12 a 15,99 CABALLOS FISCALES                   </v>
      </c>
      <c r="H12712" t="str">
        <f>T("GASOLINA                                          ")</f>
        <v xml:space="preserve">GASOLINA                                          </v>
      </c>
      <c r="I12712">
        <v>2</v>
      </c>
    </row>
    <row r="12713" spans="1:9">
      <c r="A12713" t="str">
        <f>T("2018")</f>
        <v>2018</v>
      </c>
      <c r="B12713" t="str">
        <f>T("FISICO                                            ")</f>
        <v xml:space="preserve">FISICO                                            </v>
      </c>
      <c r="C12713" t="str">
        <f>T("SALAMANCA           ")</f>
        <v xml:space="preserve">SALAMANCA           </v>
      </c>
      <c r="D12713" t="str">
        <f>T("SIN BARRIO          ")</f>
        <v xml:space="preserve">SIN BARRIO          </v>
      </c>
      <c r="E12713" t="str">
        <f>T("TU ")</f>
        <v xml:space="preserve">TU </v>
      </c>
      <c r="F12713" t="str">
        <f>T("TURISMOS       ")</f>
        <v xml:space="preserve">TURISMOS       </v>
      </c>
      <c r="G12713" t="str">
        <f>T("De 16 a 19,99 CABALLOS FISCALES                   ")</f>
        <v xml:space="preserve">De 16 a 19,99 CABALLOS FISCALES                   </v>
      </c>
      <c r="H12713" t="str">
        <f>T("GASOLINA                                          ")</f>
        <v xml:space="preserve">GASOLINA                                          </v>
      </c>
      <c r="I12713">
        <v>2</v>
      </c>
    </row>
    <row r="12714" spans="1:9">
      <c r="A12714" t="str">
        <f>T("2018")</f>
        <v>2018</v>
      </c>
      <c r="B12714" t="str">
        <f>T("FISICO                                            ")</f>
        <v xml:space="preserve">FISICO                                            </v>
      </c>
      <c r="C12714" t="str">
        <f>T("SALAMANCA           ")</f>
        <v xml:space="preserve">SALAMANCA           </v>
      </c>
      <c r="D12714" t="str">
        <f>T("SIN BARRIO          ")</f>
        <v xml:space="preserve">SIN BARRIO          </v>
      </c>
      <c r="E12714" t="str">
        <f>T("TU ")</f>
        <v xml:space="preserve">TU </v>
      </c>
      <c r="F12714" t="str">
        <f>T("TURISMOS       ")</f>
        <v xml:space="preserve">TURISMOS       </v>
      </c>
      <c r="G12714" t="str">
        <f>T("De 20 CABALLOS FISCALES en adelante               ")</f>
        <v xml:space="preserve">De 20 CABALLOS FISCALES en adelante               </v>
      </c>
      <c r="H12714" t="str">
        <f>T("GASOLINA                                          ")</f>
        <v xml:space="preserve">GASOLINA                                          </v>
      </c>
      <c r="I12714">
        <v>1</v>
      </c>
    </row>
    <row r="12715" spans="1:9">
      <c r="A12715" t="str">
        <f>T("2018")</f>
        <v>2018</v>
      </c>
      <c r="B12715" t="str">
        <f>T("FISICO                                            ")</f>
        <v xml:space="preserve">FISICO                                            </v>
      </c>
      <c r="C12715" t="str">
        <f>T("SALAMANCA           ")</f>
        <v xml:space="preserve">SALAMANCA           </v>
      </c>
      <c r="D12715" t="str">
        <f>T("RECOLETOS           ")</f>
        <v xml:space="preserve">RECOLETOS           </v>
      </c>
      <c r="E12715" t="str">
        <f>T("TU ")</f>
        <v xml:space="preserve">TU </v>
      </c>
      <c r="F12715" t="str">
        <f>T("TURISMOS       ")</f>
        <v xml:space="preserve">TURISMOS       </v>
      </c>
      <c r="G12715" t="str">
        <f>T("De menos de 8 CABALLOS FISCALES                   ")</f>
        <v xml:space="preserve">De menos de 8 CABALLOS FISCALES                   </v>
      </c>
      <c r="H12715" t="str">
        <f>T("GASOLINA                                          ")</f>
        <v xml:space="preserve">GASOLINA                                          </v>
      </c>
      <c r="I12715">
        <v>261</v>
      </c>
    </row>
    <row r="12716" spans="1:9">
      <c r="A12716" t="str">
        <f>T("2018")</f>
        <v>2018</v>
      </c>
      <c r="B12716" t="str">
        <f>T("FISICO                                            ")</f>
        <v xml:space="preserve">FISICO                                            </v>
      </c>
      <c r="C12716" t="str">
        <f>T("SALAMANCA           ")</f>
        <v xml:space="preserve">SALAMANCA           </v>
      </c>
      <c r="D12716" t="str">
        <f>T("RECOLETOS           ")</f>
        <v xml:space="preserve">RECOLETOS           </v>
      </c>
      <c r="E12716" t="str">
        <f>T("TU ")</f>
        <v xml:space="preserve">TU </v>
      </c>
      <c r="F12716" t="str">
        <f>T("TURISMOS       ")</f>
        <v xml:space="preserve">TURISMOS       </v>
      </c>
      <c r="G12716" t="str">
        <f>T("De 8 a 11,99 CABALLOS FISCALES                    ")</f>
        <v xml:space="preserve">De 8 a 11,99 CABALLOS FISCALES                    </v>
      </c>
      <c r="H12716" t="str">
        <f>T("GASOLINA                                          ")</f>
        <v xml:space="preserve">GASOLINA                                          </v>
      </c>
      <c r="I12716" s="1">
        <v>1616</v>
      </c>
    </row>
    <row r="12717" spans="1:9">
      <c r="A12717" t="str">
        <f>T("2018")</f>
        <v>2018</v>
      </c>
      <c r="B12717" t="str">
        <f>T("FISICO                                            ")</f>
        <v xml:space="preserve">FISICO                                            </v>
      </c>
      <c r="C12717" t="str">
        <f>T("SALAMANCA           ")</f>
        <v xml:space="preserve">SALAMANCA           </v>
      </c>
      <c r="D12717" t="str">
        <f>T("RECOLETOS           ")</f>
        <v xml:space="preserve">RECOLETOS           </v>
      </c>
      <c r="E12717" t="str">
        <f>T("TU ")</f>
        <v xml:space="preserve">TU </v>
      </c>
      <c r="F12717" t="str">
        <f>T("TURISMOS       ")</f>
        <v xml:space="preserve">TURISMOS       </v>
      </c>
      <c r="G12717" t="str">
        <f>T("De 12 a 15,99 CABALLOS FISCALES                   ")</f>
        <v xml:space="preserve">De 12 a 15,99 CABALLOS FISCALES                   </v>
      </c>
      <c r="H12717" t="str">
        <f>T("GASOLINA                                          ")</f>
        <v xml:space="preserve">GASOLINA                                          </v>
      </c>
      <c r="I12717">
        <v>905</v>
      </c>
    </row>
    <row r="12718" spans="1:9">
      <c r="A12718" t="str">
        <f>T("2018")</f>
        <v>2018</v>
      </c>
      <c r="B12718" t="str">
        <f>T("FISICO                                            ")</f>
        <v xml:space="preserve">FISICO                                            </v>
      </c>
      <c r="C12718" t="str">
        <f>T("SALAMANCA           ")</f>
        <v xml:space="preserve">SALAMANCA           </v>
      </c>
      <c r="D12718" t="str">
        <f>T("RECOLETOS           ")</f>
        <v xml:space="preserve">RECOLETOS           </v>
      </c>
      <c r="E12718" t="str">
        <f>T("TU ")</f>
        <v xml:space="preserve">TU </v>
      </c>
      <c r="F12718" t="str">
        <f>T("TURISMOS       ")</f>
        <v xml:space="preserve">TURISMOS       </v>
      </c>
      <c r="G12718" t="str">
        <f>T("De 16 a 19,99 CABALLOS FISCALES                   ")</f>
        <v xml:space="preserve">De 16 a 19,99 CABALLOS FISCALES                   </v>
      </c>
      <c r="H12718" t="str">
        <f>T("GASOLINA                                          ")</f>
        <v xml:space="preserve">GASOLINA                                          </v>
      </c>
      <c r="I12718">
        <v>334</v>
      </c>
    </row>
    <row r="12719" spans="1:9">
      <c r="A12719" t="str">
        <f>T("2018")</f>
        <v>2018</v>
      </c>
      <c r="B12719" t="str">
        <f>T("FISICO                                            ")</f>
        <v xml:space="preserve">FISICO                                            </v>
      </c>
      <c r="C12719" t="str">
        <f>T("SALAMANCA           ")</f>
        <v xml:space="preserve">SALAMANCA           </v>
      </c>
      <c r="D12719" t="str">
        <f>T("RECOLETOS           ")</f>
        <v xml:space="preserve">RECOLETOS           </v>
      </c>
      <c r="E12719" t="str">
        <f>T("TU ")</f>
        <v xml:space="preserve">TU </v>
      </c>
      <c r="F12719" t="str">
        <f>T("TURISMOS       ")</f>
        <v xml:space="preserve">TURISMOS       </v>
      </c>
      <c r="G12719" t="str">
        <f>T("De 20 CABALLOS FISCALES en adelante               ")</f>
        <v xml:space="preserve">De 20 CABALLOS FISCALES en adelante               </v>
      </c>
      <c r="H12719" t="str">
        <f>T("GASOLINA                                          ")</f>
        <v xml:space="preserve">GASOLINA                                          </v>
      </c>
      <c r="I12719">
        <v>367</v>
      </c>
    </row>
    <row r="12720" spans="1:9">
      <c r="A12720" t="str">
        <f>T("2018")</f>
        <v>2018</v>
      </c>
      <c r="B12720" t="str">
        <f>T("FISICO                                            ")</f>
        <v xml:space="preserve">FISICO                                            </v>
      </c>
      <c r="C12720" t="str">
        <f>T("SALAMANCA           ")</f>
        <v xml:space="preserve">SALAMANCA           </v>
      </c>
      <c r="D12720" t="str">
        <f>T("GOYA                ")</f>
        <v xml:space="preserve">GOYA                </v>
      </c>
      <c r="E12720" t="str">
        <f>T("TU ")</f>
        <v xml:space="preserve">TU </v>
      </c>
      <c r="F12720" t="str">
        <f>T("TURISMOS       ")</f>
        <v xml:space="preserve">TURISMOS       </v>
      </c>
      <c r="G12720" t="str">
        <f>T("De menos de 8 CABALLOS FISCALES                   ")</f>
        <v xml:space="preserve">De menos de 8 CABALLOS FISCALES                   </v>
      </c>
      <c r="H12720" t="str">
        <f>T("GASOLINA                                          ")</f>
        <v xml:space="preserve">GASOLINA                                          </v>
      </c>
      <c r="I12720">
        <v>338</v>
      </c>
    </row>
    <row r="12721" spans="1:9">
      <c r="A12721" t="str">
        <f>T("2018")</f>
        <v>2018</v>
      </c>
      <c r="B12721" t="str">
        <f>T("FISICO                                            ")</f>
        <v xml:space="preserve">FISICO                                            </v>
      </c>
      <c r="C12721" t="str">
        <f>T("SALAMANCA           ")</f>
        <v xml:space="preserve">SALAMANCA           </v>
      </c>
      <c r="D12721" t="str">
        <f>T("GOYA                ")</f>
        <v xml:space="preserve">GOYA                </v>
      </c>
      <c r="E12721" t="str">
        <f>T("TU ")</f>
        <v xml:space="preserve">TU </v>
      </c>
      <c r="F12721" t="str">
        <f>T("TURISMOS       ")</f>
        <v xml:space="preserve">TURISMOS       </v>
      </c>
      <c r="G12721" t="str">
        <f>T("De 8 a 11,99 CABALLOS FISCALES                    ")</f>
        <v xml:space="preserve">De 8 a 11,99 CABALLOS FISCALES                    </v>
      </c>
      <c r="H12721" t="str">
        <f>T("GASOLINA                                          ")</f>
        <v xml:space="preserve">GASOLINA                                          </v>
      </c>
      <c r="I12721" s="1">
        <v>2833</v>
      </c>
    </row>
    <row r="12722" spans="1:9">
      <c r="A12722" t="str">
        <f>T("2018")</f>
        <v>2018</v>
      </c>
      <c r="B12722" t="str">
        <f>T("FISICO                                            ")</f>
        <v xml:space="preserve">FISICO                                            </v>
      </c>
      <c r="C12722" t="str">
        <f>T("SALAMANCA           ")</f>
        <v xml:space="preserve">SALAMANCA           </v>
      </c>
      <c r="D12722" t="str">
        <f>T("GOYA                ")</f>
        <v xml:space="preserve">GOYA                </v>
      </c>
      <c r="E12722" t="str">
        <f>T("TU ")</f>
        <v xml:space="preserve">TU </v>
      </c>
      <c r="F12722" t="str">
        <f>T("TURISMOS       ")</f>
        <v xml:space="preserve">TURISMOS       </v>
      </c>
      <c r="G12722" t="str">
        <f>T("De 12 a 15,99 CABALLOS FISCALES                   ")</f>
        <v xml:space="preserve">De 12 a 15,99 CABALLOS FISCALES                   </v>
      </c>
      <c r="H12722" t="str">
        <f>T("GASOLINA                                          ")</f>
        <v xml:space="preserve">GASOLINA                                          </v>
      </c>
      <c r="I12722" s="1">
        <v>1237</v>
      </c>
    </row>
    <row r="12723" spans="1:9">
      <c r="A12723" t="str">
        <f>T("2018")</f>
        <v>2018</v>
      </c>
      <c r="B12723" t="str">
        <f>T("FISICO                                            ")</f>
        <v xml:space="preserve">FISICO                                            </v>
      </c>
      <c r="C12723" t="str">
        <f>T("SALAMANCA           ")</f>
        <v xml:space="preserve">SALAMANCA           </v>
      </c>
      <c r="D12723" t="str">
        <f>T("GOYA                ")</f>
        <v xml:space="preserve">GOYA                </v>
      </c>
      <c r="E12723" t="str">
        <f>T("TU ")</f>
        <v xml:space="preserve">TU </v>
      </c>
      <c r="F12723" t="str">
        <f>T("TURISMOS       ")</f>
        <v xml:space="preserve">TURISMOS       </v>
      </c>
      <c r="G12723" t="str">
        <f>T("De 16 a 19,99 CABALLOS FISCALES                   ")</f>
        <v xml:space="preserve">De 16 a 19,99 CABALLOS FISCALES                   </v>
      </c>
      <c r="H12723" t="str">
        <f>T("GASOLINA                                          ")</f>
        <v xml:space="preserve">GASOLINA                                          </v>
      </c>
      <c r="I12723">
        <v>348</v>
      </c>
    </row>
    <row r="12724" spans="1:9">
      <c r="A12724" t="str">
        <f>T("2018")</f>
        <v>2018</v>
      </c>
      <c r="B12724" t="str">
        <f>T("FISICO                                            ")</f>
        <v xml:space="preserve">FISICO                                            </v>
      </c>
      <c r="C12724" t="str">
        <f>T("SALAMANCA           ")</f>
        <v xml:space="preserve">SALAMANCA           </v>
      </c>
      <c r="D12724" t="str">
        <f>T("GOYA                ")</f>
        <v xml:space="preserve">GOYA                </v>
      </c>
      <c r="E12724" t="str">
        <f>T("TU ")</f>
        <v xml:space="preserve">TU </v>
      </c>
      <c r="F12724" t="str">
        <f>T("TURISMOS       ")</f>
        <v xml:space="preserve">TURISMOS       </v>
      </c>
      <c r="G12724" t="str">
        <f>T("De 20 CABALLOS FISCALES en adelante               ")</f>
        <v xml:space="preserve">De 20 CABALLOS FISCALES en adelante               </v>
      </c>
      <c r="H12724" t="str">
        <f>T("GASOLINA                                          ")</f>
        <v xml:space="preserve">GASOLINA                                          </v>
      </c>
      <c r="I12724">
        <v>319</v>
      </c>
    </row>
    <row r="12725" spans="1:9">
      <c r="A12725" t="str">
        <f>T("2018")</f>
        <v>2018</v>
      </c>
      <c r="B12725" t="str">
        <f>T("FISICO                                            ")</f>
        <v xml:space="preserve">FISICO                                            </v>
      </c>
      <c r="C12725" t="str">
        <f>T("SALAMANCA           ")</f>
        <v xml:space="preserve">SALAMANCA           </v>
      </c>
      <c r="D12725" t="str">
        <f>T("FUENTE DEL BERRO    ")</f>
        <v xml:space="preserve">FUENTE DEL BERRO    </v>
      </c>
      <c r="E12725" t="str">
        <f>T("TU ")</f>
        <v xml:space="preserve">TU </v>
      </c>
      <c r="F12725" t="str">
        <f>T("TURISMOS       ")</f>
        <v xml:space="preserve">TURISMOS       </v>
      </c>
      <c r="G12725" t="str">
        <f>T("De menos de 8 CABALLOS FISCALES                   ")</f>
        <v xml:space="preserve">De menos de 8 CABALLOS FISCALES                   </v>
      </c>
      <c r="H12725" t="str">
        <f>T("GASOLINA                                          ")</f>
        <v xml:space="preserve">GASOLINA                                          </v>
      </c>
      <c r="I12725">
        <v>240</v>
      </c>
    </row>
    <row r="12726" spans="1:9">
      <c r="A12726" t="str">
        <f>T("2018")</f>
        <v>2018</v>
      </c>
      <c r="B12726" t="str">
        <f>T("FISICO                                            ")</f>
        <v xml:space="preserve">FISICO                                            </v>
      </c>
      <c r="C12726" t="str">
        <f>T("SALAMANCA           ")</f>
        <v xml:space="preserve">SALAMANCA           </v>
      </c>
      <c r="D12726" t="str">
        <f>T("FUENTE DEL BERRO    ")</f>
        <v xml:space="preserve">FUENTE DEL BERRO    </v>
      </c>
      <c r="E12726" t="str">
        <f>T("TU ")</f>
        <v xml:space="preserve">TU </v>
      </c>
      <c r="F12726" t="str">
        <f>T("TURISMOS       ")</f>
        <v xml:space="preserve">TURISMOS       </v>
      </c>
      <c r="G12726" t="str">
        <f>T("De 8 a 11,99 CABALLOS FISCALES                    ")</f>
        <v xml:space="preserve">De 8 a 11,99 CABALLOS FISCALES                    </v>
      </c>
      <c r="H12726" t="str">
        <f>T("GASOLINA                                          ")</f>
        <v xml:space="preserve">GASOLINA                                          </v>
      </c>
      <c r="I12726" s="1">
        <v>2146</v>
      </c>
    </row>
    <row r="12727" spans="1:9">
      <c r="A12727" t="str">
        <f>T("2018")</f>
        <v>2018</v>
      </c>
      <c r="B12727" t="str">
        <f>T("FISICO                                            ")</f>
        <v xml:space="preserve">FISICO                                            </v>
      </c>
      <c r="C12727" t="str">
        <f>T("SALAMANCA           ")</f>
        <v xml:space="preserve">SALAMANCA           </v>
      </c>
      <c r="D12727" t="str">
        <f>T("FUENTE DEL BERRO    ")</f>
        <v xml:space="preserve">FUENTE DEL BERRO    </v>
      </c>
      <c r="E12727" t="str">
        <f>T("TU ")</f>
        <v xml:space="preserve">TU </v>
      </c>
      <c r="F12727" t="str">
        <f>T("TURISMOS       ")</f>
        <v xml:space="preserve">TURISMOS       </v>
      </c>
      <c r="G12727" t="str">
        <f>T("De 12 a 15,99 CABALLOS FISCALES                   ")</f>
        <v xml:space="preserve">De 12 a 15,99 CABALLOS FISCALES                   </v>
      </c>
      <c r="H12727" t="str">
        <f>T("GASOLINA                                          ")</f>
        <v xml:space="preserve">GASOLINA                                          </v>
      </c>
      <c r="I12727">
        <v>798</v>
      </c>
    </row>
    <row r="12728" spans="1:9">
      <c r="A12728" t="str">
        <f>T("2018")</f>
        <v>2018</v>
      </c>
      <c r="B12728" t="str">
        <f>T("FISICO                                            ")</f>
        <v xml:space="preserve">FISICO                                            </v>
      </c>
      <c r="C12728" t="str">
        <f>T("SALAMANCA           ")</f>
        <v xml:space="preserve">SALAMANCA           </v>
      </c>
      <c r="D12728" t="str">
        <f>T("FUENTE DEL BERRO    ")</f>
        <v xml:space="preserve">FUENTE DEL BERRO    </v>
      </c>
      <c r="E12728" t="str">
        <f>T("TU ")</f>
        <v xml:space="preserve">TU </v>
      </c>
      <c r="F12728" t="str">
        <f>T("TURISMOS       ")</f>
        <v xml:space="preserve">TURISMOS       </v>
      </c>
      <c r="G12728" t="str">
        <f>T("De 16 a 19,99 CABALLOS FISCALES                   ")</f>
        <v xml:space="preserve">De 16 a 19,99 CABALLOS FISCALES                   </v>
      </c>
      <c r="H12728" t="str">
        <f>T("GASOLINA                                          ")</f>
        <v xml:space="preserve">GASOLINA                                          </v>
      </c>
      <c r="I12728">
        <v>175</v>
      </c>
    </row>
    <row r="12729" spans="1:9">
      <c r="A12729" t="str">
        <f>T("2018")</f>
        <v>2018</v>
      </c>
      <c r="B12729" t="str">
        <f>T("FISICO                                            ")</f>
        <v xml:space="preserve">FISICO                                            </v>
      </c>
      <c r="C12729" t="str">
        <f>T("SALAMANCA           ")</f>
        <v xml:space="preserve">SALAMANCA           </v>
      </c>
      <c r="D12729" t="str">
        <f>T("FUENTE DEL BERRO    ")</f>
        <v xml:space="preserve">FUENTE DEL BERRO    </v>
      </c>
      <c r="E12729" t="str">
        <f>T("TU ")</f>
        <v xml:space="preserve">TU </v>
      </c>
      <c r="F12729" t="str">
        <f>T("TURISMOS       ")</f>
        <v xml:space="preserve">TURISMOS       </v>
      </c>
      <c r="G12729" t="str">
        <f>T("De 20 CABALLOS FISCALES en adelante               ")</f>
        <v xml:space="preserve">De 20 CABALLOS FISCALES en adelante               </v>
      </c>
      <c r="H12729" t="str">
        <f>T("GASOLINA                                          ")</f>
        <v xml:space="preserve">GASOLINA                                          </v>
      </c>
      <c r="I12729">
        <v>98</v>
      </c>
    </row>
    <row r="12730" spans="1:9">
      <c r="A12730" t="str">
        <f>T("2018")</f>
        <v>2018</v>
      </c>
      <c r="B12730" t="str">
        <f>T("FISICO                                            ")</f>
        <v xml:space="preserve">FISICO                                            </v>
      </c>
      <c r="C12730" t="str">
        <f>T("SALAMANCA           ")</f>
        <v xml:space="preserve">SALAMANCA           </v>
      </c>
      <c r="D12730" t="str">
        <f>T("GUINDALERA          ")</f>
        <v xml:space="preserve">GUINDALERA          </v>
      </c>
      <c r="E12730" t="str">
        <f>T("TU ")</f>
        <v xml:space="preserve">TU </v>
      </c>
      <c r="F12730" t="str">
        <f>T("TURISMOS       ")</f>
        <v xml:space="preserve">TURISMOS       </v>
      </c>
      <c r="G12730" t="str">
        <f>T("De menos de 8 CABALLOS FISCALES                   ")</f>
        <v xml:space="preserve">De menos de 8 CABALLOS FISCALES                   </v>
      </c>
      <c r="H12730" t="str">
        <f>T("GASOLINA                                          ")</f>
        <v xml:space="preserve">GASOLINA                                          </v>
      </c>
      <c r="I12730">
        <v>499</v>
      </c>
    </row>
    <row r="12731" spans="1:9">
      <c r="A12731" t="str">
        <f>T("2018")</f>
        <v>2018</v>
      </c>
      <c r="B12731" t="str">
        <f>T("FISICO                                            ")</f>
        <v xml:space="preserve">FISICO                                            </v>
      </c>
      <c r="C12731" t="str">
        <f>T("SALAMANCA           ")</f>
        <v xml:space="preserve">SALAMANCA           </v>
      </c>
      <c r="D12731" t="str">
        <f>T("GUINDALERA          ")</f>
        <v xml:space="preserve">GUINDALERA          </v>
      </c>
      <c r="E12731" t="str">
        <f>T("TU ")</f>
        <v xml:space="preserve">TU </v>
      </c>
      <c r="F12731" t="str">
        <f>T("TURISMOS       ")</f>
        <v xml:space="preserve">TURISMOS       </v>
      </c>
      <c r="G12731" t="str">
        <f>T("De 8 a 11,99 CABALLOS FISCALES                    ")</f>
        <v xml:space="preserve">De 8 a 11,99 CABALLOS FISCALES                    </v>
      </c>
      <c r="H12731" t="str">
        <f>T("GASOLINA                                          ")</f>
        <v xml:space="preserve">GASOLINA                                          </v>
      </c>
      <c r="I12731" s="1">
        <v>4654</v>
      </c>
    </row>
    <row r="12732" spans="1:9">
      <c r="A12732" t="str">
        <f>T("2018")</f>
        <v>2018</v>
      </c>
      <c r="B12732" t="str">
        <f>T("FISICO                                            ")</f>
        <v xml:space="preserve">FISICO                                            </v>
      </c>
      <c r="C12732" t="str">
        <f>T("SALAMANCA           ")</f>
        <v xml:space="preserve">SALAMANCA           </v>
      </c>
      <c r="D12732" t="str">
        <f>T("GUINDALERA          ")</f>
        <v xml:space="preserve">GUINDALERA          </v>
      </c>
      <c r="E12732" t="str">
        <f>T("TU ")</f>
        <v xml:space="preserve">TU </v>
      </c>
      <c r="F12732" t="str">
        <f>T("TURISMOS       ")</f>
        <v xml:space="preserve">TURISMOS       </v>
      </c>
      <c r="G12732" t="str">
        <f>T("De 12 a 15,99 CABALLOS FISCALES                   ")</f>
        <v xml:space="preserve">De 12 a 15,99 CABALLOS FISCALES                   </v>
      </c>
      <c r="H12732" t="str">
        <f>T("GASOLINA                                          ")</f>
        <v xml:space="preserve">GASOLINA                                          </v>
      </c>
      <c r="I12732" s="1">
        <v>1868</v>
      </c>
    </row>
    <row r="12733" spans="1:9">
      <c r="A12733" t="str">
        <f>T("2018")</f>
        <v>2018</v>
      </c>
      <c r="B12733" t="str">
        <f>T("FISICO                                            ")</f>
        <v xml:space="preserve">FISICO                                            </v>
      </c>
      <c r="C12733" t="str">
        <f>T("SALAMANCA           ")</f>
        <v xml:space="preserve">SALAMANCA           </v>
      </c>
      <c r="D12733" t="str">
        <f>T("GUINDALERA          ")</f>
        <v xml:space="preserve">GUINDALERA          </v>
      </c>
      <c r="E12733" t="str">
        <f>T("TU ")</f>
        <v xml:space="preserve">TU </v>
      </c>
      <c r="F12733" t="str">
        <f>T("TURISMOS       ")</f>
        <v xml:space="preserve">TURISMOS       </v>
      </c>
      <c r="G12733" t="str">
        <f>T("De 16 a 19,99 CABALLOS FISCALES                   ")</f>
        <v xml:space="preserve">De 16 a 19,99 CABALLOS FISCALES                   </v>
      </c>
      <c r="H12733" t="str">
        <f>T("GASOLINA                                          ")</f>
        <v xml:space="preserve">GASOLINA                                          </v>
      </c>
      <c r="I12733">
        <v>418</v>
      </c>
    </row>
    <row r="12734" spans="1:9">
      <c r="A12734" t="str">
        <f>T("2018")</f>
        <v>2018</v>
      </c>
      <c r="B12734" t="str">
        <f>T("FISICO                                            ")</f>
        <v xml:space="preserve">FISICO                                            </v>
      </c>
      <c r="C12734" t="str">
        <f>T("SALAMANCA           ")</f>
        <v xml:space="preserve">SALAMANCA           </v>
      </c>
      <c r="D12734" t="str">
        <f>T("GUINDALERA          ")</f>
        <v xml:space="preserve">GUINDALERA          </v>
      </c>
      <c r="E12734" t="str">
        <f>T("TU ")</f>
        <v xml:space="preserve">TU </v>
      </c>
      <c r="F12734" t="str">
        <f>T("TURISMOS       ")</f>
        <v xml:space="preserve">TURISMOS       </v>
      </c>
      <c r="G12734" t="str">
        <f>T("De 20 CABALLOS FISCALES en adelante               ")</f>
        <v xml:space="preserve">De 20 CABALLOS FISCALES en adelante               </v>
      </c>
      <c r="H12734" t="str">
        <f>T("GASOLINA                                          ")</f>
        <v xml:space="preserve">GASOLINA                                          </v>
      </c>
      <c r="I12734">
        <v>229</v>
      </c>
    </row>
    <row r="12735" spans="1:9">
      <c r="A12735" t="str">
        <f>T("2018")</f>
        <v>2018</v>
      </c>
      <c r="B12735" t="str">
        <f>T("FISICO                                            ")</f>
        <v xml:space="preserve">FISICO                                            </v>
      </c>
      <c r="C12735" t="str">
        <f>T("SALAMANCA           ")</f>
        <v xml:space="preserve">SALAMANCA           </v>
      </c>
      <c r="D12735" t="str">
        <f>T("LISTA               ")</f>
        <v xml:space="preserve">LISTA               </v>
      </c>
      <c r="E12735" t="str">
        <f>T("TU ")</f>
        <v xml:space="preserve">TU </v>
      </c>
      <c r="F12735" t="str">
        <f>T("TURISMOS       ")</f>
        <v xml:space="preserve">TURISMOS       </v>
      </c>
      <c r="G12735" t="str">
        <f>T("De menos de 8 CABALLOS FISCALES                   ")</f>
        <v xml:space="preserve">De menos de 8 CABALLOS FISCALES                   </v>
      </c>
      <c r="H12735" t="str">
        <f>T("GASOLINA                                          ")</f>
        <v xml:space="preserve">GASOLINA                                          </v>
      </c>
      <c r="I12735">
        <v>225</v>
      </c>
    </row>
    <row r="12736" spans="1:9">
      <c r="A12736" t="str">
        <f>T("2018")</f>
        <v>2018</v>
      </c>
      <c r="B12736" t="str">
        <f>T("FISICO                                            ")</f>
        <v xml:space="preserve">FISICO                                            </v>
      </c>
      <c r="C12736" t="str">
        <f>T("SALAMANCA           ")</f>
        <v xml:space="preserve">SALAMANCA           </v>
      </c>
      <c r="D12736" t="str">
        <f>T("LISTA               ")</f>
        <v xml:space="preserve">LISTA               </v>
      </c>
      <c r="E12736" t="str">
        <f>T("TU ")</f>
        <v xml:space="preserve">TU </v>
      </c>
      <c r="F12736" t="str">
        <f>T("TURISMOS       ")</f>
        <v xml:space="preserve">TURISMOS       </v>
      </c>
      <c r="G12736" t="str">
        <f>T("De 8 a 11,99 CABALLOS FISCALES                    ")</f>
        <v xml:space="preserve">De 8 a 11,99 CABALLOS FISCALES                    </v>
      </c>
      <c r="H12736" t="str">
        <f>T("GASOLINA                                          ")</f>
        <v xml:space="preserve">GASOLINA                                          </v>
      </c>
      <c r="I12736" s="1">
        <v>2058</v>
      </c>
    </row>
    <row r="12737" spans="1:9">
      <c r="A12737" t="str">
        <f>T("2018")</f>
        <v>2018</v>
      </c>
      <c r="B12737" t="str">
        <f>T("FISICO                                            ")</f>
        <v xml:space="preserve">FISICO                                            </v>
      </c>
      <c r="C12737" t="str">
        <f>T("SALAMANCA           ")</f>
        <v xml:space="preserve">SALAMANCA           </v>
      </c>
      <c r="D12737" t="str">
        <f>T("LISTA               ")</f>
        <v xml:space="preserve">LISTA               </v>
      </c>
      <c r="E12737" t="str">
        <f>T("TU ")</f>
        <v xml:space="preserve">TU </v>
      </c>
      <c r="F12737" t="str">
        <f>T("TURISMOS       ")</f>
        <v xml:space="preserve">TURISMOS       </v>
      </c>
      <c r="G12737" t="str">
        <f>T("De 12 a 15,99 CABALLOS FISCALES                   ")</f>
        <v xml:space="preserve">De 12 a 15,99 CABALLOS FISCALES                   </v>
      </c>
      <c r="H12737" t="str">
        <f>T("GASOLINA                                          ")</f>
        <v xml:space="preserve">GASOLINA                                          </v>
      </c>
      <c r="I12737">
        <v>872</v>
      </c>
    </row>
    <row r="12738" spans="1:9">
      <c r="A12738" t="str">
        <f>T("2018")</f>
        <v>2018</v>
      </c>
      <c r="B12738" t="str">
        <f>T("FISICO                                            ")</f>
        <v xml:space="preserve">FISICO                                            </v>
      </c>
      <c r="C12738" t="str">
        <f>T("SALAMANCA           ")</f>
        <v xml:space="preserve">SALAMANCA           </v>
      </c>
      <c r="D12738" t="str">
        <f>T("LISTA               ")</f>
        <v xml:space="preserve">LISTA               </v>
      </c>
      <c r="E12738" t="str">
        <f>T("TU ")</f>
        <v xml:space="preserve">TU </v>
      </c>
      <c r="F12738" t="str">
        <f>T("TURISMOS       ")</f>
        <v xml:space="preserve">TURISMOS       </v>
      </c>
      <c r="G12738" t="str">
        <f>T("De 16 a 19,99 CABALLOS FISCALES                   ")</f>
        <v xml:space="preserve">De 16 a 19,99 CABALLOS FISCALES                   </v>
      </c>
      <c r="H12738" t="str">
        <f>T("GASOLINA                                          ")</f>
        <v xml:space="preserve">GASOLINA                                          </v>
      </c>
      <c r="I12738">
        <v>240</v>
      </c>
    </row>
    <row r="12739" spans="1:9">
      <c r="A12739" t="str">
        <f>T("2018")</f>
        <v>2018</v>
      </c>
      <c r="B12739" t="str">
        <f>T("FISICO                                            ")</f>
        <v xml:space="preserve">FISICO                                            </v>
      </c>
      <c r="C12739" t="str">
        <f>T("SALAMANCA           ")</f>
        <v xml:space="preserve">SALAMANCA           </v>
      </c>
      <c r="D12739" t="str">
        <f>T("LISTA               ")</f>
        <v xml:space="preserve">LISTA               </v>
      </c>
      <c r="E12739" t="str">
        <f>T("TU ")</f>
        <v xml:space="preserve">TU </v>
      </c>
      <c r="F12739" t="str">
        <f>T("TURISMOS       ")</f>
        <v xml:space="preserve">TURISMOS       </v>
      </c>
      <c r="G12739" t="str">
        <f>T("De 20 CABALLOS FISCALES en adelante               ")</f>
        <v xml:space="preserve">De 20 CABALLOS FISCALES en adelante               </v>
      </c>
      <c r="H12739" t="str">
        <f>T("GASOLINA                                          ")</f>
        <v xml:space="preserve">GASOLINA                                          </v>
      </c>
      <c r="I12739">
        <v>190</v>
      </c>
    </row>
    <row r="12740" spans="1:9">
      <c r="A12740" t="str">
        <f>T("2018")</f>
        <v>2018</v>
      </c>
      <c r="B12740" t="str">
        <f>T("FISICO                                            ")</f>
        <v xml:space="preserve">FISICO                                            </v>
      </c>
      <c r="C12740" t="str">
        <f>T("SALAMANCA           ")</f>
        <v xml:space="preserve">SALAMANCA           </v>
      </c>
      <c r="D12740" t="str">
        <f>T("CASTELLANA          ")</f>
        <v xml:space="preserve">CASTELLANA          </v>
      </c>
      <c r="E12740" t="str">
        <f>T("TU ")</f>
        <v xml:space="preserve">TU </v>
      </c>
      <c r="F12740" t="str">
        <f>T("TURISMOS       ")</f>
        <v xml:space="preserve">TURISMOS       </v>
      </c>
      <c r="G12740" t="str">
        <f>T("De menos de 8 CABALLOS FISCALES                   ")</f>
        <v xml:space="preserve">De menos de 8 CABALLOS FISCALES                   </v>
      </c>
      <c r="H12740" t="str">
        <f>T("GASOLINA                                          ")</f>
        <v xml:space="preserve">GASOLINA                                          </v>
      </c>
      <c r="I12740">
        <v>258</v>
      </c>
    </row>
    <row r="12741" spans="1:9">
      <c r="A12741" t="str">
        <f>T("2018")</f>
        <v>2018</v>
      </c>
      <c r="B12741" t="str">
        <f>T("FISICO                                            ")</f>
        <v xml:space="preserve">FISICO                                            </v>
      </c>
      <c r="C12741" t="str">
        <f>T("SALAMANCA           ")</f>
        <v xml:space="preserve">SALAMANCA           </v>
      </c>
      <c r="D12741" t="str">
        <f>T("CASTELLANA          ")</f>
        <v xml:space="preserve">CASTELLANA          </v>
      </c>
      <c r="E12741" t="str">
        <f>T("TU ")</f>
        <v xml:space="preserve">TU </v>
      </c>
      <c r="F12741" t="str">
        <f>T("TURISMOS       ")</f>
        <v xml:space="preserve">TURISMOS       </v>
      </c>
      <c r="G12741" t="str">
        <f>T("De 8 a 11,99 CABALLOS FISCALES                    ")</f>
        <v xml:space="preserve">De 8 a 11,99 CABALLOS FISCALES                    </v>
      </c>
      <c r="H12741" t="str">
        <f>T("GASOLINA                                          ")</f>
        <v xml:space="preserve">GASOLINA                                          </v>
      </c>
      <c r="I12741" s="1">
        <v>1904</v>
      </c>
    </row>
    <row r="12742" spans="1:9">
      <c r="A12742" t="str">
        <f>T("2018")</f>
        <v>2018</v>
      </c>
      <c r="B12742" t="str">
        <f>T("FISICO                                            ")</f>
        <v xml:space="preserve">FISICO                                            </v>
      </c>
      <c r="C12742" t="str">
        <f>T("SALAMANCA           ")</f>
        <v xml:space="preserve">SALAMANCA           </v>
      </c>
      <c r="D12742" t="str">
        <f>T("CASTELLANA          ")</f>
        <v xml:space="preserve">CASTELLANA          </v>
      </c>
      <c r="E12742" t="str">
        <f>T("TU ")</f>
        <v xml:space="preserve">TU </v>
      </c>
      <c r="F12742" t="str">
        <f>T("TURISMOS       ")</f>
        <v xml:space="preserve">TURISMOS       </v>
      </c>
      <c r="G12742" t="str">
        <f>T("De 12 a 15,99 CABALLOS FISCALES                   ")</f>
        <v xml:space="preserve">De 12 a 15,99 CABALLOS FISCALES                   </v>
      </c>
      <c r="H12742" t="str">
        <f>T("GASOLINA                                          ")</f>
        <v xml:space="preserve">GASOLINA                                          </v>
      </c>
      <c r="I12742">
        <v>883</v>
      </c>
    </row>
    <row r="12743" spans="1:9">
      <c r="A12743" t="str">
        <f>T("2018")</f>
        <v>2018</v>
      </c>
      <c r="B12743" t="str">
        <f>T("FISICO                                            ")</f>
        <v xml:space="preserve">FISICO                                            </v>
      </c>
      <c r="C12743" t="str">
        <f>T("SALAMANCA           ")</f>
        <v xml:space="preserve">SALAMANCA           </v>
      </c>
      <c r="D12743" t="str">
        <f>T("CASTELLANA          ")</f>
        <v xml:space="preserve">CASTELLANA          </v>
      </c>
      <c r="E12743" t="str">
        <f>T("TU ")</f>
        <v xml:space="preserve">TU </v>
      </c>
      <c r="F12743" t="str">
        <f>T("TURISMOS       ")</f>
        <v xml:space="preserve">TURISMOS       </v>
      </c>
      <c r="G12743" t="str">
        <f>T("De 16 a 19,99 CABALLOS FISCALES                   ")</f>
        <v xml:space="preserve">De 16 a 19,99 CABALLOS FISCALES                   </v>
      </c>
      <c r="H12743" t="str">
        <f>T("GASOLINA                                          ")</f>
        <v xml:space="preserve">GASOLINA                                          </v>
      </c>
      <c r="I12743">
        <v>358</v>
      </c>
    </row>
    <row r="12744" spans="1:9">
      <c r="A12744" t="str">
        <f>T("2018")</f>
        <v>2018</v>
      </c>
      <c r="B12744" t="str">
        <f>T("FISICO                                            ")</f>
        <v xml:space="preserve">FISICO                                            </v>
      </c>
      <c r="C12744" t="str">
        <f>T("SALAMANCA           ")</f>
        <v xml:space="preserve">SALAMANCA           </v>
      </c>
      <c r="D12744" t="str">
        <f>T("CASTELLANA          ")</f>
        <v xml:space="preserve">CASTELLANA          </v>
      </c>
      <c r="E12744" t="str">
        <f>T("TU ")</f>
        <v xml:space="preserve">TU </v>
      </c>
      <c r="F12744" t="str">
        <f>T("TURISMOS       ")</f>
        <v xml:space="preserve">TURISMOS       </v>
      </c>
      <c r="G12744" t="str">
        <f>T("De 20 CABALLOS FISCALES en adelante               ")</f>
        <v xml:space="preserve">De 20 CABALLOS FISCALES en adelante               </v>
      </c>
      <c r="H12744" t="str">
        <f>T("GASOLINA                                          ")</f>
        <v xml:space="preserve">GASOLINA                                          </v>
      </c>
      <c r="I12744">
        <v>378</v>
      </c>
    </row>
    <row r="12745" spans="1:9">
      <c r="A12745" t="str">
        <f>T("2018")</f>
        <v>2018</v>
      </c>
      <c r="B12745" t="str">
        <f>T("JURIDICO                                          ")</f>
        <v xml:space="preserve">JURIDICO                                          </v>
      </c>
      <c r="C12745" t="str">
        <f>T("SALAMANCA           ")</f>
        <v xml:space="preserve">SALAMANCA           </v>
      </c>
      <c r="D12745" t="str">
        <f>T("SIN BARRIO          ")</f>
        <v xml:space="preserve">SIN BARRIO          </v>
      </c>
      <c r="E12745" t="str">
        <f>T("TU ")</f>
        <v xml:space="preserve">TU </v>
      </c>
      <c r="F12745" t="str">
        <f>T("TURISMOS       ")</f>
        <v xml:space="preserve">TURISMOS       </v>
      </c>
      <c r="G12745" t="str">
        <f>T("De menos de 8 CABALLOS FISCALES                   ")</f>
        <v xml:space="preserve">De menos de 8 CABALLOS FISCALES                   </v>
      </c>
      <c r="H12745" t="str">
        <f>T("GASOLINA                                          ")</f>
        <v xml:space="preserve">GASOLINA                                          </v>
      </c>
      <c r="I12745">
        <v>1</v>
      </c>
    </row>
    <row r="12746" spans="1:9">
      <c r="A12746" t="str">
        <f>T("2018")</f>
        <v>2018</v>
      </c>
      <c r="B12746" t="str">
        <f>T("JURIDICO                                          ")</f>
        <v xml:space="preserve">JURIDICO                                          </v>
      </c>
      <c r="C12746" t="str">
        <f>T("SALAMANCA           ")</f>
        <v xml:space="preserve">SALAMANCA           </v>
      </c>
      <c r="D12746" t="str">
        <f>T("SIN BARRIO          ")</f>
        <v xml:space="preserve">SIN BARRIO          </v>
      </c>
      <c r="E12746" t="str">
        <f>T("TU ")</f>
        <v xml:space="preserve">TU </v>
      </c>
      <c r="F12746" t="str">
        <f>T("TURISMOS       ")</f>
        <v xml:space="preserve">TURISMOS       </v>
      </c>
      <c r="G12746" t="str">
        <f>T("De 8 a 11,99 CABALLOS FISCALES                    ")</f>
        <v xml:space="preserve">De 8 a 11,99 CABALLOS FISCALES                    </v>
      </c>
      <c r="H12746" t="str">
        <f>T("GASOLINA                                          ")</f>
        <v xml:space="preserve">GASOLINA                                          </v>
      </c>
      <c r="I12746">
        <v>2</v>
      </c>
    </row>
    <row r="12747" spans="1:9">
      <c r="A12747" t="str">
        <f>T("2018")</f>
        <v>2018</v>
      </c>
      <c r="B12747" t="str">
        <f>T("JURIDICO                                          ")</f>
        <v xml:space="preserve">JURIDICO                                          </v>
      </c>
      <c r="C12747" t="str">
        <f>T("SALAMANCA           ")</f>
        <v xml:space="preserve">SALAMANCA           </v>
      </c>
      <c r="D12747" t="str">
        <f>T("SIN BARRIO          ")</f>
        <v xml:space="preserve">SIN BARRIO          </v>
      </c>
      <c r="E12747" t="str">
        <f>T("TU ")</f>
        <v xml:space="preserve">TU </v>
      </c>
      <c r="F12747" t="str">
        <f>T("TURISMOS       ")</f>
        <v xml:space="preserve">TURISMOS       </v>
      </c>
      <c r="G12747" t="str">
        <f>T("De 20 CABALLOS FISCALES en adelante               ")</f>
        <v xml:space="preserve">De 20 CABALLOS FISCALES en adelante               </v>
      </c>
      <c r="H12747" t="str">
        <f>T("GASOLINA                                          ")</f>
        <v xml:space="preserve">GASOLINA                                          </v>
      </c>
      <c r="I12747">
        <v>1</v>
      </c>
    </row>
    <row r="12748" spans="1:9">
      <c r="A12748" t="str">
        <f>T("2018")</f>
        <v>2018</v>
      </c>
      <c r="B12748" t="str">
        <f>T("JURIDICO                                          ")</f>
        <v xml:space="preserve">JURIDICO                                          </v>
      </c>
      <c r="C12748" t="str">
        <f>T("SALAMANCA           ")</f>
        <v xml:space="preserve">SALAMANCA           </v>
      </c>
      <c r="D12748" t="str">
        <f>T("RECOLETOS           ")</f>
        <v xml:space="preserve">RECOLETOS           </v>
      </c>
      <c r="E12748" t="str">
        <f>T("TU ")</f>
        <v xml:space="preserve">TU </v>
      </c>
      <c r="F12748" t="str">
        <f>T("TURISMOS       ")</f>
        <v xml:space="preserve">TURISMOS       </v>
      </c>
      <c r="G12748" t="str">
        <f>T("De menos de 8 CABALLOS FISCALES                   ")</f>
        <v xml:space="preserve">De menos de 8 CABALLOS FISCALES                   </v>
      </c>
      <c r="H12748" t="str">
        <f>T("GASOLINA                                          ")</f>
        <v xml:space="preserve">GASOLINA                                          </v>
      </c>
      <c r="I12748">
        <v>103</v>
      </c>
    </row>
    <row r="12749" spans="1:9">
      <c r="A12749" t="str">
        <f>T("2018")</f>
        <v>2018</v>
      </c>
      <c r="B12749" t="str">
        <f>T("JURIDICO                                          ")</f>
        <v xml:space="preserve">JURIDICO                                          </v>
      </c>
      <c r="C12749" t="str">
        <f>T("SALAMANCA           ")</f>
        <v xml:space="preserve">SALAMANCA           </v>
      </c>
      <c r="D12749" t="str">
        <f>T("RECOLETOS           ")</f>
        <v xml:space="preserve">RECOLETOS           </v>
      </c>
      <c r="E12749" t="str">
        <f>T("TU ")</f>
        <v xml:space="preserve">TU </v>
      </c>
      <c r="F12749" t="str">
        <f>T("TURISMOS       ")</f>
        <v xml:space="preserve">TURISMOS       </v>
      </c>
      <c r="G12749" t="str">
        <f>T("De 8 a 11,99 CABALLOS FISCALES                    ")</f>
        <v xml:space="preserve">De 8 a 11,99 CABALLOS FISCALES                    </v>
      </c>
      <c r="H12749" t="str">
        <f>T("GASOLINA                                          ")</f>
        <v xml:space="preserve">GASOLINA                                          </v>
      </c>
      <c r="I12749">
        <v>429</v>
      </c>
    </row>
    <row r="12750" spans="1:9">
      <c r="A12750" t="str">
        <f>T("2018")</f>
        <v>2018</v>
      </c>
      <c r="B12750" t="str">
        <f>T("JURIDICO                                          ")</f>
        <v xml:space="preserve">JURIDICO                                          </v>
      </c>
      <c r="C12750" t="str">
        <f>T("SALAMANCA           ")</f>
        <v xml:space="preserve">SALAMANCA           </v>
      </c>
      <c r="D12750" t="str">
        <f>T("RECOLETOS           ")</f>
        <v xml:space="preserve">RECOLETOS           </v>
      </c>
      <c r="E12750" t="str">
        <f>T("TU ")</f>
        <v xml:space="preserve">TU </v>
      </c>
      <c r="F12750" t="str">
        <f>T("TURISMOS       ")</f>
        <v xml:space="preserve">TURISMOS       </v>
      </c>
      <c r="G12750" t="str">
        <f>T("De 12 a 15,99 CABALLOS FISCALES                   ")</f>
        <v xml:space="preserve">De 12 a 15,99 CABALLOS FISCALES                   </v>
      </c>
      <c r="H12750" t="str">
        <f>T("GASOLINA                                          ")</f>
        <v xml:space="preserve">GASOLINA                                          </v>
      </c>
      <c r="I12750">
        <v>331</v>
      </c>
    </row>
    <row r="12751" spans="1:9">
      <c r="A12751" t="str">
        <f>T("2018")</f>
        <v>2018</v>
      </c>
      <c r="B12751" t="str">
        <f>T("JURIDICO                                          ")</f>
        <v xml:space="preserve">JURIDICO                                          </v>
      </c>
      <c r="C12751" t="str">
        <f>T("SALAMANCA           ")</f>
        <v xml:space="preserve">SALAMANCA           </v>
      </c>
      <c r="D12751" t="str">
        <f>T("RECOLETOS           ")</f>
        <v xml:space="preserve">RECOLETOS           </v>
      </c>
      <c r="E12751" t="str">
        <f>T("TU ")</f>
        <v xml:space="preserve">TU </v>
      </c>
      <c r="F12751" t="str">
        <f>T("TURISMOS       ")</f>
        <v xml:space="preserve">TURISMOS       </v>
      </c>
      <c r="G12751" t="str">
        <f>T("De 16 a 19,99 CABALLOS FISCALES                   ")</f>
        <v xml:space="preserve">De 16 a 19,99 CABALLOS FISCALES                   </v>
      </c>
      <c r="H12751" t="str">
        <f>T("GASOLINA                                          ")</f>
        <v xml:space="preserve">GASOLINA                                          </v>
      </c>
      <c r="I12751">
        <v>220</v>
      </c>
    </row>
    <row r="12752" spans="1:9">
      <c r="A12752" t="str">
        <f>T("2018")</f>
        <v>2018</v>
      </c>
      <c r="B12752" t="str">
        <f>T("JURIDICO                                          ")</f>
        <v xml:space="preserve">JURIDICO                                          </v>
      </c>
      <c r="C12752" t="str">
        <f>T("SALAMANCA           ")</f>
        <v xml:space="preserve">SALAMANCA           </v>
      </c>
      <c r="D12752" t="str">
        <f>T("RECOLETOS           ")</f>
        <v xml:space="preserve">RECOLETOS           </v>
      </c>
      <c r="E12752" t="str">
        <f>T("TU ")</f>
        <v xml:space="preserve">TU </v>
      </c>
      <c r="F12752" t="str">
        <f>T("TURISMOS       ")</f>
        <v xml:space="preserve">TURISMOS       </v>
      </c>
      <c r="G12752" t="str">
        <f>T("De 20 CABALLOS FISCALES en adelante               ")</f>
        <v xml:space="preserve">De 20 CABALLOS FISCALES en adelante               </v>
      </c>
      <c r="H12752" t="str">
        <f>T("GASOLINA                                          ")</f>
        <v xml:space="preserve">GASOLINA                                          </v>
      </c>
      <c r="I12752">
        <v>426</v>
      </c>
    </row>
    <row r="12753" spans="1:9">
      <c r="A12753" t="str">
        <f>T("2018")</f>
        <v>2018</v>
      </c>
      <c r="B12753" t="str">
        <f>T("JURIDICO                                          ")</f>
        <v xml:space="preserve">JURIDICO                                          </v>
      </c>
      <c r="C12753" t="str">
        <f>T("SALAMANCA           ")</f>
        <v xml:space="preserve">SALAMANCA           </v>
      </c>
      <c r="D12753" t="str">
        <f>T("GOYA                ")</f>
        <v xml:space="preserve">GOYA                </v>
      </c>
      <c r="E12753" t="str">
        <f>T("TU ")</f>
        <v xml:space="preserve">TU </v>
      </c>
      <c r="F12753" t="str">
        <f>T("TURISMOS       ")</f>
        <v xml:space="preserve">TURISMOS       </v>
      </c>
      <c r="G12753" t="str">
        <f>T("De menos de 8 CABALLOS FISCALES                   ")</f>
        <v xml:space="preserve">De menos de 8 CABALLOS FISCALES                   </v>
      </c>
      <c r="H12753" t="str">
        <f>T("GASOLINA                                          ")</f>
        <v xml:space="preserve">GASOLINA                                          </v>
      </c>
      <c r="I12753">
        <v>49</v>
      </c>
    </row>
    <row r="12754" spans="1:9">
      <c r="A12754" t="str">
        <f>T("2018")</f>
        <v>2018</v>
      </c>
      <c r="B12754" t="str">
        <f>T("JURIDICO                                          ")</f>
        <v xml:space="preserve">JURIDICO                                          </v>
      </c>
      <c r="C12754" t="str">
        <f>T("SALAMANCA           ")</f>
        <v xml:space="preserve">SALAMANCA           </v>
      </c>
      <c r="D12754" t="str">
        <f>T("GOYA                ")</f>
        <v xml:space="preserve">GOYA                </v>
      </c>
      <c r="E12754" t="str">
        <f>T("TU ")</f>
        <v xml:space="preserve">TU </v>
      </c>
      <c r="F12754" t="str">
        <f>T("TURISMOS       ")</f>
        <v xml:space="preserve">TURISMOS       </v>
      </c>
      <c r="G12754" t="str">
        <f>T("De 8 a 11,99 CABALLOS FISCALES                    ")</f>
        <v xml:space="preserve">De 8 a 11,99 CABALLOS FISCALES                    </v>
      </c>
      <c r="H12754" t="str">
        <f>T("GASOLINA                                          ")</f>
        <v xml:space="preserve">GASOLINA                                          </v>
      </c>
      <c r="I12754">
        <v>263</v>
      </c>
    </row>
    <row r="12755" spans="1:9">
      <c r="A12755" t="str">
        <f>T("2018")</f>
        <v>2018</v>
      </c>
      <c r="B12755" t="str">
        <f>T("JURIDICO                                          ")</f>
        <v xml:space="preserve">JURIDICO                                          </v>
      </c>
      <c r="C12755" t="str">
        <f>T("SALAMANCA           ")</f>
        <v xml:space="preserve">SALAMANCA           </v>
      </c>
      <c r="D12755" t="str">
        <f>T("GOYA                ")</f>
        <v xml:space="preserve">GOYA                </v>
      </c>
      <c r="E12755" t="str">
        <f>T("TU ")</f>
        <v xml:space="preserve">TU </v>
      </c>
      <c r="F12755" t="str">
        <f>T("TURISMOS       ")</f>
        <v xml:space="preserve">TURISMOS       </v>
      </c>
      <c r="G12755" t="str">
        <f>T("De 12 a 15,99 CABALLOS FISCALES                   ")</f>
        <v xml:space="preserve">De 12 a 15,99 CABALLOS FISCALES                   </v>
      </c>
      <c r="H12755" t="str">
        <f>T("GASOLINA                                          ")</f>
        <v xml:space="preserve">GASOLINA                                          </v>
      </c>
      <c r="I12755">
        <v>168</v>
      </c>
    </row>
    <row r="12756" spans="1:9">
      <c r="A12756" t="str">
        <f>T("2018")</f>
        <v>2018</v>
      </c>
      <c r="B12756" t="str">
        <f>T("JURIDICO                                          ")</f>
        <v xml:space="preserve">JURIDICO                                          </v>
      </c>
      <c r="C12756" t="str">
        <f>T("SALAMANCA           ")</f>
        <v xml:space="preserve">SALAMANCA           </v>
      </c>
      <c r="D12756" t="str">
        <f>T("GOYA                ")</f>
        <v xml:space="preserve">GOYA                </v>
      </c>
      <c r="E12756" t="str">
        <f>T("TU ")</f>
        <v xml:space="preserve">TU </v>
      </c>
      <c r="F12756" t="str">
        <f>T("TURISMOS       ")</f>
        <v xml:space="preserve">TURISMOS       </v>
      </c>
      <c r="G12756" t="str">
        <f>T("De 16 a 19,99 CABALLOS FISCALES                   ")</f>
        <v xml:space="preserve">De 16 a 19,99 CABALLOS FISCALES                   </v>
      </c>
      <c r="H12756" t="str">
        <f>T("GASOLINA                                          ")</f>
        <v xml:space="preserve">GASOLINA                                          </v>
      </c>
      <c r="I12756">
        <v>84</v>
      </c>
    </row>
    <row r="12757" spans="1:9">
      <c r="A12757" t="str">
        <f>T("2018")</f>
        <v>2018</v>
      </c>
      <c r="B12757" t="str">
        <f>T("JURIDICO                                          ")</f>
        <v xml:space="preserve">JURIDICO                                          </v>
      </c>
      <c r="C12757" t="str">
        <f>T("SALAMANCA           ")</f>
        <v xml:space="preserve">SALAMANCA           </v>
      </c>
      <c r="D12757" t="str">
        <f>T("GOYA                ")</f>
        <v xml:space="preserve">GOYA                </v>
      </c>
      <c r="E12757" t="str">
        <f>T("TU ")</f>
        <v xml:space="preserve">TU </v>
      </c>
      <c r="F12757" t="str">
        <f>T("TURISMOS       ")</f>
        <v xml:space="preserve">TURISMOS       </v>
      </c>
      <c r="G12757" t="str">
        <f>T("De 20 CABALLOS FISCALES en adelante               ")</f>
        <v xml:space="preserve">De 20 CABALLOS FISCALES en adelante               </v>
      </c>
      <c r="H12757" t="str">
        <f>T("GASOLINA                                          ")</f>
        <v xml:space="preserve">GASOLINA                                          </v>
      </c>
      <c r="I12757">
        <v>150</v>
      </c>
    </row>
    <row r="12758" spans="1:9">
      <c r="A12758" t="str">
        <f>T("2018")</f>
        <v>2018</v>
      </c>
      <c r="B12758" t="str">
        <f>T("JURIDICO                                          ")</f>
        <v xml:space="preserve">JURIDICO                                          </v>
      </c>
      <c r="C12758" t="str">
        <f>T("SALAMANCA           ")</f>
        <v xml:space="preserve">SALAMANCA           </v>
      </c>
      <c r="D12758" t="str">
        <f>T("FUENTE DEL BERRO    ")</f>
        <v xml:space="preserve">FUENTE DEL BERRO    </v>
      </c>
      <c r="E12758" t="str">
        <f>T("TU ")</f>
        <v xml:space="preserve">TU </v>
      </c>
      <c r="F12758" t="str">
        <f>T("TURISMOS       ")</f>
        <v xml:space="preserve">TURISMOS       </v>
      </c>
      <c r="G12758" t="str">
        <f>T("De menos de 8 CABALLOS FISCALES                   ")</f>
        <v xml:space="preserve">De menos de 8 CABALLOS FISCALES                   </v>
      </c>
      <c r="H12758" t="str">
        <f>T("GASOLINA                                          ")</f>
        <v xml:space="preserve">GASOLINA                                          </v>
      </c>
      <c r="I12758">
        <v>58</v>
      </c>
    </row>
    <row r="12759" spans="1:9">
      <c r="A12759" t="str">
        <f>T("2018")</f>
        <v>2018</v>
      </c>
      <c r="B12759" t="str">
        <f>T("JURIDICO                                          ")</f>
        <v xml:space="preserve">JURIDICO                                          </v>
      </c>
      <c r="C12759" t="str">
        <f>T("SALAMANCA           ")</f>
        <v xml:space="preserve">SALAMANCA           </v>
      </c>
      <c r="D12759" t="str">
        <f>T("FUENTE DEL BERRO    ")</f>
        <v xml:space="preserve">FUENTE DEL BERRO    </v>
      </c>
      <c r="E12759" t="str">
        <f>T("TU ")</f>
        <v xml:space="preserve">TU </v>
      </c>
      <c r="F12759" t="str">
        <f>T("TURISMOS       ")</f>
        <v xml:space="preserve">TURISMOS       </v>
      </c>
      <c r="G12759" t="str">
        <f>T("De 8 a 11,99 CABALLOS FISCALES                    ")</f>
        <v xml:space="preserve">De 8 a 11,99 CABALLOS FISCALES                    </v>
      </c>
      <c r="H12759" t="str">
        <f>T("GASOLINA                                          ")</f>
        <v xml:space="preserve">GASOLINA                                          </v>
      </c>
      <c r="I12759">
        <v>188</v>
      </c>
    </row>
    <row r="12760" spans="1:9">
      <c r="A12760" t="str">
        <f>T("2018")</f>
        <v>2018</v>
      </c>
      <c r="B12760" t="str">
        <f>T("JURIDICO                                          ")</f>
        <v xml:space="preserve">JURIDICO                                          </v>
      </c>
      <c r="C12760" t="str">
        <f>T("SALAMANCA           ")</f>
        <v xml:space="preserve">SALAMANCA           </v>
      </c>
      <c r="D12760" t="str">
        <f>T("FUENTE DEL BERRO    ")</f>
        <v xml:space="preserve">FUENTE DEL BERRO    </v>
      </c>
      <c r="E12760" t="str">
        <f>T("TU ")</f>
        <v xml:space="preserve">TU </v>
      </c>
      <c r="F12760" t="str">
        <f>T("TURISMOS       ")</f>
        <v xml:space="preserve">TURISMOS       </v>
      </c>
      <c r="G12760" t="str">
        <f>T("De 12 a 15,99 CABALLOS FISCALES                   ")</f>
        <v xml:space="preserve">De 12 a 15,99 CABALLOS FISCALES                   </v>
      </c>
      <c r="H12760" t="str">
        <f>T("GASOLINA                                          ")</f>
        <v xml:space="preserve">GASOLINA                                          </v>
      </c>
      <c r="I12760">
        <v>92</v>
      </c>
    </row>
    <row r="12761" spans="1:9">
      <c r="A12761" t="str">
        <f>T("2018")</f>
        <v>2018</v>
      </c>
      <c r="B12761" t="str">
        <f>T("JURIDICO                                          ")</f>
        <v xml:space="preserve">JURIDICO                                          </v>
      </c>
      <c r="C12761" t="str">
        <f>T("SALAMANCA           ")</f>
        <v xml:space="preserve">SALAMANCA           </v>
      </c>
      <c r="D12761" t="str">
        <f>T("FUENTE DEL BERRO    ")</f>
        <v xml:space="preserve">FUENTE DEL BERRO    </v>
      </c>
      <c r="E12761" t="str">
        <f>T("TU ")</f>
        <v xml:space="preserve">TU </v>
      </c>
      <c r="F12761" t="str">
        <f>T("TURISMOS       ")</f>
        <v xml:space="preserve">TURISMOS       </v>
      </c>
      <c r="G12761" t="str">
        <f>T("De 16 a 19,99 CABALLOS FISCALES                   ")</f>
        <v xml:space="preserve">De 16 a 19,99 CABALLOS FISCALES                   </v>
      </c>
      <c r="H12761" t="str">
        <f>T("GASOLINA                                          ")</f>
        <v xml:space="preserve">GASOLINA                                          </v>
      </c>
      <c r="I12761">
        <v>34</v>
      </c>
    </row>
    <row r="12762" spans="1:9">
      <c r="A12762" t="str">
        <f>T("2018")</f>
        <v>2018</v>
      </c>
      <c r="B12762" t="str">
        <f>T("JURIDICO                                          ")</f>
        <v xml:space="preserve">JURIDICO                                          </v>
      </c>
      <c r="C12762" t="str">
        <f>T("SALAMANCA           ")</f>
        <v xml:space="preserve">SALAMANCA           </v>
      </c>
      <c r="D12762" t="str">
        <f>T("FUENTE DEL BERRO    ")</f>
        <v xml:space="preserve">FUENTE DEL BERRO    </v>
      </c>
      <c r="E12762" t="str">
        <f>T("TU ")</f>
        <v xml:space="preserve">TU </v>
      </c>
      <c r="F12762" t="str">
        <f>T("TURISMOS       ")</f>
        <v xml:space="preserve">TURISMOS       </v>
      </c>
      <c r="G12762" t="str">
        <f>T("De 20 CABALLOS FISCALES en adelante               ")</f>
        <v xml:space="preserve">De 20 CABALLOS FISCALES en adelante               </v>
      </c>
      <c r="H12762" t="str">
        <f>T("GASOLINA                                          ")</f>
        <v xml:space="preserve">GASOLINA                                          </v>
      </c>
      <c r="I12762">
        <v>37</v>
      </c>
    </row>
    <row r="12763" spans="1:9">
      <c r="A12763" t="str">
        <f>T("2018")</f>
        <v>2018</v>
      </c>
      <c r="B12763" t="str">
        <f>T("JURIDICO                                          ")</f>
        <v xml:space="preserve">JURIDICO                                          </v>
      </c>
      <c r="C12763" t="str">
        <f>T("SALAMANCA           ")</f>
        <v xml:space="preserve">SALAMANCA           </v>
      </c>
      <c r="D12763" t="str">
        <f>T("GUINDALERA          ")</f>
        <v xml:space="preserve">GUINDALERA          </v>
      </c>
      <c r="E12763" t="str">
        <f>T("TU ")</f>
        <v xml:space="preserve">TU </v>
      </c>
      <c r="F12763" t="str">
        <f>T("TURISMOS       ")</f>
        <v xml:space="preserve">TURISMOS       </v>
      </c>
      <c r="G12763" t="str">
        <f>T("De menos de 8 CABALLOS FISCALES                   ")</f>
        <v xml:space="preserve">De menos de 8 CABALLOS FISCALES                   </v>
      </c>
      <c r="H12763" t="str">
        <f>T("GASOLINA                                          ")</f>
        <v xml:space="preserve">GASOLINA                                          </v>
      </c>
      <c r="I12763">
        <v>52</v>
      </c>
    </row>
    <row r="12764" spans="1:9">
      <c r="A12764" t="str">
        <f>T("2018")</f>
        <v>2018</v>
      </c>
      <c r="B12764" t="str">
        <f>T("JURIDICO                                          ")</f>
        <v xml:space="preserve">JURIDICO                                          </v>
      </c>
      <c r="C12764" t="str">
        <f>T("SALAMANCA           ")</f>
        <v xml:space="preserve">SALAMANCA           </v>
      </c>
      <c r="D12764" t="str">
        <f>T("GUINDALERA          ")</f>
        <v xml:space="preserve">GUINDALERA          </v>
      </c>
      <c r="E12764" t="str">
        <f>T("TU ")</f>
        <v xml:space="preserve">TU </v>
      </c>
      <c r="F12764" t="str">
        <f>T("TURISMOS       ")</f>
        <v xml:space="preserve">TURISMOS       </v>
      </c>
      <c r="G12764" t="str">
        <f>T("De 8 a 11,99 CABALLOS FISCALES                    ")</f>
        <v xml:space="preserve">De 8 a 11,99 CABALLOS FISCALES                    </v>
      </c>
      <c r="H12764" t="str">
        <f>T("GASOLINA                                          ")</f>
        <v xml:space="preserve">GASOLINA                                          </v>
      </c>
      <c r="I12764">
        <v>227</v>
      </c>
    </row>
    <row r="12765" spans="1:9">
      <c r="A12765" t="str">
        <f>T("2018")</f>
        <v>2018</v>
      </c>
      <c r="B12765" t="str">
        <f>T("JURIDICO                                          ")</f>
        <v xml:space="preserve">JURIDICO                                          </v>
      </c>
      <c r="C12765" t="str">
        <f>T("SALAMANCA           ")</f>
        <v xml:space="preserve">SALAMANCA           </v>
      </c>
      <c r="D12765" t="str">
        <f>T("GUINDALERA          ")</f>
        <v xml:space="preserve">GUINDALERA          </v>
      </c>
      <c r="E12765" t="str">
        <f>T("TU ")</f>
        <v xml:space="preserve">TU </v>
      </c>
      <c r="F12765" t="str">
        <f>T("TURISMOS       ")</f>
        <v xml:space="preserve">TURISMOS       </v>
      </c>
      <c r="G12765" t="str">
        <f>T("De 12 a 15,99 CABALLOS FISCALES                   ")</f>
        <v xml:space="preserve">De 12 a 15,99 CABALLOS FISCALES                   </v>
      </c>
      <c r="H12765" t="str">
        <f>T("GASOLINA                                          ")</f>
        <v xml:space="preserve">GASOLINA                                          </v>
      </c>
      <c r="I12765">
        <v>154</v>
      </c>
    </row>
    <row r="12766" spans="1:9">
      <c r="A12766" t="str">
        <f>T("2018")</f>
        <v>2018</v>
      </c>
      <c r="B12766" t="str">
        <f>T("JURIDICO                                          ")</f>
        <v xml:space="preserve">JURIDICO                                          </v>
      </c>
      <c r="C12766" t="str">
        <f>T("SALAMANCA           ")</f>
        <v xml:space="preserve">SALAMANCA           </v>
      </c>
      <c r="D12766" t="str">
        <f>T("GUINDALERA          ")</f>
        <v xml:space="preserve">GUINDALERA          </v>
      </c>
      <c r="E12766" t="str">
        <f>T("TU ")</f>
        <v xml:space="preserve">TU </v>
      </c>
      <c r="F12766" t="str">
        <f>T("TURISMOS       ")</f>
        <v xml:space="preserve">TURISMOS       </v>
      </c>
      <c r="G12766" t="str">
        <f>T("De 16 a 19,99 CABALLOS FISCALES                   ")</f>
        <v xml:space="preserve">De 16 a 19,99 CABALLOS FISCALES                   </v>
      </c>
      <c r="H12766" t="str">
        <f>T("GASOLINA                                          ")</f>
        <v xml:space="preserve">GASOLINA                                          </v>
      </c>
      <c r="I12766">
        <v>63</v>
      </c>
    </row>
    <row r="12767" spans="1:9">
      <c r="A12767" t="str">
        <f>T("2018")</f>
        <v>2018</v>
      </c>
      <c r="B12767" t="str">
        <f>T("JURIDICO                                          ")</f>
        <v xml:space="preserve">JURIDICO                                          </v>
      </c>
      <c r="C12767" t="str">
        <f>T("SALAMANCA           ")</f>
        <v xml:space="preserve">SALAMANCA           </v>
      </c>
      <c r="D12767" t="str">
        <f>T("GUINDALERA          ")</f>
        <v xml:space="preserve">GUINDALERA          </v>
      </c>
      <c r="E12767" t="str">
        <f>T("TU ")</f>
        <v xml:space="preserve">TU </v>
      </c>
      <c r="F12767" t="str">
        <f>T("TURISMOS       ")</f>
        <v xml:space="preserve">TURISMOS       </v>
      </c>
      <c r="G12767" t="str">
        <f>T("De 20 CABALLOS FISCALES en adelante               ")</f>
        <v xml:space="preserve">De 20 CABALLOS FISCALES en adelante               </v>
      </c>
      <c r="H12767" t="str">
        <f>T("GASOLINA                                          ")</f>
        <v xml:space="preserve">GASOLINA                                          </v>
      </c>
      <c r="I12767">
        <v>110</v>
      </c>
    </row>
    <row r="12768" spans="1:9">
      <c r="A12768" t="str">
        <f>T("2018")</f>
        <v>2018</v>
      </c>
      <c r="B12768" t="str">
        <f>T("JURIDICO                                          ")</f>
        <v xml:space="preserve">JURIDICO                                          </v>
      </c>
      <c r="C12768" t="str">
        <f>T("SALAMANCA           ")</f>
        <v xml:space="preserve">SALAMANCA           </v>
      </c>
      <c r="D12768" t="str">
        <f>T("LISTA               ")</f>
        <v xml:space="preserve">LISTA               </v>
      </c>
      <c r="E12768" t="str">
        <f>T("TU ")</f>
        <v xml:space="preserve">TU </v>
      </c>
      <c r="F12768" t="str">
        <f>T("TURISMOS       ")</f>
        <v xml:space="preserve">TURISMOS       </v>
      </c>
      <c r="G12768" t="str">
        <f>T("De menos de 8 CABALLOS FISCALES                   ")</f>
        <v xml:space="preserve">De menos de 8 CABALLOS FISCALES                   </v>
      </c>
      <c r="H12768" t="str">
        <f>T("GASOLINA                                          ")</f>
        <v xml:space="preserve">GASOLINA                                          </v>
      </c>
      <c r="I12768">
        <v>33</v>
      </c>
    </row>
    <row r="12769" spans="1:9">
      <c r="A12769" t="str">
        <f>T("2018")</f>
        <v>2018</v>
      </c>
      <c r="B12769" t="str">
        <f>T("JURIDICO                                          ")</f>
        <v xml:space="preserve">JURIDICO                                          </v>
      </c>
      <c r="C12769" t="str">
        <f>T("SALAMANCA           ")</f>
        <v xml:space="preserve">SALAMANCA           </v>
      </c>
      <c r="D12769" t="str">
        <f>T("LISTA               ")</f>
        <v xml:space="preserve">LISTA               </v>
      </c>
      <c r="E12769" t="str">
        <f>T("TU ")</f>
        <v xml:space="preserve">TU </v>
      </c>
      <c r="F12769" t="str">
        <f>T("TURISMOS       ")</f>
        <v xml:space="preserve">TURISMOS       </v>
      </c>
      <c r="G12769" t="str">
        <f>T("De 8 a 11,99 CABALLOS FISCALES                    ")</f>
        <v xml:space="preserve">De 8 a 11,99 CABALLOS FISCALES                    </v>
      </c>
      <c r="H12769" t="str">
        <f>T("GASOLINA                                          ")</f>
        <v xml:space="preserve">GASOLINA                                          </v>
      </c>
      <c r="I12769">
        <v>155</v>
      </c>
    </row>
    <row r="12770" spans="1:9">
      <c r="A12770" t="str">
        <f>T("2018")</f>
        <v>2018</v>
      </c>
      <c r="B12770" t="str">
        <f>T("JURIDICO                                          ")</f>
        <v xml:space="preserve">JURIDICO                                          </v>
      </c>
      <c r="C12770" t="str">
        <f>T("SALAMANCA           ")</f>
        <v xml:space="preserve">SALAMANCA           </v>
      </c>
      <c r="D12770" t="str">
        <f>T("LISTA               ")</f>
        <v xml:space="preserve">LISTA               </v>
      </c>
      <c r="E12770" t="str">
        <f>T("TU ")</f>
        <v xml:space="preserve">TU </v>
      </c>
      <c r="F12770" t="str">
        <f>T("TURISMOS       ")</f>
        <v xml:space="preserve">TURISMOS       </v>
      </c>
      <c r="G12770" t="str">
        <f>T("De 12 a 15,99 CABALLOS FISCALES                   ")</f>
        <v xml:space="preserve">De 12 a 15,99 CABALLOS FISCALES                   </v>
      </c>
      <c r="H12770" t="str">
        <f>T("GASOLINA                                          ")</f>
        <v xml:space="preserve">GASOLINA                                          </v>
      </c>
      <c r="I12770">
        <v>120</v>
      </c>
    </row>
    <row r="12771" spans="1:9">
      <c r="A12771" t="str">
        <f>T("2018")</f>
        <v>2018</v>
      </c>
      <c r="B12771" t="str">
        <f>T("JURIDICO                                          ")</f>
        <v xml:space="preserve">JURIDICO                                          </v>
      </c>
      <c r="C12771" t="str">
        <f>T("SALAMANCA           ")</f>
        <v xml:space="preserve">SALAMANCA           </v>
      </c>
      <c r="D12771" t="str">
        <f>T("LISTA               ")</f>
        <v xml:space="preserve">LISTA               </v>
      </c>
      <c r="E12771" t="str">
        <f>T("TU ")</f>
        <v xml:space="preserve">TU </v>
      </c>
      <c r="F12771" t="str">
        <f>T("TURISMOS       ")</f>
        <v xml:space="preserve">TURISMOS       </v>
      </c>
      <c r="G12771" t="str">
        <f>T("De 16 a 19,99 CABALLOS FISCALES                   ")</f>
        <v xml:space="preserve">De 16 a 19,99 CABALLOS FISCALES                   </v>
      </c>
      <c r="H12771" t="str">
        <f>T("GASOLINA                                          ")</f>
        <v xml:space="preserve">GASOLINA                                          </v>
      </c>
      <c r="I12771">
        <v>67</v>
      </c>
    </row>
    <row r="12772" spans="1:9">
      <c r="A12772" t="str">
        <f>T("2018")</f>
        <v>2018</v>
      </c>
      <c r="B12772" t="str">
        <f>T("JURIDICO                                          ")</f>
        <v xml:space="preserve">JURIDICO                                          </v>
      </c>
      <c r="C12772" t="str">
        <f>T("SALAMANCA           ")</f>
        <v xml:space="preserve">SALAMANCA           </v>
      </c>
      <c r="D12772" t="str">
        <f>T("LISTA               ")</f>
        <v xml:space="preserve">LISTA               </v>
      </c>
      <c r="E12772" t="str">
        <f>T("TU ")</f>
        <v xml:space="preserve">TU </v>
      </c>
      <c r="F12772" t="str">
        <f>T("TURISMOS       ")</f>
        <v xml:space="preserve">TURISMOS       </v>
      </c>
      <c r="G12772" t="str">
        <f>T("De 20 CABALLOS FISCALES en adelante               ")</f>
        <v xml:space="preserve">De 20 CABALLOS FISCALES en adelante               </v>
      </c>
      <c r="H12772" t="str">
        <f>T("GASOLINA                                          ")</f>
        <v xml:space="preserve">GASOLINA                                          </v>
      </c>
      <c r="I12772">
        <v>109</v>
      </c>
    </row>
    <row r="12773" spans="1:9">
      <c r="A12773" t="str">
        <f>T("2018")</f>
        <v>2018</v>
      </c>
      <c r="B12773" t="str">
        <f>T("JURIDICO                                          ")</f>
        <v xml:space="preserve">JURIDICO                                          </v>
      </c>
      <c r="C12773" t="str">
        <f>T("SALAMANCA           ")</f>
        <v xml:space="preserve">SALAMANCA           </v>
      </c>
      <c r="D12773" t="str">
        <f>T("CASTELLANA          ")</f>
        <v xml:space="preserve">CASTELLANA          </v>
      </c>
      <c r="E12773" t="str">
        <f>T("TU ")</f>
        <v xml:space="preserve">TU </v>
      </c>
      <c r="F12773" t="str">
        <f>T("TURISMOS       ")</f>
        <v xml:space="preserve">TURISMOS       </v>
      </c>
      <c r="G12773" t="str">
        <f>T("De menos de 8 CABALLOS FISCALES                   ")</f>
        <v xml:space="preserve">De menos de 8 CABALLOS FISCALES                   </v>
      </c>
      <c r="H12773" t="str">
        <f>T("GASOLINA                                          ")</f>
        <v xml:space="preserve">GASOLINA                                          </v>
      </c>
      <c r="I12773">
        <v>82</v>
      </c>
    </row>
    <row r="12774" spans="1:9">
      <c r="A12774" t="str">
        <f>T("2018")</f>
        <v>2018</v>
      </c>
      <c r="B12774" t="str">
        <f>T("JURIDICO                                          ")</f>
        <v xml:space="preserve">JURIDICO                                          </v>
      </c>
      <c r="C12774" t="str">
        <f>T("SALAMANCA           ")</f>
        <v xml:space="preserve">SALAMANCA           </v>
      </c>
      <c r="D12774" t="str">
        <f>T("CASTELLANA          ")</f>
        <v xml:space="preserve">CASTELLANA          </v>
      </c>
      <c r="E12774" t="str">
        <f>T("TU ")</f>
        <v xml:space="preserve">TU </v>
      </c>
      <c r="F12774" t="str">
        <f>T("TURISMOS       ")</f>
        <v xml:space="preserve">TURISMOS       </v>
      </c>
      <c r="G12774" t="str">
        <f>T("De 8 a 11,99 CABALLOS FISCALES                    ")</f>
        <v xml:space="preserve">De 8 a 11,99 CABALLOS FISCALES                    </v>
      </c>
      <c r="H12774" t="str">
        <f>T("GASOLINA                                          ")</f>
        <v xml:space="preserve">GASOLINA                                          </v>
      </c>
      <c r="I12774">
        <v>317</v>
      </c>
    </row>
    <row r="12775" spans="1:9">
      <c r="A12775" t="str">
        <f>T("2018")</f>
        <v>2018</v>
      </c>
      <c r="B12775" t="str">
        <f>T("JURIDICO                                          ")</f>
        <v xml:space="preserve">JURIDICO                                          </v>
      </c>
      <c r="C12775" t="str">
        <f>T("SALAMANCA           ")</f>
        <v xml:space="preserve">SALAMANCA           </v>
      </c>
      <c r="D12775" t="str">
        <f>T("CASTELLANA          ")</f>
        <v xml:space="preserve">CASTELLANA          </v>
      </c>
      <c r="E12775" t="str">
        <f>T("TU ")</f>
        <v xml:space="preserve">TU </v>
      </c>
      <c r="F12775" t="str">
        <f>T("TURISMOS       ")</f>
        <v xml:space="preserve">TURISMOS       </v>
      </c>
      <c r="G12775" t="str">
        <f>T("De 12 a 15,99 CABALLOS FISCALES                   ")</f>
        <v xml:space="preserve">De 12 a 15,99 CABALLOS FISCALES                   </v>
      </c>
      <c r="H12775" t="str">
        <f>T("GASOLINA                                          ")</f>
        <v xml:space="preserve">GASOLINA                                          </v>
      </c>
      <c r="I12775">
        <v>265</v>
      </c>
    </row>
    <row r="12776" spans="1:9">
      <c r="A12776" t="str">
        <f>T("2018")</f>
        <v>2018</v>
      </c>
      <c r="B12776" t="str">
        <f>T("JURIDICO                                          ")</f>
        <v xml:space="preserve">JURIDICO                                          </v>
      </c>
      <c r="C12776" t="str">
        <f>T("SALAMANCA           ")</f>
        <v xml:space="preserve">SALAMANCA           </v>
      </c>
      <c r="D12776" t="str">
        <f>T("CASTELLANA          ")</f>
        <v xml:space="preserve">CASTELLANA          </v>
      </c>
      <c r="E12776" t="str">
        <f>T("TU ")</f>
        <v xml:space="preserve">TU </v>
      </c>
      <c r="F12776" t="str">
        <f>T("TURISMOS       ")</f>
        <v xml:space="preserve">TURISMOS       </v>
      </c>
      <c r="G12776" t="str">
        <f>T("De 16 a 19,99 CABALLOS FISCALES                   ")</f>
        <v xml:space="preserve">De 16 a 19,99 CABALLOS FISCALES                   </v>
      </c>
      <c r="H12776" t="str">
        <f>T("GASOLINA                                          ")</f>
        <v xml:space="preserve">GASOLINA                                          </v>
      </c>
      <c r="I12776">
        <v>149</v>
      </c>
    </row>
    <row r="12777" spans="1:9">
      <c r="A12777" t="str">
        <f>T("2018")</f>
        <v>2018</v>
      </c>
      <c r="B12777" t="str">
        <f>T("JURIDICO                                          ")</f>
        <v xml:space="preserve">JURIDICO                                          </v>
      </c>
      <c r="C12777" t="str">
        <f>T("SALAMANCA           ")</f>
        <v xml:space="preserve">SALAMANCA           </v>
      </c>
      <c r="D12777" t="str">
        <f>T("CASTELLANA          ")</f>
        <v xml:space="preserve">CASTELLANA          </v>
      </c>
      <c r="E12777" t="str">
        <f>T("TU ")</f>
        <v xml:space="preserve">TU </v>
      </c>
      <c r="F12777" t="str">
        <f>T("TURISMOS       ")</f>
        <v xml:space="preserve">TURISMOS       </v>
      </c>
      <c r="G12777" t="str">
        <f>T("De 20 CABALLOS FISCALES en adelante               ")</f>
        <v xml:space="preserve">De 20 CABALLOS FISCALES en adelante               </v>
      </c>
      <c r="H12777" t="str">
        <f>T("GASOLINA                                          ")</f>
        <v xml:space="preserve">GASOLINA                                          </v>
      </c>
      <c r="I12777">
        <v>345</v>
      </c>
    </row>
    <row r="12778" spans="1:9">
      <c r="A12778" t="str">
        <f>T("2018")</f>
        <v>2018</v>
      </c>
      <c r="B12778" t="str">
        <f>T("Entidad sin personalidad jurídica (art. 35.4 LGT) ")</f>
        <v xml:space="preserve">Entidad sin personalidad jurídica (art. 35.4 LGT) </v>
      </c>
      <c r="C12778" t="str">
        <f>T("SALAMANCA           ")</f>
        <v xml:space="preserve">SALAMANCA           </v>
      </c>
      <c r="D12778" t="str">
        <f>T("RECOLETOS           ")</f>
        <v xml:space="preserve">RECOLETOS           </v>
      </c>
      <c r="E12778" t="str">
        <f>T("TU ")</f>
        <v xml:space="preserve">TU </v>
      </c>
      <c r="F12778" t="str">
        <f>T("TURISMOS       ")</f>
        <v xml:space="preserve">TURISMOS       </v>
      </c>
      <c r="G12778" t="str">
        <f>T("De 12 a 15,99 CABALLOS FISCALES                   ")</f>
        <v xml:space="preserve">De 12 a 15,99 CABALLOS FISCALES                   </v>
      </c>
      <c r="H12778" t="str">
        <f>T("HÍBRIDO                                           ")</f>
        <v xml:space="preserve">HÍBRIDO                                           </v>
      </c>
      <c r="I12778">
        <v>1</v>
      </c>
    </row>
    <row r="12779" spans="1:9">
      <c r="A12779" t="str">
        <f>T("2018")</f>
        <v>2018</v>
      </c>
      <c r="B12779" t="str">
        <f>T("Entidad sin personalidad jurídica (art. 35.4 LGT) ")</f>
        <v xml:space="preserve">Entidad sin personalidad jurídica (art. 35.4 LGT) </v>
      </c>
      <c r="C12779" t="str">
        <f>T("SALAMANCA           ")</f>
        <v xml:space="preserve">SALAMANCA           </v>
      </c>
      <c r="D12779" t="str">
        <f>T("GUINDALERA          ")</f>
        <v xml:space="preserve">GUINDALERA          </v>
      </c>
      <c r="E12779" t="str">
        <f>T("TU ")</f>
        <v xml:space="preserve">TU </v>
      </c>
      <c r="F12779" t="str">
        <f>T("TURISMOS       ")</f>
        <v xml:space="preserve">TURISMOS       </v>
      </c>
      <c r="G12779" t="str">
        <f>T("De 12 a 15,99 CABALLOS FISCALES                   ")</f>
        <v xml:space="preserve">De 12 a 15,99 CABALLOS FISCALES                   </v>
      </c>
      <c r="H12779" t="str">
        <f>T("HÍBRIDO                                           ")</f>
        <v xml:space="preserve">HÍBRIDO                                           </v>
      </c>
      <c r="I12779">
        <v>1</v>
      </c>
    </row>
    <row r="12780" spans="1:9">
      <c r="A12780" t="str">
        <f>T("2018")</f>
        <v>2018</v>
      </c>
      <c r="B12780" t="str">
        <f>T("FISICO                                            ")</f>
        <v xml:space="preserve">FISICO                                            </v>
      </c>
      <c r="C12780" t="str">
        <f>T("SALAMANCA           ")</f>
        <v xml:space="preserve">SALAMANCA           </v>
      </c>
      <c r="D12780" t="str">
        <f>T("SIN BARRIO          ")</f>
        <v xml:space="preserve">SIN BARRIO          </v>
      </c>
      <c r="E12780" t="str">
        <f>T("TU ")</f>
        <v xml:space="preserve">TU </v>
      </c>
      <c r="F12780" t="str">
        <f>T("TURISMOS       ")</f>
        <v xml:space="preserve">TURISMOS       </v>
      </c>
      <c r="G12780" t="str">
        <f>T("De 12 a 15,99 CABALLOS FISCALES                   ")</f>
        <v xml:space="preserve">De 12 a 15,99 CABALLOS FISCALES                   </v>
      </c>
      <c r="H12780" t="str">
        <f>T("HÍBRIDO                                           ")</f>
        <v xml:space="preserve">HÍBRIDO                                           </v>
      </c>
      <c r="I12780">
        <v>1</v>
      </c>
    </row>
    <row r="12781" spans="1:9">
      <c r="A12781" t="str">
        <f>T("2018")</f>
        <v>2018</v>
      </c>
      <c r="B12781" t="str">
        <f>T("FISICO                                            ")</f>
        <v xml:space="preserve">FISICO                                            </v>
      </c>
      <c r="C12781" t="str">
        <f>T("SALAMANCA           ")</f>
        <v xml:space="preserve">SALAMANCA           </v>
      </c>
      <c r="D12781" t="str">
        <f>T("RECOLETOS           ")</f>
        <v xml:space="preserve">RECOLETOS           </v>
      </c>
      <c r="E12781" t="str">
        <f>T("TU ")</f>
        <v xml:space="preserve">TU </v>
      </c>
      <c r="F12781" t="str">
        <f>T("TURISMOS       ")</f>
        <v xml:space="preserve">TURISMOS       </v>
      </c>
      <c r="G12781" t="str">
        <f>T("De 8 a 11,99 CABALLOS FISCALES                    ")</f>
        <v xml:space="preserve">De 8 a 11,99 CABALLOS FISCALES                    </v>
      </c>
      <c r="H12781" t="str">
        <f>T("HÍBRIDO                                           ")</f>
        <v xml:space="preserve">HÍBRIDO                                           </v>
      </c>
      <c r="I12781">
        <v>16</v>
      </c>
    </row>
    <row r="12782" spans="1:9">
      <c r="A12782" t="str">
        <f>T("2018")</f>
        <v>2018</v>
      </c>
      <c r="B12782" t="str">
        <f>T("FISICO                                            ")</f>
        <v xml:space="preserve">FISICO                                            </v>
      </c>
      <c r="C12782" t="str">
        <f>T("SALAMANCA           ")</f>
        <v xml:space="preserve">SALAMANCA           </v>
      </c>
      <c r="D12782" t="str">
        <f>T("RECOLETOS           ")</f>
        <v xml:space="preserve">RECOLETOS           </v>
      </c>
      <c r="E12782" t="str">
        <f>T("TU ")</f>
        <v xml:space="preserve">TU </v>
      </c>
      <c r="F12782" t="str">
        <f>T("TURISMOS       ")</f>
        <v xml:space="preserve">TURISMOS       </v>
      </c>
      <c r="G12782" t="str">
        <f>T("De 12 a 15,99 CABALLOS FISCALES                   ")</f>
        <v xml:space="preserve">De 12 a 15,99 CABALLOS FISCALES                   </v>
      </c>
      <c r="H12782" t="str">
        <f>T("HÍBRIDO                                           ")</f>
        <v xml:space="preserve">HÍBRIDO                                           </v>
      </c>
      <c r="I12782">
        <v>51</v>
      </c>
    </row>
    <row r="12783" spans="1:9">
      <c r="A12783" t="str">
        <f>T("2018")</f>
        <v>2018</v>
      </c>
      <c r="B12783" t="str">
        <f>T("FISICO                                            ")</f>
        <v xml:space="preserve">FISICO                                            </v>
      </c>
      <c r="C12783" t="str">
        <f>T("SALAMANCA           ")</f>
        <v xml:space="preserve">SALAMANCA           </v>
      </c>
      <c r="D12783" t="str">
        <f>T("RECOLETOS           ")</f>
        <v xml:space="preserve">RECOLETOS           </v>
      </c>
      <c r="E12783" t="str">
        <f>T("TU ")</f>
        <v xml:space="preserve">TU </v>
      </c>
      <c r="F12783" t="str">
        <f>T("TURISMOS       ")</f>
        <v xml:space="preserve">TURISMOS       </v>
      </c>
      <c r="G12783" t="str">
        <f>T("De 20 CABALLOS FISCALES en adelante               ")</f>
        <v xml:space="preserve">De 20 CABALLOS FISCALES en adelante               </v>
      </c>
      <c r="H12783" t="str">
        <f>T("HÍBRIDO                                           ")</f>
        <v xml:space="preserve">HÍBRIDO                                           </v>
      </c>
      <c r="I12783">
        <v>6</v>
      </c>
    </row>
    <row r="12784" spans="1:9">
      <c r="A12784" t="str">
        <f>T("2018")</f>
        <v>2018</v>
      </c>
      <c r="B12784" t="str">
        <f>T("FISICO                                            ")</f>
        <v xml:space="preserve">FISICO                                            </v>
      </c>
      <c r="C12784" t="str">
        <f>T("SALAMANCA           ")</f>
        <v xml:space="preserve">SALAMANCA           </v>
      </c>
      <c r="D12784" t="str">
        <f>T("GOYA                ")</f>
        <v xml:space="preserve">GOYA                </v>
      </c>
      <c r="E12784" t="str">
        <f>T("TU ")</f>
        <v xml:space="preserve">TU </v>
      </c>
      <c r="F12784" t="str">
        <f>T("TURISMOS       ")</f>
        <v xml:space="preserve">TURISMOS       </v>
      </c>
      <c r="G12784" t="str">
        <f>T("De 8 a 11,99 CABALLOS FISCALES                    ")</f>
        <v xml:space="preserve">De 8 a 11,99 CABALLOS FISCALES                    </v>
      </c>
      <c r="H12784" t="str">
        <f>T("HÍBRIDO                                           ")</f>
        <v xml:space="preserve">HÍBRIDO                                           </v>
      </c>
      <c r="I12784">
        <v>30</v>
      </c>
    </row>
    <row r="12785" spans="1:9">
      <c r="A12785" t="str">
        <f>T("2018")</f>
        <v>2018</v>
      </c>
      <c r="B12785" t="str">
        <f>T("FISICO                                            ")</f>
        <v xml:space="preserve">FISICO                                            </v>
      </c>
      <c r="C12785" t="str">
        <f>T("SALAMANCA           ")</f>
        <v xml:space="preserve">SALAMANCA           </v>
      </c>
      <c r="D12785" t="str">
        <f>T("GOYA                ")</f>
        <v xml:space="preserve">GOYA                </v>
      </c>
      <c r="E12785" t="str">
        <f>T("TU ")</f>
        <v xml:space="preserve">TU </v>
      </c>
      <c r="F12785" t="str">
        <f>T("TURISMOS       ")</f>
        <v xml:space="preserve">TURISMOS       </v>
      </c>
      <c r="G12785" t="str">
        <f>T("De 12 a 15,99 CABALLOS FISCALES                   ")</f>
        <v xml:space="preserve">De 12 a 15,99 CABALLOS FISCALES                   </v>
      </c>
      <c r="H12785" t="str">
        <f>T("HÍBRIDO                                           ")</f>
        <v xml:space="preserve">HÍBRIDO                                           </v>
      </c>
      <c r="I12785">
        <v>91</v>
      </c>
    </row>
    <row r="12786" spans="1:9">
      <c r="A12786" t="str">
        <f>T("2018")</f>
        <v>2018</v>
      </c>
      <c r="B12786" t="str">
        <f>T("FISICO                                            ")</f>
        <v xml:space="preserve">FISICO                                            </v>
      </c>
      <c r="C12786" t="str">
        <f>T("SALAMANCA           ")</f>
        <v xml:space="preserve">SALAMANCA           </v>
      </c>
      <c r="D12786" t="str">
        <f>T("GOYA                ")</f>
        <v xml:space="preserve">GOYA                </v>
      </c>
      <c r="E12786" t="str">
        <f>T("TU ")</f>
        <v xml:space="preserve">TU </v>
      </c>
      <c r="F12786" t="str">
        <f>T("TURISMOS       ")</f>
        <v xml:space="preserve">TURISMOS       </v>
      </c>
      <c r="G12786" t="str">
        <f>T("De 16 a 19,99 CABALLOS FISCALES                   ")</f>
        <v xml:space="preserve">De 16 a 19,99 CABALLOS FISCALES                   </v>
      </c>
      <c r="H12786" t="str">
        <f>T("HÍBRIDO                                           ")</f>
        <v xml:space="preserve">HÍBRIDO                                           </v>
      </c>
      <c r="I12786">
        <v>2</v>
      </c>
    </row>
    <row r="12787" spans="1:9">
      <c r="A12787" t="str">
        <f>T("2018")</f>
        <v>2018</v>
      </c>
      <c r="B12787" t="str">
        <f>T("FISICO                                            ")</f>
        <v xml:space="preserve">FISICO                                            </v>
      </c>
      <c r="C12787" t="str">
        <f>T("SALAMANCA           ")</f>
        <v xml:space="preserve">SALAMANCA           </v>
      </c>
      <c r="D12787" t="str">
        <f>T("GOYA                ")</f>
        <v xml:space="preserve">GOYA                </v>
      </c>
      <c r="E12787" t="str">
        <f>T("TU ")</f>
        <v xml:space="preserve">TU </v>
      </c>
      <c r="F12787" t="str">
        <f>T("TURISMOS       ")</f>
        <v xml:space="preserve">TURISMOS       </v>
      </c>
      <c r="G12787" t="str">
        <f>T("De 20 CABALLOS FISCALES en adelante               ")</f>
        <v xml:space="preserve">De 20 CABALLOS FISCALES en adelante               </v>
      </c>
      <c r="H12787" t="str">
        <f>T("HÍBRIDO                                           ")</f>
        <v xml:space="preserve">HÍBRIDO                                           </v>
      </c>
      <c r="I12787">
        <v>7</v>
      </c>
    </row>
    <row r="12788" spans="1:9">
      <c r="A12788" t="str">
        <f>T("2018")</f>
        <v>2018</v>
      </c>
      <c r="B12788" t="str">
        <f>T("FISICO                                            ")</f>
        <v xml:space="preserve">FISICO                                            </v>
      </c>
      <c r="C12788" t="str">
        <f>T("SALAMANCA           ")</f>
        <v xml:space="preserve">SALAMANCA           </v>
      </c>
      <c r="D12788" t="str">
        <f>T("FUENTE DEL BERRO    ")</f>
        <v xml:space="preserve">FUENTE DEL BERRO    </v>
      </c>
      <c r="E12788" t="str">
        <f>T("TU ")</f>
        <v xml:space="preserve">TU </v>
      </c>
      <c r="F12788" t="str">
        <f>T("TURISMOS       ")</f>
        <v xml:space="preserve">TURISMOS       </v>
      </c>
      <c r="G12788" t="str">
        <f>T("De 8 a 11,99 CABALLOS FISCALES                    ")</f>
        <v xml:space="preserve">De 8 a 11,99 CABALLOS FISCALES                    </v>
      </c>
      <c r="H12788" t="str">
        <f>T("HÍBRIDO                                           ")</f>
        <v xml:space="preserve">HÍBRIDO                                           </v>
      </c>
      <c r="I12788">
        <v>24</v>
      </c>
    </row>
    <row r="12789" spans="1:9">
      <c r="A12789" t="str">
        <f>T("2018")</f>
        <v>2018</v>
      </c>
      <c r="B12789" t="str">
        <f>T("FISICO                                            ")</f>
        <v xml:space="preserve">FISICO                                            </v>
      </c>
      <c r="C12789" t="str">
        <f>T("SALAMANCA           ")</f>
        <v xml:space="preserve">SALAMANCA           </v>
      </c>
      <c r="D12789" t="str">
        <f>T("FUENTE DEL BERRO    ")</f>
        <v xml:space="preserve">FUENTE DEL BERRO    </v>
      </c>
      <c r="E12789" t="str">
        <f>T("TU ")</f>
        <v xml:space="preserve">TU </v>
      </c>
      <c r="F12789" t="str">
        <f>T("TURISMOS       ")</f>
        <v xml:space="preserve">TURISMOS       </v>
      </c>
      <c r="G12789" t="str">
        <f>T("De 12 a 15,99 CABALLOS FISCALES                   ")</f>
        <v xml:space="preserve">De 12 a 15,99 CABALLOS FISCALES                   </v>
      </c>
      <c r="H12789" t="str">
        <f>T("HÍBRIDO                                           ")</f>
        <v xml:space="preserve">HÍBRIDO                                           </v>
      </c>
      <c r="I12789">
        <v>73</v>
      </c>
    </row>
    <row r="12790" spans="1:9">
      <c r="A12790" t="str">
        <f>T("2018")</f>
        <v>2018</v>
      </c>
      <c r="B12790" t="str">
        <f>T("FISICO                                            ")</f>
        <v xml:space="preserve">FISICO                                            </v>
      </c>
      <c r="C12790" t="str">
        <f>T("SALAMANCA           ")</f>
        <v xml:space="preserve">SALAMANCA           </v>
      </c>
      <c r="D12790" t="str">
        <f>T("FUENTE DEL BERRO    ")</f>
        <v xml:space="preserve">FUENTE DEL BERRO    </v>
      </c>
      <c r="E12790" t="str">
        <f>T("TU ")</f>
        <v xml:space="preserve">TU </v>
      </c>
      <c r="F12790" t="str">
        <f>T("TURISMOS       ")</f>
        <v xml:space="preserve">TURISMOS       </v>
      </c>
      <c r="G12790" t="str">
        <f>T("De 20 CABALLOS FISCALES en adelante               ")</f>
        <v xml:space="preserve">De 20 CABALLOS FISCALES en adelante               </v>
      </c>
      <c r="H12790" t="str">
        <f>T("HÍBRIDO                                           ")</f>
        <v xml:space="preserve">HÍBRIDO                                           </v>
      </c>
      <c r="I12790">
        <v>2</v>
      </c>
    </row>
    <row r="12791" spans="1:9">
      <c r="A12791" t="str">
        <f>T("2018")</f>
        <v>2018</v>
      </c>
      <c r="B12791" t="str">
        <f>T("FISICO                                            ")</f>
        <v xml:space="preserve">FISICO                                            </v>
      </c>
      <c r="C12791" t="str">
        <f>T("SALAMANCA           ")</f>
        <v xml:space="preserve">SALAMANCA           </v>
      </c>
      <c r="D12791" t="str">
        <f>T("GUINDALERA          ")</f>
        <v xml:space="preserve">GUINDALERA          </v>
      </c>
      <c r="E12791" t="str">
        <f>T("TU ")</f>
        <v xml:space="preserve">TU </v>
      </c>
      <c r="F12791" t="str">
        <f>T("TURISMOS       ")</f>
        <v xml:space="preserve">TURISMOS       </v>
      </c>
      <c r="G12791" t="str">
        <f>T("De 8 a 11,99 CABALLOS FISCALES                    ")</f>
        <v xml:space="preserve">De 8 a 11,99 CABALLOS FISCALES                    </v>
      </c>
      <c r="H12791" t="str">
        <f>T("HÍBRIDO                                           ")</f>
        <v xml:space="preserve">HÍBRIDO                                           </v>
      </c>
      <c r="I12791">
        <v>56</v>
      </c>
    </row>
    <row r="12792" spans="1:9">
      <c r="A12792" t="str">
        <f>T("2018")</f>
        <v>2018</v>
      </c>
      <c r="B12792" t="str">
        <f>T("FISICO                                            ")</f>
        <v xml:space="preserve">FISICO                                            </v>
      </c>
      <c r="C12792" t="str">
        <f>T("SALAMANCA           ")</f>
        <v xml:space="preserve">SALAMANCA           </v>
      </c>
      <c r="D12792" t="str">
        <f>T("GUINDALERA          ")</f>
        <v xml:space="preserve">GUINDALERA          </v>
      </c>
      <c r="E12792" t="str">
        <f>T("TU ")</f>
        <v xml:space="preserve">TU </v>
      </c>
      <c r="F12792" t="str">
        <f>T("TURISMOS       ")</f>
        <v xml:space="preserve">TURISMOS       </v>
      </c>
      <c r="G12792" t="str">
        <f>T("De 12 a 15,99 CABALLOS FISCALES                   ")</f>
        <v xml:space="preserve">De 12 a 15,99 CABALLOS FISCALES                   </v>
      </c>
      <c r="H12792" t="str">
        <f>T("HÍBRIDO                                           ")</f>
        <v xml:space="preserve">HÍBRIDO                                           </v>
      </c>
      <c r="I12792">
        <v>138</v>
      </c>
    </row>
    <row r="12793" spans="1:9">
      <c r="A12793" t="str">
        <f>T("2018")</f>
        <v>2018</v>
      </c>
      <c r="B12793" t="str">
        <f>T("FISICO                                            ")</f>
        <v xml:space="preserve">FISICO                                            </v>
      </c>
      <c r="C12793" t="str">
        <f>T("SALAMANCA           ")</f>
        <v xml:space="preserve">SALAMANCA           </v>
      </c>
      <c r="D12793" t="str">
        <f>T("GUINDALERA          ")</f>
        <v xml:space="preserve">GUINDALERA          </v>
      </c>
      <c r="E12793" t="str">
        <f>T("TU ")</f>
        <v xml:space="preserve">TU </v>
      </c>
      <c r="F12793" t="str">
        <f>T("TURISMOS       ")</f>
        <v xml:space="preserve">TURISMOS       </v>
      </c>
      <c r="G12793" t="str">
        <f>T("De 20 CABALLOS FISCALES en adelante               ")</f>
        <v xml:space="preserve">De 20 CABALLOS FISCALES en adelante               </v>
      </c>
      <c r="H12793" t="str">
        <f>T("HÍBRIDO                                           ")</f>
        <v xml:space="preserve">HÍBRIDO                                           </v>
      </c>
      <c r="I12793">
        <v>5</v>
      </c>
    </row>
    <row r="12794" spans="1:9">
      <c r="A12794" t="str">
        <f>T("2018")</f>
        <v>2018</v>
      </c>
      <c r="B12794" t="str">
        <f>T("FISICO                                            ")</f>
        <v xml:space="preserve">FISICO                                            </v>
      </c>
      <c r="C12794" t="str">
        <f>T("SALAMANCA           ")</f>
        <v xml:space="preserve">SALAMANCA           </v>
      </c>
      <c r="D12794" t="str">
        <f>T("LISTA               ")</f>
        <v xml:space="preserve">LISTA               </v>
      </c>
      <c r="E12794" t="str">
        <f>T("TU ")</f>
        <v xml:space="preserve">TU </v>
      </c>
      <c r="F12794" t="str">
        <f>T("TURISMOS       ")</f>
        <v xml:space="preserve">TURISMOS       </v>
      </c>
      <c r="G12794" t="str">
        <f>T("De 8 a 11,99 CABALLOS FISCALES                    ")</f>
        <v xml:space="preserve">De 8 a 11,99 CABALLOS FISCALES                    </v>
      </c>
      <c r="H12794" t="str">
        <f>T("HÍBRIDO                                           ")</f>
        <v xml:space="preserve">HÍBRIDO                                           </v>
      </c>
      <c r="I12794">
        <v>22</v>
      </c>
    </row>
    <row r="12795" spans="1:9">
      <c r="A12795" t="str">
        <f>T("2018")</f>
        <v>2018</v>
      </c>
      <c r="B12795" t="str">
        <f>T("FISICO                                            ")</f>
        <v xml:space="preserve">FISICO                                            </v>
      </c>
      <c r="C12795" t="str">
        <f>T("SALAMANCA           ")</f>
        <v xml:space="preserve">SALAMANCA           </v>
      </c>
      <c r="D12795" t="str">
        <f>T("LISTA               ")</f>
        <v xml:space="preserve">LISTA               </v>
      </c>
      <c r="E12795" t="str">
        <f>T("TU ")</f>
        <v xml:space="preserve">TU </v>
      </c>
      <c r="F12795" t="str">
        <f>T("TURISMOS       ")</f>
        <v xml:space="preserve">TURISMOS       </v>
      </c>
      <c r="G12795" t="str">
        <f>T("De 12 a 15,99 CABALLOS FISCALES                   ")</f>
        <v xml:space="preserve">De 12 a 15,99 CABALLOS FISCALES                   </v>
      </c>
      <c r="H12795" t="str">
        <f>T("HÍBRIDO                                           ")</f>
        <v xml:space="preserve">HÍBRIDO                                           </v>
      </c>
      <c r="I12795">
        <v>87</v>
      </c>
    </row>
    <row r="12796" spans="1:9">
      <c r="A12796" t="str">
        <f>T("2018")</f>
        <v>2018</v>
      </c>
      <c r="B12796" t="str">
        <f>T("FISICO                                            ")</f>
        <v xml:space="preserve">FISICO                                            </v>
      </c>
      <c r="C12796" t="str">
        <f>T("SALAMANCA           ")</f>
        <v xml:space="preserve">SALAMANCA           </v>
      </c>
      <c r="D12796" t="str">
        <f>T("LISTA               ")</f>
        <v xml:space="preserve">LISTA               </v>
      </c>
      <c r="E12796" t="str">
        <f>T("TU ")</f>
        <v xml:space="preserve">TU </v>
      </c>
      <c r="F12796" t="str">
        <f>T("TURISMOS       ")</f>
        <v xml:space="preserve">TURISMOS       </v>
      </c>
      <c r="G12796" t="str">
        <f>T("De 16 a 19,99 CABALLOS FISCALES                   ")</f>
        <v xml:space="preserve">De 16 a 19,99 CABALLOS FISCALES                   </v>
      </c>
      <c r="H12796" t="str">
        <f>T("HÍBRIDO                                           ")</f>
        <v xml:space="preserve">HÍBRIDO                                           </v>
      </c>
      <c r="I12796">
        <v>1</v>
      </c>
    </row>
    <row r="12797" spans="1:9">
      <c r="A12797" t="str">
        <f>T("2018")</f>
        <v>2018</v>
      </c>
      <c r="B12797" t="str">
        <f>T("FISICO                                            ")</f>
        <v xml:space="preserve">FISICO                                            </v>
      </c>
      <c r="C12797" t="str">
        <f>T("SALAMANCA           ")</f>
        <v xml:space="preserve">SALAMANCA           </v>
      </c>
      <c r="D12797" t="str">
        <f>T("LISTA               ")</f>
        <v xml:space="preserve">LISTA               </v>
      </c>
      <c r="E12797" t="str">
        <f>T("TU ")</f>
        <v xml:space="preserve">TU </v>
      </c>
      <c r="F12797" t="str">
        <f>T("TURISMOS       ")</f>
        <v xml:space="preserve">TURISMOS       </v>
      </c>
      <c r="G12797" t="str">
        <f>T("De 20 CABALLOS FISCALES en adelante               ")</f>
        <v xml:space="preserve">De 20 CABALLOS FISCALES en adelante               </v>
      </c>
      <c r="H12797" t="str">
        <f>T("HÍBRIDO                                           ")</f>
        <v xml:space="preserve">HÍBRIDO                                           </v>
      </c>
      <c r="I12797">
        <v>3</v>
      </c>
    </row>
    <row r="12798" spans="1:9">
      <c r="A12798" t="str">
        <f>T("2018")</f>
        <v>2018</v>
      </c>
      <c r="B12798" t="str">
        <f>T("FISICO                                            ")</f>
        <v xml:space="preserve">FISICO                                            </v>
      </c>
      <c r="C12798" t="str">
        <f>T("SALAMANCA           ")</f>
        <v xml:space="preserve">SALAMANCA           </v>
      </c>
      <c r="D12798" t="str">
        <f>T("CASTELLANA          ")</f>
        <v xml:space="preserve">CASTELLANA          </v>
      </c>
      <c r="E12798" t="str">
        <f>T("TU ")</f>
        <v xml:space="preserve">TU </v>
      </c>
      <c r="F12798" t="str">
        <f>T("TURISMOS       ")</f>
        <v xml:space="preserve">TURISMOS       </v>
      </c>
      <c r="G12798" t="str">
        <f>T("De 8 a 11,99 CABALLOS FISCALES                    ")</f>
        <v xml:space="preserve">De 8 a 11,99 CABALLOS FISCALES                    </v>
      </c>
      <c r="H12798" t="str">
        <f>T("HÍBRIDO                                           ")</f>
        <v xml:space="preserve">HÍBRIDO                                           </v>
      </c>
      <c r="I12798">
        <v>23</v>
      </c>
    </row>
    <row r="12799" spans="1:9">
      <c r="A12799" t="str">
        <f>T("2018")</f>
        <v>2018</v>
      </c>
      <c r="B12799" t="str">
        <f>T("FISICO                                            ")</f>
        <v xml:space="preserve">FISICO                                            </v>
      </c>
      <c r="C12799" t="str">
        <f>T("SALAMANCA           ")</f>
        <v xml:space="preserve">SALAMANCA           </v>
      </c>
      <c r="D12799" t="str">
        <f>T("CASTELLANA          ")</f>
        <v xml:space="preserve">CASTELLANA          </v>
      </c>
      <c r="E12799" t="str">
        <f>T("TU ")</f>
        <v xml:space="preserve">TU </v>
      </c>
      <c r="F12799" t="str">
        <f>T("TURISMOS       ")</f>
        <v xml:space="preserve">TURISMOS       </v>
      </c>
      <c r="G12799" t="str">
        <f>T("De 12 a 15,99 CABALLOS FISCALES                   ")</f>
        <v xml:space="preserve">De 12 a 15,99 CABALLOS FISCALES                   </v>
      </c>
      <c r="H12799" t="str">
        <f>T("HÍBRIDO                                           ")</f>
        <v xml:space="preserve">HÍBRIDO                                           </v>
      </c>
      <c r="I12799">
        <v>62</v>
      </c>
    </row>
    <row r="12800" spans="1:9">
      <c r="A12800" t="str">
        <f>T("2018")</f>
        <v>2018</v>
      </c>
      <c r="B12800" t="str">
        <f>T("FISICO                                            ")</f>
        <v xml:space="preserve">FISICO                                            </v>
      </c>
      <c r="C12800" t="str">
        <f>T("SALAMANCA           ")</f>
        <v xml:space="preserve">SALAMANCA           </v>
      </c>
      <c r="D12800" t="str">
        <f>T("CASTELLANA          ")</f>
        <v xml:space="preserve">CASTELLANA          </v>
      </c>
      <c r="E12800" t="str">
        <f>T("TU ")</f>
        <v xml:space="preserve">TU </v>
      </c>
      <c r="F12800" t="str">
        <f>T("TURISMOS       ")</f>
        <v xml:space="preserve">TURISMOS       </v>
      </c>
      <c r="G12800" t="str">
        <f>T("De 16 a 19,99 CABALLOS FISCALES                   ")</f>
        <v xml:space="preserve">De 16 a 19,99 CABALLOS FISCALES                   </v>
      </c>
      <c r="H12800" t="str">
        <f>T("HÍBRIDO                                           ")</f>
        <v xml:space="preserve">HÍBRIDO                                           </v>
      </c>
      <c r="I12800">
        <v>1</v>
      </c>
    </row>
    <row r="12801" spans="1:9">
      <c r="A12801" t="str">
        <f>T("2018")</f>
        <v>2018</v>
      </c>
      <c r="B12801" t="str">
        <f>T("FISICO                                            ")</f>
        <v xml:space="preserve">FISICO                                            </v>
      </c>
      <c r="C12801" t="str">
        <f>T("SALAMANCA           ")</f>
        <v xml:space="preserve">SALAMANCA           </v>
      </c>
      <c r="D12801" t="str">
        <f>T("CASTELLANA          ")</f>
        <v xml:space="preserve">CASTELLANA          </v>
      </c>
      <c r="E12801" t="str">
        <f>T("TU ")</f>
        <v xml:space="preserve">TU </v>
      </c>
      <c r="F12801" t="str">
        <f>T("TURISMOS       ")</f>
        <v xml:space="preserve">TURISMOS       </v>
      </c>
      <c r="G12801" t="str">
        <f>T("De 20 CABALLOS FISCALES en adelante               ")</f>
        <v xml:space="preserve">De 20 CABALLOS FISCALES en adelante               </v>
      </c>
      <c r="H12801" t="str">
        <f>T("HÍBRIDO                                           ")</f>
        <v xml:space="preserve">HÍBRIDO                                           </v>
      </c>
      <c r="I12801">
        <v>8</v>
      </c>
    </row>
    <row r="12802" spans="1:9">
      <c r="A12802" t="str">
        <f>T("2018")</f>
        <v>2018</v>
      </c>
      <c r="B12802" t="str">
        <f>T("JURIDICO                                          ")</f>
        <v xml:space="preserve">JURIDICO                                          </v>
      </c>
      <c r="C12802" t="str">
        <f>T("SALAMANCA           ")</f>
        <v xml:space="preserve">SALAMANCA           </v>
      </c>
      <c r="D12802" t="str">
        <f>T("SIN BARRIO          ")</f>
        <v xml:space="preserve">SIN BARRIO          </v>
      </c>
      <c r="E12802" t="str">
        <f>T("TU ")</f>
        <v xml:space="preserve">TU </v>
      </c>
      <c r="F12802" t="str">
        <f>T("TURISMOS       ")</f>
        <v xml:space="preserve">TURISMOS       </v>
      </c>
      <c r="G12802" t="str">
        <f>T("De 8 a 11,99 CABALLOS FISCALES                    ")</f>
        <v xml:space="preserve">De 8 a 11,99 CABALLOS FISCALES                    </v>
      </c>
      <c r="H12802" t="str">
        <f>T("HÍBRIDO                                           ")</f>
        <v xml:space="preserve">HÍBRIDO                                           </v>
      </c>
      <c r="I12802">
        <v>1</v>
      </c>
    </row>
    <row r="12803" spans="1:9">
      <c r="A12803" t="str">
        <f>T("2018")</f>
        <v>2018</v>
      </c>
      <c r="B12803" t="str">
        <f>T("JURIDICO                                          ")</f>
        <v xml:space="preserve">JURIDICO                                          </v>
      </c>
      <c r="C12803" t="str">
        <f>T("SALAMANCA           ")</f>
        <v xml:space="preserve">SALAMANCA           </v>
      </c>
      <c r="D12803" t="str">
        <f>T("RECOLETOS           ")</f>
        <v xml:space="preserve">RECOLETOS           </v>
      </c>
      <c r="E12803" t="str">
        <f>T("TU ")</f>
        <v xml:space="preserve">TU </v>
      </c>
      <c r="F12803" t="str">
        <f>T("TURISMOS       ")</f>
        <v xml:space="preserve">TURISMOS       </v>
      </c>
      <c r="G12803" t="str">
        <f>T("De 8 a 11,99 CABALLOS FISCALES                    ")</f>
        <v xml:space="preserve">De 8 a 11,99 CABALLOS FISCALES                    </v>
      </c>
      <c r="H12803" t="str">
        <f>T("HÍBRIDO                                           ")</f>
        <v xml:space="preserve">HÍBRIDO                                           </v>
      </c>
      <c r="I12803">
        <v>3</v>
      </c>
    </row>
    <row r="12804" spans="1:9">
      <c r="A12804" t="str">
        <f>T("2018")</f>
        <v>2018</v>
      </c>
      <c r="B12804" t="str">
        <f>T("JURIDICO                                          ")</f>
        <v xml:space="preserve">JURIDICO                                          </v>
      </c>
      <c r="C12804" t="str">
        <f>T("SALAMANCA           ")</f>
        <v xml:space="preserve">SALAMANCA           </v>
      </c>
      <c r="D12804" t="str">
        <f>T("RECOLETOS           ")</f>
        <v xml:space="preserve">RECOLETOS           </v>
      </c>
      <c r="E12804" t="str">
        <f>T("TU ")</f>
        <v xml:space="preserve">TU </v>
      </c>
      <c r="F12804" t="str">
        <f>T("TURISMOS       ")</f>
        <v xml:space="preserve">TURISMOS       </v>
      </c>
      <c r="G12804" t="str">
        <f>T("De 12 a 15,99 CABALLOS FISCALES                   ")</f>
        <v xml:space="preserve">De 12 a 15,99 CABALLOS FISCALES                   </v>
      </c>
      <c r="H12804" t="str">
        <f>T("HÍBRIDO                                           ")</f>
        <v xml:space="preserve">HÍBRIDO                                           </v>
      </c>
      <c r="I12804">
        <v>34</v>
      </c>
    </row>
    <row r="12805" spans="1:9">
      <c r="A12805" t="str">
        <f>T("2018")</f>
        <v>2018</v>
      </c>
      <c r="B12805" t="str">
        <f>T("JURIDICO                                          ")</f>
        <v xml:space="preserve">JURIDICO                                          </v>
      </c>
      <c r="C12805" t="str">
        <f>T("SALAMANCA           ")</f>
        <v xml:space="preserve">SALAMANCA           </v>
      </c>
      <c r="D12805" t="str">
        <f>T("RECOLETOS           ")</f>
        <v xml:space="preserve">RECOLETOS           </v>
      </c>
      <c r="E12805" t="str">
        <f>T("TU ")</f>
        <v xml:space="preserve">TU </v>
      </c>
      <c r="F12805" t="str">
        <f>T("TURISMOS       ")</f>
        <v xml:space="preserve">TURISMOS       </v>
      </c>
      <c r="G12805" t="str">
        <f>T("De 20 CABALLOS FISCALES en adelante               ")</f>
        <v xml:space="preserve">De 20 CABALLOS FISCALES en adelante               </v>
      </c>
      <c r="H12805" t="str">
        <f>T("HÍBRIDO                                           ")</f>
        <v xml:space="preserve">HÍBRIDO                                           </v>
      </c>
      <c r="I12805">
        <v>7</v>
      </c>
    </row>
    <row r="12806" spans="1:9">
      <c r="A12806" t="str">
        <f>T("2018")</f>
        <v>2018</v>
      </c>
      <c r="B12806" t="str">
        <f>T("JURIDICO                                          ")</f>
        <v xml:space="preserve">JURIDICO                                          </v>
      </c>
      <c r="C12806" t="str">
        <f>T("SALAMANCA           ")</f>
        <v xml:space="preserve">SALAMANCA           </v>
      </c>
      <c r="D12806" t="str">
        <f>T("GOYA                ")</f>
        <v xml:space="preserve">GOYA                </v>
      </c>
      <c r="E12806" t="str">
        <f>T("TU ")</f>
        <v xml:space="preserve">TU </v>
      </c>
      <c r="F12806" t="str">
        <f>T("TURISMOS       ")</f>
        <v xml:space="preserve">TURISMOS       </v>
      </c>
      <c r="G12806" t="str">
        <f>T("De 8 a 11,99 CABALLOS FISCALES                    ")</f>
        <v xml:space="preserve">De 8 a 11,99 CABALLOS FISCALES                    </v>
      </c>
      <c r="H12806" t="str">
        <f>T("HÍBRIDO                                           ")</f>
        <v xml:space="preserve">HÍBRIDO                                           </v>
      </c>
      <c r="I12806">
        <v>14</v>
      </c>
    </row>
    <row r="12807" spans="1:9">
      <c r="A12807" t="str">
        <f>T("2018")</f>
        <v>2018</v>
      </c>
      <c r="B12807" t="str">
        <f>T("JURIDICO                                          ")</f>
        <v xml:space="preserve">JURIDICO                                          </v>
      </c>
      <c r="C12807" t="str">
        <f>T("SALAMANCA           ")</f>
        <v xml:space="preserve">SALAMANCA           </v>
      </c>
      <c r="D12807" t="str">
        <f>T("GOYA                ")</f>
        <v xml:space="preserve">GOYA                </v>
      </c>
      <c r="E12807" t="str">
        <f>T("TU ")</f>
        <v xml:space="preserve">TU </v>
      </c>
      <c r="F12807" t="str">
        <f>T("TURISMOS       ")</f>
        <v xml:space="preserve">TURISMOS       </v>
      </c>
      <c r="G12807" t="str">
        <f>T("De 12 a 15,99 CABALLOS FISCALES                   ")</f>
        <v xml:space="preserve">De 12 a 15,99 CABALLOS FISCALES                   </v>
      </c>
      <c r="H12807" t="str">
        <f>T("HÍBRIDO                                           ")</f>
        <v xml:space="preserve">HÍBRIDO                                           </v>
      </c>
      <c r="I12807">
        <v>25</v>
      </c>
    </row>
    <row r="12808" spans="1:9">
      <c r="A12808" t="str">
        <f>T("2018")</f>
        <v>2018</v>
      </c>
      <c r="B12808" t="str">
        <f>T("JURIDICO                                          ")</f>
        <v xml:space="preserve">JURIDICO                                          </v>
      </c>
      <c r="C12808" t="str">
        <f>T("SALAMANCA           ")</f>
        <v xml:space="preserve">SALAMANCA           </v>
      </c>
      <c r="D12808" t="str">
        <f>T("GOYA                ")</f>
        <v xml:space="preserve">GOYA                </v>
      </c>
      <c r="E12808" t="str">
        <f>T("TU ")</f>
        <v xml:space="preserve">TU </v>
      </c>
      <c r="F12808" t="str">
        <f>T("TURISMOS       ")</f>
        <v xml:space="preserve">TURISMOS       </v>
      </c>
      <c r="G12808" t="str">
        <f>T("De 20 CABALLOS FISCALES en adelante               ")</f>
        <v xml:space="preserve">De 20 CABALLOS FISCALES en adelante               </v>
      </c>
      <c r="H12808" t="str">
        <f>T("HÍBRIDO                                           ")</f>
        <v xml:space="preserve">HÍBRIDO                                           </v>
      </c>
      <c r="I12808">
        <v>3</v>
      </c>
    </row>
    <row r="12809" spans="1:9">
      <c r="A12809" t="str">
        <f>T("2018")</f>
        <v>2018</v>
      </c>
      <c r="B12809" t="str">
        <f>T("JURIDICO                                          ")</f>
        <v xml:space="preserve">JURIDICO                                          </v>
      </c>
      <c r="C12809" t="str">
        <f>T("SALAMANCA           ")</f>
        <v xml:space="preserve">SALAMANCA           </v>
      </c>
      <c r="D12809" t="str">
        <f>T("FUENTE DEL BERRO    ")</f>
        <v xml:space="preserve">FUENTE DEL BERRO    </v>
      </c>
      <c r="E12809" t="str">
        <f>T("TU ")</f>
        <v xml:space="preserve">TU </v>
      </c>
      <c r="F12809" t="str">
        <f>T("TURISMOS       ")</f>
        <v xml:space="preserve">TURISMOS       </v>
      </c>
      <c r="G12809" t="str">
        <f>T("De 8 a 11,99 CABALLOS FISCALES                    ")</f>
        <v xml:space="preserve">De 8 a 11,99 CABALLOS FISCALES                    </v>
      </c>
      <c r="H12809" t="str">
        <f>T("HÍBRIDO                                           ")</f>
        <v xml:space="preserve">HÍBRIDO                                           </v>
      </c>
      <c r="I12809">
        <v>4</v>
      </c>
    </row>
    <row r="12810" spans="1:9">
      <c r="A12810" t="str">
        <f>T("2018")</f>
        <v>2018</v>
      </c>
      <c r="B12810" t="str">
        <f>T("JURIDICO                                          ")</f>
        <v xml:space="preserve">JURIDICO                                          </v>
      </c>
      <c r="C12810" t="str">
        <f>T("SALAMANCA           ")</f>
        <v xml:space="preserve">SALAMANCA           </v>
      </c>
      <c r="D12810" t="str">
        <f>T("FUENTE DEL BERRO    ")</f>
        <v xml:space="preserve">FUENTE DEL BERRO    </v>
      </c>
      <c r="E12810" t="str">
        <f>T("TU ")</f>
        <v xml:space="preserve">TU </v>
      </c>
      <c r="F12810" t="str">
        <f>T("TURISMOS       ")</f>
        <v xml:space="preserve">TURISMOS       </v>
      </c>
      <c r="G12810" t="str">
        <f>T("De 12 a 15,99 CABALLOS FISCALES                   ")</f>
        <v xml:space="preserve">De 12 a 15,99 CABALLOS FISCALES                   </v>
      </c>
      <c r="H12810" t="str">
        <f>T("HÍBRIDO                                           ")</f>
        <v xml:space="preserve">HÍBRIDO                                           </v>
      </c>
      <c r="I12810">
        <v>5</v>
      </c>
    </row>
    <row r="12811" spans="1:9">
      <c r="A12811" t="str">
        <f>T("2018")</f>
        <v>2018</v>
      </c>
      <c r="B12811" t="str">
        <f>T("JURIDICO                                          ")</f>
        <v xml:space="preserve">JURIDICO                                          </v>
      </c>
      <c r="C12811" t="str">
        <f>T("SALAMANCA           ")</f>
        <v xml:space="preserve">SALAMANCA           </v>
      </c>
      <c r="D12811" t="str">
        <f>T("FUENTE DEL BERRO    ")</f>
        <v xml:space="preserve">FUENTE DEL BERRO    </v>
      </c>
      <c r="E12811" t="str">
        <f>T("TU ")</f>
        <v xml:space="preserve">TU </v>
      </c>
      <c r="F12811" t="str">
        <f>T("TURISMOS       ")</f>
        <v xml:space="preserve">TURISMOS       </v>
      </c>
      <c r="G12811" t="str">
        <f>T("De 20 CABALLOS FISCALES en adelante               ")</f>
        <v xml:space="preserve">De 20 CABALLOS FISCALES en adelante               </v>
      </c>
      <c r="H12811" t="str">
        <f>T("HÍBRIDO                                           ")</f>
        <v xml:space="preserve">HÍBRIDO                                           </v>
      </c>
      <c r="I12811">
        <v>1</v>
      </c>
    </row>
    <row r="12812" spans="1:9">
      <c r="A12812" t="str">
        <f>T("2018")</f>
        <v>2018</v>
      </c>
      <c r="B12812" t="str">
        <f>T("JURIDICO                                          ")</f>
        <v xml:space="preserve">JURIDICO                                          </v>
      </c>
      <c r="C12812" t="str">
        <f>T("SALAMANCA           ")</f>
        <v xml:space="preserve">SALAMANCA           </v>
      </c>
      <c r="D12812" t="str">
        <f>T("GUINDALERA          ")</f>
        <v xml:space="preserve">GUINDALERA          </v>
      </c>
      <c r="E12812" t="str">
        <f>T("TU ")</f>
        <v xml:space="preserve">TU </v>
      </c>
      <c r="F12812" t="str">
        <f>T("TURISMOS       ")</f>
        <v xml:space="preserve">TURISMOS       </v>
      </c>
      <c r="G12812" t="str">
        <f>T("De 8 a 11,99 CABALLOS FISCALES                    ")</f>
        <v xml:space="preserve">De 8 a 11,99 CABALLOS FISCALES                    </v>
      </c>
      <c r="H12812" t="str">
        <f>T("HÍBRIDO                                           ")</f>
        <v xml:space="preserve">HÍBRIDO                                           </v>
      </c>
      <c r="I12812">
        <v>3</v>
      </c>
    </row>
    <row r="12813" spans="1:9">
      <c r="A12813" t="str">
        <f>T("2018")</f>
        <v>2018</v>
      </c>
      <c r="B12813" t="str">
        <f>T("JURIDICO                                          ")</f>
        <v xml:space="preserve">JURIDICO                                          </v>
      </c>
      <c r="C12813" t="str">
        <f>T("SALAMANCA           ")</f>
        <v xml:space="preserve">SALAMANCA           </v>
      </c>
      <c r="D12813" t="str">
        <f>T("GUINDALERA          ")</f>
        <v xml:space="preserve">GUINDALERA          </v>
      </c>
      <c r="E12813" t="str">
        <f>T("TU ")</f>
        <v xml:space="preserve">TU </v>
      </c>
      <c r="F12813" t="str">
        <f>T("TURISMOS       ")</f>
        <v xml:space="preserve">TURISMOS       </v>
      </c>
      <c r="G12813" t="str">
        <f>T("De 12 a 15,99 CABALLOS FISCALES                   ")</f>
        <v xml:space="preserve">De 12 a 15,99 CABALLOS FISCALES                   </v>
      </c>
      <c r="H12813" t="str">
        <f>T("HÍBRIDO                                           ")</f>
        <v xml:space="preserve">HÍBRIDO                                           </v>
      </c>
      <c r="I12813">
        <v>18</v>
      </c>
    </row>
    <row r="12814" spans="1:9">
      <c r="A12814" t="str">
        <f>T("2018")</f>
        <v>2018</v>
      </c>
      <c r="B12814" t="str">
        <f>T("JURIDICO                                          ")</f>
        <v xml:space="preserve">JURIDICO                                          </v>
      </c>
      <c r="C12814" t="str">
        <f>T("SALAMANCA           ")</f>
        <v xml:space="preserve">SALAMANCA           </v>
      </c>
      <c r="D12814" t="str">
        <f>T("GUINDALERA          ")</f>
        <v xml:space="preserve">GUINDALERA          </v>
      </c>
      <c r="E12814" t="str">
        <f>T("TU ")</f>
        <v xml:space="preserve">TU </v>
      </c>
      <c r="F12814" t="str">
        <f>T("TURISMOS       ")</f>
        <v xml:space="preserve">TURISMOS       </v>
      </c>
      <c r="G12814" t="str">
        <f>T("De 16 a 19,99 CABALLOS FISCALES                   ")</f>
        <v xml:space="preserve">De 16 a 19,99 CABALLOS FISCALES                   </v>
      </c>
      <c r="H12814" t="str">
        <f>T("HÍBRIDO                                           ")</f>
        <v xml:space="preserve">HÍBRIDO                                           </v>
      </c>
      <c r="I12814">
        <v>1</v>
      </c>
    </row>
    <row r="12815" spans="1:9">
      <c r="A12815" t="str">
        <f>T("2018")</f>
        <v>2018</v>
      </c>
      <c r="B12815" t="str">
        <f>T("JURIDICO                                          ")</f>
        <v xml:space="preserve">JURIDICO                                          </v>
      </c>
      <c r="C12815" t="str">
        <f>T("SALAMANCA           ")</f>
        <v xml:space="preserve">SALAMANCA           </v>
      </c>
      <c r="D12815" t="str">
        <f>T("GUINDALERA          ")</f>
        <v xml:space="preserve">GUINDALERA          </v>
      </c>
      <c r="E12815" t="str">
        <f>T("TU ")</f>
        <v xml:space="preserve">TU </v>
      </c>
      <c r="F12815" t="str">
        <f>T("TURISMOS       ")</f>
        <v xml:space="preserve">TURISMOS       </v>
      </c>
      <c r="G12815" t="str">
        <f>T("De 20 CABALLOS FISCALES en adelante               ")</f>
        <v xml:space="preserve">De 20 CABALLOS FISCALES en adelante               </v>
      </c>
      <c r="H12815" t="str">
        <f>T("HÍBRIDO                                           ")</f>
        <v xml:space="preserve">HÍBRIDO                                           </v>
      </c>
      <c r="I12815">
        <v>1</v>
      </c>
    </row>
    <row r="12816" spans="1:9">
      <c r="A12816" t="str">
        <f>T("2018")</f>
        <v>2018</v>
      </c>
      <c r="B12816" t="str">
        <f>T("JURIDICO                                          ")</f>
        <v xml:space="preserve">JURIDICO                                          </v>
      </c>
      <c r="C12816" t="str">
        <f>T("SALAMANCA           ")</f>
        <v xml:space="preserve">SALAMANCA           </v>
      </c>
      <c r="D12816" t="str">
        <f>T("LISTA               ")</f>
        <v xml:space="preserve">LISTA               </v>
      </c>
      <c r="E12816" t="str">
        <f>T("TU ")</f>
        <v xml:space="preserve">TU </v>
      </c>
      <c r="F12816" t="str">
        <f>T("TURISMOS       ")</f>
        <v xml:space="preserve">TURISMOS       </v>
      </c>
      <c r="G12816" t="str">
        <f>T("De 8 a 11,99 CABALLOS FISCALES                    ")</f>
        <v xml:space="preserve">De 8 a 11,99 CABALLOS FISCALES                    </v>
      </c>
      <c r="H12816" t="str">
        <f>T("HÍBRIDO                                           ")</f>
        <v xml:space="preserve">HÍBRIDO                                           </v>
      </c>
      <c r="I12816">
        <v>1</v>
      </c>
    </row>
    <row r="12817" spans="1:9">
      <c r="A12817" t="str">
        <f>T("2018")</f>
        <v>2018</v>
      </c>
      <c r="B12817" t="str">
        <f>T("JURIDICO                                          ")</f>
        <v xml:space="preserve">JURIDICO                                          </v>
      </c>
      <c r="C12817" t="str">
        <f>T("SALAMANCA           ")</f>
        <v xml:space="preserve">SALAMANCA           </v>
      </c>
      <c r="D12817" t="str">
        <f>T("LISTA               ")</f>
        <v xml:space="preserve">LISTA               </v>
      </c>
      <c r="E12817" t="str">
        <f>T("TU ")</f>
        <v xml:space="preserve">TU </v>
      </c>
      <c r="F12817" t="str">
        <f>T("TURISMOS       ")</f>
        <v xml:space="preserve">TURISMOS       </v>
      </c>
      <c r="G12817" t="str">
        <f>T("De 12 a 15,99 CABALLOS FISCALES                   ")</f>
        <v xml:space="preserve">De 12 a 15,99 CABALLOS FISCALES                   </v>
      </c>
      <c r="H12817" t="str">
        <f>T("HÍBRIDO                                           ")</f>
        <v xml:space="preserve">HÍBRIDO                                           </v>
      </c>
      <c r="I12817">
        <v>15</v>
      </c>
    </row>
    <row r="12818" spans="1:9">
      <c r="A12818" t="str">
        <f>T("2018")</f>
        <v>2018</v>
      </c>
      <c r="B12818" t="str">
        <f>T("JURIDICO                                          ")</f>
        <v xml:space="preserve">JURIDICO                                          </v>
      </c>
      <c r="C12818" t="str">
        <f>T("SALAMANCA           ")</f>
        <v xml:space="preserve">SALAMANCA           </v>
      </c>
      <c r="D12818" t="str">
        <f>T("LISTA               ")</f>
        <v xml:space="preserve">LISTA               </v>
      </c>
      <c r="E12818" t="str">
        <f>T("TU ")</f>
        <v xml:space="preserve">TU </v>
      </c>
      <c r="F12818" t="str">
        <f>T("TURISMOS       ")</f>
        <v xml:space="preserve">TURISMOS       </v>
      </c>
      <c r="G12818" t="str">
        <f>T("De 16 a 19,99 CABALLOS FISCALES                   ")</f>
        <v xml:space="preserve">De 16 a 19,99 CABALLOS FISCALES                   </v>
      </c>
      <c r="H12818" t="str">
        <f>T("HÍBRIDO                                           ")</f>
        <v xml:space="preserve">HÍBRIDO                                           </v>
      </c>
      <c r="I12818">
        <v>1</v>
      </c>
    </row>
    <row r="12819" spans="1:9">
      <c r="A12819" t="str">
        <f>T("2018")</f>
        <v>2018</v>
      </c>
      <c r="B12819" t="str">
        <f>T("JURIDICO                                          ")</f>
        <v xml:space="preserve">JURIDICO                                          </v>
      </c>
      <c r="C12819" t="str">
        <f>T("SALAMANCA           ")</f>
        <v xml:space="preserve">SALAMANCA           </v>
      </c>
      <c r="D12819" t="str">
        <f>T("LISTA               ")</f>
        <v xml:space="preserve">LISTA               </v>
      </c>
      <c r="E12819" t="str">
        <f>T("TU ")</f>
        <v xml:space="preserve">TU </v>
      </c>
      <c r="F12819" t="str">
        <f>T("TURISMOS       ")</f>
        <v xml:space="preserve">TURISMOS       </v>
      </c>
      <c r="G12819" t="str">
        <f>T("De 20 CABALLOS FISCALES en adelante               ")</f>
        <v xml:space="preserve">De 20 CABALLOS FISCALES en adelante               </v>
      </c>
      <c r="H12819" t="str">
        <f>T("HÍBRIDO                                           ")</f>
        <v xml:space="preserve">HÍBRIDO                                           </v>
      </c>
      <c r="I12819">
        <v>2</v>
      </c>
    </row>
    <row r="12820" spans="1:9">
      <c r="A12820" t="str">
        <f>T("2018")</f>
        <v>2018</v>
      </c>
      <c r="B12820" t="str">
        <f>T("JURIDICO                                          ")</f>
        <v xml:space="preserve">JURIDICO                                          </v>
      </c>
      <c r="C12820" t="str">
        <f>T("SALAMANCA           ")</f>
        <v xml:space="preserve">SALAMANCA           </v>
      </c>
      <c r="D12820" t="str">
        <f>T("CASTELLANA          ")</f>
        <v xml:space="preserve">CASTELLANA          </v>
      </c>
      <c r="E12820" t="str">
        <f>T("TU ")</f>
        <v xml:space="preserve">TU </v>
      </c>
      <c r="F12820" t="str">
        <f>T("TURISMOS       ")</f>
        <v xml:space="preserve">TURISMOS       </v>
      </c>
      <c r="G12820" t="str">
        <f>T("De 8 a 11,99 CABALLOS FISCALES                    ")</f>
        <v xml:space="preserve">De 8 a 11,99 CABALLOS FISCALES                    </v>
      </c>
      <c r="H12820" t="str">
        <f>T("HÍBRIDO                                           ")</f>
        <v xml:space="preserve">HÍBRIDO                                           </v>
      </c>
      <c r="I12820">
        <v>23</v>
      </c>
    </row>
    <row r="12821" spans="1:9">
      <c r="A12821" t="str">
        <f>T("2018")</f>
        <v>2018</v>
      </c>
      <c r="B12821" t="str">
        <f>T("JURIDICO                                          ")</f>
        <v xml:space="preserve">JURIDICO                                          </v>
      </c>
      <c r="C12821" t="str">
        <f>T("SALAMANCA           ")</f>
        <v xml:space="preserve">SALAMANCA           </v>
      </c>
      <c r="D12821" t="str">
        <f>T("CASTELLANA          ")</f>
        <v xml:space="preserve">CASTELLANA          </v>
      </c>
      <c r="E12821" t="str">
        <f>T("TU ")</f>
        <v xml:space="preserve">TU </v>
      </c>
      <c r="F12821" t="str">
        <f>T("TURISMOS       ")</f>
        <v xml:space="preserve">TURISMOS       </v>
      </c>
      <c r="G12821" t="str">
        <f>T("De 12 a 15,99 CABALLOS FISCALES                   ")</f>
        <v xml:space="preserve">De 12 a 15,99 CABALLOS FISCALES                   </v>
      </c>
      <c r="H12821" t="str">
        <f>T("HÍBRIDO                                           ")</f>
        <v xml:space="preserve">HÍBRIDO                                           </v>
      </c>
      <c r="I12821">
        <v>34</v>
      </c>
    </row>
    <row r="12822" spans="1:9">
      <c r="A12822" t="str">
        <f>T("2018")</f>
        <v>2018</v>
      </c>
      <c r="B12822" t="str">
        <f>T("JURIDICO                                          ")</f>
        <v xml:space="preserve">JURIDICO                                          </v>
      </c>
      <c r="C12822" t="str">
        <f>T("SALAMANCA           ")</f>
        <v xml:space="preserve">SALAMANCA           </v>
      </c>
      <c r="D12822" t="str">
        <f>T("CASTELLANA          ")</f>
        <v xml:space="preserve">CASTELLANA          </v>
      </c>
      <c r="E12822" t="str">
        <f>T("TU ")</f>
        <v xml:space="preserve">TU </v>
      </c>
      <c r="F12822" t="str">
        <f>T("TURISMOS       ")</f>
        <v xml:space="preserve">TURISMOS       </v>
      </c>
      <c r="G12822" t="str">
        <f>T("De 20 CABALLOS FISCALES en adelante               ")</f>
        <v xml:space="preserve">De 20 CABALLOS FISCALES en adelante               </v>
      </c>
      <c r="H12822" t="str">
        <f>T("HÍBRIDO                                           ")</f>
        <v xml:space="preserve">HÍBRIDO                                           </v>
      </c>
      <c r="I12822">
        <v>12</v>
      </c>
    </row>
    <row r="12823" spans="1:9">
      <c r="A12823" t="str">
        <f>T("2018")</f>
        <v>2018</v>
      </c>
      <c r="B12823" t="str">
        <f>T("Entidad sin personalidad jurídica (art. 35.4 LGT) ")</f>
        <v xml:space="preserve">Entidad sin personalidad jurídica (art. 35.4 LGT) </v>
      </c>
      <c r="C12823" t="str">
        <f>T("SALAMANCA           ")</f>
        <v xml:space="preserve">SALAMANCA           </v>
      </c>
      <c r="D12823" t="str">
        <f>T("LISTA               ")</f>
        <v xml:space="preserve">LISTA               </v>
      </c>
      <c r="E12823" t="str">
        <f>T("TU ")</f>
        <v xml:space="preserve">TU </v>
      </c>
      <c r="F12823" t="str">
        <f>T("TURISMOS       ")</f>
        <v xml:space="preserve">TURISMOS       </v>
      </c>
      <c r="G12823" t="str">
        <f>T("De 8 a 11,99 CABALLOS FISCALES                    ")</f>
        <v xml:space="preserve">De 8 a 11,99 CABALLOS FISCALES                    </v>
      </c>
      <c r="H12823" t="str">
        <f>T("HIBRIDO ENCHUFABLES PHEV                          ")</f>
        <v xml:space="preserve">HIBRIDO ENCHUFABLES PHEV                          </v>
      </c>
      <c r="I12823">
        <v>1</v>
      </c>
    </row>
    <row r="12824" spans="1:9">
      <c r="A12824" t="str">
        <f>T("2018")</f>
        <v>2018</v>
      </c>
      <c r="B12824" t="str">
        <f>T("FISICO                                            ")</f>
        <v xml:space="preserve">FISICO                                            </v>
      </c>
      <c r="C12824" t="str">
        <f>T("SALAMANCA           ")</f>
        <v xml:space="preserve">SALAMANCA           </v>
      </c>
      <c r="D12824" t="str">
        <f>T("RECOLETOS           ")</f>
        <v xml:space="preserve">RECOLETOS           </v>
      </c>
      <c r="E12824" t="str">
        <f>T("TU ")</f>
        <v xml:space="preserve">TU </v>
      </c>
      <c r="F12824" t="str">
        <f>T("TURISMOS       ")</f>
        <v xml:space="preserve">TURISMOS       </v>
      </c>
      <c r="G12824" t="str">
        <f>T("De 8 a 11,99 CABALLOS FISCALES                    ")</f>
        <v xml:space="preserve">De 8 a 11,99 CABALLOS FISCALES                    </v>
      </c>
      <c r="H12824" t="str">
        <f>T("HIBRIDO ENCHUFABLES PHEV                          ")</f>
        <v xml:space="preserve">HIBRIDO ENCHUFABLES PHEV                          </v>
      </c>
      <c r="I12824">
        <v>2</v>
      </c>
    </row>
    <row r="12825" spans="1:9">
      <c r="A12825" t="str">
        <f>T("2018")</f>
        <v>2018</v>
      </c>
      <c r="B12825" t="str">
        <f>T("FISICO                                            ")</f>
        <v xml:space="preserve">FISICO                                            </v>
      </c>
      <c r="C12825" t="str">
        <f>T("SALAMANCA           ")</f>
        <v xml:space="preserve">SALAMANCA           </v>
      </c>
      <c r="D12825" t="str">
        <f>T("RECOLETOS           ")</f>
        <v xml:space="preserve">RECOLETOS           </v>
      </c>
      <c r="E12825" t="str">
        <f>T("TU ")</f>
        <v xml:space="preserve">TU </v>
      </c>
      <c r="F12825" t="str">
        <f>T("TURISMOS       ")</f>
        <v xml:space="preserve">TURISMOS       </v>
      </c>
      <c r="G12825" t="str">
        <f>T("De 12 a 15,99 CABALLOS FISCALES                   ")</f>
        <v xml:space="preserve">De 12 a 15,99 CABALLOS FISCALES                   </v>
      </c>
      <c r="H12825" t="str">
        <f>T("HIBRIDO ENCHUFABLES PHEV                          ")</f>
        <v xml:space="preserve">HIBRIDO ENCHUFABLES PHEV                          </v>
      </c>
      <c r="I12825">
        <v>3</v>
      </c>
    </row>
    <row r="12826" spans="1:9">
      <c r="A12826" t="str">
        <f>T("2018")</f>
        <v>2018</v>
      </c>
      <c r="B12826" t="str">
        <f>T("FISICO                                            ")</f>
        <v xml:space="preserve">FISICO                                            </v>
      </c>
      <c r="C12826" t="str">
        <f>T("SALAMANCA           ")</f>
        <v xml:space="preserve">SALAMANCA           </v>
      </c>
      <c r="D12826" t="str">
        <f>T("RECOLETOS           ")</f>
        <v xml:space="preserve">RECOLETOS           </v>
      </c>
      <c r="E12826" t="str">
        <f>T("TU ")</f>
        <v xml:space="preserve">TU </v>
      </c>
      <c r="F12826" t="str">
        <f>T("TURISMOS       ")</f>
        <v xml:space="preserve">TURISMOS       </v>
      </c>
      <c r="G12826" t="str">
        <f>T("De 16 a 19,99 CABALLOS FISCALES                   ")</f>
        <v xml:space="preserve">De 16 a 19,99 CABALLOS FISCALES                   </v>
      </c>
      <c r="H12826" t="str">
        <f>T("HIBRIDO ENCHUFABLES PHEV                          ")</f>
        <v xml:space="preserve">HIBRIDO ENCHUFABLES PHEV                          </v>
      </c>
      <c r="I12826">
        <v>1</v>
      </c>
    </row>
    <row r="12827" spans="1:9">
      <c r="A12827" t="str">
        <f>T("2018")</f>
        <v>2018</v>
      </c>
      <c r="B12827" t="str">
        <f>T("FISICO                                            ")</f>
        <v xml:space="preserve">FISICO                                            </v>
      </c>
      <c r="C12827" t="str">
        <f>T("SALAMANCA           ")</f>
        <v xml:space="preserve">SALAMANCA           </v>
      </c>
      <c r="D12827" t="str">
        <f>T("GOYA                ")</f>
        <v xml:space="preserve">GOYA                </v>
      </c>
      <c r="E12827" t="str">
        <f>T("TU ")</f>
        <v xml:space="preserve">TU </v>
      </c>
      <c r="F12827" t="str">
        <f>T("TURISMOS       ")</f>
        <v xml:space="preserve">TURISMOS       </v>
      </c>
      <c r="G12827" t="str">
        <f>T("De 8 a 11,99 CABALLOS FISCALES                    ")</f>
        <v xml:space="preserve">De 8 a 11,99 CABALLOS FISCALES                    </v>
      </c>
      <c r="H12827" t="str">
        <f>T("HIBRIDO ENCHUFABLES PHEV                          ")</f>
        <v xml:space="preserve">HIBRIDO ENCHUFABLES PHEV                          </v>
      </c>
      <c r="I12827">
        <v>1</v>
      </c>
    </row>
    <row r="12828" spans="1:9">
      <c r="A12828" t="str">
        <f>T("2018")</f>
        <v>2018</v>
      </c>
      <c r="B12828" t="str">
        <f>T("FISICO                                            ")</f>
        <v xml:space="preserve">FISICO                                            </v>
      </c>
      <c r="C12828" t="str">
        <f>T("SALAMANCA           ")</f>
        <v xml:space="preserve">SALAMANCA           </v>
      </c>
      <c r="D12828" t="str">
        <f>T("GOYA                ")</f>
        <v xml:space="preserve">GOYA                </v>
      </c>
      <c r="E12828" t="str">
        <f>T("TU ")</f>
        <v xml:space="preserve">TU </v>
      </c>
      <c r="F12828" t="str">
        <f>T("TURISMOS       ")</f>
        <v xml:space="preserve">TURISMOS       </v>
      </c>
      <c r="G12828" t="str">
        <f>T("De 12 a 15,99 CABALLOS FISCALES                   ")</f>
        <v xml:space="preserve">De 12 a 15,99 CABALLOS FISCALES                   </v>
      </c>
      <c r="H12828" t="str">
        <f>T("HIBRIDO ENCHUFABLES PHEV                          ")</f>
        <v xml:space="preserve">HIBRIDO ENCHUFABLES PHEV                          </v>
      </c>
      <c r="I12828">
        <v>3</v>
      </c>
    </row>
    <row r="12829" spans="1:9">
      <c r="A12829" t="str">
        <f>T("2018")</f>
        <v>2018</v>
      </c>
      <c r="B12829" t="str">
        <f>T("FISICO                                            ")</f>
        <v xml:space="preserve">FISICO                                            </v>
      </c>
      <c r="C12829" t="str">
        <f>T("SALAMANCA           ")</f>
        <v xml:space="preserve">SALAMANCA           </v>
      </c>
      <c r="D12829" t="str">
        <f>T("FUENTE DEL BERRO    ")</f>
        <v xml:space="preserve">FUENTE DEL BERRO    </v>
      </c>
      <c r="E12829" t="str">
        <f>T("TU ")</f>
        <v xml:space="preserve">TU </v>
      </c>
      <c r="F12829" t="str">
        <f>T("TURISMOS       ")</f>
        <v xml:space="preserve">TURISMOS       </v>
      </c>
      <c r="G12829" t="str">
        <f>T("De 8 a 11,99 CABALLOS FISCALES                    ")</f>
        <v xml:space="preserve">De 8 a 11,99 CABALLOS FISCALES                    </v>
      </c>
      <c r="H12829" t="str">
        <f>T("HIBRIDO ENCHUFABLES PHEV                          ")</f>
        <v xml:space="preserve">HIBRIDO ENCHUFABLES PHEV                          </v>
      </c>
      <c r="I12829">
        <v>1</v>
      </c>
    </row>
    <row r="12830" spans="1:9">
      <c r="A12830" t="str">
        <f>T("2018")</f>
        <v>2018</v>
      </c>
      <c r="B12830" t="str">
        <f>T("FISICO                                            ")</f>
        <v xml:space="preserve">FISICO                                            </v>
      </c>
      <c r="C12830" t="str">
        <f>T("SALAMANCA           ")</f>
        <v xml:space="preserve">SALAMANCA           </v>
      </c>
      <c r="D12830" t="str">
        <f>T("FUENTE DEL BERRO    ")</f>
        <v xml:space="preserve">FUENTE DEL BERRO    </v>
      </c>
      <c r="E12830" t="str">
        <f>T("TU ")</f>
        <v xml:space="preserve">TU </v>
      </c>
      <c r="F12830" t="str">
        <f>T("TURISMOS       ")</f>
        <v xml:space="preserve">TURISMOS       </v>
      </c>
      <c r="G12830" t="str">
        <f>T("De 12 a 15,99 CABALLOS FISCALES                   ")</f>
        <v xml:space="preserve">De 12 a 15,99 CABALLOS FISCALES                   </v>
      </c>
      <c r="H12830" t="str">
        <f>T("HIBRIDO ENCHUFABLES PHEV                          ")</f>
        <v xml:space="preserve">HIBRIDO ENCHUFABLES PHEV                          </v>
      </c>
      <c r="I12830">
        <v>1</v>
      </c>
    </row>
    <row r="12831" spans="1:9">
      <c r="A12831" t="str">
        <f>T("2018")</f>
        <v>2018</v>
      </c>
      <c r="B12831" t="str">
        <f>T("FISICO                                            ")</f>
        <v xml:space="preserve">FISICO                                            </v>
      </c>
      <c r="C12831" t="str">
        <f>T("SALAMANCA           ")</f>
        <v xml:space="preserve">SALAMANCA           </v>
      </c>
      <c r="D12831" t="str">
        <f>T("GUINDALERA          ")</f>
        <v xml:space="preserve">GUINDALERA          </v>
      </c>
      <c r="E12831" t="str">
        <f>T("TU ")</f>
        <v xml:space="preserve">TU </v>
      </c>
      <c r="F12831" t="str">
        <f>T("TURISMOS       ")</f>
        <v xml:space="preserve">TURISMOS       </v>
      </c>
      <c r="G12831" t="str">
        <f>T("De 12 a 15,99 CABALLOS FISCALES                   ")</f>
        <v xml:space="preserve">De 12 a 15,99 CABALLOS FISCALES                   </v>
      </c>
      <c r="H12831" t="str">
        <f>T("HIBRIDO ENCHUFABLES PHEV                          ")</f>
        <v xml:space="preserve">HIBRIDO ENCHUFABLES PHEV                          </v>
      </c>
      <c r="I12831">
        <v>1</v>
      </c>
    </row>
    <row r="12832" spans="1:9">
      <c r="A12832" t="str">
        <f>T("2018")</f>
        <v>2018</v>
      </c>
      <c r="B12832" t="str">
        <f>T("FISICO                                            ")</f>
        <v xml:space="preserve">FISICO                                            </v>
      </c>
      <c r="C12832" t="str">
        <f>T("SALAMANCA           ")</f>
        <v xml:space="preserve">SALAMANCA           </v>
      </c>
      <c r="D12832" t="str">
        <f>T("LISTA               ")</f>
        <v xml:space="preserve">LISTA               </v>
      </c>
      <c r="E12832" t="str">
        <f>T("TU ")</f>
        <v xml:space="preserve">TU </v>
      </c>
      <c r="F12832" t="str">
        <f>T("TURISMOS       ")</f>
        <v xml:space="preserve">TURISMOS       </v>
      </c>
      <c r="G12832" t="str">
        <f>T("De 12 a 15,99 CABALLOS FISCALES                   ")</f>
        <v xml:space="preserve">De 12 a 15,99 CABALLOS FISCALES                   </v>
      </c>
      <c r="H12832" t="str">
        <f>T("HIBRIDO ENCHUFABLES PHEV                          ")</f>
        <v xml:space="preserve">HIBRIDO ENCHUFABLES PHEV                          </v>
      </c>
      <c r="I12832">
        <v>3</v>
      </c>
    </row>
    <row r="12833" spans="1:9">
      <c r="A12833" t="str">
        <f>T("2018")</f>
        <v>2018</v>
      </c>
      <c r="B12833" t="str">
        <f>T("FISICO                                            ")</f>
        <v xml:space="preserve">FISICO                                            </v>
      </c>
      <c r="C12833" t="str">
        <f>T("SALAMANCA           ")</f>
        <v xml:space="preserve">SALAMANCA           </v>
      </c>
      <c r="D12833" t="str">
        <f>T("CASTELLANA          ")</f>
        <v xml:space="preserve">CASTELLANA          </v>
      </c>
      <c r="E12833" t="str">
        <f>T("TU ")</f>
        <v xml:space="preserve">TU </v>
      </c>
      <c r="F12833" t="str">
        <f>T("TURISMOS       ")</f>
        <v xml:space="preserve">TURISMOS       </v>
      </c>
      <c r="G12833" t="str">
        <f>T("De 8 a 11,99 CABALLOS FISCALES                    ")</f>
        <v xml:space="preserve">De 8 a 11,99 CABALLOS FISCALES                    </v>
      </c>
      <c r="H12833" t="str">
        <f>T("HIBRIDO ENCHUFABLES PHEV                          ")</f>
        <v xml:space="preserve">HIBRIDO ENCHUFABLES PHEV                          </v>
      </c>
      <c r="I12833">
        <v>2</v>
      </c>
    </row>
    <row r="12834" spans="1:9">
      <c r="A12834" t="str">
        <f>T("2018")</f>
        <v>2018</v>
      </c>
      <c r="B12834" t="str">
        <f>T("FISICO                                            ")</f>
        <v xml:space="preserve">FISICO                                            </v>
      </c>
      <c r="C12834" t="str">
        <f>T("SALAMANCA           ")</f>
        <v xml:space="preserve">SALAMANCA           </v>
      </c>
      <c r="D12834" t="str">
        <f>T("CASTELLANA          ")</f>
        <v xml:space="preserve">CASTELLANA          </v>
      </c>
      <c r="E12834" t="str">
        <f>T("TU ")</f>
        <v xml:space="preserve">TU </v>
      </c>
      <c r="F12834" t="str">
        <f>T("TURISMOS       ")</f>
        <v xml:space="preserve">TURISMOS       </v>
      </c>
      <c r="G12834" t="str">
        <f>T("De 12 a 15,99 CABALLOS FISCALES                   ")</f>
        <v xml:space="preserve">De 12 a 15,99 CABALLOS FISCALES                   </v>
      </c>
      <c r="H12834" t="str">
        <f>T("HIBRIDO ENCHUFABLES PHEV                          ")</f>
        <v xml:space="preserve">HIBRIDO ENCHUFABLES PHEV                          </v>
      </c>
      <c r="I12834">
        <v>2</v>
      </c>
    </row>
    <row r="12835" spans="1:9">
      <c r="A12835" t="str">
        <f>T("2018")</f>
        <v>2018</v>
      </c>
      <c r="B12835" t="str">
        <f>T("JURIDICO                                          ")</f>
        <v xml:space="preserve">JURIDICO                                          </v>
      </c>
      <c r="C12835" t="str">
        <f>T("SALAMANCA           ")</f>
        <v xml:space="preserve">SALAMANCA           </v>
      </c>
      <c r="D12835" t="str">
        <f>T("RECOLETOS           ")</f>
        <v xml:space="preserve">RECOLETOS           </v>
      </c>
      <c r="E12835" t="str">
        <f>T("TU ")</f>
        <v xml:space="preserve">TU </v>
      </c>
      <c r="F12835" t="str">
        <f>T("TURISMOS       ")</f>
        <v xml:space="preserve">TURISMOS       </v>
      </c>
      <c r="G12835" t="str">
        <f>T("De 8 a 11,99 CABALLOS FISCALES                    ")</f>
        <v xml:space="preserve">De 8 a 11,99 CABALLOS FISCALES                    </v>
      </c>
      <c r="H12835" t="str">
        <f>T("HIBRIDO ENCHUFABLES PHEV                          ")</f>
        <v xml:space="preserve">HIBRIDO ENCHUFABLES PHEV                          </v>
      </c>
      <c r="I12835">
        <v>1</v>
      </c>
    </row>
    <row r="12836" spans="1:9">
      <c r="A12836" t="str">
        <f>T("2018")</f>
        <v>2018</v>
      </c>
      <c r="B12836" t="str">
        <f>T("JURIDICO                                          ")</f>
        <v xml:space="preserve">JURIDICO                                          </v>
      </c>
      <c r="C12836" t="str">
        <f>T("SALAMANCA           ")</f>
        <v xml:space="preserve">SALAMANCA           </v>
      </c>
      <c r="D12836" t="str">
        <f>T("RECOLETOS           ")</f>
        <v xml:space="preserve">RECOLETOS           </v>
      </c>
      <c r="E12836" t="str">
        <f>T("TU ")</f>
        <v xml:space="preserve">TU </v>
      </c>
      <c r="F12836" t="str">
        <f>T("TURISMOS       ")</f>
        <v xml:space="preserve">TURISMOS       </v>
      </c>
      <c r="G12836" t="str">
        <f>T("De 12 a 15,99 CABALLOS FISCALES                   ")</f>
        <v xml:space="preserve">De 12 a 15,99 CABALLOS FISCALES                   </v>
      </c>
      <c r="H12836" t="str">
        <f>T("HIBRIDO ENCHUFABLES PHEV                          ")</f>
        <v xml:space="preserve">HIBRIDO ENCHUFABLES PHEV                          </v>
      </c>
      <c r="I12836">
        <v>4</v>
      </c>
    </row>
    <row r="12837" spans="1:9">
      <c r="A12837" t="str">
        <f>T("2018")</f>
        <v>2018</v>
      </c>
      <c r="B12837" t="str">
        <f>T("JURIDICO                                          ")</f>
        <v xml:space="preserve">JURIDICO                                          </v>
      </c>
      <c r="C12837" t="str">
        <f>T("SALAMANCA           ")</f>
        <v xml:space="preserve">SALAMANCA           </v>
      </c>
      <c r="D12837" t="str">
        <f>T("RECOLETOS           ")</f>
        <v xml:space="preserve">RECOLETOS           </v>
      </c>
      <c r="E12837" t="str">
        <f>T("TU ")</f>
        <v xml:space="preserve">TU </v>
      </c>
      <c r="F12837" t="str">
        <f>T("TURISMOS       ")</f>
        <v xml:space="preserve">TURISMOS       </v>
      </c>
      <c r="G12837" t="str">
        <f>T("De 16 a 19,99 CABALLOS FISCALES                   ")</f>
        <v xml:space="preserve">De 16 a 19,99 CABALLOS FISCALES                   </v>
      </c>
      <c r="H12837" t="str">
        <f>T("HIBRIDO ENCHUFABLES PHEV                          ")</f>
        <v xml:space="preserve">HIBRIDO ENCHUFABLES PHEV                          </v>
      </c>
      <c r="I12837">
        <v>2</v>
      </c>
    </row>
    <row r="12838" spans="1:9">
      <c r="A12838" t="str">
        <f>T("2018")</f>
        <v>2018</v>
      </c>
      <c r="B12838" t="str">
        <f>T("JURIDICO                                          ")</f>
        <v xml:space="preserve">JURIDICO                                          </v>
      </c>
      <c r="C12838" t="str">
        <f>T("SALAMANCA           ")</f>
        <v xml:space="preserve">SALAMANCA           </v>
      </c>
      <c r="D12838" t="str">
        <f>T("GOYA                ")</f>
        <v xml:space="preserve">GOYA                </v>
      </c>
      <c r="E12838" t="str">
        <f>T("TU ")</f>
        <v xml:space="preserve">TU </v>
      </c>
      <c r="F12838" t="str">
        <f>T("TURISMOS       ")</f>
        <v xml:space="preserve">TURISMOS       </v>
      </c>
      <c r="G12838" t="str">
        <f>T("De 8 a 11,99 CABALLOS FISCALES                    ")</f>
        <v xml:space="preserve">De 8 a 11,99 CABALLOS FISCALES                    </v>
      </c>
      <c r="H12838" t="str">
        <f>T("HIBRIDO ENCHUFABLES PHEV                          ")</f>
        <v xml:space="preserve">HIBRIDO ENCHUFABLES PHEV                          </v>
      </c>
      <c r="I12838">
        <v>2</v>
      </c>
    </row>
    <row r="12839" spans="1:9">
      <c r="A12839" t="str">
        <f>T("2018")</f>
        <v>2018</v>
      </c>
      <c r="B12839" t="str">
        <f>T("JURIDICO                                          ")</f>
        <v xml:space="preserve">JURIDICO                                          </v>
      </c>
      <c r="C12839" t="str">
        <f>T("SALAMANCA           ")</f>
        <v xml:space="preserve">SALAMANCA           </v>
      </c>
      <c r="D12839" t="str">
        <f>T("GOYA                ")</f>
        <v xml:space="preserve">GOYA                </v>
      </c>
      <c r="E12839" t="str">
        <f>T("TU ")</f>
        <v xml:space="preserve">TU </v>
      </c>
      <c r="F12839" t="str">
        <f>T("TURISMOS       ")</f>
        <v xml:space="preserve">TURISMOS       </v>
      </c>
      <c r="G12839" t="str">
        <f>T("De 12 a 15,99 CABALLOS FISCALES                   ")</f>
        <v xml:space="preserve">De 12 a 15,99 CABALLOS FISCALES                   </v>
      </c>
      <c r="H12839" t="str">
        <f>T("HIBRIDO ENCHUFABLES PHEV                          ")</f>
        <v xml:space="preserve">HIBRIDO ENCHUFABLES PHEV                          </v>
      </c>
      <c r="I12839">
        <v>2</v>
      </c>
    </row>
    <row r="12840" spans="1:9">
      <c r="A12840" t="str">
        <f>T("2018")</f>
        <v>2018</v>
      </c>
      <c r="B12840" t="str">
        <f>T("JURIDICO                                          ")</f>
        <v xml:space="preserve">JURIDICO                                          </v>
      </c>
      <c r="C12840" t="str">
        <f>T("SALAMANCA           ")</f>
        <v xml:space="preserve">SALAMANCA           </v>
      </c>
      <c r="D12840" t="str">
        <f>T("FUENTE DEL BERRO    ")</f>
        <v xml:space="preserve">FUENTE DEL BERRO    </v>
      </c>
      <c r="E12840" t="str">
        <f>T("TU ")</f>
        <v xml:space="preserve">TU </v>
      </c>
      <c r="F12840" t="str">
        <f>T("TURISMOS       ")</f>
        <v xml:space="preserve">TURISMOS       </v>
      </c>
      <c r="G12840" t="str">
        <f>T("De 12 a 15,99 CABALLOS FISCALES                   ")</f>
        <v xml:space="preserve">De 12 a 15,99 CABALLOS FISCALES                   </v>
      </c>
      <c r="H12840" t="str">
        <f>T("HIBRIDO ENCHUFABLES PHEV                          ")</f>
        <v xml:space="preserve">HIBRIDO ENCHUFABLES PHEV                          </v>
      </c>
      <c r="I12840">
        <v>2</v>
      </c>
    </row>
    <row r="12841" spans="1:9">
      <c r="A12841" t="str">
        <f>T("2018")</f>
        <v>2018</v>
      </c>
      <c r="B12841" t="str">
        <f>T("JURIDICO                                          ")</f>
        <v xml:space="preserve">JURIDICO                                          </v>
      </c>
      <c r="C12841" t="str">
        <f>T("SALAMANCA           ")</f>
        <v xml:space="preserve">SALAMANCA           </v>
      </c>
      <c r="D12841" t="str">
        <f>T("GUINDALERA          ")</f>
        <v xml:space="preserve">GUINDALERA          </v>
      </c>
      <c r="E12841" t="str">
        <f>T("TU ")</f>
        <v xml:space="preserve">TU </v>
      </c>
      <c r="F12841" t="str">
        <f>T("TURISMOS       ")</f>
        <v xml:space="preserve">TURISMOS       </v>
      </c>
      <c r="G12841" t="str">
        <f>T("De 12 a 15,99 CABALLOS FISCALES                   ")</f>
        <v xml:space="preserve">De 12 a 15,99 CABALLOS FISCALES                   </v>
      </c>
      <c r="H12841" t="str">
        <f>T("HIBRIDO ENCHUFABLES PHEV                          ")</f>
        <v xml:space="preserve">HIBRIDO ENCHUFABLES PHEV                          </v>
      </c>
      <c r="I12841">
        <v>1</v>
      </c>
    </row>
    <row r="12842" spans="1:9">
      <c r="A12842" t="str">
        <f>T("2018")</f>
        <v>2018</v>
      </c>
      <c r="B12842" t="str">
        <f>T("JURIDICO                                          ")</f>
        <v xml:space="preserve">JURIDICO                                          </v>
      </c>
      <c r="C12842" t="str">
        <f>T("SALAMANCA           ")</f>
        <v xml:space="preserve">SALAMANCA           </v>
      </c>
      <c r="D12842" t="str">
        <f>T("LISTA               ")</f>
        <v xml:space="preserve">LISTA               </v>
      </c>
      <c r="E12842" t="str">
        <f>T("TU ")</f>
        <v xml:space="preserve">TU </v>
      </c>
      <c r="F12842" t="str">
        <f>T("TURISMOS       ")</f>
        <v xml:space="preserve">TURISMOS       </v>
      </c>
      <c r="G12842" t="str">
        <f>T("De 8 a 11,99 CABALLOS FISCALES                    ")</f>
        <v xml:space="preserve">De 8 a 11,99 CABALLOS FISCALES                    </v>
      </c>
      <c r="H12842" t="str">
        <f>T("HIBRIDO ENCHUFABLES PHEV                          ")</f>
        <v xml:space="preserve">HIBRIDO ENCHUFABLES PHEV                          </v>
      </c>
      <c r="I12842">
        <v>1</v>
      </c>
    </row>
    <row r="12843" spans="1:9">
      <c r="A12843" t="str">
        <f>T("2018")</f>
        <v>2018</v>
      </c>
      <c r="B12843" t="str">
        <f>T("JURIDICO                                          ")</f>
        <v xml:space="preserve">JURIDICO                                          </v>
      </c>
      <c r="C12843" t="str">
        <f>T("SALAMANCA           ")</f>
        <v xml:space="preserve">SALAMANCA           </v>
      </c>
      <c r="D12843" t="str">
        <f>T("LISTA               ")</f>
        <v xml:space="preserve">LISTA               </v>
      </c>
      <c r="E12843" t="str">
        <f>T("TU ")</f>
        <v xml:space="preserve">TU </v>
      </c>
      <c r="F12843" t="str">
        <f>T("TURISMOS       ")</f>
        <v xml:space="preserve">TURISMOS       </v>
      </c>
      <c r="G12843" t="str">
        <f>T("De 12 a 15,99 CABALLOS FISCALES                   ")</f>
        <v xml:space="preserve">De 12 a 15,99 CABALLOS FISCALES                   </v>
      </c>
      <c r="H12843" t="str">
        <f>T("HIBRIDO ENCHUFABLES PHEV                          ")</f>
        <v xml:space="preserve">HIBRIDO ENCHUFABLES PHEV                          </v>
      </c>
      <c r="I12843">
        <v>2</v>
      </c>
    </row>
    <row r="12844" spans="1:9">
      <c r="A12844" t="str">
        <f>T("2018")</f>
        <v>2018</v>
      </c>
      <c r="B12844" t="str">
        <f>T("JURIDICO                                          ")</f>
        <v xml:space="preserve">JURIDICO                                          </v>
      </c>
      <c r="C12844" t="str">
        <f>T("SALAMANCA           ")</f>
        <v xml:space="preserve">SALAMANCA           </v>
      </c>
      <c r="D12844" t="str">
        <f>T("LISTA               ")</f>
        <v xml:space="preserve">LISTA               </v>
      </c>
      <c r="E12844" t="str">
        <f>T("TU ")</f>
        <v xml:space="preserve">TU </v>
      </c>
      <c r="F12844" t="str">
        <f>T("TURISMOS       ")</f>
        <v xml:space="preserve">TURISMOS       </v>
      </c>
      <c r="G12844" t="str">
        <f>T("De 16 a 19,99 CABALLOS FISCALES                   ")</f>
        <v xml:space="preserve">De 16 a 19,99 CABALLOS FISCALES                   </v>
      </c>
      <c r="H12844" t="str">
        <f>T("HIBRIDO ENCHUFABLES PHEV                          ")</f>
        <v xml:space="preserve">HIBRIDO ENCHUFABLES PHEV                          </v>
      </c>
      <c r="I12844">
        <v>1</v>
      </c>
    </row>
    <row r="12845" spans="1:9">
      <c r="A12845" t="str">
        <f>T("2018")</f>
        <v>2018</v>
      </c>
      <c r="B12845" t="str">
        <f>T("JURIDICO                                          ")</f>
        <v xml:space="preserve">JURIDICO                                          </v>
      </c>
      <c r="C12845" t="str">
        <f>T("SALAMANCA           ")</f>
        <v xml:space="preserve">SALAMANCA           </v>
      </c>
      <c r="D12845" t="str">
        <f>T("CASTELLANA          ")</f>
        <v xml:space="preserve">CASTELLANA          </v>
      </c>
      <c r="E12845" t="str">
        <f>T("TU ")</f>
        <v xml:space="preserve">TU </v>
      </c>
      <c r="F12845" t="str">
        <f>T("TURISMOS       ")</f>
        <v xml:space="preserve">TURISMOS       </v>
      </c>
      <c r="G12845" t="str">
        <f>T("De 12 a 15,99 CABALLOS FISCALES                   ")</f>
        <v xml:space="preserve">De 12 a 15,99 CABALLOS FISCALES                   </v>
      </c>
      <c r="H12845" t="str">
        <f>T("HIBRIDO ENCHUFABLES PHEV                          ")</f>
        <v xml:space="preserve">HIBRIDO ENCHUFABLES PHEV                          </v>
      </c>
      <c r="I12845">
        <v>6</v>
      </c>
    </row>
    <row r="12846" spans="1:9">
      <c r="A12846" t="str">
        <f>T("2018")</f>
        <v>2018</v>
      </c>
      <c r="B12846" t="str">
        <f>T("JURIDICO                                          ")</f>
        <v xml:space="preserve">JURIDICO                                          </v>
      </c>
      <c r="C12846" t="str">
        <f>T("SALAMANCA           ")</f>
        <v xml:space="preserve">SALAMANCA           </v>
      </c>
      <c r="D12846" t="str">
        <f>T("CASTELLANA          ")</f>
        <v xml:space="preserve">CASTELLANA          </v>
      </c>
      <c r="E12846" t="str">
        <f>T("TU ")</f>
        <v xml:space="preserve">TU </v>
      </c>
      <c r="F12846" t="str">
        <f>T("TURISMOS       ")</f>
        <v xml:space="preserve">TURISMOS       </v>
      </c>
      <c r="G12846" t="str">
        <f>T("De 16 a 19,99 CABALLOS FISCALES                   ")</f>
        <v xml:space="preserve">De 16 a 19,99 CABALLOS FISCALES                   </v>
      </c>
      <c r="H12846" t="str">
        <f>T("HIBRIDO ENCHUFABLES PHEV                          ")</f>
        <v xml:space="preserve">HIBRIDO ENCHUFABLES PHEV                          </v>
      </c>
      <c r="I12846">
        <v>2</v>
      </c>
    </row>
    <row r="12847" spans="1:9">
      <c r="A12847" t="str">
        <f>T("2018")</f>
        <v>2018</v>
      </c>
      <c r="B12847" t="str">
        <f>T("FISICO                                            ")</f>
        <v xml:space="preserve">FISICO                                            </v>
      </c>
      <c r="C12847" t="str">
        <f>T("SALAMANCA           ")</f>
        <v xml:space="preserve">SALAMANCA           </v>
      </c>
      <c r="D12847" t="str">
        <f>T("GOYA                ")</f>
        <v xml:space="preserve">GOYA                </v>
      </c>
      <c r="E12847" t="str">
        <f>T("TU ")</f>
        <v xml:space="preserve">TU </v>
      </c>
      <c r="F12847" t="str">
        <f>T("TURISMOS       ")</f>
        <v xml:space="preserve">TURISMOS       </v>
      </c>
      <c r="G12847" t="str">
        <f>T("De 16 a 19,99 CABALLOS FISCALES                   ")</f>
        <v xml:space="preserve">De 16 a 19,99 CABALLOS FISCALES                   </v>
      </c>
      <c r="H12847" t="str">
        <f>T("OTROS                                             ")</f>
        <v xml:space="preserve">OTROS                                             </v>
      </c>
      <c r="I12847">
        <v>1</v>
      </c>
    </row>
    <row r="12848" spans="1:9">
      <c r="A12848" t="str">
        <f>T("2018")</f>
        <v>2018</v>
      </c>
      <c r="B12848" t="str">
        <f>T("FISICO                                            ")</f>
        <v xml:space="preserve">FISICO                                            </v>
      </c>
      <c r="C12848" t="str">
        <f>T("SALAMANCA           ")</f>
        <v xml:space="preserve">SALAMANCA           </v>
      </c>
      <c r="D12848" t="str">
        <f>T("FUENTE DEL BERRO    ")</f>
        <v xml:space="preserve">FUENTE DEL BERRO    </v>
      </c>
      <c r="E12848" t="str">
        <f>T("TU ")</f>
        <v xml:space="preserve">TU </v>
      </c>
      <c r="F12848" t="str">
        <f>T("TURISMOS       ")</f>
        <v xml:space="preserve">TURISMOS       </v>
      </c>
      <c r="G12848" t="str">
        <f>T("De 8 a 11,99 CABALLOS FISCALES                    ")</f>
        <v xml:space="preserve">De 8 a 11,99 CABALLOS FISCALES                    </v>
      </c>
      <c r="H12848" t="str">
        <f>T("OTROS                                             ")</f>
        <v xml:space="preserve">OTROS                                             </v>
      </c>
      <c r="I12848">
        <v>1</v>
      </c>
    </row>
    <row r="12849" spans="1:9">
      <c r="A12849" t="str">
        <f>T("2018")</f>
        <v>2018</v>
      </c>
      <c r="B12849" t="str">
        <f>T("FISICO                                            ")</f>
        <v xml:space="preserve">FISICO                                            </v>
      </c>
      <c r="C12849" t="str">
        <f>T("SALAMANCA           ")</f>
        <v xml:space="preserve">SALAMANCA           </v>
      </c>
      <c r="D12849" t="str">
        <f>T("GUINDALERA          ")</f>
        <v xml:space="preserve">GUINDALERA          </v>
      </c>
      <c r="E12849" t="str">
        <f>T("TU ")</f>
        <v xml:space="preserve">TU </v>
      </c>
      <c r="F12849" t="str">
        <f>T("TURISMOS       ")</f>
        <v xml:space="preserve">TURISMOS       </v>
      </c>
      <c r="G12849" t="str">
        <f>T("De 8 a 11,99 CABALLOS FISCALES                    ")</f>
        <v xml:space="preserve">De 8 a 11,99 CABALLOS FISCALES                    </v>
      </c>
      <c r="H12849" t="str">
        <f>T("OTROS                                             ")</f>
        <v xml:space="preserve">OTROS                                             </v>
      </c>
      <c r="I12849">
        <v>1</v>
      </c>
    </row>
    <row r="12850" spans="1:9">
      <c r="A12850" t="str">
        <f>T("2018")</f>
        <v>2018</v>
      </c>
      <c r="B12850" t="str">
        <f>T("FISICO                                            ")</f>
        <v xml:space="preserve">FISICO                                            </v>
      </c>
      <c r="C12850" t="str">
        <f>T("SALAMANCA           ")</f>
        <v xml:space="preserve">SALAMANCA           </v>
      </c>
      <c r="D12850" t="str">
        <f>T("GUINDALERA          ")</f>
        <v xml:space="preserve">GUINDALERA          </v>
      </c>
      <c r="E12850" t="str">
        <f>T("TU ")</f>
        <v xml:space="preserve">TU </v>
      </c>
      <c r="F12850" t="str">
        <f>T("TURISMOS       ")</f>
        <v xml:space="preserve">TURISMOS       </v>
      </c>
      <c r="G12850" t="str">
        <f>T("De 16 a 19,99 CABALLOS FISCALES                   ")</f>
        <v xml:space="preserve">De 16 a 19,99 CABALLOS FISCALES                   </v>
      </c>
      <c r="H12850" t="str">
        <f>T("OTROS                                             ")</f>
        <v xml:space="preserve">OTROS                                             </v>
      </c>
      <c r="I12850">
        <v>1</v>
      </c>
    </row>
    <row r="12851" spans="1:9">
      <c r="A12851" t="str">
        <f>T("2018")</f>
        <v>2018</v>
      </c>
      <c r="B12851" t="str">
        <f>T("FISICO                                            ")</f>
        <v xml:space="preserve">FISICO                                            </v>
      </c>
      <c r="C12851" t="str">
        <f>T("SALAMANCA           ")</f>
        <v xml:space="preserve">SALAMANCA           </v>
      </c>
      <c r="D12851" t="str">
        <f>T("CASTELLANA          ")</f>
        <v xml:space="preserve">CASTELLANA          </v>
      </c>
      <c r="E12851" t="str">
        <f>T("TU ")</f>
        <v xml:space="preserve">TU </v>
      </c>
      <c r="F12851" t="str">
        <f>T("TURISMOS       ")</f>
        <v xml:space="preserve">TURISMOS       </v>
      </c>
      <c r="G12851" t="str">
        <f>T("De 16 a 19,99 CABALLOS FISCALES                   ")</f>
        <v xml:space="preserve">De 16 a 19,99 CABALLOS FISCALES                   </v>
      </c>
      <c r="H12851" t="str">
        <f>T("OTROS                                             ")</f>
        <v xml:space="preserve">OTROS                                             </v>
      </c>
      <c r="I12851">
        <v>1</v>
      </c>
    </row>
    <row r="12852" spans="1:9">
      <c r="A12852" t="str">
        <f>T("2018")</f>
        <v>2018</v>
      </c>
      <c r="B12852" t="str">
        <f>T("JURIDICO                                          ")</f>
        <v xml:space="preserve">JURIDICO                                          </v>
      </c>
      <c r="C12852" t="str">
        <f>T("SALAMANCA           ")</f>
        <v xml:space="preserve">SALAMANCA           </v>
      </c>
      <c r="D12852" t="str">
        <f>T("GUINDALERA          ")</f>
        <v xml:space="preserve">GUINDALERA          </v>
      </c>
      <c r="E12852" t="str">
        <f>T("TU ")</f>
        <v xml:space="preserve">TU </v>
      </c>
      <c r="F12852" t="str">
        <f>T("TURISMOS       ")</f>
        <v xml:space="preserve">TURISMOS       </v>
      </c>
      <c r="G12852" t="str">
        <f>T("De 20 CABALLOS FISCALES en adelante               ")</f>
        <v xml:space="preserve">De 20 CABALLOS FISCALES en adelante               </v>
      </c>
      <c r="H12852" t="str">
        <f>T("OTROS                                             ")</f>
        <v xml:space="preserve">OTROS                                             </v>
      </c>
      <c r="I12852">
        <v>1</v>
      </c>
    </row>
    <row r="12853" spans="1:9">
      <c r="A12853" t="str">
        <f>T("2018")</f>
        <v>2018</v>
      </c>
      <c r="B12853" t="str">
        <f>T("JURIDICO                                          ")</f>
        <v xml:space="preserve">JURIDICO                                          </v>
      </c>
      <c r="C12853" t="str">
        <f>T("SALAMANCA           ")</f>
        <v xml:space="preserve">SALAMANCA           </v>
      </c>
      <c r="D12853" t="str">
        <f>T("CASTELLANA          ")</f>
        <v xml:space="preserve">CASTELLANA          </v>
      </c>
      <c r="E12853" t="str">
        <f>T("TU ")</f>
        <v xml:space="preserve">TU </v>
      </c>
      <c r="F12853" t="str">
        <f>T("TURISMOS       ")</f>
        <v xml:space="preserve">TURISMOS       </v>
      </c>
      <c r="G12853" t="str">
        <f>T("De 12 a 15,99 CABALLOS FISCALES                   ")</f>
        <v xml:space="preserve">De 12 a 15,99 CABALLOS FISCALES                   </v>
      </c>
      <c r="H12853" t="str">
        <f>T("OTROS                                             ")</f>
        <v xml:space="preserve">OTROS                                             </v>
      </c>
      <c r="I12853">
        <v>1</v>
      </c>
    </row>
    <row r="12854" spans="1:9">
      <c r="A12854" t="str">
        <f>T("2018")</f>
        <v>2018</v>
      </c>
      <c r="B12854" t="str">
        <f>T("Entidad sin personalidad jurídica (art. 35.4 LGT) ")</f>
        <v xml:space="preserve">Entidad sin personalidad jurídica (art. 35.4 LGT) </v>
      </c>
      <c r="C12854" t="str">
        <f>T("SALAMANCA           ")</f>
        <v xml:space="preserve">SALAMANCA           </v>
      </c>
      <c r="D12854" t="str">
        <f>T("RECOLETOS           ")</f>
        <v xml:space="preserve">RECOLETOS           </v>
      </c>
      <c r="E12854" t="str">
        <f>T("TU ")</f>
        <v xml:space="preserve">TU </v>
      </c>
      <c r="F12854" t="str">
        <f>T("TURISMOS       ")</f>
        <v xml:space="preserve">TURISMOS       </v>
      </c>
      <c r="G12854" t="str">
        <f>T("De menos de 8 CABALLOS FISCALES                   ")</f>
        <v xml:space="preserve">De menos de 8 CABALLOS FISCALES                   </v>
      </c>
      <c r="I12854">
        <v>3</v>
      </c>
    </row>
    <row r="12855" spans="1:9">
      <c r="A12855" t="str">
        <f>T("2018")</f>
        <v>2018</v>
      </c>
      <c r="B12855" t="str">
        <f>T("Entidad sin personalidad jurídica (art. 35.4 LGT) ")</f>
        <v xml:space="preserve">Entidad sin personalidad jurídica (art. 35.4 LGT) </v>
      </c>
      <c r="C12855" t="str">
        <f>T("SALAMANCA           ")</f>
        <v xml:space="preserve">SALAMANCA           </v>
      </c>
      <c r="D12855" t="str">
        <f>T("RECOLETOS           ")</f>
        <v xml:space="preserve">RECOLETOS           </v>
      </c>
      <c r="E12855" t="str">
        <f>T("TU ")</f>
        <v xml:space="preserve">TU </v>
      </c>
      <c r="F12855" t="str">
        <f>T("TURISMOS       ")</f>
        <v xml:space="preserve">TURISMOS       </v>
      </c>
      <c r="G12855" t="str">
        <f>T("De 8 a 11,99 CABALLOS FISCALES                    ")</f>
        <v xml:space="preserve">De 8 a 11,99 CABALLOS FISCALES                    </v>
      </c>
      <c r="I12855">
        <v>5</v>
      </c>
    </row>
    <row r="12856" spans="1:9">
      <c r="A12856" t="str">
        <f>T("2018")</f>
        <v>2018</v>
      </c>
      <c r="B12856" t="str">
        <f>T("Entidad sin personalidad jurídica (art. 35.4 LGT) ")</f>
        <v xml:space="preserve">Entidad sin personalidad jurídica (art. 35.4 LGT) </v>
      </c>
      <c r="C12856" t="str">
        <f>T("SALAMANCA           ")</f>
        <v xml:space="preserve">SALAMANCA           </v>
      </c>
      <c r="D12856" t="str">
        <f>T("RECOLETOS           ")</f>
        <v xml:space="preserve">RECOLETOS           </v>
      </c>
      <c r="E12856" t="str">
        <f>T("TU ")</f>
        <v xml:space="preserve">TU </v>
      </c>
      <c r="F12856" t="str">
        <f>T("TURISMOS       ")</f>
        <v xml:space="preserve">TURISMOS       </v>
      </c>
      <c r="G12856" t="str">
        <f>T("De 12 a 15,99 CABALLOS FISCALES                   ")</f>
        <v xml:space="preserve">De 12 a 15,99 CABALLOS FISCALES                   </v>
      </c>
      <c r="I12856">
        <v>5</v>
      </c>
    </row>
    <row r="12857" spans="1:9">
      <c r="A12857" t="str">
        <f>T("2018")</f>
        <v>2018</v>
      </c>
      <c r="B12857" t="str">
        <f>T("Entidad sin personalidad jurídica (art. 35.4 LGT) ")</f>
        <v xml:space="preserve">Entidad sin personalidad jurídica (art. 35.4 LGT) </v>
      </c>
      <c r="C12857" t="str">
        <f>T("SALAMANCA           ")</f>
        <v xml:space="preserve">SALAMANCA           </v>
      </c>
      <c r="D12857" t="str">
        <f>T("RECOLETOS           ")</f>
        <v xml:space="preserve">RECOLETOS           </v>
      </c>
      <c r="E12857" t="str">
        <f>T("TU ")</f>
        <v xml:space="preserve">TU </v>
      </c>
      <c r="F12857" t="str">
        <f>T("TURISMOS       ")</f>
        <v xml:space="preserve">TURISMOS       </v>
      </c>
      <c r="G12857" t="str">
        <f>T("De 16 a 19,99 CABALLOS FISCALES                   ")</f>
        <v xml:space="preserve">De 16 a 19,99 CABALLOS FISCALES                   </v>
      </c>
      <c r="I12857">
        <v>1</v>
      </c>
    </row>
    <row r="12858" spans="1:9">
      <c r="A12858" t="str">
        <f>T("2018")</f>
        <v>2018</v>
      </c>
      <c r="B12858" t="str">
        <f>T("Entidad sin personalidad jurídica (art. 35.4 LGT) ")</f>
        <v xml:space="preserve">Entidad sin personalidad jurídica (art. 35.4 LGT) </v>
      </c>
      <c r="C12858" t="str">
        <f>T("SALAMANCA           ")</f>
        <v xml:space="preserve">SALAMANCA           </v>
      </c>
      <c r="D12858" t="str">
        <f>T("GOYA                ")</f>
        <v xml:space="preserve">GOYA                </v>
      </c>
      <c r="E12858" t="str">
        <f>T("TU ")</f>
        <v xml:space="preserve">TU </v>
      </c>
      <c r="F12858" t="str">
        <f>T("TURISMOS       ")</f>
        <v xml:space="preserve">TURISMOS       </v>
      </c>
      <c r="G12858" t="str">
        <f>T("De menos de 8 CABALLOS FISCALES                   ")</f>
        <v xml:space="preserve">De menos de 8 CABALLOS FISCALES                   </v>
      </c>
      <c r="I12858">
        <v>2</v>
      </c>
    </row>
    <row r="12859" spans="1:9">
      <c r="A12859" t="str">
        <f>T("2018")</f>
        <v>2018</v>
      </c>
      <c r="B12859" t="str">
        <f>T("Entidad sin personalidad jurídica (art. 35.4 LGT) ")</f>
        <v xml:space="preserve">Entidad sin personalidad jurídica (art. 35.4 LGT) </v>
      </c>
      <c r="C12859" t="str">
        <f>T("SALAMANCA           ")</f>
        <v xml:space="preserve">SALAMANCA           </v>
      </c>
      <c r="D12859" t="str">
        <f>T("GOYA                ")</f>
        <v xml:space="preserve">GOYA                </v>
      </c>
      <c r="E12859" t="str">
        <f>T("TU ")</f>
        <v xml:space="preserve">TU </v>
      </c>
      <c r="F12859" t="str">
        <f>T("TURISMOS       ")</f>
        <v xml:space="preserve">TURISMOS       </v>
      </c>
      <c r="G12859" t="str">
        <f>T("De 8 a 11,99 CABALLOS FISCALES                    ")</f>
        <v xml:space="preserve">De 8 a 11,99 CABALLOS FISCALES                    </v>
      </c>
      <c r="I12859">
        <v>6</v>
      </c>
    </row>
    <row r="12860" spans="1:9">
      <c r="A12860" t="str">
        <f>T("2018")</f>
        <v>2018</v>
      </c>
      <c r="B12860" t="str">
        <f>T("Entidad sin personalidad jurídica (art. 35.4 LGT) ")</f>
        <v xml:space="preserve">Entidad sin personalidad jurídica (art. 35.4 LGT) </v>
      </c>
      <c r="C12860" t="str">
        <f>T("SALAMANCA           ")</f>
        <v xml:space="preserve">SALAMANCA           </v>
      </c>
      <c r="D12860" t="str">
        <f>T("GOYA                ")</f>
        <v xml:space="preserve">GOYA                </v>
      </c>
      <c r="E12860" t="str">
        <f>T("TU ")</f>
        <v xml:space="preserve">TU </v>
      </c>
      <c r="F12860" t="str">
        <f>T("TURISMOS       ")</f>
        <v xml:space="preserve">TURISMOS       </v>
      </c>
      <c r="G12860" t="str">
        <f>T("De 16 a 19,99 CABALLOS FISCALES                   ")</f>
        <v xml:space="preserve">De 16 a 19,99 CABALLOS FISCALES                   </v>
      </c>
      <c r="I12860">
        <v>1</v>
      </c>
    </row>
    <row r="12861" spans="1:9">
      <c r="A12861" t="str">
        <f>T("2018")</f>
        <v>2018</v>
      </c>
      <c r="B12861" t="str">
        <f>T("Entidad sin personalidad jurídica (art. 35.4 LGT) ")</f>
        <v xml:space="preserve">Entidad sin personalidad jurídica (art. 35.4 LGT) </v>
      </c>
      <c r="C12861" t="str">
        <f>T("SALAMANCA           ")</f>
        <v xml:space="preserve">SALAMANCA           </v>
      </c>
      <c r="D12861" t="str">
        <f>T("GOYA                ")</f>
        <v xml:space="preserve">GOYA                </v>
      </c>
      <c r="E12861" t="str">
        <f>T("TU ")</f>
        <v xml:space="preserve">TU </v>
      </c>
      <c r="F12861" t="str">
        <f>T("TURISMOS       ")</f>
        <v xml:space="preserve">TURISMOS       </v>
      </c>
      <c r="G12861" t="str">
        <f>T("De 20 CABALLOS FISCALES en adelante               ")</f>
        <v xml:space="preserve">De 20 CABALLOS FISCALES en adelante               </v>
      </c>
      <c r="I12861">
        <v>1</v>
      </c>
    </row>
    <row r="12862" spans="1:9">
      <c r="A12862" t="str">
        <f>T("2018")</f>
        <v>2018</v>
      </c>
      <c r="B12862" t="str">
        <f>T("Entidad sin personalidad jurídica (art. 35.4 LGT) ")</f>
        <v xml:space="preserve">Entidad sin personalidad jurídica (art. 35.4 LGT) </v>
      </c>
      <c r="C12862" t="str">
        <f>T("SALAMANCA           ")</f>
        <v xml:space="preserve">SALAMANCA           </v>
      </c>
      <c r="D12862" t="str">
        <f>T("FUENTE DEL BERRO    ")</f>
        <v xml:space="preserve">FUENTE DEL BERRO    </v>
      </c>
      <c r="E12862" t="str">
        <f>T("TU ")</f>
        <v xml:space="preserve">TU </v>
      </c>
      <c r="F12862" t="str">
        <f>T("TURISMOS       ")</f>
        <v xml:space="preserve">TURISMOS       </v>
      </c>
      <c r="G12862" t="str">
        <f>T("De 8 a 11,99 CABALLOS FISCALES                    ")</f>
        <v xml:space="preserve">De 8 a 11,99 CABALLOS FISCALES                    </v>
      </c>
      <c r="I12862">
        <v>4</v>
      </c>
    </row>
    <row r="12863" spans="1:9">
      <c r="A12863" t="str">
        <f>T("2018")</f>
        <v>2018</v>
      </c>
      <c r="B12863" t="str">
        <f>T("Entidad sin personalidad jurídica (art. 35.4 LGT) ")</f>
        <v xml:space="preserve">Entidad sin personalidad jurídica (art. 35.4 LGT) </v>
      </c>
      <c r="C12863" t="str">
        <f>T("SALAMANCA           ")</f>
        <v xml:space="preserve">SALAMANCA           </v>
      </c>
      <c r="D12863" t="str">
        <f>T("FUENTE DEL BERRO    ")</f>
        <v xml:space="preserve">FUENTE DEL BERRO    </v>
      </c>
      <c r="E12863" t="str">
        <f>T("TU ")</f>
        <v xml:space="preserve">TU </v>
      </c>
      <c r="F12863" t="str">
        <f>T("TURISMOS       ")</f>
        <v xml:space="preserve">TURISMOS       </v>
      </c>
      <c r="G12863" t="str">
        <f>T("De 12 a 15,99 CABALLOS FISCALES                   ")</f>
        <v xml:space="preserve">De 12 a 15,99 CABALLOS FISCALES                   </v>
      </c>
      <c r="I12863">
        <v>1</v>
      </c>
    </row>
    <row r="12864" spans="1:9">
      <c r="A12864" t="str">
        <f>T("2018")</f>
        <v>2018</v>
      </c>
      <c r="B12864" t="str">
        <f>T("Entidad sin personalidad jurídica (art. 35.4 LGT) ")</f>
        <v xml:space="preserve">Entidad sin personalidad jurídica (art. 35.4 LGT) </v>
      </c>
      <c r="C12864" t="str">
        <f>T("SALAMANCA           ")</f>
        <v xml:space="preserve">SALAMANCA           </v>
      </c>
      <c r="D12864" t="str">
        <f>T("FUENTE DEL BERRO    ")</f>
        <v xml:space="preserve">FUENTE DEL BERRO    </v>
      </c>
      <c r="E12864" t="str">
        <f>T("TU ")</f>
        <v xml:space="preserve">TU </v>
      </c>
      <c r="F12864" t="str">
        <f>T("TURISMOS       ")</f>
        <v xml:space="preserve">TURISMOS       </v>
      </c>
      <c r="G12864" t="str">
        <f>T("De 16 a 19,99 CABALLOS FISCALES                   ")</f>
        <v xml:space="preserve">De 16 a 19,99 CABALLOS FISCALES                   </v>
      </c>
      <c r="I12864">
        <v>1</v>
      </c>
    </row>
    <row r="12865" spans="1:9">
      <c r="A12865" t="str">
        <f>T("2018")</f>
        <v>2018</v>
      </c>
      <c r="B12865" t="str">
        <f>T("Entidad sin personalidad jurídica (art. 35.4 LGT) ")</f>
        <v xml:space="preserve">Entidad sin personalidad jurídica (art. 35.4 LGT) </v>
      </c>
      <c r="C12865" t="str">
        <f>T("SALAMANCA           ")</f>
        <v xml:space="preserve">SALAMANCA           </v>
      </c>
      <c r="D12865" t="str">
        <f>T("GUINDALERA          ")</f>
        <v xml:space="preserve">GUINDALERA          </v>
      </c>
      <c r="E12865" t="str">
        <f>T("TU ")</f>
        <v xml:space="preserve">TU </v>
      </c>
      <c r="F12865" t="str">
        <f>T("TURISMOS       ")</f>
        <v xml:space="preserve">TURISMOS       </v>
      </c>
      <c r="G12865" t="str">
        <f>T("De 8 a 11,99 CABALLOS FISCALES                    ")</f>
        <v xml:space="preserve">De 8 a 11,99 CABALLOS FISCALES                    </v>
      </c>
      <c r="I12865">
        <v>7</v>
      </c>
    </row>
    <row r="12866" spans="1:9">
      <c r="A12866" t="str">
        <f>T("2018")</f>
        <v>2018</v>
      </c>
      <c r="B12866" t="str">
        <f>T("Entidad sin personalidad jurídica (art. 35.4 LGT) ")</f>
        <v xml:space="preserve">Entidad sin personalidad jurídica (art. 35.4 LGT) </v>
      </c>
      <c r="C12866" t="str">
        <f>T("SALAMANCA           ")</f>
        <v xml:space="preserve">SALAMANCA           </v>
      </c>
      <c r="D12866" t="str">
        <f>T("GUINDALERA          ")</f>
        <v xml:space="preserve">GUINDALERA          </v>
      </c>
      <c r="E12866" t="str">
        <f>T("TU ")</f>
        <v xml:space="preserve">TU </v>
      </c>
      <c r="F12866" t="str">
        <f>T("TURISMOS       ")</f>
        <v xml:space="preserve">TURISMOS       </v>
      </c>
      <c r="G12866" t="str">
        <f>T("De 12 a 15,99 CABALLOS FISCALES                   ")</f>
        <v xml:space="preserve">De 12 a 15,99 CABALLOS FISCALES                   </v>
      </c>
      <c r="I12866">
        <v>4</v>
      </c>
    </row>
    <row r="12867" spans="1:9">
      <c r="A12867" t="str">
        <f>T("2018")</f>
        <v>2018</v>
      </c>
      <c r="B12867" t="str">
        <f>T("Entidad sin personalidad jurídica (art. 35.4 LGT) ")</f>
        <v xml:space="preserve">Entidad sin personalidad jurídica (art. 35.4 LGT) </v>
      </c>
      <c r="C12867" t="str">
        <f>T("SALAMANCA           ")</f>
        <v xml:space="preserve">SALAMANCA           </v>
      </c>
      <c r="D12867" t="str">
        <f>T("GUINDALERA          ")</f>
        <v xml:space="preserve">GUINDALERA          </v>
      </c>
      <c r="E12867" t="str">
        <f>T("TU ")</f>
        <v xml:space="preserve">TU </v>
      </c>
      <c r="F12867" t="str">
        <f>T("TURISMOS       ")</f>
        <v xml:space="preserve">TURISMOS       </v>
      </c>
      <c r="G12867" t="str">
        <f>T("De 16 a 19,99 CABALLOS FISCALES                   ")</f>
        <v xml:space="preserve">De 16 a 19,99 CABALLOS FISCALES                   </v>
      </c>
      <c r="I12867">
        <v>4</v>
      </c>
    </row>
    <row r="12868" spans="1:9">
      <c r="A12868" t="str">
        <f>T("2018")</f>
        <v>2018</v>
      </c>
      <c r="B12868" t="str">
        <f>T("Entidad sin personalidad jurídica (art. 35.4 LGT) ")</f>
        <v xml:space="preserve">Entidad sin personalidad jurídica (art. 35.4 LGT) </v>
      </c>
      <c r="C12868" t="str">
        <f>T("SALAMANCA           ")</f>
        <v xml:space="preserve">SALAMANCA           </v>
      </c>
      <c r="D12868" t="str">
        <f>T("GUINDALERA          ")</f>
        <v xml:space="preserve">GUINDALERA          </v>
      </c>
      <c r="E12868" t="str">
        <f>T("TU ")</f>
        <v xml:space="preserve">TU </v>
      </c>
      <c r="F12868" t="str">
        <f>T("TURISMOS       ")</f>
        <v xml:space="preserve">TURISMOS       </v>
      </c>
      <c r="G12868" t="str">
        <f>T("De 20 CABALLOS FISCALES en adelante               ")</f>
        <v xml:space="preserve">De 20 CABALLOS FISCALES en adelante               </v>
      </c>
      <c r="I12868">
        <v>1</v>
      </c>
    </row>
    <row r="12869" spans="1:9">
      <c r="A12869" t="str">
        <f>T("2018")</f>
        <v>2018</v>
      </c>
      <c r="B12869" t="str">
        <f>T("Entidad sin personalidad jurídica (art. 35.4 LGT) ")</f>
        <v xml:space="preserve">Entidad sin personalidad jurídica (art. 35.4 LGT) </v>
      </c>
      <c r="C12869" t="str">
        <f>T("SALAMANCA           ")</f>
        <v xml:space="preserve">SALAMANCA           </v>
      </c>
      <c r="D12869" t="str">
        <f>T("LISTA               ")</f>
        <v xml:space="preserve">LISTA               </v>
      </c>
      <c r="E12869" t="str">
        <f>T("TU ")</f>
        <v xml:space="preserve">TU </v>
      </c>
      <c r="F12869" t="str">
        <f>T("TURISMOS       ")</f>
        <v xml:space="preserve">TURISMOS       </v>
      </c>
      <c r="G12869" t="str">
        <f>T("De menos de 8 CABALLOS FISCALES                   ")</f>
        <v xml:space="preserve">De menos de 8 CABALLOS FISCALES                   </v>
      </c>
      <c r="I12869">
        <v>2</v>
      </c>
    </row>
    <row r="12870" spans="1:9">
      <c r="A12870" t="str">
        <f>T("2018")</f>
        <v>2018</v>
      </c>
      <c r="B12870" t="str">
        <f>T("Entidad sin personalidad jurídica (art. 35.4 LGT) ")</f>
        <v xml:space="preserve">Entidad sin personalidad jurídica (art. 35.4 LGT) </v>
      </c>
      <c r="C12870" t="str">
        <f>T("SALAMANCA           ")</f>
        <v xml:space="preserve">SALAMANCA           </v>
      </c>
      <c r="D12870" t="str">
        <f>T("LISTA               ")</f>
        <v xml:space="preserve">LISTA               </v>
      </c>
      <c r="E12870" t="str">
        <f>T("TU ")</f>
        <v xml:space="preserve">TU </v>
      </c>
      <c r="F12870" t="str">
        <f>T("TURISMOS       ")</f>
        <v xml:space="preserve">TURISMOS       </v>
      </c>
      <c r="G12870" t="str">
        <f>T("De 8 a 11,99 CABALLOS FISCALES                    ")</f>
        <v xml:space="preserve">De 8 a 11,99 CABALLOS FISCALES                    </v>
      </c>
      <c r="I12870">
        <v>4</v>
      </c>
    </row>
    <row r="12871" spans="1:9">
      <c r="A12871" t="str">
        <f>T("2018")</f>
        <v>2018</v>
      </c>
      <c r="B12871" t="str">
        <f>T("Entidad sin personalidad jurídica (art. 35.4 LGT) ")</f>
        <v xml:space="preserve">Entidad sin personalidad jurídica (art. 35.4 LGT) </v>
      </c>
      <c r="C12871" t="str">
        <f>T("SALAMANCA           ")</f>
        <v xml:space="preserve">SALAMANCA           </v>
      </c>
      <c r="D12871" t="str">
        <f>T("LISTA               ")</f>
        <v xml:space="preserve">LISTA               </v>
      </c>
      <c r="E12871" t="str">
        <f>T("TU ")</f>
        <v xml:space="preserve">TU </v>
      </c>
      <c r="F12871" t="str">
        <f>T("TURISMOS       ")</f>
        <v xml:space="preserve">TURISMOS       </v>
      </c>
      <c r="G12871" t="str">
        <f>T("De 12 a 15,99 CABALLOS FISCALES                   ")</f>
        <v xml:space="preserve">De 12 a 15,99 CABALLOS FISCALES                   </v>
      </c>
      <c r="I12871">
        <v>3</v>
      </c>
    </row>
    <row r="12872" spans="1:9">
      <c r="A12872" t="str">
        <f>T("2018")</f>
        <v>2018</v>
      </c>
      <c r="B12872" t="str">
        <f>T("Entidad sin personalidad jurídica (art. 35.4 LGT) ")</f>
        <v xml:space="preserve">Entidad sin personalidad jurídica (art. 35.4 LGT) </v>
      </c>
      <c r="C12872" t="str">
        <f>T("SALAMANCA           ")</f>
        <v xml:space="preserve">SALAMANCA           </v>
      </c>
      <c r="D12872" t="str">
        <f>T("LISTA               ")</f>
        <v xml:space="preserve">LISTA               </v>
      </c>
      <c r="E12872" t="str">
        <f>T("TU ")</f>
        <v xml:space="preserve">TU </v>
      </c>
      <c r="F12872" t="str">
        <f>T("TURISMOS       ")</f>
        <v xml:space="preserve">TURISMOS       </v>
      </c>
      <c r="G12872" t="str">
        <f>T("De 16 a 19,99 CABALLOS FISCALES                   ")</f>
        <v xml:space="preserve">De 16 a 19,99 CABALLOS FISCALES                   </v>
      </c>
      <c r="I12872">
        <v>1</v>
      </c>
    </row>
    <row r="12873" spans="1:9">
      <c r="A12873" t="str">
        <f>T("2018")</f>
        <v>2018</v>
      </c>
      <c r="B12873" t="str">
        <f>T("Entidad sin personalidad jurídica (art. 35.4 LGT) ")</f>
        <v xml:space="preserve">Entidad sin personalidad jurídica (art. 35.4 LGT) </v>
      </c>
      <c r="C12873" t="str">
        <f>T("SALAMANCA           ")</f>
        <v xml:space="preserve">SALAMANCA           </v>
      </c>
      <c r="D12873" t="str">
        <f>T("LISTA               ")</f>
        <v xml:space="preserve">LISTA               </v>
      </c>
      <c r="E12873" t="str">
        <f>T("TU ")</f>
        <v xml:space="preserve">TU </v>
      </c>
      <c r="F12873" t="str">
        <f>T("TURISMOS       ")</f>
        <v xml:space="preserve">TURISMOS       </v>
      </c>
      <c r="G12873" t="str">
        <f>T("De 20 CABALLOS FISCALES en adelante               ")</f>
        <v xml:space="preserve">De 20 CABALLOS FISCALES en adelante               </v>
      </c>
      <c r="I12873">
        <v>1</v>
      </c>
    </row>
    <row r="12874" spans="1:9">
      <c r="A12874" t="str">
        <f>T("2018")</f>
        <v>2018</v>
      </c>
      <c r="B12874" t="str">
        <f>T("Entidad sin personalidad jurídica (art. 35.4 LGT) ")</f>
        <v xml:space="preserve">Entidad sin personalidad jurídica (art. 35.4 LGT) </v>
      </c>
      <c r="C12874" t="str">
        <f>T("SALAMANCA           ")</f>
        <v xml:space="preserve">SALAMANCA           </v>
      </c>
      <c r="D12874" t="str">
        <f>T("CASTELLANA          ")</f>
        <v xml:space="preserve">CASTELLANA          </v>
      </c>
      <c r="E12874" t="str">
        <f>T("TU ")</f>
        <v xml:space="preserve">TU </v>
      </c>
      <c r="F12874" t="str">
        <f>T("TURISMOS       ")</f>
        <v xml:space="preserve">TURISMOS       </v>
      </c>
      <c r="G12874" t="str">
        <f>T("De menos de 8 CABALLOS FISCALES                   ")</f>
        <v xml:space="preserve">De menos de 8 CABALLOS FISCALES                   </v>
      </c>
      <c r="I12874">
        <v>1</v>
      </c>
    </row>
    <row r="12875" spans="1:9">
      <c r="A12875" t="str">
        <f>T("2018")</f>
        <v>2018</v>
      </c>
      <c r="B12875" t="str">
        <f>T("Entidad sin personalidad jurídica (art. 35.4 LGT) ")</f>
        <v xml:space="preserve">Entidad sin personalidad jurídica (art. 35.4 LGT) </v>
      </c>
      <c r="C12875" t="str">
        <f>T("SALAMANCA           ")</f>
        <v xml:space="preserve">SALAMANCA           </v>
      </c>
      <c r="D12875" t="str">
        <f>T("CASTELLANA          ")</f>
        <v xml:space="preserve">CASTELLANA          </v>
      </c>
      <c r="E12875" t="str">
        <f>T("TU ")</f>
        <v xml:space="preserve">TU </v>
      </c>
      <c r="F12875" t="str">
        <f>T("TURISMOS       ")</f>
        <v xml:space="preserve">TURISMOS       </v>
      </c>
      <c r="G12875" t="str">
        <f>T("De 8 a 11,99 CABALLOS FISCALES                    ")</f>
        <v xml:space="preserve">De 8 a 11,99 CABALLOS FISCALES                    </v>
      </c>
      <c r="I12875">
        <v>4</v>
      </c>
    </row>
    <row r="12876" spans="1:9">
      <c r="A12876" t="str">
        <f>T("2018")</f>
        <v>2018</v>
      </c>
      <c r="B12876" t="str">
        <f>T("Entidad sin personalidad jurídica (art. 35.4 LGT) ")</f>
        <v xml:space="preserve">Entidad sin personalidad jurídica (art. 35.4 LGT) </v>
      </c>
      <c r="C12876" t="str">
        <f>T("SALAMANCA           ")</f>
        <v xml:space="preserve">SALAMANCA           </v>
      </c>
      <c r="D12876" t="str">
        <f>T("CASTELLANA          ")</f>
        <v xml:space="preserve">CASTELLANA          </v>
      </c>
      <c r="E12876" t="str">
        <f>T("TU ")</f>
        <v xml:space="preserve">TU </v>
      </c>
      <c r="F12876" t="str">
        <f>T("TURISMOS       ")</f>
        <v xml:space="preserve">TURISMOS       </v>
      </c>
      <c r="G12876" t="str">
        <f>T("De 12 a 15,99 CABALLOS FISCALES                   ")</f>
        <v xml:space="preserve">De 12 a 15,99 CABALLOS FISCALES                   </v>
      </c>
      <c r="I12876">
        <v>4</v>
      </c>
    </row>
    <row r="12877" spans="1:9">
      <c r="A12877" t="str">
        <f>T("2018")</f>
        <v>2018</v>
      </c>
      <c r="B12877" t="str">
        <f>T("Entidad sin personalidad jurídica (art. 35.4 LGT) ")</f>
        <v xml:space="preserve">Entidad sin personalidad jurídica (art. 35.4 LGT) </v>
      </c>
      <c r="C12877" t="str">
        <f>T("SALAMANCA           ")</f>
        <v xml:space="preserve">SALAMANCA           </v>
      </c>
      <c r="D12877" t="str">
        <f>T("CASTELLANA          ")</f>
        <v xml:space="preserve">CASTELLANA          </v>
      </c>
      <c r="E12877" t="str">
        <f>T("TU ")</f>
        <v xml:space="preserve">TU </v>
      </c>
      <c r="F12877" t="str">
        <f>T("TURISMOS       ")</f>
        <v xml:space="preserve">TURISMOS       </v>
      </c>
      <c r="G12877" t="str">
        <f>T("De 20 CABALLOS FISCALES en adelante               ")</f>
        <v xml:space="preserve">De 20 CABALLOS FISCALES en adelante               </v>
      </c>
      <c r="I12877">
        <v>1</v>
      </c>
    </row>
    <row r="12878" spans="1:9">
      <c r="A12878" t="str">
        <f>T("2018")</f>
        <v>2018</v>
      </c>
      <c r="B12878" t="str">
        <f>T("FISICO                                            ")</f>
        <v xml:space="preserve">FISICO                                            </v>
      </c>
      <c r="C12878" t="str">
        <f>T("SALAMANCA           ")</f>
        <v xml:space="preserve">SALAMANCA           </v>
      </c>
      <c r="D12878" t="str">
        <f>T("SIN BARRIO          ")</f>
        <v xml:space="preserve">SIN BARRIO          </v>
      </c>
      <c r="E12878" t="str">
        <f>T("TU ")</f>
        <v xml:space="preserve">TU </v>
      </c>
      <c r="F12878" t="str">
        <f>T("TURISMOS       ")</f>
        <v xml:space="preserve">TURISMOS       </v>
      </c>
      <c r="G12878" t="str">
        <f>T("De 16 a 19,99 CABALLOS FISCALES                   ")</f>
        <v xml:space="preserve">De 16 a 19,99 CABALLOS FISCALES                   </v>
      </c>
      <c r="I12878">
        <v>2</v>
      </c>
    </row>
    <row r="12879" spans="1:9">
      <c r="A12879" t="str">
        <f>T("2018")</f>
        <v>2018</v>
      </c>
      <c r="B12879" t="str">
        <f>T("FISICO                                            ")</f>
        <v xml:space="preserve">FISICO                                            </v>
      </c>
      <c r="C12879" t="str">
        <f>T("SALAMANCA           ")</f>
        <v xml:space="preserve">SALAMANCA           </v>
      </c>
      <c r="D12879" t="str">
        <f>T("RECOLETOS           ")</f>
        <v xml:space="preserve">RECOLETOS           </v>
      </c>
      <c r="E12879" t="str">
        <f>T("TU ")</f>
        <v xml:space="preserve">TU </v>
      </c>
      <c r="F12879" t="str">
        <f>T("TURISMOS       ")</f>
        <v xml:space="preserve">TURISMOS       </v>
      </c>
      <c r="G12879" t="str">
        <f>T("De menos de 8 CABALLOS FISCALES                   ")</f>
        <v xml:space="preserve">De menos de 8 CABALLOS FISCALES                   </v>
      </c>
      <c r="I12879">
        <v>7</v>
      </c>
    </row>
    <row r="12880" spans="1:9">
      <c r="A12880" t="str">
        <f>T("2018")</f>
        <v>2018</v>
      </c>
      <c r="B12880" t="str">
        <f>T("FISICO                                            ")</f>
        <v xml:space="preserve">FISICO                                            </v>
      </c>
      <c r="C12880" t="str">
        <f>T("SALAMANCA           ")</f>
        <v xml:space="preserve">SALAMANCA           </v>
      </c>
      <c r="D12880" t="str">
        <f>T("RECOLETOS           ")</f>
        <v xml:space="preserve">RECOLETOS           </v>
      </c>
      <c r="E12880" t="str">
        <f>T("TU ")</f>
        <v xml:space="preserve">TU </v>
      </c>
      <c r="F12880" t="str">
        <f>T("TURISMOS       ")</f>
        <v xml:space="preserve">TURISMOS       </v>
      </c>
      <c r="G12880" t="str">
        <f>T("De 8 a 11,99 CABALLOS FISCALES                    ")</f>
        <v xml:space="preserve">De 8 a 11,99 CABALLOS FISCALES                    </v>
      </c>
      <c r="I12880">
        <v>113</v>
      </c>
    </row>
    <row r="12881" spans="1:9">
      <c r="A12881" t="str">
        <f>T("2018")</f>
        <v>2018</v>
      </c>
      <c r="B12881" t="str">
        <f>T("FISICO                                            ")</f>
        <v xml:space="preserve">FISICO                                            </v>
      </c>
      <c r="C12881" t="str">
        <f>T("SALAMANCA           ")</f>
        <v xml:space="preserve">SALAMANCA           </v>
      </c>
      <c r="D12881" t="str">
        <f>T("RECOLETOS           ")</f>
        <v xml:space="preserve">RECOLETOS           </v>
      </c>
      <c r="E12881" t="str">
        <f>T("TU ")</f>
        <v xml:space="preserve">TU </v>
      </c>
      <c r="F12881" t="str">
        <f>T("TURISMOS       ")</f>
        <v xml:space="preserve">TURISMOS       </v>
      </c>
      <c r="G12881" t="str">
        <f>T("De 12 a 15,99 CABALLOS FISCALES                   ")</f>
        <v xml:space="preserve">De 12 a 15,99 CABALLOS FISCALES                   </v>
      </c>
      <c r="I12881">
        <v>104</v>
      </c>
    </row>
    <row r="12882" spans="1:9">
      <c r="A12882" t="str">
        <f>T("2018")</f>
        <v>2018</v>
      </c>
      <c r="B12882" t="str">
        <f>T("FISICO                                            ")</f>
        <v xml:space="preserve">FISICO                                            </v>
      </c>
      <c r="C12882" t="str">
        <f>T("SALAMANCA           ")</f>
        <v xml:space="preserve">SALAMANCA           </v>
      </c>
      <c r="D12882" t="str">
        <f>T("RECOLETOS           ")</f>
        <v xml:space="preserve">RECOLETOS           </v>
      </c>
      <c r="E12882" t="str">
        <f>T("TU ")</f>
        <v xml:space="preserve">TU </v>
      </c>
      <c r="F12882" t="str">
        <f>T("TURISMOS       ")</f>
        <v xml:space="preserve">TURISMOS       </v>
      </c>
      <c r="G12882" t="str">
        <f>T("De 16 a 19,99 CABALLOS FISCALES                   ")</f>
        <v xml:space="preserve">De 16 a 19,99 CABALLOS FISCALES                   </v>
      </c>
      <c r="I12882">
        <v>43</v>
      </c>
    </row>
    <row r="12883" spans="1:9">
      <c r="A12883" t="str">
        <f>T("2018")</f>
        <v>2018</v>
      </c>
      <c r="B12883" t="str">
        <f>T("FISICO                                            ")</f>
        <v xml:space="preserve">FISICO                                            </v>
      </c>
      <c r="C12883" t="str">
        <f>T("SALAMANCA           ")</f>
        <v xml:space="preserve">SALAMANCA           </v>
      </c>
      <c r="D12883" t="str">
        <f>T("RECOLETOS           ")</f>
        <v xml:space="preserve">RECOLETOS           </v>
      </c>
      <c r="E12883" t="str">
        <f>T("TU ")</f>
        <v xml:space="preserve">TU </v>
      </c>
      <c r="F12883" t="str">
        <f>T("TURISMOS       ")</f>
        <v xml:space="preserve">TURISMOS       </v>
      </c>
      <c r="G12883" t="str">
        <f>T("De 20 CABALLOS FISCALES en adelante               ")</f>
        <v xml:space="preserve">De 20 CABALLOS FISCALES en adelante               </v>
      </c>
      <c r="I12883">
        <v>19</v>
      </c>
    </row>
    <row r="12884" spans="1:9">
      <c r="A12884" t="str">
        <f>T("2018")</f>
        <v>2018</v>
      </c>
      <c r="B12884" t="str">
        <f>T("FISICO                                            ")</f>
        <v xml:space="preserve">FISICO                                            </v>
      </c>
      <c r="C12884" t="str">
        <f>T("SALAMANCA           ")</f>
        <v xml:space="preserve">SALAMANCA           </v>
      </c>
      <c r="D12884" t="str">
        <f>T("GOYA                ")</f>
        <v xml:space="preserve">GOYA                </v>
      </c>
      <c r="E12884" t="str">
        <f>T("TU ")</f>
        <v xml:space="preserve">TU </v>
      </c>
      <c r="F12884" t="str">
        <f>T("TURISMOS       ")</f>
        <v xml:space="preserve">TURISMOS       </v>
      </c>
      <c r="G12884" t="str">
        <f>T("De menos de 8 CABALLOS FISCALES                   ")</f>
        <v xml:space="preserve">De menos de 8 CABALLOS FISCALES                   </v>
      </c>
      <c r="I12884">
        <v>12</v>
      </c>
    </row>
    <row r="12885" spans="1:9">
      <c r="A12885" t="str">
        <f>T("2018")</f>
        <v>2018</v>
      </c>
      <c r="B12885" t="str">
        <f>T("FISICO                                            ")</f>
        <v xml:space="preserve">FISICO                                            </v>
      </c>
      <c r="C12885" t="str">
        <f>T("SALAMANCA           ")</f>
        <v xml:space="preserve">SALAMANCA           </v>
      </c>
      <c r="D12885" t="str">
        <f>T("GOYA                ")</f>
        <v xml:space="preserve">GOYA                </v>
      </c>
      <c r="E12885" t="str">
        <f>T("TU ")</f>
        <v xml:space="preserve">TU </v>
      </c>
      <c r="F12885" t="str">
        <f>T("TURISMOS       ")</f>
        <v xml:space="preserve">TURISMOS       </v>
      </c>
      <c r="G12885" t="str">
        <f>T("De 8 a 11,99 CABALLOS FISCALES                    ")</f>
        <v xml:space="preserve">De 8 a 11,99 CABALLOS FISCALES                    </v>
      </c>
      <c r="I12885">
        <v>120</v>
      </c>
    </row>
    <row r="12886" spans="1:9">
      <c r="A12886" t="str">
        <f>T("2018")</f>
        <v>2018</v>
      </c>
      <c r="B12886" t="str">
        <f>T("FISICO                                            ")</f>
        <v xml:space="preserve">FISICO                                            </v>
      </c>
      <c r="C12886" t="str">
        <f>T("SALAMANCA           ")</f>
        <v xml:space="preserve">SALAMANCA           </v>
      </c>
      <c r="D12886" t="str">
        <f>T("GOYA                ")</f>
        <v xml:space="preserve">GOYA                </v>
      </c>
      <c r="E12886" t="str">
        <f>T("TU ")</f>
        <v xml:space="preserve">TU </v>
      </c>
      <c r="F12886" t="str">
        <f>T("TURISMOS       ")</f>
        <v xml:space="preserve">TURISMOS       </v>
      </c>
      <c r="G12886" t="str">
        <f>T("De 12 a 15,99 CABALLOS FISCALES                   ")</f>
        <v xml:space="preserve">De 12 a 15,99 CABALLOS FISCALES                   </v>
      </c>
      <c r="I12886">
        <v>84</v>
      </c>
    </row>
    <row r="12887" spans="1:9">
      <c r="A12887" t="str">
        <f>T("2018")</f>
        <v>2018</v>
      </c>
      <c r="B12887" t="str">
        <f>T("FISICO                                            ")</f>
        <v xml:space="preserve">FISICO                                            </v>
      </c>
      <c r="C12887" t="str">
        <f>T("SALAMANCA           ")</f>
        <v xml:space="preserve">SALAMANCA           </v>
      </c>
      <c r="D12887" t="str">
        <f>T("GOYA                ")</f>
        <v xml:space="preserve">GOYA                </v>
      </c>
      <c r="E12887" t="str">
        <f>T("TU ")</f>
        <v xml:space="preserve">TU </v>
      </c>
      <c r="F12887" t="str">
        <f>T("TURISMOS       ")</f>
        <v xml:space="preserve">TURISMOS       </v>
      </c>
      <c r="G12887" t="str">
        <f>T("De 16 a 19,99 CABALLOS FISCALES                   ")</f>
        <v xml:space="preserve">De 16 a 19,99 CABALLOS FISCALES                   </v>
      </c>
      <c r="I12887">
        <v>21</v>
      </c>
    </row>
    <row r="12888" spans="1:9">
      <c r="A12888" t="str">
        <f>T("2018")</f>
        <v>2018</v>
      </c>
      <c r="B12888" t="str">
        <f>T("FISICO                                            ")</f>
        <v xml:space="preserve">FISICO                                            </v>
      </c>
      <c r="C12888" t="str">
        <f>T("SALAMANCA           ")</f>
        <v xml:space="preserve">SALAMANCA           </v>
      </c>
      <c r="D12888" t="str">
        <f>T("GOYA                ")</f>
        <v xml:space="preserve">GOYA                </v>
      </c>
      <c r="E12888" t="str">
        <f>T("TU ")</f>
        <v xml:space="preserve">TU </v>
      </c>
      <c r="F12888" t="str">
        <f>T("TURISMOS       ")</f>
        <v xml:space="preserve">TURISMOS       </v>
      </c>
      <c r="G12888" t="str">
        <f>T("De 20 CABALLOS FISCALES en adelante               ")</f>
        <v xml:space="preserve">De 20 CABALLOS FISCALES en adelante               </v>
      </c>
      <c r="I12888">
        <v>15</v>
      </c>
    </row>
    <row r="12889" spans="1:9">
      <c r="A12889" t="str">
        <f>T("2018")</f>
        <v>2018</v>
      </c>
      <c r="B12889" t="str">
        <f>T("FISICO                                            ")</f>
        <v xml:space="preserve">FISICO                                            </v>
      </c>
      <c r="C12889" t="str">
        <f>T("SALAMANCA           ")</f>
        <v xml:space="preserve">SALAMANCA           </v>
      </c>
      <c r="D12889" t="str">
        <f>T("FUENTE DEL BERRO    ")</f>
        <v xml:space="preserve">FUENTE DEL BERRO    </v>
      </c>
      <c r="E12889" t="str">
        <f>T("TU ")</f>
        <v xml:space="preserve">TU </v>
      </c>
      <c r="F12889" t="str">
        <f>T("TURISMOS       ")</f>
        <v xml:space="preserve">TURISMOS       </v>
      </c>
      <c r="G12889" t="str">
        <f>T("De menos de 8 CABALLOS FISCALES                   ")</f>
        <v xml:space="preserve">De menos de 8 CABALLOS FISCALES                   </v>
      </c>
      <c r="I12889">
        <v>10</v>
      </c>
    </row>
    <row r="12890" spans="1:9">
      <c r="A12890" t="str">
        <f>T("2018")</f>
        <v>2018</v>
      </c>
      <c r="B12890" t="str">
        <f>T("FISICO                                            ")</f>
        <v xml:space="preserve">FISICO                                            </v>
      </c>
      <c r="C12890" t="str">
        <f>T("SALAMANCA           ")</f>
        <v xml:space="preserve">SALAMANCA           </v>
      </c>
      <c r="D12890" t="str">
        <f>T("FUENTE DEL BERRO    ")</f>
        <v xml:space="preserve">FUENTE DEL BERRO    </v>
      </c>
      <c r="E12890" t="str">
        <f>T("TU ")</f>
        <v xml:space="preserve">TU </v>
      </c>
      <c r="F12890" t="str">
        <f>T("TURISMOS       ")</f>
        <v xml:space="preserve">TURISMOS       </v>
      </c>
      <c r="G12890" t="str">
        <f>T("De 8 a 11,99 CABALLOS FISCALES                    ")</f>
        <v xml:space="preserve">De 8 a 11,99 CABALLOS FISCALES                    </v>
      </c>
      <c r="I12890">
        <v>82</v>
      </c>
    </row>
    <row r="12891" spans="1:9">
      <c r="A12891" t="str">
        <f>T("2018")</f>
        <v>2018</v>
      </c>
      <c r="B12891" t="str">
        <f>T("FISICO                                            ")</f>
        <v xml:space="preserve">FISICO                                            </v>
      </c>
      <c r="C12891" t="str">
        <f>T("SALAMANCA           ")</f>
        <v xml:space="preserve">SALAMANCA           </v>
      </c>
      <c r="D12891" t="str">
        <f>T("FUENTE DEL BERRO    ")</f>
        <v xml:space="preserve">FUENTE DEL BERRO    </v>
      </c>
      <c r="E12891" t="str">
        <f>T("TU ")</f>
        <v xml:space="preserve">TU </v>
      </c>
      <c r="F12891" t="str">
        <f>T("TURISMOS       ")</f>
        <v xml:space="preserve">TURISMOS       </v>
      </c>
      <c r="G12891" t="str">
        <f>T("De 12 a 15,99 CABALLOS FISCALES                   ")</f>
        <v xml:space="preserve">De 12 a 15,99 CABALLOS FISCALES                   </v>
      </c>
      <c r="I12891">
        <v>84</v>
      </c>
    </row>
    <row r="12892" spans="1:9">
      <c r="A12892" t="str">
        <f>T("2018")</f>
        <v>2018</v>
      </c>
      <c r="B12892" t="str">
        <f>T("FISICO                                            ")</f>
        <v xml:space="preserve">FISICO                                            </v>
      </c>
      <c r="C12892" t="str">
        <f>T("SALAMANCA           ")</f>
        <v xml:space="preserve">SALAMANCA           </v>
      </c>
      <c r="D12892" t="str">
        <f>T("FUENTE DEL BERRO    ")</f>
        <v xml:space="preserve">FUENTE DEL BERRO    </v>
      </c>
      <c r="E12892" t="str">
        <f>T("TU ")</f>
        <v xml:space="preserve">TU </v>
      </c>
      <c r="F12892" t="str">
        <f>T("TURISMOS       ")</f>
        <v xml:space="preserve">TURISMOS       </v>
      </c>
      <c r="G12892" t="str">
        <f>T("De 16 a 19,99 CABALLOS FISCALES                   ")</f>
        <v xml:space="preserve">De 16 a 19,99 CABALLOS FISCALES                   </v>
      </c>
      <c r="I12892">
        <v>11</v>
      </c>
    </row>
    <row r="12893" spans="1:9">
      <c r="A12893" t="str">
        <f>T("2018")</f>
        <v>2018</v>
      </c>
      <c r="B12893" t="str">
        <f>T("FISICO                                            ")</f>
        <v xml:space="preserve">FISICO                                            </v>
      </c>
      <c r="C12893" t="str">
        <f>T("SALAMANCA           ")</f>
        <v xml:space="preserve">SALAMANCA           </v>
      </c>
      <c r="D12893" t="str">
        <f>T("FUENTE DEL BERRO    ")</f>
        <v xml:space="preserve">FUENTE DEL BERRO    </v>
      </c>
      <c r="E12893" t="str">
        <f>T("TU ")</f>
        <v xml:space="preserve">TU </v>
      </c>
      <c r="F12893" t="str">
        <f>T("TURISMOS       ")</f>
        <v xml:space="preserve">TURISMOS       </v>
      </c>
      <c r="G12893" t="str">
        <f>T("De 20 CABALLOS FISCALES en adelante               ")</f>
        <v xml:space="preserve">De 20 CABALLOS FISCALES en adelante               </v>
      </c>
      <c r="I12893">
        <v>6</v>
      </c>
    </row>
    <row r="12894" spans="1:9">
      <c r="A12894" t="str">
        <f>T("2018")</f>
        <v>2018</v>
      </c>
      <c r="B12894" t="str">
        <f>T("FISICO                                            ")</f>
        <v xml:space="preserve">FISICO                                            </v>
      </c>
      <c r="C12894" t="str">
        <f>T("SALAMANCA           ")</f>
        <v xml:space="preserve">SALAMANCA           </v>
      </c>
      <c r="D12894" t="str">
        <f>T("GUINDALERA          ")</f>
        <v xml:space="preserve">GUINDALERA          </v>
      </c>
      <c r="E12894" t="str">
        <f>T("TU ")</f>
        <v xml:space="preserve">TU </v>
      </c>
      <c r="F12894" t="str">
        <f>T("TURISMOS       ")</f>
        <v xml:space="preserve">TURISMOS       </v>
      </c>
      <c r="G12894" t="str">
        <f>T("De menos de 8 CABALLOS FISCALES                   ")</f>
        <v xml:space="preserve">De menos de 8 CABALLOS FISCALES                   </v>
      </c>
      <c r="I12894">
        <v>16</v>
      </c>
    </row>
    <row r="12895" spans="1:9">
      <c r="A12895" t="str">
        <f>T("2018")</f>
        <v>2018</v>
      </c>
      <c r="B12895" t="str">
        <f>T("FISICO                                            ")</f>
        <v xml:space="preserve">FISICO                                            </v>
      </c>
      <c r="C12895" t="str">
        <f>T("SALAMANCA           ")</f>
        <v xml:space="preserve">SALAMANCA           </v>
      </c>
      <c r="D12895" t="str">
        <f>T("GUINDALERA          ")</f>
        <v xml:space="preserve">GUINDALERA          </v>
      </c>
      <c r="E12895" t="str">
        <f>T("TU ")</f>
        <v xml:space="preserve">TU </v>
      </c>
      <c r="F12895" t="str">
        <f>T("TURISMOS       ")</f>
        <v xml:space="preserve">TURISMOS       </v>
      </c>
      <c r="G12895" t="str">
        <f>T("De 8 a 11,99 CABALLOS FISCALES                    ")</f>
        <v xml:space="preserve">De 8 a 11,99 CABALLOS FISCALES                    </v>
      </c>
      <c r="I12895">
        <v>122</v>
      </c>
    </row>
    <row r="12896" spans="1:9">
      <c r="A12896" t="str">
        <f>T("2018")</f>
        <v>2018</v>
      </c>
      <c r="B12896" t="str">
        <f>T("FISICO                                            ")</f>
        <v xml:space="preserve">FISICO                                            </v>
      </c>
      <c r="C12896" t="str">
        <f>T("SALAMANCA           ")</f>
        <v xml:space="preserve">SALAMANCA           </v>
      </c>
      <c r="D12896" t="str">
        <f>T("GUINDALERA          ")</f>
        <v xml:space="preserve">GUINDALERA          </v>
      </c>
      <c r="E12896" t="str">
        <f>T("TU ")</f>
        <v xml:space="preserve">TU </v>
      </c>
      <c r="F12896" t="str">
        <f>T("TURISMOS       ")</f>
        <v xml:space="preserve">TURISMOS       </v>
      </c>
      <c r="G12896" t="str">
        <f>T("De 12 a 15,99 CABALLOS FISCALES                   ")</f>
        <v xml:space="preserve">De 12 a 15,99 CABALLOS FISCALES                   </v>
      </c>
      <c r="I12896">
        <v>137</v>
      </c>
    </row>
    <row r="12897" spans="1:9">
      <c r="A12897" t="str">
        <f>T("2018")</f>
        <v>2018</v>
      </c>
      <c r="B12897" t="str">
        <f>T("FISICO                                            ")</f>
        <v xml:space="preserve">FISICO                                            </v>
      </c>
      <c r="C12897" t="str">
        <f>T("SALAMANCA           ")</f>
        <v xml:space="preserve">SALAMANCA           </v>
      </c>
      <c r="D12897" t="str">
        <f>T("GUINDALERA          ")</f>
        <v xml:space="preserve">GUINDALERA          </v>
      </c>
      <c r="E12897" t="str">
        <f>T("TU ")</f>
        <v xml:space="preserve">TU </v>
      </c>
      <c r="F12897" t="str">
        <f>T("TURISMOS       ")</f>
        <v xml:space="preserve">TURISMOS       </v>
      </c>
      <c r="G12897" t="str">
        <f>T("De 16 a 19,99 CABALLOS FISCALES                   ")</f>
        <v xml:space="preserve">De 16 a 19,99 CABALLOS FISCALES                   </v>
      </c>
      <c r="I12897">
        <v>21</v>
      </c>
    </row>
    <row r="12898" spans="1:9">
      <c r="A12898" t="str">
        <f>T("2018")</f>
        <v>2018</v>
      </c>
      <c r="B12898" t="str">
        <f>T("FISICO                                            ")</f>
        <v xml:space="preserve">FISICO                                            </v>
      </c>
      <c r="C12898" t="str">
        <f>T("SALAMANCA           ")</f>
        <v xml:space="preserve">SALAMANCA           </v>
      </c>
      <c r="D12898" t="str">
        <f>T("GUINDALERA          ")</f>
        <v xml:space="preserve">GUINDALERA          </v>
      </c>
      <c r="E12898" t="str">
        <f>T("TU ")</f>
        <v xml:space="preserve">TU </v>
      </c>
      <c r="F12898" t="str">
        <f>T("TURISMOS       ")</f>
        <v xml:space="preserve">TURISMOS       </v>
      </c>
      <c r="G12898" t="str">
        <f>T("De 20 CABALLOS FISCALES en adelante               ")</f>
        <v xml:space="preserve">De 20 CABALLOS FISCALES en adelante               </v>
      </c>
      <c r="I12898">
        <v>9</v>
      </c>
    </row>
    <row r="12899" spans="1:9">
      <c r="A12899" t="str">
        <f>T("2018")</f>
        <v>2018</v>
      </c>
      <c r="B12899" t="str">
        <f>T("FISICO                                            ")</f>
        <v xml:space="preserve">FISICO                                            </v>
      </c>
      <c r="C12899" t="str">
        <f>T("SALAMANCA           ")</f>
        <v xml:space="preserve">SALAMANCA           </v>
      </c>
      <c r="D12899" t="str">
        <f>T("LISTA               ")</f>
        <v xml:space="preserve">LISTA               </v>
      </c>
      <c r="E12899" t="str">
        <f>T("TU ")</f>
        <v xml:space="preserve">TU </v>
      </c>
      <c r="F12899" t="str">
        <f>T("TURISMOS       ")</f>
        <v xml:space="preserve">TURISMOS       </v>
      </c>
      <c r="G12899" t="str">
        <f>T("De menos de 8 CABALLOS FISCALES                   ")</f>
        <v xml:space="preserve">De menos de 8 CABALLOS FISCALES                   </v>
      </c>
      <c r="I12899">
        <v>7</v>
      </c>
    </row>
    <row r="12900" spans="1:9">
      <c r="A12900" t="str">
        <f>T("2018")</f>
        <v>2018</v>
      </c>
      <c r="B12900" t="str">
        <f>T("FISICO                                            ")</f>
        <v xml:space="preserve">FISICO                                            </v>
      </c>
      <c r="C12900" t="str">
        <f>T("SALAMANCA           ")</f>
        <v xml:space="preserve">SALAMANCA           </v>
      </c>
      <c r="D12900" t="str">
        <f>T("LISTA               ")</f>
        <v xml:space="preserve">LISTA               </v>
      </c>
      <c r="E12900" t="str">
        <f>T("TU ")</f>
        <v xml:space="preserve">TU </v>
      </c>
      <c r="F12900" t="str">
        <f>T("TURISMOS       ")</f>
        <v xml:space="preserve">TURISMOS       </v>
      </c>
      <c r="G12900" t="str">
        <f>T("De 8 a 11,99 CABALLOS FISCALES                    ")</f>
        <v xml:space="preserve">De 8 a 11,99 CABALLOS FISCALES                    </v>
      </c>
      <c r="I12900">
        <v>70</v>
      </c>
    </row>
    <row r="12901" spans="1:9">
      <c r="A12901" t="str">
        <f>T("2018")</f>
        <v>2018</v>
      </c>
      <c r="B12901" t="str">
        <f>T("FISICO                                            ")</f>
        <v xml:space="preserve">FISICO                                            </v>
      </c>
      <c r="C12901" t="str">
        <f>T("SALAMANCA           ")</f>
        <v xml:space="preserve">SALAMANCA           </v>
      </c>
      <c r="D12901" t="str">
        <f>T("LISTA               ")</f>
        <v xml:space="preserve">LISTA               </v>
      </c>
      <c r="E12901" t="str">
        <f>T("TU ")</f>
        <v xml:space="preserve">TU </v>
      </c>
      <c r="F12901" t="str">
        <f>T("TURISMOS       ")</f>
        <v xml:space="preserve">TURISMOS       </v>
      </c>
      <c r="G12901" t="str">
        <f>T("De 12 a 15,99 CABALLOS FISCALES                   ")</f>
        <v xml:space="preserve">De 12 a 15,99 CABALLOS FISCALES                   </v>
      </c>
      <c r="I12901">
        <v>86</v>
      </c>
    </row>
    <row r="12902" spans="1:9">
      <c r="A12902" t="str">
        <f>T("2018")</f>
        <v>2018</v>
      </c>
      <c r="B12902" t="str">
        <f>T("FISICO                                            ")</f>
        <v xml:space="preserve">FISICO                                            </v>
      </c>
      <c r="C12902" t="str">
        <f>T("SALAMANCA           ")</f>
        <v xml:space="preserve">SALAMANCA           </v>
      </c>
      <c r="D12902" t="str">
        <f>T("LISTA               ")</f>
        <v xml:space="preserve">LISTA               </v>
      </c>
      <c r="E12902" t="str">
        <f>T("TU ")</f>
        <v xml:space="preserve">TU </v>
      </c>
      <c r="F12902" t="str">
        <f>T("TURISMOS       ")</f>
        <v xml:space="preserve">TURISMOS       </v>
      </c>
      <c r="G12902" t="str">
        <f>T("De 16 a 19,99 CABALLOS FISCALES                   ")</f>
        <v xml:space="preserve">De 16 a 19,99 CABALLOS FISCALES                   </v>
      </c>
      <c r="I12902">
        <v>17</v>
      </c>
    </row>
    <row r="12903" spans="1:9">
      <c r="A12903" t="str">
        <f>T("2018")</f>
        <v>2018</v>
      </c>
      <c r="B12903" t="str">
        <f>T("FISICO                                            ")</f>
        <v xml:space="preserve">FISICO                                            </v>
      </c>
      <c r="C12903" t="str">
        <f>T("SALAMANCA           ")</f>
        <v xml:space="preserve">SALAMANCA           </v>
      </c>
      <c r="D12903" t="str">
        <f>T("LISTA               ")</f>
        <v xml:space="preserve">LISTA               </v>
      </c>
      <c r="E12903" t="str">
        <f>T("TU ")</f>
        <v xml:space="preserve">TU </v>
      </c>
      <c r="F12903" t="str">
        <f>T("TURISMOS       ")</f>
        <v xml:space="preserve">TURISMOS       </v>
      </c>
      <c r="G12903" t="str">
        <f>T("De 20 CABALLOS FISCALES en adelante               ")</f>
        <v xml:space="preserve">De 20 CABALLOS FISCALES en adelante               </v>
      </c>
      <c r="I12903">
        <v>11</v>
      </c>
    </row>
    <row r="12904" spans="1:9">
      <c r="A12904" t="str">
        <f>T("2018")</f>
        <v>2018</v>
      </c>
      <c r="B12904" t="str">
        <f>T("FISICO                                            ")</f>
        <v xml:space="preserve">FISICO                                            </v>
      </c>
      <c r="C12904" t="str">
        <f>T("SALAMANCA           ")</f>
        <v xml:space="preserve">SALAMANCA           </v>
      </c>
      <c r="D12904" t="str">
        <f>T("CASTELLANA          ")</f>
        <v xml:space="preserve">CASTELLANA          </v>
      </c>
      <c r="E12904" t="str">
        <f>T("TU ")</f>
        <v xml:space="preserve">TU </v>
      </c>
      <c r="F12904" t="str">
        <f>T("TURISMOS       ")</f>
        <v xml:space="preserve">TURISMOS       </v>
      </c>
      <c r="G12904" t="str">
        <f>T("De menos de 8 CABALLOS FISCALES                   ")</f>
        <v xml:space="preserve">De menos de 8 CABALLOS FISCALES                   </v>
      </c>
      <c r="I12904">
        <v>13</v>
      </c>
    </row>
    <row r="12905" spans="1:9">
      <c r="A12905" t="str">
        <f>T("2018")</f>
        <v>2018</v>
      </c>
      <c r="B12905" t="str">
        <f>T("FISICO                                            ")</f>
        <v xml:space="preserve">FISICO                                            </v>
      </c>
      <c r="C12905" t="str">
        <f>T("SALAMANCA           ")</f>
        <v xml:space="preserve">SALAMANCA           </v>
      </c>
      <c r="D12905" t="str">
        <f>T("CASTELLANA          ")</f>
        <v xml:space="preserve">CASTELLANA          </v>
      </c>
      <c r="E12905" t="str">
        <f>T("TU ")</f>
        <v xml:space="preserve">TU </v>
      </c>
      <c r="F12905" t="str">
        <f>T("TURISMOS       ")</f>
        <v xml:space="preserve">TURISMOS       </v>
      </c>
      <c r="G12905" t="str">
        <f>T("De 8 a 11,99 CABALLOS FISCALES                    ")</f>
        <v xml:space="preserve">De 8 a 11,99 CABALLOS FISCALES                    </v>
      </c>
      <c r="I12905">
        <v>118</v>
      </c>
    </row>
    <row r="12906" spans="1:9">
      <c r="A12906" t="str">
        <f>T("2018")</f>
        <v>2018</v>
      </c>
      <c r="B12906" t="str">
        <f>T("FISICO                                            ")</f>
        <v xml:space="preserve">FISICO                                            </v>
      </c>
      <c r="C12906" t="str">
        <f>T("SALAMANCA           ")</f>
        <v xml:space="preserve">SALAMANCA           </v>
      </c>
      <c r="D12906" t="str">
        <f>T("CASTELLANA          ")</f>
        <v xml:space="preserve">CASTELLANA          </v>
      </c>
      <c r="E12906" t="str">
        <f>T("TU ")</f>
        <v xml:space="preserve">TU </v>
      </c>
      <c r="F12906" t="str">
        <f>T("TURISMOS       ")</f>
        <v xml:space="preserve">TURISMOS       </v>
      </c>
      <c r="G12906" t="str">
        <f>T("De 12 a 15,99 CABALLOS FISCALES                   ")</f>
        <v xml:space="preserve">De 12 a 15,99 CABALLOS FISCALES                   </v>
      </c>
      <c r="I12906">
        <v>124</v>
      </c>
    </row>
    <row r="12907" spans="1:9">
      <c r="A12907" t="str">
        <f>T("2018")</f>
        <v>2018</v>
      </c>
      <c r="B12907" t="str">
        <f>T("FISICO                                            ")</f>
        <v xml:space="preserve">FISICO                                            </v>
      </c>
      <c r="C12907" t="str">
        <f>T("SALAMANCA           ")</f>
        <v xml:space="preserve">SALAMANCA           </v>
      </c>
      <c r="D12907" t="str">
        <f>T("CASTELLANA          ")</f>
        <v xml:space="preserve">CASTELLANA          </v>
      </c>
      <c r="E12907" t="str">
        <f>T("TU ")</f>
        <v xml:space="preserve">TU </v>
      </c>
      <c r="F12907" t="str">
        <f>T("TURISMOS       ")</f>
        <v xml:space="preserve">TURISMOS       </v>
      </c>
      <c r="G12907" t="str">
        <f>T("De 16 a 19,99 CABALLOS FISCALES                   ")</f>
        <v xml:space="preserve">De 16 a 19,99 CABALLOS FISCALES                   </v>
      </c>
      <c r="I12907">
        <v>48</v>
      </c>
    </row>
    <row r="12908" spans="1:9">
      <c r="A12908" t="str">
        <f>T("2018")</f>
        <v>2018</v>
      </c>
      <c r="B12908" t="str">
        <f>T("FISICO                                            ")</f>
        <v xml:space="preserve">FISICO                                            </v>
      </c>
      <c r="C12908" t="str">
        <f>T("SALAMANCA           ")</f>
        <v xml:space="preserve">SALAMANCA           </v>
      </c>
      <c r="D12908" t="str">
        <f>T("CASTELLANA          ")</f>
        <v xml:space="preserve">CASTELLANA          </v>
      </c>
      <c r="E12908" t="str">
        <f>T("TU ")</f>
        <v xml:space="preserve">TU </v>
      </c>
      <c r="F12908" t="str">
        <f>T("TURISMOS       ")</f>
        <v xml:space="preserve">TURISMOS       </v>
      </c>
      <c r="G12908" t="str">
        <f>T("De 20 CABALLOS FISCALES en adelante               ")</f>
        <v xml:space="preserve">De 20 CABALLOS FISCALES en adelante               </v>
      </c>
      <c r="I12908">
        <v>32</v>
      </c>
    </row>
    <row r="12909" spans="1:9">
      <c r="A12909" t="str">
        <f>T("2018")</f>
        <v>2018</v>
      </c>
      <c r="B12909" t="str">
        <f>T("JURIDICO                                          ")</f>
        <v xml:space="preserve">JURIDICO                                          </v>
      </c>
      <c r="C12909" t="str">
        <f>T("SALAMANCA           ")</f>
        <v xml:space="preserve">SALAMANCA           </v>
      </c>
      <c r="D12909" t="str">
        <f>T("RECOLETOS           ")</f>
        <v xml:space="preserve">RECOLETOS           </v>
      </c>
      <c r="E12909" t="str">
        <f>T("TU ")</f>
        <v xml:space="preserve">TU </v>
      </c>
      <c r="F12909" t="str">
        <f>T("TURISMOS       ")</f>
        <v xml:space="preserve">TURISMOS       </v>
      </c>
      <c r="G12909" t="str">
        <f>T("De menos de 8 CABALLOS FISCALES                   ")</f>
        <v xml:space="preserve">De menos de 8 CABALLOS FISCALES                   </v>
      </c>
      <c r="I12909">
        <v>1</v>
      </c>
    </row>
    <row r="12910" spans="1:9">
      <c r="A12910" t="str">
        <f>T("2018")</f>
        <v>2018</v>
      </c>
      <c r="B12910" t="str">
        <f>T("JURIDICO                                          ")</f>
        <v xml:space="preserve">JURIDICO                                          </v>
      </c>
      <c r="C12910" t="str">
        <f>T("SALAMANCA           ")</f>
        <v xml:space="preserve">SALAMANCA           </v>
      </c>
      <c r="D12910" t="str">
        <f>T("RECOLETOS           ")</f>
        <v xml:space="preserve">RECOLETOS           </v>
      </c>
      <c r="E12910" t="str">
        <f>T("TU ")</f>
        <v xml:space="preserve">TU </v>
      </c>
      <c r="F12910" t="str">
        <f>T("TURISMOS       ")</f>
        <v xml:space="preserve">TURISMOS       </v>
      </c>
      <c r="G12910" t="str">
        <f>T("De 8 a 11,99 CABALLOS FISCALES                    ")</f>
        <v xml:space="preserve">De 8 a 11,99 CABALLOS FISCALES                    </v>
      </c>
      <c r="I12910">
        <v>30</v>
      </c>
    </row>
    <row r="12911" spans="1:9">
      <c r="A12911" t="str">
        <f>T("2018")</f>
        <v>2018</v>
      </c>
      <c r="B12911" t="str">
        <f>T("JURIDICO                                          ")</f>
        <v xml:space="preserve">JURIDICO                                          </v>
      </c>
      <c r="C12911" t="str">
        <f>T("SALAMANCA           ")</f>
        <v xml:space="preserve">SALAMANCA           </v>
      </c>
      <c r="D12911" t="str">
        <f>T("RECOLETOS           ")</f>
        <v xml:space="preserve">RECOLETOS           </v>
      </c>
      <c r="E12911" t="str">
        <f>T("TU ")</f>
        <v xml:space="preserve">TU </v>
      </c>
      <c r="F12911" t="str">
        <f>T("TURISMOS       ")</f>
        <v xml:space="preserve">TURISMOS       </v>
      </c>
      <c r="G12911" t="str">
        <f>T("De 12 a 15,99 CABALLOS FISCALES                   ")</f>
        <v xml:space="preserve">De 12 a 15,99 CABALLOS FISCALES                   </v>
      </c>
      <c r="I12911">
        <v>35</v>
      </c>
    </row>
    <row r="12912" spans="1:9">
      <c r="A12912" t="str">
        <f>T("2018")</f>
        <v>2018</v>
      </c>
      <c r="B12912" t="str">
        <f>T("JURIDICO                                          ")</f>
        <v xml:space="preserve">JURIDICO                                          </v>
      </c>
      <c r="C12912" t="str">
        <f>T("SALAMANCA           ")</f>
        <v xml:space="preserve">SALAMANCA           </v>
      </c>
      <c r="D12912" t="str">
        <f>T("RECOLETOS           ")</f>
        <v xml:space="preserve">RECOLETOS           </v>
      </c>
      <c r="E12912" t="str">
        <f>T("TU ")</f>
        <v xml:space="preserve">TU </v>
      </c>
      <c r="F12912" t="str">
        <f>T("TURISMOS       ")</f>
        <v xml:space="preserve">TURISMOS       </v>
      </c>
      <c r="G12912" t="str">
        <f>T("De 16 a 19,99 CABALLOS FISCALES                   ")</f>
        <v xml:space="preserve">De 16 a 19,99 CABALLOS FISCALES                   </v>
      </c>
      <c r="I12912">
        <v>12</v>
      </c>
    </row>
    <row r="12913" spans="1:9">
      <c r="A12913" t="str">
        <f>T("2018")</f>
        <v>2018</v>
      </c>
      <c r="B12913" t="str">
        <f>T("JURIDICO                                          ")</f>
        <v xml:space="preserve">JURIDICO                                          </v>
      </c>
      <c r="C12913" t="str">
        <f>T("SALAMANCA           ")</f>
        <v xml:space="preserve">SALAMANCA           </v>
      </c>
      <c r="D12913" t="str">
        <f>T("RECOLETOS           ")</f>
        <v xml:space="preserve">RECOLETOS           </v>
      </c>
      <c r="E12913" t="str">
        <f>T("TU ")</f>
        <v xml:space="preserve">TU </v>
      </c>
      <c r="F12913" t="str">
        <f>T("TURISMOS       ")</f>
        <v xml:space="preserve">TURISMOS       </v>
      </c>
      <c r="G12913" t="str">
        <f>T("De 20 CABALLOS FISCALES en adelante               ")</f>
        <v xml:space="preserve">De 20 CABALLOS FISCALES en adelante               </v>
      </c>
      <c r="I12913">
        <v>15</v>
      </c>
    </row>
    <row r="12914" spans="1:9">
      <c r="A12914" t="str">
        <f>T("2018")</f>
        <v>2018</v>
      </c>
      <c r="B12914" t="str">
        <f>T("JURIDICO                                          ")</f>
        <v xml:space="preserve">JURIDICO                                          </v>
      </c>
      <c r="C12914" t="str">
        <f>T("SALAMANCA           ")</f>
        <v xml:space="preserve">SALAMANCA           </v>
      </c>
      <c r="D12914" t="str">
        <f>T("GOYA                ")</f>
        <v xml:space="preserve">GOYA                </v>
      </c>
      <c r="E12914" t="str">
        <f>T("TU ")</f>
        <v xml:space="preserve">TU </v>
      </c>
      <c r="F12914" t="str">
        <f>T("TURISMOS       ")</f>
        <v xml:space="preserve">TURISMOS       </v>
      </c>
      <c r="G12914" t="str">
        <f>T("De menos de 8 CABALLOS FISCALES                   ")</f>
        <v xml:space="preserve">De menos de 8 CABALLOS FISCALES                   </v>
      </c>
      <c r="I12914">
        <v>1</v>
      </c>
    </row>
    <row r="12915" spans="1:9">
      <c r="A12915" t="str">
        <f>T("2018")</f>
        <v>2018</v>
      </c>
      <c r="B12915" t="str">
        <f>T("JURIDICO                                          ")</f>
        <v xml:space="preserve">JURIDICO                                          </v>
      </c>
      <c r="C12915" t="str">
        <f>T("SALAMANCA           ")</f>
        <v xml:space="preserve">SALAMANCA           </v>
      </c>
      <c r="D12915" t="str">
        <f>T("GOYA                ")</f>
        <v xml:space="preserve">GOYA                </v>
      </c>
      <c r="E12915" t="str">
        <f>T("TU ")</f>
        <v xml:space="preserve">TU </v>
      </c>
      <c r="F12915" t="str">
        <f>T("TURISMOS       ")</f>
        <v xml:space="preserve">TURISMOS       </v>
      </c>
      <c r="G12915" t="str">
        <f>T("De 8 a 11,99 CABALLOS FISCALES                    ")</f>
        <v xml:space="preserve">De 8 a 11,99 CABALLOS FISCALES                    </v>
      </c>
      <c r="I12915">
        <v>13</v>
      </c>
    </row>
    <row r="12916" spans="1:9">
      <c r="A12916" t="str">
        <f>T("2018")</f>
        <v>2018</v>
      </c>
      <c r="B12916" t="str">
        <f>T("JURIDICO                                          ")</f>
        <v xml:space="preserve">JURIDICO                                          </v>
      </c>
      <c r="C12916" t="str">
        <f>T("SALAMANCA           ")</f>
        <v xml:space="preserve">SALAMANCA           </v>
      </c>
      <c r="D12916" t="str">
        <f>T("GOYA                ")</f>
        <v xml:space="preserve">GOYA                </v>
      </c>
      <c r="E12916" t="str">
        <f>T("TU ")</f>
        <v xml:space="preserve">TU </v>
      </c>
      <c r="F12916" t="str">
        <f>T("TURISMOS       ")</f>
        <v xml:space="preserve">TURISMOS       </v>
      </c>
      <c r="G12916" t="str">
        <f>T("De 12 a 15,99 CABALLOS FISCALES                   ")</f>
        <v xml:space="preserve">De 12 a 15,99 CABALLOS FISCALES                   </v>
      </c>
      <c r="I12916">
        <v>10</v>
      </c>
    </row>
    <row r="12917" spans="1:9">
      <c r="A12917" t="str">
        <f>T("2018")</f>
        <v>2018</v>
      </c>
      <c r="B12917" t="str">
        <f>T("JURIDICO                                          ")</f>
        <v xml:space="preserve">JURIDICO                                          </v>
      </c>
      <c r="C12917" t="str">
        <f>T("SALAMANCA           ")</f>
        <v xml:space="preserve">SALAMANCA           </v>
      </c>
      <c r="D12917" t="str">
        <f>T("GOYA                ")</f>
        <v xml:space="preserve">GOYA                </v>
      </c>
      <c r="E12917" t="str">
        <f>T("TU ")</f>
        <v xml:space="preserve">TU </v>
      </c>
      <c r="F12917" t="str">
        <f>T("TURISMOS       ")</f>
        <v xml:space="preserve">TURISMOS       </v>
      </c>
      <c r="G12917" t="str">
        <f>T("De 16 a 19,99 CABALLOS FISCALES                   ")</f>
        <v xml:space="preserve">De 16 a 19,99 CABALLOS FISCALES                   </v>
      </c>
      <c r="I12917">
        <v>12</v>
      </c>
    </row>
    <row r="12918" spans="1:9">
      <c r="A12918" t="str">
        <f>T("2018")</f>
        <v>2018</v>
      </c>
      <c r="B12918" t="str">
        <f>T("JURIDICO                                          ")</f>
        <v xml:space="preserve">JURIDICO                                          </v>
      </c>
      <c r="C12918" t="str">
        <f>T("SALAMANCA           ")</f>
        <v xml:space="preserve">SALAMANCA           </v>
      </c>
      <c r="D12918" t="str">
        <f>T("GOYA                ")</f>
        <v xml:space="preserve">GOYA                </v>
      </c>
      <c r="E12918" t="str">
        <f>T("TU ")</f>
        <v xml:space="preserve">TU </v>
      </c>
      <c r="F12918" t="str">
        <f>T("TURISMOS       ")</f>
        <v xml:space="preserve">TURISMOS       </v>
      </c>
      <c r="G12918" t="str">
        <f>T("De 20 CABALLOS FISCALES en adelante               ")</f>
        <v xml:space="preserve">De 20 CABALLOS FISCALES en adelante               </v>
      </c>
      <c r="I12918">
        <v>13</v>
      </c>
    </row>
    <row r="12919" spans="1:9">
      <c r="A12919" t="str">
        <f>T("2018")</f>
        <v>2018</v>
      </c>
      <c r="B12919" t="str">
        <f>T("JURIDICO                                          ")</f>
        <v xml:space="preserve">JURIDICO                                          </v>
      </c>
      <c r="C12919" t="str">
        <f>T("SALAMANCA           ")</f>
        <v xml:space="preserve">SALAMANCA           </v>
      </c>
      <c r="D12919" t="str">
        <f>T("FUENTE DEL BERRO    ")</f>
        <v xml:space="preserve">FUENTE DEL BERRO    </v>
      </c>
      <c r="E12919" t="str">
        <f>T("TU ")</f>
        <v xml:space="preserve">TU </v>
      </c>
      <c r="F12919" t="str">
        <f>T("TURISMOS       ")</f>
        <v xml:space="preserve">TURISMOS       </v>
      </c>
      <c r="G12919" t="str">
        <f>T("De menos de 8 CABALLOS FISCALES                   ")</f>
        <v xml:space="preserve">De menos de 8 CABALLOS FISCALES                   </v>
      </c>
      <c r="I12919">
        <v>1</v>
      </c>
    </row>
    <row r="12920" spans="1:9">
      <c r="A12920" t="str">
        <f>T("2018")</f>
        <v>2018</v>
      </c>
      <c r="B12920" t="str">
        <f>T("JURIDICO                                          ")</f>
        <v xml:space="preserve">JURIDICO                                          </v>
      </c>
      <c r="C12920" t="str">
        <f>T("SALAMANCA           ")</f>
        <v xml:space="preserve">SALAMANCA           </v>
      </c>
      <c r="D12920" t="str">
        <f>T("FUENTE DEL BERRO    ")</f>
        <v xml:space="preserve">FUENTE DEL BERRO    </v>
      </c>
      <c r="E12920" t="str">
        <f>T("TU ")</f>
        <v xml:space="preserve">TU </v>
      </c>
      <c r="F12920" t="str">
        <f>T("TURISMOS       ")</f>
        <v xml:space="preserve">TURISMOS       </v>
      </c>
      <c r="G12920" t="str">
        <f>T("De 8 a 11,99 CABALLOS FISCALES                    ")</f>
        <v xml:space="preserve">De 8 a 11,99 CABALLOS FISCALES                    </v>
      </c>
      <c r="I12920">
        <v>12</v>
      </c>
    </row>
    <row r="12921" spans="1:9">
      <c r="A12921" t="str">
        <f>T("2018")</f>
        <v>2018</v>
      </c>
      <c r="B12921" t="str">
        <f>T("JURIDICO                                          ")</f>
        <v xml:space="preserve">JURIDICO                                          </v>
      </c>
      <c r="C12921" t="str">
        <f>T("SALAMANCA           ")</f>
        <v xml:space="preserve">SALAMANCA           </v>
      </c>
      <c r="D12921" t="str">
        <f>T("FUENTE DEL BERRO    ")</f>
        <v xml:space="preserve">FUENTE DEL BERRO    </v>
      </c>
      <c r="E12921" t="str">
        <f>T("TU ")</f>
        <v xml:space="preserve">TU </v>
      </c>
      <c r="F12921" t="str">
        <f>T("TURISMOS       ")</f>
        <v xml:space="preserve">TURISMOS       </v>
      </c>
      <c r="G12921" t="str">
        <f>T("De 12 a 15,99 CABALLOS FISCALES                   ")</f>
        <v xml:space="preserve">De 12 a 15,99 CABALLOS FISCALES                   </v>
      </c>
      <c r="I12921">
        <v>8</v>
      </c>
    </row>
    <row r="12922" spans="1:9">
      <c r="A12922" t="str">
        <f>T("2018")</f>
        <v>2018</v>
      </c>
      <c r="B12922" t="str">
        <f>T("JURIDICO                                          ")</f>
        <v xml:space="preserve">JURIDICO                                          </v>
      </c>
      <c r="C12922" t="str">
        <f>T("SALAMANCA           ")</f>
        <v xml:space="preserve">SALAMANCA           </v>
      </c>
      <c r="D12922" t="str">
        <f>T("FUENTE DEL BERRO    ")</f>
        <v xml:space="preserve">FUENTE DEL BERRO    </v>
      </c>
      <c r="E12922" t="str">
        <f>T("TU ")</f>
        <v xml:space="preserve">TU </v>
      </c>
      <c r="F12922" t="str">
        <f>T("TURISMOS       ")</f>
        <v xml:space="preserve">TURISMOS       </v>
      </c>
      <c r="G12922" t="str">
        <f>T("De 16 a 19,99 CABALLOS FISCALES                   ")</f>
        <v xml:space="preserve">De 16 a 19,99 CABALLOS FISCALES                   </v>
      </c>
      <c r="I12922">
        <v>1</v>
      </c>
    </row>
    <row r="12923" spans="1:9">
      <c r="A12923" t="str">
        <f>T("2018")</f>
        <v>2018</v>
      </c>
      <c r="B12923" t="str">
        <f>T("JURIDICO                                          ")</f>
        <v xml:space="preserve">JURIDICO                                          </v>
      </c>
      <c r="C12923" t="str">
        <f>T("SALAMANCA           ")</f>
        <v xml:space="preserve">SALAMANCA           </v>
      </c>
      <c r="D12923" t="str">
        <f>T("FUENTE DEL BERRO    ")</f>
        <v xml:space="preserve">FUENTE DEL BERRO    </v>
      </c>
      <c r="E12923" t="str">
        <f>T("TU ")</f>
        <v xml:space="preserve">TU </v>
      </c>
      <c r="F12923" t="str">
        <f>T("TURISMOS       ")</f>
        <v xml:space="preserve">TURISMOS       </v>
      </c>
      <c r="G12923" t="str">
        <f>T("De 20 CABALLOS FISCALES en adelante               ")</f>
        <v xml:space="preserve">De 20 CABALLOS FISCALES en adelante               </v>
      </c>
      <c r="I12923">
        <v>1</v>
      </c>
    </row>
    <row r="12924" spans="1:9">
      <c r="A12924" t="str">
        <f>T("2018")</f>
        <v>2018</v>
      </c>
      <c r="B12924" t="str">
        <f>T("JURIDICO                                          ")</f>
        <v xml:space="preserve">JURIDICO                                          </v>
      </c>
      <c r="C12924" t="str">
        <f>T("SALAMANCA           ")</f>
        <v xml:space="preserve">SALAMANCA           </v>
      </c>
      <c r="D12924" t="str">
        <f>T("GUINDALERA          ")</f>
        <v xml:space="preserve">GUINDALERA          </v>
      </c>
      <c r="E12924" t="str">
        <f>T("TU ")</f>
        <v xml:space="preserve">TU </v>
      </c>
      <c r="F12924" t="str">
        <f>T("TURISMOS       ")</f>
        <v xml:space="preserve">TURISMOS       </v>
      </c>
      <c r="G12924" t="str">
        <f>T("De menos de 8 CABALLOS FISCALES                   ")</f>
        <v xml:space="preserve">De menos de 8 CABALLOS FISCALES                   </v>
      </c>
      <c r="I12924">
        <v>7</v>
      </c>
    </row>
    <row r="12925" spans="1:9">
      <c r="A12925" t="str">
        <f>T("2018")</f>
        <v>2018</v>
      </c>
      <c r="B12925" t="str">
        <f>T("JURIDICO                                          ")</f>
        <v xml:space="preserve">JURIDICO                                          </v>
      </c>
      <c r="C12925" t="str">
        <f>T("SALAMANCA           ")</f>
        <v xml:space="preserve">SALAMANCA           </v>
      </c>
      <c r="D12925" t="str">
        <f>T("GUINDALERA          ")</f>
        <v xml:space="preserve">GUINDALERA          </v>
      </c>
      <c r="E12925" t="str">
        <f>T("TU ")</f>
        <v xml:space="preserve">TU </v>
      </c>
      <c r="F12925" t="str">
        <f>T("TURISMOS       ")</f>
        <v xml:space="preserve">TURISMOS       </v>
      </c>
      <c r="G12925" t="str">
        <f>T("De 8 a 11,99 CABALLOS FISCALES                    ")</f>
        <v xml:space="preserve">De 8 a 11,99 CABALLOS FISCALES                    </v>
      </c>
      <c r="I12925">
        <v>30</v>
      </c>
    </row>
    <row r="12926" spans="1:9">
      <c r="A12926" t="str">
        <f>T("2018")</f>
        <v>2018</v>
      </c>
      <c r="B12926" t="str">
        <f>T("JURIDICO                                          ")</f>
        <v xml:space="preserve">JURIDICO                                          </v>
      </c>
      <c r="C12926" t="str">
        <f>T("SALAMANCA           ")</f>
        <v xml:space="preserve">SALAMANCA           </v>
      </c>
      <c r="D12926" t="str">
        <f>T("GUINDALERA          ")</f>
        <v xml:space="preserve">GUINDALERA          </v>
      </c>
      <c r="E12926" t="str">
        <f>T("TU ")</f>
        <v xml:space="preserve">TU </v>
      </c>
      <c r="F12926" t="str">
        <f>T("TURISMOS       ")</f>
        <v xml:space="preserve">TURISMOS       </v>
      </c>
      <c r="G12926" t="str">
        <f>T("De 12 a 15,99 CABALLOS FISCALES                   ")</f>
        <v xml:space="preserve">De 12 a 15,99 CABALLOS FISCALES                   </v>
      </c>
      <c r="I12926">
        <v>15</v>
      </c>
    </row>
    <row r="12927" spans="1:9">
      <c r="A12927" t="str">
        <f>T("2018")</f>
        <v>2018</v>
      </c>
      <c r="B12927" t="str">
        <f>T("JURIDICO                                          ")</f>
        <v xml:space="preserve">JURIDICO                                          </v>
      </c>
      <c r="C12927" t="str">
        <f>T("SALAMANCA           ")</f>
        <v xml:space="preserve">SALAMANCA           </v>
      </c>
      <c r="D12927" t="str">
        <f>T("GUINDALERA          ")</f>
        <v xml:space="preserve">GUINDALERA          </v>
      </c>
      <c r="E12927" t="str">
        <f>T("TU ")</f>
        <v xml:space="preserve">TU </v>
      </c>
      <c r="F12927" t="str">
        <f>T("TURISMOS       ")</f>
        <v xml:space="preserve">TURISMOS       </v>
      </c>
      <c r="G12927" t="str">
        <f>T("De 16 a 19,99 CABALLOS FISCALES                   ")</f>
        <v xml:space="preserve">De 16 a 19,99 CABALLOS FISCALES                   </v>
      </c>
      <c r="I12927">
        <v>6</v>
      </c>
    </row>
    <row r="12928" spans="1:9">
      <c r="A12928" t="str">
        <f>T("2018")</f>
        <v>2018</v>
      </c>
      <c r="B12928" t="str">
        <f>T("JURIDICO                                          ")</f>
        <v xml:space="preserve">JURIDICO                                          </v>
      </c>
      <c r="C12928" t="str">
        <f>T("SALAMANCA           ")</f>
        <v xml:space="preserve">SALAMANCA           </v>
      </c>
      <c r="D12928" t="str">
        <f>T("GUINDALERA          ")</f>
        <v xml:space="preserve">GUINDALERA          </v>
      </c>
      <c r="E12928" t="str">
        <f>T("TU ")</f>
        <v xml:space="preserve">TU </v>
      </c>
      <c r="F12928" t="str">
        <f>T("TURISMOS       ")</f>
        <v xml:space="preserve">TURISMOS       </v>
      </c>
      <c r="G12928" t="str">
        <f>T("De 20 CABALLOS FISCALES en adelante               ")</f>
        <v xml:space="preserve">De 20 CABALLOS FISCALES en adelante               </v>
      </c>
      <c r="I12928">
        <v>3</v>
      </c>
    </row>
    <row r="12929" spans="1:9">
      <c r="A12929" t="str">
        <f>T("2018")</f>
        <v>2018</v>
      </c>
      <c r="B12929" t="str">
        <f>T("JURIDICO                                          ")</f>
        <v xml:space="preserve">JURIDICO                                          </v>
      </c>
      <c r="C12929" t="str">
        <f>T("SALAMANCA           ")</f>
        <v xml:space="preserve">SALAMANCA           </v>
      </c>
      <c r="D12929" t="str">
        <f>T("LISTA               ")</f>
        <v xml:space="preserve">LISTA               </v>
      </c>
      <c r="E12929" t="str">
        <f>T("TU ")</f>
        <v xml:space="preserve">TU </v>
      </c>
      <c r="F12929" t="str">
        <f>T("TURISMOS       ")</f>
        <v xml:space="preserve">TURISMOS       </v>
      </c>
      <c r="G12929" t="str">
        <f>T("De 8 a 11,99 CABALLOS FISCALES                    ")</f>
        <v xml:space="preserve">De 8 a 11,99 CABALLOS FISCALES                    </v>
      </c>
      <c r="I12929">
        <v>6</v>
      </c>
    </row>
    <row r="12930" spans="1:9">
      <c r="A12930" t="str">
        <f>T("2018")</f>
        <v>2018</v>
      </c>
      <c r="B12930" t="str">
        <f>T("JURIDICO                                          ")</f>
        <v xml:space="preserve">JURIDICO                                          </v>
      </c>
      <c r="C12930" t="str">
        <f>T("SALAMANCA           ")</f>
        <v xml:space="preserve">SALAMANCA           </v>
      </c>
      <c r="D12930" t="str">
        <f>T("LISTA               ")</f>
        <v xml:space="preserve">LISTA               </v>
      </c>
      <c r="E12930" t="str">
        <f>T("TU ")</f>
        <v xml:space="preserve">TU </v>
      </c>
      <c r="F12930" t="str">
        <f>T("TURISMOS       ")</f>
        <v xml:space="preserve">TURISMOS       </v>
      </c>
      <c r="G12930" t="str">
        <f>T("De 12 a 15,99 CABALLOS FISCALES                   ")</f>
        <v xml:space="preserve">De 12 a 15,99 CABALLOS FISCALES                   </v>
      </c>
      <c r="I12930">
        <v>18</v>
      </c>
    </row>
    <row r="12931" spans="1:9">
      <c r="A12931" t="str">
        <f>T("2018")</f>
        <v>2018</v>
      </c>
      <c r="B12931" t="str">
        <f>T("JURIDICO                                          ")</f>
        <v xml:space="preserve">JURIDICO                                          </v>
      </c>
      <c r="C12931" t="str">
        <f>T("SALAMANCA           ")</f>
        <v xml:space="preserve">SALAMANCA           </v>
      </c>
      <c r="D12931" t="str">
        <f>T("LISTA               ")</f>
        <v xml:space="preserve">LISTA               </v>
      </c>
      <c r="E12931" t="str">
        <f>T("TU ")</f>
        <v xml:space="preserve">TU </v>
      </c>
      <c r="F12931" t="str">
        <f>T("TURISMOS       ")</f>
        <v xml:space="preserve">TURISMOS       </v>
      </c>
      <c r="G12931" t="str">
        <f>T("De 16 a 19,99 CABALLOS FISCALES                   ")</f>
        <v xml:space="preserve">De 16 a 19,99 CABALLOS FISCALES                   </v>
      </c>
      <c r="I12931">
        <v>6</v>
      </c>
    </row>
    <row r="12932" spans="1:9">
      <c r="A12932" t="str">
        <f>T("2018")</f>
        <v>2018</v>
      </c>
      <c r="B12932" t="str">
        <f>T("JURIDICO                                          ")</f>
        <v xml:space="preserve">JURIDICO                                          </v>
      </c>
      <c r="C12932" t="str">
        <f>T("SALAMANCA           ")</f>
        <v xml:space="preserve">SALAMANCA           </v>
      </c>
      <c r="D12932" t="str">
        <f>T("LISTA               ")</f>
        <v xml:space="preserve">LISTA               </v>
      </c>
      <c r="E12932" t="str">
        <f>T("TU ")</f>
        <v xml:space="preserve">TU </v>
      </c>
      <c r="F12932" t="str">
        <f>T("TURISMOS       ")</f>
        <v xml:space="preserve">TURISMOS       </v>
      </c>
      <c r="G12932" t="str">
        <f>T("De 20 CABALLOS FISCALES en adelante               ")</f>
        <v xml:space="preserve">De 20 CABALLOS FISCALES en adelante               </v>
      </c>
      <c r="I12932">
        <v>6</v>
      </c>
    </row>
    <row r="12933" spans="1:9">
      <c r="A12933" t="str">
        <f>T("2018")</f>
        <v>2018</v>
      </c>
      <c r="B12933" t="str">
        <f>T("JURIDICO                                          ")</f>
        <v xml:space="preserve">JURIDICO                                          </v>
      </c>
      <c r="C12933" t="str">
        <f>T("SALAMANCA           ")</f>
        <v xml:space="preserve">SALAMANCA           </v>
      </c>
      <c r="D12933" t="str">
        <f>T("CASTELLANA          ")</f>
        <v xml:space="preserve">CASTELLANA          </v>
      </c>
      <c r="E12933" t="str">
        <f>T("TU ")</f>
        <v xml:space="preserve">TU </v>
      </c>
      <c r="F12933" t="str">
        <f>T("TURISMOS       ")</f>
        <v xml:space="preserve">TURISMOS       </v>
      </c>
      <c r="G12933" t="str">
        <f>T("De menos de 8 CABALLOS FISCALES                   ")</f>
        <v xml:space="preserve">De menos de 8 CABALLOS FISCALES                   </v>
      </c>
      <c r="I12933">
        <v>2</v>
      </c>
    </row>
    <row r="12934" spans="1:9">
      <c r="A12934" t="str">
        <f>T("2018")</f>
        <v>2018</v>
      </c>
      <c r="B12934" t="str">
        <f>T("JURIDICO                                          ")</f>
        <v xml:space="preserve">JURIDICO                                          </v>
      </c>
      <c r="C12934" t="str">
        <f>T("SALAMANCA           ")</f>
        <v xml:space="preserve">SALAMANCA           </v>
      </c>
      <c r="D12934" t="str">
        <f>T("CASTELLANA          ")</f>
        <v xml:space="preserve">CASTELLANA          </v>
      </c>
      <c r="E12934" t="str">
        <f>T("TU ")</f>
        <v xml:space="preserve">TU </v>
      </c>
      <c r="F12934" t="str">
        <f>T("TURISMOS       ")</f>
        <v xml:space="preserve">TURISMOS       </v>
      </c>
      <c r="G12934" t="str">
        <f>T("De 8 a 11,99 CABALLOS FISCALES                    ")</f>
        <v xml:space="preserve">De 8 a 11,99 CABALLOS FISCALES                    </v>
      </c>
      <c r="I12934">
        <v>16</v>
      </c>
    </row>
    <row r="12935" spans="1:9">
      <c r="A12935" t="str">
        <f>T("2018")</f>
        <v>2018</v>
      </c>
      <c r="B12935" t="str">
        <f>T("JURIDICO                                          ")</f>
        <v xml:space="preserve">JURIDICO                                          </v>
      </c>
      <c r="C12935" t="str">
        <f>T("SALAMANCA           ")</f>
        <v xml:space="preserve">SALAMANCA           </v>
      </c>
      <c r="D12935" t="str">
        <f>T("CASTELLANA          ")</f>
        <v xml:space="preserve">CASTELLANA          </v>
      </c>
      <c r="E12935" t="str">
        <f>T("TU ")</f>
        <v xml:space="preserve">TU </v>
      </c>
      <c r="F12935" t="str">
        <f>T("TURISMOS       ")</f>
        <v xml:space="preserve">TURISMOS       </v>
      </c>
      <c r="G12935" t="str">
        <f>T("De 12 a 15,99 CABALLOS FISCALES                   ")</f>
        <v xml:space="preserve">De 12 a 15,99 CABALLOS FISCALES                   </v>
      </c>
      <c r="I12935">
        <v>45</v>
      </c>
    </row>
    <row r="12936" spans="1:9">
      <c r="A12936" t="str">
        <f>T("2018")</f>
        <v>2018</v>
      </c>
      <c r="B12936" t="str">
        <f>T("JURIDICO                                          ")</f>
        <v xml:space="preserve">JURIDICO                                          </v>
      </c>
      <c r="C12936" t="str">
        <f>T("SALAMANCA           ")</f>
        <v xml:space="preserve">SALAMANCA           </v>
      </c>
      <c r="D12936" t="str">
        <f>T("CASTELLANA          ")</f>
        <v xml:space="preserve">CASTELLANA          </v>
      </c>
      <c r="E12936" t="str">
        <f>T("TU ")</f>
        <v xml:space="preserve">TU </v>
      </c>
      <c r="F12936" t="str">
        <f>T("TURISMOS       ")</f>
        <v xml:space="preserve">TURISMOS       </v>
      </c>
      <c r="G12936" t="str">
        <f>T("De 16 a 19,99 CABALLOS FISCALES                   ")</f>
        <v xml:space="preserve">De 16 a 19,99 CABALLOS FISCALES                   </v>
      </c>
      <c r="I12936">
        <v>33</v>
      </c>
    </row>
    <row r="12937" spans="1:9">
      <c r="A12937" t="str">
        <f>T("2018")</f>
        <v>2018</v>
      </c>
      <c r="B12937" t="str">
        <f>T("JURIDICO                                          ")</f>
        <v xml:space="preserve">JURIDICO                                          </v>
      </c>
      <c r="C12937" t="str">
        <f>T("SALAMANCA           ")</f>
        <v xml:space="preserve">SALAMANCA           </v>
      </c>
      <c r="D12937" t="str">
        <f>T("CASTELLANA          ")</f>
        <v xml:space="preserve">CASTELLANA          </v>
      </c>
      <c r="E12937" t="str">
        <f>T("TU ")</f>
        <v xml:space="preserve">TU </v>
      </c>
      <c r="F12937" t="str">
        <f>T("TURISMOS       ")</f>
        <v xml:space="preserve">TURISMOS       </v>
      </c>
      <c r="G12937" t="str">
        <f>T("De 20 CABALLOS FISCALES en adelante               ")</f>
        <v xml:space="preserve">De 20 CABALLOS FISCALES en adelante               </v>
      </c>
      <c r="I12937">
        <v>14</v>
      </c>
    </row>
    <row r="12938" spans="1:9">
      <c r="A12938" t="str">
        <f>T("2018")</f>
        <v>2018</v>
      </c>
      <c r="B12938" t="str">
        <f>T("FISICO                                            ")</f>
        <v xml:space="preserve">FISICO                                            </v>
      </c>
      <c r="C12938" t="str">
        <f>T("SALAMANCA           ")</f>
        <v xml:space="preserve">SALAMANCA           </v>
      </c>
      <c r="D12938" t="str">
        <f>T("RECOLETOS           ")</f>
        <v xml:space="preserve">RECOLETOS           </v>
      </c>
      <c r="E12938" t="str">
        <f>T("TU ")</f>
        <v xml:space="preserve">TU </v>
      </c>
      <c r="F12938" t="str">
        <f>T("TURISMOS       ")</f>
        <v xml:space="preserve">TURISMOS       </v>
      </c>
      <c r="G12938" t="str">
        <f>T("De 12 a 15,99 CABALLOS FISCALES                   ")</f>
        <v xml:space="preserve">De 12 a 15,99 CABALLOS FISCALES                   </v>
      </c>
      <c r="I12938">
        <v>1</v>
      </c>
    </row>
    <row r="12939" spans="1:9">
      <c r="A12939" t="str">
        <f>T("2018")</f>
        <v>2018</v>
      </c>
      <c r="B12939" t="str">
        <f>T("FISICO                                            ")</f>
        <v xml:space="preserve">FISICO                                            </v>
      </c>
      <c r="C12939" t="str">
        <f>T("SALAMANCA           ")</f>
        <v xml:space="preserve">SALAMANCA           </v>
      </c>
      <c r="D12939" t="str">
        <f>T("GUINDALERA          ")</f>
        <v xml:space="preserve">GUINDALERA          </v>
      </c>
      <c r="E12939" t="str">
        <f>T("TU ")</f>
        <v xml:space="preserve">TU </v>
      </c>
      <c r="F12939" t="str">
        <f>T("TURISMOS       ")</f>
        <v xml:space="preserve">TURISMOS       </v>
      </c>
      <c r="G12939" t="str">
        <f>T("De menos de 8 CABALLOS FISCALES                   ")</f>
        <v xml:space="preserve">De menos de 8 CABALLOS FISCALES                   </v>
      </c>
      <c r="I12939">
        <v>1</v>
      </c>
    </row>
    <row r="12940" spans="1:9">
      <c r="A12940" t="str">
        <f>T("2018")</f>
        <v>2018</v>
      </c>
      <c r="B12940" t="str">
        <f>T("FISICO                                            ")</f>
        <v xml:space="preserve">FISICO                                            </v>
      </c>
      <c r="C12940" t="str">
        <f>T("SALAMANCA           ")</f>
        <v xml:space="preserve">SALAMANCA           </v>
      </c>
      <c r="D12940" t="str">
        <f>T("GUINDALERA          ")</f>
        <v xml:space="preserve">GUINDALERA          </v>
      </c>
      <c r="E12940" t="str">
        <f>T("TU ")</f>
        <v xml:space="preserve">TU </v>
      </c>
      <c r="F12940" t="str">
        <f>T("TURISMOS       ")</f>
        <v xml:space="preserve">TURISMOS       </v>
      </c>
      <c r="G12940" t="str">
        <f>T("De 8 a 11,99 CABALLOS FISCALES                    ")</f>
        <v xml:space="preserve">De 8 a 11,99 CABALLOS FISCALES                    </v>
      </c>
      <c r="I12940">
        <v>2</v>
      </c>
    </row>
    <row r="12941" spans="1:9">
      <c r="A12941" t="str">
        <f>T("2018")</f>
        <v>2018</v>
      </c>
      <c r="B12941" t="str">
        <f>T("FISICO                                            ")</f>
        <v xml:space="preserve">FISICO                                            </v>
      </c>
      <c r="C12941" t="str">
        <f>T("SALAMANCA           ")</f>
        <v xml:space="preserve">SALAMANCA           </v>
      </c>
      <c r="D12941" t="str">
        <f>T("LISTA               ")</f>
        <v xml:space="preserve">LISTA               </v>
      </c>
      <c r="E12941" t="str">
        <f>T("TU ")</f>
        <v xml:space="preserve">TU </v>
      </c>
      <c r="F12941" t="str">
        <f>T("TURISMOS       ")</f>
        <v xml:space="preserve">TURISMOS       </v>
      </c>
      <c r="G12941" t="str">
        <f>T("De 12 a 15,99 CABALLOS FISCALES                   ")</f>
        <v xml:space="preserve">De 12 a 15,99 CABALLOS FISCALES                   </v>
      </c>
      <c r="I12941">
        <v>1</v>
      </c>
    </row>
    <row r="12942" spans="1:9">
      <c r="A12942" t="str">
        <f>T("2018")</f>
        <v>2018</v>
      </c>
      <c r="B12942" t="str">
        <f>T("FISICO                                            ")</f>
        <v xml:space="preserve">FISICO                                            </v>
      </c>
      <c r="C12942" t="str">
        <f>T("SAN BLAS-CANILLEJAS ")</f>
        <v xml:space="preserve">SAN BLAS-CANILLEJAS </v>
      </c>
      <c r="D12942" t="str">
        <f>T("SIMANCAS            ")</f>
        <v xml:space="preserve">SIMANCAS            </v>
      </c>
      <c r="E12942" t="str">
        <f>T("AU ")</f>
        <v xml:space="preserve">AU </v>
      </c>
      <c r="F12942" t="str">
        <f>T("AUTOBUSES      ")</f>
        <v xml:space="preserve">AUTOBUSES      </v>
      </c>
      <c r="G12942" t="str">
        <f>T("De 21 a 50 PLAZAS                                 ")</f>
        <v xml:space="preserve">De 21 a 50 PLAZAS                                 </v>
      </c>
      <c r="H12942" t="str">
        <f>T("DIESEL                                            ")</f>
        <v xml:space="preserve">DIESEL                                            </v>
      </c>
      <c r="I12942">
        <v>1</v>
      </c>
    </row>
    <row r="12943" spans="1:9">
      <c r="A12943" t="str">
        <f>T("2018")</f>
        <v>2018</v>
      </c>
      <c r="B12943" t="str">
        <f>T("FISICO                                            ")</f>
        <v xml:space="preserve">FISICO                                            </v>
      </c>
      <c r="C12943" t="str">
        <f>T("SAN BLAS-CANILLEJAS ")</f>
        <v xml:space="preserve">SAN BLAS-CANILLEJAS </v>
      </c>
      <c r="D12943" t="str">
        <f>T("SIMANCAS            ")</f>
        <v xml:space="preserve">SIMANCAS            </v>
      </c>
      <c r="E12943" t="str">
        <f>T("AU ")</f>
        <v xml:space="preserve">AU </v>
      </c>
      <c r="F12943" t="str">
        <f>T("AUTOBUSES      ")</f>
        <v xml:space="preserve">AUTOBUSES      </v>
      </c>
      <c r="G12943" t="str">
        <f>T("De 51 PLAZAS en adelante                          ")</f>
        <v xml:space="preserve">De 51 PLAZAS en adelante                          </v>
      </c>
      <c r="H12943" t="str">
        <f>T("DIESEL                                            ")</f>
        <v xml:space="preserve">DIESEL                                            </v>
      </c>
      <c r="I12943">
        <v>2</v>
      </c>
    </row>
    <row r="12944" spans="1:9">
      <c r="A12944" t="str">
        <f>T("2018")</f>
        <v>2018</v>
      </c>
      <c r="B12944" t="str">
        <f>T("FISICO                                            ")</f>
        <v xml:space="preserve">FISICO                                            </v>
      </c>
      <c r="C12944" t="str">
        <f>T("SAN BLAS-CANILLEJAS ")</f>
        <v xml:space="preserve">SAN BLAS-CANILLEJAS </v>
      </c>
      <c r="D12944" t="str">
        <f>T("CANILLEJAS          ")</f>
        <v xml:space="preserve">CANILLEJAS          </v>
      </c>
      <c r="E12944" t="str">
        <f>T("AU ")</f>
        <v xml:space="preserve">AU </v>
      </c>
      <c r="F12944" t="str">
        <f>T("AUTOBUSES      ")</f>
        <v xml:space="preserve">AUTOBUSES      </v>
      </c>
      <c r="G12944" t="str">
        <f>T("De 51 PLAZAS en adelante                          ")</f>
        <v xml:space="preserve">De 51 PLAZAS en adelante                          </v>
      </c>
      <c r="H12944" t="str">
        <f>T("DIESEL                                            ")</f>
        <v xml:space="preserve">DIESEL                                            </v>
      </c>
      <c r="I12944">
        <v>1</v>
      </c>
    </row>
    <row r="12945" spans="1:9">
      <c r="A12945" t="str">
        <f>T("2018")</f>
        <v>2018</v>
      </c>
      <c r="B12945" t="str">
        <f>T("JURIDICO                                          ")</f>
        <v xml:space="preserve">JURIDICO                                          </v>
      </c>
      <c r="C12945" t="str">
        <f>T("SAN BLAS-CANILLEJAS ")</f>
        <v xml:space="preserve">SAN BLAS-CANILLEJAS </v>
      </c>
      <c r="D12945" t="str">
        <f>T("SIMANCAS            ")</f>
        <v xml:space="preserve">SIMANCAS            </v>
      </c>
      <c r="E12945" t="str">
        <f>T("AU ")</f>
        <v xml:space="preserve">AU </v>
      </c>
      <c r="F12945" t="str">
        <f>T("AUTOBUSES      ")</f>
        <v xml:space="preserve">AUTOBUSES      </v>
      </c>
      <c r="G12945" t="str">
        <f>T("De menos de 21 PLAZAS                             ")</f>
        <v xml:space="preserve">De menos de 21 PLAZAS                             </v>
      </c>
      <c r="H12945" t="str">
        <f>T("DIESEL                                            ")</f>
        <v xml:space="preserve">DIESEL                                            </v>
      </c>
      <c r="I12945">
        <v>19</v>
      </c>
    </row>
    <row r="12946" spans="1:9">
      <c r="A12946" t="str">
        <f>T("2018")</f>
        <v>2018</v>
      </c>
      <c r="B12946" t="str">
        <f>T("JURIDICO                                          ")</f>
        <v xml:space="preserve">JURIDICO                                          </v>
      </c>
      <c r="C12946" t="str">
        <f>T("SAN BLAS-CANILLEJAS ")</f>
        <v xml:space="preserve">SAN BLAS-CANILLEJAS </v>
      </c>
      <c r="D12946" t="str">
        <f>T("SIMANCAS            ")</f>
        <v xml:space="preserve">SIMANCAS            </v>
      </c>
      <c r="E12946" t="str">
        <f>T("AU ")</f>
        <v xml:space="preserve">AU </v>
      </c>
      <c r="F12946" t="str">
        <f>T("AUTOBUSES      ")</f>
        <v xml:space="preserve">AUTOBUSES      </v>
      </c>
      <c r="G12946" t="str">
        <f>T("De 21 a 50 PLAZAS                                 ")</f>
        <v xml:space="preserve">De 21 a 50 PLAZAS                                 </v>
      </c>
      <c r="H12946" t="str">
        <f>T("DIESEL                                            ")</f>
        <v xml:space="preserve">DIESEL                                            </v>
      </c>
      <c r="I12946">
        <v>106</v>
      </c>
    </row>
    <row r="12947" spans="1:9">
      <c r="A12947" t="str">
        <f>T("2018")</f>
        <v>2018</v>
      </c>
      <c r="B12947" t="str">
        <f>T("JURIDICO                                          ")</f>
        <v xml:space="preserve">JURIDICO                                          </v>
      </c>
      <c r="C12947" t="str">
        <f>T("SAN BLAS-CANILLEJAS ")</f>
        <v xml:space="preserve">SAN BLAS-CANILLEJAS </v>
      </c>
      <c r="D12947" t="str">
        <f>T("SIMANCAS            ")</f>
        <v xml:space="preserve">SIMANCAS            </v>
      </c>
      <c r="E12947" t="str">
        <f>T("AU ")</f>
        <v xml:space="preserve">AU </v>
      </c>
      <c r="F12947" t="str">
        <f>T("AUTOBUSES      ")</f>
        <v xml:space="preserve">AUTOBUSES      </v>
      </c>
      <c r="G12947" t="str">
        <f>T("De 51 PLAZAS en adelante                          ")</f>
        <v xml:space="preserve">De 51 PLAZAS en adelante                          </v>
      </c>
      <c r="H12947" t="str">
        <f>T("DIESEL                                            ")</f>
        <v xml:space="preserve">DIESEL                                            </v>
      </c>
      <c r="I12947">
        <v>425</v>
      </c>
    </row>
    <row r="12948" spans="1:9">
      <c r="A12948" t="str">
        <f>T("2018")</f>
        <v>2018</v>
      </c>
      <c r="B12948" t="str">
        <f>T("JURIDICO                                          ")</f>
        <v xml:space="preserve">JURIDICO                                          </v>
      </c>
      <c r="C12948" t="str">
        <f>T("SAN BLAS-CANILLEJAS ")</f>
        <v xml:space="preserve">SAN BLAS-CANILLEJAS </v>
      </c>
      <c r="D12948" t="str">
        <f>T("HELLIN              ")</f>
        <v xml:space="preserve">HELLIN              </v>
      </c>
      <c r="E12948" t="str">
        <f>T("AU ")</f>
        <v xml:space="preserve">AU </v>
      </c>
      <c r="F12948" t="str">
        <f>T("AUTOBUSES      ")</f>
        <v xml:space="preserve">AUTOBUSES      </v>
      </c>
      <c r="G12948" t="str">
        <f>T("De 51 PLAZAS en adelante                          ")</f>
        <v xml:space="preserve">De 51 PLAZAS en adelante                          </v>
      </c>
      <c r="H12948" t="str">
        <f>T("DIESEL                                            ")</f>
        <v xml:space="preserve">DIESEL                                            </v>
      </c>
      <c r="I12948">
        <v>1</v>
      </c>
    </row>
    <row r="12949" spans="1:9">
      <c r="A12949" t="str">
        <f>T("2018")</f>
        <v>2018</v>
      </c>
      <c r="B12949" t="str">
        <f>T("JURIDICO                                          ")</f>
        <v xml:space="preserve">JURIDICO                                          </v>
      </c>
      <c r="C12949" t="str">
        <f>T("SAN BLAS-CANILLEJAS ")</f>
        <v xml:space="preserve">SAN BLAS-CANILLEJAS </v>
      </c>
      <c r="D12949" t="str">
        <f>T("ARCOS               ")</f>
        <v xml:space="preserve">ARCOS               </v>
      </c>
      <c r="E12949" t="str">
        <f>T("AU ")</f>
        <v xml:space="preserve">AU </v>
      </c>
      <c r="F12949" t="str">
        <f>T("AUTOBUSES      ")</f>
        <v xml:space="preserve">AUTOBUSES      </v>
      </c>
      <c r="G12949" t="str">
        <f>T("De menos de 21 PLAZAS                             ")</f>
        <v xml:space="preserve">De menos de 21 PLAZAS                             </v>
      </c>
      <c r="H12949" t="str">
        <f>T("DIESEL                                            ")</f>
        <v xml:space="preserve">DIESEL                                            </v>
      </c>
      <c r="I12949">
        <v>1</v>
      </c>
    </row>
    <row r="12950" spans="1:9">
      <c r="A12950" t="str">
        <f>T("2018")</f>
        <v>2018</v>
      </c>
      <c r="B12950" t="str">
        <f>T("JURIDICO                                          ")</f>
        <v xml:space="preserve">JURIDICO                                          </v>
      </c>
      <c r="C12950" t="str">
        <f>T("SAN BLAS-CANILLEJAS ")</f>
        <v xml:space="preserve">SAN BLAS-CANILLEJAS </v>
      </c>
      <c r="D12950" t="str">
        <f>T("ROSAS               ")</f>
        <v xml:space="preserve">ROSAS               </v>
      </c>
      <c r="E12950" t="str">
        <f>T("AU ")</f>
        <v xml:space="preserve">AU </v>
      </c>
      <c r="F12950" t="str">
        <f>T("AUTOBUSES      ")</f>
        <v xml:space="preserve">AUTOBUSES      </v>
      </c>
      <c r="G12950" t="str">
        <f>T("De menos de 21 PLAZAS                             ")</f>
        <v xml:space="preserve">De menos de 21 PLAZAS                             </v>
      </c>
      <c r="H12950" t="str">
        <f>T("DIESEL                                            ")</f>
        <v xml:space="preserve">DIESEL                                            </v>
      </c>
      <c r="I12950">
        <v>2</v>
      </c>
    </row>
    <row r="12951" spans="1:9">
      <c r="A12951" t="str">
        <f>T("2018")</f>
        <v>2018</v>
      </c>
      <c r="B12951" t="str">
        <f>T("JURIDICO                                          ")</f>
        <v xml:space="preserve">JURIDICO                                          </v>
      </c>
      <c r="C12951" t="str">
        <f>T("SAN BLAS-CANILLEJAS ")</f>
        <v xml:space="preserve">SAN BLAS-CANILLEJAS </v>
      </c>
      <c r="D12951" t="str">
        <f>T("ROSAS               ")</f>
        <v xml:space="preserve">ROSAS               </v>
      </c>
      <c r="E12951" t="str">
        <f>T("AU ")</f>
        <v xml:space="preserve">AU </v>
      </c>
      <c r="F12951" t="str">
        <f>T("AUTOBUSES      ")</f>
        <v xml:space="preserve">AUTOBUSES      </v>
      </c>
      <c r="G12951" t="str">
        <f>T("De 21 a 50 PLAZAS                                 ")</f>
        <v xml:space="preserve">De 21 a 50 PLAZAS                                 </v>
      </c>
      <c r="H12951" t="str">
        <f>T("DIESEL                                            ")</f>
        <v xml:space="preserve">DIESEL                                            </v>
      </c>
      <c r="I12951">
        <v>3</v>
      </c>
    </row>
    <row r="12952" spans="1:9">
      <c r="A12952" t="str">
        <f>T("2018")</f>
        <v>2018</v>
      </c>
      <c r="B12952" t="str">
        <f>T("JURIDICO                                          ")</f>
        <v xml:space="preserve">JURIDICO                                          </v>
      </c>
      <c r="C12952" t="str">
        <f>T("SAN BLAS-CANILLEJAS ")</f>
        <v xml:space="preserve">SAN BLAS-CANILLEJAS </v>
      </c>
      <c r="D12952" t="str">
        <f>T("ROSAS               ")</f>
        <v xml:space="preserve">ROSAS               </v>
      </c>
      <c r="E12952" t="str">
        <f>T("AU ")</f>
        <v xml:space="preserve">AU </v>
      </c>
      <c r="F12952" t="str">
        <f>T("AUTOBUSES      ")</f>
        <v xml:space="preserve">AUTOBUSES      </v>
      </c>
      <c r="G12952" t="str">
        <f>T("De 51 PLAZAS en adelante                          ")</f>
        <v xml:space="preserve">De 51 PLAZAS en adelante                          </v>
      </c>
      <c r="H12952" t="str">
        <f>T("DIESEL                                            ")</f>
        <v xml:space="preserve">DIESEL                                            </v>
      </c>
      <c r="I12952">
        <v>4</v>
      </c>
    </row>
    <row r="12953" spans="1:9">
      <c r="A12953" t="str">
        <f>T("2018")</f>
        <v>2018</v>
      </c>
      <c r="B12953" t="str">
        <f>T("JURIDICO                                          ")</f>
        <v xml:space="preserve">JURIDICO                                          </v>
      </c>
      <c r="C12953" t="str">
        <f>T("SAN BLAS-CANILLEJAS ")</f>
        <v xml:space="preserve">SAN BLAS-CANILLEJAS </v>
      </c>
      <c r="D12953" t="str">
        <f>T("REJAS               ")</f>
        <v xml:space="preserve">REJAS               </v>
      </c>
      <c r="E12953" t="str">
        <f>T("AU ")</f>
        <v xml:space="preserve">AU </v>
      </c>
      <c r="F12953" t="str">
        <f>T("AUTOBUSES      ")</f>
        <v xml:space="preserve">AUTOBUSES      </v>
      </c>
      <c r="G12953" t="str">
        <f>T("De menos de 21 PLAZAS                             ")</f>
        <v xml:space="preserve">De menos de 21 PLAZAS                             </v>
      </c>
      <c r="H12953" t="str">
        <f>T("DIESEL                                            ")</f>
        <v xml:space="preserve">DIESEL                                            </v>
      </c>
      <c r="I12953">
        <v>27</v>
      </c>
    </row>
    <row r="12954" spans="1:9">
      <c r="A12954" t="str">
        <f>T("2018")</f>
        <v>2018</v>
      </c>
      <c r="B12954" t="str">
        <f>T("JURIDICO                                          ")</f>
        <v xml:space="preserve">JURIDICO                                          </v>
      </c>
      <c r="C12954" t="str">
        <f>T("SAN BLAS-CANILLEJAS ")</f>
        <v xml:space="preserve">SAN BLAS-CANILLEJAS </v>
      </c>
      <c r="D12954" t="str">
        <f>T("REJAS               ")</f>
        <v xml:space="preserve">REJAS               </v>
      </c>
      <c r="E12954" t="str">
        <f>T("AU ")</f>
        <v xml:space="preserve">AU </v>
      </c>
      <c r="F12954" t="str">
        <f>T("AUTOBUSES      ")</f>
        <v xml:space="preserve">AUTOBUSES      </v>
      </c>
      <c r="G12954" t="str">
        <f>T("De 21 a 50 PLAZAS                                 ")</f>
        <v xml:space="preserve">De 21 a 50 PLAZAS                                 </v>
      </c>
      <c r="H12954" t="str">
        <f>T("DIESEL                                            ")</f>
        <v xml:space="preserve">DIESEL                                            </v>
      </c>
      <c r="I12954">
        <v>36</v>
      </c>
    </row>
    <row r="12955" spans="1:9">
      <c r="A12955" t="str">
        <f>T("2018")</f>
        <v>2018</v>
      </c>
      <c r="B12955" t="str">
        <f>T("JURIDICO                                          ")</f>
        <v xml:space="preserve">JURIDICO                                          </v>
      </c>
      <c r="C12955" t="str">
        <f>T("SAN BLAS-CANILLEJAS ")</f>
        <v xml:space="preserve">SAN BLAS-CANILLEJAS </v>
      </c>
      <c r="D12955" t="str">
        <f>T("REJAS               ")</f>
        <v xml:space="preserve">REJAS               </v>
      </c>
      <c r="E12955" t="str">
        <f>T("AU ")</f>
        <v xml:space="preserve">AU </v>
      </c>
      <c r="F12955" t="str">
        <f>T("AUTOBUSES      ")</f>
        <v xml:space="preserve">AUTOBUSES      </v>
      </c>
      <c r="G12955" t="str">
        <f>T("De 51 PLAZAS en adelante                          ")</f>
        <v xml:space="preserve">De 51 PLAZAS en adelante                          </v>
      </c>
      <c r="H12955" t="str">
        <f>T("DIESEL                                            ")</f>
        <v xml:space="preserve">DIESEL                                            </v>
      </c>
      <c r="I12955">
        <v>82</v>
      </c>
    </row>
    <row r="12956" spans="1:9">
      <c r="A12956" t="str">
        <f>T("2018")</f>
        <v>2018</v>
      </c>
      <c r="B12956" t="str">
        <f>T("JURIDICO                                          ")</f>
        <v xml:space="preserve">JURIDICO                                          </v>
      </c>
      <c r="C12956" t="str">
        <f>T("SAN BLAS-CANILLEJAS ")</f>
        <v xml:space="preserve">SAN BLAS-CANILLEJAS </v>
      </c>
      <c r="D12956" t="str">
        <f>T("CANILLEJAS          ")</f>
        <v xml:space="preserve">CANILLEJAS          </v>
      </c>
      <c r="E12956" t="str">
        <f>T("AU ")</f>
        <v xml:space="preserve">AU </v>
      </c>
      <c r="F12956" t="str">
        <f>T("AUTOBUSES      ")</f>
        <v xml:space="preserve">AUTOBUSES      </v>
      </c>
      <c r="G12956" t="str">
        <f>T("De menos de 21 PLAZAS                             ")</f>
        <v xml:space="preserve">De menos de 21 PLAZAS                             </v>
      </c>
      <c r="H12956" t="str">
        <f>T("DIESEL                                            ")</f>
        <v xml:space="preserve">DIESEL                                            </v>
      </c>
      <c r="I12956">
        <v>2</v>
      </c>
    </row>
    <row r="12957" spans="1:9">
      <c r="A12957" t="str">
        <f>T("2018")</f>
        <v>2018</v>
      </c>
      <c r="B12957" t="str">
        <f>T("JURIDICO                                          ")</f>
        <v xml:space="preserve">JURIDICO                                          </v>
      </c>
      <c r="C12957" t="str">
        <f>T("SAN BLAS-CANILLEJAS ")</f>
        <v xml:space="preserve">SAN BLAS-CANILLEJAS </v>
      </c>
      <c r="D12957" t="str">
        <f>T("CANILLEJAS          ")</f>
        <v xml:space="preserve">CANILLEJAS          </v>
      </c>
      <c r="E12957" t="str">
        <f>T("AU ")</f>
        <v xml:space="preserve">AU </v>
      </c>
      <c r="F12957" t="str">
        <f>T("AUTOBUSES      ")</f>
        <v xml:space="preserve">AUTOBUSES      </v>
      </c>
      <c r="G12957" t="str">
        <f>T("De 21 a 50 PLAZAS                                 ")</f>
        <v xml:space="preserve">De 21 a 50 PLAZAS                                 </v>
      </c>
      <c r="H12957" t="str">
        <f>T("DIESEL                                            ")</f>
        <v xml:space="preserve">DIESEL                                            </v>
      </c>
      <c r="I12957">
        <v>4</v>
      </c>
    </row>
    <row r="12958" spans="1:9">
      <c r="A12958" t="str">
        <f>T("2018")</f>
        <v>2018</v>
      </c>
      <c r="B12958" t="str">
        <f>T("JURIDICO                                          ")</f>
        <v xml:space="preserve">JURIDICO                                          </v>
      </c>
      <c r="C12958" t="str">
        <f>T("SAN BLAS-CANILLEJAS ")</f>
        <v xml:space="preserve">SAN BLAS-CANILLEJAS </v>
      </c>
      <c r="D12958" t="str">
        <f>T("CANILLEJAS          ")</f>
        <v xml:space="preserve">CANILLEJAS          </v>
      </c>
      <c r="E12958" t="str">
        <f>T("AU ")</f>
        <v xml:space="preserve">AU </v>
      </c>
      <c r="F12958" t="str">
        <f>T("AUTOBUSES      ")</f>
        <v xml:space="preserve">AUTOBUSES      </v>
      </c>
      <c r="G12958" t="str">
        <f>T("De 51 PLAZAS en adelante                          ")</f>
        <v xml:space="preserve">De 51 PLAZAS en adelante                          </v>
      </c>
      <c r="H12958" t="str">
        <f>T("DIESEL                                            ")</f>
        <v xml:space="preserve">DIESEL                                            </v>
      </c>
      <c r="I12958">
        <v>9</v>
      </c>
    </row>
    <row r="12959" spans="1:9">
      <c r="A12959" t="str">
        <f>T("2018")</f>
        <v>2018</v>
      </c>
      <c r="B12959" t="str">
        <f>T("JURIDICO                                          ")</f>
        <v xml:space="preserve">JURIDICO                                          </v>
      </c>
      <c r="C12959" t="str">
        <f>T("SAN BLAS-CANILLEJAS ")</f>
        <v xml:space="preserve">SAN BLAS-CANILLEJAS </v>
      </c>
      <c r="D12959" t="str">
        <f>T("EL SALVADOR         ")</f>
        <v xml:space="preserve">EL SALVADOR         </v>
      </c>
      <c r="E12959" t="str">
        <f>T("AU ")</f>
        <v xml:space="preserve">AU </v>
      </c>
      <c r="F12959" t="str">
        <f>T("AUTOBUSES      ")</f>
        <v xml:space="preserve">AUTOBUSES      </v>
      </c>
      <c r="G12959" t="str">
        <f>T("De menos de 21 PLAZAS                             ")</f>
        <v xml:space="preserve">De menos de 21 PLAZAS                             </v>
      </c>
      <c r="H12959" t="str">
        <f>T("DIESEL                                            ")</f>
        <v xml:space="preserve">DIESEL                                            </v>
      </c>
      <c r="I12959">
        <v>1</v>
      </c>
    </row>
    <row r="12960" spans="1:9">
      <c r="A12960" t="str">
        <f>T("2018")</f>
        <v>2018</v>
      </c>
      <c r="B12960" t="str">
        <f>T("JURIDICO                                          ")</f>
        <v xml:space="preserve">JURIDICO                                          </v>
      </c>
      <c r="C12960" t="str">
        <f>T("SAN BLAS-CANILLEJAS ")</f>
        <v xml:space="preserve">SAN BLAS-CANILLEJAS </v>
      </c>
      <c r="D12960" t="str">
        <f>T("EL SALVADOR         ")</f>
        <v xml:space="preserve">EL SALVADOR         </v>
      </c>
      <c r="E12960" t="str">
        <f>T("AU ")</f>
        <v xml:space="preserve">AU </v>
      </c>
      <c r="F12960" t="str">
        <f>T("AUTOBUSES      ")</f>
        <v xml:space="preserve">AUTOBUSES      </v>
      </c>
      <c r="G12960" t="str">
        <f>T("De 21 a 50 PLAZAS                                 ")</f>
        <v xml:space="preserve">De 21 a 50 PLAZAS                                 </v>
      </c>
      <c r="H12960" t="str">
        <f>T("DIESEL                                            ")</f>
        <v xml:space="preserve">DIESEL                                            </v>
      </c>
      <c r="I12960">
        <v>2</v>
      </c>
    </row>
    <row r="12961" spans="1:9">
      <c r="A12961" t="str">
        <f>T("2018")</f>
        <v>2018</v>
      </c>
      <c r="B12961" t="str">
        <f>T("JURIDICO                                          ")</f>
        <v xml:space="preserve">JURIDICO                                          </v>
      </c>
      <c r="C12961" t="str">
        <f>T("SAN BLAS-CANILLEJAS ")</f>
        <v xml:space="preserve">SAN BLAS-CANILLEJAS </v>
      </c>
      <c r="D12961" t="str">
        <f>T("SIMANCAS            ")</f>
        <v xml:space="preserve">SIMANCAS            </v>
      </c>
      <c r="E12961" t="str">
        <f>T("AU ")</f>
        <v xml:space="preserve">AU </v>
      </c>
      <c r="F12961" t="str">
        <f>T("AUTOBUSES      ")</f>
        <v xml:space="preserve">AUTOBUSES      </v>
      </c>
      <c r="G12961" t="str">
        <f>T("De menos de 21 PLAZAS                             ")</f>
        <v xml:space="preserve">De menos de 21 PLAZAS                             </v>
      </c>
      <c r="H12961" t="str">
        <f>T("GAS NATURAL COMPRIMIDO                            ")</f>
        <v xml:space="preserve">GAS NATURAL COMPRIMIDO                            </v>
      </c>
      <c r="I12961">
        <v>1</v>
      </c>
    </row>
    <row r="12962" spans="1:9">
      <c r="A12962" t="str">
        <f>T("2018")</f>
        <v>2018</v>
      </c>
      <c r="B12962" t="str">
        <f>T("JURIDICO                                          ")</f>
        <v xml:space="preserve">JURIDICO                                          </v>
      </c>
      <c r="C12962" t="str">
        <f>T("SAN BLAS-CANILLEJAS ")</f>
        <v xml:space="preserve">SAN BLAS-CANILLEJAS </v>
      </c>
      <c r="D12962" t="str">
        <f>T("SIMANCAS            ")</f>
        <v xml:space="preserve">SIMANCAS            </v>
      </c>
      <c r="E12962" t="str">
        <f>T("AU ")</f>
        <v xml:space="preserve">AU </v>
      </c>
      <c r="F12962" t="str">
        <f>T("AUTOBUSES      ")</f>
        <v xml:space="preserve">AUTOBUSES      </v>
      </c>
      <c r="G12962" t="str">
        <f>T("De 21 a 50 PLAZAS                                 ")</f>
        <v xml:space="preserve">De 21 a 50 PLAZAS                                 </v>
      </c>
      <c r="H12962" t="str">
        <f>T("GAS NATURAL COMPRIMIDO                            ")</f>
        <v xml:space="preserve">GAS NATURAL COMPRIMIDO                            </v>
      </c>
      <c r="I12962">
        <v>3</v>
      </c>
    </row>
    <row r="12963" spans="1:9">
      <c r="A12963" t="str">
        <f>T("2018")</f>
        <v>2018</v>
      </c>
      <c r="B12963" t="str">
        <f>T("JURIDICO                                          ")</f>
        <v xml:space="preserve">JURIDICO                                          </v>
      </c>
      <c r="C12963" t="str">
        <f>T("SAN BLAS-CANILLEJAS ")</f>
        <v xml:space="preserve">SAN BLAS-CANILLEJAS </v>
      </c>
      <c r="D12963" t="str">
        <f>T("SIMANCAS            ")</f>
        <v xml:space="preserve">SIMANCAS            </v>
      </c>
      <c r="E12963" t="str">
        <f>T("AU ")</f>
        <v xml:space="preserve">AU </v>
      </c>
      <c r="F12963" t="str">
        <f>T("AUTOBUSES      ")</f>
        <v xml:space="preserve">AUTOBUSES      </v>
      </c>
      <c r="G12963" t="str">
        <f>T("De 21 a 50 PLAZAS                                 ")</f>
        <v xml:space="preserve">De 21 a 50 PLAZAS                                 </v>
      </c>
      <c r="H12963" t="str">
        <f>T("GASOLINA                                          ")</f>
        <v xml:space="preserve">GASOLINA                                          </v>
      </c>
      <c r="I12963">
        <v>1</v>
      </c>
    </row>
    <row r="12964" spans="1:9">
      <c r="A12964" t="str">
        <f>T("2018")</f>
        <v>2018</v>
      </c>
      <c r="B12964" t="str">
        <f>T("JURIDICO                                          ")</f>
        <v xml:space="preserve">JURIDICO                                          </v>
      </c>
      <c r="C12964" t="str">
        <f>T("SAN BLAS-CANILLEJAS ")</f>
        <v xml:space="preserve">SAN BLAS-CANILLEJAS </v>
      </c>
      <c r="D12964" t="str">
        <f>T("ROSAS               ")</f>
        <v xml:space="preserve">ROSAS               </v>
      </c>
      <c r="E12964" t="str">
        <f>T("AU ")</f>
        <v xml:space="preserve">AU </v>
      </c>
      <c r="F12964" t="str">
        <f>T("AUTOBUSES      ")</f>
        <v xml:space="preserve">AUTOBUSES      </v>
      </c>
      <c r="G12964" t="str">
        <f>T("De 51 PLAZAS en adelante                          ")</f>
        <v xml:space="preserve">De 51 PLAZAS en adelante                          </v>
      </c>
      <c r="H12964" t="str">
        <f>T("GASOLINA                                          ")</f>
        <v xml:space="preserve">GASOLINA                                          </v>
      </c>
      <c r="I12964">
        <v>1</v>
      </c>
    </row>
    <row r="12965" spans="1:9">
      <c r="A12965" t="str">
        <f>T("2018")</f>
        <v>2018</v>
      </c>
      <c r="B12965" t="str">
        <f>T("JURIDICO                                          ")</f>
        <v xml:space="preserve">JURIDICO                                          </v>
      </c>
      <c r="C12965" t="str">
        <f>T("SAN BLAS-CANILLEJAS ")</f>
        <v xml:space="preserve">SAN BLAS-CANILLEJAS </v>
      </c>
      <c r="D12965" t="str">
        <f>T("SIMANCAS            ")</f>
        <v xml:space="preserve">SIMANCAS            </v>
      </c>
      <c r="E12965" t="str">
        <f>T("AU ")</f>
        <v xml:space="preserve">AU </v>
      </c>
      <c r="F12965" t="str">
        <f>T("AUTOBUSES      ")</f>
        <v xml:space="preserve">AUTOBUSES      </v>
      </c>
      <c r="G12965" t="str">
        <f>T("De 21 a 50 PLAZAS                                 ")</f>
        <v xml:space="preserve">De 21 a 50 PLAZAS                                 </v>
      </c>
      <c r="H12965" t="str">
        <f>T("HÍBRIDO                                           ")</f>
        <v xml:space="preserve">HÍBRIDO                                           </v>
      </c>
      <c r="I12965">
        <v>3</v>
      </c>
    </row>
    <row r="12966" spans="1:9">
      <c r="A12966" t="str">
        <f>T("2018")</f>
        <v>2018</v>
      </c>
      <c r="B12966" t="str">
        <f>T("JURIDICO                                          ")</f>
        <v xml:space="preserve">JURIDICO                                          </v>
      </c>
      <c r="C12966" t="str">
        <f>T("SAN BLAS-CANILLEJAS ")</f>
        <v xml:space="preserve">SAN BLAS-CANILLEJAS </v>
      </c>
      <c r="D12966" t="str">
        <f>T("SIMANCAS            ")</f>
        <v xml:space="preserve">SIMANCAS            </v>
      </c>
      <c r="E12966" t="str">
        <f>T("AU ")</f>
        <v xml:space="preserve">AU </v>
      </c>
      <c r="F12966" t="str">
        <f>T("AUTOBUSES      ")</f>
        <v xml:space="preserve">AUTOBUSES      </v>
      </c>
      <c r="G12966" t="str">
        <f>T("De 51 PLAZAS en adelante                          ")</f>
        <v xml:space="preserve">De 51 PLAZAS en adelante                          </v>
      </c>
      <c r="H12966" t="str">
        <f>T("HÍBRIDO                                           ")</f>
        <v xml:space="preserve">HÍBRIDO                                           </v>
      </c>
      <c r="I12966">
        <v>2</v>
      </c>
    </row>
    <row r="12967" spans="1:9">
      <c r="A12967" t="str">
        <f>T("2018")</f>
        <v>2018</v>
      </c>
      <c r="B12967" t="str">
        <f>T("JURIDICO                                          ")</f>
        <v xml:space="preserve">JURIDICO                                          </v>
      </c>
      <c r="C12967" t="str">
        <f>T("SAN BLAS-CANILLEJAS ")</f>
        <v xml:space="preserve">SAN BLAS-CANILLEJAS </v>
      </c>
      <c r="D12967" t="str">
        <f>T("SIMANCAS            ")</f>
        <v xml:space="preserve">SIMANCAS            </v>
      </c>
      <c r="E12967" t="str">
        <f>T("AU ")</f>
        <v xml:space="preserve">AU </v>
      </c>
      <c r="F12967" t="str">
        <f>T("AUTOBUSES      ")</f>
        <v xml:space="preserve">AUTOBUSES      </v>
      </c>
      <c r="G12967" t="str">
        <f>T("De menos de 21 PLAZAS                             ")</f>
        <v xml:space="preserve">De menos de 21 PLAZAS                             </v>
      </c>
      <c r="H12967" t="str">
        <f>T("HIBRIDO ENCHUFABLES PHEV                          ")</f>
        <v xml:space="preserve">HIBRIDO ENCHUFABLES PHEV                          </v>
      </c>
      <c r="I12967">
        <v>3</v>
      </c>
    </row>
    <row r="12968" spans="1:9">
      <c r="A12968" t="str">
        <f>T("2018")</f>
        <v>2018</v>
      </c>
      <c r="B12968" t="str">
        <f>T("FISICO                                            ")</f>
        <v xml:space="preserve">FISICO                                            </v>
      </c>
      <c r="C12968" t="str">
        <f>T("SAN BLAS-CANILLEJAS ")</f>
        <v xml:space="preserve">SAN BLAS-CANILLEJAS </v>
      </c>
      <c r="D12968" t="str">
        <f>T("CANILLEJAS          ")</f>
        <v xml:space="preserve">CANILLEJAS          </v>
      </c>
      <c r="E12968" t="str">
        <f>T("AU ")</f>
        <v xml:space="preserve">AU </v>
      </c>
      <c r="F12968" t="str">
        <f>T("AUTOBUSES      ")</f>
        <v xml:space="preserve">AUTOBUSES      </v>
      </c>
      <c r="G12968" t="str">
        <f>T("De menos de 21 PLAZAS                             ")</f>
        <v xml:space="preserve">De menos de 21 PLAZAS                             </v>
      </c>
      <c r="I12968">
        <v>1</v>
      </c>
    </row>
    <row r="12969" spans="1:9">
      <c r="A12969" t="str">
        <f>T("2018")</f>
        <v>2018</v>
      </c>
      <c r="B12969" t="str">
        <f>T("JURIDICO                                          ")</f>
        <v xml:space="preserve">JURIDICO                                          </v>
      </c>
      <c r="C12969" t="str">
        <f>T("SAN BLAS-CANILLEJAS ")</f>
        <v xml:space="preserve">SAN BLAS-CANILLEJAS </v>
      </c>
      <c r="D12969" t="str">
        <f>T("SIMANCAS            ")</f>
        <v xml:space="preserve">SIMANCAS            </v>
      </c>
      <c r="E12969" t="str">
        <f>T("AU ")</f>
        <v xml:space="preserve">AU </v>
      </c>
      <c r="F12969" t="str">
        <f>T("AUTOBUSES      ")</f>
        <v xml:space="preserve">AUTOBUSES      </v>
      </c>
      <c r="G12969" t="str">
        <f>T("De 51 PLAZAS en adelante                          ")</f>
        <v xml:space="preserve">De 51 PLAZAS en adelante                          </v>
      </c>
      <c r="I12969">
        <v>1</v>
      </c>
    </row>
    <row r="12970" spans="1:9">
      <c r="A12970" t="str">
        <f>T("2018")</f>
        <v>2018</v>
      </c>
      <c r="B12970" t="str">
        <f>T("JURIDICO                                          ")</f>
        <v xml:space="preserve">JURIDICO                                          </v>
      </c>
      <c r="C12970" t="str">
        <f>T("SAN BLAS-CANILLEJAS ")</f>
        <v xml:space="preserve">SAN BLAS-CANILLEJAS </v>
      </c>
      <c r="D12970" t="str">
        <f>T("REJAS               ")</f>
        <v xml:space="preserve">REJAS               </v>
      </c>
      <c r="E12970" t="str">
        <f>T("AU ")</f>
        <v xml:space="preserve">AU </v>
      </c>
      <c r="F12970" t="str">
        <f>T("AUTOBUSES      ")</f>
        <v xml:space="preserve">AUTOBUSES      </v>
      </c>
      <c r="G12970" t="str">
        <f>T("De 51 PLAZAS en adelante                          ")</f>
        <v xml:space="preserve">De 51 PLAZAS en adelante                          </v>
      </c>
      <c r="I12970">
        <v>1</v>
      </c>
    </row>
    <row r="12971" spans="1:9">
      <c r="A12971" t="str">
        <f>T("2018")</f>
        <v>2018</v>
      </c>
      <c r="B12971" t="str">
        <f>T("Entidad sin personalidad jurídica (art. 35.4 LGT) ")</f>
        <v xml:space="preserve">Entidad sin personalidad jurídica (art. 35.4 LGT) </v>
      </c>
      <c r="C12971" t="str">
        <f>T("SAN BLAS-CANILLEJAS ")</f>
        <v xml:space="preserve">SAN BLAS-CANILLEJAS </v>
      </c>
      <c r="D12971" t="str">
        <f>T("SIMANCAS            ")</f>
        <v xml:space="preserve">SIMANCAS            </v>
      </c>
      <c r="E12971" t="str">
        <f>T("CA ")</f>
        <v xml:space="preserve">CA </v>
      </c>
      <c r="F12971" t="str">
        <f>T("CAMIONES       ")</f>
        <v xml:space="preserve">CAMIONES       </v>
      </c>
      <c r="G12971" t="str">
        <f>T("De menos de 1.000 KG DE CARGA ÚTIL                ")</f>
        <v xml:space="preserve">De menos de 1.000 KG DE CARGA ÚTIL                </v>
      </c>
      <c r="H12971" t="str">
        <f>T("DIESEL                                            ")</f>
        <v xml:space="preserve">DIESEL                                            </v>
      </c>
      <c r="I12971">
        <v>5</v>
      </c>
    </row>
    <row r="12972" spans="1:9">
      <c r="A12972" t="str">
        <f>T("2018")</f>
        <v>2018</v>
      </c>
      <c r="B12972" t="str">
        <f>T("Entidad sin personalidad jurídica (art. 35.4 LGT) ")</f>
        <v xml:space="preserve">Entidad sin personalidad jurídica (art. 35.4 LGT) </v>
      </c>
      <c r="C12972" t="str">
        <f>T("SAN BLAS-CANILLEJAS ")</f>
        <v xml:space="preserve">SAN BLAS-CANILLEJAS </v>
      </c>
      <c r="D12972" t="str">
        <f>T("SIMANCAS            ")</f>
        <v xml:space="preserve">SIMANCAS            </v>
      </c>
      <c r="E12972" t="str">
        <f>T("CA ")</f>
        <v xml:space="preserve">CA </v>
      </c>
      <c r="F12972" t="str">
        <f>T("CAMIONES       ")</f>
        <v xml:space="preserve">CAMIONES       </v>
      </c>
      <c r="G12972" t="str">
        <f>T("De 1.000 a 2.999 KG DE CARGA ÚTIL                 ")</f>
        <v xml:space="preserve">De 1.000 a 2.999 KG DE CARGA ÚTIL                 </v>
      </c>
      <c r="H12972" t="str">
        <f>T("DIESEL                                            ")</f>
        <v xml:space="preserve">DIESEL                                            </v>
      </c>
      <c r="I12972">
        <v>2</v>
      </c>
    </row>
    <row r="12973" spans="1:9">
      <c r="A12973" t="str">
        <f>T("2018")</f>
        <v>2018</v>
      </c>
      <c r="B12973" t="str">
        <f>T("Entidad sin personalidad jurídica (art. 35.4 LGT) ")</f>
        <v xml:space="preserve">Entidad sin personalidad jurídica (art. 35.4 LGT) </v>
      </c>
      <c r="C12973" t="str">
        <f>T("SAN BLAS-CANILLEJAS ")</f>
        <v xml:space="preserve">SAN BLAS-CANILLEJAS </v>
      </c>
      <c r="D12973" t="str">
        <f>T("HELLIN              ")</f>
        <v xml:space="preserve">HELLIN              </v>
      </c>
      <c r="E12973" t="str">
        <f>T("CA ")</f>
        <v xml:space="preserve">CA </v>
      </c>
      <c r="F12973" t="str">
        <f>T("CAMIONES       ")</f>
        <v xml:space="preserve">CAMIONES       </v>
      </c>
      <c r="G12973" t="str">
        <f>T("De menos de 1.000 KG DE CARGA ÚTIL                ")</f>
        <v xml:space="preserve">De menos de 1.000 KG DE CARGA ÚTIL                </v>
      </c>
      <c r="H12973" t="str">
        <f>T("DIESEL                                            ")</f>
        <v xml:space="preserve">DIESEL                                            </v>
      </c>
      <c r="I12973">
        <v>5</v>
      </c>
    </row>
    <row r="12974" spans="1:9">
      <c r="A12974" t="str">
        <f>T("2018")</f>
        <v>2018</v>
      </c>
      <c r="B12974" t="str">
        <f>T("Entidad sin personalidad jurídica (art. 35.4 LGT) ")</f>
        <v xml:space="preserve">Entidad sin personalidad jurídica (art. 35.4 LGT) </v>
      </c>
      <c r="C12974" t="str">
        <f>T("SAN BLAS-CANILLEJAS ")</f>
        <v xml:space="preserve">SAN BLAS-CANILLEJAS </v>
      </c>
      <c r="D12974" t="str">
        <f>T("HELLIN              ")</f>
        <v xml:space="preserve">HELLIN              </v>
      </c>
      <c r="E12974" t="str">
        <f>T("CA ")</f>
        <v xml:space="preserve">CA </v>
      </c>
      <c r="F12974" t="str">
        <f>T("CAMIONES       ")</f>
        <v xml:space="preserve">CAMIONES       </v>
      </c>
      <c r="G12974" t="str">
        <f>T("De 1.000 a 2.999 KG DE CARGA ÚTIL                 ")</f>
        <v xml:space="preserve">De 1.000 a 2.999 KG DE CARGA ÚTIL                 </v>
      </c>
      <c r="H12974" t="str">
        <f>T("DIESEL                                            ")</f>
        <v xml:space="preserve">DIESEL                                            </v>
      </c>
      <c r="I12974">
        <v>2</v>
      </c>
    </row>
    <row r="12975" spans="1:9">
      <c r="A12975" t="str">
        <f>T("2018")</f>
        <v>2018</v>
      </c>
      <c r="B12975" t="str">
        <f>T("Entidad sin personalidad jurídica (art. 35.4 LGT) ")</f>
        <v xml:space="preserve">Entidad sin personalidad jurídica (art. 35.4 LGT) </v>
      </c>
      <c r="C12975" t="str">
        <f>T("SAN BLAS-CANILLEJAS ")</f>
        <v xml:space="preserve">SAN BLAS-CANILLEJAS </v>
      </c>
      <c r="D12975" t="str">
        <f>T("ARCOS               ")</f>
        <v xml:space="preserve">ARCOS               </v>
      </c>
      <c r="E12975" t="str">
        <f>T("CA ")</f>
        <v xml:space="preserve">CA </v>
      </c>
      <c r="F12975" t="str">
        <f>T("CAMIONES       ")</f>
        <v xml:space="preserve">CAMIONES       </v>
      </c>
      <c r="G12975" t="str">
        <f>T("De menos de 1.000 KG DE CARGA ÚTIL                ")</f>
        <v xml:space="preserve">De menos de 1.000 KG DE CARGA ÚTIL                </v>
      </c>
      <c r="H12975" t="str">
        <f>T("DIESEL                                            ")</f>
        <v xml:space="preserve">DIESEL                                            </v>
      </c>
      <c r="I12975">
        <v>6</v>
      </c>
    </row>
    <row r="12976" spans="1:9">
      <c r="A12976" t="str">
        <f>T("2018")</f>
        <v>2018</v>
      </c>
      <c r="B12976" t="str">
        <f>T("Entidad sin personalidad jurídica (art. 35.4 LGT) ")</f>
        <v xml:space="preserve">Entidad sin personalidad jurídica (art. 35.4 LGT) </v>
      </c>
      <c r="C12976" t="str">
        <f>T("SAN BLAS-CANILLEJAS ")</f>
        <v xml:space="preserve">SAN BLAS-CANILLEJAS </v>
      </c>
      <c r="D12976" t="str">
        <f>T("ARCOS               ")</f>
        <v xml:space="preserve">ARCOS               </v>
      </c>
      <c r="E12976" t="str">
        <f>T("CA ")</f>
        <v xml:space="preserve">CA </v>
      </c>
      <c r="F12976" t="str">
        <f>T("CAMIONES       ")</f>
        <v xml:space="preserve">CAMIONES       </v>
      </c>
      <c r="G12976" t="str">
        <f>T("De 1.000 a 2.999 KG DE CARGA ÚTIL                 ")</f>
        <v xml:space="preserve">De 1.000 a 2.999 KG DE CARGA ÚTIL                 </v>
      </c>
      <c r="H12976" t="str">
        <f>T("DIESEL                                            ")</f>
        <v xml:space="preserve">DIESEL                                            </v>
      </c>
      <c r="I12976">
        <v>5</v>
      </c>
    </row>
    <row r="12977" spans="1:9">
      <c r="A12977" t="str">
        <f>T("2018")</f>
        <v>2018</v>
      </c>
      <c r="B12977" t="str">
        <f>T("Entidad sin personalidad jurídica (art. 35.4 LGT) ")</f>
        <v xml:space="preserve">Entidad sin personalidad jurídica (art. 35.4 LGT) </v>
      </c>
      <c r="C12977" t="str">
        <f>T("SAN BLAS-CANILLEJAS ")</f>
        <v xml:space="preserve">SAN BLAS-CANILLEJAS </v>
      </c>
      <c r="D12977" t="str">
        <f>T("REJAS               ")</f>
        <v xml:space="preserve">REJAS               </v>
      </c>
      <c r="E12977" t="str">
        <f>T("CA ")</f>
        <v xml:space="preserve">CA </v>
      </c>
      <c r="F12977" t="str">
        <f>T("CAMIONES       ")</f>
        <v xml:space="preserve">CAMIONES       </v>
      </c>
      <c r="G12977" t="str">
        <f>T("De menos de 1.000 KG DE CARGA ÚTIL                ")</f>
        <v xml:space="preserve">De menos de 1.000 KG DE CARGA ÚTIL                </v>
      </c>
      <c r="H12977" t="str">
        <f>T("DIESEL                                            ")</f>
        <v xml:space="preserve">DIESEL                                            </v>
      </c>
      <c r="I12977">
        <v>3</v>
      </c>
    </row>
    <row r="12978" spans="1:9">
      <c r="A12978" t="str">
        <f>T("2018")</f>
        <v>2018</v>
      </c>
      <c r="B12978" t="str">
        <f>T("Entidad sin personalidad jurídica (art. 35.4 LGT) ")</f>
        <v xml:space="preserve">Entidad sin personalidad jurídica (art. 35.4 LGT) </v>
      </c>
      <c r="C12978" t="str">
        <f>T("SAN BLAS-CANILLEJAS ")</f>
        <v xml:space="preserve">SAN BLAS-CANILLEJAS </v>
      </c>
      <c r="D12978" t="str">
        <f>T("REJAS               ")</f>
        <v xml:space="preserve">REJAS               </v>
      </c>
      <c r="E12978" t="str">
        <f>T("CA ")</f>
        <v xml:space="preserve">CA </v>
      </c>
      <c r="F12978" t="str">
        <f>T("CAMIONES       ")</f>
        <v xml:space="preserve">CAMIONES       </v>
      </c>
      <c r="G12978" t="str">
        <f>T("De 1.000 a 2.999 KG DE CARGA ÚTIL                 ")</f>
        <v xml:space="preserve">De 1.000 a 2.999 KG DE CARGA ÚTIL                 </v>
      </c>
      <c r="H12978" t="str">
        <f>T("DIESEL                                            ")</f>
        <v xml:space="preserve">DIESEL                                            </v>
      </c>
      <c r="I12978">
        <v>1</v>
      </c>
    </row>
    <row r="12979" spans="1:9">
      <c r="A12979" t="str">
        <f>T("2018")</f>
        <v>2018</v>
      </c>
      <c r="B12979" t="str">
        <f>T("Entidad sin personalidad jurídica (art. 35.4 LGT) ")</f>
        <v xml:space="preserve">Entidad sin personalidad jurídica (art. 35.4 LGT) </v>
      </c>
      <c r="C12979" t="str">
        <f>T("SAN BLAS-CANILLEJAS ")</f>
        <v xml:space="preserve">SAN BLAS-CANILLEJAS </v>
      </c>
      <c r="D12979" t="str">
        <f>T("REJAS               ")</f>
        <v xml:space="preserve">REJAS               </v>
      </c>
      <c r="E12979" t="str">
        <f>T("CA ")</f>
        <v xml:space="preserve">CA </v>
      </c>
      <c r="F12979" t="str">
        <f>T("CAMIONES       ")</f>
        <v xml:space="preserve">CAMIONES       </v>
      </c>
      <c r="G12979" t="str">
        <f>T("De 3.000 a 9.999 KG DE CARGA ÚTIL                 ")</f>
        <v xml:space="preserve">De 3.000 a 9.999 KG DE CARGA ÚTIL                 </v>
      </c>
      <c r="H12979" t="str">
        <f>T("DIESEL                                            ")</f>
        <v xml:space="preserve">DIESEL                                            </v>
      </c>
      <c r="I12979">
        <v>1</v>
      </c>
    </row>
    <row r="12980" spans="1:9">
      <c r="A12980" t="str">
        <f>T("2018")</f>
        <v>2018</v>
      </c>
      <c r="B12980" t="str">
        <f>T("Entidad sin personalidad jurídica (art. 35.4 LGT) ")</f>
        <v xml:space="preserve">Entidad sin personalidad jurídica (art. 35.4 LGT) </v>
      </c>
      <c r="C12980" t="str">
        <f>T("SAN BLAS-CANILLEJAS ")</f>
        <v xml:space="preserve">SAN BLAS-CANILLEJAS </v>
      </c>
      <c r="D12980" t="str">
        <f>T("CANILLEJAS          ")</f>
        <v xml:space="preserve">CANILLEJAS          </v>
      </c>
      <c r="E12980" t="str">
        <f>T("CA ")</f>
        <v xml:space="preserve">CA </v>
      </c>
      <c r="F12980" t="str">
        <f>T("CAMIONES       ")</f>
        <v xml:space="preserve">CAMIONES       </v>
      </c>
      <c r="G12980" t="str">
        <f>T("De menos de 1.000 KG DE CARGA ÚTIL                ")</f>
        <v xml:space="preserve">De menos de 1.000 KG DE CARGA ÚTIL                </v>
      </c>
      <c r="H12980" t="str">
        <f>T("DIESEL                                            ")</f>
        <v xml:space="preserve">DIESEL                                            </v>
      </c>
      <c r="I12980">
        <v>2</v>
      </c>
    </row>
    <row r="12981" spans="1:9">
      <c r="A12981" t="str">
        <f>T("2018")</f>
        <v>2018</v>
      </c>
      <c r="B12981" t="str">
        <f>T("Entidad sin personalidad jurídica (art. 35.4 LGT) ")</f>
        <v xml:space="preserve">Entidad sin personalidad jurídica (art. 35.4 LGT) </v>
      </c>
      <c r="C12981" t="str">
        <f>T("SAN BLAS-CANILLEJAS ")</f>
        <v xml:space="preserve">SAN BLAS-CANILLEJAS </v>
      </c>
      <c r="D12981" t="str">
        <f>T("CANILLEJAS          ")</f>
        <v xml:space="preserve">CANILLEJAS          </v>
      </c>
      <c r="E12981" t="str">
        <f>T("CA ")</f>
        <v xml:space="preserve">CA </v>
      </c>
      <c r="F12981" t="str">
        <f>T("CAMIONES       ")</f>
        <v xml:space="preserve">CAMIONES       </v>
      </c>
      <c r="G12981" t="str">
        <f>T("De 1.000 a 2.999 KG DE CARGA ÚTIL                 ")</f>
        <v xml:space="preserve">De 1.000 a 2.999 KG DE CARGA ÚTIL                 </v>
      </c>
      <c r="H12981" t="str">
        <f>T("DIESEL                                            ")</f>
        <v xml:space="preserve">DIESEL                                            </v>
      </c>
      <c r="I12981">
        <v>5</v>
      </c>
    </row>
    <row r="12982" spans="1:9">
      <c r="A12982" t="str">
        <f>T("2018")</f>
        <v>2018</v>
      </c>
      <c r="B12982" t="str">
        <f>T("Entidad sin personalidad jurídica (art. 35.4 LGT) ")</f>
        <v xml:space="preserve">Entidad sin personalidad jurídica (art. 35.4 LGT) </v>
      </c>
      <c r="C12982" t="str">
        <f>T("SAN BLAS-CANILLEJAS ")</f>
        <v xml:space="preserve">SAN BLAS-CANILLEJAS </v>
      </c>
      <c r="D12982" t="str">
        <f>T("EL SALVADOR         ")</f>
        <v xml:space="preserve">EL SALVADOR         </v>
      </c>
      <c r="E12982" t="str">
        <f>T("CA ")</f>
        <v xml:space="preserve">CA </v>
      </c>
      <c r="F12982" t="str">
        <f>T("CAMIONES       ")</f>
        <v xml:space="preserve">CAMIONES       </v>
      </c>
      <c r="G12982" t="str">
        <f>T("De menos de 1.000 KG DE CARGA ÚTIL                ")</f>
        <v xml:space="preserve">De menos de 1.000 KG DE CARGA ÚTIL                </v>
      </c>
      <c r="H12982" t="str">
        <f>T("DIESEL                                            ")</f>
        <v xml:space="preserve">DIESEL                                            </v>
      </c>
      <c r="I12982">
        <v>2</v>
      </c>
    </row>
    <row r="12983" spans="1:9">
      <c r="A12983" t="str">
        <f>T("2018")</f>
        <v>2018</v>
      </c>
      <c r="B12983" t="str">
        <f>T("FISICO                                            ")</f>
        <v xml:space="preserve">FISICO                                            </v>
      </c>
      <c r="C12983" t="str">
        <f>T("SAN BLAS-CANILLEJAS ")</f>
        <v xml:space="preserve">SAN BLAS-CANILLEJAS </v>
      </c>
      <c r="D12983" t="str">
        <f>T("SIN BARRIO          ")</f>
        <v xml:space="preserve">SIN BARRIO          </v>
      </c>
      <c r="E12983" t="str">
        <f>T("CA ")</f>
        <v xml:space="preserve">CA </v>
      </c>
      <c r="F12983" t="str">
        <f>T("CAMIONES       ")</f>
        <v xml:space="preserve">CAMIONES       </v>
      </c>
      <c r="G12983" t="str">
        <f>T("De menos de 1.000 KG DE CARGA ÚTIL                ")</f>
        <v xml:space="preserve">De menos de 1.000 KG DE CARGA ÚTIL                </v>
      </c>
      <c r="H12983" t="str">
        <f>T("DIESEL                                            ")</f>
        <v xml:space="preserve">DIESEL                                            </v>
      </c>
      <c r="I12983">
        <v>7</v>
      </c>
    </row>
    <row r="12984" spans="1:9">
      <c r="A12984" t="str">
        <f>T("2018")</f>
        <v>2018</v>
      </c>
      <c r="B12984" t="str">
        <f>T("FISICO                                            ")</f>
        <v xml:space="preserve">FISICO                                            </v>
      </c>
      <c r="C12984" t="str">
        <f>T("SAN BLAS-CANILLEJAS ")</f>
        <v xml:space="preserve">SAN BLAS-CANILLEJAS </v>
      </c>
      <c r="D12984" t="str">
        <f>T("SIN BARRIO          ")</f>
        <v xml:space="preserve">SIN BARRIO          </v>
      </c>
      <c r="E12984" t="str">
        <f>T("CA ")</f>
        <v xml:space="preserve">CA </v>
      </c>
      <c r="F12984" t="str">
        <f>T("CAMIONES       ")</f>
        <v xml:space="preserve">CAMIONES       </v>
      </c>
      <c r="G12984" t="str">
        <f>T("De 1.000 a 2.999 KG DE CARGA ÚTIL                 ")</f>
        <v xml:space="preserve">De 1.000 a 2.999 KG DE CARGA ÚTIL                 </v>
      </c>
      <c r="H12984" t="str">
        <f>T("DIESEL                                            ")</f>
        <v xml:space="preserve">DIESEL                                            </v>
      </c>
      <c r="I12984">
        <v>14</v>
      </c>
    </row>
    <row r="12985" spans="1:9">
      <c r="A12985" t="str">
        <f>T("2018")</f>
        <v>2018</v>
      </c>
      <c r="B12985" t="str">
        <f>T("FISICO                                            ")</f>
        <v xml:space="preserve">FISICO                                            </v>
      </c>
      <c r="C12985" t="str">
        <f>T("SAN BLAS-CANILLEJAS ")</f>
        <v xml:space="preserve">SAN BLAS-CANILLEJAS </v>
      </c>
      <c r="D12985" t="str">
        <f>T("SIMANCAS            ")</f>
        <v xml:space="preserve">SIMANCAS            </v>
      </c>
      <c r="E12985" t="str">
        <f>T("CA ")</f>
        <v xml:space="preserve">CA </v>
      </c>
      <c r="F12985" t="str">
        <f>T("CAMIONES       ")</f>
        <v xml:space="preserve">CAMIONES       </v>
      </c>
      <c r="G12985" t="str">
        <f>T("De menos de 1.000 KG DE CARGA ÚTIL                ")</f>
        <v xml:space="preserve">De menos de 1.000 KG DE CARGA ÚTIL                </v>
      </c>
      <c r="H12985" t="str">
        <f>T("DIESEL                                            ")</f>
        <v xml:space="preserve">DIESEL                                            </v>
      </c>
      <c r="I12985">
        <v>332</v>
      </c>
    </row>
    <row r="12986" spans="1:9">
      <c r="A12986" t="str">
        <f>T("2018")</f>
        <v>2018</v>
      </c>
      <c r="B12986" t="str">
        <f>T("FISICO                                            ")</f>
        <v xml:space="preserve">FISICO                                            </v>
      </c>
      <c r="C12986" t="str">
        <f>T("SAN BLAS-CANILLEJAS ")</f>
        <v xml:space="preserve">SAN BLAS-CANILLEJAS </v>
      </c>
      <c r="D12986" t="str">
        <f>T("SIMANCAS            ")</f>
        <v xml:space="preserve">SIMANCAS            </v>
      </c>
      <c r="E12986" t="str">
        <f>T("CA ")</f>
        <v xml:space="preserve">CA </v>
      </c>
      <c r="F12986" t="str">
        <f>T("CAMIONES       ")</f>
        <v xml:space="preserve">CAMIONES       </v>
      </c>
      <c r="G12986" t="str">
        <f>T("De 1.000 a 2.999 KG DE CARGA ÚTIL                 ")</f>
        <v xml:space="preserve">De 1.000 a 2.999 KG DE CARGA ÚTIL                 </v>
      </c>
      <c r="H12986" t="str">
        <f>T("DIESEL                                            ")</f>
        <v xml:space="preserve">DIESEL                                            </v>
      </c>
      <c r="I12986">
        <v>117</v>
      </c>
    </row>
    <row r="12987" spans="1:9">
      <c r="A12987" t="str">
        <f>T("2018")</f>
        <v>2018</v>
      </c>
      <c r="B12987" t="str">
        <f>T("FISICO                                            ")</f>
        <v xml:space="preserve">FISICO                                            </v>
      </c>
      <c r="C12987" t="str">
        <f>T("SAN BLAS-CANILLEJAS ")</f>
        <v xml:space="preserve">SAN BLAS-CANILLEJAS </v>
      </c>
      <c r="D12987" t="str">
        <f>T("SIMANCAS            ")</f>
        <v xml:space="preserve">SIMANCAS            </v>
      </c>
      <c r="E12987" t="str">
        <f>T("CA ")</f>
        <v xml:space="preserve">CA </v>
      </c>
      <c r="F12987" t="str">
        <f>T("CAMIONES       ")</f>
        <v xml:space="preserve">CAMIONES       </v>
      </c>
      <c r="G12987" t="str">
        <f>T("De 3.000 a 9.999 KG DE CARGA ÚTIL                 ")</f>
        <v xml:space="preserve">De 3.000 a 9.999 KG DE CARGA ÚTIL                 </v>
      </c>
      <c r="H12987" t="str">
        <f>T("DIESEL                                            ")</f>
        <v xml:space="preserve">DIESEL                                            </v>
      </c>
      <c r="I12987">
        <v>4</v>
      </c>
    </row>
    <row r="12988" spans="1:9">
      <c r="A12988" t="str">
        <f>T("2018")</f>
        <v>2018</v>
      </c>
      <c r="B12988" t="str">
        <f>T("FISICO                                            ")</f>
        <v xml:space="preserve">FISICO                                            </v>
      </c>
      <c r="C12988" t="str">
        <f>T("SAN BLAS-CANILLEJAS ")</f>
        <v xml:space="preserve">SAN BLAS-CANILLEJAS </v>
      </c>
      <c r="D12988" t="str">
        <f>T("SIMANCAS            ")</f>
        <v xml:space="preserve">SIMANCAS            </v>
      </c>
      <c r="E12988" t="str">
        <f>T("CA ")</f>
        <v xml:space="preserve">CA </v>
      </c>
      <c r="F12988" t="str">
        <f>T("CAMIONES       ")</f>
        <v xml:space="preserve">CAMIONES       </v>
      </c>
      <c r="G12988" t="str">
        <f>T("De 10.000 KG DE CARGA ÚTIL en adelante            ")</f>
        <v xml:space="preserve">De 10.000 KG DE CARGA ÚTIL en adelante            </v>
      </c>
      <c r="H12988" t="str">
        <f>T("DIESEL                                            ")</f>
        <v xml:space="preserve">DIESEL                                            </v>
      </c>
      <c r="I12988">
        <v>4</v>
      </c>
    </row>
    <row r="12989" spans="1:9">
      <c r="A12989" t="str">
        <f>T("2018")</f>
        <v>2018</v>
      </c>
      <c r="B12989" t="str">
        <f>T("FISICO                                            ")</f>
        <v xml:space="preserve">FISICO                                            </v>
      </c>
      <c r="C12989" t="str">
        <f>T("SAN BLAS-CANILLEJAS ")</f>
        <v xml:space="preserve">SAN BLAS-CANILLEJAS </v>
      </c>
      <c r="D12989" t="str">
        <f>T("HELLIN              ")</f>
        <v xml:space="preserve">HELLIN              </v>
      </c>
      <c r="E12989" t="str">
        <f>T("CA ")</f>
        <v xml:space="preserve">CA </v>
      </c>
      <c r="F12989" t="str">
        <f>T("CAMIONES       ")</f>
        <v xml:space="preserve">CAMIONES       </v>
      </c>
      <c r="G12989" t="str">
        <f>T("De menos de 1.000 KG DE CARGA ÚTIL                ")</f>
        <v xml:space="preserve">De menos de 1.000 KG DE CARGA ÚTIL                </v>
      </c>
      <c r="H12989" t="str">
        <f>T("DIESEL                                            ")</f>
        <v xml:space="preserve">DIESEL                                            </v>
      </c>
      <c r="I12989">
        <v>160</v>
      </c>
    </row>
    <row r="12990" spans="1:9">
      <c r="A12990" t="str">
        <f>T("2018")</f>
        <v>2018</v>
      </c>
      <c r="B12990" t="str">
        <f>T("FISICO                                            ")</f>
        <v xml:space="preserve">FISICO                                            </v>
      </c>
      <c r="C12990" t="str">
        <f>T("SAN BLAS-CANILLEJAS ")</f>
        <v xml:space="preserve">SAN BLAS-CANILLEJAS </v>
      </c>
      <c r="D12990" t="str">
        <f>T("HELLIN              ")</f>
        <v xml:space="preserve">HELLIN              </v>
      </c>
      <c r="E12990" t="str">
        <f>T("CA ")</f>
        <v xml:space="preserve">CA </v>
      </c>
      <c r="F12990" t="str">
        <f>T("CAMIONES       ")</f>
        <v xml:space="preserve">CAMIONES       </v>
      </c>
      <c r="G12990" t="str">
        <f>T("De 1.000 a 2.999 KG DE CARGA ÚTIL                 ")</f>
        <v xml:space="preserve">De 1.000 a 2.999 KG DE CARGA ÚTIL                 </v>
      </c>
      <c r="H12990" t="str">
        <f>T("DIESEL                                            ")</f>
        <v xml:space="preserve">DIESEL                                            </v>
      </c>
      <c r="I12990">
        <v>66</v>
      </c>
    </row>
    <row r="12991" spans="1:9">
      <c r="A12991" t="str">
        <f>T("2018")</f>
        <v>2018</v>
      </c>
      <c r="B12991" t="str">
        <f>T("FISICO                                            ")</f>
        <v xml:space="preserve">FISICO                                            </v>
      </c>
      <c r="C12991" t="str">
        <f>T("SAN BLAS-CANILLEJAS ")</f>
        <v xml:space="preserve">SAN BLAS-CANILLEJAS </v>
      </c>
      <c r="D12991" t="str">
        <f>T("HELLIN              ")</f>
        <v xml:space="preserve">HELLIN              </v>
      </c>
      <c r="E12991" t="str">
        <f>T("CA ")</f>
        <v xml:space="preserve">CA </v>
      </c>
      <c r="F12991" t="str">
        <f>T("CAMIONES       ")</f>
        <v xml:space="preserve">CAMIONES       </v>
      </c>
      <c r="G12991" t="str">
        <f>T("De 3.000 a 9.999 KG DE CARGA ÚTIL                 ")</f>
        <v xml:space="preserve">De 3.000 a 9.999 KG DE CARGA ÚTIL                 </v>
      </c>
      <c r="H12991" t="str">
        <f>T("DIESEL                                            ")</f>
        <v xml:space="preserve">DIESEL                                            </v>
      </c>
      <c r="I12991">
        <v>3</v>
      </c>
    </row>
    <row r="12992" spans="1:9">
      <c r="A12992" t="str">
        <f>T("2018")</f>
        <v>2018</v>
      </c>
      <c r="B12992" t="str">
        <f>T("FISICO                                            ")</f>
        <v xml:space="preserve">FISICO                                            </v>
      </c>
      <c r="C12992" t="str">
        <f>T("SAN BLAS-CANILLEJAS ")</f>
        <v xml:space="preserve">SAN BLAS-CANILLEJAS </v>
      </c>
      <c r="D12992" t="str">
        <f>T("AMPOSTA             ")</f>
        <v xml:space="preserve">AMPOSTA             </v>
      </c>
      <c r="E12992" t="str">
        <f>T("CA ")</f>
        <v xml:space="preserve">CA </v>
      </c>
      <c r="F12992" t="str">
        <f>T("CAMIONES       ")</f>
        <v xml:space="preserve">CAMIONES       </v>
      </c>
      <c r="G12992" t="str">
        <f>T("De menos de 1.000 KG DE CARGA ÚTIL                ")</f>
        <v xml:space="preserve">De menos de 1.000 KG DE CARGA ÚTIL                </v>
      </c>
      <c r="H12992" t="str">
        <f>T("DIESEL                                            ")</f>
        <v xml:space="preserve">DIESEL                                            </v>
      </c>
      <c r="I12992">
        <v>143</v>
      </c>
    </row>
    <row r="12993" spans="1:9">
      <c r="A12993" t="str">
        <f>T("2018")</f>
        <v>2018</v>
      </c>
      <c r="B12993" t="str">
        <f>T("FISICO                                            ")</f>
        <v xml:space="preserve">FISICO                                            </v>
      </c>
      <c r="C12993" t="str">
        <f>T("SAN BLAS-CANILLEJAS ")</f>
        <v xml:space="preserve">SAN BLAS-CANILLEJAS </v>
      </c>
      <c r="D12993" t="str">
        <f>T("AMPOSTA             ")</f>
        <v xml:space="preserve">AMPOSTA             </v>
      </c>
      <c r="E12993" t="str">
        <f>T("CA ")</f>
        <v xml:space="preserve">CA </v>
      </c>
      <c r="F12993" t="str">
        <f>T("CAMIONES       ")</f>
        <v xml:space="preserve">CAMIONES       </v>
      </c>
      <c r="G12993" t="str">
        <f>T("De 1.000 a 2.999 KG DE CARGA ÚTIL                 ")</f>
        <v xml:space="preserve">De 1.000 a 2.999 KG DE CARGA ÚTIL                 </v>
      </c>
      <c r="H12993" t="str">
        <f>T("DIESEL                                            ")</f>
        <v xml:space="preserve">DIESEL                                            </v>
      </c>
      <c r="I12993">
        <v>67</v>
      </c>
    </row>
    <row r="12994" spans="1:9">
      <c r="A12994" t="str">
        <f>T("2018")</f>
        <v>2018</v>
      </c>
      <c r="B12994" t="str">
        <f>T("FISICO                                            ")</f>
        <v xml:space="preserve">FISICO                                            </v>
      </c>
      <c r="C12994" t="str">
        <f>T("SAN BLAS-CANILLEJAS ")</f>
        <v xml:space="preserve">SAN BLAS-CANILLEJAS </v>
      </c>
      <c r="D12994" t="str">
        <f>T("AMPOSTA             ")</f>
        <v xml:space="preserve">AMPOSTA             </v>
      </c>
      <c r="E12994" t="str">
        <f>T("CA ")</f>
        <v xml:space="preserve">CA </v>
      </c>
      <c r="F12994" t="str">
        <f>T("CAMIONES       ")</f>
        <v xml:space="preserve">CAMIONES       </v>
      </c>
      <c r="G12994" t="str">
        <f>T("De 3.000 a 9.999 KG DE CARGA ÚTIL                 ")</f>
        <v xml:space="preserve">De 3.000 a 9.999 KG DE CARGA ÚTIL                 </v>
      </c>
      <c r="H12994" t="str">
        <f>T("DIESEL                                            ")</f>
        <v xml:space="preserve">DIESEL                                            </v>
      </c>
      <c r="I12994">
        <v>5</v>
      </c>
    </row>
    <row r="12995" spans="1:9">
      <c r="A12995" t="str">
        <f>T("2018")</f>
        <v>2018</v>
      </c>
      <c r="B12995" t="str">
        <f>T("FISICO                                            ")</f>
        <v xml:space="preserve">FISICO                                            </v>
      </c>
      <c r="C12995" t="str">
        <f>T("SAN BLAS-CANILLEJAS ")</f>
        <v xml:space="preserve">SAN BLAS-CANILLEJAS </v>
      </c>
      <c r="D12995" t="str">
        <f>T("ARCOS               ")</f>
        <v xml:space="preserve">ARCOS               </v>
      </c>
      <c r="E12995" t="str">
        <f>T("CA ")</f>
        <v xml:space="preserve">CA </v>
      </c>
      <c r="F12995" t="str">
        <f>T("CAMIONES       ")</f>
        <v xml:space="preserve">CAMIONES       </v>
      </c>
      <c r="G12995" t="str">
        <f>T("De menos de 1.000 KG DE CARGA ÚTIL                ")</f>
        <v xml:space="preserve">De menos de 1.000 KG DE CARGA ÚTIL                </v>
      </c>
      <c r="H12995" t="str">
        <f>T("DIESEL                                            ")</f>
        <v xml:space="preserve">DIESEL                                            </v>
      </c>
      <c r="I12995">
        <v>444</v>
      </c>
    </row>
    <row r="12996" spans="1:9">
      <c r="A12996" t="str">
        <f>T("2018")</f>
        <v>2018</v>
      </c>
      <c r="B12996" t="str">
        <f>T("FISICO                                            ")</f>
        <v xml:space="preserve">FISICO                                            </v>
      </c>
      <c r="C12996" t="str">
        <f>T("SAN BLAS-CANILLEJAS ")</f>
        <v xml:space="preserve">SAN BLAS-CANILLEJAS </v>
      </c>
      <c r="D12996" t="str">
        <f>T("ARCOS               ")</f>
        <v xml:space="preserve">ARCOS               </v>
      </c>
      <c r="E12996" t="str">
        <f>T("CA ")</f>
        <v xml:space="preserve">CA </v>
      </c>
      <c r="F12996" t="str">
        <f>T("CAMIONES       ")</f>
        <v xml:space="preserve">CAMIONES       </v>
      </c>
      <c r="G12996" t="str">
        <f>T("De 1.000 a 2.999 KG DE CARGA ÚTIL                 ")</f>
        <v xml:space="preserve">De 1.000 a 2.999 KG DE CARGA ÚTIL                 </v>
      </c>
      <c r="H12996" t="str">
        <f>T("DIESEL                                            ")</f>
        <v xml:space="preserve">DIESEL                                            </v>
      </c>
      <c r="I12996">
        <v>167</v>
      </c>
    </row>
    <row r="12997" spans="1:9">
      <c r="A12997" t="str">
        <f>T("2018")</f>
        <v>2018</v>
      </c>
      <c r="B12997" t="str">
        <f>T("FISICO                                            ")</f>
        <v xml:space="preserve">FISICO                                            </v>
      </c>
      <c r="C12997" t="str">
        <f>T("SAN BLAS-CANILLEJAS ")</f>
        <v xml:space="preserve">SAN BLAS-CANILLEJAS </v>
      </c>
      <c r="D12997" t="str">
        <f>T("ARCOS               ")</f>
        <v xml:space="preserve">ARCOS               </v>
      </c>
      <c r="E12997" t="str">
        <f>T("CA ")</f>
        <v xml:space="preserve">CA </v>
      </c>
      <c r="F12997" t="str">
        <f>T("CAMIONES       ")</f>
        <v xml:space="preserve">CAMIONES       </v>
      </c>
      <c r="G12997" t="str">
        <f>T("De 3.000 a 9.999 KG DE CARGA ÚTIL                 ")</f>
        <v xml:space="preserve">De 3.000 a 9.999 KG DE CARGA ÚTIL                 </v>
      </c>
      <c r="H12997" t="str">
        <f>T("DIESEL                                            ")</f>
        <v xml:space="preserve">DIESEL                                            </v>
      </c>
      <c r="I12997">
        <v>13</v>
      </c>
    </row>
    <row r="12998" spans="1:9">
      <c r="A12998" t="str">
        <f>T("2018")</f>
        <v>2018</v>
      </c>
      <c r="B12998" t="str">
        <f>T("FISICO                                            ")</f>
        <v xml:space="preserve">FISICO                                            </v>
      </c>
      <c r="C12998" t="str">
        <f>T("SAN BLAS-CANILLEJAS ")</f>
        <v xml:space="preserve">SAN BLAS-CANILLEJAS </v>
      </c>
      <c r="D12998" t="str">
        <f>T("ARCOS               ")</f>
        <v xml:space="preserve">ARCOS               </v>
      </c>
      <c r="E12998" t="str">
        <f>T("CA ")</f>
        <v xml:space="preserve">CA </v>
      </c>
      <c r="F12998" t="str">
        <f>T("CAMIONES       ")</f>
        <v xml:space="preserve">CAMIONES       </v>
      </c>
      <c r="G12998" t="str">
        <f>T("De 10.000 KG DE CARGA ÚTIL en adelante            ")</f>
        <v xml:space="preserve">De 10.000 KG DE CARGA ÚTIL en adelante            </v>
      </c>
      <c r="H12998" t="str">
        <f>T("DIESEL                                            ")</f>
        <v xml:space="preserve">DIESEL                                            </v>
      </c>
      <c r="I12998">
        <v>5</v>
      </c>
    </row>
    <row r="12999" spans="1:9">
      <c r="A12999" t="str">
        <f>T("2018")</f>
        <v>2018</v>
      </c>
      <c r="B12999" t="str">
        <f>T("FISICO                                            ")</f>
        <v xml:space="preserve">FISICO                                            </v>
      </c>
      <c r="C12999" t="str">
        <f>T("SAN BLAS-CANILLEJAS ")</f>
        <v xml:space="preserve">SAN BLAS-CANILLEJAS </v>
      </c>
      <c r="D12999" t="str">
        <f>T("ROSAS               ")</f>
        <v xml:space="preserve">ROSAS               </v>
      </c>
      <c r="E12999" t="str">
        <f>T("CA ")</f>
        <v xml:space="preserve">CA </v>
      </c>
      <c r="F12999" t="str">
        <f>T("CAMIONES       ")</f>
        <v xml:space="preserve">CAMIONES       </v>
      </c>
      <c r="G12999" t="str">
        <f>T("De menos de 1.000 KG DE CARGA ÚTIL                ")</f>
        <v xml:space="preserve">De menos de 1.000 KG DE CARGA ÚTIL                </v>
      </c>
      <c r="H12999" t="str">
        <f>T("DIESEL                                            ")</f>
        <v xml:space="preserve">DIESEL                                            </v>
      </c>
      <c r="I12999">
        <v>340</v>
      </c>
    </row>
    <row r="13000" spans="1:9">
      <c r="A13000" t="str">
        <f>T("2018")</f>
        <v>2018</v>
      </c>
      <c r="B13000" t="str">
        <f>T("FISICO                                            ")</f>
        <v xml:space="preserve">FISICO                                            </v>
      </c>
      <c r="C13000" t="str">
        <f>T("SAN BLAS-CANILLEJAS ")</f>
        <v xml:space="preserve">SAN BLAS-CANILLEJAS </v>
      </c>
      <c r="D13000" t="str">
        <f>T("ROSAS               ")</f>
        <v xml:space="preserve">ROSAS               </v>
      </c>
      <c r="E13000" t="str">
        <f>T("CA ")</f>
        <v xml:space="preserve">CA </v>
      </c>
      <c r="F13000" t="str">
        <f>T("CAMIONES       ")</f>
        <v xml:space="preserve">CAMIONES       </v>
      </c>
      <c r="G13000" t="str">
        <f>T("De 1.000 a 2.999 KG DE CARGA ÚTIL                 ")</f>
        <v xml:space="preserve">De 1.000 a 2.999 KG DE CARGA ÚTIL                 </v>
      </c>
      <c r="H13000" t="str">
        <f>T("DIESEL                                            ")</f>
        <v xml:space="preserve">DIESEL                                            </v>
      </c>
      <c r="I13000">
        <v>109</v>
      </c>
    </row>
    <row r="13001" spans="1:9">
      <c r="A13001" t="str">
        <f>T("2018")</f>
        <v>2018</v>
      </c>
      <c r="B13001" t="str">
        <f>T("FISICO                                            ")</f>
        <v xml:space="preserve">FISICO                                            </v>
      </c>
      <c r="C13001" t="str">
        <f>T("SAN BLAS-CANILLEJAS ")</f>
        <v xml:space="preserve">SAN BLAS-CANILLEJAS </v>
      </c>
      <c r="D13001" t="str">
        <f>T("ROSAS               ")</f>
        <v xml:space="preserve">ROSAS               </v>
      </c>
      <c r="E13001" t="str">
        <f>T("CA ")</f>
        <v xml:space="preserve">CA </v>
      </c>
      <c r="F13001" t="str">
        <f>T("CAMIONES       ")</f>
        <v xml:space="preserve">CAMIONES       </v>
      </c>
      <c r="G13001" t="str">
        <f>T("De 3.000 a 9.999 KG DE CARGA ÚTIL                 ")</f>
        <v xml:space="preserve">De 3.000 a 9.999 KG DE CARGA ÚTIL                 </v>
      </c>
      <c r="H13001" t="str">
        <f>T("DIESEL                                            ")</f>
        <v xml:space="preserve">DIESEL                                            </v>
      </c>
      <c r="I13001">
        <v>12</v>
      </c>
    </row>
    <row r="13002" spans="1:9">
      <c r="A13002" t="str">
        <f>T("2018")</f>
        <v>2018</v>
      </c>
      <c r="B13002" t="str">
        <f>T("FISICO                                            ")</f>
        <v xml:space="preserve">FISICO                                            </v>
      </c>
      <c r="C13002" t="str">
        <f>T("SAN BLAS-CANILLEJAS ")</f>
        <v xml:space="preserve">SAN BLAS-CANILLEJAS </v>
      </c>
      <c r="D13002" t="str">
        <f>T("REJAS               ")</f>
        <v xml:space="preserve">REJAS               </v>
      </c>
      <c r="E13002" t="str">
        <f>T("CA ")</f>
        <v xml:space="preserve">CA </v>
      </c>
      <c r="F13002" t="str">
        <f>T("CAMIONES       ")</f>
        <v xml:space="preserve">CAMIONES       </v>
      </c>
      <c r="G13002" t="str">
        <f>T("De menos de 1.000 KG DE CARGA ÚTIL                ")</f>
        <v xml:space="preserve">De menos de 1.000 KG DE CARGA ÚTIL                </v>
      </c>
      <c r="H13002" t="str">
        <f>T("DIESEL                                            ")</f>
        <v xml:space="preserve">DIESEL                                            </v>
      </c>
      <c r="I13002">
        <v>193</v>
      </c>
    </row>
    <row r="13003" spans="1:9">
      <c r="A13003" t="str">
        <f>T("2018")</f>
        <v>2018</v>
      </c>
      <c r="B13003" t="str">
        <f>T("FISICO                                            ")</f>
        <v xml:space="preserve">FISICO                                            </v>
      </c>
      <c r="C13003" t="str">
        <f>T("SAN BLAS-CANILLEJAS ")</f>
        <v xml:space="preserve">SAN BLAS-CANILLEJAS </v>
      </c>
      <c r="D13003" t="str">
        <f>T("REJAS               ")</f>
        <v xml:space="preserve">REJAS               </v>
      </c>
      <c r="E13003" t="str">
        <f>T("CA ")</f>
        <v xml:space="preserve">CA </v>
      </c>
      <c r="F13003" t="str">
        <f>T("CAMIONES       ")</f>
        <v xml:space="preserve">CAMIONES       </v>
      </c>
      <c r="G13003" t="str">
        <f>T("De 1.000 a 2.999 KG DE CARGA ÚTIL                 ")</f>
        <v xml:space="preserve">De 1.000 a 2.999 KG DE CARGA ÚTIL                 </v>
      </c>
      <c r="H13003" t="str">
        <f>T("DIESEL                                            ")</f>
        <v xml:space="preserve">DIESEL                                            </v>
      </c>
      <c r="I13003">
        <v>73</v>
      </c>
    </row>
    <row r="13004" spans="1:9">
      <c r="A13004" t="str">
        <f>T("2018")</f>
        <v>2018</v>
      </c>
      <c r="B13004" t="str">
        <f>T("FISICO                                            ")</f>
        <v xml:space="preserve">FISICO                                            </v>
      </c>
      <c r="C13004" t="str">
        <f>T("SAN BLAS-CANILLEJAS ")</f>
        <v xml:space="preserve">SAN BLAS-CANILLEJAS </v>
      </c>
      <c r="D13004" t="str">
        <f>T("REJAS               ")</f>
        <v xml:space="preserve">REJAS               </v>
      </c>
      <c r="E13004" t="str">
        <f>T("CA ")</f>
        <v xml:space="preserve">CA </v>
      </c>
      <c r="F13004" t="str">
        <f>T("CAMIONES       ")</f>
        <v xml:space="preserve">CAMIONES       </v>
      </c>
      <c r="G13004" t="str">
        <f>T("De 3.000 a 9.999 KG DE CARGA ÚTIL                 ")</f>
        <v xml:space="preserve">De 3.000 a 9.999 KG DE CARGA ÚTIL                 </v>
      </c>
      <c r="H13004" t="str">
        <f>T("DIESEL                                            ")</f>
        <v xml:space="preserve">DIESEL                                            </v>
      </c>
      <c r="I13004">
        <v>11</v>
      </c>
    </row>
    <row r="13005" spans="1:9">
      <c r="A13005" t="str">
        <f>T("2018")</f>
        <v>2018</v>
      </c>
      <c r="B13005" t="str">
        <f>T("FISICO                                            ")</f>
        <v xml:space="preserve">FISICO                                            </v>
      </c>
      <c r="C13005" t="str">
        <f>T("SAN BLAS-CANILLEJAS ")</f>
        <v xml:space="preserve">SAN BLAS-CANILLEJAS </v>
      </c>
      <c r="D13005" t="str">
        <f>T("REJAS               ")</f>
        <v xml:space="preserve">REJAS               </v>
      </c>
      <c r="E13005" t="str">
        <f>T("CA ")</f>
        <v xml:space="preserve">CA </v>
      </c>
      <c r="F13005" t="str">
        <f>T("CAMIONES       ")</f>
        <v xml:space="preserve">CAMIONES       </v>
      </c>
      <c r="G13005" t="str">
        <f>T("De 10.000 KG DE CARGA ÚTIL en adelante            ")</f>
        <v xml:space="preserve">De 10.000 KG DE CARGA ÚTIL en adelante            </v>
      </c>
      <c r="H13005" t="str">
        <f>T("DIESEL                                            ")</f>
        <v xml:space="preserve">DIESEL                                            </v>
      </c>
      <c r="I13005">
        <v>4</v>
      </c>
    </row>
    <row r="13006" spans="1:9">
      <c r="A13006" t="str">
        <f>T("2018")</f>
        <v>2018</v>
      </c>
      <c r="B13006" t="str">
        <f>T("FISICO                                            ")</f>
        <v xml:space="preserve">FISICO                                            </v>
      </c>
      <c r="C13006" t="str">
        <f>T("SAN BLAS-CANILLEJAS ")</f>
        <v xml:space="preserve">SAN BLAS-CANILLEJAS </v>
      </c>
      <c r="D13006" t="str">
        <f>T("CANILLEJAS          ")</f>
        <v xml:space="preserve">CANILLEJAS          </v>
      </c>
      <c r="E13006" t="str">
        <f>T("CA ")</f>
        <v xml:space="preserve">CA </v>
      </c>
      <c r="F13006" t="str">
        <f>T("CAMIONES       ")</f>
        <v xml:space="preserve">CAMIONES       </v>
      </c>
      <c r="G13006" t="str">
        <f>T("De menos de 1.000 KG DE CARGA ÚTIL                ")</f>
        <v xml:space="preserve">De menos de 1.000 KG DE CARGA ÚTIL                </v>
      </c>
      <c r="H13006" t="str">
        <f>T("DIESEL                                            ")</f>
        <v xml:space="preserve">DIESEL                                            </v>
      </c>
      <c r="I13006">
        <v>525</v>
      </c>
    </row>
    <row r="13007" spans="1:9">
      <c r="A13007" t="str">
        <f>T("2018")</f>
        <v>2018</v>
      </c>
      <c r="B13007" t="str">
        <f>T("FISICO                                            ")</f>
        <v xml:space="preserve">FISICO                                            </v>
      </c>
      <c r="C13007" t="str">
        <f>T("SAN BLAS-CANILLEJAS ")</f>
        <v xml:space="preserve">SAN BLAS-CANILLEJAS </v>
      </c>
      <c r="D13007" t="str">
        <f>T("CANILLEJAS          ")</f>
        <v xml:space="preserve">CANILLEJAS          </v>
      </c>
      <c r="E13007" t="str">
        <f>T("CA ")</f>
        <v xml:space="preserve">CA </v>
      </c>
      <c r="F13007" t="str">
        <f>T("CAMIONES       ")</f>
        <v xml:space="preserve">CAMIONES       </v>
      </c>
      <c r="G13007" t="str">
        <f>T("De 1.000 a 2.999 KG DE CARGA ÚTIL                 ")</f>
        <v xml:space="preserve">De 1.000 a 2.999 KG DE CARGA ÚTIL                 </v>
      </c>
      <c r="H13007" t="str">
        <f>T("DIESEL                                            ")</f>
        <v xml:space="preserve">DIESEL                                            </v>
      </c>
      <c r="I13007">
        <v>160</v>
      </c>
    </row>
    <row r="13008" spans="1:9">
      <c r="A13008" t="str">
        <f>T("2018")</f>
        <v>2018</v>
      </c>
      <c r="B13008" t="str">
        <f>T("FISICO                                            ")</f>
        <v xml:space="preserve">FISICO                                            </v>
      </c>
      <c r="C13008" t="str">
        <f>T("SAN BLAS-CANILLEJAS ")</f>
        <v xml:space="preserve">SAN BLAS-CANILLEJAS </v>
      </c>
      <c r="D13008" t="str">
        <f>T("CANILLEJAS          ")</f>
        <v xml:space="preserve">CANILLEJAS          </v>
      </c>
      <c r="E13008" t="str">
        <f>T("CA ")</f>
        <v xml:space="preserve">CA </v>
      </c>
      <c r="F13008" t="str">
        <f>T("CAMIONES       ")</f>
        <v xml:space="preserve">CAMIONES       </v>
      </c>
      <c r="G13008" t="str">
        <f>T("De 3.000 a 9.999 KG DE CARGA ÚTIL                 ")</f>
        <v xml:space="preserve">De 3.000 a 9.999 KG DE CARGA ÚTIL                 </v>
      </c>
      <c r="H13008" t="str">
        <f>T("DIESEL                                            ")</f>
        <v xml:space="preserve">DIESEL                                            </v>
      </c>
      <c r="I13008">
        <v>27</v>
      </c>
    </row>
    <row r="13009" spans="1:9">
      <c r="A13009" t="str">
        <f>T("2018")</f>
        <v>2018</v>
      </c>
      <c r="B13009" t="str">
        <f>T("FISICO                                            ")</f>
        <v xml:space="preserve">FISICO                                            </v>
      </c>
      <c r="C13009" t="str">
        <f>T("SAN BLAS-CANILLEJAS ")</f>
        <v xml:space="preserve">SAN BLAS-CANILLEJAS </v>
      </c>
      <c r="D13009" t="str">
        <f>T("CANILLEJAS          ")</f>
        <v xml:space="preserve">CANILLEJAS          </v>
      </c>
      <c r="E13009" t="str">
        <f>T("CA ")</f>
        <v xml:space="preserve">CA </v>
      </c>
      <c r="F13009" t="str">
        <f>T("CAMIONES       ")</f>
        <v xml:space="preserve">CAMIONES       </v>
      </c>
      <c r="G13009" t="str">
        <f>T("De 10.000 KG DE CARGA ÚTIL en adelante            ")</f>
        <v xml:space="preserve">De 10.000 KG DE CARGA ÚTIL en adelante            </v>
      </c>
      <c r="H13009" t="str">
        <f>T("DIESEL                                            ")</f>
        <v xml:space="preserve">DIESEL                                            </v>
      </c>
      <c r="I13009">
        <v>10</v>
      </c>
    </row>
    <row r="13010" spans="1:9">
      <c r="A13010" t="str">
        <f>T("2018")</f>
        <v>2018</v>
      </c>
      <c r="B13010" t="str">
        <f>T("FISICO                                            ")</f>
        <v xml:space="preserve">FISICO                                            </v>
      </c>
      <c r="C13010" t="str">
        <f>T("SAN BLAS-CANILLEJAS ")</f>
        <v xml:space="preserve">SAN BLAS-CANILLEJAS </v>
      </c>
      <c r="D13010" t="str">
        <f>T("EL SALVADOR         ")</f>
        <v xml:space="preserve">EL SALVADOR         </v>
      </c>
      <c r="E13010" t="str">
        <f>T("CA ")</f>
        <v xml:space="preserve">CA </v>
      </c>
      <c r="F13010" t="str">
        <f>T("CAMIONES       ")</f>
        <v xml:space="preserve">CAMIONES       </v>
      </c>
      <c r="G13010" t="str">
        <f>T("De menos de 1.000 KG DE CARGA ÚTIL                ")</f>
        <v xml:space="preserve">De menos de 1.000 KG DE CARGA ÚTIL                </v>
      </c>
      <c r="H13010" t="str">
        <f>T("DIESEL                                            ")</f>
        <v xml:space="preserve">DIESEL                                            </v>
      </c>
      <c r="I13010">
        <v>92</v>
      </c>
    </row>
    <row r="13011" spans="1:9">
      <c r="A13011" t="str">
        <f>T("2018")</f>
        <v>2018</v>
      </c>
      <c r="B13011" t="str">
        <f>T("FISICO                                            ")</f>
        <v xml:space="preserve">FISICO                                            </v>
      </c>
      <c r="C13011" t="str">
        <f>T("SAN BLAS-CANILLEJAS ")</f>
        <v xml:space="preserve">SAN BLAS-CANILLEJAS </v>
      </c>
      <c r="D13011" t="str">
        <f>T("EL SALVADOR         ")</f>
        <v xml:space="preserve">EL SALVADOR         </v>
      </c>
      <c r="E13011" t="str">
        <f>T("CA ")</f>
        <v xml:space="preserve">CA </v>
      </c>
      <c r="F13011" t="str">
        <f>T("CAMIONES       ")</f>
        <v xml:space="preserve">CAMIONES       </v>
      </c>
      <c r="G13011" t="str">
        <f>T("De 1.000 a 2.999 KG DE CARGA ÚTIL                 ")</f>
        <v xml:space="preserve">De 1.000 a 2.999 KG DE CARGA ÚTIL                 </v>
      </c>
      <c r="H13011" t="str">
        <f>T("DIESEL                                            ")</f>
        <v xml:space="preserve">DIESEL                                            </v>
      </c>
      <c r="I13011">
        <v>29</v>
      </c>
    </row>
    <row r="13012" spans="1:9">
      <c r="A13012" t="str">
        <f>T("2018")</f>
        <v>2018</v>
      </c>
      <c r="B13012" t="str">
        <f>T("FISICO                                            ")</f>
        <v xml:space="preserve">FISICO                                            </v>
      </c>
      <c r="C13012" t="str">
        <f>T("SAN BLAS-CANILLEJAS ")</f>
        <v xml:space="preserve">SAN BLAS-CANILLEJAS </v>
      </c>
      <c r="D13012" t="str">
        <f>T("EL SALVADOR         ")</f>
        <v xml:space="preserve">EL SALVADOR         </v>
      </c>
      <c r="E13012" t="str">
        <f>T("CA ")</f>
        <v xml:space="preserve">CA </v>
      </c>
      <c r="F13012" t="str">
        <f>T("CAMIONES       ")</f>
        <v xml:space="preserve">CAMIONES       </v>
      </c>
      <c r="G13012" t="str">
        <f>T("De 3.000 a 9.999 KG DE CARGA ÚTIL                 ")</f>
        <v xml:space="preserve">De 3.000 a 9.999 KG DE CARGA ÚTIL                 </v>
      </c>
      <c r="H13012" t="str">
        <f>T("DIESEL                                            ")</f>
        <v xml:space="preserve">DIESEL                                            </v>
      </c>
      <c r="I13012">
        <v>6</v>
      </c>
    </row>
    <row r="13013" spans="1:9">
      <c r="A13013" t="str">
        <f>T("2018")</f>
        <v>2018</v>
      </c>
      <c r="B13013" t="str">
        <f>T("FISICO                                            ")</f>
        <v xml:space="preserve">FISICO                                            </v>
      </c>
      <c r="C13013" t="str">
        <f>T("SAN BLAS-CANILLEJAS ")</f>
        <v xml:space="preserve">SAN BLAS-CANILLEJAS </v>
      </c>
      <c r="D13013" t="str">
        <f>T("EL SALVADOR         ")</f>
        <v xml:space="preserve">EL SALVADOR         </v>
      </c>
      <c r="E13013" t="str">
        <f>T("CA ")</f>
        <v xml:space="preserve">CA </v>
      </c>
      <c r="F13013" t="str">
        <f>T("CAMIONES       ")</f>
        <v xml:space="preserve">CAMIONES       </v>
      </c>
      <c r="G13013" t="str">
        <f>T("De 10.000 KG DE CARGA ÚTIL en adelante            ")</f>
        <v xml:space="preserve">De 10.000 KG DE CARGA ÚTIL en adelante            </v>
      </c>
      <c r="H13013" t="str">
        <f>T("DIESEL                                            ")</f>
        <v xml:space="preserve">DIESEL                                            </v>
      </c>
      <c r="I13013">
        <v>1</v>
      </c>
    </row>
    <row r="13014" spans="1:9">
      <c r="A13014" t="str">
        <f>T("2018")</f>
        <v>2018</v>
      </c>
      <c r="B13014" t="str">
        <f>T("JURIDICO                                          ")</f>
        <v xml:space="preserve">JURIDICO                                          </v>
      </c>
      <c r="C13014" t="str">
        <f>T("SAN BLAS-CANILLEJAS ")</f>
        <v xml:space="preserve">SAN BLAS-CANILLEJAS </v>
      </c>
      <c r="D13014" t="str">
        <f>T("SIN BARRIO          ")</f>
        <v xml:space="preserve">SIN BARRIO          </v>
      </c>
      <c r="E13014" t="str">
        <f>T("CA ")</f>
        <v xml:space="preserve">CA </v>
      </c>
      <c r="F13014" t="str">
        <f>T("CAMIONES       ")</f>
        <v xml:space="preserve">CAMIONES       </v>
      </c>
      <c r="G13014" t="str">
        <f>T("De menos de 1.000 KG DE CARGA ÚTIL                ")</f>
        <v xml:space="preserve">De menos de 1.000 KG DE CARGA ÚTIL                </v>
      </c>
      <c r="H13014" t="str">
        <f>T("DIESEL                                            ")</f>
        <v xml:space="preserve">DIESEL                                            </v>
      </c>
      <c r="I13014">
        <v>3</v>
      </c>
    </row>
    <row r="13015" spans="1:9">
      <c r="A13015" t="str">
        <f>T("2018")</f>
        <v>2018</v>
      </c>
      <c r="B13015" t="str">
        <f>T("JURIDICO                                          ")</f>
        <v xml:space="preserve">JURIDICO                                          </v>
      </c>
      <c r="C13015" t="str">
        <f>T("SAN BLAS-CANILLEJAS ")</f>
        <v xml:space="preserve">SAN BLAS-CANILLEJAS </v>
      </c>
      <c r="D13015" t="str">
        <f>T("SIN BARRIO          ")</f>
        <v xml:space="preserve">SIN BARRIO          </v>
      </c>
      <c r="E13015" t="str">
        <f>T("CA ")</f>
        <v xml:space="preserve">CA </v>
      </c>
      <c r="F13015" t="str">
        <f>T("CAMIONES       ")</f>
        <v xml:space="preserve">CAMIONES       </v>
      </c>
      <c r="G13015" t="str">
        <f>T("De 1.000 a 2.999 KG DE CARGA ÚTIL                 ")</f>
        <v xml:space="preserve">De 1.000 a 2.999 KG DE CARGA ÚTIL                 </v>
      </c>
      <c r="H13015" t="str">
        <f>T("DIESEL                                            ")</f>
        <v xml:space="preserve">DIESEL                                            </v>
      </c>
      <c r="I13015">
        <v>3</v>
      </c>
    </row>
    <row r="13016" spans="1:9">
      <c r="A13016" t="str">
        <f>T("2018")</f>
        <v>2018</v>
      </c>
      <c r="B13016" t="str">
        <f>T("JURIDICO                                          ")</f>
        <v xml:space="preserve">JURIDICO                                          </v>
      </c>
      <c r="C13016" t="str">
        <f>T("SAN BLAS-CANILLEJAS ")</f>
        <v xml:space="preserve">SAN BLAS-CANILLEJAS </v>
      </c>
      <c r="D13016" t="str">
        <f>T("SIMANCAS            ")</f>
        <v xml:space="preserve">SIMANCAS            </v>
      </c>
      <c r="E13016" t="str">
        <f>T("CA ")</f>
        <v xml:space="preserve">CA </v>
      </c>
      <c r="F13016" t="str">
        <f>T("CAMIONES       ")</f>
        <v xml:space="preserve">CAMIONES       </v>
      </c>
      <c r="G13016" t="str">
        <f>T("De menos de 1.000 KG DE CARGA ÚTIL                ")</f>
        <v xml:space="preserve">De menos de 1.000 KG DE CARGA ÚTIL                </v>
      </c>
      <c r="H13016" t="str">
        <f>T("DIESEL                                            ")</f>
        <v xml:space="preserve">DIESEL                                            </v>
      </c>
      <c r="I13016">
        <v>630</v>
      </c>
    </row>
    <row r="13017" spans="1:9">
      <c r="A13017" t="str">
        <f>T("2018")</f>
        <v>2018</v>
      </c>
      <c r="B13017" t="str">
        <f>T("JURIDICO                                          ")</f>
        <v xml:space="preserve">JURIDICO                                          </v>
      </c>
      <c r="C13017" t="str">
        <f>T("SAN BLAS-CANILLEJAS ")</f>
        <v xml:space="preserve">SAN BLAS-CANILLEJAS </v>
      </c>
      <c r="D13017" t="str">
        <f>T("SIMANCAS            ")</f>
        <v xml:space="preserve">SIMANCAS            </v>
      </c>
      <c r="E13017" t="str">
        <f>T("CA ")</f>
        <v xml:space="preserve">CA </v>
      </c>
      <c r="F13017" t="str">
        <f>T("CAMIONES       ")</f>
        <v xml:space="preserve">CAMIONES       </v>
      </c>
      <c r="G13017" t="str">
        <f>T("De 1.000 a 2.999 KG DE CARGA ÚTIL                 ")</f>
        <v xml:space="preserve">De 1.000 a 2.999 KG DE CARGA ÚTIL                 </v>
      </c>
      <c r="H13017" t="str">
        <f>T("DIESEL                                            ")</f>
        <v xml:space="preserve">DIESEL                                            </v>
      </c>
      <c r="I13017">
        <v>304</v>
      </c>
    </row>
    <row r="13018" spans="1:9">
      <c r="A13018" t="str">
        <f>T("2018")</f>
        <v>2018</v>
      </c>
      <c r="B13018" t="str">
        <f>T("JURIDICO                                          ")</f>
        <v xml:space="preserve">JURIDICO                                          </v>
      </c>
      <c r="C13018" t="str">
        <f>T("SAN BLAS-CANILLEJAS ")</f>
        <v xml:space="preserve">SAN BLAS-CANILLEJAS </v>
      </c>
      <c r="D13018" t="str">
        <f>T("SIMANCAS            ")</f>
        <v xml:space="preserve">SIMANCAS            </v>
      </c>
      <c r="E13018" t="str">
        <f>T("CA ")</f>
        <v xml:space="preserve">CA </v>
      </c>
      <c r="F13018" t="str">
        <f>T("CAMIONES       ")</f>
        <v xml:space="preserve">CAMIONES       </v>
      </c>
      <c r="G13018" t="str">
        <f>T("De 3.000 a 9.999 KG DE CARGA ÚTIL                 ")</f>
        <v xml:space="preserve">De 3.000 a 9.999 KG DE CARGA ÚTIL                 </v>
      </c>
      <c r="H13018" t="str">
        <f>T("DIESEL                                            ")</f>
        <v xml:space="preserve">DIESEL                                            </v>
      </c>
      <c r="I13018">
        <v>80</v>
      </c>
    </row>
    <row r="13019" spans="1:9">
      <c r="A13019" t="str">
        <f>T("2018")</f>
        <v>2018</v>
      </c>
      <c r="B13019" t="str">
        <f>T("JURIDICO                                          ")</f>
        <v xml:space="preserve">JURIDICO                                          </v>
      </c>
      <c r="C13019" t="str">
        <f>T("SAN BLAS-CANILLEJAS ")</f>
        <v xml:space="preserve">SAN BLAS-CANILLEJAS </v>
      </c>
      <c r="D13019" t="str">
        <f>T("SIMANCAS            ")</f>
        <v xml:space="preserve">SIMANCAS            </v>
      </c>
      <c r="E13019" t="str">
        <f>T("CA ")</f>
        <v xml:space="preserve">CA </v>
      </c>
      <c r="F13019" t="str">
        <f>T("CAMIONES       ")</f>
        <v xml:space="preserve">CAMIONES       </v>
      </c>
      <c r="G13019" t="str">
        <f>T("De 10.000 KG DE CARGA ÚTIL en adelante            ")</f>
        <v xml:space="preserve">De 10.000 KG DE CARGA ÚTIL en adelante            </v>
      </c>
      <c r="H13019" t="str">
        <f>T("DIESEL                                            ")</f>
        <v xml:space="preserve">DIESEL                                            </v>
      </c>
      <c r="I13019">
        <v>60</v>
      </c>
    </row>
    <row r="13020" spans="1:9">
      <c r="A13020" t="str">
        <f>T("2018")</f>
        <v>2018</v>
      </c>
      <c r="B13020" t="str">
        <f>T("JURIDICO                                          ")</f>
        <v xml:space="preserve">JURIDICO                                          </v>
      </c>
      <c r="C13020" t="str">
        <f>T("SAN BLAS-CANILLEJAS ")</f>
        <v xml:space="preserve">SAN BLAS-CANILLEJAS </v>
      </c>
      <c r="D13020" t="str">
        <f>T("HELLIN              ")</f>
        <v xml:space="preserve">HELLIN              </v>
      </c>
      <c r="E13020" t="str">
        <f>T("CA ")</f>
        <v xml:space="preserve">CA </v>
      </c>
      <c r="F13020" t="str">
        <f>T("CAMIONES       ")</f>
        <v xml:space="preserve">CAMIONES       </v>
      </c>
      <c r="G13020" t="str">
        <f>T("De menos de 1.000 KG DE CARGA ÚTIL                ")</f>
        <v xml:space="preserve">De menos de 1.000 KG DE CARGA ÚTIL                </v>
      </c>
      <c r="H13020" t="str">
        <f>T("DIESEL                                            ")</f>
        <v xml:space="preserve">DIESEL                                            </v>
      </c>
      <c r="I13020">
        <v>16</v>
      </c>
    </row>
    <row r="13021" spans="1:9">
      <c r="A13021" t="str">
        <f>T("2018")</f>
        <v>2018</v>
      </c>
      <c r="B13021" t="str">
        <f>T("JURIDICO                                          ")</f>
        <v xml:space="preserve">JURIDICO                                          </v>
      </c>
      <c r="C13021" t="str">
        <f>T("SAN BLAS-CANILLEJAS ")</f>
        <v xml:space="preserve">SAN BLAS-CANILLEJAS </v>
      </c>
      <c r="D13021" t="str">
        <f>T("HELLIN              ")</f>
        <v xml:space="preserve">HELLIN              </v>
      </c>
      <c r="E13021" t="str">
        <f>T("CA ")</f>
        <v xml:space="preserve">CA </v>
      </c>
      <c r="F13021" t="str">
        <f>T("CAMIONES       ")</f>
        <v xml:space="preserve">CAMIONES       </v>
      </c>
      <c r="G13021" t="str">
        <f>T("De 1.000 a 2.999 KG DE CARGA ÚTIL                 ")</f>
        <v xml:space="preserve">De 1.000 a 2.999 KG DE CARGA ÚTIL                 </v>
      </c>
      <c r="H13021" t="str">
        <f>T("DIESEL                                            ")</f>
        <v xml:space="preserve">DIESEL                                            </v>
      </c>
      <c r="I13021">
        <v>12</v>
      </c>
    </row>
    <row r="13022" spans="1:9">
      <c r="A13022" t="str">
        <f>T("2018")</f>
        <v>2018</v>
      </c>
      <c r="B13022" t="str">
        <f>T("JURIDICO                                          ")</f>
        <v xml:space="preserve">JURIDICO                                          </v>
      </c>
      <c r="C13022" t="str">
        <f>T("SAN BLAS-CANILLEJAS ")</f>
        <v xml:space="preserve">SAN BLAS-CANILLEJAS </v>
      </c>
      <c r="D13022" t="str">
        <f>T("AMPOSTA             ")</f>
        <v xml:space="preserve">AMPOSTA             </v>
      </c>
      <c r="E13022" t="str">
        <f>T("CA ")</f>
        <v xml:space="preserve">CA </v>
      </c>
      <c r="F13022" t="str">
        <f>T("CAMIONES       ")</f>
        <v xml:space="preserve">CAMIONES       </v>
      </c>
      <c r="G13022" t="str">
        <f>T("De menos de 1.000 KG DE CARGA ÚTIL                ")</f>
        <v xml:space="preserve">De menos de 1.000 KG DE CARGA ÚTIL                </v>
      </c>
      <c r="H13022" t="str">
        <f>T("DIESEL                                            ")</f>
        <v xml:space="preserve">DIESEL                                            </v>
      </c>
      <c r="I13022">
        <v>23</v>
      </c>
    </row>
    <row r="13023" spans="1:9">
      <c r="A13023" t="str">
        <f>T("2018")</f>
        <v>2018</v>
      </c>
      <c r="B13023" t="str">
        <f>T("JURIDICO                                          ")</f>
        <v xml:space="preserve">JURIDICO                                          </v>
      </c>
      <c r="C13023" t="str">
        <f>T("SAN BLAS-CANILLEJAS ")</f>
        <v xml:space="preserve">SAN BLAS-CANILLEJAS </v>
      </c>
      <c r="D13023" t="str">
        <f>T("AMPOSTA             ")</f>
        <v xml:space="preserve">AMPOSTA             </v>
      </c>
      <c r="E13023" t="str">
        <f>T("CA ")</f>
        <v xml:space="preserve">CA </v>
      </c>
      <c r="F13023" t="str">
        <f>T("CAMIONES       ")</f>
        <v xml:space="preserve">CAMIONES       </v>
      </c>
      <c r="G13023" t="str">
        <f>T("De 1.000 a 2.999 KG DE CARGA ÚTIL                 ")</f>
        <v xml:space="preserve">De 1.000 a 2.999 KG DE CARGA ÚTIL                 </v>
      </c>
      <c r="H13023" t="str">
        <f>T("DIESEL                                            ")</f>
        <v xml:space="preserve">DIESEL                                            </v>
      </c>
      <c r="I13023">
        <v>16</v>
      </c>
    </row>
    <row r="13024" spans="1:9">
      <c r="A13024" t="str">
        <f>T("2018")</f>
        <v>2018</v>
      </c>
      <c r="B13024" t="str">
        <f>T("JURIDICO                                          ")</f>
        <v xml:space="preserve">JURIDICO                                          </v>
      </c>
      <c r="C13024" t="str">
        <f>T("SAN BLAS-CANILLEJAS ")</f>
        <v xml:space="preserve">SAN BLAS-CANILLEJAS </v>
      </c>
      <c r="D13024" t="str">
        <f>T("AMPOSTA             ")</f>
        <v xml:space="preserve">AMPOSTA             </v>
      </c>
      <c r="E13024" t="str">
        <f>T("CA ")</f>
        <v xml:space="preserve">CA </v>
      </c>
      <c r="F13024" t="str">
        <f>T("CAMIONES       ")</f>
        <v xml:space="preserve">CAMIONES       </v>
      </c>
      <c r="G13024" t="str">
        <f>T("De 3.000 a 9.999 KG DE CARGA ÚTIL                 ")</f>
        <v xml:space="preserve">De 3.000 a 9.999 KG DE CARGA ÚTIL                 </v>
      </c>
      <c r="H13024" t="str">
        <f>T("DIESEL                                            ")</f>
        <v xml:space="preserve">DIESEL                                            </v>
      </c>
      <c r="I13024">
        <v>2</v>
      </c>
    </row>
    <row r="13025" spans="1:9">
      <c r="A13025" t="str">
        <f>T("2018")</f>
        <v>2018</v>
      </c>
      <c r="B13025" t="str">
        <f>T("JURIDICO                                          ")</f>
        <v xml:space="preserve">JURIDICO                                          </v>
      </c>
      <c r="C13025" t="str">
        <f>T("SAN BLAS-CANILLEJAS ")</f>
        <v xml:space="preserve">SAN BLAS-CANILLEJAS </v>
      </c>
      <c r="D13025" t="str">
        <f>T("ARCOS               ")</f>
        <v xml:space="preserve">ARCOS               </v>
      </c>
      <c r="E13025" t="str">
        <f>T("CA ")</f>
        <v xml:space="preserve">CA </v>
      </c>
      <c r="F13025" t="str">
        <f>T("CAMIONES       ")</f>
        <v xml:space="preserve">CAMIONES       </v>
      </c>
      <c r="G13025" t="str">
        <f>T("De menos de 1.000 KG DE CARGA ÚTIL                ")</f>
        <v xml:space="preserve">De menos de 1.000 KG DE CARGA ÚTIL                </v>
      </c>
      <c r="H13025" t="str">
        <f>T("DIESEL                                            ")</f>
        <v xml:space="preserve">DIESEL                                            </v>
      </c>
      <c r="I13025">
        <v>56</v>
      </c>
    </row>
    <row r="13026" spans="1:9">
      <c r="A13026" t="str">
        <f>T("2018")</f>
        <v>2018</v>
      </c>
      <c r="B13026" t="str">
        <f>T("JURIDICO                                          ")</f>
        <v xml:space="preserve">JURIDICO                                          </v>
      </c>
      <c r="C13026" t="str">
        <f>T("SAN BLAS-CANILLEJAS ")</f>
        <v xml:space="preserve">SAN BLAS-CANILLEJAS </v>
      </c>
      <c r="D13026" t="str">
        <f>T("ARCOS               ")</f>
        <v xml:space="preserve">ARCOS               </v>
      </c>
      <c r="E13026" t="str">
        <f>T("CA ")</f>
        <v xml:space="preserve">CA </v>
      </c>
      <c r="F13026" t="str">
        <f>T("CAMIONES       ")</f>
        <v xml:space="preserve">CAMIONES       </v>
      </c>
      <c r="G13026" t="str">
        <f>T("De 1.000 a 2.999 KG DE CARGA ÚTIL                 ")</f>
        <v xml:space="preserve">De 1.000 a 2.999 KG DE CARGA ÚTIL                 </v>
      </c>
      <c r="H13026" t="str">
        <f>T("DIESEL                                            ")</f>
        <v xml:space="preserve">DIESEL                                            </v>
      </c>
      <c r="I13026">
        <v>39</v>
      </c>
    </row>
    <row r="13027" spans="1:9">
      <c r="A13027" t="str">
        <f>T("2018")</f>
        <v>2018</v>
      </c>
      <c r="B13027" t="str">
        <f>T("JURIDICO                                          ")</f>
        <v xml:space="preserve">JURIDICO                                          </v>
      </c>
      <c r="C13027" t="str">
        <f>T("SAN BLAS-CANILLEJAS ")</f>
        <v xml:space="preserve">SAN BLAS-CANILLEJAS </v>
      </c>
      <c r="D13027" t="str">
        <f>T("ARCOS               ")</f>
        <v xml:space="preserve">ARCOS               </v>
      </c>
      <c r="E13027" t="str">
        <f>T("CA ")</f>
        <v xml:space="preserve">CA </v>
      </c>
      <c r="F13027" t="str">
        <f>T("CAMIONES       ")</f>
        <v xml:space="preserve">CAMIONES       </v>
      </c>
      <c r="G13027" t="str">
        <f>T("De 3.000 a 9.999 KG DE CARGA ÚTIL                 ")</f>
        <v xml:space="preserve">De 3.000 a 9.999 KG DE CARGA ÚTIL                 </v>
      </c>
      <c r="H13027" t="str">
        <f>T("DIESEL                                            ")</f>
        <v xml:space="preserve">DIESEL                                            </v>
      </c>
      <c r="I13027">
        <v>16</v>
      </c>
    </row>
    <row r="13028" spans="1:9">
      <c r="A13028" t="str">
        <f>T("2018")</f>
        <v>2018</v>
      </c>
      <c r="B13028" t="str">
        <f>T("JURIDICO                                          ")</f>
        <v xml:space="preserve">JURIDICO                                          </v>
      </c>
      <c r="C13028" t="str">
        <f>T("SAN BLAS-CANILLEJAS ")</f>
        <v xml:space="preserve">SAN BLAS-CANILLEJAS </v>
      </c>
      <c r="D13028" t="str">
        <f>T("ARCOS               ")</f>
        <v xml:space="preserve">ARCOS               </v>
      </c>
      <c r="E13028" t="str">
        <f>T("CA ")</f>
        <v xml:space="preserve">CA </v>
      </c>
      <c r="F13028" t="str">
        <f>T("CAMIONES       ")</f>
        <v xml:space="preserve">CAMIONES       </v>
      </c>
      <c r="G13028" t="str">
        <f>T("De 10.000 KG DE CARGA ÚTIL en adelante            ")</f>
        <v xml:space="preserve">De 10.000 KG DE CARGA ÚTIL en adelante            </v>
      </c>
      <c r="H13028" t="str">
        <f>T("DIESEL                                            ")</f>
        <v xml:space="preserve">DIESEL                                            </v>
      </c>
      <c r="I13028">
        <v>5</v>
      </c>
    </row>
    <row r="13029" spans="1:9">
      <c r="A13029" t="str">
        <f>T("2018")</f>
        <v>2018</v>
      </c>
      <c r="B13029" t="str">
        <f>T("JURIDICO                                          ")</f>
        <v xml:space="preserve">JURIDICO                                          </v>
      </c>
      <c r="C13029" t="str">
        <f>T("SAN BLAS-CANILLEJAS ")</f>
        <v xml:space="preserve">SAN BLAS-CANILLEJAS </v>
      </c>
      <c r="D13029" t="str">
        <f>T("ROSAS               ")</f>
        <v xml:space="preserve">ROSAS               </v>
      </c>
      <c r="E13029" t="str">
        <f>T("CA ")</f>
        <v xml:space="preserve">CA </v>
      </c>
      <c r="F13029" t="str">
        <f>T("CAMIONES       ")</f>
        <v xml:space="preserve">CAMIONES       </v>
      </c>
      <c r="G13029" t="str">
        <f>T("De menos de 1.000 KG DE CARGA ÚTIL                ")</f>
        <v xml:space="preserve">De menos de 1.000 KG DE CARGA ÚTIL                </v>
      </c>
      <c r="H13029" t="str">
        <f>T("DIESEL                                            ")</f>
        <v xml:space="preserve">DIESEL                                            </v>
      </c>
      <c r="I13029">
        <v>152</v>
      </c>
    </row>
    <row r="13030" spans="1:9">
      <c r="A13030" t="str">
        <f>T("2018")</f>
        <v>2018</v>
      </c>
      <c r="B13030" t="str">
        <f>T("JURIDICO                                          ")</f>
        <v xml:space="preserve">JURIDICO                                          </v>
      </c>
      <c r="C13030" t="str">
        <f>T("SAN BLAS-CANILLEJAS ")</f>
        <v xml:space="preserve">SAN BLAS-CANILLEJAS </v>
      </c>
      <c r="D13030" t="str">
        <f>T("ROSAS               ")</f>
        <v xml:space="preserve">ROSAS               </v>
      </c>
      <c r="E13030" t="str">
        <f>T("CA ")</f>
        <v xml:space="preserve">CA </v>
      </c>
      <c r="F13030" t="str">
        <f>T("CAMIONES       ")</f>
        <v xml:space="preserve">CAMIONES       </v>
      </c>
      <c r="G13030" t="str">
        <f>T("De 1.000 a 2.999 KG DE CARGA ÚTIL                 ")</f>
        <v xml:space="preserve">De 1.000 a 2.999 KG DE CARGA ÚTIL                 </v>
      </c>
      <c r="H13030" t="str">
        <f>T("DIESEL                                            ")</f>
        <v xml:space="preserve">DIESEL                                            </v>
      </c>
      <c r="I13030">
        <v>64</v>
      </c>
    </row>
    <row r="13031" spans="1:9">
      <c r="A13031" t="str">
        <f>T("2018")</f>
        <v>2018</v>
      </c>
      <c r="B13031" t="str">
        <f>T("JURIDICO                                          ")</f>
        <v xml:space="preserve">JURIDICO                                          </v>
      </c>
      <c r="C13031" t="str">
        <f>T("SAN BLAS-CANILLEJAS ")</f>
        <v xml:space="preserve">SAN BLAS-CANILLEJAS </v>
      </c>
      <c r="D13031" t="str">
        <f>T("ROSAS               ")</f>
        <v xml:space="preserve">ROSAS               </v>
      </c>
      <c r="E13031" t="str">
        <f>T("CA ")</f>
        <v xml:space="preserve">CA </v>
      </c>
      <c r="F13031" t="str">
        <f>T("CAMIONES       ")</f>
        <v xml:space="preserve">CAMIONES       </v>
      </c>
      <c r="G13031" t="str">
        <f>T("De 3.000 a 9.999 KG DE CARGA ÚTIL                 ")</f>
        <v xml:space="preserve">De 3.000 a 9.999 KG DE CARGA ÚTIL                 </v>
      </c>
      <c r="H13031" t="str">
        <f>T("DIESEL                                            ")</f>
        <v xml:space="preserve">DIESEL                                            </v>
      </c>
      <c r="I13031">
        <v>19</v>
      </c>
    </row>
    <row r="13032" spans="1:9">
      <c r="A13032" t="str">
        <f>T("2018")</f>
        <v>2018</v>
      </c>
      <c r="B13032" t="str">
        <f>T("JURIDICO                                          ")</f>
        <v xml:space="preserve">JURIDICO                                          </v>
      </c>
      <c r="C13032" t="str">
        <f>T("SAN BLAS-CANILLEJAS ")</f>
        <v xml:space="preserve">SAN BLAS-CANILLEJAS </v>
      </c>
      <c r="D13032" t="str">
        <f>T("ROSAS               ")</f>
        <v xml:space="preserve">ROSAS               </v>
      </c>
      <c r="E13032" t="str">
        <f>T("CA ")</f>
        <v xml:space="preserve">CA </v>
      </c>
      <c r="F13032" t="str">
        <f>T("CAMIONES       ")</f>
        <v xml:space="preserve">CAMIONES       </v>
      </c>
      <c r="G13032" t="str">
        <f>T("De 10.000 KG DE CARGA ÚTIL en adelante            ")</f>
        <v xml:space="preserve">De 10.000 KG DE CARGA ÚTIL en adelante            </v>
      </c>
      <c r="H13032" t="str">
        <f>T("DIESEL                                            ")</f>
        <v xml:space="preserve">DIESEL                                            </v>
      </c>
      <c r="I13032">
        <v>8</v>
      </c>
    </row>
    <row r="13033" spans="1:9">
      <c r="A13033" t="str">
        <f>T("2018")</f>
        <v>2018</v>
      </c>
      <c r="B13033" t="str">
        <f>T("JURIDICO                                          ")</f>
        <v xml:space="preserve">JURIDICO                                          </v>
      </c>
      <c r="C13033" t="str">
        <f>T("SAN BLAS-CANILLEJAS ")</f>
        <v xml:space="preserve">SAN BLAS-CANILLEJAS </v>
      </c>
      <c r="D13033" t="str">
        <f>T("REJAS               ")</f>
        <v xml:space="preserve">REJAS               </v>
      </c>
      <c r="E13033" t="str">
        <f>T("CA ")</f>
        <v xml:space="preserve">CA </v>
      </c>
      <c r="F13033" t="str">
        <f>T("CAMIONES       ")</f>
        <v xml:space="preserve">CAMIONES       </v>
      </c>
      <c r="G13033" t="str">
        <f>T("De menos de 1.000 KG DE CARGA ÚTIL                ")</f>
        <v xml:space="preserve">De menos de 1.000 KG DE CARGA ÚTIL                </v>
      </c>
      <c r="H13033" t="str">
        <f>T("DIESEL                                            ")</f>
        <v xml:space="preserve">DIESEL                                            </v>
      </c>
      <c r="I13033">
        <v>325</v>
      </c>
    </row>
    <row r="13034" spans="1:9">
      <c r="A13034" t="str">
        <f>T("2018")</f>
        <v>2018</v>
      </c>
      <c r="B13034" t="str">
        <f>T("JURIDICO                                          ")</f>
        <v xml:space="preserve">JURIDICO                                          </v>
      </c>
      <c r="C13034" t="str">
        <f>T("SAN BLAS-CANILLEJAS ")</f>
        <v xml:space="preserve">SAN BLAS-CANILLEJAS </v>
      </c>
      <c r="D13034" t="str">
        <f>T("REJAS               ")</f>
        <v xml:space="preserve">REJAS               </v>
      </c>
      <c r="E13034" t="str">
        <f>T("CA ")</f>
        <v xml:space="preserve">CA </v>
      </c>
      <c r="F13034" t="str">
        <f>T("CAMIONES       ")</f>
        <v xml:space="preserve">CAMIONES       </v>
      </c>
      <c r="G13034" t="str">
        <f>T("De 1.000 a 2.999 KG DE CARGA ÚTIL                 ")</f>
        <v xml:space="preserve">De 1.000 a 2.999 KG DE CARGA ÚTIL                 </v>
      </c>
      <c r="H13034" t="str">
        <f>T("DIESEL                                            ")</f>
        <v xml:space="preserve">DIESEL                                            </v>
      </c>
      <c r="I13034">
        <v>396</v>
      </c>
    </row>
    <row r="13035" spans="1:9">
      <c r="A13035" t="str">
        <f>T("2018")</f>
        <v>2018</v>
      </c>
      <c r="B13035" t="str">
        <f>T("JURIDICO                                          ")</f>
        <v xml:space="preserve">JURIDICO                                          </v>
      </c>
      <c r="C13035" t="str">
        <f>T("SAN BLAS-CANILLEJAS ")</f>
        <v xml:space="preserve">SAN BLAS-CANILLEJAS </v>
      </c>
      <c r="D13035" t="str">
        <f>T("REJAS               ")</f>
        <v xml:space="preserve">REJAS               </v>
      </c>
      <c r="E13035" t="str">
        <f>T("CA ")</f>
        <v xml:space="preserve">CA </v>
      </c>
      <c r="F13035" t="str">
        <f>T("CAMIONES       ")</f>
        <v xml:space="preserve">CAMIONES       </v>
      </c>
      <c r="G13035" t="str">
        <f>T("De 3.000 a 9.999 KG DE CARGA ÚTIL                 ")</f>
        <v xml:space="preserve">De 3.000 a 9.999 KG DE CARGA ÚTIL                 </v>
      </c>
      <c r="H13035" t="str">
        <f>T("DIESEL                                            ")</f>
        <v xml:space="preserve">DIESEL                                            </v>
      </c>
      <c r="I13035">
        <v>61</v>
      </c>
    </row>
    <row r="13036" spans="1:9">
      <c r="A13036" t="str">
        <f>T("2018")</f>
        <v>2018</v>
      </c>
      <c r="B13036" t="str">
        <f>T("JURIDICO                                          ")</f>
        <v xml:space="preserve">JURIDICO                                          </v>
      </c>
      <c r="C13036" t="str">
        <f>T("SAN BLAS-CANILLEJAS ")</f>
        <v xml:space="preserve">SAN BLAS-CANILLEJAS </v>
      </c>
      <c r="D13036" t="str">
        <f>T("REJAS               ")</f>
        <v xml:space="preserve">REJAS               </v>
      </c>
      <c r="E13036" t="str">
        <f>T("CA ")</f>
        <v xml:space="preserve">CA </v>
      </c>
      <c r="F13036" t="str">
        <f>T("CAMIONES       ")</f>
        <v xml:space="preserve">CAMIONES       </v>
      </c>
      <c r="G13036" t="str">
        <f>T("De 10.000 KG DE CARGA ÚTIL en adelante            ")</f>
        <v xml:space="preserve">De 10.000 KG DE CARGA ÚTIL en adelante            </v>
      </c>
      <c r="H13036" t="str">
        <f>T("DIESEL                                            ")</f>
        <v xml:space="preserve">DIESEL                                            </v>
      </c>
      <c r="I13036">
        <v>20</v>
      </c>
    </row>
    <row r="13037" spans="1:9">
      <c r="A13037" t="str">
        <f>T("2018")</f>
        <v>2018</v>
      </c>
      <c r="B13037" t="str">
        <f>T("JURIDICO                                          ")</f>
        <v xml:space="preserve">JURIDICO                                          </v>
      </c>
      <c r="C13037" t="str">
        <f>T("SAN BLAS-CANILLEJAS ")</f>
        <v xml:space="preserve">SAN BLAS-CANILLEJAS </v>
      </c>
      <c r="D13037" t="str">
        <f>T("CANILLEJAS          ")</f>
        <v xml:space="preserve">CANILLEJAS          </v>
      </c>
      <c r="E13037" t="str">
        <f>T("CA ")</f>
        <v xml:space="preserve">CA </v>
      </c>
      <c r="F13037" t="str">
        <f>T("CAMIONES       ")</f>
        <v xml:space="preserve">CAMIONES       </v>
      </c>
      <c r="G13037" t="str">
        <f>T("De menos de 1.000 KG DE CARGA ÚTIL                ")</f>
        <v xml:space="preserve">De menos de 1.000 KG DE CARGA ÚTIL                </v>
      </c>
      <c r="H13037" t="str">
        <f>T("DIESEL                                            ")</f>
        <v xml:space="preserve">DIESEL                                            </v>
      </c>
      <c r="I13037">
        <v>184</v>
      </c>
    </row>
    <row r="13038" spans="1:9">
      <c r="A13038" t="str">
        <f>T("2018")</f>
        <v>2018</v>
      </c>
      <c r="B13038" t="str">
        <f>T("JURIDICO                                          ")</f>
        <v xml:space="preserve">JURIDICO                                          </v>
      </c>
      <c r="C13038" t="str">
        <f>T("SAN BLAS-CANILLEJAS ")</f>
        <v xml:space="preserve">SAN BLAS-CANILLEJAS </v>
      </c>
      <c r="D13038" t="str">
        <f>T("CANILLEJAS          ")</f>
        <v xml:space="preserve">CANILLEJAS          </v>
      </c>
      <c r="E13038" t="str">
        <f>T("CA ")</f>
        <v xml:space="preserve">CA </v>
      </c>
      <c r="F13038" t="str">
        <f>T("CAMIONES       ")</f>
        <v xml:space="preserve">CAMIONES       </v>
      </c>
      <c r="G13038" t="str">
        <f>T("De 1.000 a 2.999 KG DE CARGA ÚTIL                 ")</f>
        <v xml:space="preserve">De 1.000 a 2.999 KG DE CARGA ÚTIL                 </v>
      </c>
      <c r="H13038" t="str">
        <f>T("DIESEL                                            ")</f>
        <v xml:space="preserve">DIESEL                                            </v>
      </c>
      <c r="I13038">
        <v>95</v>
      </c>
    </row>
    <row r="13039" spans="1:9">
      <c r="A13039" t="str">
        <f>T("2018")</f>
        <v>2018</v>
      </c>
      <c r="B13039" t="str">
        <f>T("JURIDICO                                          ")</f>
        <v xml:space="preserve">JURIDICO                                          </v>
      </c>
      <c r="C13039" t="str">
        <f>T("SAN BLAS-CANILLEJAS ")</f>
        <v xml:space="preserve">SAN BLAS-CANILLEJAS </v>
      </c>
      <c r="D13039" t="str">
        <f>T("CANILLEJAS          ")</f>
        <v xml:space="preserve">CANILLEJAS          </v>
      </c>
      <c r="E13039" t="str">
        <f>T("CA ")</f>
        <v xml:space="preserve">CA </v>
      </c>
      <c r="F13039" t="str">
        <f>T("CAMIONES       ")</f>
        <v xml:space="preserve">CAMIONES       </v>
      </c>
      <c r="G13039" t="str">
        <f>T("De 3.000 a 9.999 KG DE CARGA ÚTIL                 ")</f>
        <v xml:space="preserve">De 3.000 a 9.999 KG DE CARGA ÚTIL                 </v>
      </c>
      <c r="H13039" t="str">
        <f>T("DIESEL                                            ")</f>
        <v xml:space="preserve">DIESEL                                            </v>
      </c>
      <c r="I13039">
        <v>14</v>
      </c>
    </row>
    <row r="13040" spans="1:9">
      <c r="A13040" t="str">
        <f>T("2018")</f>
        <v>2018</v>
      </c>
      <c r="B13040" t="str">
        <f>T("JURIDICO                                          ")</f>
        <v xml:space="preserve">JURIDICO                                          </v>
      </c>
      <c r="C13040" t="str">
        <f>T("SAN BLAS-CANILLEJAS ")</f>
        <v xml:space="preserve">SAN BLAS-CANILLEJAS </v>
      </c>
      <c r="D13040" t="str">
        <f>T("CANILLEJAS          ")</f>
        <v xml:space="preserve">CANILLEJAS          </v>
      </c>
      <c r="E13040" t="str">
        <f>T("CA ")</f>
        <v xml:space="preserve">CA </v>
      </c>
      <c r="F13040" t="str">
        <f>T("CAMIONES       ")</f>
        <v xml:space="preserve">CAMIONES       </v>
      </c>
      <c r="G13040" t="str">
        <f>T("De 10.000 KG DE CARGA ÚTIL en adelante            ")</f>
        <v xml:space="preserve">De 10.000 KG DE CARGA ÚTIL en adelante            </v>
      </c>
      <c r="H13040" t="str">
        <f>T("DIESEL                                            ")</f>
        <v xml:space="preserve">DIESEL                                            </v>
      </c>
      <c r="I13040">
        <v>15</v>
      </c>
    </row>
    <row r="13041" spans="1:9">
      <c r="A13041" t="str">
        <f>T("2018")</f>
        <v>2018</v>
      </c>
      <c r="B13041" t="str">
        <f>T("JURIDICO                                          ")</f>
        <v xml:space="preserve">JURIDICO                                          </v>
      </c>
      <c r="C13041" t="str">
        <f>T("SAN BLAS-CANILLEJAS ")</f>
        <v xml:space="preserve">SAN BLAS-CANILLEJAS </v>
      </c>
      <c r="D13041" t="str">
        <f>T("EL SALVADOR         ")</f>
        <v xml:space="preserve">EL SALVADOR         </v>
      </c>
      <c r="E13041" t="str">
        <f>T("CA ")</f>
        <v xml:space="preserve">CA </v>
      </c>
      <c r="F13041" t="str">
        <f>T("CAMIONES       ")</f>
        <v xml:space="preserve">CAMIONES       </v>
      </c>
      <c r="G13041" t="str">
        <f>T("De menos de 1.000 KG DE CARGA ÚTIL                ")</f>
        <v xml:space="preserve">De menos de 1.000 KG DE CARGA ÚTIL                </v>
      </c>
      <c r="H13041" t="str">
        <f>T("DIESEL                                            ")</f>
        <v xml:space="preserve">DIESEL                                            </v>
      </c>
      <c r="I13041">
        <v>196</v>
      </c>
    </row>
    <row r="13042" spans="1:9">
      <c r="A13042" t="str">
        <f>T("2018")</f>
        <v>2018</v>
      </c>
      <c r="B13042" t="str">
        <f>T("JURIDICO                                          ")</f>
        <v xml:space="preserve">JURIDICO                                          </v>
      </c>
      <c r="C13042" t="str">
        <f>T("SAN BLAS-CANILLEJAS ")</f>
        <v xml:space="preserve">SAN BLAS-CANILLEJAS </v>
      </c>
      <c r="D13042" t="str">
        <f>T("EL SALVADOR         ")</f>
        <v xml:space="preserve">EL SALVADOR         </v>
      </c>
      <c r="E13042" t="str">
        <f>T("CA ")</f>
        <v xml:space="preserve">CA </v>
      </c>
      <c r="F13042" t="str">
        <f>T("CAMIONES       ")</f>
        <v xml:space="preserve">CAMIONES       </v>
      </c>
      <c r="G13042" t="str">
        <f>T("De 1.000 a 2.999 KG DE CARGA ÚTIL                 ")</f>
        <v xml:space="preserve">De 1.000 a 2.999 KG DE CARGA ÚTIL                 </v>
      </c>
      <c r="H13042" t="str">
        <f>T("DIESEL                                            ")</f>
        <v xml:space="preserve">DIESEL                                            </v>
      </c>
      <c r="I13042">
        <v>46</v>
      </c>
    </row>
    <row r="13043" spans="1:9">
      <c r="A13043" t="str">
        <f>T("2018")</f>
        <v>2018</v>
      </c>
      <c r="B13043" t="str">
        <f>T("JURIDICO                                          ")</f>
        <v xml:space="preserve">JURIDICO                                          </v>
      </c>
      <c r="C13043" t="str">
        <f>T("SAN BLAS-CANILLEJAS ")</f>
        <v xml:space="preserve">SAN BLAS-CANILLEJAS </v>
      </c>
      <c r="D13043" t="str">
        <f>T("EL SALVADOR         ")</f>
        <v xml:space="preserve">EL SALVADOR         </v>
      </c>
      <c r="E13043" t="str">
        <f>T("CA ")</f>
        <v xml:space="preserve">CA </v>
      </c>
      <c r="F13043" t="str">
        <f>T("CAMIONES       ")</f>
        <v xml:space="preserve">CAMIONES       </v>
      </c>
      <c r="G13043" t="str">
        <f>T("De 3.000 a 9.999 KG DE CARGA ÚTIL                 ")</f>
        <v xml:space="preserve">De 3.000 a 9.999 KG DE CARGA ÚTIL                 </v>
      </c>
      <c r="H13043" t="str">
        <f>T("DIESEL                                            ")</f>
        <v xml:space="preserve">DIESEL                                            </v>
      </c>
      <c r="I13043">
        <v>4</v>
      </c>
    </row>
    <row r="13044" spans="1:9">
      <c r="A13044" t="str">
        <f>T("2018")</f>
        <v>2018</v>
      </c>
      <c r="B13044" t="str">
        <f>T("JURIDICO                                          ")</f>
        <v xml:space="preserve">JURIDICO                                          </v>
      </c>
      <c r="C13044" t="str">
        <f>T("SAN BLAS-CANILLEJAS ")</f>
        <v xml:space="preserve">SAN BLAS-CANILLEJAS </v>
      </c>
      <c r="D13044" t="str">
        <f>T("EL SALVADOR         ")</f>
        <v xml:space="preserve">EL SALVADOR         </v>
      </c>
      <c r="E13044" t="str">
        <f>T("CA ")</f>
        <v xml:space="preserve">CA </v>
      </c>
      <c r="F13044" t="str">
        <f>T("CAMIONES       ")</f>
        <v xml:space="preserve">CAMIONES       </v>
      </c>
      <c r="G13044" t="str">
        <f>T("De 10.000 KG DE CARGA ÚTIL en adelante            ")</f>
        <v xml:space="preserve">De 10.000 KG DE CARGA ÚTIL en adelante            </v>
      </c>
      <c r="H13044" t="str">
        <f>T("DIESEL                                            ")</f>
        <v xml:space="preserve">DIESEL                                            </v>
      </c>
      <c r="I13044">
        <v>6</v>
      </c>
    </row>
    <row r="13045" spans="1:9">
      <c r="A13045" t="str">
        <f>T("2018")</f>
        <v>2018</v>
      </c>
      <c r="B13045" t="str">
        <f>T("FISICO                                            ")</f>
        <v xml:space="preserve">FISICO                                            </v>
      </c>
      <c r="C13045" t="str">
        <f>T("SAN BLAS-CANILLEJAS ")</f>
        <v xml:space="preserve">SAN BLAS-CANILLEJAS </v>
      </c>
      <c r="D13045" t="str">
        <f>T("ROSAS               ")</f>
        <v xml:space="preserve">ROSAS               </v>
      </c>
      <c r="E13045" t="str">
        <f>T("CA ")</f>
        <v xml:space="preserve">CA </v>
      </c>
      <c r="F13045" t="str">
        <f>T("CAMIONES       ")</f>
        <v xml:space="preserve">CAMIONES       </v>
      </c>
      <c r="G13045" t="str">
        <f>T("De menos de 1.000 KG DE CARGA ÚTIL                ")</f>
        <v xml:space="preserve">De menos de 1.000 KG DE CARGA ÚTIL                </v>
      </c>
      <c r="H13045" t="str">
        <f>T("ELÉCTRICO                                         ")</f>
        <v xml:space="preserve">ELÉCTRICO                                         </v>
      </c>
      <c r="I13045">
        <v>1</v>
      </c>
    </row>
    <row r="13046" spans="1:9">
      <c r="A13046" t="str">
        <f>T("2018")</f>
        <v>2018</v>
      </c>
      <c r="B13046" t="str">
        <f>T("FISICO                                            ")</f>
        <v xml:space="preserve">FISICO                                            </v>
      </c>
      <c r="C13046" t="str">
        <f>T("SAN BLAS-CANILLEJAS ")</f>
        <v xml:space="preserve">SAN BLAS-CANILLEJAS </v>
      </c>
      <c r="D13046" t="str">
        <f>T("REJAS               ")</f>
        <v xml:space="preserve">REJAS               </v>
      </c>
      <c r="E13046" t="str">
        <f>T("CA ")</f>
        <v xml:space="preserve">CA </v>
      </c>
      <c r="F13046" t="str">
        <f>T("CAMIONES       ")</f>
        <v xml:space="preserve">CAMIONES       </v>
      </c>
      <c r="G13046" t="str">
        <f>T("De menos de 1.000 KG DE CARGA ÚTIL                ")</f>
        <v xml:space="preserve">De menos de 1.000 KG DE CARGA ÚTIL                </v>
      </c>
      <c r="H13046" t="str">
        <f>T("ELÉCTRICO                                         ")</f>
        <v xml:space="preserve">ELÉCTRICO                                         </v>
      </c>
      <c r="I13046">
        <v>1</v>
      </c>
    </row>
    <row r="13047" spans="1:9">
      <c r="A13047" t="str">
        <f>T("2018")</f>
        <v>2018</v>
      </c>
      <c r="B13047" t="str">
        <f>T("FISICO                                            ")</f>
        <v xml:space="preserve">FISICO                                            </v>
      </c>
      <c r="C13047" t="str">
        <f>T("SAN BLAS-CANILLEJAS ")</f>
        <v xml:space="preserve">SAN BLAS-CANILLEJAS </v>
      </c>
      <c r="D13047" t="str">
        <f>T("EL SALVADOR         ")</f>
        <v xml:space="preserve">EL SALVADOR         </v>
      </c>
      <c r="E13047" t="str">
        <f>T("CA ")</f>
        <v xml:space="preserve">CA </v>
      </c>
      <c r="F13047" t="str">
        <f>T("CAMIONES       ")</f>
        <v xml:space="preserve">CAMIONES       </v>
      </c>
      <c r="G13047" t="str">
        <f>T("De menos de 1.000 KG DE CARGA ÚTIL                ")</f>
        <v xml:space="preserve">De menos de 1.000 KG DE CARGA ÚTIL                </v>
      </c>
      <c r="H13047" t="str">
        <f>T("ELÉCTRICO                                         ")</f>
        <v xml:space="preserve">ELÉCTRICO                                         </v>
      </c>
      <c r="I13047">
        <v>2</v>
      </c>
    </row>
    <row r="13048" spans="1:9">
      <c r="A13048" t="str">
        <f>T("2018")</f>
        <v>2018</v>
      </c>
      <c r="B13048" t="str">
        <f>T("JURIDICO                                          ")</f>
        <v xml:space="preserve">JURIDICO                                          </v>
      </c>
      <c r="C13048" t="str">
        <f>T("SAN BLAS-CANILLEJAS ")</f>
        <v xml:space="preserve">SAN BLAS-CANILLEJAS </v>
      </c>
      <c r="D13048" t="str">
        <f>T("ARCOS               ")</f>
        <v xml:space="preserve">ARCOS               </v>
      </c>
      <c r="E13048" t="str">
        <f>T("CA ")</f>
        <v xml:space="preserve">CA </v>
      </c>
      <c r="F13048" t="str">
        <f>T("CAMIONES       ")</f>
        <v xml:space="preserve">CAMIONES       </v>
      </c>
      <c r="G13048" t="str">
        <f>T("De menos de 1.000 KG DE CARGA ÚTIL                ")</f>
        <v xml:space="preserve">De menos de 1.000 KG DE CARGA ÚTIL                </v>
      </c>
      <c r="H13048" t="str">
        <f>T("ELÉCTRICO                                         ")</f>
        <v xml:space="preserve">ELÉCTRICO                                         </v>
      </c>
      <c r="I13048">
        <v>1</v>
      </c>
    </row>
    <row r="13049" spans="1:9">
      <c r="A13049" t="str">
        <f>T("2018")</f>
        <v>2018</v>
      </c>
      <c r="B13049" t="str">
        <f>T("JURIDICO                                          ")</f>
        <v xml:space="preserve">JURIDICO                                          </v>
      </c>
      <c r="C13049" t="str">
        <f>T("SAN BLAS-CANILLEJAS ")</f>
        <v xml:space="preserve">SAN BLAS-CANILLEJAS </v>
      </c>
      <c r="D13049" t="str">
        <f>T("REJAS               ")</f>
        <v xml:space="preserve">REJAS               </v>
      </c>
      <c r="E13049" t="str">
        <f>T("CA ")</f>
        <v xml:space="preserve">CA </v>
      </c>
      <c r="F13049" t="str">
        <f>T("CAMIONES       ")</f>
        <v xml:space="preserve">CAMIONES       </v>
      </c>
      <c r="G13049" t="str">
        <f>T("De menos de 1.000 KG DE CARGA ÚTIL                ")</f>
        <v xml:space="preserve">De menos de 1.000 KG DE CARGA ÚTIL                </v>
      </c>
      <c r="H13049" t="str">
        <f>T("ELÉCTRICO                                         ")</f>
        <v xml:space="preserve">ELÉCTRICO                                         </v>
      </c>
      <c r="I13049">
        <v>2</v>
      </c>
    </row>
    <row r="13050" spans="1:9">
      <c r="A13050" t="str">
        <f>T("2018")</f>
        <v>2018</v>
      </c>
      <c r="B13050" t="str">
        <f>T("FISICO                                            ")</f>
        <v xml:space="preserve">FISICO                                            </v>
      </c>
      <c r="C13050" t="str">
        <f>T("SAN BLAS-CANILLEJAS ")</f>
        <v xml:space="preserve">SAN BLAS-CANILLEJAS </v>
      </c>
      <c r="D13050" t="str">
        <f>T("SIMANCAS            ")</f>
        <v xml:space="preserve">SIMANCAS            </v>
      </c>
      <c r="E13050" t="str">
        <f>T("CA ")</f>
        <v xml:space="preserve">CA </v>
      </c>
      <c r="F13050" t="str">
        <f>T("CAMIONES       ")</f>
        <v xml:space="preserve">CAMIONES       </v>
      </c>
      <c r="G13050" t="str">
        <f>T("De menos de 1.000 KG DE CARGA ÚTIL                ")</f>
        <v xml:space="preserve">De menos de 1.000 KG DE CARGA ÚTIL                </v>
      </c>
      <c r="H13050" t="str">
        <f>T("GAS LICUADO DE PETROLEO                           ")</f>
        <v xml:space="preserve">GAS LICUADO DE PETROLEO                           </v>
      </c>
      <c r="I13050">
        <v>1</v>
      </c>
    </row>
    <row r="13051" spans="1:9">
      <c r="A13051" t="str">
        <f>T("2018")</f>
        <v>2018</v>
      </c>
      <c r="B13051" t="str">
        <f>T("FISICO                                            ")</f>
        <v xml:space="preserve">FISICO                                            </v>
      </c>
      <c r="C13051" t="str">
        <f>T("SAN BLAS-CANILLEJAS ")</f>
        <v xml:space="preserve">SAN BLAS-CANILLEJAS </v>
      </c>
      <c r="D13051" t="str">
        <f>T("ARCOS               ")</f>
        <v xml:space="preserve">ARCOS               </v>
      </c>
      <c r="E13051" t="str">
        <f>T("CA ")</f>
        <v xml:space="preserve">CA </v>
      </c>
      <c r="F13051" t="str">
        <f>T("CAMIONES       ")</f>
        <v xml:space="preserve">CAMIONES       </v>
      </c>
      <c r="G13051" t="str">
        <f>T("De menos de 1.000 KG DE CARGA ÚTIL                ")</f>
        <v xml:space="preserve">De menos de 1.000 KG DE CARGA ÚTIL                </v>
      </c>
      <c r="H13051" t="str">
        <f>T("GAS LICUADO DE PETROLEO                           ")</f>
        <v xml:space="preserve">GAS LICUADO DE PETROLEO                           </v>
      </c>
      <c r="I13051">
        <v>2</v>
      </c>
    </row>
    <row r="13052" spans="1:9">
      <c r="A13052" t="str">
        <f>T("2018")</f>
        <v>2018</v>
      </c>
      <c r="B13052" t="str">
        <f>T("FISICO                                            ")</f>
        <v xml:space="preserve">FISICO                                            </v>
      </c>
      <c r="C13052" t="str">
        <f>T("SAN BLAS-CANILLEJAS ")</f>
        <v xml:space="preserve">SAN BLAS-CANILLEJAS </v>
      </c>
      <c r="D13052" t="str">
        <f>T("ROSAS               ")</f>
        <v xml:space="preserve">ROSAS               </v>
      </c>
      <c r="E13052" t="str">
        <f>T("CA ")</f>
        <v xml:space="preserve">CA </v>
      </c>
      <c r="F13052" t="str">
        <f>T("CAMIONES       ")</f>
        <v xml:space="preserve">CAMIONES       </v>
      </c>
      <c r="G13052" t="str">
        <f>T("De menos de 1.000 KG DE CARGA ÚTIL                ")</f>
        <v xml:space="preserve">De menos de 1.000 KG DE CARGA ÚTIL                </v>
      </c>
      <c r="H13052" t="str">
        <f>T("GAS LICUADO DE PETROLEO                           ")</f>
        <v xml:space="preserve">GAS LICUADO DE PETROLEO                           </v>
      </c>
      <c r="I13052">
        <v>1</v>
      </c>
    </row>
    <row r="13053" spans="1:9">
      <c r="A13053" t="str">
        <f>T("2018")</f>
        <v>2018</v>
      </c>
      <c r="B13053" t="str">
        <f>T("FISICO                                            ")</f>
        <v xml:space="preserve">FISICO                                            </v>
      </c>
      <c r="C13053" t="str">
        <f>T("SAN BLAS-CANILLEJAS ")</f>
        <v xml:space="preserve">SAN BLAS-CANILLEJAS </v>
      </c>
      <c r="D13053" t="str">
        <f>T("CANILLEJAS          ")</f>
        <v xml:space="preserve">CANILLEJAS          </v>
      </c>
      <c r="E13053" t="str">
        <f>T("CA ")</f>
        <v xml:space="preserve">CA </v>
      </c>
      <c r="F13053" t="str">
        <f>T("CAMIONES       ")</f>
        <v xml:space="preserve">CAMIONES       </v>
      </c>
      <c r="G13053" t="str">
        <f>T("De menos de 1.000 KG DE CARGA ÚTIL                ")</f>
        <v xml:space="preserve">De menos de 1.000 KG DE CARGA ÚTIL                </v>
      </c>
      <c r="H13053" t="str">
        <f>T("GAS LICUADO DE PETROLEO                           ")</f>
        <v xml:space="preserve">GAS LICUADO DE PETROLEO                           </v>
      </c>
      <c r="I13053">
        <v>1</v>
      </c>
    </row>
    <row r="13054" spans="1:9">
      <c r="A13054" t="str">
        <f>T("2018")</f>
        <v>2018</v>
      </c>
      <c r="B13054" t="str">
        <f>T("FISICO                                            ")</f>
        <v xml:space="preserve">FISICO                                            </v>
      </c>
      <c r="C13054" t="str">
        <f>T("SAN BLAS-CANILLEJAS ")</f>
        <v xml:space="preserve">SAN BLAS-CANILLEJAS </v>
      </c>
      <c r="D13054" t="str">
        <f>T("EL SALVADOR         ")</f>
        <v xml:space="preserve">EL SALVADOR         </v>
      </c>
      <c r="E13054" t="str">
        <f>T("CA ")</f>
        <v xml:space="preserve">CA </v>
      </c>
      <c r="F13054" t="str">
        <f>T("CAMIONES       ")</f>
        <v xml:space="preserve">CAMIONES       </v>
      </c>
      <c r="G13054" t="str">
        <f>T("De menos de 1.000 KG DE CARGA ÚTIL                ")</f>
        <v xml:space="preserve">De menos de 1.000 KG DE CARGA ÚTIL                </v>
      </c>
      <c r="H13054" t="str">
        <f>T("GAS LICUADO DE PETROLEO                           ")</f>
        <v xml:space="preserve">GAS LICUADO DE PETROLEO                           </v>
      </c>
      <c r="I13054">
        <v>1</v>
      </c>
    </row>
    <row r="13055" spans="1:9">
      <c r="A13055" t="str">
        <f>T("2018")</f>
        <v>2018</v>
      </c>
      <c r="B13055" t="str">
        <f>T("JURIDICO                                          ")</f>
        <v xml:space="preserve">JURIDICO                                          </v>
      </c>
      <c r="C13055" t="str">
        <f>T("SAN BLAS-CANILLEJAS ")</f>
        <v xml:space="preserve">SAN BLAS-CANILLEJAS </v>
      </c>
      <c r="D13055" t="str">
        <f>T("SIMANCAS            ")</f>
        <v xml:space="preserve">SIMANCAS            </v>
      </c>
      <c r="E13055" t="str">
        <f>T("CA ")</f>
        <v xml:space="preserve">CA </v>
      </c>
      <c r="F13055" t="str">
        <f>T("CAMIONES       ")</f>
        <v xml:space="preserve">CAMIONES       </v>
      </c>
      <c r="G13055" t="str">
        <f>T("De menos de 1.000 KG DE CARGA ÚTIL                ")</f>
        <v xml:space="preserve">De menos de 1.000 KG DE CARGA ÚTIL                </v>
      </c>
      <c r="H13055" t="str">
        <f>T("GAS LICUADO DE PETROLEO                           ")</f>
        <v xml:space="preserve">GAS LICUADO DE PETROLEO                           </v>
      </c>
      <c r="I13055">
        <v>19</v>
      </c>
    </row>
    <row r="13056" spans="1:9">
      <c r="A13056" t="str">
        <f>T("2018")</f>
        <v>2018</v>
      </c>
      <c r="B13056" t="str">
        <f>T("JURIDICO                                          ")</f>
        <v xml:space="preserve">JURIDICO                                          </v>
      </c>
      <c r="C13056" t="str">
        <f>T("SAN BLAS-CANILLEJAS ")</f>
        <v xml:space="preserve">SAN BLAS-CANILLEJAS </v>
      </c>
      <c r="D13056" t="str">
        <f>T("CANILLEJAS          ")</f>
        <v xml:space="preserve">CANILLEJAS          </v>
      </c>
      <c r="E13056" t="str">
        <f>T("CA ")</f>
        <v xml:space="preserve">CA </v>
      </c>
      <c r="F13056" t="str">
        <f>T("CAMIONES       ")</f>
        <v xml:space="preserve">CAMIONES       </v>
      </c>
      <c r="G13056" t="str">
        <f>T("De menos de 1.000 KG DE CARGA ÚTIL                ")</f>
        <v xml:space="preserve">De menos de 1.000 KG DE CARGA ÚTIL                </v>
      </c>
      <c r="H13056" t="str">
        <f>T("GAS LICUADO DE PETROLEO                           ")</f>
        <v xml:space="preserve">GAS LICUADO DE PETROLEO                           </v>
      </c>
      <c r="I13056">
        <v>5</v>
      </c>
    </row>
    <row r="13057" spans="1:9">
      <c r="A13057" t="str">
        <f>T("2018")</f>
        <v>2018</v>
      </c>
      <c r="B13057" t="str">
        <f>T("JURIDICO                                          ")</f>
        <v xml:space="preserve">JURIDICO                                          </v>
      </c>
      <c r="C13057" t="str">
        <f>T("SAN BLAS-CANILLEJAS ")</f>
        <v xml:space="preserve">SAN BLAS-CANILLEJAS </v>
      </c>
      <c r="D13057" t="str">
        <f>T("SIMANCAS            ")</f>
        <v xml:space="preserve">SIMANCAS            </v>
      </c>
      <c r="E13057" t="str">
        <f>T("CA ")</f>
        <v xml:space="preserve">CA </v>
      </c>
      <c r="F13057" t="str">
        <f>T("CAMIONES       ")</f>
        <v xml:space="preserve">CAMIONES       </v>
      </c>
      <c r="G13057" t="str">
        <f>T("De 1.000 a 2.999 KG DE CARGA ÚTIL                 ")</f>
        <v xml:space="preserve">De 1.000 a 2.999 KG DE CARGA ÚTIL                 </v>
      </c>
      <c r="H13057" t="str">
        <f>T("GAS NATURAL COMPRIMIDO                            ")</f>
        <v xml:space="preserve">GAS NATURAL COMPRIMIDO                            </v>
      </c>
      <c r="I13057">
        <v>1</v>
      </c>
    </row>
    <row r="13058" spans="1:9">
      <c r="A13058" t="str">
        <f>T("2018")</f>
        <v>2018</v>
      </c>
      <c r="B13058" t="str">
        <f>T("JURIDICO                                          ")</f>
        <v xml:space="preserve">JURIDICO                                          </v>
      </c>
      <c r="C13058" t="str">
        <f>T("SAN BLAS-CANILLEJAS ")</f>
        <v xml:space="preserve">SAN BLAS-CANILLEJAS </v>
      </c>
      <c r="D13058" t="str">
        <f>T("REJAS               ")</f>
        <v xml:space="preserve">REJAS               </v>
      </c>
      <c r="E13058" t="str">
        <f>T("CA ")</f>
        <v xml:space="preserve">CA </v>
      </c>
      <c r="F13058" t="str">
        <f>T("CAMIONES       ")</f>
        <v xml:space="preserve">CAMIONES       </v>
      </c>
      <c r="G13058" t="str">
        <f>T("De menos de 1.000 KG DE CARGA ÚTIL                ")</f>
        <v xml:space="preserve">De menos de 1.000 KG DE CARGA ÚTIL                </v>
      </c>
      <c r="H13058" t="str">
        <f>T("GAS NATURAL COMPRIMIDO                            ")</f>
        <v xml:space="preserve">GAS NATURAL COMPRIMIDO                            </v>
      </c>
      <c r="I13058">
        <v>3</v>
      </c>
    </row>
    <row r="13059" spans="1:9">
      <c r="A13059" t="str">
        <f>T("2018")</f>
        <v>2018</v>
      </c>
      <c r="B13059" t="str">
        <f>T("JURIDICO                                          ")</f>
        <v xml:space="preserve">JURIDICO                                          </v>
      </c>
      <c r="C13059" t="str">
        <f>T("SAN BLAS-CANILLEJAS ")</f>
        <v xml:space="preserve">SAN BLAS-CANILLEJAS </v>
      </c>
      <c r="D13059" t="str">
        <f>T("REJAS               ")</f>
        <v xml:space="preserve">REJAS               </v>
      </c>
      <c r="E13059" t="str">
        <f>T("CA ")</f>
        <v xml:space="preserve">CA </v>
      </c>
      <c r="F13059" t="str">
        <f>T("CAMIONES       ")</f>
        <v xml:space="preserve">CAMIONES       </v>
      </c>
      <c r="G13059" t="str">
        <f>T("De 1.000 a 2.999 KG DE CARGA ÚTIL                 ")</f>
        <v xml:space="preserve">De 1.000 a 2.999 KG DE CARGA ÚTIL                 </v>
      </c>
      <c r="H13059" t="str">
        <f>T("GAS NATURAL COMPRIMIDO                            ")</f>
        <v xml:space="preserve">GAS NATURAL COMPRIMIDO                            </v>
      </c>
      <c r="I13059">
        <v>2</v>
      </c>
    </row>
    <row r="13060" spans="1:9">
      <c r="A13060" t="str">
        <f>T("2018")</f>
        <v>2018</v>
      </c>
      <c r="B13060" t="str">
        <f>T("Entidad sin personalidad jurídica (art. 35.4 LGT) ")</f>
        <v xml:space="preserve">Entidad sin personalidad jurídica (art. 35.4 LGT) </v>
      </c>
      <c r="C13060" t="str">
        <f>T("SAN BLAS-CANILLEJAS ")</f>
        <v xml:space="preserve">SAN BLAS-CANILLEJAS </v>
      </c>
      <c r="D13060" t="str">
        <f>T("HELLIN              ")</f>
        <v xml:space="preserve">HELLIN              </v>
      </c>
      <c r="E13060" t="str">
        <f>T("CA ")</f>
        <v xml:space="preserve">CA </v>
      </c>
      <c r="F13060" t="str">
        <f>T("CAMIONES       ")</f>
        <v xml:space="preserve">CAMIONES       </v>
      </c>
      <c r="G13060" t="str">
        <f>T("De menos de 1.000 KG DE CARGA ÚTIL                ")</f>
        <v xml:space="preserve">De menos de 1.000 KG DE CARGA ÚTIL                </v>
      </c>
      <c r="H13060" t="str">
        <f>T("GASOLINA                                          ")</f>
        <v xml:space="preserve">GASOLINA                                          </v>
      </c>
      <c r="I13060">
        <v>1</v>
      </c>
    </row>
    <row r="13061" spans="1:9">
      <c r="A13061" t="str">
        <f>T("2018")</f>
        <v>2018</v>
      </c>
      <c r="B13061" t="str">
        <f>T("Entidad sin personalidad jurídica (art. 35.4 LGT) ")</f>
        <v xml:space="preserve">Entidad sin personalidad jurídica (art. 35.4 LGT) </v>
      </c>
      <c r="C13061" t="str">
        <f>T("SAN BLAS-CANILLEJAS ")</f>
        <v xml:space="preserve">SAN BLAS-CANILLEJAS </v>
      </c>
      <c r="D13061" t="str">
        <f>T("ARCOS               ")</f>
        <v xml:space="preserve">ARCOS               </v>
      </c>
      <c r="E13061" t="str">
        <f>T("CA ")</f>
        <v xml:space="preserve">CA </v>
      </c>
      <c r="F13061" t="str">
        <f>T("CAMIONES       ")</f>
        <v xml:space="preserve">CAMIONES       </v>
      </c>
      <c r="G13061" t="str">
        <f>T("De menos de 1.000 KG DE CARGA ÚTIL                ")</f>
        <v xml:space="preserve">De menos de 1.000 KG DE CARGA ÚTIL                </v>
      </c>
      <c r="H13061" t="str">
        <f>T("GASOLINA                                          ")</f>
        <v xml:space="preserve">GASOLINA                                          </v>
      </c>
      <c r="I13061">
        <v>2</v>
      </c>
    </row>
    <row r="13062" spans="1:9">
      <c r="A13062" t="str">
        <f>T("2018")</f>
        <v>2018</v>
      </c>
      <c r="B13062" t="str">
        <f>T("Entidad sin personalidad jurídica (art. 35.4 LGT) ")</f>
        <v xml:space="preserve">Entidad sin personalidad jurídica (art. 35.4 LGT) </v>
      </c>
      <c r="C13062" t="str">
        <f>T("SAN BLAS-CANILLEJAS ")</f>
        <v xml:space="preserve">SAN BLAS-CANILLEJAS </v>
      </c>
      <c r="D13062" t="str">
        <f>T("ROSAS               ")</f>
        <v xml:space="preserve">ROSAS               </v>
      </c>
      <c r="E13062" t="str">
        <f>T("CA ")</f>
        <v xml:space="preserve">CA </v>
      </c>
      <c r="F13062" t="str">
        <f>T("CAMIONES       ")</f>
        <v xml:space="preserve">CAMIONES       </v>
      </c>
      <c r="G13062" t="str">
        <f>T("De menos de 1.000 KG DE CARGA ÚTIL                ")</f>
        <v xml:space="preserve">De menos de 1.000 KG DE CARGA ÚTIL                </v>
      </c>
      <c r="H13062" t="str">
        <f>T("GASOLINA                                          ")</f>
        <v xml:space="preserve">GASOLINA                                          </v>
      </c>
      <c r="I13062">
        <v>1</v>
      </c>
    </row>
    <row r="13063" spans="1:9">
      <c r="A13063" t="str">
        <f>T("2018")</f>
        <v>2018</v>
      </c>
      <c r="B13063" t="str">
        <f>T("Entidad sin personalidad jurídica (art. 35.4 LGT) ")</f>
        <v xml:space="preserve">Entidad sin personalidad jurídica (art. 35.4 LGT) </v>
      </c>
      <c r="C13063" t="str">
        <f>T("SAN BLAS-CANILLEJAS ")</f>
        <v xml:space="preserve">SAN BLAS-CANILLEJAS </v>
      </c>
      <c r="D13063" t="str">
        <f>T("CANILLEJAS          ")</f>
        <v xml:space="preserve">CANILLEJAS          </v>
      </c>
      <c r="E13063" t="str">
        <f>T("CA ")</f>
        <v xml:space="preserve">CA </v>
      </c>
      <c r="F13063" t="str">
        <f>T("CAMIONES       ")</f>
        <v xml:space="preserve">CAMIONES       </v>
      </c>
      <c r="G13063" t="str">
        <f>T("De menos de 1.000 KG DE CARGA ÚTIL                ")</f>
        <v xml:space="preserve">De menos de 1.000 KG DE CARGA ÚTIL                </v>
      </c>
      <c r="H13063" t="str">
        <f>T("GASOLINA                                          ")</f>
        <v xml:space="preserve">GASOLINA                                          </v>
      </c>
      <c r="I13063">
        <v>1</v>
      </c>
    </row>
    <row r="13064" spans="1:9">
      <c r="A13064" t="str">
        <f>T("2018")</f>
        <v>2018</v>
      </c>
      <c r="B13064" t="str">
        <f>T("Entidad sin personalidad jurídica (art. 35.4 LGT) ")</f>
        <v xml:space="preserve">Entidad sin personalidad jurídica (art. 35.4 LGT) </v>
      </c>
      <c r="C13064" t="str">
        <f>T("SAN BLAS-CANILLEJAS ")</f>
        <v xml:space="preserve">SAN BLAS-CANILLEJAS </v>
      </c>
      <c r="D13064" t="str">
        <f>T("EL SALVADOR         ")</f>
        <v xml:space="preserve">EL SALVADOR         </v>
      </c>
      <c r="E13064" t="str">
        <f>T("CA ")</f>
        <v xml:space="preserve">CA </v>
      </c>
      <c r="F13064" t="str">
        <f>T("CAMIONES       ")</f>
        <v xml:space="preserve">CAMIONES       </v>
      </c>
      <c r="G13064" t="str">
        <f>T("De menos de 1.000 KG DE CARGA ÚTIL                ")</f>
        <v xml:space="preserve">De menos de 1.000 KG DE CARGA ÚTIL                </v>
      </c>
      <c r="H13064" t="str">
        <f>T("GASOLINA                                          ")</f>
        <v xml:space="preserve">GASOLINA                                          </v>
      </c>
      <c r="I13064">
        <v>1</v>
      </c>
    </row>
    <row r="13065" spans="1:9">
      <c r="A13065" t="str">
        <f>T("2018")</f>
        <v>2018</v>
      </c>
      <c r="B13065" t="str">
        <f>T("FISICO                                            ")</f>
        <v xml:space="preserve">FISICO                                            </v>
      </c>
      <c r="C13065" t="str">
        <f>T("SAN BLAS-CANILLEJAS ")</f>
        <v xml:space="preserve">SAN BLAS-CANILLEJAS </v>
      </c>
      <c r="D13065" t="str">
        <f>T("SIN BARRIO          ")</f>
        <v xml:space="preserve">SIN BARRIO          </v>
      </c>
      <c r="E13065" t="str">
        <f>T("CA ")</f>
        <v xml:space="preserve">CA </v>
      </c>
      <c r="F13065" t="str">
        <f>T("CAMIONES       ")</f>
        <v xml:space="preserve">CAMIONES       </v>
      </c>
      <c r="G13065" t="str">
        <f>T("De 1.000 a 2.999 KG DE CARGA ÚTIL                 ")</f>
        <v xml:space="preserve">De 1.000 a 2.999 KG DE CARGA ÚTIL                 </v>
      </c>
      <c r="H13065" t="str">
        <f>T("GASOLINA                                          ")</f>
        <v xml:space="preserve">GASOLINA                                          </v>
      </c>
      <c r="I13065">
        <v>1</v>
      </c>
    </row>
    <row r="13066" spans="1:9">
      <c r="A13066" t="str">
        <f>T("2018")</f>
        <v>2018</v>
      </c>
      <c r="B13066" t="str">
        <f>T("FISICO                                            ")</f>
        <v xml:space="preserve">FISICO                                            </v>
      </c>
      <c r="C13066" t="str">
        <f>T("SAN BLAS-CANILLEJAS ")</f>
        <v xml:space="preserve">SAN BLAS-CANILLEJAS </v>
      </c>
      <c r="D13066" t="str">
        <f>T("SIMANCAS            ")</f>
        <v xml:space="preserve">SIMANCAS            </v>
      </c>
      <c r="E13066" t="str">
        <f>T("CA ")</f>
        <v xml:space="preserve">CA </v>
      </c>
      <c r="F13066" t="str">
        <f>T("CAMIONES       ")</f>
        <v xml:space="preserve">CAMIONES       </v>
      </c>
      <c r="G13066" t="str">
        <f>T("De menos de 1.000 KG DE CARGA ÚTIL                ")</f>
        <v xml:space="preserve">De menos de 1.000 KG DE CARGA ÚTIL                </v>
      </c>
      <c r="H13066" t="str">
        <f>T("GASOLINA                                          ")</f>
        <v xml:space="preserve">GASOLINA                                          </v>
      </c>
      <c r="I13066">
        <v>21</v>
      </c>
    </row>
    <row r="13067" spans="1:9">
      <c r="A13067" t="str">
        <f>T("2018")</f>
        <v>2018</v>
      </c>
      <c r="B13067" t="str">
        <f>T("FISICO                                            ")</f>
        <v xml:space="preserve">FISICO                                            </v>
      </c>
      <c r="C13067" t="str">
        <f>T("SAN BLAS-CANILLEJAS ")</f>
        <v xml:space="preserve">SAN BLAS-CANILLEJAS </v>
      </c>
      <c r="D13067" t="str">
        <f>T("SIMANCAS            ")</f>
        <v xml:space="preserve">SIMANCAS            </v>
      </c>
      <c r="E13067" t="str">
        <f>T("CA ")</f>
        <v xml:space="preserve">CA </v>
      </c>
      <c r="F13067" t="str">
        <f>T("CAMIONES       ")</f>
        <v xml:space="preserve">CAMIONES       </v>
      </c>
      <c r="G13067" t="str">
        <f>T("De 1.000 a 2.999 KG DE CARGA ÚTIL                 ")</f>
        <v xml:space="preserve">De 1.000 a 2.999 KG DE CARGA ÚTIL                 </v>
      </c>
      <c r="H13067" t="str">
        <f>T("GASOLINA                                          ")</f>
        <v xml:space="preserve">GASOLINA                                          </v>
      </c>
      <c r="I13067">
        <v>4</v>
      </c>
    </row>
    <row r="13068" spans="1:9">
      <c r="A13068" t="str">
        <f>T("2018")</f>
        <v>2018</v>
      </c>
      <c r="B13068" t="str">
        <f>T("FISICO                                            ")</f>
        <v xml:space="preserve">FISICO                                            </v>
      </c>
      <c r="C13068" t="str">
        <f>T("SAN BLAS-CANILLEJAS ")</f>
        <v xml:space="preserve">SAN BLAS-CANILLEJAS </v>
      </c>
      <c r="D13068" t="str">
        <f>T("HELLIN              ")</f>
        <v xml:space="preserve">HELLIN              </v>
      </c>
      <c r="E13068" t="str">
        <f>T("CA ")</f>
        <v xml:space="preserve">CA </v>
      </c>
      <c r="F13068" t="str">
        <f>T("CAMIONES       ")</f>
        <v xml:space="preserve">CAMIONES       </v>
      </c>
      <c r="G13068" t="str">
        <f>T("De menos de 1.000 KG DE CARGA ÚTIL                ")</f>
        <v xml:space="preserve">De menos de 1.000 KG DE CARGA ÚTIL                </v>
      </c>
      <c r="H13068" t="str">
        <f>T("GASOLINA                                          ")</f>
        <v xml:space="preserve">GASOLINA                                          </v>
      </c>
      <c r="I13068">
        <v>17</v>
      </c>
    </row>
    <row r="13069" spans="1:9">
      <c r="A13069" t="str">
        <f>T("2018")</f>
        <v>2018</v>
      </c>
      <c r="B13069" t="str">
        <f>T("FISICO                                            ")</f>
        <v xml:space="preserve">FISICO                                            </v>
      </c>
      <c r="C13069" t="str">
        <f>T("SAN BLAS-CANILLEJAS ")</f>
        <v xml:space="preserve">SAN BLAS-CANILLEJAS </v>
      </c>
      <c r="D13069" t="str">
        <f>T("HELLIN              ")</f>
        <v xml:space="preserve">HELLIN              </v>
      </c>
      <c r="E13069" t="str">
        <f>T("CA ")</f>
        <v xml:space="preserve">CA </v>
      </c>
      <c r="F13069" t="str">
        <f>T("CAMIONES       ")</f>
        <v xml:space="preserve">CAMIONES       </v>
      </c>
      <c r="G13069" t="str">
        <f>T("De 1.000 a 2.999 KG DE CARGA ÚTIL                 ")</f>
        <v xml:space="preserve">De 1.000 a 2.999 KG DE CARGA ÚTIL                 </v>
      </c>
      <c r="H13069" t="str">
        <f>T("GASOLINA                                          ")</f>
        <v xml:space="preserve">GASOLINA                                          </v>
      </c>
      <c r="I13069">
        <v>2</v>
      </c>
    </row>
    <row r="13070" spans="1:9">
      <c r="A13070" t="str">
        <f>T("2018")</f>
        <v>2018</v>
      </c>
      <c r="B13070" t="str">
        <f>T("FISICO                                            ")</f>
        <v xml:space="preserve">FISICO                                            </v>
      </c>
      <c r="C13070" t="str">
        <f>T("SAN BLAS-CANILLEJAS ")</f>
        <v xml:space="preserve">SAN BLAS-CANILLEJAS </v>
      </c>
      <c r="D13070" t="str">
        <f>T("AMPOSTA             ")</f>
        <v xml:space="preserve">AMPOSTA             </v>
      </c>
      <c r="E13070" t="str">
        <f>T("CA ")</f>
        <v xml:space="preserve">CA </v>
      </c>
      <c r="F13070" t="str">
        <f>T("CAMIONES       ")</f>
        <v xml:space="preserve">CAMIONES       </v>
      </c>
      <c r="G13070" t="str">
        <f>T("De menos de 1.000 KG DE CARGA ÚTIL                ")</f>
        <v xml:space="preserve">De menos de 1.000 KG DE CARGA ÚTIL                </v>
      </c>
      <c r="H13070" t="str">
        <f>T("GASOLINA                                          ")</f>
        <v xml:space="preserve">GASOLINA                                          </v>
      </c>
      <c r="I13070">
        <v>8</v>
      </c>
    </row>
    <row r="13071" spans="1:9">
      <c r="A13071" t="str">
        <f>T("2018")</f>
        <v>2018</v>
      </c>
      <c r="B13071" t="str">
        <f>T("FISICO                                            ")</f>
        <v xml:space="preserve">FISICO                                            </v>
      </c>
      <c r="C13071" t="str">
        <f>T("SAN BLAS-CANILLEJAS ")</f>
        <v xml:space="preserve">SAN BLAS-CANILLEJAS </v>
      </c>
      <c r="D13071" t="str">
        <f>T("AMPOSTA             ")</f>
        <v xml:space="preserve">AMPOSTA             </v>
      </c>
      <c r="E13071" t="str">
        <f>T("CA ")</f>
        <v xml:space="preserve">CA </v>
      </c>
      <c r="F13071" t="str">
        <f>T("CAMIONES       ")</f>
        <v xml:space="preserve">CAMIONES       </v>
      </c>
      <c r="G13071" t="str">
        <f>T("De 1.000 a 2.999 KG DE CARGA ÚTIL                 ")</f>
        <v xml:space="preserve">De 1.000 a 2.999 KG DE CARGA ÚTIL                 </v>
      </c>
      <c r="H13071" t="str">
        <f>T("GASOLINA                                          ")</f>
        <v xml:space="preserve">GASOLINA                                          </v>
      </c>
      <c r="I13071">
        <v>2</v>
      </c>
    </row>
    <row r="13072" spans="1:9">
      <c r="A13072" t="str">
        <f>T("2018")</f>
        <v>2018</v>
      </c>
      <c r="B13072" t="str">
        <f>T("FISICO                                            ")</f>
        <v xml:space="preserve">FISICO                                            </v>
      </c>
      <c r="C13072" t="str">
        <f>T("SAN BLAS-CANILLEJAS ")</f>
        <v xml:space="preserve">SAN BLAS-CANILLEJAS </v>
      </c>
      <c r="D13072" t="str">
        <f>T("ARCOS               ")</f>
        <v xml:space="preserve">ARCOS               </v>
      </c>
      <c r="E13072" t="str">
        <f>T("CA ")</f>
        <v xml:space="preserve">CA </v>
      </c>
      <c r="F13072" t="str">
        <f>T("CAMIONES       ")</f>
        <v xml:space="preserve">CAMIONES       </v>
      </c>
      <c r="G13072" t="str">
        <f>T("De menos de 1.000 KG DE CARGA ÚTIL                ")</f>
        <v xml:space="preserve">De menos de 1.000 KG DE CARGA ÚTIL                </v>
      </c>
      <c r="H13072" t="str">
        <f>T("GASOLINA                                          ")</f>
        <v xml:space="preserve">GASOLINA                                          </v>
      </c>
      <c r="I13072">
        <v>26</v>
      </c>
    </row>
    <row r="13073" spans="1:9">
      <c r="A13073" t="str">
        <f>T("2018")</f>
        <v>2018</v>
      </c>
      <c r="B13073" t="str">
        <f>T("FISICO                                            ")</f>
        <v xml:space="preserve">FISICO                                            </v>
      </c>
      <c r="C13073" t="str">
        <f>T("SAN BLAS-CANILLEJAS ")</f>
        <v xml:space="preserve">SAN BLAS-CANILLEJAS </v>
      </c>
      <c r="D13073" t="str">
        <f>T("ARCOS               ")</f>
        <v xml:space="preserve">ARCOS               </v>
      </c>
      <c r="E13073" t="str">
        <f>T("CA ")</f>
        <v xml:space="preserve">CA </v>
      </c>
      <c r="F13073" t="str">
        <f>T("CAMIONES       ")</f>
        <v xml:space="preserve">CAMIONES       </v>
      </c>
      <c r="G13073" t="str">
        <f>T("De 1.000 a 2.999 KG DE CARGA ÚTIL                 ")</f>
        <v xml:space="preserve">De 1.000 a 2.999 KG DE CARGA ÚTIL                 </v>
      </c>
      <c r="H13073" t="str">
        <f>T("GASOLINA                                          ")</f>
        <v xml:space="preserve">GASOLINA                                          </v>
      </c>
      <c r="I13073">
        <v>2</v>
      </c>
    </row>
    <row r="13074" spans="1:9">
      <c r="A13074" t="str">
        <f>T("2018")</f>
        <v>2018</v>
      </c>
      <c r="B13074" t="str">
        <f>T("FISICO                                            ")</f>
        <v xml:space="preserve">FISICO                                            </v>
      </c>
      <c r="C13074" t="str">
        <f>T("SAN BLAS-CANILLEJAS ")</f>
        <v xml:space="preserve">SAN BLAS-CANILLEJAS </v>
      </c>
      <c r="D13074" t="str">
        <f>T("ROSAS               ")</f>
        <v xml:space="preserve">ROSAS               </v>
      </c>
      <c r="E13074" t="str">
        <f>T("CA ")</f>
        <v xml:space="preserve">CA </v>
      </c>
      <c r="F13074" t="str">
        <f>T("CAMIONES       ")</f>
        <v xml:space="preserve">CAMIONES       </v>
      </c>
      <c r="G13074" t="str">
        <f>T("De menos de 1.000 KG DE CARGA ÚTIL                ")</f>
        <v xml:space="preserve">De menos de 1.000 KG DE CARGA ÚTIL                </v>
      </c>
      <c r="H13074" t="str">
        <f>T("GASOLINA                                          ")</f>
        <v xml:space="preserve">GASOLINA                                          </v>
      </c>
      <c r="I13074">
        <v>29</v>
      </c>
    </row>
    <row r="13075" spans="1:9">
      <c r="A13075" t="str">
        <f>T("2018")</f>
        <v>2018</v>
      </c>
      <c r="B13075" t="str">
        <f>T("FISICO                                            ")</f>
        <v xml:space="preserve">FISICO                                            </v>
      </c>
      <c r="C13075" t="str">
        <f>T("SAN BLAS-CANILLEJAS ")</f>
        <v xml:space="preserve">SAN BLAS-CANILLEJAS </v>
      </c>
      <c r="D13075" t="str">
        <f>T("REJAS               ")</f>
        <v xml:space="preserve">REJAS               </v>
      </c>
      <c r="E13075" t="str">
        <f>T("CA ")</f>
        <v xml:space="preserve">CA </v>
      </c>
      <c r="F13075" t="str">
        <f>T("CAMIONES       ")</f>
        <v xml:space="preserve">CAMIONES       </v>
      </c>
      <c r="G13075" t="str">
        <f>T("De menos de 1.000 KG DE CARGA ÚTIL                ")</f>
        <v xml:space="preserve">De menos de 1.000 KG DE CARGA ÚTIL                </v>
      </c>
      <c r="H13075" t="str">
        <f>T("GASOLINA                                          ")</f>
        <v xml:space="preserve">GASOLINA                                          </v>
      </c>
      <c r="I13075">
        <v>11</v>
      </c>
    </row>
    <row r="13076" spans="1:9">
      <c r="A13076" t="str">
        <f>T("2018")</f>
        <v>2018</v>
      </c>
      <c r="B13076" t="str">
        <f>T("FISICO                                            ")</f>
        <v xml:space="preserve">FISICO                                            </v>
      </c>
      <c r="C13076" t="str">
        <f>T("SAN BLAS-CANILLEJAS ")</f>
        <v xml:space="preserve">SAN BLAS-CANILLEJAS </v>
      </c>
      <c r="D13076" t="str">
        <f>T("REJAS               ")</f>
        <v xml:space="preserve">REJAS               </v>
      </c>
      <c r="E13076" t="str">
        <f>T("CA ")</f>
        <v xml:space="preserve">CA </v>
      </c>
      <c r="F13076" t="str">
        <f>T("CAMIONES       ")</f>
        <v xml:space="preserve">CAMIONES       </v>
      </c>
      <c r="G13076" t="str">
        <f>T("De 1.000 a 2.999 KG DE CARGA ÚTIL                 ")</f>
        <v xml:space="preserve">De 1.000 a 2.999 KG DE CARGA ÚTIL                 </v>
      </c>
      <c r="H13076" t="str">
        <f>T("GASOLINA                                          ")</f>
        <v xml:space="preserve">GASOLINA                                          </v>
      </c>
      <c r="I13076">
        <v>1</v>
      </c>
    </row>
    <row r="13077" spans="1:9">
      <c r="A13077" t="str">
        <f>T("2018")</f>
        <v>2018</v>
      </c>
      <c r="B13077" t="str">
        <f>T("FISICO                                            ")</f>
        <v xml:space="preserve">FISICO                                            </v>
      </c>
      <c r="C13077" t="str">
        <f>T("SAN BLAS-CANILLEJAS ")</f>
        <v xml:space="preserve">SAN BLAS-CANILLEJAS </v>
      </c>
      <c r="D13077" t="str">
        <f>T("CANILLEJAS          ")</f>
        <v xml:space="preserve">CANILLEJAS          </v>
      </c>
      <c r="E13077" t="str">
        <f>T("CA ")</f>
        <v xml:space="preserve">CA </v>
      </c>
      <c r="F13077" t="str">
        <f>T("CAMIONES       ")</f>
        <v xml:space="preserve">CAMIONES       </v>
      </c>
      <c r="G13077" t="str">
        <f>T("De menos de 1.000 KG DE CARGA ÚTIL                ")</f>
        <v xml:space="preserve">De menos de 1.000 KG DE CARGA ÚTIL                </v>
      </c>
      <c r="H13077" t="str">
        <f>T("GASOLINA                                          ")</f>
        <v xml:space="preserve">GASOLINA                                          </v>
      </c>
      <c r="I13077">
        <v>42</v>
      </c>
    </row>
    <row r="13078" spans="1:9">
      <c r="A13078" t="str">
        <f>T("2018")</f>
        <v>2018</v>
      </c>
      <c r="B13078" t="str">
        <f>T("FISICO                                            ")</f>
        <v xml:space="preserve">FISICO                                            </v>
      </c>
      <c r="C13078" t="str">
        <f>T("SAN BLAS-CANILLEJAS ")</f>
        <v xml:space="preserve">SAN BLAS-CANILLEJAS </v>
      </c>
      <c r="D13078" t="str">
        <f>T("EL SALVADOR         ")</f>
        <v xml:space="preserve">EL SALVADOR         </v>
      </c>
      <c r="E13078" t="str">
        <f>T("CA ")</f>
        <v xml:space="preserve">CA </v>
      </c>
      <c r="F13078" t="str">
        <f>T("CAMIONES       ")</f>
        <v xml:space="preserve">CAMIONES       </v>
      </c>
      <c r="G13078" t="str">
        <f>T("De menos de 1.000 KG DE CARGA ÚTIL                ")</f>
        <v xml:space="preserve">De menos de 1.000 KG DE CARGA ÚTIL                </v>
      </c>
      <c r="H13078" t="str">
        <f>T("GASOLINA                                          ")</f>
        <v xml:space="preserve">GASOLINA                                          </v>
      </c>
      <c r="I13078">
        <v>9</v>
      </c>
    </row>
    <row r="13079" spans="1:9">
      <c r="A13079" t="str">
        <f>T("2018")</f>
        <v>2018</v>
      </c>
      <c r="B13079" t="str">
        <f>T("JURIDICO                                          ")</f>
        <v xml:space="preserve">JURIDICO                                          </v>
      </c>
      <c r="C13079" t="str">
        <f>T("SAN BLAS-CANILLEJAS ")</f>
        <v xml:space="preserve">SAN BLAS-CANILLEJAS </v>
      </c>
      <c r="D13079" t="str">
        <f>T("SIMANCAS            ")</f>
        <v xml:space="preserve">SIMANCAS            </v>
      </c>
      <c r="E13079" t="str">
        <f>T("CA ")</f>
        <v xml:space="preserve">CA </v>
      </c>
      <c r="F13079" t="str">
        <f>T("CAMIONES       ")</f>
        <v xml:space="preserve">CAMIONES       </v>
      </c>
      <c r="G13079" t="str">
        <f>T("De menos de 1.000 KG DE CARGA ÚTIL                ")</f>
        <v xml:space="preserve">De menos de 1.000 KG DE CARGA ÚTIL                </v>
      </c>
      <c r="H13079" t="str">
        <f>T("GASOLINA                                          ")</f>
        <v xml:space="preserve">GASOLINA                                          </v>
      </c>
      <c r="I13079">
        <v>28</v>
      </c>
    </row>
    <row r="13080" spans="1:9">
      <c r="A13080" t="str">
        <f>T("2018")</f>
        <v>2018</v>
      </c>
      <c r="B13080" t="str">
        <f>T("JURIDICO                                          ")</f>
        <v xml:space="preserve">JURIDICO                                          </v>
      </c>
      <c r="C13080" t="str">
        <f>T("SAN BLAS-CANILLEJAS ")</f>
        <v xml:space="preserve">SAN BLAS-CANILLEJAS </v>
      </c>
      <c r="D13080" t="str">
        <f>T("SIMANCAS            ")</f>
        <v xml:space="preserve">SIMANCAS            </v>
      </c>
      <c r="E13080" t="str">
        <f>T("CA ")</f>
        <v xml:space="preserve">CA </v>
      </c>
      <c r="F13080" t="str">
        <f>T("CAMIONES       ")</f>
        <v xml:space="preserve">CAMIONES       </v>
      </c>
      <c r="G13080" t="str">
        <f>T("De 1.000 a 2.999 KG DE CARGA ÚTIL                 ")</f>
        <v xml:space="preserve">De 1.000 a 2.999 KG DE CARGA ÚTIL                 </v>
      </c>
      <c r="H13080" t="str">
        <f>T("GASOLINA                                          ")</f>
        <v xml:space="preserve">GASOLINA                                          </v>
      </c>
      <c r="I13080">
        <v>1</v>
      </c>
    </row>
    <row r="13081" spans="1:9">
      <c r="A13081" t="str">
        <f>T("2018")</f>
        <v>2018</v>
      </c>
      <c r="B13081" t="str">
        <f>T("JURIDICO                                          ")</f>
        <v xml:space="preserve">JURIDICO                                          </v>
      </c>
      <c r="C13081" t="str">
        <f>T("SAN BLAS-CANILLEJAS ")</f>
        <v xml:space="preserve">SAN BLAS-CANILLEJAS </v>
      </c>
      <c r="D13081" t="str">
        <f>T("AMPOSTA             ")</f>
        <v xml:space="preserve">AMPOSTA             </v>
      </c>
      <c r="E13081" t="str">
        <f>T("CA ")</f>
        <v xml:space="preserve">CA </v>
      </c>
      <c r="F13081" t="str">
        <f>T("CAMIONES       ")</f>
        <v xml:space="preserve">CAMIONES       </v>
      </c>
      <c r="G13081" t="str">
        <f>T("De menos de 1.000 KG DE CARGA ÚTIL                ")</f>
        <v xml:space="preserve">De menos de 1.000 KG DE CARGA ÚTIL                </v>
      </c>
      <c r="H13081" t="str">
        <f>T("GASOLINA                                          ")</f>
        <v xml:space="preserve">GASOLINA                                          </v>
      </c>
      <c r="I13081">
        <v>3</v>
      </c>
    </row>
    <row r="13082" spans="1:9">
      <c r="A13082" t="str">
        <f>T("2018")</f>
        <v>2018</v>
      </c>
      <c r="B13082" t="str">
        <f>T("JURIDICO                                          ")</f>
        <v xml:space="preserve">JURIDICO                                          </v>
      </c>
      <c r="C13082" t="str">
        <f>T("SAN BLAS-CANILLEJAS ")</f>
        <v xml:space="preserve">SAN BLAS-CANILLEJAS </v>
      </c>
      <c r="D13082" t="str">
        <f>T("ARCOS               ")</f>
        <v xml:space="preserve">ARCOS               </v>
      </c>
      <c r="E13082" t="str">
        <f>T("CA ")</f>
        <v xml:space="preserve">CA </v>
      </c>
      <c r="F13082" t="str">
        <f>T("CAMIONES       ")</f>
        <v xml:space="preserve">CAMIONES       </v>
      </c>
      <c r="G13082" t="str">
        <f>T("De menos de 1.000 KG DE CARGA ÚTIL                ")</f>
        <v xml:space="preserve">De menos de 1.000 KG DE CARGA ÚTIL                </v>
      </c>
      <c r="H13082" t="str">
        <f>T("GASOLINA                                          ")</f>
        <v xml:space="preserve">GASOLINA                                          </v>
      </c>
      <c r="I13082">
        <v>3</v>
      </c>
    </row>
    <row r="13083" spans="1:9">
      <c r="A13083" t="str">
        <f>T("2018")</f>
        <v>2018</v>
      </c>
      <c r="B13083" t="str">
        <f>T("JURIDICO                                          ")</f>
        <v xml:space="preserve">JURIDICO                                          </v>
      </c>
      <c r="C13083" t="str">
        <f>T("SAN BLAS-CANILLEJAS ")</f>
        <v xml:space="preserve">SAN BLAS-CANILLEJAS </v>
      </c>
      <c r="D13083" t="str">
        <f>T("ROSAS               ")</f>
        <v xml:space="preserve">ROSAS               </v>
      </c>
      <c r="E13083" t="str">
        <f>T("CA ")</f>
        <v xml:space="preserve">CA </v>
      </c>
      <c r="F13083" t="str">
        <f>T("CAMIONES       ")</f>
        <v xml:space="preserve">CAMIONES       </v>
      </c>
      <c r="G13083" t="str">
        <f>T("De menos de 1.000 KG DE CARGA ÚTIL                ")</f>
        <v xml:space="preserve">De menos de 1.000 KG DE CARGA ÚTIL                </v>
      </c>
      <c r="H13083" t="str">
        <f>T("GASOLINA                                          ")</f>
        <v xml:space="preserve">GASOLINA                                          </v>
      </c>
      <c r="I13083">
        <v>3</v>
      </c>
    </row>
    <row r="13084" spans="1:9">
      <c r="A13084" t="str">
        <f>T("2018")</f>
        <v>2018</v>
      </c>
      <c r="B13084" t="str">
        <f>T("JURIDICO                                          ")</f>
        <v xml:space="preserve">JURIDICO                                          </v>
      </c>
      <c r="C13084" t="str">
        <f>T("SAN BLAS-CANILLEJAS ")</f>
        <v xml:space="preserve">SAN BLAS-CANILLEJAS </v>
      </c>
      <c r="D13084" t="str">
        <f>T("REJAS               ")</f>
        <v xml:space="preserve">REJAS               </v>
      </c>
      <c r="E13084" t="str">
        <f>T("CA ")</f>
        <v xml:space="preserve">CA </v>
      </c>
      <c r="F13084" t="str">
        <f>T("CAMIONES       ")</f>
        <v xml:space="preserve">CAMIONES       </v>
      </c>
      <c r="G13084" t="str">
        <f>T("De menos de 1.000 KG DE CARGA ÚTIL                ")</f>
        <v xml:space="preserve">De menos de 1.000 KG DE CARGA ÚTIL                </v>
      </c>
      <c r="H13084" t="str">
        <f>T("GASOLINA                                          ")</f>
        <v xml:space="preserve">GASOLINA                                          </v>
      </c>
      <c r="I13084">
        <v>11</v>
      </c>
    </row>
    <row r="13085" spans="1:9">
      <c r="A13085" t="str">
        <f>T("2018")</f>
        <v>2018</v>
      </c>
      <c r="B13085" t="str">
        <f>T("JURIDICO                                          ")</f>
        <v xml:space="preserve">JURIDICO                                          </v>
      </c>
      <c r="C13085" t="str">
        <f>T("SAN BLAS-CANILLEJAS ")</f>
        <v xml:space="preserve">SAN BLAS-CANILLEJAS </v>
      </c>
      <c r="D13085" t="str">
        <f>T("REJAS               ")</f>
        <v xml:space="preserve">REJAS               </v>
      </c>
      <c r="E13085" t="str">
        <f>T("CA ")</f>
        <v xml:space="preserve">CA </v>
      </c>
      <c r="F13085" t="str">
        <f>T("CAMIONES       ")</f>
        <v xml:space="preserve">CAMIONES       </v>
      </c>
      <c r="G13085" t="str">
        <f>T("De 1.000 a 2.999 KG DE CARGA ÚTIL                 ")</f>
        <v xml:space="preserve">De 1.000 a 2.999 KG DE CARGA ÚTIL                 </v>
      </c>
      <c r="H13085" t="str">
        <f>T("GASOLINA                                          ")</f>
        <v xml:space="preserve">GASOLINA                                          </v>
      </c>
      <c r="I13085">
        <v>12</v>
      </c>
    </row>
    <row r="13086" spans="1:9">
      <c r="A13086" t="str">
        <f>T("2018")</f>
        <v>2018</v>
      </c>
      <c r="B13086" t="str">
        <f>T("JURIDICO                                          ")</f>
        <v xml:space="preserve">JURIDICO                                          </v>
      </c>
      <c r="C13086" t="str">
        <f>T("SAN BLAS-CANILLEJAS ")</f>
        <v xml:space="preserve">SAN BLAS-CANILLEJAS </v>
      </c>
      <c r="D13086" t="str">
        <f>T("CANILLEJAS          ")</f>
        <v xml:space="preserve">CANILLEJAS          </v>
      </c>
      <c r="E13086" t="str">
        <f>T("CA ")</f>
        <v xml:space="preserve">CA </v>
      </c>
      <c r="F13086" t="str">
        <f>T("CAMIONES       ")</f>
        <v xml:space="preserve">CAMIONES       </v>
      </c>
      <c r="G13086" t="str">
        <f>T("De menos de 1.000 KG DE CARGA ÚTIL                ")</f>
        <v xml:space="preserve">De menos de 1.000 KG DE CARGA ÚTIL                </v>
      </c>
      <c r="H13086" t="str">
        <f>T("GASOLINA                                          ")</f>
        <v xml:space="preserve">GASOLINA                                          </v>
      </c>
      <c r="I13086">
        <v>8</v>
      </c>
    </row>
    <row r="13087" spans="1:9">
      <c r="A13087" t="str">
        <f>T("2018")</f>
        <v>2018</v>
      </c>
      <c r="B13087" t="str">
        <f>T("JURIDICO                                          ")</f>
        <v xml:space="preserve">JURIDICO                                          </v>
      </c>
      <c r="C13087" t="str">
        <f>T("SAN BLAS-CANILLEJAS ")</f>
        <v xml:space="preserve">SAN BLAS-CANILLEJAS </v>
      </c>
      <c r="D13087" t="str">
        <f>T("CANILLEJAS          ")</f>
        <v xml:space="preserve">CANILLEJAS          </v>
      </c>
      <c r="E13087" t="str">
        <f>T("CA ")</f>
        <v xml:space="preserve">CA </v>
      </c>
      <c r="F13087" t="str">
        <f>T("CAMIONES       ")</f>
        <v xml:space="preserve">CAMIONES       </v>
      </c>
      <c r="G13087" t="str">
        <f>T("De 1.000 a 2.999 KG DE CARGA ÚTIL                 ")</f>
        <v xml:space="preserve">De 1.000 a 2.999 KG DE CARGA ÚTIL                 </v>
      </c>
      <c r="H13087" t="str">
        <f>T("GASOLINA                                          ")</f>
        <v xml:space="preserve">GASOLINA                                          </v>
      </c>
      <c r="I13087">
        <v>1</v>
      </c>
    </row>
    <row r="13088" spans="1:9">
      <c r="A13088" t="str">
        <f>T("2018")</f>
        <v>2018</v>
      </c>
      <c r="B13088" t="str">
        <f>T("JURIDICO                                          ")</f>
        <v xml:space="preserve">JURIDICO                                          </v>
      </c>
      <c r="C13088" t="str">
        <f>T("SAN BLAS-CANILLEJAS ")</f>
        <v xml:space="preserve">SAN BLAS-CANILLEJAS </v>
      </c>
      <c r="D13088" t="str">
        <f>T("EL SALVADOR         ")</f>
        <v xml:space="preserve">EL SALVADOR         </v>
      </c>
      <c r="E13088" t="str">
        <f>T("CA ")</f>
        <v xml:space="preserve">CA </v>
      </c>
      <c r="F13088" t="str">
        <f>T("CAMIONES       ")</f>
        <v xml:space="preserve">CAMIONES       </v>
      </c>
      <c r="G13088" t="str">
        <f>T("De menos de 1.000 KG DE CARGA ÚTIL                ")</f>
        <v xml:space="preserve">De menos de 1.000 KG DE CARGA ÚTIL                </v>
      </c>
      <c r="H13088" t="str">
        <f>T("GASOLINA                                          ")</f>
        <v xml:space="preserve">GASOLINA                                          </v>
      </c>
      <c r="I13088">
        <v>2</v>
      </c>
    </row>
    <row r="13089" spans="1:9">
      <c r="A13089" t="str">
        <f>T("2018")</f>
        <v>2018</v>
      </c>
      <c r="B13089" t="str">
        <f>T("JURIDICO                                          ")</f>
        <v xml:space="preserve">JURIDICO                                          </v>
      </c>
      <c r="C13089" t="str">
        <f>T("SAN BLAS-CANILLEJAS ")</f>
        <v xml:space="preserve">SAN BLAS-CANILLEJAS </v>
      </c>
      <c r="D13089" t="str">
        <f>T("EL SALVADOR         ")</f>
        <v xml:space="preserve">EL SALVADOR         </v>
      </c>
      <c r="E13089" t="str">
        <f>T("CA ")</f>
        <v xml:space="preserve">CA </v>
      </c>
      <c r="F13089" t="str">
        <f>T("CAMIONES       ")</f>
        <v xml:space="preserve">CAMIONES       </v>
      </c>
      <c r="G13089" t="str">
        <f>T("De 1.000 a 2.999 KG DE CARGA ÚTIL                 ")</f>
        <v xml:space="preserve">De 1.000 a 2.999 KG DE CARGA ÚTIL                 </v>
      </c>
      <c r="H13089" t="str">
        <f>T("GASOLINA                                          ")</f>
        <v xml:space="preserve">GASOLINA                                          </v>
      </c>
      <c r="I13089">
        <v>2</v>
      </c>
    </row>
    <row r="13090" spans="1:9">
      <c r="A13090" t="str">
        <f>T("2018")</f>
        <v>2018</v>
      </c>
      <c r="B13090" t="str">
        <f>T("Entidad sin personalidad jurídica (art. 35.4 LGT) ")</f>
        <v xml:space="preserve">Entidad sin personalidad jurídica (art. 35.4 LGT) </v>
      </c>
      <c r="C13090" t="str">
        <f>T("SAN BLAS-CANILLEJAS ")</f>
        <v xml:space="preserve">SAN BLAS-CANILLEJAS </v>
      </c>
      <c r="D13090" t="str">
        <f>T("SIMANCAS            ")</f>
        <v xml:space="preserve">SIMANCAS            </v>
      </c>
      <c r="E13090" t="str">
        <f>T("CA ")</f>
        <v xml:space="preserve">CA </v>
      </c>
      <c r="F13090" t="str">
        <f>T("CAMIONES       ")</f>
        <v xml:space="preserve">CAMIONES       </v>
      </c>
      <c r="G13090" t="str">
        <f>T("De menos de 1.000 KG DE CARGA ÚTIL                ")</f>
        <v xml:space="preserve">De menos de 1.000 KG DE CARGA ÚTIL                </v>
      </c>
      <c r="I13090">
        <v>1</v>
      </c>
    </row>
    <row r="13091" spans="1:9">
      <c r="A13091" t="str">
        <f>T("2018")</f>
        <v>2018</v>
      </c>
      <c r="B13091" t="str">
        <f>T("Entidad sin personalidad jurídica (art. 35.4 LGT) ")</f>
        <v xml:space="preserve">Entidad sin personalidad jurídica (art. 35.4 LGT) </v>
      </c>
      <c r="C13091" t="str">
        <f>T("SAN BLAS-CANILLEJAS ")</f>
        <v xml:space="preserve">SAN BLAS-CANILLEJAS </v>
      </c>
      <c r="D13091" t="str">
        <f>T("HELLIN              ")</f>
        <v xml:space="preserve">HELLIN              </v>
      </c>
      <c r="E13091" t="str">
        <f>T("CA ")</f>
        <v xml:space="preserve">CA </v>
      </c>
      <c r="F13091" t="str">
        <f>T("CAMIONES       ")</f>
        <v xml:space="preserve">CAMIONES       </v>
      </c>
      <c r="G13091" t="str">
        <f>T("De 1.000 a 2.999 KG DE CARGA ÚTIL                 ")</f>
        <v xml:space="preserve">De 1.000 a 2.999 KG DE CARGA ÚTIL                 </v>
      </c>
      <c r="I13091">
        <v>1</v>
      </c>
    </row>
    <row r="13092" spans="1:9">
      <c r="A13092" t="str">
        <f>T("2018")</f>
        <v>2018</v>
      </c>
      <c r="B13092" t="str">
        <f>T("Entidad sin personalidad jurídica (art. 35.4 LGT) ")</f>
        <v xml:space="preserve">Entidad sin personalidad jurídica (art. 35.4 LGT) </v>
      </c>
      <c r="C13092" t="str">
        <f>T("SAN BLAS-CANILLEJAS ")</f>
        <v xml:space="preserve">SAN BLAS-CANILLEJAS </v>
      </c>
      <c r="D13092" t="str">
        <f>T("ARCOS               ")</f>
        <v xml:space="preserve">ARCOS               </v>
      </c>
      <c r="E13092" t="str">
        <f>T("CA ")</f>
        <v xml:space="preserve">CA </v>
      </c>
      <c r="F13092" t="str">
        <f>T("CAMIONES       ")</f>
        <v xml:space="preserve">CAMIONES       </v>
      </c>
      <c r="G13092" t="str">
        <f>T("De menos de 1.000 KG DE CARGA ÚTIL                ")</f>
        <v xml:space="preserve">De menos de 1.000 KG DE CARGA ÚTIL                </v>
      </c>
      <c r="I13092">
        <v>1</v>
      </c>
    </row>
    <row r="13093" spans="1:9">
      <c r="A13093" t="str">
        <f>T("2018")</f>
        <v>2018</v>
      </c>
      <c r="B13093" t="str">
        <f>T("Entidad sin personalidad jurídica (art. 35.4 LGT) ")</f>
        <v xml:space="preserve">Entidad sin personalidad jurídica (art. 35.4 LGT) </v>
      </c>
      <c r="C13093" t="str">
        <f>T("SAN BLAS-CANILLEJAS ")</f>
        <v xml:space="preserve">SAN BLAS-CANILLEJAS </v>
      </c>
      <c r="D13093" t="str">
        <f>T("REJAS               ")</f>
        <v xml:space="preserve">REJAS               </v>
      </c>
      <c r="E13093" t="str">
        <f>T("CA ")</f>
        <v xml:space="preserve">CA </v>
      </c>
      <c r="F13093" t="str">
        <f>T("CAMIONES       ")</f>
        <v xml:space="preserve">CAMIONES       </v>
      </c>
      <c r="G13093" t="str">
        <f>T("De menos de 1.000 KG DE CARGA ÚTIL                ")</f>
        <v xml:space="preserve">De menos de 1.000 KG DE CARGA ÚTIL                </v>
      </c>
      <c r="I13093">
        <v>2</v>
      </c>
    </row>
    <row r="13094" spans="1:9">
      <c r="A13094" t="str">
        <f>T("2018")</f>
        <v>2018</v>
      </c>
      <c r="B13094" t="str">
        <f>T("Entidad sin personalidad jurídica (art. 35.4 LGT) ")</f>
        <v xml:space="preserve">Entidad sin personalidad jurídica (art. 35.4 LGT) </v>
      </c>
      <c r="C13094" t="str">
        <f>T("SAN BLAS-CANILLEJAS ")</f>
        <v xml:space="preserve">SAN BLAS-CANILLEJAS </v>
      </c>
      <c r="D13094" t="str">
        <f>T("REJAS               ")</f>
        <v xml:space="preserve">REJAS               </v>
      </c>
      <c r="E13094" t="str">
        <f>T("CA ")</f>
        <v xml:space="preserve">CA </v>
      </c>
      <c r="F13094" t="str">
        <f>T("CAMIONES       ")</f>
        <v xml:space="preserve">CAMIONES       </v>
      </c>
      <c r="G13094" t="str">
        <f>T("De 1.000 a 2.999 KG DE CARGA ÚTIL                 ")</f>
        <v xml:space="preserve">De 1.000 a 2.999 KG DE CARGA ÚTIL                 </v>
      </c>
      <c r="I13094">
        <v>1</v>
      </c>
    </row>
    <row r="13095" spans="1:9">
      <c r="A13095" t="str">
        <f>T("2018")</f>
        <v>2018</v>
      </c>
      <c r="B13095" t="str">
        <f>T("Entidad sin personalidad jurídica (art. 35.4 LGT) ")</f>
        <v xml:space="preserve">Entidad sin personalidad jurídica (art. 35.4 LGT) </v>
      </c>
      <c r="C13095" t="str">
        <f>T("SAN BLAS-CANILLEJAS ")</f>
        <v xml:space="preserve">SAN BLAS-CANILLEJAS </v>
      </c>
      <c r="D13095" t="str">
        <f>T("EL SALVADOR         ")</f>
        <v xml:space="preserve">EL SALVADOR         </v>
      </c>
      <c r="E13095" t="str">
        <f>T("CA ")</f>
        <v xml:space="preserve">CA </v>
      </c>
      <c r="F13095" t="str">
        <f>T("CAMIONES       ")</f>
        <v xml:space="preserve">CAMIONES       </v>
      </c>
      <c r="G13095" t="str">
        <f>T("De menos de 1.000 KG DE CARGA ÚTIL                ")</f>
        <v xml:space="preserve">De menos de 1.000 KG DE CARGA ÚTIL                </v>
      </c>
      <c r="I13095">
        <v>1</v>
      </c>
    </row>
    <row r="13096" spans="1:9">
      <c r="A13096" t="str">
        <f>T("2018")</f>
        <v>2018</v>
      </c>
      <c r="B13096" t="str">
        <f>T("FISICO                                            ")</f>
        <v xml:space="preserve">FISICO                                            </v>
      </c>
      <c r="C13096" t="str">
        <f>T("SAN BLAS-CANILLEJAS ")</f>
        <v xml:space="preserve">SAN BLAS-CANILLEJAS </v>
      </c>
      <c r="D13096" t="str">
        <f>T("SIN BARRIO          ")</f>
        <v xml:space="preserve">SIN BARRIO          </v>
      </c>
      <c r="E13096" t="str">
        <f>T("CA ")</f>
        <v xml:space="preserve">CA </v>
      </c>
      <c r="F13096" t="str">
        <f>T("CAMIONES       ")</f>
        <v xml:space="preserve">CAMIONES       </v>
      </c>
      <c r="G13096" t="str">
        <f>T("De menos de 1.000 KG DE CARGA ÚTIL                ")</f>
        <v xml:space="preserve">De menos de 1.000 KG DE CARGA ÚTIL                </v>
      </c>
      <c r="I13096">
        <v>1</v>
      </c>
    </row>
    <row r="13097" spans="1:9">
      <c r="A13097" t="str">
        <f>T("2018")</f>
        <v>2018</v>
      </c>
      <c r="B13097" t="str">
        <f>T("FISICO                                            ")</f>
        <v xml:space="preserve">FISICO                                            </v>
      </c>
      <c r="C13097" t="str">
        <f>T("SAN BLAS-CANILLEJAS ")</f>
        <v xml:space="preserve">SAN BLAS-CANILLEJAS </v>
      </c>
      <c r="D13097" t="str">
        <f>T("SIN BARRIO          ")</f>
        <v xml:space="preserve">SIN BARRIO          </v>
      </c>
      <c r="E13097" t="str">
        <f>T("CA ")</f>
        <v xml:space="preserve">CA </v>
      </c>
      <c r="F13097" t="str">
        <f>T("CAMIONES       ")</f>
        <v xml:space="preserve">CAMIONES       </v>
      </c>
      <c r="G13097" t="str">
        <f>T("De 3.000 a 9.999 KG DE CARGA ÚTIL                 ")</f>
        <v xml:space="preserve">De 3.000 a 9.999 KG DE CARGA ÚTIL                 </v>
      </c>
      <c r="I13097">
        <v>1</v>
      </c>
    </row>
    <row r="13098" spans="1:9">
      <c r="A13098" t="str">
        <f>T("2018")</f>
        <v>2018</v>
      </c>
      <c r="B13098" t="str">
        <f>T("FISICO                                            ")</f>
        <v xml:space="preserve">FISICO                                            </v>
      </c>
      <c r="C13098" t="str">
        <f>T("SAN BLAS-CANILLEJAS ")</f>
        <v xml:space="preserve">SAN BLAS-CANILLEJAS </v>
      </c>
      <c r="D13098" t="str">
        <f>T("SIMANCAS            ")</f>
        <v xml:space="preserve">SIMANCAS            </v>
      </c>
      <c r="E13098" t="str">
        <f>T("CA ")</f>
        <v xml:space="preserve">CA </v>
      </c>
      <c r="F13098" t="str">
        <f>T("CAMIONES       ")</f>
        <v xml:space="preserve">CAMIONES       </v>
      </c>
      <c r="G13098" t="str">
        <f>T("De menos de 1.000 KG DE CARGA ÚTIL                ")</f>
        <v xml:space="preserve">De menos de 1.000 KG DE CARGA ÚTIL                </v>
      </c>
      <c r="I13098">
        <v>9</v>
      </c>
    </row>
    <row r="13099" spans="1:9">
      <c r="A13099" t="str">
        <f>T("2018")</f>
        <v>2018</v>
      </c>
      <c r="B13099" t="str">
        <f>T("FISICO                                            ")</f>
        <v xml:space="preserve">FISICO                                            </v>
      </c>
      <c r="C13099" t="str">
        <f>T("SAN BLAS-CANILLEJAS ")</f>
        <v xml:space="preserve">SAN BLAS-CANILLEJAS </v>
      </c>
      <c r="D13099" t="str">
        <f>T("SIMANCAS            ")</f>
        <v xml:space="preserve">SIMANCAS            </v>
      </c>
      <c r="E13099" t="str">
        <f>T("CA ")</f>
        <v xml:space="preserve">CA </v>
      </c>
      <c r="F13099" t="str">
        <f>T("CAMIONES       ")</f>
        <v xml:space="preserve">CAMIONES       </v>
      </c>
      <c r="G13099" t="str">
        <f>T("De 1.000 a 2.999 KG DE CARGA ÚTIL                 ")</f>
        <v xml:space="preserve">De 1.000 a 2.999 KG DE CARGA ÚTIL                 </v>
      </c>
      <c r="I13099">
        <v>3</v>
      </c>
    </row>
    <row r="13100" spans="1:9">
      <c r="A13100" t="str">
        <f>T("2018")</f>
        <v>2018</v>
      </c>
      <c r="B13100" t="str">
        <f>T("FISICO                                            ")</f>
        <v xml:space="preserve">FISICO                                            </v>
      </c>
      <c r="C13100" t="str">
        <f>T("SAN BLAS-CANILLEJAS ")</f>
        <v xml:space="preserve">SAN BLAS-CANILLEJAS </v>
      </c>
      <c r="D13100" t="str">
        <f>T("HELLIN              ")</f>
        <v xml:space="preserve">HELLIN              </v>
      </c>
      <c r="E13100" t="str">
        <f>T("CA ")</f>
        <v xml:space="preserve">CA </v>
      </c>
      <c r="F13100" t="str">
        <f>T("CAMIONES       ")</f>
        <v xml:space="preserve">CAMIONES       </v>
      </c>
      <c r="G13100" t="str">
        <f>T("De menos de 1.000 KG DE CARGA ÚTIL                ")</f>
        <v xml:space="preserve">De menos de 1.000 KG DE CARGA ÚTIL                </v>
      </c>
      <c r="I13100">
        <v>5</v>
      </c>
    </row>
    <row r="13101" spans="1:9">
      <c r="A13101" t="str">
        <f>T("2018")</f>
        <v>2018</v>
      </c>
      <c r="B13101" t="str">
        <f>T("FISICO                                            ")</f>
        <v xml:space="preserve">FISICO                                            </v>
      </c>
      <c r="C13101" t="str">
        <f>T("SAN BLAS-CANILLEJAS ")</f>
        <v xml:space="preserve">SAN BLAS-CANILLEJAS </v>
      </c>
      <c r="D13101" t="str">
        <f>T("HELLIN              ")</f>
        <v xml:space="preserve">HELLIN              </v>
      </c>
      <c r="E13101" t="str">
        <f>T("CA ")</f>
        <v xml:space="preserve">CA </v>
      </c>
      <c r="F13101" t="str">
        <f>T("CAMIONES       ")</f>
        <v xml:space="preserve">CAMIONES       </v>
      </c>
      <c r="G13101" t="str">
        <f>T("De 1.000 a 2.999 KG DE CARGA ÚTIL                 ")</f>
        <v xml:space="preserve">De 1.000 a 2.999 KG DE CARGA ÚTIL                 </v>
      </c>
      <c r="I13101">
        <v>1</v>
      </c>
    </row>
    <row r="13102" spans="1:9">
      <c r="A13102" t="str">
        <f>T("2018")</f>
        <v>2018</v>
      </c>
      <c r="B13102" t="str">
        <f>T("FISICO                                            ")</f>
        <v xml:space="preserve">FISICO                                            </v>
      </c>
      <c r="C13102" t="str">
        <f>T("SAN BLAS-CANILLEJAS ")</f>
        <v xml:space="preserve">SAN BLAS-CANILLEJAS </v>
      </c>
      <c r="D13102" t="str">
        <f>T("AMPOSTA             ")</f>
        <v xml:space="preserve">AMPOSTA             </v>
      </c>
      <c r="E13102" t="str">
        <f>T("CA ")</f>
        <v xml:space="preserve">CA </v>
      </c>
      <c r="F13102" t="str">
        <f>T("CAMIONES       ")</f>
        <v xml:space="preserve">CAMIONES       </v>
      </c>
      <c r="G13102" t="str">
        <f>T("De menos de 1.000 KG DE CARGA ÚTIL                ")</f>
        <v xml:space="preserve">De menos de 1.000 KG DE CARGA ÚTIL                </v>
      </c>
      <c r="I13102">
        <v>3</v>
      </c>
    </row>
    <row r="13103" spans="1:9">
      <c r="A13103" t="str">
        <f>T("2018")</f>
        <v>2018</v>
      </c>
      <c r="B13103" t="str">
        <f>T("FISICO                                            ")</f>
        <v xml:space="preserve">FISICO                                            </v>
      </c>
      <c r="C13103" t="str">
        <f>T("SAN BLAS-CANILLEJAS ")</f>
        <v xml:space="preserve">SAN BLAS-CANILLEJAS </v>
      </c>
      <c r="D13103" t="str">
        <f>T("AMPOSTA             ")</f>
        <v xml:space="preserve">AMPOSTA             </v>
      </c>
      <c r="E13103" t="str">
        <f>T("CA ")</f>
        <v xml:space="preserve">CA </v>
      </c>
      <c r="F13103" t="str">
        <f>T("CAMIONES       ")</f>
        <v xml:space="preserve">CAMIONES       </v>
      </c>
      <c r="G13103" t="str">
        <f>T("De 1.000 a 2.999 KG DE CARGA ÚTIL                 ")</f>
        <v xml:space="preserve">De 1.000 a 2.999 KG DE CARGA ÚTIL                 </v>
      </c>
      <c r="I13103">
        <v>2</v>
      </c>
    </row>
    <row r="13104" spans="1:9">
      <c r="A13104" t="str">
        <f>T("2018")</f>
        <v>2018</v>
      </c>
      <c r="B13104" t="str">
        <f>T("FISICO                                            ")</f>
        <v xml:space="preserve">FISICO                                            </v>
      </c>
      <c r="C13104" t="str">
        <f>T("SAN BLAS-CANILLEJAS ")</f>
        <v xml:space="preserve">SAN BLAS-CANILLEJAS </v>
      </c>
      <c r="D13104" t="str">
        <f>T("ARCOS               ")</f>
        <v xml:space="preserve">ARCOS               </v>
      </c>
      <c r="E13104" t="str">
        <f>T("CA ")</f>
        <v xml:space="preserve">CA </v>
      </c>
      <c r="F13104" t="str">
        <f>T("CAMIONES       ")</f>
        <v xml:space="preserve">CAMIONES       </v>
      </c>
      <c r="G13104" t="str">
        <f>T("De menos de 1.000 KG DE CARGA ÚTIL                ")</f>
        <v xml:space="preserve">De menos de 1.000 KG DE CARGA ÚTIL                </v>
      </c>
      <c r="I13104">
        <v>8</v>
      </c>
    </row>
    <row r="13105" spans="1:9">
      <c r="A13105" t="str">
        <f>T("2018")</f>
        <v>2018</v>
      </c>
      <c r="B13105" t="str">
        <f>T("FISICO                                            ")</f>
        <v xml:space="preserve">FISICO                                            </v>
      </c>
      <c r="C13105" t="str">
        <f>T("SAN BLAS-CANILLEJAS ")</f>
        <v xml:space="preserve">SAN BLAS-CANILLEJAS </v>
      </c>
      <c r="D13105" t="str">
        <f>T("ARCOS               ")</f>
        <v xml:space="preserve">ARCOS               </v>
      </c>
      <c r="E13105" t="str">
        <f>T("CA ")</f>
        <v xml:space="preserve">CA </v>
      </c>
      <c r="F13105" t="str">
        <f>T("CAMIONES       ")</f>
        <v xml:space="preserve">CAMIONES       </v>
      </c>
      <c r="G13105" t="str">
        <f>T("De 1.000 a 2.999 KG DE CARGA ÚTIL                 ")</f>
        <v xml:space="preserve">De 1.000 a 2.999 KG DE CARGA ÚTIL                 </v>
      </c>
      <c r="I13105">
        <v>1</v>
      </c>
    </row>
    <row r="13106" spans="1:9">
      <c r="A13106" t="str">
        <f>T("2018")</f>
        <v>2018</v>
      </c>
      <c r="B13106" t="str">
        <f>T("FISICO                                            ")</f>
        <v xml:space="preserve">FISICO                                            </v>
      </c>
      <c r="C13106" t="str">
        <f>T("SAN BLAS-CANILLEJAS ")</f>
        <v xml:space="preserve">SAN BLAS-CANILLEJAS </v>
      </c>
      <c r="D13106" t="str">
        <f>T("ARCOS               ")</f>
        <v xml:space="preserve">ARCOS               </v>
      </c>
      <c r="E13106" t="str">
        <f>T("CA ")</f>
        <v xml:space="preserve">CA </v>
      </c>
      <c r="F13106" t="str">
        <f>T("CAMIONES       ")</f>
        <v xml:space="preserve">CAMIONES       </v>
      </c>
      <c r="G13106" t="str">
        <f>T("De 3.000 a 9.999 KG DE CARGA ÚTIL                 ")</f>
        <v xml:space="preserve">De 3.000 a 9.999 KG DE CARGA ÚTIL                 </v>
      </c>
      <c r="I13106">
        <v>2</v>
      </c>
    </row>
    <row r="13107" spans="1:9">
      <c r="A13107" t="str">
        <f>T("2018")</f>
        <v>2018</v>
      </c>
      <c r="B13107" t="str">
        <f>T("FISICO                                            ")</f>
        <v xml:space="preserve">FISICO                                            </v>
      </c>
      <c r="C13107" t="str">
        <f>T("SAN BLAS-CANILLEJAS ")</f>
        <v xml:space="preserve">SAN BLAS-CANILLEJAS </v>
      </c>
      <c r="D13107" t="str">
        <f>T("ROSAS               ")</f>
        <v xml:space="preserve">ROSAS               </v>
      </c>
      <c r="E13107" t="str">
        <f>T("CA ")</f>
        <v xml:space="preserve">CA </v>
      </c>
      <c r="F13107" t="str">
        <f>T("CAMIONES       ")</f>
        <v xml:space="preserve">CAMIONES       </v>
      </c>
      <c r="G13107" t="str">
        <f>T("De menos de 1.000 KG DE CARGA ÚTIL                ")</f>
        <v xml:space="preserve">De menos de 1.000 KG DE CARGA ÚTIL                </v>
      </c>
      <c r="I13107">
        <v>6</v>
      </c>
    </row>
    <row r="13108" spans="1:9">
      <c r="A13108" t="str">
        <f>T("2018")</f>
        <v>2018</v>
      </c>
      <c r="B13108" t="str">
        <f>T("FISICO                                            ")</f>
        <v xml:space="preserve">FISICO                                            </v>
      </c>
      <c r="C13108" t="str">
        <f>T("SAN BLAS-CANILLEJAS ")</f>
        <v xml:space="preserve">SAN BLAS-CANILLEJAS </v>
      </c>
      <c r="D13108" t="str">
        <f>T("ROSAS               ")</f>
        <v xml:space="preserve">ROSAS               </v>
      </c>
      <c r="E13108" t="str">
        <f>T("CA ")</f>
        <v xml:space="preserve">CA </v>
      </c>
      <c r="F13108" t="str">
        <f>T("CAMIONES       ")</f>
        <v xml:space="preserve">CAMIONES       </v>
      </c>
      <c r="G13108" t="str">
        <f>T("De 1.000 a 2.999 KG DE CARGA ÚTIL                 ")</f>
        <v xml:space="preserve">De 1.000 a 2.999 KG DE CARGA ÚTIL                 </v>
      </c>
      <c r="I13108">
        <v>1</v>
      </c>
    </row>
    <row r="13109" spans="1:9">
      <c r="A13109" t="str">
        <f>T("2018")</f>
        <v>2018</v>
      </c>
      <c r="B13109" t="str">
        <f>T("FISICO                                            ")</f>
        <v xml:space="preserve">FISICO                                            </v>
      </c>
      <c r="C13109" t="str">
        <f>T("SAN BLAS-CANILLEJAS ")</f>
        <v xml:space="preserve">SAN BLAS-CANILLEJAS </v>
      </c>
      <c r="D13109" t="str">
        <f>T("ROSAS               ")</f>
        <v xml:space="preserve">ROSAS               </v>
      </c>
      <c r="E13109" t="str">
        <f>T("CA ")</f>
        <v xml:space="preserve">CA </v>
      </c>
      <c r="F13109" t="str">
        <f>T("CAMIONES       ")</f>
        <v xml:space="preserve">CAMIONES       </v>
      </c>
      <c r="G13109" t="str">
        <f>T("De 3.000 a 9.999 KG DE CARGA ÚTIL                 ")</f>
        <v xml:space="preserve">De 3.000 a 9.999 KG DE CARGA ÚTIL                 </v>
      </c>
      <c r="I13109">
        <v>1</v>
      </c>
    </row>
    <row r="13110" spans="1:9">
      <c r="A13110" t="str">
        <f>T("2018")</f>
        <v>2018</v>
      </c>
      <c r="B13110" t="str">
        <f>T("FISICO                                            ")</f>
        <v xml:space="preserve">FISICO                                            </v>
      </c>
      <c r="C13110" t="str">
        <f>T("SAN BLAS-CANILLEJAS ")</f>
        <v xml:space="preserve">SAN BLAS-CANILLEJAS </v>
      </c>
      <c r="D13110" t="str">
        <f>T("REJAS               ")</f>
        <v xml:space="preserve">REJAS               </v>
      </c>
      <c r="E13110" t="str">
        <f>T("CA ")</f>
        <v xml:space="preserve">CA </v>
      </c>
      <c r="F13110" t="str">
        <f>T("CAMIONES       ")</f>
        <v xml:space="preserve">CAMIONES       </v>
      </c>
      <c r="G13110" t="str">
        <f>T("De menos de 1.000 KG DE CARGA ÚTIL                ")</f>
        <v xml:space="preserve">De menos de 1.000 KG DE CARGA ÚTIL                </v>
      </c>
      <c r="I13110">
        <v>9</v>
      </c>
    </row>
    <row r="13111" spans="1:9">
      <c r="A13111" t="str">
        <f>T("2018")</f>
        <v>2018</v>
      </c>
      <c r="B13111" t="str">
        <f>T("FISICO                                            ")</f>
        <v xml:space="preserve">FISICO                                            </v>
      </c>
      <c r="C13111" t="str">
        <f>T("SAN BLAS-CANILLEJAS ")</f>
        <v xml:space="preserve">SAN BLAS-CANILLEJAS </v>
      </c>
      <c r="D13111" t="str">
        <f>T("REJAS               ")</f>
        <v xml:space="preserve">REJAS               </v>
      </c>
      <c r="E13111" t="str">
        <f>T("CA ")</f>
        <v xml:space="preserve">CA </v>
      </c>
      <c r="F13111" t="str">
        <f>T("CAMIONES       ")</f>
        <v xml:space="preserve">CAMIONES       </v>
      </c>
      <c r="G13111" t="str">
        <f>T("De 1.000 a 2.999 KG DE CARGA ÚTIL                 ")</f>
        <v xml:space="preserve">De 1.000 a 2.999 KG DE CARGA ÚTIL                 </v>
      </c>
      <c r="I13111">
        <v>1</v>
      </c>
    </row>
    <row r="13112" spans="1:9">
      <c r="A13112" t="str">
        <f>T("2018")</f>
        <v>2018</v>
      </c>
      <c r="B13112" t="str">
        <f>T("FISICO                                            ")</f>
        <v xml:space="preserve">FISICO                                            </v>
      </c>
      <c r="C13112" t="str">
        <f>T("SAN BLAS-CANILLEJAS ")</f>
        <v xml:space="preserve">SAN BLAS-CANILLEJAS </v>
      </c>
      <c r="D13112" t="str">
        <f>T("CANILLEJAS          ")</f>
        <v xml:space="preserve">CANILLEJAS          </v>
      </c>
      <c r="E13112" t="str">
        <f>T("CA ")</f>
        <v xml:space="preserve">CA </v>
      </c>
      <c r="F13112" t="str">
        <f>T("CAMIONES       ")</f>
        <v xml:space="preserve">CAMIONES       </v>
      </c>
      <c r="G13112" t="str">
        <f>T("De menos de 1.000 KG DE CARGA ÚTIL                ")</f>
        <v xml:space="preserve">De menos de 1.000 KG DE CARGA ÚTIL                </v>
      </c>
      <c r="I13112">
        <v>15</v>
      </c>
    </row>
    <row r="13113" spans="1:9">
      <c r="A13113" t="str">
        <f>T("2018")</f>
        <v>2018</v>
      </c>
      <c r="B13113" t="str">
        <f>T("FISICO                                            ")</f>
        <v xml:space="preserve">FISICO                                            </v>
      </c>
      <c r="C13113" t="str">
        <f>T("SAN BLAS-CANILLEJAS ")</f>
        <v xml:space="preserve">SAN BLAS-CANILLEJAS </v>
      </c>
      <c r="D13113" t="str">
        <f>T("CANILLEJAS          ")</f>
        <v xml:space="preserve">CANILLEJAS          </v>
      </c>
      <c r="E13113" t="str">
        <f>T("CA ")</f>
        <v xml:space="preserve">CA </v>
      </c>
      <c r="F13113" t="str">
        <f>T("CAMIONES       ")</f>
        <v xml:space="preserve">CAMIONES       </v>
      </c>
      <c r="G13113" t="str">
        <f>T("De 1.000 a 2.999 KG DE CARGA ÚTIL                 ")</f>
        <v xml:space="preserve">De 1.000 a 2.999 KG DE CARGA ÚTIL                 </v>
      </c>
      <c r="I13113">
        <v>8</v>
      </c>
    </row>
    <row r="13114" spans="1:9">
      <c r="A13114" t="str">
        <f>T("2018")</f>
        <v>2018</v>
      </c>
      <c r="B13114" t="str">
        <f>T("FISICO                                            ")</f>
        <v xml:space="preserve">FISICO                                            </v>
      </c>
      <c r="C13114" t="str">
        <f>T("SAN BLAS-CANILLEJAS ")</f>
        <v xml:space="preserve">SAN BLAS-CANILLEJAS </v>
      </c>
      <c r="D13114" t="str">
        <f>T("EL SALVADOR         ")</f>
        <v xml:space="preserve">EL SALVADOR         </v>
      </c>
      <c r="E13114" t="str">
        <f>T("CA ")</f>
        <v xml:space="preserve">CA </v>
      </c>
      <c r="F13114" t="str">
        <f>T("CAMIONES       ")</f>
        <v xml:space="preserve">CAMIONES       </v>
      </c>
      <c r="G13114" t="str">
        <f>T("De menos de 1.000 KG DE CARGA ÚTIL                ")</f>
        <v xml:space="preserve">De menos de 1.000 KG DE CARGA ÚTIL                </v>
      </c>
      <c r="I13114">
        <v>5</v>
      </c>
    </row>
    <row r="13115" spans="1:9">
      <c r="A13115" t="str">
        <f>T("2018")</f>
        <v>2018</v>
      </c>
      <c r="B13115" t="str">
        <f>T("FISICO                                            ")</f>
        <v xml:space="preserve">FISICO                                            </v>
      </c>
      <c r="C13115" t="str">
        <f>T("SAN BLAS-CANILLEJAS ")</f>
        <v xml:space="preserve">SAN BLAS-CANILLEJAS </v>
      </c>
      <c r="D13115" t="str">
        <f>T("EL SALVADOR         ")</f>
        <v xml:space="preserve">EL SALVADOR         </v>
      </c>
      <c r="E13115" t="str">
        <f>T("CA ")</f>
        <v xml:space="preserve">CA </v>
      </c>
      <c r="F13115" t="str">
        <f>T("CAMIONES       ")</f>
        <v xml:space="preserve">CAMIONES       </v>
      </c>
      <c r="G13115" t="str">
        <f>T("De 1.000 a 2.999 KG DE CARGA ÚTIL                 ")</f>
        <v xml:space="preserve">De 1.000 a 2.999 KG DE CARGA ÚTIL                 </v>
      </c>
      <c r="I13115">
        <v>3</v>
      </c>
    </row>
    <row r="13116" spans="1:9">
      <c r="A13116" t="str">
        <f>T("2018")</f>
        <v>2018</v>
      </c>
      <c r="B13116" t="str">
        <f>T("JURIDICO                                          ")</f>
        <v xml:space="preserve">JURIDICO                                          </v>
      </c>
      <c r="C13116" t="str">
        <f>T("SAN BLAS-CANILLEJAS ")</f>
        <v xml:space="preserve">SAN BLAS-CANILLEJAS </v>
      </c>
      <c r="D13116" t="str">
        <f>T("SIMANCAS            ")</f>
        <v xml:space="preserve">SIMANCAS            </v>
      </c>
      <c r="E13116" t="str">
        <f>T("CA ")</f>
        <v xml:space="preserve">CA </v>
      </c>
      <c r="F13116" t="str">
        <f>T("CAMIONES       ")</f>
        <v xml:space="preserve">CAMIONES       </v>
      </c>
      <c r="G13116" t="str">
        <f>T("De menos de 1.000 KG DE CARGA ÚTIL                ")</f>
        <v xml:space="preserve">De menos de 1.000 KG DE CARGA ÚTIL                </v>
      </c>
      <c r="I13116">
        <v>9</v>
      </c>
    </row>
    <row r="13117" spans="1:9">
      <c r="A13117" t="str">
        <f>T("2018")</f>
        <v>2018</v>
      </c>
      <c r="B13117" t="str">
        <f>T("JURIDICO                                          ")</f>
        <v xml:space="preserve">JURIDICO                                          </v>
      </c>
      <c r="C13117" t="str">
        <f>T("SAN BLAS-CANILLEJAS ")</f>
        <v xml:space="preserve">SAN BLAS-CANILLEJAS </v>
      </c>
      <c r="D13117" t="str">
        <f>T("SIMANCAS            ")</f>
        <v xml:space="preserve">SIMANCAS            </v>
      </c>
      <c r="E13117" t="str">
        <f>T("CA ")</f>
        <v xml:space="preserve">CA </v>
      </c>
      <c r="F13117" t="str">
        <f>T("CAMIONES       ")</f>
        <v xml:space="preserve">CAMIONES       </v>
      </c>
      <c r="G13117" t="str">
        <f>T("De 1.000 a 2.999 KG DE CARGA ÚTIL                 ")</f>
        <v xml:space="preserve">De 1.000 a 2.999 KG DE CARGA ÚTIL                 </v>
      </c>
      <c r="I13117">
        <v>6</v>
      </c>
    </row>
    <row r="13118" spans="1:9">
      <c r="A13118" t="str">
        <f>T("2018")</f>
        <v>2018</v>
      </c>
      <c r="B13118" t="str">
        <f>T("JURIDICO                                          ")</f>
        <v xml:space="preserve">JURIDICO                                          </v>
      </c>
      <c r="C13118" t="str">
        <f>T("SAN BLAS-CANILLEJAS ")</f>
        <v xml:space="preserve">SAN BLAS-CANILLEJAS </v>
      </c>
      <c r="D13118" t="str">
        <f>T("SIMANCAS            ")</f>
        <v xml:space="preserve">SIMANCAS            </v>
      </c>
      <c r="E13118" t="str">
        <f>T("CA ")</f>
        <v xml:space="preserve">CA </v>
      </c>
      <c r="F13118" t="str">
        <f>T("CAMIONES       ")</f>
        <v xml:space="preserve">CAMIONES       </v>
      </c>
      <c r="G13118" t="str">
        <f>T("De 3.000 a 9.999 KG DE CARGA ÚTIL                 ")</f>
        <v xml:space="preserve">De 3.000 a 9.999 KG DE CARGA ÚTIL                 </v>
      </c>
      <c r="I13118">
        <v>3</v>
      </c>
    </row>
    <row r="13119" spans="1:9">
      <c r="A13119" t="str">
        <f>T("2018")</f>
        <v>2018</v>
      </c>
      <c r="B13119" t="str">
        <f>T("JURIDICO                                          ")</f>
        <v xml:space="preserve">JURIDICO                                          </v>
      </c>
      <c r="C13119" t="str">
        <f>T("SAN BLAS-CANILLEJAS ")</f>
        <v xml:space="preserve">SAN BLAS-CANILLEJAS </v>
      </c>
      <c r="D13119" t="str">
        <f>T("SIMANCAS            ")</f>
        <v xml:space="preserve">SIMANCAS            </v>
      </c>
      <c r="E13119" t="str">
        <f>T("CA ")</f>
        <v xml:space="preserve">CA </v>
      </c>
      <c r="F13119" t="str">
        <f>T("CAMIONES       ")</f>
        <v xml:space="preserve">CAMIONES       </v>
      </c>
      <c r="G13119" t="str">
        <f>T("De 10.000 KG DE CARGA ÚTIL en adelante            ")</f>
        <v xml:space="preserve">De 10.000 KG DE CARGA ÚTIL en adelante            </v>
      </c>
      <c r="I13119">
        <v>4</v>
      </c>
    </row>
    <row r="13120" spans="1:9">
      <c r="A13120" t="str">
        <f>T("2018")</f>
        <v>2018</v>
      </c>
      <c r="B13120" t="str">
        <f>T("JURIDICO                                          ")</f>
        <v xml:space="preserve">JURIDICO                                          </v>
      </c>
      <c r="C13120" t="str">
        <f>T("SAN BLAS-CANILLEJAS ")</f>
        <v xml:space="preserve">SAN BLAS-CANILLEJAS </v>
      </c>
      <c r="D13120" t="str">
        <f>T("AMPOSTA             ")</f>
        <v xml:space="preserve">AMPOSTA             </v>
      </c>
      <c r="E13120" t="str">
        <f>T("CA ")</f>
        <v xml:space="preserve">CA </v>
      </c>
      <c r="F13120" t="str">
        <f>T("CAMIONES       ")</f>
        <v xml:space="preserve">CAMIONES       </v>
      </c>
      <c r="G13120" t="str">
        <f>T("De 1.000 a 2.999 KG DE CARGA ÚTIL                 ")</f>
        <v xml:space="preserve">De 1.000 a 2.999 KG DE CARGA ÚTIL                 </v>
      </c>
      <c r="I13120">
        <v>2</v>
      </c>
    </row>
    <row r="13121" spans="1:9">
      <c r="A13121" t="str">
        <f>T("2018")</f>
        <v>2018</v>
      </c>
      <c r="B13121" t="str">
        <f>T("JURIDICO                                          ")</f>
        <v xml:space="preserve">JURIDICO                                          </v>
      </c>
      <c r="C13121" t="str">
        <f>T("SAN BLAS-CANILLEJAS ")</f>
        <v xml:space="preserve">SAN BLAS-CANILLEJAS </v>
      </c>
      <c r="D13121" t="str">
        <f>T("ARCOS               ")</f>
        <v xml:space="preserve">ARCOS               </v>
      </c>
      <c r="E13121" t="str">
        <f>T("CA ")</f>
        <v xml:space="preserve">CA </v>
      </c>
      <c r="F13121" t="str">
        <f>T("CAMIONES       ")</f>
        <v xml:space="preserve">CAMIONES       </v>
      </c>
      <c r="G13121" t="str">
        <f>T("De menos de 1.000 KG DE CARGA ÚTIL                ")</f>
        <v xml:space="preserve">De menos de 1.000 KG DE CARGA ÚTIL                </v>
      </c>
      <c r="I13121">
        <v>1</v>
      </c>
    </row>
    <row r="13122" spans="1:9">
      <c r="A13122" t="str">
        <f>T("2018")</f>
        <v>2018</v>
      </c>
      <c r="B13122" t="str">
        <f>T("JURIDICO                                          ")</f>
        <v xml:space="preserve">JURIDICO                                          </v>
      </c>
      <c r="C13122" t="str">
        <f>T("SAN BLAS-CANILLEJAS ")</f>
        <v xml:space="preserve">SAN BLAS-CANILLEJAS </v>
      </c>
      <c r="D13122" t="str">
        <f>T("ARCOS               ")</f>
        <v xml:space="preserve">ARCOS               </v>
      </c>
      <c r="E13122" t="str">
        <f>T("CA ")</f>
        <v xml:space="preserve">CA </v>
      </c>
      <c r="F13122" t="str">
        <f>T("CAMIONES       ")</f>
        <v xml:space="preserve">CAMIONES       </v>
      </c>
      <c r="G13122" t="str">
        <f>T("De 1.000 a 2.999 KG DE CARGA ÚTIL                 ")</f>
        <v xml:space="preserve">De 1.000 a 2.999 KG DE CARGA ÚTIL                 </v>
      </c>
      <c r="I13122">
        <v>1</v>
      </c>
    </row>
    <row r="13123" spans="1:9">
      <c r="A13123" t="str">
        <f>T("2018")</f>
        <v>2018</v>
      </c>
      <c r="B13123" t="str">
        <f>T("JURIDICO                                          ")</f>
        <v xml:space="preserve">JURIDICO                                          </v>
      </c>
      <c r="C13123" t="str">
        <f>T("SAN BLAS-CANILLEJAS ")</f>
        <v xml:space="preserve">SAN BLAS-CANILLEJAS </v>
      </c>
      <c r="D13123" t="str">
        <f>T("ARCOS               ")</f>
        <v xml:space="preserve">ARCOS               </v>
      </c>
      <c r="E13123" t="str">
        <f>T("CA ")</f>
        <v xml:space="preserve">CA </v>
      </c>
      <c r="F13123" t="str">
        <f>T("CAMIONES       ")</f>
        <v xml:space="preserve">CAMIONES       </v>
      </c>
      <c r="G13123" t="str">
        <f>T("De 3.000 a 9.999 KG DE CARGA ÚTIL                 ")</f>
        <v xml:space="preserve">De 3.000 a 9.999 KG DE CARGA ÚTIL                 </v>
      </c>
      <c r="I13123">
        <v>3</v>
      </c>
    </row>
    <row r="13124" spans="1:9">
      <c r="A13124" t="str">
        <f>T("2018")</f>
        <v>2018</v>
      </c>
      <c r="B13124" t="str">
        <f>T("JURIDICO                                          ")</f>
        <v xml:space="preserve">JURIDICO                                          </v>
      </c>
      <c r="C13124" t="str">
        <f>T("SAN BLAS-CANILLEJAS ")</f>
        <v xml:space="preserve">SAN BLAS-CANILLEJAS </v>
      </c>
      <c r="D13124" t="str">
        <f>T("ROSAS               ")</f>
        <v xml:space="preserve">ROSAS               </v>
      </c>
      <c r="E13124" t="str">
        <f>T("CA ")</f>
        <v xml:space="preserve">CA </v>
      </c>
      <c r="F13124" t="str">
        <f>T("CAMIONES       ")</f>
        <v xml:space="preserve">CAMIONES       </v>
      </c>
      <c r="G13124" t="str">
        <f>T("De 1.000 a 2.999 KG DE CARGA ÚTIL                 ")</f>
        <v xml:space="preserve">De 1.000 a 2.999 KG DE CARGA ÚTIL                 </v>
      </c>
      <c r="I13124">
        <v>1</v>
      </c>
    </row>
    <row r="13125" spans="1:9">
      <c r="A13125" t="str">
        <f>T("2018")</f>
        <v>2018</v>
      </c>
      <c r="B13125" t="str">
        <f>T("JURIDICO                                          ")</f>
        <v xml:space="preserve">JURIDICO                                          </v>
      </c>
      <c r="C13125" t="str">
        <f>T("SAN BLAS-CANILLEJAS ")</f>
        <v xml:space="preserve">SAN BLAS-CANILLEJAS </v>
      </c>
      <c r="D13125" t="str">
        <f>T("REJAS               ")</f>
        <v xml:space="preserve">REJAS               </v>
      </c>
      <c r="E13125" t="str">
        <f>T("CA ")</f>
        <v xml:space="preserve">CA </v>
      </c>
      <c r="F13125" t="str">
        <f>T("CAMIONES       ")</f>
        <v xml:space="preserve">CAMIONES       </v>
      </c>
      <c r="G13125" t="str">
        <f>T("De menos de 1.000 KG DE CARGA ÚTIL                ")</f>
        <v xml:space="preserve">De menos de 1.000 KG DE CARGA ÚTIL                </v>
      </c>
      <c r="I13125">
        <v>7</v>
      </c>
    </row>
    <row r="13126" spans="1:9">
      <c r="A13126" t="str">
        <f>T("2018")</f>
        <v>2018</v>
      </c>
      <c r="B13126" t="str">
        <f>T("JURIDICO                                          ")</f>
        <v xml:space="preserve">JURIDICO                                          </v>
      </c>
      <c r="C13126" t="str">
        <f>T("SAN BLAS-CANILLEJAS ")</f>
        <v xml:space="preserve">SAN BLAS-CANILLEJAS </v>
      </c>
      <c r="D13126" t="str">
        <f>T("REJAS               ")</f>
        <v xml:space="preserve">REJAS               </v>
      </c>
      <c r="E13126" t="str">
        <f>T("CA ")</f>
        <v xml:space="preserve">CA </v>
      </c>
      <c r="F13126" t="str">
        <f>T("CAMIONES       ")</f>
        <v xml:space="preserve">CAMIONES       </v>
      </c>
      <c r="G13126" t="str">
        <f>T("De 1.000 a 2.999 KG DE CARGA ÚTIL                 ")</f>
        <v xml:space="preserve">De 1.000 a 2.999 KG DE CARGA ÚTIL                 </v>
      </c>
      <c r="I13126">
        <v>5</v>
      </c>
    </row>
    <row r="13127" spans="1:9">
      <c r="A13127" t="str">
        <f>T("2018")</f>
        <v>2018</v>
      </c>
      <c r="B13127" t="str">
        <f>T("JURIDICO                                          ")</f>
        <v xml:space="preserve">JURIDICO                                          </v>
      </c>
      <c r="C13127" t="str">
        <f>T("SAN BLAS-CANILLEJAS ")</f>
        <v xml:space="preserve">SAN BLAS-CANILLEJAS </v>
      </c>
      <c r="D13127" t="str">
        <f>T("REJAS               ")</f>
        <v xml:space="preserve">REJAS               </v>
      </c>
      <c r="E13127" t="str">
        <f>T("CA ")</f>
        <v xml:space="preserve">CA </v>
      </c>
      <c r="F13127" t="str">
        <f>T("CAMIONES       ")</f>
        <v xml:space="preserve">CAMIONES       </v>
      </c>
      <c r="G13127" t="str">
        <f>T("De 3.000 a 9.999 KG DE CARGA ÚTIL                 ")</f>
        <v xml:space="preserve">De 3.000 a 9.999 KG DE CARGA ÚTIL                 </v>
      </c>
      <c r="I13127">
        <v>1</v>
      </c>
    </row>
    <row r="13128" spans="1:9">
      <c r="A13128" t="str">
        <f>T("2018")</f>
        <v>2018</v>
      </c>
      <c r="B13128" t="str">
        <f>T("JURIDICO                                          ")</f>
        <v xml:space="preserve">JURIDICO                                          </v>
      </c>
      <c r="C13128" t="str">
        <f>T("SAN BLAS-CANILLEJAS ")</f>
        <v xml:space="preserve">SAN BLAS-CANILLEJAS </v>
      </c>
      <c r="D13128" t="str">
        <f>T("CANILLEJAS          ")</f>
        <v xml:space="preserve">CANILLEJAS          </v>
      </c>
      <c r="E13128" t="str">
        <f>T("CA ")</f>
        <v xml:space="preserve">CA </v>
      </c>
      <c r="F13128" t="str">
        <f>T("CAMIONES       ")</f>
        <v xml:space="preserve">CAMIONES       </v>
      </c>
      <c r="G13128" t="str">
        <f>T("De menos de 1.000 KG DE CARGA ÚTIL                ")</f>
        <v xml:space="preserve">De menos de 1.000 KG DE CARGA ÚTIL                </v>
      </c>
      <c r="I13128">
        <v>1</v>
      </c>
    </row>
    <row r="13129" spans="1:9">
      <c r="A13129" t="str">
        <f>T("2018")</f>
        <v>2018</v>
      </c>
      <c r="B13129" t="str">
        <f>T("JURIDICO                                          ")</f>
        <v xml:space="preserve">JURIDICO                                          </v>
      </c>
      <c r="C13129" t="str">
        <f>T("SAN BLAS-CANILLEJAS ")</f>
        <v xml:space="preserve">SAN BLAS-CANILLEJAS </v>
      </c>
      <c r="D13129" t="str">
        <f>T("CANILLEJAS          ")</f>
        <v xml:space="preserve">CANILLEJAS          </v>
      </c>
      <c r="E13129" t="str">
        <f>T("CA ")</f>
        <v xml:space="preserve">CA </v>
      </c>
      <c r="F13129" t="str">
        <f>T("CAMIONES       ")</f>
        <v xml:space="preserve">CAMIONES       </v>
      </c>
      <c r="G13129" t="str">
        <f>T("De 1.000 a 2.999 KG DE CARGA ÚTIL                 ")</f>
        <v xml:space="preserve">De 1.000 a 2.999 KG DE CARGA ÚTIL                 </v>
      </c>
      <c r="I13129">
        <v>1</v>
      </c>
    </row>
    <row r="13130" spans="1:9">
      <c r="A13130" t="str">
        <f>T("2018")</f>
        <v>2018</v>
      </c>
      <c r="B13130" t="str">
        <f>T("JURIDICO                                          ")</f>
        <v xml:space="preserve">JURIDICO                                          </v>
      </c>
      <c r="C13130" t="str">
        <f>T("SAN BLAS-CANILLEJAS ")</f>
        <v xml:space="preserve">SAN BLAS-CANILLEJAS </v>
      </c>
      <c r="D13130" t="str">
        <f>T("CANILLEJAS          ")</f>
        <v xml:space="preserve">CANILLEJAS          </v>
      </c>
      <c r="E13130" t="str">
        <f>T("CA ")</f>
        <v xml:space="preserve">CA </v>
      </c>
      <c r="F13130" t="str">
        <f>T("CAMIONES       ")</f>
        <v xml:space="preserve">CAMIONES       </v>
      </c>
      <c r="G13130" t="str">
        <f>T("De 3.000 a 9.999 KG DE CARGA ÚTIL                 ")</f>
        <v xml:space="preserve">De 3.000 a 9.999 KG DE CARGA ÚTIL                 </v>
      </c>
      <c r="I13130">
        <v>1</v>
      </c>
    </row>
    <row r="13131" spans="1:9">
      <c r="A13131" t="str">
        <f>T("2018")</f>
        <v>2018</v>
      </c>
      <c r="B13131" t="str">
        <f>T("JURIDICO                                          ")</f>
        <v xml:space="preserve">JURIDICO                                          </v>
      </c>
      <c r="C13131" t="str">
        <f>T("SAN BLAS-CANILLEJAS ")</f>
        <v xml:space="preserve">SAN BLAS-CANILLEJAS </v>
      </c>
      <c r="D13131" t="str">
        <f>T("EL SALVADOR         ")</f>
        <v xml:space="preserve">EL SALVADOR         </v>
      </c>
      <c r="E13131" t="str">
        <f>T("CA ")</f>
        <v xml:space="preserve">CA </v>
      </c>
      <c r="F13131" t="str">
        <f>T("CAMIONES       ")</f>
        <v xml:space="preserve">CAMIONES       </v>
      </c>
      <c r="G13131" t="str">
        <f>T("De menos de 1.000 KG DE CARGA ÚTIL                ")</f>
        <v xml:space="preserve">De menos de 1.000 KG DE CARGA ÚTIL                </v>
      </c>
      <c r="I13131">
        <v>2</v>
      </c>
    </row>
    <row r="13132" spans="1:9">
      <c r="A13132" t="str">
        <f>T("2018")</f>
        <v>2018</v>
      </c>
      <c r="B13132" t="str">
        <f>T("JURIDICO                                          ")</f>
        <v xml:space="preserve">JURIDICO                                          </v>
      </c>
      <c r="C13132" t="str">
        <f>T("SAN BLAS-CANILLEJAS ")</f>
        <v xml:space="preserve">SAN BLAS-CANILLEJAS </v>
      </c>
      <c r="D13132" t="str">
        <f>T("EL SALVADOR         ")</f>
        <v xml:space="preserve">EL SALVADOR         </v>
      </c>
      <c r="E13132" t="str">
        <f>T("CA ")</f>
        <v xml:space="preserve">CA </v>
      </c>
      <c r="F13132" t="str">
        <f>T("CAMIONES       ")</f>
        <v xml:space="preserve">CAMIONES       </v>
      </c>
      <c r="G13132" t="str">
        <f>T("De 1.000 a 2.999 KG DE CARGA ÚTIL                 ")</f>
        <v xml:space="preserve">De 1.000 a 2.999 KG DE CARGA ÚTIL                 </v>
      </c>
      <c r="I13132">
        <v>1</v>
      </c>
    </row>
    <row r="13133" spans="1:9">
      <c r="A13133" t="str">
        <f>T("2018")</f>
        <v>2018</v>
      </c>
      <c r="B13133" t="str">
        <f>T("Entidad sin personalidad jurídica (art. 35.4 LGT) ")</f>
        <v xml:space="preserve">Entidad sin personalidad jurídica (art. 35.4 LGT) </v>
      </c>
      <c r="C13133" t="str">
        <f>T("SAN BLAS-CANILLEJAS ")</f>
        <v xml:space="preserve">SAN BLAS-CANILLEJAS </v>
      </c>
      <c r="D13133" t="str">
        <f>T("ARCOS               ")</f>
        <v xml:space="preserve">ARCOS               </v>
      </c>
      <c r="E13133" t="str">
        <f>T("CI ")</f>
        <v xml:space="preserve">CI </v>
      </c>
      <c r="F13133" t="str">
        <f>T("CICLOMOTORES   ")</f>
        <v xml:space="preserve">CICLOMOTORES   </v>
      </c>
      <c r="G13133" t="str">
        <f>T("todos                                             ")</f>
        <v xml:space="preserve">todos                                             </v>
      </c>
      <c r="H13133" t="str">
        <f>T("DIESEL                                            ")</f>
        <v xml:space="preserve">DIESEL                                            </v>
      </c>
      <c r="I13133">
        <v>1</v>
      </c>
    </row>
    <row r="13134" spans="1:9">
      <c r="A13134" t="str">
        <f>T("2018")</f>
        <v>2018</v>
      </c>
      <c r="B13134" t="str">
        <f>T("FISICO                                            ")</f>
        <v xml:space="preserve">FISICO                                            </v>
      </c>
      <c r="C13134" t="str">
        <f>T("SAN BLAS-CANILLEJAS ")</f>
        <v xml:space="preserve">SAN BLAS-CANILLEJAS </v>
      </c>
      <c r="D13134" t="str">
        <f>T("SIMANCAS            ")</f>
        <v xml:space="preserve">SIMANCAS            </v>
      </c>
      <c r="E13134" t="str">
        <f>T("CI ")</f>
        <v xml:space="preserve">CI </v>
      </c>
      <c r="F13134" t="str">
        <f>T("CICLOMOTORES   ")</f>
        <v xml:space="preserve">CICLOMOTORES   </v>
      </c>
      <c r="G13134" t="str">
        <f>T("todos                                             ")</f>
        <v xml:space="preserve">todos                                             </v>
      </c>
      <c r="H13134" t="str">
        <f>T("DIESEL                                            ")</f>
        <v xml:space="preserve">DIESEL                                            </v>
      </c>
      <c r="I13134">
        <v>8</v>
      </c>
    </row>
    <row r="13135" spans="1:9">
      <c r="A13135" t="str">
        <f>T("2018")</f>
        <v>2018</v>
      </c>
      <c r="B13135" t="str">
        <f>T("FISICO                                            ")</f>
        <v xml:space="preserve">FISICO                                            </v>
      </c>
      <c r="C13135" t="str">
        <f>T("SAN BLAS-CANILLEJAS ")</f>
        <v xml:space="preserve">SAN BLAS-CANILLEJAS </v>
      </c>
      <c r="D13135" t="str">
        <f>T("HELLIN              ")</f>
        <v xml:space="preserve">HELLIN              </v>
      </c>
      <c r="E13135" t="str">
        <f>T("CI ")</f>
        <v xml:space="preserve">CI </v>
      </c>
      <c r="F13135" t="str">
        <f>T("CICLOMOTORES   ")</f>
        <v xml:space="preserve">CICLOMOTORES   </v>
      </c>
      <c r="G13135" t="str">
        <f>T("todos                                             ")</f>
        <v xml:space="preserve">todos                                             </v>
      </c>
      <c r="H13135" t="str">
        <f>T("DIESEL                                            ")</f>
        <v xml:space="preserve">DIESEL                                            </v>
      </c>
      <c r="I13135">
        <v>6</v>
      </c>
    </row>
    <row r="13136" spans="1:9">
      <c r="A13136" t="str">
        <f>T("2018")</f>
        <v>2018</v>
      </c>
      <c r="B13136" t="str">
        <f>T("FISICO                                            ")</f>
        <v xml:space="preserve">FISICO                                            </v>
      </c>
      <c r="C13136" t="str">
        <f>T("SAN BLAS-CANILLEJAS ")</f>
        <v xml:space="preserve">SAN BLAS-CANILLEJAS </v>
      </c>
      <c r="D13136" t="str">
        <f>T("AMPOSTA             ")</f>
        <v xml:space="preserve">AMPOSTA             </v>
      </c>
      <c r="E13136" t="str">
        <f>T("CI ")</f>
        <v xml:space="preserve">CI </v>
      </c>
      <c r="F13136" t="str">
        <f>T("CICLOMOTORES   ")</f>
        <v xml:space="preserve">CICLOMOTORES   </v>
      </c>
      <c r="G13136" t="str">
        <f>T("todos                                             ")</f>
        <v xml:space="preserve">todos                                             </v>
      </c>
      <c r="H13136" t="str">
        <f>T("DIESEL                                            ")</f>
        <v xml:space="preserve">DIESEL                                            </v>
      </c>
      <c r="I13136">
        <v>2</v>
      </c>
    </row>
    <row r="13137" spans="1:9">
      <c r="A13137" t="str">
        <f>T("2018")</f>
        <v>2018</v>
      </c>
      <c r="B13137" t="str">
        <f>T("FISICO                                            ")</f>
        <v xml:space="preserve">FISICO                                            </v>
      </c>
      <c r="C13137" t="str">
        <f>T("SAN BLAS-CANILLEJAS ")</f>
        <v xml:space="preserve">SAN BLAS-CANILLEJAS </v>
      </c>
      <c r="D13137" t="str">
        <f>T("ARCOS               ")</f>
        <v xml:space="preserve">ARCOS               </v>
      </c>
      <c r="E13137" t="str">
        <f>T("CI ")</f>
        <v xml:space="preserve">CI </v>
      </c>
      <c r="F13137" t="str">
        <f>T("CICLOMOTORES   ")</f>
        <v xml:space="preserve">CICLOMOTORES   </v>
      </c>
      <c r="G13137" t="str">
        <f>T("todos                                             ")</f>
        <v xml:space="preserve">todos                                             </v>
      </c>
      <c r="H13137" t="str">
        <f>T("DIESEL                                            ")</f>
        <v xml:space="preserve">DIESEL                                            </v>
      </c>
      <c r="I13137">
        <v>10</v>
      </c>
    </row>
    <row r="13138" spans="1:9">
      <c r="A13138" t="str">
        <f>T("2018")</f>
        <v>2018</v>
      </c>
      <c r="B13138" t="str">
        <f>T("FISICO                                            ")</f>
        <v xml:space="preserve">FISICO                                            </v>
      </c>
      <c r="C13138" t="str">
        <f>T("SAN BLAS-CANILLEJAS ")</f>
        <v xml:space="preserve">SAN BLAS-CANILLEJAS </v>
      </c>
      <c r="D13138" t="str">
        <f>T("ROSAS               ")</f>
        <v xml:space="preserve">ROSAS               </v>
      </c>
      <c r="E13138" t="str">
        <f>T("CI ")</f>
        <v xml:space="preserve">CI </v>
      </c>
      <c r="F13138" t="str">
        <f>T("CICLOMOTORES   ")</f>
        <v xml:space="preserve">CICLOMOTORES   </v>
      </c>
      <c r="G13138" t="str">
        <f>T("todos                                             ")</f>
        <v xml:space="preserve">todos                                             </v>
      </c>
      <c r="H13138" t="str">
        <f>T("DIESEL                                            ")</f>
        <v xml:space="preserve">DIESEL                                            </v>
      </c>
      <c r="I13138">
        <v>3</v>
      </c>
    </row>
    <row r="13139" spans="1:9">
      <c r="A13139" t="str">
        <f>T("2018")</f>
        <v>2018</v>
      </c>
      <c r="B13139" t="str">
        <f>T("FISICO                                            ")</f>
        <v xml:space="preserve">FISICO                                            </v>
      </c>
      <c r="C13139" t="str">
        <f>T("SAN BLAS-CANILLEJAS ")</f>
        <v xml:space="preserve">SAN BLAS-CANILLEJAS </v>
      </c>
      <c r="D13139" t="str">
        <f>T("REJAS               ")</f>
        <v xml:space="preserve">REJAS               </v>
      </c>
      <c r="E13139" t="str">
        <f>T("CI ")</f>
        <v xml:space="preserve">CI </v>
      </c>
      <c r="F13139" t="str">
        <f>T("CICLOMOTORES   ")</f>
        <v xml:space="preserve">CICLOMOTORES   </v>
      </c>
      <c r="G13139" t="str">
        <f>T("todos                                             ")</f>
        <v xml:space="preserve">todos                                             </v>
      </c>
      <c r="H13139" t="str">
        <f>T("DIESEL                                            ")</f>
        <v xml:space="preserve">DIESEL                                            </v>
      </c>
      <c r="I13139">
        <v>5</v>
      </c>
    </row>
    <row r="13140" spans="1:9">
      <c r="A13140" t="str">
        <f>T("2018")</f>
        <v>2018</v>
      </c>
      <c r="B13140" t="str">
        <f>T("FISICO                                            ")</f>
        <v xml:space="preserve">FISICO                                            </v>
      </c>
      <c r="C13140" t="str">
        <f>T("SAN BLAS-CANILLEJAS ")</f>
        <v xml:space="preserve">SAN BLAS-CANILLEJAS </v>
      </c>
      <c r="D13140" t="str">
        <f>T("CANILLEJAS          ")</f>
        <v xml:space="preserve">CANILLEJAS          </v>
      </c>
      <c r="E13140" t="str">
        <f>T("CI ")</f>
        <v xml:space="preserve">CI </v>
      </c>
      <c r="F13140" t="str">
        <f>T("CICLOMOTORES   ")</f>
        <v xml:space="preserve">CICLOMOTORES   </v>
      </c>
      <c r="G13140" t="str">
        <f>T("todos                                             ")</f>
        <v xml:space="preserve">todos                                             </v>
      </c>
      <c r="H13140" t="str">
        <f>T("DIESEL                                            ")</f>
        <v xml:space="preserve">DIESEL                                            </v>
      </c>
      <c r="I13140">
        <v>5</v>
      </c>
    </row>
    <row r="13141" spans="1:9">
      <c r="A13141" t="str">
        <f>T("2018")</f>
        <v>2018</v>
      </c>
      <c r="B13141" t="str">
        <f>T("FISICO                                            ")</f>
        <v xml:space="preserve">FISICO                                            </v>
      </c>
      <c r="C13141" t="str">
        <f>T("SAN BLAS-CANILLEJAS ")</f>
        <v xml:space="preserve">SAN BLAS-CANILLEJAS </v>
      </c>
      <c r="D13141" t="str">
        <f>T("EL SALVADOR         ")</f>
        <v xml:space="preserve">EL SALVADOR         </v>
      </c>
      <c r="E13141" t="str">
        <f>T("CI ")</f>
        <v xml:space="preserve">CI </v>
      </c>
      <c r="F13141" t="str">
        <f>T("CICLOMOTORES   ")</f>
        <v xml:space="preserve">CICLOMOTORES   </v>
      </c>
      <c r="G13141" t="str">
        <f>T("todos                                             ")</f>
        <v xml:space="preserve">todos                                             </v>
      </c>
      <c r="H13141" t="str">
        <f>T("DIESEL                                            ")</f>
        <v xml:space="preserve">DIESEL                                            </v>
      </c>
      <c r="I13141">
        <v>1</v>
      </c>
    </row>
    <row r="13142" spans="1:9">
      <c r="A13142" t="str">
        <f>T("2018")</f>
        <v>2018</v>
      </c>
      <c r="B13142" t="str">
        <f>T("JURIDICO                                          ")</f>
        <v xml:space="preserve">JURIDICO                                          </v>
      </c>
      <c r="C13142" t="str">
        <f>T("SAN BLAS-CANILLEJAS ")</f>
        <v xml:space="preserve">SAN BLAS-CANILLEJAS </v>
      </c>
      <c r="D13142" t="str">
        <f>T("SIMANCAS            ")</f>
        <v xml:space="preserve">SIMANCAS            </v>
      </c>
      <c r="E13142" t="str">
        <f>T("CI ")</f>
        <v xml:space="preserve">CI </v>
      </c>
      <c r="F13142" t="str">
        <f>T("CICLOMOTORES   ")</f>
        <v xml:space="preserve">CICLOMOTORES   </v>
      </c>
      <c r="G13142" t="str">
        <f>T("todos                                             ")</f>
        <v xml:space="preserve">todos                                             </v>
      </c>
      <c r="H13142" t="str">
        <f>T("DIESEL                                            ")</f>
        <v xml:space="preserve">DIESEL                                            </v>
      </c>
      <c r="I13142">
        <v>1</v>
      </c>
    </row>
    <row r="13143" spans="1:9">
      <c r="A13143" t="str">
        <f>T("2018")</f>
        <v>2018</v>
      </c>
      <c r="B13143" t="str">
        <f>T("JURIDICO                                          ")</f>
        <v xml:space="preserve">JURIDICO                                          </v>
      </c>
      <c r="C13143" t="str">
        <f>T("SAN BLAS-CANILLEJAS ")</f>
        <v xml:space="preserve">SAN BLAS-CANILLEJAS </v>
      </c>
      <c r="D13143" t="str">
        <f>T("CANILLEJAS          ")</f>
        <v xml:space="preserve">CANILLEJAS          </v>
      </c>
      <c r="E13143" t="str">
        <f>T("CI ")</f>
        <v xml:space="preserve">CI </v>
      </c>
      <c r="F13143" t="str">
        <f>T("CICLOMOTORES   ")</f>
        <v xml:space="preserve">CICLOMOTORES   </v>
      </c>
      <c r="G13143" t="str">
        <f>T("todos                                             ")</f>
        <v xml:space="preserve">todos                                             </v>
      </c>
      <c r="H13143" t="str">
        <f>T("DIESEL                                            ")</f>
        <v xml:space="preserve">DIESEL                                            </v>
      </c>
      <c r="I13143">
        <v>24</v>
      </c>
    </row>
    <row r="13144" spans="1:9">
      <c r="A13144" t="str">
        <f>T("2018")</f>
        <v>2018</v>
      </c>
      <c r="B13144" t="str">
        <f>T("JURIDICO                                          ")</f>
        <v xml:space="preserve">JURIDICO                                          </v>
      </c>
      <c r="C13144" t="str">
        <f>T("SAN BLAS-CANILLEJAS ")</f>
        <v xml:space="preserve">SAN BLAS-CANILLEJAS </v>
      </c>
      <c r="D13144" t="str">
        <f>T("EL SALVADOR         ")</f>
        <v xml:space="preserve">EL SALVADOR         </v>
      </c>
      <c r="E13144" t="str">
        <f>T("CI ")</f>
        <v xml:space="preserve">CI </v>
      </c>
      <c r="F13144" t="str">
        <f>T("CICLOMOTORES   ")</f>
        <v xml:space="preserve">CICLOMOTORES   </v>
      </c>
      <c r="G13144" t="str">
        <f>T("todos                                             ")</f>
        <v xml:space="preserve">todos                                             </v>
      </c>
      <c r="H13144" t="str">
        <f>T("DIESEL                                            ")</f>
        <v xml:space="preserve">DIESEL                                            </v>
      </c>
      <c r="I13144">
        <v>1</v>
      </c>
    </row>
    <row r="13145" spans="1:9">
      <c r="A13145" t="str">
        <f>T("2018")</f>
        <v>2018</v>
      </c>
      <c r="B13145" t="str">
        <f>T("JURIDICO                                          ")</f>
        <v xml:space="preserve">JURIDICO                                          </v>
      </c>
      <c r="C13145" t="str">
        <f>T("SAN BLAS-CANILLEJAS ")</f>
        <v xml:space="preserve">SAN BLAS-CANILLEJAS </v>
      </c>
      <c r="D13145" t="str">
        <f>T("REJAS               ")</f>
        <v xml:space="preserve">REJAS               </v>
      </c>
      <c r="E13145" t="str">
        <f>T("CI ")</f>
        <v xml:space="preserve">CI </v>
      </c>
      <c r="F13145" t="str">
        <f>T("CICLOMOTORES   ")</f>
        <v xml:space="preserve">CICLOMOTORES   </v>
      </c>
      <c r="G13145" t="str">
        <f>T("todos                                             ")</f>
        <v xml:space="preserve">todos                                             </v>
      </c>
      <c r="H13145" t="str">
        <f>T("ELÉCTRICO                                         ")</f>
        <v xml:space="preserve">ELÉCTRICO                                         </v>
      </c>
      <c r="I13145">
        <v>3</v>
      </c>
    </row>
    <row r="13146" spans="1:9">
      <c r="A13146" t="str">
        <f>T("2018")</f>
        <v>2018</v>
      </c>
      <c r="B13146" t="str">
        <f>T("Entidad sin personalidad jurídica (art. 35.4 LGT) ")</f>
        <v xml:space="preserve">Entidad sin personalidad jurídica (art. 35.4 LGT) </v>
      </c>
      <c r="C13146" t="str">
        <f>T("SAN BLAS-CANILLEJAS ")</f>
        <v xml:space="preserve">SAN BLAS-CANILLEJAS </v>
      </c>
      <c r="D13146" t="str">
        <f>T("SIMANCAS            ")</f>
        <v xml:space="preserve">SIMANCAS            </v>
      </c>
      <c r="E13146" t="str">
        <f>T("CI ")</f>
        <v xml:space="preserve">CI </v>
      </c>
      <c r="F13146" t="str">
        <f>T("CICLOMOTORES   ")</f>
        <v xml:space="preserve">CICLOMOTORES   </v>
      </c>
      <c r="G13146" t="str">
        <f>T("todos                                             ")</f>
        <v xml:space="preserve">todos                                             </v>
      </c>
      <c r="H13146" t="str">
        <f>T("GASOLINA                                          ")</f>
        <v xml:space="preserve">GASOLINA                                          </v>
      </c>
      <c r="I13146">
        <v>1</v>
      </c>
    </row>
    <row r="13147" spans="1:9">
      <c r="A13147" t="str">
        <f>T("2018")</f>
        <v>2018</v>
      </c>
      <c r="B13147" t="str">
        <f>T("Entidad sin personalidad jurídica (art. 35.4 LGT) ")</f>
        <v xml:space="preserve">Entidad sin personalidad jurídica (art. 35.4 LGT) </v>
      </c>
      <c r="C13147" t="str">
        <f>T("SAN BLAS-CANILLEJAS ")</f>
        <v xml:space="preserve">SAN BLAS-CANILLEJAS </v>
      </c>
      <c r="D13147" t="str">
        <f>T("ARCOS               ")</f>
        <v xml:space="preserve">ARCOS               </v>
      </c>
      <c r="E13147" t="str">
        <f>T("CI ")</f>
        <v xml:space="preserve">CI </v>
      </c>
      <c r="F13147" t="str">
        <f>T("CICLOMOTORES   ")</f>
        <v xml:space="preserve">CICLOMOTORES   </v>
      </c>
      <c r="G13147" t="str">
        <f>T("todos                                             ")</f>
        <v xml:space="preserve">todos                                             </v>
      </c>
      <c r="H13147" t="str">
        <f>T("GASOLINA                                          ")</f>
        <v xml:space="preserve">GASOLINA                                          </v>
      </c>
      <c r="I13147">
        <v>6</v>
      </c>
    </row>
    <row r="13148" spans="1:9">
      <c r="A13148" t="str">
        <f>T("2018")</f>
        <v>2018</v>
      </c>
      <c r="B13148" t="str">
        <f>T("Entidad sin personalidad jurídica (art. 35.4 LGT) ")</f>
        <v xml:space="preserve">Entidad sin personalidad jurídica (art. 35.4 LGT) </v>
      </c>
      <c r="C13148" t="str">
        <f>T("SAN BLAS-CANILLEJAS ")</f>
        <v xml:space="preserve">SAN BLAS-CANILLEJAS </v>
      </c>
      <c r="D13148" t="str">
        <f>T("ROSAS               ")</f>
        <v xml:space="preserve">ROSAS               </v>
      </c>
      <c r="E13148" t="str">
        <f>T("CI ")</f>
        <v xml:space="preserve">CI </v>
      </c>
      <c r="F13148" t="str">
        <f>T("CICLOMOTORES   ")</f>
        <v xml:space="preserve">CICLOMOTORES   </v>
      </c>
      <c r="G13148" t="str">
        <f>T("todos                                             ")</f>
        <v xml:space="preserve">todos                                             </v>
      </c>
      <c r="H13148" t="str">
        <f>T("GASOLINA                                          ")</f>
        <v xml:space="preserve">GASOLINA                                          </v>
      </c>
      <c r="I13148">
        <v>1</v>
      </c>
    </row>
    <row r="13149" spans="1:9">
      <c r="A13149" t="str">
        <f>T("2018")</f>
        <v>2018</v>
      </c>
      <c r="B13149" t="str">
        <f>T("Entidad sin personalidad jurídica (art. 35.4 LGT) ")</f>
        <v xml:space="preserve">Entidad sin personalidad jurídica (art. 35.4 LGT) </v>
      </c>
      <c r="C13149" t="str">
        <f>T("SAN BLAS-CANILLEJAS ")</f>
        <v xml:space="preserve">SAN BLAS-CANILLEJAS </v>
      </c>
      <c r="D13149" t="str">
        <f>T("REJAS               ")</f>
        <v xml:space="preserve">REJAS               </v>
      </c>
      <c r="E13149" t="str">
        <f>T("CI ")</f>
        <v xml:space="preserve">CI </v>
      </c>
      <c r="F13149" t="str">
        <f>T("CICLOMOTORES   ")</f>
        <v xml:space="preserve">CICLOMOTORES   </v>
      </c>
      <c r="G13149" t="str">
        <f>T("todos                                             ")</f>
        <v xml:space="preserve">todos                                             </v>
      </c>
      <c r="H13149" t="str">
        <f>T("GASOLINA                                          ")</f>
        <v xml:space="preserve">GASOLINA                                          </v>
      </c>
      <c r="I13149">
        <v>2</v>
      </c>
    </row>
    <row r="13150" spans="1:9">
      <c r="A13150" t="str">
        <f>T("2018")</f>
        <v>2018</v>
      </c>
      <c r="B13150" t="str">
        <f>T("Entidad sin personalidad jurídica (art. 35.4 LGT) ")</f>
        <v xml:space="preserve">Entidad sin personalidad jurídica (art. 35.4 LGT) </v>
      </c>
      <c r="C13150" t="str">
        <f>T("SAN BLAS-CANILLEJAS ")</f>
        <v xml:space="preserve">SAN BLAS-CANILLEJAS </v>
      </c>
      <c r="D13150" t="str">
        <f>T("CANILLEJAS          ")</f>
        <v xml:space="preserve">CANILLEJAS          </v>
      </c>
      <c r="E13150" t="str">
        <f>T("CI ")</f>
        <v xml:space="preserve">CI </v>
      </c>
      <c r="F13150" t="str">
        <f>T("CICLOMOTORES   ")</f>
        <v xml:space="preserve">CICLOMOTORES   </v>
      </c>
      <c r="G13150" t="str">
        <f>T("todos                                             ")</f>
        <v xml:space="preserve">todos                                             </v>
      </c>
      <c r="H13150" t="str">
        <f>T("GASOLINA                                          ")</f>
        <v xml:space="preserve">GASOLINA                                          </v>
      </c>
      <c r="I13150">
        <v>4</v>
      </c>
    </row>
    <row r="13151" spans="1:9">
      <c r="A13151" t="str">
        <f>T("2018")</f>
        <v>2018</v>
      </c>
      <c r="B13151" t="str">
        <f>T("FISICO                                            ")</f>
        <v xml:space="preserve">FISICO                                            </v>
      </c>
      <c r="C13151" t="str">
        <f>T("SAN BLAS-CANILLEJAS ")</f>
        <v xml:space="preserve">SAN BLAS-CANILLEJAS </v>
      </c>
      <c r="D13151" t="str">
        <f>T("SIN BARRIO          ")</f>
        <v xml:space="preserve">SIN BARRIO          </v>
      </c>
      <c r="E13151" t="str">
        <f>T("CI ")</f>
        <v xml:space="preserve">CI </v>
      </c>
      <c r="F13151" t="str">
        <f>T("CICLOMOTORES   ")</f>
        <v xml:space="preserve">CICLOMOTORES   </v>
      </c>
      <c r="G13151" t="str">
        <f>T("todos                                             ")</f>
        <v xml:space="preserve">todos                                             </v>
      </c>
      <c r="H13151" t="str">
        <f>T("GASOLINA                                          ")</f>
        <v xml:space="preserve">GASOLINA                                          </v>
      </c>
      <c r="I13151">
        <v>2</v>
      </c>
    </row>
    <row r="13152" spans="1:9">
      <c r="A13152" t="str">
        <f>T("2018")</f>
        <v>2018</v>
      </c>
      <c r="B13152" t="str">
        <f>T("FISICO                                            ")</f>
        <v xml:space="preserve">FISICO                                            </v>
      </c>
      <c r="C13152" t="str">
        <f>T("SAN BLAS-CANILLEJAS ")</f>
        <v xml:space="preserve">SAN BLAS-CANILLEJAS </v>
      </c>
      <c r="D13152" t="str">
        <f>T("SIMANCAS            ")</f>
        <v xml:space="preserve">SIMANCAS            </v>
      </c>
      <c r="E13152" t="str">
        <f>T("CI ")</f>
        <v xml:space="preserve">CI </v>
      </c>
      <c r="F13152" t="str">
        <f>T("CICLOMOTORES   ")</f>
        <v xml:space="preserve">CICLOMOTORES   </v>
      </c>
      <c r="G13152" t="str">
        <f>T("todos                                             ")</f>
        <v xml:space="preserve">todos                                             </v>
      </c>
      <c r="H13152" t="str">
        <f>T("GASOLINA                                          ")</f>
        <v xml:space="preserve">GASOLINA                                          </v>
      </c>
      <c r="I13152">
        <v>307</v>
      </c>
    </row>
    <row r="13153" spans="1:9">
      <c r="A13153" t="str">
        <f>T("2018")</f>
        <v>2018</v>
      </c>
      <c r="B13153" t="str">
        <f>T("FISICO                                            ")</f>
        <v xml:space="preserve">FISICO                                            </v>
      </c>
      <c r="C13153" t="str">
        <f>T("SAN BLAS-CANILLEJAS ")</f>
        <v xml:space="preserve">SAN BLAS-CANILLEJAS </v>
      </c>
      <c r="D13153" t="str">
        <f>T("HELLIN              ")</f>
        <v xml:space="preserve">HELLIN              </v>
      </c>
      <c r="E13153" t="str">
        <f>T("CI ")</f>
        <v xml:space="preserve">CI </v>
      </c>
      <c r="F13153" t="str">
        <f>T("CICLOMOTORES   ")</f>
        <v xml:space="preserve">CICLOMOTORES   </v>
      </c>
      <c r="G13153" t="str">
        <f>T("todos                                             ")</f>
        <v xml:space="preserve">todos                                             </v>
      </c>
      <c r="H13153" t="str">
        <f>T("GASOLINA                                          ")</f>
        <v xml:space="preserve">GASOLINA                                          </v>
      </c>
      <c r="I13153">
        <v>117</v>
      </c>
    </row>
    <row r="13154" spans="1:9">
      <c r="A13154" t="str">
        <f>T("2018")</f>
        <v>2018</v>
      </c>
      <c r="B13154" t="str">
        <f>T("FISICO                                            ")</f>
        <v xml:space="preserve">FISICO                                            </v>
      </c>
      <c r="C13154" t="str">
        <f>T("SAN BLAS-CANILLEJAS ")</f>
        <v xml:space="preserve">SAN BLAS-CANILLEJAS </v>
      </c>
      <c r="D13154" t="str">
        <f>T("AMPOSTA             ")</f>
        <v xml:space="preserve">AMPOSTA             </v>
      </c>
      <c r="E13154" t="str">
        <f>T("CI ")</f>
        <v xml:space="preserve">CI </v>
      </c>
      <c r="F13154" t="str">
        <f>T("CICLOMOTORES   ")</f>
        <v xml:space="preserve">CICLOMOTORES   </v>
      </c>
      <c r="G13154" t="str">
        <f>T("todos                                             ")</f>
        <v xml:space="preserve">todos                                             </v>
      </c>
      <c r="H13154" t="str">
        <f>T("GASOLINA                                          ")</f>
        <v xml:space="preserve">GASOLINA                                          </v>
      </c>
      <c r="I13154">
        <v>119</v>
      </c>
    </row>
    <row r="13155" spans="1:9">
      <c r="A13155" t="str">
        <f>T("2018")</f>
        <v>2018</v>
      </c>
      <c r="B13155" t="str">
        <f>T("FISICO                                            ")</f>
        <v xml:space="preserve">FISICO                                            </v>
      </c>
      <c r="C13155" t="str">
        <f>T("SAN BLAS-CANILLEJAS ")</f>
        <v xml:space="preserve">SAN BLAS-CANILLEJAS </v>
      </c>
      <c r="D13155" t="str">
        <f>T("ARCOS               ")</f>
        <v xml:space="preserve">ARCOS               </v>
      </c>
      <c r="E13155" t="str">
        <f>T("CI ")</f>
        <v xml:space="preserve">CI </v>
      </c>
      <c r="F13155" t="str">
        <f>T("CICLOMOTORES   ")</f>
        <v xml:space="preserve">CICLOMOTORES   </v>
      </c>
      <c r="G13155" t="str">
        <f>T("todos                                             ")</f>
        <v xml:space="preserve">todos                                             </v>
      </c>
      <c r="H13155" t="str">
        <f>T("GASOLINA                                          ")</f>
        <v xml:space="preserve">GASOLINA                                          </v>
      </c>
      <c r="I13155">
        <v>272</v>
      </c>
    </row>
    <row r="13156" spans="1:9">
      <c r="A13156" t="str">
        <f>T("2018")</f>
        <v>2018</v>
      </c>
      <c r="B13156" t="str">
        <f>T("FISICO                                            ")</f>
        <v xml:space="preserve">FISICO                                            </v>
      </c>
      <c r="C13156" t="str">
        <f>T("SAN BLAS-CANILLEJAS ")</f>
        <v xml:space="preserve">SAN BLAS-CANILLEJAS </v>
      </c>
      <c r="D13156" t="str">
        <f>T("ROSAS               ")</f>
        <v xml:space="preserve">ROSAS               </v>
      </c>
      <c r="E13156" t="str">
        <f>T("CI ")</f>
        <v xml:space="preserve">CI </v>
      </c>
      <c r="F13156" t="str">
        <f>T("CICLOMOTORES   ")</f>
        <v xml:space="preserve">CICLOMOTORES   </v>
      </c>
      <c r="G13156" t="str">
        <f>T("todos                                             ")</f>
        <v xml:space="preserve">todos                                             </v>
      </c>
      <c r="H13156" t="str">
        <f>T("GASOLINA                                          ")</f>
        <v xml:space="preserve">GASOLINA                                          </v>
      </c>
      <c r="I13156">
        <v>231</v>
      </c>
    </row>
    <row r="13157" spans="1:9">
      <c r="A13157" t="str">
        <f>T("2018")</f>
        <v>2018</v>
      </c>
      <c r="B13157" t="str">
        <f>T("FISICO                                            ")</f>
        <v xml:space="preserve">FISICO                                            </v>
      </c>
      <c r="C13157" t="str">
        <f>T("SAN BLAS-CANILLEJAS ")</f>
        <v xml:space="preserve">SAN BLAS-CANILLEJAS </v>
      </c>
      <c r="D13157" t="str">
        <f>T("REJAS               ")</f>
        <v xml:space="preserve">REJAS               </v>
      </c>
      <c r="E13157" t="str">
        <f>T("CI ")</f>
        <v xml:space="preserve">CI </v>
      </c>
      <c r="F13157" t="str">
        <f>T("CICLOMOTORES   ")</f>
        <v xml:space="preserve">CICLOMOTORES   </v>
      </c>
      <c r="G13157" t="str">
        <f>T("todos                                             ")</f>
        <v xml:space="preserve">todos                                             </v>
      </c>
      <c r="H13157" t="str">
        <f>T("GASOLINA                                          ")</f>
        <v xml:space="preserve">GASOLINA                                          </v>
      </c>
      <c r="I13157">
        <v>102</v>
      </c>
    </row>
    <row r="13158" spans="1:9">
      <c r="A13158" t="str">
        <f>T("2018")</f>
        <v>2018</v>
      </c>
      <c r="B13158" t="str">
        <f>T("FISICO                                            ")</f>
        <v xml:space="preserve">FISICO                                            </v>
      </c>
      <c r="C13158" t="str">
        <f>T("SAN BLAS-CANILLEJAS ")</f>
        <v xml:space="preserve">SAN BLAS-CANILLEJAS </v>
      </c>
      <c r="D13158" t="str">
        <f>T("CANILLEJAS          ")</f>
        <v xml:space="preserve">CANILLEJAS          </v>
      </c>
      <c r="E13158" t="str">
        <f>T("CI ")</f>
        <v xml:space="preserve">CI </v>
      </c>
      <c r="F13158" t="str">
        <f>T("CICLOMOTORES   ")</f>
        <v xml:space="preserve">CICLOMOTORES   </v>
      </c>
      <c r="G13158" t="str">
        <f>T("todos                                             ")</f>
        <v xml:space="preserve">todos                                             </v>
      </c>
      <c r="H13158" t="str">
        <f>T("GASOLINA                                          ")</f>
        <v xml:space="preserve">GASOLINA                                          </v>
      </c>
      <c r="I13158">
        <v>358</v>
      </c>
    </row>
    <row r="13159" spans="1:9">
      <c r="A13159" t="str">
        <f>T("2018")</f>
        <v>2018</v>
      </c>
      <c r="B13159" t="str">
        <f>T("FISICO                                            ")</f>
        <v xml:space="preserve">FISICO                                            </v>
      </c>
      <c r="C13159" t="str">
        <f>T("SAN BLAS-CANILLEJAS ")</f>
        <v xml:space="preserve">SAN BLAS-CANILLEJAS </v>
      </c>
      <c r="D13159" t="str">
        <f>T("EL SALVADOR         ")</f>
        <v xml:space="preserve">EL SALVADOR         </v>
      </c>
      <c r="E13159" t="str">
        <f>T("CI ")</f>
        <v xml:space="preserve">CI </v>
      </c>
      <c r="F13159" t="str">
        <f>T("CICLOMOTORES   ")</f>
        <v xml:space="preserve">CICLOMOTORES   </v>
      </c>
      <c r="G13159" t="str">
        <f>T("todos                                             ")</f>
        <v xml:space="preserve">todos                                             </v>
      </c>
      <c r="H13159" t="str">
        <f>T("GASOLINA                                          ")</f>
        <v xml:space="preserve">GASOLINA                                          </v>
      </c>
      <c r="I13159">
        <v>107</v>
      </c>
    </row>
    <row r="13160" spans="1:9">
      <c r="A13160" t="str">
        <f>T("2018")</f>
        <v>2018</v>
      </c>
      <c r="B13160" t="str">
        <f>T("JURIDICO                                          ")</f>
        <v xml:space="preserve">JURIDICO                                          </v>
      </c>
      <c r="C13160" t="str">
        <f>T("SAN BLAS-CANILLEJAS ")</f>
        <v xml:space="preserve">SAN BLAS-CANILLEJAS </v>
      </c>
      <c r="D13160" t="str">
        <f>T("SIMANCAS            ")</f>
        <v xml:space="preserve">SIMANCAS            </v>
      </c>
      <c r="E13160" t="str">
        <f>T("CI ")</f>
        <v xml:space="preserve">CI </v>
      </c>
      <c r="F13160" t="str">
        <f>T("CICLOMOTORES   ")</f>
        <v xml:space="preserve">CICLOMOTORES   </v>
      </c>
      <c r="G13160" t="str">
        <f>T("todos                                             ")</f>
        <v xml:space="preserve">todos                                             </v>
      </c>
      <c r="H13160" t="str">
        <f>T("GASOLINA                                          ")</f>
        <v xml:space="preserve">GASOLINA                                          </v>
      </c>
      <c r="I13160">
        <v>36</v>
      </c>
    </row>
    <row r="13161" spans="1:9">
      <c r="A13161" t="str">
        <f>T("2018")</f>
        <v>2018</v>
      </c>
      <c r="B13161" t="str">
        <f>T("JURIDICO                                          ")</f>
        <v xml:space="preserve">JURIDICO                                          </v>
      </c>
      <c r="C13161" t="str">
        <f>T("SAN BLAS-CANILLEJAS ")</f>
        <v xml:space="preserve">SAN BLAS-CANILLEJAS </v>
      </c>
      <c r="D13161" t="str">
        <f>T("AMPOSTA             ")</f>
        <v xml:space="preserve">AMPOSTA             </v>
      </c>
      <c r="E13161" t="str">
        <f>T("CI ")</f>
        <v xml:space="preserve">CI </v>
      </c>
      <c r="F13161" t="str">
        <f>T("CICLOMOTORES   ")</f>
        <v xml:space="preserve">CICLOMOTORES   </v>
      </c>
      <c r="G13161" t="str">
        <f>T("todos                                             ")</f>
        <v xml:space="preserve">todos                                             </v>
      </c>
      <c r="H13161" t="str">
        <f>T("GASOLINA                                          ")</f>
        <v xml:space="preserve">GASOLINA                                          </v>
      </c>
      <c r="I13161">
        <v>1</v>
      </c>
    </row>
    <row r="13162" spans="1:9">
      <c r="A13162" t="str">
        <f>T("2018")</f>
        <v>2018</v>
      </c>
      <c r="B13162" t="str">
        <f>T("JURIDICO                                          ")</f>
        <v xml:space="preserve">JURIDICO                                          </v>
      </c>
      <c r="C13162" t="str">
        <f>T("SAN BLAS-CANILLEJAS ")</f>
        <v xml:space="preserve">SAN BLAS-CANILLEJAS </v>
      </c>
      <c r="D13162" t="str">
        <f>T("ARCOS               ")</f>
        <v xml:space="preserve">ARCOS               </v>
      </c>
      <c r="E13162" t="str">
        <f>T("CI ")</f>
        <v xml:space="preserve">CI </v>
      </c>
      <c r="F13162" t="str">
        <f>T("CICLOMOTORES   ")</f>
        <v xml:space="preserve">CICLOMOTORES   </v>
      </c>
      <c r="G13162" t="str">
        <f>T("todos                                             ")</f>
        <v xml:space="preserve">todos                                             </v>
      </c>
      <c r="H13162" t="str">
        <f>T("GASOLINA                                          ")</f>
        <v xml:space="preserve">GASOLINA                                          </v>
      </c>
      <c r="I13162">
        <v>13</v>
      </c>
    </row>
    <row r="13163" spans="1:9">
      <c r="A13163" t="str">
        <f>T("2018")</f>
        <v>2018</v>
      </c>
      <c r="B13163" t="str">
        <f>T("JURIDICO                                          ")</f>
        <v xml:space="preserve">JURIDICO                                          </v>
      </c>
      <c r="C13163" t="str">
        <f>T("SAN BLAS-CANILLEJAS ")</f>
        <v xml:space="preserve">SAN BLAS-CANILLEJAS </v>
      </c>
      <c r="D13163" t="str">
        <f>T("ROSAS               ")</f>
        <v xml:space="preserve">ROSAS               </v>
      </c>
      <c r="E13163" t="str">
        <f>T("CI ")</f>
        <v xml:space="preserve">CI </v>
      </c>
      <c r="F13163" t="str">
        <f>T("CICLOMOTORES   ")</f>
        <v xml:space="preserve">CICLOMOTORES   </v>
      </c>
      <c r="G13163" t="str">
        <f>T("todos                                             ")</f>
        <v xml:space="preserve">todos                                             </v>
      </c>
      <c r="H13163" t="str">
        <f>T("GASOLINA                                          ")</f>
        <v xml:space="preserve">GASOLINA                                          </v>
      </c>
      <c r="I13163">
        <v>7</v>
      </c>
    </row>
    <row r="13164" spans="1:9">
      <c r="A13164" t="str">
        <f>T("2018")</f>
        <v>2018</v>
      </c>
      <c r="B13164" t="str">
        <f>T("JURIDICO                                          ")</f>
        <v xml:space="preserve">JURIDICO                                          </v>
      </c>
      <c r="C13164" t="str">
        <f>T("SAN BLAS-CANILLEJAS ")</f>
        <v xml:space="preserve">SAN BLAS-CANILLEJAS </v>
      </c>
      <c r="D13164" t="str">
        <f>T("REJAS               ")</f>
        <v xml:space="preserve">REJAS               </v>
      </c>
      <c r="E13164" t="str">
        <f>T("CI ")</f>
        <v xml:space="preserve">CI </v>
      </c>
      <c r="F13164" t="str">
        <f>T("CICLOMOTORES   ")</f>
        <v xml:space="preserve">CICLOMOTORES   </v>
      </c>
      <c r="G13164" t="str">
        <f>T("todos                                             ")</f>
        <v xml:space="preserve">todos                                             </v>
      </c>
      <c r="H13164" t="str">
        <f>T("GASOLINA                                          ")</f>
        <v xml:space="preserve">GASOLINA                                          </v>
      </c>
      <c r="I13164">
        <v>16</v>
      </c>
    </row>
    <row r="13165" spans="1:9">
      <c r="A13165" t="str">
        <f>T("2018")</f>
        <v>2018</v>
      </c>
      <c r="B13165" t="str">
        <f>T("JURIDICO                                          ")</f>
        <v xml:space="preserve">JURIDICO                                          </v>
      </c>
      <c r="C13165" t="str">
        <f>T("SAN BLAS-CANILLEJAS ")</f>
        <v xml:space="preserve">SAN BLAS-CANILLEJAS </v>
      </c>
      <c r="D13165" t="str">
        <f>T("CANILLEJAS          ")</f>
        <v xml:space="preserve">CANILLEJAS          </v>
      </c>
      <c r="E13165" t="str">
        <f>T("CI ")</f>
        <v xml:space="preserve">CI </v>
      </c>
      <c r="F13165" t="str">
        <f>T("CICLOMOTORES   ")</f>
        <v xml:space="preserve">CICLOMOTORES   </v>
      </c>
      <c r="G13165" t="str">
        <f>T("todos                                             ")</f>
        <v xml:space="preserve">todos                                             </v>
      </c>
      <c r="H13165" t="str">
        <f>T("GASOLINA                                          ")</f>
        <v xml:space="preserve">GASOLINA                                          </v>
      </c>
      <c r="I13165">
        <v>15</v>
      </c>
    </row>
    <row r="13166" spans="1:9">
      <c r="A13166" t="str">
        <f>T("2018")</f>
        <v>2018</v>
      </c>
      <c r="B13166" t="str">
        <f>T("JURIDICO                                          ")</f>
        <v xml:space="preserve">JURIDICO                                          </v>
      </c>
      <c r="C13166" t="str">
        <f>T("SAN BLAS-CANILLEJAS ")</f>
        <v xml:space="preserve">SAN BLAS-CANILLEJAS </v>
      </c>
      <c r="D13166" t="str">
        <f>T("EL SALVADOR         ")</f>
        <v xml:space="preserve">EL SALVADOR         </v>
      </c>
      <c r="E13166" t="str">
        <f>T("CI ")</f>
        <v xml:space="preserve">CI </v>
      </c>
      <c r="F13166" t="str">
        <f>T("CICLOMOTORES   ")</f>
        <v xml:space="preserve">CICLOMOTORES   </v>
      </c>
      <c r="G13166" t="str">
        <f>T("todos                                             ")</f>
        <v xml:space="preserve">todos                                             </v>
      </c>
      <c r="H13166" t="str">
        <f>T("GASOLINA                                          ")</f>
        <v xml:space="preserve">GASOLINA                                          </v>
      </c>
      <c r="I13166">
        <v>4</v>
      </c>
    </row>
    <row r="13167" spans="1:9">
      <c r="A13167" t="str">
        <f>T("2018")</f>
        <v>2018</v>
      </c>
      <c r="B13167" t="str">
        <f>T("Entidad sin personalidad jurídica (art. 35.4 LGT) ")</f>
        <v xml:space="preserve">Entidad sin personalidad jurídica (art. 35.4 LGT) </v>
      </c>
      <c r="C13167" t="str">
        <f>T("SAN BLAS-CANILLEJAS ")</f>
        <v xml:space="preserve">SAN BLAS-CANILLEJAS </v>
      </c>
      <c r="D13167" t="str">
        <f>T("SIMANCAS            ")</f>
        <v xml:space="preserve">SIMANCAS            </v>
      </c>
      <c r="E13167" t="str">
        <f>T("CI ")</f>
        <v xml:space="preserve">CI </v>
      </c>
      <c r="F13167" t="str">
        <f>T("CICLOMOTORES   ")</f>
        <v xml:space="preserve">CICLOMOTORES   </v>
      </c>
      <c r="G13167" t="str">
        <f>T("todos                                             ")</f>
        <v xml:space="preserve">todos                                             </v>
      </c>
      <c r="I13167">
        <v>1</v>
      </c>
    </row>
    <row r="13168" spans="1:9">
      <c r="A13168" t="str">
        <f>T("2018")</f>
        <v>2018</v>
      </c>
      <c r="B13168" t="str">
        <f>T("Entidad sin personalidad jurídica (art. 35.4 LGT) ")</f>
        <v xml:space="preserve">Entidad sin personalidad jurídica (art. 35.4 LGT) </v>
      </c>
      <c r="C13168" t="str">
        <f>T("SAN BLAS-CANILLEJAS ")</f>
        <v xml:space="preserve">SAN BLAS-CANILLEJAS </v>
      </c>
      <c r="D13168" t="str">
        <f>T("ARCOS               ")</f>
        <v xml:space="preserve">ARCOS               </v>
      </c>
      <c r="E13168" t="str">
        <f>T("CI ")</f>
        <v xml:space="preserve">CI </v>
      </c>
      <c r="F13168" t="str">
        <f>T("CICLOMOTORES   ")</f>
        <v xml:space="preserve">CICLOMOTORES   </v>
      </c>
      <c r="G13168" t="str">
        <f>T("todos                                             ")</f>
        <v xml:space="preserve">todos                                             </v>
      </c>
      <c r="I13168">
        <v>1</v>
      </c>
    </row>
    <row r="13169" spans="1:9">
      <c r="A13169" t="str">
        <f>T("2018")</f>
        <v>2018</v>
      </c>
      <c r="B13169" t="str">
        <f>T("FISICO                                            ")</f>
        <v xml:space="preserve">FISICO                                            </v>
      </c>
      <c r="C13169" t="str">
        <f>T("SAN BLAS-CANILLEJAS ")</f>
        <v xml:space="preserve">SAN BLAS-CANILLEJAS </v>
      </c>
      <c r="D13169" t="str">
        <f>T("SIMANCAS            ")</f>
        <v xml:space="preserve">SIMANCAS            </v>
      </c>
      <c r="E13169" t="str">
        <f>T("CI ")</f>
        <v xml:space="preserve">CI </v>
      </c>
      <c r="F13169" t="str">
        <f>T("CICLOMOTORES   ")</f>
        <v xml:space="preserve">CICLOMOTORES   </v>
      </c>
      <c r="G13169" t="str">
        <f>T("todos                                             ")</f>
        <v xml:space="preserve">todos                                             </v>
      </c>
      <c r="I13169">
        <v>20</v>
      </c>
    </row>
    <row r="13170" spans="1:9">
      <c r="A13170" t="str">
        <f>T("2018")</f>
        <v>2018</v>
      </c>
      <c r="B13170" t="str">
        <f>T("FISICO                                            ")</f>
        <v xml:space="preserve">FISICO                                            </v>
      </c>
      <c r="C13170" t="str">
        <f>T("SAN BLAS-CANILLEJAS ")</f>
        <v xml:space="preserve">SAN BLAS-CANILLEJAS </v>
      </c>
      <c r="D13170" t="str">
        <f>T("HELLIN              ")</f>
        <v xml:space="preserve">HELLIN              </v>
      </c>
      <c r="E13170" t="str">
        <f>T("CI ")</f>
        <v xml:space="preserve">CI </v>
      </c>
      <c r="F13170" t="str">
        <f>T("CICLOMOTORES   ")</f>
        <v xml:space="preserve">CICLOMOTORES   </v>
      </c>
      <c r="G13170" t="str">
        <f>T("todos                                             ")</f>
        <v xml:space="preserve">todos                                             </v>
      </c>
      <c r="I13170">
        <v>11</v>
      </c>
    </row>
    <row r="13171" spans="1:9">
      <c r="A13171" t="str">
        <f>T("2018")</f>
        <v>2018</v>
      </c>
      <c r="B13171" t="str">
        <f>T("FISICO                                            ")</f>
        <v xml:space="preserve">FISICO                                            </v>
      </c>
      <c r="C13171" t="str">
        <f>T("SAN BLAS-CANILLEJAS ")</f>
        <v xml:space="preserve">SAN BLAS-CANILLEJAS </v>
      </c>
      <c r="D13171" t="str">
        <f>T("AMPOSTA             ")</f>
        <v xml:space="preserve">AMPOSTA             </v>
      </c>
      <c r="E13171" t="str">
        <f>T("CI ")</f>
        <v xml:space="preserve">CI </v>
      </c>
      <c r="F13171" t="str">
        <f>T("CICLOMOTORES   ")</f>
        <v xml:space="preserve">CICLOMOTORES   </v>
      </c>
      <c r="G13171" t="str">
        <f>T("todos                                             ")</f>
        <v xml:space="preserve">todos                                             </v>
      </c>
      <c r="I13171">
        <v>7</v>
      </c>
    </row>
    <row r="13172" spans="1:9">
      <c r="A13172" t="str">
        <f>T("2018")</f>
        <v>2018</v>
      </c>
      <c r="B13172" t="str">
        <f>T("FISICO                                            ")</f>
        <v xml:space="preserve">FISICO                                            </v>
      </c>
      <c r="C13172" t="str">
        <f>T("SAN BLAS-CANILLEJAS ")</f>
        <v xml:space="preserve">SAN BLAS-CANILLEJAS </v>
      </c>
      <c r="D13172" t="str">
        <f>T("ARCOS               ")</f>
        <v xml:space="preserve">ARCOS               </v>
      </c>
      <c r="E13172" t="str">
        <f>T("CI ")</f>
        <v xml:space="preserve">CI </v>
      </c>
      <c r="F13172" t="str">
        <f>T("CICLOMOTORES   ")</f>
        <v xml:space="preserve">CICLOMOTORES   </v>
      </c>
      <c r="G13172" t="str">
        <f>T("todos                                             ")</f>
        <v xml:space="preserve">todos                                             </v>
      </c>
      <c r="I13172">
        <v>25</v>
      </c>
    </row>
    <row r="13173" spans="1:9">
      <c r="A13173" t="str">
        <f>T("2018")</f>
        <v>2018</v>
      </c>
      <c r="B13173" t="str">
        <f>T("FISICO                                            ")</f>
        <v xml:space="preserve">FISICO                                            </v>
      </c>
      <c r="C13173" t="str">
        <f>T("SAN BLAS-CANILLEJAS ")</f>
        <v xml:space="preserve">SAN BLAS-CANILLEJAS </v>
      </c>
      <c r="D13173" t="str">
        <f>T("ROSAS               ")</f>
        <v xml:space="preserve">ROSAS               </v>
      </c>
      <c r="E13173" t="str">
        <f>T("CI ")</f>
        <v xml:space="preserve">CI </v>
      </c>
      <c r="F13173" t="str">
        <f>T("CICLOMOTORES   ")</f>
        <v xml:space="preserve">CICLOMOTORES   </v>
      </c>
      <c r="G13173" t="str">
        <f>T("todos                                             ")</f>
        <v xml:space="preserve">todos                                             </v>
      </c>
      <c r="I13173">
        <v>11</v>
      </c>
    </row>
    <row r="13174" spans="1:9">
      <c r="A13174" t="str">
        <f>T("2018")</f>
        <v>2018</v>
      </c>
      <c r="B13174" t="str">
        <f>T("FISICO                                            ")</f>
        <v xml:space="preserve">FISICO                                            </v>
      </c>
      <c r="C13174" t="str">
        <f>T("SAN BLAS-CANILLEJAS ")</f>
        <v xml:space="preserve">SAN BLAS-CANILLEJAS </v>
      </c>
      <c r="D13174" t="str">
        <f>T("REJAS               ")</f>
        <v xml:space="preserve">REJAS               </v>
      </c>
      <c r="E13174" t="str">
        <f>T("CI ")</f>
        <v xml:space="preserve">CI </v>
      </c>
      <c r="F13174" t="str">
        <f>T("CICLOMOTORES   ")</f>
        <v xml:space="preserve">CICLOMOTORES   </v>
      </c>
      <c r="G13174" t="str">
        <f>T("todos                                             ")</f>
        <v xml:space="preserve">todos                                             </v>
      </c>
      <c r="I13174">
        <v>5</v>
      </c>
    </row>
    <row r="13175" spans="1:9">
      <c r="A13175" t="str">
        <f>T("2018")</f>
        <v>2018</v>
      </c>
      <c r="B13175" t="str">
        <f>T("FISICO                                            ")</f>
        <v xml:space="preserve">FISICO                                            </v>
      </c>
      <c r="C13175" t="str">
        <f>T("SAN BLAS-CANILLEJAS ")</f>
        <v xml:space="preserve">SAN BLAS-CANILLEJAS </v>
      </c>
      <c r="D13175" t="str">
        <f>T("CANILLEJAS          ")</f>
        <v xml:space="preserve">CANILLEJAS          </v>
      </c>
      <c r="E13175" t="str">
        <f>T("CI ")</f>
        <v xml:space="preserve">CI </v>
      </c>
      <c r="F13175" t="str">
        <f>T("CICLOMOTORES   ")</f>
        <v xml:space="preserve">CICLOMOTORES   </v>
      </c>
      <c r="G13175" t="str">
        <f>T("todos                                             ")</f>
        <v xml:space="preserve">todos                                             </v>
      </c>
      <c r="I13175">
        <v>21</v>
      </c>
    </row>
    <row r="13176" spans="1:9">
      <c r="A13176" t="str">
        <f>T("2018")</f>
        <v>2018</v>
      </c>
      <c r="B13176" t="str">
        <f>T("FISICO                                            ")</f>
        <v xml:space="preserve">FISICO                                            </v>
      </c>
      <c r="C13176" t="str">
        <f>T("SAN BLAS-CANILLEJAS ")</f>
        <v xml:space="preserve">SAN BLAS-CANILLEJAS </v>
      </c>
      <c r="D13176" t="str">
        <f>T("EL SALVADOR         ")</f>
        <v xml:space="preserve">EL SALVADOR         </v>
      </c>
      <c r="E13176" t="str">
        <f>T("CI ")</f>
        <v xml:space="preserve">CI </v>
      </c>
      <c r="F13176" t="str">
        <f>T("CICLOMOTORES   ")</f>
        <v xml:space="preserve">CICLOMOTORES   </v>
      </c>
      <c r="G13176" t="str">
        <f>T("todos                                             ")</f>
        <v xml:space="preserve">todos                                             </v>
      </c>
      <c r="I13176">
        <v>6</v>
      </c>
    </row>
    <row r="13177" spans="1:9">
      <c r="A13177" t="str">
        <f>T("2018")</f>
        <v>2018</v>
      </c>
      <c r="B13177" t="str">
        <f>T("JURIDICO                                          ")</f>
        <v xml:space="preserve">JURIDICO                                          </v>
      </c>
      <c r="C13177" t="str">
        <f>T("SAN BLAS-CANILLEJAS ")</f>
        <v xml:space="preserve">SAN BLAS-CANILLEJAS </v>
      </c>
      <c r="D13177" t="str">
        <f>T("SIMANCAS            ")</f>
        <v xml:space="preserve">SIMANCAS            </v>
      </c>
      <c r="E13177" t="str">
        <f>T("CI ")</f>
        <v xml:space="preserve">CI </v>
      </c>
      <c r="F13177" t="str">
        <f>T("CICLOMOTORES   ")</f>
        <v xml:space="preserve">CICLOMOTORES   </v>
      </c>
      <c r="G13177" t="str">
        <f>T("todos                                             ")</f>
        <v xml:space="preserve">todos                                             </v>
      </c>
      <c r="I13177">
        <v>1</v>
      </c>
    </row>
    <row r="13178" spans="1:9">
      <c r="A13178" t="str">
        <f>T("2018")</f>
        <v>2018</v>
      </c>
      <c r="B13178" t="str">
        <f>T("JURIDICO                                          ")</f>
        <v xml:space="preserve">JURIDICO                                          </v>
      </c>
      <c r="C13178" t="str">
        <f>T("SAN BLAS-CANILLEJAS ")</f>
        <v xml:space="preserve">SAN BLAS-CANILLEJAS </v>
      </c>
      <c r="D13178" t="str">
        <f>T("CANILLEJAS          ")</f>
        <v xml:space="preserve">CANILLEJAS          </v>
      </c>
      <c r="E13178" t="str">
        <f>T("CI ")</f>
        <v xml:space="preserve">CI </v>
      </c>
      <c r="F13178" t="str">
        <f>T("CICLOMOTORES   ")</f>
        <v xml:space="preserve">CICLOMOTORES   </v>
      </c>
      <c r="G13178" t="str">
        <f>T("todos                                             ")</f>
        <v xml:space="preserve">todos                                             </v>
      </c>
      <c r="I13178">
        <v>1</v>
      </c>
    </row>
    <row r="13179" spans="1:9">
      <c r="A13179" t="str">
        <f>T("2018")</f>
        <v>2018</v>
      </c>
      <c r="B13179" t="str">
        <f>T("FISICO                                            ")</f>
        <v xml:space="preserve">FISICO                                            </v>
      </c>
      <c r="C13179" t="str">
        <f>T("SAN BLAS-CANILLEJAS ")</f>
        <v xml:space="preserve">SAN BLAS-CANILLEJAS </v>
      </c>
      <c r="D13179" t="str">
        <f>T("CANILLEJAS          ")</f>
        <v xml:space="preserve">CANILLEJAS          </v>
      </c>
      <c r="E13179" t="str">
        <f>T("MT ")</f>
        <v xml:space="preserve">MT </v>
      </c>
      <c r="F13179" t="str">
        <f>T("MOTOCICLETAS   ")</f>
        <v xml:space="preserve">MOTOCICLETAS   </v>
      </c>
      <c r="G13179" t="str">
        <f>T("De 500,01 a 1.000 CENTIMETROS CUBICOS             ")</f>
        <v xml:space="preserve">De 500,01 a 1.000 CENTIMETROS CUBICOS             </v>
      </c>
      <c r="H13179" t="str">
        <f>T("DIESEL                                            ")</f>
        <v xml:space="preserve">DIESEL                                            </v>
      </c>
      <c r="I13179">
        <v>1</v>
      </c>
    </row>
    <row r="13180" spans="1:9">
      <c r="A13180" t="str">
        <f>T("2018")</f>
        <v>2018</v>
      </c>
      <c r="B13180" t="str">
        <f>T("FISICO                                            ")</f>
        <v xml:space="preserve">FISICO                                            </v>
      </c>
      <c r="C13180" t="str">
        <f>T("SAN BLAS-CANILLEJAS ")</f>
        <v xml:space="preserve">SAN BLAS-CANILLEJAS </v>
      </c>
      <c r="D13180" t="str">
        <f>T("SIMANCAS            ")</f>
        <v xml:space="preserve">SIMANCAS            </v>
      </c>
      <c r="E13180" t="str">
        <f>T("MT ")</f>
        <v xml:space="preserve">MT </v>
      </c>
      <c r="F13180" t="str">
        <f>T("MOTOCICLETAS   ")</f>
        <v xml:space="preserve">MOTOCICLETAS   </v>
      </c>
      <c r="G13180" t="str">
        <f>T("De menos de 125,01 CENTIMETROS CUBICOS            ")</f>
        <v xml:space="preserve">De menos de 125,01 CENTIMETROS CUBICOS            </v>
      </c>
      <c r="H13180" t="str">
        <f>T("ELÉCTRICO                                         ")</f>
        <v xml:space="preserve">ELÉCTRICO                                         </v>
      </c>
      <c r="I13180">
        <v>2</v>
      </c>
    </row>
    <row r="13181" spans="1:9">
      <c r="A13181" t="str">
        <f>T("2018")</f>
        <v>2018</v>
      </c>
      <c r="B13181" t="str">
        <f>T("FISICO                                            ")</f>
        <v xml:space="preserve">FISICO                                            </v>
      </c>
      <c r="C13181" t="str">
        <f>T("SAN BLAS-CANILLEJAS ")</f>
        <v xml:space="preserve">SAN BLAS-CANILLEJAS </v>
      </c>
      <c r="D13181" t="str">
        <f>T("ROSAS               ")</f>
        <v xml:space="preserve">ROSAS               </v>
      </c>
      <c r="E13181" t="str">
        <f>T("MT ")</f>
        <v xml:space="preserve">MT </v>
      </c>
      <c r="F13181" t="str">
        <f>T("MOTOCICLETAS   ")</f>
        <v xml:space="preserve">MOTOCICLETAS   </v>
      </c>
      <c r="G13181" t="str">
        <f>T("De menos de 125,01 CENTIMETROS CUBICOS            ")</f>
        <v xml:space="preserve">De menos de 125,01 CENTIMETROS CUBICOS            </v>
      </c>
      <c r="H13181" t="str">
        <f>T("ELÉCTRICO                                         ")</f>
        <v xml:space="preserve">ELÉCTRICO                                         </v>
      </c>
      <c r="I13181">
        <v>3</v>
      </c>
    </row>
    <row r="13182" spans="1:9">
      <c r="A13182" t="str">
        <f>T("2018")</f>
        <v>2018</v>
      </c>
      <c r="B13182" t="str">
        <f>T("FISICO                                            ")</f>
        <v xml:space="preserve">FISICO                                            </v>
      </c>
      <c r="C13182" t="str">
        <f>T("SAN BLAS-CANILLEJAS ")</f>
        <v xml:space="preserve">SAN BLAS-CANILLEJAS </v>
      </c>
      <c r="D13182" t="str">
        <f>T("REJAS               ")</f>
        <v xml:space="preserve">REJAS               </v>
      </c>
      <c r="E13182" t="str">
        <f>T("MT ")</f>
        <v xml:space="preserve">MT </v>
      </c>
      <c r="F13182" t="str">
        <f>T("MOTOCICLETAS   ")</f>
        <v xml:space="preserve">MOTOCICLETAS   </v>
      </c>
      <c r="G13182" t="str">
        <f>T("De menos de 125,01 CENTIMETROS CUBICOS            ")</f>
        <v xml:space="preserve">De menos de 125,01 CENTIMETROS CUBICOS            </v>
      </c>
      <c r="H13182" t="str">
        <f>T("ELÉCTRICO                                         ")</f>
        <v xml:space="preserve">ELÉCTRICO                                         </v>
      </c>
      <c r="I13182">
        <v>1</v>
      </c>
    </row>
    <row r="13183" spans="1:9">
      <c r="A13183" t="str">
        <f>T("2018")</f>
        <v>2018</v>
      </c>
      <c r="B13183" t="str">
        <f>T("FISICO                                            ")</f>
        <v xml:space="preserve">FISICO                                            </v>
      </c>
      <c r="C13183" t="str">
        <f>T("SAN BLAS-CANILLEJAS ")</f>
        <v xml:space="preserve">SAN BLAS-CANILLEJAS </v>
      </c>
      <c r="D13183" t="str">
        <f>T("CANILLEJAS          ")</f>
        <v xml:space="preserve">CANILLEJAS          </v>
      </c>
      <c r="E13183" t="str">
        <f>T("MT ")</f>
        <v xml:space="preserve">MT </v>
      </c>
      <c r="F13183" t="str">
        <f>T("MOTOCICLETAS   ")</f>
        <v xml:space="preserve">MOTOCICLETAS   </v>
      </c>
      <c r="G13183" t="str">
        <f>T("De menos de 125,01 CENTIMETROS CUBICOS            ")</f>
        <v xml:space="preserve">De menos de 125,01 CENTIMETROS CUBICOS            </v>
      </c>
      <c r="H13183" t="str">
        <f>T("ELÉCTRICO                                         ")</f>
        <v xml:space="preserve">ELÉCTRICO                                         </v>
      </c>
      <c r="I13183">
        <v>3</v>
      </c>
    </row>
    <row r="13184" spans="1:9">
      <c r="A13184" t="str">
        <f>T("2018")</f>
        <v>2018</v>
      </c>
      <c r="B13184" t="str">
        <f>T("FISICO                                            ")</f>
        <v xml:space="preserve">FISICO                                            </v>
      </c>
      <c r="C13184" t="str">
        <f>T("SAN BLAS-CANILLEJAS ")</f>
        <v xml:space="preserve">SAN BLAS-CANILLEJAS </v>
      </c>
      <c r="D13184" t="str">
        <f>T("EL SALVADOR         ")</f>
        <v xml:space="preserve">EL SALVADOR         </v>
      </c>
      <c r="E13184" t="str">
        <f>T("MT ")</f>
        <v xml:space="preserve">MT </v>
      </c>
      <c r="F13184" t="str">
        <f>T("MOTOCICLETAS   ")</f>
        <v xml:space="preserve">MOTOCICLETAS   </v>
      </c>
      <c r="G13184" t="str">
        <f>T("De 500,01 a 1.000 CENTIMETROS CUBICOS             ")</f>
        <v xml:space="preserve">De 500,01 a 1.000 CENTIMETROS CUBICOS             </v>
      </c>
      <c r="H13184" t="str">
        <f>T("ELÉCTRICO                                         ")</f>
        <v xml:space="preserve">ELÉCTRICO                                         </v>
      </c>
      <c r="I13184">
        <v>1</v>
      </c>
    </row>
    <row r="13185" spans="1:9">
      <c r="A13185" t="str">
        <f>T("2018")</f>
        <v>2018</v>
      </c>
      <c r="B13185" t="str">
        <f>T("JURIDICO                                          ")</f>
        <v xml:space="preserve">JURIDICO                                          </v>
      </c>
      <c r="C13185" t="str">
        <f>T("SAN BLAS-CANILLEJAS ")</f>
        <v xml:space="preserve">SAN BLAS-CANILLEJAS </v>
      </c>
      <c r="D13185" t="str">
        <f>T("SIMANCAS            ")</f>
        <v xml:space="preserve">SIMANCAS            </v>
      </c>
      <c r="E13185" t="str">
        <f>T("MT ")</f>
        <v xml:space="preserve">MT </v>
      </c>
      <c r="F13185" t="str">
        <f>T("MOTOCICLETAS   ")</f>
        <v xml:space="preserve">MOTOCICLETAS   </v>
      </c>
      <c r="G13185" t="str">
        <f>T("De menos de 125,01 CENTIMETROS CUBICOS            ")</f>
        <v xml:space="preserve">De menos de 125,01 CENTIMETROS CUBICOS            </v>
      </c>
      <c r="H13185" t="str">
        <f>T("ELÉCTRICO                                         ")</f>
        <v xml:space="preserve">ELÉCTRICO                                         </v>
      </c>
      <c r="I13185">
        <v>54</v>
      </c>
    </row>
    <row r="13186" spans="1:9">
      <c r="A13186" t="str">
        <f>T("2018")</f>
        <v>2018</v>
      </c>
      <c r="B13186" t="str">
        <f>T("JURIDICO                                          ")</f>
        <v xml:space="preserve">JURIDICO                                          </v>
      </c>
      <c r="C13186" t="str">
        <f>T("SAN BLAS-CANILLEJAS ")</f>
        <v xml:space="preserve">SAN BLAS-CANILLEJAS </v>
      </c>
      <c r="D13186" t="str">
        <f>T("ROSAS               ")</f>
        <v xml:space="preserve">ROSAS               </v>
      </c>
      <c r="E13186" t="str">
        <f>T("MT ")</f>
        <v xml:space="preserve">MT </v>
      </c>
      <c r="F13186" t="str">
        <f>T("MOTOCICLETAS   ")</f>
        <v xml:space="preserve">MOTOCICLETAS   </v>
      </c>
      <c r="G13186" t="str">
        <f>T("De menos de 125,01 CENTIMETROS CUBICOS            ")</f>
        <v xml:space="preserve">De menos de 125,01 CENTIMETROS CUBICOS            </v>
      </c>
      <c r="H13186" t="str">
        <f>T("ELÉCTRICO                                         ")</f>
        <v xml:space="preserve">ELÉCTRICO                                         </v>
      </c>
      <c r="I13186">
        <v>1</v>
      </c>
    </row>
    <row r="13187" spans="1:9">
      <c r="A13187" t="str">
        <f>T("2018")</f>
        <v>2018</v>
      </c>
      <c r="B13187" t="str">
        <f>T("JURIDICO                                          ")</f>
        <v xml:space="preserve">JURIDICO                                          </v>
      </c>
      <c r="C13187" t="str">
        <f>T("SAN BLAS-CANILLEJAS ")</f>
        <v xml:space="preserve">SAN BLAS-CANILLEJAS </v>
      </c>
      <c r="D13187" t="str">
        <f>T("REJAS               ")</f>
        <v xml:space="preserve">REJAS               </v>
      </c>
      <c r="E13187" t="str">
        <f>T("MT ")</f>
        <v xml:space="preserve">MT </v>
      </c>
      <c r="F13187" t="str">
        <f>T("MOTOCICLETAS   ")</f>
        <v xml:space="preserve">MOTOCICLETAS   </v>
      </c>
      <c r="G13187" t="str">
        <f>T("De menos de 125,01 CENTIMETROS CUBICOS            ")</f>
        <v xml:space="preserve">De menos de 125,01 CENTIMETROS CUBICOS            </v>
      </c>
      <c r="H13187" t="str">
        <f>T("ELÉCTRICO                                         ")</f>
        <v xml:space="preserve">ELÉCTRICO                                         </v>
      </c>
      <c r="I13187">
        <v>1</v>
      </c>
    </row>
    <row r="13188" spans="1:9">
      <c r="A13188" t="str">
        <f>T("2018")</f>
        <v>2018</v>
      </c>
      <c r="B13188" t="str">
        <f>T("Entidad sin personalidad jurídica (art. 35.4 LGT) ")</f>
        <v xml:space="preserve">Entidad sin personalidad jurídica (art. 35.4 LGT) </v>
      </c>
      <c r="C13188" t="str">
        <f>T("SAN BLAS-CANILLEJAS ")</f>
        <v xml:space="preserve">SAN BLAS-CANILLEJAS </v>
      </c>
      <c r="D13188" t="str">
        <f>T("SIMANCAS            ")</f>
        <v xml:space="preserve">SIMANCAS            </v>
      </c>
      <c r="E13188" t="str">
        <f>T("MT ")</f>
        <v xml:space="preserve">MT </v>
      </c>
      <c r="F13188" t="str">
        <f>T("MOTOCICLETAS   ")</f>
        <v xml:space="preserve">MOTOCICLETAS   </v>
      </c>
      <c r="G13188" t="str">
        <f>T("De menos de 125,01 CENTIMETROS CUBICOS            ")</f>
        <v xml:space="preserve">De menos de 125,01 CENTIMETROS CUBICOS            </v>
      </c>
      <c r="H13188" t="str">
        <f>T("GASOLINA                                          ")</f>
        <v xml:space="preserve">GASOLINA                                          </v>
      </c>
      <c r="I13188">
        <v>5</v>
      </c>
    </row>
    <row r="13189" spans="1:9">
      <c r="A13189" t="str">
        <f>T("2018")</f>
        <v>2018</v>
      </c>
      <c r="B13189" t="str">
        <f>T("Entidad sin personalidad jurídica (art. 35.4 LGT) ")</f>
        <v xml:space="preserve">Entidad sin personalidad jurídica (art. 35.4 LGT) </v>
      </c>
      <c r="C13189" t="str">
        <f>T("SAN BLAS-CANILLEJAS ")</f>
        <v xml:space="preserve">SAN BLAS-CANILLEJAS </v>
      </c>
      <c r="D13189" t="str">
        <f>T("SIMANCAS            ")</f>
        <v xml:space="preserve">SIMANCAS            </v>
      </c>
      <c r="E13189" t="str">
        <f>T("MT ")</f>
        <v xml:space="preserve">MT </v>
      </c>
      <c r="F13189" t="str">
        <f>T("MOTOCICLETAS   ")</f>
        <v xml:space="preserve">MOTOCICLETAS   </v>
      </c>
      <c r="G13189" t="str">
        <f>T("De 250,01 a 500 CENTIMETROS CUBICOS               ")</f>
        <v xml:space="preserve">De 250,01 a 500 CENTIMETROS CUBICOS               </v>
      </c>
      <c r="H13189" t="str">
        <f>T("GASOLINA                                          ")</f>
        <v xml:space="preserve">GASOLINA                                          </v>
      </c>
      <c r="I13189">
        <v>1</v>
      </c>
    </row>
    <row r="13190" spans="1:9">
      <c r="A13190" t="str">
        <f>T("2018")</f>
        <v>2018</v>
      </c>
      <c r="B13190" t="str">
        <f>T("Entidad sin personalidad jurídica (art. 35.4 LGT) ")</f>
        <v xml:space="preserve">Entidad sin personalidad jurídica (art. 35.4 LGT) </v>
      </c>
      <c r="C13190" t="str">
        <f>T("SAN BLAS-CANILLEJAS ")</f>
        <v xml:space="preserve">SAN BLAS-CANILLEJAS </v>
      </c>
      <c r="D13190" t="str">
        <f>T("HELLIN              ")</f>
        <v xml:space="preserve">HELLIN              </v>
      </c>
      <c r="E13190" t="str">
        <f>T("MT ")</f>
        <v xml:space="preserve">MT </v>
      </c>
      <c r="F13190" t="str">
        <f>T("MOTOCICLETAS   ")</f>
        <v xml:space="preserve">MOTOCICLETAS   </v>
      </c>
      <c r="G13190" t="str">
        <f>T("De menos de 125,01 CENTIMETROS CUBICOS            ")</f>
        <v xml:space="preserve">De menos de 125,01 CENTIMETROS CUBICOS            </v>
      </c>
      <c r="H13190" t="str">
        <f>T("GASOLINA                                          ")</f>
        <v xml:space="preserve">GASOLINA                                          </v>
      </c>
      <c r="I13190">
        <v>1</v>
      </c>
    </row>
    <row r="13191" spans="1:9">
      <c r="A13191" t="str">
        <f>T("2018")</f>
        <v>2018</v>
      </c>
      <c r="B13191" t="str">
        <f>T("Entidad sin personalidad jurídica (art. 35.4 LGT) ")</f>
        <v xml:space="preserve">Entidad sin personalidad jurídica (art. 35.4 LGT) </v>
      </c>
      <c r="C13191" t="str">
        <f>T("SAN BLAS-CANILLEJAS ")</f>
        <v xml:space="preserve">SAN BLAS-CANILLEJAS </v>
      </c>
      <c r="D13191" t="str">
        <f>T("HELLIN              ")</f>
        <v xml:space="preserve">HELLIN              </v>
      </c>
      <c r="E13191" t="str">
        <f>T("MT ")</f>
        <v xml:space="preserve">MT </v>
      </c>
      <c r="F13191" t="str">
        <f>T("MOTOCICLETAS   ")</f>
        <v xml:space="preserve">MOTOCICLETAS   </v>
      </c>
      <c r="G13191" t="str">
        <f>T("De 125,01 a 250 CENTIMETROS CUBICOS               ")</f>
        <v xml:space="preserve">De 125,01 a 250 CENTIMETROS CUBICOS               </v>
      </c>
      <c r="H13191" t="str">
        <f>T("GASOLINA                                          ")</f>
        <v xml:space="preserve">GASOLINA                                          </v>
      </c>
      <c r="I13191">
        <v>1</v>
      </c>
    </row>
    <row r="13192" spans="1:9">
      <c r="A13192" t="str">
        <f>T("2018")</f>
        <v>2018</v>
      </c>
      <c r="B13192" t="str">
        <f>T("Entidad sin personalidad jurídica (art. 35.4 LGT) ")</f>
        <v xml:space="preserve">Entidad sin personalidad jurídica (art. 35.4 LGT) </v>
      </c>
      <c r="C13192" t="str">
        <f>T("SAN BLAS-CANILLEJAS ")</f>
        <v xml:space="preserve">SAN BLAS-CANILLEJAS </v>
      </c>
      <c r="D13192" t="str">
        <f>T("HELLIN              ")</f>
        <v xml:space="preserve">HELLIN              </v>
      </c>
      <c r="E13192" t="str">
        <f>T("MT ")</f>
        <v xml:space="preserve">MT </v>
      </c>
      <c r="F13192" t="str">
        <f>T("MOTOCICLETAS   ")</f>
        <v xml:space="preserve">MOTOCICLETAS   </v>
      </c>
      <c r="G13192" t="str">
        <f>T("De 500,01 a 1.000 CENTIMETROS CUBICOS             ")</f>
        <v xml:space="preserve">De 500,01 a 1.000 CENTIMETROS CUBICOS             </v>
      </c>
      <c r="H13192" t="str">
        <f>T("GASOLINA                                          ")</f>
        <v xml:space="preserve">GASOLINA                                          </v>
      </c>
      <c r="I13192">
        <v>1</v>
      </c>
    </row>
    <row r="13193" spans="1:9">
      <c r="A13193" t="str">
        <f>T("2018")</f>
        <v>2018</v>
      </c>
      <c r="B13193" t="str">
        <f>T("Entidad sin personalidad jurídica (art. 35.4 LGT) ")</f>
        <v xml:space="preserve">Entidad sin personalidad jurídica (art. 35.4 LGT) </v>
      </c>
      <c r="C13193" t="str">
        <f>T("SAN BLAS-CANILLEJAS ")</f>
        <v xml:space="preserve">SAN BLAS-CANILLEJAS </v>
      </c>
      <c r="D13193" t="str">
        <f>T("AMPOSTA             ")</f>
        <v xml:space="preserve">AMPOSTA             </v>
      </c>
      <c r="E13193" t="str">
        <f>T("MT ")</f>
        <v xml:space="preserve">MT </v>
      </c>
      <c r="F13193" t="str">
        <f>T("MOTOCICLETAS   ")</f>
        <v xml:space="preserve">MOTOCICLETAS   </v>
      </c>
      <c r="G13193" t="str">
        <f>T("De menos de 125,01 CENTIMETROS CUBICOS            ")</f>
        <v xml:space="preserve">De menos de 125,01 CENTIMETROS CUBICOS            </v>
      </c>
      <c r="H13193" t="str">
        <f>T("GASOLINA                                          ")</f>
        <v xml:space="preserve">GASOLINA                                          </v>
      </c>
      <c r="I13193">
        <v>2</v>
      </c>
    </row>
    <row r="13194" spans="1:9">
      <c r="A13194" t="str">
        <f>T("2018")</f>
        <v>2018</v>
      </c>
      <c r="B13194" t="str">
        <f>T("Entidad sin personalidad jurídica (art. 35.4 LGT) ")</f>
        <v xml:space="preserve">Entidad sin personalidad jurídica (art. 35.4 LGT) </v>
      </c>
      <c r="C13194" t="str">
        <f>T("SAN BLAS-CANILLEJAS ")</f>
        <v xml:space="preserve">SAN BLAS-CANILLEJAS </v>
      </c>
      <c r="D13194" t="str">
        <f>T("AMPOSTA             ")</f>
        <v xml:space="preserve">AMPOSTA             </v>
      </c>
      <c r="E13194" t="str">
        <f>T("MT ")</f>
        <v xml:space="preserve">MT </v>
      </c>
      <c r="F13194" t="str">
        <f>T("MOTOCICLETAS   ")</f>
        <v xml:space="preserve">MOTOCICLETAS   </v>
      </c>
      <c r="G13194" t="str">
        <f>T("De 125,01 a 250 CENTIMETROS CUBICOS               ")</f>
        <v xml:space="preserve">De 125,01 a 250 CENTIMETROS CUBICOS               </v>
      </c>
      <c r="H13194" t="str">
        <f>T("GASOLINA                                          ")</f>
        <v xml:space="preserve">GASOLINA                                          </v>
      </c>
      <c r="I13194">
        <v>2</v>
      </c>
    </row>
    <row r="13195" spans="1:9">
      <c r="A13195" t="str">
        <f>T("2018")</f>
        <v>2018</v>
      </c>
      <c r="B13195" t="str">
        <f>T("Entidad sin personalidad jurídica (art. 35.4 LGT) ")</f>
        <v xml:space="preserve">Entidad sin personalidad jurídica (art. 35.4 LGT) </v>
      </c>
      <c r="C13195" t="str">
        <f>T("SAN BLAS-CANILLEJAS ")</f>
        <v xml:space="preserve">SAN BLAS-CANILLEJAS </v>
      </c>
      <c r="D13195" t="str">
        <f>T("AMPOSTA             ")</f>
        <v xml:space="preserve">AMPOSTA             </v>
      </c>
      <c r="E13195" t="str">
        <f>T("MT ")</f>
        <v xml:space="preserve">MT </v>
      </c>
      <c r="F13195" t="str">
        <f>T("MOTOCICLETAS   ")</f>
        <v xml:space="preserve">MOTOCICLETAS   </v>
      </c>
      <c r="G13195" t="str">
        <f>T("De 250,01 a 500 CENTIMETROS CUBICOS               ")</f>
        <v xml:space="preserve">De 250,01 a 500 CENTIMETROS CUBICOS               </v>
      </c>
      <c r="H13195" t="str">
        <f>T("GASOLINA                                          ")</f>
        <v xml:space="preserve">GASOLINA                                          </v>
      </c>
      <c r="I13195">
        <v>2</v>
      </c>
    </row>
    <row r="13196" spans="1:9">
      <c r="A13196" t="str">
        <f>T("2018")</f>
        <v>2018</v>
      </c>
      <c r="B13196" t="str">
        <f>T("Entidad sin personalidad jurídica (art. 35.4 LGT) ")</f>
        <v xml:space="preserve">Entidad sin personalidad jurídica (art. 35.4 LGT) </v>
      </c>
      <c r="C13196" t="str">
        <f>T("SAN BLAS-CANILLEJAS ")</f>
        <v xml:space="preserve">SAN BLAS-CANILLEJAS </v>
      </c>
      <c r="D13196" t="str">
        <f>T("AMPOSTA             ")</f>
        <v xml:space="preserve">AMPOSTA             </v>
      </c>
      <c r="E13196" t="str">
        <f>T("MT ")</f>
        <v xml:space="preserve">MT </v>
      </c>
      <c r="F13196" t="str">
        <f>T("MOTOCICLETAS   ")</f>
        <v xml:space="preserve">MOTOCICLETAS   </v>
      </c>
      <c r="G13196" t="str">
        <f>T("De 500,01 a 1.000 CENTIMETROS CUBICOS             ")</f>
        <v xml:space="preserve">De 500,01 a 1.000 CENTIMETROS CUBICOS             </v>
      </c>
      <c r="H13196" t="str">
        <f>T("GASOLINA                                          ")</f>
        <v xml:space="preserve">GASOLINA                                          </v>
      </c>
      <c r="I13196">
        <v>1</v>
      </c>
    </row>
    <row r="13197" spans="1:9">
      <c r="A13197" t="str">
        <f>T("2018")</f>
        <v>2018</v>
      </c>
      <c r="B13197" t="str">
        <f>T("Entidad sin personalidad jurídica (art. 35.4 LGT) ")</f>
        <v xml:space="preserve">Entidad sin personalidad jurídica (art. 35.4 LGT) </v>
      </c>
      <c r="C13197" t="str">
        <f>T("SAN BLAS-CANILLEJAS ")</f>
        <v xml:space="preserve">SAN BLAS-CANILLEJAS </v>
      </c>
      <c r="D13197" t="str">
        <f>T("ARCOS               ")</f>
        <v xml:space="preserve">ARCOS               </v>
      </c>
      <c r="E13197" t="str">
        <f>T("MT ")</f>
        <v xml:space="preserve">MT </v>
      </c>
      <c r="F13197" t="str">
        <f>T("MOTOCICLETAS   ")</f>
        <v xml:space="preserve">MOTOCICLETAS   </v>
      </c>
      <c r="G13197" t="str">
        <f>T("De menos de 125,01 CENTIMETROS CUBICOS            ")</f>
        <v xml:space="preserve">De menos de 125,01 CENTIMETROS CUBICOS            </v>
      </c>
      <c r="H13197" t="str">
        <f>T("GASOLINA                                          ")</f>
        <v xml:space="preserve">GASOLINA                                          </v>
      </c>
      <c r="I13197">
        <v>4</v>
      </c>
    </row>
    <row r="13198" spans="1:9">
      <c r="A13198" t="str">
        <f>T("2018")</f>
        <v>2018</v>
      </c>
      <c r="B13198" t="str">
        <f>T("Entidad sin personalidad jurídica (art. 35.4 LGT) ")</f>
        <v xml:space="preserve">Entidad sin personalidad jurídica (art. 35.4 LGT) </v>
      </c>
      <c r="C13198" t="str">
        <f>T("SAN BLAS-CANILLEJAS ")</f>
        <v xml:space="preserve">SAN BLAS-CANILLEJAS </v>
      </c>
      <c r="D13198" t="str">
        <f>T("ARCOS               ")</f>
        <v xml:space="preserve">ARCOS               </v>
      </c>
      <c r="E13198" t="str">
        <f>T("MT ")</f>
        <v xml:space="preserve">MT </v>
      </c>
      <c r="F13198" t="str">
        <f>T("MOTOCICLETAS   ")</f>
        <v xml:space="preserve">MOTOCICLETAS   </v>
      </c>
      <c r="G13198" t="str">
        <f>T("De 125,01 a 250 CENTIMETROS CUBICOS               ")</f>
        <v xml:space="preserve">De 125,01 a 250 CENTIMETROS CUBICOS               </v>
      </c>
      <c r="H13198" t="str">
        <f>T("GASOLINA                                          ")</f>
        <v xml:space="preserve">GASOLINA                                          </v>
      </c>
      <c r="I13198">
        <v>4</v>
      </c>
    </row>
    <row r="13199" spans="1:9">
      <c r="A13199" t="str">
        <f>T("2018")</f>
        <v>2018</v>
      </c>
      <c r="B13199" t="str">
        <f>T("Entidad sin personalidad jurídica (art. 35.4 LGT) ")</f>
        <v xml:space="preserve">Entidad sin personalidad jurídica (art. 35.4 LGT) </v>
      </c>
      <c r="C13199" t="str">
        <f>T("SAN BLAS-CANILLEJAS ")</f>
        <v xml:space="preserve">SAN BLAS-CANILLEJAS </v>
      </c>
      <c r="D13199" t="str">
        <f>T("ARCOS               ")</f>
        <v xml:space="preserve">ARCOS               </v>
      </c>
      <c r="E13199" t="str">
        <f>T("MT ")</f>
        <v xml:space="preserve">MT </v>
      </c>
      <c r="F13199" t="str">
        <f>T("MOTOCICLETAS   ")</f>
        <v xml:space="preserve">MOTOCICLETAS   </v>
      </c>
      <c r="G13199" t="str">
        <f>T("De 250,01 a 500 CENTIMETROS CUBICOS               ")</f>
        <v xml:space="preserve">De 250,01 a 500 CENTIMETROS CUBICOS               </v>
      </c>
      <c r="H13199" t="str">
        <f>T("GASOLINA                                          ")</f>
        <v xml:space="preserve">GASOLINA                                          </v>
      </c>
      <c r="I13199">
        <v>2</v>
      </c>
    </row>
    <row r="13200" spans="1:9">
      <c r="A13200" t="str">
        <f>T("2018")</f>
        <v>2018</v>
      </c>
      <c r="B13200" t="str">
        <f>T("Entidad sin personalidad jurídica (art. 35.4 LGT) ")</f>
        <v xml:space="preserve">Entidad sin personalidad jurídica (art. 35.4 LGT) </v>
      </c>
      <c r="C13200" t="str">
        <f>T("SAN BLAS-CANILLEJAS ")</f>
        <v xml:space="preserve">SAN BLAS-CANILLEJAS </v>
      </c>
      <c r="D13200" t="str">
        <f>T("CANILLEJAS          ")</f>
        <v xml:space="preserve">CANILLEJAS          </v>
      </c>
      <c r="E13200" t="str">
        <f>T("MT ")</f>
        <v xml:space="preserve">MT </v>
      </c>
      <c r="F13200" t="str">
        <f>T("MOTOCICLETAS   ")</f>
        <v xml:space="preserve">MOTOCICLETAS   </v>
      </c>
      <c r="G13200" t="str">
        <f>T("De menos de 125,01 CENTIMETROS CUBICOS            ")</f>
        <v xml:space="preserve">De menos de 125,01 CENTIMETROS CUBICOS            </v>
      </c>
      <c r="H13200" t="str">
        <f>T("GASOLINA                                          ")</f>
        <v xml:space="preserve">GASOLINA                                          </v>
      </c>
      <c r="I13200">
        <v>2</v>
      </c>
    </row>
    <row r="13201" spans="1:9">
      <c r="A13201" t="str">
        <f>T("2018")</f>
        <v>2018</v>
      </c>
      <c r="B13201" t="str">
        <f>T("Entidad sin personalidad jurídica (art. 35.4 LGT) ")</f>
        <v xml:space="preserve">Entidad sin personalidad jurídica (art. 35.4 LGT) </v>
      </c>
      <c r="C13201" t="str">
        <f>T("SAN BLAS-CANILLEJAS ")</f>
        <v xml:space="preserve">SAN BLAS-CANILLEJAS </v>
      </c>
      <c r="D13201" t="str">
        <f>T("CANILLEJAS          ")</f>
        <v xml:space="preserve">CANILLEJAS          </v>
      </c>
      <c r="E13201" t="str">
        <f>T("MT ")</f>
        <v xml:space="preserve">MT </v>
      </c>
      <c r="F13201" t="str">
        <f>T("MOTOCICLETAS   ")</f>
        <v xml:space="preserve">MOTOCICLETAS   </v>
      </c>
      <c r="G13201" t="str">
        <f>T("De 125,01 a 250 CENTIMETROS CUBICOS               ")</f>
        <v xml:space="preserve">De 125,01 a 250 CENTIMETROS CUBICOS               </v>
      </c>
      <c r="H13201" t="str">
        <f>T("GASOLINA                                          ")</f>
        <v xml:space="preserve">GASOLINA                                          </v>
      </c>
      <c r="I13201">
        <v>3</v>
      </c>
    </row>
    <row r="13202" spans="1:9">
      <c r="A13202" t="str">
        <f>T("2018")</f>
        <v>2018</v>
      </c>
      <c r="B13202" t="str">
        <f>T("Entidad sin personalidad jurídica (art. 35.4 LGT) ")</f>
        <v xml:space="preserve">Entidad sin personalidad jurídica (art. 35.4 LGT) </v>
      </c>
      <c r="C13202" t="str">
        <f>T("SAN BLAS-CANILLEJAS ")</f>
        <v xml:space="preserve">SAN BLAS-CANILLEJAS </v>
      </c>
      <c r="D13202" t="str">
        <f>T("CANILLEJAS          ")</f>
        <v xml:space="preserve">CANILLEJAS          </v>
      </c>
      <c r="E13202" t="str">
        <f>T("MT ")</f>
        <v xml:space="preserve">MT </v>
      </c>
      <c r="F13202" t="str">
        <f>T("MOTOCICLETAS   ")</f>
        <v xml:space="preserve">MOTOCICLETAS   </v>
      </c>
      <c r="G13202" t="str">
        <f>T("De 500,01 a 1.000 CENTIMETROS CUBICOS             ")</f>
        <v xml:space="preserve">De 500,01 a 1.000 CENTIMETROS CUBICOS             </v>
      </c>
      <c r="H13202" t="str">
        <f>T("GASOLINA                                          ")</f>
        <v xml:space="preserve">GASOLINA                                          </v>
      </c>
      <c r="I13202">
        <v>2</v>
      </c>
    </row>
    <row r="13203" spans="1:9">
      <c r="A13203" t="str">
        <f>T("2018")</f>
        <v>2018</v>
      </c>
      <c r="B13203" t="str">
        <f>T("Entidad sin personalidad jurídica (art. 35.4 LGT) ")</f>
        <v xml:space="preserve">Entidad sin personalidad jurídica (art. 35.4 LGT) </v>
      </c>
      <c r="C13203" t="str">
        <f>T("SAN BLAS-CANILLEJAS ")</f>
        <v xml:space="preserve">SAN BLAS-CANILLEJAS </v>
      </c>
      <c r="D13203" t="str">
        <f>T("EL SALVADOR         ")</f>
        <v xml:space="preserve">EL SALVADOR         </v>
      </c>
      <c r="E13203" t="str">
        <f>T("MT ")</f>
        <v xml:space="preserve">MT </v>
      </c>
      <c r="F13203" t="str">
        <f>T("MOTOCICLETAS   ")</f>
        <v xml:space="preserve">MOTOCICLETAS   </v>
      </c>
      <c r="G13203" t="str">
        <f>T("De menos de 125,01 CENTIMETROS CUBICOS            ")</f>
        <v xml:space="preserve">De menos de 125,01 CENTIMETROS CUBICOS            </v>
      </c>
      <c r="H13203" t="str">
        <f>T("GASOLINA                                          ")</f>
        <v xml:space="preserve">GASOLINA                                          </v>
      </c>
      <c r="I13203">
        <v>2</v>
      </c>
    </row>
    <row r="13204" spans="1:9">
      <c r="A13204" t="str">
        <f>T("2018")</f>
        <v>2018</v>
      </c>
      <c r="B13204" t="str">
        <f>T("Entidad sin personalidad jurídica (art. 35.4 LGT) ")</f>
        <v xml:space="preserve">Entidad sin personalidad jurídica (art. 35.4 LGT) </v>
      </c>
      <c r="C13204" t="str">
        <f>T("SAN BLAS-CANILLEJAS ")</f>
        <v xml:space="preserve">SAN BLAS-CANILLEJAS </v>
      </c>
      <c r="D13204" t="str">
        <f>T("EL SALVADOR         ")</f>
        <v xml:space="preserve">EL SALVADOR         </v>
      </c>
      <c r="E13204" t="str">
        <f>T("MT ")</f>
        <v xml:space="preserve">MT </v>
      </c>
      <c r="F13204" t="str">
        <f>T("MOTOCICLETAS   ")</f>
        <v xml:space="preserve">MOTOCICLETAS   </v>
      </c>
      <c r="G13204" t="str">
        <f>T("De 125,01 a 250 CENTIMETROS CUBICOS               ")</f>
        <v xml:space="preserve">De 125,01 a 250 CENTIMETROS CUBICOS               </v>
      </c>
      <c r="H13204" t="str">
        <f>T("GASOLINA                                          ")</f>
        <v xml:space="preserve">GASOLINA                                          </v>
      </c>
      <c r="I13204">
        <v>2</v>
      </c>
    </row>
    <row r="13205" spans="1:9">
      <c r="A13205" t="str">
        <f>T("2018")</f>
        <v>2018</v>
      </c>
      <c r="B13205" t="str">
        <f>T("Entidad sin personalidad jurídica (art. 35.4 LGT) ")</f>
        <v xml:space="preserve">Entidad sin personalidad jurídica (art. 35.4 LGT) </v>
      </c>
      <c r="C13205" t="str">
        <f>T("SAN BLAS-CANILLEJAS ")</f>
        <v xml:space="preserve">SAN BLAS-CANILLEJAS </v>
      </c>
      <c r="D13205" t="str">
        <f>T("EL SALVADOR         ")</f>
        <v xml:space="preserve">EL SALVADOR         </v>
      </c>
      <c r="E13205" t="str">
        <f>T("MT ")</f>
        <v xml:space="preserve">MT </v>
      </c>
      <c r="F13205" t="str">
        <f>T("MOTOCICLETAS   ")</f>
        <v xml:space="preserve">MOTOCICLETAS   </v>
      </c>
      <c r="G13205" t="str">
        <f>T("De 250,01 a 500 CENTIMETROS CUBICOS               ")</f>
        <v xml:space="preserve">De 250,01 a 500 CENTIMETROS CUBICOS               </v>
      </c>
      <c r="H13205" t="str">
        <f>T("GASOLINA                                          ")</f>
        <v xml:space="preserve">GASOLINA                                          </v>
      </c>
      <c r="I13205">
        <v>2</v>
      </c>
    </row>
    <row r="13206" spans="1:9">
      <c r="A13206" t="str">
        <f>T("2018")</f>
        <v>2018</v>
      </c>
      <c r="B13206" t="str">
        <f>T("FISICO                                            ")</f>
        <v xml:space="preserve">FISICO                                            </v>
      </c>
      <c r="C13206" t="str">
        <f>T("SAN BLAS-CANILLEJAS ")</f>
        <v xml:space="preserve">SAN BLAS-CANILLEJAS </v>
      </c>
      <c r="D13206" t="str">
        <f>T("SIN BARRIO          ")</f>
        <v xml:space="preserve">SIN BARRIO          </v>
      </c>
      <c r="E13206" t="str">
        <f>T("MT ")</f>
        <v xml:space="preserve">MT </v>
      </c>
      <c r="F13206" t="str">
        <f>T("MOTOCICLETAS   ")</f>
        <v xml:space="preserve">MOTOCICLETAS   </v>
      </c>
      <c r="G13206" t="str">
        <f>T("De menos de 125,01 CENTIMETROS CUBICOS            ")</f>
        <v xml:space="preserve">De menos de 125,01 CENTIMETROS CUBICOS            </v>
      </c>
      <c r="H13206" t="str">
        <f>T("GASOLINA                                          ")</f>
        <v xml:space="preserve">GASOLINA                                          </v>
      </c>
      <c r="I13206">
        <v>4</v>
      </c>
    </row>
    <row r="13207" spans="1:9">
      <c r="A13207" t="str">
        <f>T("2018")</f>
        <v>2018</v>
      </c>
      <c r="B13207" t="str">
        <f>T("FISICO                                            ")</f>
        <v xml:space="preserve">FISICO                                            </v>
      </c>
      <c r="C13207" t="str">
        <f>T("SAN BLAS-CANILLEJAS ")</f>
        <v xml:space="preserve">SAN BLAS-CANILLEJAS </v>
      </c>
      <c r="D13207" t="str">
        <f>T("SIN BARRIO          ")</f>
        <v xml:space="preserve">SIN BARRIO          </v>
      </c>
      <c r="E13207" t="str">
        <f>T("MT ")</f>
        <v xml:space="preserve">MT </v>
      </c>
      <c r="F13207" t="str">
        <f>T("MOTOCICLETAS   ")</f>
        <v xml:space="preserve">MOTOCICLETAS   </v>
      </c>
      <c r="G13207" t="str">
        <f>T("De 125,01 a 250 CENTIMETROS CUBICOS               ")</f>
        <v xml:space="preserve">De 125,01 a 250 CENTIMETROS CUBICOS               </v>
      </c>
      <c r="H13207" t="str">
        <f>T("GASOLINA                                          ")</f>
        <v xml:space="preserve">GASOLINA                                          </v>
      </c>
      <c r="I13207">
        <v>4</v>
      </c>
    </row>
    <row r="13208" spans="1:9">
      <c r="A13208" t="str">
        <f>T("2018")</f>
        <v>2018</v>
      </c>
      <c r="B13208" t="str">
        <f>T("FISICO                                            ")</f>
        <v xml:space="preserve">FISICO                                            </v>
      </c>
      <c r="C13208" t="str">
        <f>T("SAN BLAS-CANILLEJAS ")</f>
        <v xml:space="preserve">SAN BLAS-CANILLEJAS </v>
      </c>
      <c r="D13208" t="str">
        <f>T("SIN BARRIO          ")</f>
        <v xml:space="preserve">SIN BARRIO          </v>
      </c>
      <c r="E13208" t="str">
        <f>T("MT ")</f>
        <v xml:space="preserve">MT </v>
      </c>
      <c r="F13208" t="str">
        <f>T("MOTOCICLETAS   ")</f>
        <v xml:space="preserve">MOTOCICLETAS   </v>
      </c>
      <c r="G13208" t="str">
        <f>T("De 250,01 a 500 CENTIMETROS CUBICOS               ")</f>
        <v xml:space="preserve">De 250,01 a 500 CENTIMETROS CUBICOS               </v>
      </c>
      <c r="H13208" t="str">
        <f>T("GASOLINA                                          ")</f>
        <v xml:space="preserve">GASOLINA                                          </v>
      </c>
      <c r="I13208">
        <v>5</v>
      </c>
    </row>
    <row r="13209" spans="1:9">
      <c r="A13209" t="str">
        <f>T("2018")</f>
        <v>2018</v>
      </c>
      <c r="B13209" t="str">
        <f>T("FISICO                                            ")</f>
        <v xml:space="preserve">FISICO                                            </v>
      </c>
      <c r="C13209" t="str">
        <f>T("SAN BLAS-CANILLEJAS ")</f>
        <v xml:space="preserve">SAN BLAS-CANILLEJAS </v>
      </c>
      <c r="D13209" t="str">
        <f>T("SIN BARRIO          ")</f>
        <v xml:space="preserve">SIN BARRIO          </v>
      </c>
      <c r="E13209" t="str">
        <f>T("MT ")</f>
        <v xml:space="preserve">MT </v>
      </c>
      <c r="F13209" t="str">
        <f>T("MOTOCICLETAS   ")</f>
        <v xml:space="preserve">MOTOCICLETAS   </v>
      </c>
      <c r="G13209" t="str">
        <f>T("De 500,01 a 1.000 CENTIMETROS CUBICOS             ")</f>
        <v xml:space="preserve">De 500,01 a 1.000 CENTIMETROS CUBICOS             </v>
      </c>
      <c r="H13209" t="str">
        <f>T("GASOLINA                                          ")</f>
        <v xml:space="preserve">GASOLINA                                          </v>
      </c>
      <c r="I13209">
        <v>7</v>
      </c>
    </row>
    <row r="13210" spans="1:9">
      <c r="A13210" t="str">
        <f>T("2018")</f>
        <v>2018</v>
      </c>
      <c r="B13210" t="str">
        <f>T("FISICO                                            ")</f>
        <v xml:space="preserve">FISICO                                            </v>
      </c>
      <c r="C13210" t="str">
        <f>T("SAN BLAS-CANILLEJAS ")</f>
        <v xml:space="preserve">SAN BLAS-CANILLEJAS </v>
      </c>
      <c r="D13210" t="str">
        <f>T("SIN BARRIO          ")</f>
        <v xml:space="preserve">SIN BARRIO          </v>
      </c>
      <c r="E13210" t="str">
        <f>T("MT ")</f>
        <v xml:space="preserve">MT </v>
      </c>
      <c r="F13210" t="str">
        <f>T("MOTOCICLETAS   ")</f>
        <v xml:space="preserve">MOTOCICLETAS   </v>
      </c>
      <c r="G13210" t="str">
        <f>T("De 1.000,01 CENTIMETROS CUBICOS en adelante       ")</f>
        <v xml:space="preserve">De 1.000,01 CENTIMETROS CUBICOS en adelante       </v>
      </c>
      <c r="H13210" t="str">
        <f>T("GASOLINA                                          ")</f>
        <v xml:space="preserve">GASOLINA                                          </v>
      </c>
      <c r="I13210">
        <v>2</v>
      </c>
    </row>
    <row r="13211" spans="1:9">
      <c r="A13211" t="str">
        <f>T("2018")</f>
        <v>2018</v>
      </c>
      <c r="B13211" t="str">
        <f>T("FISICO                                            ")</f>
        <v xml:space="preserve">FISICO                                            </v>
      </c>
      <c r="C13211" t="str">
        <f>T("SAN BLAS-CANILLEJAS ")</f>
        <v xml:space="preserve">SAN BLAS-CANILLEJAS </v>
      </c>
      <c r="D13211" t="str">
        <f>T("SIMANCAS            ")</f>
        <v xml:space="preserve">SIMANCAS            </v>
      </c>
      <c r="E13211" t="str">
        <f>T("MT ")</f>
        <v xml:space="preserve">MT </v>
      </c>
      <c r="F13211" t="str">
        <f>T("MOTOCICLETAS   ")</f>
        <v xml:space="preserve">MOTOCICLETAS   </v>
      </c>
      <c r="G13211" t="str">
        <f>T("De menos de 125,01 CENTIMETROS CUBICOS            ")</f>
        <v xml:space="preserve">De menos de 125,01 CENTIMETROS CUBICOS            </v>
      </c>
      <c r="H13211" t="str">
        <f>T("GASOLINA                                          ")</f>
        <v xml:space="preserve">GASOLINA                                          </v>
      </c>
      <c r="I13211">
        <v>434</v>
      </c>
    </row>
    <row r="13212" spans="1:9">
      <c r="A13212" t="str">
        <f>T("2018")</f>
        <v>2018</v>
      </c>
      <c r="B13212" t="str">
        <f>T("FISICO                                            ")</f>
        <v xml:space="preserve">FISICO                                            </v>
      </c>
      <c r="C13212" t="str">
        <f>T("SAN BLAS-CANILLEJAS ")</f>
        <v xml:space="preserve">SAN BLAS-CANILLEJAS </v>
      </c>
      <c r="D13212" t="str">
        <f>T("SIMANCAS            ")</f>
        <v xml:space="preserve">SIMANCAS            </v>
      </c>
      <c r="E13212" t="str">
        <f>T("MT ")</f>
        <v xml:space="preserve">MT </v>
      </c>
      <c r="F13212" t="str">
        <f>T("MOTOCICLETAS   ")</f>
        <v xml:space="preserve">MOTOCICLETAS   </v>
      </c>
      <c r="G13212" t="str">
        <f>T("De 125,01 a 250 CENTIMETROS CUBICOS               ")</f>
        <v xml:space="preserve">De 125,01 a 250 CENTIMETROS CUBICOS               </v>
      </c>
      <c r="H13212" t="str">
        <f>T("GASOLINA                                          ")</f>
        <v xml:space="preserve">GASOLINA                                          </v>
      </c>
      <c r="I13212">
        <v>137</v>
      </c>
    </row>
    <row r="13213" spans="1:9">
      <c r="A13213" t="str">
        <f>T("2018")</f>
        <v>2018</v>
      </c>
      <c r="B13213" t="str">
        <f>T("FISICO                                            ")</f>
        <v xml:space="preserve">FISICO                                            </v>
      </c>
      <c r="C13213" t="str">
        <f>T("SAN BLAS-CANILLEJAS ")</f>
        <v xml:space="preserve">SAN BLAS-CANILLEJAS </v>
      </c>
      <c r="D13213" t="str">
        <f>T("SIMANCAS            ")</f>
        <v xml:space="preserve">SIMANCAS            </v>
      </c>
      <c r="E13213" t="str">
        <f>T("MT ")</f>
        <v xml:space="preserve">MT </v>
      </c>
      <c r="F13213" t="str">
        <f>T("MOTOCICLETAS   ")</f>
        <v xml:space="preserve">MOTOCICLETAS   </v>
      </c>
      <c r="G13213" t="str">
        <f>T("De 250,01 a 500 CENTIMETROS CUBICOS               ")</f>
        <v xml:space="preserve">De 250,01 a 500 CENTIMETROS CUBICOS               </v>
      </c>
      <c r="H13213" t="str">
        <f>T("GASOLINA                                          ")</f>
        <v xml:space="preserve">GASOLINA                                          </v>
      </c>
      <c r="I13213">
        <v>99</v>
      </c>
    </row>
    <row r="13214" spans="1:9">
      <c r="A13214" t="str">
        <f>T("2018")</f>
        <v>2018</v>
      </c>
      <c r="B13214" t="str">
        <f>T("FISICO                                            ")</f>
        <v xml:space="preserve">FISICO                                            </v>
      </c>
      <c r="C13214" t="str">
        <f>T("SAN BLAS-CANILLEJAS ")</f>
        <v xml:space="preserve">SAN BLAS-CANILLEJAS </v>
      </c>
      <c r="D13214" t="str">
        <f>T("SIMANCAS            ")</f>
        <v xml:space="preserve">SIMANCAS            </v>
      </c>
      <c r="E13214" t="str">
        <f>T("MT ")</f>
        <v xml:space="preserve">MT </v>
      </c>
      <c r="F13214" t="str">
        <f>T("MOTOCICLETAS   ")</f>
        <v xml:space="preserve">MOTOCICLETAS   </v>
      </c>
      <c r="G13214" t="str">
        <f>T("De 500,01 a 1.000 CENTIMETROS CUBICOS             ")</f>
        <v xml:space="preserve">De 500,01 a 1.000 CENTIMETROS CUBICOS             </v>
      </c>
      <c r="H13214" t="str">
        <f>T("GASOLINA                                          ")</f>
        <v xml:space="preserve">GASOLINA                                          </v>
      </c>
      <c r="I13214">
        <v>235</v>
      </c>
    </row>
    <row r="13215" spans="1:9">
      <c r="A13215" t="str">
        <f>T("2018")</f>
        <v>2018</v>
      </c>
      <c r="B13215" t="str">
        <f>T("FISICO                                            ")</f>
        <v xml:space="preserve">FISICO                                            </v>
      </c>
      <c r="C13215" t="str">
        <f>T("SAN BLAS-CANILLEJAS ")</f>
        <v xml:space="preserve">SAN BLAS-CANILLEJAS </v>
      </c>
      <c r="D13215" t="str">
        <f>T("SIMANCAS            ")</f>
        <v xml:space="preserve">SIMANCAS            </v>
      </c>
      <c r="E13215" t="str">
        <f>T("MT ")</f>
        <v xml:space="preserve">MT </v>
      </c>
      <c r="F13215" t="str">
        <f>T("MOTOCICLETAS   ")</f>
        <v xml:space="preserve">MOTOCICLETAS   </v>
      </c>
      <c r="G13215" t="str">
        <f>T("De 1.000,01 CENTIMETROS CUBICOS en adelante       ")</f>
        <v xml:space="preserve">De 1.000,01 CENTIMETROS CUBICOS en adelante       </v>
      </c>
      <c r="H13215" t="str">
        <f>T("GASOLINA                                          ")</f>
        <v xml:space="preserve">GASOLINA                                          </v>
      </c>
      <c r="I13215">
        <v>50</v>
      </c>
    </row>
    <row r="13216" spans="1:9">
      <c r="A13216" t="str">
        <f>T("2018")</f>
        <v>2018</v>
      </c>
      <c r="B13216" t="str">
        <f>T("FISICO                                            ")</f>
        <v xml:space="preserve">FISICO                                            </v>
      </c>
      <c r="C13216" t="str">
        <f>T("SAN BLAS-CANILLEJAS ")</f>
        <v xml:space="preserve">SAN BLAS-CANILLEJAS </v>
      </c>
      <c r="D13216" t="str">
        <f>T("HELLIN              ")</f>
        <v xml:space="preserve">HELLIN              </v>
      </c>
      <c r="E13216" t="str">
        <f>T("MT ")</f>
        <v xml:space="preserve">MT </v>
      </c>
      <c r="F13216" t="str">
        <f>T("MOTOCICLETAS   ")</f>
        <v xml:space="preserve">MOTOCICLETAS   </v>
      </c>
      <c r="G13216" t="str">
        <f>T("De menos de 125,01 CENTIMETROS CUBICOS            ")</f>
        <v xml:space="preserve">De menos de 125,01 CENTIMETROS CUBICOS            </v>
      </c>
      <c r="H13216" t="str">
        <f>T("GASOLINA                                          ")</f>
        <v xml:space="preserve">GASOLINA                                          </v>
      </c>
      <c r="I13216">
        <v>108</v>
      </c>
    </row>
    <row r="13217" spans="1:9">
      <c r="A13217" t="str">
        <f>T("2018")</f>
        <v>2018</v>
      </c>
      <c r="B13217" t="str">
        <f>T("FISICO                                            ")</f>
        <v xml:space="preserve">FISICO                                            </v>
      </c>
      <c r="C13217" t="str">
        <f>T("SAN BLAS-CANILLEJAS ")</f>
        <v xml:space="preserve">SAN BLAS-CANILLEJAS </v>
      </c>
      <c r="D13217" t="str">
        <f>T("HELLIN              ")</f>
        <v xml:space="preserve">HELLIN              </v>
      </c>
      <c r="E13217" t="str">
        <f>T("MT ")</f>
        <v xml:space="preserve">MT </v>
      </c>
      <c r="F13217" t="str">
        <f>T("MOTOCICLETAS   ")</f>
        <v xml:space="preserve">MOTOCICLETAS   </v>
      </c>
      <c r="G13217" t="str">
        <f>T("De 125,01 a 250 CENTIMETROS CUBICOS               ")</f>
        <v xml:space="preserve">De 125,01 a 250 CENTIMETROS CUBICOS               </v>
      </c>
      <c r="H13217" t="str">
        <f>T("GASOLINA                                          ")</f>
        <v xml:space="preserve">GASOLINA                                          </v>
      </c>
      <c r="I13217">
        <v>36</v>
      </c>
    </row>
    <row r="13218" spans="1:9">
      <c r="A13218" t="str">
        <f>T("2018")</f>
        <v>2018</v>
      </c>
      <c r="B13218" t="str">
        <f>T("FISICO                                            ")</f>
        <v xml:space="preserve">FISICO                                            </v>
      </c>
      <c r="C13218" t="str">
        <f>T("SAN BLAS-CANILLEJAS ")</f>
        <v xml:space="preserve">SAN BLAS-CANILLEJAS </v>
      </c>
      <c r="D13218" t="str">
        <f>T("HELLIN              ")</f>
        <v xml:space="preserve">HELLIN              </v>
      </c>
      <c r="E13218" t="str">
        <f>T("MT ")</f>
        <v xml:space="preserve">MT </v>
      </c>
      <c r="F13218" t="str">
        <f>T("MOTOCICLETAS   ")</f>
        <v xml:space="preserve">MOTOCICLETAS   </v>
      </c>
      <c r="G13218" t="str">
        <f>T("De 250,01 a 500 CENTIMETROS CUBICOS               ")</f>
        <v xml:space="preserve">De 250,01 a 500 CENTIMETROS CUBICOS               </v>
      </c>
      <c r="H13218" t="str">
        <f>T("GASOLINA                                          ")</f>
        <v xml:space="preserve">GASOLINA                                          </v>
      </c>
      <c r="I13218">
        <v>27</v>
      </c>
    </row>
    <row r="13219" spans="1:9">
      <c r="A13219" t="str">
        <f>T("2018")</f>
        <v>2018</v>
      </c>
      <c r="B13219" t="str">
        <f>T("FISICO                                            ")</f>
        <v xml:space="preserve">FISICO                                            </v>
      </c>
      <c r="C13219" t="str">
        <f>T("SAN BLAS-CANILLEJAS ")</f>
        <v xml:space="preserve">SAN BLAS-CANILLEJAS </v>
      </c>
      <c r="D13219" t="str">
        <f>T("HELLIN              ")</f>
        <v xml:space="preserve">HELLIN              </v>
      </c>
      <c r="E13219" t="str">
        <f>T("MT ")</f>
        <v xml:space="preserve">MT </v>
      </c>
      <c r="F13219" t="str">
        <f>T("MOTOCICLETAS   ")</f>
        <v xml:space="preserve">MOTOCICLETAS   </v>
      </c>
      <c r="G13219" t="str">
        <f>T("De 500,01 a 1.000 CENTIMETROS CUBICOS             ")</f>
        <v xml:space="preserve">De 500,01 a 1.000 CENTIMETROS CUBICOS             </v>
      </c>
      <c r="H13219" t="str">
        <f>T("GASOLINA                                          ")</f>
        <v xml:space="preserve">GASOLINA                                          </v>
      </c>
      <c r="I13219">
        <v>76</v>
      </c>
    </row>
    <row r="13220" spans="1:9">
      <c r="A13220" t="str">
        <f>T("2018")</f>
        <v>2018</v>
      </c>
      <c r="B13220" t="str">
        <f>T("FISICO                                            ")</f>
        <v xml:space="preserve">FISICO                                            </v>
      </c>
      <c r="C13220" t="str">
        <f>T("SAN BLAS-CANILLEJAS ")</f>
        <v xml:space="preserve">SAN BLAS-CANILLEJAS </v>
      </c>
      <c r="D13220" t="str">
        <f>T("HELLIN              ")</f>
        <v xml:space="preserve">HELLIN              </v>
      </c>
      <c r="E13220" t="str">
        <f>T("MT ")</f>
        <v xml:space="preserve">MT </v>
      </c>
      <c r="F13220" t="str">
        <f>T("MOTOCICLETAS   ")</f>
        <v xml:space="preserve">MOTOCICLETAS   </v>
      </c>
      <c r="G13220" t="str">
        <f>T("De 1.000,01 CENTIMETROS CUBICOS en adelante       ")</f>
        <v xml:space="preserve">De 1.000,01 CENTIMETROS CUBICOS en adelante       </v>
      </c>
      <c r="H13220" t="str">
        <f>T("GASOLINA                                          ")</f>
        <v xml:space="preserve">GASOLINA                                          </v>
      </c>
      <c r="I13220">
        <v>11</v>
      </c>
    </row>
    <row r="13221" spans="1:9">
      <c r="A13221" t="str">
        <f>T("2018")</f>
        <v>2018</v>
      </c>
      <c r="B13221" t="str">
        <f>T("FISICO                                            ")</f>
        <v xml:space="preserve">FISICO                                            </v>
      </c>
      <c r="C13221" t="str">
        <f>T("SAN BLAS-CANILLEJAS ")</f>
        <v xml:space="preserve">SAN BLAS-CANILLEJAS </v>
      </c>
      <c r="D13221" t="str">
        <f>T("AMPOSTA             ")</f>
        <v xml:space="preserve">AMPOSTA             </v>
      </c>
      <c r="E13221" t="str">
        <f>T("MT ")</f>
        <v xml:space="preserve">MT </v>
      </c>
      <c r="F13221" t="str">
        <f>T("MOTOCICLETAS   ")</f>
        <v xml:space="preserve">MOTOCICLETAS   </v>
      </c>
      <c r="G13221" t="str">
        <f>T("De menos de 125,01 CENTIMETROS CUBICOS            ")</f>
        <v xml:space="preserve">De menos de 125,01 CENTIMETROS CUBICOS            </v>
      </c>
      <c r="H13221" t="str">
        <f>T("GASOLINA                                          ")</f>
        <v xml:space="preserve">GASOLINA                                          </v>
      </c>
      <c r="I13221">
        <v>89</v>
      </c>
    </row>
    <row r="13222" spans="1:9">
      <c r="A13222" t="str">
        <f>T("2018")</f>
        <v>2018</v>
      </c>
      <c r="B13222" t="str">
        <f>T("FISICO                                            ")</f>
        <v xml:space="preserve">FISICO                                            </v>
      </c>
      <c r="C13222" t="str">
        <f>T("SAN BLAS-CANILLEJAS ")</f>
        <v xml:space="preserve">SAN BLAS-CANILLEJAS </v>
      </c>
      <c r="D13222" t="str">
        <f>T("AMPOSTA             ")</f>
        <v xml:space="preserve">AMPOSTA             </v>
      </c>
      <c r="E13222" t="str">
        <f>T("MT ")</f>
        <v xml:space="preserve">MT </v>
      </c>
      <c r="F13222" t="str">
        <f>T("MOTOCICLETAS   ")</f>
        <v xml:space="preserve">MOTOCICLETAS   </v>
      </c>
      <c r="G13222" t="str">
        <f>T("De 125,01 a 250 CENTIMETROS CUBICOS               ")</f>
        <v xml:space="preserve">De 125,01 a 250 CENTIMETROS CUBICOS               </v>
      </c>
      <c r="H13222" t="str">
        <f>T("GASOLINA                                          ")</f>
        <v xml:space="preserve">GASOLINA                                          </v>
      </c>
      <c r="I13222">
        <v>39</v>
      </c>
    </row>
    <row r="13223" spans="1:9">
      <c r="A13223" t="str">
        <f>T("2018")</f>
        <v>2018</v>
      </c>
      <c r="B13223" t="str">
        <f>T("FISICO                                            ")</f>
        <v xml:space="preserve">FISICO                                            </v>
      </c>
      <c r="C13223" t="str">
        <f>T("SAN BLAS-CANILLEJAS ")</f>
        <v xml:space="preserve">SAN BLAS-CANILLEJAS </v>
      </c>
      <c r="D13223" t="str">
        <f>T("AMPOSTA             ")</f>
        <v xml:space="preserve">AMPOSTA             </v>
      </c>
      <c r="E13223" t="str">
        <f>T("MT ")</f>
        <v xml:space="preserve">MT </v>
      </c>
      <c r="F13223" t="str">
        <f>T("MOTOCICLETAS   ")</f>
        <v xml:space="preserve">MOTOCICLETAS   </v>
      </c>
      <c r="G13223" t="str">
        <f>T("De 250,01 a 500 CENTIMETROS CUBICOS               ")</f>
        <v xml:space="preserve">De 250,01 a 500 CENTIMETROS CUBICOS               </v>
      </c>
      <c r="H13223" t="str">
        <f>T("GASOLINA                                          ")</f>
        <v xml:space="preserve">GASOLINA                                          </v>
      </c>
      <c r="I13223">
        <v>11</v>
      </c>
    </row>
    <row r="13224" spans="1:9">
      <c r="A13224" t="str">
        <f>T("2018")</f>
        <v>2018</v>
      </c>
      <c r="B13224" t="str">
        <f>T("FISICO                                            ")</f>
        <v xml:space="preserve">FISICO                                            </v>
      </c>
      <c r="C13224" t="str">
        <f>T("SAN BLAS-CANILLEJAS ")</f>
        <v xml:space="preserve">SAN BLAS-CANILLEJAS </v>
      </c>
      <c r="D13224" t="str">
        <f>T("AMPOSTA             ")</f>
        <v xml:space="preserve">AMPOSTA             </v>
      </c>
      <c r="E13224" t="str">
        <f>T("MT ")</f>
        <v xml:space="preserve">MT </v>
      </c>
      <c r="F13224" t="str">
        <f>T("MOTOCICLETAS   ")</f>
        <v xml:space="preserve">MOTOCICLETAS   </v>
      </c>
      <c r="G13224" t="str">
        <f>T("De 500,01 a 1.000 CENTIMETROS CUBICOS             ")</f>
        <v xml:space="preserve">De 500,01 a 1.000 CENTIMETROS CUBICOS             </v>
      </c>
      <c r="H13224" t="str">
        <f>T("GASOLINA                                          ")</f>
        <v xml:space="preserve">GASOLINA                                          </v>
      </c>
      <c r="I13224">
        <v>65</v>
      </c>
    </row>
    <row r="13225" spans="1:9">
      <c r="A13225" t="str">
        <f>T("2018")</f>
        <v>2018</v>
      </c>
      <c r="B13225" t="str">
        <f>T("FISICO                                            ")</f>
        <v xml:space="preserve">FISICO                                            </v>
      </c>
      <c r="C13225" t="str">
        <f>T("SAN BLAS-CANILLEJAS ")</f>
        <v xml:space="preserve">SAN BLAS-CANILLEJAS </v>
      </c>
      <c r="D13225" t="str">
        <f>T("AMPOSTA             ")</f>
        <v xml:space="preserve">AMPOSTA             </v>
      </c>
      <c r="E13225" t="str">
        <f>T("MT ")</f>
        <v xml:space="preserve">MT </v>
      </c>
      <c r="F13225" t="str">
        <f>T("MOTOCICLETAS   ")</f>
        <v xml:space="preserve">MOTOCICLETAS   </v>
      </c>
      <c r="G13225" t="str">
        <f>T("De 1.000,01 CENTIMETROS CUBICOS en adelante       ")</f>
        <v xml:space="preserve">De 1.000,01 CENTIMETROS CUBICOS en adelante       </v>
      </c>
      <c r="H13225" t="str">
        <f>T("GASOLINA                                          ")</f>
        <v xml:space="preserve">GASOLINA                                          </v>
      </c>
      <c r="I13225">
        <v>8</v>
      </c>
    </row>
    <row r="13226" spans="1:9">
      <c r="A13226" t="str">
        <f>T("2018")</f>
        <v>2018</v>
      </c>
      <c r="B13226" t="str">
        <f>T("FISICO                                            ")</f>
        <v xml:space="preserve">FISICO                                            </v>
      </c>
      <c r="C13226" t="str">
        <f>T("SAN BLAS-CANILLEJAS ")</f>
        <v xml:space="preserve">SAN BLAS-CANILLEJAS </v>
      </c>
      <c r="D13226" t="str">
        <f>T("ARCOS               ")</f>
        <v xml:space="preserve">ARCOS               </v>
      </c>
      <c r="E13226" t="str">
        <f>T("MT ")</f>
        <v xml:space="preserve">MT </v>
      </c>
      <c r="F13226" t="str">
        <f>T("MOTOCICLETAS   ")</f>
        <v xml:space="preserve">MOTOCICLETAS   </v>
      </c>
      <c r="G13226" t="str">
        <f>T("De menos de 125,01 CENTIMETROS CUBICOS            ")</f>
        <v xml:space="preserve">De menos de 125,01 CENTIMETROS CUBICOS            </v>
      </c>
      <c r="H13226" t="str">
        <f>T("GASOLINA                                          ")</f>
        <v xml:space="preserve">GASOLINA                                          </v>
      </c>
      <c r="I13226">
        <v>315</v>
      </c>
    </row>
    <row r="13227" spans="1:9">
      <c r="A13227" t="str">
        <f>T("2018")</f>
        <v>2018</v>
      </c>
      <c r="B13227" t="str">
        <f>T("FISICO                                            ")</f>
        <v xml:space="preserve">FISICO                                            </v>
      </c>
      <c r="C13227" t="str">
        <f>T("SAN BLAS-CANILLEJAS ")</f>
        <v xml:space="preserve">SAN BLAS-CANILLEJAS </v>
      </c>
      <c r="D13227" t="str">
        <f>T("ARCOS               ")</f>
        <v xml:space="preserve">ARCOS               </v>
      </c>
      <c r="E13227" t="str">
        <f>T("MT ")</f>
        <v xml:space="preserve">MT </v>
      </c>
      <c r="F13227" t="str">
        <f>T("MOTOCICLETAS   ")</f>
        <v xml:space="preserve">MOTOCICLETAS   </v>
      </c>
      <c r="G13227" t="str">
        <f>T("De 125,01 a 250 CENTIMETROS CUBICOS               ")</f>
        <v xml:space="preserve">De 125,01 a 250 CENTIMETROS CUBICOS               </v>
      </c>
      <c r="H13227" t="str">
        <f>T("GASOLINA                                          ")</f>
        <v xml:space="preserve">GASOLINA                                          </v>
      </c>
      <c r="I13227">
        <v>114</v>
      </c>
    </row>
    <row r="13228" spans="1:9">
      <c r="A13228" t="str">
        <f>T("2018")</f>
        <v>2018</v>
      </c>
      <c r="B13228" t="str">
        <f>T("FISICO                                            ")</f>
        <v xml:space="preserve">FISICO                                            </v>
      </c>
      <c r="C13228" t="str">
        <f>T("SAN BLAS-CANILLEJAS ")</f>
        <v xml:space="preserve">SAN BLAS-CANILLEJAS </v>
      </c>
      <c r="D13228" t="str">
        <f>T("ARCOS               ")</f>
        <v xml:space="preserve">ARCOS               </v>
      </c>
      <c r="E13228" t="str">
        <f>T("MT ")</f>
        <v xml:space="preserve">MT </v>
      </c>
      <c r="F13228" t="str">
        <f>T("MOTOCICLETAS   ")</f>
        <v xml:space="preserve">MOTOCICLETAS   </v>
      </c>
      <c r="G13228" t="str">
        <f>T("De 250,01 a 500 CENTIMETROS CUBICOS               ")</f>
        <v xml:space="preserve">De 250,01 a 500 CENTIMETROS CUBICOS               </v>
      </c>
      <c r="H13228" t="str">
        <f>T("GASOLINA                                          ")</f>
        <v xml:space="preserve">GASOLINA                                          </v>
      </c>
      <c r="I13228">
        <v>79</v>
      </c>
    </row>
    <row r="13229" spans="1:9">
      <c r="A13229" t="str">
        <f>T("2018")</f>
        <v>2018</v>
      </c>
      <c r="B13229" t="str">
        <f>T("FISICO                                            ")</f>
        <v xml:space="preserve">FISICO                                            </v>
      </c>
      <c r="C13229" t="str">
        <f>T("SAN BLAS-CANILLEJAS ")</f>
        <v xml:space="preserve">SAN BLAS-CANILLEJAS </v>
      </c>
      <c r="D13229" t="str">
        <f>T("ARCOS               ")</f>
        <v xml:space="preserve">ARCOS               </v>
      </c>
      <c r="E13229" t="str">
        <f>T("MT ")</f>
        <v xml:space="preserve">MT </v>
      </c>
      <c r="F13229" t="str">
        <f>T("MOTOCICLETAS   ")</f>
        <v xml:space="preserve">MOTOCICLETAS   </v>
      </c>
      <c r="G13229" t="str">
        <f>T("De 500,01 a 1.000 CENTIMETROS CUBICOS             ")</f>
        <v xml:space="preserve">De 500,01 a 1.000 CENTIMETROS CUBICOS             </v>
      </c>
      <c r="H13229" t="str">
        <f>T("GASOLINA                                          ")</f>
        <v xml:space="preserve">GASOLINA                                          </v>
      </c>
      <c r="I13229">
        <v>204</v>
      </c>
    </row>
    <row r="13230" spans="1:9">
      <c r="A13230" t="str">
        <f>T("2018")</f>
        <v>2018</v>
      </c>
      <c r="B13230" t="str">
        <f>T("FISICO                                            ")</f>
        <v xml:space="preserve">FISICO                                            </v>
      </c>
      <c r="C13230" t="str">
        <f>T("SAN BLAS-CANILLEJAS ")</f>
        <v xml:space="preserve">SAN BLAS-CANILLEJAS </v>
      </c>
      <c r="D13230" t="str">
        <f>T("ARCOS               ")</f>
        <v xml:space="preserve">ARCOS               </v>
      </c>
      <c r="E13230" t="str">
        <f>T("MT ")</f>
        <v xml:space="preserve">MT </v>
      </c>
      <c r="F13230" t="str">
        <f>T("MOTOCICLETAS   ")</f>
        <v xml:space="preserve">MOTOCICLETAS   </v>
      </c>
      <c r="G13230" t="str">
        <f>T("De 1.000,01 CENTIMETROS CUBICOS en adelante       ")</f>
        <v xml:space="preserve">De 1.000,01 CENTIMETROS CUBICOS en adelante       </v>
      </c>
      <c r="H13230" t="str">
        <f>T("GASOLINA                                          ")</f>
        <v xml:space="preserve">GASOLINA                                          </v>
      </c>
      <c r="I13230">
        <v>32</v>
      </c>
    </row>
    <row r="13231" spans="1:9">
      <c r="A13231" t="str">
        <f>T("2018")</f>
        <v>2018</v>
      </c>
      <c r="B13231" t="str">
        <f>T("FISICO                                            ")</f>
        <v xml:space="preserve">FISICO                                            </v>
      </c>
      <c r="C13231" t="str">
        <f>T("SAN BLAS-CANILLEJAS ")</f>
        <v xml:space="preserve">SAN BLAS-CANILLEJAS </v>
      </c>
      <c r="D13231" t="str">
        <f>T("ROSAS               ")</f>
        <v xml:space="preserve">ROSAS               </v>
      </c>
      <c r="E13231" t="str">
        <f>T("MT ")</f>
        <v xml:space="preserve">MT </v>
      </c>
      <c r="F13231" t="str">
        <f>T("MOTOCICLETAS   ")</f>
        <v xml:space="preserve">MOTOCICLETAS   </v>
      </c>
      <c r="G13231" t="str">
        <f>T("De menos de 125,01 CENTIMETROS CUBICOS            ")</f>
        <v xml:space="preserve">De menos de 125,01 CENTIMETROS CUBICOS            </v>
      </c>
      <c r="H13231" t="str">
        <f>T("GASOLINA                                          ")</f>
        <v xml:space="preserve">GASOLINA                                          </v>
      </c>
      <c r="I13231">
        <v>461</v>
      </c>
    </row>
    <row r="13232" spans="1:9">
      <c r="A13232" t="str">
        <f>T("2018")</f>
        <v>2018</v>
      </c>
      <c r="B13232" t="str">
        <f>T("FISICO                                            ")</f>
        <v xml:space="preserve">FISICO                                            </v>
      </c>
      <c r="C13232" t="str">
        <f>T("SAN BLAS-CANILLEJAS ")</f>
        <v xml:space="preserve">SAN BLAS-CANILLEJAS </v>
      </c>
      <c r="D13232" t="str">
        <f>T("ROSAS               ")</f>
        <v xml:space="preserve">ROSAS               </v>
      </c>
      <c r="E13232" t="str">
        <f>T("MT ")</f>
        <v xml:space="preserve">MT </v>
      </c>
      <c r="F13232" t="str">
        <f>T("MOTOCICLETAS   ")</f>
        <v xml:space="preserve">MOTOCICLETAS   </v>
      </c>
      <c r="G13232" t="str">
        <f>T("De 125,01 a 250 CENTIMETROS CUBICOS               ")</f>
        <v xml:space="preserve">De 125,01 a 250 CENTIMETROS CUBICOS               </v>
      </c>
      <c r="H13232" t="str">
        <f>T("GASOLINA                                          ")</f>
        <v xml:space="preserve">GASOLINA                                          </v>
      </c>
      <c r="I13232">
        <v>169</v>
      </c>
    </row>
    <row r="13233" spans="1:9">
      <c r="A13233" t="str">
        <f>T("2018")</f>
        <v>2018</v>
      </c>
      <c r="B13233" t="str">
        <f>T("FISICO                                            ")</f>
        <v xml:space="preserve">FISICO                                            </v>
      </c>
      <c r="C13233" t="str">
        <f>T("SAN BLAS-CANILLEJAS ")</f>
        <v xml:space="preserve">SAN BLAS-CANILLEJAS </v>
      </c>
      <c r="D13233" t="str">
        <f>T("ROSAS               ")</f>
        <v xml:space="preserve">ROSAS               </v>
      </c>
      <c r="E13233" t="str">
        <f>T("MT ")</f>
        <v xml:space="preserve">MT </v>
      </c>
      <c r="F13233" t="str">
        <f>T("MOTOCICLETAS   ")</f>
        <v xml:space="preserve">MOTOCICLETAS   </v>
      </c>
      <c r="G13233" t="str">
        <f>T("De 250,01 a 500 CENTIMETROS CUBICOS               ")</f>
        <v xml:space="preserve">De 250,01 a 500 CENTIMETROS CUBICOS               </v>
      </c>
      <c r="H13233" t="str">
        <f>T("GASOLINA                                          ")</f>
        <v xml:space="preserve">GASOLINA                                          </v>
      </c>
      <c r="I13233">
        <v>186</v>
      </c>
    </row>
    <row r="13234" spans="1:9">
      <c r="A13234" t="str">
        <f>T("2018")</f>
        <v>2018</v>
      </c>
      <c r="B13234" t="str">
        <f>T("FISICO                                            ")</f>
        <v xml:space="preserve">FISICO                                            </v>
      </c>
      <c r="C13234" t="str">
        <f>T("SAN BLAS-CANILLEJAS ")</f>
        <v xml:space="preserve">SAN BLAS-CANILLEJAS </v>
      </c>
      <c r="D13234" t="str">
        <f>T("ROSAS               ")</f>
        <v xml:space="preserve">ROSAS               </v>
      </c>
      <c r="E13234" t="str">
        <f>T("MT ")</f>
        <v xml:space="preserve">MT </v>
      </c>
      <c r="F13234" t="str">
        <f>T("MOTOCICLETAS   ")</f>
        <v xml:space="preserve">MOTOCICLETAS   </v>
      </c>
      <c r="G13234" t="str">
        <f>T("De 500,01 a 1.000 CENTIMETROS CUBICOS             ")</f>
        <v xml:space="preserve">De 500,01 a 1.000 CENTIMETROS CUBICOS             </v>
      </c>
      <c r="H13234" t="str">
        <f>T("GASOLINA                                          ")</f>
        <v xml:space="preserve">GASOLINA                                          </v>
      </c>
      <c r="I13234">
        <v>370</v>
      </c>
    </row>
    <row r="13235" spans="1:9">
      <c r="A13235" t="str">
        <f>T("2018")</f>
        <v>2018</v>
      </c>
      <c r="B13235" t="str">
        <f>T("FISICO                                            ")</f>
        <v xml:space="preserve">FISICO                                            </v>
      </c>
      <c r="C13235" t="str">
        <f>T("SAN BLAS-CANILLEJAS ")</f>
        <v xml:space="preserve">SAN BLAS-CANILLEJAS </v>
      </c>
      <c r="D13235" t="str">
        <f>T("ROSAS               ")</f>
        <v xml:space="preserve">ROSAS               </v>
      </c>
      <c r="E13235" t="str">
        <f>T("MT ")</f>
        <v xml:space="preserve">MT </v>
      </c>
      <c r="F13235" t="str">
        <f>T("MOTOCICLETAS   ")</f>
        <v xml:space="preserve">MOTOCICLETAS   </v>
      </c>
      <c r="G13235" t="str">
        <f>T("De 1.000,01 CENTIMETROS CUBICOS en adelante       ")</f>
        <v xml:space="preserve">De 1.000,01 CENTIMETROS CUBICOS en adelante       </v>
      </c>
      <c r="H13235" t="str">
        <f>T("GASOLINA                                          ")</f>
        <v xml:space="preserve">GASOLINA                                          </v>
      </c>
      <c r="I13235">
        <v>82</v>
      </c>
    </row>
    <row r="13236" spans="1:9">
      <c r="A13236" t="str">
        <f>T("2018")</f>
        <v>2018</v>
      </c>
      <c r="B13236" t="str">
        <f>T("FISICO                                            ")</f>
        <v xml:space="preserve">FISICO                                            </v>
      </c>
      <c r="C13236" t="str">
        <f>T("SAN BLAS-CANILLEJAS ")</f>
        <v xml:space="preserve">SAN BLAS-CANILLEJAS </v>
      </c>
      <c r="D13236" t="str">
        <f>T("REJAS               ")</f>
        <v xml:space="preserve">REJAS               </v>
      </c>
      <c r="E13236" t="str">
        <f>T("MT ")</f>
        <v xml:space="preserve">MT </v>
      </c>
      <c r="F13236" t="str">
        <f>T("MOTOCICLETAS   ")</f>
        <v xml:space="preserve">MOTOCICLETAS   </v>
      </c>
      <c r="G13236" t="str">
        <f>T("De menos de 125,01 CENTIMETROS CUBICOS            ")</f>
        <v xml:space="preserve">De menos de 125,01 CENTIMETROS CUBICOS            </v>
      </c>
      <c r="H13236" t="str">
        <f>T("GASOLINA                                          ")</f>
        <v xml:space="preserve">GASOLINA                                          </v>
      </c>
      <c r="I13236">
        <v>321</v>
      </c>
    </row>
    <row r="13237" spans="1:9">
      <c r="A13237" t="str">
        <f>T("2018")</f>
        <v>2018</v>
      </c>
      <c r="B13237" t="str">
        <f>T("FISICO                                            ")</f>
        <v xml:space="preserve">FISICO                                            </v>
      </c>
      <c r="C13237" t="str">
        <f>T("SAN BLAS-CANILLEJAS ")</f>
        <v xml:space="preserve">SAN BLAS-CANILLEJAS </v>
      </c>
      <c r="D13237" t="str">
        <f>T("REJAS               ")</f>
        <v xml:space="preserve">REJAS               </v>
      </c>
      <c r="E13237" t="str">
        <f>T("MT ")</f>
        <v xml:space="preserve">MT </v>
      </c>
      <c r="F13237" t="str">
        <f>T("MOTOCICLETAS   ")</f>
        <v xml:space="preserve">MOTOCICLETAS   </v>
      </c>
      <c r="G13237" t="str">
        <f>T("De 125,01 a 250 CENTIMETROS CUBICOS               ")</f>
        <v xml:space="preserve">De 125,01 a 250 CENTIMETROS CUBICOS               </v>
      </c>
      <c r="H13237" t="str">
        <f>T("GASOLINA                                          ")</f>
        <v xml:space="preserve">GASOLINA                                          </v>
      </c>
      <c r="I13237">
        <v>87</v>
      </c>
    </row>
    <row r="13238" spans="1:9">
      <c r="A13238" t="str">
        <f>T("2018")</f>
        <v>2018</v>
      </c>
      <c r="B13238" t="str">
        <f>T("FISICO                                            ")</f>
        <v xml:space="preserve">FISICO                                            </v>
      </c>
      <c r="C13238" t="str">
        <f>T("SAN BLAS-CANILLEJAS ")</f>
        <v xml:space="preserve">SAN BLAS-CANILLEJAS </v>
      </c>
      <c r="D13238" t="str">
        <f>T("REJAS               ")</f>
        <v xml:space="preserve">REJAS               </v>
      </c>
      <c r="E13238" t="str">
        <f>T("MT ")</f>
        <v xml:space="preserve">MT </v>
      </c>
      <c r="F13238" t="str">
        <f>T("MOTOCICLETAS   ")</f>
        <v xml:space="preserve">MOTOCICLETAS   </v>
      </c>
      <c r="G13238" t="str">
        <f>T("De 250,01 a 500 CENTIMETROS CUBICOS               ")</f>
        <v xml:space="preserve">De 250,01 a 500 CENTIMETROS CUBICOS               </v>
      </c>
      <c r="H13238" t="str">
        <f>T("GASOLINA                                          ")</f>
        <v xml:space="preserve">GASOLINA                                          </v>
      </c>
      <c r="I13238">
        <v>100</v>
      </c>
    </row>
    <row r="13239" spans="1:9">
      <c r="A13239" t="str">
        <f>T("2018")</f>
        <v>2018</v>
      </c>
      <c r="B13239" t="str">
        <f>T("FISICO                                            ")</f>
        <v xml:space="preserve">FISICO                                            </v>
      </c>
      <c r="C13239" t="str">
        <f>T("SAN BLAS-CANILLEJAS ")</f>
        <v xml:space="preserve">SAN BLAS-CANILLEJAS </v>
      </c>
      <c r="D13239" t="str">
        <f>T("REJAS               ")</f>
        <v xml:space="preserve">REJAS               </v>
      </c>
      <c r="E13239" t="str">
        <f>T("MT ")</f>
        <v xml:space="preserve">MT </v>
      </c>
      <c r="F13239" t="str">
        <f>T("MOTOCICLETAS   ")</f>
        <v xml:space="preserve">MOTOCICLETAS   </v>
      </c>
      <c r="G13239" t="str">
        <f>T("De 500,01 a 1.000 CENTIMETROS CUBICOS             ")</f>
        <v xml:space="preserve">De 500,01 a 1.000 CENTIMETROS CUBICOS             </v>
      </c>
      <c r="H13239" t="str">
        <f>T("GASOLINA                                          ")</f>
        <v xml:space="preserve">GASOLINA                                          </v>
      </c>
      <c r="I13239">
        <v>259</v>
      </c>
    </row>
    <row r="13240" spans="1:9">
      <c r="A13240" t="str">
        <f>T("2018")</f>
        <v>2018</v>
      </c>
      <c r="B13240" t="str">
        <f>T("FISICO                                            ")</f>
        <v xml:space="preserve">FISICO                                            </v>
      </c>
      <c r="C13240" t="str">
        <f>T("SAN BLAS-CANILLEJAS ")</f>
        <v xml:space="preserve">SAN BLAS-CANILLEJAS </v>
      </c>
      <c r="D13240" t="str">
        <f>T("REJAS               ")</f>
        <v xml:space="preserve">REJAS               </v>
      </c>
      <c r="E13240" t="str">
        <f>T("MT ")</f>
        <v xml:space="preserve">MT </v>
      </c>
      <c r="F13240" t="str">
        <f>T("MOTOCICLETAS   ")</f>
        <v xml:space="preserve">MOTOCICLETAS   </v>
      </c>
      <c r="G13240" t="str">
        <f>T("De 1.000,01 CENTIMETROS CUBICOS en adelante       ")</f>
        <v xml:space="preserve">De 1.000,01 CENTIMETROS CUBICOS en adelante       </v>
      </c>
      <c r="H13240" t="str">
        <f>T("GASOLINA                                          ")</f>
        <v xml:space="preserve">GASOLINA                                          </v>
      </c>
      <c r="I13240">
        <v>62</v>
      </c>
    </row>
    <row r="13241" spans="1:9">
      <c r="A13241" t="str">
        <f>T("2018")</f>
        <v>2018</v>
      </c>
      <c r="B13241" t="str">
        <f>T("FISICO                                            ")</f>
        <v xml:space="preserve">FISICO                                            </v>
      </c>
      <c r="C13241" t="str">
        <f>T("SAN BLAS-CANILLEJAS ")</f>
        <v xml:space="preserve">SAN BLAS-CANILLEJAS </v>
      </c>
      <c r="D13241" t="str">
        <f>T("CANILLEJAS          ")</f>
        <v xml:space="preserve">CANILLEJAS          </v>
      </c>
      <c r="E13241" t="str">
        <f>T("MT ")</f>
        <v xml:space="preserve">MT </v>
      </c>
      <c r="F13241" t="str">
        <f>T("MOTOCICLETAS   ")</f>
        <v xml:space="preserve">MOTOCICLETAS   </v>
      </c>
      <c r="G13241" t="str">
        <f>T("De menos de 125,01 CENTIMETROS CUBICOS            ")</f>
        <v xml:space="preserve">De menos de 125,01 CENTIMETROS CUBICOS            </v>
      </c>
      <c r="H13241" t="str">
        <f>T("GASOLINA                                          ")</f>
        <v xml:space="preserve">GASOLINA                                          </v>
      </c>
      <c r="I13241">
        <v>418</v>
      </c>
    </row>
    <row r="13242" spans="1:9">
      <c r="A13242" t="str">
        <f>T("2018")</f>
        <v>2018</v>
      </c>
      <c r="B13242" t="str">
        <f>T("FISICO                                            ")</f>
        <v xml:space="preserve">FISICO                                            </v>
      </c>
      <c r="C13242" t="str">
        <f>T("SAN BLAS-CANILLEJAS ")</f>
        <v xml:space="preserve">SAN BLAS-CANILLEJAS </v>
      </c>
      <c r="D13242" t="str">
        <f>T("CANILLEJAS          ")</f>
        <v xml:space="preserve">CANILLEJAS          </v>
      </c>
      <c r="E13242" t="str">
        <f>T("MT ")</f>
        <v xml:space="preserve">MT </v>
      </c>
      <c r="F13242" t="str">
        <f>T("MOTOCICLETAS   ")</f>
        <v xml:space="preserve">MOTOCICLETAS   </v>
      </c>
      <c r="G13242" t="str">
        <f>T("De 125,01 a 250 CENTIMETROS CUBICOS               ")</f>
        <v xml:space="preserve">De 125,01 a 250 CENTIMETROS CUBICOS               </v>
      </c>
      <c r="H13242" t="str">
        <f>T("GASOLINA                                          ")</f>
        <v xml:space="preserve">GASOLINA                                          </v>
      </c>
      <c r="I13242">
        <v>134</v>
      </c>
    </row>
    <row r="13243" spans="1:9">
      <c r="A13243" t="str">
        <f>T("2018")</f>
        <v>2018</v>
      </c>
      <c r="B13243" t="str">
        <f>T("FISICO                                            ")</f>
        <v xml:space="preserve">FISICO                                            </v>
      </c>
      <c r="C13243" t="str">
        <f>T("SAN BLAS-CANILLEJAS ")</f>
        <v xml:space="preserve">SAN BLAS-CANILLEJAS </v>
      </c>
      <c r="D13243" t="str">
        <f>T("CANILLEJAS          ")</f>
        <v xml:space="preserve">CANILLEJAS          </v>
      </c>
      <c r="E13243" t="str">
        <f>T("MT ")</f>
        <v xml:space="preserve">MT </v>
      </c>
      <c r="F13243" t="str">
        <f>T("MOTOCICLETAS   ")</f>
        <v xml:space="preserve">MOTOCICLETAS   </v>
      </c>
      <c r="G13243" t="str">
        <f>T("De 250,01 a 500 CENTIMETROS CUBICOS               ")</f>
        <v xml:space="preserve">De 250,01 a 500 CENTIMETROS CUBICOS               </v>
      </c>
      <c r="H13243" t="str">
        <f>T("GASOLINA                                          ")</f>
        <v xml:space="preserve">GASOLINA                                          </v>
      </c>
      <c r="I13243">
        <v>102</v>
      </c>
    </row>
    <row r="13244" spans="1:9">
      <c r="A13244" t="str">
        <f>T("2018")</f>
        <v>2018</v>
      </c>
      <c r="B13244" t="str">
        <f>T("FISICO                                            ")</f>
        <v xml:space="preserve">FISICO                                            </v>
      </c>
      <c r="C13244" t="str">
        <f>T("SAN BLAS-CANILLEJAS ")</f>
        <v xml:space="preserve">SAN BLAS-CANILLEJAS </v>
      </c>
      <c r="D13244" t="str">
        <f>T("CANILLEJAS          ")</f>
        <v xml:space="preserve">CANILLEJAS          </v>
      </c>
      <c r="E13244" t="str">
        <f>T("MT ")</f>
        <v xml:space="preserve">MT </v>
      </c>
      <c r="F13244" t="str">
        <f>T("MOTOCICLETAS   ")</f>
        <v xml:space="preserve">MOTOCICLETAS   </v>
      </c>
      <c r="G13244" t="str">
        <f>T("De 500,01 a 1.000 CENTIMETROS CUBICOS             ")</f>
        <v xml:space="preserve">De 500,01 a 1.000 CENTIMETROS CUBICOS             </v>
      </c>
      <c r="H13244" t="str">
        <f>T("GASOLINA                                          ")</f>
        <v xml:space="preserve">GASOLINA                                          </v>
      </c>
      <c r="I13244">
        <v>233</v>
      </c>
    </row>
    <row r="13245" spans="1:9">
      <c r="A13245" t="str">
        <f>T("2018")</f>
        <v>2018</v>
      </c>
      <c r="B13245" t="str">
        <f>T("FISICO                                            ")</f>
        <v xml:space="preserve">FISICO                                            </v>
      </c>
      <c r="C13245" t="str">
        <f>T("SAN BLAS-CANILLEJAS ")</f>
        <v xml:space="preserve">SAN BLAS-CANILLEJAS </v>
      </c>
      <c r="D13245" t="str">
        <f>T("CANILLEJAS          ")</f>
        <v xml:space="preserve">CANILLEJAS          </v>
      </c>
      <c r="E13245" t="str">
        <f>T("MT ")</f>
        <v xml:space="preserve">MT </v>
      </c>
      <c r="F13245" t="str">
        <f>T("MOTOCICLETAS   ")</f>
        <v xml:space="preserve">MOTOCICLETAS   </v>
      </c>
      <c r="G13245" t="str">
        <f>T("De 1.000,01 CENTIMETROS CUBICOS en adelante       ")</f>
        <v xml:space="preserve">De 1.000,01 CENTIMETROS CUBICOS en adelante       </v>
      </c>
      <c r="H13245" t="str">
        <f>T("GASOLINA                                          ")</f>
        <v xml:space="preserve">GASOLINA                                          </v>
      </c>
      <c r="I13245">
        <v>33</v>
      </c>
    </row>
    <row r="13246" spans="1:9">
      <c r="A13246" t="str">
        <f>T("2018")</f>
        <v>2018</v>
      </c>
      <c r="B13246" t="str">
        <f>T("FISICO                                            ")</f>
        <v xml:space="preserve">FISICO                                            </v>
      </c>
      <c r="C13246" t="str">
        <f>T("SAN BLAS-CANILLEJAS ")</f>
        <v xml:space="preserve">SAN BLAS-CANILLEJAS </v>
      </c>
      <c r="D13246" t="str">
        <f>T("EL SALVADOR         ")</f>
        <v xml:space="preserve">EL SALVADOR         </v>
      </c>
      <c r="E13246" t="str">
        <f>T("MT ")</f>
        <v xml:space="preserve">MT </v>
      </c>
      <c r="F13246" t="str">
        <f>T("MOTOCICLETAS   ")</f>
        <v xml:space="preserve">MOTOCICLETAS   </v>
      </c>
      <c r="G13246" t="str">
        <f>T("De menos de 125,01 CENTIMETROS CUBICOS            ")</f>
        <v xml:space="preserve">De menos de 125,01 CENTIMETROS CUBICOS            </v>
      </c>
      <c r="H13246" t="str">
        <f>T("GASOLINA                                          ")</f>
        <v xml:space="preserve">GASOLINA                                          </v>
      </c>
      <c r="I13246">
        <v>274</v>
      </c>
    </row>
    <row r="13247" spans="1:9">
      <c r="A13247" t="str">
        <f>T("2018")</f>
        <v>2018</v>
      </c>
      <c r="B13247" t="str">
        <f>T("FISICO                                            ")</f>
        <v xml:space="preserve">FISICO                                            </v>
      </c>
      <c r="C13247" t="str">
        <f>T("SAN BLAS-CANILLEJAS ")</f>
        <v xml:space="preserve">SAN BLAS-CANILLEJAS </v>
      </c>
      <c r="D13247" t="str">
        <f>T("EL SALVADOR         ")</f>
        <v xml:space="preserve">EL SALVADOR         </v>
      </c>
      <c r="E13247" t="str">
        <f>T("MT ")</f>
        <v xml:space="preserve">MT </v>
      </c>
      <c r="F13247" t="str">
        <f>T("MOTOCICLETAS   ")</f>
        <v xml:space="preserve">MOTOCICLETAS   </v>
      </c>
      <c r="G13247" t="str">
        <f>T("De 125,01 a 250 CENTIMETROS CUBICOS               ")</f>
        <v xml:space="preserve">De 125,01 a 250 CENTIMETROS CUBICOS               </v>
      </c>
      <c r="H13247" t="str">
        <f>T("GASOLINA                                          ")</f>
        <v xml:space="preserve">GASOLINA                                          </v>
      </c>
      <c r="I13247">
        <v>102</v>
      </c>
    </row>
    <row r="13248" spans="1:9">
      <c r="A13248" t="str">
        <f>T("2018")</f>
        <v>2018</v>
      </c>
      <c r="B13248" t="str">
        <f>T("FISICO                                            ")</f>
        <v xml:space="preserve">FISICO                                            </v>
      </c>
      <c r="C13248" t="str">
        <f>T("SAN BLAS-CANILLEJAS ")</f>
        <v xml:space="preserve">SAN BLAS-CANILLEJAS </v>
      </c>
      <c r="D13248" t="str">
        <f>T("EL SALVADOR         ")</f>
        <v xml:space="preserve">EL SALVADOR         </v>
      </c>
      <c r="E13248" t="str">
        <f>T("MT ")</f>
        <v xml:space="preserve">MT </v>
      </c>
      <c r="F13248" t="str">
        <f>T("MOTOCICLETAS   ")</f>
        <v xml:space="preserve">MOTOCICLETAS   </v>
      </c>
      <c r="G13248" t="str">
        <f>T("De 250,01 a 500 CENTIMETROS CUBICOS               ")</f>
        <v xml:space="preserve">De 250,01 a 500 CENTIMETROS CUBICOS               </v>
      </c>
      <c r="H13248" t="str">
        <f>T("GASOLINA                                          ")</f>
        <v xml:space="preserve">GASOLINA                                          </v>
      </c>
      <c r="I13248">
        <v>80</v>
      </c>
    </row>
    <row r="13249" spans="1:9">
      <c r="A13249" t="str">
        <f>T("2018")</f>
        <v>2018</v>
      </c>
      <c r="B13249" t="str">
        <f>T("FISICO                                            ")</f>
        <v xml:space="preserve">FISICO                                            </v>
      </c>
      <c r="C13249" t="str">
        <f>T("SAN BLAS-CANILLEJAS ")</f>
        <v xml:space="preserve">SAN BLAS-CANILLEJAS </v>
      </c>
      <c r="D13249" t="str">
        <f>T("EL SALVADOR         ")</f>
        <v xml:space="preserve">EL SALVADOR         </v>
      </c>
      <c r="E13249" t="str">
        <f>T("MT ")</f>
        <v xml:space="preserve">MT </v>
      </c>
      <c r="F13249" t="str">
        <f>T("MOTOCICLETAS   ")</f>
        <v xml:space="preserve">MOTOCICLETAS   </v>
      </c>
      <c r="G13249" t="str">
        <f>T("De 500,01 a 1.000 CENTIMETROS CUBICOS             ")</f>
        <v xml:space="preserve">De 500,01 a 1.000 CENTIMETROS CUBICOS             </v>
      </c>
      <c r="H13249" t="str">
        <f>T("GASOLINA                                          ")</f>
        <v xml:space="preserve">GASOLINA                                          </v>
      </c>
      <c r="I13249">
        <v>162</v>
      </c>
    </row>
    <row r="13250" spans="1:9">
      <c r="A13250" t="str">
        <f>T("2018")</f>
        <v>2018</v>
      </c>
      <c r="B13250" t="str">
        <f>T("FISICO                                            ")</f>
        <v xml:space="preserve">FISICO                                            </v>
      </c>
      <c r="C13250" t="str">
        <f>T("SAN BLAS-CANILLEJAS ")</f>
        <v xml:space="preserve">SAN BLAS-CANILLEJAS </v>
      </c>
      <c r="D13250" t="str">
        <f>T("EL SALVADOR         ")</f>
        <v xml:space="preserve">EL SALVADOR         </v>
      </c>
      <c r="E13250" t="str">
        <f>T("MT ")</f>
        <v xml:space="preserve">MT </v>
      </c>
      <c r="F13250" t="str">
        <f>T("MOTOCICLETAS   ")</f>
        <v xml:space="preserve">MOTOCICLETAS   </v>
      </c>
      <c r="G13250" t="str">
        <f>T("De 1.000,01 CENTIMETROS CUBICOS en adelante       ")</f>
        <v xml:space="preserve">De 1.000,01 CENTIMETROS CUBICOS en adelante       </v>
      </c>
      <c r="H13250" t="str">
        <f>T("GASOLINA                                          ")</f>
        <v xml:space="preserve">GASOLINA                                          </v>
      </c>
      <c r="I13250">
        <v>53</v>
      </c>
    </row>
    <row r="13251" spans="1:9">
      <c r="A13251" t="str">
        <f>T("2018")</f>
        <v>2018</v>
      </c>
      <c r="B13251" t="str">
        <f>T("JURIDICO                                          ")</f>
        <v xml:space="preserve">JURIDICO                                          </v>
      </c>
      <c r="C13251" t="str">
        <f>T("SAN BLAS-CANILLEJAS ")</f>
        <v xml:space="preserve">SAN BLAS-CANILLEJAS </v>
      </c>
      <c r="D13251" t="str">
        <f>T("SIMANCAS            ")</f>
        <v xml:space="preserve">SIMANCAS            </v>
      </c>
      <c r="E13251" t="str">
        <f>T("MT ")</f>
        <v xml:space="preserve">MT </v>
      </c>
      <c r="F13251" t="str">
        <f>T("MOTOCICLETAS   ")</f>
        <v xml:space="preserve">MOTOCICLETAS   </v>
      </c>
      <c r="G13251" t="str">
        <f>T("De menos de 125,01 CENTIMETROS CUBICOS            ")</f>
        <v xml:space="preserve">De menos de 125,01 CENTIMETROS CUBICOS            </v>
      </c>
      <c r="H13251" t="str">
        <f>T("GASOLINA                                          ")</f>
        <v xml:space="preserve">GASOLINA                                          </v>
      </c>
      <c r="I13251">
        <v>70</v>
      </c>
    </row>
    <row r="13252" spans="1:9">
      <c r="A13252" t="str">
        <f>T("2018")</f>
        <v>2018</v>
      </c>
      <c r="B13252" t="str">
        <f>T("JURIDICO                                          ")</f>
        <v xml:space="preserve">JURIDICO                                          </v>
      </c>
      <c r="C13252" t="str">
        <f>T("SAN BLAS-CANILLEJAS ")</f>
        <v xml:space="preserve">SAN BLAS-CANILLEJAS </v>
      </c>
      <c r="D13252" t="str">
        <f>T("SIMANCAS            ")</f>
        <v xml:space="preserve">SIMANCAS            </v>
      </c>
      <c r="E13252" t="str">
        <f>T("MT ")</f>
        <v xml:space="preserve">MT </v>
      </c>
      <c r="F13252" t="str">
        <f>T("MOTOCICLETAS   ")</f>
        <v xml:space="preserve">MOTOCICLETAS   </v>
      </c>
      <c r="G13252" t="str">
        <f>T("De 125,01 a 250 CENTIMETROS CUBICOS               ")</f>
        <v xml:space="preserve">De 125,01 a 250 CENTIMETROS CUBICOS               </v>
      </c>
      <c r="H13252" t="str">
        <f>T("GASOLINA                                          ")</f>
        <v xml:space="preserve">GASOLINA                                          </v>
      </c>
      <c r="I13252">
        <v>20</v>
      </c>
    </row>
    <row r="13253" spans="1:9">
      <c r="A13253" t="str">
        <f>T("2018")</f>
        <v>2018</v>
      </c>
      <c r="B13253" t="str">
        <f>T("JURIDICO                                          ")</f>
        <v xml:space="preserve">JURIDICO                                          </v>
      </c>
      <c r="C13253" t="str">
        <f>T("SAN BLAS-CANILLEJAS ")</f>
        <v xml:space="preserve">SAN BLAS-CANILLEJAS </v>
      </c>
      <c r="D13253" t="str">
        <f>T("SIMANCAS            ")</f>
        <v xml:space="preserve">SIMANCAS            </v>
      </c>
      <c r="E13253" t="str">
        <f>T("MT ")</f>
        <v xml:space="preserve">MT </v>
      </c>
      <c r="F13253" t="str">
        <f>T("MOTOCICLETAS   ")</f>
        <v xml:space="preserve">MOTOCICLETAS   </v>
      </c>
      <c r="G13253" t="str">
        <f>T("De 250,01 a 500 CENTIMETROS CUBICOS               ")</f>
        <v xml:space="preserve">De 250,01 a 500 CENTIMETROS CUBICOS               </v>
      </c>
      <c r="H13253" t="str">
        <f>T("GASOLINA                                          ")</f>
        <v xml:space="preserve">GASOLINA                                          </v>
      </c>
      <c r="I13253">
        <v>24</v>
      </c>
    </row>
    <row r="13254" spans="1:9">
      <c r="A13254" t="str">
        <f>T("2018")</f>
        <v>2018</v>
      </c>
      <c r="B13254" t="str">
        <f>T("JURIDICO                                          ")</f>
        <v xml:space="preserve">JURIDICO                                          </v>
      </c>
      <c r="C13254" t="str">
        <f>T("SAN BLAS-CANILLEJAS ")</f>
        <v xml:space="preserve">SAN BLAS-CANILLEJAS </v>
      </c>
      <c r="D13254" t="str">
        <f>T("SIMANCAS            ")</f>
        <v xml:space="preserve">SIMANCAS            </v>
      </c>
      <c r="E13254" t="str">
        <f>T("MT ")</f>
        <v xml:space="preserve">MT </v>
      </c>
      <c r="F13254" t="str">
        <f>T("MOTOCICLETAS   ")</f>
        <v xml:space="preserve">MOTOCICLETAS   </v>
      </c>
      <c r="G13254" t="str">
        <f>T("De 500,01 a 1.000 CENTIMETROS CUBICOS             ")</f>
        <v xml:space="preserve">De 500,01 a 1.000 CENTIMETROS CUBICOS             </v>
      </c>
      <c r="H13254" t="str">
        <f>T("GASOLINA                                          ")</f>
        <v xml:space="preserve">GASOLINA                                          </v>
      </c>
      <c r="I13254">
        <v>22</v>
      </c>
    </row>
    <row r="13255" spans="1:9">
      <c r="A13255" t="str">
        <f>T("2018")</f>
        <v>2018</v>
      </c>
      <c r="B13255" t="str">
        <f>T("JURIDICO                                          ")</f>
        <v xml:space="preserve">JURIDICO                                          </v>
      </c>
      <c r="C13255" t="str">
        <f>T("SAN BLAS-CANILLEJAS ")</f>
        <v xml:space="preserve">SAN BLAS-CANILLEJAS </v>
      </c>
      <c r="D13255" t="str">
        <f>T("SIMANCAS            ")</f>
        <v xml:space="preserve">SIMANCAS            </v>
      </c>
      <c r="E13255" t="str">
        <f>T("MT ")</f>
        <v xml:space="preserve">MT </v>
      </c>
      <c r="F13255" t="str">
        <f>T("MOTOCICLETAS   ")</f>
        <v xml:space="preserve">MOTOCICLETAS   </v>
      </c>
      <c r="G13255" t="str">
        <f>T("De 1.000,01 CENTIMETROS CUBICOS en adelante       ")</f>
        <v xml:space="preserve">De 1.000,01 CENTIMETROS CUBICOS en adelante       </v>
      </c>
      <c r="H13255" t="str">
        <f>T("GASOLINA                                          ")</f>
        <v xml:space="preserve">GASOLINA                                          </v>
      </c>
      <c r="I13255">
        <v>20</v>
      </c>
    </row>
    <row r="13256" spans="1:9">
      <c r="A13256" t="str">
        <f>T("2018")</f>
        <v>2018</v>
      </c>
      <c r="B13256" t="str">
        <f>T("JURIDICO                                          ")</f>
        <v xml:space="preserve">JURIDICO                                          </v>
      </c>
      <c r="C13256" t="str">
        <f>T("SAN BLAS-CANILLEJAS ")</f>
        <v xml:space="preserve">SAN BLAS-CANILLEJAS </v>
      </c>
      <c r="D13256" t="str">
        <f>T("AMPOSTA             ")</f>
        <v xml:space="preserve">AMPOSTA             </v>
      </c>
      <c r="E13256" t="str">
        <f>T("MT ")</f>
        <v xml:space="preserve">MT </v>
      </c>
      <c r="F13256" t="str">
        <f>T("MOTOCICLETAS   ")</f>
        <v xml:space="preserve">MOTOCICLETAS   </v>
      </c>
      <c r="G13256" t="str">
        <f>T("De menos de 125,01 CENTIMETROS CUBICOS            ")</f>
        <v xml:space="preserve">De menos de 125,01 CENTIMETROS CUBICOS            </v>
      </c>
      <c r="H13256" t="str">
        <f>T("GASOLINA                                          ")</f>
        <v xml:space="preserve">GASOLINA                                          </v>
      </c>
      <c r="I13256">
        <v>2</v>
      </c>
    </row>
    <row r="13257" spans="1:9">
      <c r="A13257" t="str">
        <f>T("2018")</f>
        <v>2018</v>
      </c>
      <c r="B13257" t="str">
        <f>T("JURIDICO                                          ")</f>
        <v xml:space="preserve">JURIDICO                                          </v>
      </c>
      <c r="C13257" t="str">
        <f>T("SAN BLAS-CANILLEJAS ")</f>
        <v xml:space="preserve">SAN BLAS-CANILLEJAS </v>
      </c>
      <c r="D13257" t="str">
        <f>T("AMPOSTA             ")</f>
        <v xml:space="preserve">AMPOSTA             </v>
      </c>
      <c r="E13257" t="str">
        <f>T("MT ")</f>
        <v xml:space="preserve">MT </v>
      </c>
      <c r="F13257" t="str">
        <f>T("MOTOCICLETAS   ")</f>
        <v xml:space="preserve">MOTOCICLETAS   </v>
      </c>
      <c r="G13257" t="str">
        <f>T("De 500,01 a 1.000 CENTIMETROS CUBICOS             ")</f>
        <v xml:space="preserve">De 500,01 a 1.000 CENTIMETROS CUBICOS             </v>
      </c>
      <c r="H13257" t="str">
        <f>T("GASOLINA                                          ")</f>
        <v xml:space="preserve">GASOLINA                                          </v>
      </c>
      <c r="I13257">
        <v>1</v>
      </c>
    </row>
    <row r="13258" spans="1:9">
      <c r="A13258" t="str">
        <f>T("2018")</f>
        <v>2018</v>
      </c>
      <c r="B13258" t="str">
        <f>T("JURIDICO                                          ")</f>
        <v xml:space="preserve">JURIDICO                                          </v>
      </c>
      <c r="C13258" t="str">
        <f>T("SAN BLAS-CANILLEJAS ")</f>
        <v xml:space="preserve">SAN BLAS-CANILLEJAS </v>
      </c>
      <c r="D13258" t="str">
        <f>T("AMPOSTA             ")</f>
        <v xml:space="preserve">AMPOSTA             </v>
      </c>
      <c r="E13258" t="str">
        <f>T("MT ")</f>
        <v xml:space="preserve">MT </v>
      </c>
      <c r="F13258" t="str">
        <f>T("MOTOCICLETAS   ")</f>
        <v xml:space="preserve">MOTOCICLETAS   </v>
      </c>
      <c r="G13258" t="str">
        <f>T("De 1.000,01 CENTIMETROS CUBICOS en adelante       ")</f>
        <v xml:space="preserve">De 1.000,01 CENTIMETROS CUBICOS en adelante       </v>
      </c>
      <c r="H13258" t="str">
        <f>T("GASOLINA                                          ")</f>
        <v xml:space="preserve">GASOLINA                                          </v>
      </c>
      <c r="I13258">
        <v>1</v>
      </c>
    </row>
    <row r="13259" spans="1:9">
      <c r="A13259" t="str">
        <f>T("2018")</f>
        <v>2018</v>
      </c>
      <c r="B13259" t="str">
        <f>T("JURIDICO                                          ")</f>
        <v xml:space="preserve">JURIDICO                                          </v>
      </c>
      <c r="C13259" t="str">
        <f>T("SAN BLAS-CANILLEJAS ")</f>
        <v xml:space="preserve">SAN BLAS-CANILLEJAS </v>
      </c>
      <c r="D13259" t="str">
        <f>T("ARCOS               ")</f>
        <v xml:space="preserve">ARCOS               </v>
      </c>
      <c r="E13259" t="str">
        <f>T("MT ")</f>
        <v xml:space="preserve">MT </v>
      </c>
      <c r="F13259" t="str">
        <f>T("MOTOCICLETAS   ")</f>
        <v xml:space="preserve">MOTOCICLETAS   </v>
      </c>
      <c r="G13259" t="str">
        <f>T("De menos de 125,01 CENTIMETROS CUBICOS            ")</f>
        <v xml:space="preserve">De menos de 125,01 CENTIMETROS CUBICOS            </v>
      </c>
      <c r="H13259" t="str">
        <f>T("GASOLINA                                          ")</f>
        <v xml:space="preserve">GASOLINA                                          </v>
      </c>
      <c r="I13259">
        <v>6</v>
      </c>
    </row>
    <row r="13260" spans="1:9">
      <c r="A13260" t="str">
        <f>T("2018")</f>
        <v>2018</v>
      </c>
      <c r="B13260" t="str">
        <f>T("JURIDICO                                          ")</f>
        <v xml:space="preserve">JURIDICO                                          </v>
      </c>
      <c r="C13260" t="str">
        <f>T("SAN BLAS-CANILLEJAS ")</f>
        <v xml:space="preserve">SAN BLAS-CANILLEJAS </v>
      </c>
      <c r="D13260" t="str">
        <f>T("ARCOS               ")</f>
        <v xml:space="preserve">ARCOS               </v>
      </c>
      <c r="E13260" t="str">
        <f>T("MT ")</f>
        <v xml:space="preserve">MT </v>
      </c>
      <c r="F13260" t="str">
        <f>T("MOTOCICLETAS   ")</f>
        <v xml:space="preserve">MOTOCICLETAS   </v>
      </c>
      <c r="G13260" t="str">
        <f>T("De 125,01 a 250 CENTIMETROS CUBICOS               ")</f>
        <v xml:space="preserve">De 125,01 a 250 CENTIMETROS CUBICOS               </v>
      </c>
      <c r="H13260" t="str">
        <f>T("GASOLINA                                          ")</f>
        <v xml:space="preserve">GASOLINA                                          </v>
      </c>
      <c r="I13260">
        <v>3</v>
      </c>
    </row>
    <row r="13261" spans="1:9">
      <c r="A13261" t="str">
        <f>T("2018")</f>
        <v>2018</v>
      </c>
      <c r="B13261" t="str">
        <f>T("JURIDICO                                          ")</f>
        <v xml:space="preserve">JURIDICO                                          </v>
      </c>
      <c r="C13261" t="str">
        <f>T("SAN BLAS-CANILLEJAS ")</f>
        <v xml:space="preserve">SAN BLAS-CANILLEJAS </v>
      </c>
      <c r="D13261" t="str">
        <f>T("ARCOS               ")</f>
        <v xml:space="preserve">ARCOS               </v>
      </c>
      <c r="E13261" t="str">
        <f>T("MT ")</f>
        <v xml:space="preserve">MT </v>
      </c>
      <c r="F13261" t="str">
        <f>T("MOTOCICLETAS   ")</f>
        <v xml:space="preserve">MOTOCICLETAS   </v>
      </c>
      <c r="G13261" t="str">
        <f>T("De 250,01 a 500 CENTIMETROS CUBICOS               ")</f>
        <v xml:space="preserve">De 250,01 a 500 CENTIMETROS CUBICOS               </v>
      </c>
      <c r="H13261" t="str">
        <f>T("GASOLINA                                          ")</f>
        <v xml:space="preserve">GASOLINA                                          </v>
      </c>
      <c r="I13261">
        <v>1</v>
      </c>
    </row>
    <row r="13262" spans="1:9">
      <c r="A13262" t="str">
        <f>T("2018")</f>
        <v>2018</v>
      </c>
      <c r="B13262" t="str">
        <f>T("JURIDICO                                          ")</f>
        <v xml:space="preserve">JURIDICO                                          </v>
      </c>
      <c r="C13262" t="str">
        <f>T("SAN BLAS-CANILLEJAS ")</f>
        <v xml:space="preserve">SAN BLAS-CANILLEJAS </v>
      </c>
      <c r="D13262" t="str">
        <f>T("ARCOS               ")</f>
        <v xml:space="preserve">ARCOS               </v>
      </c>
      <c r="E13262" t="str">
        <f>T("MT ")</f>
        <v xml:space="preserve">MT </v>
      </c>
      <c r="F13262" t="str">
        <f>T("MOTOCICLETAS   ")</f>
        <v xml:space="preserve">MOTOCICLETAS   </v>
      </c>
      <c r="G13262" t="str">
        <f>T("De 500,01 a 1.000 CENTIMETROS CUBICOS             ")</f>
        <v xml:space="preserve">De 500,01 a 1.000 CENTIMETROS CUBICOS             </v>
      </c>
      <c r="H13262" t="str">
        <f>T("GASOLINA                                          ")</f>
        <v xml:space="preserve">GASOLINA                                          </v>
      </c>
      <c r="I13262">
        <v>2</v>
      </c>
    </row>
    <row r="13263" spans="1:9">
      <c r="A13263" t="str">
        <f>T("2018")</f>
        <v>2018</v>
      </c>
      <c r="B13263" t="str">
        <f>T("JURIDICO                                          ")</f>
        <v xml:space="preserve">JURIDICO                                          </v>
      </c>
      <c r="C13263" t="str">
        <f>T("SAN BLAS-CANILLEJAS ")</f>
        <v xml:space="preserve">SAN BLAS-CANILLEJAS </v>
      </c>
      <c r="D13263" t="str">
        <f>T("ROSAS               ")</f>
        <v xml:space="preserve">ROSAS               </v>
      </c>
      <c r="E13263" t="str">
        <f>T("MT ")</f>
        <v xml:space="preserve">MT </v>
      </c>
      <c r="F13263" t="str">
        <f>T("MOTOCICLETAS   ")</f>
        <v xml:space="preserve">MOTOCICLETAS   </v>
      </c>
      <c r="G13263" t="str">
        <f>T("De menos de 125,01 CENTIMETROS CUBICOS            ")</f>
        <v xml:space="preserve">De menos de 125,01 CENTIMETROS CUBICOS            </v>
      </c>
      <c r="H13263" t="str">
        <f>T("GASOLINA                                          ")</f>
        <v xml:space="preserve">GASOLINA                                          </v>
      </c>
      <c r="I13263">
        <v>15</v>
      </c>
    </row>
    <row r="13264" spans="1:9">
      <c r="A13264" t="str">
        <f>T("2018")</f>
        <v>2018</v>
      </c>
      <c r="B13264" t="str">
        <f>T("JURIDICO                                          ")</f>
        <v xml:space="preserve">JURIDICO                                          </v>
      </c>
      <c r="C13264" t="str">
        <f>T("SAN BLAS-CANILLEJAS ")</f>
        <v xml:space="preserve">SAN BLAS-CANILLEJAS </v>
      </c>
      <c r="D13264" t="str">
        <f>T("ROSAS               ")</f>
        <v xml:space="preserve">ROSAS               </v>
      </c>
      <c r="E13264" t="str">
        <f>T("MT ")</f>
        <v xml:space="preserve">MT </v>
      </c>
      <c r="F13264" t="str">
        <f>T("MOTOCICLETAS   ")</f>
        <v xml:space="preserve">MOTOCICLETAS   </v>
      </c>
      <c r="G13264" t="str">
        <f>T("De 125,01 a 250 CENTIMETROS CUBICOS               ")</f>
        <v xml:space="preserve">De 125,01 a 250 CENTIMETROS CUBICOS               </v>
      </c>
      <c r="H13264" t="str">
        <f>T("GASOLINA                                          ")</f>
        <v xml:space="preserve">GASOLINA                                          </v>
      </c>
      <c r="I13264">
        <v>4</v>
      </c>
    </row>
    <row r="13265" spans="1:9">
      <c r="A13265" t="str">
        <f>T("2018")</f>
        <v>2018</v>
      </c>
      <c r="B13265" t="str">
        <f>T("JURIDICO                                          ")</f>
        <v xml:space="preserve">JURIDICO                                          </v>
      </c>
      <c r="C13265" t="str">
        <f>T("SAN BLAS-CANILLEJAS ")</f>
        <v xml:space="preserve">SAN BLAS-CANILLEJAS </v>
      </c>
      <c r="D13265" t="str">
        <f>T("ROSAS               ")</f>
        <v xml:space="preserve">ROSAS               </v>
      </c>
      <c r="E13265" t="str">
        <f>T("MT ")</f>
        <v xml:space="preserve">MT </v>
      </c>
      <c r="F13265" t="str">
        <f>T("MOTOCICLETAS   ")</f>
        <v xml:space="preserve">MOTOCICLETAS   </v>
      </c>
      <c r="G13265" t="str">
        <f>T("De 250,01 a 500 CENTIMETROS CUBICOS               ")</f>
        <v xml:space="preserve">De 250,01 a 500 CENTIMETROS CUBICOS               </v>
      </c>
      <c r="H13265" t="str">
        <f>T("GASOLINA                                          ")</f>
        <v xml:space="preserve">GASOLINA                                          </v>
      </c>
      <c r="I13265">
        <v>4</v>
      </c>
    </row>
    <row r="13266" spans="1:9">
      <c r="A13266" t="str">
        <f>T("2018")</f>
        <v>2018</v>
      </c>
      <c r="B13266" t="str">
        <f>T("JURIDICO                                          ")</f>
        <v xml:space="preserve">JURIDICO                                          </v>
      </c>
      <c r="C13266" t="str">
        <f>T("SAN BLAS-CANILLEJAS ")</f>
        <v xml:space="preserve">SAN BLAS-CANILLEJAS </v>
      </c>
      <c r="D13266" t="str">
        <f>T("ROSAS               ")</f>
        <v xml:space="preserve">ROSAS               </v>
      </c>
      <c r="E13266" t="str">
        <f>T("MT ")</f>
        <v xml:space="preserve">MT </v>
      </c>
      <c r="F13266" t="str">
        <f>T("MOTOCICLETAS   ")</f>
        <v xml:space="preserve">MOTOCICLETAS   </v>
      </c>
      <c r="G13266" t="str">
        <f>T("De 500,01 a 1.000 CENTIMETROS CUBICOS             ")</f>
        <v xml:space="preserve">De 500,01 a 1.000 CENTIMETROS CUBICOS             </v>
      </c>
      <c r="H13266" t="str">
        <f>T("GASOLINA                                          ")</f>
        <v xml:space="preserve">GASOLINA                                          </v>
      </c>
      <c r="I13266">
        <v>13</v>
      </c>
    </row>
    <row r="13267" spans="1:9">
      <c r="A13267" t="str">
        <f>T("2018")</f>
        <v>2018</v>
      </c>
      <c r="B13267" t="str">
        <f>T("JURIDICO                                          ")</f>
        <v xml:space="preserve">JURIDICO                                          </v>
      </c>
      <c r="C13267" t="str">
        <f>T("SAN BLAS-CANILLEJAS ")</f>
        <v xml:space="preserve">SAN BLAS-CANILLEJAS </v>
      </c>
      <c r="D13267" t="str">
        <f>T("ROSAS               ")</f>
        <v xml:space="preserve">ROSAS               </v>
      </c>
      <c r="E13267" t="str">
        <f>T("MT ")</f>
        <v xml:space="preserve">MT </v>
      </c>
      <c r="F13267" t="str">
        <f>T("MOTOCICLETAS   ")</f>
        <v xml:space="preserve">MOTOCICLETAS   </v>
      </c>
      <c r="G13267" t="str">
        <f>T("De 1.000,01 CENTIMETROS CUBICOS en adelante       ")</f>
        <v xml:space="preserve">De 1.000,01 CENTIMETROS CUBICOS en adelante       </v>
      </c>
      <c r="H13267" t="str">
        <f>T("GASOLINA                                          ")</f>
        <v xml:space="preserve">GASOLINA                                          </v>
      </c>
      <c r="I13267">
        <v>3</v>
      </c>
    </row>
    <row r="13268" spans="1:9">
      <c r="A13268" t="str">
        <f>T("2018")</f>
        <v>2018</v>
      </c>
      <c r="B13268" t="str">
        <f>T("JURIDICO                                          ")</f>
        <v xml:space="preserve">JURIDICO                                          </v>
      </c>
      <c r="C13268" t="str">
        <f>T("SAN BLAS-CANILLEJAS ")</f>
        <v xml:space="preserve">SAN BLAS-CANILLEJAS </v>
      </c>
      <c r="D13268" t="str">
        <f>T("REJAS               ")</f>
        <v xml:space="preserve">REJAS               </v>
      </c>
      <c r="E13268" t="str">
        <f>T("MT ")</f>
        <v xml:space="preserve">MT </v>
      </c>
      <c r="F13268" t="str">
        <f>T("MOTOCICLETAS   ")</f>
        <v xml:space="preserve">MOTOCICLETAS   </v>
      </c>
      <c r="G13268" t="str">
        <f>T("De menos de 125,01 CENTIMETROS CUBICOS            ")</f>
        <v xml:space="preserve">De menos de 125,01 CENTIMETROS CUBICOS            </v>
      </c>
      <c r="H13268" t="str">
        <f>T("GASOLINA                                          ")</f>
        <v xml:space="preserve">GASOLINA                                          </v>
      </c>
      <c r="I13268">
        <v>53</v>
      </c>
    </row>
    <row r="13269" spans="1:9">
      <c r="A13269" t="str">
        <f>T("2018")</f>
        <v>2018</v>
      </c>
      <c r="B13269" t="str">
        <f>T("JURIDICO                                          ")</f>
        <v xml:space="preserve">JURIDICO                                          </v>
      </c>
      <c r="C13269" t="str">
        <f>T("SAN BLAS-CANILLEJAS ")</f>
        <v xml:space="preserve">SAN BLAS-CANILLEJAS </v>
      </c>
      <c r="D13269" t="str">
        <f>T("REJAS               ")</f>
        <v xml:space="preserve">REJAS               </v>
      </c>
      <c r="E13269" t="str">
        <f>T("MT ")</f>
        <v xml:space="preserve">MT </v>
      </c>
      <c r="F13269" t="str">
        <f>T("MOTOCICLETAS   ")</f>
        <v xml:space="preserve">MOTOCICLETAS   </v>
      </c>
      <c r="G13269" t="str">
        <f>T("De 125,01 a 250 CENTIMETROS CUBICOS               ")</f>
        <v xml:space="preserve">De 125,01 a 250 CENTIMETROS CUBICOS               </v>
      </c>
      <c r="H13269" t="str">
        <f>T("GASOLINA                                          ")</f>
        <v xml:space="preserve">GASOLINA                                          </v>
      </c>
      <c r="I13269">
        <v>9</v>
      </c>
    </row>
    <row r="13270" spans="1:9">
      <c r="A13270" t="str">
        <f>T("2018")</f>
        <v>2018</v>
      </c>
      <c r="B13270" t="str">
        <f>T("JURIDICO                                          ")</f>
        <v xml:space="preserve">JURIDICO                                          </v>
      </c>
      <c r="C13270" t="str">
        <f>T("SAN BLAS-CANILLEJAS ")</f>
        <v xml:space="preserve">SAN BLAS-CANILLEJAS </v>
      </c>
      <c r="D13270" t="str">
        <f>T("REJAS               ")</f>
        <v xml:space="preserve">REJAS               </v>
      </c>
      <c r="E13270" t="str">
        <f>T("MT ")</f>
        <v xml:space="preserve">MT </v>
      </c>
      <c r="F13270" t="str">
        <f>T("MOTOCICLETAS   ")</f>
        <v xml:space="preserve">MOTOCICLETAS   </v>
      </c>
      <c r="G13270" t="str">
        <f>T("De 250,01 a 500 CENTIMETROS CUBICOS               ")</f>
        <v xml:space="preserve">De 250,01 a 500 CENTIMETROS CUBICOS               </v>
      </c>
      <c r="H13270" t="str">
        <f>T("GASOLINA                                          ")</f>
        <v xml:space="preserve">GASOLINA                                          </v>
      </c>
      <c r="I13270">
        <v>15</v>
      </c>
    </row>
    <row r="13271" spans="1:9">
      <c r="A13271" t="str">
        <f>T("2018")</f>
        <v>2018</v>
      </c>
      <c r="B13271" t="str">
        <f>T("JURIDICO                                          ")</f>
        <v xml:space="preserve">JURIDICO                                          </v>
      </c>
      <c r="C13271" t="str">
        <f>T("SAN BLAS-CANILLEJAS ")</f>
        <v xml:space="preserve">SAN BLAS-CANILLEJAS </v>
      </c>
      <c r="D13271" t="str">
        <f>T("REJAS               ")</f>
        <v xml:space="preserve">REJAS               </v>
      </c>
      <c r="E13271" t="str">
        <f>T("MT ")</f>
        <v xml:space="preserve">MT </v>
      </c>
      <c r="F13271" t="str">
        <f>T("MOTOCICLETAS   ")</f>
        <v xml:space="preserve">MOTOCICLETAS   </v>
      </c>
      <c r="G13271" t="str">
        <f>T("De 500,01 a 1.000 CENTIMETROS CUBICOS             ")</f>
        <v xml:space="preserve">De 500,01 a 1.000 CENTIMETROS CUBICOS             </v>
      </c>
      <c r="H13271" t="str">
        <f>T("GASOLINA                                          ")</f>
        <v xml:space="preserve">GASOLINA                                          </v>
      </c>
      <c r="I13271">
        <v>6</v>
      </c>
    </row>
    <row r="13272" spans="1:9">
      <c r="A13272" t="str">
        <f>T("2018")</f>
        <v>2018</v>
      </c>
      <c r="B13272" t="str">
        <f>T("JURIDICO                                          ")</f>
        <v xml:space="preserve">JURIDICO                                          </v>
      </c>
      <c r="C13272" t="str">
        <f>T("SAN BLAS-CANILLEJAS ")</f>
        <v xml:space="preserve">SAN BLAS-CANILLEJAS </v>
      </c>
      <c r="D13272" t="str">
        <f>T("REJAS               ")</f>
        <v xml:space="preserve">REJAS               </v>
      </c>
      <c r="E13272" t="str">
        <f>T("MT ")</f>
        <v xml:space="preserve">MT </v>
      </c>
      <c r="F13272" t="str">
        <f>T("MOTOCICLETAS   ")</f>
        <v xml:space="preserve">MOTOCICLETAS   </v>
      </c>
      <c r="G13272" t="str">
        <f>T("De 1.000,01 CENTIMETROS CUBICOS en adelante       ")</f>
        <v xml:space="preserve">De 1.000,01 CENTIMETROS CUBICOS en adelante       </v>
      </c>
      <c r="H13272" t="str">
        <f>T("GASOLINA                                          ")</f>
        <v xml:space="preserve">GASOLINA                                          </v>
      </c>
      <c r="I13272">
        <v>4</v>
      </c>
    </row>
    <row r="13273" spans="1:9">
      <c r="A13273" t="str">
        <f>T("2018")</f>
        <v>2018</v>
      </c>
      <c r="B13273" t="str">
        <f>T("JURIDICO                                          ")</f>
        <v xml:space="preserve">JURIDICO                                          </v>
      </c>
      <c r="C13273" t="str">
        <f>T("SAN BLAS-CANILLEJAS ")</f>
        <v xml:space="preserve">SAN BLAS-CANILLEJAS </v>
      </c>
      <c r="D13273" t="str">
        <f>T("CANILLEJAS          ")</f>
        <v xml:space="preserve">CANILLEJAS          </v>
      </c>
      <c r="E13273" t="str">
        <f>T("MT ")</f>
        <v xml:space="preserve">MT </v>
      </c>
      <c r="F13273" t="str">
        <f>T("MOTOCICLETAS   ")</f>
        <v xml:space="preserve">MOTOCICLETAS   </v>
      </c>
      <c r="G13273" t="str">
        <f>T("De menos de 125,01 CENTIMETROS CUBICOS            ")</f>
        <v xml:space="preserve">De menos de 125,01 CENTIMETROS CUBICOS            </v>
      </c>
      <c r="H13273" t="str">
        <f>T("GASOLINA                                          ")</f>
        <v xml:space="preserve">GASOLINA                                          </v>
      </c>
      <c r="I13273">
        <v>57</v>
      </c>
    </row>
    <row r="13274" spans="1:9">
      <c r="A13274" t="str">
        <f>T("2018")</f>
        <v>2018</v>
      </c>
      <c r="B13274" t="str">
        <f>T("JURIDICO                                          ")</f>
        <v xml:space="preserve">JURIDICO                                          </v>
      </c>
      <c r="C13274" t="str">
        <f>T("SAN BLAS-CANILLEJAS ")</f>
        <v xml:space="preserve">SAN BLAS-CANILLEJAS </v>
      </c>
      <c r="D13274" t="str">
        <f>T("CANILLEJAS          ")</f>
        <v xml:space="preserve">CANILLEJAS          </v>
      </c>
      <c r="E13274" t="str">
        <f>T("MT ")</f>
        <v xml:space="preserve">MT </v>
      </c>
      <c r="F13274" t="str">
        <f>T("MOTOCICLETAS   ")</f>
        <v xml:space="preserve">MOTOCICLETAS   </v>
      </c>
      <c r="G13274" t="str">
        <f>T("De 125,01 a 250 CENTIMETROS CUBICOS               ")</f>
        <v xml:space="preserve">De 125,01 a 250 CENTIMETROS CUBICOS               </v>
      </c>
      <c r="H13274" t="str">
        <f>T("GASOLINA                                          ")</f>
        <v xml:space="preserve">GASOLINA                                          </v>
      </c>
      <c r="I13274">
        <v>7</v>
      </c>
    </row>
    <row r="13275" spans="1:9">
      <c r="A13275" t="str">
        <f>T("2018")</f>
        <v>2018</v>
      </c>
      <c r="B13275" t="str">
        <f>T("JURIDICO                                          ")</f>
        <v xml:space="preserve">JURIDICO                                          </v>
      </c>
      <c r="C13275" t="str">
        <f>T("SAN BLAS-CANILLEJAS ")</f>
        <v xml:space="preserve">SAN BLAS-CANILLEJAS </v>
      </c>
      <c r="D13275" t="str">
        <f>T("CANILLEJAS          ")</f>
        <v xml:space="preserve">CANILLEJAS          </v>
      </c>
      <c r="E13275" t="str">
        <f>T("MT ")</f>
        <v xml:space="preserve">MT </v>
      </c>
      <c r="F13275" t="str">
        <f>T("MOTOCICLETAS   ")</f>
        <v xml:space="preserve">MOTOCICLETAS   </v>
      </c>
      <c r="G13275" t="str">
        <f>T("De 250,01 a 500 CENTIMETROS CUBICOS               ")</f>
        <v xml:space="preserve">De 250,01 a 500 CENTIMETROS CUBICOS               </v>
      </c>
      <c r="H13275" t="str">
        <f>T("GASOLINA                                          ")</f>
        <v xml:space="preserve">GASOLINA                                          </v>
      </c>
      <c r="I13275">
        <v>5</v>
      </c>
    </row>
    <row r="13276" spans="1:9">
      <c r="A13276" t="str">
        <f>T("2018")</f>
        <v>2018</v>
      </c>
      <c r="B13276" t="str">
        <f>T("JURIDICO                                          ")</f>
        <v xml:space="preserve">JURIDICO                                          </v>
      </c>
      <c r="C13276" t="str">
        <f>T("SAN BLAS-CANILLEJAS ")</f>
        <v xml:space="preserve">SAN BLAS-CANILLEJAS </v>
      </c>
      <c r="D13276" t="str">
        <f>T("CANILLEJAS          ")</f>
        <v xml:space="preserve">CANILLEJAS          </v>
      </c>
      <c r="E13276" t="str">
        <f>T("MT ")</f>
        <v xml:space="preserve">MT </v>
      </c>
      <c r="F13276" t="str">
        <f>T("MOTOCICLETAS   ")</f>
        <v xml:space="preserve">MOTOCICLETAS   </v>
      </c>
      <c r="G13276" t="str">
        <f>T("De 500,01 a 1.000 CENTIMETROS CUBICOS             ")</f>
        <v xml:space="preserve">De 500,01 a 1.000 CENTIMETROS CUBICOS             </v>
      </c>
      <c r="H13276" t="str">
        <f>T("GASOLINA                                          ")</f>
        <v xml:space="preserve">GASOLINA                                          </v>
      </c>
      <c r="I13276">
        <v>7</v>
      </c>
    </row>
    <row r="13277" spans="1:9">
      <c r="A13277" t="str">
        <f>T("2018")</f>
        <v>2018</v>
      </c>
      <c r="B13277" t="str">
        <f>T("JURIDICO                                          ")</f>
        <v xml:space="preserve">JURIDICO                                          </v>
      </c>
      <c r="C13277" t="str">
        <f>T("SAN BLAS-CANILLEJAS ")</f>
        <v xml:space="preserve">SAN BLAS-CANILLEJAS </v>
      </c>
      <c r="D13277" t="str">
        <f>T("CANILLEJAS          ")</f>
        <v xml:space="preserve">CANILLEJAS          </v>
      </c>
      <c r="E13277" t="str">
        <f>T("MT ")</f>
        <v xml:space="preserve">MT </v>
      </c>
      <c r="F13277" t="str">
        <f>T("MOTOCICLETAS   ")</f>
        <v xml:space="preserve">MOTOCICLETAS   </v>
      </c>
      <c r="G13277" t="str">
        <f>T("De 1.000,01 CENTIMETROS CUBICOS en adelante       ")</f>
        <v xml:space="preserve">De 1.000,01 CENTIMETROS CUBICOS en adelante       </v>
      </c>
      <c r="H13277" t="str">
        <f>T("GASOLINA                                          ")</f>
        <v xml:space="preserve">GASOLINA                                          </v>
      </c>
      <c r="I13277">
        <v>2</v>
      </c>
    </row>
    <row r="13278" spans="1:9">
      <c r="A13278" t="str">
        <f>T("2018")</f>
        <v>2018</v>
      </c>
      <c r="B13278" t="str">
        <f>T("JURIDICO                                          ")</f>
        <v xml:space="preserve">JURIDICO                                          </v>
      </c>
      <c r="C13278" t="str">
        <f>T("SAN BLAS-CANILLEJAS ")</f>
        <v xml:space="preserve">SAN BLAS-CANILLEJAS </v>
      </c>
      <c r="D13278" t="str">
        <f>T("EL SALVADOR         ")</f>
        <v xml:space="preserve">EL SALVADOR         </v>
      </c>
      <c r="E13278" t="str">
        <f>T("MT ")</f>
        <v xml:space="preserve">MT </v>
      </c>
      <c r="F13278" t="str">
        <f>T("MOTOCICLETAS   ")</f>
        <v xml:space="preserve">MOTOCICLETAS   </v>
      </c>
      <c r="G13278" t="str">
        <f>T("De menos de 125,01 CENTIMETROS CUBICOS            ")</f>
        <v xml:space="preserve">De menos de 125,01 CENTIMETROS CUBICOS            </v>
      </c>
      <c r="H13278" t="str">
        <f>T("GASOLINA                                          ")</f>
        <v xml:space="preserve">GASOLINA                                          </v>
      </c>
      <c r="I13278">
        <v>15</v>
      </c>
    </row>
    <row r="13279" spans="1:9">
      <c r="A13279" t="str">
        <f>T("2018")</f>
        <v>2018</v>
      </c>
      <c r="B13279" t="str">
        <f>T("JURIDICO                                          ")</f>
        <v xml:space="preserve">JURIDICO                                          </v>
      </c>
      <c r="C13279" t="str">
        <f>T("SAN BLAS-CANILLEJAS ")</f>
        <v xml:space="preserve">SAN BLAS-CANILLEJAS </v>
      </c>
      <c r="D13279" t="str">
        <f>T("EL SALVADOR         ")</f>
        <v xml:space="preserve">EL SALVADOR         </v>
      </c>
      <c r="E13279" t="str">
        <f>T("MT ")</f>
        <v xml:space="preserve">MT </v>
      </c>
      <c r="F13279" t="str">
        <f>T("MOTOCICLETAS   ")</f>
        <v xml:space="preserve">MOTOCICLETAS   </v>
      </c>
      <c r="G13279" t="str">
        <f>T("De 125,01 a 250 CENTIMETROS CUBICOS               ")</f>
        <v xml:space="preserve">De 125,01 a 250 CENTIMETROS CUBICOS               </v>
      </c>
      <c r="H13279" t="str">
        <f>T("GASOLINA                                          ")</f>
        <v xml:space="preserve">GASOLINA                                          </v>
      </c>
      <c r="I13279">
        <v>12</v>
      </c>
    </row>
    <row r="13280" spans="1:9">
      <c r="A13280" t="str">
        <f>T("2018")</f>
        <v>2018</v>
      </c>
      <c r="B13280" t="str">
        <f>T("JURIDICO                                          ")</f>
        <v xml:space="preserve">JURIDICO                                          </v>
      </c>
      <c r="C13280" t="str">
        <f>T("SAN BLAS-CANILLEJAS ")</f>
        <v xml:space="preserve">SAN BLAS-CANILLEJAS </v>
      </c>
      <c r="D13280" t="str">
        <f>T("EL SALVADOR         ")</f>
        <v xml:space="preserve">EL SALVADOR         </v>
      </c>
      <c r="E13280" t="str">
        <f>T("MT ")</f>
        <v xml:space="preserve">MT </v>
      </c>
      <c r="F13280" t="str">
        <f>T("MOTOCICLETAS   ")</f>
        <v xml:space="preserve">MOTOCICLETAS   </v>
      </c>
      <c r="G13280" t="str">
        <f>T("De 250,01 a 500 CENTIMETROS CUBICOS               ")</f>
        <v xml:space="preserve">De 250,01 a 500 CENTIMETROS CUBICOS               </v>
      </c>
      <c r="H13280" t="str">
        <f>T("GASOLINA                                          ")</f>
        <v xml:space="preserve">GASOLINA                                          </v>
      </c>
      <c r="I13280">
        <v>18</v>
      </c>
    </row>
    <row r="13281" spans="1:9">
      <c r="A13281" t="str">
        <f>T("2018")</f>
        <v>2018</v>
      </c>
      <c r="B13281" t="str">
        <f>T("JURIDICO                                          ")</f>
        <v xml:space="preserve">JURIDICO                                          </v>
      </c>
      <c r="C13281" t="str">
        <f>T("SAN BLAS-CANILLEJAS ")</f>
        <v xml:space="preserve">SAN BLAS-CANILLEJAS </v>
      </c>
      <c r="D13281" t="str">
        <f>T("EL SALVADOR         ")</f>
        <v xml:space="preserve">EL SALVADOR         </v>
      </c>
      <c r="E13281" t="str">
        <f>T("MT ")</f>
        <v xml:space="preserve">MT </v>
      </c>
      <c r="F13281" t="str">
        <f>T("MOTOCICLETAS   ")</f>
        <v xml:space="preserve">MOTOCICLETAS   </v>
      </c>
      <c r="G13281" t="str">
        <f>T("De 500,01 a 1.000 CENTIMETROS CUBICOS             ")</f>
        <v xml:space="preserve">De 500,01 a 1.000 CENTIMETROS CUBICOS             </v>
      </c>
      <c r="H13281" t="str">
        <f>T("GASOLINA                                          ")</f>
        <v xml:space="preserve">GASOLINA                                          </v>
      </c>
      <c r="I13281">
        <v>43</v>
      </c>
    </row>
    <row r="13282" spans="1:9">
      <c r="A13282" t="str">
        <f>T("2018")</f>
        <v>2018</v>
      </c>
      <c r="B13282" t="str">
        <f>T("JURIDICO                                          ")</f>
        <v xml:space="preserve">JURIDICO                                          </v>
      </c>
      <c r="C13282" t="str">
        <f>T("SAN BLAS-CANILLEJAS ")</f>
        <v xml:space="preserve">SAN BLAS-CANILLEJAS </v>
      </c>
      <c r="D13282" t="str">
        <f>T("EL SALVADOR         ")</f>
        <v xml:space="preserve">EL SALVADOR         </v>
      </c>
      <c r="E13282" t="str">
        <f>T("MT ")</f>
        <v xml:space="preserve">MT </v>
      </c>
      <c r="F13282" t="str">
        <f>T("MOTOCICLETAS   ")</f>
        <v xml:space="preserve">MOTOCICLETAS   </v>
      </c>
      <c r="G13282" t="str">
        <f>T("De 1.000,01 CENTIMETROS CUBICOS en adelante       ")</f>
        <v xml:space="preserve">De 1.000,01 CENTIMETROS CUBICOS en adelante       </v>
      </c>
      <c r="H13282" t="str">
        <f>T("GASOLINA                                          ")</f>
        <v xml:space="preserve">GASOLINA                                          </v>
      </c>
      <c r="I13282">
        <v>16</v>
      </c>
    </row>
    <row r="13283" spans="1:9">
      <c r="A13283" t="str">
        <f>T("2018")</f>
        <v>2018</v>
      </c>
      <c r="B13283" t="str">
        <f>T("FISICO                                            ")</f>
        <v xml:space="preserve">FISICO                                            </v>
      </c>
      <c r="C13283" t="str">
        <f>T("SAN BLAS-CANILLEJAS ")</f>
        <v xml:space="preserve">SAN BLAS-CANILLEJAS </v>
      </c>
      <c r="D13283" t="str">
        <f>T("ROSAS               ")</f>
        <v xml:space="preserve">ROSAS               </v>
      </c>
      <c r="E13283" t="str">
        <f>T("MT ")</f>
        <v xml:space="preserve">MT </v>
      </c>
      <c r="F13283" t="str">
        <f>T("MOTOCICLETAS   ")</f>
        <v xml:space="preserve">MOTOCICLETAS   </v>
      </c>
      <c r="G13283" t="str">
        <f>T("De menos de 125,01 CENTIMETROS CUBICOS            ")</f>
        <v xml:space="preserve">De menos de 125,01 CENTIMETROS CUBICOS            </v>
      </c>
      <c r="H13283" t="str">
        <f>T("HÍBRIDO                                           ")</f>
        <v xml:space="preserve">HÍBRIDO                                           </v>
      </c>
      <c r="I13283">
        <v>1</v>
      </c>
    </row>
    <row r="13284" spans="1:9">
      <c r="A13284" t="str">
        <f>T("2018")</f>
        <v>2018</v>
      </c>
      <c r="B13284" t="str">
        <f>T("Entidad sin personalidad jurídica (art. 35.4 LGT) ")</f>
        <v xml:space="preserve">Entidad sin personalidad jurídica (art. 35.4 LGT) </v>
      </c>
      <c r="C13284" t="str">
        <f>T("SAN BLAS-CANILLEJAS ")</f>
        <v xml:space="preserve">SAN BLAS-CANILLEJAS </v>
      </c>
      <c r="D13284" t="str">
        <f>T("CANILLEJAS          ")</f>
        <v xml:space="preserve">CANILLEJAS          </v>
      </c>
      <c r="E13284" t="str">
        <f>T("MT ")</f>
        <v xml:space="preserve">MT </v>
      </c>
      <c r="F13284" t="str">
        <f>T("MOTOCICLETAS   ")</f>
        <v xml:space="preserve">MOTOCICLETAS   </v>
      </c>
      <c r="G13284" t="str">
        <f>T("De menos de 125,01 CENTIMETROS CUBICOS            ")</f>
        <v xml:space="preserve">De menos de 125,01 CENTIMETROS CUBICOS            </v>
      </c>
      <c r="I13284">
        <v>1</v>
      </c>
    </row>
    <row r="13285" spans="1:9">
      <c r="A13285" t="str">
        <f>T("2018")</f>
        <v>2018</v>
      </c>
      <c r="B13285" t="str">
        <f>T("FISICO                                            ")</f>
        <v xml:space="preserve">FISICO                                            </v>
      </c>
      <c r="C13285" t="str">
        <f>T("SAN BLAS-CANILLEJAS ")</f>
        <v xml:space="preserve">SAN BLAS-CANILLEJAS </v>
      </c>
      <c r="D13285" t="str">
        <f>T("SIMANCAS            ")</f>
        <v xml:space="preserve">SIMANCAS            </v>
      </c>
      <c r="E13285" t="str">
        <f>T("MT ")</f>
        <v xml:space="preserve">MT </v>
      </c>
      <c r="F13285" t="str">
        <f>T("MOTOCICLETAS   ")</f>
        <v xml:space="preserve">MOTOCICLETAS   </v>
      </c>
      <c r="G13285" t="str">
        <f>T("De menos de 125,01 CENTIMETROS CUBICOS            ")</f>
        <v xml:space="preserve">De menos de 125,01 CENTIMETROS CUBICOS            </v>
      </c>
      <c r="I13285">
        <v>10</v>
      </c>
    </row>
    <row r="13286" spans="1:9">
      <c r="A13286" t="str">
        <f>T("2018")</f>
        <v>2018</v>
      </c>
      <c r="B13286" t="str">
        <f>T("FISICO                                            ")</f>
        <v xml:space="preserve">FISICO                                            </v>
      </c>
      <c r="C13286" t="str">
        <f>T("SAN BLAS-CANILLEJAS ")</f>
        <v xml:space="preserve">SAN BLAS-CANILLEJAS </v>
      </c>
      <c r="D13286" t="str">
        <f>T("SIMANCAS            ")</f>
        <v xml:space="preserve">SIMANCAS            </v>
      </c>
      <c r="E13286" t="str">
        <f>T("MT ")</f>
        <v xml:space="preserve">MT </v>
      </c>
      <c r="F13286" t="str">
        <f>T("MOTOCICLETAS   ")</f>
        <v xml:space="preserve">MOTOCICLETAS   </v>
      </c>
      <c r="G13286" t="str">
        <f>T("De 125,01 a 250 CENTIMETROS CUBICOS               ")</f>
        <v xml:space="preserve">De 125,01 a 250 CENTIMETROS CUBICOS               </v>
      </c>
      <c r="I13286">
        <v>9</v>
      </c>
    </row>
    <row r="13287" spans="1:9">
      <c r="A13287" t="str">
        <f>T("2018")</f>
        <v>2018</v>
      </c>
      <c r="B13287" t="str">
        <f>T("FISICO                                            ")</f>
        <v xml:space="preserve">FISICO                                            </v>
      </c>
      <c r="C13287" t="str">
        <f>T("SAN BLAS-CANILLEJAS ")</f>
        <v xml:space="preserve">SAN BLAS-CANILLEJAS </v>
      </c>
      <c r="D13287" t="str">
        <f>T("SIMANCAS            ")</f>
        <v xml:space="preserve">SIMANCAS            </v>
      </c>
      <c r="E13287" t="str">
        <f>T("MT ")</f>
        <v xml:space="preserve">MT </v>
      </c>
      <c r="F13287" t="str">
        <f>T("MOTOCICLETAS   ")</f>
        <v xml:space="preserve">MOTOCICLETAS   </v>
      </c>
      <c r="G13287" t="str">
        <f>T("De 250,01 a 500 CENTIMETROS CUBICOS               ")</f>
        <v xml:space="preserve">De 250,01 a 500 CENTIMETROS CUBICOS               </v>
      </c>
      <c r="I13287">
        <v>3</v>
      </c>
    </row>
    <row r="13288" spans="1:9">
      <c r="A13288" t="str">
        <f>T("2018")</f>
        <v>2018</v>
      </c>
      <c r="B13288" t="str">
        <f>T("FISICO                                            ")</f>
        <v xml:space="preserve">FISICO                                            </v>
      </c>
      <c r="C13288" t="str">
        <f>T("SAN BLAS-CANILLEJAS ")</f>
        <v xml:space="preserve">SAN BLAS-CANILLEJAS </v>
      </c>
      <c r="D13288" t="str">
        <f>T("SIMANCAS            ")</f>
        <v xml:space="preserve">SIMANCAS            </v>
      </c>
      <c r="E13288" t="str">
        <f>T("MT ")</f>
        <v xml:space="preserve">MT </v>
      </c>
      <c r="F13288" t="str">
        <f>T("MOTOCICLETAS   ")</f>
        <v xml:space="preserve">MOTOCICLETAS   </v>
      </c>
      <c r="G13288" t="str">
        <f>T("De 500,01 a 1.000 CENTIMETROS CUBICOS             ")</f>
        <v xml:space="preserve">De 500,01 a 1.000 CENTIMETROS CUBICOS             </v>
      </c>
      <c r="I13288">
        <v>7</v>
      </c>
    </row>
    <row r="13289" spans="1:9">
      <c r="A13289" t="str">
        <f>T("2018")</f>
        <v>2018</v>
      </c>
      <c r="B13289" t="str">
        <f>T("FISICO                                            ")</f>
        <v xml:space="preserve">FISICO                                            </v>
      </c>
      <c r="C13289" t="str">
        <f>T("SAN BLAS-CANILLEJAS ")</f>
        <v xml:space="preserve">SAN BLAS-CANILLEJAS </v>
      </c>
      <c r="D13289" t="str">
        <f>T("SIMANCAS            ")</f>
        <v xml:space="preserve">SIMANCAS            </v>
      </c>
      <c r="E13289" t="str">
        <f>T("MT ")</f>
        <v xml:space="preserve">MT </v>
      </c>
      <c r="F13289" t="str">
        <f>T("MOTOCICLETAS   ")</f>
        <v xml:space="preserve">MOTOCICLETAS   </v>
      </c>
      <c r="G13289" t="str">
        <f>T("De 1.000,01 CENTIMETROS CUBICOS en adelante       ")</f>
        <v xml:space="preserve">De 1.000,01 CENTIMETROS CUBICOS en adelante       </v>
      </c>
      <c r="I13289">
        <v>3</v>
      </c>
    </row>
    <row r="13290" spans="1:9">
      <c r="A13290" t="str">
        <f>T("2018")</f>
        <v>2018</v>
      </c>
      <c r="B13290" t="str">
        <f>T("FISICO                                            ")</f>
        <v xml:space="preserve">FISICO                                            </v>
      </c>
      <c r="C13290" t="str">
        <f>T("SAN BLAS-CANILLEJAS ")</f>
        <v xml:space="preserve">SAN BLAS-CANILLEJAS </v>
      </c>
      <c r="D13290" t="str">
        <f>T("HELLIN              ")</f>
        <v xml:space="preserve">HELLIN              </v>
      </c>
      <c r="E13290" t="str">
        <f>T("MT ")</f>
        <v xml:space="preserve">MT </v>
      </c>
      <c r="F13290" t="str">
        <f>T("MOTOCICLETAS   ")</f>
        <v xml:space="preserve">MOTOCICLETAS   </v>
      </c>
      <c r="G13290" t="str">
        <f>T("De menos de 125,01 CENTIMETROS CUBICOS            ")</f>
        <v xml:space="preserve">De menos de 125,01 CENTIMETROS CUBICOS            </v>
      </c>
      <c r="I13290">
        <v>3</v>
      </c>
    </row>
    <row r="13291" spans="1:9">
      <c r="A13291" t="str">
        <f>T("2018")</f>
        <v>2018</v>
      </c>
      <c r="B13291" t="str">
        <f>T("FISICO                                            ")</f>
        <v xml:space="preserve">FISICO                                            </v>
      </c>
      <c r="C13291" t="str">
        <f>T("SAN BLAS-CANILLEJAS ")</f>
        <v xml:space="preserve">SAN BLAS-CANILLEJAS </v>
      </c>
      <c r="D13291" t="str">
        <f>T("HELLIN              ")</f>
        <v xml:space="preserve">HELLIN              </v>
      </c>
      <c r="E13291" t="str">
        <f>T("MT ")</f>
        <v xml:space="preserve">MT </v>
      </c>
      <c r="F13291" t="str">
        <f>T("MOTOCICLETAS   ")</f>
        <v xml:space="preserve">MOTOCICLETAS   </v>
      </c>
      <c r="G13291" t="str">
        <f>T("De 125,01 a 250 CENTIMETROS CUBICOS               ")</f>
        <v xml:space="preserve">De 125,01 a 250 CENTIMETROS CUBICOS               </v>
      </c>
      <c r="I13291">
        <v>3</v>
      </c>
    </row>
    <row r="13292" spans="1:9">
      <c r="A13292" t="str">
        <f>T("2018")</f>
        <v>2018</v>
      </c>
      <c r="B13292" t="str">
        <f>T("FISICO                                            ")</f>
        <v xml:space="preserve">FISICO                                            </v>
      </c>
      <c r="C13292" t="str">
        <f>T("SAN BLAS-CANILLEJAS ")</f>
        <v xml:space="preserve">SAN BLAS-CANILLEJAS </v>
      </c>
      <c r="D13292" t="str">
        <f>T("HELLIN              ")</f>
        <v xml:space="preserve">HELLIN              </v>
      </c>
      <c r="E13292" t="str">
        <f>T("MT ")</f>
        <v xml:space="preserve">MT </v>
      </c>
      <c r="F13292" t="str">
        <f>T("MOTOCICLETAS   ")</f>
        <v xml:space="preserve">MOTOCICLETAS   </v>
      </c>
      <c r="G13292" t="str">
        <f>T("De 500,01 a 1.000 CENTIMETROS CUBICOS             ")</f>
        <v xml:space="preserve">De 500,01 a 1.000 CENTIMETROS CUBICOS             </v>
      </c>
      <c r="I13292">
        <v>2</v>
      </c>
    </row>
    <row r="13293" spans="1:9">
      <c r="A13293" t="str">
        <f>T("2018")</f>
        <v>2018</v>
      </c>
      <c r="B13293" t="str">
        <f>T("FISICO                                            ")</f>
        <v xml:space="preserve">FISICO                                            </v>
      </c>
      <c r="C13293" t="str">
        <f>T("SAN BLAS-CANILLEJAS ")</f>
        <v xml:space="preserve">SAN BLAS-CANILLEJAS </v>
      </c>
      <c r="D13293" t="str">
        <f>T("AMPOSTA             ")</f>
        <v xml:space="preserve">AMPOSTA             </v>
      </c>
      <c r="E13293" t="str">
        <f>T("MT ")</f>
        <v xml:space="preserve">MT </v>
      </c>
      <c r="F13293" t="str">
        <f>T("MOTOCICLETAS   ")</f>
        <v xml:space="preserve">MOTOCICLETAS   </v>
      </c>
      <c r="G13293" t="str">
        <f>T("De menos de 125,01 CENTIMETROS CUBICOS            ")</f>
        <v xml:space="preserve">De menos de 125,01 CENTIMETROS CUBICOS            </v>
      </c>
      <c r="I13293">
        <v>4</v>
      </c>
    </row>
    <row r="13294" spans="1:9">
      <c r="A13294" t="str">
        <f>T("2018")</f>
        <v>2018</v>
      </c>
      <c r="B13294" t="str">
        <f>T("FISICO                                            ")</f>
        <v xml:space="preserve">FISICO                                            </v>
      </c>
      <c r="C13294" t="str">
        <f>T("SAN BLAS-CANILLEJAS ")</f>
        <v xml:space="preserve">SAN BLAS-CANILLEJAS </v>
      </c>
      <c r="D13294" t="str">
        <f>T("AMPOSTA             ")</f>
        <v xml:space="preserve">AMPOSTA             </v>
      </c>
      <c r="E13294" t="str">
        <f>T("MT ")</f>
        <v xml:space="preserve">MT </v>
      </c>
      <c r="F13294" t="str">
        <f>T("MOTOCICLETAS   ")</f>
        <v xml:space="preserve">MOTOCICLETAS   </v>
      </c>
      <c r="G13294" t="str">
        <f>T("De 125,01 a 250 CENTIMETROS CUBICOS               ")</f>
        <v xml:space="preserve">De 125,01 a 250 CENTIMETROS CUBICOS               </v>
      </c>
      <c r="I13294">
        <v>3</v>
      </c>
    </row>
    <row r="13295" spans="1:9">
      <c r="A13295" t="str">
        <f>T("2018")</f>
        <v>2018</v>
      </c>
      <c r="B13295" t="str">
        <f>T("FISICO                                            ")</f>
        <v xml:space="preserve">FISICO                                            </v>
      </c>
      <c r="C13295" t="str">
        <f>T("SAN BLAS-CANILLEJAS ")</f>
        <v xml:space="preserve">SAN BLAS-CANILLEJAS </v>
      </c>
      <c r="D13295" t="str">
        <f>T("AMPOSTA             ")</f>
        <v xml:space="preserve">AMPOSTA             </v>
      </c>
      <c r="E13295" t="str">
        <f>T("MT ")</f>
        <v xml:space="preserve">MT </v>
      </c>
      <c r="F13295" t="str">
        <f>T("MOTOCICLETAS   ")</f>
        <v xml:space="preserve">MOTOCICLETAS   </v>
      </c>
      <c r="G13295" t="str">
        <f>T("De 250,01 a 500 CENTIMETROS CUBICOS               ")</f>
        <v xml:space="preserve">De 250,01 a 500 CENTIMETROS CUBICOS               </v>
      </c>
      <c r="I13295">
        <v>2</v>
      </c>
    </row>
    <row r="13296" spans="1:9">
      <c r="A13296" t="str">
        <f>T("2018")</f>
        <v>2018</v>
      </c>
      <c r="B13296" t="str">
        <f>T("FISICO                                            ")</f>
        <v xml:space="preserve">FISICO                                            </v>
      </c>
      <c r="C13296" t="str">
        <f>T("SAN BLAS-CANILLEJAS ")</f>
        <v xml:space="preserve">SAN BLAS-CANILLEJAS </v>
      </c>
      <c r="D13296" t="str">
        <f>T("ARCOS               ")</f>
        <v xml:space="preserve">ARCOS               </v>
      </c>
      <c r="E13296" t="str">
        <f>T("MT ")</f>
        <v xml:space="preserve">MT </v>
      </c>
      <c r="F13296" t="str">
        <f>T("MOTOCICLETAS   ")</f>
        <v xml:space="preserve">MOTOCICLETAS   </v>
      </c>
      <c r="G13296" t="str">
        <f>T("De menos de 125,01 CENTIMETROS CUBICOS            ")</f>
        <v xml:space="preserve">De menos de 125,01 CENTIMETROS CUBICOS            </v>
      </c>
      <c r="I13296">
        <v>10</v>
      </c>
    </row>
    <row r="13297" spans="1:9">
      <c r="A13297" t="str">
        <f>T("2018")</f>
        <v>2018</v>
      </c>
      <c r="B13297" t="str">
        <f>T("FISICO                                            ")</f>
        <v xml:space="preserve">FISICO                                            </v>
      </c>
      <c r="C13297" t="str">
        <f>T("SAN BLAS-CANILLEJAS ")</f>
        <v xml:space="preserve">SAN BLAS-CANILLEJAS </v>
      </c>
      <c r="D13297" t="str">
        <f>T("ARCOS               ")</f>
        <v xml:space="preserve">ARCOS               </v>
      </c>
      <c r="E13297" t="str">
        <f>T("MT ")</f>
        <v xml:space="preserve">MT </v>
      </c>
      <c r="F13297" t="str">
        <f>T("MOTOCICLETAS   ")</f>
        <v xml:space="preserve">MOTOCICLETAS   </v>
      </c>
      <c r="G13297" t="str">
        <f>T("De 125,01 a 250 CENTIMETROS CUBICOS               ")</f>
        <v xml:space="preserve">De 125,01 a 250 CENTIMETROS CUBICOS               </v>
      </c>
      <c r="I13297">
        <v>4</v>
      </c>
    </row>
    <row r="13298" spans="1:9">
      <c r="A13298" t="str">
        <f>T("2018")</f>
        <v>2018</v>
      </c>
      <c r="B13298" t="str">
        <f>T("FISICO                                            ")</f>
        <v xml:space="preserve">FISICO                                            </v>
      </c>
      <c r="C13298" t="str">
        <f>T("SAN BLAS-CANILLEJAS ")</f>
        <v xml:space="preserve">SAN BLAS-CANILLEJAS </v>
      </c>
      <c r="D13298" t="str">
        <f>T("ARCOS               ")</f>
        <v xml:space="preserve">ARCOS               </v>
      </c>
      <c r="E13298" t="str">
        <f>T("MT ")</f>
        <v xml:space="preserve">MT </v>
      </c>
      <c r="F13298" t="str">
        <f>T("MOTOCICLETAS   ")</f>
        <v xml:space="preserve">MOTOCICLETAS   </v>
      </c>
      <c r="G13298" t="str">
        <f>T("De 250,01 a 500 CENTIMETROS CUBICOS               ")</f>
        <v xml:space="preserve">De 250,01 a 500 CENTIMETROS CUBICOS               </v>
      </c>
      <c r="I13298">
        <v>4</v>
      </c>
    </row>
    <row r="13299" spans="1:9">
      <c r="A13299" t="str">
        <f>T("2018")</f>
        <v>2018</v>
      </c>
      <c r="B13299" t="str">
        <f>T("FISICO                                            ")</f>
        <v xml:space="preserve">FISICO                                            </v>
      </c>
      <c r="C13299" t="str">
        <f>T("SAN BLAS-CANILLEJAS ")</f>
        <v xml:space="preserve">SAN BLAS-CANILLEJAS </v>
      </c>
      <c r="D13299" t="str">
        <f>T("ARCOS               ")</f>
        <v xml:space="preserve">ARCOS               </v>
      </c>
      <c r="E13299" t="str">
        <f>T("MT ")</f>
        <v xml:space="preserve">MT </v>
      </c>
      <c r="F13299" t="str">
        <f>T("MOTOCICLETAS   ")</f>
        <v xml:space="preserve">MOTOCICLETAS   </v>
      </c>
      <c r="G13299" t="str">
        <f>T("De 500,01 a 1.000 CENTIMETROS CUBICOS             ")</f>
        <v xml:space="preserve">De 500,01 a 1.000 CENTIMETROS CUBICOS             </v>
      </c>
      <c r="I13299">
        <v>11</v>
      </c>
    </row>
    <row r="13300" spans="1:9">
      <c r="A13300" t="str">
        <f>T("2018")</f>
        <v>2018</v>
      </c>
      <c r="B13300" t="str">
        <f>T("FISICO                                            ")</f>
        <v xml:space="preserve">FISICO                                            </v>
      </c>
      <c r="C13300" t="str">
        <f>T("SAN BLAS-CANILLEJAS ")</f>
        <v xml:space="preserve">SAN BLAS-CANILLEJAS </v>
      </c>
      <c r="D13300" t="str">
        <f>T("ARCOS               ")</f>
        <v xml:space="preserve">ARCOS               </v>
      </c>
      <c r="E13300" t="str">
        <f>T("MT ")</f>
        <v xml:space="preserve">MT </v>
      </c>
      <c r="F13300" t="str">
        <f>T("MOTOCICLETAS   ")</f>
        <v xml:space="preserve">MOTOCICLETAS   </v>
      </c>
      <c r="G13300" t="str">
        <f>T("De 1.000,01 CENTIMETROS CUBICOS en adelante       ")</f>
        <v xml:space="preserve">De 1.000,01 CENTIMETROS CUBICOS en adelante       </v>
      </c>
      <c r="I13300">
        <v>1</v>
      </c>
    </row>
    <row r="13301" spans="1:9">
      <c r="A13301" t="str">
        <f>T("2018")</f>
        <v>2018</v>
      </c>
      <c r="B13301" t="str">
        <f>T("FISICO                                            ")</f>
        <v xml:space="preserve">FISICO                                            </v>
      </c>
      <c r="C13301" t="str">
        <f>T("SAN BLAS-CANILLEJAS ")</f>
        <v xml:space="preserve">SAN BLAS-CANILLEJAS </v>
      </c>
      <c r="D13301" t="str">
        <f>T("ROSAS               ")</f>
        <v xml:space="preserve">ROSAS               </v>
      </c>
      <c r="E13301" t="str">
        <f>T("MT ")</f>
        <v xml:space="preserve">MT </v>
      </c>
      <c r="F13301" t="str">
        <f>T("MOTOCICLETAS   ")</f>
        <v xml:space="preserve">MOTOCICLETAS   </v>
      </c>
      <c r="G13301" t="str">
        <f>T("De menos de 125,01 CENTIMETROS CUBICOS            ")</f>
        <v xml:space="preserve">De menos de 125,01 CENTIMETROS CUBICOS            </v>
      </c>
      <c r="I13301">
        <v>9</v>
      </c>
    </row>
    <row r="13302" spans="1:9">
      <c r="A13302" t="str">
        <f>T("2018")</f>
        <v>2018</v>
      </c>
      <c r="B13302" t="str">
        <f>T("FISICO                                            ")</f>
        <v xml:space="preserve">FISICO                                            </v>
      </c>
      <c r="C13302" t="str">
        <f>T("SAN BLAS-CANILLEJAS ")</f>
        <v xml:space="preserve">SAN BLAS-CANILLEJAS </v>
      </c>
      <c r="D13302" t="str">
        <f>T("ROSAS               ")</f>
        <v xml:space="preserve">ROSAS               </v>
      </c>
      <c r="E13302" t="str">
        <f>T("MT ")</f>
        <v xml:space="preserve">MT </v>
      </c>
      <c r="F13302" t="str">
        <f>T("MOTOCICLETAS   ")</f>
        <v xml:space="preserve">MOTOCICLETAS   </v>
      </c>
      <c r="G13302" t="str">
        <f>T("De 125,01 a 250 CENTIMETROS CUBICOS               ")</f>
        <v xml:space="preserve">De 125,01 a 250 CENTIMETROS CUBICOS               </v>
      </c>
      <c r="I13302">
        <v>5</v>
      </c>
    </row>
    <row r="13303" spans="1:9">
      <c r="A13303" t="str">
        <f>T("2018")</f>
        <v>2018</v>
      </c>
      <c r="B13303" t="str">
        <f>T("FISICO                                            ")</f>
        <v xml:space="preserve">FISICO                                            </v>
      </c>
      <c r="C13303" t="str">
        <f>T("SAN BLAS-CANILLEJAS ")</f>
        <v xml:space="preserve">SAN BLAS-CANILLEJAS </v>
      </c>
      <c r="D13303" t="str">
        <f>T("ROSAS               ")</f>
        <v xml:space="preserve">ROSAS               </v>
      </c>
      <c r="E13303" t="str">
        <f>T("MT ")</f>
        <v xml:space="preserve">MT </v>
      </c>
      <c r="F13303" t="str">
        <f>T("MOTOCICLETAS   ")</f>
        <v xml:space="preserve">MOTOCICLETAS   </v>
      </c>
      <c r="G13303" t="str">
        <f>T("De 250,01 a 500 CENTIMETROS CUBICOS               ")</f>
        <v xml:space="preserve">De 250,01 a 500 CENTIMETROS CUBICOS               </v>
      </c>
      <c r="I13303">
        <v>1</v>
      </c>
    </row>
    <row r="13304" spans="1:9">
      <c r="A13304" t="str">
        <f>T("2018")</f>
        <v>2018</v>
      </c>
      <c r="B13304" t="str">
        <f>T("FISICO                                            ")</f>
        <v xml:space="preserve">FISICO                                            </v>
      </c>
      <c r="C13304" t="str">
        <f>T("SAN BLAS-CANILLEJAS ")</f>
        <v xml:space="preserve">SAN BLAS-CANILLEJAS </v>
      </c>
      <c r="D13304" t="str">
        <f>T("ROSAS               ")</f>
        <v xml:space="preserve">ROSAS               </v>
      </c>
      <c r="E13304" t="str">
        <f>T("MT ")</f>
        <v xml:space="preserve">MT </v>
      </c>
      <c r="F13304" t="str">
        <f>T("MOTOCICLETAS   ")</f>
        <v xml:space="preserve">MOTOCICLETAS   </v>
      </c>
      <c r="G13304" t="str">
        <f>T("De 500,01 a 1.000 CENTIMETROS CUBICOS             ")</f>
        <v xml:space="preserve">De 500,01 a 1.000 CENTIMETROS CUBICOS             </v>
      </c>
      <c r="I13304">
        <v>12</v>
      </c>
    </row>
    <row r="13305" spans="1:9">
      <c r="A13305" t="str">
        <f>T("2018")</f>
        <v>2018</v>
      </c>
      <c r="B13305" t="str">
        <f>T("FISICO                                            ")</f>
        <v xml:space="preserve">FISICO                                            </v>
      </c>
      <c r="C13305" t="str">
        <f>T("SAN BLAS-CANILLEJAS ")</f>
        <v xml:space="preserve">SAN BLAS-CANILLEJAS </v>
      </c>
      <c r="D13305" t="str">
        <f>T("ROSAS               ")</f>
        <v xml:space="preserve">ROSAS               </v>
      </c>
      <c r="E13305" t="str">
        <f>T("MT ")</f>
        <v xml:space="preserve">MT </v>
      </c>
      <c r="F13305" t="str">
        <f>T("MOTOCICLETAS   ")</f>
        <v xml:space="preserve">MOTOCICLETAS   </v>
      </c>
      <c r="G13305" t="str">
        <f>T("De 1.000,01 CENTIMETROS CUBICOS en adelante       ")</f>
        <v xml:space="preserve">De 1.000,01 CENTIMETROS CUBICOS en adelante       </v>
      </c>
      <c r="I13305">
        <v>1</v>
      </c>
    </row>
    <row r="13306" spans="1:9">
      <c r="A13306" t="str">
        <f>T("2018")</f>
        <v>2018</v>
      </c>
      <c r="B13306" t="str">
        <f>T("FISICO                                            ")</f>
        <v xml:space="preserve">FISICO                                            </v>
      </c>
      <c r="C13306" t="str">
        <f>T("SAN BLAS-CANILLEJAS ")</f>
        <v xml:space="preserve">SAN BLAS-CANILLEJAS </v>
      </c>
      <c r="D13306" t="str">
        <f>T("REJAS               ")</f>
        <v xml:space="preserve">REJAS               </v>
      </c>
      <c r="E13306" t="str">
        <f>T("MT ")</f>
        <v xml:space="preserve">MT </v>
      </c>
      <c r="F13306" t="str">
        <f>T("MOTOCICLETAS   ")</f>
        <v xml:space="preserve">MOTOCICLETAS   </v>
      </c>
      <c r="G13306" t="str">
        <f>T("De menos de 125,01 CENTIMETROS CUBICOS            ")</f>
        <v xml:space="preserve">De menos de 125,01 CENTIMETROS CUBICOS            </v>
      </c>
      <c r="I13306">
        <v>7</v>
      </c>
    </row>
    <row r="13307" spans="1:9">
      <c r="A13307" t="str">
        <f>T("2018")</f>
        <v>2018</v>
      </c>
      <c r="B13307" t="str">
        <f>T("FISICO                                            ")</f>
        <v xml:space="preserve">FISICO                                            </v>
      </c>
      <c r="C13307" t="str">
        <f>T("SAN BLAS-CANILLEJAS ")</f>
        <v xml:space="preserve">SAN BLAS-CANILLEJAS </v>
      </c>
      <c r="D13307" t="str">
        <f>T("REJAS               ")</f>
        <v xml:space="preserve">REJAS               </v>
      </c>
      <c r="E13307" t="str">
        <f>T("MT ")</f>
        <v xml:space="preserve">MT </v>
      </c>
      <c r="F13307" t="str">
        <f>T("MOTOCICLETAS   ")</f>
        <v xml:space="preserve">MOTOCICLETAS   </v>
      </c>
      <c r="G13307" t="str">
        <f>T("De 125,01 a 250 CENTIMETROS CUBICOS               ")</f>
        <v xml:space="preserve">De 125,01 a 250 CENTIMETROS CUBICOS               </v>
      </c>
      <c r="I13307">
        <v>1</v>
      </c>
    </row>
    <row r="13308" spans="1:9">
      <c r="A13308" t="str">
        <f>T("2018")</f>
        <v>2018</v>
      </c>
      <c r="B13308" t="str">
        <f>T("FISICO                                            ")</f>
        <v xml:space="preserve">FISICO                                            </v>
      </c>
      <c r="C13308" t="str">
        <f>T("SAN BLAS-CANILLEJAS ")</f>
        <v xml:space="preserve">SAN BLAS-CANILLEJAS </v>
      </c>
      <c r="D13308" t="str">
        <f>T("REJAS               ")</f>
        <v xml:space="preserve">REJAS               </v>
      </c>
      <c r="E13308" t="str">
        <f>T("MT ")</f>
        <v xml:space="preserve">MT </v>
      </c>
      <c r="F13308" t="str">
        <f>T("MOTOCICLETAS   ")</f>
        <v xml:space="preserve">MOTOCICLETAS   </v>
      </c>
      <c r="G13308" t="str">
        <f>T("De 250,01 a 500 CENTIMETROS CUBICOS               ")</f>
        <v xml:space="preserve">De 250,01 a 500 CENTIMETROS CUBICOS               </v>
      </c>
      <c r="I13308">
        <v>3</v>
      </c>
    </row>
    <row r="13309" spans="1:9">
      <c r="A13309" t="str">
        <f>T("2018")</f>
        <v>2018</v>
      </c>
      <c r="B13309" t="str">
        <f>T("FISICO                                            ")</f>
        <v xml:space="preserve">FISICO                                            </v>
      </c>
      <c r="C13309" t="str">
        <f>T("SAN BLAS-CANILLEJAS ")</f>
        <v xml:space="preserve">SAN BLAS-CANILLEJAS </v>
      </c>
      <c r="D13309" t="str">
        <f>T("REJAS               ")</f>
        <v xml:space="preserve">REJAS               </v>
      </c>
      <c r="E13309" t="str">
        <f>T("MT ")</f>
        <v xml:space="preserve">MT </v>
      </c>
      <c r="F13309" t="str">
        <f>T("MOTOCICLETAS   ")</f>
        <v xml:space="preserve">MOTOCICLETAS   </v>
      </c>
      <c r="G13309" t="str">
        <f>T("De 500,01 a 1.000 CENTIMETROS CUBICOS             ")</f>
        <v xml:space="preserve">De 500,01 a 1.000 CENTIMETROS CUBICOS             </v>
      </c>
      <c r="I13309">
        <v>7</v>
      </c>
    </row>
    <row r="13310" spans="1:9">
      <c r="A13310" t="str">
        <f>T("2018")</f>
        <v>2018</v>
      </c>
      <c r="B13310" t="str">
        <f>T("FISICO                                            ")</f>
        <v xml:space="preserve">FISICO                                            </v>
      </c>
      <c r="C13310" t="str">
        <f>T("SAN BLAS-CANILLEJAS ")</f>
        <v xml:space="preserve">SAN BLAS-CANILLEJAS </v>
      </c>
      <c r="D13310" t="str">
        <f>T("CANILLEJAS          ")</f>
        <v xml:space="preserve">CANILLEJAS          </v>
      </c>
      <c r="E13310" t="str">
        <f>T("MT ")</f>
        <v xml:space="preserve">MT </v>
      </c>
      <c r="F13310" t="str">
        <f>T("MOTOCICLETAS   ")</f>
        <v xml:space="preserve">MOTOCICLETAS   </v>
      </c>
      <c r="G13310" t="str">
        <f>T("De menos de 125,01 CENTIMETROS CUBICOS            ")</f>
        <v xml:space="preserve">De menos de 125,01 CENTIMETROS CUBICOS            </v>
      </c>
      <c r="I13310">
        <v>10</v>
      </c>
    </row>
    <row r="13311" spans="1:9">
      <c r="A13311" t="str">
        <f>T("2018")</f>
        <v>2018</v>
      </c>
      <c r="B13311" t="str">
        <f>T("FISICO                                            ")</f>
        <v xml:space="preserve">FISICO                                            </v>
      </c>
      <c r="C13311" t="str">
        <f>T("SAN BLAS-CANILLEJAS ")</f>
        <v xml:space="preserve">SAN BLAS-CANILLEJAS </v>
      </c>
      <c r="D13311" t="str">
        <f>T("CANILLEJAS          ")</f>
        <v xml:space="preserve">CANILLEJAS          </v>
      </c>
      <c r="E13311" t="str">
        <f>T("MT ")</f>
        <v xml:space="preserve">MT </v>
      </c>
      <c r="F13311" t="str">
        <f>T("MOTOCICLETAS   ")</f>
        <v xml:space="preserve">MOTOCICLETAS   </v>
      </c>
      <c r="G13311" t="str">
        <f>T("De 125,01 a 250 CENTIMETROS CUBICOS               ")</f>
        <v xml:space="preserve">De 125,01 a 250 CENTIMETROS CUBICOS               </v>
      </c>
      <c r="I13311">
        <v>8</v>
      </c>
    </row>
    <row r="13312" spans="1:9">
      <c r="A13312" t="str">
        <f>T("2018")</f>
        <v>2018</v>
      </c>
      <c r="B13312" t="str">
        <f>T("FISICO                                            ")</f>
        <v xml:space="preserve">FISICO                                            </v>
      </c>
      <c r="C13312" t="str">
        <f>T("SAN BLAS-CANILLEJAS ")</f>
        <v xml:space="preserve">SAN BLAS-CANILLEJAS </v>
      </c>
      <c r="D13312" t="str">
        <f>T("CANILLEJAS          ")</f>
        <v xml:space="preserve">CANILLEJAS          </v>
      </c>
      <c r="E13312" t="str">
        <f>T("MT ")</f>
        <v xml:space="preserve">MT </v>
      </c>
      <c r="F13312" t="str">
        <f>T("MOTOCICLETAS   ")</f>
        <v xml:space="preserve">MOTOCICLETAS   </v>
      </c>
      <c r="G13312" t="str">
        <f>T("De 250,01 a 500 CENTIMETROS CUBICOS               ")</f>
        <v xml:space="preserve">De 250,01 a 500 CENTIMETROS CUBICOS               </v>
      </c>
      <c r="I13312">
        <v>2</v>
      </c>
    </row>
    <row r="13313" spans="1:9">
      <c r="A13313" t="str">
        <f>T("2018")</f>
        <v>2018</v>
      </c>
      <c r="B13313" t="str">
        <f>T("FISICO                                            ")</f>
        <v xml:space="preserve">FISICO                                            </v>
      </c>
      <c r="C13313" t="str">
        <f>T("SAN BLAS-CANILLEJAS ")</f>
        <v xml:space="preserve">SAN BLAS-CANILLEJAS </v>
      </c>
      <c r="D13313" t="str">
        <f>T("CANILLEJAS          ")</f>
        <v xml:space="preserve">CANILLEJAS          </v>
      </c>
      <c r="E13313" t="str">
        <f>T("MT ")</f>
        <v xml:space="preserve">MT </v>
      </c>
      <c r="F13313" t="str">
        <f>T("MOTOCICLETAS   ")</f>
        <v xml:space="preserve">MOTOCICLETAS   </v>
      </c>
      <c r="G13313" t="str">
        <f>T("De 500,01 a 1.000 CENTIMETROS CUBICOS             ")</f>
        <v xml:space="preserve">De 500,01 a 1.000 CENTIMETROS CUBICOS             </v>
      </c>
      <c r="I13313">
        <v>8</v>
      </c>
    </row>
    <row r="13314" spans="1:9">
      <c r="A13314" t="str">
        <f>T("2018")</f>
        <v>2018</v>
      </c>
      <c r="B13314" t="str">
        <f>T("FISICO                                            ")</f>
        <v xml:space="preserve">FISICO                                            </v>
      </c>
      <c r="C13314" t="str">
        <f>T("SAN BLAS-CANILLEJAS ")</f>
        <v xml:space="preserve">SAN BLAS-CANILLEJAS </v>
      </c>
      <c r="D13314" t="str">
        <f>T("CANILLEJAS          ")</f>
        <v xml:space="preserve">CANILLEJAS          </v>
      </c>
      <c r="E13314" t="str">
        <f>T("MT ")</f>
        <v xml:space="preserve">MT </v>
      </c>
      <c r="F13314" t="str">
        <f>T("MOTOCICLETAS   ")</f>
        <v xml:space="preserve">MOTOCICLETAS   </v>
      </c>
      <c r="G13314" t="str">
        <f>T("De 1.000,01 CENTIMETROS CUBICOS en adelante       ")</f>
        <v xml:space="preserve">De 1.000,01 CENTIMETROS CUBICOS en adelante       </v>
      </c>
      <c r="I13314">
        <v>2</v>
      </c>
    </row>
    <row r="13315" spans="1:9">
      <c r="A13315" t="str">
        <f>T("2018")</f>
        <v>2018</v>
      </c>
      <c r="B13315" t="str">
        <f>T("FISICO                                            ")</f>
        <v xml:space="preserve">FISICO                                            </v>
      </c>
      <c r="C13315" t="str">
        <f>T("SAN BLAS-CANILLEJAS ")</f>
        <v xml:space="preserve">SAN BLAS-CANILLEJAS </v>
      </c>
      <c r="D13315" t="str">
        <f>T("EL SALVADOR         ")</f>
        <v xml:space="preserve">EL SALVADOR         </v>
      </c>
      <c r="E13315" t="str">
        <f>T("MT ")</f>
        <v xml:space="preserve">MT </v>
      </c>
      <c r="F13315" t="str">
        <f>T("MOTOCICLETAS   ")</f>
        <v xml:space="preserve">MOTOCICLETAS   </v>
      </c>
      <c r="G13315" t="str">
        <f>T("De menos de 125,01 CENTIMETROS CUBICOS            ")</f>
        <v xml:space="preserve">De menos de 125,01 CENTIMETROS CUBICOS            </v>
      </c>
      <c r="I13315">
        <v>7</v>
      </c>
    </row>
    <row r="13316" spans="1:9">
      <c r="A13316" t="str">
        <f>T("2018")</f>
        <v>2018</v>
      </c>
      <c r="B13316" t="str">
        <f>T("FISICO                                            ")</f>
        <v xml:space="preserve">FISICO                                            </v>
      </c>
      <c r="C13316" t="str">
        <f>T("SAN BLAS-CANILLEJAS ")</f>
        <v xml:space="preserve">SAN BLAS-CANILLEJAS </v>
      </c>
      <c r="D13316" t="str">
        <f>T("EL SALVADOR         ")</f>
        <v xml:space="preserve">EL SALVADOR         </v>
      </c>
      <c r="E13316" t="str">
        <f>T("MT ")</f>
        <v xml:space="preserve">MT </v>
      </c>
      <c r="F13316" t="str">
        <f>T("MOTOCICLETAS   ")</f>
        <v xml:space="preserve">MOTOCICLETAS   </v>
      </c>
      <c r="G13316" t="str">
        <f>T("De 125,01 a 250 CENTIMETROS CUBICOS               ")</f>
        <v xml:space="preserve">De 125,01 a 250 CENTIMETROS CUBICOS               </v>
      </c>
      <c r="I13316">
        <v>7</v>
      </c>
    </row>
    <row r="13317" spans="1:9">
      <c r="A13317" t="str">
        <f>T("2018")</f>
        <v>2018</v>
      </c>
      <c r="B13317" t="str">
        <f>T("FISICO                                            ")</f>
        <v xml:space="preserve">FISICO                                            </v>
      </c>
      <c r="C13317" t="str">
        <f>T("SAN BLAS-CANILLEJAS ")</f>
        <v xml:space="preserve">SAN BLAS-CANILLEJAS </v>
      </c>
      <c r="D13317" t="str">
        <f>T("EL SALVADOR         ")</f>
        <v xml:space="preserve">EL SALVADOR         </v>
      </c>
      <c r="E13317" t="str">
        <f>T("MT ")</f>
        <v xml:space="preserve">MT </v>
      </c>
      <c r="F13317" t="str">
        <f>T("MOTOCICLETAS   ")</f>
        <v xml:space="preserve">MOTOCICLETAS   </v>
      </c>
      <c r="G13317" t="str">
        <f>T("De 250,01 a 500 CENTIMETROS CUBICOS               ")</f>
        <v xml:space="preserve">De 250,01 a 500 CENTIMETROS CUBICOS               </v>
      </c>
      <c r="I13317">
        <v>4</v>
      </c>
    </row>
    <row r="13318" spans="1:9">
      <c r="A13318" t="str">
        <f>T("2018")</f>
        <v>2018</v>
      </c>
      <c r="B13318" t="str">
        <f>T("FISICO                                            ")</f>
        <v xml:space="preserve">FISICO                                            </v>
      </c>
      <c r="C13318" t="str">
        <f>T("SAN BLAS-CANILLEJAS ")</f>
        <v xml:space="preserve">SAN BLAS-CANILLEJAS </v>
      </c>
      <c r="D13318" t="str">
        <f>T("EL SALVADOR         ")</f>
        <v xml:space="preserve">EL SALVADOR         </v>
      </c>
      <c r="E13318" t="str">
        <f>T("MT ")</f>
        <v xml:space="preserve">MT </v>
      </c>
      <c r="F13318" t="str">
        <f>T("MOTOCICLETAS   ")</f>
        <v xml:space="preserve">MOTOCICLETAS   </v>
      </c>
      <c r="G13318" t="str">
        <f>T("De 500,01 a 1.000 CENTIMETROS CUBICOS             ")</f>
        <v xml:space="preserve">De 500,01 a 1.000 CENTIMETROS CUBICOS             </v>
      </c>
      <c r="I13318">
        <v>7</v>
      </c>
    </row>
    <row r="13319" spans="1:9">
      <c r="A13319" t="str">
        <f>T("2018")</f>
        <v>2018</v>
      </c>
      <c r="B13319" t="str">
        <f>T("FISICO                                            ")</f>
        <v xml:space="preserve">FISICO                                            </v>
      </c>
      <c r="C13319" t="str">
        <f>T("SAN BLAS-CANILLEJAS ")</f>
        <v xml:space="preserve">SAN BLAS-CANILLEJAS </v>
      </c>
      <c r="D13319" t="str">
        <f>T("EL SALVADOR         ")</f>
        <v xml:space="preserve">EL SALVADOR         </v>
      </c>
      <c r="E13319" t="str">
        <f>T("MT ")</f>
        <v xml:space="preserve">MT </v>
      </c>
      <c r="F13319" t="str">
        <f>T("MOTOCICLETAS   ")</f>
        <v xml:space="preserve">MOTOCICLETAS   </v>
      </c>
      <c r="G13319" t="str">
        <f>T("De 1.000,01 CENTIMETROS CUBICOS en adelante       ")</f>
        <v xml:space="preserve">De 1.000,01 CENTIMETROS CUBICOS en adelante       </v>
      </c>
      <c r="I13319">
        <v>2</v>
      </c>
    </row>
    <row r="13320" spans="1:9">
      <c r="A13320" t="str">
        <f>T("2018")</f>
        <v>2018</v>
      </c>
      <c r="B13320" t="str">
        <f>T("JURIDICO                                          ")</f>
        <v xml:space="preserve">JURIDICO                                          </v>
      </c>
      <c r="C13320" t="str">
        <f>T("SAN BLAS-CANILLEJAS ")</f>
        <v xml:space="preserve">SAN BLAS-CANILLEJAS </v>
      </c>
      <c r="D13320" t="str">
        <f>T("SIMANCAS            ")</f>
        <v xml:space="preserve">SIMANCAS            </v>
      </c>
      <c r="E13320" t="str">
        <f>T("MT ")</f>
        <v xml:space="preserve">MT </v>
      </c>
      <c r="F13320" t="str">
        <f>T("MOTOCICLETAS   ")</f>
        <v xml:space="preserve">MOTOCICLETAS   </v>
      </c>
      <c r="G13320" t="str">
        <f>T("De menos de 125,01 CENTIMETROS CUBICOS            ")</f>
        <v xml:space="preserve">De menos de 125,01 CENTIMETROS CUBICOS            </v>
      </c>
      <c r="I13320">
        <v>1</v>
      </c>
    </row>
    <row r="13321" spans="1:9">
      <c r="A13321" t="str">
        <f>T("2018")</f>
        <v>2018</v>
      </c>
      <c r="B13321" t="str">
        <f>T("JURIDICO                                          ")</f>
        <v xml:space="preserve">JURIDICO                                          </v>
      </c>
      <c r="C13321" t="str">
        <f>T("SAN BLAS-CANILLEJAS ")</f>
        <v xml:space="preserve">SAN BLAS-CANILLEJAS </v>
      </c>
      <c r="D13321" t="str">
        <f>T("SIMANCAS            ")</f>
        <v xml:space="preserve">SIMANCAS            </v>
      </c>
      <c r="E13321" t="str">
        <f>T("MT ")</f>
        <v xml:space="preserve">MT </v>
      </c>
      <c r="F13321" t="str">
        <f>T("MOTOCICLETAS   ")</f>
        <v xml:space="preserve">MOTOCICLETAS   </v>
      </c>
      <c r="G13321" t="str">
        <f>T("De 125,01 a 250 CENTIMETROS CUBICOS               ")</f>
        <v xml:space="preserve">De 125,01 a 250 CENTIMETROS CUBICOS               </v>
      </c>
      <c r="I13321">
        <v>4</v>
      </c>
    </row>
    <row r="13322" spans="1:9">
      <c r="A13322" t="str">
        <f>T("2018")</f>
        <v>2018</v>
      </c>
      <c r="B13322" t="str">
        <f>T("JURIDICO                                          ")</f>
        <v xml:space="preserve">JURIDICO                                          </v>
      </c>
      <c r="C13322" t="str">
        <f>T("SAN BLAS-CANILLEJAS ")</f>
        <v xml:space="preserve">SAN BLAS-CANILLEJAS </v>
      </c>
      <c r="D13322" t="str">
        <f>T("SIMANCAS            ")</f>
        <v xml:space="preserve">SIMANCAS            </v>
      </c>
      <c r="E13322" t="str">
        <f>T("MT ")</f>
        <v xml:space="preserve">MT </v>
      </c>
      <c r="F13322" t="str">
        <f>T("MOTOCICLETAS   ")</f>
        <v xml:space="preserve">MOTOCICLETAS   </v>
      </c>
      <c r="G13322" t="str">
        <f>T("De 1.000,01 CENTIMETROS CUBICOS en adelante       ")</f>
        <v xml:space="preserve">De 1.000,01 CENTIMETROS CUBICOS en adelante       </v>
      </c>
      <c r="I13322">
        <v>1</v>
      </c>
    </row>
    <row r="13323" spans="1:9">
      <c r="A13323" t="str">
        <f>T("2018")</f>
        <v>2018</v>
      </c>
      <c r="B13323" t="str">
        <f>T("FISICO                                            ")</f>
        <v xml:space="preserve">FISICO                                            </v>
      </c>
      <c r="C13323" t="str">
        <f>T("SAN BLAS-CANILLEJAS ")</f>
        <v xml:space="preserve">SAN BLAS-CANILLEJAS </v>
      </c>
      <c r="D13323" t="str">
        <f>T("HELLIN              ")</f>
        <v xml:space="preserve">HELLIN              </v>
      </c>
      <c r="E13323" t="str">
        <f>T("MT ")</f>
        <v xml:space="preserve">MT </v>
      </c>
      <c r="F13323" t="str">
        <f>T("MOTOCICLETAS   ")</f>
        <v xml:space="preserve">MOTOCICLETAS   </v>
      </c>
      <c r="G13323" t="str">
        <f>T("De menos de 125,01 CENTIMETROS CUBICOS            ")</f>
        <v xml:space="preserve">De menos de 125,01 CENTIMETROS CUBICOS            </v>
      </c>
      <c r="I13323">
        <v>1</v>
      </c>
    </row>
    <row r="13324" spans="1:9">
      <c r="A13324" t="str">
        <f>T("2018")</f>
        <v>2018</v>
      </c>
      <c r="B13324" t="str">
        <f>T("FISICO                                            ")</f>
        <v xml:space="preserve">FISICO                                            </v>
      </c>
      <c r="C13324" t="str">
        <f>T("SAN BLAS-CANILLEJAS ")</f>
        <v xml:space="preserve">SAN BLAS-CANILLEJAS </v>
      </c>
      <c r="D13324" t="str">
        <f>T("ROSAS               ")</f>
        <v xml:space="preserve">ROSAS               </v>
      </c>
      <c r="E13324" t="str">
        <f>T("MT ")</f>
        <v xml:space="preserve">MT </v>
      </c>
      <c r="F13324" t="str">
        <f>T("MOTOCICLETAS   ")</f>
        <v xml:space="preserve">MOTOCICLETAS   </v>
      </c>
      <c r="G13324" t="str">
        <f>T("De 250,01 a 500 CENTIMETROS CUBICOS               ")</f>
        <v xml:space="preserve">De 250,01 a 500 CENTIMETROS CUBICOS               </v>
      </c>
      <c r="I13324">
        <v>1</v>
      </c>
    </row>
    <row r="13325" spans="1:9">
      <c r="A13325" t="str">
        <f>T("2018")</f>
        <v>2018</v>
      </c>
      <c r="B13325" t="str">
        <f>T("JURIDICO                                          ")</f>
        <v xml:space="preserve">JURIDICO                                          </v>
      </c>
      <c r="C13325" t="str">
        <f>T("SAN BLAS-CANILLEJAS ")</f>
        <v xml:space="preserve">SAN BLAS-CANILLEJAS </v>
      </c>
      <c r="D13325" t="str">
        <f>T("ROSAS               ")</f>
        <v xml:space="preserve">ROSAS               </v>
      </c>
      <c r="E13325" t="str">
        <f>T("RE ")</f>
        <v xml:space="preserve">RE </v>
      </c>
      <c r="F13325" t="str">
        <f>T("REMOLQUES      ")</f>
        <v xml:space="preserve">REMOLQUES      </v>
      </c>
      <c r="G13325" t="str">
        <f>T("De 3.000 KG DE CARGA ÚTIL en adelante             ")</f>
        <v xml:space="preserve">De 3.000 KG DE CARGA ÚTIL en adelante             </v>
      </c>
      <c r="H13325" t="str">
        <f>T("GASOLINA                                          ")</f>
        <v xml:space="preserve">GASOLINA                                          </v>
      </c>
      <c r="I13325">
        <v>1</v>
      </c>
    </row>
    <row r="13326" spans="1:9">
      <c r="A13326" t="str">
        <f>T("2018")</f>
        <v>2018</v>
      </c>
      <c r="B13326" t="str">
        <f>T("FISICO                                            ")</f>
        <v xml:space="preserve">FISICO                                            </v>
      </c>
      <c r="C13326" t="str">
        <f>T("SAN BLAS-CANILLEJAS ")</f>
        <v xml:space="preserve">SAN BLAS-CANILLEJAS </v>
      </c>
      <c r="D13326" t="str">
        <f>T("SIMANCAS            ")</f>
        <v xml:space="preserve">SIMANCAS            </v>
      </c>
      <c r="E13326" t="str">
        <f>T("RE ")</f>
        <v xml:space="preserve">RE </v>
      </c>
      <c r="F13326" t="str">
        <f>T("REMOLQUES      ")</f>
        <v xml:space="preserve">REMOLQUES      </v>
      </c>
      <c r="G13326" t="str">
        <f>T("De 3.000 KG DE CARGA ÚTIL en adelante             ")</f>
        <v xml:space="preserve">De 3.000 KG DE CARGA ÚTIL en adelante             </v>
      </c>
      <c r="I13326">
        <v>1</v>
      </c>
    </row>
    <row r="13327" spans="1:9">
      <c r="A13327" t="str">
        <f>T("2018")</f>
        <v>2018</v>
      </c>
      <c r="B13327" t="str">
        <f>T("FISICO                                            ")</f>
        <v xml:space="preserve">FISICO                                            </v>
      </c>
      <c r="C13327" t="str">
        <f>T("SAN BLAS-CANILLEJAS ")</f>
        <v xml:space="preserve">SAN BLAS-CANILLEJAS </v>
      </c>
      <c r="D13327" t="str">
        <f>T("HELLIN              ")</f>
        <v xml:space="preserve">HELLIN              </v>
      </c>
      <c r="E13327" t="str">
        <f>T("RE ")</f>
        <v xml:space="preserve">RE </v>
      </c>
      <c r="F13327" t="str">
        <f>T("REMOLQUES      ")</f>
        <v xml:space="preserve">REMOLQUES      </v>
      </c>
      <c r="G13327" t="str">
        <f>T("De 3.000 KG DE CARGA ÚTIL en adelante             ")</f>
        <v xml:space="preserve">De 3.000 KG DE CARGA ÚTIL en adelante             </v>
      </c>
      <c r="I13327">
        <v>1</v>
      </c>
    </row>
    <row r="13328" spans="1:9">
      <c r="A13328" t="str">
        <f>T("2018")</f>
        <v>2018</v>
      </c>
      <c r="B13328" t="str">
        <f>T("FISICO                                            ")</f>
        <v xml:space="preserve">FISICO                                            </v>
      </c>
      <c r="C13328" t="str">
        <f>T("SAN BLAS-CANILLEJAS ")</f>
        <v xml:space="preserve">SAN BLAS-CANILLEJAS </v>
      </c>
      <c r="D13328" t="str">
        <f>T("ROSAS               ")</f>
        <v xml:space="preserve">ROSAS               </v>
      </c>
      <c r="E13328" t="str">
        <f>T("RE ")</f>
        <v xml:space="preserve">RE </v>
      </c>
      <c r="F13328" t="str">
        <f>T("REMOLQUES      ")</f>
        <v xml:space="preserve">REMOLQUES      </v>
      </c>
      <c r="G13328" t="str">
        <f>T("De 1.000 a 2.999 KG DE CARGA ÚTIL                 ")</f>
        <v xml:space="preserve">De 1.000 a 2.999 KG DE CARGA ÚTIL                 </v>
      </c>
      <c r="I13328">
        <v>1</v>
      </c>
    </row>
    <row r="13329" spans="1:9">
      <c r="A13329" t="str">
        <f>T("2018")</f>
        <v>2018</v>
      </c>
      <c r="B13329" t="str">
        <f>T("FISICO                                            ")</f>
        <v xml:space="preserve">FISICO                                            </v>
      </c>
      <c r="C13329" t="str">
        <f>T("SAN BLAS-CANILLEJAS ")</f>
        <v xml:space="preserve">SAN BLAS-CANILLEJAS </v>
      </c>
      <c r="D13329" t="str">
        <f>T("ROSAS               ")</f>
        <v xml:space="preserve">ROSAS               </v>
      </c>
      <c r="E13329" t="str">
        <f>T("RE ")</f>
        <v xml:space="preserve">RE </v>
      </c>
      <c r="F13329" t="str">
        <f>T("REMOLQUES      ")</f>
        <v xml:space="preserve">REMOLQUES      </v>
      </c>
      <c r="G13329" t="str">
        <f>T("De 3.000 KG DE CARGA ÚTIL en adelante             ")</f>
        <v xml:space="preserve">De 3.000 KG DE CARGA ÚTIL en adelante             </v>
      </c>
      <c r="I13329">
        <v>4</v>
      </c>
    </row>
    <row r="13330" spans="1:9">
      <c r="A13330" t="str">
        <f>T("2018")</f>
        <v>2018</v>
      </c>
      <c r="B13330" t="str">
        <f>T("FISICO                                            ")</f>
        <v xml:space="preserve">FISICO                                            </v>
      </c>
      <c r="C13330" t="str">
        <f>T("SAN BLAS-CANILLEJAS ")</f>
        <v xml:space="preserve">SAN BLAS-CANILLEJAS </v>
      </c>
      <c r="D13330" t="str">
        <f>T("CANILLEJAS          ")</f>
        <v xml:space="preserve">CANILLEJAS          </v>
      </c>
      <c r="E13330" t="str">
        <f>T("RE ")</f>
        <v xml:space="preserve">RE </v>
      </c>
      <c r="F13330" t="str">
        <f>T("REMOLQUES      ")</f>
        <v xml:space="preserve">REMOLQUES      </v>
      </c>
      <c r="G13330" t="str">
        <f>T("De 1.000 a 2.999 KG DE CARGA ÚTIL                 ")</f>
        <v xml:space="preserve">De 1.000 a 2.999 KG DE CARGA ÚTIL                 </v>
      </c>
      <c r="I13330">
        <v>1</v>
      </c>
    </row>
    <row r="13331" spans="1:9">
      <c r="A13331" t="str">
        <f>T("2018")</f>
        <v>2018</v>
      </c>
      <c r="B13331" t="str">
        <f>T("FISICO                                            ")</f>
        <v xml:space="preserve">FISICO                                            </v>
      </c>
      <c r="C13331" t="str">
        <f>T("SAN BLAS-CANILLEJAS ")</f>
        <v xml:space="preserve">SAN BLAS-CANILLEJAS </v>
      </c>
      <c r="D13331" t="str">
        <f>T("CANILLEJAS          ")</f>
        <v xml:space="preserve">CANILLEJAS          </v>
      </c>
      <c r="E13331" t="str">
        <f>T("RE ")</f>
        <v xml:space="preserve">RE </v>
      </c>
      <c r="F13331" t="str">
        <f>T("REMOLQUES      ")</f>
        <v xml:space="preserve">REMOLQUES      </v>
      </c>
      <c r="G13331" t="str">
        <f>T("De 3.000 KG DE CARGA ÚTIL en adelante             ")</f>
        <v xml:space="preserve">De 3.000 KG DE CARGA ÚTIL en adelante             </v>
      </c>
      <c r="I13331">
        <v>1</v>
      </c>
    </row>
    <row r="13332" spans="1:9">
      <c r="A13332" t="str">
        <f>T("2018")</f>
        <v>2018</v>
      </c>
      <c r="B13332" t="str">
        <f>T("FISICO                                            ")</f>
        <v xml:space="preserve">FISICO                                            </v>
      </c>
      <c r="C13332" t="str">
        <f>T("SAN BLAS-CANILLEJAS ")</f>
        <v xml:space="preserve">SAN BLAS-CANILLEJAS </v>
      </c>
      <c r="D13332" t="str">
        <f>T("EL SALVADOR         ")</f>
        <v xml:space="preserve">EL SALVADOR         </v>
      </c>
      <c r="E13332" t="str">
        <f>T("RE ")</f>
        <v xml:space="preserve">RE </v>
      </c>
      <c r="F13332" t="str">
        <f>T("REMOLQUES      ")</f>
        <v xml:space="preserve">REMOLQUES      </v>
      </c>
      <c r="G13332" t="str">
        <f>T("De 751 a 999 KG DE CARGA ÚTIL                     ")</f>
        <v xml:space="preserve">De 751 a 999 KG DE CARGA ÚTIL                     </v>
      </c>
      <c r="I13332">
        <v>1</v>
      </c>
    </row>
    <row r="13333" spans="1:9">
      <c r="A13333" t="str">
        <f>T("2018")</f>
        <v>2018</v>
      </c>
      <c r="B13333" t="str">
        <f>T("JURIDICO                                          ")</f>
        <v xml:space="preserve">JURIDICO                                          </v>
      </c>
      <c r="C13333" t="str">
        <f>T("SAN BLAS-CANILLEJAS ")</f>
        <v xml:space="preserve">SAN BLAS-CANILLEJAS </v>
      </c>
      <c r="D13333" t="str">
        <f>T("SIMANCAS            ")</f>
        <v xml:space="preserve">SIMANCAS            </v>
      </c>
      <c r="E13333" t="str">
        <f>T("RE ")</f>
        <v xml:space="preserve">RE </v>
      </c>
      <c r="F13333" t="str">
        <f>T("REMOLQUES      ")</f>
        <v xml:space="preserve">REMOLQUES      </v>
      </c>
      <c r="G13333" t="str">
        <f>T("De 751 a 999 KG DE CARGA ÚTIL                     ")</f>
        <v xml:space="preserve">De 751 a 999 KG DE CARGA ÚTIL                     </v>
      </c>
      <c r="I13333">
        <v>2</v>
      </c>
    </row>
    <row r="13334" spans="1:9">
      <c r="A13334" t="str">
        <f>T("2018")</f>
        <v>2018</v>
      </c>
      <c r="B13334" t="str">
        <f>T("JURIDICO                                          ")</f>
        <v xml:space="preserve">JURIDICO                                          </v>
      </c>
      <c r="C13334" t="str">
        <f>T("SAN BLAS-CANILLEJAS ")</f>
        <v xml:space="preserve">SAN BLAS-CANILLEJAS </v>
      </c>
      <c r="D13334" t="str">
        <f>T("SIMANCAS            ")</f>
        <v xml:space="preserve">SIMANCAS            </v>
      </c>
      <c r="E13334" t="str">
        <f>T("RE ")</f>
        <v xml:space="preserve">RE </v>
      </c>
      <c r="F13334" t="str">
        <f>T("REMOLQUES      ")</f>
        <v xml:space="preserve">REMOLQUES      </v>
      </c>
      <c r="G13334" t="str">
        <f>T("De 1.000 a 2.999 KG DE CARGA ÚTIL                 ")</f>
        <v xml:space="preserve">De 1.000 a 2.999 KG DE CARGA ÚTIL                 </v>
      </c>
      <c r="I13334">
        <v>1</v>
      </c>
    </row>
    <row r="13335" spans="1:9">
      <c r="A13335" t="str">
        <f>T("2018")</f>
        <v>2018</v>
      </c>
      <c r="B13335" t="str">
        <f>T("JURIDICO                                          ")</f>
        <v xml:space="preserve">JURIDICO                                          </v>
      </c>
      <c r="C13335" t="str">
        <f>T("SAN BLAS-CANILLEJAS ")</f>
        <v xml:space="preserve">SAN BLAS-CANILLEJAS </v>
      </c>
      <c r="D13335" t="str">
        <f>T("SIMANCAS            ")</f>
        <v xml:space="preserve">SIMANCAS            </v>
      </c>
      <c r="E13335" t="str">
        <f>T("RE ")</f>
        <v xml:space="preserve">RE </v>
      </c>
      <c r="F13335" t="str">
        <f>T("REMOLQUES      ")</f>
        <v xml:space="preserve">REMOLQUES      </v>
      </c>
      <c r="G13335" t="str">
        <f>T("De 3.000 KG DE CARGA ÚTIL en adelante             ")</f>
        <v xml:space="preserve">De 3.000 KG DE CARGA ÚTIL en adelante             </v>
      </c>
      <c r="I13335">
        <v>5</v>
      </c>
    </row>
    <row r="13336" spans="1:9">
      <c r="A13336" t="str">
        <f>T("2018")</f>
        <v>2018</v>
      </c>
      <c r="B13336" t="str">
        <f>T("JURIDICO                                          ")</f>
        <v xml:space="preserve">JURIDICO                                          </v>
      </c>
      <c r="C13336" t="str">
        <f>T("SAN BLAS-CANILLEJAS ")</f>
        <v xml:space="preserve">SAN BLAS-CANILLEJAS </v>
      </c>
      <c r="D13336" t="str">
        <f>T("AMPOSTA             ")</f>
        <v xml:space="preserve">AMPOSTA             </v>
      </c>
      <c r="E13336" t="str">
        <f>T("RE ")</f>
        <v xml:space="preserve">RE </v>
      </c>
      <c r="F13336" t="str">
        <f>T("REMOLQUES      ")</f>
        <v xml:space="preserve">REMOLQUES      </v>
      </c>
      <c r="G13336" t="str">
        <f>T("De 3.000 KG DE CARGA ÚTIL en adelante             ")</f>
        <v xml:space="preserve">De 3.000 KG DE CARGA ÚTIL en adelante             </v>
      </c>
      <c r="I13336">
        <v>7</v>
      </c>
    </row>
    <row r="13337" spans="1:9">
      <c r="A13337" t="str">
        <f>T("2018")</f>
        <v>2018</v>
      </c>
      <c r="B13337" t="str">
        <f>T("JURIDICO                                          ")</f>
        <v xml:space="preserve">JURIDICO                                          </v>
      </c>
      <c r="C13337" t="str">
        <f>T("SAN BLAS-CANILLEJAS ")</f>
        <v xml:space="preserve">SAN BLAS-CANILLEJAS </v>
      </c>
      <c r="D13337" t="str">
        <f>T("ARCOS               ")</f>
        <v xml:space="preserve">ARCOS               </v>
      </c>
      <c r="E13337" t="str">
        <f>T("RE ")</f>
        <v xml:space="preserve">RE </v>
      </c>
      <c r="F13337" t="str">
        <f>T("REMOLQUES      ")</f>
        <v xml:space="preserve">REMOLQUES      </v>
      </c>
      <c r="G13337" t="str">
        <f>T("De 3.000 KG DE CARGA ÚTIL en adelante             ")</f>
        <v xml:space="preserve">De 3.000 KG DE CARGA ÚTIL en adelante             </v>
      </c>
      <c r="I13337">
        <v>1</v>
      </c>
    </row>
    <row r="13338" spans="1:9">
      <c r="A13338" t="str">
        <f>T("2018")</f>
        <v>2018</v>
      </c>
      <c r="B13338" t="str">
        <f>T("JURIDICO                                          ")</f>
        <v xml:space="preserve">JURIDICO                                          </v>
      </c>
      <c r="C13338" t="str">
        <f>T("SAN BLAS-CANILLEJAS ")</f>
        <v xml:space="preserve">SAN BLAS-CANILLEJAS </v>
      </c>
      <c r="D13338" t="str">
        <f>T("ROSAS               ")</f>
        <v xml:space="preserve">ROSAS               </v>
      </c>
      <c r="E13338" t="str">
        <f>T("RE ")</f>
        <v xml:space="preserve">RE </v>
      </c>
      <c r="F13338" t="str">
        <f>T("REMOLQUES      ")</f>
        <v xml:space="preserve">REMOLQUES      </v>
      </c>
      <c r="G13338" t="str">
        <f>T("De 3.000 KG DE CARGA ÚTIL en adelante             ")</f>
        <v xml:space="preserve">De 3.000 KG DE CARGA ÚTIL en adelante             </v>
      </c>
      <c r="I13338">
        <v>2</v>
      </c>
    </row>
    <row r="13339" spans="1:9">
      <c r="A13339" t="str">
        <f>T("2018")</f>
        <v>2018</v>
      </c>
      <c r="B13339" t="str">
        <f>T("JURIDICO                                          ")</f>
        <v xml:space="preserve">JURIDICO                                          </v>
      </c>
      <c r="C13339" t="str">
        <f>T("SAN BLAS-CANILLEJAS ")</f>
        <v xml:space="preserve">SAN BLAS-CANILLEJAS </v>
      </c>
      <c r="D13339" t="str">
        <f>T("REJAS               ")</f>
        <v xml:space="preserve">REJAS               </v>
      </c>
      <c r="E13339" t="str">
        <f>T("RE ")</f>
        <v xml:space="preserve">RE </v>
      </c>
      <c r="F13339" t="str">
        <f>T("REMOLQUES      ")</f>
        <v xml:space="preserve">REMOLQUES      </v>
      </c>
      <c r="G13339" t="str">
        <f>T("De 3.000 KG DE CARGA ÚTIL en adelante             ")</f>
        <v xml:space="preserve">De 3.000 KG DE CARGA ÚTIL en adelante             </v>
      </c>
      <c r="I13339">
        <v>2</v>
      </c>
    </row>
    <row r="13340" spans="1:9">
      <c r="A13340" t="str">
        <f>T("2018")</f>
        <v>2018</v>
      </c>
      <c r="B13340" t="str">
        <f>T("JURIDICO                                          ")</f>
        <v xml:space="preserve">JURIDICO                                          </v>
      </c>
      <c r="C13340" t="str">
        <f>T("SAN BLAS-CANILLEJAS ")</f>
        <v xml:space="preserve">SAN BLAS-CANILLEJAS </v>
      </c>
      <c r="D13340" t="str">
        <f>T("EL SALVADOR         ")</f>
        <v xml:space="preserve">EL SALVADOR         </v>
      </c>
      <c r="E13340" t="str">
        <f>T("RE ")</f>
        <v xml:space="preserve">RE </v>
      </c>
      <c r="F13340" t="str">
        <f>T("REMOLQUES      ")</f>
        <v xml:space="preserve">REMOLQUES      </v>
      </c>
      <c r="G13340" t="str">
        <f>T("De 3.000 KG DE CARGA ÚTIL en adelante             ")</f>
        <v xml:space="preserve">De 3.000 KG DE CARGA ÚTIL en adelante             </v>
      </c>
      <c r="I13340">
        <v>2</v>
      </c>
    </row>
    <row r="13341" spans="1:9">
      <c r="A13341" t="str">
        <f>T("2018")</f>
        <v>2018</v>
      </c>
      <c r="B13341" t="str">
        <f>T("Entidad sin personalidad jurídica (art. 35.4 LGT) ")</f>
        <v xml:space="preserve">Entidad sin personalidad jurídica (art. 35.4 LGT) </v>
      </c>
      <c r="C13341" t="str">
        <f>T("SAN BLAS-CANILLEJAS ")</f>
        <v xml:space="preserve">SAN BLAS-CANILLEJAS </v>
      </c>
      <c r="D13341" t="str">
        <f>T("HELLIN              ")</f>
        <v xml:space="preserve">HELLIN              </v>
      </c>
      <c r="E13341" t="str">
        <f>T("RE ")</f>
        <v xml:space="preserve">RE </v>
      </c>
      <c r="F13341" t="str">
        <f>T("REMOLQUES      ")</f>
        <v xml:space="preserve">REMOLQUES      </v>
      </c>
      <c r="G13341" t="str">
        <f>T("De 3.000 KG DE CARGA ÚTIL en adelante             ")</f>
        <v xml:space="preserve">De 3.000 KG DE CARGA ÚTIL en adelante             </v>
      </c>
      <c r="I13341">
        <v>1</v>
      </c>
    </row>
    <row r="13342" spans="1:9">
      <c r="A13342" t="str">
        <f>T("2018")</f>
        <v>2018</v>
      </c>
      <c r="B13342" t="str">
        <f>T("FISICO                                            ")</f>
        <v xml:space="preserve">FISICO                                            </v>
      </c>
      <c r="C13342" t="str">
        <f>T("SAN BLAS-CANILLEJAS ")</f>
        <v xml:space="preserve">SAN BLAS-CANILLEJAS </v>
      </c>
      <c r="D13342" t="str">
        <f>T("SIMANCAS            ")</f>
        <v xml:space="preserve">SIMANCAS            </v>
      </c>
      <c r="E13342" t="str">
        <f>T("RE ")</f>
        <v xml:space="preserve">RE </v>
      </c>
      <c r="F13342" t="str">
        <f>T("REMOLQUES      ")</f>
        <v xml:space="preserve">REMOLQUES      </v>
      </c>
      <c r="G13342" t="str">
        <f>T("De 751 a 999 KG DE CARGA ÚTIL                     ")</f>
        <v xml:space="preserve">De 751 a 999 KG DE CARGA ÚTIL                     </v>
      </c>
      <c r="I13342">
        <v>1</v>
      </c>
    </row>
    <row r="13343" spans="1:9">
      <c r="A13343" t="str">
        <f>T("2018")</f>
        <v>2018</v>
      </c>
      <c r="B13343" t="str">
        <f>T("FISICO                                            ")</f>
        <v xml:space="preserve">FISICO                                            </v>
      </c>
      <c r="C13343" t="str">
        <f>T("SAN BLAS-CANILLEJAS ")</f>
        <v xml:space="preserve">SAN BLAS-CANILLEJAS </v>
      </c>
      <c r="D13343" t="str">
        <f>T("SIMANCAS            ")</f>
        <v xml:space="preserve">SIMANCAS            </v>
      </c>
      <c r="E13343" t="str">
        <f>T("RE ")</f>
        <v xml:space="preserve">RE </v>
      </c>
      <c r="F13343" t="str">
        <f>T("REMOLQUES      ")</f>
        <v xml:space="preserve">REMOLQUES      </v>
      </c>
      <c r="G13343" t="str">
        <f>T("De 1.000 a 2.999 KG DE CARGA ÚTIL                 ")</f>
        <v xml:space="preserve">De 1.000 a 2.999 KG DE CARGA ÚTIL                 </v>
      </c>
      <c r="I13343">
        <v>2</v>
      </c>
    </row>
    <row r="13344" spans="1:9">
      <c r="A13344" t="str">
        <f>T("2018")</f>
        <v>2018</v>
      </c>
      <c r="B13344" t="str">
        <f>T("FISICO                                            ")</f>
        <v xml:space="preserve">FISICO                                            </v>
      </c>
      <c r="C13344" t="str">
        <f>T("SAN BLAS-CANILLEJAS ")</f>
        <v xml:space="preserve">SAN BLAS-CANILLEJAS </v>
      </c>
      <c r="D13344" t="str">
        <f>T("SIMANCAS            ")</f>
        <v xml:space="preserve">SIMANCAS            </v>
      </c>
      <c r="E13344" t="str">
        <f>T("RE ")</f>
        <v xml:space="preserve">RE </v>
      </c>
      <c r="F13344" t="str">
        <f>T("REMOLQUES      ")</f>
        <v xml:space="preserve">REMOLQUES      </v>
      </c>
      <c r="G13344" t="str">
        <f>T("De 3.000 KG DE CARGA ÚTIL en adelante             ")</f>
        <v xml:space="preserve">De 3.000 KG DE CARGA ÚTIL en adelante             </v>
      </c>
      <c r="I13344">
        <v>3</v>
      </c>
    </row>
    <row r="13345" spans="1:9">
      <c r="A13345" t="str">
        <f>T("2018")</f>
        <v>2018</v>
      </c>
      <c r="B13345" t="str">
        <f>T("FISICO                                            ")</f>
        <v xml:space="preserve">FISICO                                            </v>
      </c>
      <c r="C13345" t="str">
        <f>T("SAN BLAS-CANILLEJAS ")</f>
        <v xml:space="preserve">SAN BLAS-CANILLEJAS </v>
      </c>
      <c r="D13345" t="str">
        <f>T("HELLIN              ")</f>
        <v xml:space="preserve">HELLIN              </v>
      </c>
      <c r="E13345" t="str">
        <f>T("RE ")</f>
        <v xml:space="preserve">RE </v>
      </c>
      <c r="F13345" t="str">
        <f>T("REMOLQUES      ")</f>
        <v xml:space="preserve">REMOLQUES      </v>
      </c>
      <c r="G13345" t="str">
        <f>T("De 3.000 KG DE CARGA ÚTIL en adelante             ")</f>
        <v xml:space="preserve">De 3.000 KG DE CARGA ÚTIL en adelante             </v>
      </c>
      <c r="I13345">
        <v>2</v>
      </c>
    </row>
    <row r="13346" spans="1:9">
      <c r="A13346" t="str">
        <f>T("2018")</f>
        <v>2018</v>
      </c>
      <c r="B13346" t="str">
        <f>T("FISICO                                            ")</f>
        <v xml:space="preserve">FISICO                                            </v>
      </c>
      <c r="C13346" t="str">
        <f>T("SAN BLAS-CANILLEJAS ")</f>
        <v xml:space="preserve">SAN BLAS-CANILLEJAS </v>
      </c>
      <c r="D13346" t="str">
        <f>T("AMPOSTA             ")</f>
        <v xml:space="preserve">AMPOSTA             </v>
      </c>
      <c r="E13346" t="str">
        <f>T("RE ")</f>
        <v xml:space="preserve">RE </v>
      </c>
      <c r="F13346" t="str">
        <f>T("REMOLQUES      ")</f>
        <v xml:space="preserve">REMOLQUES      </v>
      </c>
      <c r="G13346" t="str">
        <f>T("De 3.000 KG DE CARGA ÚTIL en adelante             ")</f>
        <v xml:space="preserve">De 3.000 KG DE CARGA ÚTIL en adelante             </v>
      </c>
      <c r="I13346">
        <v>2</v>
      </c>
    </row>
    <row r="13347" spans="1:9">
      <c r="A13347" t="str">
        <f>T("2018")</f>
        <v>2018</v>
      </c>
      <c r="B13347" t="str">
        <f>T("FISICO                                            ")</f>
        <v xml:space="preserve">FISICO                                            </v>
      </c>
      <c r="C13347" t="str">
        <f>T("SAN BLAS-CANILLEJAS ")</f>
        <v xml:space="preserve">SAN BLAS-CANILLEJAS </v>
      </c>
      <c r="D13347" t="str">
        <f>T("ARCOS               ")</f>
        <v xml:space="preserve">ARCOS               </v>
      </c>
      <c r="E13347" t="str">
        <f>T("RE ")</f>
        <v xml:space="preserve">RE </v>
      </c>
      <c r="F13347" t="str">
        <f>T("REMOLQUES      ")</f>
        <v xml:space="preserve">REMOLQUES      </v>
      </c>
      <c r="G13347" t="str">
        <f>T("De 751 a 999 KG DE CARGA ÚTIL                     ")</f>
        <v xml:space="preserve">De 751 a 999 KG DE CARGA ÚTIL                     </v>
      </c>
      <c r="I13347">
        <v>1</v>
      </c>
    </row>
    <row r="13348" spans="1:9">
      <c r="A13348" t="str">
        <f>T("2018")</f>
        <v>2018</v>
      </c>
      <c r="B13348" t="str">
        <f>T("FISICO                                            ")</f>
        <v xml:space="preserve">FISICO                                            </v>
      </c>
      <c r="C13348" t="str">
        <f>T("SAN BLAS-CANILLEJAS ")</f>
        <v xml:space="preserve">SAN BLAS-CANILLEJAS </v>
      </c>
      <c r="D13348" t="str">
        <f>T("ARCOS               ")</f>
        <v xml:space="preserve">ARCOS               </v>
      </c>
      <c r="E13348" t="str">
        <f>T("RE ")</f>
        <v xml:space="preserve">RE </v>
      </c>
      <c r="F13348" t="str">
        <f>T("REMOLQUES      ")</f>
        <v xml:space="preserve">REMOLQUES      </v>
      </c>
      <c r="G13348" t="str">
        <f>T("De 1.000 a 2.999 KG DE CARGA ÚTIL                 ")</f>
        <v xml:space="preserve">De 1.000 a 2.999 KG DE CARGA ÚTIL                 </v>
      </c>
      <c r="I13348">
        <v>4</v>
      </c>
    </row>
    <row r="13349" spans="1:9">
      <c r="A13349" t="str">
        <f>T("2018")</f>
        <v>2018</v>
      </c>
      <c r="B13349" t="str">
        <f>T("FISICO                                            ")</f>
        <v xml:space="preserve">FISICO                                            </v>
      </c>
      <c r="C13349" t="str">
        <f>T("SAN BLAS-CANILLEJAS ")</f>
        <v xml:space="preserve">SAN BLAS-CANILLEJAS </v>
      </c>
      <c r="D13349" t="str">
        <f>T("ARCOS               ")</f>
        <v xml:space="preserve">ARCOS               </v>
      </c>
      <c r="E13349" t="str">
        <f>T("RE ")</f>
        <v xml:space="preserve">RE </v>
      </c>
      <c r="F13349" t="str">
        <f>T("REMOLQUES      ")</f>
        <v xml:space="preserve">REMOLQUES      </v>
      </c>
      <c r="G13349" t="str">
        <f>T("De 3.000 KG DE CARGA ÚTIL en adelante             ")</f>
        <v xml:space="preserve">De 3.000 KG DE CARGA ÚTIL en adelante             </v>
      </c>
      <c r="I13349">
        <v>1</v>
      </c>
    </row>
    <row r="13350" spans="1:9">
      <c r="A13350" t="str">
        <f>T("2018")</f>
        <v>2018</v>
      </c>
      <c r="B13350" t="str">
        <f>T("FISICO                                            ")</f>
        <v xml:space="preserve">FISICO                                            </v>
      </c>
      <c r="C13350" t="str">
        <f>T("SAN BLAS-CANILLEJAS ")</f>
        <v xml:space="preserve">SAN BLAS-CANILLEJAS </v>
      </c>
      <c r="D13350" t="str">
        <f>T("ROSAS               ")</f>
        <v xml:space="preserve">ROSAS               </v>
      </c>
      <c r="E13350" t="str">
        <f>T("RE ")</f>
        <v xml:space="preserve">RE </v>
      </c>
      <c r="F13350" t="str">
        <f>T("REMOLQUES      ")</f>
        <v xml:space="preserve">REMOLQUES      </v>
      </c>
      <c r="G13350" t="str">
        <f>T("De 751 a 999 KG DE CARGA ÚTIL                     ")</f>
        <v xml:space="preserve">De 751 a 999 KG DE CARGA ÚTIL                     </v>
      </c>
      <c r="I13350">
        <v>2</v>
      </c>
    </row>
    <row r="13351" spans="1:9">
      <c r="A13351" t="str">
        <f>T("2018")</f>
        <v>2018</v>
      </c>
      <c r="B13351" t="str">
        <f>T("FISICO                                            ")</f>
        <v xml:space="preserve">FISICO                                            </v>
      </c>
      <c r="C13351" t="str">
        <f>T("SAN BLAS-CANILLEJAS ")</f>
        <v xml:space="preserve">SAN BLAS-CANILLEJAS </v>
      </c>
      <c r="D13351" t="str">
        <f>T("ROSAS               ")</f>
        <v xml:space="preserve">ROSAS               </v>
      </c>
      <c r="E13351" t="str">
        <f>T("RE ")</f>
        <v xml:space="preserve">RE </v>
      </c>
      <c r="F13351" t="str">
        <f>T("REMOLQUES      ")</f>
        <v xml:space="preserve">REMOLQUES      </v>
      </c>
      <c r="G13351" t="str">
        <f>T("De 1.000 a 2.999 KG DE CARGA ÚTIL                 ")</f>
        <v xml:space="preserve">De 1.000 a 2.999 KG DE CARGA ÚTIL                 </v>
      </c>
      <c r="I13351">
        <v>2</v>
      </c>
    </row>
    <row r="13352" spans="1:9">
      <c r="A13352" t="str">
        <f>T("2018")</f>
        <v>2018</v>
      </c>
      <c r="B13352" t="str">
        <f>T("FISICO                                            ")</f>
        <v xml:space="preserve">FISICO                                            </v>
      </c>
      <c r="C13352" t="str">
        <f>T("SAN BLAS-CANILLEJAS ")</f>
        <v xml:space="preserve">SAN BLAS-CANILLEJAS </v>
      </c>
      <c r="D13352" t="str">
        <f>T("ROSAS               ")</f>
        <v xml:space="preserve">ROSAS               </v>
      </c>
      <c r="E13352" t="str">
        <f>T("RE ")</f>
        <v xml:space="preserve">RE </v>
      </c>
      <c r="F13352" t="str">
        <f>T("REMOLQUES      ")</f>
        <v xml:space="preserve">REMOLQUES      </v>
      </c>
      <c r="G13352" t="str">
        <f>T("De 3.000 KG DE CARGA ÚTIL en adelante             ")</f>
        <v xml:space="preserve">De 3.000 KG DE CARGA ÚTIL en adelante             </v>
      </c>
      <c r="I13352">
        <v>5</v>
      </c>
    </row>
    <row r="13353" spans="1:9">
      <c r="A13353" t="str">
        <f>T("2018")</f>
        <v>2018</v>
      </c>
      <c r="B13353" t="str">
        <f>T("FISICO                                            ")</f>
        <v xml:space="preserve">FISICO                                            </v>
      </c>
      <c r="C13353" t="str">
        <f>T("SAN BLAS-CANILLEJAS ")</f>
        <v xml:space="preserve">SAN BLAS-CANILLEJAS </v>
      </c>
      <c r="D13353" t="str">
        <f>T("REJAS               ")</f>
        <v xml:space="preserve">REJAS               </v>
      </c>
      <c r="E13353" t="str">
        <f>T("RE ")</f>
        <v xml:space="preserve">RE </v>
      </c>
      <c r="F13353" t="str">
        <f>T("REMOLQUES      ")</f>
        <v xml:space="preserve">REMOLQUES      </v>
      </c>
      <c r="G13353" t="str">
        <f>T("De 751 a 999 KG DE CARGA ÚTIL                     ")</f>
        <v xml:space="preserve">De 751 a 999 KG DE CARGA ÚTIL                     </v>
      </c>
      <c r="I13353">
        <v>2</v>
      </c>
    </row>
    <row r="13354" spans="1:9">
      <c r="A13354" t="str">
        <f>T("2018")</f>
        <v>2018</v>
      </c>
      <c r="B13354" t="str">
        <f>T("FISICO                                            ")</f>
        <v xml:space="preserve">FISICO                                            </v>
      </c>
      <c r="C13354" t="str">
        <f>T("SAN BLAS-CANILLEJAS ")</f>
        <v xml:space="preserve">SAN BLAS-CANILLEJAS </v>
      </c>
      <c r="D13354" t="str">
        <f>T("REJAS               ")</f>
        <v xml:space="preserve">REJAS               </v>
      </c>
      <c r="E13354" t="str">
        <f>T("RE ")</f>
        <v xml:space="preserve">RE </v>
      </c>
      <c r="F13354" t="str">
        <f>T("REMOLQUES      ")</f>
        <v xml:space="preserve">REMOLQUES      </v>
      </c>
      <c r="G13354" t="str">
        <f>T("De 1.000 a 2.999 KG DE CARGA ÚTIL                 ")</f>
        <v xml:space="preserve">De 1.000 a 2.999 KG DE CARGA ÚTIL                 </v>
      </c>
      <c r="I13354">
        <v>1</v>
      </c>
    </row>
    <row r="13355" spans="1:9">
      <c r="A13355" t="str">
        <f>T("2018")</f>
        <v>2018</v>
      </c>
      <c r="B13355" t="str">
        <f>T("FISICO                                            ")</f>
        <v xml:space="preserve">FISICO                                            </v>
      </c>
      <c r="C13355" t="str">
        <f>T("SAN BLAS-CANILLEJAS ")</f>
        <v xml:space="preserve">SAN BLAS-CANILLEJAS </v>
      </c>
      <c r="D13355" t="str">
        <f>T("REJAS               ")</f>
        <v xml:space="preserve">REJAS               </v>
      </c>
      <c r="E13355" t="str">
        <f>T("RE ")</f>
        <v xml:space="preserve">RE </v>
      </c>
      <c r="F13355" t="str">
        <f>T("REMOLQUES      ")</f>
        <v xml:space="preserve">REMOLQUES      </v>
      </c>
      <c r="G13355" t="str">
        <f>T("De 3.000 KG DE CARGA ÚTIL en adelante             ")</f>
        <v xml:space="preserve">De 3.000 KG DE CARGA ÚTIL en adelante             </v>
      </c>
      <c r="I13355">
        <v>2</v>
      </c>
    </row>
    <row r="13356" spans="1:9">
      <c r="A13356" t="str">
        <f>T("2018")</f>
        <v>2018</v>
      </c>
      <c r="B13356" t="str">
        <f>T("FISICO                                            ")</f>
        <v xml:space="preserve">FISICO                                            </v>
      </c>
      <c r="C13356" t="str">
        <f>T("SAN BLAS-CANILLEJAS ")</f>
        <v xml:space="preserve">SAN BLAS-CANILLEJAS </v>
      </c>
      <c r="D13356" t="str">
        <f>T("CANILLEJAS          ")</f>
        <v xml:space="preserve">CANILLEJAS          </v>
      </c>
      <c r="E13356" t="str">
        <f>T("RE ")</f>
        <v xml:space="preserve">RE </v>
      </c>
      <c r="F13356" t="str">
        <f>T("REMOLQUES      ")</f>
        <v xml:space="preserve">REMOLQUES      </v>
      </c>
      <c r="G13356" t="str">
        <f>T("De 751 a 999 KG DE CARGA ÚTIL                     ")</f>
        <v xml:space="preserve">De 751 a 999 KG DE CARGA ÚTIL                     </v>
      </c>
      <c r="I13356">
        <v>3</v>
      </c>
    </row>
    <row r="13357" spans="1:9">
      <c r="A13357" t="str">
        <f>T("2018")</f>
        <v>2018</v>
      </c>
      <c r="B13357" t="str">
        <f>T("FISICO                                            ")</f>
        <v xml:space="preserve">FISICO                                            </v>
      </c>
      <c r="C13357" t="str">
        <f>T("SAN BLAS-CANILLEJAS ")</f>
        <v xml:space="preserve">SAN BLAS-CANILLEJAS </v>
      </c>
      <c r="D13357" t="str">
        <f>T("CANILLEJAS          ")</f>
        <v xml:space="preserve">CANILLEJAS          </v>
      </c>
      <c r="E13357" t="str">
        <f>T("RE ")</f>
        <v xml:space="preserve">RE </v>
      </c>
      <c r="F13357" t="str">
        <f>T("REMOLQUES      ")</f>
        <v xml:space="preserve">REMOLQUES      </v>
      </c>
      <c r="G13357" t="str">
        <f>T("De 1.000 a 2.999 KG DE CARGA ÚTIL                 ")</f>
        <v xml:space="preserve">De 1.000 a 2.999 KG DE CARGA ÚTIL                 </v>
      </c>
      <c r="I13357">
        <v>2</v>
      </c>
    </row>
    <row r="13358" spans="1:9">
      <c r="A13358" t="str">
        <f>T("2018")</f>
        <v>2018</v>
      </c>
      <c r="B13358" t="str">
        <f>T("FISICO                                            ")</f>
        <v xml:space="preserve">FISICO                                            </v>
      </c>
      <c r="C13358" t="str">
        <f>T("SAN BLAS-CANILLEJAS ")</f>
        <v xml:space="preserve">SAN BLAS-CANILLEJAS </v>
      </c>
      <c r="D13358" t="str">
        <f>T("CANILLEJAS          ")</f>
        <v xml:space="preserve">CANILLEJAS          </v>
      </c>
      <c r="E13358" t="str">
        <f>T("RE ")</f>
        <v xml:space="preserve">RE </v>
      </c>
      <c r="F13358" t="str">
        <f>T("REMOLQUES      ")</f>
        <v xml:space="preserve">REMOLQUES      </v>
      </c>
      <c r="G13358" t="str">
        <f>T("De 3.000 KG DE CARGA ÚTIL en adelante             ")</f>
        <v xml:space="preserve">De 3.000 KG DE CARGA ÚTIL en adelante             </v>
      </c>
      <c r="I13358">
        <v>10</v>
      </c>
    </row>
    <row r="13359" spans="1:9">
      <c r="A13359" t="str">
        <f>T("2018")</f>
        <v>2018</v>
      </c>
      <c r="B13359" t="str">
        <f>T("FISICO                                            ")</f>
        <v xml:space="preserve">FISICO                                            </v>
      </c>
      <c r="C13359" t="str">
        <f>T("SAN BLAS-CANILLEJAS ")</f>
        <v xml:space="preserve">SAN BLAS-CANILLEJAS </v>
      </c>
      <c r="D13359" t="str">
        <f>T("EL SALVADOR         ")</f>
        <v xml:space="preserve">EL SALVADOR         </v>
      </c>
      <c r="E13359" t="str">
        <f>T("RE ")</f>
        <v xml:space="preserve">RE </v>
      </c>
      <c r="F13359" t="str">
        <f>T("REMOLQUES      ")</f>
        <v xml:space="preserve">REMOLQUES      </v>
      </c>
      <c r="G13359" t="str">
        <f>T("De 751 a 999 KG DE CARGA ÚTIL                     ")</f>
        <v xml:space="preserve">De 751 a 999 KG DE CARGA ÚTIL                     </v>
      </c>
      <c r="I13359">
        <v>1</v>
      </c>
    </row>
    <row r="13360" spans="1:9">
      <c r="A13360" t="str">
        <f>T("2018")</f>
        <v>2018</v>
      </c>
      <c r="B13360" t="str">
        <f>T("FISICO                                            ")</f>
        <v xml:space="preserve">FISICO                                            </v>
      </c>
      <c r="C13360" t="str">
        <f>T("SAN BLAS-CANILLEJAS ")</f>
        <v xml:space="preserve">SAN BLAS-CANILLEJAS </v>
      </c>
      <c r="D13360" t="str">
        <f>T("EL SALVADOR         ")</f>
        <v xml:space="preserve">EL SALVADOR         </v>
      </c>
      <c r="E13360" t="str">
        <f>T("RE ")</f>
        <v xml:space="preserve">RE </v>
      </c>
      <c r="F13360" t="str">
        <f>T("REMOLQUES      ")</f>
        <v xml:space="preserve">REMOLQUES      </v>
      </c>
      <c r="G13360" t="str">
        <f>T("De 1.000 a 2.999 KG DE CARGA ÚTIL                 ")</f>
        <v xml:space="preserve">De 1.000 a 2.999 KG DE CARGA ÚTIL                 </v>
      </c>
      <c r="I13360">
        <v>3</v>
      </c>
    </row>
    <row r="13361" spans="1:9">
      <c r="A13361" t="str">
        <f>T("2018")</f>
        <v>2018</v>
      </c>
      <c r="B13361" t="str">
        <f>T("FISICO                                            ")</f>
        <v xml:space="preserve">FISICO                                            </v>
      </c>
      <c r="C13361" t="str">
        <f>T("SAN BLAS-CANILLEJAS ")</f>
        <v xml:space="preserve">SAN BLAS-CANILLEJAS </v>
      </c>
      <c r="D13361" t="str">
        <f>T("EL SALVADOR         ")</f>
        <v xml:space="preserve">EL SALVADOR         </v>
      </c>
      <c r="E13361" t="str">
        <f>T("RE ")</f>
        <v xml:space="preserve">RE </v>
      </c>
      <c r="F13361" t="str">
        <f>T("REMOLQUES      ")</f>
        <v xml:space="preserve">REMOLQUES      </v>
      </c>
      <c r="G13361" t="str">
        <f>T("De 3.000 KG DE CARGA ÚTIL en adelante             ")</f>
        <v xml:space="preserve">De 3.000 KG DE CARGA ÚTIL en adelante             </v>
      </c>
      <c r="I13361">
        <v>4</v>
      </c>
    </row>
    <row r="13362" spans="1:9">
      <c r="A13362" t="str">
        <f>T("2018")</f>
        <v>2018</v>
      </c>
      <c r="B13362" t="str">
        <f>T("JURIDICO                                          ")</f>
        <v xml:space="preserve">JURIDICO                                          </v>
      </c>
      <c r="C13362" t="str">
        <f>T("SAN BLAS-CANILLEJAS ")</f>
        <v xml:space="preserve">SAN BLAS-CANILLEJAS </v>
      </c>
      <c r="D13362" t="str">
        <f>T("SIMANCAS            ")</f>
        <v xml:space="preserve">SIMANCAS            </v>
      </c>
      <c r="E13362" t="str">
        <f>T("RE ")</f>
        <v xml:space="preserve">RE </v>
      </c>
      <c r="F13362" t="str">
        <f>T("REMOLQUES      ")</f>
        <v xml:space="preserve">REMOLQUES      </v>
      </c>
      <c r="G13362" t="str">
        <f>T("De 751 a 999 KG DE CARGA ÚTIL                     ")</f>
        <v xml:space="preserve">De 751 a 999 KG DE CARGA ÚTIL                     </v>
      </c>
      <c r="I13362">
        <v>3</v>
      </c>
    </row>
    <row r="13363" spans="1:9">
      <c r="A13363" t="str">
        <f>T("2018")</f>
        <v>2018</v>
      </c>
      <c r="B13363" t="str">
        <f>T("JURIDICO                                          ")</f>
        <v xml:space="preserve">JURIDICO                                          </v>
      </c>
      <c r="C13363" t="str">
        <f>T("SAN BLAS-CANILLEJAS ")</f>
        <v xml:space="preserve">SAN BLAS-CANILLEJAS </v>
      </c>
      <c r="D13363" t="str">
        <f>T("SIMANCAS            ")</f>
        <v xml:space="preserve">SIMANCAS            </v>
      </c>
      <c r="E13363" t="str">
        <f>T("RE ")</f>
        <v xml:space="preserve">RE </v>
      </c>
      <c r="F13363" t="str">
        <f>T("REMOLQUES      ")</f>
        <v xml:space="preserve">REMOLQUES      </v>
      </c>
      <c r="G13363" t="str">
        <f>T("De 1.000 a 2.999 KG DE CARGA ÚTIL                 ")</f>
        <v xml:space="preserve">De 1.000 a 2.999 KG DE CARGA ÚTIL                 </v>
      </c>
      <c r="I13363">
        <v>5</v>
      </c>
    </row>
    <row r="13364" spans="1:9">
      <c r="A13364" t="str">
        <f>T("2018")</f>
        <v>2018</v>
      </c>
      <c r="B13364" t="str">
        <f>T("JURIDICO                                          ")</f>
        <v xml:space="preserve">JURIDICO                                          </v>
      </c>
      <c r="C13364" t="str">
        <f>T("SAN BLAS-CANILLEJAS ")</f>
        <v xml:space="preserve">SAN BLAS-CANILLEJAS </v>
      </c>
      <c r="D13364" t="str">
        <f>T("SIMANCAS            ")</f>
        <v xml:space="preserve">SIMANCAS            </v>
      </c>
      <c r="E13364" t="str">
        <f>T("RE ")</f>
        <v xml:space="preserve">RE </v>
      </c>
      <c r="F13364" t="str">
        <f>T("REMOLQUES      ")</f>
        <v xml:space="preserve">REMOLQUES      </v>
      </c>
      <c r="G13364" t="str">
        <f>T("De 3.000 KG DE CARGA ÚTIL en adelante             ")</f>
        <v xml:space="preserve">De 3.000 KG DE CARGA ÚTIL en adelante             </v>
      </c>
      <c r="I13364">
        <v>44</v>
      </c>
    </row>
    <row r="13365" spans="1:9">
      <c r="A13365" t="str">
        <f>T("2018")</f>
        <v>2018</v>
      </c>
      <c r="B13365" t="str">
        <f>T("JURIDICO                                          ")</f>
        <v xml:space="preserve">JURIDICO                                          </v>
      </c>
      <c r="C13365" t="str">
        <f>T("SAN BLAS-CANILLEJAS ")</f>
        <v xml:space="preserve">SAN BLAS-CANILLEJAS </v>
      </c>
      <c r="D13365" t="str">
        <f>T("AMPOSTA             ")</f>
        <v xml:space="preserve">AMPOSTA             </v>
      </c>
      <c r="E13365" t="str">
        <f>T("RE ")</f>
        <v xml:space="preserve">RE </v>
      </c>
      <c r="F13365" t="str">
        <f>T("REMOLQUES      ")</f>
        <v xml:space="preserve">REMOLQUES      </v>
      </c>
      <c r="G13365" t="str">
        <f>T("De 3.000 KG DE CARGA ÚTIL en adelante             ")</f>
        <v xml:space="preserve">De 3.000 KG DE CARGA ÚTIL en adelante             </v>
      </c>
      <c r="I13365">
        <v>4</v>
      </c>
    </row>
    <row r="13366" spans="1:9">
      <c r="A13366" t="str">
        <f>T("2018")</f>
        <v>2018</v>
      </c>
      <c r="B13366" t="str">
        <f>T("JURIDICO                                          ")</f>
        <v xml:space="preserve">JURIDICO                                          </v>
      </c>
      <c r="C13366" t="str">
        <f>T("SAN BLAS-CANILLEJAS ")</f>
        <v xml:space="preserve">SAN BLAS-CANILLEJAS </v>
      </c>
      <c r="D13366" t="str">
        <f>T("ARCOS               ")</f>
        <v xml:space="preserve">ARCOS               </v>
      </c>
      <c r="E13366" t="str">
        <f>T("RE ")</f>
        <v xml:space="preserve">RE </v>
      </c>
      <c r="F13366" t="str">
        <f>T("REMOLQUES      ")</f>
        <v xml:space="preserve">REMOLQUES      </v>
      </c>
      <c r="G13366" t="str">
        <f>T("De 3.000 KG DE CARGA ÚTIL en adelante             ")</f>
        <v xml:space="preserve">De 3.000 KG DE CARGA ÚTIL en adelante             </v>
      </c>
      <c r="I13366">
        <v>7</v>
      </c>
    </row>
    <row r="13367" spans="1:9">
      <c r="A13367" t="str">
        <f>T("2018")</f>
        <v>2018</v>
      </c>
      <c r="B13367" t="str">
        <f>T("JURIDICO                                          ")</f>
        <v xml:space="preserve">JURIDICO                                          </v>
      </c>
      <c r="C13367" t="str">
        <f>T("SAN BLAS-CANILLEJAS ")</f>
        <v xml:space="preserve">SAN BLAS-CANILLEJAS </v>
      </c>
      <c r="D13367" t="str">
        <f>T("ROSAS               ")</f>
        <v xml:space="preserve">ROSAS               </v>
      </c>
      <c r="E13367" t="str">
        <f>T("RE ")</f>
        <v xml:space="preserve">RE </v>
      </c>
      <c r="F13367" t="str">
        <f>T("REMOLQUES      ")</f>
        <v xml:space="preserve">REMOLQUES      </v>
      </c>
      <c r="G13367" t="str">
        <f>T("De 3.000 KG DE CARGA ÚTIL en adelante             ")</f>
        <v xml:space="preserve">De 3.000 KG DE CARGA ÚTIL en adelante             </v>
      </c>
      <c r="I13367">
        <v>25</v>
      </c>
    </row>
    <row r="13368" spans="1:9">
      <c r="A13368" t="str">
        <f>T("2018")</f>
        <v>2018</v>
      </c>
      <c r="B13368" t="str">
        <f>T("JURIDICO                                          ")</f>
        <v xml:space="preserve">JURIDICO                                          </v>
      </c>
      <c r="C13368" t="str">
        <f>T("SAN BLAS-CANILLEJAS ")</f>
        <v xml:space="preserve">SAN BLAS-CANILLEJAS </v>
      </c>
      <c r="D13368" t="str">
        <f>T("REJAS               ")</f>
        <v xml:space="preserve">REJAS               </v>
      </c>
      <c r="E13368" t="str">
        <f>T("RE ")</f>
        <v xml:space="preserve">RE </v>
      </c>
      <c r="F13368" t="str">
        <f>T("REMOLQUES      ")</f>
        <v xml:space="preserve">REMOLQUES      </v>
      </c>
      <c r="G13368" t="str">
        <f>T("De 1.000 a 2.999 KG DE CARGA ÚTIL                 ")</f>
        <v xml:space="preserve">De 1.000 a 2.999 KG DE CARGA ÚTIL                 </v>
      </c>
      <c r="I13368">
        <v>1</v>
      </c>
    </row>
    <row r="13369" spans="1:9">
      <c r="A13369" t="str">
        <f>T("2018")</f>
        <v>2018</v>
      </c>
      <c r="B13369" t="str">
        <f>T("JURIDICO                                          ")</f>
        <v xml:space="preserve">JURIDICO                                          </v>
      </c>
      <c r="C13369" t="str">
        <f>T("SAN BLAS-CANILLEJAS ")</f>
        <v xml:space="preserve">SAN BLAS-CANILLEJAS </v>
      </c>
      <c r="D13369" t="str">
        <f>T("REJAS               ")</f>
        <v xml:space="preserve">REJAS               </v>
      </c>
      <c r="E13369" t="str">
        <f>T("RE ")</f>
        <v xml:space="preserve">RE </v>
      </c>
      <c r="F13369" t="str">
        <f>T("REMOLQUES      ")</f>
        <v xml:space="preserve">REMOLQUES      </v>
      </c>
      <c r="G13369" t="str">
        <f>T("De 3.000 KG DE CARGA ÚTIL en adelante             ")</f>
        <v xml:space="preserve">De 3.000 KG DE CARGA ÚTIL en adelante             </v>
      </c>
      <c r="I13369">
        <v>59</v>
      </c>
    </row>
    <row r="13370" spans="1:9">
      <c r="A13370" t="str">
        <f>T("2018")</f>
        <v>2018</v>
      </c>
      <c r="B13370" t="str">
        <f>T("JURIDICO                                          ")</f>
        <v xml:space="preserve">JURIDICO                                          </v>
      </c>
      <c r="C13370" t="str">
        <f>T("SAN BLAS-CANILLEJAS ")</f>
        <v xml:space="preserve">SAN BLAS-CANILLEJAS </v>
      </c>
      <c r="D13370" t="str">
        <f>T("CANILLEJAS          ")</f>
        <v xml:space="preserve">CANILLEJAS          </v>
      </c>
      <c r="E13370" t="str">
        <f>T("RE ")</f>
        <v xml:space="preserve">RE </v>
      </c>
      <c r="F13370" t="str">
        <f>T("REMOLQUES      ")</f>
        <v xml:space="preserve">REMOLQUES      </v>
      </c>
      <c r="G13370" t="str">
        <f>T("De 1.000 a 2.999 KG DE CARGA ÚTIL                 ")</f>
        <v xml:space="preserve">De 1.000 a 2.999 KG DE CARGA ÚTIL                 </v>
      </c>
      <c r="I13370">
        <v>2</v>
      </c>
    </row>
    <row r="13371" spans="1:9">
      <c r="A13371" t="str">
        <f>T("2018")</f>
        <v>2018</v>
      </c>
      <c r="B13371" t="str">
        <f>T("JURIDICO                                          ")</f>
        <v xml:space="preserve">JURIDICO                                          </v>
      </c>
      <c r="C13371" t="str">
        <f>T("SAN BLAS-CANILLEJAS ")</f>
        <v xml:space="preserve">SAN BLAS-CANILLEJAS </v>
      </c>
      <c r="D13371" t="str">
        <f>T("CANILLEJAS          ")</f>
        <v xml:space="preserve">CANILLEJAS          </v>
      </c>
      <c r="E13371" t="str">
        <f>T("RE ")</f>
        <v xml:space="preserve">RE </v>
      </c>
      <c r="F13371" t="str">
        <f>T("REMOLQUES      ")</f>
        <v xml:space="preserve">REMOLQUES      </v>
      </c>
      <c r="G13371" t="str">
        <f>T("De 3.000 KG DE CARGA ÚTIL en adelante             ")</f>
        <v xml:space="preserve">De 3.000 KG DE CARGA ÚTIL en adelante             </v>
      </c>
      <c r="I13371">
        <v>10</v>
      </c>
    </row>
    <row r="13372" spans="1:9">
      <c r="A13372" t="str">
        <f>T("2018")</f>
        <v>2018</v>
      </c>
      <c r="B13372" t="str">
        <f>T("JURIDICO                                          ")</f>
        <v xml:space="preserve">JURIDICO                                          </v>
      </c>
      <c r="C13372" t="str">
        <f>T("SAN BLAS-CANILLEJAS ")</f>
        <v xml:space="preserve">SAN BLAS-CANILLEJAS </v>
      </c>
      <c r="D13372" t="str">
        <f>T("EL SALVADOR         ")</f>
        <v xml:space="preserve">EL SALVADOR         </v>
      </c>
      <c r="E13372" t="str">
        <f>T("RE ")</f>
        <v xml:space="preserve">RE </v>
      </c>
      <c r="F13372" t="str">
        <f>T("REMOLQUES      ")</f>
        <v xml:space="preserve">REMOLQUES      </v>
      </c>
      <c r="G13372" t="str">
        <f>T("De 751 a 999 KG DE CARGA ÚTIL                     ")</f>
        <v xml:space="preserve">De 751 a 999 KG DE CARGA ÚTIL                     </v>
      </c>
      <c r="I13372">
        <v>1</v>
      </c>
    </row>
    <row r="13373" spans="1:9">
      <c r="A13373" t="str">
        <f>T("2018")</f>
        <v>2018</v>
      </c>
      <c r="B13373" t="str">
        <f>T("JURIDICO                                          ")</f>
        <v xml:space="preserve">JURIDICO                                          </v>
      </c>
      <c r="C13373" t="str">
        <f>T("SAN BLAS-CANILLEJAS ")</f>
        <v xml:space="preserve">SAN BLAS-CANILLEJAS </v>
      </c>
      <c r="D13373" t="str">
        <f>T("EL SALVADOR         ")</f>
        <v xml:space="preserve">EL SALVADOR         </v>
      </c>
      <c r="E13373" t="str">
        <f>T("RE ")</f>
        <v xml:space="preserve">RE </v>
      </c>
      <c r="F13373" t="str">
        <f>T("REMOLQUES      ")</f>
        <v xml:space="preserve">REMOLQUES      </v>
      </c>
      <c r="G13373" t="str">
        <f>T("De 1.000 a 2.999 KG DE CARGA ÚTIL                 ")</f>
        <v xml:space="preserve">De 1.000 a 2.999 KG DE CARGA ÚTIL                 </v>
      </c>
      <c r="I13373">
        <v>3</v>
      </c>
    </row>
    <row r="13374" spans="1:9">
      <c r="A13374" t="str">
        <f>T("2018")</f>
        <v>2018</v>
      </c>
      <c r="B13374" t="str">
        <f>T("JURIDICO                                          ")</f>
        <v xml:space="preserve">JURIDICO                                          </v>
      </c>
      <c r="C13374" t="str">
        <f>T("SAN BLAS-CANILLEJAS ")</f>
        <v xml:space="preserve">SAN BLAS-CANILLEJAS </v>
      </c>
      <c r="D13374" t="str">
        <f>T("EL SALVADOR         ")</f>
        <v xml:space="preserve">EL SALVADOR         </v>
      </c>
      <c r="E13374" t="str">
        <f>T("RE ")</f>
        <v xml:space="preserve">RE </v>
      </c>
      <c r="F13374" t="str">
        <f>T("REMOLQUES      ")</f>
        <v xml:space="preserve">REMOLQUES      </v>
      </c>
      <c r="G13374" t="str">
        <f>T("De 3.000 KG DE CARGA ÚTIL en adelante             ")</f>
        <v xml:space="preserve">De 3.000 KG DE CARGA ÚTIL en adelante             </v>
      </c>
      <c r="I13374">
        <v>8</v>
      </c>
    </row>
    <row r="13375" spans="1:9">
      <c r="A13375" t="str">
        <f>T("2018")</f>
        <v>2018</v>
      </c>
      <c r="B13375" t="str">
        <f>T("JURIDICO                                          ")</f>
        <v xml:space="preserve">JURIDICO                                          </v>
      </c>
      <c r="C13375" t="str">
        <f>T("SAN BLAS-CANILLEJAS ")</f>
        <v xml:space="preserve">SAN BLAS-CANILLEJAS </v>
      </c>
      <c r="D13375" t="str">
        <f>T("ROSAS               ")</f>
        <v xml:space="preserve">ROSAS               </v>
      </c>
      <c r="E13375" t="str">
        <f>T("SE ")</f>
        <v xml:space="preserve">SE </v>
      </c>
      <c r="F13375" t="str">
        <f>T("SEMIRREMOLQUES ")</f>
        <v xml:space="preserve">SEMIRREMOLQUES </v>
      </c>
      <c r="G13375" t="str">
        <f>T("De 1.000 a 2.999 KG DE CARGA ÚTIL                 ")</f>
        <v xml:space="preserve">De 1.000 a 2.999 KG DE CARGA ÚTIL                 </v>
      </c>
      <c r="H13375" t="str">
        <f>T("DIESEL                                            ")</f>
        <v xml:space="preserve">DIESEL                                            </v>
      </c>
      <c r="I13375">
        <v>1</v>
      </c>
    </row>
    <row r="13376" spans="1:9">
      <c r="A13376" t="str">
        <f>T("2018")</f>
        <v>2018</v>
      </c>
      <c r="B13376" t="str">
        <f>T("Entidad sin personalidad jurídica (art. 35.4 LGT) ")</f>
        <v xml:space="preserve">Entidad sin personalidad jurídica (art. 35.4 LGT) </v>
      </c>
      <c r="C13376" t="str">
        <f>T("SAN BLAS-CANILLEJAS ")</f>
        <v xml:space="preserve">SAN BLAS-CANILLEJAS </v>
      </c>
      <c r="D13376" t="str">
        <f>T("SIMANCAS            ")</f>
        <v xml:space="preserve">SIMANCAS            </v>
      </c>
      <c r="E13376" t="str">
        <f>T("TR ")</f>
        <v xml:space="preserve">TR </v>
      </c>
      <c r="F13376" t="str">
        <f>T("TRACTORES      ")</f>
        <v xml:space="preserve">TRACTORES      </v>
      </c>
      <c r="G13376" t="str">
        <f>T("De menos de 16 CABALLOS FISCALES                  ")</f>
        <v xml:space="preserve">De menos de 16 CABALLOS FISCALES                  </v>
      </c>
      <c r="H13376" t="str">
        <f>T("DIESEL                                            ")</f>
        <v xml:space="preserve">DIESEL                                            </v>
      </c>
      <c r="I13376">
        <v>1</v>
      </c>
    </row>
    <row r="13377" spans="1:9">
      <c r="A13377" t="str">
        <f>T("2018")</f>
        <v>2018</v>
      </c>
      <c r="B13377" t="str">
        <f>T("FISICO                                            ")</f>
        <v xml:space="preserve">FISICO                                            </v>
      </c>
      <c r="C13377" t="str">
        <f>T("SAN BLAS-CANILLEJAS ")</f>
        <v xml:space="preserve">SAN BLAS-CANILLEJAS </v>
      </c>
      <c r="D13377" t="str">
        <f>T("SIMANCAS            ")</f>
        <v xml:space="preserve">SIMANCAS            </v>
      </c>
      <c r="E13377" t="str">
        <f>T("TR ")</f>
        <v xml:space="preserve">TR </v>
      </c>
      <c r="F13377" t="str">
        <f>T("TRACTORES      ")</f>
        <v xml:space="preserve">TRACTORES      </v>
      </c>
      <c r="G13377" t="str">
        <f>T("De menos de 16 CABALLOS FISCALES                  ")</f>
        <v xml:space="preserve">De menos de 16 CABALLOS FISCALES                  </v>
      </c>
      <c r="H13377" t="str">
        <f>T("DIESEL                                            ")</f>
        <v xml:space="preserve">DIESEL                                            </v>
      </c>
      <c r="I13377">
        <v>6</v>
      </c>
    </row>
    <row r="13378" spans="1:9">
      <c r="A13378" t="str">
        <f>T("2018")</f>
        <v>2018</v>
      </c>
      <c r="B13378" t="str">
        <f>T("FISICO                                            ")</f>
        <v xml:space="preserve">FISICO                                            </v>
      </c>
      <c r="C13378" t="str">
        <f>T("SAN BLAS-CANILLEJAS ")</f>
        <v xml:space="preserve">SAN BLAS-CANILLEJAS </v>
      </c>
      <c r="D13378" t="str">
        <f>T("SIMANCAS            ")</f>
        <v xml:space="preserve">SIMANCAS            </v>
      </c>
      <c r="E13378" t="str">
        <f>T("TR ")</f>
        <v xml:space="preserve">TR </v>
      </c>
      <c r="F13378" t="str">
        <f>T("TRACTORES      ")</f>
        <v xml:space="preserve">TRACTORES      </v>
      </c>
      <c r="G13378" t="str">
        <f>T("De 16 a 25 CABALLOS FISCALES                      ")</f>
        <v xml:space="preserve">De 16 a 25 CABALLOS FISCALES                      </v>
      </c>
      <c r="H13378" t="str">
        <f>T("DIESEL                                            ")</f>
        <v xml:space="preserve">DIESEL                                            </v>
      </c>
      <c r="I13378">
        <v>1</v>
      </c>
    </row>
    <row r="13379" spans="1:9">
      <c r="A13379" t="str">
        <f>T("2018")</f>
        <v>2018</v>
      </c>
      <c r="B13379" t="str">
        <f>T("FISICO                                            ")</f>
        <v xml:space="preserve">FISICO                                            </v>
      </c>
      <c r="C13379" t="str">
        <f>T("SAN BLAS-CANILLEJAS ")</f>
        <v xml:space="preserve">SAN BLAS-CANILLEJAS </v>
      </c>
      <c r="D13379" t="str">
        <f>T("SIMANCAS            ")</f>
        <v xml:space="preserve">SIMANCAS            </v>
      </c>
      <c r="E13379" t="str">
        <f>T("TR ")</f>
        <v xml:space="preserve">TR </v>
      </c>
      <c r="F13379" t="str">
        <f>T("TRACTORES      ")</f>
        <v xml:space="preserve">TRACTORES      </v>
      </c>
      <c r="G13379" t="str">
        <f>T("De 25,01 CABALLOS FISCALES en adelante            ")</f>
        <v xml:space="preserve">De 25,01 CABALLOS FISCALES en adelante            </v>
      </c>
      <c r="H13379" t="str">
        <f>T("DIESEL                                            ")</f>
        <v xml:space="preserve">DIESEL                                            </v>
      </c>
      <c r="I13379">
        <v>5</v>
      </c>
    </row>
    <row r="13380" spans="1:9">
      <c r="A13380" t="str">
        <f>T("2018")</f>
        <v>2018</v>
      </c>
      <c r="B13380" t="str">
        <f>T("FISICO                                            ")</f>
        <v xml:space="preserve">FISICO                                            </v>
      </c>
      <c r="C13380" t="str">
        <f>T("SAN BLAS-CANILLEJAS ")</f>
        <v xml:space="preserve">SAN BLAS-CANILLEJAS </v>
      </c>
      <c r="D13380" t="str">
        <f>T("HELLIN              ")</f>
        <v xml:space="preserve">HELLIN              </v>
      </c>
      <c r="E13380" t="str">
        <f>T("TR ")</f>
        <v xml:space="preserve">TR </v>
      </c>
      <c r="F13380" t="str">
        <f>T("TRACTORES      ")</f>
        <v xml:space="preserve">TRACTORES      </v>
      </c>
      <c r="G13380" t="str">
        <f>T("De menos de 16 CABALLOS FISCALES                  ")</f>
        <v xml:space="preserve">De menos de 16 CABALLOS FISCALES                  </v>
      </c>
      <c r="H13380" t="str">
        <f>T("DIESEL                                            ")</f>
        <v xml:space="preserve">DIESEL                                            </v>
      </c>
      <c r="I13380">
        <v>3</v>
      </c>
    </row>
    <row r="13381" spans="1:9">
      <c r="A13381" t="str">
        <f>T("2018")</f>
        <v>2018</v>
      </c>
      <c r="B13381" t="str">
        <f>T("FISICO                                            ")</f>
        <v xml:space="preserve">FISICO                                            </v>
      </c>
      <c r="C13381" t="str">
        <f>T("SAN BLAS-CANILLEJAS ")</f>
        <v xml:space="preserve">SAN BLAS-CANILLEJAS </v>
      </c>
      <c r="D13381" t="str">
        <f>T("HELLIN              ")</f>
        <v xml:space="preserve">HELLIN              </v>
      </c>
      <c r="E13381" t="str">
        <f>T("TR ")</f>
        <v xml:space="preserve">TR </v>
      </c>
      <c r="F13381" t="str">
        <f>T("TRACTORES      ")</f>
        <v xml:space="preserve">TRACTORES      </v>
      </c>
      <c r="G13381" t="str">
        <f>T("De 25,01 CABALLOS FISCALES en adelante            ")</f>
        <v xml:space="preserve">De 25,01 CABALLOS FISCALES en adelante            </v>
      </c>
      <c r="H13381" t="str">
        <f>T("DIESEL                                            ")</f>
        <v xml:space="preserve">DIESEL                                            </v>
      </c>
      <c r="I13381">
        <v>4</v>
      </c>
    </row>
    <row r="13382" spans="1:9">
      <c r="A13382" t="str">
        <f>T("2018")</f>
        <v>2018</v>
      </c>
      <c r="B13382" t="str">
        <f>T("FISICO                                            ")</f>
        <v xml:space="preserve">FISICO                                            </v>
      </c>
      <c r="C13382" t="str">
        <f>T("SAN BLAS-CANILLEJAS ")</f>
        <v xml:space="preserve">SAN BLAS-CANILLEJAS </v>
      </c>
      <c r="D13382" t="str">
        <f>T("AMPOSTA             ")</f>
        <v xml:space="preserve">AMPOSTA             </v>
      </c>
      <c r="E13382" t="str">
        <f>T("TR ")</f>
        <v xml:space="preserve">TR </v>
      </c>
      <c r="F13382" t="str">
        <f>T("TRACTORES      ")</f>
        <v xml:space="preserve">TRACTORES      </v>
      </c>
      <c r="G13382" t="str">
        <f>T("De menos de 16 CABALLOS FISCALES                  ")</f>
        <v xml:space="preserve">De menos de 16 CABALLOS FISCALES                  </v>
      </c>
      <c r="H13382" t="str">
        <f>T("DIESEL                                            ")</f>
        <v xml:space="preserve">DIESEL                                            </v>
      </c>
      <c r="I13382">
        <v>2</v>
      </c>
    </row>
    <row r="13383" spans="1:9">
      <c r="A13383" t="str">
        <f>T("2018")</f>
        <v>2018</v>
      </c>
      <c r="B13383" t="str">
        <f>T("FISICO                                            ")</f>
        <v xml:space="preserve">FISICO                                            </v>
      </c>
      <c r="C13383" t="str">
        <f>T("SAN BLAS-CANILLEJAS ")</f>
        <v xml:space="preserve">SAN BLAS-CANILLEJAS </v>
      </c>
      <c r="D13383" t="str">
        <f>T("AMPOSTA             ")</f>
        <v xml:space="preserve">AMPOSTA             </v>
      </c>
      <c r="E13383" t="str">
        <f>T("TR ")</f>
        <v xml:space="preserve">TR </v>
      </c>
      <c r="F13383" t="str">
        <f>T("TRACTORES      ")</f>
        <v xml:space="preserve">TRACTORES      </v>
      </c>
      <c r="G13383" t="str">
        <f>T("De 25,01 CABALLOS FISCALES en adelante            ")</f>
        <v xml:space="preserve">De 25,01 CABALLOS FISCALES en adelante            </v>
      </c>
      <c r="H13383" t="str">
        <f>T("DIESEL                                            ")</f>
        <v xml:space="preserve">DIESEL                                            </v>
      </c>
      <c r="I13383">
        <v>6</v>
      </c>
    </row>
    <row r="13384" spans="1:9">
      <c r="A13384" t="str">
        <f>T("2018")</f>
        <v>2018</v>
      </c>
      <c r="B13384" t="str">
        <f>T("FISICO                                            ")</f>
        <v xml:space="preserve">FISICO                                            </v>
      </c>
      <c r="C13384" t="str">
        <f>T("SAN BLAS-CANILLEJAS ")</f>
        <v xml:space="preserve">SAN BLAS-CANILLEJAS </v>
      </c>
      <c r="D13384" t="str">
        <f>T("ARCOS               ")</f>
        <v xml:space="preserve">ARCOS               </v>
      </c>
      <c r="E13384" t="str">
        <f>T("TR ")</f>
        <v xml:space="preserve">TR </v>
      </c>
      <c r="F13384" t="str">
        <f>T("TRACTORES      ")</f>
        <v xml:space="preserve">TRACTORES      </v>
      </c>
      <c r="G13384" t="str">
        <f>T("De menos de 16 CABALLOS FISCALES                  ")</f>
        <v xml:space="preserve">De menos de 16 CABALLOS FISCALES                  </v>
      </c>
      <c r="H13384" t="str">
        <f>T("DIESEL                                            ")</f>
        <v xml:space="preserve">DIESEL                                            </v>
      </c>
      <c r="I13384">
        <v>6</v>
      </c>
    </row>
    <row r="13385" spans="1:9">
      <c r="A13385" t="str">
        <f>T("2018")</f>
        <v>2018</v>
      </c>
      <c r="B13385" t="str">
        <f>T("FISICO                                            ")</f>
        <v xml:space="preserve">FISICO                                            </v>
      </c>
      <c r="C13385" t="str">
        <f>T("SAN BLAS-CANILLEJAS ")</f>
        <v xml:space="preserve">SAN BLAS-CANILLEJAS </v>
      </c>
      <c r="D13385" t="str">
        <f>T("ARCOS               ")</f>
        <v xml:space="preserve">ARCOS               </v>
      </c>
      <c r="E13385" t="str">
        <f>T("TR ")</f>
        <v xml:space="preserve">TR </v>
      </c>
      <c r="F13385" t="str">
        <f>T("TRACTORES      ")</f>
        <v xml:space="preserve">TRACTORES      </v>
      </c>
      <c r="G13385" t="str">
        <f>T("De 16 a 25 CABALLOS FISCALES                      ")</f>
        <v xml:space="preserve">De 16 a 25 CABALLOS FISCALES                      </v>
      </c>
      <c r="H13385" t="str">
        <f>T("DIESEL                                            ")</f>
        <v xml:space="preserve">DIESEL                                            </v>
      </c>
      <c r="I13385">
        <v>2</v>
      </c>
    </row>
    <row r="13386" spans="1:9">
      <c r="A13386" t="str">
        <f>T("2018")</f>
        <v>2018</v>
      </c>
      <c r="B13386" t="str">
        <f>T("FISICO                                            ")</f>
        <v xml:space="preserve">FISICO                                            </v>
      </c>
      <c r="C13386" t="str">
        <f>T("SAN BLAS-CANILLEJAS ")</f>
        <v xml:space="preserve">SAN BLAS-CANILLEJAS </v>
      </c>
      <c r="D13386" t="str">
        <f>T("ARCOS               ")</f>
        <v xml:space="preserve">ARCOS               </v>
      </c>
      <c r="E13386" t="str">
        <f>T("TR ")</f>
        <v xml:space="preserve">TR </v>
      </c>
      <c r="F13386" t="str">
        <f>T("TRACTORES      ")</f>
        <v xml:space="preserve">TRACTORES      </v>
      </c>
      <c r="G13386" t="str">
        <f>T("De 25,01 CABALLOS FISCALES en adelante            ")</f>
        <v xml:space="preserve">De 25,01 CABALLOS FISCALES en adelante            </v>
      </c>
      <c r="H13386" t="str">
        <f>T("DIESEL                                            ")</f>
        <v xml:space="preserve">DIESEL                                            </v>
      </c>
      <c r="I13386">
        <v>6</v>
      </c>
    </row>
    <row r="13387" spans="1:9">
      <c r="A13387" t="str">
        <f>T("2018")</f>
        <v>2018</v>
      </c>
      <c r="B13387" t="str">
        <f>T("FISICO                                            ")</f>
        <v xml:space="preserve">FISICO                                            </v>
      </c>
      <c r="C13387" t="str">
        <f>T("SAN BLAS-CANILLEJAS ")</f>
        <v xml:space="preserve">SAN BLAS-CANILLEJAS </v>
      </c>
      <c r="D13387" t="str">
        <f>T("ROSAS               ")</f>
        <v xml:space="preserve">ROSAS               </v>
      </c>
      <c r="E13387" t="str">
        <f>T("TR ")</f>
        <v xml:space="preserve">TR </v>
      </c>
      <c r="F13387" t="str">
        <f>T("TRACTORES      ")</f>
        <v xml:space="preserve">TRACTORES      </v>
      </c>
      <c r="G13387" t="str">
        <f>T("De menos de 16 CABALLOS FISCALES                  ")</f>
        <v xml:space="preserve">De menos de 16 CABALLOS FISCALES                  </v>
      </c>
      <c r="H13387" t="str">
        <f>T("DIESEL                                            ")</f>
        <v xml:space="preserve">DIESEL                                            </v>
      </c>
      <c r="I13387">
        <v>11</v>
      </c>
    </row>
    <row r="13388" spans="1:9">
      <c r="A13388" t="str">
        <f>T("2018")</f>
        <v>2018</v>
      </c>
      <c r="B13388" t="str">
        <f>T("FISICO                                            ")</f>
        <v xml:space="preserve">FISICO                                            </v>
      </c>
      <c r="C13388" t="str">
        <f>T("SAN BLAS-CANILLEJAS ")</f>
        <v xml:space="preserve">SAN BLAS-CANILLEJAS </v>
      </c>
      <c r="D13388" t="str">
        <f>T("ROSAS               ")</f>
        <v xml:space="preserve">ROSAS               </v>
      </c>
      <c r="E13388" t="str">
        <f>T("TR ")</f>
        <v xml:space="preserve">TR </v>
      </c>
      <c r="F13388" t="str">
        <f>T("TRACTORES      ")</f>
        <v xml:space="preserve">TRACTORES      </v>
      </c>
      <c r="G13388" t="str">
        <f>T("De 16 a 25 CABALLOS FISCALES                      ")</f>
        <v xml:space="preserve">De 16 a 25 CABALLOS FISCALES                      </v>
      </c>
      <c r="H13388" t="str">
        <f>T("DIESEL                                            ")</f>
        <v xml:space="preserve">DIESEL                                            </v>
      </c>
      <c r="I13388">
        <v>3</v>
      </c>
    </row>
    <row r="13389" spans="1:9">
      <c r="A13389" t="str">
        <f>T("2018")</f>
        <v>2018</v>
      </c>
      <c r="B13389" t="str">
        <f>T("FISICO                                            ")</f>
        <v xml:space="preserve">FISICO                                            </v>
      </c>
      <c r="C13389" t="str">
        <f>T("SAN BLAS-CANILLEJAS ")</f>
        <v xml:space="preserve">SAN BLAS-CANILLEJAS </v>
      </c>
      <c r="D13389" t="str">
        <f>T("ROSAS               ")</f>
        <v xml:space="preserve">ROSAS               </v>
      </c>
      <c r="E13389" t="str">
        <f>T("TR ")</f>
        <v xml:space="preserve">TR </v>
      </c>
      <c r="F13389" t="str">
        <f>T("TRACTORES      ")</f>
        <v xml:space="preserve">TRACTORES      </v>
      </c>
      <c r="G13389" t="str">
        <f>T("De 25,01 CABALLOS FISCALES en adelante            ")</f>
        <v xml:space="preserve">De 25,01 CABALLOS FISCALES en adelante            </v>
      </c>
      <c r="H13389" t="str">
        <f>T("DIESEL                                            ")</f>
        <v xml:space="preserve">DIESEL                                            </v>
      </c>
      <c r="I13389">
        <v>6</v>
      </c>
    </row>
    <row r="13390" spans="1:9">
      <c r="A13390" t="str">
        <f>T("2018")</f>
        <v>2018</v>
      </c>
      <c r="B13390" t="str">
        <f>T("FISICO                                            ")</f>
        <v xml:space="preserve">FISICO                                            </v>
      </c>
      <c r="C13390" t="str">
        <f>T("SAN BLAS-CANILLEJAS ")</f>
        <v xml:space="preserve">SAN BLAS-CANILLEJAS </v>
      </c>
      <c r="D13390" t="str">
        <f>T("REJAS               ")</f>
        <v xml:space="preserve">REJAS               </v>
      </c>
      <c r="E13390" t="str">
        <f>T("TR ")</f>
        <v xml:space="preserve">TR </v>
      </c>
      <c r="F13390" t="str">
        <f>T("TRACTORES      ")</f>
        <v xml:space="preserve">TRACTORES      </v>
      </c>
      <c r="G13390" t="str">
        <f>T("De menos de 16 CABALLOS FISCALES                  ")</f>
        <v xml:space="preserve">De menos de 16 CABALLOS FISCALES                  </v>
      </c>
      <c r="H13390" t="str">
        <f>T("DIESEL                                            ")</f>
        <v xml:space="preserve">DIESEL                                            </v>
      </c>
      <c r="I13390">
        <v>2</v>
      </c>
    </row>
    <row r="13391" spans="1:9">
      <c r="A13391" t="str">
        <f>T("2018")</f>
        <v>2018</v>
      </c>
      <c r="B13391" t="str">
        <f>T("FISICO                                            ")</f>
        <v xml:space="preserve">FISICO                                            </v>
      </c>
      <c r="C13391" t="str">
        <f>T("SAN BLAS-CANILLEJAS ")</f>
        <v xml:space="preserve">SAN BLAS-CANILLEJAS </v>
      </c>
      <c r="D13391" t="str">
        <f>T("REJAS               ")</f>
        <v xml:space="preserve">REJAS               </v>
      </c>
      <c r="E13391" t="str">
        <f>T("TR ")</f>
        <v xml:space="preserve">TR </v>
      </c>
      <c r="F13391" t="str">
        <f>T("TRACTORES      ")</f>
        <v xml:space="preserve">TRACTORES      </v>
      </c>
      <c r="G13391" t="str">
        <f>T("De 16 a 25 CABALLOS FISCALES                      ")</f>
        <v xml:space="preserve">De 16 a 25 CABALLOS FISCALES                      </v>
      </c>
      <c r="H13391" t="str">
        <f>T("DIESEL                                            ")</f>
        <v xml:space="preserve">DIESEL                                            </v>
      </c>
      <c r="I13391">
        <v>2</v>
      </c>
    </row>
    <row r="13392" spans="1:9">
      <c r="A13392" t="str">
        <f>T("2018")</f>
        <v>2018</v>
      </c>
      <c r="B13392" t="str">
        <f>T("FISICO                                            ")</f>
        <v xml:space="preserve">FISICO                                            </v>
      </c>
      <c r="C13392" t="str">
        <f>T("SAN BLAS-CANILLEJAS ")</f>
        <v xml:space="preserve">SAN BLAS-CANILLEJAS </v>
      </c>
      <c r="D13392" t="str">
        <f>T("CANILLEJAS          ")</f>
        <v xml:space="preserve">CANILLEJAS          </v>
      </c>
      <c r="E13392" t="str">
        <f>T("TR ")</f>
        <v xml:space="preserve">TR </v>
      </c>
      <c r="F13392" t="str">
        <f>T("TRACTORES      ")</f>
        <v xml:space="preserve">TRACTORES      </v>
      </c>
      <c r="G13392" t="str">
        <f>T("De menos de 16 CABALLOS FISCALES                  ")</f>
        <v xml:space="preserve">De menos de 16 CABALLOS FISCALES                  </v>
      </c>
      <c r="H13392" t="str">
        <f>T("DIESEL                                            ")</f>
        <v xml:space="preserve">DIESEL                                            </v>
      </c>
      <c r="I13392">
        <v>8</v>
      </c>
    </row>
    <row r="13393" spans="1:9">
      <c r="A13393" t="str">
        <f>T("2018")</f>
        <v>2018</v>
      </c>
      <c r="B13393" t="str">
        <f>T("FISICO                                            ")</f>
        <v xml:space="preserve">FISICO                                            </v>
      </c>
      <c r="C13393" t="str">
        <f>T("SAN BLAS-CANILLEJAS ")</f>
        <v xml:space="preserve">SAN BLAS-CANILLEJAS </v>
      </c>
      <c r="D13393" t="str">
        <f>T("CANILLEJAS          ")</f>
        <v xml:space="preserve">CANILLEJAS          </v>
      </c>
      <c r="E13393" t="str">
        <f>T("TR ")</f>
        <v xml:space="preserve">TR </v>
      </c>
      <c r="F13393" t="str">
        <f>T("TRACTORES      ")</f>
        <v xml:space="preserve">TRACTORES      </v>
      </c>
      <c r="G13393" t="str">
        <f>T("De 16 a 25 CABALLOS FISCALES                      ")</f>
        <v xml:space="preserve">De 16 a 25 CABALLOS FISCALES                      </v>
      </c>
      <c r="H13393" t="str">
        <f>T("DIESEL                                            ")</f>
        <v xml:space="preserve">DIESEL                                            </v>
      </c>
      <c r="I13393">
        <v>2</v>
      </c>
    </row>
    <row r="13394" spans="1:9">
      <c r="A13394" t="str">
        <f>T("2018")</f>
        <v>2018</v>
      </c>
      <c r="B13394" t="str">
        <f>T("FISICO                                            ")</f>
        <v xml:space="preserve">FISICO                                            </v>
      </c>
      <c r="C13394" t="str">
        <f>T("SAN BLAS-CANILLEJAS ")</f>
        <v xml:space="preserve">SAN BLAS-CANILLEJAS </v>
      </c>
      <c r="D13394" t="str">
        <f>T("CANILLEJAS          ")</f>
        <v xml:space="preserve">CANILLEJAS          </v>
      </c>
      <c r="E13394" t="str">
        <f>T("TR ")</f>
        <v xml:space="preserve">TR </v>
      </c>
      <c r="F13394" t="str">
        <f>T("TRACTORES      ")</f>
        <v xml:space="preserve">TRACTORES      </v>
      </c>
      <c r="G13394" t="str">
        <f>T("De 25,01 CABALLOS FISCALES en adelante            ")</f>
        <v xml:space="preserve">De 25,01 CABALLOS FISCALES en adelante            </v>
      </c>
      <c r="H13394" t="str">
        <f>T("DIESEL                                            ")</f>
        <v xml:space="preserve">DIESEL                                            </v>
      </c>
      <c r="I13394">
        <v>5</v>
      </c>
    </row>
    <row r="13395" spans="1:9">
      <c r="A13395" t="str">
        <f>T("2018")</f>
        <v>2018</v>
      </c>
      <c r="B13395" t="str">
        <f>T("FISICO                                            ")</f>
        <v xml:space="preserve">FISICO                                            </v>
      </c>
      <c r="C13395" t="str">
        <f>T("SAN BLAS-CANILLEJAS ")</f>
        <v xml:space="preserve">SAN BLAS-CANILLEJAS </v>
      </c>
      <c r="D13395" t="str">
        <f>T("EL SALVADOR         ")</f>
        <v xml:space="preserve">EL SALVADOR         </v>
      </c>
      <c r="E13395" t="str">
        <f>T("TR ")</f>
        <v xml:space="preserve">TR </v>
      </c>
      <c r="F13395" t="str">
        <f>T("TRACTORES      ")</f>
        <v xml:space="preserve">TRACTORES      </v>
      </c>
      <c r="G13395" t="str">
        <f>T("De menos de 16 CABALLOS FISCALES                  ")</f>
        <v xml:space="preserve">De menos de 16 CABALLOS FISCALES                  </v>
      </c>
      <c r="H13395" t="str">
        <f>T("DIESEL                                            ")</f>
        <v xml:space="preserve">DIESEL                                            </v>
      </c>
      <c r="I13395">
        <v>2</v>
      </c>
    </row>
    <row r="13396" spans="1:9">
      <c r="A13396" t="str">
        <f>T("2018")</f>
        <v>2018</v>
      </c>
      <c r="B13396" t="str">
        <f>T("FISICO                                            ")</f>
        <v xml:space="preserve">FISICO                                            </v>
      </c>
      <c r="C13396" t="str">
        <f>T("SAN BLAS-CANILLEJAS ")</f>
        <v xml:space="preserve">SAN BLAS-CANILLEJAS </v>
      </c>
      <c r="D13396" t="str">
        <f>T("EL SALVADOR         ")</f>
        <v xml:space="preserve">EL SALVADOR         </v>
      </c>
      <c r="E13396" t="str">
        <f>T("TR ")</f>
        <v xml:space="preserve">TR </v>
      </c>
      <c r="F13396" t="str">
        <f>T("TRACTORES      ")</f>
        <v xml:space="preserve">TRACTORES      </v>
      </c>
      <c r="G13396" t="str">
        <f>T("De 16 a 25 CABALLOS FISCALES                      ")</f>
        <v xml:space="preserve">De 16 a 25 CABALLOS FISCALES                      </v>
      </c>
      <c r="H13396" t="str">
        <f>T("DIESEL                                            ")</f>
        <v xml:space="preserve">DIESEL                                            </v>
      </c>
      <c r="I13396">
        <v>2</v>
      </c>
    </row>
    <row r="13397" spans="1:9">
      <c r="A13397" t="str">
        <f>T("2018")</f>
        <v>2018</v>
      </c>
      <c r="B13397" t="str">
        <f>T("FISICO                                            ")</f>
        <v xml:space="preserve">FISICO                                            </v>
      </c>
      <c r="C13397" t="str">
        <f>T("SAN BLAS-CANILLEJAS ")</f>
        <v xml:space="preserve">SAN BLAS-CANILLEJAS </v>
      </c>
      <c r="D13397" t="str">
        <f>T("EL SALVADOR         ")</f>
        <v xml:space="preserve">EL SALVADOR         </v>
      </c>
      <c r="E13397" t="str">
        <f>T("TR ")</f>
        <v xml:space="preserve">TR </v>
      </c>
      <c r="F13397" t="str">
        <f>T("TRACTORES      ")</f>
        <v xml:space="preserve">TRACTORES      </v>
      </c>
      <c r="G13397" t="str">
        <f>T("De 25,01 CABALLOS FISCALES en adelante            ")</f>
        <v xml:space="preserve">De 25,01 CABALLOS FISCALES en adelante            </v>
      </c>
      <c r="H13397" t="str">
        <f>T("DIESEL                                            ")</f>
        <v xml:space="preserve">DIESEL                                            </v>
      </c>
      <c r="I13397">
        <v>5</v>
      </c>
    </row>
    <row r="13398" spans="1:9">
      <c r="A13398" t="str">
        <f>T("2018")</f>
        <v>2018</v>
      </c>
      <c r="B13398" t="str">
        <f>T("JURIDICO                                          ")</f>
        <v xml:space="preserve">JURIDICO                                          </v>
      </c>
      <c r="C13398" t="str">
        <f>T("SAN BLAS-CANILLEJAS ")</f>
        <v xml:space="preserve">SAN BLAS-CANILLEJAS </v>
      </c>
      <c r="D13398" t="str">
        <f>T("SIMANCAS            ")</f>
        <v xml:space="preserve">SIMANCAS            </v>
      </c>
      <c r="E13398" t="str">
        <f>T("TR ")</f>
        <v xml:space="preserve">TR </v>
      </c>
      <c r="F13398" t="str">
        <f>T("TRACTORES      ")</f>
        <v xml:space="preserve">TRACTORES      </v>
      </c>
      <c r="G13398" t="str">
        <f>T("De menos de 16 CABALLOS FISCALES                  ")</f>
        <v xml:space="preserve">De menos de 16 CABALLOS FISCALES                  </v>
      </c>
      <c r="H13398" t="str">
        <f>T("DIESEL                                            ")</f>
        <v xml:space="preserve">DIESEL                                            </v>
      </c>
      <c r="I13398">
        <v>15</v>
      </c>
    </row>
    <row r="13399" spans="1:9">
      <c r="A13399" t="str">
        <f>T("2018")</f>
        <v>2018</v>
      </c>
      <c r="B13399" t="str">
        <f>T("JURIDICO                                          ")</f>
        <v xml:space="preserve">JURIDICO                                          </v>
      </c>
      <c r="C13399" t="str">
        <f>T("SAN BLAS-CANILLEJAS ")</f>
        <v xml:space="preserve">SAN BLAS-CANILLEJAS </v>
      </c>
      <c r="D13399" t="str">
        <f>T("SIMANCAS            ")</f>
        <v xml:space="preserve">SIMANCAS            </v>
      </c>
      <c r="E13399" t="str">
        <f>T("TR ")</f>
        <v xml:space="preserve">TR </v>
      </c>
      <c r="F13399" t="str">
        <f>T("TRACTORES      ")</f>
        <v xml:space="preserve">TRACTORES      </v>
      </c>
      <c r="G13399" t="str">
        <f>T("De 16 a 25 CABALLOS FISCALES                      ")</f>
        <v xml:space="preserve">De 16 a 25 CABALLOS FISCALES                      </v>
      </c>
      <c r="H13399" t="str">
        <f>T("DIESEL                                            ")</f>
        <v xml:space="preserve">DIESEL                                            </v>
      </c>
      <c r="I13399">
        <v>9</v>
      </c>
    </row>
    <row r="13400" spans="1:9">
      <c r="A13400" t="str">
        <f>T("2018")</f>
        <v>2018</v>
      </c>
      <c r="B13400" t="str">
        <f>T("JURIDICO                                          ")</f>
        <v xml:space="preserve">JURIDICO                                          </v>
      </c>
      <c r="C13400" t="str">
        <f>T("SAN BLAS-CANILLEJAS ")</f>
        <v xml:space="preserve">SAN BLAS-CANILLEJAS </v>
      </c>
      <c r="D13400" t="str">
        <f>T("SIMANCAS            ")</f>
        <v xml:space="preserve">SIMANCAS            </v>
      </c>
      <c r="E13400" t="str">
        <f>T("TR ")</f>
        <v xml:space="preserve">TR </v>
      </c>
      <c r="F13400" t="str">
        <f>T("TRACTORES      ")</f>
        <v xml:space="preserve">TRACTORES      </v>
      </c>
      <c r="G13400" t="str">
        <f>T("De 25,01 CABALLOS FISCALES en adelante            ")</f>
        <v xml:space="preserve">De 25,01 CABALLOS FISCALES en adelante            </v>
      </c>
      <c r="H13400" t="str">
        <f>T("DIESEL                                            ")</f>
        <v xml:space="preserve">DIESEL                                            </v>
      </c>
      <c r="I13400">
        <v>35</v>
      </c>
    </row>
    <row r="13401" spans="1:9">
      <c r="A13401" t="str">
        <f>T("2018")</f>
        <v>2018</v>
      </c>
      <c r="B13401" t="str">
        <f>T("JURIDICO                                          ")</f>
        <v xml:space="preserve">JURIDICO                                          </v>
      </c>
      <c r="C13401" t="str">
        <f>T("SAN BLAS-CANILLEJAS ")</f>
        <v xml:space="preserve">SAN BLAS-CANILLEJAS </v>
      </c>
      <c r="D13401" t="str">
        <f>T("AMPOSTA             ")</f>
        <v xml:space="preserve">AMPOSTA             </v>
      </c>
      <c r="E13401" t="str">
        <f>T("TR ")</f>
        <v xml:space="preserve">TR </v>
      </c>
      <c r="F13401" t="str">
        <f>T("TRACTORES      ")</f>
        <v xml:space="preserve">TRACTORES      </v>
      </c>
      <c r="G13401" t="str">
        <f>T("De 16 a 25 CABALLOS FISCALES                      ")</f>
        <v xml:space="preserve">De 16 a 25 CABALLOS FISCALES                      </v>
      </c>
      <c r="H13401" t="str">
        <f>T("DIESEL                                            ")</f>
        <v xml:space="preserve">DIESEL                                            </v>
      </c>
      <c r="I13401">
        <v>1</v>
      </c>
    </row>
    <row r="13402" spans="1:9">
      <c r="A13402" t="str">
        <f>T("2018")</f>
        <v>2018</v>
      </c>
      <c r="B13402" t="str">
        <f>T("JURIDICO                                          ")</f>
        <v xml:space="preserve">JURIDICO                                          </v>
      </c>
      <c r="C13402" t="str">
        <f>T("SAN BLAS-CANILLEJAS ")</f>
        <v xml:space="preserve">SAN BLAS-CANILLEJAS </v>
      </c>
      <c r="D13402" t="str">
        <f>T("AMPOSTA             ")</f>
        <v xml:space="preserve">AMPOSTA             </v>
      </c>
      <c r="E13402" t="str">
        <f>T("TR ")</f>
        <v xml:space="preserve">TR </v>
      </c>
      <c r="F13402" t="str">
        <f>T("TRACTORES      ")</f>
        <v xml:space="preserve">TRACTORES      </v>
      </c>
      <c r="G13402" t="str">
        <f>T("De 25,01 CABALLOS FISCALES en adelante            ")</f>
        <v xml:space="preserve">De 25,01 CABALLOS FISCALES en adelante            </v>
      </c>
      <c r="H13402" t="str">
        <f>T("DIESEL                                            ")</f>
        <v xml:space="preserve">DIESEL                                            </v>
      </c>
      <c r="I13402">
        <v>3</v>
      </c>
    </row>
    <row r="13403" spans="1:9">
      <c r="A13403" t="str">
        <f>T("2018")</f>
        <v>2018</v>
      </c>
      <c r="B13403" t="str">
        <f>T("JURIDICO                                          ")</f>
        <v xml:space="preserve">JURIDICO                                          </v>
      </c>
      <c r="C13403" t="str">
        <f>T("SAN BLAS-CANILLEJAS ")</f>
        <v xml:space="preserve">SAN BLAS-CANILLEJAS </v>
      </c>
      <c r="D13403" t="str">
        <f>T("ARCOS               ")</f>
        <v xml:space="preserve">ARCOS               </v>
      </c>
      <c r="E13403" t="str">
        <f>T("TR ")</f>
        <v xml:space="preserve">TR </v>
      </c>
      <c r="F13403" t="str">
        <f>T("TRACTORES      ")</f>
        <v xml:space="preserve">TRACTORES      </v>
      </c>
      <c r="G13403" t="str">
        <f>T("De menos de 16 CABALLOS FISCALES                  ")</f>
        <v xml:space="preserve">De menos de 16 CABALLOS FISCALES                  </v>
      </c>
      <c r="H13403" t="str">
        <f>T("DIESEL                                            ")</f>
        <v xml:space="preserve">DIESEL                                            </v>
      </c>
      <c r="I13403">
        <v>3</v>
      </c>
    </row>
    <row r="13404" spans="1:9">
      <c r="A13404" t="str">
        <f>T("2018")</f>
        <v>2018</v>
      </c>
      <c r="B13404" t="str">
        <f>T("JURIDICO                                          ")</f>
        <v xml:space="preserve">JURIDICO                                          </v>
      </c>
      <c r="C13404" t="str">
        <f>T("SAN BLAS-CANILLEJAS ")</f>
        <v xml:space="preserve">SAN BLAS-CANILLEJAS </v>
      </c>
      <c r="D13404" t="str">
        <f>T("ARCOS               ")</f>
        <v xml:space="preserve">ARCOS               </v>
      </c>
      <c r="E13404" t="str">
        <f>T("TR ")</f>
        <v xml:space="preserve">TR </v>
      </c>
      <c r="F13404" t="str">
        <f>T("TRACTORES      ")</f>
        <v xml:space="preserve">TRACTORES      </v>
      </c>
      <c r="G13404" t="str">
        <f>T("De 16 a 25 CABALLOS FISCALES                      ")</f>
        <v xml:space="preserve">De 16 a 25 CABALLOS FISCALES                      </v>
      </c>
      <c r="H13404" t="str">
        <f>T("DIESEL                                            ")</f>
        <v xml:space="preserve">DIESEL                                            </v>
      </c>
      <c r="I13404">
        <v>5</v>
      </c>
    </row>
    <row r="13405" spans="1:9">
      <c r="A13405" t="str">
        <f>T("2018")</f>
        <v>2018</v>
      </c>
      <c r="B13405" t="str">
        <f>T("JURIDICO                                          ")</f>
        <v xml:space="preserve">JURIDICO                                          </v>
      </c>
      <c r="C13405" t="str">
        <f>T("SAN BLAS-CANILLEJAS ")</f>
        <v xml:space="preserve">SAN BLAS-CANILLEJAS </v>
      </c>
      <c r="D13405" t="str">
        <f>T("ARCOS               ")</f>
        <v xml:space="preserve">ARCOS               </v>
      </c>
      <c r="E13405" t="str">
        <f>T("TR ")</f>
        <v xml:space="preserve">TR </v>
      </c>
      <c r="F13405" t="str">
        <f>T("TRACTORES      ")</f>
        <v xml:space="preserve">TRACTORES      </v>
      </c>
      <c r="G13405" t="str">
        <f>T("De 25,01 CABALLOS FISCALES en adelante            ")</f>
        <v xml:space="preserve">De 25,01 CABALLOS FISCALES en adelante            </v>
      </c>
      <c r="H13405" t="str">
        <f>T("DIESEL                                            ")</f>
        <v xml:space="preserve">DIESEL                                            </v>
      </c>
      <c r="I13405">
        <v>5</v>
      </c>
    </row>
    <row r="13406" spans="1:9">
      <c r="A13406" t="str">
        <f>T("2018")</f>
        <v>2018</v>
      </c>
      <c r="B13406" t="str">
        <f>T("JURIDICO                                          ")</f>
        <v xml:space="preserve">JURIDICO                                          </v>
      </c>
      <c r="C13406" t="str">
        <f>T("SAN BLAS-CANILLEJAS ")</f>
        <v xml:space="preserve">SAN BLAS-CANILLEJAS </v>
      </c>
      <c r="D13406" t="str">
        <f>T("ROSAS               ")</f>
        <v xml:space="preserve">ROSAS               </v>
      </c>
      <c r="E13406" t="str">
        <f>T("TR ")</f>
        <v xml:space="preserve">TR </v>
      </c>
      <c r="F13406" t="str">
        <f>T("TRACTORES      ")</f>
        <v xml:space="preserve">TRACTORES      </v>
      </c>
      <c r="G13406" t="str">
        <f>T("De menos de 16 CABALLOS FISCALES                  ")</f>
        <v xml:space="preserve">De menos de 16 CABALLOS FISCALES                  </v>
      </c>
      <c r="H13406" t="str">
        <f>T("DIESEL                                            ")</f>
        <v xml:space="preserve">DIESEL                                            </v>
      </c>
      <c r="I13406">
        <v>7</v>
      </c>
    </row>
    <row r="13407" spans="1:9">
      <c r="A13407" t="str">
        <f>T("2018")</f>
        <v>2018</v>
      </c>
      <c r="B13407" t="str">
        <f>T("JURIDICO                                          ")</f>
        <v xml:space="preserve">JURIDICO                                          </v>
      </c>
      <c r="C13407" t="str">
        <f>T("SAN BLAS-CANILLEJAS ")</f>
        <v xml:space="preserve">SAN BLAS-CANILLEJAS </v>
      </c>
      <c r="D13407" t="str">
        <f>T("ROSAS               ")</f>
        <v xml:space="preserve">ROSAS               </v>
      </c>
      <c r="E13407" t="str">
        <f>T("TR ")</f>
        <v xml:space="preserve">TR </v>
      </c>
      <c r="F13407" t="str">
        <f>T("TRACTORES      ")</f>
        <v xml:space="preserve">TRACTORES      </v>
      </c>
      <c r="G13407" t="str">
        <f>T("De 16 a 25 CABALLOS FISCALES                      ")</f>
        <v xml:space="preserve">De 16 a 25 CABALLOS FISCALES                      </v>
      </c>
      <c r="H13407" t="str">
        <f>T("DIESEL                                            ")</f>
        <v xml:space="preserve">DIESEL                                            </v>
      </c>
      <c r="I13407">
        <v>17</v>
      </c>
    </row>
    <row r="13408" spans="1:9">
      <c r="A13408" t="str">
        <f>T("2018")</f>
        <v>2018</v>
      </c>
      <c r="B13408" t="str">
        <f>T("JURIDICO                                          ")</f>
        <v xml:space="preserve">JURIDICO                                          </v>
      </c>
      <c r="C13408" t="str">
        <f>T("SAN BLAS-CANILLEJAS ")</f>
        <v xml:space="preserve">SAN BLAS-CANILLEJAS </v>
      </c>
      <c r="D13408" t="str">
        <f>T("ROSAS               ")</f>
        <v xml:space="preserve">ROSAS               </v>
      </c>
      <c r="E13408" t="str">
        <f>T("TR ")</f>
        <v xml:space="preserve">TR </v>
      </c>
      <c r="F13408" t="str">
        <f>T("TRACTORES      ")</f>
        <v xml:space="preserve">TRACTORES      </v>
      </c>
      <c r="G13408" t="str">
        <f>T("De 25,01 CABALLOS FISCALES en adelante            ")</f>
        <v xml:space="preserve">De 25,01 CABALLOS FISCALES en adelante            </v>
      </c>
      <c r="H13408" t="str">
        <f>T("DIESEL                                            ")</f>
        <v xml:space="preserve">DIESEL                                            </v>
      </c>
      <c r="I13408">
        <v>29</v>
      </c>
    </row>
    <row r="13409" spans="1:9">
      <c r="A13409" t="str">
        <f>T("2018")</f>
        <v>2018</v>
      </c>
      <c r="B13409" t="str">
        <f>T("JURIDICO                                          ")</f>
        <v xml:space="preserve">JURIDICO                                          </v>
      </c>
      <c r="C13409" t="str">
        <f>T("SAN BLAS-CANILLEJAS ")</f>
        <v xml:space="preserve">SAN BLAS-CANILLEJAS </v>
      </c>
      <c r="D13409" t="str">
        <f>T("REJAS               ")</f>
        <v xml:space="preserve">REJAS               </v>
      </c>
      <c r="E13409" t="str">
        <f>T("TR ")</f>
        <v xml:space="preserve">TR </v>
      </c>
      <c r="F13409" t="str">
        <f>T("TRACTORES      ")</f>
        <v xml:space="preserve">TRACTORES      </v>
      </c>
      <c r="G13409" t="str">
        <f>T("De menos de 16 CABALLOS FISCALES                  ")</f>
        <v xml:space="preserve">De menos de 16 CABALLOS FISCALES                  </v>
      </c>
      <c r="H13409" t="str">
        <f>T("DIESEL                                            ")</f>
        <v xml:space="preserve">DIESEL                                            </v>
      </c>
      <c r="I13409">
        <v>24</v>
      </c>
    </row>
    <row r="13410" spans="1:9">
      <c r="A13410" t="str">
        <f>T("2018")</f>
        <v>2018</v>
      </c>
      <c r="B13410" t="str">
        <f>T("JURIDICO                                          ")</f>
        <v xml:space="preserve">JURIDICO                                          </v>
      </c>
      <c r="C13410" t="str">
        <f>T("SAN BLAS-CANILLEJAS ")</f>
        <v xml:space="preserve">SAN BLAS-CANILLEJAS </v>
      </c>
      <c r="D13410" t="str">
        <f>T("REJAS               ")</f>
        <v xml:space="preserve">REJAS               </v>
      </c>
      <c r="E13410" t="str">
        <f>T("TR ")</f>
        <v xml:space="preserve">TR </v>
      </c>
      <c r="F13410" t="str">
        <f>T("TRACTORES      ")</f>
        <v xml:space="preserve">TRACTORES      </v>
      </c>
      <c r="G13410" t="str">
        <f>T("De 16 a 25 CABALLOS FISCALES                      ")</f>
        <v xml:space="preserve">De 16 a 25 CABALLOS FISCALES                      </v>
      </c>
      <c r="H13410" t="str">
        <f>T("DIESEL                                            ")</f>
        <v xml:space="preserve">DIESEL                                            </v>
      </c>
      <c r="I13410">
        <v>10</v>
      </c>
    </row>
    <row r="13411" spans="1:9">
      <c r="A13411" t="str">
        <f>T("2018")</f>
        <v>2018</v>
      </c>
      <c r="B13411" t="str">
        <f>T("JURIDICO                                          ")</f>
        <v xml:space="preserve">JURIDICO                                          </v>
      </c>
      <c r="C13411" t="str">
        <f>T("SAN BLAS-CANILLEJAS ")</f>
        <v xml:space="preserve">SAN BLAS-CANILLEJAS </v>
      </c>
      <c r="D13411" t="str">
        <f>T("REJAS               ")</f>
        <v xml:space="preserve">REJAS               </v>
      </c>
      <c r="E13411" t="str">
        <f>T("TR ")</f>
        <v xml:space="preserve">TR </v>
      </c>
      <c r="F13411" t="str">
        <f>T("TRACTORES      ")</f>
        <v xml:space="preserve">TRACTORES      </v>
      </c>
      <c r="G13411" t="str">
        <f>T("De 25,01 CABALLOS FISCALES en adelante            ")</f>
        <v xml:space="preserve">De 25,01 CABALLOS FISCALES en adelante            </v>
      </c>
      <c r="H13411" t="str">
        <f>T("DIESEL                                            ")</f>
        <v xml:space="preserve">DIESEL                                            </v>
      </c>
      <c r="I13411" s="1">
        <v>1106</v>
      </c>
    </row>
    <row r="13412" spans="1:9">
      <c r="A13412" t="str">
        <f>T("2018")</f>
        <v>2018</v>
      </c>
      <c r="B13412" t="str">
        <f>T("JURIDICO                                          ")</f>
        <v xml:space="preserve">JURIDICO                                          </v>
      </c>
      <c r="C13412" t="str">
        <f>T("SAN BLAS-CANILLEJAS ")</f>
        <v xml:space="preserve">SAN BLAS-CANILLEJAS </v>
      </c>
      <c r="D13412" t="str">
        <f>T("CANILLEJAS          ")</f>
        <v xml:space="preserve">CANILLEJAS          </v>
      </c>
      <c r="E13412" t="str">
        <f>T("TR ")</f>
        <v xml:space="preserve">TR </v>
      </c>
      <c r="F13412" t="str">
        <f>T("TRACTORES      ")</f>
        <v xml:space="preserve">TRACTORES      </v>
      </c>
      <c r="G13412" t="str">
        <f>T("De menos de 16 CABALLOS FISCALES                  ")</f>
        <v xml:space="preserve">De menos de 16 CABALLOS FISCALES                  </v>
      </c>
      <c r="H13412" t="str">
        <f>T("DIESEL                                            ")</f>
        <v xml:space="preserve">DIESEL                                            </v>
      </c>
      <c r="I13412">
        <v>2</v>
      </c>
    </row>
    <row r="13413" spans="1:9">
      <c r="A13413" t="str">
        <f>T("2018")</f>
        <v>2018</v>
      </c>
      <c r="B13413" t="str">
        <f>T("JURIDICO                                          ")</f>
        <v xml:space="preserve">JURIDICO                                          </v>
      </c>
      <c r="C13413" t="str">
        <f>T("SAN BLAS-CANILLEJAS ")</f>
        <v xml:space="preserve">SAN BLAS-CANILLEJAS </v>
      </c>
      <c r="D13413" t="str">
        <f>T("CANILLEJAS          ")</f>
        <v xml:space="preserve">CANILLEJAS          </v>
      </c>
      <c r="E13413" t="str">
        <f>T("TR ")</f>
        <v xml:space="preserve">TR </v>
      </c>
      <c r="F13413" t="str">
        <f>T("TRACTORES      ")</f>
        <v xml:space="preserve">TRACTORES      </v>
      </c>
      <c r="G13413" t="str">
        <f>T("De 16 a 25 CABALLOS FISCALES                      ")</f>
        <v xml:space="preserve">De 16 a 25 CABALLOS FISCALES                      </v>
      </c>
      <c r="H13413" t="str">
        <f>T("DIESEL                                            ")</f>
        <v xml:space="preserve">DIESEL                                            </v>
      </c>
      <c r="I13413">
        <v>2</v>
      </c>
    </row>
    <row r="13414" spans="1:9">
      <c r="A13414" t="str">
        <f>T("2018")</f>
        <v>2018</v>
      </c>
      <c r="B13414" t="str">
        <f>T("JURIDICO                                          ")</f>
        <v xml:space="preserve">JURIDICO                                          </v>
      </c>
      <c r="C13414" t="str">
        <f>T("SAN BLAS-CANILLEJAS ")</f>
        <v xml:space="preserve">SAN BLAS-CANILLEJAS </v>
      </c>
      <c r="D13414" t="str">
        <f>T("CANILLEJAS          ")</f>
        <v xml:space="preserve">CANILLEJAS          </v>
      </c>
      <c r="E13414" t="str">
        <f>T("TR ")</f>
        <v xml:space="preserve">TR </v>
      </c>
      <c r="F13414" t="str">
        <f>T("TRACTORES      ")</f>
        <v xml:space="preserve">TRACTORES      </v>
      </c>
      <c r="G13414" t="str">
        <f>T("De 25,01 CABALLOS FISCALES en adelante            ")</f>
        <v xml:space="preserve">De 25,01 CABALLOS FISCALES en adelante            </v>
      </c>
      <c r="H13414" t="str">
        <f>T("DIESEL                                            ")</f>
        <v xml:space="preserve">DIESEL                                            </v>
      </c>
      <c r="I13414">
        <v>6</v>
      </c>
    </row>
    <row r="13415" spans="1:9">
      <c r="A13415" t="str">
        <f>T("2018")</f>
        <v>2018</v>
      </c>
      <c r="B13415" t="str">
        <f>T("JURIDICO                                          ")</f>
        <v xml:space="preserve">JURIDICO                                          </v>
      </c>
      <c r="C13415" t="str">
        <f>T("SAN BLAS-CANILLEJAS ")</f>
        <v xml:space="preserve">SAN BLAS-CANILLEJAS </v>
      </c>
      <c r="D13415" t="str">
        <f>T("EL SALVADOR         ")</f>
        <v xml:space="preserve">EL SALVADOR         </v>
      </c>
      <c r="E13415" t="str">
        <f>T("TR ")</f>
        <v xml:space="preserve">TR </v>
      </c>
      <c r="F13415" t="str">
        <f>T("TRACTORES      ")</f>
        <v xml:space="preserve">TRACTORES      </v>
      </c>
      <c r="G13415" t="str">
        <f>T("De menos de 16 CABALLOS FISCALES                  ")</f>
        <v xml:space="preserve">De menos de 16 CABALLOS FISCALES                  </v>
      </c>
      <c r="H13415" t="str">
        <f>T("DIESEL                                            ")</f>
        <v xml:space="preserve">DIESEL                                            </v>
      </c>
      <c r="I13415">
        <v>2</v>
      </c>
    </row>
    <row r="13416" spans="1:9">
      <c r="A13416" t="str">
        <f>T("2018")</f>
        <v>2018</v>
      </c>
      <c r="B13416" t="str">
        <f>T("JURIDICO                                          ")</f>
        <v xml:space="preserve">JURIDICO                                          </v>
      </c>
      <c r="C13416" t="str">
        <f>T("SAN BLAS-CANILLEJAS ")</f>
        <v xml:space="preserve">SAN BLAS-CANILLEJAS </v>
      </c>
      <c r="D13416" t="str">
        <f>T("EL SALVADOR         ")</f>
        <v xml:space="preserve">EL SALVADOR         </v>
      </c>
      <c r="E13416" t="str">
        <f>T("TR ")</f>
        <v xml:space="preserve">TR </v>
      </c>
      <c r="F13416" t="str">
        <f>T("TRACTORES      ")</f>
        <v xml:space="preserve">TRACTORES      </v>
      </c>
      <c r="G13416" t="str">
        <f>T("De 16 a 25 CABALLOS FISCALES                      ")</f>
        <v xml:space="preserve">De 16 a 25 CABALLOS FISCALES                      </v>
      </c>
      <c r="H13416" t="str">
        <f>T("DIESEL                                            ")</f>
        <v xml:space="preserve">DIESEL                                            </v>
      </c>
      <c r="I13416">
        <v>1</v>
      </c>
    </row>
    <row r="13417" spans="1:9">
      <c r="A13417" t="str">
        <f>T("2018")</f>
        <v>2018</v>
      </c>
      <c r="B13417" t="str">
        <f>T("JURIDICO                                          ")</f>
        <v xml:space="preserve">JURIDICO                                          </v>
      </c>
      <c r="C13417" t="str">
        <f>T("SAN BLAS-CANILLEJAS ")</f>
        <v xml:space="preserve">SAN BLAS-CANILLEJAS </v>
      </c>
      <c r="D13417" t="str">
        <f>T("EL SALVADOR         ")</f>
        <v xml:space="preserve">EL SALVADOR         </v>
      </c>
      <c r="E13417" t="str">
        <f>T("TR ")</f>
        <v xml:space="preserve">TR </v>
      </c>
      <c r="F13417" t="str">
        <f>T("TRACTORES      ")</f>
        <v xml:space="preserve">TRACTORES      </v>
      </c>
      <c r="G13417" t="str">
        <f>T("De 25,01 CABALLOS FISCALES en adelante            ")</f>
        <v xml:space="preserve">De 25,01 CABALLOS FISCALES en adelante            </v>
      </c>
      <c r="H13417" t="str">
        <f>T("DIESEL                                            ")</f>
        <v xml:space="preserve">DIESEL                                            </v>
      </c>
      <c r="I13417">
        <v>7</v>
      </c>
    </row>
    <row r="13418" spans="1:9">
      <c r="A13418" t="str">
        <f>T("2018")</f>
        <v>2018</v>
      </c>
      <c r="B13418" t="str">
        <f>T("JURIDICO                                          ")</f>
        <v xml:space="preserve">JURIDICO                                          </v>
      </c>
      <c r="C13418" t="str">
        <f>T("SAN BLAS-CANILLEJAS ")</f>
        <v xml:space="preserve">SAN BLAS-CANILLEJAS </v>
      </c>
      <c r="D13418" t="str">
        <f>T("SIMANCAS            ")</f>
        <v xml:space="preserve">SIMANCAS            </v>
      </c>
      <c r="E13418" t="str">
        <f>T("TR ")</f>
        <v xml:space="preserve">TR </v>
      </c>
      <c r="F13418" t="str">
        <f>T("TRACTORES      ")</f>
        <v xml:space="preserve">TRACTORES      </v>
      </c>
      <c r="G13418" t="str">
        <f>T("De menos de 16 CABALLOS FISCALES                  ")</f>
        <v xml:space="preserve">De menos de 16 CABALLOS FISCALES                  </v>
      </c>
      <c r="H13418" t="str">
        <f>T("ELÉCTRICO                                         ")</f>
        <v xml:space="preserve">ELÉCTRICO                                         </v>
      </c>
      <c r="I13418">
        <v>3</v>
      </c>
    </row>
    <row r="13419" spans="1:9">
      <c r="A13419" t="str">
        <f>T("2018")</f>
        <v>2018</v>
      </c>
      <c r="B13419" t="str">
        <f>T("JURIDICO                                          ")</f>
        <v xml:space="preserve">JURIDICO                                          </v>
      </c>
      <c r="C13419" t="str">
        <f>T("SAN BLAS-CANILLEJAS ")</f>
        <v xml:space="preserve">SAN BLAS-CANILLEJAS </v>
      </c>
      <c r="D13419" t="str">
        <f>T("REJAS               ")</f>
        <v xml:space="preserve">REJAS               </v>
      </c>
      <c r="E13419" t="str">
        <f>T("TR ")</f>
        <v xml:space="preserve">TR </v>
      </c>
      <c r="F13419" t="str">
        <f>T("TRACTORES      ")</f>
        <v xml:space="preserve">TRACTORES      </v>
      </c>
      <c r="G13419" t="str">
        <f>T("De menos de 16 CABALLOS FISCALES                  ")</f>
        <v xml:space="preserve">De menos de 16 CABALLOS FISCALES                  </v>
      </c>
      <c r="H13419" t="str">
        <f>T("ELÉCTRICO                                         ")</f>
        <v xml:space="preserve">ELÉCTRICO                                         </v>
      </c>
      <c r="I13419">
        <v>7</v>
      </c>
    </row>
    <row r="13420" spans="1:9">
      <c r="A13420" t="str">
        <f>T("2018")</f>
        <v>2018</v>
      </c>
      <c r="B13420" t="str">
        <f>T("JURIDICO                                          ")</f>
        <v xml:space="preserve">JURIDICO                                          </v>
      </c>
      <c r="C13420" t="str">
        <f>T("SAN BLAS-CANILLEJAS ")</f>
        <v xml:space="preserve">SAN BLAS-CANILLEJAS </v>
      </c>
      <c r="D13420" t="str">
        <f>T("REJAS               ")</f>
        <v xml:space="preserve">REJAS               </v>
      </c>
      <c r="E13420" t="str">
        <f>T("TR ")</f>
        <v xml:space="preserve">TR </v>
      </c>
      <c r="F13420" t="str">
        <f>T("TRACTORES      ")</f>
        <v xml:space="preserve">TRACTORES      </v>
      </c>
      <c r="G13420" t="str">
        <f>T("De 25,01 CABALLOS FISCALES en adelante            ")</f>
        <v xml:space="preserve">De 25,01 CABALLOS FISCALES en adelante            </v>
      </c>
      <c r="H13420" t="str">
        <f>T("ELÉCTRICO                                         ")</f>
        <v xml:space="preserve">ELÉCTRICO                                         </v>
      </c>
      <c r="I13420">
        <v>1</v>
      </c>
    </row>
    <row r="13421" spans="1:9">
      <c r="A13421" t="str">
        <f>T("2018")</f>
        <v>2018</v>
      </c>
      <c r="B13421" t="str">
        <f>T("JURIDICO                                          ")</f>
        <v xml:space="preserve">JURIDICO                                          </v>
      </c>
      <c r="C13421" t="str">
        <f>T("SAN BLAS-CANILLEJAS ")</f>
        <v xml:space="preserve">SAN BLAS-CANILLEJAS </v>
      </c>
      <c r="D13421" t="str">
        <f>T("EL SALVADOR         ")</f>
        <v xml:space="preserve">EL SALVADOR         </v>
      </c>
      <c r="E13421" t="str">
        <f>T("TR ")</f>
        <v xml:space="preserve">TR </v>
      </c>
      <c r="F13421" t="str">
        <f>T("TRACTORES      ")</f>
        <v xml:space="preserve">TRACTORES      </v>
      </c>
      <c r="G13421" t="str">
        <f>T("De menos de 16 CABALLOS FISCALES                  ")</f>
        <v xml:space="preserve">De menos de 16 CABALLOS FISCALES                  </v>
      </c>
      <c r="H13421" t="str">
        <f>T("ELÉCTRICO                                         ")</f>
        <v xml:space="preserve">ELÉCTRICO                                         </v>
      </c>
      <c r="I13421">
        <v>1</v>
      </c>
    </row>
    <row r="13422" spans="1:9">
      <c r="A13422" t="str">
        <f>T("2018")</f>
        <v>2018</v>
      </c>
      <c r="B13422" t="str">
        <f>T("JURIDICO                                          ")</f>
        <v xml:space="preserve">JURIDICO                                          </v>
      </c>
      <c r="C13422" t="str">
        <f>T("SAN BLAS-CANILLEJAS ")</f>
        <v xml:space="preserve">SAN BLAS-CANILLEJAS </v>
      </c>
      <c r="D13422" t="str">
        <f>T("REJAS               ")</f>
        <v xml:space="preserve">REJAS               </v>
      </c>
      <c r="E13422" t="str">
        <f>T("TR ")</f>
        <v xml:space="preserve">TR </v>
      </c>
      <c r="F13422" t="str">
        <f>T("TRACTORES      ")</f>
        <v xml:space="preserve">TRACTORES      </v>
      </c>
      <c r="G13422" t="str">
        <f>T("De 25,01 CABALLOS FISCALES en adelante            ")</f>
        <v xml:space="preserve">De 25,01 CABALLOS FISCALES en adelante            </v>
      </c>
      <c r="H13422" t="str">
        <f>T("GAS NATURAL COMPRIMIDO                            ")</f>
        <v xml:space="preserve">GAS NATURAL COMPRIMIDO                            </v>
      </c>
      <c r="I13422">
        <v>8</v>
      </c>
    </row>
    <row r="13423" spans="1:9">
      <c r="A13423" t="str">
        <f>T("2018")</f>
        <v>2018</v>
      </c>
      <c r="B13423" t="str">
        <f>T("JURIDICO                                          ")</f>
        <v xml:space="preserve">JURIDICO                                          </v>
      </c>
      <c r="C13423" t="str">
        <f>T("SAN BLAS-CANILLEJAS ")</f>
        <v xml:space="preserve">SAN BLAS-CANILLEJAS </v>
      </c>
      <c r="D13423" t="str">
        <f>T("REJAS               ")</f>
        <v xml:space="preserve">REJAS               </v>
      </c>
      <c r="E13423" t="str">
        <f>T("TR ")</f>
        <v xml:space="preserve">TR </v>
      </c>
      <c r="F13423" t="str">
        <f>T("TRACTORES      ")</f>
        <v xml:space="preserve">TRACTORES      </v>
      </c>
      <c r="G13423" t="str">
        <f>T("De 25,01 CABALLOS FISCALES en adelante            ")</f>
        <v xml:space="preserve">De 25,01 CABALLOS FISCALES en adelante            </v>
      </c>
      <c r="H13423" t="str">
        <f>T("GAS NATURAL LICUADO                               ")</f>
        <v xml:space="preserve">GAS NATURAL LICUADO                               </v>
      </c>
      <c r="I13423">
        <v>24</v>
      </c>
    </row>
    <row r="13424" spans="1:9">
      <c r="A13424" t="str">
        <f>T("2018")</f>
        <v>2018</v>
      </c>
      <c r="B13424" t="str">
        <f>T("Entidad sin personalidad jurídica (art. 35.4 LGT) ")</f>
        <v xml:space="preserve">Entidad sin personalidad jurídica (art. 35.4 LGT) </v>
      </c>
      <c r="C13424" t="str">
        <f>T("SAN BLAS-CANILLEJAS ")</f>
        <v xml:space="preserve">SAN BLAS-CANILLEJAS </v>
      </c>
      <c r="D13424" t="str">
        <f>T("ARCOS               ")</f>
        <v xml:space="preserve">ARCOS               </v>
      </c>
      <c r="E13424" t="str">
        <f>T("TR ")</f>
        <v xml:space="preserve">TR </v>
      </c>
      <c r="F13424" t="str">
        <f>T("TRACTORES      ")</f>
        <v xml:space="preserve">TRACTORES      </v>
      </c>
      <c r="G13424" t="str">
        <f>T("De menos de 16 CABALLOS FISCALES                  ")</f>
        <v xml:space="preserve">De menos de 16 CABALLOS FISCALES                  </v>
      </c>
      <c r="H13424" t="str">
        <f>T("GASOLINA                                          ")</f>
        <v xml:space="preserve">GASOLINA                                          </v>
      </c>
      <c r="I13424">
        <v>1</v>
      </c>
    </row>
    <row r="13425" spans="1:9">
      <c r="A13425" t="str">
        <f>T("2018")</f>
        <v>2018</v>
      </c>
      <c r="B13425" t="str">
        <f>T("FISICO                                            ")</f>
        <v xml:space="preserve">FISICO                                            </v>
      </c>
      <c r="C13425" t="str">
        <f>T("SAN BLAS-CANILLEJAS ")</f>
        <v xml:space="preserve">SAN BLAS-CANILLEJAS </v>
      </c>
      <c r="D13425" t="str">
        <f>T("SIMANCAS            ")</f>
        <v xml:space="preserve">SIMANCAS            </v>
      </c>
      <c r="E13425" t="str">
        <f>T("TR ")</f>
        <v xml:space="preserve">TR </v>
      </c>
      <c r="F13425" t="str">
        <f>T("TRACTORES      ")</f>
        <v xml:space="preserve">TRACTORES      </v>
      </c>
      <c r="G13425" t="str">
        <f>T("De menos de 16 CABALLOS FISCALES                  ")</f>
        <v xml:space="preserve">De menos de 16 CABALLOS FISCALES                  </v>
      </c>
      <c r="H13425" t="str">
        <f>T("GASOLINA                                          ")</f>
        <v xml:space="preserve">GASOLINA                                          </v>
      </c>
      <c r="I13425">
        <v>21</v>
      </c>
    </row>
    <row r="13426" spans="1:9">
      <c r="A13426" t="str">
        <f>T("2018")</f>
        <v>2018</v>
      </c>
      <c r="B13426" t="str">
        <f>T("FISICO                                            ")</f>
        <v xml:space="preserve">FISICO                                            </v>
      </c>
      <c r="C13426" t="str">
        <f>T("SAN BLAS-CANILLEJAS ")</f>
        <v xml:space="preserve">SAN BLAS-CANILLEJAS </v>
      </c>
      <c r="D13426" t="str">
        <f>T("HELLIN              ")</f>
        <v xml:space="preserve">HELLIN              </v>
      </c>
      <c r="E13426" t="str">
        <f>T("TR ")</f>
        <v xml:space="preserve">TR </v>
      </c>
      <c r="F13426" t="str">
        <f>T("TRACTORES      ")</f>
        <v xml:space="preserve">TRACTORES      </v>
      </c>
      <c r="G13426" t="str">
        <f>T("De menos de 16 CABALLOS FISCALES                  ")</f>
        <v xml:space="preserve">De menos de 16 CABALLOS FISCALES                  </v>
      </c>
      <c r="H13426" t="str">
        <f>T("GASOLINA                                          ")</f>
        <v xml:space="preserve">GASOLINA                                          </v>
      </c>
      <c r="I13426">
        <v>14</v>
      </c>
    </row>
    <row r="13427" spans="1:9">
      <c r="A13427" t="str">
        <f>T("2018")</f>
        <v>2018</v>
      </c>
      <c r="B13427" t="str">
        <f>T("FISICO                                            ")</f>
        <v xml:space="preserve">FISICO                                            </v>
      </c>
      <c r="C13427" t="str">
        <f>T("SAN BLAS-CANILLEJAS ")</f>
        <v xml:space="preserve">SAN BLAS-CANILLEJAS </v>
      </c>
      <c r="D13427" t="str">
        <f>T("AMPOSTA             ")</f>
        <v xml:space="preserve">AMPOSTA             </v>
      </c>
      <c r="E13427" t="str">
        <f>T("TR ")</f>
        <v xml:space="preserve">TR </v>
      </c>
      <c r="F13427" t="str">
        <f>T("TRACTORES      ")</f>
        <v xml:space="preserve">TRACTORES      </v>
      </c>
      <c r="G13427" t="str">
        <f>T("De menos de 16 CABALLOS FISCALES                  ")</f>
        <v xml:space="preserve">De menos de 16 CABALLOS FISCALES                  </v>
      </c>
      <c r="H13427" t="str">
        <f>T("GASOLINA                                          ")</f>
        <v xml:space="preserve">GASOLINA                                          </v>
      </c>
      <c r="I13427">
        <v>8</v>
      </c>
    </row>
    <row r="13428" spans="1:9">
      <c r="A13428" t="str">
        <f>T("2018")</f>
        <v>2018</v>
      </c>
      <c r="B13428" t="str">
        <f>T("FISICO                                            ")</f>
        <v xml:space="preserve">FISICO                                            </v>
      </c>
      <c r="C13428" t="str">
        <f>T("SAN BLAS-CANILLEJAS ")</f>
        <v xml:space="preserve">SAN BLAS-CANILLEJAS </v>
      </c>
      <c r="D13428" t="str">
        <f>T("ARCOS               ")</f>
        <v xml:space="preserve">ARCOS               </v>
      </c>
      <c r="E13428" t="str">
        <f>T("TR ")</f>
        <v xml:space="preserve">TR </v>
      </c>
      <c r="F13428" t="str">
        <f>T("TRACTORES      ")</f>
        <v xml:space="preserve">TRACTORES      </v>
      </c>
      <c r="G13428" t="str">
        <f>T("De menos de 16 CABALLOS FISCALES                  ")</f>
        <v xml:space="preserve">De menos de 16 CABALLOS FISCALES                  </v>
      </c>
      <c r="H13428" t="str">
        <f>T("GASOLINA                                          ")</f>
        <v xml:space="preserve">GASOLINA                                          </v>
      </c>
      <c r="I13428">
        <v>26</v>
      </c>
    </row>
    <row r="13429" spans="1:9">
      <c r="A13429" t="str">
        <f>T("2018")</f>
        <v>2018</v>
      </c>
      <c r="B13429" t="str">
        <f>T("FISICO                                            ")</f>
        <v xml:space="preserve">FISICO                                            </v>
      </c>
      <c r="C13429" t="str">
        <f>T("SAN BLAS-CANILLEJAS ")</f>
        <v xml:space="preserve">SAN BLAS-CANILLEJAS </v>
      </c>
      <c r="D13429" t="str">
        <f>T("ROSAS               ")</f>
        <v xml:space="preserve">ROSAS               </v>
      </c>
      <c r="E13429" t="str">
        <f>T("TR ")</f>
        <v xml:space="preserve">TR </v>
      </c>
      <c r="F13429" t="str">
        <f>T("TRACTORES      ")</f>
        <v xml:space="preserve">TRACTORES      </v>
      </c>
      <c r="G13429" t="str">
        <f>T("De menos de 16 CABALLOS FISCALES                  ")</f>
        <v xml:space="preserve">De menos de 16 CABALLOS FISCALES                  </v>
      </c>
      <c r="H13429" t="str">
        <f>T("GASOLINA                                          ")</f>
        <v xml:space="preserve">GASOLINA                                          </v>
      </c>
      <c r="I13429">
        <v>34</v>
      </c>
    </row>
    <row r="13430" spans="1:9">
      <c r="A13430" t="str">
        <f>T("2018")</f>
        <v>2018</v>
      </c>
      <c r="B13430" t="str">
        <f>T("FISICO                                            ")</f>
        <v xml:space="preserve">FISICO                                            </v>
      </c>
      <c r="C13430" t="str">
        <f>T("SAN BLAS-CANILLEJAS ")</f>
        <v xml:space="preserve">SAN BLAS-CANILLEJAS </v>
      </c>
      <c r="D13430" t="str">
        <f>T("REJAS               ")</f>
        <v xml:space="preserve">REJAS               </v>
      </c>
      <c r="E13430" t="str">
        <f>T("TR ")</f>
        <v xml:space="preserve">TR </v>
      </c>
      <c r="F13430" t="str">
        <f>T("TRACTORES      ")</f>
        <v xml:space="preserve">TRACTORES      </v>
      </c>
      <c r="G13430" t="str">
        <f>T("De menos de 16 CABALLOS FISCALES                  ")</f>
        <v xml:space="preserve">De menos de 16 CABALLOS FISCALES                  </v>
      </c>
      <c r="H13430" t="str">
        <f>T("GASOLINA                                          ")</f>
        <v xml:space="preserve">GASOLINA                                          </v>
      </c>
      <c r="I13430">
        <v>11</v>
      </c>
    </row>
    <row r="13431" spans="1:9">
      <c r="A13431" t="str">
        <f>T("2018")</f>
        <v>2018</v>
      </c>
      <c r="B13431" t="str">
        <f>T("FISICO                                            ")</f>
        <v xml:space="preserve">FISICO                                            </v>
      </c>
      <c r="C13431" t="str">
        <f>T("SAN BLAS-CANILLEJAS ")</f>
        <v xml:space="preserve">SAN BLAS-CANILLEJAS </v>
      </c>
      <c r="D13431" t="str">
        <f>T("CANILLEJAS          ")</f>
        <v xml:space="preserve">CANILLEJAS          </v>
      </c>
      <c r="E13431" t="str">
        <f>T("TR ")</f>
        <v xml:space="preserve">TR </v>
      </c>
      <c r="F13431" t="str">
        <f>T("TRACTORES      ")</f>
        <v xml:space="preserve">TRACTORES      </v>
      </c>
      <c r="G13431" t="str">
        <f>T("De menos de 16 CABALLOS FISCALES                  ")</f>
        <v xml:space="preserve">De menos de 16 CABALLOS FISCALES                  </v>
      </c>
      <c r="H13431" t="str">
        <f>T("GASOLINA                                          ")</f>
        <v xml:space="preserve">GASOLINA                                          </v>
      </c>
      <c r="I13431">
        <v>23</v>
      </c>
    </row>
    <row r="13432" spans="1:9">
      <c r="A13432" t="str">
        <f>T("2018")</f>
        <v>2018</v>
      </c>
      <c r="B13432" t="str">
        <f>T("FISICO                                            ")</f>
        <v xml:space="preserve">FISICO                                            </v>
      </c>
      <c r="C13432" t="str">
        <f>T("SAN BLAS-CANILLEJAS ")</f>
        <v xml:space="preserve">SAN BLAS-CANILLEJAS </v>
      </c>
      <c r="D13432" t="str">
        <f>T("EL SALVADOR         ")</f>
        <v xml:space="preserve">EL SALVADOR         </v>
      </c>
      <c r="E13432" t="str">
        <f>T("TR ")</f>
        <v xml:space="preserve">TR </v>
      </c>
      <c r="F13432" t="str">
        <f>T("TRACTORES      ")</f>
        <v xml:space="preserve">TRACTORES      </v>
      </c>
      <c r="G13432" t="str">
        <f>T("De menos de 16 CABALLOS FISCALES                  ")</f>
        <v xml:space="preserve">De menos de 16 CABALLOS FISCALES                  </v>
      </c>
      <c r="H13432" t="str">
        <f>T("GASOLINA                                          ")</f>
        <v xml:space="preserve">GASOLINA                                          </v>
      </c>
      <c r="I13432">
        <v>14</v>
      </c>
    </row>
    <row r="13433" spans="1:9">
      <c r="A13433" t="str">
        <f>T("2018")</f>
        <v>2018</v>
      </c>
      <c r="B13433" t="str">
        <f>T("JURIDICO                                          ")</f>
        <v xml:space="preserve">JURIDICO                                          </v>
      </c>
      <c r="C13433" t="str">
        <f>T("SAN BLAS-CANILLEJAS ")</f>
        <v xml:space="preserve">SAN BLAS-CANILLEJAS </v>
      </c>
      <c r="D13433" t="str">
        <f>T("SIMANCAS            ")</f>
        <v xml:space="preserve">SIMANCAS            </v>
      </c>
      <c r="E13433" t="str">
        <f>T("TR ")</f>
        <v xml:space="preserve">TR </v>
      </c>
      <c r="F13433" t="str">
        <f>T("TRACTORES      ")</f>
        <v xml:space="preserve">TRACTORES      </v>
      </c>
      <c r="G13433" t="str">
        <f>T("De menos de 16 CABALLOS FISCALES                  ")</f>
        <v xml:space="preserve">De menos de 16 CABALLOS FISCALES                  </v>
      </c>
      <c r="H13433" t="str">
        <f>T("GASOLINA                                          ")</f>
        <v xml:space="preserve">GASOLINA                                          </v>
      </c>
      <c r="I13433">
        <v>4</v>
      </c>
    </row>
    <row r="13434" spans="1:9">
      <c r="A13434" t="str">
        <f>T("2018")</f>
        <v>2018</v>
      </c>
      <c r="B13434" t="str">
        <f>T("JURIDICO                                          ")</f>
        <v xml:space="preserve">JURIDICO                                          </v>
      </c>
      <c r="C13434" t="str">
        <f>T("SAN BLAS-CANILLEJAS ")</f>
        <v xml:space="preserve">SAN BLAS-CANILLEJAS </v>
      </c>
      <c r="D13434" t="str">
        <f>T("SIMANCAS            ")</f>
        <v xml:space="preserve">SIMANCAS            </v>
      </c>
      <c r="E13434" t="str">
        <f>T("TR ")</f>
        <v xml:space="preserve">TR </v>
      </c>
      <c r="F13434" t="str">
        <f>T("TRACTORES      ")</f>
        <v xml:space="preserve">TRACTORES      </v>
      </c>
      <c r="G13434" t="str">
        <f>T("De 25,01 CABALLOS FISCALES en adelante            ")</f>
        <v xml:space="preserve">De 25,01 CABALLOS FISCALES en adelante            </v>
      </c>
      <c r="H13434" t="str">
        <f>T("GASOLINA                                          ")</f>
        <v xml:space="preserve">GASOLINA                                          </v>
      </c>
      <c r="I13434">
        <v>2</v>
      </c>
    </row>
    <row r="13435" spans="1:9">
      <c r="A13435" t="str">
        <f>T("2018")</f>
        <v>2018</v>
      </c>
      <c r="B13435" t="str">
        <f>T("JURIDICO                                          ")</f>
        <v xml:space="preserve">JURIDICO                                          </v>
      </c>
      <c r="C13435" t="str">
        <f>T("SAN BLAS-CANILLEJAS ")</f>
        <v xml:space="preserve">SAN BLAS-CANILLEJAS </v>
      </c>
      <c r="D13435" t="str">
        <f>T("REJAS               ")</f>
        <v xml:space="preserve">REJAS               </v>
      </c>
      <c r="E13435" t="str">
        <f>T("TR ")</f>
        <v xml:space="preserve">TR </v>
      </c>
      <c r="F13435" t="str">
        <f>T("TRACTORES      ")</f>
        <v xml:space="preserve">TRACTORES      </v>
      </c>
      <c r="G13435" t="str">
        <f>T("De menos de 16 CABALLOS FISCALES                  ")</f>
        <v xml:space="preserve">De menos de 16 CABALLOS FISCALES                  </v>
      </c>
      <c r="H13435" t="str">
        <f>T("GASOLINA                                          ")</f>
        <v xml:space="preserve">GASOLINA                                          </v>
      </c>
      <c r="I13435">
        <v>17</v>
      </c>
    </row>
    <row r="13436" spans="1:9">
      <c r="A13436" t="str">
        <f>T("2018")</f>
        <v>2018</v>
      </c>
      <c r="B13436" t="str">
        <f>T("JURIDICO                                          ")</f>
        <v xml:space="preserve">JURIDICO                                          </v>
      </c>
      <c r="C13436" t="str">
        <f>T("SAN BLAS-CANILLEJAS ")</f>
        <v xml:space="preserve">SAN BLAS-CANILLEJAS </v>
      </c>
      <c r="D13436" t="str">
        <f>T("CANILLEJAS          ")</f>
        <v xml:space="preserve">CANILLEJAS          </v>
      </c>
      <c r="E13436" t="str">
        <f>T("TR ")</f>
        <v xml:space="preserve">TR </v>
      </c>
      <c r="F13436" t="str">
        <f>T("TRACTORES      ")</f>
        <v xml:space="preserve">TRACTORES      </v>
      </c>
      <c r="G13436" t="str">
        <f>T("De menos de 16 CABALLOS FISCALES                  ")</f>
        <v xml:space="preserve">De menos de 16 CABALLOS FISCALES                  </v>
      </c>
      <c r="H13436" t="str">
        <f>T("GASOLINA                                          ")</f>
        <v xml:space="preserve">GASOLINA                                          </v>
      </c>
      <c r="I13436">
        <v>2</v>
      </c>
    </row>
    <row r="13437" spans="1:9">
      <c r="A13437" t="str">
        <f>T("2018")</f>
        <v>2018</v>
      </c>
      <c r="B13437" t="str">
        <f>T("JURIDICO                                          ")</f>
        <v xml:space="preserve">JURIDICO                                          </v>
      </c>
      <c r="C13437" t="str">
        <f>T("SAN BLAS-CANILLEJAS ")</f>
        <v xml:space="preserve">SAN BLAS-CANILLEJAS </v>
      </c>
      <c r="D13437" t="str">
        <f>T("EL SALVADOR         ")</f>
        <v xml:space="preserve">EL SALVADOR         </v>
      </c>
      <c r="E13437" t="str">
        <f>T("TR ")</f>
        <v xml:space="preserve">TR </v>
      </c>
      <c r="F13437" t="str">
        <f>T("TRACTORES      ")</f>
        <v xml:space="preserve">TRACTORES      </v>
      </c>
      <c r="G13437" t="str">
        <f>T("De menos de 16 CABALLOS FISCALES                  ")</f>
        <v xml:space="preserve">De menos de 16 CABALLOS FISCALES                  </v>
      </c>
      <c r="H13437" t="str">
        <f>T("GASOLINA                                          ")</f>
        <v xml:space="preserve">GASOLINA                                          </v>
      </c>
      <c r="I13437">
        <v>3</v>
      </c>
    </row>
    <row r="13438" spans="1:9">
      <c r="A13438" t="str">
        <f>T("2018")</f>
        <v>2018</v>
      </c>
      <c r="B13438" t="str">
        <f>T("FISICO                                            ")</f>
        <v xml:space="preserve">FISICO                                            </v>
      </c>
      <c r="C13438" t="str">
        <f>T("SAN BLAS-CANILLEJAS ")</f>
        <v xml:space="preserve">SAN BLAS-CANILLEJAS </v>
      </c>
      <c r="D13438" t="str">
        <f>T("EL SALVADOR         ")</f>
        <v xml:space="preserve">EL SALVADOR         </v>
      </c>
      <c r="E13438" t="str">
        <f>T("TR ")</f>
        <v xml:space="preserve">TR </v>
      </c>
      <c r="F13438" t="str">
        <f>T("TRACTORES      ")</f>
        <v xml:space="preserve">TRACTORES      </v>
      </c>
      <c r="G13438" t="str">
        <f>T("De 16 a 25 CABALLOS FISCALES                      ")</f>
        <v xml:space="preserve">De 16 a 25 CABALLOS FISCALES                      </v>
      </c>
      <c r="H13438" t="str">
        <f>T("OTROS                                             ")</f>
        <v xml:space="preserve">OTROS                                             </v>
      </c>
      <c r="I13438">
        <v>1</v>
      </c>
    </row>
    <row r="13439" spans="1:9">
      <c r="A13439" t="str">
        <f>T("2018")</f>
        <v>2018</v>
      </c>
      <c r="B13439" t="str">
        <f>T("JURIDICO                                          ")</f>
        <v xml:space="preserve">JURIDICO                                          </v>
      </c>
      <c r="C13439" t="str">
        <f>T("SAN BLAS-CANILLEJAS ")</f>
        <v xml:space="preserve">SAN BLAS-CANILLEJAS </v>
      </c>
      <c r="D13439" t="str">
        <f>T("SIMANCAS            ")</f>
        <v xml:space="preserve">SIMANCAS            </v>
      </c>
      <c r="E13439" t="str">
        <f>T("TR ")</f>
        <v xml:space="preserve">TR </v>
      </c>
      <c r="F13439" t="str">
        <f>T("TRACTORES      ")</f>
        <v xml:space="preserve">TRACTORES      </v>
      </c>
      <c r="G13439" t="str">
        <f>T("De 16 a 25 CABALLOS FISCALES                      ")</f>
        <v xml:space="preserve">De 16 a 25 CABALLOS FISCALES                      </v>
      </c>
      <c r="H13439" t="str">
        <f>T("OTROS                                             ")</f>
        <v xml:space="preserve">OTROS                                             </v>
      </c>
      <c r="I13439">
        <v>1</v>
      </c>
    </row>
    <row r="13440" spans="1:9">
      <c r="A13440" t="str">
        <f>T("2018")</f>
        <v>2018</v>
      </c>
      <c r="B13440" t="str">
        <f>T("FISICO                                            ")</f>
        <v xml:space="preserve">FISICO                                            </v>
      </c>
      <c r="C13440" t="str">
        <f>T("SAN BLAS-CANILLEJAS ")</f>
        <v xml:space="preserve">SAN BLAS-CANILLEJAS </v>
      </c>
      <c r="D13440" t="str">
        <f>T("AMPOSTA             ")</f>
        <v xml:space="preserve">AMPOSTA             </v>
      </c>
      <c r="E13440" t="str">
        <f>T("TR ")</f>
        <v xml:space="preserve">TR </v>
      </c>
      <c r="F13440" t="str">
        <f>T("TRACTORES      ")</f>
        <v xml:space="preserve">TRACTORES      </v>
      </c>
      <c r="G13440" t="str">
        <f>T("De menos de 16 CABALLOS FISCALES                  ")</f>
        <v xml:space="preserve">De menos de 16 CABALLOS FISCALES                  </v>
      </c>
      <c r="I13440">
        <v>1</v>
      </c>
    </row>
    <row r="13441" spans="1:9">
      <c r="A13441" t="str">
        <f>T("2018")</f>
        <v>2018</v>
      </c>
      <c r="B13441" t="str">
        <f>T("FISICO                                            ")</f>
        <v xml:space="preserve">FISICO                                            </v>
      </c>
      <c r="C13441" t="str">
        <f>T("SAN BLAS-CANILLEJAS ")</f>
        <v xml:space="preserve">SAN BLAS-CANILLEJAS </v>
      </c>
      <c r="D13441" t="str">
        <f>T("ARCOS               ")</f>
        <v xml:space="preserve">ARCOS               </v>
      </c>
      <c r="E13441" t="str">
        <f>T("TR ")</f>
        <v xml:space="preserve">TR </v>
      </c>
      <c r="F13441" t="str">
        <f>T("TRACTORES      ")</f>
        <v xml:space="preserve">TRACTORES      </v>
      </c>
      <c r="G13441" t="str">
        <f>T("De menos de 16 CABALLOS FISCALES                  ")</f>
        <v xml:space="preserve">De menos de 16 CABALLOS FISCALES                  </v>
      </c>
      <c r="I13441">
        <v>3</v>
      </c>
    </row>
    <row r="13442" spans="1:9">
      <c r="A13442" t="str">
        <f>T("2018")</f>
        <v>2018</v>
      </c>
      <c r="B13442" t="str">
        <f>T("FISICO                                            ")</f>
        <v xml:space="preserve">FISICO                                            </v>
      </c>
      <c r="C13442" t="str">
        <f>T("SAN BLAS-CANILLEJAS ")</f>
        <v xml:space="preserve">SAN BLAS-CANILLEJAS </v>
      </c>
      <c r="D13442" t="str">
        <f>T("ROSAS               ")</f>
        <v xml:space="preserve">ROSAS               </v>
      </c>
      <c r="E13442" t="str">
        <f>T("TR ")</f>
        <v xml:space="preserve">TR </v>
      </c>
      <c r="F13442" t="str">
        <f>T("TRACTORES      ")</f>
        <v xml:space="preserve">TRACTORES      </v>
      </c>
      <c r="G13442" t="str">
        <f>T("De menos de 16 CABALLOS FISCALES                  ")</f>
        <v xml:space="preserve">De menos de 16 CABALLOS FISCALES                  </v>
      </c>
      <c r="I13442">
        <v>2</v>
      </c>
    </row>
    <row r="13443" spans="1:9">
      <c r="A13443" t="str">
        <f>T("2018")</f>
        <v>2018</v>
      </c>
      <c r="B13443" t="str">
        <f>T("FISICO                                            ")</f>
        <v xml:space="preserve">FISICO                                            </v>
      </c>
      <c r="C13443" t="str">
        <f>T("SAN BLAS-CANILLEJAS ")</f>
        <v xml:space="preserve">SAN BLAS-CANILLEJAS </v>
      </c>
      <c r="D13443" t="str">
        <f>T("REJAS               ")</f>
        <v xml:space="preserve">REJAS               </v>
      </c>
      <c r="E13443" t="str">
        <f>T("TR ")</f>
        <v xml:space="preserve">TR </v>
      </c>
      <c r="F13443" t="str">
        <f>T("TRACTORES      ")</f>
        <v xml:space="preserve">TRACTORES      </v>
      </c>
      <c r="G13443" t="str">
        <f>T("De 25,01 CABALLOS FISCALES en adelante            ")</f>
        <v xml:space="preserve">De 25,01 CABALLOS FISCALES en adelante            </v>
      </c>
      <c r="I13443">
        <v>1</v>
      </c>
    </row>
    <row r="13444" spans="1:9">
      <c r="A13444" t="str">
        <f>T("2018")</f>
        <v>2018</v>
      </c>
      <c r="B13444" t="str">
        <f>T("FISICO                                            ")</f>
        <v xml:space="preserve">FISICO                                            </v>
      </c>
      <c r="C13444" t="str">
        <f>T("SAN BLAS-CANILLEJAS ")</f>
        <v xml:space="preserve">SAN BLAS-CANILLEJAS </v>
      </c>
      <c r="D13444" t="str">
        <f>T("CANILLEJAS          ")</f>
        <v xml:space="preserve">CANILLEJAS          </v>
      </c>
      <c r="E13444" t="str">
        <f>T("TR ")</f>
        <v xml:space="preserve">TR </v>
      </c>
      <c r="F13444" t="str">
        <f>T("TRACTORES      ")</f>
        <v xml:space="preserve">TRACTORES      </v>
      </c>
      <c r="G13444" t="str">
        <f>T("De menos de 16 CABALLOS FISCALES                  ")</f>
        <v xml:space="preserve">De menos de 16 CABALLOS FISCALES                  </v>
      </c>
      <c r="I13444">
        <v>2</v>
      </c>
    </row>
    <row r="13445" spans="1:9">
      <c r="A13445" t="str">
        <f>T("2018")</f>
        <v>2018</v>
      </c>
      <c r="B13445" t="str">
        <f>T("FISICO                                            ")</f>
        <v xml:space="preserve">FISICO                                            </v>
      </c>
      <c r="C13445" t="str">
        <f>T("SAN BLAS-CANILLEJAS ")</f>
        <v xml:space="preserve">SAN BLAS-CANILLEJAS </v>
      </c>
      <c r="D13445" t="str">
        <f>T("EL SALVADOR         ")</f>
        <v xml:space="preserve">EL SALVADOR         </v>
      </c>
      <c r="E13445" t="str">
        <f>T("TR ")</f>
        <v xml:space="preserve">TR </v>
      </c>
      <c r="F13445" t="str">
        <f>T("TRACTORES      ")</f>
        <v xml:space="preserve">TRACTORES      </v>
      </c>
      <c r="G13445" t="str">
        <f>T("De menos de 16 CABALLOS FISCALES                  ")</f>
        <v xml:space="preserve">De menos de 16 CABALLOS FISCALES                  </v>
      </c>
      <c r="I13445">
        <v>2</v>
      </c>
    </row>
    <row r="13446" spans="1:9">
      <c r="A13446" t="str">
        <f>T("2018")</f>
        <v>2018</v>
      </c>
      <c r="B13446" t="str">
        <f>T("JURIDICO                                          ")</f>
        <v xml:space="preserve">JURIDICO                                          </v>
      </c>
      <c r="C13446" t="str">
        <f>T("SAN BLAS-CANILLEJAS ")</f>
        <v xml:space="preserve">SAN BLAS-CANILLEJAS </v>
      </c>
      <c r="D13446" t="str">
        <f>T("SIMANCAS            ")</f>
        <v xml:space="preserve">SIMANCAS            </v>
      </c>
      <c r="E13446" t="str">
        <f>T("TR ")</f>
        <v xml:space="preserve">TR </v>
      </c>
      <c r="F13446" t="str">
        <f>T("TRACTORES      ")</f>
        <v xml:space="preserve">TRACTORES      </v>
      </c>
      <c r="G13446" t="str">
        <f>T("De menos de 16 CABALLOS FISCALES                  ")</f>
        <v xml:space="preserve">De menos de 16 CABALLOS FISCALES                  </v>
      </c>
      <c r="I13446">
        <v>1</v>
      </c>
    </row>
    <row r="13447" spans="1:9">
      <c r="A13447" t="str">
        <f>T("2018")</f>
        <v>2018</v>
      </c>
      <c r="B13447" t="str">
        <f>T("JURIDICO                                          ")</f>
        <v xml:space="preserve">JURIDICO                                          </v>
      </c>
      <c r="C13447" t="str">
        <f>T("SAN BLAS-CANILLEJAS ")</f>
        <v xml:space="preserve">SAN BLAS-CANILLEJAS </v>
      </c>
      <c r="D13447" t="str">
        <f>T("SIMANCAS            ")</f>
        <v xml:space="preserve">SIMANCAS            </v>
      </c>
      <c r="E13447" t="str">
        <f>T("TR ")</f>
        <v xml:space="preserve">TR </v>
      </c>
      <c r="F13447" t="str">
        <f>T("TRACTORES      ")</f>
        <v xml:space="preserve">TRACTORES      </v>
      </c>
      <c r="G13447" t="str">
        <f>T("De 25,01 CABALLOS FISCALES en adelante            ")</f>
        <v xml:space="preserve">De 25,01 CABALLOS FISCALES en adelante            </v>
      </c>
      <c r="I13447">
        <v>6</v>
      </c>
    </row>
    <row r="13448" spans="1:9">
      <c r="A13448" t="str">
        <f>T("2018")</f>
        <v>2018</v>
      </c>
      <c r="B13448" t="str">
        <f>T("JURIDICO                                          ")</f>
        <v xml:space="preserve">JURIDICO                                          </v>
      </c>
      <c r="C13448" t="str">
        <f>T("SAN BLAS-CANILLEJAS ")</f>
        <v xml:space="preserve">SAN BLAS-CANILLEJAS </v>
      </c>
      <c r="D13448" t="str">
        <f>T("ROSAS               ")</f>
        <v xml:space="preserve">ROSAS               </v>
      </c>
      <c r="E13448" t="str">
        <f>T("TR ")</f>
        <v xml:space="preserve">TR </v>
      </c>
      <c r="F13448" t="str">
        <f>T("TRACTORES      ")</f>
        <v xml:space="preserve">TRACTORES      </v>
      </c>
      <c r="G13448" t="str">
        <f>T("De 16 a 25 CABALLOS FISCALES                      ")</f>
        <v xml:space="preserve">De 16 a 25 CABALLOS FISCALES                      </v>
      </c>
      <c r="I13448">
        <v>1</v>
      </c>
    </row>
    <row r="13449" spans="1:9">
      <c r="A13449" t="str">
        <f>T("2018")</f>
        <v>2018</v>
      </c>
      <c r="B13449" t="str">
        <f>T("JURIDICO                                          ")</f>
        <v xml:space="preserve">JURIDICO                                          </v>
      </c>
      <c r="C13449" t="str">
        <f>T("SAN BLAS-CANILLEJAS ")</f>
        <v xml:space="preserve">SAN BLAS-CANILLEJAS </v>
      </c>
      <c r="D13449" t="str">
        <f>T("EL SALVADOR         ")</f>
        <v xml:space="preserve">EL SALVADOR         </v>
      </c>
      <c r="E13449" t="str">
        <f>T("TR ")</f>
        <v xml:space="preserve">TR </v>
      </c>
      <c r="F13449" t="str">
        <f>T("TRACTORES      ")</f>
        <v xml:space="preserve">TRACTORES      </v>
      </c>
      <c r="G13449" t="str">
        <f>T("De 25,01 CABALLOS FISCALES en adelante            ")</f>
        <v xml:space="preserve">De 25,01 CABALLOS FISCALES en adelante            </v>
      </c>
      <c r="I13449">
        <v>1</v>
      </c>
    </row>
    <row r="13450" spans="1:9">
      <c r="A13450" t="str">
        <f>T("2018")</f>
        <v>2018</v>
      </c>
      <c r="B13450" t="str">
        <f>T("FISICO                                            ")</f>
        <v xml:space="preserve">FISICO                                            </v>
      </c>
      <c r="C13450" t="str">
        <f>T("SAN BLAS-CANILLEJAS ")</f>
        <v xml:space="preserve">SAN BLAS-CANILLEJAS </v>
      </c>
      <c r="D13450" t="str">
        <f>T("SIMANCAS            ")</f>
        <v xml:space="preserve">SIMANCAS            </v>
      </c>
      <c r="E13450" t="str">
        <f>T("TU ")</f>
        <v xml:space="preserve">TU </v>
      </c>
      <c r="F13450" t="str">
        <f>T("TURISMOS       ")</f>
        <v xml:space="preserve">TURISMOS       </v>
      </c>
      <c r="G13450" t="str">
        <f>T("De 8 a 11,99 CABALLOS FISCALES                    ")</f>
        <v xml:space="preserve">De 8 a 11,99 CABALLOS FISCALES                    </v>
      </c>
      <c r="H13450" t="s">
        <v>2</v>
      </c>
      <c r="I13450">
        <v>1</v>
      </c>
    </row>
    <row r="13451" spans="1:9">
      <c r="A13451" t="str">
        <f>T("2018")</f>
        <v>2018</v>
      </c>
      <c r="B13451" t="str">
        <f>T("FISICO                                            ")</f>
        <v xml:space="preserve">FISICO                                            </v>
      </c>
      <c r="C13451" t="str">
        <f>T("SAN BLAS-CANILLEJAS ")</f>
        <v xml:space="preserve">SAN BLAS-CANILLEJAS </v>
      </c>
      <c r="D13451" t="str">
        <f>T("CANILLEJAS          ")</f>
        <v xml:space="preserve">CANILLEJAS          </v>
      </c>
      <c r="E13451" t="str">
        <f>T("TU ")</f>
        <v xml:space="preserve">TU </v>
      </c>
      <c r="F13451" t="str">
        <f>T("TURISMOS       ")</f>
        <v xml:space="preserve">TURISMOS       </v>
      </c>
      <c r="G13451" t="str">
        <f>T("De 8 a 11,99 CABALLOS FISCALES                    ")</f>
        <v xml:space="preserve">De 8 a 11,99 CABALLOS FISCALES                    </v>
      </c>
      <c r="H13451" t="s">
        <v>2</v>
      </c>
      <c r="I13451">
        <v>1</v>
      </c>
    </row>
    <row r="13452" spans="1:9">
      <c r="A13452" t="str">
        <f>T("2018")</f>
        <v>2018</v>
      </c>
      <c r="B13452" t="str">
        <f>T("Entidad sin personalidad jurídica (art. 35.4 LGT) ")</f>
        <v xml:space="preserve">Entidad sin personalidad jurídica (art. 35.4 LGT) </v>
      </c>
      <c r="C13452" t="str">
        <f>T("SAN BLAS-CANILLEJAS ")</f>
        <v xml:space="preserve">SAN BLAS-CANILLEJAS </v>
      </c>
      <c r="D13452" t="str">
        <f>T("SIMANCAS            ")</f>
        <v xml:space="preserve">SIMANCAS            </v>
      </c>
      <c r="E13452" t="str">
        <f>T("TU ")</f>
        <v xml:space="preserve">TU </v>
      </c>
      <c r="F13452" t="str">
        <f>T("TURISMOS       ")</f>
        <v xml:space="preserve">TURISMOS       </v>
      </c>
      <c r="G13452" t="str">
        <f>T("De 8 a 11,99 CABALLOS FISCALES                    ")</f>
        <v xml:space="preserve">De 8 a 11,99 CABALLOS FISCALES                    </v>
      </c>
      <c r="H13452" t="str">
        <f>T("DIESEL                                            ")</f>
        <v xml:space="preserve">DIESEL                                            </v>
      </c>
      <c r="I13452">
        <v>3</v>
      </c>
    </row>
    <row r="13453" spans="1:9">
      <c r="A13453" t="str">
        <f>T("2018")</f>
        <v>2018</v>
      </c>
      <c r="B13453" t="str">
        <f>T("Entidad sin personalidad jurídica (art. 35.4 LGT) ")</f>
        <v xml:space="preserve">Entidad sin personalidad jurídica (art. 35.4 LGT) </v>
      </c>
      <c r="C13453" t="str">
        <f>T("SAN BLAS-CANILLEJAS ")</f>
        <v xml:space="preserve">SAN BLAS-CANILLEJAS </v>
      </c>
      <c r="D13453" t="str">
        <f>T("SIMANCAS            ")</f>
        <v xml:space="preserve">SIMANCAS            </v>
      </c>
      <c r="E13453" t="str">
        <f>T("TU ")</f>
        <v xml:space="preserve">TU </v>
      </c>
      <c r="F13453" t="str">
        <f>T("TURISMOS       ")</f>
        <v xml:space="preserve">TURISMOS       </v>
      </c>
      <c r="G13453" t="str">
        <f>T("De 12 a 15,99 CABALLOS FISCALES                   ")</f>
        <v xml:space="preserve">De 12 a 15,99 CABALLOS FISCALES                   </v>
      </c>
      <c r="H13453" t="str">
        <f>T("DIESEL                                            ")</f>
        <v xml:space="preserve">DIESEL                                            </v>
      </c>
      <c r="I13453">
        <v>12</v>
      </c>
    </row>
    <row r="13454" spans="1:9">
      <c r="A13454" t="str">
        <f>T("2018")</f>
        <v>2018</v>
      </c>
      <c r="B13454" t="str">
        <f>T("Entidad sin personalidad jurídica (art. 35.4 LGT) ")</f>
        <v xml:space="preserve">Entidad sin personalidad jurídica (art. 35.4 LGT) </v>
      </c>
      <c r="C13454" t="str">
        <f>T("SAN BLAS-CANILLEJAS ")</f>
        <v xml:space="preserve">SAN BLAS-CANILLEJAS </v>
      </c>
      <c r="D13454" t="str">
        <f>T("SIMANCAS            ")</f>
        <v xml:space="preserve">SIMANCAS            </v>
      </c>
      <c r="E13454" t="str">
        <f>T("TU ")</f>
        <v xml:space="preserve">TU </v>
      </c>
      <c r="F13454" t="str">
        <f>T("TURISMOS       ")</f>
        <v xml:space="preserve">TURISMOS       </v>
      </c>
      <c r="G13454" t="str">
        <f>T("De 16 a 19,99 CABALLOS FISCALES                   ")</f>
        <v xml:space="preserve">De 16 a 19,99 CABALLOS FISCALES                   </v>
      </c>
      <c r="H13454" t="str">
        <f>T("DIESEL                                            ")</f>
        <v xml:space="preserve">DIESEL                                            </v>
      </c>
      <c r="I13454">
        <v>2</v>
      </c>
    </row>
    <row r="13455" spans="1:9">
      <c r="A13455" t="str">
        <f>T("2018")</f>
        <v>2018</v>
      </c>
      <c r="B13455" t="str">
        <f>T("Entidad sin personalidad jurídica (art. 35.4 LGT) ")</f>
        <v xml:space="preserve">Entidad sin personalidad jurídica (art. 35.4 LGT) </v>
      </c>
      <c r="C13455" t="str">
        <f>T("SAN BLAS-CANILLEJAS ")</f>
        <v xml:space="preserve">SAN BLAS-CANILLEJAS </v>
      </c>
      <c r="D13455" t="str">
        <f>T("HELLIN              ")</f>
        <v xml:space="preserve">HELLIN              </v>
      </c>
      <c r="E13455" t="str">
        <f>T("TU ")</f>
        <v xml:space="preserve">TU </v>
      </c>
      <c r="F13455" t="str">
        <f>T("TURISMOS       ")</f>
        <v xml:space="preserve">TURISMOS       </v>
      </c>
      <c r="G13455" t="str">
        <f>T("De 8 a 11,99 CABALLOS FISCALES                    ")</f>
        <v xml:space="preserve">De 8 a 11,99 CABALLOS FISCALES                    </v>
      </c>
      <c r="H13455" t="str">
        <f>T("DIESEL                                            ")</f>
        <v xml:space="preserve">DIESEL                                            </v>
      </c>
      <c r="I13455">
        <v>5</v>
      </c>
    </row>
    <row r="13456" spans="1:9">
      <c r="A13456" t="str">
        <f>T("2018")</f>
        <v>2018</v>
      </c>
      <c r="B13456" t="str">
        <f>T("Entidad sin personalidad jurídica (art. 35.4 LGT) ")</f>
        <v xml:space="preserve">Entidad sin personalidad jurídica (art. 35.4 LGT) </v>
      </c>
      <c r="C13456" t="str">
        <f>T("SAN BLAS-CANILLEJAS ")</f>
        <v xml:space="preserve">SAN BLAS-CANILLEJAS </v>
      </c>
      <c r="D13456" t="str">
        <f>T("HELLIN              ")</f>
        <v xml:space="preserve">HELLIN              </v>
      </c>
      <c r="E13456" t="str">
        <f>T("TU ")</f>
        <v xml:space="preserve">TU </v>
      </c>
      <c r="F13456" t="str">
        <f>T("TURISMOS       ")</f>
        <v xml:space="preserve">TURISMOS       </v>
      </c>
      <c r="G13456" t="str">
        <f>T("De 12 a 15,99 CABALLOS FISCALES                   ")</f>
        <v xml:space="preserve">De 12 a 15,99 CABALLOS FISCALES                   </v>
      </c>
      <c r="H13456" t="str">
        <f>T("DIESEL                                            ")</f>
        <v xml:space="preserve">DIESEL                                            </v>
      </c>
      <c r="I13456">
        <v>5</v>
      </c>
    </row>
    <row r="13457" spans="1:9">
      <c r="A13457" t="str">
        <f>T("2018")</f>
        <v>2018</v>
      </c>
      <c r="B13457" t="str">
        <f>T("Entidad sin personalidad jurídica (art. 35.4 LGT) ")</f>
        <v xml:space="preserve">Entidad sin personalidad jurídica (art. 35.4 LGT) </v>
      </c>
      <c r="C13457" t="str">
        <f>T("SAN BLAS-CANILLEJAS ")</f>
        <v xml:space="preserve">SAN BLAS-CANILLEJAS </v>
      </c>
      <c r="D13457" t="str">
        <f>T("HELLIN              ")</f>
        <v xml:space="preserve">HELLIN              </v>
      </c>
      <c r="E13457" t="str">
        <f>T("TU ")</f>
        <v xml:space="preserve">TU </v>
      </c>
      <c r="F13457" t="str">
        <f>T("TURISMOS       ")</f>
        <v xml:space="preserve">TURISMOS       </v>
      </c>
      <c r="G13457" t="str">
        <f>T("De 16 a 19,99 CABALLOS FISCALES                   ")</f>
        <v xml:space="preserve">De 16 a 19,99 CABALLOS FISCALES                   </v>
      </c>
      <c r="H13457" t="str">
        <f>T("DIESEL                                            ")</f>
        <v xml:space="preserve">DIESEL                                            </v>
      </c>
      <c r="I13457">
        <v>1</v>
      </c>
    </row>
    <row r="13458" spans="1:9">
      <c r="A13458" t="str">
        <f>T("2018")</f>
        <v>2018</v>
      </c>
      <c r="B13458" t="str">
        <f>T("Entidad sin personalidad jurídica (art. 35.4 LGT) ")</f>
        <v xml:space="preserve">Entidad sin personalidad jurídica (art. 35.4 LGT) </v>
      </c>
      <c r="C13458" t="str">
        <f>T("SAN BLAS-CANILLEJAS ")</f>
        <v xml:space="preserve">SAN BLAS-CANILLEJAS </v>
      </c>
      <c r="D13458" t="str">
        <f>T("AMPOSTA             ")</f>
        <v xml:space="preserve">AMPOSTA             </v>
      </c>
      <c r="E13458" t="str">
        <f>T("TU ")</f>
        <v xml:space="preserve">TU </v>
      </c>
      <c r="F13458" t="str">
        <f>T("TURISMOS       ")</f>
        <v xml:space="preserve">TURISMOS       </v>
      </c>
      <c r="G13458" t="str">
        <f>T("De 8 a 11,99 CABALLOS FISCALES                    ")</f>
        <v xml:space="preserve">De 8 a 11,99 CABALLOS FISCALES                    </v>
      </c>
      <c r="H13458" t="str">
        <f>T("DIESEL                                            ")</f>
        <v xml:space="preserve">DIESEL                                            </v>
      </c>
      <c r="I13458">
        <v>2</v>
      </c>
    </row>
    <row r="13459" spans="1:9">
      <c r="A13459" t="str">
        <f>T("2018")</f>
        <v>2018</v>
      </c>
      <c r="B13459" t="str">
        <f>T("Entidad sin personalidad jurídica (art. 35.4 LGT) ")</f>
        <v xml:space="preserve">Entidad sin personalidad jurídica (art. 35.4 LGT) </v>
      </c>
      <c r="C13459" t="str">
        <f>T("SAN BLAS-CANILLEJAS ")</f>
        <v xml:space="preserve">SAN BLAS-CANILLEJAS </v>
      </c>
      <c r="D13459" t="str">
        <f>T("AMPOSTA             ")</f>
        <v xml:space="preserve">AMPOSTA             </v>
      </c>
      <c r="E13459" t="str">
        <f>T("TU ")</f>
        <v xml:space="preserve">TU </v>
      </c>
      <c r="F13459" t="str">
        <f>T("TURISMOS       ")</f>
        <v xml:space="preserve">TURISMOS       </v>
      </c>
      <c r="G13459" t="str">
        <f>T("De 12 a 15,99 CABALLOS FISCALES                   ")</f>
        <v xml:space="preserve">De 12 a 15,99 CABALLOS FISCALES                   </v>
      </c>
      <c r="H13459" t="str">
        <f>T("DIESEL                                            ")</f>
        <v xml:space="preserve">DIESEL                                            </v>
      </c>
      <c r="I13459">
        <v>7</v>
      </c>
    </row>
    <row r="13460" spans="1:9">
      <c r="A13460" t="str">
        <f>T("2018")</f>
        <v>2018</v>
      </c>
      <c r="B13460" t="str">
        <f>T("Entidad sin personalidad jurídica (art. 35.4 LGT) ")</f>
        <v xml:space="preserve">Entidad sin personalidad jurídica (art. 35.4 LGT) </v>
      </c>
      <c r="C13460" t="str">
        <f>T("SAN BLAS-CANILLEJAS ")</f>
        <v xml:space="preserve">SAN BLAS-CANILLEJAS </v>
      </c>
      <c r="D13460" t="str">
        <f>T("ARCOS               ")</f>
        <v xml:space="preserve">ARCOS               </v>
      </c>
      <c r="E13460" t="str">
        <f>T("TU ")</f>
        <v xml:space="preserve">TU </v>
      </c>
      <c r="F13460" t="str">
        <f>T("TURISMOS       ")</f>
        <v xml:space="preserve">TURISMOS       </v>
      </c>
      <c r="G13460" t="str">
        <f>T("De 8 a 11,99 CABALLOS FISCALES                    ")</f>
        <v xml:space="preserve">De 8 a 11,99 CABALLOS FISCALES                    </v>
      </c>
      <c r="H13460" t="str">
        <f>T("DIESEL                                            ")</f>
        <v xml:space="preserve">DIESEL                                            </v>
      </c>
      <c r="I13460">
        <v>4</v>
      </c>
    </row>
    <row r="13461" spans="1:9">
      <c r="A13461" t="str">
        <f>T("2018")</f>
        <v>2018</v>
      </c>
      <c r="B13461" t="str">
        <f>T("Entidad sin personalidad jurídica (art. 35.4 LGT) ")</f>
        <v xml:space="preserve">Entidad sin personalidad jurídica (art. 35.4 LGT) </v>
      </c>
      <c r="C13461" t="str">
        <f>T("SAN BLAS-CANILLEJAS ")</f>
        <v xml:space="preserve">SAN BLAS-CANILLEJAS </v>
      </c>
      <c r="D13461" t="str">
        <f>T("ARCOS               ")</f>
        <v xml:space="preserve">ARCOS               </v>
      </c>
      <c r="E13461" t="str">
        <f>T("TU ")</f>
        <v xml:space="preserve">TU </v>
      </c>
      <c r="F13461" t="str">
        <f>T("TURISMOS       ")</f>
        <v xml:space="preserve">TURISMOS       </v>
      </c>
      <c r="G13461" t="str">
        <f>T("De 12 a 15,99 CABALLOS FISCALES                   ")</f>
        <v xml:space="preserve">De 12 a 15,99 CABALLOS FISCALES                   </v>
      </c>
      <c r="H13461" t="str">
        <f>T("DIESEL                                            ")</f>
        <v xml:space="preserve">DIESEL                                            </v>
      </c>
      <c r="I13461">
        <v>7</v>
      </c>
    </row>
    <row r="13462" spans="1:9">
      <c r="A13462" t="str">
        <f>T("2018")</f>
        <v>2018</v>
      </c>
      <c r="B13462" t="str">
        <f>T("Entidad sin personalidad jurídica (art. 35.4 LGT) ")</f>
        <v xml:space="preserve">Entidad sin personalidad jurídica (art. 35.4 LGT) </v>
      </c>
      <c r="C13462" t="str">
        <f>T("SAN BLAS-CANILLEJAS ")</f>
        <v xml:space="preserve">SAN BLAS-CANILLEJAS </v>
      </c>
      <c r="D13462" t="str">
        <f>T("ROSAS               ")</f>
        <v xml:space="preserve">ROSAS               </v>
      </c>
      <c r="E13462" t="str">
        <f>T("TU ")</f>
        <v xml:space="preserve">TU </v>
      </c>
      <c r="F13462" t="str">
        <f>T("TURISMOS       ")</f>
        <v xml:space="preserve">TURISMOS       </v>
      </c>
      <c r="G13462" t="str">
        <f>T("De 8 a 11,99 CABALLOS FISCALES                    ")</f>
        <v xml:space="preserve">De 8 a 11,99 CABALLOS FISCALES                    </v>
      </c>
      <c r="H13462" t="str">
        <f>T("DIESEL                                            ")</f>
        <v xml:space="preserve">DIESEL                                            </v>
      </c>
      <c r="I13462">
        <v>1</v>
      </c>
    </row>
    <row r="13463" spans="1:9">
      <c r="A13463" t="str">
        <f>T("2018")</f>
        <v>2018</v>
      </c>
      <c r="B13463" t="str">
        <f>T("Entidad sin personalidad jurídica (art. 35.4 LGT) ")</f>
        <v xml:space="preserve">Entidad sin personalidad jurídica (art. 35.4 LGT) </v>
      </c>
      <c r="C13463" t="str">
        <f>T("SAN BLAS-CANILLEJAS ")</f>
        <v xml:space="preserve">SAN BLAS-CANILLEJAS </v>
      </c>
      <c r="D13463" t="str">
        <f>T("ROSAS               ")</f>
        <v xml:space="preserve">ROSAS               </v>
      </c>
      <c r="E13463" t="str">
        <f>T("TU ")</f>
        <v xml:space="preserve">TU </v>
      </c>
      <c r="F13463" t="str">
        <f>T("TURISMOS       ")</f>
        <v xml:space="preserve">TURISMOS       </v>
      </c>
      <c r="G13463" t="str">
        <f>T("De 12 a 15,99 CABALLOS FISCALES                   ")</f>
        <v xml:space="preserve">De 12 a 15,99 CABALLOS FISCALES                   </v>
      </c>
      <c r="H13463" t="str">
        <f>T("DIESEL                                            ")</f>
        <v xml:space="preserve">DIESEL                                            </v>
      </c>
      <c r="I13463">
        <v>16</v>
      </c>
    </row>
    <row r="13464" spans="1:9">
      <c r="A13464" t="str">
        <f>T("2018")</f>
        <v>2018</v>
      </c>
      <c r="B13464" t="str">
        <f>T("Entidad sin personalidad jurídica (art. 35.4 LGT) ")</f>
        <v xml:space="preserve">Entidad sin personalidad jurídica (art. 35.4 LGT) </v>
      </c>
      <c r="C13464" t="str">
        <f>T("SAN BLAS-CANILLEJAS ")</f>
        <v xml:space="preserve">SAN BLAS-CANILLEJAS </v>
      </c>
      <c r="D13464" t="str">
        <f>T("REJAS               ")</f>
        <v xml:space="preserve">REJAS               </v>
      </c>
      <c r="E13464" t="str">
        <f>T("TU ")</f>
        <v xml:space="preserve">TU </v>
      </c>
      <c r="F13464" t="str">
        <f>T("TURISMOS       ")</f>
        <v xml:space="preserve">TURISMOS       </v>
      </c>
      <c r="G13464" t="str">
        <f>T("De 8 a 11,99 CABALLOS FISCALES                    ")</f>
        <v xml:space="preserve">De 8 a 11,99 CABALLOS FISCALES                    </v>
      </c>
      <c r="H13464" t="str">
        <f>T("DIESEL                                            ")</f>
        <v xml:space="preserve">DIESEL                                            </v>
      </c>
      <c r="I13464">
        <v>1</v>
      </c>
    </row>
    <row r="13465" spans="1:9">
      <c r="A13465" t="str">
        <f>T("2018")</f>
        <v>2018</v>
      </c>
      <c r="B13465" t="str">
        <f>T("Entidad sin personalidad jurídica (art. 35.4 LGT) ")</f>
        <v xml:space="preserve">Entidad sin personalidad jurídica (art. 35.4 LGT) </v>
      </c>
      <c r="C13465" t="str">
        <f>T("SAN BLAS-CANILLEJAS ")</f>
        <v xml:space="preserve">SAN BLAS-CANILLEJAS </v>
      </c>
      <c r="D13465" t="str">
        <f>T("REJAS               ")</f>
        <v xml:space="preserve">REJAS               </v>
      </c>
      <c r="E13465" t="str">
        <f>T("TU ")</f>
        <v xml:space="preserve">TU </v>
      </c>
      <c r="F13465" t="str">
        <f>T("TURISMOS       ")</f>
        <v xml:space="preserve">TURISMOS       </v>
      </c>
      <c r="G13465" t="str">
        <f>T("De 12 a 15,99 CABALLOS FISCALES                   ")</f>
        <v xml:space="preserve">De 12 a 15,99 CABALLOS FISCALES                   </v>
      </c>
      <c r="H13465" t="str">
        <f>T("DIESEL                                            ")</f>
        <v xml:space="preserve">DIESEL                                            </v>
      </c>
      <c r="I13465">
        <v>3</v>
      </c>
    </row>
    <row r="13466" spans="1:9">
      <c r="A13466" t="str">
        <f>T("2018")</f>
        <v>2018</v>
      </c>
      <c r="B13466" t="str">
        <f>T("Entidad sin personalidad jurídica (art. 35.4 LGT) ")</f>
        <v xml:space="preserve">Entidad sin personalidad jurídica (art. 35.4 LGT) </v>
      </c>
      <c r="C13466" t="str">
        <f>T("SAN BLAS-CANILLEJAS ")</f>
        <v xml:space="preserve">SAN BLAS-CANILLEJAS </v>
      </c>
      <c r="D13466" t="str">
        <f>T("REJAS               ")</f>
        <v xml:space="preserve">REJAS               </v>
      </c>
      <c r="E13466" t="str">
        <f>T("TU ")</f>
        <v xml:space="preserve">TU </v>
      </c>
      <c r="F13466" t="str">
        <f>T("TURISMOS       ")</f>
        <v xml:space="preserve">TURISMOS       </v>
      </c>
      <c r="G13466" t="str">
        <f>T("De 16 a 19,99 CABALLOS FISCALES                   ")</f>
        <v xml:space="preserve">De 16 a 19,99 CABALLOS FISCALES                   </v>
      </c>
      <c r="H13466" t="str">
        <f>T("DIESEL                                            ")</f>
        <v xml:space="preserve">DIESEL                                            </v>
      </c>
      <c r="I13466">
        <v>1</v>
      </c>
    </row>
    <row r="13467" spans="1:9">
      <c r="A13467" t="str">
        <f>T("2018")</f>
        <v>2018</v>
      </c>
      <c r="B13467" t="str">
        <f>T("Entidad sin personalidad jurídica (art. 35.4 LGT) ")</f>
        <v xml:space="preserve">Entidad sin personalidad jurídica (art. 35.4 LGT) </v>
      </c>
      <c r="C13467" t="str">
        <f>T("SAN BLAS-CANILLEJAS ")</f>
        <v xml:space="preserve">SAN BLAS-CANILLEJAS </v>
      </c>
      <c r="D13467" t="str">
        <f>T("CANILLEJAS          ")</f>
        <v xml:space="preserve">CANILLEJAS          </v>
      </c>
      <c r="E13467" t="str">
        <f>T("TU ")</f>
        <v xml:space="preserve">TU </v>
      </c>
      <c r="F13467" t="str">
        <f>T("TURISMOS       ")</f>
        <v xml:space="preserve">TURISMOS       </v>
      </c>
      <c r="G13467" t="str">
        <f>T("De 8 a 11,99 CABALLOS FISCALES                    ")</f>
        <v xml:space="preserve">De 8 a 11,99 CABALLOS FISCALES                    </v>
      </c>
      <c r="H13467" t="str">
        <f>T("DIESEL                                            ")</f>
        <v xml:space="preserve">DIESEL                                            </v>
      </c>
      <c r="I13467">
        <v>6</v>
      </c>
    </row>
    <row r="13468" spans="1:9">
      <c r="A13468" t="str">
        <f>T("2018")</f>
        <v>2018</v>
      </c>
      <c r="B13468" t="str">
        <f>T("Entidad sin personalidad jurídica (art. 35.4 LGT) ")</f>
        <v xml:space="preserve">Entidad sin personalidad jurídica (art. 35.4 LGT) </v>
      </c>
      <c r="C13468" t="str">
        <f>T("SAN BLAS-CANILLEJAS ")</f>
        <v xml:space="preserve">SAN BLAS-CANILLEJAS </v>
      </c>
      <c r="D13468" t="str">
        <f>T("CANILLEJAS          ")</f>
        <v xml:space="preserve">CANILLEJAS          </v>
      </c>
      <c r="E13468" t="str">
        <f>T("TU ")</f>
        <v xml:space="preserve">TU </v>
      </c>
      <c r="F13468" t="str">
        <f>T("TURISMOS       ")</f>
        <v xml:space="preserve">TURISMOS       </v>
      </c>
      <c r="G13468" t="str">
        <f>T("De 12 a 15,99 CABALLOS FISCALES                   ")</f>
        <v xml:space="preserve">De 12 a 15,99 CABALLOS FISCALES                   </v>
      </c>
      <c r="H13468" t="str">
        <f>T("DIESEL                                            ")</f>
        <v xml:space="preserve">DIESEL                                            </v>
      </c>
      <c r="I13468">
        <v>13</v>
      </c>
    </row>
    <row r="13469" spans="1:9">
      <c r="A13469" t="str">
        <f>T("2018")</f>
        <v>2018</v>
      </c>
      <c r="B13469" t="str">
        <f>T("Entidad sin personalidad jurídica (art. 35.4 LGT) ")</f>
        <v xml:space="preserve">Entidad sin personalidad jurídica (art. 35.4 LGT) </v>
      </c>
      <c r="C13469" t="str">
        <f>T("SAN BLAS-CANILLEJAS ")</f>
        <v xml:space="preserve">SAN BLAS-CANILLEJAS </v>
      </c>
      <c r="D13469" t="str">
        <f>T("CANILLEJAS          ")</f>
        <v xml:space="preserve">CANILLEJAS          </v>
      </c>
      <c r="E13469" t="str">
        <f>T("TU ")</f>
        <v xml:space="preserve">TU </v>
      </c>
      <c r="F13469" t="str">
        <f>T("TURISMOS       ")</f>
        <v xml:space="preserve">TURISMOS       </v>
      </c>
      <c r="G13469" t="str">
        <f>T("De 16 a 19,99 CABALLOS FISCALES                   ")</f>
        <v xml:space="preserve">De 16 a 19,99 CABALLOS FISCALES                   </v>
      </c>
      <c r="H13469" t="str">
        <f>T("DIESEL                                            ")</f>
        <v xml:space="preserve">DIESEL                                            </v>
      </c>
      <c r="I13469">
        <v>3</v>
      </c>
    </row>
    <row r="13470" spans="1:9">
      <c r="A13470" t="str">
        <f>T("2018")</f>
        <v>2018</v>
      </c>
      <c r="B13470" t="str">
        <f>T("Entidad sin personalidad jurídica (art. 35.4 LGT) ")</f>
        <v xml:space="preserve">Entidad sin personalidad jurídica (art. 35.4 LGT) </v>
      </c>
      <c r="C13470" t="str">
        <f>T("SAN BLAS-CANILLEJAS ")</f>
        <v xml:space="preserve">SAN BLAS-CANILLEJAS </v>
      </c>
      <c r="D13470" t="str">
        <f>T("EL SALVADOR         ")</f>
        <v xml:space="preserve">EL SALVADOR         </v>
      </c>
      <c r="E13470" t="str">
        <f>T("TU ")</f>
        <v xml:space="preserve">TU </v>
      </c>
      <c r="F13470" t="str">
        <f>T("TURISMOS       ")</f>
        <v xml:space="preserve">TURISMOS       </v>
      </c>
      <c r="G13470" t="str">
        <f>T("De 12 a 15,99 CABALLOS FISCALES                   ")</f>
        <v xml:space="preserve">De 12 a 15,99 CABALLOS FISCALES                   </v>
      </c>
      <c r="H13470" t="str">
        <f>T("DIESEL                                            ")</f>
        <v xml:space="preserve">DIESEL                                            </v>
      </c>
      <c r="I13470">
        <v>2</v>
      </c>
    </row>
    <row r="13471" spans="1:9">
      <c r="A13471" t="str">
        <f>T("2018")</f>
        <v>2018</v>
      </c>
      <c r="B13471" t="str">
        <f>T("Entidad sin personalidad jurídica (art. 35.4 LGT) ")</f>
        <v xml:space="preserve">Entidad sin personalidad jurídica (art. 35.4 LGT) </v>
      </c>
      <c r="C13471" t="str">
        <f>T("SAN BLAS-CANILLEJAS ")</f>
        <v xml:space="preserve">SAN BLAS-CANILLEJAS </v>
      </c>
      <c r="D13471" t="str">
        <f>T("EL SALVADOR         ")</f>
        <v xml:space="preserve">EL SALVADOR         </v>
      </c>
      <c r="E13471" t="str">
        <f>T("TU ")</f>
        <v xml:space="preserve">TU </v>
      </c>
      <c r="F13471" t="str">
        <f>T("TURISMOS       ")</f>
        <v xml:space="preserve">TURISMOS       </v>
      </c>
      <c r="G13471" t="str">
        <f>T("De 16 a 19,99 CABALLOS FISCALES                   ")</f>
        <v xml:space="preserve">De 16 a 19,99 CABALLOS FISCALES                   </v>
      </c>
      <c r="H13471" t="str">
        <f>T("DIESEL                                            ")</f>
        <v xml:space="preserve">DIESEL                                            </v>
      </c>
      <c r="I13471">
        <v>1</v>
      </c>
    </row>
    <row r="13472" spans="1:9">
      <c r="A13472" t="str">
        <f>T("2018")</f>
        <v>2018</v>
      </c>
      <c r="B13472" t="str">
        <f>T("FISICO                                            ")</f>
        <v xml:space="preserve">FISICO                                            </v>
      </c>
      <c r="C13472" t="str">
        <f>T("SAN BLAS-CANILLEJAS ")</f>
        <v xml:space="preserve">SAN BLAS-CANILLEJAS </v>
      </c>
      <c r="D13472" t="str">
        <f>T("SIN BARRIO          ")</f>
        <v xml:space="preserve">SIN BARRIO          </v>
      </c>
      <c r="E13472" t="str">
        <f>T("TU ")</f>
        <v xml:space="preserve">TU </v>
      </c>
      <c r="F13472" t="str">
        <f>T("TURISMOS       ")</f>
        <v xml:space="preserve">TURISMOS       </v>
      </c>
      <c r="G13472" t="str">
        <f>T("De 8 a 11,99 CABALLOS FISCALES                    ")</f>
        <v xml:space="preserve">De 8 a 11,99 CABALLOS FISCALES                    </v>
      </c>
      <c r="H13472" t="str">
        <f>T("DIESEL                                            ")</f>
        <v xml:space="preserve">DIESEL                                            </v>
      </c>
      <c r="I13472">
        <v>23</v>
      </c>
    </row>
    <row r="13473" spans="1:9">
      <c r="A13473" t="str">
        <f>T("2018")</f>
        <v>2018</v>
      </c>
      <c r="B13473" t="str">
        <f>T("FISICO                                            ")</f>
        <v xml:space="preserve">FISICO                                            </v>
      </c>
      <c r="C13473" t="str">
        <f>T("SAN BLAS-CANILLEJAS ")</f>
        <v xml:space="preserve">SAN BLAS-CANILLEJAS </v>
      </c>
      <c r="D13473" t="str">
        <f>T("SIN BARRIO          ")</f>
        <v xml:space="preserve">SIN BARRIO          </v>
      </c>
      <c r="E13473" t="str">
        <f>T("TU ")</f>
        <v xml:space="preserve">TU </v>
      </c>
      <c r="F13473" t="str">
        <f>T("TURISMOS       ")</f>
        <v xml:space="preserve">TURISMOS       </v>
      </c>
      <c r="G13473" t="str">
        <f>T("De 12 a 15,99 CABALLOS FISCALES                   ")</f>
        <v xml:space="preserve">De 12 a 15,99 CABALLOS FISCALES                   </v>
      </c>
      <c r="H13473" t="str">
        <f>T("DIESEL                                            ")</f>
        <v xml:space="preserve">DIESEL                                            </v>
      </c>
      <c r="I13473">
        <v>38</v>
      </c>
    </row>
    <row r="13474" spans="1:9">
      <c r="A13474" t="str">
        <f>T("2018")</f>
        <v>2018</v>
      </c>
      <c r="B13474" t="str">
        <f>T("FISICO                                            ")</f>
        <v xml:space="preserve">FISICO                                            </v>
      </c>
      <c r="C13474" t="str">
        <f>T("SAN BLAS-CANILLEJAS ")</f>
        <v xml:space="preserve">SAN BLAS-CANILLEJAS </v>
      </c>
      <c r="D13474" t="str">
        <f>T("SIN BARRIO          ")</f>
        <v xml:space="preserve">SIN BARRIO          </v>
      </c>
      <c r="E13474" t="str">
        <f>T("TU ")</f>
        <v xml:space="preserve">TU </v>
      </c>
      <c r="F13474" t="str">
        <f>T("TURISMOS       ")</f>
        <v xml:space="preserve">TURISMOS       </v>
      </c>
      <c r="G13474" t="str">
        <f>T("De 16 a 19,99 CABALLOS FISCALES                   ")</f>
        <v xml:space="preserve">De 16 a 19,99 CABALLOS FISCALES                   </v>
      </c>
      <c r="H13474" t="str">
        <f>T("DIESEL                                            ")</f>
        <v xml:space="preserve">DIESEL                                            </v>
      </c>
      <c r="I13474">
        <v>4</v>
      </c>
    </row>
    <row r="13475" spans="1:9">
      <c r="A13475" t="str">
        <f>T("2018")</f>
        <v>2018</v>
      </c>
      <c r="B13475" t="str">
        <f>T("FISICO                                            ")</f>
        <v xml:space="preserve">FISICO                                            </v>
      </c>
      <c r="C13475" t="str">
        <f>T("SAN BLAS-CANILLEJAS ")</f>
        <v xml:space="preserve">SAN BLAS-CANILLEJAS </v>
      </c>
      <c r="D13475" t="str">
        <f>T("SIN BARRIO          ")</f>
        <v xml:space="preserve">SIN BARRIO          </v>
      </c>
      <c r="E13475" t="str">
        <f>T("TU ")</f>
        <v xml:space="preserve">TU </v>
      </c>
      <c r="F13475" t="str">
        <f>T("TURISMOS       ")</f>
        <v xml:space="preserve">TURISMOS       </v>
      </c>
      <c r="G13475" t="str">
        <f>T("De 20 CABALLOS FISCALES en adelante               ")</f>
        <v xml:space="preserve">De 20 CABALLOS FISCALES en adelante               </v>
      </c>
      <c r="H13475" t="str">
        <f>T("DIESEL                                            ")</f>
        <v xml:space="preserve">DIESEL                                            </v>
      </c>
      <c r="I13475">
        <v>1</v>
      </c>
    </row>
    <row r="13476" spans="1:9">
      <c r="A13476" t="str">
        <f>T("2018")</f>
        <v>2018</v>
      </c>
      <c r="B13476" t="str">
        <f>T("FISICO                                            ")</f>
        <v xml:space="preserve">FISICO                                            </v>
      </c>
      <c r="C13476" t="str">
        <f>T("SAN BLAS-CANILLEJAS ")</f>
        <v xml:space="preserve">SAN BLAS-CANILLEJAS </v>
      </c>
      <c r="D13476" t="str">
        <f>T("SIMANCAS            ")</f>
        <v xml:space="preserve">SIMANCAS            </v>
      </c>
      <c r="E13476" t="str">
        <f>T("TU ")</f>
        <v xml:space="preserve">TU </v>
      </c>
      <c r="F13476" t="str">
        <f>T("TURISMOS       ")</f>
        <v xml:space="preserve">TURISMOS       </v>
      </c>
      <c r="G13476" t="str">
        <f>T("De menos de 8 CABALLOS FISCALES                   ")</f>
        <v xml:space="preserve">De menos de 8 CABALLOS FISCALES                   </v>
      </c>
      <c r="H13476" t="str">
        <f>T("DIESEL                                            ")</f>
        <v xml:space="preserve">DIESEL                                            </v>
      </c>
      <c r="I13476">
        <v>4</v>
      </c>
    </row>
    <row r="13477" spans="1:9">
      <c r="A13477" t="str">
        <f>T("2018")</f>
        <v>2018</v>
      </c>
      <c r="B13477" t="str">
        <f>T("FISICO                                            ")</f>
        <v xml:space="preserve">FISICO                                            </v>
      </c>
      <c r="C13477" t="str">
        <f>T("SAN BLAS-CANILLEJAS ")</f>
        <v xml:space="preserve">SAN BLAS-CANILLEJAS </v>
      </c>
      <c r="D13477" t="str">
        <f>T("SIMANCAS            ")</f>
        <v xml:space="preserve">SIMANCAS            </v>
      </c>
      <c r="E13477" t="str">
        <f>T("TU ")</f>
        <v xml:space="preserve">TU </v>
      </c>
      <c r="F13477" t="str">
        <f>T("TURISMOS       ")</f>
        <v xml:space="preserve">TURISMOS       </v>
      </c>
      <c r="G13477" t="str">
        <f>T("De 8 a 11,99 CABALLOS FISCALES                    ")</f>
        <v xml:space="preserve">De 8 a 11,99 CABALLOS FISCALES                    </v>
      </c>
      <c r="H13477" t="str">
        <f>T("DIESEL                                            ")</f>
        <v xml:space="preserve">DIESEL                                            </v>
      </c>
      <c r="I13477" s="1">
        <v>1683</v>
      </c>
    </row>
    <row r="13478" spans="1:9">
      <c r="A13478" t="str">
        <f>T("2018")</f>
        <v>2018</v>
      </c>
      <c r="B13478" t="str">
        <f>T("FISICO                                            ")</f>
        <v xml:space="preserve">FISICO                                            </v>
      </c>
      <c r="C13478" t="str">
        <f>T("SAN BLAS-CANILLEJAS ")</f>
        <v xml:space="preserve">SAN BLAS-CANILLEJAS </v>
      </c>
      <c r="D13478" t="str">
        <f>T("SIMANCAS            ")</f>
        <v xml:space="preserve">SIMANCAS            </v>
      </c>
      <c r="E13478" t="str">
        <f>T("TU ")</f>
        <v xml:space="preserve">TU </v>
      </c>
      <c r="F13478" t="str">
        <f>T("TURISMOS       ")</f>
        <v xml:space="preserve">TURISMOS       </v>
      </c>
      <c r="G13478" t="str">
        <f>T("De 12 a 15,99 CABALLOS FISCALES                   ")</f>
        <v xml:space="preserve">De 12 a 15,99 CABALLOS FISCALES                   </v>
      </c>
      <c r="H13478" t="str">
        <f>T("DIESEL                                            ")</f>
        <v xml:space="preserve">DIESEL                                            </v>
      </c>
      <c r="I13478" s="1">
        <v>2806</v>
      </c>
    </row>
    <row r="13479" spans="1:9">
      <c r="A13479" t="str">
        <f>T("2018")</f>
        <v>2018</v>
      </c>
      <c r="B13479" t="str">
        <f>T("FISICO                                            ")</f>
        <v xml:space="preserve">FISICO                                            </v>
      </c>
      <c r="C13479" t="str">
        <f>T("SAN BLAS-CANILLEJAS ")</f>
        <v xml:space="preserve">SAN BLAS-CANILLEJAS </v>
      </c>
      <c r="D13479" t="str">
        <f>T("SIMANCAS            ")</f>
        <v xml:space="preserve">SIMANCAS            </v>
      </c>
      <c r="E13479" t="str">
        <f>T("TU ")</f>
        <v xml:space="preserve">TU </v>
      </c>
      <c r="F13479" t="str">
        <f>T("TURISMOS       ")</f>
        <v xml:space="preserve">TURISMOS       </v>
      </c>
      <c r="G13479" t="str">
        <f>T("De 16 a 19,99 CABALLOS FISCALES                   ")</f>
        <v xml:space="preserve">De 16 a 19,99 CABALLOS FISCALES                   </v>
      </c>
      <c r="H13479" t="str">
        <f>T("DIESEL                                            ")</f>
        <v xml:space="preserve">DIESEL                                            </v>
      </c>
      <c r="I13479">
        <v>240</v>
      </c>
    </row>
    <row r="13480" spans="1:9">
      <c r="A13480" t="str">
        <f>T("2018")</f>
        <v>2018</v>
      </c>
      <c r="B13480" t="str">
        <f>T("FISICO                                            ")</f>
        <v xml:space="preserve">FISICO                                            </v>
      </c>
      <c r="C13480" t="str">
        <f>T("SAN BLAS-CANILLEJAS ")</f>
        <v xml:space="preserve">SAN BLAS-CANILLEJAS </v>
      </c>
      <c r="D13480" t="str">
        <f>T("SIMANCAS            ")</f>
        <v xml:space="preserve">SIMANCAS            </v>
      </c>
      <c r="E13480" t="str">
        <f>T("TU ")</f>
        <v xml:space="preserve">TU </v>
      </c>
      <c r="F13480" t="str">
        <f>T("TURISMOS       ")</f>
        <v xml:space="preserve">TURISMOS       </v>
      </c>
      <c r="G13480" t="str">
        <f>T("De 20 CABALLOS FISCALES en adelante               ")</f>
        <v xml:space="preserve">De 20 CABALLOS FISCALES en adelante               </v>
      </c>
      <c r="H13480" t="str">
        <f>T("DIESEL                                            ")</f>
        <v xml:space="preserve">DIESEL                                            </v>
      </c>
      <c r="I13480">
        <v>7</v>
      </c>
    </row>
    <row r="13481" spans="1:9">
      <c r="A13481" t="str">
        <f>T("2018")</f>
        <v>2018</v>
      </c>
      <c r="B13481" t="str">
        <f>T("FISICO                                            ")</f>
        <v xml:space="preserve">FISICO                                            </v>
      </c>
      <c r="C13481" t="str">
        <f>T("SAN BLAS-CANILLEJAS ")</f>
        <v xml:space="preserve">SAN BLAS-CANILLEJAS </v>
      </c>
      <c r="D13481" t="str">
        <f>T("HELLIN              ")</f>
        <v xml:space="preserve">HELLIN              </v>
      </c>
      <c r="E13481" t="str">
        <f>T("TU ")</f>
        <v xml:space="preserve">TU </v>
      </c>
      <c r="F13481" t="str">
        <f>T("TURISMOS       ")</f>
        <v xml:space="preserve">TURISMOS       </v>
      </c>
      <c r="G13481" t="str">
        <f>T("De menos de 8 CABALLOS FISCALES                   ")</f>
        <v xml:space="preserve">De menos de 8 CABALLOS FISCALES                   </v>
      </c>
      <c r="H13481" t="str">
        <f>T("DIESEL                                            ")</f>
        <v xml:space="preserve">DIESEL                                            </v>
      </c>
      <c r="I13481">
        <v>1</v>
      </c>
    </row>
    <row r="13482" spans="1:9">
      <c r="A13482" t="str">
        <f>T("2018")</f>
        <v>2018</v>
      </c>
      <c r="B13482" t="str">
        <f>T("FISICO                                            ")</f>
        <v xml:space="preserve">FISICO                                            </v>
      </c>
      <c r="C13482" t="str">
        <f>T("SAN BLAS-CANILLEJAS ")</f>
        <v xml:space="preserve">SAN BLAS-CANILLEJAS </v>
      </c>
      <c r="D13482" t="str">
        <f>T("HELLIN              ")</f>
        <v xml:space="preserve">HELLIN              </v>
      </c>
      <c r="E13482" t="str">
        <f>T("TU ")</f>
        <v xml:space="preserve">TU </v>
      </c>
      <c r="F13482" t="str">
        <f>T("TURISMOS       ")</f>
        <v xml:space="preserve">TURISMOS       </v>
      </c>
      <c r="G13482" t="str">
        <f>T("De 8 a 11,99 CABALLOS FISCALES                    ")</f>
        <v xml:space="preserve">De 8 a 11,99 CABALLOS FISCALES                    </v>
      </c>
      <c r="H13482" t="str">
        <f>T("DIESEL                                            ")</f>
        <v xml:space="preserve">DIESEL                                            </v>
      </c>
      <c r="I13482">
        <v>626</v>
      </c>
    </row>
    <row r="13483" spans="1:9">
      <c r="A13483" t="str">
        <f>T("2018")</f>
        <v>2018</v>
      </c>
      <c r="B13483" t="str">
        <f>T("FISICO                                            ")</f>
        <v xml:space="preserve">FISICO                                            </v>
      </c>
      <c r="C13483" t="str">
        <f>T("SAN BLAS-CANILLEJAS ")</f>
        <v xml:space="preserve">SAN BLAS-CANILLEJAS </v>
      </c>
      <c r="D13483" t="str">
        <f>T("HELLIN              ")</f>
        <v xml:space="preserve">HELLIN              </v>
      </c>
      <c r="E13483" t="str">
        <f>T("TU ")</f>
        <v xml:space="preserve">TU </v>
      </c>
      <c r="F13483" t="str">
        <f>T("TURISMOS       ")</f>
        <v xml:space="preserve">TURISMOS       </v>
      </c>
      <c r="G13483" t="str">
        <f>T("De 12 a 15,99 CABALLOS FISCALES                   ")</f>
        <v xml:space="preserve">De 12 a 15,99 CABALLOS FISCALES                   </v>
      </c>
      <c r="H13483" t="str">
        <f>T("DIESEL                                            ")</f>
        <v xml:space="preserve">DIESEL                                            </v>
      </c>
      <c r="I13483" s="1">
        <v>1004</v>
      </c>
    </row>
    <row r="13484" spans="1:9">
      <c r="A13484" t="str">
        <f>T("2018")</f>
        <v>2018</v>
      </c>
      <c r="B13484" t="str">
        <f>T("FISICO                                            ")</f>
        <v xml:space="preserve">FISICO                                            </v>
      </c>
      <c r="C13484" t="str">
        <f>T("SAN BLAS-CANILLEJAS ")</f>
        <v xml:space="preserve">SAN BLAS-CANILLEJAS </v>
      </c>
      <c r="D13484" t="str">
        <f>T("HELLIN              ")</f>
        <v xml:space="preserve">HELLIN              </v>
      </c>
      <c r="E13484" t="str">
        <f>T("TU ")</f>
        <v xml:space="preserve">TU </v>
      </c>
      <c r="F13484" t="str">
        <f>T("TURISMOS       ")</f>
        <v xml:space="preserve">TURISMOS       </v>
      </c>
      <c r="G13484" t="str">
        <f>T("De 16 a 19,99 CABALLOS FISCALES                   ")</f>
        <v xml:space="preserve">De 16 a 19,99 CABALLOS FISCALES                   </v>
      </c>
      <c r="H13484" t="str">
        <f>T("DIESEL                                            ")</f>
        <v xml:space="preserve">DIESEL                                            </v>
      </c>
      <c r="I13484">
        <v>49</v>
      </c>
    </row>
    <row r="13485" spans="1:9">
      <c r="A13485" t="str">
        <f>T("2018")</f>
        <v>2018</v>
      </c>
      <c r="B13485" t="str">
        <f>T("FISICO                                            ")</f>
        <v xml:space="preserve">FISICO                                            </v>
      </c>
      <c r="C13485" t="str">
        <f>T("SAN BLAS-CANILLEJAS ")</f>
        <v xml:space="preserve">SAN BLAS-CANILLEJAS </v>
      </c>
      <c r="D13485" t="str">
        <f>T("HELLIN              ")</f>
        <v xml:space="preserve">HELLIN              </v>
      </c>
      <c r="E13485" t="str">
        <f>T("TU ")</f>
        <v xml:space="preserve">TU </v>
      </c>
      <c r="F13485" t="str">
        <f>T("TURISMOS       ")</f>
        <v xml:space="preserve">TURISMOS       </v>
      </c>
      <c r="G13485" t="str">
        <f>T("De 20 CABALLOS FISCALES en adelante               ")</f>
        <v xml:space="preserve">De 20 CABALLOS FISCALES en adelante               </v>
      </c>
      <c r="H13485" t="str">
        <f>T("DIESEL                                            ")</f>
        <v xml:space="preserve">DIESEL                                            </v>
      </c>
      <c r="I13485">
        <v>1</v>
      </c>
    </row>
    <row r="13486" spans="1:9">
      <c r="A13486" t="str">
        <f>T("2018")</f>
        <v>2018</v>
      </c>
      <c r="B13486" t="str">
        <f>T("FISICO                                            ")</f>
        <v xml:space="preserve">FISICO                                            </v>
      </c>
      <c r="C13486" t="str">
        <f>T("SAN BLAS-CANILLEJAS ")</f>
        <v xml:space="preserve">SAN BLAS-CANILLEJAS </v>
      </c>
      <c r="D13486" t="str">
        <f>T("AMPOSTA             ")</f>
        <v xml:space="preserve">AMPOSTA             </v>
      </c>
      <c r="E13486" t="str">
        <f>T("TU ")</f>
        <v xml:space="preserve">TU </v>
      </c>
      <c r="F13486" t="str">
        <f>T("TURISMOS       ")</f>
        <v xml:space="preserve">TURISMOS       </v>
      </c>
      <c r="G13486" t="str">
        <f>T("De menos de 8 CABALLOS FISCALES                   ")</f>
        <v xml:space="preserve">De menos de 8 CABALLOS FISCALES                   </v>
      </c>
      <c r="H13486" t="str">
        <f>T("DIESEL                                            ")</f>
        <v xml:space="preserve">DIESEL                                            </v>
      </c>
      <c r="I13486">
        <v>2</v>
      </c>
    </row>
    <row r="13487" spans="1:9">
      <c r="A13487" t="str">
        <f>T("2018")</f>
        <v>2018</v>
      </c>
      <c r="B13487" t="str">
        <f>T("FISICO                                            ")</f>
        <v xml:space="preserve">FISICO                                            </v>
      </c>
      <c r="C13487" t="str">
        <f>T("SAN BLAS-CANILLEJAS ")</f>
        <v xml:space="preserve">SAN BLAS-CANILLEJAS </v>
      </c>
      <c r="D13487" t="str">
        <f>T("AMPOSTA             ")</f>
        <v xml:space="preserve">AMPOSTA             </v>
      </c>
      <c r="E13487" t="str">
        <f>T("TU ")</f>
        <v xml:space="preserve">TU </v>
      </c>
      <c r="F13487" t="str">
        <f>T("TURISMOS       ")</f>
        <v xml:space="preserve">TURISMOS       </v>
      </c>
      <c r="G13487" t="str">
        <f>T("De 8 a 11,99 CABALLOS FISCALES                    ")</f>
        <v xml:space="preserve">De 8 a 11,99 CABALLOS FISCALES                    </v>
      </c>
      <c r="H13487" t="str">
        <f>T("DIESEL                                            ")</f>
        <v xml:space="preserve">DIESEL                                            </v>
      </c>
      <c r="I13487">
        <v>483</v>
      </c>
    </row>
    <row r="13488" spans="1:9">
      <c r="A13488" t="str">
        <f>T("2018")</f>
        <v>2018</v>
      </c>
      <c r="B13488" t="str">
        <f>T("FISICO                                            ")</f>
        <v xml:space="preserve">FISICO                                            </v>
      </c>
      <c r="C13488" t="str">
        <f>T("SAN BLAS-CANILLEJAS ")</f>
        <v xml:space="preserve">SAN BLAS-CANILLEJAS </v>
      </c>
      <c r="D13488" t="str">
        <f>T("AMPOSTA             ")</f>
        <v xml:space="preserve">AMPOSTA             </v>
      </c>
      <c r="E13488" t="str">
        <f>T("TU ")</f>
        <v xml:space="preserve">TU </v>
      </c>
      <c r="F13488" t="str">
        <f>T("TURISMOS       ")</f>
        <v xml:space="preserve">TURISMOS       </v>
      </c>
      <c r="G13488" t="str">
        <f>T("De 12 a 15,99 CABALLOS FISCALES                   ")</f>
        <v xml:space="preserve">De 12 a 15,99 CABALLOS FISCALES                   </v>
      </c>
      <c r="H13488" t="str">
        <f>T("DIESEL                                            ")</f>
        <v xml:space="preserve">DIESEL                                            </v>
      </c>
      <c r="I13488">
        <v>867</v>
      </c>
    </row>
    <row r="13489" spans="1:9">
      <c r="A13489" t="str">
        <f>T("2018")</f>
        <v>2018</v>
      </c>
      <c r="B13489" t="str">
        <f>T("FISICO                                            ")</f>
        <v xml:space="preserve">FISICO                                            </v>
      </c>
      <c r="C13489" t="str">
        <f>T("SAN BLAS-CANILLEJAS ")</f>
        <v xml:space="preserve">SAN BLAS-CANILLEJAS </v>
      </c>
      <c r="D13489" t="str">
        <f>T("AMPOSTA             ")</f>
        <v xml:space="preserve">AMPOSTA             </v>
      </c>
      <c r="E13489" t="str">
        <f>T("TU ")</f>
        <v xml:space="preserve">TU </v>
      </c>
      <c r="F13489" t="str">
        <f>T("TURISMOS       ")</f>
        <v xml:space="preserve">TURISMOS       </v>
      </c>
      <c r="G13489" t="str">
        <f>T("De 16 a 19,99 CABALLOS FISCALES                   ")</f>
        <v xml:space="preserve">De 16 a 19,99 CABALLOS FISCALES                   </v>
      </c>
      <c r="H13489" t="str">
        <f>T("DIESEL                                            ")</f>
        <v xml:space="preserve">DIESEL                                            </v>
      </c>
      <c r="I13489">
        <v>48</v>
      </c>
    </row>
    <row r="13490" spans="1:9">
      <c r="A13490" t="str">
        <f>T("2018")</f>
        <v>2018</v>
      </c>
      <c r="B13490" t="str">
        <f>T("FISICO                                            ")</f>
        <v xml:space="preserve">FISICO                                            </v>
      </c>
      <c r="C13490" t="str">
        <f>T("SAN BLAS-CANILLEJAS ")</f>
        <v xml:space="preserve">SAN BLAS-CANILLEJAS </v>
      </c>
      <c r="D13490" t="str">
        <f>T("AMPOSTA             ")</f>
        <v xml:space="preserve">AMPOSTA             </v>
      </c>
      <c r="E13490" t="str">
        <f>T("TU ")</f>
        <v xml:space="preserve">TU </v>
      </c>
      <c r="F13490" t="str">
        <f>T("TURISMOS       ")</f>
        <v xml:space="preserve">TURISMOS       </v>
      </c>
      <c r="G13490" t="str">
        <f>T("De 20 CABALLOS FISCALES en adelante               ")</f>
        <v xml:space="preserve">De 20 CABALLOS FISCALES en adelante               </v>
      </c>
      <c r="H13490" t="str">
        <f>T("DIESEL                                            ")</f>
        <v xml:space="preserve">DIESEL                                            </v>
      </c>
      <c r="I13490">
        <v>2</v>
      </c>
    </row>
    <row r="13491" spans="1:9">
      <c r="A13491" t="str">
        <f>T("2018")</f>
        <v>2018</v>
      </c>
      <c r="B13491" t="str">
        <f>T("FISICO                                            ")</f>
        <v xml:space="preserve">FISICO                                            </v>
      </c>
      <c r="C13491" t="str">
        <f>T("SAN BLAS-CANILLEJAS ")</f>
        <v xml:space="preserve">SAN BLAS-CANILLEJAS </v>
      </c>
      <c r="D13491" t="str">
        <f>T("ARCOS               ")</f>
        <v xml:space="preserve">ARCOS               </v>
      </c>
      <c r="E13491" t="str">
        <f>T("TU ")</f>
        <v xml:space="preserve">TU </v>
      </c>
      <c r="F13491" t="str">
        <f>T("TURISMOS       ")</f>
        <v xml:space="preserve">TURISMOS       </v>
      </c>
      <c r="G13491" t="str">
        <f>T("De menos de 8 CABALLOS FISCALES                   ")</f>
        <v xml:space="preserve">De menos de 8 CABALLOS FISCALES                   </v>
      </c>
      <c r="H13491" t="str">
        <f>T("DIESEL                                            ")</f>
        <v xml:space="preserve">DIESEL                                            </v>
      </c>
      <c r="I13491">
        <v>5</v>
      </c>
    </row>
    <row r="13492" spans="1:9">
      <c r="A13492" t="str">
        <f>T("2018")</f>
        <v>2018</v>
      </c>
      <c r="B13492" t="str">
        <f>T("FISICO                                            ")</f>
        <v xml:space="preserve">FISICO                                            </v>
      </c>
      <c r="C13492" t="str">
        <f>T("SAN BLAS-CANILLEJAS ")</f>
        <v xml:space="preserve">SAN BLAS-CANILLEJAS </v>
      </c>
      <c r="D13492" t="str">
        <f>T("ARCOS               ")</f>
        <v xml:space="preserve">ARCOS               </v>
      </c>
      <c r="E13492" t="str">
        <f>T("TU ")</f>
        <v xml:space="preserve">TU </v>
      </c>
      <c r="F13492" t="str">
        <f>T("TURISMOS       ")</f>
        <v xml:space="preserve">TURISMOS       </v>
      </c>
      <c r="G13492" t="str">
        <f>T("De 8 a 11,99 CABALLOS FISCALES                    ")</f>
        <v xml:space="preserve">De 8 a 11,99 CABALLOS FISCALES                    </v>
      </c>
      <c r="H13492" t="str">
        <f>T("DIESEL                                            ")</f>
        <v xml:space="preserve">DIESEL                                            </v>
      </c>
      <c r="I13492" s="1">
        <v>1674</v>
      </c>
    </row>
    <row r="13493" spans="1:9">
      <c r="A13493" t="str">
        <f>T("2018")</f>
        <v>2018</v>
      </c>
      <c r="B13493" t="str">
        <f>T("FISICO                                            ")</f>
        <v xml:space="preserve">FISICO                                            </v>
      </c>
      <c r="C13493" t="str">
        <f>T("SAN BLAS-CANILLEJAS ")</f>
        <v xml:space="preserve">SAN BLAS-CANILLEJAS </v>
      </c>
      <c r="D13493" t="str">
        <f>T("ARCOS               ")</f>
        <v xml:space="preserve">ARCOS               </v>
      </c>
      <c r="E13493" t="str">
        <f>T("TU ")</f>
        <v xml:space="preserve">TU </v>
      </c>
      <c r="F13493" t="str">
        <f>T("TURISMOS       ")</f>
        <v xml:space="preserve">TURISMOS       </v>
      </c>
      <c r="G13493" t="str">
        <f>T("De 12 a 15,99 CABALLOS FISCALES                   ")</f>
        <v xml:space="preserve">De 12 a 15,99 CABALLOS FISCALES                   </v>
      </c>
      <c r="H13493" t="str">
        <f>T("DIESEL                                            ")</f>
        <v xml:space="preserve">DIESEL                                            </v>
      </c>
      <c r="I13493" s="1">
        <v>2931</v>
      </c>
    </row>
    <row r="13494" spans="1:9">
      <c r="A13494" t="str">
        <f>T("2018")</f>
        <v>2018</v>
      </c>
      <c r="B13494" t="str">
        <f>T("FISICO                                            ")</f>
        <v xml:space="preserve">FISICO                                            </v>
      </c>
      <c r="C13494" t="str">
        <f>T("SAN BLAS-CANILLEJAS ")</f>
        <v xml:space="preserve">SAN BLAS-CANILLEJAS </v>
      </c>
      <c r="D13494" t="str">
        <f>T("ARCOS               ")</f>
        <v xml:space="preserve">ARCOS               </v>
      </c>
      <c r="E13494" t="str">
        <f>T("TU ")</f>
        <v xml:space="preserve">TU </v>
      </c>
      <c r="F13494" t="str">
        <f>T("TURISMOS       ")</f>
        <v xml:space="preserve">TURISMOS       </v>
      </c>
      <c r="G13494" t="str">
        <f>T("De 16 a 19,99 CABALLOS FISCALES                   ")</f>
        <v xml:space="preserve">De 16 a 19,99 CABALLOS FISCALES                   </v>
      </c>
      <c r="H13494" t="str">
        <f>T("DIESEL                                            ")</f>
        <v xml:space="preserve">DIESEL                                            </v>
      </c>
      <c r="I13494">
        <v>181</v>
      </c>
    </row>
    <row r="13495" spans="1:9">
      <c r="A13495" t="str">
        <f>T("2018")</f>
        <v>2018</v>
      </c>
      <c r="B13495" t="str">
        <f>T("FISICO                                            ")</f>
        <v xml:space="preserve">FISICO                                            </v>
      </c>
      <c r="C13495" t="str">
        <f>T("SAN BLAS-CANILLEJAS ")</f>
        <v xml:space="preserve">SAN BLAS-CANILLEJAS </v>
      </c>
      <c r="D13495" t="str">
        <f>T("ARCOS               ")</f>
        <v xml:space="preserve">ARCOS               </v>
      </c>
      <c r="E13495" t="str">
        <f>T("TU ")</f>
        <v xml:space="preserve">TU </v>
      </c>
      <c r="F13495" t="str">
        <f>T("TURISMOS       ")</f>
        <v xml:space="preserve">TURISMOS       </v>
      </c>
      <c r="G13495" t="str">
        <f>T("De 20 CABALLOS FISCALES en adelante               ")</f>
        <v xml:space="preserve">De 20 CABALLOS FISCALES en adelante               </v>
      </c>
      <c r="H13495" t="str">
        <f>T("DIESEL                                            ")</f>
        <v xml:space="preserve">DIESEL                                            </v>
      </c>
      <c r="I13495">
        <v>8</v>
      </c>
    </row>
    <row r="13496" spans="1:9">
      <c r="A13496" t="str">
        <f>T("2018")</f>
        <v>2018</v>
      </c>
      <c r="B13496" t="str">
        <f>T("FISICO                                            ")</f>
        <v xml:space="preserve">FISICO                                            </v>
      </c>
      <c r="C13496" t="str">
        <f>T("SAN BLAS-CANILLEJAS ")</f>
        <v xml:space="preserve">SAN BLAS-CANILLEJAS </v>
      </c>
      <c r="D13496" t="str">
        <f>T("ROSAS               ")</f>
        <v xml:space="preserve">ROSAS               </v>
      </c>
      <c r="E13496" t="str">
        <f>T("TU ")</f>
        <v xml:space="preserve">TU </v>
      </c>
      <c r="F13496" t="str">
        <f>T("TURISMOS       ")</f>
        <v xml:space="preserve">TURISMOS       </v>
      </c>
      <c r="G13496" t="str">
        <f>T("De menos de 8 CABALLOS FISCALES                   ")</f>
        <v xml:space="preserve">De menos de 8 CABALLOS FISCALES                   </v>
      </c>
      <c r="H13496" t="str">
        <f>T("DIESEL                                            ")</f>
        <v xml:space="preserve">DIESEL                                            </v>
      </c>
      <c r="I13496">
        <v>5</v>
      </c>
    </row>
    <row r="13497" spans="1:9">
      <c r="A13497" t="str">
        <f>T("2018")</f>
        <v>2018</v>
      </c>
      <c r="B13497" t="str">
        <f>T("FISICO                                            ")</f>
        <v xml:space="preserve">FISICO                                            </v>
      </c>
      <c r="C13497" t="str">
        <f>T("SAN BLAS-CANILLEJAS ")</f>
        <v xml:space="preserve">SAN BLAS-CANILLEJAS </v>
      </c>
      <c r="D13497" t="str">
        <f>T("ROSAS               ")</f>
        <v xml:space="preserve">ROSAS               </v>
      </c>
      <c r="E13497" t="str">
        <f>T("TU ")</f>
        <v xml:space="preserve">TU </v>
      </c>
      <c r="F13497" t="str">
        <f>T("TURISMOS       ")</f>
        <v xml:space="preserve">TURISMOS       </v>
      </c>
      <c r="G13497" t="str">
        <f>T("De 8 a 11,99 CABALLOS FISCALES                    ")</f>
        <v xml:space="preserve">De 8 a 11,99 CABALLOS FISCALES                    </v>
      </c>
      <c r="H13497" t="str">
        <f>T("DIESEL                                            ")</f>
        <v xml:space="preserve">DIESEL                                            </v>
      </c>
      <c r="I13497" s="1">
        <v>2694</v>
      </c>
    </row>
    <row r="13498" spans="1:9">
      <c r="A13498" t="str">
        <f>T("2018")</f>
        <v>2018</v>
      </c>
      <c r="B13498" t="str">
        <f>T("FISICO                                            ")</f>
        <v xml:space="preserve">FISICO                                            </v>
      </c>
      <c r="C13498" t="str">
        <f>T("SAN BLAS-CANILLEJAS ")</f>
        <v xml:space="preserve">SAN BLAS-CANILLEJAS </v>
      </c>
      <c r="D13498" t="str">
        <f>T("ROSAS               ")</f>
        <v xml:space="preserve">ROSAS               </v>
      </c>
      <c r="E13498" t="str">
        <f>T("TU ")</f>
        <v xml:space="preserve">TU </v>
      </c>
      <c r="F13498" t="str">
        <f>T("TURISMOS       ")</f>
        <v xml:space="preserve">TURISMOS       </v>
      </c>
      <c r="G13498" t="str">
        <f>T("De 12 a 15,99 CABALLOS FISCALES                   ")</f>
        <v xml:space="preserve">De 12 a 15,99 CABALLOS FISCALES                   </v>
      </c>
      <c r="H13498" t="str">
        <f>T("DIESEL                                            ")</f>
        <v xml:space="preserve">DIESEL                                            </v>
      </c>
      <c r="I13498" s="1">
        <v>5097</v>
      </c>
    </row>
    <row r="13499" spans="1:9">
      <c r="A13499" t="str">
        <f>T("2018")</f>
        <v>2018</v>
      </c>
      <c r="B13499" t="str">
        <f>T("FISICO                                            ")</f>
        <v xml:space="preserve">FISICO                                            </v>
      </c>
      <c r="C13499" t="str">
        <f>T("SAN BLAS-CANILLEJAS ")</f>
        <v xml:space="preserve">SAN BLAS-CANILLEJAS </v>
      </c>
      <c r="D13499" t="str">
        <f>T("ROSAS               ")</f>
        <v xml:space="preserve">ROSAS               </v>
      </c>
      <c r="E13499" t="str">
        <f>T("TU ")</f>
        <v xml:space="preserve">TU </v>
      </c>
      <c r="F13499" t="str">
        <f>T("TURISMOS       ")</f>
        <v xml:space="preserve">TURISMOS       </v>
      </c>
      <c r="G13499" t="str">
        <f>T("De 16 a 19,99 CABALLOS FISCALES                   ")</f>
        <v xml:space="preserve">De 16 a 19,99 CABALLOS FISCALES                   </v>
      </c>
      <c r="H13499" t="str">
        <f>T("DIESEL                                            ")</f>
        <v xml:space="preserve">DIESEL                                            </v>
      </c>
      <c r="I13499">
        <v>371</v>
      </c>
    </row>
    <row r="13500" spans="1:9">
      <c r="A13500" t="str">
        <f>T("2018")</f>
        <v>2018</v>
      </c>
      <c r="B13500" t="str">
        <f>T("FISICO                                            ")</f>
        <v xml:space="preserve">FISICO                                            </v>
      </c>
      <c r="C13500" t="str">
        <f>T("SAN BLAS-CANILLEJAS ")</f>
        <v xml:space="preserve">SAN BLAS-CANILLEJAS </v>
      </c>
      <c r="D13500" t="str">
        <f>T("ROSAS               ")</f>
        <v xml:space="preserve">ROSAS               </v>
      </c>
      <c r="E13500" t="str">
        <f>T("TU ")</f>
        <v xml:space="preserve">TU </v>
      </c>
      <c r="F13500" t="str">
        <f>T("TURISMOS       ")</f>
        <v xml:space="preserve">TURISMOS       </v>
      </c>
      <c r="G13500" t="str">
        <f>T("De 20 CABALLOS FISCALES en adelante               ")</f>
        <v xml:space="preserve">De 20 CABALLOS FISCALES en adelante               </v>
      </c>
      <c r="H13500" t="str">
        <f>T("DIESEL                                            ")</f>
        <v xml:space="preserve">DIESEL                                            </v>
      </c>
      <c r="I13500">
        <v>16</v>
      </c>
    </row>
    <row r="13501" spans="1:9">
      <c r="A13501" t="str">
        <f>T("2018")</f>
        <v>2018</v>
      </c>
      <c r="B13501" t="str">
        <f>T("FISICO                                            ")</f>
        <v xml:space="preserve">FISICO                                            </v>
      </c>
      <c r="C13501" t="str">
        <f>T("SAN BLAS-CANILLEJAS ")</f>
        <v xml:space="preserve">SAN BLAS-CANILLEJAS </v>
      </c>
      <c r="D13501" t="str">
        <f>T("REJAS               ")</f>
        <v xml:space="preserve">REJAS               </v>
      </c>
      <c r="E13501" t="str">
        <f>T("TU ")</f>
        <v xml:space="preserve">TU </v>
      </c>
      <c r="F13501" t="str">
        <f>T("TURISMOS       ")</f>
        <v xml:space="preserve">TURISMOS       </v>
      </c>
      <c r="G13501" t="str">
        <f>T("De menos de 8 CABALLOS FISCALES                   ")</f>
        <v xml:space="preserve">De menos de 8 CABALLOS FISCALES                   </v>
      </c>
      <c r="H13501" t="str">
        <f>T("DIESEL                                            ")</f>
        <v xml:space="preserve">DIESEL                                            </v>
      </c>
      <c r="I13501">
        <v>2</v>
      </c>
    </row>
    <row r="13502" spans="1:9">
      <c r="A13502" t="str">
        <f>T("2018")</f>
        <v>2018</v>
      </c>
      <c r="B13502" t="str">
        <f>T("FISICO                                            ")</f>
        <v xml:space="preserve">FISICO                                            </v>
      </c>
      <c r="C13502" t="str">
        <f>T("SAN BLAS-CANILLEJAS ")</f>
        <v xml:space="preserve">SAN BLAS-CANILLEJAS </v>
      </c>
      <c r="D13502" t="str">
        <f>T("REJAS               ")</f>
        <v xml:space="preserve">REJAS               </v>
      </c>
      <c r="E13502" t="str">
        <f>T("TU ")</f>
        <v xml:space="preserve">TU </v>
      </c>
      <c r="F13502" t="str">
        <f>T("TURISMOS       ")</f>
        <v xml:space="preserve">TURISMOS       </v>
      </c>
      <c r="G13502" t="str">
        <f>T("De 8 a 11,99 CABALLOS FISCALES                    ")</f>
        <v xml:space="preserve">De 8 a 11,99 CABALLOS FISCALES                    </v>
      </c>
      <c r="H13502" t="str">
        <f>T("DIESEL                                            ")</f>
        <v xml:space="preserve">DIESEL                                            </v>
      </c>
      <c r="I13502" s="1">
        <v>1055</v>
      </c>
    </row>
    <row r="13503" spans="1:9">
      <c r="A13503" t="str">
        <f>T("2018")</f>
        <v>2018</v>
      </c>
      <c r="B13503" t="str">
        <f>T("FISICO                                            ")</f>
        <v xml:space="preserve">FISICO                                            </v>
      </c>
      <c r="C13503" t="str">
        <f>T("SAN BLAS-CANILLEJAS ")</f>
        <v xml:space="preserve">SAN BLAS-CANILLEJAS </v>
      </c>
      <c r="D13503" t="str">
        <f>T("REJAS               ")</f>
        <v xml:space="preserve">REJAS               </v>
      </c>
      <c r="E13503" t="str">
        <f>T("TU ")</f>
        <v xml:space="preserve">TU </v>
      </c>
      <c r="F13503" t="str">
        <f>T("TURISMOS       ")</f>
        <v xml:space="preserve">TURISMOS       </v>
      </c>
      <c r="G13503" t="str">
        <f>T("De 12 a 15,99 CABALLOS FISCALES                   ")</f>
        <v xml:space="preserve">De 12 a 15,99 CABALLOS FISCALES                   </v>
      </c>
      <c r="H13503" t="str">
        <f>T("DIESEL                                            ")</f>
        <v xml:space="preserve">DIESEL                                            </v>
      </c>
      <c r="I13503" s="1">
        <v>1950</v>
      </c>
    </row>
    <row r="13504" spans="1:9">
      <c r="A13504" t="str">
        <f>T("2018")</f>
        <v>2018</v>
      </c>
      <c r="B13504" t="str">
        <f>T("FISICO                                            ")</f>
        <v xml:space="preserve">FISICO                                            </v>
      </c>
      <c r="C13504" t="str">
        <f>T("SAN BLAS-CANILLEJAS ")</f>
        <v xml:space="preserve">SAN BLAS-CANILLEJAS </v>
      </c>
      <c r="D13504" t="str">
        <f>T("REJAS               ")</f>
        <v xml:space="preserve">REJAS               </v>
      </c>
      <c r="E13504" t="str">
        <f>T("TU ")</f>
        <v xml:space="preserve">TU </v>
      </c>
      <c r="F13504" t="str">
        <f>T("TURISMOS       ")</f>
        <v xml:space="preserve">TURISMOS       </v>
      </c>
      <c r="G13504" t="str">
        <f>T("De 16 a 19,99 CABALLOS FISCALES                   ")</f>
        <v xml:space="preserve">De 16 a 19,99 CABALLOS FISCALES                   </v>
      </c>
      <c r="H13504" t="str">
        <f>T("DIESEL                                            ")</f>
        <v xml:space="preserve">DIESEL                                            </v>
      </c>
      <c r="I13504">
        <v>216</v>
      </c>
    </row>
    <row r="13505" spans="1:9">
      <c r="A13505" t="str">
        <f>T("2018")</f>
        <v>2018</v>
      </c>
      <c r="B13505" t="str">
        <f>T("FISICO                                            ")</f>
        <v xml:space="preserve">FISICO                                            </v>
      </c>
      <c r="C13505" t="str">
        <f>T("SAN BLAS-CANILLEJAS ")</f>
        <v xml:space="preserve">SAN BLAS-CANILLEJAS </v>
      </c>
      <c r="D13505" t="str">
        <f>T("REJAS               ")</f>
        <v xml:space="preserve">REJAS               </v>
      </c>
      <c r="E13505" t="str">
        <f>T("TU ")</f>
        <v xml:space="preserve">TU </v>
      </c>
      <c r="F13505" t="str">
        <f>T("TURISMOS       ")</f>
        <v xml:space="preserve">TURISMOS       </v>
      </c>
      <c r="G13505" t="str">
        <f>T("De 20 CABALLOS FISCALES en adelante               ")</f>
        <v xml:space="preserve">De 20 CABALLOS FISCALES en adelante               </v>
      </c>
      <c r="H13505" t="str">
        <f>T("DIESEL                                            ")</f>
        <v xml:space="preserve">DIESEL                                            </v>
      </c>
      <c r="I13505">
        <v>8</v>
      </c>
    </row>
    <row r="13506" spans="1:9">
      <c r="A13506" t="str">
        <f>T("2018")</f>
        <v>2018</v>
      </c>
      <c r="B13506" t="str">
        <f>T("FISICO                                            ")</f>
        <v xml:space="preserve">FISICO                                            </v>
      </c>
      <c r="C13506" t="str">
        <f>T("SAN BLAS-CANILLEJAS ")</f>
        <v xml:space="preserve">SAN BLAS-CANILLEJAS </v>
      </c>
      <c r="D13506" t="str">
        <f>T("CANILLEJAS          ")</f>
        <v xml:space="preserve">CANILLEJAS          </v>
      </c>
      <c r="E13506" t="str">
        <f>T("TU ")</f>
        <v xml:space="preserve">TU </v>
      </c>
      <c r="F13506" t="str">
        <f>T("TURISMOS       ")</f>
        <v xml:space="preserve">TURISMOS       </v>
      </c>
      <c r="G13506" t="str">
        <f>T("De menos de 8 CABALLOS FISCALES                   ")</f>
        <v xml:space="preserve">De menos de 8 CABALLOS FISCALES                   </v>
      </c>
      <c r="H13506" t="str">
        <f>T("DIESEL                                            ")</f>
        <v xml:space="preserve">DIESEL                                            </v>
      </c>
      <c r="I13506">
        <v>3</v>
      </c>
    </row>
    <row r="13507" spans="1:9">
      <c r="A13507" t="str">
        <f>T("2018")</f>
        <v>2018</v>
      </c>
      <c r="B13507" t="str">
        <f>T("FISICO                                            ")</f>
        <v xml:space="preserve">FISICO                                            </v>
      </c>
      <c r="C13507" t="str">
        <f>T("SAN BLAS-CANILLEJAS ")</f>
        <v xml:space="preserve">SAN BLAS-CANILLEJAS </v>
      </c>
      <c r="D13507" t="str">
        <f>T("CANILLEJAS          ")</f>
        <v xml:space="preserve">CANILLEJAS          </v>
      </c>
      <c r="E13507" t="str">
        <f>T("TU ")</f>
        <v xml:space="preserve">TU </v>
      </c>
      <c r="F13507" t="str">
        <f>T("TURISMOS       ")</f>
        <v xml:space="preserve">TURISMOS       </v>
      </c>
      <c r="G13507" t="str">
        <f>T("De 8 a 11,99 CABALLOS FISCALES                    ")</f>
        <v xml:space="preserve">De 8 a 11,99 CABALLOS FISCALES                    </v>
      </c>
      <c r="H13507" t="str">
        <f>T("DIESEL                                            ")</f>
        <v xml:space="preserve">DIESEL                                            </v>
      </c>
      <c r="I13507" s="1">
        <v>2050</v>
      </c>
    </row>
    <row r="13508" spans="1:9">
      <c r="A13508" t="str">
        <f>T("2018")</f>
        <v>2018</v>
      </c>
      <c r="B13508" t="str">
        <f>T("FISICO                                            ")</f>
        <v xml:space="preserve">FISICO                                            </v>
      </c>
      <c r="C13508" t="str">
        <f>T("SAN BLAS-CANILLEJAS ")</f>
        <v xml:space="preserve">SAN BLAS-CANILLEJAS </v>
      </c>
      <c r="D13508" t="str">
        <f>T("CANILLEJAS          ")</f>
        <v xml:space="preserve">CANILLEJAS          </v>
      </c>
      <c r="E13508" t="str">
        <f>T("TU ")</f>
        <v xml:space="preserve">TU </v>
      </c>
      <c r="F13508" t="str">
        <f>T("TURISMOS       ")</f>
        <v xml:space="preserve">TURISMOS       </v>
      </c>
      <c r="G13508" t="str">
        <f>T("De 12 a 15,99 CABALLOS FISCALES                   ")</f>
        <v xml:space="preserve">De 12 a 15,99 CABALLOS FISCALES                   </v>
      </c>
      <c r="H13508" t="str">
        <f>T("DIESEL                                            ")</f>
        <v xml:space="preserve">DIESEL                                            </v>
      </c>
      <c r="I13508" s="1">
        <v>3858</v>
      </c>
    </row>
    <row r="13509" spans="1:9">
      <c r="A13509" t="str">
        <f>T("2018")</f>
        <v>2018</v>
      </c>
      <c r="B13509" t="str">
        <f>T("FISICO                                            ")</f>
        <v xml:space="preserve">FISICO                                            </v>
      </c>
      <c r="C13509" t="str">
        <f>T("SAN BLAS-CANILLEJAS ")</f>
        <v xml:space="preserve">SAN BLAS-CANILLEJAS </v>
      </c>
      <c r="D13509" t="str">
        <f>T("CANILLEJAS          ")</f>
        <v xml:space="preserve">CANILLEJAS          </v>
      </c>
      <c r="E13509" t="str">
        <f>T("TU ")</f>
        <v xml:space="preserve">TU </v>
      </c>
      <c r="F13509" t="str">
        <f>T("TURISMOS       ")</f>
        <v xml:space="preserve">TURISMOS       </v>
      </c>
      <c r="G13509" t="str">
        <f>T("De 16 a 19,99 CABALLOS FISCALES                   ")</f>
        <v xml:space="preserve">De 16 a 19,99 CABALLOS FISCALES                   </v>
      </c>
      <c r="H13509" t="str">
        <f>T("DIESEL                                            ")</f>
        <v xml:space="preserve">DIESEL                                            </v>
      </c>
      <c r="I13509">
        <v>294</v>
      </c>
    </row>
    <row r="13510" spans="1:9">
      <c r="A13510" t="str">
        <f>T("2018")</f>
        <v>2018</v>
      </c>
      <c r="B13510" t="str">
        <f>T("FISICO                                            ")</f>
        <v xml:space="preserve">FISICO                                            </v>
      </c>
      <c r="C13510" t="str">
        <f>T("SAN BLAS-CANILLEJAS ")</f>
        <v xml:space="preserve">SAN BLAS-CANILLEJAS </v>
      </c>
      <c r="D13510" t="str">
        <f>T("CANILLEJAS          ")</f>
        <v xml:space="preserve">CANILLEJAS          </v>
      </c>
      <c r="E13510" t="str">
        <f>T("TU ")</f>
        <v xml:space="preserve">TU </v>
      </c>
      <c r="F13510" t="str">
        <f>T("TURISMOS       ")</f>
        <v xml:space="preserve">TURISMOS       </v>
      </c>
      <c r="G13510" t="str">
        <f>T("De 20 CABALLOS FISCALES en adelante               ")</f>
        <v xml:space="preserve">De 20 CABALLOS FISCALES en adelante               </v>
      </c>
      <c r="H13510" t="str">
        <f>T("DIESEL                                            ")</f>
        <v xml:space="preserve">DIESEL                                            </v>
      </c>
      <c r="I13510">
        <v>12</v>
      </c>
    </row>
    <row r="13511" spans="1:9">
      <c r="A13511" t="str">
        <f>T("2018")</f>
        <v>2018</v>
      </c>
      <c r="B13511" t="str">
        <f>T("FISICO                                            ")</f>
        <v xml:space="preserve">FISICO                                            </v>
      </c>
      <c r="C13511" t="str">
        <f>T("SAN BLAS-CANILLEJAS ")</f>
        <v xml:space="preserve">SAN BLAS-CANILLEJAS </v>
      </c>
      <c r="D13511" t="str">
        <f>T("EL SALVADOR         ")</f>
        <v xml:space="preserve">EL SALVADOR         </v>
      </c>
      <c r="E13511" t="str">
        <f>T("TU ")</f>
        <v xml:space="preserve">TU </v>
      </c>
      <c r="F13511" t="str">
        <f>T("TURISMOS       ")</f>
        <v xml:space="preserve">TURISMOS       </v>
      </c>
      <c r="G13511" t="str">
        <f>T("De menos de 8 CABALLOS FISCALES                   ")</f>
        <v xml:space="preserve">De menos de 8 CABALLOS FISCALES                   </v>
      </c>
      <c r="H13511" t="str">
        <f>T("DIESEL                                            ")</f>
        <v xml:space="preserve">DIESEL                                            </v>
      </c>
      <c r="I13511">
        <v>2</v>
      </c>
    </row>
    <row r="13512" spans="1:9">
      <c r="A13512" t="str">
        <f>T("2018")</f>
        <v>2018</v>
      </c>
      <c r="B13512" t="str">
        <f>T("FISICO                                            ")</f>
        <v xml:space="preserve">FISICO                                            </v>
      </c>
      <c r="C13512" t="str">
        <f>T("SAN BLAS-CANILLEJAS ")</f>
        <v xml:space="preserve">SAN BLAS-CANILLEJAS </v>
      </c>
      <c r="D13512" t="str">
        <f>T("EL SALVADOR         ")</f>
        <v xml:space="preserve">EL SALVADOR         </v>
      </c>
      <c r="E13512" t="str">
        <f>T("TU ")</f>
        <v xml:space="preserve">TU </v>
      </c>
      <c r="F13512" t="str">
        <f>T("TURISMOS       ")</f>
        <v xml:space="preserve">TURISMOS       </v>
      </c>
      <c r="G13512" t="str">
        <f>T("De 8 a 11,99 CABALLOS FISCALES                    ")</f>
        <v xml:space="preserve">De 8 a 11,99 CABALLOS FISCALES                    </v>
      </c>
      <c r="H13512" t="str">
        <f>T("DIESEL                                            ")</f>
        <v xml:space="preserve">DIESEL                                            </v>
      </c>
      <c r="I13512">
        <v>749</v>
      </c>
    </row>
    <row r="13513" spans="1:9">
      <c r="A13513" t="str">
        <f>T("2018")</f>
        <v>2018</v>
      </c>
      <c r="B13513" t="str">
        <f>T("FISICO                                            ")</f>
        <v xml:space="preserve">FISICO                                            </v>
      </c>
      <c r="C13513" t="str">
        <f>T("SAN BLAS-CANILLEJAS ")</f>
        <v xml:space="preserve">SAN BLAS-CANILLEJAS </v>
      </c>
      <c r="D13513" t="str">
        <f>T("EL SALVADOR         ")</f>
        <v xml:space="preserve">EL SALVADOR         </v>
      </c>
      <c r="E13513" t="str">
        <f>T("TU ")</f>
        <v xml:space="preserve">TU </v>
      </c>
      <c r="F13513" t="str">
        <f>T("TURISMOS       ")</f>
        <v xml:space="preserve">TURISMOS       </v>
      </c>
      <c r="G13513" t="str">
        <f>T("De 12 a 15,99 CABALLOS FISCALES                   ")</f>
        <v xml:space="preserve">De 12 a 15,99 CABALLOS FISCALES                   </v>
      </c>
      <c r="H13513" t="str">
        <f>T("DIESEL                                            ")</f>
        <v xml:space="preserve">DIESEL                                            </v>
      </c>
      <c r="I13513" s="1">
        <v>1444</v>
      </c>
    </row>
    <row r="13514" spans="1:9">
      <c r="A13514" t="str">
        <f>T("2018")</f>
        <v>2018</v>
      </c>
      <c r="B13514" t="str">
        <f>T("FISICO                                            ")</f>
        <v xml:space="preserve">FISICO                                            </v>
      </c>
      <c r="C13514" t="str">
        <f>T("SAN BLAS-CANILLEJAS ")</f>
        <v xml:space="preserve">SAN BLAS-CANILLEJAS </v>
      </c>
      <c r="D13514" t="str">
        <f>T("EL SALVADOR         ")</f>
        <v xml:space="preserve">EL SALVADOR         </v>
      </c>
      <c r="E13514" t="str">
        <f>T("TU ")</f>
        <v xml:space="preserve">TU </v>
      </c>
      <c r="F13514" t="str">
        <f>T("TURISMOS       ")</f>
        <v xml:space="preserve">TURISMOS       </v>
      </c>
      <c r="G13514" t="str">
        <f>T("De 16 a 19,99 CABALLOS FISCALES                   ")</f>
        <v xml:space="preserve">De 16 a 19,99 CABALLOS FISCALES                   </v>
      </c>
      <c r="H13514" t="str">
        <f>T("DIESEL                                            ")</f>
        <v xml:space="preserve">DIESEL                                            </v>
      </c>
      <c r="I13514">
        <v>246</v>
      </c>
    </row>
    <row r="13515" spans="1:9">
      <c r="A13515" t="str">
        <f>T("2018")</f>
        <v>2018</v>
      </c>
      <c r="B13515" t="str">
        <f>T("FISICO                                            ")</f>
        <v xml:space="preserve">FISICO                                            </v>
      </c>
      <c r="C13515" t="str">
        <f>T("SAN BLAS-CANILLEJAS ")</f>
        <v xml:space="preserve">SAN BLAS-CANILLEJAS </v>
      </c>
      <c r="D13515" t="str">
        <f>T("EL SALVADOR         ")</f>
        <v xml:space="preserve">EL SALVADOR         </v>
      </c>
      <c r="E13515" t="str">
        <f>T("TU ")</f>
        <v xml:space="preserve">TU </v>
      </c>
      <c r="F13515" t="str">
        <f>T("TURISMOS       ")</f>
        <v xml:space="preserve">TURISMOS       </v>
      </c>
      <c r="G13515" t="str">
        <f>T("De 20 CABALLOS FISCALES en adelante               ")</f>
        <v xml:space="preserve">De 20 CABALLOS FISCALES en adelante               </v>
      </c>
      <c r="H13515" t="str">
        <f>T("DIESEL                                            ")</f>
        <v xml:space="preserve">DIESEL                                            </v>
      </c>
      <c r="I13515">
        <v>17</v>
      </c>
    </row>
    <row r="13516" spans="1:9">
      <c r="A13516" t="str">
        <f>T("2018")</f>
        <v>2018</v>
      </c>
      <c r="B13516" t="str">
        <f>T("JURIDICO                                          ")</f>
        <v xml:space="preserve">JURIDICO                                          </v>
      </c>
      <c r="C13516" t="str">
        <f>T("SAN BLAS-CANILLEJAS ")</f>
        <v xml:space="preserve">SAN BLAS-CANILLEJAS </v>
      </c>
      <c r="D13516" t="str">
        <f>T("SIN BARRIO          ")</f>
        <v xml:space="preserve">SIN BARRIO          </v>
      </c>
      <c r="E13516" t="str">
        <f>T("TU ")</f>
        <v xml:space="preserve">TU </v>
      </c>
      <c r="F13516" t="str">
        <f>T("TURISMOS       ")</f>
        <v xml:space="preserve">TURISMOS       </v>
      </c>
      <c r="G13516" t="str">
        <f>T("De menos de 8 CABALLOS FISCALES                   ")</f>
        <v xml:space="preserve">De menos de 8 CABALLOS FISCALES                   </v>
      </c>
      <c r="H13516" t="str">
        <f>T("DIESEL                                            ")</f>
        <v xml:space="preserve">DIESEL                                            </v>
      </c>
      <c r="I13516">
        <v>1</v>
      </c>
    </row>
    <row r="13517" spans="1:9">
      <c r="A13517" t="str">
        <f>T("2018")</f>
        <v>2018</v>
      </c>
      <c r="B13517" t="str">
        <f>T("JURIDICO                                          ")</f>
        <v xml:space="preserve">JURIDICO                                          </v>
      </c>
      <c r="C13517" t="str">
        <f>T("SAN BLAS-CANILLEJAS ")</f>
        <v xml:space="preserve">SAN BLAS-CANILLEJAS </v>
      </c>
      <c r="D13517" t="str">
        <f>T("SIN BARRIO          ")</f>
        <v xml:space="preserve">SIN BARRIO          </v>
      </c>
      <c r="E13517" t="str">
        <f>T("TU ")</f>
        <v xml:space="preserve">TU </v>
      </c>
      <c r="F13517" t="str">
        <f>T("TURISMOS       ")</f>
        <v xml:space="preserve">TURISMOS       </v>
      </c>
      <c r="G13517" t="str">
        <f>T("De 8 a 11,99 CABALLOS FISCALES                    ")</f>
        <v xml:space="preserve">De 8 a 11,99 CABALLOS FISCALES                    </v>
      </c>
      <c r="H13517" t="str">
        <f>T("DIESEL                                            ")</f>
        <v xml:space="preserve">DIESEL                                            </v>
      </c>
      <c r="I13517">
        <v>3</v>
      </c>
    </row>
    <row r="13518" spans="1:9">
      <c r="A13518" t="str">
        <f>T("2018")</f>
        <v>2018</v>
      </c>
      <c r="B13518" t="str">
        <f>T("JURIDICO                                          ")</f>
        <v xml:space="preserve">JURIDICO                                          </v>
      </c>
      <c r="C13518" t="str">
        <f>T("SAN BLAS-CANILLEJAS ")</f>
        <v xml:space="preserve">SAN BLAS-CANILLEJAS </v>
      </c>
      <c r="D13518" t="str">
        <f>T("SIN BARRIO          ")</f>
        <v xml:space="preserve">SIN BARRIO          </v>
      </c>
      <c r="E13518" t="str">
        <f>T("TU ")</f>
        <v xml:space="preserve">TU </v>
      </c>
      <c r="F13518" t="str">
        <f>T("TURISMOS       ")</f>
        <v xml:space="preserve">TURISMOS       </v>
      </c>
      <c r="G13518" t="str">
        <f>T("De 12 a 15,99 CABALLOS FISCALES                   ")</f>
        <v xml:space="preserve">De 12 a 15,99 CABALLOS FISCALES                   </v>
      </c>
      <c r="H13518" t="str">
        <f>T("DIESEL                                            ")</f>
        <v xml:space="preserve">DIESEL                                            </v>
      </c>
      <c r="I13518">
        <v>9</v>
      </c>
    </row>
    <row r="13519" spans="1:9">
      <c r="A13519" t="str">
        <f>T("2018")</f>
        <v>2018</v>
      </c>
      <c r="B13519" t="str">
        <f>T("JURIDICO                                          ")</f>
        <v xml:space="preserve">JURIDICO                                          </v>
      </c>
      <c r="C13519" t="str">
        <f>T("SAN BLAS-CANILLEJAS ")</f>
        <v xml:space="preserve">SAN BLAS-CANILLEJAS </v>
      </c>
      <c r="D13519" t="str">
        <f>T("SIN BARRIO          ")</f>
        <v xml:space="preserve">SIN BARRIO          </v>
      </c>
      <c r="E13519" t="str">
        <f>T("TU ")</f>
        <v xml:space="preserve">TU </v>
      </c>
      <c r="F13519" t="str">
        <f>T("TURISMOS       ")</f>
        <v xml:space="preserve">TURISMOS       </v>
      </c>
      <c r="G13519" t="str">
        <f>T("De 16 a 19,99 CABALLOS FISCALES                   ")</f>
        <v xml:space="preserve">De 16 a 19,99 CABALLOS FISCALES                   </v>
      </c>
      <c r="H13519" t="str">
        <f>T("DIESEL                                            ")</f>
        <v xml:space="preserve">DIESEL                                            </v>
      </c>
      <c r="I13519">
        <v>1</v>
      </c>
    </row>
    <row r="13520" spans="1:9">
      <c r="A13520" t="str">
        <f>T("2018")</f>
        <v>2018</v>
      </c>
      <c r="B13520" t="str">
        <f>T("JURIDICO                                          ")</f>
        <v xml:space="preserve">JURIDICO                                          </v>
      </c>
      <c r="C13520" t="str">
        <f>T("SAN BLAS-CANILLEJAS ")</f>
        <v xml:space="preserve">SAN BLAS-CANILLEJAS </v>
      </c>
      <c r="D13520" t="str">
        <f>T("SIMANCAS            ")</f>
        <v xml:space="preserve">SIMANCAS            </v>
      </c>
      <c r="E13520" t="str">
        <f>T("TU ")</f>
        <v xml:space="preserve">TU </v>
      </c>
      <c r="F13520" t="str">
        <f>T("TURISMOS       ")</f>
        <v xml:space="preserve">TURISMOS       </v>
      </c>
      <c r="G13520" t="str">
        <f>T("De menos de 8 CABALLOS FISCALES                   ")</f>
        <v xml:space="preserve">De menos de 8 CABALLOS FISCALES                   </v>
      </c>
      <c r="H13520" t="str">
        <f>T("DIESEL                                            ")</f>
        <v xml:space="preserve">DIESEL                                            </v>
      </c>
      <c r="I13520">
        <v>5</v>
      </c>
    </row>
    <row r="13521" spans="1:9">
      <c r="A13521" t="str">
        <f>T("2018")</f>
        <v>2018</v>
      </c>
      <c r="B13521" t="str">
        <f>T("JURIDICO                                          ")</f>
        <v xml:space="preserve">JURIDICO                                          </v>
      </c>
      <c r="C13521" t="str">
        <f>T("SAN BLAS-CANILLEJAS ")</f>
        <v xml:space="preserve">SAN BLAS-CANILLEJAS </v>
      </c>
      <c r="D13521" t="str">
        <f>T("SIMANCAS            ")</f>
        <v xml:space="preserve">SIMANCAS            </v>
      </c>
      <c r="E13521" t="str">
        <f>T("TU ")</f>
        <v xml:space="preserve">TU </v>
      </c>
      <c r="F13521" t="str">
        <f>T("TURISMOS       ")</f>
        <v xml:space="preserve">TURISMOS       </v>
      </c>
      <c r="G13521" t="str">
        <f>T("De 8 a 11,99 CABALLOS FISCALES                    ")</f>
        <v xml:space="preserve">De 8 a 11,99 CABALLOS FISCALES                    </v>
      </c>
      <c r="H13521" t="str">
        <f>T("DIESEL                                            ")</f>
        <v xml:space="preserve">DIESEL                                            </v>
      </c>
      <c r="I13521">
        <v>301</v>
      </c>
    </row>
    <row r="13522" spans="1:9">
      <c r="A13522" t="str">
        <f>T("2018")</f>
        <v>2018</v>
      </c>
      <c r="B13522" t="str">
        <f>T("JURIDICO                                          ")</f>
        <v xml:space="preserve">JURIDICO                                          </v>
      </c>
      <c r="C13522" t="str">
        <f>T("SAN BLAS-CANILLEJAS ")</f>
        <v xml:space="preserve">SAN BLAS-CANILLEJAS </v>
      </c>
      <c r="D13522" t="str">
        <f>T("SIMANCAS            ")</f>
        <v xml:space="preserve">SIMANCAS            </v>
      </c>
      <c r="E13522" t="str">
        <f>T("TU ")</f>
        <v xml:space="preserve">TU </v>
      </c>
      <c r="F13522" t="str">
        <f>T("TURISMOS       ")</f>
        <v xml:space="preserve">TURISMOS       </v>
      </c>
      <c r="G13522" t="str">
        <f>T("De 12 a 15,99 CABALLOS FISCALES                   ")</f>
        <v xml:space="preserve">De 12 a 15,99 CABALLOS FISCALES                   </v>
      </c>
      <c r="H13522" t="str">
        <f>T("DIESEL                                            ")</f>
        <v xml:space="preserve">DIESEL                                            </v>
      </c>
      <c r="I13522">
        <v>571</v>
      </c>
    </row>
    <row r="13523" spans="1:9">
      <c r="A13523" t="str">
        <f>T("2018")</f>
        <v>2018</v>
      </c>
      <c r="B13523" t="str">
        <f>T("JURIDICO                                          ")</f>
        <v xml:space="preserve">JURIDICO                                          </v>
      </c>
      <c r="C13523" t="str">
        <f>T("SAN BLAS-CANILLEJAS ")</f>
        <v xml:space="preserve">SAN BLAS-CANILLEJAS </v>
      </c>
      <c r="D13523" t="str">
        <f>T("SIMANCAS            ")</f>
        <v xml:space="preserve">SIMANCAS            </v>
      </c>
      <c r="E13523" t="str">
        <f>T("TU ")</f>
        <v xml:space="preserve">TU </v>
      </c>
      <c r="F13523" t="str">
        <f>T("TURISMOS       ")</f>
        <v xml:space="preserve">TURISMOS       </v>
      </c>
      <c r="G13523" t="str">
        <f>T("De 16 a 19,99 CABALLOS FISCALES                   ")</f>
        <v xml:space="preserve">De 16 a 19,99 CABALLOS FISCALES                   </v>
      </c>
      <c r="H13523" t="str">
        <f>T("DIESEL                                            ")</f>
        <v xml:space="preserve">DIESEL                                            </v>
      </c>
      <c r="I13523">
        <v>201</v>
      </c>
    </row>
    <row r="13524" spans="1:9">
      <c r="A13524" t="str">
        <f>T("2018")</f>
        <v>2018</v>
      </c>
      <c r="B13524" t="str">
        <f>T("JURIDICO                                          ")</f>
        <v xml:space="preserve">JURIDICO                                          </v>
      </c>
      <c r="C13524" t="str">
        <f>T("SAN BLAS-CANILLEJAS ")</f>
        <v xml:space="preserve">SAN BLAS-CANILLEJAS </v>
      </c>
      <c r="D13524" t="str">
        <f>T("SIMANCAS            ")</f>
        <v xml:space="preserve">SIMANCAS            </v>
      </c>
      <c r="E13524" t="str">
        <f>T("TU ")</f>
        <v xml:space="preserve">TU </v>
      </c>
      <c r="F13524" t="str">
        <f>T("TURISMOS       ")</f>
        <v xml:space="preserve">TURISMOS       </v>
      </c>
      <c r="G13524" t="str">
        <f>T("De 20 CABALLOS FISCALES en adelante               ")</f>
        <v xml:space="preserve">De 20 CABALLOS FISCALES en adelante               </v>
      </c>
      <c r="H13524" t="str">
        <f>T("DIESEL                                            ")</f>
        <v xml:space="preserve">DIESEL                                            </v>
      </c>
      <c r="I13524">
        <v>32</v>
      </c>
    </row>
    <row r="13525" spans="1:9">
      <c r="A13525" t="str">
        <f>T("2018")</f>
        <v>2018</v>
      </c>
      <c r="B13525" t="str">
        <f>T("JURIDICO                                          ")</f>
        <v xml:space="preserve">JURIDICO                                          </v>
      </c>
      <c r="C13525" t="str">
        <f>T("SAN BLAS-CANILLEJAS ")</f>
        <v xml:space="preserve">SAN BLAS-CANILLEJAS </v>
      </c>
      <c r="D13525" t="str">
        <f>T("HELLIN              ")</f>
        <v xml:space="preserve">HELLIN              </v>
      </c>
      <c r="E13525" t="str">
        <f>T("TU ")</f>
        <v xml:space="preserve">TU </v>
      </c>
      <c r="F13525" t="str">
        <f>T("TURISMOS       ")</f>
        <v xml:space="preserve">TURISMOS       </v>
      </c>
      <c r="G13525" t="str">
        <f>T("De 8 a 11,99 CABALLOS FISCALES                    ")</f>
        <v xml:space="preserve">De 8 a 11,99 CABALLOS FISCALES                    </v>
      </c>
      <c r="H13525" t="str">
        <f>T("DIESEL                                            ")</f>
        <v xml:space="preserve">DIESEL                                            </v>
      </c>
      <c r="I13525">
        <v>3</v>
      </c>
    </row>
    <row r="13526" spans="1:9">
      <c r="A13526" t="str">
        <f>T("2018")</f>
        <v>2018</v>
      </c>
      <c r="B13526" t="str">
        <f>T("JURIDICO                                          ")</f>
        <v xml:space="preserve">JURIDICO                                          </v>
      </c>
      <c r="C13526" t="str">
        <f>T("SAN BLAS-CANILLEJAS ")</f>
        <v xml:space="preserve">SAN BLAS-CANILLEJAS </v>
      </c>
      <c r="D13526" t="str">
        <f>T("HELLIN              ")</f>
        <v xml:space="preserve">HELLIN              </v>
      </c>
      <c r="E13526" t="str">
        <f>T("TU ")</f>
        <v xml:space="preserve">TU </v>
      </c>
      <c r="F13526" t="str">
        <f>T("TURISMOS       ")</f>
        <v xml:space="preserve">TURISMOS       </v>
      </c>
      <c r="G13526" t="str">
        <f>T("De 12 a 15,99 CABALLOS FISCALES                   ")</f>
        <v xml:space="preserve">De 12 a 15,99 CABALLOS FISCALES                   </v>
      </c>
      <c r="H13526" t="str">
        <f>T("DIESEL                                            ")</f>
        <v xml:space="preserve">DIESEL                                            </v>
      </c>
      <c r="I13526">
        <v>12</v>
      </c>
    </row>
    <row r="13527" spans="1:9">
      <c r="A13527" t="str">
        <f>T("2018")</f>
        <v>2018</v>
      </c>
      <c r="B13527" t="str">
        <f>T("JURIDICO                                          ")</f>
        <v xml:space="preserve">JURIDICO                                          </v>
      </c>
      <c r="C13527" t="str">
        <f>T("SAN BLAS-CANILLEJAS ")</f>
        <v xml:space="preserve">SAN BLAS-CANILLEJAS </v>
      </c>
      <c r="D13527" t="str">
        <f>T("HELLIN              ")</f>
        <v xml:space="preserve">HELLIN              </v>
      </c>
      <c r="E13527" t="str">
        <f>T("TU ")</f>
        <v xml:space="preserve">TU </v>
      </c>
      <c r="F13527" t="str">
        <f>T("TURISMOS       ")</f>
        <v xml:space="preserve">TURISMOS       </v>
      </c>
      <c r="G13527" t="str">
        <f>T("De 16 a 19,99 CABALLOS FISCALES                   ")</f>
        <v xml:space="preserve">De 16 a 19,99 CABALLOS FISCALES                   </v>
      </c>
      <c r="H13527" t="str">
        <f>T("DIESEL                                            ")</f>
        <v xml:space="preserve">DIESEL                                            </v>
      </c>
      <c r="I13527">
        <v>4</v>
      </c>
    </row>
    <row r="13528" spans="1:9">
      <c r="A13528" t="str">
        <f>T("2018")</f>
        <v>2018</v>
      </c>
      <c r="B13528" t="str">
        <f>T("JURIDICO                                          ")</f>
        <v xml:space="preserve">JURIDICO                                          </v>
      </c>
      <c r="C13528" t="str">
        <f>T("SAN BLAS-CANILLEJAS ")</f>
        <v xml:space="preserve">SAN BLAS-CANILLEJAS </v>
      </c>
      <c r="D13528" t="str">
        <f>T("AMPOSTA             ")</f>
        <v xml:space="preserve">AMPOSTA             </v>
      </c>
      <c r="E13528" t="str">
        <f>T("TU ")</f>
        <v xml:space="preserve">TU </v>
      </c>
      <c r="F13528" t="str">
        <f>T("TURISMOS       ")</f>
        <v xml:space="preserve">TURISMOS       </v>
      </c>
      <c r="G13528" t="str">
        <f>T("De 8 a 11,99 CABALLOS FISCALES                    ")</f>
        <v xml:space="preserve">De 8 a 11,99 CABALLOS FISCALES                    </v>
      </c>
      <c r="H13528" t="str">
        <f>T("DIESEL                                            ")</f>
        <v xml:space="preserve">DIESEL                                            </v>
      </c>
      <c r="I13528">
        <v>9</v>
      </c>
    </row>
    <row r="13529" spans="1:9">
      <c r="A13529" t="str">
        <f>T("2018")</f>
        <v>2018</v>
      </c>
      <c r="B13529" t="str">
        <f>T("JURIDICO                                          ")</f>
        <v xml:space="preserve">JURIDICO                                          </v>
      </c>
      <c r="C13529" t="str">
        <f>T("SAN BLAS-CANILLEJAS ")</f>
        <v xml:space="preserve">SAN BLAS-CANILLEJAS </v>
      </c>
      <c r="D13529" t="str">
        <f>T("AMPOSTA             ")</f>
        <v xml:space="preserve">AMPOSTA             </v>
      </c>
      <c r="E13529" t="str">
        <f>T("TU ")</f>
        <v xml:space="preserve">TU </v>
      </c>
      <c r="F13529" t="str">
        <f>T("TURISMOS       ")</f>
        <v xml:space="preserve">TURISMOS       </v>
      </c>
      <c r="G13529" t="str">
        <f>T("De 12 a 15,99 CABALLOS FISCALES                   ")</f>
        <v xml:space="preserve">De 12 a 15,99 CABALLOS FISCALES                   </v>
      </c>
      <c r="H13529" t="str">
        <f>T("DIESEL                                            ")</f>
        <v xml:space="preserve">DIESEL                                            </v>
      </c>
      <c r="I13529">
        <v>22</v>
      </c>
    </row>
    <row r="13530" spans="1:9">
      <c r="A13530" t="str">
        <f>T("2018")</f>
        <v>2018</v>
      </c>
      <c r="B13530" t="str">
        <f>T("JURIDICO                                          ")</f>
        <v xml:space="preserve">JURIDICO                                          </v>
      </c>
      <c r="C13530" t="str">
        <f>T("SAN BLAS-CANILLEJAS ")</f>
        <v xml:space="preserve">SAN BLAS-CANILLEJAS </v>
      </c>
      <c r="D13530" t="str">
        <f>T("AMPOSTA             ")</f>
        <v xml:space="preserve">AMPOSTA             </v>
      </c>
      <c r="E13530" t="str">
        <f>T("TU ")</f>
        <v xml:space="preserve">TU </v>
      </c>
      <c r="F13530" t="str">
        <f>T("TURISMOS       ")</f>
        <v xml:space="preserve">TURISMOS       </v>
      </c>
      <c r="G13530" t="str">
        <f>T("De 16 a 19,99 CABALLOS FISCALES                   ")</f>
        <v xml:space="preserve">De 16 a 19,99 CABALLOS FISCALES                   </v>
      </c>
      <c r="H13530" t="str">
        <f>T("DIESEL                                            ")</f>
        <v xml:space="preserve">DIESEL                                            </v>
      </c>
      <c r="I13530">
        <v>5</v>
      </c>
    </row>
    <row r="13531" spans="1:9">
      <c r="A13531" t="str">
        <f>T("2018")</f>
        <v>2018</v>
      </c>
      <c r="B13531" t="str">
        <f>T("JURIDICO                                          ")</f>
        <v xml:space="preserve">JURIDICO                                          </v>
      </c>
      <c r="C13531" t="str">
        <f>T("SAN BLAS-CANILLEJAS ")</f>
        <v xml:space="preserve">SAN BLAS-CANILLEJAS </v>
      </c>
      <c r="D13531" t="str">
        <f>T("AMPOSTA             ")</f>
        <v xml:space="preserve">AMPOSTA             </v>
      </c>
      <c r="E13531" t="str">
        <f>T("TU ")</f>
        <v xml:space="preserve">TU </v>
      </c>
      <c r="F13531" t="str">
        <f>T("TURISMOS       ")</f>
        <v xml:space="preserve">TURISMOS       </v>
      </c>
      <c r="G13531" t="str">
        <f>T("De 20 CABALLOS FISCALES en adelante               ")</f>
        <v xml:space="preserve">De 20 CABALLOS FISCALES en adelante               </v>
      </c>
      <c r="H13531" t="str">
        <f>T("DIESEL                                            ")</f>
        <v xml:space="preserve">DIESEL                                            </v>
      </c>
      <c r="I13531">
        <v>1</v>
      </c>
    </row>
    <row r="13532" spans="1:9">
      <c r="A13532" t="str">
        <f>T("2018")</f>
        <v>2018</v>
      </c>
      <c r="B13532" t="str">
        <f>T("JURIDICO                                          ")</f>
        <v xml:space="preserve">JURIDICO                                          </v>
      </c>
      <c r="C13532" t="str">
        <f>T("SAN BLAS-CANILLEJAS ")</f>
        <v xml:space="preserve">SAN BLAS-CANILLEJAS </v>
      </c>
      <c r="D13532" t="str">
        <f>T("ARCOS               ")</f>
        <v xml:space="preserve">ARCOS               </v>
      </c>
      <c r="E13532" t="str">
        <f>T("TU ")</f>
        <v xml:space="preserve">TU </v>
      </c>
      <c r="F13532" t="str">
        <f>T("TURISMOS       ")</f>
        <v xml:space="preserve">TURISMOS       </v>
      </c>
      <c r="G13532" t="str">
        <f>T("De 8 a 11,99 CABALLOS FISCALES                    ")</f>
        <v xml:space="preserve">De 8 a 11,99 CABALLOS FISCALES                    </v>
      </c>
      <c r="H13532" t="str">
        <f>T("DIESEL                                            ")</f>
        <v xml:space="preserve">DIESEL                                            </v>
      </c>
      <c r="I13532">
        <v>22</v>
      </c>
    </row>
    <row r="13533" spans="1:9">
      <c r="A13533" t="str">
        <f>T("2018")</f>
        <v>2018</v>
      </c>
      <c r="B13533" t="str">
        <f>T("JURIDICO                                          ")</f>
        <v xml:space="preserve">JURIDICO                                          </v>
      </c>
      <c r="C13533" t="str">
        <f>T("SAN BLAS-CANILLEJAS ")</f>
        <v xml:space="preserve">SAN BLAS-CANILLEJAS </v>
      </c>
      <c r="D13533" t="str">
        <f>T("ARCOS               ")</f>
        <v xml:space="preserve">ARCOS               </v>
      </c>
      <c r="E13533" t="str">
        <f>T("TU ")</f>
        <v xml:space="preserve">TU </v>
      </c>
      <c r="F13533" t="str">
        <f>T("TURISMOS       ")</f>
        <v xml:space="preserve">TURISMOS       </v>
      </c>
      <c r="G13533" t="str">
        <f>T("De 12 a 15,99 CABALLOS FISCALES                   ")</f>
        <v xml:space="preserve">De 12 a 15,99 CABALLOS FISCALES                   </v>
      </c>
      <c r="H13533" t="str">
        <f>T("DIESEL                                            ")</f>
        <v xml:space="preserve">DIESEL                                            </v>
      </c>
      <c r="I13533">
        <v>50</v>
      </c>
    </row>
    <row r="13534" spans="1:9">
      <c r="A13534" t="str">
        <f>T("2018")</f>
        <v>2018</v>
      </c>
      <c r="B13534" t="str">
        <f>T("JURIDICO                                          ")</f>
        <v xml:space="preserve">JURIDICO                                          </v>
      </c>
      <c r="C13534" t="str">
        <f>T("SAN BLAS-CANILLEJAS ")</f>
        <v xml:space="preserve">SAN BLAS-CANILLEJAS </v>
      </c>
      <c r="D13534" t="str">
        <f>T("ARCOS               ")</f>
        <v xml:space="preserve">ARCOS               </v>
      </c>
      <c r="E13534" t="str">
        <f>T("TU ")</f>
        <v xml:space="preserve">TU </v>
      </c>
      <c r="F13534" t="str">
        <f>T("TURISMOS       ")</f>
        <v xml:space="preserve">TURISMOS       </v>
      </c>
      <c r="G13534" t="str">
        <f>T("De 16 a 19,99 CABALLOS FISCALES                   ")</f>
        <v xml:space="preserve">De 16 a 19,99 CABALLOS FISCALES                   </v>
      </c>
      <c r="H13534" t="str">
        <f>T("DIESEL                                            ")</f>
        <v xml:space="preserve">DIESEL                                            </v>
      </c>
      <c r="I13534">
        <v>22</v>
      </c>
    </row>
    <row r="13535" spans="1:9">
      <c r="A13535" t="str">
        <f>T("2018")</f>
        <v>2018</v>
      </c>
      <c r="B13535" t="str">
        <f>T("JURIDICO                                          ")</f>
        <v xml:space="preserve">JURIDICO                                          </v>
      </c>
      <c r="C13535" t="str">
        <f>T("SAN BLAS-CANILLEJAS ")</f>
        <v xml:space="preserve">SAN BLAS-CANILLEJAS </v>
      </c>
      <c r="D13535" t="str">
        <f>T("ROSAS               ")</f>
        <v xml:space="preserve">ROSAS               </v>
      </c>
      <c r="E13535" t="str">
        <f>T("TU ")</f>
        <v xml:space="preserve">TU </v>
      </c>
      <c r="F13535" t="str">
        <f>T("TURISMOS       ")</f>
        <v xml:space="preserve">TURISMOS       </v>
      </c>
      <c r="G13535" t="str">
        <f>T("De 8 a 11,99 CABALLOS FISCALES                    ")</f>
        <v xml:space="preserve">De 8 a 11,99 CABALLOS FISCALES                    </v>
      </c>
      <c r="H13535" t="str">
        <f>T("DIESEL                                            ")</f>
        <v xml:space="preserve">DIESEL                                            </v>
      </c>
      <c r="I13535">
        <v>75</v>
      </c>
    </row>
    <row r="13536" spans="1:9">
      <c r="A13536" t="str">
        <f>T("2018")</f>
        <v>2018</v>
      </c>
      <c r="B13536" t="str">
        <f>T("JURIDICO                                          ")</f>
        <v xml:space="preserve">JURIDICO                                          </v>
      </c>
      <c r="C13536" t="str">
        <f>T("SAN BLAS-CANILLEJAS ")</f>
        <v xml:space="preserve">SAN BLAS-CANILLEJAS </v>
      </c>
      <c r="D13536" t="str">
        <f>T("ROSAS               ")</f>
        <v xml:space="preserve">ROSAS               </v>
      </c>
      <c r="E13536" t="str">
        <f>T("TU ")</f>
        <v xml:space="preserve">TU </v>
      </c>
      <c r="F13536" t="str">
        <f>T("TURISMOS       ")</f>
        <v xml:space="preserve">TURISMOS       </v>
      </c>
      <c r="G13536" t="str">
        <f>T("De 12 a 15,99 CABALLOS FISCALES                   ")</f>
        <v xml:space="preserve">De 12 a 15,99 CABALLOS FISCALES                   </v>
      </c>
      <c r="H13536" t="str">
        <f>T("DIESEL                                            ")</f>
        <v xml:space="preserve">DIESEL                                            </v>
      </c>
      <c r="I13536">
        <v>220</v>
      </c>
    </row>
    <row r="13537" spans="1:9">
      <c r="A13537" t="str">
        <f>T("2018")</f>
        <v>2018</v>
      </c>
      <c r="B13537" t="str">
        <f>T("JURIDICO                                          ")</f>
        <v xml:space="preserve">JURIDICO                                          </v>
      </c>
      <c r="C13537" t="str">
        <f>T("SAN BLAS-CANILLEJAS ")</f>
        <v xml:space="preserve">SAN BLAS-CANILLEJAS </v>
      </c>
      <c r="D13537" t="str">
        <f>T("ROSAS               ")</f>
        <v xml:space="preserve">ROSAS               </v>
      </c>
      <c r="E13537" t="str">
        <f>T("TU ")</f>
        <v xml:space="preserve">TU </v>
      </c>
      <c r="F13537" t="str">
        <f>T("TURISMOS       ")</f>
        <v xml:space="preserve">TURISMOS       </v>
      </c>
      <c r="G13537" t="str">
        <f>T("De 16 a 19,99 CABALLOS FISCALES                   ")</f>
        <v xml:space="preserve">De 16 a 19,99 CABALLOS FISCALES                   </v>
      </c>
      <c r="H13537" t="str">
        <f>T("DIESEL                                            ")</f>
        <v xml:space="preserve">DIESEL                                            </v>
      </c>
      <c r="I13537">
        <v>55</v>
      </c>
    </row>
    <row r="13538" spans="1:9">
      <c r="A13538" t="str">
        <f>T("2018")</f>
        <v>2018</v>
      </c>
      <c r="B13538" t="str">
        <f>T("JURIDICO                                          ")</f>
        <v xml:space="preserve">JURIDICO                                          </v>
      </c>
      <c r="C13538" t="str">
        <f>T("SAN BLAS-CANILLEJAS ")</f>
        <v xml:space="preserve">SAN BLAS-CANILLEJAS </v>
      </c>
      <c r="D13538" t="str">
        <f>T("ROSAS               ")</f>
        <v xml:space="preserve">ROSAS               </v>
      </c>
      <c r="E13538" t="str">
        <f>T("TU ")</f>
        <v xml:space="preserve">TU </v>
      </c>
      <c r="F13538" t="str">
        <f>T("TURISMOS       ")</f>
        <v xml:space="preserve">TURISMOS       </v>
      </c>
      <c r="G13538" t="str">
        <f>T("De 20 CABALLOS FISCALES en adelante               ")</f>
        <v xml:space="preserve">De 20 CABALLOS FISCALES en adelante               </v>
      </c>
      <c r="H13538" t="str">
        <f>T("DIESEL                                            ")</f>
        <v xml:space="preserve">DIESEL                                            </v>
      </c>
      <c r="I13538">
        <v>4</v>
      </c>
    </row>
    <row r="13539" spans="1:9">
      <c r="A13539" t="str">
        <f>T("2018")</f>
        <v>2018</v>
      </c>
      <c r="B13539" t="str">
        <f>T("JURIDICO                                          ")</f>
        <v xml:space="preserve">JURIDICO                                          </v>
      </c>
      <c r="C13539" t="str">
        <f>T("SAN BLAS-CANILLEJAS ")</f>
        <v xml:space="preserve">SAN BLAS-CANILLEJAS </v>
      </c>
      <c r="D13539" t="str">
        <f>T("REJAS               ")</f>
        <v xml:space="preserve">REJAS               </v>
      </c>
      <c r="E13539" t="str">
        <f>T("TU ")</f>
        <v xml:space="preserve">TU </v>
      </c>
      <c r="F13539" t="str">
        <f>T("TURISMOS       ")</f>
        <v xml:space="preserve">TURISMOS       </v>
      </c>
      <c r="G13539" t="str">
        <f>T("De 8 a 11,99 CABALLOS FISCALES                    ")</f>
        <v xml:space="preserve">De 8 a 11,99 CABALLOS FISCALES                    </v>
      </c>
      <c r="H13539" t="str">
        <f>T("DIESEL                                            ")</f>
        <v xml:space="preserve">DIESEL                                            </v>
      </c>
      <c r="I13539">
        <v>96</v>
      </c>
    </row>
    <row r="13540" spans="1:9">
      <c r="A13540" t="str">
        <f>T("2018")</f>
        <v>2018</v>
      </c>
      <c r="B13540" t="str">
        <f>T("JURIDICO                                          ")</f>
        <v xml:space="preserve">JURIDICO                                          </v>
      </c>
      <c r="C13540" t="str">
        <f>T("SAN BLAS-CANILLEJAS ")</f>
        <v xml:space="preserve">SAN BLAS-CANILLEJAS </v>
      </c>
      <c r="D13540" t="str">
        <f>T("REJAS               ")</f>
        <v xml:space="preserve">REJAS               </v>
      </c>
      <c r="E13540" t="str">
        <f>T("TU ")</f>
        <v xml:space="preserve">TU </v>
      </c>
      <c r="F13540" t="str">
        <f>T("TURISMOS       ")</f>
        <v xml:space="preserve">TURISMOS       </v>
      </c>
      <c r="G13540" t="str">
        <f>T("De 12 a 15,99 CABALLOS FISCALES                   ")</f>
        <v xml:space="preserve">De 12 a 15,99 CABALLOS FISCALES                   </v>
      </c>
      <c r="H13540" t="str">
        <f>T("DIESEL                                            ")</f>
        <v xml:space="preserve">DIESEL                                            </v>
      </c>
      <c r="I13540">
        <v>308</v>
      </c>
    </row>
    <row r="13541" spans="1:9">
      <c r="A13541" t="str">
        <f>T("2018")</f>
        <v>2018</v>
      </c>
      <c r="B13541" t="str">
        <f>T("JURIDICO                                          ")</f>
        <v xml:space="preserve">JURIDICO                                          </v>
      </c>
      <c r="C13541" t="str">
        <f>T("SAN BLAS-CANILLEJAS ")</f>
        <v xml:space="preserve">SAN BLAS-CANILLEJAS </v>
      </c>
      <c r="D13541" t="str">
        <f>T("REJAS               ")</f>
        <v xml:space="preserve">REJAS               </v>
      </c>
      <c r="E13541" t="str">
        <f>T("TU ")</f>
        <v xml:space="preserve">TU </v>
      </c>
      <c r="F13541" t="str">
        <f>T("TURISMOS       ")</f>
        <v xml:space="preserve">TURISMOS       </v>
      </c>
      <c r="G13541" t="str">
        <f>T("De 16 a 19,99 CABALLOS FISCALES                   ")</f>
        <v xml:space="preserve">De 16 a 19,99 CABALLOS FISCALES                   </v>
      </c>
      <c r="H13541" t="str">
        <f>T("DIESEL                                            ")</f>
        <v xml:space="preserve">DIESEL                                            </v>
      </c>
      <c r="I13541">
        <v>59</v>
      </c>
    </row>
    <row r="13542" spans="1:9">
      <c r="A13542" t="str">
        <f>T("2018")</f>
        <v>2018</v>
      </c>
      <c r="B13542" t="str">
        <f>T("JURIDICO                                          ")</f>
        <v xml:space="preserve">JURIDICO                                          </v>
      </c>
      <c r="C13542" t="str">
        <f>T("SAN BLAS-CANILLEJAS ")</f>
        <v xml:space="preserve">SAN BLAS-CANILLEJAS </v>
      </c>
      <c r="D13542" t="str">
        <f>T("REJAS               ")</f>
        <v xml:space="preserve">REJAS               </v>
      </c>
      <c r="E13542" t="str">
        <f>T("TU ")</f>
        <v xml:space="preserve">TU </v>
      </c>
      <c r="F13542" t="str">
        <f>T("TURISMOS       ")</f>
        <v xml:space="preserve">TURISMOS       </v>
      </c>
      <c r="G13542" t="str">
        <f>T("De 20 CABALLOS FISCALES en adelante               ")</f>
        <v xml:space="preserve">De 20 CABALLOS FISCALES en adelante               </v>
      </c>
      <c r="H13542" t="str">
        <f>T("DIESEL                                            ")</f>
        <v xml:space="preserve">DIESEL                                            </v>
      </c>
      <c r="I13542">
        <v>4</v>
      </c>
    </row>
    <row r="13543" spans="1:9">
      <c r="A13543" t="str">
        <f>T("2018")</f>
        <v>2018</v>
      </c>
      <c r="B13543" t="str">
        <f>T("JURIDICO                                          ")</f>
        <v xml:space="preserve">JURIDICO                                          </v>
      </c>
      <c r="C13543" t="str">
        <f>T("SAN BLAS-CANILLEJAS ")</f>
        <v xml:space="preserve">SAN BLAS-CANILLEJAS </v>
      </c>
      <c r="D13543" t="str">
        <f>T("CANILLEJAS          ")</f>
        <v xml:space="preserve">CANILLEJAS          </v>
      </c>
      <c r="E13543" t="str">
        <f>T("TU ")</f>
        <v xml:space="preserve">TU </v>
      </c>
      <c r="F13543" t="str">
        <f>T("TURISMOS       ")</f>
        <v xml:space="preserve">TURISMOS       </v>
      </c>
      <c r="G13543" t="str">
        <f>T("De 8 a 11,99 CABALLOS FISCALES                    ")</f>
        <v xml:space="preserve">De 8 a 11,99 CABALLOS FISCALES                    </v>
      </c>
      <c r="H13543" t="str">
        <f>T("DIESEL                                            ")</f>
        <v xml:space="preserve">DIESEL                                            </v>
      </c>
      <c r="I13543">
        <v>116</v>
      </c>
    </row>
    <row r="13544" spans="1:9">
      <c r="A13544" t="str">
        <f>T("2018")</f>
        <v>2018</v>
      </c>
      <c r="B13544" t="str">
        <f>T("JURIDICO                                          ")</f>
        <v xml:space="preserve">JURIDICO                                          </v>
      </c>
      <c r="C13544" t="str">
        <f>T("SAN BLAS-CANILLEJAS ")</f>
        <v xml:space="preserve">SAN BLAS-CANILLEJAS </v>
      </c>
      <c r="D13544" t="str">
        <f>T("CANILLEJAS          ")</f>
        <v xml:space="preserve">CANILLEJAS          </v>
      </c>
      <c r="E13544" t="str">
        <f>T("TU ")</f>
        <v xml:space="preserve">TU </v>
      </c>
      <c r="F13544" t="str">
        <f>T("TURISMOS       ")</f>
        <v xml:space="preserve">TURISMOS       </v>
      </c>
      <c r="G13544" t="str">
        <f>T("De 12 a 15,99 CABALLOS FISCALES                   ")</f>
        <v xml:space="preserve">De 12 a 15,99 CABALLOS FISCALES                   </v>
      </c>
      <c r="H13544" t="str">
        <f>T("DIESEL                                            ")</f>
        <v xml:space="preserve">DIESEL                                            </v>
      </c>
      <c r="I13544">
        <v>190</v>
      </c>
    </row>
    <row r="13545" spans="1:9">
      <c r="A13545" t="str">
        <f>T("2018")</f>
        <v>2018</v>
      </c>
      <c r="B13545" t="str">
        <f>T("JURIDICO                                          ")</f>
        <v xml:space="preserve">JURIDICO                                          </v>
      </c>
      <c r="C13545" t="str">
        <f>T("SAN BLAS-CANILLEJAS ")</f>
        <v xml:space="preserve">SAN BLAS-CANILLEJAS </v>
      </c>
      <c r="D13545" t="str">
        <f>T("CANILLEJAS          ")</f>
        <v xml:space="preserve">CANILLEJAS          </v>
      </c>
      <c r="E13545" t="str">
        <f>T("TU ")</f>
        <v xml:space="preserve">TU </v>
      </c>
      <c r="F13545" t="str">
        <f>T("TURISMOS       ")</f>
        <v xml:space="preserve">TURISMOS       </v>
      </c>
      <c r="G13545" t="str">
        <f>T("De 16 a 19,99 CABALLOS FISCALES                   ")</f>
        <v xml:space="preserve">De 16 a 19,99 CABALLOS FISCALES                   </v>
      </c>
      <c r="H13545" t="str">
        <f>T("DIESEL                                            ")</f>
        <v xml:space="preserve">DIESEL                                            </v>
      </c>
      <c r="I13545">
        <v>51</v>
      </c>
    </row>
    <row r="13546" spans="1:9">
      <c r="A13546" t="str">
        <f>T("2018")</f>
        <v>2018</v>
      </c>
      <c r="B13546" t="str">
        <f>T("JURIDICO                                          ")</f>
        <v xml:space="preserve">JURIDICO                                          </v>
      </c>
      <c r="C13546" t="str">
        <f>T("SAN BLAS-CANILLEJAS ")</f>
        <v xml:space="preserve">SAN BLAS-CANILLEJAS </v>
      </c>
      <c r="D13546" t="str">
        <f>T("CANILLEJAS          ")</f>
        <v xml:space="preserve">CANILLEJAS          </v>
      </c>
      <c r="E13546" t="str">
        <f>T("TU ")</f>
        <v xml:space="preserve">TU </v>
      </c>
      <c r="F13546" t="str">
        <f>T("TURISMOS       ")</f>
        <v xml:space="preserve">TURISMOS       </v>
      </c>
      <c r="G13546" t="str">
        <f>T("De 20 CABALLOS FISCALES en adelante               ")</f>
        <v xml:space="preserve">De 20 CABALLOS FISCALES en adelante               </v>
      </c>
      <c r="H13546" t="str">
        <f>T("DIESEL                                            ")</f>
        <v xml:space="preserve">DIESEL                                            </v>
      </c>
      <c r="I13546">
        <v>7</v>
      </c>
    </row>
    <row r="13547" spans="1:9">
      <c r="A13547" t="str">
        <f>T("2018")</f>
        <v>2018</v>
      </c>
      <c r="B13547" t="str">
        <f>T("JURIDICO                                          ")</f>
        <v xml:space="preserve">JURIDICO                                          </v>
      </c>
      <c r="C13547" t="str">
        <f>T("SAN BLAS-CANILLEJAS ")</f>
        <v xml:space="preserve">SAN BLAS-CANILLEJAS </v>
      </c>
      <c r="D13547" t="str">
        <f>T("EL SALVADOR         ")</f>
        <v xml:space="preserve">EL SALVADOR         </v>
      </c>
      <c r="E13547" t="str">
        <f>T("TU ")</f>
        <v xml:space="preserve">TU </v>
      </c>
      <c r="F13547" t="str">
        <f>T("TURISMOS       ")</f>
        <v xml:space="preserve">TURISMOS       </v>
      </c>
      <c r="G13547" t="str">
        <f>T("De menos de 8 CABALLOS FISCALES                   ")</f>
        <v xml:space="preserve">De menos de 8 CABALLOS FISCALES                   </v>
      </c>
      <c r="H13547" t="str">
        <f>T("DIESEL                                            ")</f>
        <v xml:space="preserve">DIESEL                                            </v>
      </c>
      <c r="I13547">
        <v>1</v>
      </c>
    </row>
    <row r="13548" spans="1:9">
      <c r="A13548" t="str">
        <f>T("2018")</f>
        <v>2018</v>
      </c>
      <c r="B13548" t="str">
        <f>T("JURIDICO                                          ")</f>
        <v xml:space="preserve">JURIDICO                                          </v>
      </c>
      <c r="C13548" t="str">
        <f>T("SAN BLAS-CANILLEJAS ")</f>
        <v xml:space="preserve">SAN BLAS-CANILLEJAS </v>
      </c>
      <c r="D13548" t="str">
        <f>T("EL SALVADOR         ")</f>
        <v xml:space="preserve">EL SALVADOR         </v>
      </c>
      <c r="E13548" t="str">
        <f>T("TU ")</f>
        <v xml:space="preserve">TU </v>
      </c>
      <c r="F13548" t="str">
        <f>T("TURISMOS       ")</f>
        <v xml:space="preserve">TURISMOS       </v>
      </c>
      <c r="G13548" t="str">
        <f>T("De 8 a 11,99 CABALLOS FISCALES                    ")</f>
        <v xml:space="preserve">De 8 a 11,99 CABALLOS FISCALES                    </v>
      </c>
      <c r="H13548" t="str">
        <f>T("DIESEL                                            ")</f>
        <v xml:space="preserve">DIESEL                                            </v>
      </c>
      <c r="I13548">
        <v>129</v>
      </c>
    </row>
    <row r="13549" spans="1:9">
      <c r="A13549" t="str">
        <f>T("2018")</f>
        <v>2018</v>
      </c>
      <c r="B13549" t="str">
        <f>T("JURIDICO                                          ")</f>
        <v xml:space="preserve">JURIDICO                                          </v>
      </c>
      <c r="C13549" t="str">
        <f>T("SAN BLAS-CANILLEJAS ")</f>
        <v xml:space="preserve">SAN BLAS-CANILLEJAS </v>
      </c>
      <c r="D13549" t="str">
        <f>T("EL SALVADOR         ")</f>
        <v xml:space="preserve">EL SALVADOR         </v>
      </c>
      <c r="E13549" t="str">
        <f>T("TU ")</f>
        <v xml:space="preserve">TU </v>
      </c>
      <c r="F13549" t="str">
        <f>T("TURISMOS       ")</f>
        <v xml:space="preserve">TURISMOS       </v>
      </c>
      <c r="G13549" t="str">
        <f>T("De 12 a 15,99 CABALLOS FISCALES                   ")</f>
        <v xml:space="preserve">De 12 a 15,99 CABALLOS FISCALES                   </v>
      </c>
      <c r="H13549" t="str">
        <f>T("DIESEL                                            ")</f>
        <v xml:space="preserve">DIESEL                                            </v>
      </c>
      <c r="I13549">
        <v>587</v>
      </c>
    </row>
    <row r="13550" spans="1:9">
      <c r="A13550" t="str">
        <f>T("2018")</f>
        <v>2018</v>
      </c>
      <c r="B13550" t="str">
        <f>T("JURIDICO                                          ")</f>
        <v xml:space="preserve">JURIDICO                                          </v>
      </c>
      <c r="C13550" t="str">
        <f>T("SAN BLAS-CANILLEJAS ")</f>
        <v xml:space="preserve">SAN BLAS-CANILLEJAS </v>
      </c>
      <c r="D13550" t="str">
        <f>T("EL SALVADOR         ")</f>
        <v xml:space="preserve">EL SALVADOR         </v>
      </c>
      <c r="E13550" t="str">
        <f>T("TU ")</f>
        <v xml:space="preserve">TU </v>
      </c>
      <c r="F13550" t="str">
        <f>T("TURISMOS       ")</f>
        <v xml:space="preserve">TURISMOS       </v>
      </c>
      <c r="G13550" t="str">
        <f>T("De 16 a 19,99 CABALLOS FISCALES                   ")</f>
        <v xml:space="preserve">De 16 a 19,99 CABALLOS FISCALES                   </v>
      </c>
      <c r="H13550" t="str">
        <f>T("DIESEL                                            ")</f>
        <v xml:space="preserve">DIESEL                                            </v>
      </c>
      <c r="I13550">
        <v>49</v>
      </c>
    </row>
    <row r="13551" spans="1:9">
      <c r="A13551" t="str">
        <f>T("2018")</f>
        <v>2018</v>
      </c>
      <c r="B13551" t="str">
        <f>T("JURIDICO                                          ")</f>
        <v xml:space="preserve">JURIDICO                                          </v>
      </c>
      <c r="C13551" t="str">
        <f>T("SAN BLAS-CANILLEJAS ")</f>
        <v xml:space="preserve">SAN BLAS-CANILLEJAS </v>
      </c>
      <c r="D13551" t="str">
        <f>T("EL SALVADOR         ")</f>
        <v xml:space="preserve">EL SALVADOR         </v>
      </c>
      <c r="E13551" t="str">
        <f>T("TU ")</f>
        <v xml:space="preserve">TU </v>
      </c>
      <c r="F13551" t="str">
        <f>T("TURISMOS       ")</f>
        <v xml:space="preserve">TURISMOS       </v>
      </c>
      <c r="G13551" t="str">
        <f>T("De 20 CABALLOS FISCALES en adelante               ")</f>
        <v xml:space="preserve">De 20 CABALLOS FISCALES en adelante               </v>
      </c>
      <c r="H13551" t="str">
        <f>T("DIESEL                                            ")</f>
        <v xml:space="preserve">DIESEL                                            </v>
      </c>
      <c r="I13551">
        <v>4</v>
      </c>
    </row>
    <row r="13552" spans="1:9">
      <c r="A13552" t="str">
        <f>T("2018")</f>
        <v>2018</v>
      </c>
      <c r="B13552" t="str">
        <f>T("Entidad sin personalidad jurídica (art. 35.4 LGT) ")</f>
        <v xml:space="preserve">Entidad sin personalidad jurídica (art. 35.4 LGT) </v>
      </c>
      <c r="C13552" t="str">
        <f>T("SAN BLAS-CANILLEJAS ")</f>
        <v xml:space="preserve">SAN BLAS-CANILLEJAS </v>
      </c>
      <c r="D13552" t="str">
        <f>T("ROSAS               ")</f>
        <v xml:space="preserve">ROSAS               </v>
      </c>
      <c r="E13552" t="str">
        <f>T("TU ")</f>
        <v xml:space="preserve">TU </v>
      </c>
      <c r="F13552" t="str">
        <f>T("TURISMOS       ")</f>
        <v xml:space="preserve">TURISMOS       </v>
      </c>
      <c r="G13552" t="str">
        <f>T("De 8 a 11,99 CABALLOS FISCALES                    ")</f>
        <v xml:space="preserve">De 8 a 11,99 CABALLOS FISCALES                    </v>
      </c>
      <c r="H13552" t="str">
        <f>T("ELÉCTRICO                                         ")</f>
        <v xml:space="preserve">ELÉCTRICO                                         </v>
      </c>
      <c r="I13552">
        <v>1</v>
      </c>
    </row>
    <row r="13553" spans="1:9">
      <c r="A13553" t="str">
        <f>T("2018")</f>
        <v>2018</v>
      </c>
      <c r="B13553" t="str">
        <f>T("FISICO                                            ")</f>
        <v xml:space="preserve">FISICO                                            </v>
      </c>
      <c r="C13553" t="str">
        <f>T("SAN BLAS-CANILLEJAS ")</f>
        <v xml:space="preserve">SAN BLAS-CANILLEJAS </v>
      </c>
      <c r="D13553" t="str">
        <f>T("SIN BARRIO          ")</f>
        <v xml:space="preserve">SIN BARRIO          </v>
      </c>
      <c r="E13553" t="str">
        <f>T("TU ")</f>
        <v xml:space="preserve">TU </v>
      </c>
      <c r="F13553" t="str">
        <f>T("TURISMOS       ")</f>
        <v xml:space="preserve">TURISMOS       </v>
      </c>
      <c r="G13553" t="str">
        <f>T("De 8 a 11,99 CABALLOS FISCALES                    ")</f>
        <v xml:space="preserve">De 8 a 11,99 CABALLOS FISCALES                    </v>
      </c>
      <c r="H13553" t="str">
        <f>T("ELÉCTRICO                                         ")</f>
        <v xml:space="preserve">ELÉCTRICO                                         </v>
      </c>
      <c r="I13553">
        <v>1</v>
      </c>
    </row>
    <row r="13554" spans="1:9">
      <c r="A13554" t="str">
        <f>T("2018")</f>
        <v>2018</v>
      </c>
      <c r="B13554" t="str">
        <f>T("FISICO                                            ")</f>
        <v xml:space="preserve">FISICO                                            </v>
      </c>
      <c r="C13554" t="str">
        <f>T("SAN BLAS-CANILLEJAS ")</f>
        <v xml:space="preserve">SAN BLAS-CANILLEJAS </v>
      </c>
      <c r="D13554" t="str">
        <f>T("SIMANCAS            ")</f>
        <v xml:space="preserve">SIMANCAS            </v>
      </c>
      <c r="E13554" t="str">
        <f>T("TU ")</f>
        <v xml:space="preserve">TU </v>
      </c>
      <c r="F13554" t="str">
        <f>T("TURISMOS       ")</f>
        <v xml:space="preserve">TURISMOS       </v>
      </c>
      <c r="G13554" t="str">
        <f>T("De 8 a 11,99 CABALLOS FISCALES                    ")</f>
        <v xml:space="preserve">De 8 a 11,99 CABALLOS FISCALES                    </v>
      </c>
      <c r="H13554" t="str">
        <f>T("ELÉCTRICO                                         ")</f>
        <v xml:space="preserve">ELÉCTRICO                                         </v>
      </c>
      <c r="I13554">
        <v>1</v>
      </c>
    </row>
    <row r="13555" spans="1:9">
      <c r="A13555" t="str">
        <f>T("2018")</f>
        <v>2018</v>
      </c>
      <c r="B13555" t="str">
        <f>T("FISICO                                            ")</f>
        <v xml:space="preserve">FISICO                                            </v>
      </c>
      <c r="C13555" t="str">
        <f>T("SAN BLAS-CANILLEJAS ")</f>
        <v xml:space="preserve">SAN BLAS-CANILLEJAS </v>
      </c>
      <c r="D13555" t="str">
        <f>T("SIMANCAS            ")</f>
        <v xml:space="preserve">SIMANCAS            </v>
      </c>
      <c r="E13555" t="str">
        <f>T("TU ")</f>
        <v xml:space="preserve">TU </v>
      </c>
      <c r="F13555" t="str">
        <f>T("TURISMOS       ")</f>
        <v xml:space="preserve">TURISMOS       </v>
      </c>
      <c r="G13555" t="str">
        <f>T("De 12 a 15,99 CABALLOS FISCALES                   ")</f>
        <v xml:space="preserve">De 12 a 15,99 CABALLOS FISCALES                   </v>
      </c>
      <c r="H13555" t="str">
        <f>T("ELÉCTRICO                                         ")</f>
        <v xml:space="preserve">ELÉCTRICO                                         </v>
      </c>
      <c r="I13555">
        <v>6</v>
      </c>
    </row>
    <row r="13556" spans="1:9">
      <c r="A13556" t="str">
        <f>T("2018")</f>
        <v>2018</v>
      </c>
      <c r="B13556" t="str">
        <f>T("FISICO                                            ")</f>
        <v xml:space="preserve">FISICO                                            </v>
      </c>
      <c r="C13556" t="str">
        <f>T("SAN BLAS-CANILLEJAS ")</f>
        <v xml:space="preserve">SAN BLAS-CANILLEJAS </v>
      </c>
      <c r="D13556" t="str">
        <f>T("AMPOSTA             ")</f>
        <v xml:space="preserve">AMPOSTA             </v>
      </c>
      <c r="E13556" t="str">
        <f>T("TU ")</f>
        <v xml:space="preserve">TU </v>
      </c>
      <c r="F13556" t="str">
        <f>T("TURISMOS       ")</f>
        <v xml:space="preserve">TURISMOS       </v>
      </c>
      <c r="G13556" t="str">
        <f>T("De 8 a 11,99 CABALLOS FISCALES                    ")</f>
        <v xml:space="preserve">De 8 a 11,99 CABALLOS FISCALES                    </v>
      </c>
      <c r="H13556" t="str">
        <f>T("ELÉCTRICO                                         ")</f>
        <v xml:space="preserve">ELÉCTRICO                                         </v>
      </c>
      <c r="I13556">
        <v>1</v>
      </c>
    </row>
    <row r="13557" spans="1:9">
      <c r="A13557" t="str">
        <f>T("2018")</f>
        <v>2018</v>
      </c>
      <c r="B13557" t="str">
        <f>T("FISICO                                            ")</f>
        <v xml:space="preserve">FISICO                                            </v>
      </c>
      <c r="C13557" t="str">
        <f>T("SAN BLAS-CANILLEJAS ")</f>
        <v xml:space="preserve">SAN BLAS-CANILLEJAS </v>
      </c>
      <c r="D13557" t="str">
        <f>T("ARCOS               ")</f>
        <v xml:space="preserve">ARCOS               </v>
      </c>
      <c r="E13557" t="str">
        <f>T("TU ")</f>
        <v xml:space="preserve">TU </v>
      </c>
      <c r="F13557" t="str">
        <f>T("TURISMOS       ")</f>
        <v xml:space="preserve">TURISMOS       </v>
      </c>
      <c r="G13557" t="str">
        <f>T("De menos de 8 CABALLOS FISCALES                   ")</f>
        <v xml:space="preserve">De menos de 8 CABALLOS FISCALES                   </v>
      </c>
      <c r="H13557" t="str">
        <f>T("ELÉCTRICO                                         ")</f>
        <v xml:space="preserve">ELÉCTRICO                                         </v>
      </c>
      <c r="I13557">
        <v>2</v>
      </c>
    </row>
    <row r="13558" spans="1:9">
      <c r="A13558" t="str">
        <f>T("2018")</f>
        <v>2018</v>
      </c>
      <c r="B13558" t="str">
        <f>T("FISICO                                            ")</f>
        <v xml:space="preserve">FISICO                                            </v>
      </c>
      <c r="C13558" t="str">
        <f>T("SAN BLAS-CANILLEJAS ")</f>
        <v xml:space="preserve">SAN BLAS-CANILLEJAS </v>
      </c>
      <c r="D13558" t="str">
        <f>T("ROSAS               ")</f>
        <v xml:space="preserve">ROSAS               </v>
      </c>
      <c r="E13558" t="str">
        <f>T("TU ")</f>
        <v xml:space="preserve">TU </v>
      </c>
      <c r="F13558" t="str">
        <f>T("TURISMOS       ")</f>
        <v xml:space="preserve">TURISMOS       </v>
      </c>
      <c r="G13558" t="str">
        <f>T("De menos de 8 CABALLOS FISCALES                   ")</f>
        <v xml:space="preserve">De menos de 8 CABALLOS FISCALES                   </v>
      </c>
      <c r="H13558" t="str">
        <f>T("ELÉCTRICO                                         ")</f>
        <v xml:space="preserve">ELÉCTRICO                                         </v>
      </c>
      <c r="I13558">
        <v>1</v>
      </c>
    </row>
    <row r="13559" spans="1:9">
      <c r="A13559" t="str">
        <f>T("2018")</f>
        <v>2018</v>
      </c>
      <c r="B13559" t="str">
        <f>T("FISICO                                            ")</f>
        <v xml:space="preserve">FISICO                                            </v>
      </c>
      <c r="C13559" t="str">
        <f>T("SAN BLAS-CANILLEJAS ")</f>
        <v xml:space="preserve">SAN BLAS-CANILLEJAS </v>
      </c>
      <c r="D13559" t="str">
        <f>T("ROSAS               ")</f>
        <v xml:space="preserve">ROSAS               </v>
      </c>
      <c r="E13559" t="str">
        <f>T("TU ")</f>
        <v xml:space="preserve">TU </v>
      </c>
      <c r="F13559" t="str">
        <f>T("TURISMOS       ")</f>
        <v xml:space="preserve">TURISMOS       </v>
      </c>
      <c r="G13559" t="str">
        <f>T("De 12 a 15,99 CABALLOS FISCALES                   ")</f>
        <v xml:space="preserve">De 12 a 15,99 CABALLOS FISCALES                   </v>
      </c>
      <c r="H13559" t="str">
        <f>T("ELÉCTRICO                                         ")</f>
        <v xml:space="preserve">ELÉCTRICO                                         </v>
      </c>
      <c r="I13559">
        <v>1</v>
      </c>
    </row>
    <row r="13560" spans="1:9">
      <c r="A13560" t="str">
        <f>T("2018")</f>
        <v>2018</v>
      </c>
      <c r="B13560" t="str">
        <f>T("FISICO                                            ")</f>
        <v xml:space="preserve">FISICO                                            </v>
      </c>
      <c r="C13560" t="str">
        <f>T("SAN BLAS-CANILLEJAS ")</f>
        <v xml:space="preserve">SAN BLAS-CANILLEJAS </v>
      </c>
      <c r="D13560" t="str">
        <f>T("ROSAS               ")</f>
        <v xml:space="preserve">ROSAS               </v>
      </c>
      <c r="E13560" t="str">
        <f>T("TU ")</f>
        <v xml:space="preserve">TU </v>
      </c>
      <c r="F13560" t="str">
        <f>T("TURISMOS       ")</f>
        <v xml:space="preserve">TURISMOS       </v>
      </c>
      <c r="G13560" t="str">
        <f>T("De 20 CABALLOS FISCALES en adelante               ")</f>
        <v xml:space="preserve">De 20 CABALLOS FISCALES en adelante               </v>
      </c>
      <c r="H13560" t="str">
        <f>T("ELÉCTRICO                                         ")</f>
        <v xml:space="preserve">ELÉCTRICO                                         </v>
      </c>
      <c r="I13560">
        <v>1</v>
      </c>
    </row>
    <row r="13561" spans="1:9">
      <c r="A13561" t="str">
        <f>T("2018")</f>
        <v>2018</v>
      </c>
      <c r="B13561" t="str">
        <f>T("FISICO                                            ")</f>
        <v xml:space="preserve">FISICO                                            </v>
      </c>
      <c r="C13561" t="str">
        <f>T("SAN BLAS-CANILLEJAS ")</f>
        <v xml:space="preserve">SAN BLAS-CANILLEJAS </v>
      </c>
      <c r="D13561" t="str">
        <f>T("REJAS               ")</f>
        <v xml:space="preserve">REJAS               </v>
      </c>
      <c r="E13561" t="str">
        <f>T("TU ")</f>
        <v xml:space="preserve">TU </v>
      </c>
      <c r="F13561" t="str">
        <f>T("TURISMOS       ")</f>
        <v xml:space="preserve">TURISMOS       </v>
      </c>
      <c r="G13561" t="str">
        <f>T("De 8 a 11,99 CABALLOS FISCALES                    ")</f>
        <v xml:space="preserve">De 8 a 11,99 CABALLOS FISCALES                    </v>
      </c>
      <c r="H13561" t="str">
        <f>T("ELÉCTRICO                                         ")</f>
        <v xml:space="preserve">ELÉCTRICO                                         </v>
      </c>
      <c r="I13561">
        <v>2</v>
      </c>
    </row>
    <row r="13562" spans="1:9">
      <c r="A13562" t="str">
        <f>T("2018")</f>
        <v>2018</v>
      </c>
      <c r="B13562" t="str">
        <f>T("FISICO                                            ")</f>
        <v xml:space="preserve">FISICO                                            </v>
      </c>
      <c r="C13562" t="str">
        <f>T("SAN BLAS-CANILLEJAS ")</f>
        <v xml:space="preserve">SAN BLAS-CANILLEJAS </v>
      </c>
      <c r="D13562" t="str">
        <f>T("REJAS               ")</f>
        <v xml:space="preserve">REJAS               </v>
      </c>
      <c r="E13562" t="str">
        <f>T("TU ")</f>
        <v xml:space="preserve">TU </v>
      </c>
      <c r="F13562" t="str">
        <f>T("TURISMOS       ")</f>
        <v xml:space="preserve">TURISMOS       </v>
      </c>
      <c r="G13562" t="str">
        <f>T("De 12 a 15,99 CABALLOS FISCALES                   ")</f>
        <v xml:space="preserve">De 12 a 15,99 CABALLOS FISCALES                   </v>
      </c>
      <c r="H13562" t="str">
        <f>T("ELÉCTRICO                                         ")</f>
        <v xml:space="preserve">ELÉCTRICO                                         </v>
      </c>
      <c r="I13562">
        <v>2</v>
      </c>
    </row>
    <row r="13563" spans="1:9">
      <c r="A13563" t="str">
        <f>T("2018")</f>
        <v>2018</v>
      </c>
      <c r="B13563" t="str">
        <f>T("FISICO                                            ")</f>
        <v xml:space="preserve">FISICO                                            </v>
      </c>
      <c r="C13563" t="str">
        <f>T("SAN BLAS-CANILLEJAS ")</f>
        <v xml:space="preserve">SAN BLAS-CANILLEJAS </v>
      </c>
      <c r="D13563" t="str">
        <f>T("CANILLEJAS          ")</f>
        <v xml:space="preserve">CANILLEJAS          </v>
      </c>
      <c r="E13563" t="str">
        <f>T("TU ")</f>
        <v xml:space="preserve">TU </v>
      </c>
      <c r="F13563" t="str">
        <f>T("TURISMOS       ")</f>
        <v xml:space="preserve">TURISMOS       </v>
      </c>
      <c r="G13563" t="str">
        <f>T("De 12 a 15,99 CABALLOS FISCALES                   ")</f>
        <v xml:space="preserve">De 12 a 15,99 CABALLOS FISCALES                   </v>
      </c>
      <c r="H13563" t="str">
        <f>T("ELÉCTRICO                                         ")</f>
        <v xml:space="preserve">ELÉCTRICO                                         </v>
      </c>
      <c r="I13563">
        <v>1</v>
      </c>
    </row>
    <row r="13564" spans="1:9">
      <c r="A13564" t="str">
        <f>T("2018")</f>
        <v>2018</v>
      </c>
      <c r="B13564" t="str">
        <f>T("FISICO                                            ")</f>
        <v xml:space="preserve">FISICO                                            </v>
      </c>
      <c r="C13564" t="str">
        <f>T("SAN BLAS-CANILLEJAS ")</f>
        <v xml:space="preserve">SAN BLAS-CANILLEJAS </v>
      </c>
      <c r="D13564" t="str">
        <f>T("CANILLEJAS          ")</f>
        <v xml:space="preserve">CANILLEJAS          </v>
      </c>
      <c r="E13564" t="str">
        <f>T("TU ")</f>
        <v xml:space="preserve">TU </v>
      </c>
      <c r="F13564" t="str">
        <f>T("TURISMOS       ")</f>
        <v xml:space="preserve">TURISMOS       </v>
      </c>
      <c r="G13564" t="str">
        <f>T("De 20 CABALLOS FISCALES en adelante               ")</f>
        <v xml:space="preserve">De 20 CABALLOS FISCALES en adelante               </v>
      </c>
      <c r="H13564" t="str">
        <f>T("ELÉCTRICO                                         ")</f>
        <v xml:space="preserve">ELÉCTRICO                                         </v>
      </c>
      <c r="I13564">
        <v>1</v>
      </c>
    </row>
    <row r="13565" spans="1:9">
      <c r="A13565" t="str">
        <f>T("2018")</f>
        <v>2018</v>
      </c>
      <c r="B13565" t="str">
        <f>T("FISICO                                            ")</f>
        <v xml:space="preserve">FISICO                                            </v>
      </c>
      <c r="C13565" t="str">
        <f>T("SAN BLAS-CANILLEJAS ")</f>
        <v xml:space="preserve">SAN BLAS-CANILLEJAS </v>
      </c>
      <c r="D13565" t="str">
        <f>T("EL SALVADOR         ")</f>
        <v xml:space="preserve">EL SALVADOR         </v>
      </c>
      <c r="E13565" t="str">
        <f>T("TU ")</f>
        <v xml:space="preserve">TU </v>
      </c>
      <c r="F13565" t="str">
        <f>T("TURISMOS       ")</f>
        <v xml:space="preserve">TURISMOS       </v>
      </c>
      <c r="G13565" t="str">
        <f>T("De menos de 8 CABALLOS FISCALES                   ")</f>
        <v xml:space="preserve">De menos de 8 CABALLOS FISCALES                   </v>
      </c>
      <c r="H13565" t="str">
        <f>T("ELÉCTRICO                                         ")</f>
        <v xml:space="preserve">ELÉCTRICO                                         </v>
      </c>
      <c r="I13565">
        <v>1</v>
      </c>
    </row>
    <row r="13566" spans="1:9">
      <c r="A13566" t="str">
        <f>T("2018")</f>
        <v>2018</v>
      </c>
      <c r="B13566" t="str">
        <f>T("FISICO                                            ")</f>
        <v xml:space="preserve">FISICO                                            </v>
      </c>
      <c r="C13566" t="str">
        <f>T("SAN BLAS-CANILLEJAS ")</f>
        <v xml:space="preserve">SAN BLAS-CANILLEJAS </v>
      </c>
      <c r="D13566" t="str">
        <f>T("EL SALVADOR         ")</f>
        <v xml:space="preserve">EL SALVADOR         </v>
      </c>
      <c r="E13566" t="str">
        <f>T("TU ")</f>
        <v xml:space="preserve">TU </v>
      </c>
      <c r="F13566" t="str">
        <f>T("TURISMOS       ")</f>
        <v xml:space="preserve">TURISMOS       </v>
      </c>
      <c r="G13566" t="str">
        <f>T("De 8 a 11,99 CABALLOS FISCALES                    ")</f>
        <v xml:space="preserve">De 8 a 11,99 CABALLOS FISCALES                    </v>
      </c>
      <c r="H13566" t="str">
        <f>T("ELÉCTRICO                                         ")</f>
        <v xml:space="preserve">ELÉCTRICO                                         </v>
      </c>
      <c r="I13566">
        <v>2</v>
      </c>
    </row>
    <row r="13567" spans="1:9">
      <c r="A13567" t="str">
        <f>T("2018")</f>
        <v>2018</v>
      </c>
      <c r="B13567" t="str">
        <f>T("FISICO                                            ")</f>
        <v xml:space="preserve">FISICO                                            </v>
      </c>
      <c r="C13567" t="str">
        <f>T("SAN BLAS-CANILLEJAS ")</f>
        <v xml:space="preserve">SAN BLAS-CANILLEJAS </v>
      </c>
      <c r="D13567" t="str">
        <f>T("EL SALVADOR         ")</f>
        <v xml:space="preserve">EL SALVADOR         </v>
      </c>
      <c r="E13567" t="str">
        <f>T("TU ")</f>
        <v xml:space="preserve">TU </v>
      </c>
      <c r="F13567" t="str">
        <f>T("TURISMOS       ")</f>
        <v xml:space="preserve">TURISMOS       </v>
      </c>
      <c r="G13567" t="str">
        <f>T("De 12 a 15,99 CABALLOS FISCALES                   ")</f>
        <v xml:space="preserve">De 12 a 15,99 CABALLOS FISCALES                   </v>
      </c>
      <c r="H13567" t="str">
        <f>T("ELÉCTRICO                                         ")</f>
        <v xml:space="preserve">ELÉCTRICO                                         </v>
      </c>
      <c r="I13567">
        <v>1</v>
      </c>
    </row>
    <row r="13568" spans="1:9">
      <c r="A13568" t="str">
        <f>T("2018")</f>
        <v>2018</v>
      </c>
      <c r="B13568" t="str">
        <f>T("JURIDICO                                          ")</f>
        <v xml:space="preserve">JURIDICO                                          </v>
      </c>
      <c r="C13568" t="str">
        <f>T("SAN BLAS-CANILLEJAS ")</f>
        <v xml:space="preserve">SAN BLAS-CANILLEJAS </v>
      </c>
      <c r="D13568" t="str">
        <f>T("SIMANCAS            ")</f>
        <v xml:space="preserve">SIMANCAS            </v>
      </c>
      <c r="E13568" t="str">
        <f>T("TU ")</f>
        <v xml:space="preserve">TU </v>
      </c>
      <c r="F13568" t="str">
        <f>T("TURISMOS       ")</f>
        <v xml:space="preserve">TURISMOS       </v>
      </c>
      <c r="G13568" t="str">
        <f>T("De menos de 8 CABALLOS FISCALES                   ")</f>
        <v xml:space="preserve">De menos de 8 CABALLOS FISCALES                   </v>
      </c>
      <c r="H13568" t="str">
        <f>T("ELÉCTRICO                                         ")</f>
        <v xml:space="preserve">ELÉCTRICO                                         </v>
      </c>
      <c r="I13568">
        <v>497</v>
      </c>
    </row>
    <row r="13569" spans="1:9">
      <c r="A13569" t="str">
        <f>T("2018")</f>
        <v>2018</v>
      </c>
      <c r="B13569" t="str">
        <f>T("JURIDICO                                          ")</f>
        <v xml:space="preserve">JURIDICO                                          </v>
      </c>
      <c r="C13569" t="str">
        <f>T("SAN BLAS-CANILLEJAS ")</f>
        <v xml:space="preserve">SAN BLAS-CANILLEJAS </v>
      </c>
      <c r="D13569" t="str">
        <f>T("SIMANCAS            ")</f>
        <v xml:space="preserve">SIMANCAS            </v>
      </c>
      <c r="E13569" t="str">
        <f>T("TU ")</f>
        <v xml:space="preserve">TU </v>
      </c>
      <c r="F13569" t="str">
        <f>T("TURISMOS       ")</f>
        <v xml:space="preserve">TURISMOS       </v>
      </c>
      <c r="G13569" t="str">
        <f>T("De 12 a 15,99 CABALLOS FISCALES                   ")</f>
        <v xml:space="preserve">De 12 a 15,99 CABALLOS FISCALES                   </v>
      </c>
      <c r="H13569" t="str">
        <f>T("ELÉCTRICO                                         ")</f>
        <v xml:space="preserve">ELÉCTRICO                                         </v>
      </c>
      <c r="I13569">
        <v>1</v>
      </c>
    </row>
    <row r="13570" spans="1:9">
      <c r="A13570" t="str">
        <f>T("2018")</f>
        <v>2018</v>
      </c>
      <c r="B13570" t="str">
        <f>T("JURIDICO                                          ")</f>
        <v xml:space="preserve">JURIDICO                                          </v>
      </c>
      <c r="C13570" t="str">
        <f>T("SAN BLAS-CANILLEJAS ")</f>
        <v xml:space="preserve">SAN BLAS-CANILLEJAS </v>
      </c>
      <c r="D13570" t="str">
        <f>T("ROSAS               ")</f>
        <v xml:space="preserve">ROSAS               </v>
      </c>
      <c r="E13570" t="str">
        <f>T("TU ")</f>
        <v xml:space="preserve">TU </v>
      </c>
      <c r="F13570" t="str">
        <f>T("TURISMOS       ")</f>
        <v xml:space="preserve">TURISMOS       </v>
      </c>
      <c r="G13570" t="str">
        <f>T("De menos de 8 CABALLOS FISCALES                   ")</f>
        <v xml:space="preserve">De menos de 8 CABALLOS FISCALES                   </v>
      </c>
      <c r="H13570" t="str">
        <f>T("ELÉCTRICO                                         ")</f>
        <v xml:space="preserve">ELÉCTRICO                                         </v>
      </c>
      <c r="I13570">
        <v>1</v>
      </c>
    </row>
    <row r="13571" spans="1:9">
      <c r="A13571" t="str">
        <f>T("2018")</f>
        <v>2018</v>
      </c>
      <c r="B13571" t="str">
        <f>T("JURIDICO                                          ")</f>
        <v xml:space="preserve">JURIDICO                                          </v>
      </c>
      <c r="C13571" t="str">
        <f>T("SAN BLAS-CANILLEJAS ")</f>
        <v xml:space="preserve">SAN BLAS-CANILLEJAS </v>
      </c>
      <c r="D13571" t="str">
        <f>T("ROSAS               ")</f>
        <v xml:space="preserve">ROSAS               </v>
      </c>
      <c r="E13571" t="str">
        <f>T("TU ")</f>
        <v xml:space="preserve">TU </v>
      </c>
      <c r="F13571" t="str">
        <f>T("TURISMOS       ")</f>
        <v xml:space="preserve">TURISMOS       </v>
      </c>
      <c r="G13571" t="str">
        <f>T("De 8 a 11,99 CABALLOS FISCALES                    ")</f>
        <v xml:space="preserve">De 8 a 11,99 CABALLOS FISCALES                    </v>
      </c>
      <c r="H13571" t="str">
        <f>T("ELÉCTRICO                                         ")</f>
        <v xml:space="preserve">ELÉCTRICO                                         </v>
      </c>
      <c r="I13571">
        <v>1</v>
      </c>
    </row>
    <row r="13572" spans="1:9">
      <c r="A13572" t="str">
        <f>T("2018")</f>
        <v>2018</v>
      </c>
      <c r="B13572" t="str">
        <f>T("JURIDICO                                          ")</f>
        <v xml:space="preserve">JURIDICO                                          </v>
      </c>
      <c r="C13572" t="str">
        <f>T("SAN BLAS-CANILLEJAS ")</f>
        <v xml:space="preserve">SAN BLAS-CANILLEJAS </v>
      </c>
      <c r="D13572" t="str">
        <f>T("REJAS               ")</f>
        <v xml:space="preserve">REJAS               </v>
      </c>
      <c r="E13572" t="str">
        <f>T("TU ")</f>
        <v xml:space="preserve">TU </v>
      </c>
      <c r="F13572" t="str">
        <f>T("TURISMOS       ")</f>
        <v xml:space="preserve">TURISMOS       </v>
      </c>
      <c r="G13572" t="str">
        <f>T("De menos de 8 CABALLOS FISCALES                   ")</f>
        <v xml:space="preserve">De menos de 8 CABALLOS FISCALES                   </v>
      </c>
      <c r="H13572" t="str">
        <f>T("ELÉCTRICO                                         ")</f>
        <v xml:space="preserve">ELÉCTRICO                                         </v>
      </c>
      <c r="I13572">
        <v>1</v>
      </c>
    </row>
    <row r="13573" spans="1:9">
      <c r="A13573" t="str">
        <f>T("2018")</f>
        <v>2018</v>
      </c>
      <c r="B13573" t="str">
        <f>T("JURIDICO                                          ")</f>
        <v xml:space="preserve">JURIDICO                                          </v>
      </c>
      <c r="C13573" t="str">
        <f>T("SAN BLAS-CANILLEJAS ")</f>
        <v xml:space="preserve">SAN BLAS-CANILLEJAS </v>
      </c>
      <c r="D13573" t="str">
        <f>T("REJAS               ")</f>
        <v xml:space="preserve">REJAS               </v>
      </c>
      <c r="E13573" t="str">
        <f>T("TU ")</f>
        <v xml:space="preserve">TU </v>
      </c>
      <c r="F13573" t="str">
        <f>T("TURISMOS       ")</f>
        <v xml:space="preserve">TURISMOS       </v>
      </c>
      <c r="G13573" t="str">
        <f>T("De 8 a 11,99 CABALLOS FISCALES                    ")</f>
        <v xml:space="preserve">De 8 a 11,99 CABALLOS FISCALES                    </v>
      </c>
      <c r="H13573" t="str">
        <f>T("ELÉCTRICO                                         ")</f>
        <v xml:space="preserve">ELÉCTRICO                                         </v>
      </c>
      <c r="I13573">
        <v>2</v>
      </c>
    </row>
    <row r="13574" spans="1:9">
      <c r="A13574" t="str">
        <f>T("2018")</f>
        <v>2018</v>
      </c>
      <c r="B13574" t="str">
        <f>T("JURIDICO                                          ")</f>
        <v xml:space="preserve">JURIDICO                                          </v>
      </c>
      <c r="C13574" t="str">
        <f>T("SAN BLAS-CANILLEJAS ")</f>
        <v xml:space="preserve">SAN BLAS-CANILLEJAS </v>
      </c>
      <c r="D13574" t="str">
        <f>T("REJAS               ")</f>
        <v xml:space="preserve">REJAS               </v>
      </c>
      <c r="E13574" t="str">
        <f>T("TU ")</f>
        <v xml:space="preserve">TU </v>
      </c>
      <c r="F13574" t="str">
        <f>T("TURISMOS       ")</f>
        <v xml:space="preserve">TURISMOS       </v>
      </c>
      <c r="G13574" t="str">
        <f>T("De 20 CABALLOS FISCALES en adelante               ")</f>
        <v xml:space="preserve">De 20 CABALLOS FISCALES en adelante               </v>
      </c>
      <c r="H13574" t="str">
        <f>T("ELÉCTRICO                                         ")</f>
        <v xml:space="preserve">ELÉCTRICO                                         </v>
      </c>
      <c r="I13574">
        <v>1</v>
      </c>
    </row>
    <row r="13575" spans="1:9">
      <c r="A13575" t="str">
        <f>T("2018")</f>
        <v>2018</v>
      </c>
      <c r="B13575" t="str">
        <f>T("JURIDICO                                          ")</f>
        <v xml:space="preserve">JURIDICO                                          </v>
      </c>
      <c r="C13575" t="str">
        <f>T("SAN BLAS-CANILLEJAS ")</f>
        <v xml:space="preserve">SAN BLAS-CANILLEJAS </v>
      </c>
      <c r="D13575" t="str">
        <f>T("EL SALVADOR         ")</f>
        <v xml:space="preserve">EL SALVADOR         </v>
      </c>
      <c r="E13575" t="str">
        <f>T("TU ")</f>
        <v xml:space="preserve">TU </v>
      </c>
      <c r="F13575" t="str">
        <f>T("TURISMOS       ")</f>
        <v xml:space="preserve">TURISMOS       </v>
      </c>
      <c r="G13575" t="str">
        <f>T("De menos de 8 CABALLOS FISCALES                   ")</f>
        <v xml:space="preserve">De menos de 8 CABALLOS FISCALES                   </v>
      </c>
      <c r="H13575" t="str">
        <f>T("ELÉCTRICO                                         ")</f>
        <v xml:space="preserve">ELÉCTRICO                                         </v>
      </c>
      <c r="I13575">
        <v>4</v>
      </c>
    </row>
    <row r="13576" spans="1:9">
      <c r="A13576" t="str">
        <f>T("2018")</f>
        <v>2018</v>
      </c>
      <c r="B13576" t="str">
        <f>T("JURIDICO                                          ")</f>
        <v xml:space="preserve">JURIDICO                                          </v>
      </c>
      <c r="C13576" t="str">
        <f>T("SAN BLAS-CANILLEJAS ")</f>
        <v xml:space="preserve">SAN BLAS-CANILLEJAS </v>
      </c>
      <c r="D13576" t="str">
        <f>T("EL SALVADOR         ")</f>
        <v xml:space="preserve">EL SALVADOR         </v>
      </c>
      <c r="E13576" t="str">
        <f>T("TU ")</f>
        <v xml:space="preserve">TU </v>
      </c>
      <c r="F13576" t="str">
        <f>T("TURISMOS       ")</f>
        <v xml:space="preserve">TURISMOS       </v>
      </c>
      <c r="G13576" t="str">
        <f>T("De 8 a 11,99 CABALLOS FISCALES                    ")</f>
        <v xml:space="preserve">De 8 a 11,99 CABALLOS FISCALES                    </v>
      </c>
      <c r="H13576" t="str">
        <f>T("ELÉCTRICO                                         ")</f>
        <v xml:space="preserve">ELÉCTRICO                                         </v>
      </c>
      <c r="I13576">
        <v>2</v>
      </c>
    </row>
    <row r="13577" spans="1:9">
      <c r="A13577" t="str">
        <f>T("2018")</f>
        <v>2018</v>
      </c>
      <c r="B13577" t="str">
        <f>T("JURIDICO                                          ")</f>
        <v xml:space="preserve">JURIDICO                                          </v>
      </c>
      <c r="C13577" t="str">
        <f>T("SAN BLAS-CANILLEJAS ")</f>
        <v xml:space="preserve">SAN BLAS-CANILLEJAS </v>
      </c>
      <c r="D13577" t="str">
        <f>T("EL SALVADOR         ")</f>
        <v xml:space="preserve">EL SALVADOR         </v>
      </c>
      <c r="E13577" t="str">
        <f>T("TU ")</f>
        <v xml:space="preserve">TU </v>
      </c>
      <c r="F13577" t="str">
        <f>T("TURISMOS       ")</f>
        <v xml:space="preserve">TURISMOS       </v>
      </c>
      <c r="G13577" t="str">
        <f>T("De 12 a 15,99 CABALLOS FISCALES                   ")</f>
        <v xml:space="preserve">De 12 a 15,99 CABALLOS FISCALES                   </v>
      </c>
      <c r="H13577" t="str">
        <f>T("ELÉCTRICO                                         ")</f>
        <v xml:space="preserve">ELÉCTRICO                                         </v>
      </c>
      <c r="I13577">
        <v>1</v>
      </c>
    </row>
    <row r="13578" spans="1:9">
      <c r="A13578" t="str">
        <f>T("2018")</f>
        <v>2018</v>
      </c>
      <c r="B13578" t="str">
        <f>T("FISICO                                            ")</f>
        <v xml:space="preserve">FISICO                                            </v>
      </c>
      <c r="C13578" t="str">
        <f>T("SAN BLAS-CANILLEJAS ")</f>
        <v xml:space="preserve">SAN BLAS-CANILLEJAS </v>
      </c>
      <c r="D13578" t="str">
        <f>T("SIMANCAS            ")</f>
        <v xml:space="preserve">SIMANCAS            </v>
      </c>
      <c r="E13578" t="str">
        <f>T("TU ")</f>
        <v xml:space="preserve">TU </v>
      </c>
      <c r="F13578" t="str">
        <f>T("TURISMOS       ")</f>
        <v xml:space="preserve">TURISMOS       </v>
      </c>
      <c r="G13578" t="str">
        <f>T("De 12 a 15,99 CABALLOS FISCALES                   ")</f>
        <v xml:space="preserve">De 12 a 15,99 CABALLOS FISCALES                   </v>
      </c>
      <c r="H13578" t="str">
        <f>T("ELECTRICOS RANGO EXTENDIDO                        ")</f>
        <v xml:space="preserve">ELECTRICOS RANGO EXTENDIDO                        </v>
      </c>
      <c r="I13578">
        <v>1</v>
      </c>
    </row>
    <row r="13579" spans="1:9">
      <c r="A13579" t="str">
        <f>T("2018")</f>
        <v>2018</v>
      </c>
      <c r="B13579" t="str">
        <f>T("FISICO                                            ")</f>
        <v xml:space="preserve">FISICO                                            </v>
      </c>
      <c r="C13579" t="str">
        <f>T("SAN BLAS-CANILLEJAS ")</f>
        <v xml:space="preserve">SAN BLAS-CANILLEJAS </v>
      </c>
      <c r="D13579" t="str">
        <f>T("ROSAS               ")</f>
        <v xml:space="preserve">ROSAS               </v>
      </c>
      <c r="E13579" t="str">
        <f>T("TU ")</f>
        <v xml:space="preserve">TU </v>
      </c>
      <c r="F13579" t="str">
        <f>T("TURISMOS       ")</f>
        <v xml:space="preserve">TURISMOS       </v>
      </c>
      <c r="G13579" t="str">
        <f>T("De 20 CABALLOS FISCALES en adelante               ")</f>
        <v xml:space="preserve">De 20 CABALLOS FISCALES en adelante               </v>
      </c>
      <c r="H13579" t="str">
        <f>T("ELECTRICOS RANGO EXTENDIDO                        ")</f>
        <v xml:space="preserve">ELECTRICOS RANGO EXTENDIDO                        </v>
      </c>
      <c r="I13579">
        <v>1</v>
      </c>
    </row>
    <row r="13580" spans="1:9">
      <c r="A13580" t="str">
        <f>T("2018")</f>
        <v>2018</v>
      </c>
      <c r="B13580" t="str">
        <f>T("FISICO                                            ")</f>
        <v xml:space="preserve">FISICO                                            </v>
      </c>
      <c r="C13580" t="str">
        <f>T("SAN BLAS-CANILLEJAS ")</f>
        <v xml:space="preserve">SAN BLAS-CANILLEJAS </v>
      </c>
      <c r="D13580" t="str">
        <f>T("CANILLEJAS          ")</f>
        <v xml:space="preserve">CANILLEJAS          </v>
      </c>
      <c r="E13580" t="str">
        <f>T("TU ")</f>
        <v xml:space="preserve">TU </v>
      </c>
      <c r="F13580" t="str">
        <f>T("TURISMOS       ")</f>
        <v xml:space="preserve">TURISMOS       </v>
      </c>
      <c r="G13580" t="str">
        <f>T("De 20 CABALLOS FISCALES en adelante               ")</f>
        <v xml:space="preserve">De 20 CABALLOS FISCALES en adelante               </v>
      </c>
      <c r="H13580" t="str">
        <f>T("ELECTRICOS RANGO EXTENDIDO                        ")</f>
        <v xml:space="preserve">ELECTRICOS RANGO EXTENDIDO                        </v>
      </c>
      <c r="I13580">
        <v>1</v>
      </c>
    </row>
    <row r="13581" spans="1:9">
      <c r="A13581" t="str">
        <f>T("2018")</f>
        <v>2018</v>
      </c>
      <c r="B13581" t="str">
        <f>T("FISICO                                            ")</f>
        <v xml:space="preserve">FISICO                                            </v>
      </c>
      <c r="C13581" t="str">
        <f>T("SAN BLAS-CANILLEJAS ")</f>
        <v xml:space="preserve">SAN BLAS-CANILLEJAS </v>
      </c>
      <c r="D13581" t="str">
        <f>T("SIMANCAS            ")</f>
        <v xml:space="preserve">SIMANCAS            </v>
      </c>
      <c r="E13581" t="str">
        <f>T("TU ")</f>
        <v xml:space="preserve">TU </v>
      </c>
      <c r="F13581" t="str">
        <f>T("TURISMOS       ")</f>
        <v xml:space="preserve">TURISMOS       </v>
      </c>
      <c r="G13581" t="str">
        <f>T("De menos de 8 CABALLOS FISCALES                   ")</f>
        <v xml:space="preserve">De menos de 8 CABALLOS FISCALES                   </v>
      </c>
      <c r="H13581" t="str">
        <f>T("GAS LICUADO DE PETROLEO                           ")</f>
        <v xml:space="preserve">GAS LICUADO DE PETROLEO                           </v>
      </c>
      <c r="I13581">
        <v>2</v>
      </c>
    </row>
    <row r="13582" spans="1:9">
      <c r="A13582" t="str">
        <f>T("2018")</f>
        <v>2018</v>
      </c>
      <c r="B13582" t="str">
        <f>T("FISICO                                            ")</f>
        <v xml:space="preserve">FISICO                                            </v>
      </c>
      <c r="C13582" t="str">
        <f>T("SAN BLAS-CANILLEJAS ")</f>
        <v xml:space="preserve">SAN BLAS-CANILLEJAS </v>
      </c>
      <c r="D13582" t="str">
        <f>T("SIMANCAS            ")</f>
        <v xml:space="preserve">SIMANCAS            </v>
      </c>
      <c r="E13582" t="str">
        <f>T("TU ")</f>
        <v xml:space="preserve">TU </v>
      </c>
      <c r="F13582" t="str">
        <f>T("TURISMOS       ")</f>
        <v xml:space="preserve">TURISMOS       </v>
      </c>
      <c r="G13582" t="str">
        <f>T("De 8 a 11,99 CABALLOS FISCALES                    ")</f>
        <v xml:space="preserve">De 8 a 11,99 CABALLOS FISCALES                    </v>
      </c>
      <c r="H13582" t="str">
        <f>T("GAS LICUADO DE PETROLEO                           ")</f>
        <v xml:space="preserve">GAS LICUADO DE PETROLEO                           </v>
      </c>
      <c r="I13582">
        <v>6</v>
      </c>
    </row>
    <row r="13583" spans="1:9">
      <c r="A13583" t="str">
        <f>T("2018")</f>
        <v>2018</v>
      </c>
      <c r="B13583" t="str">
        <f>T("FISICO                                            ")</f>
        <v xml:space="preserve">FISICO                                            </v>
      </c>
      <c r="C13583" t="str">
        <f>T("SAN BLAS-CANILLEJAS ")</f>
        <v xml:space="preserve">SAN BLAS-CANILLEJAS </v>
      </c>
      <c r="D13583" t="str">
        <f>T("SIMANCAS            ")</f>
        <v xml:space="preserve">SIMANCAS            </v>
      </c>
      <c r="E13583" t="str">
        <f>T("TU ")</f>
        <v xml:space="preserve">TU </v>
      </c>
      <c r="F13583" t="str">
        <f>T("TURISMOS       ")</f>
        <v xml:space="preserve">TURISMOS       </v>
      </c>
      <c r="G13583" t="str">
        <f>T("De 12 a 15,99 CABALLOS FISCALES                   ")</f>
        <v xml:space="preserve">De 12 a 15,99 CABALLOS FISCALES                   </v>
      </c>
      <c r="H13583" t="str">
        <f>T("GAS LICUADO DE PETROLEO                           ")</f>
        <v xml:space="preserve">GAS LICUADO DE PETROLEO                           </v>
      </c>
      <c r="I13583">
        <v>1</v>
      </c>
    </row>
    <row r="13584" spans="1:9">
      <c r="A13584" t="str">
        <f>T("2018")</f>
        <v>2018</v>
      </c>
      <c r="B13584" t="str">
        <f>T("FISICO                                            ")</f>
        <v xml:space="preserve">FISICO                                            </v>
      </c>
      <c r="C13584" t="str">
        <f>T("SAN BLAS-CANILLEJAS ")</f>
        <v xml:space="preserve">SAN BLAS-CANILLEJAS </v>
      </c>
      <c r="D13584" t="str">
        <f>T("SIMANCAS            ")</f>
        <v xml:space="preserve">SIMANCAS            </v>
      </c>
      <c r="E13584" t="str">
        <f>T("TU ")</f>
        <v xml:space="preserve">TU </v>
      </c>
      <c r="F13584" t="str">
        <f>T("TURISMOS       ")</f>
        <v xml:space="preserve">TURISMOS       </v>
      </c>
      <c r="G13584" t="str">
        <f>T("De 16 a 19,99 CABALLOS FISCALES                   ")</f>
        <v xml:space="preserve">De 16 a 19,99 CABALLOS FISCALES                   </v>
      </c>
      <c r="H13584" t="str">
        <f>T("GAS LICUADO DE PETROLEO                           ")</f>
        <v xml:space="preserve">GAS LICUADO DE PETROLEO                           </v>
      </c>
      <c r="I13584">
        <v>3</v>
      </c>
    </row>
    <row r="13585" spans="1:9">
      <c r="A13585" t="str">
        <f>T("2018")</f>
        <v>2018</v>
      </c>
      <c r="B13585" t="str">
        <f>T("FISICO                                            ")</f>
        <v xml:space="preserve">FISICO                                            </v>
      </c>
      <c r="C13585" t="str">
        <f>T("SAN BLAS-CANILLEJAS ")</f>
        <v xml:space="preserve">SAN BLAS-CANILLEJAS </v>
      </c>
      <c r="D13585" t="str">
        <f>T("SIMANCAS            ")</f>
        <v xml:space="preserve">SIMANCAS            </v>
      </c>
      <c r="E13585" t="str">
        <f>T("TU ")</f>
        <v xml:space="preserve">TU </v>
      </c>
      <c r="F13585" t="str">
        <f>T("TURISMOS       ")</f>
        <v xml:space="preserve">TURISMOS       </v>
      </c>
      <c r="G13585" t="str">
        <f>T("De 20 CABALLOS FISCALES en adelante               ")</f>
        <v xml:space="preserve">De 20 CABALLOS FISCALES en adelante               </v>
      </c>
      <c r="H13585" t="str">
        <f>T("GAS LICUADO DE PETROLEO                           ")</f>
        <v xml:space="preserve">GAS LICUADO DE PETROLEO                           </v>
      </c>
      <c r="I13585">
        <v>1</v>
      </c>
    </row>
    <row r="13586" spans="1:9">
      <c r="A13586" t="str">
        <f>T("2018")</f>
        <v>2018</v>
      </c>
      <c r="B13586" t="str">
        <f>T("FISICO                                            ")</f>
        <v xml:space="preserve">FISICO                                            </v>
      </c>
      <c r="C13586" t="str">
        <f>T("SAN BLAS-CANILLEJAS ")</f>
        <v xml:space="preserve">SAN BLAS-CANILLEJAS </v>
      </c>
      <c r="D13586" t="str">
        <f>T("HELLIN              ")</f>
        <v xml:space="preserve">HELLIN              </v>
      </c>
      <c r="E13586" t="str">
        <f>T("TU ")</f>
        <v xml:space="preserve">TU </v>
      </c>
      <c r="F13586" t="str">
        <f>T("TURISMOS       ")</f>
        <v xml:space="preserve">TURISMOS       </v>
      </c>
      <c r="G13586" t="str">
        <f>T("De menos de 8 CABALLOS FISCALES                   ")</f>
        <v xml:space="preserve">De menos de 8 CABALLOS FISCALES                   </v>
      </c>
      <c r="H13586" t="str">
        <f>T("GAS LICUADO DE PETROLEO                           ")</f>
        <v xml:space="preserve">GAS LICUADO DE PETROLEO                           </v>
      </c>
      <c r="I13586">
        <v>1</v>
      </c>
    </row>
    <row r="13587" spans="1:9">
      <c r="A13587" t="str">
        <f>T("2018")</f>
        <v>2018</v>
      </c>
      <c r="B13587" t="str">
        <f>T("FISICO                                            ")</f>
        <v xml:space="preserve">FISICO                                            </v>
      </c>
      <c r="C13587" t="str">
        <f>T("SAN BLAS-CANILLEJAS ")</f>
        <v xml:space="preserve">SAN BLAS-CANILLEJAS </v>
      </c>
      <c r="D13587" t="str">
        <f>T("HELLIN              ")</f>
        <v xml:space="preserve">HELLIN              </v>
      </c>
      <c r="E13587" t="str">
        <f>T("TU ")</f>
        <v xml:space="preserve">TU </v>
      </c>
      <c r="F13587" t="str">
        <f>T("TURISMOS       ")</f>
        <v xml:space="preserve">TURISMOS       </v>
      </c>
      <c r="G13587" t="str">
        <f>T("De 8 a 11,99 CABALLOS FISCALES                    ")</f>
        <v xml:space="preserve">De 8 a 11,99 CABALLOS FISCALES                    </v>
      </c>
      <c r="H13587" t="str">
        <f>T("GAS LICUADO DE PETROLEO                           ")</f>
        <v xml:space="preserve">GAS LICUADO DE PETROLEO                           </v>
      </c>
      <c r="I13587">
        <v>3</v>
      </c>
    </row>
    <row r="13588" spans="1:9">
      <c r="A13588" t="str">
        <f>T("2018")</f>
        <v>2018</v>
      </c>
      <c r="B13588" t="str">
        <f>T("FISICO                                            ")</f>
        <v xml:space="preserve">FISICO                                            </v>
      </c>
      <c r="C13588" t="str">
        <f>T("SAN BLAS-CANILLEJAS ")</f>
        <v xml:space="preserve">SAN BLAS-CANILLEJAS </v>
      </c>
      <c r="D13588" t="str">
        <f>T("HELLIN              ")</f>
        <v xml:space="preserve">HELLIN              </v>
      </c>
      <c r="E13588" t="str">
        <f>T("TU ")</f>
        <v xml:space="preserve">TU </v>
      </c>
      <c r="F13588" t="str">
        <f>T("TURISMOS       ")</f>
        <v xml:space="preserve">TURISMOS       </v>
      </c>
      <c r="G13588" t="str">
        <f>T("De 12 a 15,99 CABALLOS FISCALES                   ")</f>
        <v xml:space="preserve">De 12 a 15,99 CABALLOS FISCALES                   </v>
      </c>
      <c r="H13588" t="str">
        <f>T("GAS LICUADO DE PETROLEO                           ")</f>
        <v xml:space="preserve">GAS LICUADO DE PETROLEO                           </v>
      </c>
      <c r="I13588">
        <v>1</v>
      </c>
    </row>
    <row r="13589" spans="1:9">
      <c r="A13589" t="str">
        <f>T("2018")</f>
        <v>2018</v>
      </c>
      <c r="B13589" t="str">
        <f>T("FISICO                                            ")</f>
        <v xml:space="preserve">FISICO                                            </v>
      </c>
      <c r="C13589" t="str">
        <f>T("SAN BLAS-CANILLEJAS ")</f>
        <v xml:space="preserve">SAN BLAS-CANILLEJAS </v>
      </c>
      <c r="D13589" t="str">
        <f>T("AMPOSTA             ")</f>
        <v xml:space="preserve">AMPOSTA             </v>
      </c>
      <c r="E13589" t="str">
        <f>T("TU ")</f>
        <v xml:space="preserve">TU </v>
      </c>
      <c r="F13589" t="str">
        <f>T("TURISMOS       ")</f>
        <v xml:space="preserve">TURISMOS       </v>
      </c>
      <c r="G13589" t="str">
        <f>T("De 8 a 11,99 CABALLOS FISCALES                    ")</f>
        <v xml:space="preserve">De 8 a 11,99 CABALLOS FISCALES                    </v>
      </c>
      <c r="H13589" t="str">
        <f>T("GAS LICUADO DE PETROLEO                           ")</f>
        <v xml:space="preserve">GAS LICUADO DE PETROLEO                           </v>
      </c>
      <c r="I13589">
        <v>3</v>
      </c>
    </row>
    <row r="13590" spans="1:9">
      <c r="A13590" t="str">
        <f>T("2018")</f>
        <v>2018</v>
      </c>
      <c r="B13590" t="str">
        <f>T("FISICO                                            ")</f>
        <v xml:space="preserve">FISICO                                            </v>
      </c>
      <c r="C13590" t="str">
        <f>T("SAN BLAS-CANILLEJAS ")</f>
        <v xml:space="preserve">SAN BLAS-CANILLEJAS </v>
      </c>
      <c r="D13590" t="str">
        <f>T("AMPOSTA             ")</f>
        <v xml:space="preserve">AMPOSTA             </v>
      </c>
      <c r="E13590" t="str">
        <f>T("TU ")</f>
        <v xml:space="preserve">TU </v>
      </c>
      <c r="F13590" t="str">
        <f>T("TURISMOS       ")</f>
        <v xml:space="preserve">TURISMOS       </v>
      </c>
      <c r="G13590" t="str">
        <f>T("De 12 a 15,99 CABALLOS FISCALES                   ")</f>
        <v xml:space="preserve">De 12 a 15,99 CABALLOS FISCALES                   </v>
      </c>
      <c r="H13590" t="str">
        <f>T("GAS LICUADO DE PETROLEO                           ")</f>
        <v xml:space="preserve">GAS LICUADO DE PETROLEO                           </v>
      </c>
      <c r="I13590">
        <v>1</v>
      </c>
    </row>
    <row r="13591" spans="1:9">
      <c r="A13591" t="str">
        <f>T("2018")</f>
        <v>2018</v>
      </c>
      <c r="B13591" t="str">
        <f>T("FISICO                                            ")</f>
        <v xml:space="preserve">FISICO                                            </v>
      </c>
      <c r="C13591" t="str">
        <f>T("SAN BLAS-CANILLEJAS ")</f>
        <v xml:space="preserve">SAN BLAS-CANILLEJAS </v>
      </c>
      <c r="D13591" t="str">
        <f>T("ARCOS               ")</f>
        <v xml:space="preserve">ARCOS               </v>
      </c>
      <c r="E13591" t="str">
        <f>T("TU ")</f>
        <v xml:space="preserve">TU </v>
      </c>
      <c r="F13591" t="str">
        <f>T("TURISMOS       ")</f>
        <v xml:space="preserve">TURISMOS       </v>
      </c>
      <c r="G13591" t="str">
        <f>T("De menos de 8 CABALLOS FISCALES                   ")</f>
        <v xml:space="preserve">De menos de 8 CABALLOS FISCALES                   </v>
      </c>
      <c r="H13591" t="str">
        <f>T("GAS LICUADO DE PETROLEO                           ")</f>
        <v xml:space="preserve">GAS LICUADO DE PETROLEO                           </v>
      </c>
      <c r="I13591">
        <v>3</v>
      </c>
    </row>
    <row r="13592" spans="1:9">
      <c r="A13592" t="str">
        <f>T("2018")</f>
        <v>2018</v>
      </c>
      <c r="B13592" t="str">
        <f>T("FISICO                                            ")</f>
        <v xml:space="preserve">FISICO                                            </v>
      </c>
      <c r="C13592" t="str">
        <f>T("SAN BLAS-CANILLEJAS ")</f>
        <v xml:space="preserve">SAN BLAS-CANILLEJAS </v>
      </c>
      <c r="D13592" t="str">
        <f>T("ARCOS               ")</f>
        <v xml:space="preserve">ARCOS               </v>
      </c>
      <c r="E13592" t="str">
        <f>T("TU ")</f>
        <v xml:space="preserve">TU </v>
      </c>
      <c r="F13592" t="str">
        <f>T("TURISMOS       ")</f>
        <v xml:space="preserve">TURISMOS       </v>
      </c>
      <c r="G13592" t="str">
        <f>T("De 8 a 11,99 CABALLOS FISCALES                    ")</f>
        <v xml:space="preserve">De 8 a 11,99 CABALLOS FISCALES                    </v>
      </c>
      <c r="H13592" t="str">
        <f>T("GAS LICUADO DE PETROLEO                           ")</f>
        <v xml:space="preserve">GAS LICUADO DE PETROLEO                           </v>
      </c>
      <c r="I13592">
        <v>21</v>
      </c>
    </row>
    <row r="13593" spans="1:9">
      <c r="A13593" t="str">
        <f>T("2018")</f>
        <v>2018</v>
      </c>
      <c r="B13593" t="str">
        <f>T("FISICO                                            ")</f>
        <v xml:space="preserve">FISICO                                            </v>
      </c>
      <c r="C13593" t="str">
        <f>T("SAN BLAS-CANILLEJAS ")</f>
        <v xml:space="preserve">SAN BLAS-CANILLEJAS </v>
      </c>
      <c r="D13593" t="str">
        <f>T("ARCOS               ")</f>
        <v xml:space="preserve">ARCOS               </v>
      </c>
      <c r="E13593" t="str">
        <f>T("TU ")</f>
        <v xml:space="preserve">TU </v>
      </c>
      <c r="F13593" t="str">
        <f>T("TURISMOS       ")</f>
        <v xml:space="preserve">TURISMOS       </v>
      </c>
      <c r="G13593" t="str">
        <f>T("De 12 a 15,99 CABALLOS FISCALES                   ")</f>
        <v xml:space="preserve">De 12 a 15,99 CABALLOS FISCALES                   </v>
      </c>
      <c r="H13593" t="str">
        <f>T("GAS LICUADO DE PETROLEO                           ")</f>
        <v xml:space="preserve">GAS LICUADO DE PETROLEO                           </v>
      </c>
      <c r="I13593">
        <v>2</v>
      </c>
    </row>
    <row r="13594" spans="1:9">
      <c r="A13594" t="str">
        <f>T("2018")</f>
        <v>2018</v>
      </c>
      <c r="B13594" t="str">
        <f>T("FISICO                                            ")</f>
        <v xml:space="preserve">FISICO                                            </v>
      </c>
      <c r="C13594" t="str">
        <f>T("SAN BLAS-CANILLEJAS ")</f>
        <v xml:space="preserve">SAN BLAS-CANILLEJAS </v>
      </c>
      <c r="D13594" t="str">
        <f>T("ARCOS               ")</f>
        <v xml:space="preserve">ARCOS               </v>
      </c>
      <c r="E13594" t="str">
        <f>T("TU ")</f>
        <v xml:space="preserve">TU </v>
      </c>
      <c r="F13594" t="str">
        <f>T("TURISMOS       ")</f>
        <v xml:space="preserve">TURISMOS       </v>
      </c>
      <c r="G13594" t="str">
        <f>T("De 20 CABALLOS FISCALES en adelante               ")</f>
        <v xml:space="preserve">De 20 CABALLOS FISCALES en adelante               </v>
      </c>
      <c r="H13594" t="str">
        <f>T("GAS LICUADO DE PETROLEO                           ")</f>
        <v xml:space="preserve">GAS LICUADO DE PETROLEO                           </v>
      </c>
      <c r="I13594">
        <v>1</v>
      </c>
    </row>
    <row r="13595" spans="1:9">
      <c r="A13595" t="str">
        <f>T("2018")</f>
        <v>2018</v>
      </c>
      <c r="B13595" t="str">
        <f>T("FISICO                                            ")</f>
        <v xml:space="preserve">FISICO                                            </v>
      </c>
      <c r="C13595" t="str">
        <f>T("SAN BLAS-CANILLEJAS ")</f>
        <v xml:space="preserve">SAN BLAS-CANILLEJAS </v>
      </c>
      <c r="D13595" t="str">
        <f>T("ROSAS               ")</f>
        <v xml:space="preserve">ROSAS               </v>
      </c>
      <c r="E13595" t="str">
        <f>T("TU ")</f>
        <v xml:space="preserve">TU </v>
      </c>
      <c r="F13595" t="str">
        <f>T("TURISMOS       ")</f>
        <v xml:space="preserve">TURISMOS       </v>
      </c>
      <c r="G13595" t="str">
        <f>T("De 8 a 11,99 CABALLOS FISCALES                    ")</f>
        <v xml:space="preserve">De 8 a 11,99 CABALLOS FISCALES                    </v>
      </c>
      <c r="H13595" t="str">
        <f>T("GAS LICUADO DE PETROLEO                           ")</f>
        <v xml:space="preserve">GAS LICUADO DE PETROLEO                           </v>
      </c>
      <c r="I13595">
        <v>28</v>
      </c>
    </row>
    <row r="13596" spans="1:9">
      <c r="A13596" t="str">
        <f>T("2018")</f>
        <v>2018</v>
      </c>
      <c r="B13596" t="str">
        <f>T("FISICO                                            ")</f>
        <v xml:space="preserve">FISICO                                            </v>
      </c>
      <c r="C13596" t="str">
        <f>T("SAN BLAS-CANILLEJAS ")</f>
        <v xml:space="preserve">SAN BLAS-CANILLEJAS </v>
      </c>
      <c r="D13596" t="str">
        <f>T("ROSAS               ")</f>
        <v xml:space="preserve">ROSAS               </v>
      </c>
      <c r="E13596" t="str">
        <f>T("TU ")</f>
        <v xml:space="preserve">TU </v>
      </c>
      <c r="F13596" t="str">
        <f>T("TURISMOS       ")</f>
        <v xml:space="preserve">TURISMOS       </v>
      </c>
      <c r="G13596" t="str">
        <f>T("De 12 a 15,99 CABALLOS FISCALES                   ")</f>
        <v xml:space="preserve">De 12 a 15,99 CABALLOS FISCALES                   </v>
      </c>
      <c r="H13596" t="str">
        <f>T("GAS LICUADO DE PETROLEO                           ")</f>
        <v xml:space="preserve">GAS LICUADO DE PETROLEO                           </v>
      </c>
      <c r="I13596">
        <v>3</v>
      </c>
    </row>
    <row r="13597" spans="1:9">
      <c r="A13597" t="str">
        <f>T("2018")</f>
        <v>2018</v>
      </c>
      <c r="B13597" t="str">
        <f>T("FISICO                                            ")</f>
        <v xml:space="preserve">FISICO                                            </v>
      </c>
      <c r="C13597" t="str">
        <f>T("SAN BLAS-CANILLEJAS ")</f>
        <v xml:space="preserve">SAN BLAS-CANILLEJAS </v>
      </c>
      <c r="D13597" t="str">
        <f>T("ROSAS               ")</f>
        <v xml:space="preserve">ROSAS               </v>
      </c>
      <c r="E13597" t="str">
        <f>T("TU ")</f>
        <v xml:space="preserve">TU </v>
      </c>
      <c r="F13597" t="str">
        <f>T("TURISMOS       ")</f>
        <v xml:space="preserve">TURISMOS       </v>
      </c>
      <c r="G13597" t="str">
        <f>T("De 20 CABALLOS FISCALES en adelante               ")</f>
        <v xml:space="preserve">De 20 CABALLOS FISCALES en adelante               </v>
      </c>
      <c r="H13597" t="str">
        <f>T("GAS LICUADO DE PETROLEO                           ")</f>
        <v xml:space="preserve">GAS LICUADO DE PETROLEO                           </v>
      </c>
      <c r="I13597">
        <v>1</v>
      </c>
    </row>
    <row r="13598" spans="1:9">
      <c r="A13598" t="str">
        <f>T("2018")</f>
        <v>2018</v>
      </c>
      <c r="B13598" t="str">
        <f>T("FISICO                                            ")</f>
        <v xml:space="preserve">FISICO                                            </v>
      </c>
      <c r="C13598" t="str">
        <f>T("SAN BLAS-CANILLEJAS ")</f>
        <v xml:space="preserve">SAN BLAS-CANILLEJAS </v>
      </c>
      <c r="D13598" t="str">
        <f>T("REJAS               ")</f>
        <v xml:space="preserve">REJAS               </v>
      </c>
      <c r="E13598" t="str">
        <f>T("TU ")</f>
        <v xml:space="preserve">TU </v>
      </c>
      <c r="F13598" t="str">
        <f>T("TURISMOS       ")</f>
        <v xml:space="preserve">TURISMOS       </v>
      </c>
      <c r="G13598" t="str">
        <f>T("De 8 a 11,99 CABALLOS FISCALES                    ")</f>
        <v xml:space="preserve">De 8 a 11,99 CABALLOS FISCALES                    </v>
      </c>
      <c r="H13598" t="str">
        <f>T("GAS LICUADO DE PETROLEO                           ")</f>
        <v xml:space="preserve">GAS LICUADO DE PETROLEO                           </v>
      </c>
      <c r="I13598">
        <v>4</v>
      </c>
    </row>
    <row r="13599" spans="1:9">
      <c r="A13599" t="str">
        <f>T("2018")</f>
        <v>2018</v>
      </c>
      <c r="B13599" t="str">
        <f>T("FISICO                                            ")</f>
        <v xml:space="preserve">FISICO                                            </v>
      </c>
      <c r="C13599" t="str">
        <f>T("SAN BLAS-CANILLEJAS ")</f>
        <v xml:space="preserve">SAN BLAS-CANILLEJAS </v>
      </c>
      <c r="D13599" t="str">
        <f>T("REJAS               ")</f>
        <v xml:space="preserve">REJAS               </v>
      </c>
      <c r="E13599" t="str">
        <f>T("TU ")</f>
        <v xml:space="preserve">TU </v>
      </c>
      <c r="F13599" t="str">
        <f>T("TURISMOS       ")</f>
        <v xml:space="preserve">TURISMOS       </v>
      </c>
      <c r="G13599" t="str">
        <f>T("De 12 a 15,99 CABALLOS FISCALES                   ")</f>
        <v xml:space="preserve">De 12 a 15,99 CABALLOS FISCALES                   </v>
      </c>
      <c r="H13599" t="str">
        <f>T("GAS LICUADO DE PETROLEO                           ")</f>
        <v xml:space="preserve">GAS LICUADO DE PETROLEO                           </v>
      </c>
      <c r="I13599">
        <v>1</v>
      </c>
    </row>
    <row r="13600" spans="1:9">
      <c r="A13600" t="str">
        <f>T("2018")</f>
        <v>2018</v>
      </c>
      <c r="B13600" t="str">
        <f>T("FISICO                                            ")</f>
        <v xml:space="preserve">FISICO                                            </v>
      </c>
      <c r="C13600" t="str">
        <f>T("SAN BLAS-CANILLEJAS ")</f>
        <v xml:space="preserve">SAN BLAS-CANILLEJAS </v>
      </c>
      <c r="D13600" t="str">
        <f>T("CANILLEJAS          ")</f>
        <v xml:space="preserve">CANILLEJAS          </v>
      </c>
      <c r="E13600" t="str">
        <f>T("TU ")</f>
        <v xml:space="preserve">TU </v>
      </c>
      <c r="F13600" t="str">
        <f>T("TURISMOS       ")</f>
        <v xml:space="preserve">TURISMOS       </v>
      </c>
      <c r="G13600" t="str">
        <f>T("De 8 a 11,99 CABALLOS FISCALES                    ")</f>
        <v xml:space="preserve">De 8 a 11,99 CABALLOS FISCALES                    </v>
      </c>
      <c r="H13600" t="str">
        <f>T("GAS LICUADO DE PETROLEO                           ")</f>
        <v xml:space="preserve">GAS LICUADO DE PETROLEO                           </v>
      </c>
      <c r="I13600">
        <v>11</v>
      </c>
    </row>
    <row r="13601" spans="1:9">
      <c r="A13601" t="str">
        <f>T("2018")</f>
        <v>2018</v>
      </c>
      <c r="B13601" t="str">
        <f>T("FISICO                                            ")</f>
        <v xml:space="preserve">FISICO                                            </v>
      </c>
      <c r="C13601" t="str">
        <f>T("SAN BLAS-CANILLEJAS ")</f>
        <v xml:space="preserve">SAN BLAS-CANILLEJAS </v>
      </c>
      <c r="D13601" t="str">
        <f>T("CANILLEJAS          ")</f>
        <v xml:space="preserve">CANILLEJAS          </v>
      </c>
      <c r="E13601" t="str">
        <f>T("TU ")</f>
        <v xml:space="preserve">TU </v>
      </c>
      <c r="F13601" t="str">
        <f>T("TURISMOS       ")</f>
        <v xml:space="preserve">TURISMOS       </v>
      </c>
      <c r="G13601" t="str">
        <f>T("De 12 a 15,99 CABALLOS FISCALES                   ")</f>
        <v xml:space="preserve">De 12 a 15,99 CABALLOS FISCALES                   </v>
      </c>
      <c r="H13601" t="str">
        <f>T("GAS LICUADO DE PETROLEO                           ")</f>
        <v xml:space="preserve">GAS LICUADO DE PETROLEO                           </v>
      </c>
      <c r="I13601">
        <v>3</v>
      </c>
    </row>
    <row r="13602" spans="1:9">
      <c r="A13602" t="str">
        <f>T("2018")</f>
        <v>2018</v>
      </c>
      <c r="B13602" t="str">
        <f>T("FISICO                                            ")</f>
        <v xml:space="preserve">FISICO                                            </v>
      </c>
      <c r="C13602" t="str">
        <f>T("SAN BLAS-CANILLEJAS ")</f>
        <v xml:space="preserve">SAN BLAS-CANILLEJAS </v>
      </c>
      <c r="D13602" t="str">
        <f>T("CANILLEJAS          ")</f>
        <v xml:space="preserve">CANILLEJAS          </v>
      </c>
      <c r="E13602" t="str">
        <f>T("TU ")</f>
        <v xml:space="preserve">TU </v>
      </c>
      <c r="F13602" t="str">
        <f>T("TURISMOS       ")</f>
        <v xml:space="preserve">TURISMOS       </v>
      </c>
      <c r="G13602" t="str">
        <f>T("De 20 CABALLOS FISCALES en adelante               ")</f>
        <v xml:space="preserve">De 20 CABALLOS FISCALES en adelante               </v>
      </c>
      <c r="H13602" t="str">
        <f>T("GAS LICUADO DE PETROLEO                           ")</f>
        <v xml:space="preserve">GAS LICUADO DE PETROLEO                           </v>
      </c>
      <c r="I13602">
        <v>1</v>
      </c>
    </row>
    <row r="13603" spans="1:9">
      <c r="A13603" t="str">
        <f>T("2018")</f>
        <v>2018</v>
      </c>
      <c r="B13603" t="str">
        <f>T("FISICO                                            ")</f>
        <v xml:space="preserve">FISICO                                            </v>
      </c>
      <c r="C13603" t="str">
        <f>T("SAN BLAS-CANILLEJAS ")</f>
        <v xml:space="preserve">SAN BLAS-CANILLEJAS </v>
      </c>
      <c r="D13603" t="str">
        <f>T("EL SALVADOR         ")</f>
        <v xml:space="preserve">EL SALVADOR         </v>
      </c>
      <c r="E13603" t="str">
        <f>T("TU ")</f>
        <v xml:space="preserve">TU </v>
      </c>
      <c r="F13603" t="str">
        <f>T("TURISMOS       ")</f>
        <v xml:space="preserve">TURISMOS       </v>
      </c>
      <c r="G13603" t="str">
        <f>T("De menos de 8 CABALLOS FISCALES                   ")</f>
        <v xml:space="preserve">De menos de 8 CABALLOS FISCALES                   </v>
      </c>
      <c r="H13603" t="str">
        <f>T("GAS LICUADO DE PETROLEO                           ")</f>
        <v xml:space="preserve">GAS LICUADO DE PETROLEO                           </v>
      </c>
      <c r="I13603">
        <v>1</v>
      </c>
    </row>
    <row r="13604" spans="1:9">
      <c r="A13604" t="str">
        <f>T("2018")</f>
        <v>2018</v>
      </c>
      <c r="B13604" t="str">
        <f>T("FISICO                                            ")</f>
        <v xml:space="preserve">FISICO                                            </v>
      </c>
      <c r="C13604" t="str">
        <f>T("SAN BLAS-CANILLEJAS ")</f>
        <v xml:space="preserve">SAN BLAS-CANILLEJAS </v>
      </c>
      <c r="D13604" t="str">
        <f>T("EL SALVADOR         ")</f>
        <v xml:space="preserve">EL SALVADOR         </v>
      </c>
      <c r="E13604" t="str">
        <f>T("TU ")</f>
        <v xml:space="preserve">TU </v>
      </c>
      <c r="F13604" t="str">
        <f>T("TURISMOS       ")</f>
        <v xml:space="preserve">TURISMOS       </v>
      </c>
      <c r="G13604" t="str">
        <f>T("De 8 a 11,99 CABALLOS FISCALES                    ")</f>
        <v xml:space="preserve">De 8 a 11,99 CABALLOS FISCALES                    </v>
      </c>
      <c r="H13604" t="str">
        <f>T("GAS LICUADO DE PETROLEO                           ")</f>
        <v xml:space="preserve">GAS LICUADO DE PETROLEO                           </v>
      </c>
      <c r="I13604">
        <v>4</v>
      </c>
    </row>
    <row r="13605" spans="1:9">
      <c r="A13605" t="str">
        <f>T("2018")</f>
        <v>2018</v>
      </c>
      <c r="B13605" t="str">
        <f>T("JURIDICO                                          ")</f>
        <v xml:space="preserve">JURIDICO                                          </v>
      </c>
      <c r="C13605" t="str">
        <f>T("SAN BLAS-CANILLEJAS ")</f>
        <v xml:space="preserve">SAN BLAS-CANILLEJAS </v>
      </c>
      <c r="D13605" t="str">
        <f>T("EL SALVADOR         ")</f>
        <v xml:space="preserve">EL SALVADOR         </v>
      </c>
      <c r="E13605" t="str">
        <f>T("TU ")</f>
        <v xml:space="preserve">TU </v>
      </c>
      <c r="F13605" t="str">
        <f>T("TURISMOS       ")</f>
        <v xml:space="preserve">TURISMOS       </v>
      </c>
      <c r="G13605" t="str">
        <f>T("De 8 a 11,99 CABALLOS FISCALES                    ")</f>
        <v xml:space="preserve">De 8 a 11,99 CABALLOS FISCALES                    </v>
      </c>
      <c r="H13605" t="str">
        <f>T("GAS LICUADO DE PETROLEO                           ")</f>
        <v xml:space="preserve">GAS LICUADO DE PETROLEO                           </v>
      </c>
      <c r="I13605">
        <v>2</v>
      </c>
    </row>
    <row r="13606" spans="1:9">
      <c r="A13606" t="str">
        <f>T("2018")</f>
        <v>2018</v>
      </c>
      <c r="B13606" t="str">
        <f>T("FISICO                                            ")</f>
        <v xml:space="preserve">FISICO                                            </v>
      </c>
      <c r="C13606" t="str">
        <f>T("SAN BLAS-CANILLEJAS ")</f>
        <v xml:space="preserve">SAN BLAS-CANILLEJAS </v>
      </c>
      <c r="D13606" t="str">
        <f>T("SIMANCAS            ")</f>
        <v xml:space="preserve">SIMANCAS            </v>
      </c>
      <c r="E13606" t="str">
        <f>T("TU ")</f>
        <v xml:space="preserve">TU </v>
      </c>
      <c r="F13606" t="str">
        <f>T("TURISMOS       ")</f>
        <v xml:space="preserve">TURISMOS       </v>
      </c>
      <c r="G13606" t="str">
        <f>T("De 8 a 11,99 CABALLOS FISCALES                    ")</f>
        <v xml:space="preserve">De 8 a 11,99 CABALLOS FISCALES                    </v>
      </c>
      <c r="H13606" t="str">
        <f>T("GAS NATURAL COMPRIMIDO                            ")</f>
        <v xml:space="preserve">GAS NATURAL COMPRIMIDO                            </v>
      </c>
      <c r="I13606">
        <v>2</v>
      </c>
    </row>
    <row r="13607" spans="1:9">
      <c r="A13607" t="str">
        <f>T("2018")</f>
        <v>2018</v>
      </c>
      <c r="B13607" t="str">
        <f>T("FISICO                                            ")</f>
        <v xml:space="preserve">FISICO                                            </v>
      </c>
      <c r="C13607" t="str">
        <f>T("SAN BLAS-CANILLEJAS ")</f>
        <v xml:space="preserve">SAN BLAS-CANILLEJAS </v>
      </c>
      <c r="D13607" t="str">
        <f>T("HELLIN              ")</f>
        <v xml:space="preserve">HELLIN              </v>
      </c>
      <c r="E13607" t="str">
        <f>T("TU ")</f>
        <v xml:space="preserve">TU </v>
      </c>
      <c r="F13607" t="str">
        <f>T("TURISMOS       ")</f>
        <v xml:space="preserve">TURISMOS       </v>
      </c>
      <c r="G13607" t="str">
        <f>T("De menos de 8 CABALLOS FISCALES                   ")</f>
        <v xml:space="preserve">De menos de 8 CABALLOS FISCALES                   </v>
      </c>
      <c r="H13607" t="str">
        <f>T("GAS NATURAL COMPRIMIDO                            ")</f>
        <v xml:space="preserve">GAS NATURAL COMPRIMIDO                            </v>
      </c>
      <c r="I13607">
        <v>1</v>
      </c>
    </row>
    <row r="13608" spans="1:9">
      <c r="A13608" t="str">
        <f>T("2018")</f>
        <v>2018</v>
      </c>
      <c r="B13608" t="str">
        <f>T("FISICO                                            ")</f>
        <v xml:space="preserve">FISICO                                            </v>
      </c>
      <c r="C13608" t="str">
        <f>T("SAN BLAS-CANILLEJAS ")</f>
        <v xml:space="preserve">SAN BLAS-CANILLEJAS </v>
      </c>
      <c r="D13608" t="str">
        <f>T("HELLIN              ")</f>
        <v xml:space="preserve">HELLIN              </v>
      </c>
      <c r="E13608" t="str">
        <f>T("TU ")</f>
        <v xml:space="preserve">TU </v>
      </c>
      <c r="F13608" t="str">
        <f>T("TURISMOS       ")</f>
        <v xml:space="preserve">TURISMOS       </v>
      </c>
      <c r="G13608" t="str">
        <f>T("De 8 a 11,99 CABALLOS FISCALES                    ")</f>
        <v xml:space="preserve">De 8 a 11,99 CABALLOS FISCALES                    </v>
      </c>
      <c r="H13608" t="str">
        <f>T("GAS NATURAL COMPRIMIDO                            ")</f>
        <v xml:space="preserve">GAS NATURAL COMPRIMIDO                            </v>
      </c>
      <c r="I13608">
        <v>2</v>
      </c>
    </row>
    <row r="13609" spans="1:9">
      <c r="A13609" t="str">
        <f>T("2018")</f>
        <v>2018</v>
      </c>
      <c r="B13609" t="str">
        <f>T("FISICO                                            ")</f>
        <v xml:space="preserve">FISICO                                            </v>
      </c>
      <c r="C13609" t="str">
        <f>T("SAN BLAS-CANILLEJAS ")</f>
        <v xml:space="preserve">SAN BLAS-CANILLEJAS </v>
      </c>
      <c r="D13609" t="str">
        <f>T("AMPOSTA             ")</f>
        <v xml:space="preserve">AMPOSTA             </v>
      </c>
      <c r="E13609" t="str">
        <f>T("TU ")</f>
        <v xml:space="preserve">TU </v>
      </c>
      <c r="F13609" t="str">
        <f>T("TURISMOS       ")</f>
        <v xml:space="preserve">TURISMOS       </v>
      </c>
      <c r="G13609" t="str">
        <f>T("De 8 a 11,99 CABALLOS FISCALES                    ")</f>
        <v xml:space="preserve">De 8 a 11,99 CABALLOS FISCALES                    </v>
      </c>
      <c r="H13609" t="str">
        <f>T("GAS NATURAL COMPRIMIDO                            ")</f>
        <v xml:space="preserve">GAS NATURAL COMPRIMIDO                            </v>
      </c>
      <c r="I13609">
        <v>2</v>
      </c>
    </row>
    <row r="13610" spans="1:9">
      <c r="A13610" t="str">
        <f>T("2018")</f>
        <v>2018</v>
      </c>
      <c r="B13610" t="str">
        <f>T("FISICO                                            ")</f>
        <v xml:space="preserve">FISICO                                            </v>
      </c>
      <c r="C13610" t="str">
        <f>T("SAN BLAS-CANILLEJAS ")</f>
        <v xml:space="preserve">SAN BLAS-CANILLEJAS </v>
      </c>
      <c r="D13610" t="str">
        <f>T("ARCOS               ")</f>
        <v xml:space="preserve">ARCOS               </v>
      </c>
      <c r="E13610" t="str">
        <f>T("TU ")</f>
        <v xml:space="preserve">TU </v>
      </c>
      <c r="F13610" t="str">
        <f>T("TURISMOS       ")</f>
        <v xml:space="preserve">TURISMOS       </v>
      </c>
      <c r="G13610" t="str">
        <f>T("De 8 a 11,99 CABALLOS FISCALES                    ")</f>
        <v xml:space="preserve">De 8 a 11,99 CABALLOS FISCALES                    </v>
      </c>
      <c r="H13610" t="str">
        <f>T("GAS NATURAL COMPRIMIDO                            ")</f>
        <v xml:space="preserve">GAS NATURAL COMPRIMIDO                            </v>
      </c>
      <c r="I13610">
        <v>1</v>
      </c>
    </row>
    <row r="13611" spans="1:9">
      <c r="A13611" t="str">
        <f>T("2018")</f>
        <v>2018</v>
      </c>
      <c r="B13611" t="str">
        <f>T("FISICO                                            ")</f>
        <v xml:space="preserve">FISICO                                            </v>
      </c>
      <c r="C13611" t="str">
        <f>T("SAN BLAS-CANILLEJAS ")</f>
        <v xml:space="preserve">SAN BLAS-CANILLEJAS </v>
      </c>
      <c r="D13611" t="str">
        <f>T("ROSAS               ")</f>
        <v xml:space="preserve">ROSAS               </v>
      </c>
      <c r="E13611" t="str">
        <f>T("TU ")</f>
        <v xml:space="preserve">TU </v>
      </c>
      <c r="F13611" t="str">
        <f>T("TURISMOS       ")</f>
        <v xml:space="preserve">TURISMOS       </v>
      </c>
      <c r="G13611" t="str">
        <f>T("De 8 a 11,99 CABALLOS FISCALES                    ")</f>
        <v xml:space="preserve">De 8 a 11,99 CABALLOS FISCALES                    </v>
      </c>
      <c r="H13611" t="str">
        <f>T("GAS NATURAL COMPRIMIDO                            ")</f>
        <v xml:space="preserve">GAS NATURAL COMPRIMIDO                            </v>
      </c>
      <c r="I13611">
        <v>2</v>
      </c>
    </row>
    <row r="13612" spans="1:9">
      <c r="A13612" t="str">
        <f>T("2018")</f>
        <v>2018</v>
      </c>
      <c r="B13612" t="str">
        <f>T("FISICO                                            ")</f>
        <v xml:space="preserve">FISICO                                            </v>
      </c>
      <c r="C13612" t="str">
        <f>T("SAN BLAS-CANILLEJAS ")</f>
        <v xml:space="preserve">SAN BLAS-CANILLEJAS </v>
      </c>
      <c r="D13612" t="str">
        <f>T("REJAS               ")</f>
        <v xml:space="preserve">REJAS               </v>
      </c>
      <c r="E13612" t="str">
        <f>T("TU ")</f>
        <v xml:space="preserve">TU </v>
      </c>
      <c r="F13612" t="str">
        <f>T("TURISMOS       ")</f>
        <v xml:space="preserve">TURISMOS       </v>
      </c>
      <c r="G13612" t="str">
        <f>T("De 8 a 11,99 CABALLOS FISCALES                    ")</f>
        <v xml:space="preserve">De 8 a 11,99 CABALLOS FISCALES                    </v>
      </c>
      <c r="H13612" t="str">
        <f>T("GAS NATURAL COMPRIMIDO                            ")</f>
        <v xml:space="preserve">GAS NATURAL COMPRIMIDO                            </v>
      </c>
      <c r="I13612">
        <v>2</v>
      </c>
    </row>
    <row r="13613" spans="1:9">
      <c r="A13613" t="str">
        <f>T("2018")</f>
        <v>2018</v>
      </c>
      <c r="B13613" t="str">
        <f>T("FISICO                                            ")</f>
        <v xml:space="preserve">FISICO                                            </v>
      </c>
      <c r="C13613" t="str">
        <f>T("SAN BLAS-CANILLEJAS ")</f>
        <v xml:space="preserve">SAN BLAS-CANILLEJAS </v>
      </c>
      <c r="D13613" t="str">
        <f>T("CANILLEJAS          ")</f>
        <v xml:space="preserve">CANILLEJAS          </v>
      </c>
      <c r="E13613" t="str">
        <f>T("TU ")</f>
        <v xml:space="preserve">TU </v>
      </c>
      <c r="F13613" t="str">
        <f>T("TURISMOS       ")</f>
        <v xml:space="preserve">TURISMOS       </v>
      </c>
      <c r="G13613" t="str">
        <f>T("De 8 a 11,99 CABALLOS FISCALES                    ")</f>
        <v xml:space="preserve">De 8 a 11,99 CABALLOS FISCALES                    </v>
      </c>
      <c r="H13613" t="str">
        <f>T("GAS NATURAL COMPRIMIDO                            ")</f>
        <v xml:space="preserve">GAS NATURAL COMPRIMIDO                            </v>
      </c>
      <c r="I13613">
        <v>7</v>
      </c>
    </row>
    <row r="13614" spans="1:9">
      <c r="A13614" t="str">
        <f>T("2018")</f>
        <v>2018</v>
      </c>
      <c r="B13614" t="str">
        <f>T("FISICO                                            ")</f>
        <v xml:space="preserve">FISICO                                            </v>
      </c>
      <c r="C13614" t="str">
        <f>T("SAN BLAS-CANILLEJAS ")</f>
        <v xml:space="preserve">SAN BLAS-CANILLEJAS </v>
      </c>
      <c r="D13614" t="str">
        <f>T("CANILLEJAS          ")</f>
        <v xml:space="preserve">CANILLEJAS          </v>
      </c>
      <c r="E13614" t="str">
        <f>T("TU ")</f>
        <v xml:space="preserve">TU </v>
      </c>
      <c r="F13614" t="str">
        <f>T("TURISMOS       ")</f>
        <v xml:space="preserve">TURISMOS       </v>
      </c>
      <c r="G13614" t="str">
        <f>T("De 12 a 15,99 CABALLOS FISCALES                   ")</f>
        <v xml:space="preserve">De 12 a 15,99 CABALLOS FISCALES                   </v>
      </c>
      <c r="H13614" t="str">
        <f>T("GAS NATURAL COMPRIMIDO                            ")</f>
        <v xml:space="preserve">GAS NATURAL COMPRIMIDO                            </v>
      </c>
      <c r="I13614">
        <v>1</v>
      </c>
    </row>
    <row r="13615" spans="1:9">
      <c r="A13615" t="str">
        <f>T("2018")</f>
        <v>2018</v>
      </c>
      <c r="B13615" t="str">
        <f>T("FISICO                                            ")</f>
        <v xml:space="preserve">FISICO                                            </v>
      </c>
      <c r="C13615" t="str">
        <f>T("SAN BLAS-CANILLEJAS ")</f>
        <v xml:space="preserve">SAN BLAS-CANILLEJAS </v>
      </c>
      <c r="D13615" t="str">
        <f>T("EL SALVADOR         ")</f>
        <v xml:space="preserve">EL SALVADOR         </v>
      </c>
      <c r="E13615" t="str">
        <f>T("TU ")</f>
        <v xml:space="preserve">TU </v>
      </c>
      <c r="F13615" t="str">
        <f>T("TURISMOS       ")</f>
        <v xml:space="preserve">TURISMOS       </v>
      </c>
      <c r="G13615" t="str">
        <f>T("De menos de 8 CABALLOS FISCALES                   ")</f>
        <v xml:space="preserve">De menos de 8 CABALLOS FISCALES                   </v>
      </c>
      <c r="H13615" t="str">
        <f>T("GAS NATURAL COMPRIMIDO                            ")</f>
        <v xml:space="preserve">GAS NATURAL COMPRIMIDO                            </v>
      </c>
      <c r="I13615">
        <v>1</v>
      </c>
    </row>
    <row r="13616" spans="1:9">
      <c r="A13616" t="str">
        <f>T("2018")</f>
        <v>2018</v>
      </c>
      <c r="B13616" t="str">
        <f>T("JURIDICO                                          ")</f>
        <v xml:space="preserve">JURIDICO                                          </v>
      </c>
      <c r="C13616" t="str">
        <f>T("SAN BLAS-CANILLEJAS ")</f>
        <v xml:space="preserve">SAN BLAS-CANILLEJAS </v>
      </c>
      <c r="D13616" t="str">
        <f>T("SIMANCAS            ")</f>
        <v xml:space="preserve">SIMANCAS            </v>
      </c>
      <c r="E13616" t="str">
        <f>T("TU ")</f>
        <v xml:space="preserve">TU </v>
      </c>
      <c r="F13616" t="str">
        <f>T("TURISMOS       ")</f>
        <v xml:space="preserve">TURISMOS       </v>
      </c>
      <c r="G13616" t="str">
        <f>T("De 8 a 11,99 CABALLOS FISCALES                    ")</f>
        <v xml:space="preserve">De 8 a 11,99 CABALLOS FISCALES                    </v>
      </c>
      <c r="H13616" t="str">
        <f>T("GAS NATURAL COMPRIMIDO                            ")</f>
        <v xml:space="preserve">GAS NATURAL COMPRIMIDO                            </v>
      </c>
      <c r="I13616">
        <v>1</v>
      </c>
    </row>
    <row r="13617" spans="1:9">
      <c r="A13617" t="str">
        <f>T("2018")</f>
        <v>2018</v>
      </c>
      <c r="B13617" t="str">
        <f>T("Entidad sin personalidad jurídica (art. 35.4 LGT) ")</f>
        <v xml:space="preserve">Entidad sin personalidad jurídica (art. 35.4 LGT) </v>
      </c>
      <c r="C13617" t="str">
        <f>T("SAN BLAS-CANILLEJAS ")</f>
        <v xml:space="preserve">SAN BLAS-CANILLEJAS </v>
      </c>
      <c r="D13617" t="str">
        <f>T("SIN BARRIO          ")</f>
        <v xml:space="preserve">SIN BARRIO          </v>
      </c>
      <c r="E13617" t="str">
        <f>T("TU ")</f>
        <v xml:space="preserve">TU </v>
      </c>
      <c r="F13617" t="str">
        <f>T("TURISMOS       ")</f>
        <v xml:space="preserve">TURISMOS       </v>
      </c>
      <c r="G13617" t="str">
        <f>T("De 8 a 11,99 CABALLOS FISCALES                    ")</f>
        <v xml:space="preserve">De 8 a 11,99 CABALLOS FISCALES                    </v>
      </c>
      <c r="H13617" t="str">
        <f>T("GASOLINA                                          ")</f>
        <v xml:space="preserve">GASOLINA                                          </v>
      </c>
      <c r="I13617">
        <v>1</v>
      </c>
    </row>
    <row r="13618" spans="1:9">
      <c r="A13618" t="str">
        <f>T("2018")</f>
        <v>2018</v>
      </c>
      <c r="B13618" t="str">
        <f>T("Entidad sin personalidad jurídica (art. 35.4 LGT) ")</f>
        <v xml:space="preserve">Entidad sin personalidad jurídica (art. 35.4 LGT) </v>
      </c>
      <c r="C13618" t="str">
        <f>T("SAN BLAS-CANILLEJAS ")</f>
        <v xml:space="preserve">SAN BLAS-CANILLEJAS </v>
      </c>
      <c r="D13618" t="str">
        <f>T("SIMANCAS            ")</f>
        <v xml:space="preserve">SIMANCAS            </v>
      </c>
      <c r="E13618" t="str">
        <f>T("TU ")</f>
        <v xml:space="preserve">TU </v>
      </c>
      <c r="F13618" t="str">
        <f>T("TURISMOS       ")</f>
        <v xml:space="preserve">TURISMOS       </v>
      </c>
      <c r="G13618" t="str">
        <f>T("De menos de 8 CABALLOS FISCALES                   ")</f>
        <v xml:space="preserve">De menos de 8 CABALLOS FISCALES                   </v>
      </c>
      <c r="H13618" t="str">
        <f>T("GASOLINA                                          ")</f>
        <v xml:space="preserve">GASOLINA                                          </v>
      </c>
      <c r="I13618">
        <v>10</v>
      </c>
    </row>
    <row r="13619" spans="1:9">
      <c r="A13619" t="str">
        <f>T("2018")</f>
        <v>2018</v>
      </c>
      <c r="B13619" t="str">
        <f>T("Entidad sin personalidad jurídica (art. 35.4 LGT) ")</f>
        <v xml:space="preserve">Entidad sin personalidad jurídica (art. 35.4 LGT) </v>
      </c>
      <c r="C13619" t="str">
        <f>T("SAN BLAS-CANILLEJAS ")</f>
        <v xml:space="preserve">SAN BLAS-CANILLEJAS </v>
      </c>
      <c r="D13619" t="str">
        <f>T("SIMANCAS            ")</f>
        <v xml:space="preserve">SIMANCAS            </v>
      </c>
      <c r="E13619" t="str">
        <f>T("TU ")</f>
        <v xml:space="preserve">TU </v>
      </c>
      <c r="F13619" t="str">
        <f>T("TURISMOS       ")</f>
        <v xml:space="preserve">TURISMOS       </v>
      </c>
      <c r="G13619" t="str">
        <f>T("De 8 a 11,99 CABALLOS FISCALES                    ")</f>
        <v xml:space="preserve">De 8 a 11,99 CABALLOS FISCALES                    </v>
      </c>
      <c r="H13619" t="str">
        <f>T("GASOLINA                                          ")</f>
        <v xml:space="preserve">GASOLINA                                          </v>
      </c>
      <c r="I13619">
        <v>62</v>
      </c>
    </row>
    <row r="13620" spans="1:9">
      <c r="A13620" t="str">
        <f>T("2018")</f>
        <v>2018</v>
      </c>
      <c r="B13620" t="str">
        <f>T("Entidad sin personalidad jurídica (art. 35.4 LGT) ")</f>
        <v xml:space="preserve">Entidad sin personalidad jurídica (art. 35.4 LGT) </v>
      </c>
      <c r="C13620" t="str">
        <f>T("SAN BLAS-CANILLEJAS ")</f>
        <v xml:space="preserve">SAN BLAS-CANILLEJAS </v>
      </c>
      <c r="D13620" t="str">
        <f>T("SIMANCAS            ")</f>
        <v xml:space="preserve">SIMANCAS            </v>
      </c>
      <c r="E13620" t="str">
        <f>T("TU ")</f>
        <v xml:space="preserve">TU </v>
      </c>
      <c r="F13620" t="str">
        <f>T("TURISMOS       ")</f>
        <v xml:space="preserve">TURISMOS       </v>
      </c>
      <c r="G13620" t="str">
        <f>T("De 12 a 15,99 CABALLOS FISCALES                   ")</f>
        <v xml:space="preserve">De 12 a 15,99 CABALLOS FISCALES                   </v>
      </c>
      <c r="H13620" t="str">
        <f>T("GASOLINA                                          ")</f>
        <v xml:space="preserve">GASOLINA                                          </v>
      </c>
      <c r="I13620">
        <v>10</v>
      </c>
    </row>
    <row r="13621" spans="1:9">
      <c r="A13621" t="str">
        <f>T("2018")</f>
        <v>2018</v>
      </c>
      <c r="B13621" t="str">
        <f>T("Entidad sin personalidad jurídica (art. 35.4 LGT) ")</f>
        <v xml:space="preserve">Entidad sin personalidad jurídica (art. 35.4 LGT) </v>
      </c>
      <c r="C13621" t="str">
        <f>T("SAN BLAS-CANILLEJAS ")</f>
        <v xml:space="preserve">SAN BLAS-CANILLEJAS </v>
      </c>
      <c r="D13621" t="str">
        <f>T("SIMANCAS            ")</f>
        <v xml:space="preserve">SIMANCAS            </v>
      </c>
      <c r="E13621" t="str">
        <f>T("TU ")</f>
        <v xml:space="preserve">TU </v>
      </c>
      <c r="F13621" t="str">
        <f>T("TURISMOS       ")</f>
        <v xml:space="preserve">TURISMOS       </v>
      </c>
      <c r="G13621" t="str">
        <f>T("De 16 a 19,99 CABALLOS FISCALES                   ")</f>
        <v xml:space="preserve">De 16 a 19,99 CABALLOS FISCALES                   </v>
      </c>
      <c r="H13621" t="str">
        <f>T("GASOLINA                                          ")</f>
        <v xml:space="preserve">GASOLINA                                          </v>
      </c>
      <c r="I13621">
        <v>1</v>
      </c>
    </row>
    <row r="13622" spans="1:9">
      <c r="A13622" t="str">
        <f>T("2018")</f>
        <v>2018</v>
      </c>
      <c r="B13622" t="str">
        <f>T("Entidad sin personalidad jurídica (art. 35.4 LGT) ")</f>
        <v xml:space="preserve">Entidad sin personalidad jurídica (art. 35.4 LGT) </v>
      </c>
      <c r="C13622" t="str">
        <f>T("SAN BLAS-CANILLEJAS ")</f>
        <v xml:space="preserve">SAN BLAS-CANILLEJAS </v>
      </c>
      <c r="D13622" t="str">
        <f>T("HELLIN              ")</f>
        <v xml:space="preserve">HELLIN              </v>
      </c>
      <c r="E13622" t="str">
        <f>T("TU ")</f>
        <v xml:space="preserve">TU </v>
      </c>
      <c r="F13622" t="str">
        <f>T("TURISMOS       ")</f>
        <v xml:space="preserve">TURISMOS       </v>
      </c>
      <c r="G13622" t="str">
        <f>T("De menos de 8 CABALLOS FISCALES                   ")</f>
        <v xml:space="preserve">De menos de 8 CABALLOS FISCALES                   </v>
      </c>
      <c r="H13622" t="str">
        <f>T("GASOLINA                                          ")</f>
        <v xml:space="preserve">GASOLINA                                          </v>
      </c>
      <c r="I13622">
        <v>3</v>
      </c>
    </row>
    <row r="13623" spans="1:9">
      <c r="A13623" t="str">
        <f>T("2018")</f>
        <v>2018</v>
      </c>
      <c r="B13623" t="str">
        <f>T("Entidad sin personalidad jurídica (art. 35.4 LGT) ")</f>
        <v xml:space="preserve">Entidad sin personalidad jurídica (art. 35.4 LGT) </v>
      </c>
      <c r="C13623" t="str">
        <f>T("SAN BLAS-CANILLEJAS ")</f>
        <v xml:space="preserve">SAN BLAS-CANILLEJAS </v>
      </c>
      <c r="D13623" t="str">
        <f>T("HELLIN              ")</f>
        <v xml:space="preserve">HELLIN              </v>
      </c>
      <c r="E13623" t="str">
        <f>T("TU ")</f>
        <v xml:space="preserve">TU </v>
      </c>
      <c r="F13623" t="str">
        <f>T("TURISMOS       ")</f>
        <v xml:space="preserve">TURISMOS       </v>
      </c>
      <c r="G13623" t="str">
        <f>T("De 8 a 11,99 CABALLOS FISCALES                    ")</f>
        <v xml:space="preserve">De 8 a 11,99 CABALLOS FISCALES                    </v>
      </c>
      <c r="H13623" t="str">
        <f>T("GASOLINA                                          ")</f>
        <v xml:space="preserve">GASOLINA                                          </v>
      </c>
      <c r="I13623">
        <v>31</v>
      </c>
    </row>
    <row r="13624" spans="1:9">
      <c r="A13624" t="str">
        <f>T("2018")</f>
        <v>2018</v>
      </c>
      <c r="B13624" t="str">
        <f>T("Entidad sin personalidad jurídica (art. 35.4 LGT) ")</f>
        <v xml:space="preserve">Entidad sin personalidad jurídica (art. 35.4 LGT) </v>
      </c>
      <c r="C13624" t="str">
        <f>T("SAN BLAS-CANILLEJAS ")</f>
        <v xml:space="preserve">SAN BLAS-CANILLEJAS </v>
      </c>
      <c r="D13624" t="str">
        <f>T("HELLIN              ")</f>
        <v xml:space="preserve">HELLIN              </v>
      </c>
      <c r="E13624" t="str">
        <f>T("TU ")</f>
        <v xml:space="preserve">TU </v>
      </c>
      <c r="F13624" t="str">
        <f>T("TURISMOS       ")</f>
        <v xml:space="preserve">TURISMOS       </v>
      </c>
      <c r="G13624" t="str">
        <f>T("De 12 a 15,99 CABALLOS FISCALES                   ")</f>
        <v xml:space="preserve">De 12 a 15,99 CABALLOS FISCALES                   </v>
      </c>
      <c r="H13624" t="str">
        <f>T("GASOLINA                                          ")</f>
        <v xml:space="preserve">GASOLINA                                          </v>
      </c>
      <c r="I13624">
        <v>7</v>
      </c>
    </row>
    <row r="13625" spans="1:9">
      <c r="A13625" t="str">
        <f>T("2018")</f>
        <v>2018</v>
      </c>
      <c r="B13625" t="str">
        <f>T("Entidad sin personalidad jurídica (art. 35.4 LGT) ")</f>
        <v xml:space="preserve">Entidad sin personalidad jurídica (art. 35.4 LGT) </v>
      </c>
      <c r="C13625" t="str">
        <f>T("SAN BLAS-CANILLEJAS ")</f>
        <v xml:space="preserve">SAN BLAS-CANILLEJAS </v>
      </c>
      <c r="D13625" t="str">
        <f>T("HELLIN              ")</f>
        <v xml:space="preserve">HELLIN              </v>
      </c>
      <c r="E13625" t="str">
        <f>T("TU ")</f>
        <v xml:space="preserve">TU </v>
      </c>
      <c r="F13625" t="str">
        <f>T("TURISMOS       ")</f>
        <v xml:space="preserve">TURISMOS       </v>
      </c>
      <c r="G13625" t="str">
        <f>T("De 16 a 19,99 CABALLOS FISCALES                   ")</f>
        <v xml:space="preserve">De 16 a 19,99 CABALLOS FISCALES                   </v>
      </c>
      <c r="H13625" t="str">
        <f>T("GASOLINA                                          ")</f>
        <v xml:space="preserve">GASOLINA                                          </v>
      </c>
      <c r="I13625">
        <v>2</v>
      </c>
    </row>
    <row r="13626" spans="1:9">
      <c r="A13626" t="str">
        <f>T("2018")</f>
        <v>2018</v>
      </c>
      <c r="B13626" t="str">
        <f>T("Entidad sin personalidad jurídica (art. 35.4 LGT) ")</f>
        <v xml:space="preserve">Entidad sin personalidad jurídica (art. 35.4 LGT) </v>
      </c>
      <c r="C13626" t="str">
        <f>T("SAN BLAS-CANILLEJAS ")</f>
        <v xml:space="preserve">SAN BLAS-CANILLEJAS </v>
      </c>
      <c r="D13626" t="str">
        <f>T("AMPOSTA             ")</f>
        <v xml:space="preserve">AMPOSTA             </v>
      </c>
      <c r="E13626" t="str">
        <f>T("TU ")</f>
        <v xml:space="preserve">TU </v>
      </c>
      <c r="F13626" t="str">
        <f>T("TURISMOS       ")</f>
        <v xml:space="preserve">TURISMOS       </v>
      </c>
      <c r="G13626" t="str">
        <f>T("De menos de 8 CABALLOS FISCALES                   ")</f>
        <v xml:space="preserve">De menos de 8 CABALLOS FISCALES                   </v>
      </c>
      <c r="H13626" t="str">
        <f>T("GASOLINA                                          ")</f>
        <v xml:space="preserve">GASOLINA                                          </v>
      </c>
      <c r="I13626">
        <v>5</v>
      </c>
    </row>
    <row r="13627" spans="1:9">
      <c r="A13627" t="str">
        <f>T("2018")</f>
        <v>2018</v>
      </c>
      <c r="B13627" t="str">
        <f>T("Entidad sin personalidad jurídica (art. 35.4 LGT) ")</f>
        <v xml:space="preserve">Entidad sin personalidad jurídica (art. 35.4 LGT) </v>
      </c>
      <c r="C13627" t="str">
        <f>T("SAN BLAS-CANILLEJAS ")</f>
        <v xml:space="preserve">SAN BLAS-CANILLEJAS </v>
      </c>
      <c r="D13627" t="str">
        <f>T("AMPOSTA             ")</f>
        <v xml:space="preserve">AMPOSTA             </v>
      </c>
      <c r="E13627" t="str">
        <f>T("TU ")</f>
        <v xml:space="preserve">TU </v>
      </c>
      <c r="F13627" t="str">
        <f>T("TURISMOS       ")</f>
        <v xml:space="preserve">TURISMOS       </v>
      </c>
      <c r="G13627" t="str">
        <f>T("De 8 a 11,99 CABALLOS FISCALES                    ")</f>
        <v xml:space="preserve">De 8 a 11,99 CABALLOS FISCALES                    </v>
      </c>
      <c r="H13627" t="str">
        <f>T("GASOLINA                                          ")</f>
        <v xml:space="preserve">GASOLINA                                          </v>
      </c>
      <c r="I13627">
        <v>32</v>
      </c>
    </row>
    <row r="13628" spans="1:9">
      <c r="A13628" t="str">
        <f>T("2018")</f>
        <v>2018</v>
      </c>
      <c r="B13628" t="str">
        <f>T("Entidad sin personalidad jurídica (art. 35.4 LGT) ")</f>
        <v xml:space="preserve">Entidad sin personalidad jurídica (art. 35.4 LGT) </v>
      </c>
      <c r="C13628" t="str">
        <f>T("SAN BLAS-CANILLEJAS ")</f>
        <v xml:space="preserve">SAN BLAS-CANILLEJAS </v>
      </c>
      <c r="D13628" t="str">
        <f>T("AMPOSTA             ")</f>
        <v xml:space="preserve">AMPOSTA             </v>
      </c>
      <c r="E13628" t="str">
        <f>T("TU ")</f>
        <v xml:space="preserve">TU </v>
      </c>
      <c r="F13628" t="str">
        <f>T("TURISMOS       ")</f>
        <v xml:space="preserve">TURISMOS       </v>
      </c>
      <c r="G13628" t="str">
        <f>T("De 12 a 15,99 CABALLOS FISCALES                   ")</f>
        <v xml:space="preserve">De 12 a 15,99 CABALLOS FISCALES                   </v>
      </c>
      <c r="H13628" t="str">
        <f>T("GASOLINA                                          ")</f>
        <v xml:space="preserve">GASOLINA                                          </v>
      </c>
      <c r="I13628">
        <v>5</v>
      </c>
    </row>
    <row r="13629" spans="1:9">
      <c r="A13629" t="str">
        <f>T("2018")</f>
        <v>2018</v>
      </c>
      <c r="B13629" t="str">
        <f>T("Entidad sin personalidad jurídica (art. 35.4 LGT) ")</f>
        <v xml:space="preserve">Entidad sin personalidad jurídica (art. 35.4 LGT) </v>
      </c>
      <c r="C13629" t="str">
        <f>T("SAN BLAS-CANILLEJAS ")</f>
        <v xml:space="preserve">SAN BLAS-CANILLEJAS </v>
      </c>
      <c r="D13629" t="str">
        <f>T("ARCOS               ")</f>
        <v xml:space="preserve">ARCOS               </v>
      </c>
      <c r="E13629" t="str">
        <f>T("TU ")</f>
        <v xml:space="preserve">TU </v>
      </c>
      <c r="F13629" t="str">
        <f>T("TURISMOS       ")</f>
        <v xml:space="preserve">TURISMOS       </v>
      </c>
      <c r="G13629" t="str">
        <f>T("De menos de 8 CABALLOS FISCALES                   ")</f>
        <v xml:space="preserve">De menos de 8 CABALLOS FISCALES                   </v>
      </c>
      <c r="H13629" t="str">
        <f>T("GASOLINA                                          ")</f>
        <v xml:space="preserve">GASOLINA                                          </v>
      </c>
      <c r="I13629">
        <v>10</v>
      </c>
    </row>
    <row r="13630" spans="1:9">
      <c r="A13630" t="str">
        <f>T("2018")</f>
        <v>2018</v>
      </c>
      <c r="B13630" t="str">
        <f>T("Entidad sin personalidad jurídica (art. 35.4 LGT) ")</f>
        <v xml:space="preserve">Entidad sin personalidad jurídica (art. 35.4 LGT) </v>
      </c>
      <c r="C13630" t="str">
        <f>T("SAN BLAS-CANILLEJAS ")</f>
        <v xml:space="preserve">SAN BLAS-CANILLEJAS </v>
      </c>
      <c r="D13630" t="str">
        <f>T("ARCOS               ")</f>
        <v xml:space="preserve">ARCOS               </v>
      </c>
      <c r="E13630" t="str">
        <f>T("TU ")</f>
        <v xml:space="preserve">TU </v>
      </c>
      <c r="F13630" t="str">
        <f>T("TURISMOS       ")</f>
        <v xml:space="preserve">TURISMOS       </v>
      </c>
      <c r="G13630" t="str">
        <f>T("De 8 a 11,99 CABALLOS FISCALES                    ")</f>
        <v xml:space="preserve">De 8 a 11,99 CABALLOS FISCALES                    </v>
      </c>
      <c r="H13630" t="str">
        <f>T("GASOLINA                                          ")</f>
        <v xml:space="preserve">GASOLINA                                          </v>
      </c>
      <c r="I13630">
        <v>91</v>
      </c>
    </row>
    <row r="13631" spans="1:9">
      <c r="A13631" t="str">
        <f>T("2018")</f>
        <v>2018</v>
      </c>
      <c r="B13631" t="str">
        <f>T("Entidad sin personalidad jurídica (art. 35.4 LGT) ")</f>
        <v xml:space="preserve">Entidad sin personalidad jurídica (art. 35.4 LGT) </v>
      </c>
      <c r="C13631" t="str">
        <f>T("SAN BLAS-CANILLEJAS ")</f>
        <v xml:space="preserve">SAN BLAS-CANILLEJAS </v>
      </c>
      <c r="D13631" t="str">
        <f>T("ARCOS               ")</f>
        <v xml:space="preserve">ARCOS               </v>
      </c>
      <c r="E13631" t="str">
        <f>T("TU ")</f>
        <v xml:space="preserve">TU </v>
      </c>
      <c r="F13631" t="str">
        <f>T("TURISMOS       ")</f>
        <v xml:space="preserve">TURISMOS       </v>
      </c>
      <c r="G13631" t="str">
        <f>T("De 12 a 15,99 CABALLOS FISCALES                   ")</f>
        <v xml:space="preserve">De 12 a 15,99 CABALLOS FISCALES                   </v>
      </c>
      <c r="H13631" t="str">
        <f>T("GASOLINA                                          ")</f>
        <v xml:space="preserve">GASOLINA                                          </v>
      </c>
      <c r="I13631">
        <v>13</v>
      </c>
    </row>
    <row r="13632" spans="1:9">
      <c r="A13632" t="str">
        <f>T("2018")</f>
        <v>2018</v>
      </c>
      <c r="B13632" t="str">
        <f>T("Entidad sin personalidad jurídica (art. 35.4 LGT) ")</f>
        <v xml:space="preserve">Entidad sin personalidad jurídica (art. 35.4 LGT) </v>
      </c>
      <c r="C13632" t="str">
        <f>T("SAN BLAS-CANILLEJAS ")</f>
        <v xml:space="preserve">SAN BLAS-CANILLEJAS </v>
      </c>
      <c r="D13632" t="str">
        <f>T("ARCOS               ")</f>
        <v xml:space="preserve">ARCOS               </v>
      </c>
      <c r="E13632" t="str">
        <f>T("TU ")</f>
        <v xml:space="preserve">TU </v>
      </c>
      <c r="F13632" t="str">
        <f>T("TURISMOS       ")</f>
        <v xml:space="preserve">TURISMOS       </v>
      </c>
      <c r="G13632" t="str">
        <f>T("De 16 a 19,99 CABALLOS FISCALES                   ")</f>
        <v xml:space="preserve">De 16 a 19,99 CABALLOS FISCALES                   </v>
      </c>
      <c r="H13632" t="str">
        <f>T("GASOLINA                                          ")</f>
        <v xml:space="preserve">GASOLINA                                          </v>
      </c>
      <c r="I13632">
        <v>5</v>
      </c>
    </row>
    <row r="13633" spans="1:9">
      <c r="A13633" t="str">
        <f>T("2018")</f>
        <v>2018</v>
      </c>
      <c r="B13633" t="str">
        <f>T("Entidad sin personalidad jurídica (art. 35.4 LGT) ")</f>
        <v xml:space="preserve">Entidad sin personalidad jurídica (art. 35.4 LGT) </v>
      </c>
      <c r="C13633" t="str">
        <f>T("SAN BLAS-CANILLEJAS ")</f>
        <v xml:space="preserve">SAN BLAS-CANILLEJAS </v>
      </c>
      <c r="D13633" t="str">
        <f>T("ARCOS               ")</f>
        <v xml:space="preserve">ARCOS               </v>
      </c>
      <c r="E13633" t="str">
        <f>T("TU ")</f>
        <v xml:space="preserve">TU </v>
      </c>
      <c r="F13633" t="str">
        <f>T("TURISMOS       ")</f>
        <v xml:space="preserve">TURISMOS       </v>
      </c>
      <c r="G13633" t="str">
        <f>T("De 20 CABALLOS FISCALES en adelante               ")</f>
        <v xml:space="preserve">De 20 CABALLOS FISCALES en adelante               </v>
      </c>
      <c r="H13633" t="str">
        <f>T("GASOLINA                                          ")</f>
        <v xml:space="preserve">GASOLINA                                          </v>
      </c>
      <c r="I13633">
        <v>1</v>
      </c>
    </row>
    <row r="13634" spans="1:9">
      <c r="A13634" t="str">
        <f>T("2018")</f>
        <v>2018</v>
      </c>
      <c r="B13634" t="str">
        <f>T("Entidad sin personalidad jurídica (art. 35.4 LGT) ")</f>
        <v xml:space="preserve">Entidad sin personalidad jurídica (art. 35.4 LGT) </v>
      </c>
      <c r="C13634" t="str">
        <f>T("SAN BLAS-CANILLEJAS ")</f>
        <v xml:space="preserve">SAN BLAS-CANILLEJAS </v>
      </c>
      <c r="D13634" t="str">
        <f>T("ROSAS               ")</f>
        <v xml:space="preserve">ROSAS               </v>
      </c>
      <c r="E13634" t="str">
        <f>T("TU ")</f>
        <v xml:space="preserve">TU </v>
      </c>
      <c r="F13634" t="str">
        <f>T("TURISMOS       ")</f>
        <v xml:space="preserve">TURISMOS       </v>
      </c>
      <c r="G13634" t="str">
        <f>T("De 8 a 11,99 CABALLOS FISCALES                    ")</f>
        <v xml:space="preserve">De 8 a 11,99 CABALLOS FISCALES                    </v>
      </c>
      <c r="H13634" t="str">
        <f>T("GASOLINA                                          ")</f>
        <v xml:space="preserve">GASOLINA                                          </v>
      </c>
      <c r="I13634">
        <v>8</v>
      </c>
    </row>
    <row r="13635" spans="1:9">
      <c r="A13635" t="str">
        <f>T("2018")</f>
        <v>2018</v>
      </c>
      <c r="B13635" t="str">
        <f>T("Entidad sin personalidad jurídica (art. 35.4 LGT) ")</f>
        <v xml:space="preserve">Entidad sin personalidad jurídica (art. 35.4 LGT) </v>
      </c>
      <c r="C13635" t="str">
        <f>T("SAN BLAS-CANILLEJAS ")</f>
        <v xml:space="preserve">SAN BLAS-CANILLEJAS </v>
      </c>
      <c r="D13635" t="str">
        <f>T("ROSAS               ")</f>
        <v xml:space="preserve">ROSAS               </v>
      </c>
      <c r="E13635" t="str">
        <f>T("TU ")</f>
        <v xml:space="preserve">TU </v>
      </c>
      <c r="F13635" t="str">
        <f>T("TURISMOS       ")</f>
        <v xml:space="preserve">TURISMOS       </v>
      </c>
      <c r="G13635" t="str">
        <f>T("De 12 a 15,99 CABALLOS FISCALES                   ")</f>
        <v xml:space="preserve">De 12 a 15,99 CABALLOS FISCALES                   </v>
      </c>
      <c r="H13635" t="str">
        <f>T("GASOLINA                                          ")</f>
        <v xml:space="preserve">GASOLINA                                          </v>
      </c>
      <c r="I13635">
        <v>7</v>
      </c>
    </row>
    <row r="13636" spans="1:9">
      <c r="A13636" t="str">
        <f>T("2018")</f>
        <v>2018</v>
      </c>
      <c r="B13636" t="str">
        <f>T("Entidad sin personalidad jurídica (art. 35.4 LGT) ")</f>
        <v xml:space="preserve">Entidad sin personalidad jurídica (art. 35.4 LGT) </v>
      </c>
      <c r="C13636" t="str">
        <f>T("SAN BLAS-CANILLEJAS ")</f>
        <v xml:space="preserve">SAN BLAS-CANILLEJAS </v>
      </c>
      <c r="D13636" t="str">
        <f>T("ROSAS               ")</f>
        <v xml:space="preserve">ROSAS               </v>
      </c>
      <c r="E13636" t="str">
        <f>T("TU ")</f>
        <v xml:space="preserve">TU </v>
      </c>
      <c r="F13636" t="str">
        <f>T("TURISMOS       ")</f>
        <v xml:space="preserve">TURISMOS       </v>
      </c>
      <c r="G13636" t="str">
        <f>T("De 16 a 19,99 CABALLOS FISCALES                   ")</f>
        <v xml:space="preserve">De 16 a 19,99 CABALLOS FISCALES                   </v>
      </c>
      <c r="H13636" t="str">
        <f>T("GASOLINA                                          ")</f>
        <v xml:space="preserve">GASOLINA                                          </v>
      </c>
      <c r="I13636">
        <v>1</v>
      </c>
    </row>
    <row r="13637" spans="1:9">
      <c r="A13637" t="str">
        <f>T("2018")</f>
        <v>2018</v>
      </c>
      <c r="B13637" t="str">
        <f>T("Entidad sin personalidad jurídica (art. 35.4 LGT) ")</f>
        <v xml:space="preserve">Entidad sin personalidad jurídica (art. 35.4 LGT) </v>
      </c>
      <c r="C13637" t="str">
        <f>T("SAN BLAS-CANILLEJAS ")</f>
        <v xml:space="preserve">SAN BLAS-CANILLEJAS </v>
      </c>
      <c r="D13637" t="str">
        <f>T("ROSAS               ")</f>
        <v xml:space="preserve">ROSAS               </v>
      </c>
      <c r="E13637" t="str">
        <f>T("TU ")</f>
        <v xml:space="preserve">TU </v>
      </c>
      <c r="F13637" t="str">
        <f>T("TURISMOS       ")</f>
        <v xml:space="preserve">TURISMOS       </v>
      </c>
      <c r="G13637" t="str">
        <f>T("De 20 CABALLOS FISCALES en adelante               ")</f>
        <v xml:space="preserve">De 20 CABALLOS FISCALES en adelante               </v>
      </c>
      <c r="H13637" t="str">
        <f>T("GASOLINA                                          ")</f>
        <v xml:space="preserve">GASOLINA                                          </v>
      </c>
      <c r="I13637">
        <v>1</v>
      </c>
    </row>
    <row r="13638" spans="1:9">
      <c r="A13638" t="str">
        <f>T("2018")</f>
        <v>2018</v>
      </c>
      <c r="B13638" t="str">
        <f>T("Entidad sin personalidad jurídica (art. 35.4 LGT) ")</f>
        <v xml:space="preserve">Entidad sin personalidad jurídica (art. 35.4 LGT) </v>
      </c>
      <c r="C13638" t="str">
        <f>T("SAN BLAS-CANILLEJAS ")</f>
        <v xml:space="preserve">SAN BLAS-CANILLEJAS </v>
      </c>
      <c r="D13638" t="str">
        <f>T("REJAS               ")</f>
        <v xml:space="preserve">REJAS               </v>
      </c>
      <c r="E13638" t="str">
        <f>T("TU ")</f>
        <v xml:space="preserve">TU </v>
      </c>
      <c r="F13638" t="str">
        <f>T("TURISMOS       ")</f>
        <v xml:space="preserve">TURISMOS       </v>
      </c>
      <c r="G13638" t="str">
        <f>T("De 8 a 11,99 CABALLOS FISCALES                    ")</f>
        <v xml:space="preserve">De 8 a 11,99 CABALLOS FISCALES                    </v>
      </c>
      <c r="H13638" t="str">
        <f>T("GASOLINA                                          ")</f>
        <v xml:space="preserve">GASOLINA                                          </v>
      </c>
      <c r="I13638">
        <v>9</v>
      </c>
    </row>
    <row r="13639" spans="1:9">
      <c r="A13639" t="str">
        <f>T("2018")</f>
        <v>2018</v>
      </c>
      <c r="B13639" t="str">
        <f>T("Entidad sin personalidad jurídica (art. 35.4 LGT) ")</f>
        <v xml:space="preserve">Entidad sin personalidad jurídica (art. 35.4 LGT) </v>
      </c>
      <c r="C13639" t="str">
        <f>T("SAN BLAS-CANILLEJAS ")</f>
        <v xml:space="preserve">SAN BLAS-CANILLEJAS </v>
      </c>
      <c r="D13639" t="str">
        <f>T("REJAS               ")</f>
        <v xml:space="preserve">REJAS               </v>
      </c>
      <c r="E13639" t="str">
        <f>T("TU ")</f>
        <v xml:space="preserve">TU </v>
      </c>
      <c r="F13639" t="str">
        <f>T("TURISMOS       ")</f>
        <v xml:space="preserve">TURISMOS       </v>
      </c>
      <c r="G13639" t="str">
        <f>T("De 12 a 15,99 CABALLOS FISCALES                   ")</f>
        <v xml:space="preserve">De 12 a 15,99 CABALLOS FISCALES                   </v>
      </c>
      <c r="H13639" t="str">
        <f>T("GASOLINA                                          ")</f>
        <v xml:space="preserve">GASOLINA                                          </v>
      </c>
      <c r="I13639">
        <v>1</v>
      </c>
    </row>
    <row r="13640" spans="1:9">
      <c r="A13640" t="str">
        <f>T("2018")</f>
        <v>2018</v>
      </c>
      <c r="B13640" t="str">
        <f>T("Entidad sin personalidad jurídica (art. 35.4 LGT) ")</f>
        <v xml:space="preserve">Entidad sin personalidad jurídica (art. 35.4 LGT) </v>
      </c>
      <c r="C13640" t="str">
        <f>T("SAN BLAS-CANILLEJAS ")</f>
        <v xml:space="preserve">SAN BLAS-CANILLEJAS </v>
      </c>
      <c r="D13640" t="str">
        <f>T("CANILLEJAS          ")</f>
        <v xml:space="preserve">CANILLEJAS          </v>
      </c>
      <c r="E13640" t="str">
        <f>T("TU ")</f>
        <v xml:space="preserve">TU </v>
      </c>
      <c r="F13640" t="str">
        <f>T("TURISMOS       ")</f>
        <v xml:space="preserve">TURISMOS       </v>
      </c>
      <c r="G13640" t="str">
        <f>T("De menos de 8 CABALLOS FISCALES                   ")</f>
        <v xml:space="preserve">De menos de 8 CABALLOS FISCALES                   </v>
      </c>
      <c r="H13640" t="str">
        <f>T("GASOLINA                                          ")</f>
        <v xml:space="preserve">GASOLINA                                          </v>
      </c>
      <c r="I13640">
        <v>4</v>
      </c>
    </row>
    <row r="13641" spans="1:9">
      <c r="A13641" t="str">
        <f>T("2018")</f>
        <v>2018</v>
      </c>
      <c r="B13641" t="str">
        <f>T("Entidad sin personalidad jurídica (art. 35.4 LGT) ")</f>
        <v xml:space="preserve">Entidad sin personalidad jurídica (art. 35.4 LGT) </v>
      </c>
      <c r="C13641" t="str">
        <f>T("SAN BLAS-CANILLEJAS ")</f>
        <v xml:space="preserve">SAN BLAS-CANILLEJAS </v>
      </c>
      <c r="D13641" t="str">
        <f>T("CANILLEJAS          ")</f>
        <v xml:space="preserve">CANILLEJAS          </v>
      </c>
      <c r="E13641" t="str">
        <f>T("TU ")</f>
        <v xml:space="preserve">TU </v>
      </c>
      <c r="F13641" t="str">
        <f>T("TURISMOS       ")</f>
        <v xml:space="preserve">TURISMOS       </v>
      </c>
      <c r="G13641" t="str">
        <f>T("De 8 a 11,99 CABALLOS FISCALES                    ")</f>
        <v xml:space="preserve">De 8 a 11,99 CABALLOS FISCALES                    </v>
      </c>
      <c r="H13641" t="str">
        <f>T("GASOLINA                                          ")</f>
        <v xml:space="preserve">GASOLINA                                          </v>
      </c>
      <c r="I13641">
        <v>42</v>
      </c>
    </row>
    <row r="13642" spans="1:9">
      <c r="A13642" t="str">
        <f>T("2018")</f>
        <v>2018</v>
      </c>
      <c r="B13642" t="str">
        <f>T("Entidad sin personalidad jurídica (art. 35.4 LGT) ")</f>
        <v xml:space="preserve">Entidad sin personalidad jurídica (art. 35.4 LGT) </v>
      </c>
      <c r="C13642" t="str">
        <f>T("SAN BLAS-CANILLEJAS ")</f>
        <v xml:space="preserve">SAN BLAS-CANILLEJAS </v>
      </c>
      <c r="D13642" t="str">
        <f>T("CANILLEJAS          ")</f>
        <v xml:space="preserve">CANILLEJAS          </v>
      </c>
      <c r="E13642" t="str">
        <f>T("TU ")</f>
        <v xml:space="preserve">TU </v>
      </c>
      <c r="F13642" t="str">
        <f>T("TURISMOS       ")</f>
        <v xml:space="preserve">TURISMOS       </v>
      </c>
      <c r="G13642" t="str">
        <f>T("De 12 a 15,99 CABALLOS FISCALES                   ")</f>
        <v xml:space="preserve">De 12 a 15,99 CABALLOS FISCALES                   </v>
      </c>
      <c r="H13642" t="str">
        <f>T("GASOLINA                                          ")</f>
        <v xml:space="preserve">GASOLINA                                          </v>
      </c>
      <c r="I13642">
        <v>22</v>
      </c>
    </row>
    <row r="13643" spans="1:9">
      <c r="A13643" t="str">
        <f>T("2018")</f>
        <v>2018</v>
      </c>
      <c r="B13643" t="str">
        <f>T("Entidad sin personalidad jurídica (art. 35.4 LGT) ")</f>
        <v xml:space="preserve">Entidad sin personalidad jurídica (art. 35.4 LGT) </v>
      </c>
      <c r="C13643" t="str">
        <f>T("SAN BLAS-CANILLEJAS ")</f>
        <v xml:space="preserve">SAN BLAS-CANILLEJAS </v>
      </c>
      <c r="D13643" t="str">
        <f>T("CANILLEJAS          ")</f>
        <v xml:space="preserve">CANILLEJAS          </v>
      </c>
      <c r="E13643" t="str">
        <f>T("TU ")</f>
        <v xml:space="preserve">TU </v>
      </c>
      <c r="F13643" t="str">
        <f>T("TURISMOS       ")</f>
        <v xml:space="preserve">TURISMOS       </v>
      </c>
      <c r="G13643" t="str">
        <f>T("De 16 a 19,99 CABALLOS FISCALES                   ")</f>
        <v xml:space="preserve">De 16 a 19,99 CABALLOS FISCALES                   </v>
      </c>
      <c r="H13643" t="str">
        <f>T("GASOLINA                                          ")</f>
        <v xml:space="preserve">GASOLINA                                          </v>
      </c>
      <c r="I13643">
        <v>3</v>
      </c>
    </row>
    <row r="13644" spans="1:9">
      <c r="A13644" t="str">
        <f>T("2018")</f>
        <v>2018</v>
      </c>
      <c r="B13644" t="str">
        <f>T("Entidad sin personalidad jurídica (art. 35.4 LGT) ")</f>
        <v xml:space="preserve">Entidad sin personalidad jurídica (art. 35.4 LGT) </v>
      </c>
      <c r="C13644" t="str">
        <f>T("SAN BLAS-CANILLEJAS ")</f>
        <v xml:space="preserve">SAN BLAS-CANILLEJAS </v>
      </c>
      <c r="D13644" t="str">
        <f>T("CANILLEJAS          ")</f>
        <v xml:space="preserve">CANILLEJAS          </v>
      </c>
      <c r="E13644" t="str">
        <f>T("TU ")</f>
        <v xml:space="preserve">TU </v>
      </c>
      <c r="F13644" t="str">
        <f>T("TURISMOS       ")</f>
        <v xml:space="preserve">TURISMOS       </v>
      </c>
      <c r="G13644" t="str">
        <f>T("De 20 CABALLOS FISCALES en adelante               ")</f>
        <v xml:space="preserve">De 20 CABALLOS FISCALES en adelante               </v>
      </c>
      <c r="H13644" t="str">
        <f>T("GASOLINA                                          ")</f>
        <v xml:space="preserve">GASOLINA                                          </v>
      </c>
      <c r="I13644">
        <v>1</v>
      </c>
    </row>
    <row r="13645" spans="1:9">
      <c r="A13645" t="str">
        <f>T("2018")</f>
        <v>2018</v>
      </c>
      <c r="B13645" t="str">
        <f>T("Entidad sin personalidad jurídica (art. 35.4 LGT) ")</f>
        <v xml:space="preserve">Entidad sin personalidad jurídica (art. 35.4 LGT) </v>
      </c>
      <c r="C13645" t="str">
        <f>T("SAN BLAS-CANILLEJAS ")</f>
        <v xml:space="preserve">SAN BLAS-CANILLEJAS </v>
      </c>
      <c r="D13645" t="str">
        <f>T("EL SALVADOR         ")</f>
        <v xml:space="preserve">EL SALVADOR         </v>
      </c>
      <c r="E13645" t="str">
        <f>T("TU ")</f>
        <v xml:space="preserve">TU </v>
      </c>
      <c r="F13645" t="str">
        <f>T("TURISMOS       ")</f>
        <v xml:space="preserve">TURISMOS       </v>
      </c>
      <c r="G13645" t="str">
        <f>T("De menos de 8 CABALLOS FISCALES                   ")</f>
        <v xml:space="preserve">De menos de 8 CABALLOS FISCALES                   </v>
      </c>
      <c r="H13645" t="str">
        <f>T("GASOLINA                                          ")</f>
        <v xml:space="preserve">GASOLINA                                          </v>
      </c>
      <c r="I13645">
        <v>2</v>
      </c>
    </row>
    <row r="13646" spans="1:9">
      <c r="A13646" t="str">
        <f>T("2018")</f>
        <v>2018</v>
      </c>
      <c r="B13646" t="str">
        <f>T("Entidad sin personalidad jurídica (art. 35.4 LGT) ")</f>
        <v xml:space="preserve">Entidad sin personalidad jurídica (art. 35.4 LGT) </v>
      </c>
      <c r="C13646" t="str">
        <f>T("SAN BLAS-CANILLEJAS ")</f>
        <v xml:space="preserve">SAN BLAS-CANILLEJAS </v>
      </c>
      <c r="D13646" t="str">
        <f>T("EL SALVADOR         ")</f>
        <v xml:space="preserve">EL SALVADOR         </v>
      </c>
      <c r="E13646" t="str">
        <f>T("TU ")</f>
        <v xml:space="preserve">TU </v>
      </c>
      <c r="F13646" t="str">
        <f>T("TURISMOS       ")</f>
        <v xml:space="preserve">TURISMOS       </v>
      </c>
      <c r="G13646" t="str">
        <f>T("De 8 a 11,99 CABALLOS FISCALES                    ")</f>
        <v xml:space="preserve">De 8 a 11,99 CABALLOS FISCALES                    </v>
      </c>
      <c r="H13646" t="str">
        <f>T("GASOLINA                                          ")</f>
        <v xml:space="preserve">GASOLINA                                          </v>
      </c>
      <c r="I13646">
        <v>14</v>
      </c>
    </row>
    <row r="13647" spans="1:9">
      <c r="A13647" t="str">
        <f>T("2018")</f>
        <v>2018</v>
      </c>
      <c r="B13647" t="str">
        <f>T("Entidad sin personalidad jurídica (art. 35.4 LGT) ")</f>
        <v xml:space="preserve">Entidad sin personalidad jurídica (art. 35.4 LGT) </v>
      </c>
      <c r="C13647" t="str">
        <f>T("SAN BLAS-CANILLEJAS ")</f>
        <v xml:space="preserve">SAN BLAS-CANILLEJAS </v>
      </c>
      <c r="D13647" t="str">
        <f>T("EL SALVADOR         ")</f>
        <v xml:space="preserve">EL SALVADOR         </v>
      </c>
      <c r="E13647" t="str">
        <f>T("TU ")</f>
        <v xml:space="preserve">TU </v>
      </c>
      <c r="F13647" t="str">
        <f>T("TURISMOS       ")</f>
        <v xml:space="preserve">TURISMOS       </v>
      </c>
      <c r="G13647" t="str">
        <f>T("De 12 a 15,99 CABALLOS FISCALES                   ")</f>
        <v xml:space="preserve">De 12 a 15,99 CABALLOS FISCALES                   </v>
      </c>
      <c r="H13647" t="str">
        <f>T("GASOLINA                                          ")</f>
        <v xml:space="preserve">GASOLINA                                          </v>
      </c>
      <c r="I13647">
        <v>5</v>
      </c>
    </row>
    <row r="13648" spans="1:9">
      <c r="A13648" t="str">
        <f>T("2018")</f>
        <v>2018</v>
      </c>
      <c r="B13648" t="str">
        <f>T("Entidad sin personalidad jurídica (art. 35.4 LGT) ")</f>
        <v xml:space="preserve">Entidad sin personalidad jurídica (art. 35.4 LGT) </v>
      </c>
      <c r="C13648" t="str">
        <f>T("SAN BLAS-CANILLEJAS ")</f>
        <v xml:space="preserve">SAN BLAS-CANILLEJAS </v>
      </c>
      <c r="D13648" t="str">
        <f>T("EL SALVADOR         ")</f>
        <v xml:space="preserve">EL SALVADOR         </v>
      </c>
      <c r="E13648" t="str">
        <f>T("TU ")</f>
        <v xml:space="preserve">TU </v>
      </c>
      <c r="F13648" t="str">
        <f>T("TURISMOS       ")</f>
        <v xml:space="preserve">TURISMOS       </v>
      </c>
      <c r="G13648" t="str">
        <f>T("De 16 a 19,99 CABALLOS FISCALES                   ")</f>
        <v xml:space="preserve">De 16 a 19,99 CABALLOS FISCALES                   </v>
      </c>
      <c r="H13648" t="str">
        <f>T("GASOLINA                                          ")</f>
        <v xml:space="preserve">GASOLINA                                          </v>
      </c>
      <c r="I13648">
        <v>1</v>
      </c>
    </row>
    <row r="13649" spans="1:9">
      <c r="A13649" t="str">
        <f>T("2018")</f>
        <v>2018</v>
      </c>
      <c r="B13649" t="str">
        <f>T("FISICO                                            ")</f>
        <v xml:space="preserve">FISICO                                            </v>
      </c>
      <c r="C13649" t="str">
        <f>T("SAN BLAS-CANILLEJAS ")</f>
        <v xml:space="preserve">SAN BLAS-CANILLEJAS </v>
      </c>
      <c r="D13649" t="str">
        <f>T("SIN BARRIO          ")</f>
        <v xml:space="preserve">SIN BARRIO          </v>
      </c>
      <c r="E13649" t="str">
        <f>T("TU ")</f>
        <v xml:space="preserve">TU </v>
      </c>
      <c r="F13649" t="str">
        <f>T("TURISMOS       ")</f>
        <v xml:space="preserve">TURISMOS       </v>
      </c>
      <c r="G13649" t="str">
        <f>T("De menos de 8 CABALLOS FISCALES                   ")</f>
        <v xml:space="preserve">De menos de 8 CABALLOS FISCALES                   </v>
      </c>
      <c r="H13649" t="str">
        <f>T("GASOLINA                                          ")</f>
        <v xml:space="preserve">GASOLINA                                          </v>
      </c>
      <c r="I13649">
        <v>6</v>
      </c>
    </row>
    <row r="13650" spans="1:9">
      <c r="A13650" t="str">
        <f>T("2018")</f>
        <v>2018</v>
      </c>
      <c r="B13650" t="str">
        <f>T("FISICO                                            ")</f>
        <v xml:space="preserve">FISICO                                            </v>
      </c>
      <c r="C13650" t="str">
        <f>T("SAN BLAS-CANILLEJAS ")</f>
        <v xml:space="preserve">SAN BLAS-CANILLEJAS </v>
      </c>
      <c r="D13650" t="str">
        <f>T("SIN BARRIO          ")</f>
        <v xml:space="preserve">SIN BARRIO          </v>
      </c>
      <c r="E13650" t="str">
        <f>T("TU ")</f>
        <v xml:space="preserve">TU </v>
      </c>
      <c r="F13650" t="str">
        <f>T("TURISMOS       ")</f>
        <v xml:space="preserve">TURISMOS       </v>
      </c>
      <c r="G13650" t="str">
        <f>T("De 8 a 11,99 CABALLOS FISCALES                    ")</f>
        <v xml:space="preserve">De 8 a 11,99 CABALLOS FISCALES                    </v>
      </c>
      <c r="H13650" t="str">
        <f>T("GASOLINA                                          ")</f>
        <v xml:space="preserve">GASOLINA                                          </v>
      </c>
      <c r="I13650">
        <v>47</v>
      </c>
    </row>
    <row r="13651" spans="1:9">
      <c r="A13651" t="str">
        <f>T("2018")</f>
        <v>2018</v>
      </c>
      <c r="B13651" t="str">
        <f>T("FISICO                                            ")</f>
        <v xml:space="preserve">FISICO                                            </v>
      </c>
      <c r="C13651" t="str">
        <f>T("SAN BLAS-CANILLEJAS ")</f>
        <v xml:space="preserve">SAN BLAS-CANILLEJAS </v>
      </c>
      <c r="D13651" t="str">
        <f>T("SIN BARRIO          ")</f>
        <v xml:space="preserve">SIN BARRIO          </v>
      </c>
      <c r="E13651" t="str">
        <f>T("TU ")</f>
        <v xml:space="preserve">TU </v>
      </c>
      <c r="F13651" t="str">
        <f>T("TURISMOS       ")</f>
        <v xml:space="preserve">TURISMOS       </v>
      </c>
      <c r="G13651" t="str">
        <f>T("De 12 a 15,99 CABALLOS FISCALES                   ")</f>
        <v xml:space="preserve">De 12 a 15,99 CABALLOS FISCALES                   </v>
      </c>
      <c r="H13651" t="str">
        <f>T("GASOLINA                                          ")</f>
        <v xml:space="preserve">GASOLINA                                          </v>
      </c>
      <c r="I13651">
        <v>21</v>
      </c>
    </row>
    <row r="13652" spans="1:9">
      <c r="A13652" t="str">
        <f>T("2018")</f>
        <v>2018</v>
      </c>
      <c r="B13652" t="str">
        <f>T("FISICO                                            ")</f>
        <v xml:space="preserve">FISICO                                            </v>
      </c>
      <c r="C13652" t="str">
        <f>T("SAN BLAS-CANILLEJAS ")</f>
        <v xml:space="preserve">SAN BLAS-CANILLEJAS </v>
      </c>
      <c r="D13652" t="str">
        <f>T("SIN BARRIO          ")</f>
        <v xml:space="preserve">SIN BARRIO          </v>
      </c>
      <c r="E13652" t="str">
        <f>T("TU ")</f>
        <v xml:space="preserve">TU </v>
      </c>
      <c r="F13652" t="str">
        <f>T("TURISMOS       ")</f>
        <v xml:space="preserve">TURISMOS       </v>
      </c>
      <c r="G13652" t="str">
        <f>T("De 16 a 19,99 CABALLOS FISCALES                   ")</f>
        <v xml:space="preserve">De 16 a 19,99 CABALLOS FISCALES                   </v>
      </c>
      <c r="H13652" t="str">
        <f>T("GASOLINA                                          ")</f>
        <v xml:space="preserve">GASOLINA                                          </v>
      </c>
      <c r="I13652">
        <v>4</v>
      </c>
    </row>
    <row r="13653" spans="1:9">
      <c r="A13653" t="str">
        <f>T("2018")</f>
        <v>2018</v>
      </c>
      <c r="B13653" t="str">
        <f>T("FISICO                                            ")</f>
        <v xml:space="preserve">FISICO                                            </v>
      </c>
      <c r="C13653" t="str">
        <f>T("SAN BLAS-CANILLEJAS ")</f>
        <v xml:space="preserve">SAN BLAS-CANILLEJAS </v>
      </c>
      <c r="D13653" t="str">
        <f>T("SIN BARRIO          ")</f>
        <v xml:space="preserve">SIN BARRIO          </v>
      </c>
      <c r="E13653" t="str">
        <f>T("TU ")</f>
        <v xml:space="preserve">TU </v>
      </c>
      <c r="F13653" t="str">
        <f>T("TURISMOS       ")</f>
        <v xml:space="preserve">TURISMOS       </v>
      </c>
      <c r="G13653" t="str">
        <f>T("De 20 CABALLOS FISCALES en adelante               ")</f>
        <v xml:space="preserve">De 20 CABALLOS FISCALES en adelante               </v>
      </c>
      <c r="H13653" t="str">
        <f>T("GASOLINA                                          ")</f>
        <v xml:space="preserve">GASOLINA                                          </v>
      </c>
      <c r="I13653">
        <v>2</v>
      </c>
    </row>
    <row r="13654" spans="1:9">
      <c r="A13654" t="str">
        <f>T("2018")</f>
        <v>2018</v>
      </c>
      <c r="B13654" t="str">
        <f>T("FISICO                                            ")</f>
        <v xml:space="preserve">FISICO                                            </v>
      </c>
      <c r="C13654" t="str">
        <f>T("SAN BLAS-CANILLEJAS ")</f>
        <v xml:space="preserve">SAN BLAS-CANILLEJAS </v>
      </c>
      <c r="D13654" t="str">
        <f>T("SIMANCAS            ")</f>
        <v xml:space="preserve">SIMANCAS            </v>
      </c>
      <c r="E13654" t="str">
        <f>T("TU ")</f>
        <v xml:space="preserve">TU </v>
      </c>
      <c r="F13654" t="str">
        <f>T("TURISMOS       ")</f>
        <v xml:space="preserve">TURISMOS       </v>
      </c>
      <c r="G13654" t="str">
        <f>T("De menos de 8 CABALLOS FISCALES                   ")</f>
        <v xml:space="preserve">De menos de 8 CABALLOS FISCALES                   </v>
      </c>
      <c r="H13654" t="str">
        <f>T("GASOLINA                                          ")</f>
        <v xml:space="preserve">GASOLINA                                          </v>
      </c>
      <c r="I13654">
        <v>276</v>
      </c>
    </row>
    <row r="13655" spans="1:9">
      <c r="A13655" t="str">
        <f>T("2018")</f>
        <v>2018</v>
      </c>
      <c r="B13655" t="str">
        <f>T("FISICO                                            ")</f>
        <v xml:space="preserve">FISICO                                            </v>
      </c>
      <c r="C13655" t="str">
        <f>T("SAN BLAS-CANILLEJAS ")</f>
        <v xml:space="preserve">SAN BLAS-CANILLEJAS </v>
      </c>
      <c r="D13655" t="str">
        <f>T("SIMANCAS            ")</f>
        <v xml:space="preserve">SIMANCAS            </v>
      </c>
      <c r="E13655" t="str">
        <f>T("TU ")</f>
        <v xml:space="preserve">TU </v>
      </c>
      <c r="F13655" t="str">
        <f>T("TURISMOS       ")</f>
        <v xml:space="preserve">TURISMOS       </v>
      </c>
      <c r="G13655" t="str">
        <f>T("De 8 a 11,99 CABALLOS FISCALES                    ")</f>
        <v xml:space="preserve">De 8 a 11,99 CABALLOS FISCALES                    </v>
      </c>
      <c r="H13655" t="str">
        <f>T("GASOLINA                                          ")</f>
        <v xml:space="preserve">GASOLINA                                          </v>
      </c>
      <c r="I13655" s="1">
        <v>2407</v>
      </c>
    </row>
    <row r="13656" spans="1:9">
      <c r="A13656" t="str">
        <f>T("2018")</f>
        <v>2018</v>
      </c>
      <c r="B13656" t="str">
        <f>T("FISICO                                            ")</f>
        <v xml:space="preserve">FISICO                                            </v>
      </c>
      <c r="C13656" t="str">
        <f>T("SAN BLAS-CANILLEJAS ")</f>
        <v xml:space="preserve">SAN BLAS-CANILLEJAS </v>
      </c>
      <c r="D13656" t="str">
        <f>T("SIMANCAS            ")</f>
        <v xml:space="preserve">SIMANCAS            </v>
      </c>
      <c r="E13656" t="str">
        <f>T("TU ")</f>
        <v xml:space="preserve">TU </v>
      </c>
      <c r="F13656" t="str">
        <f>T("TURISMOS       ")</f>
        <v xml:space="preserve">TURISMOS       </v>
      </c>
      <c r="G13656" t="str">
        <f>T("De 12 a 15,99 CABALLOS FISCALES                   ")</f>
        <v xml:space="preserve">De 12 a 15,99 CABALLOS FISCALES                   </v>
      </c>
      <c r="H13656" t="str">
        <f>T("GASOLINA                                          ")</f>
        <v xml:space="preserve">GASOLINA                                          </v>
      </c>
      <c r="I13656">
        <v>684</v>
      </c>
    </row>
    <row r="13657" spans="1:9">
      <c r="A13657" t="str">
        <f>T("2018")</f>
        <v>2018</v>
      </c>
      <c r="B13657" t="str">
        <f>T("FISICO                                            ")</f>
        <v xml:space="preserve">FISICO                                            </v>
      </c>
      <c r="C13657" t="str">
        <f>T("SAN BLAS-CANILLEJAS ")</f>
        <v xml:space="preserve">SAN BLAS-CANILLEJAS </v>
      </c>
      <c r="D13657" t="str">
        <f>T("SIMANCAS            ")</f>
        <v xml:space="preserve">SIMANCAS            </v>
      </c>
      <c r="E13657" t="str">
        <f>T("TU ")</f>
        <v xml:space="preserve">TU </v>
      </c>
      <c r="F13657" t="str">
        <f>T("TURISMOS       ")</f>
        <v xml:space="preserve">TURISMOS       </v>
      </c>
      <c r="G13657" t="str">
        <f>T("De 16 a 19,99 CABALLOS FISCALES                   ")</f>
        <v xml:space="preserve">De 16 a 19,99 CABALLOS FISCALES                   </v>
      </c>
      <c r="H13657" t="str">
        <f>T("GASOLINA                                          ")</f>
        <v xml:space="preserve">GASOLINA                                          </v>
      </c>
      <c r="I13657">
        <v>133</v>
      </c>
    </row>
    <row r="13658" spans="1:9">
      <c r="A13658" t="str">
        <f>T("2018")</f>
        <v>2018</v>
      </c>
      <c r="B13658" t="str">
        <f>T("FISICO                                            ")</f>
        <v xml:space="preserve">FISICO                                            </v>
      </c>
      <c r="C13658" t="str">
        <f>T("SAN BLAS-CANILLEJAS ")</f>
        <v xml:space="preserve">SAN BLAS-CANILLEJAS </v>
      </c>
      <c r="D13658" t="str">
        <f>T("SIMANCAS            ")</f>
        <v xml:space="preserve">SIMANCAS            </v>
      </c>
      <c r="E13658" t="str">
        <f>T("TU ")</f>
        <v xml:space="preserve">TU </v>
      </c>
      <c r="F13658" t="str">
        <f>T("TURISMOS       ")</f>
        <v xml:space="preserve">TURISMOS       </v>
      </c>
      <c r="G13658" t="str">
        <f>T("De 20 CABALLOS FISCALES en adelante               ")</f>
        <v xml:space="preserve">De 20 CABALLOS FISCALES en adelante               </v>
      </c>
      <c r="H13658" t="str">
        <f>T("GASOLINA                                          ")</f>
        <v xml:space="preserve">GASOLINA                                          </v>
      </c>
      <c r="I13658">
        <v>71</v>
      </c>
    </row>
    <row r="13659" spans="1:9">
      <c r="A13659" t="str">
        <f>T("2018")</f>
        <v>2018</v>
      </c>
      <c r="B13659" t="str">
        <f>T("FISICO                                            ")</f>
        <v xml:space="preserve">FISICO                                            </v>
      </c>
      <c r="C13659" t="str">
        <f>T("SAN BLAS-CANILLEJAS ")</f>
        <v xml:space="preserve">SAN BLAS-CANILLEJAS </v>
      </c>
      <c r="D13659" t="str">
        <f>T("HELLIN              ")</f>
        <v xml:space="preserve">HELLIN              </v>
      </c>
      <c r="E13659" t="str">
        <f>T("TU ")</f>
        <v xml:space="preserve">TU </v>
      </c>
      <c r="F13659" t="str">
        <f>T("TURISMOS       ")</f>
        <v xml:space="preserve">TURISMOS       </v>
      </c>
      <c r="G13659" t="str">
        <f>T("De menos de 8 CABALLOS FISCALES                   ")</f>
        <v xml:space="preserve">De menos de 8 CABALLOS FISCALES                   </v>
      </c>
      <c r="H13659" t="str">
        <f>T("GASOLINA                                          ")</f>
        <v xml:space="preserve">GASOLINA                                          </v>
      </c>
      <c r="I13659">
        <v>80</v>
      </c>
    </row>
    <row r="13660" spans="1:9">
      <c r="A13660" t="str">
        <f>T("2018")</f>
        <v>2018</v>
      </c>
      <c r="B13660" t="str">
        <f>T("FISICO                                            ")</f>
        <v xml:space="preserve">FISICO                                            </v>
      </c>
      <c r="C13660" t="str">
        <f>T("SAN BLAS-CANILLEJAS ")</f>
        <v xml:space="preserve">SAN BLAS-CANILLEJAS </v>
      </c>
      <c r="D13660" t="str">
        <f>T("HELLIN              ")</f>
        <v xml:space="preserve">HELLIN              </v>
      </c>
      <c r="E13660" t="str">
        <f>T("TU ")</f>
        <v xml:space="preserve">TU </v>
      </c>
      <c r="F13660" t="str">
        <f>T("TURISMOS       ")</f>
        <v xml:space="preserve">TURISMOS       </v>
      </c>
      <c r="G13660" t="str">
        <f>T("De 8 a 11,99 CABALLOS FISCALES                    ")</f>
        <v xml:space="preserve">De 8 a 11,99 CABALLOS FISCALES                    </v>
      </c>
      <c r="H13660" t="str">
        <f>T("GASOLINA                                          ")</f>
        <v xml:space="preserve">GASOLINA                                          </v>
      </c>
      <c r="I13660">
        <v>894</v>
      </c>
    </row>
    <row r="13661" spans="1:9">
      <c r="A13661" t="str">
        <f>T("2018")</f>
        <v>2018</v>
      </c>
      <c r="B13661" t="str">
        <f>T("FISICO                                            ")</f>
        <v xml:space="preserve">FISICO                                            </v>
      </c>
      <c r="C13661" t="str">
        <f>T("SAN BLAS-CANILLEJAS ")</f>
        <v xml:space="preserve">SAN BLAS-CANILLEJAS </v>
      </c>
      <c r="D13661" t="str">
        <f>T("HELLIN              ")</f>
        <v xml:space="preserve">HELLIN              </v>
      </c>
      <c r="E13661" t="str">
        <f>T("TU ")</f>
        <v xml:space="preserve">TU </v>
      </c>
      <c r="F13661" t="str">
        <f>T("TURISMOS       ")</f>
        <v xml:space="preserve">TURISMOS       </v>
      </c>
      <c r="G13661" t="str">
        <f>T("De 12 a 15,99 CABALLOS FISCALES                   ")</f>
        <v xml:space="preserve">De 12 a 15,99 CABALLOS FISCALES                   </v>
      </c>
      <c r="H13661" t="str">
        <f>T("GASOLINA                                          ")</f>
        <v xml:space="preserve">GASOLINA                                          </v>
      </c>
      <c r="I13661">
        <v>235</v>
      </c>
    </row>
    <row r="13662" spans="1:9">
      <c r="A13662" t="str">
        <f>T("2018")</f>
        <v>2018</v>
      </c>
      <c r="B13662" t="str">
        <f>T("FISICO                                            ")</f>
        <v xml:space="preserve">FISICO                                            </v>
      </c>
      <c r="C13662" t="str">
        <f>T("SAN BLAS-CANILLEJAS ")</f>
        <v xml:space="preserve">SAN BLAS-CANILLEJAS </v>
      </c>
      <c r="D13662" t="str">
        <f>T("HELLIN              ")</f>
        <v xml:space="preserve">HELLIN              </v>
      </c>
      <c r="E13662" t="str">
        <f>T("TU ")</f>
        <v xml:space="preserve">TU </v>
      </c>
      <c r="F13662" t="str">
        <f>T("TURISMOS       ")</f>
        <v xml:space="preserve">TURISMOS       </v>
      </c>
      <c r="G13662" t="str">
        <f>T("De 16 a 19,99 CABALLOS FISCALES                   ")</f>
        <v xml:space="preserve">De 16 a 19,99 CABALLOS FISCALES                   </v>
      </c>
      <c r="H13662" t="str">
        <f>T("GASOLINA                                          ")</f>
        <v xml:space="preserve">GASOLINA                                          </v>
      </c>
      <c r="I13662">
        <v>29</v>
      </c>
    </row>
    <row r="13663" spans="1:9">
      <c r="A13663" t="str">
        <f>T("2018")</f>
        <v>2018</v>
      </c>
      <c r="B13663" t="str">
        <f>T("FISICO                                            ")</f>
        <v xml:space="preserve">FISICO                                            </v>
      </c>
      <c r="C13663" t="str">
        <f>T("SAN BLAS-CANILLEJAS ")</f>
        <v xml:space="preserve">SAN BLAS-CANILLEJAS </v>
      </c>
      <c r="D13663" t="str">
        <f>T("HELLIN              ")</f>
        <v xml:space="preserve">HELLIN              </v>
      </c>
      <c r="E13663" t="str">
        <f>T("TU ")</f>
        <v xml:space="preserve">TU </v>
      </c>
      <c r="F13663" t="str">
        <f>T("TURISMOS       ")</f>
        <v xml:space="preserve">TURISMOS       </v>
      </c>
      <c r="G13663" t="str">
        <f>T("De 20 CABALLOS FISCALES en adelante               ")</f>
        <v xml:space="preserve">De 20 CABALLOS FISCALES en adelante               </v>
      </c>
      <c r="H13663" t="str">
        <f>T("GASOLINA                                          ")</f>
        <v xml:space="preserve">GASOLINA                                          </v>
      </c>
      <c r="I13663">
        <v>10</v>
      </c>
    </row>
    <row r="13664" spans="1:9">
      <c r="A13664" t="str">
        <f>T("2018")</f>
        <v>2018</v>
      </c>
      <c r="B13664" t="str">
        <f>T("FISICO                                            ")</f>
        <v xml:space="preserve">FISICO                                            </v>
      </c>
      <c r="C13664" t="str">
        <f>T("SAN BLAS-CANILLEJAS ")</f>
        <v xml:space="preserve">SAN BLAS-CANILLEJAS </v>
      </c>
      <c r="D13664" t="str">
        <f>T("AMPOSTA             ")</f>
        <v xml:space="preserve">AMPOSTA             </v>
      </c>
      <c r="E13664" t="str">
        <f>T("TU ")</f>
        <v xml:space="preserve">TU </v>
      </c>
      <c r="F13664" t="str">
        <f>T("TURISMOS       ")</f>
        <v xml:space="preserve">TURISMOS       </v>
      </c>
      <c r="G13664" t="str">
        <f>T("De menos de 8 CABALLOS FISCALES                   ")</f>
        <v xml:space="preserve">De menos de 8 CABALLOS FISCALES                   </v>
      </c>
      <c r="H13664" t="str">
        <f>T("GASOLINA                                          ")</f>
        <v xml:space="preserve">GASOLINA                                          </v>
      </c>
      <c r="I13664">
        <v>60</v>
      </c>
    </row>
    <row r="13665" spans="1:9">
      <c r="A13665" t="str">
        <f>T("2018")</f>
        <v>2018</v>
      </c>
      <c r="B13665" t="str">
        <f>T("FISICO                                            ")</f>
        <v xml:space="preserve">FISICO                                            </v>
      </c>
      <c r="C13665" t="str">
        <f>T("SAN BLAS-CANILLEJAS ")</f>
        <v xml:space="preserve">SAN BLAS-CANILLEJAS </v>
      </c>
      <c r="D13665" t="str">
        <f>T("AMPOSTA             ")</f>
        <v xml:space="preserve">AMPOSTA             </v>
      </c>
      <c r="E13665" t="str">
        <f>T("TU ")</f>
        <v xml:space="preserve">TU </v>
      </c>
      <c r="F13665" t="str">
        <f>T("TURISMOS       ")</f>
        <v xml:space="preserve">TURISMOS       </v>
      </c>
      <c r="G13665" t="str">
        <f>T("De 8 a 11,99 CABALLOS FISCALES                    ")</f>
        <v xml:space="preserve">De 8 a 11,99 CABALLOS FISCALES                    </v>
      </c>
      <c r="H13665" t="str">
        <f>T("GASOLINA                                          ")</f>
        <v xml:space="preserve">GASOLINA                                          </v>
      </c>
      <c r="I13665">
        <v>731</v>
      </c>
    </row>
    <row r="13666" spans="1:9">
      <c r="A13666" t="str">
        <f>T("2018")</f>
        <v>2018</v>
      </c>
      <c r="B13666" t="str">
        <f>T("FISICO                                            ")</f>
        <v xml:space="preserve">FISICO                                            </v>
      </c>
      <c r="C13666" t="str">
        <f>T("SAN BLAS-CANILLEJAS ")</f>
        <v xml:space="preserve">SAN BLAS-CANILLEJAS </v>
      </c>
      <c r="D13666" t="str">
        <f>T("AMPOSTA             ")</f>
        <v xml:space="preserve">AMPOSTA             </v>
      </c>
      <c r="E13666" t="str">
        <f>T("TU ")</f>
        <v xml:space="preserve">TU </v>
      </c>
      <c r="F13666" t="str">
        <f>T("TURISMOS       ")</f>
        <v xml:space="preserve">TURISMOS       </v>
      </c>
      <c r="G13666" t="str">
        <f>T("De 12 a 15,99 CABALLOS FISCALES                   ")</f>
        <v xml:space="preserve">De 12 a 15,99 CABALLOS FISCALES                   </v>
      </c>
      <c r="H13666" t="str">
        <f>T("GASOLINA                                          ")</f>
        <v xml:space="preserve">GASOLINA                                          </v>
      </c>
      <c r="I13666">
        <v>242</v>
      </c>
    </row>
    <row r="13667" spans="1:9">
      <c r="A13667" t="str">
        <f>T("2018")</f>
        <v>2018</v>
      </c>
      <c r="B13667" t="str">
        <f>T("FISICO                                            ")</f>
        <v xml:space="preserve">FISICO                                            </v>
      </c>
      <c r="C13667" t="str">
        <f>T("SAN BLAS-CANILLEJAS ")</f>
        <v xml:space="preserve">SAN BLAS-CANILLEJAS </v>
      </c>
      <c r="D13667" t="str">
        <f>T("AMPOSTA             ")</f>
        <v xml:space="preserve">AMPOSTA             </v>
      </c>
      <c r="E13667" t="str">
        <f>T("TU ")</f>
        <v xml:space="preserve">TU </v>
      </c>
      <c r="F13667" t="str">
        <f>T("TURISMOS       ")</f>
        <v xml:space="preserve">TURISMOS       </v>
      </c>
      <c r="G13667" t="str">
        <f>T("De 16 a 19,99 CABALLOS FISCALES                   ")</f>
        <v xml:space="preserve">De 16 a 19,99 CABALLOS FISCALES                   </v>
      </c>
      <c r="H13667" t="str">
        <f>T("GASOLINA                                          ")</f>
        <v xml:space="preserve">GASOLINA                                          </v>
      </c>
      <c r="I13667">
        <v>23</v>
      </c>
    </row>
    <row r="13668" spans="1:9">
      <c r="A13668" t="str">
        <f>T("2018")</f>
        <v>2018</v>
      </c>
      <c r="B13668" t="str">
        <f>T("FISICO                                            ")</f>
        <v xml:space="preserve">FISICO                                            </v>
      </c>
      <c r="C13668" t="str">
        <f>T("SAN BLAS-CANILLEJAS ")</f>
        <v xml:space="preserve">SAN BLAS-CANILLEJAS </v>
      </c>
      <c r="D13668" t="str">
        <f>T("AMPOSTA             ")</f>
        <v xml:space="preserve">AMPOSTA             </v>
      </c>
      <c r="E13668" t="str">
        <f>T("TU ")</f>
        <v xml:space="preserve">TU </v>
      </c>
      <c r="F13668" t="str">
        <f>T("TURISMOS       ")</f>
        <v xml:space="preserve">TURISMOS       </v>
      </c>
      <c r="G13668" t="str">
        <f>T("De 20 CABALLOS FISCALES en adelante               ")</f>
        <v xml:space="preserve">De 20 CABALLOS FISCALES en adelante               </v>
      </c>
      <c r="H13668" t="str">
        <f>T("GASOLINA                                          ")</f>
        <v xml:space="preserve">GASOLINA                                          </v>
      </c>
      <c r="I13668">
        <v>16</v>
      </c>
    </row>
    <row r="13669" spans="1:9">
      <c r="A13669" t="str">
        <f>T("2018")</f>
        <v>2018</v>
      </c>
      <c r="B13669" t="str">
        <f>T("FISICO                                            ")</f>
        <v xml:space="preserve">FISICO                                            </v>
      </c>
      <c r="C13669" t="str">
        <f>T("SAN BLAS-CANILLEJAS ")</f>
        <v xml:space="preserve">SAN BLAS-CANILLEJAS </v>
      </c>
      <c r="D13669" t="str">
        <f>T("ARCOS               ")</f>
        <v xml:space="preserve">ARCOS               </v>
      </c>
      <c r="E13669" t="str">
        <f>T("TU ")</f>
        <v xml:space="preserve">TU </v>
      </c>
      <c r="F13669" t="str">
        <f>T("TURISMOS       ")</f>
        <v xml:space="preserve">TURISMOS       </v>
      </c>
      <c r="G13669" t="str">
        <f>T("De menos de 8 CABALLOS FISCALES                   ")</f>
        <v xml:space="preserve">De menos de 8 CABALLOS FISCALES                   </v>
      </c>
      <c r="H13669" t="str">
        <f>T("GASOLINA                                          ")</f>
        <v xml:space="preserve">GASOLINA                                          </v>
      </c>
      <c r="I13669">
        <v>247</v>
      </c>
    </row>
    <row r="13670" spans="1:9">
      <c r="A13670" t="str">
        <f>T("2018")</f>
        <v>2018</v>
      </c>
      <c r="B13670" t="str">
        <f>T("FISICO                                            ")</f>
        <v xml:space="preserve">FISICO                                            </v>
      </c>
      <c r="C13670" t="str">
        <f>T("SAN BLAS-CANILLEJAS ")</f>
        <v xml:space="preserve">SAN BLAS-CANILLEJAS </v>
      </c>
      <c r="D13670" t="str">
        <f>T("ARCOS               ")</f>
        <v xml:space="preserve">ARCOS               </v>
      </c>
      <c r="E13670" t="str">
        <f>T("TU ")</f>
        <v xml:space="preserve">TU </v>
      </c>
      <c r="F13670" t="str">
        <f>T("TURISMOS       ")</f>
        <v xml:space="preserve">TURISMOS       </v>
      </c>
      <c r="G13670" t="str">
        <f>T("De 8 a 11,99 CABALLOS FISCALES                    ")</f>
        <v xml:space="preserve">De 8 a 11,99 CABALLOS FISCALES                    </v>
      </c>
      <c r="H13670" t="str">
        <f>T("GASOLINA                                          ")</f>
        <v xml:space="preserve">GASOLINA                                          </v>
      </c>
      <c r="I13670" s="1">
        <v>2217</v>
      </c>
    </row>
    <row r="13671" spans="1:9">
      <c r="A13671" t="str">
        <f>T("2018")</f>
        <v>2018</v>
      </c>
      <c r="B13671" t="str">
        <f>T("FISICO                                            ")</f>
        <v xml:space="preserve">FISICO                                            </v>
      </c>
      <c r="C13671" t="str">
        <f>T("SAN BLAS-CANILLEJAS ")</f>
        <v xml:space="preserve">SAN BLAS-CANILLEJAS </v>
      </c>
      <c r="D13671" t="str">
        <f>T("ARCOS               ")</f>
        <v xml:space="preserve">ARCOS               </v>
      </c>
      <c r="E13671" t="str">
        <f>T("TU ")</f>
        <v xml:space="preserve">TU </v>
      </c>
      <c r="F13671" t="str">
        <f>T("TURISMOS       ")</f>
        <v xml:space="preserve">TURISMOS       </v>
      </c>
      <c r="G13671" t="str">
        <f>T("De 12 a 15,99 CABALLOS FISCALES                   ")</f>
        <v xml:space="preserve">De 12 a 15,99 CABALLOS FISCALES                   </v>
      </c>
      <c r="H13671" t="str">
        <f>T("GASOLINA                                          ")</f>
        <v xml:space="preserve">GASOLINA                                          </v>
      </c>
      <c r="I13671">
        <v>614</v>
      </c>
    </row>
    <row r="13672" spans="1:9">
      <c r="A13672" t="str">
        <f>T("2018")</f>
        <v>2018</v>
      </c>
      <c r="B13672" t="str">
        <f>T("FISICO                                            ")</f>
        <v xml:space="preserve">FISICO                                            </v>
      </c>
      <c r="C13672" t="str">
        <f>T("SAN BLAS-CANILLEJAS ")</f>
        <v xml:space="preserve">SAN BLAS-CANILLEJAS </v>
      </c>
      <c r="D13672" t="str">
        <f>T("ARCOS               ")</f>
        <v xml:space="preserve">ARCOS               </v>
      </c>
      <c r="E13672" t="str">
        <f>T("TU ")</f>
        <v xml:space="preserve">TU </v>
      </c>
      <c r="F13672" t="str">
        <f>T("TURISMOS       ")</f>
        <v xml:space="preserve">TURISMOS       </v>
      </c>
      <c r="G13672" t="str">
        <f>T("De 16 a 19,99 CABALLOS FISCALES                   ")</f>
        <v xml:space="preserve">De 16 a 19,99 CABALLOS FISCALES                   </v>
      </c>
      <c r="H13672" t="str">
        <f>T("GASOLINA                                          ")</f>
        <v xml:space="preserve">GASOLINA                                          </v>
      </c>
      <c r="I13672">
        <v>106</v>
      </c>
    </row>
    <row r="13673" spans="1:9">
      <c r="A13673" t="str">
        <f>T("2018")</f>
        <v>2018</v>
      </c>
      <c r="B13673" t="str">
        <f>T("FISICO                                            ")</f>
        <v xml:space="preserve">FISICO                                            </v>
      </c>
      <c r="C13673" t="str">
        <f>T("SAN BLAS-CANILLEJAS ")</f>
        <v xml:space="preserve">SAN BLAS-CANILLEJAS </v>
      </c>
      <c r="D13673" t="str">
        <f>T("ARCOS               ")</f>
        <v xml:space="preserve">ARCOS               </v>
      </c>
      <c r="E13673" t="str">
        <f>T("TU ")</f>
        <v xml:space="preserve">TU </v>
      </c>
      <c r="F13673" t="str">
        <f>T("TURISMOS       ")</f>
        <v xml:space="preserve">TURISMOS       </v>
      </c>
      <c r="G13673" t="str">
        <f>T("De 20 CABALLOS FISCALES en adelante               ")</f>
        <v xml:space="preserve">De 20 CABALLOS FISCALES en adelante               </v>
      </c>
      <c r="H13673" t="str">
        <f>T("GASOLINA                                          ")</f>
        <v xml:space="preserve">GASOLINA                                          </v>
      </c>
      <c r="I13673">
        <v>33</v>
      </c>
    </row>
    <row r="13674" spans="1:9">
      <c r="A13674" t="str">
        <f>T("2018")</f>
        <v>2018</v>
      </c>
      <c r="B13674" t="str">
        <f>T("FISICO                                            ")</f>
        <v xml:space="preserve">FISICO                                            </v>
      </c>
      <c r="C13674" t="str">
        <f>T("SAN BLAS-CANILLEJAS ")</f>
        <v xml:space="preserve">SAN BLAS-CANILLEJAS </v>
      </c>
      <c r="D13674" t="str">
        <f>T("ROSAS               ")</f>
        <v xml:space="preserve">ROSAS               </v>
      </c>
      <c r="E13674" t="str">
        <f>T("TU ")</f>
        <v xml:space="preserve">TU </v>
      </c>
      <c r="F13674" t="str">
        <f>T("TURISMOS       ")</f>
        <v xml:space="preserve">TURISMOS       </v>
      </c>
      <c r="G13674" t="str">
        <f>T("De menos de 8 CABALLOS FISCALES                   ")</f>
        <v xml:space="preserve">De menos de 8 CABALLOS FISCALES                   </v>
      </c>
      <c r="H13674" t="str">
        <f>T("GASOLINA                                          ")</f>
        <v xml:space="preserve">GASOLINA                                          </v>
      </c>
      <c r="I13674">
        <v>388</v>
      </c>
    </row>
    <row r="13675" spans="1:9">
      <c r="A13675" t="str">
        <f>T("2018")</f>
        <v>2018</v>
      </c>
      <c r="B13675" t="str">
        <f>T("FISICO                                            ")</f>
        <v xml:space="preserve">FISICO                                            </v>
      </c>
      <c r="C13675" t="str">
        <f>T("SAN BLAS-CANILLEJAS ")</f>
        <v xml:space="preserve">SAN BLAS-CANILLEJAS </v>
      </c>
      <c r="D13675" t="str">
        <f>T("ROSAS               ")</f>
        <v xml:space="preserve">ROSAS               </v>
      </c>
      <c r="E13675" t="str">
        <f>T("TU ")</f>
        <v xml:space="preserve">TU </v>
      </c>
      <c r="F13675" t="str">
        <f>T("TURISMOS       ")</f>
        <v xml:space="preserve">TURISMOS       </v>
      </c>
      <c r="G13675" t="str">
        <f>T("De 8 a 11,99 CABALLOS FISCALES                    ")</f>
        <v xml:space="preserve">De 8 a 11,99 CABALLOS FISCALES                    </v>
      </c>
      <c r="H13675" t="str">
        <f>T("GASOLINA                                          ")</f>
        <v xml:space="preserve">GASOLINA                                          </v>
      </c>
      <c r="I13675" s="1">
        <v>3376</v>
      </c>
    </row>
    <row r="13676" spans="1:9">
      <c r="A13676" t="str">
        <f>T("2018")</f>
        <v>2018</v>
      </c>
      <c r="B13676" t="str">
        <f>T("FISICO                                            ")</f>
        <v xml:space="preserve">FISICO                                            </v>
      </c>
      <c r="C13676" t="str">
        <f>T("SAN BLAS-CANILLEJAS ")</f>
        <v xml:space="preserve">SAN BLAS-CANILLEJAS </v>
      </c>
      <c r="D13676" t="str">
        <f>T("ROSAS               ")</f>
        <v xml:space="preserve">ROSAS               </v>
      </c>
      <c r="E13676" t="str">
        <f>T("TU ")</f>
        <v xml:space="preserve">TU </v>
      </c>
      <c r="F13676" t="str">
        <f>T("TURISMOS       ")</f>
        <v xml:space="preserve">TURISMOS       </v>
      </c>
      <c r="G13676" t="str">
        <f>T("De 12 a 15,99 CABALLOS FISCALES                   ")</f>
        <v xml:space="preserve">De 12 a 15,99 CABALLOS FISCALES                   </v>
      </c>
      <c r="H13676" t="str">
        <f>T("GASOLINA                                          ")</f>
        <v xml:space="preserve">GASOLINA                                          </v>
      </c>
      <c r="I13676">
        <v>992</v>
      </c>
    </row>
    <row r="13677" spans="1:9">
      <c r="A13677" t="str">
        <f>T("2018")</f>
        <v>2018</v>
      </c>
      <c r="B13677" t="str">
        <f>T("FISICO                                            ")</f>
        <v xml:space="preserve">FISICO                                            </v>
      </c>
      <c r="C13677" t="str">
        <f>T("SAN BLAS-CANILLEJAS ")</f>
        <v xml:space="preserve">SAN BLAS-CANILLEJAS </v>
      </c>
      <c r="D13677" t="str">
        <f>T("ROSAS               ")</f>
        <v xml:space="preserve">ROSAS               </v>
      </c>
      <c r="E13677" t="str">
        <f>T("TU ")</f>
        <v xml:space="preserve">TU </v>
      </c>
      <c r="F13677" t="str">
        <f>T("TURISMOS       ")</f>
        <v xml:space="preserve">TURISMOS       </v>
      </c>
      <c r="G13677" t="str">
        <f>T("De 16 a 19,99 CABALLOS FISCALES                   ")</f>
        <v xml:space="preserve">De 16 a 19,99 CABALLOS FISCALES                   </v>
      </c>
      <c r="H13677" t="str">
        <f>T("GASOLINA                                          ")</f>
        <v xml:space="preserve">GASOLINA                                          </v>
      </c>
      <c r="I13677">
        <v>156</v>
      </c>
    </row>
    <row r="13678" spans="1:9">
      <c r="A13678" t="str">
        <f>T("2018")</f>
        <v>2018</v>
      </c>
      <c r="B13678" t="str">
        <f>T("FISICO                                            ")</f>
        <v xml:space="preserve">FISICO                                            </v>
      </c>
      <c r="C13678" t="str">
        <f>T("SAN BLAS-CANILLEJAS ")</f>
        <v xml:space="preserve">SAN BLAS-CANILLEJAS </v>
      </c>
      <c r="D13678" t="str">
        <f>T("ROSAS               ")</f>
        <v xml:space="preserve">ROSAS               </v>
      </c>
      <c r="E13678" t="str">
        <f>T("TU ")</f>
        <v xml:space="preserve">TU </v>
      </c>
      <c r="F13678" t="str">
        <f>T("TURISMOS       ")</f>
        <v xml:space="preserve">TURISMOS       </v>
      </c>
      <c r="G13678" t="str">
        <f>T("De 20 CABALLOS FISCALES en adelante               ")</f>
        <v xml:space="preserve">De 20 CABALLOS FISCALES en adelante               </v>
      </c>
      <c r="H13678" t="str">
        <f>T("GASOLINA                                          ")</f>
        <v xml:space="preserve">GASOLINA                                          </v>
      </c>
      <c r="I13678">
        <v>55</v>
      </c>
    </row>
    <row r="13679" spans="1:9">
      <c r="A13679" t="str">
        <f>T("2018")</f>
        <v>2018</v>
      </c>
      <c r="B13679" t="str">
        <f>T("FISICO                                            ")</f>
        <v xml:space="preserve">FISICO                                            </v>
      </c>
      <c r="C13679" t="str">
        <f>T("SAN BLAS-CANILLEJAS ")</f>
        <v xml:space="preserve">SAN BLAS-CANILLEJAS </v>
      </c>
      <c r="D13679" t="str">
        <f>T("REJAS               ")</f>
        <v xml:space="preserve">REJAS               </v>
      </c>
      <c r="E13679" t="str">
        <f>T("TU ")</f>
        <v xml:space="preserve">TU </v>
      </c>
      <c r="F13679" t="str">
        <f>T("TURISMOS       ")</f>
        <v xml:space="preserve">TURISMOS       </v>
      </c>
      <c r="G13679" t="str">
        <f>T("De menos de 8 CABALLOS FISCALES                   ")</f>
        <v xml:space="preserve">De menos de 8 CABALLOS FISCALES                   </v>
      </c>
      <c r="H13679" t="str">
        <f>T("GASOLINA                                          ")</f>
        <v xml:space="preserve">GASOLINA                                          </v>
      </c>
      <c r="I13679">
        <v>183</v>
      </c>
    </row>
    <row r="13680" spans="1:9">
      <c r="A13680" t="str">
        <f>T("2018")</f>
        <v>2018</v>
      </c>
      <c r="B13680" t="str">
        <f>T("FISICO                                            ")</f>
        <v xml:space="preserve">FISICO                                            </v>
      </c>
      <c r="C13680" t="str">
        <f>T("SAN BLAS-CANILLEJAS ")</f>
        <v xml:space="preserve">SAN BLAS-CANILLEJAS </v>
      </c>
      <c r="D13680" t="str">
        <f>T("REJAS               ")</f>
        <v xml:space="preserve">REJAS               </v>
      </c>
      <c r="E13680" t="str">
        <f>T("TU ")</f>
        <v xml:space="preserve">TU </v>
      </c>
      <c r="F13680" t="str">
        <f>T("TURISMOS       ")</f>
        <v xml:space="preserve">TURISMOS       </v>
      </c>
      <c r="G13680" t="str">
        <f>T("De 8 a 11,99 CABALLOS FISCALES                    ")</f>
        <v xml:space="preserve">De 8 a 11,99 CABALLOS FISCALES                    </v>
      </c>
      <c r="H13680" t="str">
        <f>T("GASOLINA                                          ")</f>
        <v xml:space="preserve">GASOLINA                                          </v>
      </c>
      <c r="I13680" s="1">
        <v>1430</v>
      </c>
    </row>
    <row r="13681" spans="1:9">
      <c r="A13681" t="str">
        <f>T("2018")</f>
        <v>2018</v>
      </c>
      <c r="B13681" t="str">
        <f>T("FISICO                                            ")</f>
        <v xml:space="preserve">FISICO                                            </v>
      </c>
      <c r="C13681" t="str">
        <f>T("SAN BLAS-CANILLEJAS ")</f>
        <v xml:space="preserve">SAN BLAS-CANILLEJAS </v>
      </c>
      <c r="D13681" t="str">
        <f>T("REJAS               ")</f>
        <v xml:space="preserve">REJAS               </v>
      </c>
      <c r="E13681" t="str">
        <f>T("TU ")</f>
        <v xml:space="preserve">TU </v>
      </c>
      <c r="F13681" t="str">
        <f>T("TURISMOS       ")</f>
        <v xml:space="preserve">TURISMOS       </v>
      </c>
      <c r="G13681" t="str">
        <f>T("De 12 a 15,99 CABALLOS FISCALES                   ")</f>
        <v xml:space="preserve">De 12 a 15,99 CABALLOS FISCALES                   </v>
      </c>
      <c r="H13681" t="str">
        <f>T("GASOLINA                                          ")</f>
        <v xml:space="preserve">GASOLINA                                          </v>
      </c>
      <c r="I13681">
        <v>428</v>
      </c>
    </row>
    <row r="13682" spans="1:9">
      <c r="A13682" t="str">
        <f>T("2018")</f>
        <v>2018</v>
      </c>
      <c r="B13682" t="str">
        <f>T("FISICO                                            ")</f>
        <v xml:space="preserve">FISICO                                            </v>
      </c>
      <c r="C13682" t="str">
        <f>T("SAN BLAS-CANILLEJAS ")</f>
        <v xml:space="preserve">SAN BLAS-CANILLEJAS </v>
      </c>
      <c r="D13682" t="str">
        <f>T("REJAS               ")</f>
        <v xml:space="preserve">REJAS               </v>
      </c>
      <c r="E13682" t="str">
        <f>T("TU ")</f>
        <v xml:space="preserve">TU </v>
      </c>
      <c r="F13682" t="str">
        <f>T("TURISMOS       ")</f>
        <v xml:space="preserve">TURISMOS       </v>
      </c>
      <c r="G13682" t="str">
        <f>T("De 16 a 19,99 CABALLOS FISCALES                   ")</f>
        <v xml:space="preserve">De 16 a 19,99 CABALLOS FISCALES                   </v>
      </c>
      <c r="H13682" t="str">
        <f>T("GASOLINA                                          ")</f>
        <v xml:space="preserve">GASOLINA                                          </v>
      </c>
      <c r="I13682">
        <v>85</v>
      </c>
    </row>
    <row r="13683" spans="1:9">
      <c r="A13683" t="str">
        <f>T("2018")</f>
        <v>2018</v>
      </c>
      <c r="B13683" t="str">
        <f>T("FISICO                                            ")</f>
        <v xml:space="preserve">FISICO                                            </v>
      </c>
      <c r="C13683" t="str">
        <f>T("SAN BLAS-CANILLEJAS ")</f>
        <v xml:space="preserve">SAN BLAS-CANILLEJAS </v>
      </c>
      <c r="D13683" t="str">
        <f>T("REJAS               ")</f>
        <v xml:space="preserve">REJAS               </v>
      </c>
      <c r="E13683" t="str">
        <f>T("TU ")</f>
        <v xml:space="preserve">TU </v>
      </c>
      <c r="F13683" t="str">
        <f>T("TURISMOS       ")</f>
        <v xml:space="preserve">TURISMOS       </v>
      </c>
      <c r="G13683" t="str">
        <f>T("De 20 CABALLOS FISCALES en adelante               ")</f>
        <v xml:space="preserve">De 20 CABALLOS FISCALES en adelante               </v>
      </c>
      <c r="H13683" t="str">
        <f>T("GASOLINA                                          ")</f>
        <v xml:space="preserve">GASOLINA                                          </v>
      </c>
      <c r="I13683">
        <v>48</v>
      </c>
    </row>
    <row r="13684" spans="1:9">
      <c r="A13684" t="str">
        <f>T("2018")</f>
        <v>2018</v>
      </c>
      <c r="B13684" t="str">
        <f>T("FISICO                                            ")</f>
        <v xml:space="preserve">FISICO                                            </v>
      </c>
      <c r="C13684" t="str">
        <f>T("SAN BLAS-CANILLEJAS ")</f>
        <v xml:space="preserve">SAN BLAS-CANILLEJAS </v>
      </c>
      <c r="D13684" t="str">
        <f>T("CANILLEJAS          ")</f>
        <v xml:space="preserve">CANILLEJAS          </v>
      </c>
      <c r="E13684" t="str">
        <f>T("TU ")</f>
        <v xml:space="preserve">TU </v>
      </c>
      <c r="F13684" t="str">
        <f>T("TURISMOS       ")</f>
        <v xml:space="preserve">TURISMOS       </v>
      </c>
      <c r="G13684" t="str">
        <f>T("De menos de 8 CABALLOS FISCALES                   ")</f>
        <v xml:space="preserve">De menos de 8 CABALLOS FISCALES                   </v>
      </c>
      <c r="H13684" t="str">
        <f>T("GASOLINA                                          ")</f>
        <v xml:space="preserve">GASOLINA                                          </v>
      </c>
      <c r="I13684">
        <v>270</v>
      </c>
    </row>
    <row r="13685" spans="1:9">
      <c r="A13685" t="str">
        <f>T("2018")</f>
        <v>2018</v>
      </c>
      <c r="B13685" t="str">
        <f>T("FISICO                                            ")</f>
        <v xml:space="preserve">FISICO                                            </v>
      </c>
      <c r="C13685" t="str">
        <f>T("SAN BLAS-CANILLEJAS ")</f>
        <v xml:space="preserve">SAN BLAS-CANILLEJAS </v>
      </c>
      <c r="D13685" t="str">
        <f>T("CANILLEJAS          ")</f>
        <v xml:space="preserve">CANILLEJAS          </v>
      </c>
      <c r="E13685" t="str">
        <f>T("TU ")</f>
        <v xml:space="preserve">TU </v>
      </c>
      <c r="F13685" t="str">
        <f>T("TURISMOS       ")</f>
        <v xml:space="preserve">TURISMOS       </v>
      </c>
      <c r="G13685" t="str">
        <f>T("De 8 a 11,99 CABALLOS FISCALES                    ")</f>
        <v xml:space="preserve">De 8 a 11,99 CABALLOS FISCALES                    </v>
      </c>
      <c r="H13685" t="str">
        <f>T("GASOLINA                                          ")</f>
        <v xml:space="preserve">GASOLINA                                          </v>
      </c>
      <c r="I13685" s="1">
        <v>3138</v>
      </c>
    </row>
    <row r="13686" spans="1:9">
      <c r="A13686" t="str">
        <f>T("2018")</f>
        <v>2018</v>
      </c>
      <c r="B13686" t="str">
        <f>T("FISICO                                            ")</f>
        <v xml:space="preserve">FISICO                                            </v>
      </c>
      <c r="C13686" t="str">
        <f>T("SAN BLAS-CANILLEJAS ")</f>
        <v xml:space="preserve">SAN BLAS-CANILLEJAS </v>
      </c>
      <c r="D13686" t="str">
        <f>T("CANILLEJAS          ")</f>
        <v xml:space="preserve">CANILLEJAS          </v>
      </c>
      <c r="E13686" t="str">
        <f>T("TU ")</f>
        <v xml:space="preserve">TU </v>
      </c>
      <c r="F13686" t="str">
        <f>T("TURISMOS       ")</f>
        <v xml:space="preserve">TURISMOS       </v>
      </c>
      <c r="G13686" t="str">
        <f>T("De 12 a 15,99 CABALLOS FISCALES                   ")</f>
        <v xml:space="preserve">De 12 a 15,99 CABALLOS FISCALES                   </v>
      </c>
      <c r="H13686" t="str">
        <f>T("GASOLINA                                          ")</f>
        <v xml:space="preserve">GASOLINA                                          </v>
      </c>
      <c r="I13686">
        <v>954</v>
      </c>
    </row>
    <row r="13687" spans="1:9">
      <c r="A13687" t="str">
        <f>T("2018")</f>
        <v>2018</v>
      </c>
      <c r="B13687" t="str">
        <f>T("FISICO                                            ")</f>
        <v xml:space="preserve">FISICO                                            </v>
      </c>
      <c r="C13687" t="str">
        <f>T("SAN BLAS-CANILLEJAS ")</f>
        <v xml:space="preserve">SAN BLAS-CANILLEJAS </v>
      </c>
      <c r="D13687" t="str">
        <f>T("CANILLEJAS          ")</f>
        <v xml:space="preserve">CANILLEJAS          </v>
      </c>
      <c r="E13687" t="str">
        <f>T("TU ")</f>
        <v xml:space="preserve">TU </v>
      </c>
      <c r="F13687" t="str">
        <f>T("TURISMOS       ")</f>
        <v xml:space="preserve">TURISMOS       </v>
      </c>
      <c r="G13687" t="str">
        <f>T("De 16 a 19,99 CABALLOS FISCALES                   ")</f>
        <v xml:space="preserve">De 16 a 19,99 CABALLOS FISCALES                   </v>
      </c>
      <c r="H13687" t="str">
        <f>T("GASOLINA                                          ")</f>
        <v xml:space="preserve">GASOLINA                                          </v>
      </c>
      <c r="I13687">
        <v>146</v>
      </c>
    </row>
    <row r="13688" spans="1:9">
      <c r="A13688" t="str">
        <f>T("2018")</f>
        <v>2018</v>
      </c>
      <c r="B13688" t="str">
        <f>T("FISICO                                            ")</f>
        <v xml:space="preserve">FISICO                                            </v>
      </c>
      <c r="C13688" t="str">
        <f>T("SAN BLAS-CANILLEJAS ")</f>
        <v xml:space="preserve">SAN BLAS-CANILLEJAS </v>
      </c>
      <c r="D13688" t="str">
        <f>T("CANILLEJAS          ")</f>
        <v xml:space="preserve">CANILLEJAS          </v>
      </c>
      <c r="E13688" t="str">
        <f>T("TU ")</f>
        <v xml:space="preserve">TU </v>
      </c>
      <c r="F13688" t="str">
        <f>T("TURISMOS       ")</f>
        <v xml:space="preserve">TURISMOS       </v>
      </c>
      <c r="G13688" t="str">
        <f>T("De 20 CABALLOS FISCALES en adelante               ")</f>
        <v xml:space="preserve">De 20 CABALLOS FISCALES en adelante               </v>
      </c>
      <c r="H13688" t="str">
        <f>T("GASOLINA                                          ")</f>
        <v xml:space="preserve">GASOLINA                                          </v>
      </c>
      <c r="I13688">
        <v>72</v>
      </c>
    </row>
    <row r="13689" spans="1:9">
      <c r="A13689" t="str">
        <f>T("2018")</f>
        <v>2018</v>
      </c>
      <c r="B13689" t="str">
        <f>T("FISICO                                            ")</f>
        <v xml:space="preserve">FISICO                                            </v>
      </c>
      <c r="C13689" t="str">
        <f>T("SAN BLAS-CANILLEJAS ")</f>
        <v xml:space="preserve">SAN BLAS-CANILLEJAS </v>
      </c>
      <c r="D13689" t="str">
        <f>T("EL SALVADOR         ")</f>
        <v xml:space="preserve">EL SALVADOR         </v>
      </c>
      <c r="E13689" t="str">
        <f>T("TU ")</f>
        <v xml:space="preserve">TU </v>
      </c>
      <c r="F13689" t="str">
        <f>T("TURISMOS       ")</f>
        <v xml:space="preserve">TURISMOS       </v>
      </c>
      <c r="G13689" t="str">
        <f>T("De menos de 8 CABALLOS FISCALES                   ")</f>
        <v xml:space="preserve">De menos de 8 CABALLOS FISCALES                   </v>
      </c>
      <c r="H13689" t="str">
        <f>T("GASOLINA                                          ")</f>
        <v xml:space="preserve">GASOLINA                                          </v>
      </c>
      <c r="I13689">
        <v>132</v>
      </c>
    </row>
    <row r="13690" spans="1:9">
      <c r="A13690" t="str">
        <f>T("2018")</f>
        <v>2018</v>
      </c>
      <c r="B13690" t="str">
        <f>T("FISICO                                            ")</f>
        <v xml:space="preserve">FISICO                                            </v>
      </c>
      <c r="C13690" t="str">
        <f>T("SAN BLAS-CANILLEJAS ")</f>
        <v xml:space="preserve">SAN BLAS-CANILLEJAS </v>
      </c>
      <c r="D13690" t="str">
        <f>T("EL SALVADOR         ")</f>
        <v xml:space="preserve">EL SALVADOR         </v>
      </c>
      <c r="E13690" t="str">
        <f>T("TU ")</f>
        <v xml:space="preserve">TU </v>
      </c>
      <c r="F13690" t="str">
        <f>T("TURISMOS       ")</f>
        <v xml:space="preserve">TURISMOS       </v>
      </c>
      <c r="G13690" t="str">
        <f>T("De 8 a 11,99 CABALLOS FISCALES                    ")</f>
        <v xml:space="preserve">De 8 a 11,99 CABALLOS FISCALES                    </v>
      </c>
      <c r="H13690" t="str">
        <f>T("GASOLINA                                          ")</f>
        <v xml:space="preserve">GASOLINA                                          </v>
      </c>
      <c r="I13690" s="1">
        <v>1281</v>
      </c>
    </row>
    <row r="13691" spans="1:9">
      <c r="A13691" t="str">
        <f>T("2018")</f>
        <v>2018</v>
      </c>
      <c r="B13691" t="str">
        <f>T("FISICO                                            ")</f>
        <v xml:space="preserve">FISICO                                            </v>
      </c>
      <c r="C13691" t="str">
        <f>T("SAN BLAS-CANILLEJAS ")</f>
        <v xml:space="preserve">SAN BLAS-CANILLEJAS </v>
      </c>
      <c r="D13691" t="str">
        <f>T("EL SALVADOR         ")</f>
        <v xml:space="preserve">EL SALVADOR         </v>
      </c>
      <c r="E13691" t="str">
        <f>T("TU ")</f>
        <v xml:space="preserve">TU </v>
      </c>
      <c r="F13691" t="str">
        <f>T("TURISMOS       ")</f>
        <v xml:space="preserve">TURISMOS       </v>
      </c>
      <c r="G13691" t="str">
        <f>T("De 12 a 15,99 CABALLOS FISCALES                   ")</f>
        <v xml:space="preserve">De 12 a 15,99 CABALLOS FISCALES                   </v>
      </c>
      <c r="H13691" t="str">
        <f>T("GASOLINA                                          ")</f>
        <v xml:space="preserve">GASOLINA                                          </v>
      </c>
      <c r="I13691">
        <v>480</v>
      </c>
    </row>
    <row r="13692" spans="1:9">
      <c r="A13692" t="str">
        <f>T("2018")</f>
        <v>2018</v>
      </c>
      <c r="B13692" t="str">
        <f>T("FISICO                                            ")</f>
        <v xml:space="preserve">FISICO                                            </v>
      </c>
      <c r="C13692" t="str">
        <f>T("SAN BLAS-CANILLEJAS ")</f>
        <v xml:space="preserve">SAN BLAS-CANILLEJAS </v>
      </c>
      <c r="D13692" t="str">
        <f>T("EL SALVADOR         ")</f>
        <v xml:space="preserve">EL SALVADOR         </v>
      </c>
      <c r="E13692" t="str">
        <f>T("TU ")</f>
        <v xml:space="preserve">TU </v>
      </c>
      <c r="F13692" t="str">
        <f>T("TURISMOS       ")</f>
        <v xml:space="preserve">TURISMOS       </v>
      </c>
      <c r="G13692" t="str">
        <f>T("De 16 a 19,99 CABALLOS FISCALES                   ")</f>
        <v xml:space="preserve">De 16 a 19,99 CABALLOS FISCALES                   </v>
      </c>
      <c r="H13692" t="str">
        <f>T("GASOLINA                                          ")</f>
        <v xml:space="preserve">GASOLINA                                          </v>
      </c>
      <c r="I13692">
        <v>136</v>
      </c>
    </row>
    <row r="13693" spans="1:9">
      <c r="A13693" t="str">
        <f>T("2018")</f>
        <v>2018</v>
      </c>
      <c r="B13693" t="str">
        <f>T("FISICO                                            ")</f>
        <v xml:space="preserve">FISICO                                            </v>
      </c>
      <c r="C13693" t="str">
        <f>T("SAN BLAS-CANILLEJAS ")</f>
        <v xml:space="preserve">SAN BLAS-CANILLEJAS </v>
      </c>
      <c r="D13693" t="str">
        <f>T("EL SALVADOR         ")</f>
        <v xml:space="preserve">EL SALVADOR         </v>
      </c>
      <c r="E13693" t="str">
        <f>T("TU ")</f>
        <v xml:space="preserve">TU </v>
      </c>
      <c r="F13693" t="str">
        <f>T("TURISMOS       ")</f>
        <v xml:space="preserve">TURISMOS       </v>
      </c>
      <c r="G13693" t="str">
        <f>T("De 20 CABALLOS FISCALES en adelante               ")</f>
        <v xml:space="preserve">De 20 CABALLOS FISCALES en adelante               </v>
      </c>
      <c r="H13693" t="str">
        <f>T("GASOLINA                                          ")</f>
        <v xml:space="preserve">GASOLINA                                          </v>
      </c>
      <c r="I13693">
        <v>101</v>
      </c>
    </row>
    <row r="13694" spans="1:9">
      <c r="A13694" t="str">
        <f>T("2018")</f>
        <v>2018</v>
      </c>
      <c r="B13694" t="str">
        <f>T("JURIDICO                                          ")</f>
        <v xml:space="preserve">JURIDICO                                          </v>
      </c>
      <c r="C13694" t="str">
        <f>T("SAN BLAS-CANILLEJAS ")</f>
        <v xml:space="preserve">SAN BLAS-CANILLEJAS </v>
      </c>
      <c r="D13694" t="str">
        <f>T("SIN BARRIO          ")</f>
        <v xml:space="preserve">SIN BARRIO          </v>
      </c>
      <c r="E13694" t="str">
        <f>T("TU ")</f>
        <v xml:space="preserve">TU </v>
      </c>
      <c r="F13694" t="str">
        <f>T("TURISMOS       ")</f>
        <v xml:space="preserve">TURISMOS       </v>
      </c>
      <c r="G13694" t="str">
        <f>T("De menos de 8 CABALLOS FISCALES                   ")</f>
        <v xml:space="preserve">De menos de 8 CABALLOS FISCALES                   </v>
      </c>
      <c r="H13694" t="str">
        <f>T("GASOLINA                                          ")</f>
        <v xml:space="preserve">GASOLINA                                          </v>
      </c>
      <c r="I13694">
        <v>2</v>
      </c>
    </row>
    <row r="13695" spans="1:9">
      <c r="A13695" t="str">
        <f>T("2018")</f>
        <v>2018</v>
      </c>
      <c r="B13695" t="str">
        <f>T("JURIDICO                                          ")</f>
        <v xml:space="preserve">JURIDICO                                          </v>
      </c>
      <c r="C13695" t="str">
        <f>T("SAN BLAS-CANILLEJAS ")</f>
        <v xml:space="preserve">SAN BLAS-CANILLEJAS </v>
      </c>
      <c r="D13695" t="str">
        <f>T("SIN BARRIO          ")</f>
        <v xml:space="preserve">SIN BARRIO          </v>
      </c>
      <c r="E13695" t="str">
        <f>T("TU ")</f>
        <v xml:space="preserve">TU </v>
      </c>
      <c r="F13695" t="str">
        <f>T("TURISMOS       ")</f>
        <v xml:space="preserve">TURISMOS       </v>
      </c>
      <c r="G13695" t="str">
        <f>T("De 8 a 11,99 CABALLOS FISCALES                    ")</f>
        <v xml:space="preserve">De 8 a 11,99 CABALLOS FISCALES                    </v>
      </c>
      <c r="H13695" t="str">
        <f>T("GASOLINA                                          ")</f>
        <v xml:space="preserve">GASOLINA                                          </v>
      </c>
      <c r="I13695">
        <v>1</v>
      </c>
    </row>
    <row r="13696" spans="1:9">
      <c r="A13696" t="str">
        <f>T("2018")</f>
        <v>2018</v>
      </c>
      <c r="B13696" t="str">
        <f>T("JURIDICO                                          ")</f>
        <v xml:space="preserve">JURIDICO                                          </v>
      </c>
      <c r="C13696" t="str">
        <f>T("SAN BLAS-CANILLEJAS ")</f>
        <v xml:space="preserve">SAN BLAS-CANILLEJAS </v>
      </c>
      <c r="D13696" t="str">
        <f>T("SIN BARRIO          ")</f>
        <v xml:space="preserve">SIN BARRIO          </v>
      </c>
      <c r="E13696" t="str">
        <f>T("TU ")</f>
        <v xml:space="preserve">TU </v>
      </c>
      <c r="F13696" t="str">
        <f>T("TURISMOS       ")</f>
        <v xml:space="preserve">TURISMOS       </v>
      </c>
      <c r="G13696" t="str">
        <f>T("De 20 CABALLOS FISCALES en adelante               ")</f>
        <v xml:space="preserve">De 20 CABALLOS FISCALES en adelante               </v>
      </c>
      <c r="H13696" t="str">
        <f>T("GASOLINA                                          ")</f>
        <v xml:space="preserve">GASOLINA                                          </v>
      </c>
      <c r="I13696">
        <v>1</v>
      </c>
    </row>
    <row r="13697" spans="1:9">
      <c r="A13697" t="str">
        <f>T("2018")</f>
        <v>2018</v>
      </c>
      <c r="B13697" t="str">
        <f>T("JURIDICO                                          ")</f>
        <v xml:space="preserve">JURIDICO                                          </v>
      </c>
      <c r="C13697" t="str">
        <f>T("SAN BLAS-CANILLEJAS ")</f>
        <v xml:space="preserve">SAN BLAS-CANILLEJAS </v>
      </c>
      <c r="D13697" t="str">
        <f>T("SIMANCAS            ")</f>
        <v xml:space="preserve">SIMANCAS            </v>
      </c>
      <c r="E13697" t="str">
        <f>T("TU ")</f>
        <v xml:space="preserve">TU </v>
      </c>
      <c r="F13697" t="str">
        <f>T("TURISMOS       ")</f>
        <v xml:space="preserve">TURISMOS       </v>
      </c>
      <c r="G13697" t="str">
        <f>T("De menos de 8 CABALLOS FISCALES                   ")</f>
        <v xml:space="preserve">De menos de 8 CABALLOS FISCALES                   </v>
      </c>
      <c r="H13697" t="str">
        <f>T("GASOLINA                                          ")</f>
        <v xml:space="preserve">GASOLINA                                          </v>
      </c>
      <c r="I13697">
        <v>94</v>
      </c>
    </row>
    <row r="13698" spans="1:9">
      <c r="A13698" t="str">
        <f>T("2018")</f>
        <v>2018</v>
      </c>
      <c r="B13698" t="str">
        <f>T("JURIDICO                                          ")</f>
        <v xml:space="preserve">JURIDICO                                          </v>
      </c>
      <c r="C13698" t="str">
        <f>T("SAN BLAS-CANILLEJAS ")</f>
        <v xml:space="preserve">SAN BLAS-CANILLEJAS </v>
      </c>
      <c r="D13698" t="str">
        <f>T("SIMANCAS            ")</f>
        <v xml:space="preserve">SIMANCAS            </v>
      </c>
      <c r="E13698" t="str">
        <f>T("TU ")</f>
        <v xml:space="preserve">TU </v>
      </c>
      <c r="F13698" t="str">
        <f>T("TURISMOS       ")</f>
        <v xml:space="preserve">TURISMOS       </v>
      </c>
      <c r="G13698" t="str">
        <f>T("De 8 a 11,99 CABALLOS FISCALES                    ")</f>
        <v xml:space="preserve">De 8 a 11,99 CABALLOS FISCALES                    </v>
      </c>
      <c r="H13698" t="str">
        <f>T("GASOLINA                                          ")</f>
        <v xml:space="preserve">GASOLINA                                          </v>
      </c>
      <c r="I13698">
        <v>289</v>
      </c>
    </row>
    <row r="13699" spans="1:9">
      <c r="A13699" t="str">
        <f>T("2018")</f>
        <v>2018</v>
      </c>
      <c r="B13699" t="str">
        <f>T("JURIDICO                                          ")</f>
        <v xml:space="preserve">JURIDICO                                          </v>
      </c>
      <c r="C13699" t="str">
        <f>T("SAN BLAS-CANILLEJAS ")</f>
        <v xml:space="preserve">SAN BLAS-CANILLEJAS </v>
      </c>
      <c r="D13699" t="str">
        <f>T("SIMANCAS            ")</f>
        <v xml:space="preserve">SIMANCAS            </v>
      </c>
      <c r="E13699" t="str">
        <f>T("TU ")</f>
        <v xml:space="preserve">TU </v>
      </c>
      <c r="F13699" t="str">
        <f>T("TURISMOS       ")</f>
        <v xml:space="preserve">TURISMOS       </v>
      </c>
      <c r="G13699" t="str">
        <f>T("De 12 a 15,99 CABALLOS FISCALES                   ")</f>
        <v xml:space="preserve">De 12 a 15,99 CABALLOS FISCALES                   </v>
      </c>
      <c r="H13699" t="str">
        <f>T("GASOLINA                                          ")</f>
        <v xml:space="preserve">GASOLINA                                          </v>
      </c>
      <c r="I13699">
        <v>122</v>
      </c>
    </row>
    <row r="13700" spans="1:9">
      <c r="A13700" t="str">
        <f>T("2018")</f>
        <v>2018</v>
      </c>
      <c r="B13700" t="str">
        <f>T("JURIDICO                                          ")</f>
        <v xml:space="preserve">JURIDICO                                          </v>
      </c>
      <c r="C13700" t="str">
        <f>T("SAN BLAS-CANILLEJAS ")</f>
        <v xml:space="preserve">SAN BLAS-CANILLEJAS </v>
      </c>
      <c r="D13700" t="str">
        <f>T("SIMANCAS            ")</f>
        <v xml:space="preserve">SIMANCAS            </v>
      </c>
      <c r="E13700" t="str">
        <f>T("TU ")</f>
        <v xml:space="preserve">TU </v>
      </c>
      <c r="F13700" t="str">
        <f>T("TURISMOS       ")</f>
        <v xml:space="preserve">TURISMOS       </v>
      </c>
      <c r="G13700" t="str">
        <f>T("De 16 a 19,99 CABALLOS FISCALES                   ")</f>
        <v xml:space="preserve">De 16 a 19,99 CABALLOS FISCALES                   </v>
      </c>
      <c r="H13700" t="str">
        <f>T("GASOLINA                                          ")</f>
        <v xml:space="preserve">GASOLINA                                          </v>
      </c>
      <c r="I13700">
        <v>68</v>
      </c>
    </row>
    <row r="13701" spans="1:9">
      <c r="A13701" t="str">
        <f>T("2018")</f>
        <v>2018</v>
      </c>
      <c r="B13701" t="str">
        <f>T("JURIDICO                                          ")</f>
        <v xml:space="preserve">JURIDICO                                          </v>
      </c>
      <c r="C13701" t="str">
        <f>T("SAN BLAS-CANILLEJAS ")</f>
        <v xml:space="preserve">SAN BLAS-CANILLEJAS </v>
      </c>
      <c r="D13701" t="str">
        <f>T("SIMANCAS            ")</f>
        <v xml:space="preserve">SIMANCAS            </v>
      </c>
      <c r="E13701" t="str">
        <f>T("TU ")</f>
        <v xml:space="preserve">TU </v>
      </c>
      <c r="F13701" t="str">
        <f>T("TURISMOS       ")</f>
        <v xml:space="preserve">TURISMOS       </v>
      </c>
      <c r="G13701" t="str">
        <f>T("De 20 CABALLOS FISCALES en adelante               ")</f>
        <v xml:space="preserve">De 20 CABALLOS FISCALES en adelante               </v>
      </c>
      <c r="H13701" t="str">
        <f>T("GASOLINA                                          ")</f>
        <v xml:space="preserve">GASOLINA                                          </v>
      </c>
      <c r="I13701">
        <v>104</v>
      </c>
    </row>
    <row r="13702" spans="1:9">
      <c r="A13702" t="str">
        <f>T("2018")</f>
        <v>2018</v>
      </c>
      <c r="B13702" t="str">
        <f>T("JURIDICO                                          ")</f>
        <v xml:space="preserve">JURIDICO                                          </v>
      </c>
      <c r="C13702" t="str">
        <f>T("SAN BLAS-CANILLEJAS ")</f>
        <v xml:space="preserve">SAN BLAS-CANILLEJAS </v>
      </c>
      <c r="D13702" t="str">
        <f>T("HELLIN              ")</f>
        <v xml:space="preserve">HELLIN              </v>
      </c>
      <c r="E13702" t="str">
        <f>T("TU ")</f>
        <v xml:space="preserve">TU </v>
      </c>
      <c r="F13702" t="str">
        <f>T("TURISMOS       ")</f>
        <v xml:space="preserve">TURISMOS       </v>
      </c>
      <c r="G13702" t="str">
        <f>T("De menos de 8 CABALLOS FISCALES                   ")</f>
        <v xml:space="preserve">De menos de 8 CABALLOS FISCALES                   </v>
      </c>
      <c r="H13702" t="str">
        <f>T("GASOLINA                                          ")</f>
        <v xml:space="preserve">GASOLINA                                          </v>
      </c>
      <c r="I13702">
        <v>1</v>
      </c>
    </row>
    <row r="13703" spans="1:9">
      <c r="A13703" t="str">
        <f>T("2018")</f>
        <v>2018</v>
      </c>
      <c r="B13703" t="str">
        <f>T("JURIDICO                                          ")</f>
        <v xml:space="preserve">JURIDICO                                          </v>
      </c>
      <c r="C13703" t="str">
        <f>T("SAN BLAS-CANILLEJAS ")</f>
        <v xml:space="preserve">SAN BLAS-CANILLEJAS </v>
      </c>
      <c r="D13703" t="str">
        <f>T("HELLIN              ")</f>
        <v xml:space="preserve">HELLIN              </v>
      </c>
      <c r="E13703" t="str">
        <f>T("TU ")</f>
        <v xml:space="preserve">TU </v>
      </c>
      <c r="F13703" t="str">
        <f>T("TURISMOS       ")</f>
        <v xml:space="preserve">TURISMOS       </v>
      </c>
      <c r="G13703" t="str">
        <f>T("De 8 a 11,99 CABALLOS FISCALES                    ")</f>
        <v xml:space="preserve">De 8 a 11,99 CABALLOS FISCALES                    </v>
      </c>
      <c r="H13703" t="str">
        <f>T("GASOLINA                                          ")</f>
        <v xml:space="preserve">GASOLINA                                          </v>
      </c>
      <c r="I13703">
        <v>5</v>
      </c>
    </row>
    <row r="13704" spans="1:9">
      <c r="A13704" t="str">
        <f>T("2018")</f>
        <v>2018</v>
      </c>
      <c r="B13704" t="str">
        <f>T("JURIDICO                                          ")</f>
        <v xml:space="preserve">JURIDICO                                          </v>
      </c>
      <c r="C13704" t="str">
        <f>T("SAN BLAS-CANILLEJAS ")</f>
        <v xml:space="preserve">SAN BLAS-CANILLEJAS </v>
      </c>
      <c r="D13704" t="str">
        <f>T("HELLIN              ")</f>
        <v xml:space="preserve">HELLIN              </v>
      </c>
      <c r="E13704" t="str">
        <f>T("TU ")</f>
        <v xml:space="preserve">TU </v>
      </c>
      <c r="F13704" t="str">
        <f>T("TURISMOS       ")</f>
        <v xml:space="preserve">TURISMOS       </v>
      </c>
      <c r="G13704" t="str">
        <f>T("De 12 a 15,99 CABALLOS FISCALES                   ")</f>
        <v xml:space="preserve">De 12 a 15,99 CABALLOS FISCALES                   </v>
      </c>
      <c r="H13704" t="str">
        <f>T("GASOLINA                                          ")</f>
        <v xml:space="preserve">GASOLINA                                          </v>
      </c>
      <c r="I13704">
        <v>1</v>
      </c>
    </row>
    <row r="13705" spans="1:9">
      <c r="A13705" t="str">
        <f>T("2018")</f>
        <v>2018</v>
      </c>
      <c r="B13705" t="str">
        <f>T("JURIDICO                                          ")</f>
        <v xml:space="preserve">JURIDICO                                          </v>
      </c>
      <c r="C13705" t="str">
        <f>T("SAN BLAS-CANILLEJAS ")</f>
        <v xml:space="preserve">SAN BLAS-CANILLEJAS </v>
      </c>
      <c r="D13705" t="str">
        <f>T("HELLIN              ")</f>
        <v xml:space="preserve">HELLIN              </v>
      </c>
      <c r="E13705" t="str">
        <f>T("TU ")</f>
        <v xml:space="preserve">TU </v>
      </c>
      <c r="F13705" t="str">
        <f>T("TURISMOS       ")</f>
        <v xml:space="preserve">TURISMOS       </v>
      </c>
      <c r="G13705" t="str">
        <f>T("De 16 a 19,99 CABALLOS FISCALES                   ")</f>
        <v xml:space="preserve">De 16 a 19,99 CABALLOS FISCALES                   </v>
      </c>
      <c r="H13705" t="str">
        <f>T("GASOLINA                                          ")</f>
        <v xml:space="preserve">GASOLINA                                          </v>
      </c>
      <c r="I13705">
        <v>1</v>
      </c>
    </row>
    <row r="13706" spans="1:9">
      <c r="A13706" t="str">
        <f>T("2018")</f>
        <v>2018</v>
      </c>
      <c r="B13706" t="str">
        <f>T("JURIDICO                                          ")</f>
        <v xml:space="preserve">JURIDICO                                          </v>
      </c>
      <c r="C13706" t="str">
        <f>T("SAN BLAS-CANILLEJAS ")</f>
        <v xml:space="preserve">SAN BLAS-CANILLEJAS </v>
      </c>
      <c r="D13706" t="str">
        <f>T("HELLIN              ")</f>
        <v xml:space="preserve">HELLIN              </v>
      </c>
      <c r="E13706" t="str">
        <f>T("TU ")</f>
        <v xml:space="preserve">TU </v>
      </c>
      <c r="F13706" t="str">
        <f>T("TURISMOS       ")</f>
        <v xml:space="preserve">TURISMOS       </v>
      </c>
      <c r="G13706" t="str">
        <f>T("De 20 CABALLOS FISCALES en adelante               ")</f>
        <v xml:space="preserve">De 20 CABALLOS FISCALES en adelante               </v>
      </c>
      <c r="H13706" t="str">
        <f>T("GASOLINA                                          ")</f>
        <v xml:space="preserve">GASOLINA                                          </v>
      </c>
      <c r="I13706">
        <v>1</v>
      </c>
    </row>
    <row r="13707" spans="1:9">
      <c r="A13707" t="str">
        <f>T("2018")</f>
        <v>2018</v>
      </c>
      <c r="B13707" t="str">
        <f>T("JURIDICO                                          ")</f>
        <v xml:space="preserve">JURIDICO                                          </v>
      </c>
      <c r="C13707" t="str">
        <f>T("SAN BLAS-CANILLEJAS ")</f>
        <v xml:space="preserve">SAN BLAS-CANILLEJAS </v>
      </c>
      <c r="D13707" t="str">
        <f>T("AMPOSTA             ")</f>
        <v xml:space="preserve">AMPOSTA             </v>
      </c>
      <c r="E13707" t="str">
        <f>T("TU ")</f>
        <v xml:space="preserve">TU </v>
      </c>
      <c r="F13707" t="str">
        <f>T("TURISMOS       ")</f>
        <v xml:space="preserve">TURISMOS       </v>
      </c>
      <c r="G13707" t="str">
        <f>T("De menos de 8 CABALLOS FISCALES                   ")</f>
        <v xml:space="preserve">De menos de 8 CABALLOS FISCALES                   </v>
      </c>
      <c r="H13707" t="str">
        <f>T("GASOLINA                                          ")</f>
        <v xml:space="preserve">GASOLINA                                          </v>
      </c>
      <c r="I13707">
        <v>1</v>
      </c>
    </row>
    <row r="13708" spans="1:9">
      <c r="A13708" t="str">
        <f>T("2018")</f>
        <v>2018</v>
      </c>
      <c r="B13708" t="str">
        <f>T("JURIDICO                                          ")</f>
        <v xml:space="preserve">JURIDICO                                          </v>
      </c>
      <c r="C13708" t="str">
        <f>T("SAN BLAS-CANILLEJAS ")</f>
        <v xml:space="preserve">SAN BLAS-CANILLEJAS </v>
      </c>
      <c r="D13708" t="str">
        <f>T("AMPOSTA             ")</f>
        <v xml:space="preserve">AMPOSTA             </v>
      </c>
      <c r="E13708" t="str">
        <f>T("TU ")</f>
        <v xml:space="preserve">TU </v>
      </c>
      <c r="F13708" t="str">
        <f>T("TURISMOS       ")</f>
        <v xml:space="preserve">TURISMOS       </v>
      </c>
      <c r="G13708" t="str">
        <f>T("De 8 a 11,99 CABALLOS FISCALES                    ")</f>
        <v xml:space="preserve">De 8 a 11,99 CABALLOS FISCALES                    </v>
      </c>
      <c r="H13708" t="str">
        <f>T("GASOLINA                                          ")</f>
        <v xml:space="preserve">GASOLINA                                          </v>
      </c>
      <c r="I13708">
        <v>10</v>
      </c>
    </row>
    <row r="13709" spans="1:9">
      <c r="A13709" t="str">
        <f>T("2018")</f>
        <v>2018</v>
      </c>
      <c r="B13709" t="str">
        <f>T("JURIDICO                                          ")</f>
        <v xml:space="preserve">JURIDICO                                          </v>
      </c>
      <c r="C13709" t="str">
        <f>T("SAN BLAS-CANILLEJAS ")</f>
        <v xml:space="preserve">SAN BLAS-CANILLEJAS </v>
      </c>
      <c r="D13709" t="str">
        <f>T("AMPOSTA             ")</f>
        <v xml:space="preserve">AMPOSTA             </v>
      </c>
      <c r="E13709" t="str">
        <f>T("TU ")</f>
        <v xml:space="preserve">TU </v>
      </c>
      <c r="F13709" t="str">
        <f>T("TURISMOS       ")</f>
        <v xml:space="preserve">TURISMOS       </v>
      </c>
      <c r="G13709" t="str">
        <f>T("De 12 a 15,99 CABALLOS FISCALES                   ")</f>
        <v xml:space="preserve">De 12 a 15,99 CABALLOS FISCALES                   </v>
      </c>
      <c r="H13709" t="str">
        <f>T("GASOLINA                                          ")</f>
        <v xml:space="preserve">GASOLINA                                          </v>
      </c>
      <c r="I13709">
        <v>4</v>
      </c>
    </row>
    <row r="13710" spans="1:9">
      <c r="A13710" t="str">
        <f>T("2018")</f>
        <v>2018</v>
      </c>
      <c r="B13710" t="str">
        <f>T("JURIDICO                                          ")</f>
        <v xml:space="preserve">JURIDICO                                          </v>
      </c>
      <c r="C13710" t="str">
        <f>T("SAN BLAS-CANILLEJAS ")</f>
        <v xml:space="preserve">SAN BLAS-CANILLEJAS </v>
      </c>
      <c r="D13710" t="str">
        <f>T("AMPOSTA             ")</f>
        <v xml:space="preserve">AMPOSTA             </v>
      </c>
      <c r="E13710" t="str">
        <f>T("TU ")</f>
        <v xml:space="preserve">TU </v>
      </c>
      <c r="F13710" t="str">
        <f>T("TURISMOS       ")</f>
        <v xml:space="preserve">TURISMOS       </v>
      </c>
      <c r="G13710" t="str">
        <f>T("De 16 a 19,99 CABALLOS FISCALES                   ")</f>
        <v xml:space="preserve">De 16 a 19,99 CABALLOS FISCALES                   </v>
      </c>
      <c r="H13710" t="str">
        <f>T("GASOLINA                                          ")</f>
        <v xml:space="preserve">GASOLINA                                          </v>
      </c>
      <c r="I13710">
        <v>2</v>
      </c>
    </row>
    <row r="13711" spans="1:9">
      <c r="A13711" t="str">
        <f>T("2018")</f>
        <v>2018</v>
      </c>
      <c r="B13711" t="str">
        <f>T("JURIDICO                                          ")</f>
        <v xml:space="preserve">JURIDICO                                          </v>
      </c>
      <c r="C13711" t="str">
        <f>T("SAN BLAS-CANILLEJAS ")</f>
        <v xml:space="preserve">SAN BLAS-CANILLEJAS </v>
      </c>
      <c r="D13711" t="str">
        <f>T("AMPOSTA             ")</f>
        <v xml:space="preserve">AMPOSTA             </v>
      </c>
      <c r="E13711" t="str">
        <f>T("TU ")</f>
        <v xml:space="preserve">TU </v>
      </c>
      <c r="F13711" t="str">
        <f>T("TURISMOS       ")</f>
        <v xml:space="preserve">TURISMOS       </v>
      </c>
      <c r="G13711" t="str">
        <f>T("De 20 CABALLOS FISCALES en adelante               ")</f>
        <v xml:space="preserve">De 20 CABALLOS FISCALES en adelante               </v>
      </c>
      <c r="H13711" t="str">
        <f>T("GASOLINA                                          ")</f>
        <v xml:space="preserve">GASOLINA                                          </v>
      </c>
      <c r="I13711">
        <v>1</v>
      </c>
    </row>
    <row r="13712" spans="1:9">
      <c r="A13712" t="str">
        <f>T("2018")</f>
        <v>2018</v>
      </c>
      <c r="B13712" t="str">
        <f>T("JURIDICO                                          ")</f>
        <v xml:space="preserve">JURIDICO                                          </v>
      </c>
      <c r="C13712" t="str">
        <f>T("SAN BLAS-CANILLEJAS ")</f>
        <v xml:space="preserve">SAN BLAS-CANILLEJAS </v>
      </c>
      <c r="D13712" t="str">
        <f>T("ARCOS               ")</f>
        <v xml:space="preserve">ARCOS               </v>
      </c>
      <c r="E13712" t="str">
        <f>T("TU ")</f>
        <v xml:space="preserve">TU </v>
      </c>
      <c r="F13712" t="str">
        <f>T("TURISMOS       ")</f>
        <v xml:space="preserve">TURISMOS       </v>
      </c>
      <c r="G13712" t="str">
        <f>T("De menos de 8 CABALLOS FISCALES                   ")</f>
        <v xml:space="preserve">De menos de 8 CABALLOS FISCALES                   </v>
      </c>
      <c r="H13712" t="str">
        <f>T("GASOLINA                                          ")</f>
        <v xml:space="preserve">GASOLINA                                          </v>
      </c>
      <c r="I13712">
        <v>1</v>
      </c>
    </row>
    <row r="13713" spans="1:9">
      <c r="A13713" t="str">
        <f>T("2018")</f>
        <v>2018</v>
      </c>
      <c r="B13713" t="str">
        <f>T("JURIDICO                                          ")</f>
        <v xml:space="preserve">JURIDICO                                          </v>
      </c>
      <c r="C13713" t="str">
        <f>T("SAN BLAS-CANILLEJAS ")</f>
        <v xml:space="preserve">SAN BLAS-CANILLEJAS </v>
      </c>
      <c r="D13713" t="str">
        <f>T("ARCOS               ")</f>
        <v xml:space="preserve">ARCOS               </v>
      </c>
      <c r="E13713" t="str">
        <f>T("TU ")</f>
        <v xml:space="preserve">TU </v>
      </c>
      <c r="F13713" t="str">
        <f>T("TURISMOS       ")</f>
        <v xml:space="preserve">TURISMOS       </v>
      </c>
      <c r="G13713" t="str">
        <f>T("De 8 a 11,99 CABALLOS FISCALES                    ")</f>
        <v xml:space="preserve">De 8 a 11,99 CABALLOS FISCALES                    </v>
      </c>
      <c r="H13713" t="str">
        <f>T("GASOLINA                                          ")</f>
        <v xml:space="preserve">GASOLINA                                          </v>
      </c>
      <c r="I13713">
        <v>11</v>
      </c>
    </row>
    <row r="13714" spans="1:9">
      <c r="A13714" t="str">
        <f>T("2018")</f>
        <v>2018</v>
      </c>
      <c r="B13714" t="str">
        <f>T("JURIDICO                                          ")</f>
        <v xml:space="preserve">JURIDICO                                          </v>
      </c>
      <c r="C13714" t="str">
        <f>T("SAN BLAS-CANILLEJAS ")</f>
        <v xml:space="preserve">SAN BLAS-CANILLEJAS </v>
      </c>
      <c r="D13714" t="str">
        <f>T("ARCOS               ")</f>
        <v xml:space="preserve">ARCOS               </v>
      </c>
      <c r="E13714" t="str">
        <f>T("TU ")</f>
        <v xml:space="preserve">TU </v>
      </c>
      <c r="F13714" t="str">
        <f>T("TURISMOS       ")</f>
        <v xml:space="preserve">TURISMOS       </v>
      </c>
      <c r="G13714" t="str">
        <f>T("De 12 a 15,99 CABALLOS FISCALES                   ")</f>
        <v xml:space="preserve">De 12 a 15,99 CABALLOS FISCALES                   </v>
      </c>
      <c r="H13714" t="str">
        <f>T("GASOLINA                                          ")</f>
        <v xml:space="preserve">GASOLINA                                          </v>
      </c>
      <c r="I13714">
        <v>14</v>
      </c>
    </row>
    <row r="13715" spans="1:9">
      <c r="A13715" t="str">
        <f>T("2018")</f>
        <v>2018</v>
      </c>
      <c r="B13715" t="str">
        <f>T("JURIDICO                                          ")</f>
        <v xml:space="preserve">JURIDICO                                          </v>
      </c>
      <c r="C13715" t="str">
        <f>T("SAN BLAS-CANILLEJAS ")</f>
        <v xml:space="preserve">SAN BLAS-CANILLEJAS </v>
      </c>
      <c r="D13715" t="str">
        <f>T("ARCOS               ")</f>
        <v xml:space="preserve">ARCOS               </v>
      </c>
      <c r="E13715" t="str">
        <f>T("TU ")</f>
        <v xml:space="preserve">TU </v>
      </c>
      <c r="F13715" t="str">
        <f>T("TURISMOS       ")</f>
        <v xml:space="preserve">TURISMOS       </v>
      </c>
      <c r="G13715" t="str">
        <f>T("De 16 a 19,99 CABALLOS FISCALES                   ")</f>
        <v xml:space="preserve">De 16 a 19,99 CABALLOS FISCALES                   </v>
      </c>
      <c r="H13715" t="str">
        <f>T("GASOLINA                                          ")</f>
        <v xml:space="preserve">GASOLINA                                          </v>
      </c>
      <c r="I13715">
        <v>2</v>
      </c>
    </row>
    <row r="13716" spans="1:9">
      <c r="A13716" t="str">
        <f>T("2018")</f>
        <v>2018</v>
      </c>
      <c r="B13716" t="str">
        <f>T("JURIDICO                                          ")</f>
        <v xml:space="preserve">JURIDICO                                          </v>
      </c>
      <c r="C13716" t="str">
        <f>T("SAN BLAS-CANILLEJAS ")</f>
        <v xml:space="preserve">SAN BLAS-CANILLEJAS </v>
      </c>
      <c r="D13716" t="str">
        <f>T("ARCOS               ")</f>
        <v xml:space="preserve">ARCOS               </v>
      </c>
      <c r="E13716" t="str">
        <f>T("TU ")</f>
        <v xml:space="preserve">TU </v>
      </c>
      <c r="F13716" t="str">
        <f>T("TURISMOS       ")</f>
        <v xml:space="preserve">TURISMOS       </v>
      </c>
      <c r="G13716" t="str">
        <f>T("De 20 CABALLOS FISCALES en adelante               ")</f>
        <v xml:space="preserve">De 20 CABALLOS FISCALES en adelante               </v>
      </c>
      <c r="H13716" t="str">
        <f>T("GASOLINA                                          ")</f>
        <v xml:space="preserve">GASOLINA                                          </v>
      </c>
      <c r="I13716">
        <v>2</v>
      </c>
    </row>
    <row r="13717" spans="1:9">
      <c r="A13717" t="str">
        <f>T("2018")</f>
        <v>2018</v>
      </c>
      <c r="B13717" t="str">
        <f>T("JURIDICO                                          ")</f>
        <v xml:space="preserve">JURIDICO                                          </v>
      </c>
      <c r="C13717" t="str">
        <f>T("SAN BLAS-CANILLEJAS ")</f>
        <v xml:space="preserve">SAN BLAS-CANILLEJAS </v>
      </c>
      <c r="D13717" t="str">
        <f>T("ROSAS               ")</f>
        <v xml:space="preserve">ROSAS               </v>
      </c>
      <c r="E13717" t="str">
        <f>T("TU ")</f>
        <v xml:space="preserve">TU </v>
      </c>
      <c r="F13717" t="str">
        <f>T("TURISMOS       ")</f>
        <v xml:space="preserve">TURISMOS       </v>
      </c>
      <c r="G13717" t="str">
        <f>T("De menos de 8 CABALLOS FISCALES                   ")</f>
        <v xml:space="preserve">De menos de 8 CABALLOS FISCALES                   </v>
      </c>
      <c r="H13717" t="str">
        <f>T("GASOLINA                                          ")</f>
        <v xml:space="preserve">GASOLINA                                          </v>
      </c>
      <c r="I13717">
        <v>10</v>
      </c>
    </row>
    <row r="13718" spans="1:9">
      <c r="A13718" t="str">
        <f>T("2018")</f>
        <v>2018</v>
      </c>
      <c r="B13718" t="str">
        <f>T("JURIDICO                                          ")</f>
        <v xml:space="preserve">JURIDICO                                          </v>
      </c>
      <c r="C13718" t="str">
        <f>T("SAN BLAS-CANILLEJAS ")</f>
        <v xml:space="preserve">SAN BLAS-CANILLEJAS </v>
      </c>
      <c r="D13718" t="str">
        <f>T("ROSAS               ")</f>
        <v xml:space="preserve">ROSAS               </v>
      </c>
      <c r="E13718" t="str">
        <f>T("TU ")</f>
        <v xml:space="preserve">TU </v>
      </c>
      <c r="F13718" t="str">
        <f>T("TURISMOS       ")</f>
        <v xml:space="preserve">TURISMOS       </v>
      </c>
      <c r="G13718" t="str">
        <f>T("De 8 a 11,99 CABALLOS FISCALES                    ")</f>
        <v xml:space="preserve">De 8 a 11,99 CABALLOS FISCALES                    </v>
      </c>
      <c r="H13718" t="str">
        <f>T("GASOLINA                                          ")</f>
        <v xml:space="preserve">GASOLINA                                          </v>
      </c>
      <c r="I13718">
        <v>78</v>
      </c>
    </row>
    <row r="13719" spans="1:9">
      <c r="A13719" t="str">
        <f>T("2018")</f>
        <v>2018</v>
      </c>
      <c r="B13719" t="str">
        <f>T("JURIDICO                                          ")</f>
        <v xml:space="preserve">JURIDICO                                          </v>
      </c>
      <c r="C13719" t="str">
        <f>T("SAN BLAS-CANILLEJAS ")</f>
        <v xml:space="preserve">SAN BLAS-CANILLEJAS </v>
      </c>
      <c r="D13719" t="str">
        <f>T("ROSAS               ")</f>
        <v xml:space="preserve">ROSAS               </v>
      </c>
      <c r="E13719" t="str">
        <f>T("TU ")</f>
        <v xml:space="preserve">TU </v>
      </c>
      <c r="F13719" t="str">
        <f>T("TURISMOS       ")</f>
        <v xml:space="preserve">TURISMOS       </v>
      </c>
      <c r="G13719" t="str">
        <f>T("De 12 a 15,99 CABALLOS FISCALES                   ")</f>
        <v xml:space="preserve">De 12 a 15,99 CABALLOS FISCALES                   </v>
      </c>
      <c r="H13719" t="str">
        <f>T("GASOLINA                                          ")</f>
        <v xml:space="preserve">GASOLINA                                          </v>
      </c>
      <c r="I13719">
        <v>34</v>
      </c>
    </row>
    <row r="13720" spans="1:9">
      <c r="A13720" t="str">
        <f>T("2018")</f>
        <v>2018</v>
      </c>
      <c r="B13720" t="str">
        <f>T("JURIDICO                                          ")</f>
        <v xml:space="preserve">JURIDICO                                          </v>
      </c>
      <c r="C13720" t="str">
        <f>T("SAN BLAS-CANILLEJAS ")</f>
        <v xml:space="preserve">SAN BLAS-CANILLEJAS </v>
      </c>
      <c r="D13720" t="str">
        <f>T("ROSAS               ")</f>
        <v xml:space="preserve">ROSAS               </v>
      </c>
      <c r="E13720" t="str">
        <f>T("TU ")</f>
        <v xml:space="preserve">TU </v>
      </c>
      <c r="F13720" t="str">
        <f>T("TURISMOS       ")</f>
        <v xml:space="preserve">TURISMOS       </v>
      </c>
      <c r="G13720" t="str">
        <f>T("De 16 a 19,99 CABALLOS FISCALES                   ")</f>
        <v xml:space="preserve">De 16 a 19,99 CABALLOS FISCALES                   </v>
      </c>
      <c r="H13720" t="str">
        <f>T("GASOLINA                                          ")</f>
        <v xml:space="preserve">GASOLINA                                          </v>
      </c>
      <c r="I13720">
        <v>18</v>
      </c>
    </row>
    <row r="13721" spans="1:9">
      <c r="A13721" t="str">
        <f>T("2018")</f>
        <v>2018</v>
      </c>
      <c r="B13721" t="str">
        <f>T("JURIDICO                                          ")</f>
        <v xml:space="preserve">JURIDICO                                          </v>
      </c>
      <c r="C13721" t="str">
        <f>T("SAN BLAS-CANILLEJAS ")</f>
        <v xml:space="preserve">SAN BLAS-CANILLEJAS </v>
      </c>
      <c r="D13721" t="str">
        <f>T("ROSAS               ")</f>
        <v xml:space="preserve">ROSAS               </v>
      </c>
      <c r="E13721" t="str">
        <f>T("TU ")</f>
        <v xml:space="preserve">TU </v>
      </c>
      <c r="F13721" t="str">
        <f>T("TURISMOS       ")</f>
        <v xml:space="preserve">TURISMOS       </v>
      </c>
      <c r="G13721" t="str">
        <f>T("De 20 CABALLOS FISCALES en adelante               ")</f>
        <v xml:space="preserve">De 20 CABALLOS FISCALES en adelante               </v>
      </c>
      <c r="H13721" t="str">
        <f>T("GASOLINA                                          ")</f>
        <v xml:space="preserve">GASOLINA                                          </v>
      </c>
      <c r="I13721">
        <v>9</v>
      </c>
    </row>
    <row r="13722" spans="1:9">
      <c r="A13722" t="str">
        <f>T("2018")</f>
        <v>2018</v>
      </c>
      <c r="B13722" t="str">
        <f>T("JURIDICO                                          ")</f>
        <v xml:space="preserve">JURIDICO                                          </v>
      </c>
      <c r="C13722" t="str">
        <f>T("SAN BLAS-CANILLEJAS ")</f>
        <v xml:space="preserve">SAN BLAS-CANILLEJAS </v>
      </c>
      <c r="D13722" t="str">
        <f>T("REJAS               ")</f>
        <v xml:space="preserve">REJAS               </v>
      </c>
      <c r="E13722" t="str">
        <f>T("TU ")</f>
        <v xml:space="preserve">TU </v>
      </c>
      <c r="F13722" t="str">
        <f>T("TURISMOS       ")</f>
        <v xml:space="preserve">TURISMOS       </v>
      </c>
      <c r="G13722" t="str">
        <f>T("De menos de 8 CABALLOS FISCALES                   ")</f>
        <v xml:space="preserve">De menos de 8 CABALLOS FISCALES                   </v>
      </c>
      <c r="H13722" t="str">
        <f>T("GASOLINA                                          ")</f>
        <v xml:space="preserve">GASOLINA                                          </v>
      </c>
      <c r="I13722">
        <v>12</v>
      </c>
    </row>
    <row r="13723" spans="1:9">
      <c r="A13723" t="str">
        <f>T("2018")</f>
        <v>2018</v>
      </c>
      <c r="B13723" t="str">
        <f>T("JURIDICO                                          ")</f>
        <v xml:space="preserve">JURIDICO                                          </v>
      </c>
      <c r="C13723" t="str">
        <f>T("SAN BLAS-CANILLEJAS ")</f>
        <v xml:space="preserve">SAN BLAS-CANILLEJAS </v>
      </c>
      <c r="D13723" t="str">
        <f>T("REJAS               ")</f>
        <v xml:space="preserve">REJAS               </v>
      </c>
      <c r="E13723" t="str">
        <f>T("TU ")</f>
        <v xml:space="preserve">TU </v>
      </c>
      <c r="F13723" t="str">
        <f>T("TURISMOS       ")</f>
        <v xml:space="preserve">TURISMOS       </v>
      </c>
      <c r="G13723" t="str">
        <f>T("De 8 a 11,99 CABALLOS FISCALES                    ")</f>
        <v xml:space="preserve">De 8 a 11,99 CABALLOS FISCALES                    </v>
      </c>
      <c r="H13723" t="str">
        <f>T("GASOLINA                                          ")</f>
        <v xml:space="preserve">GASOLINA                                          </v>
      </c>
      <c r="I13723">
        <v>61</v>
      </c>
    </row>
    <row r="13724" spans="1:9">
      <c r="A13724" t="str">
        <f>T("2018")</f>
        <v>2018</v>
      </c>
      <c r="B13724" t="str">
        <f>T("JURIDICO                                          ")</f>
        <v xml:space="preserve">JURIDICO                                          </v>
      </c>
      <c r="C13724" t="str">
        <f>T("SAN BLAS-CANILLEJAS ")</f>
        <v xml:space="preserve">SAN BLAS-CANILLEJAS </v>
      </c>
      <c r="D13724" t="str">
        <f>T("REJAS               ")</f>
        <v xml:space="preserve">REJAS               </v>
      </c>
      <c r="E13724" t="str">
        <f>T("TU ")</f>
        <v xml:space="preserve">TU </v>
      </c>
      <c r="F13724" t="str">
        <f>T("TURISMOS       ")</f>
        <v xml:space="preserve">TURISMOS       </v>
      </c>
      <c r="G13724" t="str">
        <f>T("De 12 a 15,99 CABALLOS FISCALES                   ")</f>
        <v xml:space="preserve">De 12 a 15,99 CABALLOS FISCALES                   </v>
      </c>
      <c r="H13724" t="str">
        <f>T("GASOLINA                                          ")</f>
        <v xml:space="preserve">GASOLINA                                          </v>
      </c>
      <c r="I13724">
        <v>49</v>
      </c>
    </row>
    <row r="13725" spans="1:9">
      <c r="A13725" t="str">
        <f>T("2018")</f>
        <v>2018</v>
      </c>
      <c r="B13725" t="str">
        <f>T("JURIDICO                                          ")</f>
        <v xml:space="preserve">JURIDICO                                          </v>
      </c>
      <c r="C13725" t="str">
        <f>T("SAN BLAS-CANILLEJAS ")</f>
        <v xml:space="preserve">SAN BLAS-CANILLEJAS </v>
      </c>
      <c r="D13725" t="str">
        <f>T("REJAS               ")</f>
        <v xml:space="preserve">REJAS               </v>
      </c>
      <c r="E13725" t="str">
        <f>T("TU ")</f>
        <v xml:space="preserve">TU </v>
      </c>
      <c r="F13725" t="str">
        <f>T("TURISMOS       ")</f>
        <v xml:space="preserve">TURISMOS       </v>
      </c>
      <c r="G13725" t="str">
        <f>T("De 16 a 19,99 CABALLOS FISCALES                   ")</f>
        <v xml:space="preserve">De 16 a 19,99 CABALLOS FISCALES                   </v>
      </c>
      <c r="H13725" t="str">
        <f>T("GASOLINA                                          ")</f>
        <v xml:space="preserve">GASOLINA                                          </v>
      </c>
      <c r="I13725">
        <v>18</v>
      </c>
    </row>
    <row r="13726" spans="1:9">
      <c r="A13726" t="str">
        <f>T("2018")</f>
        <v>2018</v>
      </c>
      <c r="B13726" t="str">
        <f>T("JURIDICO                                          ")</f>
        <v xml:space="preserve">JURIDICO                                          </v>
      </c>
      <c r="C13726" t="str">
        <f>T("SAN BLAS-CANILLEJAS ")</f>
        <v xml:space="preserve">SAN BLAS-CANILLEJAS </v>
      </c>
      <c r="D13726" t="str">
        <f>T("REJAS               ")</f>
        <v xml:space="preserve">REJAS               </v>
      </c>
      <c r="E13726" t="str">
        <f>T("TU ")</f>
        <v xml:space="preserve">TU </v>
      </c>
      <c r="F13726" t="str">
        <f>T("TURISMOS       ")</f>
        <v xml:space="preserve">TURISMOS       </v>
      </c>
      <c r="G13726" t="str">
        <f>T("De 20 CABALLOS FISCALES en adelante               ")</f>
        <v xml:space="preserve">De 20 CABALLOS FISCALES en adelante               </v>
      </c>
      <c r="H13726" t="str">
        <f>T("GASOLINA                                          ")</f>
        <v xml:space="preserve">GASOLINA                                          </v>
      </c>
      <c r="I13726">
        <v>32</v>
      </c>
    </row>
    <row r="13727" spans="1:9">
      <c r="A13727" t="str">
        <f>T("2018")</f>
        <v>2018</v>
      </c>
      <c r="B13727" t="str">
        <f>T("JURIDICO                                          ")</f>
        <v xml:space="preserve">JURIDICO                                          </v>
      </c>
      <c r="C13727" t="str">
        <f>T("SAN BLAS-CANILLEJAS ")</f>
        <v xml:space="preserve">SAN BLAS-CANILLEJAS </v>
      </c>
      <c r="D13727" t="str">
        <f>T("CANILLEJAS          ")</f>
        <v xml:space="preserve">CANILLEJAS          </v>
      </c>
      <c r="E13727" t="str">
        <f>T("TU ")</f>
        <v xml:space="preserve">TU </v>
      </c>
      <c r="F13727" t="str">
        <f>T("TURISMOS       ")</f>
        <v xml:space="preserve">TURISMOS       </v>
      </c>
      <c r="G13727" t="str">
        <f>T("De menos de 8 CABALLOS FISCALES                   ")</f>
        <v xml:space="preserve">De menos de 8 CABALLOS FISCALES                   </v>
      </c>
      <c r="H13727" t="str">
        <f>T("GASOLINA                                          ")</f>
        <v xml:space="preserve">GASOLINA                                          </v>
      </c>
      <c r="I13727">
        <v>11</v>
      </c>
    </row>
    <row r="13728" spans="1:9">
      <c r="A13728" t="str">
        <f>T("2018")</f>
        <v>2018</v>
      </c>
      <c r="B13728" t="str">
        <f>T("JURIDICO                                          ")</f>
        <v xml:space="preserve">JURIDICO                                          </v>
      </c>
      <c r="C13728" t="str">
        <f>T("SAN BLAS-CANILLEJAS ")</f>
        <v xml:space="preserve">SAN BLAS-CANILLEJAS </v>
      </c>
      <c r="D13728" t="str">
        <f>T("CANILLEJAS          ")</f>
        <v xml:space="preserve">CANILLEJAS          </v>
      </c>
      <c r="E13728" t="str">
        <f>T("TU ")</f>
        <v xml:space="preserve">TU </v>
      </c>
      <c r="F13728" t="str">
        <f>T("TURISMOS       ")</f>
        <v xml:space="preserve">TURISMOS       </v>
      </c>
      <c r="G13728" t="str">
        <f>T("De 8 a 11,99 CABALLOS FISCALES                    ")</f>
        <v xml:space="preserve">De 8 a 11,99 CABALLOS FISCALES                    </v>
      </c>
      <c r="H13728" t="str">
        <f>T("GASOLINA                                          ")</f>
        <v xml:space="preserve">GASOLINA                                          </v>
      </c>
      <c r="I13728">
        <v>89</v>
      </c>
    </row>
    <row r="13729" spans="1:9">
      <c r="A13729" t="str">
        <f>T("2018")</f>
        <v>2018</v>
      </c>
      <c r="B13729" t="str">
        <f>T("JURIDICO                                          ")</f>
        <v xml:space="preserve">JURIDICO                                          </v>
      </c>
      <c r="C13729" t="str">
        <f>T("SAN BLAS-CANILLEJAS ")</f>
        <v xml:space="preserve">SAN BLAS-CANILLEJAS </v>
      </c>
      <c r="D13729" t="str">
        <f>T("CANILLEJAS          ")</f>
        <v xml:space="preserve">CANILLEJAS          </v>
      </c>
      <c r="E13729" t="str">
        <f>T("TU ")</f>
        <v xml:space="preserve">TU </v>
      </c>
      <c r="F13729" t="str">
        <f>T("TURISMOS       ")</f>
        <v xml:space="preserve">TURISMOS       </v>
      </c>
      <c r="G13729" t="str">
        <f>T("De 12 a 15,99 CABALLOS FISCALES                   ")</f>
        <v xml:space="preserve">De 12 a 15,99 CABALLOS FISCALES                   </v>
      </c>
      <c r="H13729" t="str">
        <f>T("GASOLINA                                          ")</f>
        <v xml:space="preserve">GASOLINA                                          </v>
      </c>
      <c r="I13729">
        <v>33</v>
      </c>
    </row>
    <row r="13730" spans="1:9">
      <c r="A13730" t="str">
        <f>T("2018")</f>
        <v>2018</v>
      </c>
      <c r="B13730" t="str">
        <f>T("JURIDICO                                          ")</f>
        <v xml:space="preserve">JURIDICO                                          </v>
      </c>
      <c r="C13730" t="str">
        <f>T("SAN BLAS-CANILLEJAS ")</f>
        <v xml:space="preserve">SAN BLAS-CANILLEJAS </v>
      </c>
      <c r="D13730" t="str">
        <f>T("CANILLEJAS          ")</f>
        <v xml:space="preserve">CANILLEJAS          </v>
      </c>
      <c r="E13730" t="str">
        <f>T("TU ")</f>
        <v xml:space="preserve">TU </v>
      </c>
      <c r="F13730" t="str">
        <f>T("TURISMOS       ")</f>
        <v xml:space="preserve">TURISMOS       </v>
      </c>
      <c r="G13730" t="str">
        <f>T("De 16 a 19,99 CABALLOS FISCALES                   ")</f>
        <v xml:space="preserve">De 16 a 19,99 CABALLOS FISCALES                   </v>
      </c>
      <c r="H13730" t="str">
        <f>T("GASOLINA                                          ")</f>
        <v xml:space="preserve">GASOLINA                                          </v>
      </c>
      <c r="I13730">
        <v>12</v>
      </c>
    </row>
    <row r="13731" spans="1:9">
      <c r="A13731" t="str">
        <f>T("2018")</f>
        <v>2018</v>
      </c>
      <c r="B13731" t="str">
        <f>T("JURIDICO                                          ")</f>
        <v xml:space="preserve">JURIDICO                                          </v>
      </c>
      <c r="C13731" t="str">
        <f>T("SAN BLAS-CANILLEJAS ")</f>
        <v xml:space="preserve">SAN BLAS-CANILLEJAS </v>
      </c>
      <c r="D13731" t="str">
        <f>T("CANILLEJAS          ")</f>
        <v xml:space="preserve">CANILLEJAS          </v>
      </c>
      <c r="E13731" t="str">
        <f>T("TU ")</f>
        <v xml:space="preserve">TU </v>
      </c>
      <c r="F13731" t="str">
        <f>T("TURISMOS       ")</f>
        <v xml:space="preserve">TURISMOS       </v>
      </c>
      <c r="G13731" t="str">
        <f>T("De 20 CABALLOS FISCALES en adelante               ")</f>
        <v xml:space="preserve">De 20 CABALLOS FISCALES en adelante               </v>
      </c>
      <c r="H13731" t="str">
        <f>T("GASOLINA                                          ")</f>
        <v xml:space="preserve">GASOLINA                                          </v>
      </c>
      <c r="I13731">
        <v>15</v>
      </c>
    </row>
    <row r="13732" spans="1:9">
      <c r="A13732" t="str">
        <f>T("2018")</f>
        <v>2018</v>
      </c>
      <c r="B13732" t="str">
        <f>T("JURIDICO                                          ")</f>
        <v xml:space="preserve">JURIDICO                                          </v>
      </c>
      <c r="C13732" t="str">
        <f>T("SAN BLAS-CANILLEJAS ")</f>
        <v xml:space="preserve">SAN BLAS-CANILLEJAS </v>
      </c>
      <c r="D13732" t="str">
        <f>T("EL SALVADOR         ")</f>
        <v xml:space="preserve">EL SALVADOR         </v>
      </c>
      <c r="E13732" t="str">
        <f>T("TU ")</f>
        <v xml:space="preserve">TU </v>
      </c>
      <c r="F13732" t="str">
        <f>T("TURISMOS       ")</f>
        <v xml:space="preserve">TURISMOS       </v>
      </c>
      <c r="G13732" t="str">
        <f>T("De menos de 8 CABALLOS FISCALES                   ")</f>
        <v xml:space="preserve">De menos de 8 CABALLOS FISCALES                   </v>
      </c>
      <c r="H13732" t="str">
        <f>T("GASOLINA                                          ")</f>
        <v xml:space="preserve">GASOLINA                                          </v>
      </c>
      <c r="I13732">
        <v>12</v>
      </c>
    </row>
    <row r="13733" spans="1:9">
      <c r="A13733" t="str">
        <f>T("2018")</f>
        <v>2018</v>
      </c>
      <c r="B13733" t="str">
        <f>T("JURIDICO                                          ")</f>
        <v xml:space="preserve">JURIDICO                                          </v>
      </c>
      <c r="C13733" t="str">
        <f>T("SAN BLAS-CANILLEJAS ")</f>
        <v xml:space="preserve">SAN BLAS-CANILLEJAS </v>
      </c>
      <c r="D13733" t="str">
        <f>T("EL SALVADOR         ")</f>
        <v xml:space="preserve">EL SALVADOR         </v>
      </c>
      <c r="E13733" t="str">
        <f>T("TU ")</f>
        <v xml:space="preserve">TU </v>
      </c>
      <c r="F13733" t="str">
        <f>T("TURISMOS       ")</f>
        <v xml:space="preserve">TURISMOS       </v>
      </c>
      <c r="G13733" t="str">
        <f>T("De 8 a 11,99 CABALLOS FISCALES                    ")</f>
        <v xml:space="preserve">De 8 a 11,99 CABALLOS FISCALES                    </v>
      </c>
      <c r="H13733" t="str">
        <f>T("GASOLINA                                          ")</f>
        <v xml:space="preserve">GASOLINA                                          </v>
      </c>
      <c r="I13733">
        <v>92</v>
      </c>
    </row>
    <row r="13734" spans="1:9">
      <c r="A13734" t="str">
        <f>T("2018")</f>
        <v>2018</v>
      </c>
      <c r="B13734" t="str">
        <f>T("JURIDICO                                          ")</f>
        <v xml:space="preserve">JURIDICO                                          </v>
      </c>
      <c r="C13734" t="str">
        <f>T("SAN BLAS-CANILLEJAS ")</f>
        <v xml:space="preserve">SAN BLAS-CANILLEJAS </v>
      </c>
      <c r="D13734" t="str">
        <f>T("EL SALVADOR         ")</f>
        <v xml:space="preserve">EL SALVADOR         </v>
      </c>
      <c r="E13734" t="str">
        <f>T("TU ")</f>
        <v xml:space="preserve">TU </v>
      </c>
      <c r="F13734" t="str">
        <f>T("TURISMOS       ")</f>
        <v xml:space="preserve">TURISMOS       </v>
      </c>
      <c r="G13734" t="str">
        <f>T("De 12 a 15,99 CABALLOS FISCALES                   ")</f>
        <v xml:space="preserve">De 12 a 15,99 CABALLOS FISCALES                   </v>
      </c>
      <c r="H13734" t="str">
        <f>T("GASOLINA                                          ")</f>
        <v xml:space="preserve">GASOLINA                                          </v>
      </c>
      <c r="I13734">
        <v>78</v>
      </c>
    </row>
    <row r="13735" spans="1:9">
      <c r="A13735" t="str">
        <f>T("2018")</f>
        <v>2018</v>
      </c>
      <c r="B13735" t="str">
        <f>T("JURIDICO                                          ")</f>
        <v xml:space="preserve">JURIDICO                                          </v>
      </c>
      <c r="C13735" t="str">
        <f>T("SAN BLAS-CANILLEJAS ")</f>
        <v xml:space="preserve">SAN BLAS-CANILLEJAS </v>
      </c>
      <c r="D13735" t="str">
        <f>T("EL SALVADOR         ")</f>
        <v xml:space="preserve">EL SALVADOR         </v>
      </c>
      <c r="E13735" t="str">
        <f>T("TU ")</f>
        <v xml:space="preserve">TU </v>
      </c>
      <c r="F13735" t="str">
        <f>T("TURISMOS       ")</f>
        <v xml:space="preserve">TURISMOS       </v>
      </c>
      <c r="G13735" t="str">
        <f>T("De 16 a 19,99 CABALLOS FISCALES                   ")</f>
        <v xml:space="preserve">De 16 a 19,99 CABALLOS FISCALES                   </v>
      </c>
      <c r="H13735" t="str">
        <f>T("GASOLINA                                          ")</f>
        <v xml:space="preserve">GASOLINA                                          </v>
      </c>
      <c r="I13735">
        <v>44</v>
      </c>
    </row>
    <row r="13736" spans="1:9">
      <c r="A13736" t="str">
        <f>T("2018")</f>
        <v>2018</v>
      </c>
      <c r="B13736" t="str">
        <f>T("JURIDICO                                          ")</f>
        <v xml:space="preserve">JURIDICO                                          </v>
      </c>
      <c r="C13736" t="str">
        <f>T("SAN BLAS-CANILLEJAS ")</f>
        <v xml:space="preserve">SAN BLAS-CANILLEJAS </v>
      </c>
      <c r="D13736" t="str">
        <f>T("EL SALVADOR         ")</f>
        <v xml:space="preserve">EL SALVADOR         </v>
      </c>
      <c r="E13736" t="str">
        <f>T("TU ")</f>
        <v xml:space="preserve">TU </v>
      </c>
      <c r="F13736" t="str">
        <f>T("TURISMOS       ")</f>
        <v xml:space="preserve">TURISMOS       </v>
      </c>
      <c r="G13736" t="str">
        <f>T("De 20 CABALLOS FISCALES en adelante               ")</f>
        <v xml:space="preserve">De 20 CABALLOS FISCALES en adelante               </v>
      </c>
      <c r="H13736" t="str">
        <f>T("GASOLINA                                          ")</f>
        <v xml:space="preserve">GASOLINA                                          </v>
      </c>
      <c r="I13736">
        <v>17</v>
      </c>
    </row>
    <row r="13737" spans="1:9">
      <c r="A13737" t="str">
        <f>T("2018")</f>
        <v>2018</v>
      </c>
      <c r="B13737" t="str">
        <f>T("FISICO                                            ")</f>
        <v xml:space="preserve">FISICO                                            </v>
      </c>
      <c r="C13737" t="str">
        <f>T("SAN BLAS-CANILLEJAS ")</f>
        <v xml:space="preserve">SAN BLAS-CANILLEJAS </v>
      </c>
      <c r="D13737" t="str">
        <f>T("SIN BARRIO          ")</f>
        <v xml:space="preserve">SIN BARRIO          </v>
      </c>
      <c r="E13737" t="str">
        <f>T("TU ")</f>
        <v xml:space="preserve">TU </v>
      </c>
      <c r="F13737" t="str">
        <f>T("TURISMOS       ")</f>
        <v xml:space="preserve">TURISMOS       </v>
      </c>
      <c r="G13737" t="str">
        <f>T("De 12 a 15,99 CABALLOS FISCALES                   ")</f>
        <v xml:space="preserve">De 12 a 15,99 CABALLOS FISCALES                   </v>
      </c>
      <c r="H13737" t="str">
        <f>T("HÍBRIDO                                           ")</f>
        <v xml:space="preserve">HÍBRIDO                                           </v>
      </c>
      <c r="I13737">
        <v>4</v>
      </c>
    </row>
    <row r="13738" spans="1:9">
      <c r="A13738" t="str">
        <f>T("2018")</f>
        <v>2018</v>
      </c>
      <c r="B13738" t="str">
        <f>T("FISICO                                            ")</f>
        <v xml:space="preserve">FISICO                                            </v>
      </c>
      <c r="C13738" t="str">
        <f>T("SAN BLAS-CANILLEJAS ")</f>
        <v xml:space="preserve">SAN BLAS-CANILLEJAS </v>
      </c>
      <c r="D13738" t="str">
        <f>T("SIMANCAS            ")</f>
        <v xml:space="preserve">SIMANCAS            </v>
      </c>
      <c r="E13738" t="str">
        <f>T("TU ")</f>
        <v xml:space="preserve">TU </v>
      </c>
      <c r="F13738" t="str">
        <f>T("TURISMOS       ")</f>
        <v xml:space="preserve">TURISMOS       </v>
      </c>
      <c r="G13738" t="str">
        <f>T("De 8 a 11,99 CABALLOS FISCALES                    ")</f>
        <v xml:space="preserve">De 8 a 11,99 CABALLOS FISCALES                    </v>
      </c>
      <c r="H13738" t="str">
        <f>T("HÍBRIDO                                           ")</f>
        <v xml:space="preserve">HÍBRIDO                                           </v>
      </c>
      <c r="I13738">
        <v>29</v>
      </c>
    </row>
    <row r="13739" spans="1:9">
      <c r="A13739" t="str">
        <f>T("2018")</f>
        <v>2018</v>
      </c>
      <c r="B13739" t="str">
        <f>T("FISICO                                            ")</f>
        <v xml:space="preserve">FISICO                                            </v>
      </c>
      <c r="C13739" t="str">
        <f>T("SAN BLAS-CANILLEJAS ")</f>
        <v xml:space="preserve">SAN BLAS-CANILLEJAS </v>
      </c>
      <c r="D13739" t="str">
        <f>T("SIMANCAS            ")</f>
        <v xml:space="preserve">SIMANCAS            </v>
      </c>
      <c r="E13739" t="str">
        <f>T("TU ")</f>
        <v xml:space="preserve">TU </v>
      </c>
      <c r="F13739" t="str">
        <f>T("TURISMOS       ")</f>
        <v xml:space="preserve">TURISMOS       </v>
      </c>
      <c r="G13739" t="str">
        <f>T("De 12 a 15,99 CABALLOS FISCALES                   ")</f>
        <v xml:space="preserve">De 12 a 15,99 CABALLOS FISCALES                   </v>
      </c>
      <c r="H13739" t="str">
        <f>T("HÍBRIDO                                           ")</f>
        <v xml:space="preserve">HÍBRIDO                                           </v>
      </c>
      <c r="I13739">
        <v>65</v>
      </c>
    </row>
    <row r="13740" spans="1:9">
      <c r="A13740" t="str">
        <f>T("2018")</f>
        <v>2018</v>
      </c>
      <c r="B13740" t="str">
        <f>T("FISICO                                            ")</f>
        <v xml:space="preserve">FISICO                                            </v>
      </c>
      <c r="C13740" t="str">
        <f>T("SAN BLAS-CANILLEJAS ")</f>
        <v xml:space="preserve">SAN BLAS-CANILLEJAS </v>
      </c>
      <c r="D13740" t="str">
        <f>T("SIMANCAS            ")</f>
        <v xml:space="preserve">SIMANCAS            </v>
      </c>
      <c r="E13740" t="str">
        <f>T("TU ")</f>
        <v xml:space="preserve">TU </v>
      </c>
      <c r="F13740" t="str">
        <f>T("TURISMOS       ")</f>
        <v xml:space="preserve">TURISMOS       </v>
      </c>
      <c r="G13740" t="str">
        <f>T("De 20 CABALLOS FISCALES en adelante               ")</f>
        <v xml:space="preserve">De 20 CABALLOS FISCALES en adelante               </v>
      </c>
      <c r="H13740" t="str">
        <f>T("HÍBRIDO                                           ")</f>
        <v xml:space="preserve">HÍBRIDO                                           </v>
      </c>
      <c r="I13740">
        <v>1</v>
      </c>
    </row>
    <row r="13741" spans="1:9">
      <c r="A13741" t="str">
        <f>T("2018")</f>
        <v>2018</v>
      </c>
      <c r="B13741" t="str">
        <f>T("FISICO                                            ")</f>
        <v xml:space="preserve">FISICO                                            </v>
      </c>
      <c r="C13741" t="str">
        <f>T("SAN BLAS-CANILLEJAS ")</f>
        <v xml:space="preserve">SAN BLAS-CANILLEJAS </v>
      </c>
      <c r="D13741" t="str">
        <f>T("HELLIN              ")</f>
        <v xml:space="preserve">HELLIN              </v>
      </c>
      <c r="E13741" t="str">
        <f>T("TU ")</f>
        <v xml:space="preserve">TU </v>
      </c>
      <c r="F13741" t="str">
        <f>T("TURISMOS       ")</f>
        <v xml:space="preserve">TURISMOS       </v>
      </c>
      <c r="G13741" t="str">
        <f>T("De 8 a 11,99 CABALLOS FISCALES                    ")</f>
        <v xml:space="preserve">De 8 a 11,99 CABALLOS FISCALES                    </v>
      </c>
      <c r="H13741" t="str">
        <f>T("HÍBRIDO                                           ")</f>
        <v xml:space="preserve">HÍBRIDO                                           </v>
      </c>
      <c r="I13741">
        <v>1</v>
      </c>
    </row>
    <row r="13742" spans="1:9">
      <c r="A13742" t="str">
        <f>T("2018")</f>
        <v>2018</v>
      </c>
      <c r="B13742" t="str">
        <f>T("FISICO                                            ")</f>
        <v xml:space="preserve">FISICO                                            </v>
      </c>
      <c r="C13742" t="str">
        <f>T("SAN BLAS-CANILLEJAS ")</f>
        <v xml:space="preserve">SAN BLAS-CANILLEJAS </v>
      </c>
      <c r="D13742" t="str">
        <f>T("HELLIN              ")</f>
        <v xml:space="preserve">HELLIN              </v>
      </c>
      <c r="E13742" t="str">
        <f>T("TU ")</f>
        <v xml:space="preserve">TU </v>
      </c>
      <c r="F13742" t="str">
        <f>T("TURISMOS       ")</f>
        <v xml:space="preserve">TURISMOS       </v>
      </c>
      <c r="G13742" t="str">
        <f>T("De 12 a 15,99 CABALLOS FISCALES                   ")</f>
        <v xml:space="preserve">De 12 a 15,99 CABALLOS FISCALES                   </v>
      </c>
      <c r="H13742" t="str">
        <f>T("HÍBRIDO                                           ")</f>
        <v xml:space="preserve">HÍBRIDO                                           </v>
      </c>
      <c r="I13742">
        <v>9</v>
      </c>
    </row>
    <row r="13743" spans="1:9">
      <c r="A13743" t="str">
        <f>T("2018")</f>
        <v>2018</v>
      </c>
      <c r="B13743" t="str">
        <f>T("FISICO                                            ")</f>
        <v xml:space="preserve">FISICO                                            </v>
      </c>
      <c r="C13743" t="str">
        <f>T("SAN BLAS-CANILLEJAS ")</f>
        <v xml:space="preserve">SAN BLAS-CANILLEJAS </v>
      </c>
      <c r="D13743" t="str">
        <f>T("AMPOSTA             ")</f>
        <v xml:space="preserve">AMPOSTA             </v>
      </c>
      <c r="E13743" t="str">
        <f>T("TU ")</f>
        <v xml:space="preserve">TU </v>
      </c>
      <c r="F13743" t="str">
        <f>T("TURISMOS       ")</f>
        <v xml:space="preserve">TURISMOS       </v>
      </c>
      <c r="G13743" t="str">
        <f>T("De 8 a 11,99 CABALLOS FISCALES                    ")</f>
        <v xml:space="preserve">De 8 a 11,99 CABALLOS FISCALES                    </v>
      </c>
      <c r="H13743" t="str">
        <f>T("HÍBRIDO                                           ")</f>
        <v xml:space="preserve">HÍBRIDO                                           </v>
      </c>
      <c r="I13743">
        <v>3</v>
      </c>
    </row>
    <row r="13744" spans="1:9">
      <c r="A13744" t="str">
        <f>T("2018")</f>
        <v>2018</v>
      </c>
      <c r="B13744" t="str">
        <f>T("FISICO                                            ")</f>
        <v xml:space="preserve">FISICO                                            </v>
      </c>
      <c r="C13744" t="str">
        <f>T("SAN BLAS-CANILLEJAS ")</f>
        <v xml:space="preserve">SAN BLAS-CANILLEJAS </v>
      </c>
      <c r="D13744" t="str">
        <f>T("AMPOSTA             ")</f>
        <v xml:space="preserve">AMPOSTA             </v>
      </c>
      <c r="E13744" t="str">
        <f>T("TU ")</f>
        <v xml:space="preserve">TU </v>
      </c>
      <c r="F13744" t="str">
        <f>T("TURISMOS       ")</f>
        <v xml:space="preserve">TURISMOS       </v>
      </c>
      <c r="G13744" t="str">
        <f>T("De 12 a 15,99 CABALLOS FISCALES                   ")</f>
        <v xml:space="preserve">De 12 a 15,99 CABALLOS FISCALES                   </v>
      </c>
      <c r="H13744" t="str">
        <f>T("HÍBRIDO                                           ")</f>
        <v xml:space="preserve">HÍBRIDO                                           </v>
      </c>
      <c r="I13744">
        <v>7</v>
      </c>
    </row>
    <row r="13745" spans="1:9">
      <c r="A13745" t="str">
        <f>T("2018")</f>
        <v>2018</v>
      </c>
      <c r="B13745" t="str">
        <f>T("FISICO                                            ")</f>
        <v xml:space="preserve">FISICO                                            </v>
      </c>
      <c r="C13745" t="str">
        <f>T("SAN BLAS-CANILLEJAS ")</f>
        <v xml:space="preserve">SAN BLAS-CANILLEJAS </v>
      </c>
      <c r="D13745" t="str">
        <f>T("ARCOS               ")</f>
        <v xml:space="preserve">ARCOS               </v>
      </c>
      <c r="E13745" t="str">
        <f>T("TU ")</f>
        <v xml:space="preserve">TU </v>
      </c>
      <c r="F13745" t="str">
        <f>T("TURISMOS       ")</f>
        <v xml:space="preserve">TURISMOS       </v>
      </c>
      <c r="G13745" t="str">
        <f>T("De 8 a 11,99 CABALLOS FISCALES                    ")</f>
        <v xml:space="preserve">De 8 a 11,99 CABALLOS FISCALES                    </v>
      </c>
      <c r="H13745" t="str">
        <f>T("HÍBRIDO                                           ")</f>
        <v xml:space="preserve">HÍBRIDO                                           </v>
      </c>
      <c r="I13745">
        <v>17</v>
      </c>
    </row>
    <row r="13746" spans="1:9">
      <c r="A13746" t="str">
        <f>T("2018")</f>
        <v>2018</v>
      </c>
      <c r="B13746" t="str">
        <f>T("FISICO                                            ")</f>
        <v xml:space="preserve">FISICO                                            </v>
      </c>
      <c r="C13746" t="str">
        <f>T("SAN BLAS-CANILLEJAS ")</f>
        <v xml:space="preserve">SAN BLAS-CANILLEJAS </v>
      </c>
      <c r="D13746" t="str">
        <f>T("ARCOS               ")</f>
        <v xml:space="preserve">ARCOS               </v>
      </c>
      <c r="E13746" t="str">
        <f>T("TU ")</f>
        <v xml:space="preserve">TU </v>
      </c>
      <c r="F13746" t="str">
        <f>T("TURISMOS       ")</f>
        <v xml:space="preserve">TURISMOS       </v>
      </c>
      <c r="G13746" t="str">
        <f>T("De 12 a 15,99 CABALLOS FISCALES                   ")</f>
        <v xml:space="preserve">De 12 a 15,99 CABALLOS FISCALES                   </v>
      </c>
      <c r="H13746" t="str">
        <f>T("HÍBRIDO                                           ")</f>
        <v xml:space="preserve">HÍBRIDO                                           </v>
      </c>
      <c r="I13746">
        <v>57</v>
      </c>
    </row>
    <row r="13747" spans="1:9">
      <c r="A13747" t="str">
        <f>T("2018")</f>
        <v>2018</v>
      </c>
      <c r="B13747" t="str">
        <f>T("FISICO                                            ")</f>
        <v xml:space="preserve">FISICO                                            </v>
      </c>
      <c r="C13747" t="str">
        <f>T("SAN BLAS-CANILLEJAS ")</f>
        <v xml:space="preserve">SAN BLAS-CANILLEJAS </v>
      </c>
      <c r="D13747" t="str">
        <f>T("ROSAS               ")</f>
        <v xml:space="preserve">ROSAS               </v>
      </c>
      <c r="E13747" t="str">
        <f>T("TU ")</f>
        <v xml:space="preserve">TU </v>
      </c>
      <c r="F13747" t="str">
        <f>T("TURISMOS       ")</f>
        <v xml:space="preserve">TURISMOS       </v>
      </c>
      <c r="G13747" t="str">
        <f>T("De 8 a 11,99 CABALLOS FISCALES                    ")</f>
        <v xml:space="preserve">De 8 a 11,99 CABALLOS FISCALES                    </v>
      </c>
      <c r="H13747" t="str">
        <f>T("HÍBRIDO                                           ")</f>
        <v xml:space="preserve">HÍBRIDO                                           </v>
      </c>
      <c r="I13747">
        <v>29</v>
      </c>
    </row>
    <row r="13748" spans="1:9">
      <c r="A13748" t="str">
        <f>T("2018")</f>
        <v>2018</v>
      </c>
      <c r="B13748" t="str">
        <f>T("FISICO                                            ")</f>
        <v xml:space="preserve">FISICO                                            </v>
      </c>
      <c r="C13748" t="str">
        <f>T("SAN BLAS-CANILLEJAS ")</f>
        <v xml:space="preserve">SAN BLAS-CANILLEJAS </v>
      </c>
      <c r="D13748" t="str">
        <f>T("ROSAS               ")</f>
        <v xml:space="preserve">ROSAS               </v>
      </c>
      <c r="E13748" t="str">
        <f>T("TU ")</f>
        <v xml:space="preserve">TU </v>
      </c>
      <c r="F13748" t="str">
        <f>T("TURISMOS       ")</f>
        <v xml:space="preserve">TURISMOS       </v>
      </c>
      <c r="G13748" t="str">
        <f>T("De 12 a 15,99 CABALLOS FISCALES                   ")</f>
        <v xml:space="preserve">De 12 a 15,99 CABALLOS FISCALES                   </v>
      </c>
      <c r="H13748" t="str">
        <f>T("HÍBRIDO                                           ")</f>
        <v xml:space="preserve">HÍBRIDO                                           </v>
      </c>
      <c r="I13748">
        <v>117</v>
      </c>
    </row>
    <row r="13749" spans="1:9">
      <c r="A13749" t="str">
        <f>T("2018")</f>
        <v>2018</v>
      </c>
      <c r="B13749" t="str">
        <f>T("FISICO                                            ")</f>
        <v xml:space="preserve">FISICO                                            </v>
      </c>
      <c r="C13749" t="str">
        <f>T("SAN BLAS-CANILLEJAS ")</f>
        <v xml:space="preserve">SAN BLAS-CANILLEJAS </v>
      </c>
      <c r="D13749" t="str">
        <f>T("REJAS               ")</f>
        <v xml:space="preserve">REJAS               </v>
      </c>
      <c r="E13749" t="str">
        <f>T("TU ")</f>
        <v xml:space="preserve">TU </v>
      </c>
      <c r="F13749" t="str">
        <f>T("TURISMOS       ")</f>
        <v xml:space="preserve">TURISMOS       </v>
      </c>
      <c r="G13749" t="str">
        <f>T("De 8 a 11,99 CABALLOS FISCALES                    ")</f>
        <v xml:space="preserve">De 8 a 11,99 CABALLOS FISCALES                    </v>
      </c>
      <c r="H13749" t="str">
        <f>T("HÍBRIDO                                           ")</f>
        <v xml:space="preserve">HÍBRIDO                                           </v>
      </c>
      <c r="I13749">
        <v>10</v>
      </c>
    </row>
    <row r="13750" spans="1:9">
      <c r="A13750" t="str">
        <f>T("2018")</f>
        <v>2018</v>
      </c>
      <c r="B13750" t="str">
        <f>T("FISICO                                            ")</f>
        <v xml:space="preserve">FISICO                                            </v>
      </c>
      <c r="C13750" t="str">
        <f>T("SAN BLAS-CANILLEJAS ")</f>
        <v xml:space="preserve">SAN BLAS-CANILLEJAS </v>
      </c>
      <c r="D13750" t="str">
        <f>T("REJAS               ")</f>
        <v xml:space="preserve">REJAS               </v>
      </c>
      <c r="E13750" t="str">
        <f>T("TU ")</f>
        <v xml:space="preserve">TU </v>
      </c>
      <c r="F13750" t="str">
        <f>T("TURISMOS       ")</f>
        <v xml:space="preserve">TURISMOS       </v>
      </c>
      <c r="G13750" t="str">
        <f>T("De 12 a 15,99 CABALLOS FISCALES                   ")</f>
        <v xml:space="preserve">De 12 a 15,99 CABALLOS FISCALES                   </v>
      </c>
      <c r="H13750" t="str">
        <f>T("HÍBRIDO                                           ")</f>
        <v xml:space="preserve">HÍBRIDO                                           </v>
      </c>
      <c r="I13750">
        <v>38</v>
      </c>
    </row>
    <row r="13751" spans="1:9">
      <c r="A13751" t="str">
        <f>T("2018")</f>
        <v>2018</v>
      </c>
      <c r="B13751" t="str">
        <f>T("FISICO                                            ")</f>
        <v xml:space="preserve">FISICO                                            </v>
      </c>
      <c r="C13751" t="str">
        <f>T("SAN BLAS-CANILLEJAS ")</f>
        <v xml:space="preserve">SAN BLAS-CANILLEJAS </v>
      </c>
      <c r="D13751" t="str">
        <f>T("CANILLEJAS          ")</f>
        <v xml:space="preserve">CANILLEJAS          </v>
      </c>
      <c r="E13751" t="str">
        <f>T("TU ")</f>
        <v xml:space="preserve">TU </v>
      </c>
      <c r="F13751" t="str">
        <f>T("TURISMOS       ")</f>
        <v xml:space="preserve">TURISMOS       </v>
      </c>
      <c r="G13751" t="str">
        <f>T("De 8 a 11,99 CABALLOS FISCALES                    ")</f>
        <v xml:space="preserve">De 8 a 11,99 CABALLOS FISCALES                    </v>
      </c>
      <c r="H13751" t="str">
        <f>T("HÍBRIDO                                           ")</f>
        <v xml:space="preserve">HÍBRIDO                                           </v>
      </c>
      <c r="I13751">
        <v>18</v>
      </c>
    </row>
    <row r="13752" spans="1:9">
      <c r="A13752" t="str">
        <f>T("2018")</f>
        <v>2018</v>
      </c>
      <c r="B13752" t="str">
        <f>T("FISICO                                            ")</f>
        <v xml:space="preserve">FISICO                                            </v>
      </c>
      <c r="C13752" t="str">
        <f>T("SAN BLAS-CANILLEJAS ")</f>
        <v xml:space="preserve">SAN BLAS-CANILLEJAS </v>
      </c>
      <c r="D13752" t="str">
        <f>T("CANILLEJAS          ")</f>
        <v xml:space="preserve">CANILLEJAS          </v>
      </c>
      <c r="E13752" t="str">
        <f>T("TU ")</f>
        <v xml:space="preserve">TU </v>
      </c>
      <c r="F13752" t="str">
        <f>T("TURISMOS       ")</f>
        <v xml:space="preserve">TURISMOS       </v>
      </c>
      <c r="G13752" t="str">
        <f>T("De 12 a 15,99 CABALLOS FISCALES                   ")</f>
        <v xml:space="preserve">De 12 a 15,99 CABALLOS FISCALES                   </v>
      </c>
      <c r="H13752" t="str">
        <f>T("HÍBRIDO                                           ")</f>
        <v xml:space="preserve">HÍBRIDO                                           </v>
      </c>
      <c r="I13752">
        <v>63</v>
      </c>
    </row>
    <row r="13753" spans="1:9">
      <c r="A13753" t="str">
        <f>T("2018")</f>
        <v>2018</v>
      </c>
      <c r="B13753" t="str">
        <f>T("FISICO                                            ")</f>
        <v xml:space="preserve">FISICO                                            </v>
      </c>
      <c r="C13753" t="str">
        <f>T("SAN BLAS-CANILLEJAS ")</f>
        <v xml:space="preserve">SAN BLAS-CANILLEJAS </v>
      </c>
      <c r="D13753" t="str">
        <f>T("CANILLEJAS          ")</f>
        <v xml:space="preserve">CANILLEJAS          </v>
      </c>
      <c r="E13753" t="str">
        <f>T("TU ")</f>
        <v xml:space="preserve">TU </v>
      </c>
      <c r="F13753" t="str">
        <f>T("TURISMOS       ")</f>
        <v xml:space="preserve">TURISMOS       </v>
      </c>
      <c r="G13753" t="str">
        <f>T("De 20 CABALLOS FISCALES en adelante               ")</f>
        <v xml:space="preserve">De 20 CABALLOS FISCALES en adelante               </v>
      </c>
      <c r="H13753" t="str">
        <f>T("HÍBRIDO                                           ")</f>
        <v xml:space="preserve">HÍBRIDO                                           </v>
      </c>
      <c r="I13753">
        <v>1</v>
      </c>
    </row>
    <row r="13754" spans="1:9">
      <c r="A13754" t="str">
        <f>T("2018")</f>
        <v>2018</v>
      </c>
      <c r="B13754" t="str">
        <f>T("FISICO                                            ")</f>
        <v xml:space="preserve">FISICO                                            </v>
      </c>
      <c r="C13754" t="str">
        <f>T("SAN BLAS-CANILLEJAS ")</f>
        <v xml:space="preserve">SAN BLAS-CANILLEJAS </v>
      </c>
      <c r="D13754" t="str">
        <f>T("EL SALVADOR         ")</f>
        <v xml:space="preserve">EL SALVADOR         </v>
      </c>
      <c r="E13754" t="str">
        <f>T("TU ")</f>
        <v xml:space="preserve">TU </v>
      </c>
      <c r="F13754" t="str">
        <f>T("TURISMOS       ")</f>
        <v xml:space="preserve">TURISMOS       </v>
      </c>
      <c r="G13754" t="str">
        <f>T("De 8 a 11,99 CABALLOS FISCALES                    ")</f>
        <v xml:space="preserve">De 8 a 11,99 CABALLOS FISCALES                    </v>
      </c>
      <c r="H13754" t="str">
        <f>T("HÍBRIDO                                           ")</f>
        <v xml:space="preserve">HÍBRIDO                                           </v>
      </c>
      <c r="I13754">
        <v>21</v>
      </c>
    </row>
    <row r="13755" spans="1:9">
      <c r="A13755" t="str">
        <f>T("2018")</f>
        <v>2018</v>
      </c>
      <c r="B13755" t="str">
        <f>T("FISICO                                            ")</f>
        <v xml:space="preserve">FISICO                                            </v>
      </c>
      <c r="C13755" t="str">
        <f>T("SAN BLAS-CANILLEJAS ")</f>
        <v xml:space="preserve">SAN BLAS-CANILLEJAS </v>
      </c>
      <c r="D13755" t="str">
        <f>T("EL SALVADOR         ")</f>
        <v xml:space="preserve">EL SALVADOR         </v>
      </c>
      <c r="E13755" t="str">
        <f>T("TU ")</f>
        <v xml:space="preserve">TU </v>
      </c>
      <c r="F13755" t="str">
        <f>T("TURISMOS       ")</f>
        <v xml:space="preserve">TURISMOS       </v>
      </c>
      <c r="G13755" t="str">
        <f>T("De 12 a 15,99 CABALLOS FISCALES                   ")</f>
        <v xml:space="preserve">De 12 a 15,99 CABALLOS FISCALES                   </v>
      </c>
      <c r="H13755" t="str">
        <f>T("HÍBRIDO                                           ")</f>
        <v xml:space="preserve">HÍBRIDO                                           </v>
      </c>
      <c r="I13755">
        <v>48</v>
      </c>
    </row>
    <row r="13756" spans="1:9">
      <c r="A13756" t="str">
        <f>T("2018")</f>
        <v>2018</v>
      </c>
      <c r="B13756" t="str">
        <f>T("JURIDICO                                          ")</f>
        <v xml:space="preserve">JURIDICO                                          </v>
      </c>
      <c r="C13756" t="str">
        <f>T("SAN BLAS-CANILLEJAS ")</f>
        <v xml:space="preserve">SAN BLAS-CANILLEJAS </v>
      </c>
      <c r="D13756" t="str">
        <f>T("SIN BARRIO          ")</f>
        <v xml:space="preserve">SIN BARRIO          </v>
      </c>
      <c r="E13756" t="str">
        <f>T("TU ")</f>
        <v xml:space="preserve">TU </v>
      </c>
      <c r="F13756" t="str">
        <f>T("TURISMOS       ")</f>
        <v xml:space="preserve">TURISMOS       </v>
      </c>
      <c r="G13756" t="str">
        <f>T("De 12 a 15,99 CABALLOS FISCALES                   ")</f>
        <v xml:space="preserve">De 12 a 15,99 CABALLOS FISCALES                   </v>
      </c>
      <c r="H13756" t="str">
        <f>T("HÍBRIDO                                           ")</f>
        <v xml:space="preserve">HÍBRIDO                                           </v>
      </c>
      <c r="I13756">
        <v>1</v>
      </c>
    </row>
    <row r="13757" spans="1:9">
      <c r="A13757" t="str">
        <f>T("2018")</f>
        <v>2018</v>
      </c>
      <c r="B13757" t="str">
        <f>T("JURIDICO                                          ")</f>
        <v xml:space="preserve">JURIDICO                                          </v>
      </c>
      <c r="C13757" t="str">
        <f>T("SAN BLAS-CANILLEJAS ")</f>
        <v xml:space="preserve">SAN BLAS-CANILLEJAS </v>
      </c>
      <c r="D13757" t="str">
        <f>T("SIMANCAS            ")</f>
        <v xml:space="preserve">SIMANCAS            </v>
      </c>
      <c r="E13757" t="str">
        <f>T("TU ")</f>
        <v xml:space="preserve">TU </v>
      </c>
      <c r="F13757" t="str">
        <f>T("TURISMOS       ")</f>
        <v xml:space="preserve">TURISMOS       </v>
      </c>
      <c r="G13757" t="str">
        <f>T("De 8 a 11,99 CABALLOS FISCALES                    ")</f>
        <v xml:space="preserve">De 8 a 11,99 CABALLOS FISCALES                    </v>
      </c>
      <c r="H13757" t="str">
        <f>T("HÍBRIDO                                           ")</f>
        <v xml:space="preserve">HÍBRIDO                                           </v>
      </c>
      <c r="I13757">
        <v>6</v>
      </c>
    </row>
    <row r="13758" spans="1:9">
      <c r="A13758" t="str">
        <f>T("2018")</f>
        <v>2018</v>
      </c>
      <c r="B13758" t="str">
        <f>T("JURIDICO                                          ")</f>
        <v xml:space="preserve">JURIDICO                                          </v>
      </c>
      <c r="C13758" t="str">
        <f>T("SAN BLAS-CANILLEJAS ")</f>
        <v xml:space="preserve">SAN BLAS-CANILLEJAS </v>
      </c>
      <c r="D13758" t="str">
        <f>T("SIMANCAS            ")</f>
        <v xml:space="preserve">SIMANCAS            </v>
      </c>
      <c r="E13758" t="str">
        <f>T("TU ")</f>
        <v xml:space="preserve">TU </v>
      </c>
      <c r="F13758" t="str">
        <f>T("TURISMOS       ")</f>
        <v xml:space="preserve">TURISMOS       </v>
      </c>
      <c r="G13758" t="str">
        <f>T("De 12 a 15,99 CABALLOS FISCALES                   ")</f>
        <v xml:space="preserve">De 12 a 15,99 CABALLOS FISCALES                   </v>
      </c>
      <c r="H13758" t="str">
        <f>T("HÍBRIDO                                           ")</f>
        <v xml:space="preserve">HÍBRIDO                                           </v>
      </c>
      <c r="I13758">
        <v>26</v>
      </c>
    </row>
    <row r="13759" spans="1:9">
      <c r="A13759" t="str">
        <f>T("2018")</f>
        <v>2018</v>
      </c>
      <c r="B13759" t="str">
        <f>T("JURIDICO                                          ")</f>
        <v xml:space="preserve">JURIDICO                                          </v>
      </c>
      <c r="C13759" t="str">
        <f>T("SAN BLAS-CANILLEJAS ")</f>
        <v xml:space="preserve">SAN BLAS-CANILLEJAS </v>
      </c>
      <c r="D13759" t="str">
        <f>T("SIMANCAS            ")</f>
        <v xml:space="preserve">SIMANCAS            </v>
      </c>
      <c r="E13759" t="str">
        <f>T("TU ")</f>
        <v xml:space="preserve">TU </v>
      </c>
      <c r="F13759" t="str">
        <f>T("TURISMOS       ")</f>
        <v xml:space="preserve">TURISMOS       </v>
      </c>
      <c r="G13759" t="str">
        <f>T("De 16 a 19,99 CABALLOS FISCALES                   ")</f>
        <v xml:space="preserve">De 16 a 19,99 CABALLOS FISCALES                   </v>
      </c>
      <c r="H13759" t="str">
        <f>T("HÍBRIDO                                           ")</f>
        <v xml:space="preserve">HÍBRIDO                                           </v>
      </c>
      <c r="I13759">
        <v>1</v>
      </c>
    </row>
    <row r="13760" spans="1:9">
      <c r="A13760" t="str">
        <f>T("2018")</f>
        <v>2018</v>
      </c>
      <c r="B13760" t="str">
        <f>T("JURIDICO                                          ")</f>
        <v xml:space="preserve">JURIDICO                                          </v>
      </c>
      <c r="C13760" t="str">
        <f>T("SAN BLAS-CANILLEJAS ")</f>
        <v xml:space="preserve">SAN BLAS-CANILLEJAS </v>
      </c>
      <c r="D13760" t="str">
        <f>T("SIMANCAS            ")</f>
        <v xml:space="preserve">SIMANCAS            </v>
      </c>
      <c r="E13760" t="str">
        <f>T("TU ")</f>
        <v xml:space="preserve">TU </v>
      </c>
      <c r="F13760" t="str">
        <f>T("TURISMOS       ")</f>
        <v xml:space="preserve">TURISMOS       </v>
      </c>
      <c r="G13760" t="str">
        <f>T("De 20 CABALLOS FISCALES en adelante               ")</f>
        <v xml:space="preserve">De 20 CABALLOS FISCALES en adelante               </v>
      </c>
      <c r="H13760" t="str">
        <f>T("HÍBRIDO                                           ")</f>
        <v xml:space="preserve">HÍBRIDO                                           </v>
      </c>
      <c r="I13760">
        <v>3</v>
      </c>
    </row>
    <row r="13761" spans="1:9">
      <c r="A13761" t="str">
        <f>T("2018")</f>
        <v>2018</v>
      </c>
      <c r="B13761" t="str">
        <f>T("JURIDICO                                          ")</f>
        <v xml:space="preserve">JURIDICO                                          </v>
      </c>
      <c r="C13761" t="str">
        <f>T("SAN BLAS-CANILLEJAS ")</f>
        <v xml:space="preserve">SAN BLAS-CANILLEJAS </v>
      </c>
      <c r="D13761" t="str">
        <f>T("AMPOSTA             ")</f>
        <v xml:space="preserve">AMPOSTA             </v>
      </c>
      <c r="E13761" t="str">
        <f>T("TU ")</f>
        <v xml:space="preserve">TU </v>
      </c>
      <c r="F13761" t="str">
        <f>T("TURISMOS       ")</f>
        <v xml:space="preserve">TURISMOS       </v>
      </c>
      <c r="G13761" t="str">
        <f>T("De 12 a 15,99 CABALLOS FISCALES                   ")</f>
        <v xml:space="preserve">De 12 a 15,99 CABALLOS FISCALES                   </v>
      </c>
      <c r="H13761" t="str">
        <f>T("HÍBRIDO                                           ")</f>
        <v xml:space="preserve">HÍBRIDO                                           </v>
      </c>
      <c r="I13761">
        <v>1</v>
      </c>
    </row>
    <row r="13762" spans="1:9">
      <c r="A13762" t="str">
        <f>T("2018")</f>
        <v>2018</v>
      </c>
      <c r="B13762" t="str">
        <f>T("JURIDICO                                          ")</f>
        <v xml:space="preserve">JURIDICO                                          </v>
      </c>
      <c r="C13762" t="str">
        <f>T("SAN BLAS-CANILLEJAS ")</f>
        <v xml:space="preserve">SAN BLAS-CANILLEJAS </v>
      </c>
      <c r="D13762" t="str">
        <f>T("ARCOS               ")</f>
        <v xml:space="preserve">ARCOS               </v>
      </c>
      <c r="E13762" t="str">
        <f>T("TU ")</f>
        <v xml:space="preserve">TU </v>
      </c>
      <c r="F13762" t="str">
        <f>T("TURISMOS       ")</f>
        <v xml:space="preserve">TURISMOS       </v>
      </c>
      <c r="G13762" t="str">
        <f>T("De 8 a 11,99 CABALLOS FISCALES                    ")</f>
        <v xml:space="preserve">De 8 a 11,99 CABALLOS FISCALES                    </v>
      </c>
      <c r="H13762" t="str">
        <f>T("HÍBRIDO                                           ")</f>
        <v xml:space="preserve">HÍBRIDO                                           </v>
      </c>
      <c r="I13762">
        <v>1</v>
      </c>
    </row>
    <row r="13763" spans="1:9">
      <c r="A13763" t="str">
        <f>T("2018")</f>
        <v>2018</v>
      </c>
      <c r="B13763" t="str">
        <f>T("JURIDICO                                          ")</f>
        <v xml:space="preserve">JURIDICO                                          </v>
      </c>
      <c r="C13763" t="str">
        <f>T("SAN BLAS-CANILLEJAS ")</f>
        <v xml:space="preserve">SAN BLAS-CANILLEJAS </v>
      </c>
      <c r="D13763" t="str">
        <f>T("ARCOS               ")</f>
        <v xml:space="preserve">ARCOS               </v>
      </c>
      <c r="E13763" t="str">
        <f>T("TU ")</f>
        <v xml:space="preserve">TU </v>
      </c>
      <c r="F13763" t="str">
        <f>T("TURISMOS       ")</f>
        <v xml:space="preserve">TURISMOS       </v>
      </c>
      <c r="G13763" t="str">
        <f>T("De 12 a 15,99 CABALLOS FISCALES                   ")</f>
        <v xml:space="preserve">De 12 a 15,99 CABALLOS FISCALES                   </v>
      </c>
      <c r="H13763" t="str">
        <f>T("HÍBRIDO                                           ")</f>
        <v xml:space="preserve">HÍBRIDO                                           </v>
      </c>
      <c r="I13763">
        <v>1</v>
      </c>
    </row>
    <row r="13764" spans="1:9">
      <c r="A13764" t="str">
        <f>T("2018")</f>
        <v>2018</v>
      </c>
      <c r="B13764" t="str">
        <f>T("JURIDICO                                          ")</f>
        <v xml:space="preserve">JURIDICO                                          </v>
      </c>
      <c r="C13764" t="str">
        <f>T("SAN BLAS-CANILLEJAS ")</f>
        <v xml:space="preserve">SAN BLAS-CANILLEJAS </v>
      </c>
      <c r="D13764" t="str">
        <f>T("ARCOS               ")</f>
        <v xml:space="preserve">ARCOS               </v>
      </c>
      <c r="E13764" t="str">
        <f>T("TU ")</f>
        <v xml:space="preserve">TU </v>
      </c>
      <c r="F13764" t="str">
        <f>T("TURISMOS       ")</f>
        <v xml:space="preserve">TURISMOS       </v>
      </c>
      <c r="G13764" t="str">
        <f>T("De 20 CABALLOS FISCALES en adelante               ")</f>
        <v xml:space="preserve">De 20 CABALLOS FISCALES en adelante               </v>
      </c>
      <c r="H13764" t="str">
        <f>T("HÍBRIDO                                           ")</f>
        <v xml:space="preserve">HÍBRIDO                                           </v>
      </c>
      <c r="I13764">
        <v>1</v>
      </c>
    </row>
    <row r="13765" spans="1:9">
      <c r="A13765" t="str">
        <f>T("2018")</f>
        <v>2018</v>
      </c>
      <c r="B13765" t="str">
        <f>T("JURIDICO                                          ")</f>
        <v xml:space="preserve">JURIDICO                                          </v>
      </c>
      <c r="C13765" t="str">
        <f>T("SAN BLAS-CANILLEJAS ")</f>
        <v xml:space="preserve">SAN BLAS-CANILLEJAS </v>
      </c>
      <c r="D13765" t="str">
        <f>T("ROSAS               ")</f>
        <v xml:space="preserve">ROSAS               </v>
      </c>
      <c r="E13765" t="str">
        <f>T("TU ")</f>
        <v xml:space="preserve">TU </v>
      </c>
      <c r="F13765" t="str">
        <f>T("TURISMOS       ")</f>
        <v xml:space="preserve">TURISMOS       </v>
      </c>
      <c r="G13765" t="str">
        <f>T("De 8 a 11,99 CABALLOS FISCALES                    ")</f>
        <v xml:space="preserve">De 8 a 11,99 CABALLOS FISCALES                    </v>
      </c>
      <c r="H13765" t="str">
        <f>T("HÍBRIDO                                           ")</f>
        <v xml:space="preserve">HÍBRIDO                                           </v>
      </c>
      <c r="I13765">
        <v>4</v>
      </c>
    </row>
    <row r="13766" spans="1:9">
      <c r="A13766" t="str">
        <f>T("2018")</f>
        <v>2018</v>
      </c>
      <c r="B13766" t="str">
        <f>T("JURIDICO                                          ")</f>
        <v xml:space="preserve">JURIDICO                                          </v>
      </c>
      <c r="C13766" t="str">
        <f>T("SAN BLAS-CANILLEJAS ")</f>
        <v xml:space="preserve">SAN BLAS-CANILLEJAS </v>
      </c>
      <c r="D13766" t="str">
        <f>T("ROSAS               ")</f>
        <v xml:space="preserve">ROSAS               </v>
      </c>
      <c r="E13766" t="str">
        <f>T("TU ")</f>
        <v xml:space="preserve">TU </v>
      </c>
      <c r="F13766" t="str">
        <f>T("TURISMOS       ")</f>
        <v xml:space="preserve">TURISMOS       </v>
      </c>
      <c r="G13766" t="str">
        <f>T("De 12 a 15,99 CABALLOS FISCALES                   ")</f>
        <v xml:space="preserve">De 12 a 15,99 CABALLOS FISCALES                   </v>
      </c>
      <c r="H13766" t="str">
        <f>T("HÍBRIDO                                           ")</f>
        <v xml:space="preserve">HÍBRIDO                                           </v>
      </c>
      <c r="I13766">
        <v>4</v>
      </c>
    </row>
    <row r="13767" spans="1:9">
      <c r="A13767" t="str">
        <f>T("2018")</f>
        <v>2018</v>
      </c>
      <c r="B13767" t="str">
        <f>T("JURIDICO                                          ")</f>
        <v xml:space="preserve">JURIDICO                                          </v>
      </c>
      <c r="C13767" t="str">
        <f>T("SAN BLAS-CANILLEJAS ")</f>
        <v xml:space="preserve">SAN BLAS-CANILLEJAS </v>
      </c>
      <c r="D13767" t="str">
        <f>T("ROSAS               ")</f>
        <v xml:space="preserve">ROSAS               </v>
      </c>
      <c r="E13767" t="str">
        <f>T("TU ")</f>
        <v xml:space="preserve">TU </v>
      </c>
      <c r="F13767" t="str">
        <f>T("TURISMOS       ")</f>
        <v xml:space="preserve">TURISMOS       </v>
      </c>
      <c r="G13767" t="str">
        <f>T("De 20 CABALLOS FISCALES en adelante               ")</f>
        <v xml:space="preserve">De 20 CABALLOS FISCALES en adelante               </v>
      </c>
      <c r="H13767" t="str">
        <f>T("HÍBRIDO                                           ")</f>
        <v xml:space="preserve">HÍBRIDO                                           </v>
      </c>
      <c r="I13767">
        <v>2</v>
      </c>
    </row>
    <row r="13768" spans="1:9">
      <c r="A13768" t="str">
        <f>T("2018")</f>
        <v>2018</v>
      </c>
      <c r="B13768" t="str">
        <f>T("JURIDICO                                          ")</f>
        <v xml:space="preserve">JURIDICO                                          </v>
      </c>
      <c r="C13768" t="str">
        <f>T("SAN BLAS-CANILLEJAS ")</f>
        <v xml:space="preserve">SAN BLAS-CANILLEJAS </v>
      </c>
      <c r="D13768" t="str">
        <f>T("REJAS               ")</f>
        <v xml:space="preserve">REJAS               </v>
      </c>
      <c r="E13768" t="str">
        <f>T("TU ")</f>
        <v xml:space="preserve">TU </v>
      </c>
      <c r="F13768" t="str">
        <f>T("TURISMOS       ")</f>
        <v xml:space="preserve">TURISMOS       </v>
      </c>
      <c r="G13768" t="str">
        <f>T("De 12 a 15,99 CABALLOS FISCALES                   ")</f>
        <v xml:space="preserve">De 12 a 15,99 CABALLOS FISCALES                   </v>
      </c>
      <c r="H13768" t="str">
        <f>T("HÍBRIDO                                           ")</f>
        <v xml:space="preserve">HÍBRIDO                                           </v>
      </c>
      <c r="I13768">
        <v>5</v>
      </c>
    </row>
    <row r="13769" spans="1:9">
      <c r="A13769" t="str">
        <f>T("2018")</f>
        <v>2018</v>
      </c>
      <c r="B13769" t="str">
        <f>T("JURIDICO                                          ")</f>
        <v xml:space="preserve">JURIDICO                                          </v>
      </c>
      <c r="C13769" t="str">
        <f>T("SAN BLAS-CANILLEJAS ")</f>
        <v xml:space="preserve">SAN BLAS-CANILLEJAS </v>
      </c>
      <c r="D13769" t="str">
        <f>T("REJAS               ")</f>
        <v xml:space="preserve">REJAS               </v>
      </c>
      <c r="E13769" t="str">
        <f>T("TU ")</f>
        <v xml:space="preserve">TU </v>
      </c>
      <c r="F13769" t="str">
        <f>T("TURISMOS       ")</f>
        <v xml:space="preserve">TURISMOS       </v>
      </c>
      <c r="G13769" t="str">
        <f>T("De 20 CABALLOS FISCALES en adelante               ")</f>
        <v xml:space="preserve">De 20 CABALLOS FISCALES en adelante               </v>
      </c>
      <c r="H13769" t="str">
        <f>T("HÍBRIDO                                           ")</f>
        <v xml:space="preserve">HÍBRIDO                                           </v>
      </c>
      <c r="I13769">
        <v>2</v>
      </c>
    </row>
    <row r="13770" spans="1:9">
      <c r="A13770" t="str">
        <f>T("2018")</f>
        <v>2018</v>
      </c>
      <c r="B13770" t="str">
        <f>T("JURIDICO                                          ")</f>
        <v xml:space="preserve">JURIDICO                                          </v>
      </c>
      <c r="C13770" t="str">
        <f>T("SAN BLAS-CANILLEJAS ")</f>
        <v xml:space="preserve">SAN BLAS-CANILLEJAS </v>
      </c>
      <c r="D13770" t="str">
        <f>T("CANILLEJAS          ")</f>
        <v xml:space="preserve">CANILLEJAS          </v>
      </c>
      <c r="E13770" t="str">
        <f>T("TU ")</f>
        <v xml:space="preserve">TU </v>
      </c>
      <c r="F13770" t="str">
        <f>T("TURISMOS       ")</f>
        <v xml:space="preserve">TURISMOS       </v>
      </c>
      <c r="G13770" t="str">
        <f>T("De 12 a 15,99 CABALLOS FISCALES                   ")</f>
        <v xml:space="preserve">De 12 a 15,99 CABALLOS FISCALES                   </v>
      </c>
      <c r="H13770" t="str">
        <f>T("HÍBRIDO                                           ")</f>
        <v xml:space="preserve">HÍBRIDO                                           </v>
      </c>
      <c r="I13770">
        <v>6</v>
      </c>
    </row>
    <row r="13771" spans="1:9">
      <c r="A13771" t="str">
        <f>T("2018")</f>
        <v>2018</v>
      </c>
      <c r="B13771" t="str">
        <f>T("JURIDICO                                          ")</f>
        <v xml:space="preserve">JURIDICO                                          </v>
      </c>
      <c r="C13771" t="str">
        <f>T("SAN BLAS-CANILLEJAS ")</f>
        <v xml:space="preserve">SAN BLAS-CANILLEJAS </v>
      </c>
      <c r="D13771" t="str">
        <f>T("CANILLEJAS          ")</f>
        <v xml:space="preserve">CANILLEJAS          </v>
      </c>
      <c r="E13771" t="str">
        <f>T("TU ")</f>
        <v xml:space="preserve">TU </v>
      </c>
      <c r="F13771" t="str">
        <f>T("TURISMOS       ")</f>
        <v xml:space="preserve">TURISMOS       </v>
      </c>
      <c r="G13771" t="str">
        <f>T("De 20 CABALLOS FISCALES en adelante               ")</f>
        <v xml:space="preserve">De 20 CABALLOS FISCALES en adelante               </v>
      </c>
      <c r="H13771" t="str">
        <f>T("HÍBRIDO                                           ")</f>
        <v xml:space="preserve">HÍBRIDO                                           </v>
      </c>
      <c r="I13771">
        <v>1</v>
      </c>
    </row>
    <row r="13772" spans="1:9">
      <c r="A13772" t="str">
        <f>T("2018")</f>
        <v>2018</v>
      </c>
      <c r="B13772" t="str">
        <f>T("JURIDICO                                          ")</f>
        <v xml:space="preserve">JURIDICO                                          </v>
      </c>
      <c r="C13772" t="str">
        <f>T("SAN BLAS-CANILLEJAS ")</f>
        <v xml:space="preserve">SAN BLAS-CANILLEJAS </v>
      </c>
      <c r="D13772" t="str">
        <f>T("EL SALVADOR         ")</f>
        <v xml:space="preserve">EL SALVADOR         </v>
      </c>
      <c r="E13772" t="str">
        <f>T("TU ")</f>
        <v xml:space="preserve">TU </v>
      </c>
      <c r="F13772" t="str">
        <f>T("TURISMOS       ")</f>
        <v xml:space="preserve">TURISMOS       </v>
      </c>
      <c r="G13772" t="str">
        <f>T("De 8 a 11,99 CABALLOS FISCALES                    ")</f>
        <v xml:space="preserve">De 8 a 11,99 CABALLOS FISCALES                    </v>
      </c>
      <c r="H13772" t="str">
        <f>T("HÍBRIDO                                           ")</f>
        <v xml:space="preserve">HÍBRIDO                                           </v>
      </c>
      <c r="I13772">
        <v>2</v>
      </c>
    </row>
    <row r="13773" spans="1:9">
      <c r="A13773" t="str">
        <f>T("2018")</f>
        <v>2018</v>
      </c>
      <c r="B13773" t="str">
        <f>T("JURIDICO                                          ")</f>
        <v xml:space="preserve">JURIDICO                                          </v>
      </c>
      <c r="C13773" t="str">
        <f>T("SAN BLAS-CANILLEJAS ")</f>
        <v xml:space="preserve">SAN BLAS-CANILLEJAS </v>
      </c>
      <c r="D13773" t="str">
        <f>T("EL SALVADOR         ")</f>
        <v xml:space="preserve">EL SALVADOR         </v>
      </c>
      <c r="E13773" t="str">
        <f>T("TU ")</f>
        <v xml:space="preserve">TU </v>
      </c>
      <c r="F13773" t="str">
        <f>T("TURISMOS       ")</f>
        <v xml:space="preserve">TURISMOS       </v>
      </c>
      <c r="G13773" t="str">
        <f>T("De 12 a 15,99 CABALLOS FISCALES                   ")</f>
        <v xml:space="preserve">De 12 a 15,99 CABALLOS FISCALES                   </v>
      </c>
      <c r="H13773" t="str">
        <f>T("HÍBRIDO                                           ")</f>
        <v xml:space="preserve">HÍBRIDO                                           </v>
      </c>
      <c r="I13773">
        <v>10</v>
      </c>
    </row>
    <row r="13774" spans="1:9">
      <c r="A13774" t="str">
        <f>T("2018")</f>
        <v>2018</v>
      </c>
      <c r="B13774" t="str">
        <f>T("FISICO                                            ")</f>
        <v xml:space="preserve">FISICO                                            </v>
      </c>
      <c r="C13774" t="str">
        <f>T("SAN BLAS-CANILLEJAS ")</f>
        <v xml:space="preserve">SAN BLAS-CANILLEJAS </v>
      </c>
      <c r="D13774" t="str">
        <f>T("SIMANCAS            ")</f>
        <v xml:space="preserve">SIMANCAS            </v>
      </c>
      <c r="E13774" t="str">
        <f>T("TU ")</f>
        <v xml:space="preserve">TU </v>
      </c>
      <c r="F13774" t="str">
        <f>T("TURISMOS       ")</f>
        <v xml:space="preserve">TURISMOS       </v>
      </c>
      <c r="G13774" t="str">
        <f>T("De 12 a 15,99 CABALLOS FISCALES                   ")</f>
        <v xml:space="preserve">De 12 a 15,99 CABALLOS FISCALES                   </v>
      </c>
      <c r="H13774" t="str">
        <f>T("HIBRIDO ENCHUFABLES PHEV                          ")</f>
        <v xml:space="preserve">HIBRIDO ENCHUFABLES PHEV                          </v>
      </c>
      <c r="I13774">
        <v>3</v>
      </c>
    </row>
    <row r="13775" spans="1:9">
      <c r="A13775" t="str">
        <f>T("2018")</f>
        <v>2018</v>
      </c>
      <c r="B13775" t="str">
        <f>T("FISICO                                            ")</f>
        <v xml:space="preserve">FISICO                                            </v>
      </c>
      <c r="C13775" t="str">
        <f>T("SAN BLAS-CANILLEJAS ")</f>
        <v xml:space="preserve">SAN BLAS-CANILLEJAS </v>
      </c>
      <c r="D13775" t="str">
        <f>T("ROSAS               ")</f>
        <v xml:space="preserve">ROSAS               </v>
      </c>
      <c r="E13775" t="str">
        <f>T("TU ")</f>
        <v xml:space="preserve">TU </v>
      </c>
      <c r="F13775" t="str">
        <f>T("TURISMOS       ")</f>
        <v xml:space="preserve">TURISMOS       </v>
      </c>
      <c r="G13775" t="str">
        <f>T("De 8 a 11,99 CABALLOS FISCALES                    ")</f>
        <v xml:space="preserve">De 8 a 11,99 CABALLOS FISCALES                    </v>
      </c>
      <c r="H13775" t="str">
        <f>T("HIBRIDO ENCHUFABLES PHEV                          ")</f>
        <v xml:space="preserve">HIBRIDO ENCHUFABLES PHEV                          </v>
      </c>
      <c r="I13775">
        <v>4</v>
      </c>
    </row>
    <row r="13776" spans="1:9">
      <c r="A13776" t="str">
        <f>T("2018")</f>
        <v>2018</v>
      </c>
      <c r="B13776" t="str">
        <f>T("FISICO                                            ")</f>
        <v xml:space="preserve">FISICO                                            </v>
      </c>
      <c r="C13776" t="str">
        <f>T("SAN BLAS-CANILLEJAS ")</f>
        <v xml:space="preserve">SAN BLAS-CANILLEJAS </v>
      </c>
      <c r="D13776" t="str">
        <f>T("ROSAS               ")</f>
        <v xml:space="preserve">ROSAS               </v>
      </c>
      <c r="E13776" t="str">
        <f>T("TU ")</f>
        <v xml:space="preserve">TU </v>
      </c>
      <c r="F13776" t="str">
        <f>T("TURISMOS       ")</f>
        <v xml:space="preserve">TURISMOS       </v>
      </c>
      <c r="G13776" t="str">
        <f>T("De 12 a 15,99 CABALLOS FISCALES                   ")</f>
        <v xml:space="preserve">De 12 a 15,99 CABALLOS FISCALES                   </v>
      </c>
      <c r="H13776" t="str">
        <f>T("HIBRIDO ENCHUFABLES PHEV                          ")</f>
        <v xml:space="preserve">HIBRIDO ENCHUFABLES PHEV                          </v>
      </c>
      <c r="I13776">
        <v>2</v>
      </c>
    </row>
    <row r="13777" spans="1:9">
      <c r="A13777" t="str">
        <f>T("2018")</f>
        <v>2018</v>
      </c>
      <c r="B13777" t="str">
        <f>T("FISICO                                            ")</f>
        <v xml:space="preserve">FISICO                                            </v>
      </c>
      <c r="C13777" t="str">
        <f>T("SAN BLAS-CANILLEJAS ")</f>
        <v xml:space="preserve">SAN BLAS-CANILLEJAS </v>
      </c>
      <c r="D13777" t="str">
        <f>T("REJAS               ")</f>
        <v xml:space="preserve">REJAS               </v>
      </c>
      <c r="E13777" t="str">
        <f>T("TU ")</f>
        <v xml:space="preserve">TU </v>
      </c>
      <c r="F13777" t="str">
        <f>T("TURISMOS       ")</f>
        <v xml:space="preserve">TURISMOS       </v>
      </c>
      <c r="G13777" t="str">
        <f>T("De 12 a 15,99 CABALLOS FISCALES                   ")</f>
        <v xml:space="preserve">De 12 a 15,99 CABALLOS FISCALES                   </v>
      </c>
      <c r="H13777" t="str">
        <f>T("HIBRIDO ENCHUFABLES PHEV                          ")</f>
        <v xml:space="preserve">HIBRIDO ENCHUFABLES PHEV                          </v>
      </c>
      <c r="I13777">
        <v>3</v>
      </c>
    </row>
    <row r="13778" spans="1:9">
      <c r="A13778" t="str">
        <f>T("2018")</f>
        <v>2018</v>
      </c>
      <c r="B13778" t="str">
        <f>T("FISICO                                            ")</f>
        <v xml:space="preserve">FISICO                                            </v>
      </c>
      <c r="C13778" t="str">
        <f>T("SAN BLAS-CANILLEJAS ")</f>
        <v xml:space="preserve">SAN BLAS-CANILLEJAS </v>
      </c>
      <c r="D13778" t="str">
        <f>T("CANILLEJAS          ")</f>
        <v xml:space="preserve">CANILLEJAS          </v>
      </c>
      <c r="E13778" t="str">
        <f>T("TU ")</f>
        <v xml:space="preserve">TU </v>
      </c>
      <c r="F13778" t="str">
        <f>T("TURISMOS       ")</f>
        <v xml:space="preserve">TURISMOS       </v>
      </c>
      <c r="G13778" t="str">
        <f>T("De 8 a 11,99 CABALLOS FISCALES                    ")</f>
        <v xml:space="preserve">De 8 a 11,99 CABALLOS FISCALES                    </v>
      </c>
      <c r="H13778" t="str">
        <f>T("HIBRIDO ENCHUFABLES PHEV                          ")</f>
        <v xml:space="preserve">HIBRIDO ENCHUFABLES PHEV                          </v>
      </c>
      <c r="I13778">
        <v>1</v>
      </c>
    </row>
    <row r="13779" spans="1:9">
      <c r="A13779" t="str">
        <f>T("2018")</f>
        <v>2018</v>
      </c>
      <c r="B13779" t="str">
        <f>T("FISICO                                            ")</f>
        <v xml:space="preserve">FISICO                                            </v>
      </c>
      <c r="C13779" t="str">
        <f>T("SAN BLAS-CANILLEJAS ")</f>
        <v xml:space="preserve">SAN BLAS-CANILLEJAS </v>
      </c>
      <c r="D13779" t="str">
        <f>T("CANILLEJAS          ")</f>
        <v xml:space="preserve">CANILLEJAS          </v>
      </c>
      <c r="E13779" t="str">
        <f>T("TU ")</f>
        <v xml:space="preserve">TU </v>
      </c>
      <c r="F13779" t="str">
        <f>T("TURISMOS       ")</f>
        <v xml:space="preserve">TURISMOS       </v>
      </c>
      <c r="G13779" t="str">
        <f>T("De 12 a 15,99 CABALLOS FISCALES                   ")</f>
        <v xml:space="preserve">De 12 a 15,99 CABALLOS FISCALES                   </v>
      </c>
      <c r="H13779" t="str">
        <f>T("HIBRIDO ENCHUFABLES PHEV                          ")</f>
        <v xml:space="preserve">HIBRIDO ENCHUFABLES PHEV                          </v>
      </c>
      <c r="I13779">
        <v>2</v>
      </c>
    </row>
    <row r="13780" spans="1:9">
      <c r="A13780" t="str">
        <f>T("2018")</f>
        <v>2018</v>
      </c>
      <c r="B13780" t="str">
        <f>T("FISICO                                            ")</f>
        <v xml:space="preserve">FISICO                                            </v>
      </c>
      <c r="C13780" t="str">
        <f>T("SAN BLAS-CANILLEJAS ")</f>
        <v xml:space="preserve">SAN BLAS-CANILLEJAS </v>
      </c>
      <c r="D13780" t="str">
        <f>T("EL SALVADOR         ")</f>
        <v xml:space="preserve">EL SALVADOR         </v>
      </c>
      <c r="E13780" t="str">
        <f>T("TU ")</f>
        <v xml:space="preserve">TU </v>
      </c>
      <c r="F13780" t="str">
        <f>T("TURISMOS       ")</f>
        <v xml:space="preserve">TURISMOS       </v>
      </c>
      <c r="G13780" t="str">
        <f>T("De 8 a 11,99 CABALLOS FISCALES                    ")</f>
        <v xml:space="preserve">De 8 a 11,99 CABALLOS FISCALES                    </v>
      </c>
      <c r="H13780" t="str">
        <f>T("HIBRIDO ENCHUFABLES PHEV                          ")</f>
        <v xml:space="preserve">HIBRIDO ENCHUFABLES PHEV                          </v>
      </c>
      <c r="I13780">
        <v>2</v>
      </c>
    </row>
    <row r="13781" spans="1:9">
      <c r="A13781" t="str">
        <f>T("2018")</f>
        <v>2018</v>
      </c>
      <c r="B13781" t="str">
        <f>T("JURIDICO                                          ")</f>
        <v xml:space="preserve">JURIDICO                                          </v>
      </c>
      <c r="C13781" t="str">
        <f>T("SAN BLAS-CANILLEJAS ")</f>
        <v xml:space="preserve">SAN BLAS-CANILLEJAS </v>
      </c>
      <c r="D13781" t="str">
        <f>T("SIMANCAS            ")</f>
        <v xml:space="preserve">SIMANCAS            </v>
      </c>
      <c r="E13781" t="str">
        <f>T("TU ")</f>
        <v xml:space="preserve">TU </v>
      </c>
      <c r="F13781" t="str">
        <f>T("TURISMOS       ")</f>
        <v xml:space="preserve">TURISMOS       </v>
      </c>
      <c r="G13781" t="str">
        <f>T("De 8 a 11,99 CABALLOS FISCALES                    ")</f>
        <v xml:space="preserve">De 8 a 11,99 CABALLOS FISCALES                    </v>
      </c>
      <c r="H13781" t="str">
        <f>T("HIBRIDO ENCHUFABLES PHEV                          ")</f>
        <v xml:space="preserve">HIBRIDO ENCHUFABLES PHEV                          </v>
      </c>
      <c r="I13781">
        <v>1</v>
      </c>
    </row>
    <row r="13782" spans="1:9">
      <c r="A13782" t="str">
        <f>T("2018")</f>
        <v>2018</v>
      </c>
      <c r="B13782" t="str">
        <f>T("JURIDICO                                          ")</f>
        <v xml:space="preserve">JURIDICO                                          </v>
      </c>
      <c r="C13782" t="str">
        <f>T("SAN BLAS-CANILLEJAS ")</f>
        <v xml:space="preserve">SAN BLAS-CANILLEJAS </v>
      </c>
      <c r="D13782" t="str">
        <f>T("SIMANCAS            ")</f>
        <v xml:space="preserve">SIMANCAS            </v>
      </c>
      <c r="E13782" t="str">
        <f>T("TU ")</f>
        <v xml:space="preserve">TU </v>
      </c>
      <c r="F13782" t="str">
        <f>T("TURISMOS       ")</f>
        <v xml:space="preserve">TURISMOS       </v>
      </c>
      <c r="G13782" t="str">
        <f>T("De 12 a 15,99 CABALLOS FISCALES                   ")</f>
        <v xml:space="preserve">De 12 a 15,99 CABALLOS FISCALES                   </v>
      </c>
      <c r="H13782" t="str">
        <f>T("HIBRIDO ENCHUFABLES PHEV                          ")</f>
        <v xml:space="preserve">HIBRIDO ENCHUFABLES PHEV                          </v>
      </c>
      <c r="I13782">
        <v>6</v>
      </c>
    </row>
    <row r="13783" spans="1:9">
      <c r="A13783" t="str">
        <f>T("2018")</f>
        <v>2018</v>
      </c>
      <c r="B13783" t="str">
        <f>T("JURIDICO                                          ")</f>
        <v xml:space="preserve">JURIDICO                                          </v>
      </c>
      <c r="C13783" t="str">
        <f>T("SAN BLAS-CANILLEJAS ")</f>
        <v xml:space="preserve">SAN BLAS-CANILLEJAS </v>
      </c>
      <c r="D13783" t="str">
        <f>T("AMPOSTA             ")</f>
        <v xml:space="preserve">AMPOSTA             </v>
      </c>
      <c r="E13783" t="str">
        <f>T("TU ")</f>
        <v xml:space="preserve">TU </v>
      </c>
      <c r="F13783" t="str">
        <f>T("TURISMOS       ")</f>
        <v xml:space="preserve">TURISMOS       </v>
      </c>
      <c r="G13783" t="str">
        <f>T("De 12 a 15,99 CABALLOS FISCALES                   ")</f>
        <v xml:space="preserve">De 12 a 15,99 CABALLOS FISCALES                   </v>
      </c>
      <c r="H13783" t="str">
        <f>T("HIBRIDO ENCHUFABLES PHEV                          ")</f>
        <v xml:space="preserve">HIBRIDO ENCHUFABLES PHEV                          </v>
      </c>
      <c r="I13783">
        <v>1</v>
      </c>
    </row>
    <row r="13784" spans="1:9">
      <c r="A13784" t="str">
        <f>T("2018")</f>
        <v>2018</v>
      </c>
      <c r="B13784" t="str">
        <f>T("JURIDICO                                          ")</f>
        <v xml:space="preserve">JURIDICO                                          </v>
      </c>
      <c r="C13784" t="str">
        <f>T("SAN BLAS-CANILLEJAS ")</f>
        <v xml:space="preserve">SAN BLAS-CANILLEJAS </v>
      </c>
      <c r="D13784" t="str">
        <f>T("ARCOS               ")</f>
        <v xml:space="preserve">ARCOS               </v>
      </c>
      <c r="E13784" t="str">
        <f>T("TU ")</f>
        <v xml:space="preserve">TU </v>
      </c>
      <c r="F13784" t="str">
        <f>T("TURISMOS       ")</f>
        <v xml:space="preserve">TURISMOS       </v>
      </c>
      <c r="G13784" t="str">
        <f>T("De 8 a 11,99 CABALLOS FISCALES                    ")</f>
        <v xml:space="preserve">De 8 a 11,99 CABALLOS FISCALES                    </v>
      </c>
      <c r="H13784" t="str">
        <f>T("HIBRIDO ENCHUFABLES PHEV                          ")</f>
        <v xml:space="preserve">HIBRIDO ENCHUFABLES PHEV                          </v>
      </c>
      <c r="I13784">
        <v>1</v>
      </c>
    </row>
    <row r="13785" spans="1:9">
      <c r="A13785" t="str">
        <f>T("2018")</f>
        <v>2018</v>
      </c>
      <c r="B13785" t="str">
        <f>T("JURIDICO                                          ")</f>
        <v xml:space="preserve">JURIDICO                                          </v>
      </c>
      <c r="C13785" t="str">
        <f>T("SAN BLAS-CANILLEJAS ")</f>
        <v xml:space="preserve">SAN BLAS-CANILLEJAS </v>
      </c>
      <c r="D13785" t="str">
        <f>T("ARCOS               ")</f>
        <v xml:space="preserve">ARCOS               </v>
      </c>
      <c r="E13785" t="str">
        <f>T("TU ")</f>
        <v xml:space="preserve">TU </v>
      </c>
      <c r="F13785" t="str">
        <f>T("TURISMOS       ")</f>
        <v xml:space="preserve">TURISMOS       </v>
      </c>
      <c r="G13785" t="str">
        <f>T("De 12 a 15,99 CABALLOS FISCALES                   ")</f>
        <v xml:space="preserve">De 12 a 15,99 CABALLOS FISCALES                   </v>
      </c>
      <c r="H13785" t="str">
        <f>T("HIBRIDO ENCHUFABLES PHEV                          ")</f>
        <v xml:space="preserve">HIBRIDO ENCHUFABLES PHEV                          </v>
      </c>
      <c r="I13785">
        <v>1</v>
      </c>
    </row>
    <row r="13786" spans="1:9">
      <c r="A13786" t="str">
        <f>T("2018")</f>
        <v>2018</v>
      </c>
      <c r="B13786" t="str">
        <f>T("JURIDICO                                          ")</f>
        <v xml:space="preserve">JURIDICO                                          </v>
      </c>
      <c r="C13786" t="str">
        <f>T("SAN BLAS-CANILLEJAS ")</f>
        <v xml:space="preserve">SAN BLAS-CANILLEJAS </v>
      </c>
      <c r="D13786" t="str">
        <f>T("REJAS               ")</f>
        <v xml:space="preserve">REJAS               </v>
      </c>
      <c r="E13786" t="str">
        <f>T("TU ")</f>
        <v xml:space="preserve">TU </v>
      </c>
      <c r="F13786" t="str">
        <f>T("TURISMOS       ")</f>
        <v xml:space="preserve">TURISMOS       </v>
      </c>
      <c r="G13786" t="str">
        <f>T("De 12 a 15,99 CABALLOS FISCALES                   ")</f>
        <v xml:space="preserve">De 12 a 15,99 CABALLOS FISCALES                   </v>
      </c>
      <c r="H13786" t="str">
        <f>T("HIBRIDO ENCHUFABLES PHEV                          ")</f>
        <v xml:space="preserve">HIBRIDO ENCHUFABLES PHEV                          </v>
      </c>
      <c r="I13786">
        <v>1</v>
      </c>
    </row>
    <row r="13787" spans="1:9">
      <c r="A13787" t="str">
        <f>T("2018")</f>
        <v>2018</v>
      </c>
      <c r="B13787" t="str">
        <f>T("JURIDICO                                          ")</f>
        <v xml:space="preserve">JURIDICO                                          </v>
      </c>
      <c r="C13787" t="str">
        <f>T("SAN BLAS-CANILLEJAS ")</f>
        <v xml:space="preserve">SAN BLAS-CANILLEJAS </v>
      </c>
      <c r="D13787" t="str">
        <f>T("CANILLEJAS          ")</f>
        <v xml:space="preserve">CANILLEJAS          </v>
      </c>
      <c r="E13787" t="str">
        <f>T("TU ")</f>
        <v xml:space="preserve">TU </v>
      </c>
      <c r="F13787" t="str">
        <f>T("TURISMOS       ")</f>
        <v xml:space="preserve">TURISMOS       </v>
      </c>
      <c r="G13787" t="str">
        <f>T("De 8 a 11,99 CABALLOS FISCALES                    ")</f>
        <v xml:space="preserve">De 8 a 11,99 CABALLOS FISCALES                    </v>
      </c>
      <c r="H13787" t="str">
        <f>T("HIBRIDO ENCHUFABLES PHEV                          ")</f>
        <v xml:space="preserve">HIBRIDO ENCHUFABLES PHEV                          </v>
      </c>
      <c r="I13787">
        <v>1</v>
      </c>
    </row>
    <row r="13788" spans="1:9">
      <c r="A13788" t="str">
        <f>T("2018")</f>
        <v>2018</v>
      </c>
      <c r="B13788" t="str">
        <f>T("JURIDICO                                          ")</f>
        <v xml:space="preserve">JURIDICO                                          </v>
      </c>
      <c r="C13788" t="str">
        <f>T("SAN BLAS-CANILLEJAS ")</f>
        <v xml:space="preserve">SAN BLAS-CANILLEJAS </v>
      </c>
      <c r="D13788" t="str">
        <f>T("EL SALVADOR         ")</f>
        <v xml:space="preserve">EL SALVADOR         </v>
      </c>
      <c r="E13788" t="str">
        <f>T("TU ")</f>
        <v xml:space="preserve">TU </v>
      </c>
      <c r="F13788" t="str">
        <f>T("TURISMOS       ")</f>
        <v xml:space="preserve">TURISMOS       </v>
      </c>
      <c r="G13788" t="str">
        <f>T("De 12 a 15,99 CABALLOS FISCALES                   ")</f>
        <v xml:space="preserve">De 12 a 15,99 CABALLOS FISCALES                   </v>
      </c>
      <c r="H13788" t="str">
        <f>T("HIBRIDO ENCHUFABLES PHEV                          ")</f>
        <v xml:space="preserve">HIBRIDO ENCHUFABLES PHEV                          </v>
      </c>
      <c r="I13788">
        <v>1</v>
      </c>
    </row>
    <row r="13789" spans="1:9">
      <c r="A13789" t="str">
        <f>T("2018")</f>
        <v>2018</v>
      </c>
      <c r="B13789" t="str">
        <f>T("JURIDICO                                          ")</f>
        <v xml:space="preserve">JURIDICO                                          </v>
      </c>
      <c r="C13789" t="str">
        <f>T("SAN BLAS-CANILLEJAS ")</f>
        <v xml:space="preserve">SAN BLAS-CANILLEJAS </v>
      </c>
      <c r="D13789" t="str">
        <f>T("EL SALVADOR         ")</f>
        <v xml:space="preserve">EL SALVADOR         </v>
      </c>
      <c r="E13789" t="str">
        <f>T("TU ")</f>
        <v xml:space="preserve">TU </v>
      </c>
      <c r="F13789" t="str">
        <f>T("TURISMOS       ")</f>
        <v xml:space="preserve">TURISMOS       </v>
      </c>
      <c r="G13789" t="str">
        <f>T("De 16 a 19,99 CABALLOS FISCALES                   ")</f>
        <v xml:space="preserve">De 16 a 19,99 CABALLOS FISCALES                   </v>
      </c>
      <c r="H13789" t="str">
        <f>T("HIBRIDO ENCHUFABLES PHEV                          ")</f>
        <v xml:space="preserve">HIBRIDO ENCHUFABLES PHEV                          </v>
      </c>
      <c r="I13789">
        <v>1</v>
      </c>
    </row>
    <row r="13790" spans="1:9">
      <c r="A13790" t="str">
        <f>T("2018")</f>
        <v>2018</v>
      </c>
      <c r="B13790" t="str">
        <f>T("FISICO                                            ")</f>
        <v xml:space="preserve">FISICO                                            </v>
      </c>
      <c r="C13790" t="str">
        <f>T("SAN BLAS-CANILLEJAS ")</f>
        <v xml:space="preserve">SAN BLAS-CANILLEJAS </v>
      </c>
      <c r="D13790" t="str">
        <f>T("ARCOS               ")</f>
        <v xml:space="preserve">ARCOS               </v>
      </c>
      <c r="E13790" t="str">
        <f>T("TU ")</f>
        <v xml:space="preserve">TU </v>
      </c>
      <c r="F13790" t="str">
        <f>T("TURISMOS       ")</f>
        <v xml:space="preserve">TURISMOS       </v>
      </c>
      <c r="G13790" t="str">
        <f>T("De 8 a 11,99 CABALLOS FISCALES                    ")</f>
        <v xml:space="preserve">De 8 a 11,99 CABALLOS FISCALES                    </v>
      </c>
      <c r="H13790" t="str">
        <f>T("OTROS                                             ")</f>
        <v xml:space="preserve">OTROS                                             </v>
      </c>
      <c r="I13790">
        <v>1</v>
      </c>
    </row>
    <row r="13791" spans="1:9">
      <c r="A13791" t="str">
        <f>T("2018")</f>
        <v>2018</v>
      </c>
      <c r="B13791" t="str">
        <f>T("FISICO                                            ")</f>
        <v xml:space="preserve">FISICO                                            </v>
      </c>
      <c r="C13791" t="str">
        <f>T("SAN BLAS-CANILLEJAS ")</f>
        <v xml:space="preserve">SAN BLAS-CANILLEJAS </v>
      </c>
      <c r="D13791" t="str">
        <f>T("REJAS               ")</f>
        <v xml:space="preserve">REJAS               </v>
      </c>
      <c r="E13791" t="str">
        <f>T("TU ")</f>
        <v xml:space="preserve">TU </v>
      </c>
      <c r="F13791" t="str">
        <f>T("TURISMOS       ")</f>
        <v xml:space="preserve">TURISMOS       </v>
      </c>
      <c r="G13791" t="str">
        <f>T("De 8 a 11,99 CABALLOS FISCALES                    ")</f>
        <v xml:space="preserve">De 8 a 11,99 CABALLOS FISCALES                    </v>
      </c>
      <c r="H13791" t="str">
        <f>T("OTROS                                             ")</f>
        <v xml:space="preserve">OTROS                                             </v>
      </c>
      <c r="I13791">
        <v>1</v>
      </c>
    </row>
    <row r="13792" spans="1:9">
      <c r="A13792" t="str">
        <f>T("2018")</f>
        <v>2018</v>
      </c>
      <c r="B13792" t="str">
        <f>T("Entidad sin personalidad jurídica (art. 35.4 LGT) ")</f>
        <v xml:space="preserve">Entidad sin personalidad jurídica (art. 35.4 LGT) </v>
      </c>
      <c r="C13792" t="str">
        <f>T("SAN BLAS-CANILLEJAS ")</f>
        <v xml:space="preserve">SAN BLAS-CANILLEJAS </v>
      </c>
      <c r="D13792" t="str">
        <f>T("SIMANCAS            ")</f>
        <v xml:space="preserve">SIMANCAS            </v>
      </c>
      <c r="E13792" t="str">
        <f>T("TU ")</f>
        <v xml:space="preserve">TU </v>
      </c>
      <c r="F13792" t="str">
        <f>T("TURISMOS       ")</f>
        <v xml:space="preserve">TURISMOS       </v>
      </c>
      <c r="G13792" t="str">
        <f>T("De menos de 8 CABALLOS FISCALES                   ")</f>
        <v xml:space="preserve">De menos de 8 CABALLOS FISCALES                   </v>
      </c>
      <c r="I13792">
        <v>2</v>
      </c>
    </row>
    <row r="13793" spans="1:9">
      <c r="A13793" t="str">
        <f>T("2018")</f>
        <v>2018</v>
      </c>
      <c r="B13793" t="str">
        <f>T("Entidad sin personalidad jurídica (art. 35.4 LGT) ")</f>
        <v xml:space="preserve">Entidad sin personalidad jurídica (art. 35.4 LGT) </v>
      </c>
      <c r="C13793" t="str">
        <f>T("SAN BLAS-CANILLEJAS ")</f>
        <v xml:space="preserve">SAN BLAS-CANILLEJAS </v>
      </c>
      <c r="D13793" t="str">
        <f>T("SIMANCAS            ")</f>
        <v xml:space="preserve">SIMANCAS            </v>
      </c>
      <c r="E13793" t="str">
        <f>T("TU ")</f>
        <v xml:space="preserve">TU </v>
      </c>
      <c r="F13793" t="str">
        <f>T("TURISMOS       ")</f>
        <v xml:space="preserve">TURISMOS       </v>
      </c>
      <c r="G13793" t="str">
        <f>T("De 8 a 11,99 CABALLOS FISCALES                    ")</f>
        <v xml:space="preserve">De 8 a 11,99 CABALLOS FISCALES                    </v>
      </c>
      <c r="I13793">
        <v>2</v>
      </c>
    </row>
    <row r="13794" spans="1:9">
      <c r="A13794" t="str">
        <f>T("2018")</f>
        <v>2018</v>
      </c>
      <c r="B13794" t="str">
        <f>T("Entidad sin personalidad jurídica (art. 35.4 LGT) ")</f>
        <v xml:space="preserve">Entidad sin personalidad jurídica (art. 35.4 LGT) </v>
      </c>
      <c r="C13794" t="str">
        <f>T("SAN BLAS-CANILLEJAS ")</f>
        <v xml:space="preserve">SAN BLAS-CANILLEJAS </v>
      </c>
      <c r="D13794" t="str">
        <f>T("SIMANCAS            ")</f>
        <v xml:space="preserve">SIMANCAS            </v>
      </c>
      <c r="E13794" t="str">
        <f>T("TU ")</f>
        <v xml:space="preserve">TU </v>
      </c>
      <c r="F13794" t="str">
        <f>T("TURISMOS       ")</f>
        <v xml:space="preserve">TURISMOS       </v>
      </c>
      <c r="G13794" t="str">
        <f>T("De 12 a 15,99 CABALLOS FISCALES                   ")</f>
        <v xml:space="preserve">De 12 a 15,99 CABALLOS FISCALES                   </v>
      </c>
      <c r="I13794">
        <v>2</v>
      </c>
    </row>
    <row r="13795" spans="1:9">
      <c r="A13795" t="str">
        <f>T("2018")</f>
        <v>2018</v>
      </c>
      <c r="B13795" t="str">
        <f>T("Entidad sin personalidad jurídica (art. 35.4 LGT) ")</f>
        <v xml:space="preserve">Entidad sin personalidad jurídica (art. 35.4 LGT) </v>
      </c>
      <c r="C13795" t="str">
        <f>T("SAN BLAS-CANILLEJAS ")</f>
        <v xml:space="preserve">SAN BLAS-CANILLEJAS </v>
      </c>
      <c r="D13795" t="str">
        <f>T("SIMANCAS            ")</f>
        <v xml:space="preserve">SIMANCAS            </v>
      </c>
      <c r="E13795" t="str">
        <f>T("TU ")</f>
        <v xml:space="preserve">TU </v>
      </c>
      <c r="F13795" t="str">
        <f>T("TURISMOS       ")</f>
        <v xml:space="preserve">TURISMOS       </v>
      </c>
      <c r="G13795" t="str">
        <f>T("De 16 a 19,99 CABALLOS FISCALES                   ")</f>
        <v xml:space="preserve">De 16 a 19,99 CABALLOS FISCALES                   </v>
      </c>
      <c r="I13795">
        <v>1</v>
      </c>
    </row>
    <row r="13796" spans="1:9">
      <c r="A13796" t="str">
        <f>T("2018")</f>
        <v>2018</v>
      </c>
      <c r="B13796" t="str">
        <f>T("Entidad sin personalidad jurídica (art. 35.4 LGT) ")</f>
        <v xml:space="preserve">Entidad sin personalidad jurídica (art. 35.4 LGT) </v>
      </c>
      <c r="C13796" t="str">
        <f>T("SAN BLAS-CANILLEJAS ")</f>
        <v xml:space="preserve">SAN BLAS-CANILLEJAS </v>
      </c>
      <c r="D13796" t="str">
        <f>T("HELLIN              ")</f>
        <v xml:space="preserve">HELLIN              </v>
      </c>
      <c r="E13796" t="str">
        <f>T("TU ")</f>
        <v xml:space="preserve">TU </v>
      </c>
      <c r="F13796" t="str">
        <f>T("TURISMOS       ")</f>
        <v xml:space="preserve">TURISMOS       </v>
      </c>
      <c r="G13796" t="str">
        <f>T("De 8 a 11,99 CABALLOS FISCALES                    ")</f>
        <v xml:space="preserve">De 8 a 11,99 CABALLOS FISCALES                    </v>
      </c>
      <c r="I13796">
        <v>4</v>
      </c>
    </row>
    <row r="13797" spans="1:9">
      <c r="A13797" t="str">
        <f>T("2018")</f>
        <v>2018</v>
      </c>
      <c r="B13797" t="str">
        <f>T("Entidad sin personalidad jurídica (art. 35.4 LGT) ")</f>
        <v xml:space="preserve">Entidad sin personalidad jurídica (art. 35.4 LGT) </v>
      </c>
      <c r="C13797" t="str">
        <f>T("SAN BLAS-CANILLEJAS ")</f>
        <v xml:space="preserve">SAN BLAS-CANILLEJAS </v>
      </c>
      <c r="D13797" t="str">
        <f>T("HELLIN              ")</f>
        <v xml:space="preserve">HELLIN              </v>
      </c>
      <c r="E13797" t="str">
        <f>T("TU ")</f>
        <v xml:space="preserve">TU </v>
      </c>
      <c r="F13797" t="str">
        <f>T("TURISMOS       ")</f>
        <v xml:space="preserve">TURISMOS       </v>
      </c>
      <c r="G13797" t="str">
        <f>T("De 12 a 15,99 CABALLOS FISCALES                   ")</f>
        <v xml:space="preserve">De 12 a 15,99 CABALLOS FISCALES                   </v>
      </c>
      <c r="I13797">
        <v>1</v>
      </c>
    </row>
    <row r="13798" spans="1:9">
      <c r="A13798" t="str">
        <f>T("2018")</f>
        <v>2018</v>
      </c>
      <c r="B13798" t="str">
        <f>T("Entidad sin personalidad jurídica (art. 35.4 LGT) ")</f>
        <v xml:space="preserve">Entidad sin personalidad jurídica (art. 35.4 LGT) </v>
      </c>
      <c r="C13798" t="str">
        <f>T("SAN BLAS-CANILLEJAS ")</f>
        <v xml:space="preserve">SAN BLAS-CANILLEJAS </v>
      </c>
      <c r="D13798" t="str">
        <f>T("AMPOSTA             ")</f>
        <v xml:space="preserve">AMPOSTA             </v>
      </c>
      <c r="E13798" t="str">
        <f>T("TU ")</f>
        <v xml:space="preserve">TU </v>
      </c>
      <c r="F13798" t="str">
        <f>T("TURISMOS       ")</f>
        <v xml:space="preserve">TURISMOS       </v>
      </c>
      <c r="G13798" t="str">
        <f>T("De menos de 8 CABALLOS FISCALES                   ")</f>
        <v xml:space="preserve">De menos de 8 CABALLOS FISCALES                   </v>
      </c>
      <c r="I13798">
        <v>1</v>
      </c>
    </row>
    <row r="13799" spans="1:9">
      <c r="A13799" t="str">
        <f>T("2018")</f>
        <v>2018</v>
      </c>
      <c r="B13799" t="str">
        <f>T("Entidad sin personalidad jurídica (art. 35.4 LGT) ")</f>
        <v xml:space="preserve">Entidad sin personalidad jurídica (art. 35.4 LGT) </v>
      </c>
      <c r="C13799" t="str">
        <f>T("SAN BLAS-CANILLEJAS ")</f>
        <v xml:space="preserve">SAN BLAS-CANILLEJAS </v>
      </c>
      <c r="D13799" t="str">
        <f>T("AMPOSTA             ")</f>
        <v xml:space="preserve">AMPOSTA             </v>
      </c>
      <c r="E13799" t="str">
        <f>T("TU ")</f>
        <v xml:space="preserve">TU </v>
      </c>
      <c r="F13799" t="str">
        <f>T("TURISMOS       ")</f>
        <v xml:space="preserve">TURISMOS       </v>
      </c>
      <c r="G13799" t="str">
        <f>T("De 8 a 11,99 CABALLOS FISCALES                    ")</f>
        <v xml:space="preserve">De 8 a 11,99 CABALLOS FISCALES                    </v>
      </c>
      <c r="I13799">
        <v>1</v>
      </c>
    </row>
    <row r="13800" spans="1:9">
      <c r="A13800" t="str">
        <f>T("2018")</f>
        <v>2018</v>
      </c>
      <c r="B13800" t="str">
        <f>T("Entidad sin personalidad jurídica (art. 35.4 LGT) ")</f>
        <v xml:space="preserve">Entidad sin personalidad jurídica (art. 35.4 LGT) </v>
      </c>
      <c r="C13800" t="str">
        <f>T("SAN BLAS-CANILLEJAS ")</f>
        <v xml:space="preserve">SAN BLAS-CANILLEJAS </v>
      </c>
      <c r="D13800" t="str">
        <f>T("AMPOSTA             ")</f>
        <v xml:space="preserve">AMPOSTA             </v>
      </c>
      <c r="E13800" t="str">
        <f>T("TU ")</f>
        <v xml:space="preserve">TU </v>
      </c>
      <c r="F13800" t="str">
        <f>T("TURISMOS       ")</f>
        <v xml:space="preserve">TURISMOS       </v>
      </c>
      <c r="G13800" t="str">
        <f>T("De 12 a 15,99 CABALLOS FISCALES                   ")</f>
        <v xml:space="preserve">De 12 a 15,99 CABALLOS FISCALES                   </v>
      </c>
      <c r="I13800">
        <v>2</v>
      </c>
    </row>
    <row r="13801" spans="1:9">
      <c r="A13801" t="str">
        <f>T("2018")</f>
        <v>2018</v>
      </c>
      <c r="B13801" t="str">
        <f>T("Entidad sin personalidad jurídica (art. 35.4 LGT) ")</f>
        <v xml:space="preserve">Entidad sin personalidad jurídica (art. 35.4 LGT) </v>
      </c>
      <c r="C13801" t="str">
        <f>T("SAN BLAS-CANILLEJAS ")</f>
        <v xml:space="preserve">SAN BLAS-CANILLEJAS </v>
      </c>
      <c r="D13801" t="str">
        <f>T("ARCOS               ")</f>
        <v xml:space="preserve">ARCOS               </v>
      </c>
      <c r="E13801" t="str">
        <f>T("TU ")</f>
        <v xml:space="preserve">TU </v>
      </c>
      <c r="F13801" t="str">
        <f>T("TURISMOS       ")</f>
        <v xml:space="preserve">TURISMOS       </v>
      </c>
      <c r="G13801" t="str">
        <f>T("De menos de 8 CABALLOS FISCALES                   ")</f>
        <v xml:space="preserve">De menos de 8 CABALLOS FISCALES                   </v>
      </c>
      <c r="I13801">
        <v>2</v>
      </c>
    </row>
    <row r="13802" spans="1:9">
      <c r="A13802" t="str">
        <f>T("2018")</f>
        <v>2018</v>
      </c>
      <c r="B13802" t="str">
        <f>T("Entidad sin personalidad jurídica (art. 35.4 LGT) ")</f>
        <v xml:space="preserve">Entidad sin personalidad jurídica (art. 35.4 LGT) </v>
      </c>
      <c r="C13802" t="str">
        <f>T("SAN BLAS-CANILLEJAS ")</f>
        <v xml:space="preserve">SAN BLAS-CANILLEJAS </v>
      </c>
      <c r="D13802" t="str">
        <f>T("ARCOS               ")</f>
        <v xml:space="preserve">ARCOS               </v>
      </c>
      <c r="E13802" t="str">
        <f>T("TU ")</f>
        <v xml:space="preserve">TU </v>
      </c>
      <c r="F13802" t="str">
        <f>T("TURISMOS       ")</f>
        <v xml:space="preserve">TURISMOS       </v>
      </c>
      <c r="G13802" t="str">
        <f>T("De 8 a 11,99 CABALLOS FISCALES                    ")</f>
        <v xml:space="preserve">De 8 a 11,99 CABALLOS FISCALES                    </v>
      </c>
      <c r="I13802">
        <v>15</v>
      </c>
    </row>
    <row r="13803" spans="1:9">
      <c r="A13803" t="str">
        <f>T("2018")</f>
        <v>2018</v>
      </c>
      <c r="B13803" t="str">
        <f>T("Entidad sin personalidad jurídica (art. 35.4 LGT) ")</f>
        <v xml:space="preserve">Entidad sin personalidad jurídica (art. 35.4 LGT) </v>
      </c>
      <c r="C13803" t="str">
        <f>T("SAN BLAS-CANILLEJAS ")</f>
        <v xml:space="preserve">SAN BLAS-CANILLEJAS </v>
      </c>
      <c r="D13803" t="str">
        <f>T("ARCOS               ")</f>
        <v xml:space="preserve">ARCOS               </v>
      </c>
      <c r="E13803" t="str">
        <f>T("TU ")</f>
        <v xml:space="preserve">TU </v>
      </c>
      <c r="F13803" t="str">
        <f>T("TURISMOS       ")</f>
        <v xml:space="preserve">TURISMOS       </v>
      </c>
      <c r="G13803" t="str">
        <f>T("De 12 a 15,99 CABALLOS FISCALES                   ")</f>
        <v xml:space="preserve">De 12 a 15,99 CABALLOS FISCALES                   </v>
      </c>
      <c r="I13803">
        <v>4</v>
      </c>
    </row>
    <row r="13804" spans="1:9">
      <c r="A13804" t="str">
        <f>T("2018")</f>
        <v>2018</v>
      </c>
      <c r="B13804" t="str">
        <f>T("Entidad sin personalidad jurídica (art. 35.4 LGT) ")</f>
        <v xml:space="preserve">Entidad sin personalidad jurídica (art. 35.4 LGT) </v>
      </c>
      <c r="C13804" t="str">
        <f>T("SAN BLAS-CANILLEJAS ")</f>
        <v xml:space="preserve">SAN BLAS-CANILLEJAS </v>
      </c>
      <c r="D13804" t="str">
        <f>T("ARCOS               ")</f>
        <v xml:space="preserve">ARCOS               </v>
      </c>
      <c r="E13804" t="str">
        <f>T("TU ")</f>
        <v xml:space="preserve">TU </v>
      </c>
      <c r="F13804" t="str">
        <f>T("TURISMOS       ")</f>
        <v xml:space="preserve">TURISMOS       </v>
      </c>
      <c r="G13804" t="str">
        <f>T("De 16 a 19,99 CABALLOS FISCALES                   ")</f>
        <v xml:space="preserve">De 16 a 19,99 CABALLOS FISCALES                   </v>
      </c>
      <c r="I13804">
        <v>1</v>
      </c>
    </row>
    <row r="13805" spans="1:9">
      <c r="A13805" t="str">
        <f>T("2018")</f>
        <v>2018</v>
      </c>
      <c r="B13805" t="str">
        <f>T("Entidad sin personalidad jurídica (art. 35.4 LGT) ")</f>
        <v xml:space="preserve">Entidad sin personalidad jurídica (art. 35.4 LGT) </v>
      </c>
      <c r="C13805" t="str">
        <f>T("SAN BLAS-CANILLEJAS ")</f>
        <v xml:space="preserve">SAN BLAS-CANILLEJAS </v>
      </c>
      <c r="D13805" t="str">
        <f>T("ROSAS               ")</f>
        <v xml:space="preserve">ROSAS               </v>
      </c>
      <c r="E13805" t="str">
        <f>T("TU ")</f>
        <v xml:space="preserve">TU </v>
      </c>
      <c r="F13805" t="str">
        <f>T("TURISMOS       ")</f>
        <v xml:space="preserve">TURISMOS       </v>
      </c>
      <c r="G13805" t="str">
        <f>T("De 8 a 11,99 CABALLOS FISCALES                    ")</f>
        <v xml:space="preserve">De 8 a 11,99 CABALLOS FISCALES                    </v>
      </c>
      <c r="I13805">
        <v>1</v>
      </c>
    </row>
    <row r="13806" spans="1:9">
      <c r="A13806" t="str">
        <f>T("2018")</f>
        <v>2018</v>
      </c>
      <c r="B13806" t="str">
        <f>T("Entidad sin personalidad jurídica (art. 35.4 LGT) ")</f>
        <v xml:space="preserve">Entidad sin personalidad jurídica (art. 35.4 LGT) </v>
      </c>
      <c r="C13806" t="str">
        <f>T("SAN BLAS-CANILLEJAS ")</f>
        <v xml:space="preserve">SAN BLAS-CANILLEJAS </v>
      </c>
      <c r="D13806" t="str">
        <f>T("ROSAS               ")</f>
        <v xml:space="preserve">ROSAS               </v>
      </c>
      <c r="E13806" t="str">
        <f>T("TU ")</f>
        <v xml:space="preserve">TU </v>
      </c>
      <c r="F13806" t="str">
        <f>T("TURISMOS       ")</f>
        <v xml:space="preserve">TURISMOS       </v>
      </c>
      <c r="G13806" t="str">
        <f>T("De 12 a 15,99 CABALLOS FISCALES                   ")</f>
        <v xml:space="preserve">De 12 a 15,99 CABALLOS FISCALES                   </v>
      </c>
      <c r="I13806">
        <v>1</v>
      </c>
    </row>
    <row r="13807" spans="1:9">
      <c r="A13807" t="str">
        <f>T("2018")</f>
        <v>2018</v>
      </c>
      <c r="B13807" t="str">
        <f>T("Entidad sin personalidad jurídica (art. 35.4 LGT) ")</f>
        <v xml:space="preserve">Entidad sin personalidad jurídica (art. 35.4 LGT) </v>
      </c>
      <c r="C13807" t="str">
        <f>T("SAN BLAS-CANILLEJAS ")</f>
        <v xml:space="preserve">SAN BLAS-CANILLEJAS </v>
      </c>
      <c r="D13807" t="str">
        <f>T("REJAS               ")</f>
        <v xml:space="preserve">REJAS               </v>
      </c>
      <c r="E13807" t="str">
        <f>T("TU ")</f>
        <v xml:space="preserve">TU </v>
      </c>
      <c r="F13807" t="str">
        <f>T("TURISMOS       ")</f>
        <v xml:space="preserve">TURISMOS       </v>
      </c>
      <c r="G13807" t="str">
        <f>T("De 12 a 15,99 CABALLOS FISCALES                   ")</f>
        <v xml:space="preserve">De 12 a 15,99 CABALLOS FISCALES                   </v>
      </c>
      <c r="I13807">
        <v>1</v>
      </c>
    </row>
    <row r="13808" spans="1:9">
      <c r="A13808" t="str">
        <f>T("2018")</f>
        <v>2018</v>
      </c>
      <c r="B13808" t="str">
        <f>T("Entidad sin personalidad jurídica (art. 35.4 LGT) ")</f>
        <v xml:space="preserve">Entidad sin personalidad jurídica (art. 35.4 LGT) </v>
      </c>
      <c r="C13808" t="str">
        <f>T("SAN BLAS-CANILLEJAS ")</f>
        <v xml:space="preserve">SAN BLAS-CANILLEJAS </v>
      </c>
      <c r="D13808" t="str">
        <f>T("CANILLEJAS          ")</f>
        <v xml:space="preserve">CANILLEJAS          </v>
      </c>
      <c r="E13808" t="str">
        <f>T("TU ")</f>
        <v xml:space="preserve">TU </v>
      </c>
      <c r="F13808" t="str">
        <f>T("TURISMOS       ")</f>
        <v xml:space="preserve">TURISMOS       </v>
      </c>
      <c r="G13808" t="str">
        <f>T("De 8 a 11,99 CABALLOS FISCALES                    ")</f>
        <v xml:space="preserve">De 8 a 11,99 CABALLOS FISCALES                    </v>
      </c>
      <c r="I13808">
        <v>6</v>
      </c>
    </row>
    <row r="13809" spans="1:9">
      <c r="A13809" t="str">
        <f>T("2018")</f>
        <v>2018</v>
      </c>
      <c r="B13809" t="str">
        <f>T("Entidad sin personalidad jurídica (art. 35.4 LGT) ")</f>
        <v xml:space="preserve">Entidad sin personalidad jurídica (art. 35.4 LGT) </v>
      </c>
      <c r="C13809" t="str">
        <f>T("SAN BLAS-CANILLEJAS ")</f>
        <v xml:space="preserve">SAN BLAS-CANILLEJAS </v>
      </c>
      <c r="D13809" t="str">
        <f>T("CANILLEJAS          ")</f>
        <v xml:space="preserve">CANILLEJAS          </v>
      </c>
      <c r="E13809" t="str">
        <f>T("TU ")</f>
        <v xml:space="preserve">TU </v>
      </c>
      <c r="F13809" t="str">
        <f>T("TURISMOS       ")</f>
        <v xml:space="preserve">TURISMOS       </v>
      </c>
      <c r="G13809" t="str">
        <f>T("De 12 a 15,99 CABALLOS FISCALES                   ")</f>
        <v xml:space="preserve">De 12 a 15,99 CABALLOS FISCALES                   </v>
      </c>
      <c r="I13809">
        <v>5</v>
      </c>
    </row>
    <row r="13810" spans="1:9">
      <c r="A13810" t="str">
        <f>T("2018")</f>
        <v>2018</v>
      </c>
      <c r="B13810" t="str">
        <f>T("Entidad sin personalidad jurídica (art. 35.4 LGT) ")</f>
        <v xml:space="preserve">Entidad sin personalidad jurídica (art. 35.4 LGT) </v>
      </c>
      <c r="C13810" t="str">
        <f>T("SAN BLAS-CANILLEJAS ")</f>
        <v xml:space="preserve">SAN BLAS-CANILLEJAS </v>
      </c>
      <c r="D13810" t="str">
        <f>T("EL SALVADOR         ")</f>
        <v xml:space="preserve">EL SALVADOR         </v>
      </c>
      <c r="E13810" t="str">
        <f>T("TU ")</f>
        <v xml:space="preserve">TU </v>
      </c>
      <c r="F13810" t="str">
        <f>T("TURISMOS       ")</f>
        <v xml:space="preserve">TURISMOS       </v>
      </c>
      <c r="G13810" t="str">
        <f>T("De 8 a 11,99 CABALLOS FISCALES                    ")</f>
        <v xml:space="preserve">De 8 a 11,99 CABALLOS FISCALES                    </v>
      </c>
      <c r="I13810">
        <v>1</v>
      </c>
    </row>
    <row r="13811" spans="1:9">
      <c r="A13811" t="str">
        <f>T("2018")</f>
        <v>2018</v>
      </c>
      <c r="B13811" t="str">
        <f>T("Entidad sin personalidad jurídica (art. 35.4 LGT) ")</f>
        <v xml:space="preserve">Entidad sin personalidad jurídica (art. 35.4 LGT) </v>
      </c>
      <c r="C13811" t="str">
        <f>T("SAN BLAS-CANILLEJAS ")</f>
        <v xml:space="preserve">SAN BLAS-CANILLEJAS </v>
      </c>
      <c r="D13811" t="str">
        <f>T("EL SALVADOR         ")</f>
        <v xml:space="preserve">EL SALVADOR         </v>
      </c>
      <c r="E13811" t="str">
        <f>T("TU ")</f>
        <v xml:space="preserve">TU </v>
      </c>
      <c r="F13811" t="str">
        <f>T("TURISMOS       ")</f>
        <v xml:space="preserve">TURISMOS       </v>
      </c>
      <c r="G13811" t="str">
        <f>T("De 12 a 15,99 CABALLOS FISCALES                   ")</f>
        <v xml:space="preserve">De 12 a 15,99 CABALLOS FISCALES                   </v>
      </c>
      <c r="I13811">
        <v>2</v>
      </c>
    </row>
    <row r="13812" spans="1:9">
      <c r="A13812" t="str">
        <f>T("2018")</f>
        <v>2018</v>
      </c>
      <c r="B13812" t="str">
        <f>T("FISICO                                            ")</f>
        <v xml:space="preserve">FISICO                                            </v>
      </c>
      <c r="C13812" t="str">
        <f>T("SAN BLAS-CANILLEJAS ")</f>
        <v xml:space="preserve">SAN BLAS-CANILLEJAS </v>
      </c>
      <c r="D13812" t="str">
        <f>T("SIN BARRIO          ")</f>
        <v xml:space="preserve">SIN BARRIO          </v>
      </c>
      <c r="E13812" t="str">
        <f>T("TU ")</f>
        <v xml:space="preserve">TU </v>
      </c>
      <c r="F13812" t="str">
        <f>T("TURISMOS       ")</f>
        <v xml:space="preserve">TURISMOS       </v>
      </c>
      <c r="G13812" t="str">
        <f>T("De 8 a 11,99 CABALLOS FISCALES                    ")</f>
        <v xml:space="preserve">De 8 a 11,99 CABALLOS FISCALES                    </v>
      </c>
      <c r="I13812">
        <v>1</v>
      </c>
    </row>
    <row r="13813" spans="1:9">
      <c r="A13813" t="str">
        <f>T("2018")</f>
        <v>2018</v>
      </c>
      <c r="B13813" t="str">
        <f>T("FISICO                                            ")</f>
        <v xml:space="preserve">FISICO                                            </v>
      </c>
      <c r="C13813" t="str">
        <f>T("SAN BLAS-CANILLEJAS ")</f>
        <v xml:space="preserve">SAN BLAS-CANILLEJAS </v>
      </c>
      <c r="D13813" t="str">
        <f>T("SIN BARRIO          ")</f>
        <v xml:space="preserve">SIN BARRIO          </v>
      </c>
      <c r="E13813" t="str">
        <f>T("TU ")</f>
        <v xml:space="preserve">TU </v>
      </c>
      <c r="F13813" t="str">
        <f>T("TURISMOS       ")</f>
        <v xml:space="preserve">TURISMOS       </v>
      </c>
      <c r="G13813" t="str">
        <f>T("De 12 a 15,99 CABALLOS FISCALES                   ")</f>
        <v xml:space="preserve">De 12 a 15,99 CABALLOS FISCALES                   </v>
      </c>
      <c r="I13813">
        <v>2</v>
      </c>
    </row>
    <row r="13814" spans="1:9">
      <c r="A13814" t="str">
        <f>T("2018")</f>
        <v>2018</v>
      </c>
      <c r="B13814" t="str">
        <f>T("FISICO                                            ")</f>
        <v xml:space="preserve">FISICO                                            </v>
      </c>
      <c r="C13814" t="str">
        <f>T("SAN BLAS-CANILLEJAS ")</f>
        <v xml:space="preserve">SAN BLAS-CANILLEJAS </v>
      </c>
      <c r="D13814" t="str">
        <f>T("SIMANCAS            ")</f>
        <v xml:space="preserve">SIMANCAS            </v>
      </c>
      <c r="E13814" t="str">
        <f>T("TU ")</f>
        <v xml:space="preserve">TU </v>
      </c>
      <c r="F13814" t="str">
        <f>T("TURISMOS       ")</f>
        <v xml:space="preserve">TURISMOS       </v>
      </c>
      <c r="G13814" t="str">
        <f>T("De menos de 8 CABALLOS FISCALES                   ")</f>
        <v xml:space="preserve">De menos de 8 CABALLOS FISCALES                   </v>
      </c>
      <c r="I13814">
        <v>8</v>
      </c>
    </row>
    <row r="13815" spans="1:9">
      <c r="A13815" t="str">
        <f>T("2018")</f>
        <v>2018</v>
      </c>
      <c r="B13815" t="str">
        <f>T("FISICO                                            ")</f>
        <v xml:space="preserve">FISICO                                            </v>
      </c>
      <c r="C13815" t="str">
        <f>T("SAN BLAS-CANILLEJAS ")</f>
        <v xml:space="preserve">SAN BLAS-CANILLEJAS </v>
      </c>
      <c r="D13815" t="str">
        <f>T("SIMANCAS            ")</f>
        <v xml:space="preserve">SIMANCAS            </v>
      </c>
      <c r="E13815" t="str">
        <f>T("TU ")</f>
        <v xml:space="preserve">TU </v>
      </c>
      <c r="F13815" t="str">
        <f>T("TURISMOS       ")</f>
        <v xml:space="preserve">TURISMOS       </v>
      </c>
      <c r="G13815" t="str">
        <f>T("De 8 a 11,99 CABALLOS FISCALES                    ")</f>
        <v xml:space="preserve">De 8 a 11,99 CABALLOS FISCALES                    </v>
      </c>
      <c r="I13815">
        <v>80</v>
      </c>
    </row>
    <row r="13816" spans="1:9">
      <c r="A13816" t="str">
        <f>T("2018")</f>
        <v>2018</v>
      </c>
      <c r="B13816" t="str">
        <f>T("FISICO                                            ")</f>
        <v xml:space="preserve">FISICO                                            </v>
      </c>
      <c r="C13816" t="str">
        <f>T("SAN BLAS-CANILLEJAS ")</f>
        <v xml:space="preserve">SAN BLAS-CANILLEJAS </v>
      </c>
      <c r="D13816" t="str">
        <f>T("SIMANCAS            ")</f>
        <v xml:space="preserve">SIMANCAS            </v>
      </c>
      <c r="E13816" t="str">
        <f>T("TU ")</f>
        <v xml:space="preserve">TU </v>
      </c>
      <c r="F13816" t="str">
        <f>T("TURISMOS       ")</f>
        <v xml:space="preserve">TURISMOS       </v>
      </c>
      <c r="G13816" t="str">
        <f>T("De 12 a 15,99 CABALLOS FISCALES                   ")</f>
        <v xml:space="preserve">De 12 a 15,99 CABALLOS FISCALES                   </v>
      </c>
      <c r="I13816">
        <v>83</v>
      </c>
    </row>
    <row r="13817" spans="1:9">
      <c r="A13817" t="str">
        <f>T("2018")</f>
        <v>2018</v>
      </c>
      <c r="B13817" t="str">
        <f>T("FISICO                                            ")</f>
        <v xml:space="preserve">FISICO                                            </v>
      </c>
      <c r="C13817" t="str">
        <f>T("SAN BLAS-CANILLEJAS ")</f>
        <v xml:space="preserve">SAN BLAS-CANILLEJAS </v>
      </c>
      <c r="D13817" t="str">
        <f>T("SIMANCAS            ")</f>
        <v xml:space="preserve">SIMANCAS            </v>
      </c>
      <c r="E13817" t="str">
        <f>T("TU ")</f>
        <v xml:space="preserve">TU </v>
      </c>
      <c r="F13817" t="str">
        <f>T("TURISMOS       ")</f>
        <v xml:space="preserve">TURISMOS       </v>
      </c>
      <c r="G13817" t="str">
        <f>T("De 16 a 19,99 CABALLOS FISCALES                   ")</f>
        <v xml:space="preserve">De 16 a 19,99 CABALLOS FISCALES                   </v>
      </c>
      <c r="I13817">
        <v>5</v>
      </c>
    </row>
    <row r="13818" spans="1:9">
      <c r="A13818" t="str">
        <f>T("2018")</f>
        <v>2018</v>
      </c>
      <c r="B13818" t="str">
        <f>T("FISICO                                            ")</f>
        <v xml:space="preserve">FISICO                                            </v>
      </c>
      <c r="C13818" t="str">
        <f>T("SAN BLAS-CANILLEJAS ")</f>
        <v xml:space="preserve">SAN BLAS-CANILLEJAS </v>
      </c>
      <c r="D13818" t="str">
        <f>T("SIMANCAS            ")</f>
        <v xml:space="preserve">SIMANCAS            </v>
      </c>
      <c r="E13818" t="str">
        <f>T("TU ")</f>
        <v xml:space="preserve">TU </v>
      </c>
      <c r="F13818" t="str">
        <f>T("TURISMOS       ")</f>
        <v xml:space="preserve">TURISMOS       </v>
      </c>
      <c r="G13818" t="str">
        <f>T("De 20 CABALLOS FISCALES en adelante               ")</f>
        <v xml:space="preserve">De 20 CABALLOS FISCALES en adelante               </v>
      </c>
      <c r="I13818">
        <v>4</v>
      </c>
    </row>
    <row r="13819" spans="1:9">
      <c r="A13819" t="str">
        <f>T("2018")</f>
        <v>2018</v>
      </c>
      <c r="B13819" t="str">
        <f>T("FISICO                                            ")</f>
        <v xml:space="preserve">FISICO                                            </v>
      </c>
      <c r="C13819" t="str">
        <f>T("SAN BLAS-CANILLEJAS ")</f>
        <v xml:space="preserve">SAN BLAS-CANILLEJAS </v>
      </c>
      <c r="D13819" t="str">
        <f>T("HELLIN              ")</f>
        <v xml:space="preserve">HELLIN              </v>
      </c>
      <c r="E13819" t="str">
        <f>T("TU ")</f>
        <v xml:space="preserve">TU </v>
      </c>
      <c r="F13819" t="str">
        <f>T("TURISMOS       ")</f>
        <v xml:space="preserve">TURISMOS       </v>
      </c>
      <c r="G13819" t="str">
        <f>T("De menos de 8 CABALLOS FISCALES                   ")</f>
        <v xml:space="preserve">De menos de 8 CABALLOS FISCALES                   </v>
      </c>
      <c r="I13819">
        <v>2</v>
      </c>
    </row>
    <row r="13820" spans="1:9">
      <c r="A13820" t="str">
        <f>T("2018")</f>
        <v>2018</v>
      </c>
      <c r="B13820" t="str">
        <f>T("FISICO                                            ")</f>
        <v xml:space="preserve">FISICO                                            </v>
      </c>
      <c r="C13820" t="str">
        <f>T("SAN BLAS-CANILLEJAS ")</f>
        <v xml:space="preserve">SAN BLAS-CANILLEJAS </v>
      </c>
      <c r="D13820" t="str">
        <f>T("HELLIN              ")</f>
        <v xml:space="preserve">HELLIN              </v>
      </c>
      <c r="E13820" t="str">
        <f>T("TU ")</f>
        <v xml:space="preserve">TU </v>
      </c>
      <c r="F13820" t="str">
        <f>T("TURISMOS       ")</f>
        <v xml:space="preserve">TURISMOS       </v>
      </c>
      <c r="G13820" t="str">
        <f>T("De 8 a 11,99 CABALLOS FISCALES                    ")</f>
        <v xml:space="preserve">De 8 a 11,99 CABALLOS FISCALES                    </v>
      </c>
      <c r="I13820">
        <v>31</v>
      </c>
    </row>
    <row r="13821" spans="1:9">
      <c r="A13821" t="str">
        <f>T("2018")</f>
        <v>2018</v>
      </c>
      <c r="B13821" t="str">
        <f>T("FISICO                                            ")</f>
        <v xml:space="preserve">FISICO                                            </v>
      </c>
      <c r="C13821" t="str">
        <f>T("SAN BLAS-CANILLEJAS ")</f>
        <v xml:space="preserve">SAN BLAS-CANILLEJAS </v>
      </c>
      <c r="D13821" t="str">
        <f>T("HELLIN              ")</f>
        <v xml:space="preserve">HELLIN              </v>
      </c>
      <c r="E13821" t="str">
        <f>T("TU ")</f>
        <v xml:space="preserve">TU </v>
      </c>
      <c r="F13821" t="str">
        <f>T("TURISMOS       ")</f>
        <v xml:space="preserve">TURISMOS       </v>
      </c>
      <c r="G13821" t="str">
        <f>T("De 12 a 15,99 CABALLOS FISCALES                   ")</f>
        <v xml:space="preserve">De 12 a 15,99 CABALLOS FISCALES                   </v>
      </c>
      <c r="I13821">
        <v>28</v>
      </c>
    </row>
    <row r="13822" spans="1:9">
      <c r="A13822" t="str">
        <f>T("2018")</f>
        <v>2018</v>
      </c>
      <c r="B13822" t="str">
        <f>T("FISICO                                            ")</f>
        <v xml:space="preserve">FISICO                                            </v>
      </c>
      <c r="C13822" t="str">
        <f>T("SAN BLAS-CANILLEJAS ")</f>
        <v xml:space="preserve">SAN BLAS-CANILLEJAS </v>
      </c>
      <c r="D13822" t="str">
        <f>T("HELLIN              ")</f>
        <v xml:space="preserve">HELLIN              </v>
      </c>
      <c r="E13822" t="str">
        <f>T("TU ")</f>
        <v xml:space="preserve">TU </v>
      </c>
      <c r="F13822" t="str">
        <f>T("TURISMOS       ")</f>
        <v xml:space="preserve">TURISMOS       </v>
      </c>
      <c r="G13822" t="str">
        <f>T("De 16 a 19,99 CABALLOS FISCALES                   ")</f>
        <v xml:space="preserve">De 16 a 19,99 CABALLOS FISCALES                   </v>
      </c>
      <c r="I13822">
        <v>4</v>
      </c>
    </row>
    <row r="13823" spans="1:9">
      <c r="A13823" t="str">
        <f>T("2018")</f>
        <v>2018</v>
      </c>
      <c r="B13823" t="str">
        <f>T("FISICO                                            ")</f>
        <v xml:space="preserve">FISICO                                            </v>
      </c>
      <c r="C13823" t="str">
        <f>T("SAN BLAS-CANILLEJAS ")</f>
        <v xml:space="preserve">SAN BLAS-CANILLEJAS </v>
      </c>
      <c r="D13823" t="str">
        <f>T("HELLIN              ")</f>
        <v xml:space="preserve">HELLIN              </v>
      </c>
      <c r="E13823" t="str">
        <f>T("TU ")</f>
        <v xml:space="preserve">TU </v>
      </c>
      <c r="F13823" t="str">
        <f>T("TURISMOS       ")</f>
        <v xml:space="preserve">TURISMOS       </v>
      </c>
      <c r="G13823" t="str">
        <f>T("De 20 CABALLOS FISCALES en adelante               ")</f>
        <v xml:space="preserve">De 20 CABALLOS FISCALES en adelante               </v>
      </c>
      <c r="I13823">
        <v>1</v>
      </c>
    </row>
    <row r="13824" spans="1:9">
      <c r="A13824" t="str">
        <f>T("2018")</f>
        <v>2018</v>
      </c>
      <c r="B13824" t="str">
        <f>T("FISICO                                            ")</f>
        <v xml:space="preserve">FISICO                                            </v>
      </c>
      <c r="C13824" t="str">
        <f>T("SAN BLAS-CANILLEJAS ")</f>
        <v xml:space="preserve">SAN BLAS-CANILLEJAS </v>
      </c>
      <c r="D13824" t="str">
        <f>T("AMPOSTA             ")</f>
        <v xml:space="preserve">AMPOSTA             </v>
      </c>
      <c r="E13824" t="str">
        <f>T("TU ")</f>
        <v xml:space="preserve">TU </v>
      </c>
      <c r="F13824" t="str">
        <f>T("TURISMOS       ")</f>
        <v xml:space="preserve">TURISMOS       </v>
      </c>
      <c r="G13824" t="str">
        <f>T("De menos de 8 CABALLOS FISCALES                   ")</f>
        <v xml:space="preserve">De menos de 8 CABALLOS FISCALES                   </v>
      </c>
      <c r="I13824">
        <v>1</v>
      </c>
    </row>
    <row r="13825" spans="1:9">
      <c r="A13825" t="str">
        <f>T("2018")</f>
        <v>2018</v>
      </c>
      <c r="B13825" t="str">
        <f>T("FISICO                                            ")</f>
        <v xml:space="preserve">FISICO                                            </v>
      </c>
      <c r="C13825" t="str">
        <f>T("SAN BLAS-CANILLEJAS ")</f>
        <v xml:space="preserve">SAN BLAS-CANILLEJAS </v>
      </c>
      <c r="D13825" t="str">
        <f>T("AMPOSTA             ")</f>
        <v xml:space="preserve">AMPOSTA             </v>
      </c>
      <c r="E13825" t="str">
        <f>T("TU ")</f>
        <v xml:space="preserve">TU </v>
      </c>
      <c r="F13825" t="str">
        <f>T("TURISMOS       ")</f>
        <v xml:space="preserve">TURISMOS       </v>
      </c>
      <c r="G13825" t="str">
        <f>T("De 8 a 11,99 CABALLOS FISCALES                    ")</f>
        <v xml:space="preserve">De 8 a 11,99 CABALLOS FISCALES                    </v>
      </c>
      <c r="I13825">
        <v>27</v>
      </c>
    </row>
    <row r="13826" spans="1:9">
      <c r="A13826" t="str">
        <f>T("2018")</f>
        <v>2018</v>
      </c>
      <c r="B13826" t="str">
        <f>T("FISICO                                            ")</f>
        <v xml:space="preserve">FISICO                                            </v>
      </c>
      <c r="C13826" t="str">
        <f>T("SAN BLAS-CANILLEJAS ")</f>
        <v xml:space="preserve">SAN BLAS-CANILLEJAS </v>
      </c>
      <c r="D13826" t="str">
        <f>T("AMPOSTA             ")</f>
        <v xml:space="preserve">AMPOSTA             </v>
      </c>
      <c r="E13826" t="str">
        <f>T("TU ")</f>
        <v xml:space="preserve">TU </v>
      </c>
      <c r="F13826" t="str">
        <f>T("TURISMOS       ")</f>
        <v xml:space="preserve">TURISMOS       </v>
      </c>
      <c r="G13826" t="str">
        <f>T("De 12 a 15,99 CABALLOS FISCALES                   ")</f>
        <v xml:space="preserve">De 12 a 15,99 CABALLOS FISCALES                   </v>
      </c>
      <c r="I13826">
        <v>42</v>
      </c>
    </row>
    <row r="13827" spans="1:9">
      <c r="A13827" t="str">
        <f>T("2018")</f>
        <v>2018</v>
      </c>
      <c r="B13827" t="str">
        <f>T("FISICO                                            ")</f>
        <v xml:space="preserve">FISICO                                            </v>
      </c>
      <c r="C13827" t="str">
        <f>T("SAN BLAS-CANILLEJAS ")</f>
        <v xml:space="preserve">SAN BLAS-CANILLEJAS </v>
      </c>
      <c r="D13827" t="str">
        <f>T("AMPOSTA             ")</f>
        <v xml:space="preserve">AMPOSTA             </v>
      </c>
      <c r="E13827" t="str">
        <f>T("TU ")</f>
        <v xml:space="preserve">TU </v>
      </c>
      <c r="F13827" t="str">
        <f>T("TURISMOS       ")</f>
        <v xml:space="preserve">TURISMOS       </v>
      </c>
      <c r="G13827" t="str">
        <f>T("De 16 a 19,99 CABALLOS FISCALES                   ")</f>
        <v xml:space="preserve">De 16 a 19,99 CABALLOS FISCALES                   </v>
      </c>
      <c r="I13827">
        <v>1</v>
      </c>
    </row>
    <row r="13828" spans="1:9">
      <c r="A13828" t="str">
        <f>T("2018")</f>
        <v>2018</v>
      </c>
      <c r="B13828" t="str">
        <f>T("FISICO                                            ")</f>
        <v xml:space="preserve">FISICO                                            </v>
      </c>
      <c r="C13828" t="str">
        <f>T("SAN BLAS-CANILLEJAS ")</f>
        <v xml:space="preserve">SAN BLAS-CANILLEJAS </v>
      </c>
      <c r="D13828" t="str">
        <f>T("ARCOS               ")</f>
        <v xml:space="preserve">ARCOS               </v>
      </c>
      <c r="E13828" t="str">
        <f>T("TU ")</f>
        <v xml:space="preserve">TU </v>
      </c>
      <c r="F13828" t="str">
        <f>T("TURISMOS       ")</f>
        <v xml:space="preserve">TURISMOS       </v>
      </c>
      <c r="G13828" t="str">
        <f>T("De menos de 8 CABALLOS FISCALES                   ")</f>
        <v xml:space="preserve">De menos de 8 CABALLOS FISCALES                   </v>
      </c>
      <c r="I13828">
        <v>4</v>
      </c>
    </row>
    <row r="13829" spans="1:9">
      <c r="A13829" t="str">
        <f>T("2018")</f>
        <v>2018</v>
      </c>
      <c r="B13829" t="str">
        <f>T("FISICO                                            ")</f>
        <v xml:space="preserve">FISICO                                            </v>
      </c>
      <c r="C13829" t="str">
        <f>T("SAN BLAS-CANILLEJAS ")</f>
        <v xml:space="preserve">SAN BLAS-CANILLEJAS </v>
      </c>
      <c r="D13829" t="str">
        <f>T("ARCOS               ")</f>
        <v xml:space="preserve">ARCOS               </v>
      </c>
      <c r="E13829" t="str">
        <f>T("TU ")</f>
        <v xml:space="preserve">TU </v>
      </c>
      <c r="F13829" t="str">
        <f>T("TURISMOS       ")</f>
        <v xml:space="preserve">TURISMOS       </v>
      </c>
      <c r="G13829" t="str">
        <f>T("De 8 a 11,99 CABALLOS FISCALES                    ")</f>
        <v xml:space="preserve">De 8 a 11,99 CABALLOS FISCALES                    </v>
      </c>
      <c r="I13829">
        <v>83</v>
      </c>
    </row>
    <row r="13830" spans="1:9">
      <c r="A13830" t="str">
        <f>T("2018")</f>
        <v>2018</v>
      </c>
      <c r="B13830" t="str">
        <f>T("FISICO                                            ")</f>
        <v xml:space="preserve">FISICO                                            </v>
      </c>
      <c r="C13830" t="str">
        <f>T("SAN BLAS-CANILLEJAS ")</f>
        <v xml:space="preserve">SAN BLAS-CANILLEJAS </v>
      </c>
      <c r="D13830" t="str">
        <f>T("ARCOS               ")</f>
        <v xml:space="preserve">ARCOS               </v>
      </c>
      <c r="E13830" t="str">
        <f>T("TU ")</f>
        <v xml:space="preserve">TU </v>
      </c>
      <c r="F13830" t="str">
        <f>T("TURISMOS       ")</f>
        <v xml:space="preserve">TURISMOS       </v>
      </c>
      <c r="G13830" t="str">
        <f>T("De 12 a 15,99 CABALLOS FISCALES                   ")</f>
        <v xml:space="preserve">De 12 a 15,99 CABALLOS FISCALES                   </v>
      </c>
      <c r="I13830">
        <v>99</v>
      </c>
    </row>
    <row r="13831" spans="1:9">
      <c r="A13831" t="str">
        <f>T("2018")</f>
        <v>2018</v>
      </c>
      <c r="B13831" t="str">
        <f>T("FISICO                                            ")</f>
        <v xml:space="preserve">FISICO                                            </v>
      </c>
      <c r="C13831" t="str">
        <f>T("SAN BLAS-CANILLEJAS ")</f>
        <v xml:space="preserve">SAN BLAS-CANILLEJAS </v>
      </c>
      <c r="D13831" t="str">
        <f>T("ARCOS               ")</f>
        <v xml:space="preserve">ARCOS               </v>
      </c>
      <c r="E13831" t="str">
        <f>T("TU ")</f>
        <v xml:space="preserve">TU </v>
      </c>
      <c r="F13831" t="str">
        <f>T("TURISMOS       ")</f>
        <v xml:space="preserve">TURISMOS       </v>
      </c>
      <c r="G13831" t="str">
        <f>T("De 16 a 19,99 CABALLOS FISCALES                   ")</f>
        <v xml:space="preserve">De 16 a 19,99 CABALLOS FISCALES                   </v>
      </c>
      <c r="I13831">
        <v>10</v>
      </c>
    </row>
    <row r="13832" spans="1:9">
      <c r="A13832" t="str">
        <f>T("2018")</f>
        <v>2018</v>
      </c>
      <c r="B13832" t="str">
        <f>T("FISICO                                            ")</f>
        <v xml:space="preserve">FISICO                                            </v>
      </c>
      <c r="C13832" t="str">
        <f>T("SAN BLAS-CANILLEJAS ")</f>
        <v xml:space="preserve">SAN BLAS-CANILLEJAS </v>
      </c>
      <c r="D13832" t="str">
        <f>T("ARCOS               ")</f>
        <v xml:space="preserve">ARCOS               </v>
      </c>
      <c r="E13832" t="str">
        <f>T("TU ")</f>
        <v xml:space="preserve">TU </v>
      </c>
      <c r="F13832" t="str">
        <f>T("TURISMOS       ")</f>
        <v xml:space="preserve">TURISMOS       </v>
      </c>
      <c r="G13832" t="str">
        <f>T("De 20 CABALLOS FISCALES en adelante               ")</f>
        <v xml:space="preserve">De 20 CABALLOS FISCALES en adelante               </v>
      </c>
      <c r="I13832">
        <v>1</v>
      </c>
    </row>
    <row r="13833" spans="1:9">
      <c r="A13833" t="str">
        <f>T("2018")</f>
        <v>2018</v>
      </c>
      <c r="B13833" t="str">
        <f>T("FISICO                                            ")</f>
        <v xml:space="preserve">FISICO                                            </v>
      </c>
      <c r="C13833" t="str">
        <f>T("SAN BLAS-CANILLEJAS ")</f>
        <v xml:space="preserve">SAN BLAS-CANILLEJAS </v>
      </c>
      <c r="D13833" t="str">
        <f>T("ROSAS               ")</f>
        <v xml:space="preserve">ROSAS               </v>
      </c>
      <c r="E13833" t="str">
        <f>T("TU ")</f>
        <v xml:space="preserve">TU </v>
      </c>
      <c r="F13833" t="str">
        <f>T("TURISMOS       ")</f>
        <v xml:space="preserve">TURISMOS       </v>
      </c>
      <c r="G13833" t="str">
        <f>T("De menos de 8 CABALLOS FISCALES                   ")</f>
        <v xml:space="preserve">De menos de 8 CABALLOS FISCALES                   </v>
      </c>
      <c r="I13833">
        <v>1</v>
      </c>
    </row>
    <row r="13834" spans="1:9">
      <c r="A13834" t="str">
        <f>T("2018")</f>
        <v>2018</v>
      </c>
      <c r="B13834" t="str">
        <f>T("FISICO                                            ")</f>
        <v xml:space="preserve">FISICO                                            </v>
      </c>
      <c r="C13834" t="str">
        <f>T("SAN BLAS-CANILLEJAS ")</f>
        <v xml:space="preserve">SAN BLAS-CANILLEJAS </v>
      </c>
      <c r="D13834" t="str">
        <f>T("ROSAS               ")</f>
        <v xml:space="preserve">ROSAS               </v>
      </c>
      <c r="E13834" t="str">
        <f>T("TU ")</f>
        <v xml:space="preserve">TU </v>
      </c>
      <c r="F13834" t="str">
        <f>T("TURISMOS       ")</f>
        <v xml:space="preserve">TURISMOS       </v>
      </c>
      <c r="G13834" t="str">
        <f>T("De 8 a 11,99 CABALLOS FISCALES                    ")</f>
        <v xml:space="preserve">De 8 a 11,99 CABALLOS FISCALES                    </v>
      </c>
      <c r="I13834">
        <v>81</v>
      </c>
    </row>
    <row r="13835" spans="1:9">
      <c r="A13835" t="str">
        <f>T("2018")</f>
        <v>2018</v>
      </c>
      <c r="B13835" t="str">
        <f>T("FISICO                                            ")</f>
        <v xml:space="preserve">FISICO                                            </v>
      </c>
      <c r="C13835" t="str">
        <f>T("SAN BLAS-CANILLEJAS ")</f>
        <v xml:space="preserve">SAN BLAS-CANILLEJAS </v>
      </c>
      <c r="D13835" t="str">
        <f>T("ROSAS               ")</f>
        <v xml:space="preserve">ROSAS               </v>
      </c>
      <c r="E13835" t="str">
        <f>T("TU ")</f>
        <v xml:space="preserve">TU </v>
      </c>
      <c r="F13835" t="str">
        <f>T("TURISMOS       ")</f>
        <v xml:space="preserve">TURISMOS       </v>
      </c>
      <c r="G13835" t="str">
        <f>T("De 12 a 15,99 CABALLOS FISCALES                   ")</f>
        <v xml:space="preserve">De 12 a 15,99 CABALLOS FISCALES                   </v>
      </c>
      <c r="I13835">
        <v>130</v>
      </c>
    </row>
    <row r="13836" spans="1:9">
      <c r="A13836" t="str">
        <f>T("2018")</f>
        <v>2018</v>
      </c>
      <c r="B13836" t="str">
        <f>T("FISICO                                            ")</f>
        <v xml:space="preserve">FISICO                                            </v>
      </c>
      <c r="C13836" t="str">
        <f>T("SAN BLAS-CANILLEJAS ")</f>
        <v xml:space="preserve">SAN BLAS-CANILLEJAS </v>
      </c>
      <c r="D13836" t="str">
        <f>T("ROSAS               ")</f>
        <v xml:space="preserve">ROSAS               </v>
      </c>
      <c r="E13836" t="str">
        <f>T("TU ")</f>
        <v xml:space="preserve">TU </v>
      </c>
      <c r="F13836" t="str">
        <f>T("TURISMOS       ")</f>
        <v xml:space="preserve">TURISMOS       </v>
      </c>
      <c r="G13836" t="str">
        <f>T("De 16 a 19,99 CABALLOS FISCALES                   ")</f>
        <v xml:space="preserve">De 16 a 19,99 CABALLOS FISCALES                   </v>
      </c>
      <c r="I13836">
        <v>14</v>
      </c>
    </row>
    <row r="13837" spans="1:9">
      <c r="A13837" t="str">
        <f>T("2018")</f>
        <v>2018</v>
      </c>
      <c r="B13837" t="str">
        <f>T("FISICO                                            ")</f>
        <v xml:space="preserve">FISICO                                            </v>
      </c>
      <c r="C13837" t="str">
        <f>T("SAN BLAS-CANILLEJAS ")</f>
        <v xml:space="preserve">SAN BLAS-CANILLEJAS </v>
      </c>
      <c r="D13837" t="str">
        <f>T("ROSAS               ")</f>
        <v xml:space="preserve">ROSAS               </v>
      </c>
      <c r="E13837" t="str">
        <f>T("TU ")</f>
        <v xml:space="preserve">TU </v>
      </c>
      <c r="F13837" t="str">
        <f>T("TURISMOS       ")</f>
        <v xml:space="preserve">TURISMOS       </v>
      </c>
      <c r="G13837" t="str">
        <f>T("De 20 CABALLOS FISCALES en adelante               ")</f>
        <v xml:space="preserve">De 20 CABALLOS FISCALES en adelante               </v>
      </c>
      <c r="I13837">
        <v>5</v>
      </c>
    </row>
    <row r="13838" spans="1:9">
      <c r="A13838" t="str">
        <f>T("2018")</f>
        <v>2018</v>
      </c>
      <c r="B13838" t="str">
        <f>T("FISICO                                            ")</f>
        <v xml:space="preserve">FISICO                                            </v>
      </c>
      <c r="C13838" t="str">
        <f>T("SAN BLAS-CANILLEJAS ")</f>
        <v xml:space="preserve">SAN BLAS-CANILLEJAS </v>
      </c>
      <c r="D13838" t="str">
        <f>T("REJAS               ")</f>
        <v xml:space="preserve">REJAS               </v>
      </c>
      <c r="E13838" t="str">
        <f>T("TU ")</f>
        <v xml:space="preserve">TU </v>
      </c>
      <c r="F13838" t="str">
        <f>T("TURISMOS       ")</f>
        <v xml:space="preserve">TURISMOS       </v>
      </c>
      <c r="G13838" t="str">
        <f>T("De menos de 8 CABALLOS FISCALES                   ")</f>
        <v xml:space="preserve">De menos de 8 CABALLOS FISCALES                   </v>
      </c>
      <c r="I13838">
        <v>3</v>
      </c>
    </row>
    <row r="13839" spans="1:9">
      <c r="A13839" t="str">
        <f>T("2018")</f>
        <v>2018</v>
      </c>
      <c r="B13839" t="str">
        <f>T("FISICO                                            ")</f>
        <v xml:space="preserve">FISICO                                            </v>
      </c>
      <c r="C13839" t="str">
        <f>T("SAN BLAS-CANILLEJAS ")</f>
        <v xml:space="preserve">SAN BLAS-CANILLEJAS </v>
      </c>
      <c r="D13839" t="str">
        <f>T("REJAS               ")</f>
        <v xml:space="preserve">REJAS               </v>
      </c>
      <c r="E13839" t="str">
        <f>T("TU ")</f>
        <v xml:space="preserve">TU </v>
      </c>
      <c r="F13839" t="str">
        <f>T("TURISMOS       ")</f>
        <v xml:space="preserve">TURISMOS       </v>
      </c>
      <c r="G13839" t="str">
        <f>T("De 8 a 11,99 CABALLOS FISCALES                    ")</f>
        <v xml:space="preserve">De 8 a 11,99 CABALLOS FISCALES                    </v>
      </c>
      <c r="I13839">
        <v>32</v>
      </c>
    </row>
    <row r="13840" spans="1:9">
      <c r="A13840" t="str">
        <f>T("2018")</f>
        <v>2018</v>
      </c>
      <c r="B13840" t="str">
        <f>T("FISICO                                            ")</f>
        <v xml:space="preserve">FISICO                                            </v>
      </c>
      <c r="C13840" t="str">
        <f>T("SAN BLAS-CANILLEJAS ")</f>
        <v xml:space="preserve">SAN BLAS-CANILLEJAS </v>
      </c>
      <c r="D13840" t="str">
        <f>T("REJAS               ")</f>
        <v xml:space="preserve">REJAS               </v>
      </c>
      <c r="E13840" t="str">
        <f>T("TU ")</f>
        <v xml:space="preserve">TU </v>
      </c>
      <c r="F13840" t="str">
        <f>T("TURISMOS       ")</f>
        <v xml:space="preserve">TURISMOS       </v>
      </c>
      <c r="G13840" t="str">
        <f>T("De 12 a 15,99 CABALLOS FISCALES                   ")</f>
        <v xml:space="preserve">De 12 a 15,99 CABALLOS FISCALES                   </v>
      </c>
      <c r="I13840">
        <v>58</v>
      </c>
    </row>
    <row r="13841" spans="1:9">
      <c r="A13841" t="str">
        <f>T("2018")</f>
        <v>2018</v>
      </c>
      <c r="B13841" t="str">
        <f>T("FISICO                                            ")</f>
        <v xml:space="preserve">FISICO                                            </v>
      </c>
      <c r="C13841" t="str">
        <f>T("SAN BLAS-CANILLEJAS ")</f>
        <v xml:space="preserve">SAN BLAS-CANILLEJAS </v>
      </c>
      <c r="D13841" t="str">
        <f>T("REJAS               ")</f>
        <v xml:space="preserve">REJAS               </v>
      </c>
      <c r="E13841" t="str">
        <f>T("TU ")</f>
        <v xml:space="preserve">TU </v>
      </c>
      <c r="F13841" t="str">
        <f>T("TURISMOS       ")</f>
        <v xml:space="preserve">TURISMOS       </v>
      </c>
      <c r="G13841" t="str">
        <f>T("De 16 a 19,99 CABALLOS FISCALES                   ")</f>
        <v xml:space="preserve">De 16 a 19,99 CABALLOS FISCALES                   </v>
      </c>
      <c r="I13841">
        <v>4</v>
      </c>
    </row>
    <row r="13842" spans="1:9">
      <c r="A13842" t="str">
        <f>T("2018")</f>
        <v>2018</v>
      </c>
      <c r="B13842" t="str">
        <f>T("FISICO                                            ")</f>
        <v xml:space="preserve">FISICO                                            </v>
      </c>
      <c r="C13842" t="str">
        <f>T("SAN BLAS-CANILLEJAS ")</f>
        <v xml:space="preserve">SAN BLAS-CANILLEJAS </v>
      </c>
      <c r="D13842" t="str">
        <f>T("REJAS               ")</f>
        <v xml:space="preserve">REJAS               </v>
      </c>
      <c r="E13842" t="str">
        <f>T("TU ")</f>
        <v xml:space="preserve">TU </v>
      </c>
      <c r="F13842" t="str">
        <f>T("TURISMOS       ")</f>
        <v xml:space="preserve">TURISMOS       </v>
      </c>
      <c r="G13842" t="str">
        <f>T("De 20 CABALLOS FISCALES en adelante               ")</f>
        <v xml:space="preserve">De 20 CABALLOS FISCALES en adelante               </v>
      </c>
      <c r="I13842">
        <v>2</v>
      </c>
    </row>
    <row r="13843" spans="1:9">
      <c r="A13843" t="str">
        <f>T("2018")</f>
        <v>2018</v>
      </c>
      <c r="B13843" t="str">
        <f>T("FISICO                                            ")</f>
        <v xml:space="preserve">FISICO                                            </v>
      </c>
      <c r="C13843" t="str">
        <f>T("SAN BLAS-CANILLEJAS ")</f>
        <v xml:space="preserve">SAN BLAS-CANILLEJAS </v>
      </c>
      <c r="D13843" t="str">
        <f>T("CANILLEJAS          ")</f>
        <v xml:space="preserve">CANILLEJAS          </v>
      </c>
      <c r="E13843" t="str">
        <f>T("TU ")</f>
        <v xml:space="preserve">TU </v>
      </c>
      <c r="F13843" t="str">
        <f>T("TURISMOS       ")</f>
        <v xml:space="preserve">TURISMOS       </v>
      </c>
      <c r="G13843" t="str">
        <f>T("De menos de 8 CABALLOS FISCALES                   ")</f>
        <v xml:space="preserve">De menos de 8 CABALLOS FISCALES                   </v>
      </c>
      <c r="I13843">
        <v>2</v>
      </c>
    </row>
    <row r="13844" spans="1:9">
      <c r="A13844" t="str">
        <f>T("2018")</f>
        <v>2018</v>
      </c>
      <c r="B13844" t="str">
        <f>T("FISICO                                            ")</f>
        <v xml:space="preserve">FISICO                                            </v>
      </c>
      <c r="C13844" t="str">
        <f>T("SAN BLAS-CANILLEJAS ")</f>
        <v xml:space="preserve">SAN BLAS-CANILLEJAS </v>
      </c>
      <c r="D13844" t="str">
        <f>T("CANILLEJAS          ")</f>
        <v xml:space="preserve">CANILLEJAS          </v>
      </c>
      <c r="E13844" t="str">
        <f>T("TU ")</f>
        <v xml:space="preserve">TU </v>
      </c>
      <c r="F13844" t="str">
        <f>T("TURISMOS       ")</f>
        <v xml:space="preserve">TURISMOS       </v>
      </c>
      <c r="G13844" t="str">
        <f>T("De 8 a 11,99 CABALLOS FISCALES                    ")</f>
        <v xml:space="preserve">De 8 a 11,99 CABALLOS FISCALES                    </v>
      </c>
      <c r="I13844">
        <v>118</v>
      </c>
    </row>
    <row r="13845" spans="1:9">
      <c r="A13845" t="str">
        <f>T("2018")</f>
        <v>2018</v>
      </c>
      <c r="B13845" t="str">
        <f>T("FISICO                                            ")</f>
        <v xml:space="preserve">FISICO                                            </v>
      </c>
      <c r="C13845" t="str">
        <f>T("SAN BLAS-CANILLEJAS ")</f>
        <v xml:space="preserve">SAN BLAS-CANILLEJAS </v>
      </c>
      <c r="D13845" t="str">
        <f>T("CANILLEJAS          ")</f>
        <v xml:space="preserve">CANILLEJAS          </v>
      </c>
      <c r="E13845" t="str">
        <f>T("TU ")</f>
        <v xml:space="preserve">TU </v>
      </c>
      <c r="F13845" t="str">
        <f>T("TURISMOS       ")</f>
        <v xml:space="preserve">TURISMOS       </v>
      </c>
      <c r="G13845" t="str">
        <f>T("De 12 a 15,99 CABALLOS FISCALES                   ")</f>
        <v xml:space="preserve">De 12 a 15,99 CABALLOS FISCALES                   </v>
      </c>
      <c r="I13845">
        <v>152</v>
      </c>
    </row>
    <row r="13846" spans="1:9">
      <c r="A13846" t="str">
        <f>T("2018")</f>
        <v>2018</v>
      </c>
      <c r="B13846" t="str">
        <f>T("FISICO                                            ")</f>
        <v xml:space="preserve">FISICO                                            </v>
      </c>
      <c r="C13846" t="str">
        <f>T("SAN BLAS-CANILLEJAS ")</f>
        <v xml:space="preserve">SAN BLAS-CANILLEJAS </v>
      </c>
      <c r="D13846" t="str">
        <f>T("CANILLEJAS          ")</f>
        <v xml:space="preserve">CANILLEJAS          </v>
      </c>
      <c r="E13846" t="str">
        <f>T("TU ")</f>
        <v xml:space="preserve">TU </v>
      </c>
      <c r="F13846" t="str">
        <f>T("TURISMOS       ")</f>
        <v xml:space="preserve">TURISMOS       </v>
      </c>
      <c r="G13846" t="str">
        <f>T("De 16 a 19,99 CABALLOS FISCALES                   ")</f>
        <v xml:space="preserve">De 16 a 19,99 CABALLOS FISCALES                   </v>
      </c>
      <c r="I13846">
        <v>22</v>
      </c>
    </row>
    <row r="13847" spans="1:9">
      <c r="A13847" t="str">
        <f>T("2018")</f>
        <v>2018</v>
      </c>
      <c r="B13847" t="str">
        <f>T("FISICO                                            ")</f>
        <v xml:space="preserve">FISICO                                            </v>
      </c>
      <c r="C13847" t="str">
        <f>T("SAN BLAS-CANILLEJAS ")</f>
        <v xml:space="preserve">SAN BLAS-CANILLEJAS </v>
      </c>
      <c r="D13847" t="str">
        <f>T("CANILLEJAS          ")</f>
        <v xml:space="preserve">CANILLEJAS          </v>
      </c>
      <c r="E13847" t="str">
        <f>T("TU ")</f>
        <v xml:space="preserve">TU </v>
      </c>
      <c r="F13847" t="str">
        <f>T("TURISMOS       ")</f>
        <v xml:space="preserve">TURISMOS       </v>
      </c>
      <c r="G13847" t="str">
        <f>T("De 20 CABALLOS FISCALES en adelante               ")</f>
        <v xml:space="preserve">De 20 CABALLOS FISCALES en adelante               </v>
      </c>
      <c r="I13847">
        <v>2</v>
      </c>
    </row>
    <row r="13848" spans="1:9">
      <c r="A13848" t="str">
        <f>T("2018")</f>
        <v>2018</v>
      </c>
      <c r="B13848" t="str">
        <f>T("FISICO                                            ")</f>
        <v xml:space="preserve">FISICO                                            </v>
      </c>
      <c r="C13848" t="str">
        <f>T("SAN BLAS-CANILLEJAS ")</f>
        <v xml:space="preserve">SAN BLAS-CANILLEJAS </v>
      </c>
      <c r="D13848" t="str">
        <f>T("EL SALVADOR         ")</f>
        <v xml:space="preserve">EL SALVADOR         </v>
      </c>
      <c r="E13848" t="str">
        <f>T("TU ")</f>
        <v xml:space="preserve">TU </v>
      </c>
      <c r="F13848" t="str">
        <f>T("TURISMOS       ")</f>
        <v xml:space="preserve">TURISMOS       </v>
      </c>
      <c r="G13848" t="str">
        <f>T("De menos de 8 CABALLOS FISCALES                   ")</f>
        <v xml:space="preserve">De menos de 8 CABALLOS FISCALES                   </v>
      </c>
      <c r="I13848">
        <v>1</v>
      </c>
    </row>
    <row r="13849" spans="1:9">
      <c r="A13849" t="str">
        <f>T("2018")</f>
        <v>2018</v>
      </c>
      <c r="B13849" t="str">
        <f>T("FISICO                                            ")</f>
        <v xml:space="preserve">FISICO                                            </v>
      </c>
      <c r="C13849" t="str">
        <f>T("SAN BLAS-CANILLEJAS ")</f>
        <v xml:space="preserve">SAN BLAS-CANILLEJAS </v>
      </c>
      <c r="D13849" t="str">
        <f>T("EL SALVADOR         ")</f>
        <v xml:space="preserve">EL SALVADOR         </v>
      </c>
      <c r="E13849" t="str">
        <f>T("TU ")</f>
        <v xml:space="preserve">TU </v>
      </c>
      <c r="F13849" t="str">
        <f>T("TURISMOS       ")</f>
        <v xml:space="preserve">TURISMOS       </v>
      </c>
      <c r="G13849" t="str">
        <f>T("De 8 a 11,99 CABALLOS FISCALES                    ")</f>
        <v xml:space="preserve">De 8 a 11,99 CABALLOS FISCALES                    </v>
      </c>
      <c r="I13849">
        <v>39</v>
      </c>
    </row>
    <row r="13850" spans="1:9">
      <c r="A13850" t="str">
        <f>T("2018")</f>
        <v>2018</v>
      </c>
      <c r="B13850" t="str">
        <f>T("FISICO                                            ")</f>
        <v xml:space="preserve">FISICO                                            </v>
      </c>
      <c r="C13850" t="str">
        <f>T("SAN BLAS-CANILLEJAS ")</f>
        <v xml:space="preserve">SAN BLAS-CANILLEJAS </v>
      </c>
      <c r="D13850" t="str">
        <f>T("EL SALVADOR         ")</f>
        <v xml:space="preserve">EL SALVADOR         </v>
      </c>
      <c r="E13850" t="str">
        <f>T("TU ")</f>
        <v xml:space="preserve">TU </v>
      </c>
      <c r="F13850" t="str">
        <f>T("TURISMOS       ")</f>
        <v xml:space="preserve">TURISMOS       </v>
      </c>
      <c r="G13850" t="str">
        <f>T("De 12 a 15,99 CABALLOS FISCALES                   ")</f>
        <v xml:space="preserve">De 12 a 15,99 CABALLOS FISCALES                   </v>
      </c>
      <c r="I13850">
        <v>37</v>
      </c>
    </row>
    <row r="13851" spans="1:9">
      <c r="A13851" t="str">
        <f>T("2018")</f>
        <v>2018</v>
      </c>
      <c r="B13851" t="str">
        <f>T("FISICO                                            ")</f>
        <v xml:space="preserve">FISICO                                            </v>
      </c>
      <c r="C13851" t="str">
        <f>T("SAN BLAS-CANILLEJAS ")</f>
        <v xml:space="preserve">SAN BLAS-CANILLEJAS </v>
      </c>
      <c r="D13851" t="str">
        <f>T("EL SALVADOR         ")</f>
        <v xml:space="preserve">EL SALVADOR         </v>
      </c>
      <c r="E13851" t="str">
        <f>T("TU ")</f>
        <v xml:space="preserve">TU </v>
      </c>
      <c r="F13851" t="str">
        <f>T("TURISMOS       ")</f>
        <v xml:space="preserve">TURISMOS       </v>
      </c>
      <c r="G13851" t="str">
        <f>T("De 16 a 19,99 CABALLOS FISCALES                   ")</f>
        <v xml:space="preserve">De 16 a 19,99 CABALLOS FISCALES                   </v>
      </c>
      <c r="I13851">
        <v>9</v>
      </c>
    </row>
    <row r="13852" spans="1:9">
      <c r="A13852" t="str">
        <f>T("2018")</f>
        <v>2018</v>
      </c>
      <c r="B13852" t="str">
        <f>T("FISICO                                            ")</f>
        <v xml:space="preserve">FISICO                                            </v>
      </c>
      <c r="C13852" t="str">
        <f>T("SAN BLAS-CANILLEJAS ")</f>
        <v xml:space="preserve">SAN BLAS-CANILLEJAS </v>
      </c>
      <c r="D13852" t="str">
        <f>T("EL SALVADOR         ")</f>
        <v xml:space="preserve">EL SALVADOR         </v>
      </c>
      <c r="E13852" t="str">
        <f>T("TU ")</f>
        <v xml:space="preserve">TU </v>
      </c>
      <c r="F13852" t="str">
        <f>T("TURISMOS       ")</f>
        <v xml:space="preserve">TURISMOS       </v>
      </c>
      <c r="G13852" t="str">
        <f>T("De 20 CABALLOS FISCALES en adelante               ")</f>
        <v xml:space="preserve">De 20 CABALLOS FISCALES en adelante               </v>
      </c>
      <c r="I13852">
        <v>6</v>
      </c>
    </row>
    <row r="13853" spans="1:9">
      <c r="A13853" t="str">
        <f>T("2018")</f>
        <v>2018</v>
      </c>
      <c r="B13853" t="str">
        <f>T("JURIDICO                                          ")</f>
        <v xml:space="preserve">JURIDICO                                          </v>
      </c>
      <c r="C13853" t="str">
        <f>T("SAN BLAS-CANILLEJAS ")</f>
        <v xml:space="preserve">SAN BLAS-CANILLEJAS </v>
      </c>
      <c r="D13853" t="str">
        <f>T("SIMANCAS            ")</f>
        <v xml:space="preserve">SIMANCAS            </v>
      </c>
      <c r="E13853" t="str">
        <f>T("TU ")</f>
        <v xml:space="preserve">TU </v>
      </c>
      <c r="F13853" t="str">
        <f>T("TURISMOS       ")</f>
        <v xml:space="preserve">TURISMOS       </v>
      </c>
      <c r="G13853" t="str">
        <f>T("De menos de 8 CABALLOS FISCALES                   ")</f>
        <v xml:space="preserve">De menos de 8 CABALLOS FISCALES                   </v>
      </c>
      <c r="I13853">
        <v>2</v>
      </c>
    </row>
    <row r="13854" spans="1:9">
      <c r="A13854" t="str">
        <f>T("2018")</f>
        <v>2018</v>
      </c>
      <c r="B13854" t="str">
        <f>T("JURIDICO                                          ")</f>
        <v xml:space="preserve">JURIDICO                                          </v>
      </c>
      <c r="C13854" t="str">
        <f>T("SAN BLAS-CANILLEJAS ")</f>
        <v xml:space="preserve">SAN BLAS-CANILLEJAS </v>
      </c>
      <c r="D13854" t="str">
        <f>T("SIMANCAS            ")</f>
        <v xml:space="preserve">SIMANCAS            </v>
      </c>
      <c r="E13854" t="str">
        <f>T("TU ")</f>
        <v xml:space="preserve">TU </v>
      </c>
      <c r="F13854" t="str">
        <f>T("TURISMOS       ")</f>
        <v xml:space="preserve">TURISMOS       </v>
      </c>
      <c r="G13854" t="str">
        <f>T("De 8 a 11,99 CABALLOS FISCALES                    ")</f>
        <v xml:space="preserve">De 8 a 11,99 CABALLOS FISCALES                    </v>
      </c>
      <c r="I13854">
        <v>9</v>
      </c>
    </row>
    <row r="13855" spans="1:9">
      <c r="A13855" t="str">
        <f>T("2018")</f>
        <v>2018</v>
      </c>
      <c r="B13855" t="str">
        <f>T("JURIDICO                                          ")</f>
        <v xml:space="preserve">JURIDICO                                          </v>
      </c>
      <c r="C13855" t="str">
        <f>T("SAN BLAS-CANILLEJAS ")</f>
        <v xml:space="preserve">SAN BLAS-CANILLEJAS </v>
      </c>
      <c r="D13855" t="str">
        <f>T("SIMANCAS            ")</f>
        <v xml:space="preserve">SIMANCAS            </v>
      </c>
      <c r="E13855" t="str">
        <f>T("TU ")</f>
        <v xml:space="preserve">TU </v>
      </c>
      <c r="F13855" t="str">
        <f>T("TURISMOS       ")</f>
        <v xml:space="preserve">TURISMOS       </v>
      </c>
      <c r="G13855" t="str">
        <f>T("De 12 a 15,99 CABALLOS FISCALES                   ")</f>
        <v xml:space="preserve">De 12 a 15,99 CABALLOS FISCALES                   </v>
      </c>
      <c r="I13855">
        <v>19</v>
      </c>
    </row>
    <row r="13856" spans="1:9">
      <c r="A13856" t="str">
        <f>T("2018")</f>
        <v>2018</v>
      </c>
      <c r="B13856" t="str">
        <f>T("JURIDICO                                          ")</f>
        <v xml:space="preserve">JURIDICO                                          </v>
      </c>
      <c r="C13856" t="str">
        <f>T("SAN BLAS-CANILLEJAS ")</f>
        <v xml:space="preserve">SAN BLAS-CANILLEJAS </v>
      </c>
      <c r="D13856" t="str">
        <f>T("SIMANCAS            ")</f>
        <v xml:space="preserve">SIMANCAS            </v>
      </c>
      <c r="E13856" t="str">
        <f>T("TU ")</f>
        <v xml:space="preserve">TU </v>
      </c>
      <c r="F13856" t="str">
        <f>T("TURISMOS       ")</f>
        <v xml:space="preserve">TURISMOS       </v>
      </c>
      <c r="G13856" t="str">
        <f>T("De 16 a 19,99 CABALLOS FISCALES                   ")</f>
        <v xml:space="preserve">De 16 a 19,99 CABALLOS FISCALES                   </v>
      </c>
      <c r="I13856">
        <v>5</v>
      </c>
    </row>
    <row r="13857" spans="1:9">
      <c r="A13857" t="str">
        <f>T("2018")</f>
        <v>2018</v>
      </c>
      <c r="B13857" t="str">
        <f>T("JURIDICO                                          ")</f>
        <v xml:space="preserve">JURIDICO                                          </v>
      </c>
      <c r="C13857" t="str">
        <f>T("SAN BLAS-CANILLEJAS ")</f>
        <v xml:space="preserve">SAN BLAS-CANILLEJAS </v>
      </c>
      <c r="D13857" t="str">
        <f>T("SIMANCAS            ")</f>
        <v xml:space="preserve">SIMANCAS            </v>
      </c>
      <c r="E13857" t="str">
        <f>T("TU ")</f>
        <v xml:space="preserve">TU </v>
      </c>
      <c r="F13857" t="str">
        <f>T("TURISMOS       ")</f>
        <v xml:space="preserve">TURISMOS       </v>
      </c>
      <c r="G13857" t="str">
        <f>T("De 20 CABALLOS FISCALES en adelante               ")</f>
        <v xml:space="preserve">De 20 CABALLOS FISCALES en adelante               </v>
      </c>
      <c r="I13857">
        <v>6</v>
      </c>
    </row>
    <row r="13858" spans="1:9">
      <c r="A13858" t="str">
        <f>T("2018")</f>
        <v>2018</v>
      </c>
      <c r="B13858" t="str">
        <f>T("JURIDICO                                          ")</f>
        <v xml:space="preserve">JURIDICO                                          </v>
      </c>
      <c r="C13858" t="str">
        <f>T("SAN BLAS-CANILLEJAS ")</f>
        <v xml:space="preserve">SAN BLAS-CANILLEJAS </v>
      </c>
      <c r="D13858" t="str">
        <f>T("HELLIN              ")</f>
        <v xml:space="preserve">HELLIN              </v>
      </c>
      <c r="E13858" t="str">
        <f>T("TU ")</f>
        <v xml:space="preserve">TU </v>
      </c>
      <c r="F13858" t="str">
        <f>T("TURISMOS       ")</f>
        <v xml:space="preserve">TURISMOS       </v>
      </c>
      <c r="G13858" t="str">
        <f>T("De 8 a 11,99 CABALLOS FISCALES                    ")</f>
        <v xml:space="preserve">De 8 a 11,99 CABALLOS FISCALES                    </v>
      </c>
      <c r="I13858">
        <v>1</v>
      </c>
    </row>
    <row r="13859" spans="1:9">
      <c r="A13859" t="str">
        <f>T("2018")</f>
        <v>2018</v>
      </c>
      <c r="B13859" t="str">
        <f>T("JURIDICO                                          ")</f>
        <v xml:space="preserve">JURIDICO                                          </v>
      </c>
      <c r="C13859" t="str">
        <f>T("SAN BLAS-CANILLEJAS ")</f>
        <v xml:space="preserve">SAN BLAS-CANILLEJAS </v>
      </c>
      <c r="D13859" t="str">
        <f>T("ARCOS               ")</f>
        <v xml:space="preserve">ARCOS               </v>
      </c>
      <c r="E13859" t="str">
        <f>T("TU ")</f>
        <v xml:space="preserve">TU </v>
      </c>
      <c r="F13859" t="str">
        <f>T("TURISMOS       ")</f>
        <v xml:space="preserve">TURISMOS       </v>
      </c>
      <c r="G13859" t="str">
        <f>T("De 12 a 15,99 CABALLOS FISCALES                   ")</f>
        <v xml:space="preserve">De 12 a 15,99 CABALLOS FISCALES                   </v>
      </c>
      <c r="I13859">
        <v>2</v>
      </c>
    </row>
    <row r="13860" spans="1:9">
      <c r="A13860" t="str">
        <f>T("2018")</f>
        <v>2018</v>
      </c>
      <c r="B13860" t="str">
        <f>T("JURIDICO                                          ")</f>
        <v xml:space="preserve">JURIDICO                                          </v>
      </c>
      <c r="C13860" t="str">
        <f>T("SAN BLAS-CANILLEJAS ")</f>
        <v xml:space="preserve">SAN BLAS-CANILLEJAS </v>
      </c>
      <c r="D13860" t="str">
        <f>T("ROSAS               ")</f>
        <v xml:space="preserve">ROSAS               </v>
      </c>
      <c r="E13860" t="str">
        <f>T("TU ")</f>
        <v xml:space="preserve">TU </v>
      </c>
      <c r="F13860" t="str">
        <f>T("TURISMOS       ")</f>
        <v xml:space="preserve">TURISMOS       </v>
      </c>
      <c r="G13860" t="str">
        <f>T("De 8 a 11,99 CABALLOS FISCALES                    ")</f>
        <v xml:space="preserve">De 8 a 11,99 CABALLOS FISCALES                    </v>
      </c>
      <c r="I13860">
        <v>1</v>
      </c>
    </row>
    <row r="13861" spans="1:9">
      <c r="A13861" t="str">
        <f>T("2018")</f>
        <v>2018</v>
      </c>
      <c r="B13861" t="str">
        <f>T("JURIDICO                                          ")</f>
        <v xml:space="preserve">JURIDICO                                          </v>
      </c>
      <c r="C13861" t="str">
        <f>T("SAN BLAS-CANILLEJAS ")</f>
        <v xml:space="preserve">SAN BLAS-CANILLEJAS </v>
      </c>
      <c r="D13861" t="str">
        <f>T("ROSAS               ")</f>
        <v xml:space="preserve">ROSAS               </v>
      </c>
      <c r="E13861" t="str">
        <f>T("TU ")</f>
        <v xml:space="preserve">TU </v>
      </c>
      <c r="F13861" t="str">
        <f>T("TURISMOS       ")</f>
        <v xml:space="preserve">TURISMOS       </v>
      </c>
      <c r="G13861" t="str">
        <f>T("De 12 a 15,99 CABALLOS FISCALES                   ")</f>
        <v xml:space="preserve">De 12 a 15,99 CABALLOS FISCALES                   </v>
      </c>
      <c r="I13861">
        <v>3</v>
      </c>
    </row>
    <row r="13862" spans="1:9">
      <c r="A13862" t="str">
        <f>T("2018")</f>
        <v>2018</v>
      </c>
      <c r="B13862" t="str">
        <f>T("JURIDICO                                          ")</f>
        <v xml:space="preserve">JURIDICO                                          </v>
      </c>
      <c r="C13862" t="str">
        <f>T("SAN BLAS-CANILLEJAS ")</f>
        <v xml:space="preserve">SAN BLAS-CANILLEJAS </v>
      </c>
      <c r="D13862" t="str">
        <f>T("REJAS               ")</f>
        <v xml:space="preserve">REJAS               </v>
      </c>
      <c r="E13862" t="str">
        <f>T("TU ")</f>
        <v xml:space="preserve">TU </v>
      </c>
      <c r="F13862" t="str">
        <f>T("TURISMOS       ")</f>
        <v xml:space="preserve">TURISMOS       </v>
      </c>
      <c r="G13862" t="str">
        <f>T("De 8 a 11,99 CABALLOS FISCALES                    ")</f>
        <v xml:space="preserve">De 8 a 11,99 CABALLOS FISCALES                    </v>
      </c>
      <c r="I13862">
        <v>4</v>
      </c>
    </row>
    <row r="13863" spans="1:9">
      <c r="A13863" t="str">
        <f>T("2018")</f>
        <v>2018</v>
      </c>
      <c r="B13863" t="str">
        <f>T("JURIDICO                                          ")</f>
        <v xml:space="preserve">JURIDICO                                          </v>
      </c>
      <c r="C13863" t="str">
        <f>T("SAN BLAS-CANILLEJAS ")</f>
        <v xml:space="preserve">SAN BLAS-CANILLEJAS </v>
      </c>
      <c r="D13863" t="str">
        <f>T("REJAS               ")</f>
        <v xml:space="preserve">REJAS               </v>
      </c>
      <c r="E13863" t="str">
        <f>T("TU ")</f>
        <v xml:space="preserve">TU </v>
      </c>
      <c r="F13863" t="str">
        <f>T("TURISMOS       ")</f>
        <v xml:space="preserve">TURISMOS       </v>
      </c>
      <c r="G13863" t="str">
        <f>T("De 12 a 15,99 CABALLOS FISCALES                   ")</f>
        <v xml:space="preserve">De 12 a 15,99 CABALLOS FISCALES                   </v>
      </c>
      <c r="I13863">
        <v>3</v>
      </c>
    </row>
    <row r="13864" spans="1:9">
      <c r="A13864" t="str">
        <f>T("2018")</f>
        <v>2018</v>
      </c>
      <c r="B13864" t="str">
        <f>T("JURIDICO                                          ")</f>
        <v xml:space="preserve">JURIDICO                                          </v>
      </c>
      <c r="C13864" t="str">
        <f>T("SAN BLAS-CANILLEJAS ")</f>
        <v xml:space="preserve">SAN BLAS-CANILLEJAS </v>
      </c>
      <c r="D13864" t="str">
        <f>T("REJAS               ")</f>
        <v xml:space="preserve">REJAS               </v>
      </c>
      <c r="E13864" t="str">
        <f>T("TU ")</f>
        <v xml:space="preserve">TU </v>
      </c>
      <c r="F13864" t="str">
        <f>T("TURISMOS       ")</f>
        <v xml:space="preserve">TURISMOS       </v>
      </c>
      <c r="G13864" t="str">
        <f>T("De 20 CABALLOS FISCALES en adelante               ")</f>
        <v xml:space="preserve">De 20 CABALLOS FISCALES en adelante               </v>
      </c>
      <c r="I13864">
        <v>1</v>
      </c>
    </row>
    <row r="13865" spans="1:9">
      <c r="A13865" t="str">
        <f>T("2018")</f>
        <v>2018</v>
      </c>
      <c r="B13865" t="str">
        <f>T("JURIDICO                                          ")</f>
        <v xml:space="preserve">JURIDICO                                          </v>
      </c>
      <c r="C13865" t="str">
        <f>T("SAN BLAS-CANILLEJAS ")</f>
        <v xml:space="preserve">SAN BLAS-CANILLEJAS </v>
      </c>
      <c r="D13865" t="str">
        <f>T("CANILLEJAS          ")</f>
        <v xml:space="preserve">CANILLEJAS          </v>
      </c>
      <c r="E13865" t="str">
        <f>T("TU ")</f>
        <v xml:space="preserve">TU </v>
      </c>
      <c r="F13865" t="str">
        <f>T("TURISMOS       ")</f>
        <v xml:space="preserve">TURISMOS       </v>
      </c>
      <c r="G13865" t="str">
        <f>T("De 8 a 11,99 CABALLOS FISCALES                    ")</f>
        <v xml:space="preserve">De 8 a 11,99 CABALLOS FISCALES                    </v>
      </c>
      <c r="I13865">
        <v>2</v>
      </c>
    </row>
    <row r="13866" spans="1:9">
      <c r="A13866" t="str">
        <f>T("2018")</f>
        <v>2018</v>
      </c>
      <c r="B13866" t="str">
        <f>T("JURIDICO                                          ")</f>
        <v xml:space="preserve">JURIDICO                                          </v>
      </c>
      <c r="C13866" t="str">
        <f>T("SAN BLAS-CANILLEJAS ")</f>
        <v xml:space="preserve">SAN BLAS-CANILLEJAS </v>
      </c>
      <c r="D13866" t="str">
        <f>T("CANILLEJAS          ")</f>
        <v xml:space="preserve">CANILLEJAS          </v>
      </c>
      <c r="E13866" t="str">
        <f>T("TU ")</f>
        <v xml:space="preserve">TU </v>
      </c>
      <c r="F13866" t="str">
        <f>T("TURISMOS       ")</f>
        <v xml:space="preserve">TURISMOS       </v>
      </c>
      <c r="G13866" t="str">
        <f>T("De 12 a 15,99 CABALLOS FISCALES                   ")</f>
        <v xml:space="preserve">De 12 a 15,99 CABALLOS FISCALES                   </v>
      </c>
      <c r="I13866">
        <v>4</v>
      </c>
    </row>
    <row r="13867" spans="1:9">
      <c r="A13867" t="str">
        <f>T("2018")</f>
        <v>2018</v>
      </c>
      <c r="B13867" t="str">
        <f>T("JURIDICO                                          ")</f>
        <v xml:space="preserve">JURIDICO                                          </v>
      </c>
      <c r="C13867" t="str">
        <f>T("SAN BLAS-CANILLEJAS ")</f>
        <v xml:space="preserve">SAN BLAS-CANILLEJAS </v>
      </c>
      <c r="D13867" t="str">
        <f>T("CANILLEJAS          ")</f>
        <v xml:space="preserve">CANILLEJAS          </v>
      </c>
      <c r="E13867" t="str">
        <f>T("TU ")</f>
        <v xml:space="preserve">TU </v>
      </c>
      <c r="F13867" t="str">
        <f>T("TURISMOS       ")</f>
        <v xml:space="preserve">TURISMOS       </v>
      </c>
      <c r="G13867" t="str">
        <f>T("De 16 a 19,99 CABALLOS FISCALES                   ")</f>
        <v xml:space="preserve">De 16 a 19,99 CABALLOS FISCALES                   </v>
      </c>
      <c r="I13867">
        <v>1</v>
      </c>
    </row>
    <row r="13868" spans="1:9">
      <c r="A13868" t="str">
        <f>T("2018")</f>
        <v>2018</v>
      </c>
      <c r="B13868" t="str">
        <f>T("JURIDICO                                          ")</f>
        <v xml:space="preserve">JURIDICO                                          </v>
      </c>
      <c r="C13868" t="str">
        <f>T("SAN BLAS-CANILLEJAS ")</f>
        <v xml:space="preserve">SAN BLAS-CANILLEJAS </v>
      </c>
      <c r="D13868" t="str">
        <f>T("EL SALVADOR         ")</f>
        <v xml:space="preserve">EL SALVADOR         </v>
      </c>
      <c r="E13868" t="str">
        <f>T("TU ")</f>
        <v xml:space="preserve">TU </v>
      </c>
      <c r="F13868" t="str">
        <f>T("TURISMOS       ")</f>
        <v xml:space="preserve">TURISMOS       </v>
      </c>
      <c r="G13868" t="str">
        <f>T("De 8 a 11,99 CABALLOS FISCALES                    ")</f>
        <v xml:space="preserve">De 8 a 11,99 CABALLOS FISCALES                    </v>
      </c>
      <c r="I13868">
        <v>4</v>
      </c>
    </row>
    <row r="13869" spans="1:9">
      <c r="A13869" t="str">
        <f>T("2018")</f>
        <v>2018</v>
      </c>
      <c r="B13869" t="str">
        <f>T("JURIDICO                                          ")</f>
        <v xml:space="preserve">JURIDICO                                          </v>
      </c>
      <c r="C13869" t="str">
        <f>T("SAN BLAS-CANILLEJAS ")</f>
        <v xml:space="preserve">SAN BLAS-CANILLEJAS </v>
      </c>
      <c r="D13869" t="str">
        <f>T("EL SALVADOR         ")</f>
        <v xml:space="preserve">EL SALVADOR         </v>
      </c>
      <c r="E13869" t="str">
        <f>T("TU ")</f>
        <v xml:space="preserve">TU </v>
      </c>
      <c r="F13869" t="str">
        <f>T("TURISMOS       ")</f>
        <v xml:space="preserve">TURISMOS       </v>
      </c>
      <c r="G13869" t="str">
        <f>T("De 12 a 15,99 CABALLOS FISCALES                   ")</f>
        <v xml:space="preserve">De 12 a 15,99 CABALLOS FISCALES                   </v>
      </c>
      <c r="I13869">
        <v>2</v>
      </c>
    </row>
    <row r="13870" spans="1:9">
      <c r="A13870" t="str">
        <f>T("2018")</f>
        <v>2018</v>
      </c>
      <c r="B13870" t="str">
        <f>T("JURIDICO                                          ")</f>
        <v xml:space="preserve">JURIDICO                                          </v>
      </c>
      <c r="C13870" t="str">
        <f>T("SAN BLAS-CANILLEJAS ")</f>
        <v xml:space="preserve">SAN BLAS-CANILLEJAS </v>
      </c>
      <c r="D13870" t="str">
        <f>T("EL SALVADOR         ")</f>
        <v xml:space="preserve">EL SALVADOR         </v>
      </c>
      <c r="E13870" t="str">
        <f>T("TU ")</f>
        <v xml:space="preserve">TU </v>
      </c>
      <c r="F13870" t="str">
        <f>T("TURISMOS       ")</f>
        <v xml:space="preserve">TURISMOS       </v>
      </c>
      <c r="G13870" t="str">
        <f>T("De 16 a 19,99 CABALLOS FISCALES                   ")</f>
        <v xml:space="preserve">De 16 a 19,99 CABALLOS FISCALES                   </v>
      </c>
      <c r="I13870">
        <v>3</v>
      </c>
    </row>
    <row r="13871" spans="1:9">
      <c r="A13871" t="str">
        <f>T("2018")</f>
        <v>2018</v>
      </c>
      <c r="B13871" t="str">
        <f>T("FISICO                                            ")</f>
        <v xml:space="preserve">FISICO                                            </v>
      </c>
      <c r="C13871" t="str">
        <f>T("SAN BLAS-CANILLEJAS ")</f>
        <v xml:space="preserve">SAN BLAS-CANILLEJAS </v>
      </c>
      <c r="D13871" t="str">
        <f>T("ROSAS               ")</f>
        <v xml:space="preserve">ROSAS               </v>
      </c>
      <c r="E13871" t="str">
        <f>T("TU ")</f>
        <v xml:space="preserve">TU </v>
      </c>
      <c r="F13871" t="str">
        <f>T("TURISMOS       ")</f>
        <v xml:space="preserve">TURISMOS       </v>
      </c>
      <c r="G13871" t="str">
        <f>T("De 8 a 11,99 CABALLOS FISCALES                    ")</f>
        <v xml:space="preserve">De 8 a 11,99 CABALLOS FISCALES                    </v>
      </c>
      <c r="I13871">
        <v>2</v>
      </c>
    </row>
    <row r="13872" spans="1:9">
      <c r="A13872" t="str">
        <f>T("2018")</f>
        <v>2018</v>
      </c>
      <c r="B13872" t="str">
        <f>T("FISICO                                            ")</f>
        <v xml:space="preserve">FISICO                                            </v>
      </c>
      <c r="C13872" t="str">
        <f>T("SAN BLAS-CANILLEJAS ")</f>
        <v xml:space="preserve">SAN BLAS-CANILLEJAS </v>
      </c>
      <c r="D13872" t="str">
        <f>T("CANILLEJAS          ")</f>
        <v xml:space="preserve">CANILLEJAS          </v>
      </c>
      <c r="E13872" t="str">
        <f>T("TU ")</f>
        <v xml:space="preserve">TU </v>
      </c>
      <c r="F13872" t="str">
        <f>T("TURISMOS       ")</f>
        <v xml:space="preserve">TURISMOS       </v>
      </c>
      <c r="G13872" t="str">
        <f>T("De 16 a 19,99 CABALLOS FISCALES                   ")</f>
        <v xml:space="preserve">De 16 a 19,99 CABALLOS FISCALES                   </v>
      </c>
      <c r="I13872">
        <v>1</v>
      </c>
    </row>
    <row r="13873" spans="1:9">
      <c r="A13873" t="str">
        <f>T("2018")</f>
        <v>2018</v>
      </c>
      <c r="B13873" t="str">
        <f>T("FISICO                                            ")</f>
        <v xml:space="preserve">FISICO                                            </v>
      </c>
      <c r="C13873" t="str">
        <f>T("SIN DISTRITO        ")</f>
        <v xml:space="preserve">SIN DISTRITO        </v>
      </c>
      <c r="D13873" t="str">
        <f>T("SIN BARRIO          ")</f>
        <v xml:space="preserve">SIN BARRIO          </v>
      </c>
      <c r="E13873" t="str">
        <f>T("AU ")</f>
        <v xml:space="preserve">AU </v>
      </c>
      <c r="F13873" t="str">
        <f>T("AUTOBUSES      ")</f>
        <v xml:space="preserve">AUTOBUSES      </v>
      </c>
      <c r="G13873" t="str">
        <f>T("De 21 a 50 PLAZAS                                 ")</f>
        <v xml:space="preserve">De 21 a 50 PLAZAS                                 </v>
      </c>
      <c r="H13873" t="str">
        <f>T("DIESEL                                            ")</f>
        <v xml:space="preserve">DIESEL                                            </v>
      </c>
      <c r="I13873">
        <v>1</v>
      </c>
    </row>
    <row r="13874" spans="1:9">
      <c r="A13874" t="str">
        <f>T("2018")</f>
        <v>2018</v>
      </c>
      <c r="B13874" t="str">
        <f>T("FISICO                                            ")</f>
        <v xml:space="preserve">FISICO                                            </v>
      </c>
      <c r="C13874" t="str">
        <f>T("SIN DISTRITO        ")</f>
        <v xml:space="preserve">SIN DISTRITO        </v>
      </c>
      <c r="D13874" t="str">
        <f>T("SIN BARRIO          ")</f>
        <v xml:space="preserve">SIN BARRIO          </v>
      </c>
      <c r="E13874" t="str">
        <f>T("AU ")</f>
        <v xml:space="preserve">AU </v>
      </c>
      <c r="F13874" t="str">
        <f>T("AUTOBUSES      ")</f>
        <v xml:space="preserve">AUTOBUSES      </v>
      </c>
      <c r="G13874" t="str">
        <f>T("De 51 PLAZAS en adelante                          ")</f>
        <v xml:space="preserve">De 51 PLAZAS en adelante                          </v>
      </c>
      <c r="H13874" t="str">
        <f>T("DIESEL                                            ")</f>
        <v xml:space="preserve">DIESEL                                            </v>
      </c>
      <c r="I13874">
        <v>3</v>
      </c>
    </row>
    <row r="13875" spans="1:9">
      <c r="A13875" t="str">
        <f>T("2018")</f>
        <v>2018</v>
      </c>
      <c r="B13875" t="str">
        <f>T("JURIDICO                                          ")</f>
        <v xml:space="preserve">JURIDICO                                          </v>
      </c>
      <c r="C13875" t="str">
        <f>T("SIN DISTRITO        ")</f>
        <v xml:space="preserve">SIN DISTRITO        </v>
      </c>
      <c r="D13875" t="str">
        <f>T("SIN BARRIO          ")</f>
        <v xml:space="preserve">SIN BARRIO          </v>
      </c>
      <c r="E13875" t="str">
        <f>T("AU ")</f>
        <v xml:space="preserve">AU </v>
      </c>
      <c r="F13875" t="str">
        <f>T("AUTOBUSES      ")</f>
        <v xml:space="preserve">AUTOBUSES      </v>
      </c>
      <c r="G13875" t="str">
        <f>T("De menos de 21 PLAZAS                             ")</f>
        <v xml:space="preserve">De menos de 21 PLAZAS                             </v>
      </c>
      <c r="H13875" t="str">
        <f>T("DIESEL                                            ")</f>
        <v xml:space="preserve">DIESEL                                            </v>
      </c>
      <c r="I13875">
        <v>59</v>
      </c>
    </row>
    <row r="13876" spans="1:9">
      <c r="A13876" t="str">
        <f>T("2018")</f>
        <v>2018</v>
      </c>
      <c r="B13876" t="str">
        <f>T("JURIDICO                                          ")</f>
        <v xml:space="preserve">JURIDICO                                          </v>
      </c>
      <c r="C13876" t="str">
        <f>T("SIN DISTRITO        ")</f>
        <v xml:space="preserve">SIN DISTRITO        </v>
      </c>
      <c r="D13876" t="str">
        <f>T("SIN BARRIO          ")</f>
        <v xml:space="preserve">SIN BARRIO          </v>
      </c>
      <c r="E13876" t="str">
        <f>T("AU ")</f>
        <v xml:space="preserve">AU </v>
      </c>
      <c r="F13876" t="str">
        <f>T("AUTOBUSES      ")</f>
        <v xml:space="preserve">AUTOBUSES      </v>
      </c>
      <c r="G13876" t="str">
        <f>T("De 21 a 50 PLAZAS                                 ")</f>
        <v xml:space="preserve">De 21 a 50 PLAZAS                                 </v>
      </c>
      <c r="H13876" t="str">
        <f>T("DIESEL                                            ")</f>
        <v xml:space="preserve">DIESEL                                            </v>
      </c>
      <c r="I13876">
        <v>85</v>
      </c>
    </row>
    <row r="13877" spans="1:9">
      <c r="A13877" t="str">
        <f>T("2018")</f>
        <v>2018</v>
      </c>
      <c r="B13877" t="str">
        <f>T("JURIDICO                                          ")</f>
        <v xml:space="preserve">JURIDICO                                          </v>
      </c>
      <c r="C13877" t="str">
        <f>T("SIN DISTRITO        ")</f>
        <v xml:space="preserve">SIN DISTRITO        </v>
      </c>
      <c r="D13877" t="str">
        <f>T("SIN BARRIO          ")</f>
        <v xml:space="preserve">SIN BARRIO          </v>
      </c>
      <c r="E13877" t="str">
        <f>T("AU ")</f>
        <v xml:space="preserve">AU </v>
      </c>
      <c r="F13877" t="str">
        <f>T("AUTOBUSES      ")</f>
        <v xml:space="preserve">AUTOBUSES      </v>
      </c>
      <c r="G13877" t="str">
        <f>T("De 51 PLAZAS en adelante                          ")</f>
        <v xml:space="preserve">De 51 PLAZAS en adelante                          </v>
      </c>
      <c r="H13877" t="str">
        <f>T("DIESEL                                            ")</f>
        <v xml:space="preserve">DIESEL                                            </v>
      </c>
      <c r="I13877">
        <v>280</v>
      </c>
    </row>
    <row r="13878" spans="1:9">
      <c r="A13878" t="str">
        <f>T("2018")</f>
        <v>2018</v>
      </c>
      <c r="B13878" t="str">
        <f>T("JURIDICO                                          ")</f>
        <v xml:space="preserve">JURIDICO                                          </v>
      </c>
      <c r="C13878" t="str">
        <f>T("SIN DISTRITO        ")</f>
        <v xml:space="preserve">SIN DISTRITO        </v>
      </c>
      <c r="D13878" t="str">
        <f>T("SIN BARRIO          ")</f>
        <v xml:space="preserve">SIN BARRIO          </v>
      </c>
      <c r="E13878" t="str">
        <f>T("AU ")</f>
        <v xml:space="preserve">AU </v>
      </c>
      <c r="F13878" t="str">
        <f>T("AUTOBUSES      ")</f>
        <v xml:space="preserve">AUTOBUSES      </v>
      </c>
      <c r="G13878" t="str">
        <f>T("De 21 a 50 PLAZAS                                 ")</f>
        <v xml:space="preserve">De 21 a 50 PLAZAS                                 </v>
      </c>
      <c r="H13878" t="str">
        <f>T("ELÉCTRICO                                         ")</f>
        <v xml:space="preserve">ELÉCTRICO                                         </v>
      </c>
      <c r="I13878">
        <v>1</v>
      </c>
    </row>
    <row r="13879" spans="1:9">
      <c r="A13879" t="str">
        <f>T("2018")</f>
        <v>2018</v>
      </c>
      <c r="B13879" t="str">
        <f>T("JURIDICO                                          ")</f>
        <v xml:space="preserve">JURIDICO                                          </v>
      </c>
      <c r="C13879" t="str">
        <f>T("SIN DISTRITO        ")</f>
        <v xml:space="preserve">SIN DISTRITO        </v>
      </c>
      <c r="D13879" t="str">
        <f>T("SIN BARRIO          ")</f>
        <v xml:space="preserve">SIN BARRIO          </v>
      </c>
      <c r="E13879" t="str">
        <f>T("AU ")</f>
        <v xml:space="preserve">AU </v>
      </c>
      <c r="F13879" t="str">
        <f>T("AUTOBUSES      ")</f>
        <v xml:space="preserve">AUTOBUSES      </v>
      </c>
      <c r="G13879" t="str">
        <f>T("De menos de 21 PLAZAS                             ")</f>
        <v xml:space="preserve">De menos de 21 PLAZAS                             </v>
      </c>
      <c r="H13879" t="str">
        <f>T("GAS NATURAL COMPRIMIDO                            ")</f>
        <v xml:space="preserve">GAS NATURAL COMPRIMIDO                            </v>
      </c>
      <c r="I13879">
        <v>5</v>
      </c>
    </row>
    <row r="13880" spans="1:9">
      <c r="A13880" t="str">
        <f>T("2018")</f>
        <v>2018</v>
      </c>
      <c r="B13880" t="str">
        <f>T("JURIDICO                                          ")</f>
        <v xml:space="preserve">JURIDICO                                          </v>
      </c>
      <c r="C13880" t="str">
        <f>T("SIN DISTRITO        ")</f>
        <v xml:space="preserve">SIN DISTRITO        </v>
      </c>
      <c r="D13880" t="str">
        <f>T("SIN BARRIO          ")</f>
        <v xml:space="preserve">SIN BARRIO          </v>
      </c>
      <c r="E13880" t="str">
        <f>T("AU ")</f>
        <v xml:space="preserve">AU </v>
      </c>
      <c r="F13880" t="str">
        <f>T("AUTOBUSES      ")</f>
        <v xml:space="preserve">AUTOBUSES      </v>
      </c>
      <c r="G13880" t="str">
        <f>T("De 21 a 50 PLAZAS                                 ")</f>
        <v xml:space="preserve">De 21 a 50 PLAZAS                                 </v>
      </c>
      <c r="H13880" t="str">
        <f>T("GASOLINA                                          ")</f>
        <v xml:space="preserve">GASOLINA                                          </v>
      </c>
      <c r="I13880">
        <v>1</v>
      </c>
    </row>
    <row r="13881" spans="1:9">
      <c r="A13881" t="str">
        <f>T("2018")</f>
        <v>2018</v>
      </c>
      <c r="B13881" t="str">
        <f>T("JURIDICO                                          ")</f>
        <v xml:space="preserve">JURIDICO                                          </v>
      </c>
      <c r="C13881" t="str">
        <f>T("SIN DISTRITO        ")</f>
        <v xml:space="preserve">SIN DISTRITO        </v>
      </c>
      <c r="D13881" t="str">
        <f>T("SIN BARRIO          ")</f>
        <v xml:space="preserve">SIN BARRIO          </v>
      </c>
      <c r="E13881" t="str">
        <f>T("AU ")</f>
        <v xml:space="preserve">AU </v>
      </c>
      <c r="F13881" t="str">
        <f>T("AUTOBUSES      ")</f>
        <v xml:space="preserve">AUTOBUSES      </v>
      </c>
      <c r="G13881" t="str">
        <f>T("De 51 PLAZAS en adelante                          ")</f>
        <v xml:space="preserve">De 51 PLAZAS en adelante                          </v>
      </c>
      <c r="H13881" t="str">
        <f>T("GASOLINA                                          ")</f>
        <v xml:space="preserve">GASOLINA                                          </v>
      </c>
      <c r="I13881">
        <v>1</v>
      </c>
    </row>
    <row r="13882" spans="1:9">
      <c r="A13882" t="str">
        <f>T("2018")</f>
        <v>2018</v>
      </c>
      <c r="B13882" t="str">
        <f>T("JURIDICO                                          ")</f>
        <v xml:space="preserve">JURIDICO                                          </v>
      </c>
      <c r="C13882" t="str">
        <f>T("SIN DISTRITO        ")</f>
        <v xml:space="preserve">SIN DISTRITO        </v>
      </c>
      <c r="D13882" t="str">
        <f>T("SIN BARRIO          ")</f>
        <v xml:space="preserve">SIN BARRIO          </v>
      </c>
      <c r="E13882" t="str">
        <f>T("AU ")</f>
        <v xml:space="preserve">AU </v>
      </c>
      <c r="F13882" t="str">
        <f>T("AUTOBUSES      ")</f>
        <v xml:space="preserve">AUTOBUSES      </v>
      </c>
      <c r="G13882" t="str">
        <f>T("De 21 a 50 PLAZAS                                 ")</f>
        <v xml:space="preserve">De 21 a 50 PLAZAS                                 </v>
      </c>
      <c r="H13882" t="str">
        <f>T("HÍBRIDO                                           ")</f>
        <v xml:space="preserve">HÍBRIDO                                           </v>
      </c>
      <c r="I13882">
        <v>2</v>
      </c>
    </row>
    <row r="13883" spans="1:9">
      <c r="A13883" t="str">
        <f>T("2018")</f>
        <v>2018</v>
      </c>
      <c r="B13883" t="str">
        <f>T("JURIDICO                                          ")</f>
        <v xml:space="preserve">JURIDICO                                          </v>
      </c>
      <c r="C13883" t="str">
        <f>T("SIN DISTRITO        ")</f>
        <v xml:space="preserve">SIN DISTRITO        </v>
      </c>
      <c r="D13883" t="str">
        <f>T("SIN BARRIO          ")</f>
        <v xml:space="preserve">SIN BARRIO          </v>
      </c>
      <c r="E13883" t="str">
        <f>T("AU ")</f>
        <v xml:space="preserve">AU </v>
      </c>
      <c r="F13883" t="str">
        <f>T("AUTOBUSES      ")</f>
        <v xml:space="preserve">AUTOBUSES      </v>
      </c>
      <c r="G13883" t="str">
        <f>T("De 51 PLAZAS en adelante                          ")</f>
        <v xml:space="preserve">De 51 PLAZAS en adelante                          </v>
      </c>
      <c r="H13883" t="str">
        <f>T("HÍBRIDO                                           ")</f>
        <v xml:space="preserve">HÍBRIDO                                           </v>
      </c>
      <c r="I13883">
        <v>1</v>
      </c>
    </row>
    <row r="13884" spans="1:9">
      <c r="A13884" t="str">
        <f>T("2018")</f>
        <v>2018</v>
      </c>
      <c r="B13884" t="str">
        <f>T("JURIDICO                                          ")</f>
        <v xml:space="preserve">JURIDICO                                          </v>
      </c>
      <c r="C13884" t="str">
        <f>T("SIN DISTRITO        ")</f>
        <v xml:space="preserve">SIN DISTRITO        </v>
      </c>
      <c r="D13884" t="str">
        <f>T("SIN BARRIO          ")</f>
        <v xml:space="preserve">SIN BARRIO          </v>
      </c>
      <c r="E13884" t="str">
        <f>T("AU ")</f>
        <v xml:space="preserve">AU </v>
      </c>
      <c r="F13884" t="str">
        <f>T("AUTOBUSES      ")</f>
        <v xml:space="preserve">AUTOBUSES      </v>
      </c>
      <c r="G13884" t="str">
        <f>T("De menos de 21 PLAZAS                             ")</f>
        <v xml:space="preserve">De menos de 21 PLAZAS                             </v>
      </c>
      <c r="H13884" t="str">
        <f>T("OTROS                                             ")</f>
        <v xml:space="preserve">OTROS                                             </v>
      </c>
      <c r="I13884">
        <v>1</v>
      </c>
    </row>
    <row r="13885" spans="1:9">
      <c r="A13885" t="str">
        <f>T("2018")</f>
        <v>2018</v>
      </c>
      <c r="B13885" t="str">
        <f>T("JURIDICO                                          ")</f>
        <v xml:space="preserve">JURIDICO                                          </v>
      </c>
      <c r="C13885" t="str">
        <f>T("SIN DISTRITO        ")</f>
        <v xml:space="preserve">SIN DISTRITO        </v>
      </c>
      <c r="D13885" t="str">
        <f>T("SIN BARRIO          ")</f>
        <v xml:space="preserve">SIN BARRIO          </v>
      </c>
      <c r="E13885" t="str">
        <f>T("AU ")</f>
        <v xml:space="preserve">AU </v>
      </c>
      <c r="F13885" t="str">
        <f>T("AUTOBUSES      ")</f>
        <v xml:space="preserve">AUTOBUSES      </v>
      </c>
      <c r="G13885" t="str">
        <f>T("De 21 a 50 PLAZAS                                 ")</f>
        <v xml:space="preserve">De 21 a 50 PLAZAS                                 </v>
      </c>
      <c r="H13885" t="str">
        <f>T("OTROS                                             ")</f>
        <v xml:space="preserve">OTROS                                             </v>
      </c>
      <c r="I13885">
        <v>1</v>
      </c>
    </row>
    <row r="13886" spans="1:9">
      <c r="A13886" t="str">
        <f>T("2018")</f>
        <v>2018</v>
      </c>
      <c r="B13886" t="str">
        <f>T("FISICO                                            ")</f>
        <v xml:space="preserve">FISICO                                            </v>
      </c>
      <c r="C13886" t="str">
        <f>T("SIN DISTRITO        ")</f>
        <v xml:space="preserve">SIN DISTRITO        </v>
      </c>
      <c r="D13886" t="str">
        <f>T("SIN BARRIO          ")</f>
        <v xml:space="preserve">SIN BARRIO          </v>
      </c>
      <c r="E13886" t="str">
        <f>T("AU ")</f>
        <v xml:space="preserve">AU </v>
      </c>
      <c r="F13886" t="str">
        <f>T("AUTOBUSES      ")</f>
        <v xml:space="preserve">AUTOBUSES      </v>
      </c>
      <c r="G13886" t="str">
        <f>T("De 21 a 50 PLAZAS                                 ")</f>
        <v xml:space="preserve">De 21 a 50 PLAZAS                                 </v>
      </c>
      <c r="I13886">
        <v>1</v>
      </c>
    </row>
    <row r="13887" spans="1:9">
      <c r="A13887" t="str">
        <f>T("2018")</f>
        <v>2018</v>
      </c>
      <c r="B13887" t="str">
        <f>T("JURIDICO                                          ")</f>
        <v xml:space="preserve">JURIDICO                                          </v>
      </c>
      <c r="C13887" t="str">
        <f>T("SIN DISTRITO        ")</f>
        <v xml:space="preserve">SIN DISTRITO        </v>
      </c>
      <c r="D13887" t="str">
        <f>T("SIN BARRIO          ")</f>
        <v xml:space="preserve">SIN BARRIO          </v>
      </c>
      <c r="E13887" t="str">
        <f>T("AU ")</f>
        <v xml:space="preserve">AU </v>
      </c>
      <c r="F13887" t="str">
        <f>T("AUTOBUSES      ")</f>
        <v xml:space="preserve">AUTOBUSES      </v>
      </c>
      <c r="G13887" t="str">
        <f>T("De 51 PLAZAS en adelante                          ")</f>
        <v xml:space="preserve">De 51 PLAZAS en adelante                          </v>
      </c>
      <c r="I13887">
        <v>6</v>
      </c>
    </row>
    <row r="13888" spans="1:9">
      <c r="A13888" t="str">
        <f>T("2018")</f>
        <v>2018</v>
      </c>
      <c r="B13888" t="str">
        <f>T("Entidad sin personalidad jurídica (art. 35.4 LGT) ")</f>
        <v xml:space="preserve">Entidad sin personalidad jurídica (art. 35.4 LGT) </v>
      </c>
      <c r="C13888" t="str">
        <f>T("SIN DISTRITO        ")</f>
        <v xml:space="preserve">SIN DISTRITO        </v>
      </c>
      <c r="D13888" t="str">
        <f>T("SIN BARRIO          ")</f>
        <v xml:space="preserve">SIN BARRIO          </v>
      </c>
      <c r="E13888" t="str">
        <f>T("CA ")</f>
        <v xml:space="preserve">CA </v>
      </c>
      <c r="F13888" t="str">
        <f>T("CAMIONES       ")</f>
        <v xml:space="preserve">CAMIONES       </v>
      </c>
      <c r="G13888" t="str">
        <f>T("De menos de 1.000 KG DE CARGA ÚTIL                ")</f>
        <v xml:space="preserve">De menos de 1.000 KG DE CARGA ÚTIL                </v>
      </c>
      <c r="H13888" t="str">
        <f>T("DIESEL                                            ")</f>
        <v xml:space="preserve">DIESEL                                            </v>
      </c>
      <c r="I13888">
        <v>31</v>
      </c>
    </row>
    <row r="13889" spans="1:9">
      <c r="A13889" t="str">
        <f>T("2018")</f>
        <v>2018</v>
      </c>
      <c r="B13889" t="str">
        <f>T("Entidad sin personalidad jurídica (art. 35.4 LGT) ")</f>
        <v xml:space="preserve">Entidad sin personalidad jurídica (art. 35.4 LGT) </v>
      </c>
      <c r="C13889" t="str">
        <f>T("SIN DISTRITO        ")</f>
        <v xml:space="preserve">SIN DISTRITO        </v>
      </c>
      <c r="D13889" t="str">
        <f>T("SIN BARRIO          ")</f>
        <v xml:space="preserve">SIN BARRIO          </v>
      </c>
      <c r="E13889" t="str">
        <f>T("CA ")</f>
        <v xml:space="preserve">CA </v>
      </c>
      <c r="F13889" t="str">
        <f>T("CAMIONES       ")</f>
        <v xml:space="preserve">CAMIONES       </v>
      </c>
      <c r="G13889" t="str">
        <f>T("De 1.000 a 2.999 KG DE CARGA ÚTIL                 ")</f>
        <v xml:space="preserve">De 1.000 a 2.999 KG DE CARGA ÚTIL                 </v>
      </c>
      <c r="H13889" t="str">
        <f>T("DIESEL                                            ")</f>
        <v xml:space="preserve">DIESEL                                            </v>
      </c>
      <c r="I13889">
        <v>11</v>
      </c>
    </row>
    <row r="13890" spans="1:9">
      <c r="A13890" t="str">
        <f>T("2018")</f>
        <v>2018</v>
      </c>
      <c r="B13890" t="str">
        <f>T("Entidad sin personalidad jurídica (art. 35.4 LGT) ")</f>
        <v xml:space="preserve">Entidad sin personalidad jurídica (art. 35.4 LGT) </v>
      </c>
      <c r="C13890" t="str">
        <f>T("SIN DISTRITO        ")</f>
        <v xml:space="preserve">SIN DISTRITO        </v>
      </c>
      <c r="D13890" t="str">
        <f>T("SIN BARRIO          ")</f>
        <v xml:space="preserve">SIN BARRIO          </v>
      </c>
      <c r="E13890" t="str">
        <f>T("CA ")</f>
        <v xml:space="preserve">CA </v>
      </c>
      <c r="F13890" t="str">
        <f>T("CAMIONES       ")</f>
        <v xml:space="preserve">CAMIONES       </v>
      </c>
      <c r="G13890" t="str">
        <f>T("De 3.000 a 9.999 KG DE CARGA ÚTIL                 ")</f>
        <v xml:space="preserve">De 3.000 a 9.999 KG DE CARGA ÚTIL                 </v>
      </c>
      <c r="H13890" t="str">
        <f>T("DIESEL                                            ")</f>
        <v xml:space="preserve">DIESEL                                            </v>
      </c>
      <c r="I13890">
        <v>6</v>
      </c>
    </row>
    <row r="13891" spans="1:9">
      <c r="A13891" t="str">
        <f>T("2018")</f>
        <v>2018</v>
      </c>
      <c r="B13891" t="str">
        <f>T("Entidad sin personalidad jurídica (art. 35.4 LGT) ")</f>
        <v xml:space="preserve">Entidad sin personalidad jurídica (art. 35.4 LGT) </v>
      </c>
      <c r="C13891" t="str">
        <f>T("SIN DISTRITO        ")</f>
        <v xml:space="preserve">SIN DISTRITO        </v>
      </c>
      <c r="D13891" t="str">
        <f>T("SIN BARRIO          ")</f>
        <v xml:space="preserve">SIN BARRIO          </v>
      </c>
      <c r="E13891" t="str">
        <f>T("CA ")</f>
        <v xml:space="preserve">CA </v>
      </c>
      <c r="F13891" t="str">
        <f>T("CAMIONES       ")</f>
        <v xml:space="preserve">CAMIONES       </v>
      </c>
      <c r="G13891" t="str">
        <f>T("De 10.000 KG DE CARGA ÚTIL en adelante            ")</f>
        <v xml:space="preserve">De 10.000 KG DE CARGA ÚTIL en adelante            </v>
      </c>
      <c r="H13891" t="str">
        <f>T("DIESEL                                            ")</f>
        <v xml:space="preserve">DIESEL                                            </v>
      </c>
      <c r="I13891">
        <v>1</v>
      </c>
    </row>
    <row r="13892" spans="1:9">
      <c r="A13892" t="str">
        <f>T("2018")</f>
        <v>2018</v>
      </c>
      <c r="B13892" t="str">
        <f>T("FISICO                                            ")</f>
        <v xml:space="preserve">FISICO                                            </v>
      </c>
      <c r="C13892" t="str">
        <f>T("SIN DISTRITO        ")</f>
        <v xml:space="preserve">SIN DISTRITO        </v>
      </c>
      <c r="D13892" t="str">
        <f>T("SIN BARRIO          ")</f>
        <v xml:space="preserve">SIN BARRIO          </v>
      </c>
      <c r="E13892" t="str">
        <f>T("CA ")</f>
        <v xml:space="preserve">CA </v>
      </c>
      <c r="F13892" t="str">
        <f>T("CAMIONES       ")</f>
        <v xml:space="preserve">CAMIONES       </v>
      </c>
      <c r="G13892" t="str">
        <f>T("De menos de 1.000 KG DE CARGA ÚTIL                ")</f>
        <v xml:space="preserve">De menos de 1.000 KG DE CARGA ÚTIL                </v>
      </c>
      <c r="H13892" t="str">
        <f>T("DIESEL                                            ")</f>
        <v xml:space="preserve">DIESEL                                            </v>
      </c>
      <c r="I13892" s="1">
        <v>3782</v>
      </c>
    </row>
    <row r="13893" spans="1:9">
      <c r="A13893" t="str">
        <f>T("2018")</f>
        <v>2018</v>
      </c>
      <c r="B13893" t="str">
        <f>T("FISICO                                            ")</f>
        <v xml:space="preserve">FISICO                                            </v>
      </c>
      <c r="C13893" t="str">
        <f>T("SIN DISTRITO        ")</f>
        <v xml:space="preserve">SIN DISTRITO        </v>
      </c>
      <c r="D13893" t="str">
        <f>T("SIN BARRIO          ")</f>
        <v xml:space="preserve">SIN BARRIO          </v>
      </c>
      <c r="E13893" t="str">
        <f>T("CA ")</f>
        <v xml:space="preserve">CA </v>
      </c>
      <c r="F13893" t="str">
        <f>T("CAMIONES       ")</f>
        <v xml:space="preserve">CAMIONES       </v>
      </c>
      <c r="G13893" t="str">
        <f>T("De 1.000 a 2.999 KG DE CARGA ÚTIL                 ")</f>
        <v xml:space="preserve">De 1.000 a 2.999 KG DE CARGA ÚTIL                 </v>
      </c>
      <c r="H13893" t="str">
        <f>T("DIESEL                                            ")</f>
        <v xml:space="preserve">DIESEL                                            </v>
      </c>
      <c r="I13893" s="1">
        <v>1701</v>
      </c>
    </row>
    <row r="13894" spans="1:9">
      <c r="A13894" t="str">
        <f>T("2018")</f>
        <v>2018</v>
      </c>
      <c r="B13894" t="str">
        <f>T("FISICO                                            ")</f>
        <v xml:space="preserve">FISICO                                            </v>
      </c>
      <c r="C13894" t="str">
        <f>T("SIN DISTRITO        ")</f>
        <v xml:space="preserve">SIN DISTRITO        </v>
      </c>
      <c r="D13894" t="str">
        <f>T("SIN BARRIO          ")</f>
        <v xml:space="preserve">SIN BARRIO          </v>
      </c>
      <c r="E13894" t="str">
        <f>T("CA ")</f>
        <v xml:space="preserve">CA </v>
      </c>
      <c r="F13894" t="str">
        <f>T("CAMIONES       ")</f>
        <v xml:space="preserve">CAMIONES       </v>
      </c>
      <c r="G13894" t="str">
        <f>T("De 3.000 a 9.999 KG DE CARGA ÚTIL                 ")</f>
        <v xml:space="preserve">De 3.000 a 9.999 KG DE CARGA ÚTIL                 </v>
      </c>
      <c r="H13894" t="str">
        <f>T("DIESEL                                            ")</f>
        <v xml:space="preserve">DIESEL                                            </v>
      </c>
      <c r="I13894">
        <v>105</v>
      </c>
    </row>
    <row r="13895" spans="1:9">
      <c r="A13895" t="str">
        <f>T("2018")</f>
        <v>2018</v>
      </c>
      <c r="B13895" t="str">
        <f>T("FISICO                                            ")</f>
        <v xml:space="preserve">FISICO                                            </v>
      </c>
      <c r="C13895" t="str">
        <f>T("SIN DISTRITO        ")</f>
        <v xml:space="preserve">SIN DISTRITO        </v>
      </c>
      <c r="D13895" t="str">
        <f>T("SIN BARRIO          ")</f>
        <v xml:space="preserve">SIN BARRIO          </v>
      </c>
      <c r="E13895" t="str">
        <f>T("CA ")</f>
        <v xml:space="preserve">CA </v>
      </c>
      <c r="F13895" t="str">
        <f>T("CAMIONES       ")</f>
        <v xml:space="preserve">CAMIONES       </v>
      </c>
      <c r="G13895" t="str">
        <f>T("De 10.000 KG DE CARGA ÚTIL en adelante            ")</f>
        <v xml:space="preserve">De 10.000 KG DE CARGA ÚTIL en adelante            </v>
      </c>
      <c r="H13895" t="str">
        <f>T("DIESEL                                            ")</f>
        <v xml:space="preserve">DIESEL                                            </v>
      </c>
      <c r="I13895">
        <v>32</v>
      </c>
    </row>
    <row r="13896" spans="1:9">
      <c r="A13896" t="str">
        <f>T("2018")</f>
        <v>2018</v>
      </c>
      <c r="B13896" t="str">
        <f>T("JURIDICO                                          ")</f>
        <v xml:space="preserve">JURIDICO                                          </v>
      </c>
      <c r="C13896" t="str">
        <f>T("SIN DISTRITO        ")</f>
        <v xml:space="preserve">SIN DISTRITO        </v>
      </c>
      <c r="D13896" t="str">
        <f>T("SIN BARRIO          ")</f>
        <v xml:space="preserve">SIN BARRIO          </v>
      </c>
      <c r="E13896" t="str">
        <f>T("CA ")</f>
        <v xml:space="preserve">CA </v>
      </c>
      <c r="F13896" t="str">
        <f>T("CAMIONES       ")</f>
        <v xml:space="preserve">CAMIONES       </v>
      </c>
      <c r="G13896" t="str">
        <f>T("De menos de 1.000 KG DE CARGA ÚTIL                ")</f>
        <v xml:space="preserve">De menos de 1.000 KG DE CARGA ÚTIL                </v>
      </c>
      <c r="H13896" t="str">
        <f>T("DIESEL                                            ")</f>
        <v xml:space="preserve">DIESEL                                            </v>
      </c>
      <c r="I13896" s="1">
        <v>3960</v>
      </c>
    </row>
    <row r="13897" spans="1:9">
      <c r="A13897" t="str">
        <f>T("2018")</f>
        <v>2018</v>
      </c>
      <c r="B13897" t="str">
        <f>T("JURIDICO                                          ")</f>
        <v xml:space="preserve">JURIDICO                                          </v>
      </c>
      <c r="C13897" t="str">
        <f>T("SIN DISTRITO        ")</f>
        <v xml:space="preserve">SIN DISTRITO        </v>
      </c>
      <c r="D13897" t="str">
        <f>T("SIN BARRIO          ")</f>
        <v xml:space="preserve">SIN BARRIO          </v>
      </c>
      <c r="E13897" t="str">
        <f>T("CA ")</f>
        <v xml:space="preserve">CA </v>
      </c>
      <c r="F13897" t="str">
        <f>T("CAMIONES       ")</f>
        <v xml:space="preserve">CAMIONES       </v>
      </c>
      <c r="G13897" t="str">
        <f>T("De 1.000 a 2.999 KG DE CARGA ÚTIL                 ")</f>
        <v xml:space="preserve">De 1.000 a 2.999 KG DE CARGA ÚTIL                 </v>
      </c>
      <c r="H13897" t="str">
        <f>T("DIESEL                                            ")</f>
        <v xml:space="preserve">DIESEL                                            </v>
      </c>
      <c r="I13897" s="1">
        <v>2197</v>
      </c>
    </row>
    <row r="13898" spans="1:9">
      <c r="A13898" t="str">
        <f>T("2018")</f>
        <v>2018</v>
      </c>
      <c r="B13898" t="str">
        <f>T("JURIDICO                                          ")</f>
        <v xml:space="preserve">JURIDICO                                          </v>
      </c>
      <c r="C13898" t="str">
        <f>T("SIN DISTRITO        ")</f>
        <v xml:space="preserve">SIN DISTRITO        </v>
      </c>
      <c r="D13898" t="str">
        <f>T("SIN BARRIO          ")</f>
        <v xml:space="preserve">SIN BARRIO          </v>
      </c>
      <c r="E13898" t="str">
        <f>T("CA ")</f>
        <v xml:space="preserve">CA </v>
      </c>
      <c r="F13898" t="str">
        <f>T("CAMIONES       ")</f>
        <v xml:space="preserve">CAMIONES       </v>
      </c>
      <c r="G13898" t="str">
        <f>T("De 3.000 a 9.999 KG DE CARGA ÚTIL                 ")</f>
        <v xml:space="preserve">De 3.000 a 9.999 KG DE CARGA ÚTIL                 </v>
      </c>
      <c r="H13898" t="str">
        <f>T("DIESEL                                            ")</f>
        <v xml:space="preserve">DIESEL                                            </v>
      </c>
      <c r="I13898">
        <v>742</v>
      </c>
    </row>
    <row r="13899" spans="1:9">
      <c r="A13899" t="str">
        <f>T("2018")</f>
        <v>2018</v>
      </c>
      <c r="B13899" t="str">
        <f>T("JURIDICO                                          ")</f>
        <v xml:space="preserve">JURIDICO                                          </v>
      </c>
      <c r="C13899" t="str">
        <f>T("SIN DISTRITO        ")</f>
        <v xml:space="preserve">SIN DISTRITO        </v>
      </c>
      <c r="D13899" t="str">
        <f>T("SIN BARRIO          ")</f>
        <v xml:space="preserve">SIN BARRIO          </v>
      </c>
      <c r="E13899" t="str">
        <f>T("CA ")</f>
        <v xml:space="preserve">CA </v>
      </c>
      <c r="F13899" t="str">
        <f>T("CAMIONES       ")</f>
        <v xml:space="preserve">CAMIONES       </v>
      </c>
      <c r="G13899" t="str">
        <f>T("De 10.000 KG DE CARGA ÚTIL en adelante            ")</f>
        <v xml:space="preserve">De 10.000 KG DE CARGA ÚTIL en adelante            </v>
      </c>
      <c r="H13899" t="str">
        <f>T("DIESEL                                            ")</f>
        <v xml:space="preserve">DIESEL                                            </v>
      </c>
      <c r="I13899">
        <v>257</v>
      </c>
    </row>
    <row r="13900" spans="1:9">
      <c r="A13900" t="str">
        <f>T("2018")</f>
        <v>2018</v>
      </c>
      <c r="B13900" t="str">
        <f>T("FISICO                                            ")</f>
        <v xml:space="preserve">FISICO                                            </v>
      </c>
      <c r="C13900" t="str">
        <f>T("SIN DISTRITO        ")</f>
        <v xml:space="preserve">SIN DISTRITO        </v>
      </c>
      <c r="D13900" t="str">
        <f>T("SIN BARRIO          ")</f>
        <v xml:space="preserve">SIN BARRIO          </v>
      </c>
      <c r="E13900" t="str">
        <f>T("CA ")</f>
        <v xml:space="preserve">CA </v>
      </c>
      <c r="F13900" t="str">
        <f>T("CAMIONES       ")</f>
        <v xml:space="preserve">CAMIONES       </v>
      </c>
      <c r="G13900" t="str">
        <f>T("De menos de 1.000 KG DE CARGA ÚTIL                ")</f>
        <v xml:space="preserve">De menos de 1.000 KG DE CARGA ÚTIL                </v>
      </c>
      <c r="H13900" t="str">
        <f>T("ELÉCTRICO                                         ")</f>
        <v xml:space="preserve">ELÉCTRICO                                         </v>
      </c>
      <c r="I13900">
        <v>3</v>
      </c>
    </row>
    <row r="13901" spans="1:9">
      <c r="A13901" t="str">
        <f>T("2018")</f>
        <v>2018</v>
      </c>
      <c r="B13901" t="str">
        <f>T("JURIDICO                                          ")</f>
        <v xml:space="preserve">JURIDICO                                          </v>
      </c>
      <c r="C13901" t="str">
        <f>T("SIN DISTRITO        ")</f>
        <v xml:space="preserve">SIN DISTRITO        </v>
      </c>
      <c r="D13901" t="str">
        <f>T("SIN BARRIO          ")</f>
        <v xml:space="preserve">SIN BARRIO          </v>
      </c>
      <c r="E13901" t="str">
        <f>T("CA ")</f>
        <v xml:space="preserve">CA </v>
      </c>
      <c r="F13901" t="str">
        <f>T("CAMIONES       ")</f>
        <v xml:space="preserve">CAMIONES       </v>
      </c>
      <c r="G13901" t="str">
        <f>T("De menos de 1.000 KG DE CARGA ÚTIL                ")</f>
        <v xml:space="preserve">De menos de 1.000 KG DE CARGA ÚTIL                </v>
      </c>
      <c r="H13901" t="str">
        <f>T("ELÉCTRICO                                         ")</f>
        <v xml:space="preserve">ELÉCTRICO                                         </v>
      </c>
      <c r="I13901">
        <v>28</v>
      </c>
    </row>
    <row r="13902" spans="1:9">
      <c r="A13902" t="str">
        <f>T("2018")</f>
        <v>2018</v>
      </c>
      <c r="B13902" t="str">
        <f>T("JURIDICO                                          ")</f>
        <v xml:space="preserve">JURIDICO                                          </v>
      </c>
      <c r="C13902" t="str">
        <f>T("SIN DISTRITO        ")</f>
        <v xml:space="preserve">SIN DISTRITO        </v>
      </c>
      <c r="D13902" t="str">
        <f>T("SIN BARRIO          ")</f>
        <v xml:space="preserve">SIN BARRIO          </v>
      </c>
      <c r="E13902" t="str">
        <f>T("CA ")</f>
        <v xml:space="preserve">CA </v>
      </c>
      <c r="F13902" t="str">
        <f>T("CAMIONES       ")</f>
        <v xml:space="preserve">CAMIONES       </v>
      </c>
      <c r="G13902" t="str">
        <f>T("De 10.000 KG DE CARGA ÚTIL en adelante            ")</f>
        <v xml:space="preserve">De 10.000 KG DE CARGA ÚTIL en adelante            </v>
      </c>
      <c r="H13902" t="str">
        <f>T("ELÉCTRICO                                         ")</f>
        <v xml:space="preserve">ELÉCTRICO                                         </v>
      </c>
      <c r="I13902">
        <v>1</v>
      </c>
    </row>
    <row r="13903" spans="1:9">
      <c r="A13903" t="str">
        <f>T("2018")</f>
        <v>2018</v>
      </c>
      <c r="B13903" t="str">
        <f>T("FISICO                                            ")</f>
        <v xml:space="preserve">FISICO                                            </v>
      </c>
      <c r="C13903" t="str">
        <f>T("SIN DISTRITO        ")</f>
        <v xml:space="preserve">SIN DISTRITO        </v>
      </c>
      <c r="D13903" t="str">
        <f>T("SIN BARRIO          ")</f>
        <v xml:space="preserve">SIN BARRIO          </v>
      </c>
      <c r="E13903" t="str">
        <f>T("CA ")</f>
        <v xml:space="preserve">CA </v>
      </c>
      <c r="F13903" t="str">
        <f>T("CAMIONES       ")</f>
        <v xml:space="preserve">CAMIONES       </v>
      </c>
      <c r="G13903" t="str">
        <f>T("De menos de 1.000 KG DE CARGA ÚTIL                ")</f>
        <v xml:space="preserve">De menos de 1.000 KG DE CARGA ÚTIL                </v>
      </c>
      <c r="H13903" t="str">
        <f>T("GAS LICUADO DE PETROLEO                           ")</f>
        <v xml:space="preserve">GAS LICUADO DE PETROLEO                           </v>
      </c>
      <c r="I13903">
        <v>4</v>
      </c>
    </row>
    <row r="13904" spans="1:9">
      <c r="A13904" t="str">
        <f>T("2018")</f>
        <v>2018</v>
      </c>
      <c r="B13904" t="str">
        <f>T("JURIDICO                                          ")</f>
        <v xml:space="preserve">JURIDICO                                          </v>
      </c>
      <c r="C13904" t="str">
        <f>T("SIN DISTRITO        ")</f>
        <v xml:space="preserve">SIN DISTRITO        </v>
      </c>
      <c r="D13904" t="str">
        <f>T("SIN BARRIO          ")</f>
        <v xml:space="preserve">SIN BARRIO          </v>
      </c>
      <c r="E13904" t="str">
        <f>T("CA ")</f>
        <v xml:space="preserve">CA </v>
      </c>
      <c r="F13904" t="str">
        <f>T("CAMIONES       ")</f>
        <v xml:space="preserve">CAMIONES       </v>
      </c>
      <c r="G13904" t="str">
        <f>T("De menos de 1.000 KG DE CARGA ÚTIL                ")</f>
        <v xml:space="preserve">De menos de 1.000 KG DE CARGA ÚTIL                </v>
      </c>
      <c r="H13904" t="str">
        <f>T("GAS LICUADO DE PETROLEO                           ")</f>
        <v xml:space="preserve">GAS LICUADO DE PETROLEO                           </v>
      </c>
      <c r="I13904">
        <v>19</v>
      </c>
    </row>
    <row r="13905" spans="1:9">
      <c r="A13905" t="str">
        <f>T("2018")</f>
        <v>2018</v>
      </c>
      <c r="B13905" t="str">
        <f>T("FISICO                                            ")</f>
        <v xml:space="preserve">FISICO                                            </v>
      </c>
      <c r="C13905" t="str">
        <f>T("SIN DISTRITO        ")</f>
        <v xml:space="preserve">SIN DISTRITO        </v>
      </c>
      <c r="D13905" t="str">
        <f>T("SIN BARRIO          ")</f>
        <v xml:space="preserve">SIN BARRIO          </v>
      </c>
      <c r="E13905" t="str">
        <f>T("CA ")</f>
        <v xml:space="preserve">CA </v>
      </c>
      <c r="F13905" t="str">
        <f>T("CAMIONES       ")</f>
        <v xml:space="preserve">CAMIONES       </v>
      </c>
      <c r="G13905" t="str">
        <f>T("De menos de 1.000 KG DE CARGA ÚTIL                ")</f>
        <v xml:space="preserve">De menos de 1.000 KG DE CARGA ÚTIL                </v>
      </c>
      <c r="H13905" t="str">
        <f>T("GAS NATURAL COMPRIMIDO                            ")</f>
        <v xml:space="preserve">GAS NATURAL COMPRIMIDO                            </v>
      </c>
      <c r="I13905">
        <v>1</v>
      </c>
    </row>
    <row r="13906" spans="1:9">
      <c r="A13906" t="str">
        <f>T("2018")</f>
        <v>2018</v>
      </c>
      <c r="B13906" t="str">
        <f>T("JURIDICO                                          ")</f>
        <v xml:space="preserve">JURIDICO                                          </v>
      </c>
      <c r="C13906" t="str">
        <f>T("SIN DISTRITO        ")</f>
        <v xml:space="preserve">SIN DISTRITO        </v>
      </c>
      <c r="D13906" t="str">
        <f>T("SIN BARRIO          ")</f>
        <v xml:space="preserve">SIN BARRIO          </v>
      </c>
      <c r="E13906" t="str">
        <f>T("CA ")</f>
        <v xml:space="preserve">CA </v>
      </c>
      <c r="F13906" t="str">
        <f>T("CAMIONES       ")</f>
        <v xml:space="preserve">CAMIONES       </v>
      </c>
      <c r="G13906" t="str">
        <f>T("De menos de 1.000 KG DE CARGA ÚTIL                ")</f>
        <v xml:space="preserve">De menos de 1.000 KG DE CARGA ÚTIL                </v>
      </c>
      <c r="H13906" t="str">
        <f>T("GAS NATURAL COMPRIMIDO                            ")</f>
        <v xml:space="preserve">GAS NATURAL COMPRIMIDO                            </v>
      </c>
      <c r="I13906">
        <v>3</v>
      </c>
    </row>
    <row r="13907" spans="1:9">
      <c r="A13907" t="str">
        <f>T("2018")</f>
        <v>2018</v>
      </c>
      <c r="B13907" t="str">
        <f>T("JURIDICO                                          ")</f>
        <v xml:space="preserve">JURIDICO                                          </v>
      </c>
      <c r="C13907" t="str">
        <f>T("SIN DISTRITO        ")</f>
        <v xml:space="preserve">SIN DISTRITO        </v>
      </c>
      <c r="D13907" t="str">
        <f>T("SIN BARRIO          ")</f>
        <v xml:space="preserve">SIN BARRIO          </v>
      </c>
      <c r="E13907" t="str">
        <f>T("CA ")</f>
        <v xml:space="preserve">CA </v>
      </c>
      <c r="F13907" t="str">
        <f>T("CAMIONES       ")</f>
        <v xml:space="preserve">CAMIONES       </v>
      </c>
      <c r="G13907" t="str">
        <f>T("De 1.000 a 2.999 KG DE CARGA ÚTIL                 ")</f>
        <v xml:space="preserve">De 1.000 a 2.999 KG DE CARGA ÚTIL                 </v>
      </c>
      <c r="H13907" t="str">
        <f>T("GAS NATURAL COMPRIMIDO                            ")</f>
        <v xml:space="preserve">GAS NATURAL COMPRIMIDO                            </v>
      </c>
      <c r="I13907">
        <v>10</v>
      </c>
    </row>
    <row r="13908" spans="1:9">
      <c r="A13908" t="str">
        <f>T("2018")</f>
        <v>2018</v>
      </c>
      <c r="B13908" t="str">
        <f>T("JURIDICO                                          ")</f>
        <v xml:space="preserve">JURIDICO                                          </v>
      </c>
      <c r="C13908" t="str">
        <f>T("SIN DISTRITO        ")</f>
        <v xml:space="preserve">SIN DISTRITO        </v>
      </c>
      <c r="D13908" t="str">
        <f>T("SIN BARRIO          ")</f>
        <v xml:space="preserve">SIN BARRIO          </v>
      </c>
      <c r="E13908" t="str">
        <f>T("CA ")</f>
        <v xml:space="preserve">CA </v>
      </c>
      <c r="F13908" t="str">
        <f>T("CAMIONES       ")</f>
        <v xml:space="preserve">CAMIONES       </v>
      </c>
      <c r="G13908" t="str">
        <f>T("De 3.000 a 9.999 KG DE CARGA ÚTIL                 ")</f>
        <v xml:space="preserve">De 3.000 a 9.999 KG DE CARGA ÚTIL                 </v>
      </c>
      <c r="H13908" t="str">
        <f>T("GAS NATURAL COMPRIMIDO                            ")</f>
        <v xml:space="preserve">GAS NATURAL COMPRIMIDO                            </v>
      </c>
      <c r="I13908">
        <v>99</v>
      </c>
    </row>
    <row r="13909" spans="1:9">
      <c r="A13909" t="str">
        <f>T("2018")</f>
        <v>2018</v>
      </c>
      <c r="B13909" t="str">
        <f>T("JURIDICO                                          ")</f>
        <v xml:space="preserve">JURIDICO                                          </v>
      </c>
      <c r="C13909" t="str">
        <f>T("SIN DISTRITO        ")</f>
        <v xml:space="preserve">SIN DISTRITO        </v>
      </c>
      <c r="D13909" t="str">
        <f>T("SIN BARRIO          ")</f>
        <v xml:space="preserve">SIN BARRIO          </v>
      </c>
      <c r="E13909" t="str">
        <f>T("CA ")</f>
        <v xml:space="preserve">CA </v>
      </c>
      <c r="F13909" t="str">
        <f>T("CAMIONES       ")</f>
        <v xml:space="preserve">CAMIONES       </v>
      </c>
      <c r="G13909" t="str">
        <f>T("De 10.000 KG DE CARGA ÚTIL en adelante            ")</f>
        <v xml:space="preserve">De 10.000 KG DE CARGA ÚTIL en adelante            </v>
      </c>
      <c r="H13909" t="str">
        <f>T("GAS NATURAL COMPRIMIDO                            ")</f>
        <v xml:space="preserve">GAS NATURAL COMPRIMIDO                            </v>
      </c>
      <c r="I13909">
        <v>80</v>
      </c>
    </row>
    <row r="13910" spans="1:9">
      <c r="A13910" t="str">
        <f>T("2018")</f>
        <v>2018</v>
      </c>
      <c r="B13910" t="str">
        <f>T("JURIDICO                                          ")</f>
        <v xml:space="preserve">JURIDICO                                          </v>
      </c>
      <c r="C13910" t="str">
        <f>T("SIN DISTRITO        ")</f>
        <v xml:space="preserve">SIN DISTRITO        </v>
      </c>
      <c r="D13910" t="str">
        <f>T("SIN BARRIO          ")</f>
        <v xml:space="preserve">SIN BARRIO          </v>
      </c>
      <c r="E13910" t="str">
        <f>T("CA ")</f>
        <v xml:space="preserve">CA </v>
      </c>
      <c r="F13910" t="str">
        <f>T("CAMIONES       ")</f>
        <v xml:space="preserve">CAMIONES       </v>
      </c>
      <c r="G13910" t="str">
        <f>T("De menos de 1.000 KG DE CARGA ÚTIL                ")</f>
        <v xml:space="preserve">De menos de 1.000 KG DE CARGA ÚTIL                </v>
      </c>
      <c r="H13910" t="str">
        <f>T("GAS NATURAL LICUADO                               ")</f>
        <v xml:space="preserve">GAS NATURAL LICUADO                               </v>
      </c>
      <c r="I13910">
        <v>2</v>
      </c>
    </row>
    <row r="13911" spans="1:9">
      <c r="A13911" t="str">
        <f>T("2018")</f>
        <v>2018</v>
      </c>
      <c r="B13911" t="str">
        <f>T("Entidad sin personalidad jurídica (art. 35.4 LGT) ")</f>
        <v xml:space="preserve">Entidad sin personalidad jurídica (art. 35.4 LGT) </v>
      </c>
      <c r="C13911" t="str">
        <f>T("SIN DISTRITO        ")</f>
        <v xml:space="preserve">SIN DISTRITO        </v>
      </c>
      <c r="D13911" t="str">
        <f>T("SIN BARRIO          ")</f>
        <v xml:space="preserve">SIN BARRIO          </v>
      </c>
      <c r="E13911" t="str">
        <f>T("CA ")</f>
        <v xml:space="preserve">CA </v>
      </c>
      <c r="F13911" t="str">
        <f>T("CAMIONES       ")</f>
        <v xml:space="preserve">CAMIONES       </v>
      </c>
      <c r="G13911" t="str">
        <f>T("De 1.000 a 2.999 KG DE CARGA ÚTIL                 ")</f>
        <v xml:space="preserve">De 1.000 a 2.999 KG DE CARGA ÚTIL                 </v>
      </c>
      <c r="H13911" t="str">
        <f>T("GASOLINA                                          ")</f>
        <v xml:space="preserve">GASOLINA                                          </v>
      </c>
      <c r="I13911">
        <v>1</v>
      </c>
    </row>
    <row r="13912" spans="1:9">
      <c r="A13912" t="str">
        <f>T("2018")</f>
        <v>2018</v>
      </c>
      <c r="B13912" t="str">
        <f>T("FISICO                                            ")</f>
        <v xml:space="preserve">FISICO                                            </v>
      </c>
      <c r="C13912" t="str">
        <f>T("SIN DISTRITO        ")</f>
        <v xml:space="preserve">SIN DISTRITO        </v>
      </c>
      <c r="D13912" t="str">
        <f>T("SIN BARRIO          ")</f>
        <v xml:space="preserve">SIN BARRIO          </v>
      </c>
      <c r="E13912" t="str">
        <f>T("CA ")</f>
        <v xml:space="preserve">CA </v>
      </c>
      <c r="F13912" t="str">
        <f>T("CAMIONES       ")</f>
        <v xml:space="preserve">CAMIONES       </v>
      </c>
      <c r="G13912" t="str">
        <f>T("De menos de 1.000 KG DE CARGA ÚTIL                ")</f>
        <v xml:space="preserve">De menos de 1.000 KG DE CARGA ÚTIL                </v>
      </c>
      <c r="H13912" t="str">
        <f>T("GASOLINA                                          ")</f>
        <v xml:space="preserve">GASOLINA                                          </v>
      </c>
      <c r="I13912">
        <v>277</v>
      </c>
    </row>
    <row r="13913" spans="1:9">
      <c r="A13913" t="str">
        <f>T("2018")</f>
        <v>2018</v>
      </c>
      <c r="B13913" t="str">
        <f>T("FISICO                                            ")</f>
        <v xml:space="preserve">FISICO                                            </v>
      </c>
      <c r="C13913" t="str">
        <f>T("SIN DISTRITO        ")</f>
        <v xml:space="preserve">SIN DISTRITO        </v>
      </c>
      <c r="D13913" t="str">
        <f>T("SIN BARRIO          ")</f>
        <v xml:space="preserve">SIN BARRIO          </v>
      </c>
      <c r="E13913" t="str">
        <f>T("CA ")</f>
        <v xml:space="preserve">CA </v>
      </c>
      <c r="F13913" t="str">
        <f>T("CAMIONES       ")</f>
        <v xml:space="preserve">CAMIONES       </v>
      </c>
      <c r="G13913" t="str">
        <f>T("De 1.000 a 2.999 KG DE CARGA ÚTIL                 ")</f>
        <v xml:space="preserve">De 1.000 a 2.999 KG DE CARGA ÚTIL                 </v>
      </c>
      <c r="H13913" t="str">
        <f>T("GASOLINA                                          ")</f>
        <v xml:space="preserve">GASOLINA                                          </v>
      </c>
      <c r="I13913">
        <v>14</v>
      </c>
    </row>
    <row r="13914" spans="1:9">
      <c r="A13914" t="str">
        <f>T("2018")</f>
        <v>2018</v>
      </c>
      <c r="B13914" t="str">
        <f>T("JURIDICO                                          ")</f>
        <v xml:space="preserve">JURIDICO                                          </v>
      </c>
      <c r="C13914" t="str">
        <f>T("SIN DISTRITO        ")</f>
        <v xml:space="preserve">SIN DISTRITO        </v>
      </c>
      <c r="D13914" t="str">
        <f>T("SIN BARRIO          ")</f>
        <v xml:space="preserve">SIN BARRIO          </v>
      </c>
      <c r="E13914" t="str">
        <f>T("CA ")</f>
        <v xml:space="preserve">CA </v>
      </c>
      <c r="F13914" t="str">
        <f>T("CAMIONES       ")</f>
        <v xml:space="preserve">CAMIONES       </v>
      </c>
      <c r="G13914" t="str">
        <f>T("De menos de 1.000 KG DE CARGA ÚTIL                ")</f>
        <v xml:space="preserve">De menos de 1.000 KG DE CARGA ÚTIL                </v>
      </c>
      <c r="H13914" t="str">
        <f>T("GASOLINA                                          ")</f>
        <v xml:space="preserve">GASOLINA                                          </v>
      </c>
      <c r="I13914">
        <v>95</v>
      </c>
    </row>
    <row r="13915" spans="1:9">
      <c r="A13915" t="str">
        <f>T("2018")</f>
        <v>2018</v>
      </c>
      <c r="B13915" t="str">
        <f>T("JURIDICO                                          ")</f>
        <v xml:space="preserve">JURIDICO                                          </v>
      </c>
      <c r="C13915" t="str">
        <f>T("SIN DISTRITO        ")</f>
        <v xml:space="preserve">SIN DISTRITO        </v>
      </c>
      <c r="D13915" t="str">
        <f>T("SIN BARRIO          ")</f>
        <v xml:space="preserve">SIN BARRIO          </v>
      </c>
      <c r="E13915" t="str">
        <f>T("CA ")</f>
        <v xml:space="preserve">CA </v>
      </c>
      <c r="F13915" t="str">
        <f>T("CAMIONES       ")</f>
        <v xml:space="preserve">CAMIONES       </v>
      </c>
      <c r="G13915" t="str">
        <f>T("De 1.000 a 2.999 KG DE CARGA ÚTIL                 ")</f>
        <v xml:space="preserve">De 1.000 a 2.999 KG DE CARGA ÚTIL                 </v>
      </c>
      <c r="H13915" t="str">
        <f>T("GASOLINA                                          ")</f>
        <v xml:space="preserve">GASOLINA                                          </v>
      </c>
      <c r="I13915">
        <v>13</v>
      </c>
    </row>
    <row r="13916" spans="1:9">
      <c r="A13916" t="str">
        <f>T("2018")</f>
        <v>2018</v>
      </c>
      <c r="B13916" t="str">
        <f>T("JURIDICO                                          ")</f>
        <v xml:space="preserve">JURIDICO                                          </v>
      </c>
      <c r="C13916" t="str">
        <f>T("SIN DISTRITO        ")</f>
        <v xml:space="preserve">SIN DISTRITO        </v>
      </c>
      <c r="D13916" t="str">
        <f>T("SIN BARRIO          ")</f>
        <v xml:space="preserve">SIN BARRIO          </v>
      </c>
      <c r="E13916" t="str">
        <f>T("CA ")</f>
        <v xml:space="preserve">CA </v>
      </c>
      <c r="F13916" t="str">
        <f>T("CAMIONES       ")</f>
        <v xml:space="preserve">CAMIONES       </v>
      </c>
      <c r="G13916" t="str">
        <f>T("De 3.000 a 9.999 KG DE CARGA ÚTIL                 ")</f>
        <v xml:space="preserve">De 3.000 a 9.999 KG DE CARGA ÚTIL                 </v>
      </c>
      <c r="H13916" t="str">
        <f>T("GASOLINA                                          ")</f>
        <v xml:space="preserve">GASOLINA                                          </v>
      </c>
      <c r="I13916">
        <v>4</v>
      </c>
    </row>
    <row r="13917" spans="1:9">
      <c r="A13917" t="str">
        <f>T("2018")</f>
        <v>2018</v>
      </c>
      <c r="B13917" t="str">
        <f>T("JURIDICO                                          ")</f>
        <v xml:space="preserve">JURIDICO                                          </v>
      </c>
      <c r="C13917" t="str">
        <f>T("SIN DISTRITO        ")</f>
        <v xml:space="preserve">SIN DISTRITO        </v>
      </c>
      <c r="D13917" t="str">
        <f>T("SIN BARRIO          ")</f>
        <v xml:space="preserve">SIN BARRIO          </v>
      </c>
      <c r="E13917" t="str">
        <f>T("CA ")</f>
        <v xml:space="preserve">CA </v>
      </c>
      <c r="F13917" t="str">
        <f>T("CAMIONES       ")</f>
        <v xml:space="preserve">CAMIONES       </v>
      </c>
      <c r="G13917" t="str">
        <f>T("De 10.000 KG DE CARGA ÚTIL en adelante            ")</f>
        <v xml:space="preserve">De 10.000 KG DE CARGA ÚTIL en adelante            </v>
      </c>
      <c r="H13917" t="str">
        <f>T("GASOLINA                                          ")</f>
        <v xml:space="preserve">GASOLINA                                          </v>
      </c>
      <c r="I13917">
        <v>3</v>
      </c>
    </row>
    <row r="13918" spans="1:9">
      <c r="A13918" t="str">
        <f>T("2018")</f>
        <v>2018</v>
      </c>
      <c r="B13918" t="str">
        <f>T("JURIDICO                                          ")</f>
        <v xml:space="preserve">JURIDICO                                          </v>
      </c>
      <c r="C13918" t="str">
        <f>T("SIN DISTRITO        ")</f>
        <v xml:space="preserve">SIN DISTRITO        </v>
      </c>
      <c r="D13918" t="str">
        <f>T("SIN BARRIO          ")</f>
        <v xml:space="preserve">SIN BARRIO          </v>
      </c>
      <c r="E13918" t="str">
        <f>T("CA ")</f>
        <v xml:space="preserve">CA </v>
      </c>
      <c r="F13918" t="str">
        <f>T("CAMIONES       ")</f>
        <v xml:space="preserve">CAMIONES       </v>
      </c>
      <c r="G13918" t="str">
        <f>T("De 1.000 a 2.999 KG DE CARGA ÚTIL                 ")</f>
        <v xml:space="preserve">De 1.000 a 2.999 KG DE CARGA ÚTIL                 </v>
      </c>
      <c r="H13918" t="str">
        <f>T("HÍBRIDO                                           ")</f>
        <v xml:space="preserve">HÍBRIDO                                           </v>
      </c>
      <c r="I13918">
        <v>1</v>
      </c>
    </row>
    <row r="13919" spans="1:9">
      <c r="A13919" t="str">
        <f>T("2018")</f>
        <v>2018</v>
      </c>
      <c r="B13919" t="str">
        <f>T("JURIDICO                                          ")</f>
        <v xml:space="preserve">JURIDICO                                          </v>
      </c>
      <c r="C13919" t="str">
        <f>T("SIN DISTRITO        ")</f>
        <v xml:space="preserve">SIN DISTRITO        </v>
      </c>
      <c r="D13919" t="str">
        <f>T("SIN BARRIO          ")</f>
        <v xml:space="preserve">SIN BARRIO          </v>
      </c>
      <c r="E13919" t="str">
        <f>T("CA ")</f>
        <v xml:space="preserve">CA </v>
      </c>
      <c r="F13919" t="str">
        <f>T("CAMIONES       ")</f>
        <v xml:space="preserve">CAMIONES       </v>
      </c>
      <c r="G13919" t="str">
        <f>T("De 3.000 a 9.999 KG DE CARGA ÚTIL                 ")</f>
        <v xml:space="preserve">De 3.000 a 9.999 KG DE CARGA ÚTIL                 </v>
      </c>
      <c r="H13919" t="str">
        <f>T("HÍBRIDO                                           ")</f>
        <v xml:space="preserve">HÍBRIDO                                           </v>
      </c>
      <c r="I13919">
        <v>1</v>
      </c>
    </row>
    <row r="13920" spans="1:9">
      <c r="A13920" t="str">
        <f>T("2018")</f>
        <v>2018</v>
      </c>
      <c r="B13920" t="str">
        <f>T("JURIDICO                                          ")</f>
        <v xml:space="preserve">JURIDICO                                          </v>
      </c>
      <c r="C13920" t="str">
        <f>T("SIN DISTRITO        ")</f>
        <v xml:space="preserve">SIN DISTRITO        </v>
      </c>
      <c r="D13920" t="str">
        <f>T("SIN BARRIO          ")</f>
        <v xml:space="preserve">SIN BARRIO          </v>
      </c>
      <c r="E13920" t="str">
        <f>T("CA ")</f>
        <v xml:space="preserve">CA </v>
      </c>
      <c r="F13920" t="str">
        <f>T("CAMIONES       ")</f>
        <v xml:space="preserve">CAMIONES       </v>
      </c>
      <c r="G13920" t="str">
        <f>T("De 10.000 KG DE CARGA ÚTIL en adelante            ")</f>
        <v xml:space="preserve">De 10.000 KG DE CARGA ÚTIL en adelante            </v>
      </c>
      <c r="H13920" t="str">
        <f>T("HÍBRIDO                                           ")</f>
        <v xml:space="preserve">HÍBRIDO                                           </v>
      </c>
      <c r="I13920">
        <v>1</v>
      </c>
    </row>
    <row r="13921" spans="1:9">
      <c r="A13921" t="str">
        <f>T("2018")</f>
        <v>2018</v>
      </c>
      <c r="B13921" t="str">
        <f>T("JURIDICO                                          ")</f>
        <v xml:space="preserve">JURIDICO                                          </v>
      </c>
      <c r="C13921" t="str">
        <f>T("SIN DISTRITO        ")</f>
        <v xml:space="preserve">SIN DISTRITO        </v>
      </c>
      <c r="D13921" t="str">
        <f>T("SIN BARRIO          ")</f>
        <v xml:space="preserve">SIN BARRIO          </v>
      </c>
      <c r="E13921" t="str">
        <f>T("CA ")</f>
        <v xml:space="preserve">CA </v>
      </c>
      <c r="F13921" t="str">
        <f>T("CAMIONES       ")</f>
        <v xml:space="preserve">CAMIONES       </v>
      </c>
      <c r="G13921" t="str">
        <f>T("De menos de 1.000 KG DE CARGA ÚTIL                ")</f>
        <v xml:space="preserve">De menos de 1.000 KG DE CARGA ÚTIL                </v>
      </c>
      <c r="H13921" t="str">
        <f>T("OTROS                                             ")</f>
        <v xml:space="preserve">OTROS                                             </v>
      </c>
      <c r="I13921">
        <v>1</v>
      </c>
    </row>
    <row r="13922" spans="1:9">
      <c r="A13922" t="str">
        <f>T("2018")</f>
        <v>2018</v>
      </c>
      <c r="B13922" t="str">
        <f>T("JURIDICO                                          ")</f>
        <v xml:space="preserve">JURIDICO                                          </v>
      </c>
      <c r="C13922" t="str">
        <f>T("SIN DISTRITO        ")</f>
        <v xml:space="preserve">SIN DISTRITO        </v>
      </c>
      <c r="D13922" t="str">
        <f>T("SIN BARRIO          ")</f>
        <v xml:space="preserve">SIN BARRIO          </v>
      </c>
      <c r="E13922" t="str">
        <f>T("CA ")</f>
        <v xml:space="preserve">CA </v>
      </c>
      <c r="F13922" t="str">
        <f>T("CAMIONES       ")</f>
        <v xml:space="preserve">CAMIONES       </v>
      </c>
      <c r="G13922" t="str">
        <f>T("De 10.000 KG DE CARGA ÚTIL en adelante            ")</f>
        <v xml:space="preserve">De 10.000 KG DE CARGA ÚTIL en adelante            </v>
      </c>
      <c r="H13922" t="str">
        <f>T("OTROS                                             ")</f>
        <v xml:space="preserve">OTROS                                             </v>
      </c>
      <c r="I13922">
        <v>1</v>
      </c>
    </row>
    <row r="13923" spans="1:9">
      <c r="A13923" t="str">
        <f>T("2018")</f>
        <v>2018</v>
      </c>
      <c r="B13923" t="str">
        <f>T("Entidad sin personalidad jurídica (art. 35.4 LGT) ")</f>
        <v xml:space="preserve">Entidad sin personalidad jurídica (art. 35.4 LGT) </v>
      </c>
      <c r="C13923" t="str">
        <f>T("SIN DISTRITO        ")</f>
        <v xml:space="preserve">SIN DISTRITO        </v>
      </c>
      <c r="D13923" t="str">
        <f>T("SIN BARRIO          ")</f>
        <v xml:space="preserve">SIN BARRIO          </v>
      </c>
      <c r="E13923" t="str">
        <f>T("CA ")</f>
        <v xml:space="preserve">CA </v>
      </c>
      <c r="F13923" t="str">
        <f>T("CAMIONES       ")</f>
        <v xml:space="preserve">CAMIONES       </v>
      </c>
      <c r="G13923" t="str">
        <f>T("De menos de 1.000 KG DE CARGA ÚTIL                ")</f>
        <v xml:space="preserve">De menos de 1.000 KG DE CARGA ÚTIL                </v>
      </c>
      <c r="I13923">
        <v>6</v>
      </c>
    </row>
    <row r="13924" spans="1:9">
      <c r="A13924" t="str">
        <f>T("2018")</f>
        <v>2018</v>
      </c>
      <c r="B13924" t="str">
        <f>T("FISICO                                            ")</f>
        <v xml:space="preserve">FISICO                                            </v>
      </c>
      <c r="C13924" t="str">
        <f>T("SIN DISTRITO        ")</f>
        <v xml:space="preserve">SIN DISTRITO        </v>
      </c>
      <c r="D13924" t="str">
        <f>T("SIN BARRIO          ")</f>
        <v xml:space="preserve">SIN BARRIO          </v>
      </c>
      <c r="E13924" t="str">
        <f>T("CA ")</f>
        <v xml:space="preserve">CA </v>
      </c>
      <c r="F13924" t="str">
        <f>T("CAMIONES       ")</f>
        <v xml:space="preserve">CAMIONES       </v>
      </c>
      <c r="G13924" t="str">
        <f>T("De menos de 1.000 KG DE CARGA ÚTIL                ")</f>
        <v xml:space="preserve">De menos de 1.000 KG DE CARGA ÚTIL                </v>
      </c>
      <c r="I13924">
        <v>84</v>
      </c>
    </row>
    <row r="13925" spans="1:9">
      <c r="A13925" t="str">
        <f>T("2018")</f>
        <v>2018</v>
      </c>
      <c r="B13925" t="str">
        <f>T("FISICO                                            ")</f>
        <v xml:space="preserve">FISICO                                            </v>
      </c>
      <c r="C13925" t="str">
        <f>T("SIN DISTRITO        ")</f>
        <v xml:space="preserve">SIN DISTRITO        </v>
      </c>
      <c r="D13925" t="str">
        <f>T("SIN BARRIO          ")</f>
        <v xml:space="preserve">SIN BARRIO          </v>
      </c>
      <c r="E13925" t="str">
        <f>T("CA ")</f>
        <v xml:space="preserve">CA </v>
      </c>
      <c r="F13925" t="str">
        <f>T("CAMIONES       ")</f>
        <v xml:space="preserve">CAMIONES       </v>
      </c>
      <c r="G13925" t="str">
        <f>T("De 1.000 a 2.999 KG DE CARGA ÚTIL                 ")</f>
        <v xml:space="preserve">De 1.000 a 2.999 KG DE CARGA ÚTIL                 </v>
      </c>
      <c r="I13925">
        <v>71</v>
      </c>
    </row>
    <row r="13926" spans="1:9">
      <c r="A13926" t="str">
        <f>T("2018")</f>
        <v>2018</v>
      </c>
      <c r="B13926" t="str">
        <f>T("FISICO                                            ")</f>
        <v xml:space="preserve">FISICO                                            </v>
      </c>
      <c r="C13926" t="str">
        <f>T("SIN DISTRITO        ")</f>
        <v xml:space="preserve">SIN DISTRITO        </v>
      </c>
      <c r="D13926" t="str">
        <f>T("SIN BARRIO          ")</f>
        <v xml:space="preserve">SIN BARRIO          </v>
      </c>
      <c r="E13926" t="str">
        <f>T("CA ")</f>
        <v xml:space="preserve">CA </v>
      </c>
      <c r="F13926" t="str">
        <f>T("CAMIONES       ")</f>
        <v xml:space="preserve">CAMIONES       </v>
      </c>
      <c r="G13926" t="str">
        <f>T("De 3.000 a 9.999 KG DE CARGA ÚTIL                 ")</f>
        <v xml:space="preserve">De 3.000 a 9.999 KG DE CARGA ÚTIL                 </v>
      </c>
      <c r="I13926">
        <v>5</v>
      </c>
    </row>
    <row r="13927" spans="1:9">
      <c r="A13927" t="str">
        <f>T("2018")</f>
        <v>2018</v>
      </c>
      <c r="B13927" t="str">
        <f>T("JURIDICO                                          ")</f>
        <v xml:space="preserve">JURIDICO                                          </v>
      </c>
      <c r="C13927" t="str">
        <f>T("SIN DISTRITO        ")</f>
        <v xml:space="preserve">SIN DISTRITO        </v>
      </c>
      <c r="D13927" t="str">
        <f>T("SIN BARRIO          ")</f>
        <v xml:space="preserve">SIN BARRIO          </v>
      </c>
      <c r="E13927" t="str">
        <f>T("CA ")</f>
        <v xml:space="preserve">CA </v>
      </c>
      <c r="F13927" t="str">
        <f>T("CAMIONES       ")</f>
        <v xml:space="preserve">CAMIONES       </v>
      </c>
      <c r="G13927" t="str">
        <f>T("De menos de 1.000 KG DE CARGA ÚTIL                ")</f>
        <v xml:space="preserve">De menos de 1.000 KG DE CARGA ÚTIL                </v>
      </c>
      <c r="I13927">
        <v>39</v>
      </c>
    </row>
    <row r="13928" spans="1:9">
      <c r="A13928" t="str">
        <f>T("2018")</f>
        <v>2018</v>
      </c>
      <c r="B13928" t="str">
        <f>T("JURIDICO                                          ")</f>
        <v xml:space="preserve">JURIDICO                                          </v>
      </c>
      <c r="C13928" t="str">
        <f>T("SIN DISTRITO        ")</f>
        <v xml:space="preserve">SIN DISTRITO        </v>
      </c>
      <c r="D13928" t="str">
        <f>T("SIN BARRIO          ")</f>
        <v xml:space="preserve">SIN BARRIO          </v>
      </c>
      <c r="E13928" t="str">
        <f>T("CA ")</f>
        <v xml:space="preserve">CA </v>
      </c>
      <c r="F13928" t="str">
        <f>T("CAMIONES       ")</f>
        <v xml:space="preserve">CAMIONES       </v>
      </c>
      <c r="G13928" t="str">
        <f>T("De 1.000 a 2.999 KG DE CARGA ÚTIL                 ")</f>
        <v xml:space="preserve">De 1.000 a 2.999 KG DE CARGA ÚTIL                 </v>
      </c>
      <c r="I13928">
        <v>18</v>
      </c>
    </row>
    <row r="13929" spans="1:9">
      <c r="A13929" t="str">
        <f>T("2018")</f>
        <v>2018</v>
      </c>
      <c r="B13929" t="str">
        <f>T("JURIDICO                                          ")</f>
        <v xml:space="preserve">JURIDICO                                          </v>
      </c>
      <c r="C13929" t="str">
        <f>T("SIN DISTRITO        ")</f>
        <v xml:space="preserve">SIN DISTRITO        </v>
      </c>
      <c r="D13929" t="str">
        <f>T("SIN BARRIO          ")</f>
        <v xml:space="preserve">SIN BARRIO          </v>
      </c>
      <c r="E13929" t="str">
        <f>T("CA ")</f>
        <v xml:space="preserve">CA </v>
      </c>
      <c r="F13929" t="str">
        <f>T("CAMIONES       ")</f>
        <v xml:space="preserve">CAMIONES       </v>
      </c>
      <c r="G13929" t="str">
        <f>T("De 3.000 a 9.999 KG DE CARGA ÚTIL                 ")</f>
        <v xml:space="preserve">De 3.000 a 9.999 KG DE CARGA ÚTIL                 </v>
      </c>
      <c r="I13929">
        <v>11</v>
      </c>
    </row>
    <row r="13930" spans="1:9">
      <c r="A13930" t="str">
        <f>T("2018")</f>
        <v>2018</v>
      </c>
      <c r="B13930" t="str">
        <f>T("JURIDICO                                          ")</f>
        <v xml:space="preserve">JURIDICO                                          </v>
      </c>
      <c r="C13930" t="str">
        <f>T("SIN DISTRITO        ")</f>
        <v xml:space="preserve">SIN DISTRITO        </v>
      </c>
      <c r="D13930" t="str">
        <f>T("SIN BARRIO          ")</f>
        <v xml:space="preserve">SIN BARRIO          </v>
      </c>
      <c r="E13930" t="str">
        <f>T("CA ")</f>
        <v xml:space="preserve">CA </v>
      </c>
      <c r="F13930" t="str">
        <f>T("CAMIONES       ")</f>
        <v xml:space="preserve">CAMIONES       </v>
      </c>
      <c r="G13930" t="str">
        <f>T("De 10.000 KG DE CARGA ÚTIL en adelante            ")</f>
        <v xml:space="preserve">De 10.000 KG DE CARGA ÚTIL en adelante            </v>
      </c>
      <c r="I13930">
        <v>2</v>
      </c>
    </row>
    <row r="13931" spans="1:9">
      <c r="A13931" t="str">
        <f>T("2018")</f>
        <v>2018</v>
      </c>
      <c r="B13931" t="str">
        <f>T("JURIDICO                                          ")</f>
        <v xml:space="preserve">JURIDICO                                          </v>
      </c>
      <c r="C13931" t="str">
        <f>T("SIN DISTRITO        ")</f>
        <v xml:space="preserve">SIN DISTRITO        </v>
      </c>
      <c r="D13931" t="str">
        <f>T("SIN BARRIO          ")</f>
        <v xml:space="preserve">SIN BARRIO          </v>
      </c>
      <c r="E13931" t="str">
        <f>T("CA ")</f>
        <v xml:space="preserve">CA </v>
      </c>
      <c r="F13931" t="str">
        <f>T("CAMIONES       ")</f>
        <v xml:space="preserve">CAMIONES       </v>
      </c>
      <c r="G13931" t="str">
        <f>T("De menos de 1.000 KG DE CARGA ÚTIL                ")</f>
        <v xml:space="preserve">De menos de 1.000 KG DE CARGA ÚTIL                </v>
      </c>
      <c r="I13931">
        <v>1</v>
      </c>
    </row>
    <row r="13932" spans="1:9">
      <c r="A13932" t="str">
        <f>T("2018")</f>
        <v>2018</v>
      </c>
      <c r="B13932" t="str">
        <f>T("FISICO                                            ")</f>
        <v xml:space="preserve">FISICO                                            </v>
      </c>
      <c r="C13932" t="str">
        <f>T("SIN DISTRITO        ")</f>
        <v xml:space="preserve">SIN DISTRITO        </v>
      </c>
      <c r="D13932" t="str">
        <f>T("SIN BARRIO          ")</f>
        <v xml:space="preserve">SIN BARRIO          </v>
      </c>
      <c r="E13932" t="str">
        <f>T("CI ")</f>
        <v xml:space="preserve">CI </v>
      </c>
      <c r="F13932" t="str">
        <f>T("CICLOMOTORES   ")</f>
        <v xml:space="preserve">CICLOMOTORES   </v>
      </c>
      <c r="G13932" t="str">
        <f>T("todos                                             ")</f>
        <v xml:space="preserve">todos                                             </v>
      </c>
      <c r="H13932" t="str">
        <f>T("DIESEL                                            ")</f>
        <v xml:space="preserve">DIESEL                                            </v>
      </c>
      <c r="I13932">
        <v>117</v>
      </c>
    </row>
    <row r="13933" spans="1:9">
      <c r="A13933" t="str">
        <f>T("2018")</f>
        <v>2018</v>
      </c>
      <c r="B13933" t="str">
        <f>T("JURIDICO                                          ")</f>
        <v xml:space="preserve">JURIDICO                                          </v>
      </c>
      <c r="C13933" t="str">
        <f>T("SIN DISTRITO        ")</f>
        <v xml:space="preserve">SIN DISTRITO        </v>
      </c>
      <c r="D13933" t="str">
        <f>T("SIN BARRIO          ")</f>
        <v xml:space="preserve">SIN BARRIO          </v>
      </c>
      <c r="E13933" t="str">
        <f>T("CI ")</f>
        <v xml:space="preserve">CI </v>
      </c>
      <c r="F13933" t="str">
        <f>T("CICLOMOTORES   ")</f>
        <v xml:space="preserve">CICLOMOTORES   </v>
      </c>
      <c r="G13933" t="str">
        <f>T("todos                                             ")</f>
        <v xml:space="preserve">todos                                             </v>
      </c>
      <c r="H13933" t="str">
        <f>T("DIESEL                                            ")</f>
        <v xml:space="preserve">DIESEL                                            </v>
      </c>
      <c r="I13933">
        <v>16</v>
      </c>
    </row>
    <row r="13934" spans="1:9">
      <c r="A13934" t="str">
        <f>T("2018")</f>
        <v>2018</v>
      </c>
      <c r="B13934" t="str">
        <f>T("FISICO                                            ")</f>
        <v xml:space="preserve">FISICO                                            </v>
      </c>
      <c r="C13934" t="str">
        <f>T("SIN DISTRITO        ")</f>
        <v xml:space="preserve">SIN DISTRITO        </v>
      </c>
      <c r="D13934" t="str">
        <f>T("SIN BARRIO          ")</f>
        <v xml:space="preserve">SIN BARRIO          </v>
      </c>
      <c r="E13934" t="str">
        <f>T("CI ")</f>
        <v xml:space="preserve">CI </v>
      </c>
      <c r="F13934" t="str">
        <f>T("CICLOMOTORES   ")</f>
        <v xml:space="preserve">CICLOMOTORES   </v>
      </c>
      <c r="G13934" t="str">
        <f>T("todos                                             ")</f>
        <v xml:space="preserve">todos                                             </v>
      </c>
      <c r="H13934" t="str">
        <f>T("ELÉCTRICO                                         ")</f>
        <v xml:space="preserve">ELÉCTRICO                                         </v>
      </c>
      <c r="I13934">
        <v>6</v>
      </c>
    </row>
    <row r="13935" spans="1:9">
      <c r="A13935" t="str">
        <f>T("2018")</f>
        <v>2018</v>
      </c>
      <c r="B13935" t="str">
        <f>T("JURIDICO                                          ")</f>
        <v xml:space="preserve">JURIDICO                                          </v>
      </c>
      <c r="C13935" t="str">
        <f>T("SIN DISTRITO        ")</f>
        <v xml:space="preserve">SIN DISTRITO        </v>
      </c>
      <c r="D13935" t="str">
        <f>T("SIN BARRIO          ")</f>
        <v xml:space="preserve">SIN BARRIO          </v>
      </c>
      <c r="E13935" t="str">
        <f>T("CI ")</f>
        <v xml:space="preserve">CI </v>
      </c>
      <c r="F13935" t="str">
        <f>T("CICLOMOTORES   ")</f>
        <v xml:space="preserve">CICLOMOTORES   </v>
      </c>
      <c r="G13935" t="str">
        <f>T("todos                                             ")</f>
        <v xml:space="preserve">todos                                             </v>
      </c>
      <c r="H13935" t="str">
        <f>T("ELÉCTRICO                                         ")</f>
        <v xml:space="preserve">ELÉCTRICO                                         </v>
      </c>
      <c r="I13935">
        <v>25</v>
      </c>
    </row>
    <row r="13936" spans="1:9">
      <c r="A13936" t="str">
        <f>T("2018")</f>
        <v>2018</v>
      </c>
      <c r="B13936" t="str">
        <f>T("Entidad sin personalidad jurídica (art. 35.4 LGT) ")</f>
        <v xml:space="preserve">Entidad sin personalidad jurídica (art. 35.4 LGT) </v>
      </c>
      <c r="C13936" t="str">
        <f>T("SIN DISTRITO        ")</f>
        <v xml:space="preserve">SIN DISTRITO        </v>
      </c>
      <c r="D13936" t="str">
        <f>T("SIN BARRIO          ")</f>
        <v xml:space="preserve">SIN BARRIO          </v>
      </c>
      <c r="E13936" t="str">
        <f>T("CI ")</f>
        <v xml:space="preserve">CI </v>
      </c>
      <c r="F13936" t="str">
        <f>T("CICLOMOTORES   ")</f>
        <v xml:space="preserve">CICLOMOTORES   </v>
      </c>
      <c r="G13936" t="str">
        <f>T("todos                                             ")</f>
        <v xml:space="preserve">todos                                             </v>
      </c>
      <c r="H13936" t="str">
        <f>T("GASOLINA                                          ")</f>
        <v xml:space="preserve">GASOLINA                                          </v>
      </c>
      <c r="I13936">
        <v>5</v>
      </c>
    </row>
    <row r="13937" spans="1:9">
      <c r="A13937" t="str">
        <f>T("2018")</f>
        <v>2018</v>
      </c>
      <c r="B13937" t="str">
        <f>T("FISICO                                            ")</f>
        <v xml:space="preserve">FISICO                                            </v>
      </c>
      <c r="C13937" t="str">
        <f>T("SIN DISTRITO        ")</f>
        <v xml:space="preserve">SIN DISTRITO        </v>
      </c>
      <c r="D13937" t="str">
        <f>T("SIN BARRIO          ")</f>
        <v xml:space="preserve">SIN BARRIO          </v>
      </c>
      <c r="E13937" t="str">
        <f>T("CI ")</f>
        <v xml:space="preserve">CI </v>
      </c>
      <c r="F13937" t="str">
        <f>T("CICLOMOTORES   ")</f>
        <v xml:space="preserve">CICLOMOTORES   </v>
      </c>
      <c r="G13937" t="str">
        <f>T("todos                                             ")</f>
        <v xml:space="preserve">todos                                             </v>
      </c>
      <c r="H13937" t="str">
        <f>T("GASOLINA                                          ")</f>
        <v xml:space="preserve">GASOLINA                                          </v>
      </c>
      <c r="I13937" s="1">
        <v>1797</v>
      </c>
    </row>
    <row r="13938" spans="1:9">
      <c r="A13938" t="str">
        <f>T("2018")</f>
        <v>2018</v>
      </c>
      <c r="B13938" t="str">
        <f>T("JURIDICO                                          ")</f>
        <v xml:space="preserve">JURIDICO                                          </v>
      </c>
      <c r="C13938" t="str">
        <f>T("SIN DISTRITO        ")</f>
        <v xml:space="preserve">SIN DISTRITO        </v>
      </c>
      <c r="D13938" t="str">
        <f>T("SIN BARRIO          ")</f>
        <v xml:space="preserve">SIN BARRIO          </v>
      </c>
      <c r="E13938" t="str">
        <f>T("CI ")</f>
        <v xml:space="preserve">CI </v>
      </c>
      <c r="F13938" t="str">
        <f>T("CICLOMOTORES   ")</f>
        <v xml:space="preserve">CICLOMOTORES   </v>
      </c>
      <c r="G13938" t="str">
        <f>T("todos                                             ")</f>
        <v xml:space="preserve">todos                                             </v>
      </c>
      <c r="H13938" t="str">
        <f>T("GASOLINA                                          ")</f>
        <v xml:space="preserve">GASOLINA                                          </v>
      </c>
      <c r="I13938">
        <v>277</v>
      </c>
    </row>
    <row r="13939" spans="1:9">
      <c r="A13939" t="str">
        <f>T("2018")</f>
        <v>2018</v>
      </c>
      <c r="B13939" t="str">
        <f>T("OTROS                                             ")</f>
        <v xml:space="preserve">OTROS                                             </v>
      </c>
      <c r="C13939" t="str">
        <f>T("SIN DISTRITO        ")</f>
        <v xml:space="preserve">SIN DISTRITO        </v>
      </c>
      <c r="D13939" t="str">
        <f>T("SIN BARRIO          ")</f>
        <v xml:space="preserve">SIN BARRIO          </v>
      </c>
      <c r="E13939" t="str">
        <f>T("CI ")</f>
        <v xml:space="preserve">CI </v>
      </c>
      <c r="F13939" t="str">
        <f>T("CICLOMOTORES   ")</f>
        <v xml:space="preserve">CICLOMOTORES   </v>
      </c>
      <c r="G13939" t="str">
        <f>T("todos                                             ")</f>
        <v xml:space="preserve">todos                                             </v>
      </c>
      <c r="H13939" t="str">
        <f>T("GASOLINA                                          ")</f>
        <v xml:space="preserve">GASOLINA                                          </v>
      </c>
      <c r="I13939">
        <v>1</v>
      </c>
    </row>
    <row r="13940" spans="1:9">
      <c r="A13940" t="str">
        <f>T("2018")</f>
        <v>2018</v>
      </c>
      <c r="B13940" t="str">
        <f>T("FISICO                                            ")</f>
        <v xml:space="preserve">FISICO                                            </v>
      </c>
      <c r="C13940" t="str">
        <f>T("SIN DISTRITO        ")</f>
        <v xml:space="preserve">SIN DISTRITO        </v>
      </c>
      <c r="D13940" t="str">
        <f>T("SIN BARRIO          ")</f>
        <v xml:space="preserve">SIN BARRIO          </v>
      </c>
      <c r="E13940" t="str">
        <f>T("CI ")</f>
        <v xml:space="preserve">CI </v>
      </c>
      <c r="F13940" t="str">
        <f>T("CICLOMOTORES   ")</f>
        <v xml:space="preserve">CICLOMOTORES   </v>
      </c>
      <c r="G13940" t="str">
        <f>T("todos                                             ")</f>
        <v xml:space="preserve">todos                                             </v>
      </c>
      <c r="I13940">
        <v>86</v>
      </c>
    </row>
    <row r="13941" spans="1:9">
      <c r="A13941" t="str">
        <f>T("2018")</f>
        <v>2018</v>
      </c>
      <c r="B13941" t="str">
        <f>T("JURIDICO                                          ")</f>
        <v xml:space="preserve">JURIDICO                                          </v>
      </c>
      <c r="C13941" t="str">
        <f>T("SIN DISTRITO        ")</f>
        <v xml:space="preserve">SIN DISTRITO        </v>
      </c>
      <c r="D13941" t="str">
        <f>T("SIN BARRIO          ")</f>
        <v xml:space="preserve">SIN BARRIO          </v>
      </c>
      <c r="E13941" t="str">
        <f>T("CI ")</f>
        <v xml:space="preserve">CI </v>
      </c>
      <c r="F13941" t="str">
        <f>T("CICLOMOTORES   ")</f>
        <v xml:space="preserve">CICLOMOTORES   </v>
      </c>
      <c r="G13941" t="str">
        <f>T("todos                                             ")</f>
        <v xml:space="preserve">todos                                             </v>
      </c>
      <c r="I13941">
        <v>4</v>
      </c>
    </row>
    <row r="13942" spans="1:9">
      <c r="A13942" t="str">
        <f>T("2018")</f>
        <v>2018</v>
      </c>
      <c r="B13942" t="str">
        <f>T("FISICO                                            ")</f>
        <v xml:space="preserve">FISICO                                            </v>
      </c>
      <c r="C13942" t="str">
        <f>T("SIN DISTRITO        ")</f>
        <v xml:space="preserve">SIN DISTRITO        </v>
      </c>
      <c r="D13942" t="str">
        <f>T("SIN BARRIO          ")</f>
        <v xml:space="preserve">SIN BARRIO          </v>
      </c>
      <c r="E13942" t="str">
        <f>T("MT ")</f>
        <v xml:space="preserve">MT </v>
      </c>
      <c r="F13942" t="str">
        <f>T("MOTOCICLETAS   ")</f>
        <v xml:space="preserve">MOTOCICLETAS   </v>
      </c>
      <c r="G13942" t="str">
        <f>T("De menos de 125,01 CENTIMETROS CUBICOS            ")</f>
        <v xml:space="preserve">De menos de 125,01 CENTIMETROS CUBICOS            </v>
      </c>
      <c r="H13942" t="str">
        <f>T("DIESEL                                            ")</f>
        <v xml:space="preserve">DIESEL                                            </v>
      </c>
      <c r="I13942">
        <v>1</v>
      </c>
    </row>
    <row r="13943" spans="1:9">
      <c r="A13943" t="str">
        <f>T("2018")</f>
        <v>2018</v>
      </c>
      <c r="B13943" t="str">
        <f>T("FISICO                                            ")</f>
        <v xml:space="preserve">FISICO                                            </v>
      </c>
      <c r="C13943" t="str">
        <f>T("SIN DISTRITO        ")</f>
        <v xml:space="preserve">SIN DISTRITO        </v>
      </c>
      <c r="D13943" t="str">
        <f>T("SIN BARRIO          ")</f>
        <v xml:space="preserve">SIN BARRIO          </v>
      </c>
      <c r="E13943" t="str">
        <f>T("MT ")</f>
        <v xml:space="preserve">MT </v>
      </c>
      <c r="F13943" t="str">
        <f>T("MOTOCICLETAS   ")</f>
        <v xml:space="preserve">MOTOCICLETAS   </v>
      </c>
      <c r="G13943" t="str">
        <f>T("De 250,01 a 500 CENTIMETROS CUBICOS               ")</f>
        <v xml:space="preserve">De 250,01 a 500 CENTIMETROS CUBICOS               </v>
      </c>
      <c r="H13943" t="str">
        <f>T("DIESEL                                            ")</f>
        <v xml:space="preserve">DIESEL                                            </v>
      </c>
      <c r="I13943">
        <v>1</v>
      </c>
    </row>
    <row r="13944" spans="1:9">
      <c r="A13944" t="str">
        <f>T("2018")</f>
        <v>2018</v>
      </c>
      <c r="B13944" t="str">
        <f>T("JURIDICO                                          ")</f>
        <v xml:space="preserve">JURIDICO                                          </v>
      </c>
      <c r="C13944" t="str">
        <f>T("SIN DISTRITO        ")</f>
        <v xml:space="preserve">SIN DISTRITO        </v>
      </c>
      <c r="D13944" t="str">
        <f>T("SIN BARRIO          ")</f>
        <v xml:space="preserve">SIN BARRIO          </v>
      </c>
      <c r="E13944" t="str">
        <f>T("MT ")</f>
        <v xml:space="preserve">MT </v>
      </c>
      <c r="F13944" t="str">
        <f>T("MOTOCICLETAS   ")</f>
        <v xml:space="preserve">MOTOCICLETAS   </v>
      </c>
      <c r="G13944" t="str">
        <f>T("De menos de 125,01 CENTIMETROS CUBICOS            ")</f>
        <v xml:space="preserve">De menos de 125,01 CENTIMETROS CUBICOS            </v>
      </c>
      <c r="H13944" t="str">
        <f>T("DIESEL                                            ")</f>
        <v xml:space="preserve">DIESEL                                            </v>
      </c>
      <c r="I13944">
        <v>1</v>
      </c>
    </row>
    <row r="13945" spans="1:9">
      <c r="A13945" t="str">
        <f>T("2018")</f>
        <v>2018</v>
      </c>
      <c r="B13945" t="str">
        <f>T("JURIDICO                                          ")</f>
        <v xml:space="preserve">JURIDICO                                          </v>
      </c>
      <c r="C13945" t="str">
        <f>T("SIN DISTRITO        ")</f>
        <v xml:space="preserve">SIN DISTRITO        </v>
      </c>
      <c r="D13945" t="str">
        <f>T("SIN BARRIO          ")</f>
        <v xml:space="preserve">SIN BARRIO          </v>
      </c>
      <c r="E13945" t="str">
        <f>T("MT ")</f>
        <v xml:space="preserve">MT </v>
      </c>
      <c r="F13945" t="str">
        <f>T("MOTOCICLETAS   ")</f>
        <v xml:space="preserve">MOTOCICLETAS   </v>
      </c>
      <c r="G13945" t="str">
        <f>T("De 500,01 a 1.000 CENTIMETROS CUBICOS             ")</f>
        <v xml:space="preserve">De 500,01 a 1.000 CENTIMETROS CUBICOS             </v>
      </c>
      <c r="H13945" t="str">
        <f>T("DIESEL                                            ")</f>
        <v xml:space="preserve">DIESEL                                            </v>
      </c>
      <c r="I13945">
        <v>1</v>
      </c>
    </row>
    <row r="13946" spans="1:9">
      <c r="A13946" t="str">
        <f>T("2018")</f>
        <v>2018</v>
      </c>
      <c r="B13946" t="str">
        <f>T("JURIDICO                                          ")</f>
        <v xml:space="preserve">JURIDICO                                          </v>
      </c>
      <c r="C13946" t="str">
        <f>T("SIN DISTRITO        ")</f>
        <v xml:space="preserve">SIN DISTRITO        </v>
      </c>
      <c r="D13946" t="str">
        <f>T("SIN BARRIO          ")</f>
        <v xml:space="preserve">SIN BARRIO          </v>
      </c>
      <c r="E13946" t="str">
        <f>T("MT ")</f>
        <v xml:space="preserve">MT </v>
      </c>
      <c r="F13946" t="str">
        <f>T("MOTOCICLETAS   ")</f>
        <v xml:space="preserve">MOTOCICLETAS   </v>
      </c>
      <c r="G13946" t="str">
        <f>T("De 1.000,01 CENTIMETROS CUBICOS en adelante       ")</f>
        <v xml:space="preserve">De 1.000,01 CENTIMETROS CUBICOS en adelante       </v>
      </c>
      <c r="H13946" t="str">
        <f>T("DIESEL                                            ")</f>
        <v xml:space="preserve">DIESEL                                            </v>
      </c>
      <c r="I13946">
        <v>6</v>
      </c>
    </row>
    <row r="13947" spans="1:9">
      <c r="A13947" t="str">
        <f>T("2018")</f>
        <v>2018</v>
      </c>
      <c r="B13947" t="str">
        <f>T("FISICO                                            ")</f>
        <v xml:space="preserve">FISICO                                            </v>
      </c>
      <c r="C13947" t="str">
        <f>T("SIN DISTRITO        ")</f>
        <v xml:space="preserve">SIN DISTRITO        </v>
      </c>
      <c r="D13947" t="str">
        <f>T("SIN BARRIO          ")</f>
        <v xml:space="preserve">SIN BARRIO          </v>
      </c>
      <c r="E13947" t="str">
        <f>T("MT ")</f>
        <v xml:space="preserve">MT </v>
      </c>
      <c r="F13947" t="str">
        <f>T("MOTOCICLETAS   ")</f>
        <v xml:space="preserve">MOTOCICLETAS   </v>
      </c>
      <c r="G13947" t="str">
        <f>T("De menos de 125,01 CENTIMETROS CUBICOS            ")</f>
        <v xml:space="preserve">De menos de 125,01 CENTIMETROS CUBICOS            </v>
      </c>
      <c r="H13947" t="str">
        <f>T("ELÉCTRICO                                         ")</f>
        <v xml:space="preserve">ELÉCTRICO                                         </v>
      </c>
      <c r="I13947">
        <v>27</v>
      </c>
    </row>
    <row r="13948" spans="1:9">
      <c r="A13948" t="str">
        <f>T("2018")</f>
        <v>2018</v>
      </c>
      <c r="B13948" t="str">
        <f>T("JURIDICO                                          ")</f>
        <v xml:space="preserve">JURIDICO                                          </v>
      </c>
      <c r="C13948" t="str">
        <f>T("SIN DISTRITO        ")</f>
        <v xml:space="preserve">SIN DISTRITO        </v>
      </c>
      <c r="D13948" t="str">
        <f>T("SIN BARRIO          ")</f>
        <v xml:space="preserve">SIN BARRIO          </v>
      </c>
      <c r="E13948" t="str">
        <f>T("MT ")</f>
        <v xml:space="preserve">MT </v>
      </c>
      <c r="F13948" t="str">
        <f>T("MOTOCICLETAS   ")</f>
        <v xml:space="preserve">MOTOCICLETAS   </v>
      </c>
      <c r="G13948" t="str">
        <f>T("De menos de 125,01 CENTIMETROS CUBICOS            ")</f>
        <v xml:space="preserve">De menos de 125,01 CENTIMETROS CUBICOS            </v>
      </c>
      <c r="H13948" t="str">
        <f>T("ELÉCTRICO                                         ")</f>
        <v xml:space="preserve">ELÉCTRICO                                         </v>
      </c>
      <c r="I13948">
        <v>180</v>
      </c>
    </row>
    <row r="13949" spans="1:9">
      <c r="A13949" t="str">
        <f>T("2018")</f>
        <v>2018</v>
      </c>
      <c r="B13949" t="str">
        <f>T("Entidad sin personalidad jurídica (art. 35.4 LGT) ")</f>
        <v xml:space="preserve">Entidad sin personalidad jurídica (art. 35.4 LGT) </v>
      </c>
      <c r="C13949" t="str">
        <f>T("SIN DISTRITO        ")</f>
        <v xml:space="preserve">SIN DISTRITO        </v>
      </c>
      <c r="D13949" t="str">
        <f>T("SIN BARRIO          ")</f>
        <v xml:space="preserve">SIN BARRIO          </v>
      </c>
      <c r="E13949" t="str">
        <f>T("MT ")</f>
        <v xml:space="preserve">MT </v>
      </c>
      <c r="F13949" t="str">
        <f>T("MOTOCICLETAS   ")</f>
        <v xml:space="preserve">MOTOCICLETAS   </v>
      </c>
      <c r="G13949" t="str">
        <f>T("De menos de 125,01 CENTIMETROS CUBICOS            ")</f>
        <v xml:space="preserve">De menos de 125,01 CENTIMETROS CUBICOS            </v>
      </c>
      <c r="H13949" t="str">
        <f>T("GASOLINA                                          ")</f>
        <v xml:space="preserve">GASOLINA                                          </v>
      </c>
      <c r="I13949">
        <v>8</v>
      </c>
    </row>
    <row r="13950" spans="1:9">
      <c r="A13950" t="str">
        <f>T("2018")</f>
        <v>2018</v>
      </c>
      <c r="B13950" t="str">
        <f>T("Entidad sin personalidad jurídica (art. 35.4 LGT) ")</f>
        <v xml:space="preserve">Entidad sin personalidad jurídica (art. 35.4 LGT) </v>
      </c>
      <c r="C13950" t="str">
        <f>T("SIN DISTRITO        ")</f>
        <v xml:space="preserve">SIN DISTRITO        </v>
      </c>
      <c r="D13950" t="str">
        <f>T("SIN BARRIO          ")</f>
        <v xml:space="preserve">SIN BARRIO          </v>
      </c>
      <c r="E13950" t="str">
        <f>T("MT ")</f>
        <v xml:space="preserve">MT </v>
      </c>
      <c r="F13950" t="str">
        <f>T("MOTOCICLETAS   ")</f>
        <v xml:space="preserve">MOTOCICLETAS   </v>
      </c>
      <c r="G13950" t="str">
        <f>T("De 125,01 a 250 CENTIMETROS CUBICOS               ")</f>
        <v xml:space="preserve">De 125,01 a 250 CENTIMETROS CUBICOS               </v>
      </c>
      <c r="H13950" t="str">
        <f>T("GASOLINA                                          ")</f>
        <v xml:space="preserve">GASOLINA                                          </v>
      </c>
      <c r="I13950">
        <v>4</v>
      </c>
    </row>
    <row r="13951" spans="1:9">
      <c r="A13951" t="str">
        <f>T("2018")</f>
        <v>2018</v>
      </c>
      <c r="B13951" t="str">
        <f>T("Entidad sin personalidad jurídica (art. 35.4 LGT) ")</f>
        <v xml:space="preserve">Entidad sin personalidad jurídica (art. 35.4 LGT) </v>
      </c>
      <c r="C13951" t="str">
        <f>T("SIN DISTRITO        ")</f>
        <v xml:space="preserve">SIN DISTRITO        </v>
      </c>
      <c r="D13951" t="str">
        <f>T("SIN BARRIO          ")</f>
        <v xml:space="preserve">SIN BARRIO          </v>
      </c>
      <c r="E13951" t="str">
        <f>T("MT ")</f>
        <v xml:space="preserve">MT </v>
      </c>
      <c r="F13951" t="str">
        <f>T("MOTOCICLETAS   ")</f>
        <v xml:space="preserve">MOTOCICLETAS   </v>
      </c>
      <c r="G13951" t="str">
        <f>T("De 250,01 a 500 CENTIMETROS CUBICOS               ")</f>
        <v xml:space="preserve">De 250,01 a 500 CENTIMETROS CUBICOS               </v>
      </c>
      <c r="H13951" t="str">
        <f>T("GASOLINA                                          ")</f>
        <v xml:space="preserve">GASOLINA                                          </v>
      </c>
      <c r="I13951">
        <v>4</v>
      </c>
    </row>
    <row r="13952" spans="1:9">
      <c r="A13952" t="str">
        <f>T("2018")</f>
        <v>2018</v>
      </c>
      <c r="B13952" t="str">
        <f>T("Entidad sin personalidad jurídica (art. 35.4 LGT) ")</f>
        <v xml:space="preserve">Entidad sin personalidad jurídica (art. 35.4 LGT) </v>
      </c>
      <c r="C13952" t="str">
        <f>T("SIN DISTRITO        ")</f>
        <v xml:space="preserve">SIN DISTRITO        </v>
      </c>
      <c r="D13952" t="str">
        <f>T("SIN BARRIO          ")</f>
        <v xml:space="preserve">SIN BARRIO          </v>
      </c>
      <c r="E13952" t="str">
        <f>T("MT ")</f>
        <v xml:space="preserve">MT </v>
      </c>
      <c r="F13952" t="str">
        <f>T("MOTOCICLETAS   ")</f>
        <v xml:space="preserve">MOTOCICLETAS   </v>
      </c>
      <c r="G13952" t="str">
        <f>T("De 500,01 a 1.000 CENTIMETROS CUBICOS             ")</f>
        <v xml:space="preserve">De 500,01 a 1.000 CENTIMETROS CUBICOS             </v>
      </c>
      <c r="H13952" t="str">
        <f>T("GASOLINA                                          ")</f>
        <v xml:space="preserve">GASOLINA                                          </v>
      </c>
      <c r="I13952">
        <v>3</v>
      </c>
    </row>
    <row r="13953" spans="1:9">
      <c r="A13953" t="str">
        <f>T("2018")</f>
        <v>2018</v>
      </c>
      <c r="B13953" t="str">
        <f>T("FISICO                                            ")</f>
        <v xml:space="preserve">FISICO                                            </v>
      </c>
      <c r="C13953" t="str">
        <f>T("SIN DISTRITO        ")</f>
        <v xml:space="preserve">SIN DISTRITO        </v>
      </c>
      <c r="D13953" t="str">
        <f>T("SIN BARRIO          ")</f>
        <v xml:space="preserve">SIN BARRIO          </v>
      </c>
      <c r="E13953" t="str">
        <f>T("MT ")</f>
        <v xml:space="preserve">MT </v>
      </c>
      <c r="F13953" t="str">
        <f>T("MOTOCICLETAS   ")</f>
        <v xml:space="preserve">MOTOCICLETAS   </v>
      </c>
      <c r="G13953" t="str">
        <f>T("De menos de 125,01 CENTIMETROS CUBICOS            ")</f>
        <v xml:space="preserve">De menos de 125,01 CENTIMETROS CUBICOS            </v>
      </c>
      <c r="H13953" t="str">
        <f>T("GASOLINA                                          ")</f>
        <v xml:space="preserve">GASOLINA                                          </v>
      </c>
      <c r="I13953" s="1">
        <v>5638</v>
      </c>
    </row>
    <row r="13954" spans="1:9">
      <c r="A13954" t="str">
        <f>T("2018")</f>
        <v>2018</v>
      </c>
      <c r="B13954" t="str">
        <f>T("FISICO                                            ")</f>
        <v xml:space="preserve">FISICO                                            </v>
      </c>
      <c r="C13954" t="str">
        <f>T("SIN DISTRITO        ")</f>
        <v xml:space="preserve">SIN DISTRITO        </v>
      </c>
      <c r="D13954" t="str">
        <f>T("SIN BARRIO          ")</f>
        <v xml:space="preserve">SIN BARRIO          </v>
      </c>
      <c r="E13954" t="str">
        <f>T("MT ")</f>
        <v xml:space="preserve">MT </v>
      </c>
      <c r="F13954" t="str">
        <f>T("MOTOCICLETAS   ")</f>
        <v xml:space="preserve">MOTOCICLETAS   </v>
      </c>
      <c r="G13954" t="str">
        <f>T("De 125,01 a 250 CENTIMETROS CUBICOS               ")</f>
        <v xml:space="preserve">De 125,01 a 250 CENTIMETROS CUBICOS               </v>
      </c>
      <c r="H13954" t="str">
        <f>T("GASOLINA                                          ")</f>
        <v xml:space="preserve">GASOLINA                                          </v>
      </c>
      <c r="I13954" s="1">
        <v>1388</v>
      </c>
    </row>
    <row r="13955" spans="1:9">
      <c r="A13955" t="str">
        <f>T("2018")</f>
        <v>2018</v>
      </c>
      <c r="B13955" t="str">
        <f>T("FISICO                                            ")</f>
        <v xml:space="preserve">FISICO                                            </v>
      </c>
      <c r="C13955" t="str">
        <f>T("SIN DISTRITO        ")</f>
        <v xml:space="preserve">SIN DISTRITO        </v>
      </c>
      <c r="D13955" t="str">
        <f>T("SIN BARRIO          ")</f>
        <v xml:space="preserve">SIN BARRIO          </v>
      </c>
      <c r="E13955" t="str">
        <f>T("MT ")</f>
        <v xml:space="preserve">MT </v>
      </c>
      <c r="F13955" t="str">
        <f>T("MOTOCICLETAS   ")</f>
        <v xml:space="preserve">MOTOCICLETAS   </v>
      </c>
      <c r="G13955" t="str">
        <f>T("De 250,01 a 500 CENTIMETROS CUBICOS               ")</f>
        <v xml:space="preserve">De 250,01 a 500 CENTIMETROS CUBICOS               </v>
      </c>
      <c r="H13955" t="str">
        <f>T("GASOLINA                                          ")</f>
        <v xml:space="preserve">GASOLINA                                          </v>
      </c>
      <c r="I13955" s="1">
        <v>1565</v>
      </c>
    </row>
    <row r="13956" spans="1:9">
      <c r="A13956" t="str">
        <f>T("2018")</f>
        <v>2018</v>
      </c>
      <c r="B13956" t="str">
        <f>T("FISICO                                            ")</f>
        <v xml:space="preserve">FISICO                                            </v>
      </c>
      <c r="C13956" t="str">
        <f>T("SIN DISTRITO        ")</f>
        <v xml:space="preserve">SIN DISTRITO        </v>
      </c>
      <c r="D13956" t="str">
        <f>T("SIN BARRIO          ")</f>
        <v xml:space="preserve">SIN BARRIO          </v>
      </c>
      <c r="E13956" t="str">
        <f>T("MT ")</f>
        <v xml:space="preserve">MT </v>
      </c>
      <c r="F13956" t="str">
        <f>T("MOTOCICLETAS   ")</f>
        <v xml:space="preserve">MOTOCICLETAS   </v>
      </c>
      <c r="G13956" t="str">
        <f>T("De 500,01 a 1.000 CENTIMETROS CUBICOS             ")</f>
        <v xml:space="preserve">De 500,01 a 1.000 CENTIMETROS CUBICOS             </v>
      </c>
      <c r="H13956" t="str">
        <f>T("GASOLINA                                          ")</f>
        <v xml:space="preserve">GASOLINA                                          </v>
      </c>
      <c r="I13956" s="1">
        <v>3130</v>
      </c>
    </row>
    <row r="13957" spans="1:9">
      <c r="A13957" t="str">
        <f>T("2018")</f>
        <v>2018</v>
      </c>
      <c r="B13957" t="str">
        <f>T("FISICO                                            ")</f>
        <v xml:space="preserve">FISICO                                            </v>
      </c>
      <c r="C13957" t="str">
        <f>T("SIN DISTRITO        ")</f>
        <v xml:space="preserve">SIN DISTRITO        </v>
      </c>
      <c r="D13957" t="str">
        <f>T("SIN BARRIO          ")</f>
        <v xml:space="preserve">SIN BARRIO          </v>
      </c>
      <c r="E13957" t="str">
        <f>T("MT ")</f>
        <v xml:space="preserve">MT </v>
      </c>
      <c r="F13957" t="str">
        <f>T("MOTOCICLETAS   ")</f>
        <v xml:space="preserve">MOTOCICLETAS   </v>
      </c>
      <c r="G13957" t="str">
        <f>T("De 1.000,01 CENTIMETROS CUBICOS en adelante       ")</f>
        <v xml:space="preserve">De 1.000,01 CENTIMETROS CUBICOS en adelante       </v>
      </c>
      <c r="H13957" t="str">
        <f>T("GASOLINA                                          ")</f>
        <v xml:space="preserve">GASOLINA                                          </v>
      </c>
      <c r="I13957">
        <v>768</v>
      </c>
    </row>
    <row r="13958" spans="1:9">
      <c r="A13958" t="str">
        <f>T("2018")</f>
        <v>2018</v>
      </c>
      <c r="B13958" t="str">
        <f>T("JURIDICO                                          ")</f>
        <v xml:space="preserve">JURIDICO                                          </v>
      </c>
      <c r="C13958" t="str">
        <f>T("SIN DISTRITO        ")</f>
        <v xml:space="preserve">SIN DISTRITO        </v>
      </c>
      <c r="D13958" t="str">
        <f>T("SIN BARRIO          ")</f>
        <v xml:space="preserve">SIN BARRIO          </v>
      </c>
      <c r="E13958" t="str">
        <f>T("MT ")</f>
        <v xml:space="preserve">MT </v>
      </c>
      <c r="F13958" t="str">
        <f>T("MOTOCICLETAS   ")</f>
        <v xml:space="preserve">MOTOCICLETAS   </v>
      </c>
      <c r="G13958" t="str">
        <f>T("De menos de 125,01 CENTIMETROS CUBICOS            ")</f>
        <v xml:space="preserve">De menos de 125,01 CENTIMETROS CUBICOS            </v>
      </c>
      <c r="H13958" t="str">
        <f>T("GASOLINA                                          ")</f>
        <v xml:space="preserve">GASOLINA                                          </v>
      </c>
      <c r="I13958" s="1">
        <v>1155</v>
      </c>
    </row>
    <row r="13959" spans="1:9">
      <c r="A13959" t="str">
        <f>T("2018")</f>
        <v>2018</v>
      </c>
      <c r="B13959" t="str">
        <f>T("JURIDICO                                          ")</f>
        <v xml:space="preserve">JURIDICO                                          </v>
      </c>
      <c r="C13959" t="str">
        <f>T("SIN DISTRITO        ")</f>
        <v xml:space="preserve">SIN DISTRITO        </v>
      </c>
      <c r="D13959" t="str">
        <f>T("SIN BARRIO          ")</f>
        <v xml:space="preserve">SIN BARRIO          </v>
      </c>
      <c r="E13959" t="str">
        <f>T("MT ")</f>
        <v xml:space="preserve">MT </v>
      </c>
      <c r="F13959" t="str">
        <f>T("MOTOCICLETAS   ")</f>
        <v xml:space="preserve">MOTOCICLETAS   </v>
      </c>
      <c r="G13959" t="str">
        <f>T("De 125,01 a 250 CENTIMETROS CUBICOS               ")</f>
        <v xml:space="preserve">De 125,01 a 250 CENTIMETROS CUBICOS               </v>
      </c>
      <c r="H13959" t="str">
        <f>T("GASOLINA                                          ")</f>
        <v xml:space="preserve">GASOLINA                                          </v>
      </c>
      <c r="I13959">
        <v>95</v>
      </c>
    </row>
    <row r="13960" spans="1:9">
      <c r="A13960" t="str">
        <f>T("2018")</f>
        <v>2018</v>
      </c>
      <c r="B13960" t="str">
        <f>T("JURIDICO                                          ")</f>
        <v xml:space="preserve">JURIDICO                                          </v>
      </c>
      <c r="C13960" t="str">
        <f>T("SIN DISTRITO        ")</f>
        <v xml:space="preserve">SIN DISTRITO        </v>
      </c>
      <c r="D13960" t="str">
        <f>T("SIN BARRIO          ")</f>
        <v xml:space="preserve">SIN BARRIO          </v>
      </c>
      <c r="E13960" t="str">
        <f>T("MT ")</f>
        <v xml:space="preserve">MT </v>
      </c>
      <c r="F13960" t="str">
        <f>T("MOTOCICLETAS   ")</f>
        <v xml:space="preserve">MOTOCICLETAS   </v>
      </c>
      <c r="G13960" t="str">
        <f>T("De 250,01 a 500 CENTIMETROS CUBICOS               ")</f>
        <v xml:space="preserve">De 250,01 a 500 CENTIMETROS CUBICOS               </v>
      </c>
      <c r="H13960" t="str">
        <f>T("GASOLINA                                          ")</f>
        <v xml:space="preserve">GASOLINA                                          </v>
      </c>
      <c r="I13960">
        <v>193</v>
      </c>
    </row>
    <row r="13961" spans="1:9">
      <c r="A13961" t="str">
        <f>T("2018")</f>
        <v>2018</v>
      </c>
      <c r="B13961" t="str">
        <f>T("JURIDICO                                          ")</f>
        <v xml:space="preserve">JURIDICO                                          </v>
      </c>
      <c r="C13961" t="str">
        <f>T("SIN DISTRITO        ")</f>
        <v xml:space="preserve">SIN DISTRITO        </v>
      </c>
      <c r="D13961" t="str">
        <f>T("SIN BARRIO          ")</f>
        <v xml:space="preserve">SIN BARRIO          </v>
      </c>
      <c r="E13961" t="str">
        <f>T("MT ")</f>
        <v xml:space="preserve">MT </v>
      </c>
      <c r="F13961" t="str">
        <f>T("MOTOCICLETAS   ")</f>
        <v xml:space="preserve">MOTOCICLETAS   </v>
      </c>
      <c r="G13961" t="str">
        <f>T("De 500,01 a 1.000 CENTIMETROS CUBICOS             ")</f>
        <v xml:space="preserve">De 500,01 a 1.000 CENTIMETROS CUBICOS             </v>
      </c>
      <c r="H13961" t="str">
        <f>T("GASOLINA                                          ")</f>
        <v xml:space="preserve">GASOLINA                                          </v>
      </c>
      <c r="I13961">
        <v>166</v>
      </c>
    </row>
    <row r="13962" spans="1:9">
      <c r="A13962" t="str">
        <f>T("2018")</f>
        <v>2018</v>
      </c>
      <c r="B13962" t="str">
        <f>T("JURIDICO                                          ")</f>
        <v xml:space="preserve">JURIDICO                                          </v>
      </c>
      <c r="C13962" t="str">
        <f>T("SIN DISTRITO        ")</f>
        <v xml:space="preserve">SIN DISTRITO        </v>
      </c>
      <c r="D13962" t="str">
        <f>T("SIN BARRIO          ")</f>
        <v xml:space="preserve">SIN BARRIO          </v>
      </c>
      <c r="E13962" t="str">
        <f>T("MT ")</f>
        <v xml:space="preserve">MT </v>
      </c>
      <c r="F13962" t="str">
        <f>T("MOTOCICLETAS   ")</f>
        <v xml:space="preserve">MOTOCICLETAS   </v>
      </c>
      <c r="G13962" t="str">
        <f>T("De 1.000,01 CENTIMETROS CUBICOS en adelante       ")</f>
        <v xml:space="preserve">De 1.000,01 CENTIMETROS CUBICOS en adelante       </v>
      </c>
      <c r="H13962" t="str">
        <f>T("GASOLINA                                          ")</f>
        <v xml:space="preserve">GASOLINA                                          </v>
      </c>
      <c r="I13962">
        <v>72</v>
      </c>
    </row>
    <row r="13963" spans="1:9">
      <c r="A13963" t="str">
        <f>T("2018")</f>
        <v>2018</v>
      </c>
      <c r="B13963" t="str">
        <f>T("OTROS                                             ")</f>
        <v xml:space="preserve">OTROS                                             </v>
      </c>
      <c r="C13963" t="str">
        <f>T("SIN DISTRITO        ")</f>
        <v xml:space="preserve">SIN DISTRITO        </v>
      </c>
      <c r="D13963" t="str">
        <f>T("SIN BARRIO          ")</f>
        <v xml:space="preserve">SIN BARRIO          </v>
      </c>
      <c r="E13963" t="str">
        <f>T("MT ")</f>
        <v xml:space="preserve">MT </v>
      </c>
      <c r="F13963" t="str">
        <f>T("MOTOCICLETAS   ")</f>
        <v xml:space="preserve">MOTOCICLETAS   </v>
      </c>
      <c r="G13963" t="str">
        <f>T("De menos de 125,01 CENTIMETROS CUBICOS            ")</f>
        <v xml:space="preserve">De menos de 125,01 CENTIMETROS CUBICOS            </v>
      </c>
      <c r="H13963" t="str">
        <f>T("GASOLINA                                          ")</f>
        <v xml:space="preserve">GASOLINA                                          </v>
      </c>
      <c r="I13963">
        <v>1</v>
      </c>
    </row>
    <row r="13964" spans="1:9">
      <c r="A13964" t="str">
        <f>T("2018")</f>
        <v>2018</v>
      </c>
      <c r="B13964" t="str">
        <f>T("FISICO                                            ")</f>
        <v xml:space="preserve">FISICO                                            </v>
      </c>
      <c r="C13964" t="str">
        <f>T("SIN DISTRITO        ")</f>
        <v xml:space="preserve">SIN DISTRITO        </v>
      </c>
      <c r="D13964" t="str">
        <f>T("SIN BARRIO          ")</f>
        <v xml:space="preserve">SIN BARRIO          </v>
      </c>
      <c r="E13964" t="str">
        <f>T("MT ")</f>
        <v xml:space="preserve">MT </v>
      </c>
      <c r="F13964" t="str">
        <f>T("MOTOCICLETAS   ")</f>
        <v xml:space="preserve">MOTOCICLETAS   </v>
      </c>
      <c r="G13964" t="str">
        <f>T("De menos de 125,01 CENTIMETROS CUBICOS            ")</f>
        <v xml:space="preserve">De menos de 125,01 CENTIMETROS CUBICOS            </v>
      </c>
      <c r="H13964" t="str">
        <f>T("HIBRIDO ENCHUFABLES PHEV                          ")</f>
        <v xml:space="preserve">HIBRIDO ENCHUFABLES PHEV                          </v>
      </c>
      <c r="I13964">
        <v>1</v>
      </c>
    </row>
    <row r="13965" spans="1:9">
      <c r="A13965" t="str">
        <f>T("2018")</f>
        <v>2018</v>
      </c>
      <c r="B13965" t="str">
        <f>T("Entidad sin personalidad jurídica (art. 35.4 LGT) ")</f>
        <v xml:space="preserve">Entidad sin personalidad jurídica (art. 35.4 LGT) </v>
      </c>
      <c r="C13965" t="str">
        <f>T("SIN DISTRITO        ")</f>
        <v xml:space="preserve">SIN DISTRITO        </v>
      </c>
      <c r="D13965" t="str">
        <f>T("SIN BARRIO          ")</f>
        <v xml:space="preserve">SIN BARRIO          </v>
      </c>
      <c r="E13965" t="str">
        <f>T("MT ")</f>
        <v xml:space="preserve">MT </v>
      </c>
      <c r="F13965" t="str">
        <f>T("MOTOCICLETAS   ")</f>
        <v xml:space="preserve">MOTOCICLETAS   </v>
      </c>
      <c r="G13965" t="str">
        <f>T("De menos de 125,01 CENTIMETROS CUBICOS            ")</f>
        <v xml:space="preserve">De menos de 125,01 CENTIMETROS CUBICOS            </v>
      </c>
      <c r="I13965">
        <v>1</v>
      </c>
    </row>
    <row r="13966" spans="1:9">
      <c r="A13966" t="str">
        <f>T("2018")</f>
        <v>2018</v>
      </c>
      <c r="B13966" t="str">
        <f>T("Entidad sin personalidad jurídica (art. 35.4 LGT) ")</f>
        <v xml:space="preserve">Entidad sin personalidad jurídica (art. 35.4 LGT) </v>
      </c>
      <c r="C13966" t="str">
        <f>T("SIN DISTRITO        ")</f>
        <v xml:space="preserve">SIN DISTRITO        </v>
      </c>
      <c r="D13966" t="str">
        <f>T("SIN BARRIO          ")</f>
        <v xml:space="preserve">SIN BARRIO          </v>
      </c>
      <c r="E13966" t="str">
        <f>T("MT ")</f>
        <v xml:space="preserve">MT </v>
      </c>
      <c r="F13966" t="str">
        <f>T("MOTOCICLETAS   ")</f>
        <v xml:space="preserve">MOTOCICLETAS   </v>
      </c>
      <c r="G13966" t="str">
        <f>T("De 250,01 a 500 CENTIMETROS CUBICOS               ")</f>
        <v xml:space="preserve">De 250,01 a 500 CENTIMETROS CUBICOS               </v>
      </c>
      <c r="I13966">
        <v>1</v>
      </c>
    </row>
    <row r="13967" spans="1:9">
      <c r="A13967" t="str">
        <f>T("2018")</f>
        <v>2018</v>
      </c>
      <c r="B13967" t="str">
        <f>T("FISICO                                            ")</f>
        <v xml:space="preserve">FISICO                                            </v>
      </c>
      <c r="C13967" t="str">
        <f>T("SIN DISTRITO        ")</f>
        <v xml:space="preserve">SIN DISTRITO        </v>
      </c>
      <c r="D13967" t="str">
        <f>T("SIN BARRIO          ")</f>
        <v xml:space="preserve">SIN BARRIO          </v>
      </c>
      <c r="E13967" t="str">
        <f>T("MT ")</f>
        <v xml:space="preserve">MT </v>
      </c>
      <c r="F13967" t="str">
        <f>T("MOTOCICLETAS   ")</f>
        <v xml:space="preserve">MOTOCICLETAS   </v>
      </c>
      <c r="G13967" t="str">
        <f>T("De menos de 125,01 CENTIMETROS CUBICOS            ")</f>
        <v xml:space="preserve">De menos de 125,01 CENTIMETROS CUBICOS            </v>
      </c>
      <c r="I13967">
        <v>133</v>
      </c>
    </row>
    <row r="13968" spans="1:9">
      <c r="A13968" t="str">
        <f>T("2018")</f>
        <v>2018</v>
      </c>
      <c r="B13968" t="str">
        <f>T("FISICO                                            ")</f>
        <v xml:space="preserve">FISICO                                            </v>
      </c>
      <c r="C13968" t="str">
        <f>T("SIN DISTRITO        ")</f>
        <v xml:space="preserve">SIN DISTRITO        </v>
      </c>
      <c r="D13968" t="str">
        <f>T("SIN BARRIO          ")</f>
        <v xml:space="preserve">SIN BARRIO          </v>
      </c>
      <c r="E13968" t="str">
        <f>T("MT ")</f>
        <v xml:space="preserve">MT </v>
      </c>
      <c r="F13968" t="str">
        <f>T("MOTOCICLETAS   ")</f>
        <v xml:space="preserve">MOTOCICLETAS   </v>
      </c>
      <c r="G13968" t="str">
        <f>T("De 125,01 a 250 CENTIMETROS CUBICOS               ")</f>
        <v xml:space="preserve">De 125,01 a 250 CENTIMETROS CUBICOS               </v>
      </c>
      <c r="I13968">
        <v>115</v>
      </c>
    </row>
    <row r="13969" spans="1:9">
      <c r="A13969" t="str">
        <f>T("2018")</f>
        <v>2018</v>
      </c>
      <c r="B13969" t="str">
        <f>T("FISICO                                            ")</f>
        <v xml:space="preserve">FISICO                                            </v>
      </c>
      <c r="C13969" t="str">
        <f>T("SIN DISTRITO        ")</f>
        <v xml:space="preserve">SIN DISTRITO        </v>
      </c>
      <c r="D13969" t="str">
        <f>T("SIN BARRIO          ")</f>
        <v xml:space="preserve">SIN BARRIO          </v>
      </c>
      <c r="E13969" t="str">
        <f>T("MT ")</f>
        <v xml:space="preserve">MT </v>
      </c>
      <c r="F13969" t="str">
        <f>T("MOTOCICLETAS   ")</f>
        <v xml:space="preserve">MOTOCICLETAS   </v>
      </c>
      <c r="G13969" t="str">
        <f>T("De 250,01 a 500 CENTIMETROS CUBICOS               ")</f>
        <v xml:space="preserve">De 250,01 a 500 CENTIMETROS CUBICOS               </v>
      </c>
      <c r="I13969">
        <v>48</v>
      </c>
    </row>
    <row r="13970" spans="1:9">
      <c r="A13970" t="str">
        <f>T("2018")</f>
        <v>2018</v>
      </c>
      <c r="B13970" t="str">
        <f>T("FISICO                                            ")</f>
        <v xml:space="preserve">FISICO                                            </v>
      </c>
      <c r="C13970" t="str">
        <f>T("SIN DISTRITO        ")</f>
        <v xml:space="preserve">SIN DISTRITO        </v>
      </c>
      <c r="D13970" t="str">
        <f>T("SIN BARRIO          ")</f>
        <v xml:space="preserve">SIN BARRIO          </v>
      </c>
      <c r="E13970" t="str">
        <f>T("MT ")</f>
        <v xml:space="preserve">MT </v>
      </c>
      <c r="F13970" t="str">
        <f>T("MOTOCICLETAS   ")</f>
        <v xml:space="preserve">MOTOCICLETAS   </v>
      </c>
      <c r="G13970" t="str">
        <f>T("De 500,01 a 1.000 CENTIMETROS CUBICOS             ")</f>
        <v xml:space="preserve">De 500,01 a 1.000 CENTIMETROS CUBICOS             </v>
      </c>
      <c r="I13970">
        <v>80</v>
      </c>
    </row>
    <row r="13971" spans="1:9">
      <c r="A13971" t="str">
        <f>T("2018")</f>
        <v>2018</v>
      </c>
      <c r="B13971" t="str">
        <f>T("FISICO                                            ")</f>
        <v xml:space="preserve">FISICO                                            </v>
      </c>
      <c r="C13971" t="str">
        <f>T("SIN DISTRITO        ")</f>
        <v xml:space="preserve">SIN DISTRITO        </v>
      </c>
      <c r="D13971" t="str">
        <f>T("SIN BARRIO          ")</f>
        <v xml:space="preserve">SIN BARRIO          </v>
      </c>
      <c r="E13971" t="str">
        <f>T("MT ")</f>
        <v xml:space="preserve">MT </v>
      </c>
      <c r="F13971" t="str">
        <f>T("MOTOCICLETAS   ")</f>
        <v xml:space="preserve">MOTOCICLETAS   </v>
      </c>
      <c r="G13971" t="str">
        <f>T("De 1.000,01 CENTIMETROS CUBICOS en adelante       ")</f>
        <v xml:space="preserve">De 1.000,01 CENTIMETROS CUBICOS en adelante       </v>
      </c>
      <c r="I13971">
        <v>21</v>
      </c>
    </row>
    <row r="13972" spans="1:9">
      <c r="A13972" t="str">
        <f>T("2018")</f>
        <v>2018</v>
      </c>
      <c r="B13972" t="str">
        <f>T("JURIDICO                                          ")</f>
        <v xml:space="preserve">JURIDICO                                          </v>
      </c>
      <c r="C13972" t="str">
        <f>T("SIN DISTRITO        ")</f>
        <v xml:space="preserve">SIN DISTRITO        </v>
      </c>
      <c r="D13972" t="str">
        <f>T("SIN BARRIO          ")</f>
        <v xml:space="preserve">SIN BARRIO          </v>
      </c>
      <c r="E13972" t="str">
        <f>T("MT ")</f>
        <v xml:space="preserve">MT </v>
      </c>
      <c r="F13972" t="str">
        <f>T("MOTOCICLETAS   ")</f>
        <v xml:space="preserve">MOTOCICLETAS   </v>
      </c>
      <c r="G13972" t="str">
        <f>T("De menos de 125,01 CENTIMETROS CUBICOS            ")</f>
        <v xml:space="preserve">De menos de 125,01 CENTIMETROS CUBICOS            </v>
      </c>
      <c r="I13972">
        <v>7</v>
      </c>
    </row>
    <row r="13973" spans="1:9">
      <c r="A13973" t="str">
        <f>T("2018")</f>
        <v>2018</v>
      </c>
      <c r="B13973" t="str">
        <f>T("JURIDICO                                          ")</f>
        <v xml:space="preserve">JURIDICO                                          </v>
      </c>
      <c r="C13973" t="str">
        <f>T("SIN DISTRITO        ")</f>
        <v xml:space="preserve">SIN DISTRITO        </v>
      </c>
      <c r="D13973" t="str">
        <f>T("SIN BARRIO          ")</f>
        <v xml:space="preserve">SIN BARRIO          </v>
      </c>
      <c r="E13973" t="str">
        <f>T("MT ")</f>
        <v xml:space="preserve">MT </v>
      </c>
      <c r="F13973" t="str">
        <f>T("MOTOCICLETAS   ")</f>
        <v xml:space="preserve">MOTOCICLETAS   </v>
      </c>
      <c r="G13973" t="str">
        <f>T("De 125,01 a 250 CENTIMETROS CUBICOS               ")</f>
        <v xml:space="preserve">De 125,01 a 250 CENTIMETROS CUBICOS               </v>
      </c>
      <c r="I13973">
        <v>4</v>
      </c>
    </row>
    <row r="13974" spans="1:9">
      <c r="A13974" t="str">
        <f>T("2018")</f>
        <v>2018</v>
      </c>
      <c r="B13974" t="str">
        <f>T("JURIDICO                                          ")</f>
        <v xml:space="preserve">JURIDICO                                          </v>
      </c>
      <c r="C13974" t="str">
        <f>T("SIN DISTRITO        ")</f>
        <v xml:space="preserve">SIN DISTRITO        </v>
      </c>
      <c r="D13974" t="str">
        <f>T("SIN BARRIO          ")</f>
        <v xml:space="preserve">SIN BARRIO          </v>
      </c>
      <c r="E13974" t="str">
        <f>T("MT ")</f>
        <v xml:space="preserve">MT </v>
      </c>
      <c r="F13974" t="str">
        <f>T("MOTOCICLETAS   ")</f>
        <v xml:space="preserve">MOTOCICLETAS   </v>
      </c>
      <c r="G13974" t="str">
        <f>T("De 250,01 a 500 CENTIMETROS CUBICOS               ")</f>
        <v xml:space="preserve">De 250,01 a 500 CENTIMETROS CUBICOS               </v>
      </c>
      <c r="I13974">
        <v>1</v>
      </c>
    </row>
    <row r="13975" spans="1:9">
      <c r="A13975" t="str">
        <f>T("2018")</f>
        <v>2018</v>
      </c>
      <c r="B13975" t="str">
        <f>T("JURIDICO                                          ")</f>
        <v xml:space="preserve">JURIDICO                                          </v>
      </c>
      <c r="C13975" t="str">
        <f>T("SIN DISTRITO        ")</f>
        <v xml:space="preserve">SIN DISTRITO        </v>
      </c>
      <c r="D13975" t="str">
        <f>T("SIN BARRIO          ")</f>
        <v xml:space="preserve">SIN BARRIO          </v>
      </c>
      <c r="E13975" t="str">
        <f>T("MT ")</f>
        <v xml:space="preserve">MT </v>
      </c>
      <c r="F13975" t="str">
        <f>T("MOTOCICLETAS   ")</f>
        <v xml:space="preserve">MOTOCICLETAS   </v>
      </c>
      <c r="G13975" t="str">
        <f>T("De 1.000,01 CENTIMETROS CUBICOS en adelante       ")</f>
        <v xml:space="preserve">De 1.000,01 CENTIMETROS CUBICOS en adelante       </v>
      </c>
      <c r="I13975">
        <v>1</v>
      </c>
    </row>
    <row r="13976" spans="1:9">
      <c r="A13976" t="str">
        <f>T("2018")</f>
        <v>2018</v>
      </c>
      <c r="B13976" t="str">
        <f>T("JURIDICO                                          ")</f>
        <v xml:space="preserve">JURIDICO                                          </v>
      </c>
      <c r="C13976" t="str">
        <f>T("SIN DISTRITO        ")</f>
        <v xml:space="preserve">SIN DISTRITO        </v>
      </c>
      <c r="D13976" t="str">
        <f>T("SIN BARRIO          ")</f>
        <v xml:space="preserve">SIN BARRIO          </v>
      </c>
      <c r="E13976" t="str">
        <f>T("MT ")</f>
        <v xml:space="preserve">MT </v>
      </c>
      <c r="F13976" t="str">
        <f>T("MOTOCICLETAS   ")</f>
        <v xml:space="preserve">MOTOCICLETAS   </v>
      </c>
      <c r="G13976" t="str">
        <f>T("De menos de 125,01 CENTIMETROS CUBICOS            ")</f>
        <v xml:space="preserve">De menos de 125,01 CENTIMETROS CUBICOS            </v>
      </c>
      <c r="I13976">
        <v>1</v>
      </c>
    </row>
    <row r="13977" spans="1:9">
      <c r="A13977" t="str">
        <f>T("2018")</f>
        <v>2018</v>
      </c>
      <c r="B13977" t="str">
        <f>T("FISICO                                            ")</f>
        <v xml:space="preserve">FISICO                                            </v>
      </c>
      <c r="C13977" t="str">
        <f>T("SIN DISTRITO        ")</f>
        <v xml:space="preserve">SIN DISTRITO        </v>
      </c>
      <c r="D13977" t="str">
        <f>T("SIN BARRIO          ")</f>
        <v xml:space="preserve">SIN BARRIO          </v>
      </c>
      <c r="E13977" t="str">
        <f>T("RE ")</f>
        <v xml:space="preserve">RE </v>
      </c>
      <c r="F13977" t="str">
        <f>T("REMOLQUES      ")</f>
        <v xml:space="preserve">REMOLQUES      </v>
      </c>
      <c r="G13977" t="str">
        <f>T("De 751 a 999 KG DE CARGA ÚTIL                     ")</f>
        <v xml:space="preserve">De 751 a 999 KG DE CARGA ÚTIL                     </v>
      </c>
      <c r="H13977" t="str">
        <f>T("DIESEL                                            ")</f>
        <v xml:space="preserve">DIESEL                                            </v>
      </c>
      <c r="I13977">
        <v>1</v>
      </c>
    </row>
    <row r="13978" spans="1:9">
      <c r="A13978" t="str">
        <f>T("2018")</f>
        <v>2018</v>
      </c>
      <c r="B13978" t="str">
        <f>T("Entidad sin personalidad jurídica (art. 35.4 LGT) ")</f>
        <v xml:space="preserve">Entidad sin personalidad jurídica (art. 35.4 LGT) </v>
      </c>
      <c r="C13978" t="str">
        <f>T("SIN DISTRITO        ")</f>
        <v xml:space="preserve">SIN DISTRITO        </v>
      </c>
      <c r="D13978" t="str">
        <f>T("SIN BARRIO          ")</f>
        <v xml:space="preserve">SIN BARRIO          </v>
      </c>
      <c r="E13978" t="str">
        <f>T("RE ")</f>
        <v xml:space="preserve">RE </v>
      </c>
      <c r="F13978" t="str">
        <f>T("REMOLQUES      ")</f>
        <v xml:space="preserve">REMOLQUES      </v>
      </c>
      <c r="G13978" t="str">
        <f>T("De 3.000 KG DE CARGA ÚTIL en adelante             ")</f>
        <v xml:space="preserve">De 3.000 KG DE CARGA ÚTIL en adelante             </v>
      </c>
      <c r="H13978" t="str">
        <f>T("GASOLINA                                          ")</f>
        <v xml:space="preserve">GASOLINA                                          </v>
      </c>
      <c r="I13978">
        <v>2</v>
      </c>
    </row>
    <row r="13979" spans="1:9">
      <c r="A13979" t="str">
        <f>T("2018")</f>
        <v>2018</v>
      </c>
      <c r="B13979" t="str">
        <f>T("FISICO                                            ")</f>
        <v xml:space="preserve">FISICO                                            </v>
      </c>
      <c r="C13979" t="str">
        <f>T("SIN DISTRITO        ")</f>
        <v xml:space="preserve">SIN DISTRITO        </v>
      </c>
      <c r="D13979" t="str">
        <f>T("SIN BARRIO          ")</f>
        <v xml:space="preserve">SIN BARRIO          </v>
      </c>
      <c r="E13979" t="str">
        <f>T("RE ")</f>
        <v xml:space="preserve">RE </v>
      </c>
      <c r="F13979" t="str">
        <f>T("REMOLQUES      ")</f>
        <v xml:space="preserve">REMOLQUES      </v>
      </c>
      <c r="G13979" t="str">
        <f>T("De 3.000 KG DE CARGA ÚTIL en adelante             ")</f>
        <v xml:space="preserve">De 3.000 KG DE CARGA ÚTIL en adelante             </v>
      </c>
      <c r="H13979" t="str">
        <f>T("GASOLINA                                          ")</f>
        <v xml:space="preserve">GASOLINA                                          </v>
      </c>
      <c r="I13979">
        <v>3</v>
      </c>
    </row>
    <row r="13980" spans="1:9">
      <c r="A13980" t="str">
        <f>T("2018")</f>
        <v>2018</v>
      </c>
      <c r="B13980" t="str">
        <f>T("JURIDICO                                          ")</f>
        <v xml:space="preserve">JURIDICO                                          </v>
      </c>
      <c r="C13980" t="str">
        <f>T("SIN DISTRITO        ")</f>
        <v xml:space="preserve">SIN DISTRITO        </v>
      </c>
      <c r="D13980" t="str">
        <f>T("SIN BARRIO          ")</f>
        <v xml:space="preserve">SIN BARRIO          </v>
      </c>
      <c r="E13980" t="str">
        <f>T("RE ")</f>
        <v xml:space="preserve">RE </v>
      </c>
      <c r="F13980" t="str">
        <f>T("REMOLQUES      ")</f>
        <v xml:space="preserve">REMOLQUES      </v>
      </c>
      <c r="G13980" t="str">
        <f>T("De 1.000 a 2.999 KG DE CARGA ÚTIL                 ")</f>
        <v xml:space="preserve">De 1.000 a 2.999 KG DE CARGA ÚTIL                 </v>
      </c>
      <c r="H13980" t="str">
        <f>T("GASOLINA                                          ")</f>
        <v xml:space="preserve">GASOLINA                                          </v>
      </c>
      <c r="I13980">
        <v>1</v>
      </c>
    </row>
    <row r="13981" spans="1:9">
      <c r="A13981" t="str">
        <f>T("2018")</f>
        <v>2018</v>
      </c>
      <c r="B13981" t="str">
        <f>T("JURIDICO                                          ")</f>
        <v xml:space="preserve">JURIDICO                                          </v>
      </c>
      <c r="C13981" t="str">
        <f>T("SIN DISTRITO        ")</f>
        <v xml:space="preserve">SIN DISTRITO        </v>
      </c>
      <c r="D13981" t="str">
        <f>T("SIN BARRIO          ")</f>
        <v xml:space="preserve">SIN BARRIO          </v>
      </c>
      <c r="E13981" t="str">
        <f>T("RE ")</f>
        <v xml:space="preserve">RE </v>
      </c>
      <c r="F13981" t="str">
        <f>T("REMOLQUES      ")</f>
        <v xml:space="preserve">REMOLQUES      </v>
      </c>
      <c r="G13981" t="str">
        <f>T("De 3.000 KG DE CARGA ÚTIL en adelante             ")</f>
        <v xml:space="preserve">De 3.000 KG DE CARGA ÚTIL en adelante             </v>
      </c>
      <c r="H13981" t="str">
        <f>T("GASOLINA                                          ")</f>
        <v xml:space="preserve">GASOLINA                                          </v>
      </c>
      <c r="I13981">
        <v>7</v>
      </c>
    </row>
    <row r="13982" spans="1:9">
      <c r="A13982" t="str">
        <f>T("2018")</f>
        <v>2018</v>
      </c>
      <c r="B13982" t="str">
        <f>T("Entidad sin personalidad jurídica (art. 35.4 LGT) ")</f>
        <v xml:space="preserve">Entidad sin personalidad jurídica (art. 35.4 LGT) </v>
      </c>
      <c r="C13982" t="str">
        <f>T("SIN DISTRITO        ")</f>
        <v xml:space="preserve">SIN DISTRITO        </v>
      </c>
      <c r="D13982" t="str">
        <f>T("SIN BARRIO          ")</f>
        <v xml:space="preserve">SIN BARRIO          </v>
      </c>
      <c r="E13982" t="str">
        <f>T("RE ")</f>
        <v xml:space="preserve">RE </v>
      </c>
      <c r="F13982" t="str">
        <f>T("REMOLQUES      ")</f>
        <v xml:space="preserve">REMOLQUES      </v>
      </c>
      <c r="G13982" t="str">
        <f>T("De 3.000 KG DE CARGA ÚTIL en adelante             ")</f>
        <v xml:space="preserve">De 3.000 KG DE CARGA ÚTIL en adelante             </v>
      </c>
      <c r="I13982">
        <v>1</v>
      </c>
    </row>
    <row r="13983" spans="1:9">
      <c r="A13983" t="str">
        <f>T("2018")</f>
        <v>2018</v>
      </c>
      <c r="B13983" t="str">
        <f>T("FISICO                                            ")</f>
        <v xml:space="preserve">FISICO                                            </v>
      </c>
      <c r="C13983" t="str">
        <f>T("SIN DISTRITO        ")</f>
        <v xml:space="preserve">SIN DISTRITO        </v>
      </c>
      <c r="D13983" t="str">
        <f>T("SIN BARRIO          ")</f>
        <v xml:space="preserve">SIN BARRIO          </v>
      </c>
      <c r="E13983" t="str">
        <f>T("RE ")</f>
        <v xml:space="preserve">RE </v>
      </c>
      <c r="F13983" t="str">
        <f>T("REMOLQUES      ")</f>
        <v xml:space="preserve">REMOLQUES      </v>
      </c>
      <c r="G13983" t="str">
        <f>T("De 751 a 999 KG DE CARGA ÚTIL                     ")</f>
        <v xml:space="preserve">De 751 a 999 KG DE CARGA ÚTIL                     </v>
      </c>
      <c r="I13983">
        <v>1</v>
      </c>
    </row>
    <row r="13984" spans="1:9">
      <c r="A13984" t="str">
        <f>T("2018")</f>
        <v>2018</v>
      </c>
      <c r="B13984" t="str">
        <f>T("FISICO                                            ")</f>
        <v xml:space="preserve">FISICO                                            </v>
      </c>
      <c r="C13984" t="str">
        <f>T("SIN DISTRITO        ")</f>
        <v xml:space="preserve">SIN DISTRITO        </v>
      </c>
      <c r="D13984" t="str">
        <f>T("SIN BARRIO          ")</f>
        <v xml:space="preserve">SIN BARRIO          </v>
      </c>
      <c r="E13984" t="str">
        <f>T("RE ")</f>
        <v xml:space="preserve">RE </v>
      </c>
      <c r="F13984" t="str">
        <f>T("REMOLQUES      ")</f>
        <v xml:space="preserve">REMOLQUES      </v>
      </c>
      <c r="G13984" t="str">
        <f>T("De 1.000 a 2.999 KG DE CARGA ÚTIL                 ")</f>
        <v xml:space="preserve">De 1.000 a 2.999 KG DE CARGA ÚTIL                 </v>
      </c>
      <c r="I13984">
        <v>22</v>
      </c>
    </row>
    <row r="13985" spans="1:9">
      <c r="A13985" t="str">
        <f>T("2018")</f>
        <v>2018</v>
      </c>
      <c r="B13985" t="str">
        <f>T("FISICO                                            ")</f>
        <v xml:space="preserve">FISICO                                            </v>
      </c>
      <c r="C13985" t="str">
        <f>T("SIN DISTRITO        ")</f>
        <v xml:space="preserve">SIN DISTRITO        </v>
      </c>
      <c r="D13985" t="str">
        <f>T("SIN BARRIO          ")</f>
        <v xml:space="preserve">SIN BARRIO          </v>
      </c>
      <c r="E13985" t="str">
        <f>T("RE ")</f>
        <v xml:space="preserve">RE </v>
      </c>
      <c r="F13985" t="str">
        <f>T("REMOLQUES      ")</f>
        <v xml:space="preserve">REMOLQUES      </v>
      </c>
      <c r="G13985" t="str">
        <f>T("De 3.000 KG DE CARGA ÚTIL en adelante             ")</f>
        <v xml:space="preserve">De 3.000 KG DE CARGA ÚTIL en adelante             </v>
      </c>
      <c r="I13985">
        <v>21</v>
      </c>
    </row>
    <row r="13986" spans="1:9">
      <c r="A13986" t="str">
        <f>T("2018")</f>
        <v>2018</v>
      </c>
      <c r="B13986" t="str">
        <f>T("JURIDICO                                          ")</f>
        <v xml:space="preserve">JURIDICO                                          </v>
      </c>
      <c r="C13986" t="str">
        <f>T("SIN DISTRITO        ")</f>
        <v xml:space="preserve">SIN DISTRITO        </v>
      </c>
      <c r="D13986" t="str">
        <f>T("SIN BARRIO          ")</f>
        <v xml:space="preserve">SIN BARRIO          </v>
      </c>
      <c r="E13986" t="str">
        <f>T("RE ")</f>
        <v xml:space="preserve">RE </v>
      </c>
      <c r="F13986" t="str">
        <f>T("REMOLQUES      ")</f>
        <v xml:space="preserve">REMOLQUES      </v>
      </c>
      <c r="G13986" t="str">
        <f>T("De 751 a 999 KG DE CARGA ÚTIL                     ")</f>
        <v xml:space="preserve">De 751 a 999 KG DE CARGA ÚTIL                     </v>
      </c>
      <c r="I13986">
        <v>6</v>
      </c>
    </row>
    <row r="13987" spans="1:9">
      <c r="A13987" t="str">
        <f>T("2018")</f>
        <v>2018</v>
      </c>
      <c r="B13987" t="str">
        <f>T("JURIDICO                                          ")</f>
        <v xml:space="preserve">JURIDICO                                          </v>
      </c>
      <c r="C13987" t="str">
        <f>T("SIN DISTRITO        ")</f>
        <v xml:space="preserve">SIN DISTRITO        </v>
      </c>
      <c r="D13987" t="str">
        <f>T("SIN BARRIO          ")</f>
        <v xml:space="preserve">SIN BARRIO          </v>
      </c>
      <c r="E13987" t="str">
        <f>T("RE ")</f>
        <v xml:space="preserve">RE </v>
      </c>
      <c r="F13987" t="str">
        <f>T("REMOLQUES      ")</f>
        <v xml:space="preserve">REMOLQUES      </v>
      </c>
      <c r="G13987" t="str">
        <f>T("De 1.000 a 2.999 KG DE CARGA ÚTIL                 ")</f>
        <v xml:space="preserve">De 1.000 a 2.999 KG DE CARGA ÚTIL                 </v>
      </c>
      <c r="I13987">
        <v>23</v>
      </c>
    </row>
    <row r="13988" spans="1:9">
      <c r="A13988" t="str">
        <f>T("2018")</f>
        <v>2018</v>
      </c>
      <c r="B13988" t="str">
        <f>T("JURIDICO                                          ")</f>
        <v xml:space="preserve">JURIDICO                                          </v>
      </c>
      <c r="C13988" t="str">
        <f>T("SIN DISTRITO        ")</f>
        <v xml:space="preserve">SIN DISTRITO        </v>
      </c>
      <c r="D13988" t="str">
        <f>T("SIN BARRIO          ")</f>
        <v xml:space="preserve">SIN BARRIO          </v>
      </c>
      <c r="E13988" t="str">
        <f>T("RE ")</f>
        <v xml:space="preserve">RE </v>
      </c>
      <c r="F13988" t="str">
        <f>T("REMOLQUES      ")</f>
        <v xml:space="preserve">REMOLQUES      </v>
      </c>
      <c r="G13988" t="str">
        <f>T("De 3.000 KG DE CARGA ÚTIL en adelante             ")</f>
        <v xml:space="preserve">De 3.000 KG DE CARGA ÚTIL en adelante             </v>
      </c>
      <c r="I13988">
        <v>218</v>
      </c>
    </row>
    <row r="13989" spans="1:9">
      <c r="A13989" t="str">
        <f>T("2018")</f>
        <v>2018</v>
      </c>
      <c r="B13989" t="str">
        <f>T("Entidad sin personalidad jurídica (art. 35.4 LGT) ")</f>
        <v xml:space="preserve">Entidad sin personalidad jurídica (art. 35.4 LGT) </v>
      </c>
      <c r="C13989" t="str">
        <f>T("SIN DISTRITO        ")</f>
        <v xml:space="preserve">SIN DISTRITO        </v>
      </c>
      <c r="D13989" t="str">
        <f>T("SIN BARRIO          ")</f>
        <v xml:space="preserve">SIN BARRIO          </v>
      </c>
      <c r="E13989" t="str">
        <f>T("RE ")</f>
        <v xml:space="preserve">RE </v>
      </c>
      <c r="F13989" t="str">
        <f>T("REMOLQUES      ")</f>
        <v xml:space="preserve">REMOLQUES      </v>
      </c>
      <c r="G13989" t="str">
        <f>T("De 3.000 KG DE CARGA ÚTIL en adelante             ")</f>
        <v xml:space="preserve">De 3.000 KG DE CARGA ÚTIL en adelante             </v>
      </c>
      <c r="I13989">
        <v>2</v>
      </c>
    </row>
    <row r="13990" spans="1:9">
      <c r="A13990" t="str">
        <f>T("2018")</f>
        <v>2018</v>
      </c>
      <c r="B13990" t="str">
        <f>T("FISICO                                            ")</f>
        <v xml:space="preserve">FISICO                                            </v>
      </c>
      <c r="C13990" t="str">
        <f>T("SIN DISTRITO        ")</f>
        <v xml:space="preserve">SIN DISTRITO        </v>
      </c>
      <c r="D13990" t="str">
        <f>T("SIN BARRIO          ")</f>
        <v xml:space="preserve">SIN BARRIO          </v>
      </c>
      <c r="E13990" t="str">
        <f>T("RE ")</f>
        <v xml:space="preserve">RE </v>
      </c>
      <c r="F13990" t="str">
        <f>T("REMOLQUES      ")</f>
        <v xml:space="preserve">REMOLQUES      </v>
      </c>
      <c r="G13990" t="str">
        <f>T("De 751 a 999 KG DE CARGA ÚTIL                     ")</f>
        <v xml:space="preserve">De 751 a 999 KG DE CARGA ÚTIL                     </v>
      </c>
      <c r="I13990">
        <v>11</v>
      </c>
    </row>
    <row r="13991" spans="1:9">
      <c r="A13991" t="str">
        <f>T("2018")</f>
        <v>2018</v>
      </c>
      <c r="B13991" t="str">
        <f>T("FISICO                                            ")</f>
        <v xml:space="preserve">FISICO                                            </v>
      </c>
      <c r="C13991" t="str">
        <f>T("SIN DISTRITO        ")</f>
        <v xml:space="preserve">SIN DISTRITO        </v>
      </c>
      <c r="D13991" t="str">
        <f>T("SIN BARRIO          ")</f>
        <v xml:space="preserve">SIN BARRIO          </v>
      </c>
      <c r="E13991" t="str">
        <f>T("RE ")</f>
        <v xml:space="preserve">RE </v>
      </c>
      <c r="F13991" t="str">
        <f>T("REMOLQUES      ")</f>
        <v xml:space="preserve">REMOLQUES      </v>
      </c>
      <c r="G13991" t="str">
        <f>T("De 1.000 a 2.999 KG DE CARGA ÚTIL                 ")</f>
        <v xml:space="preserve">De 1.000 a 2.999 KG DE CARGA ÚTIL                 </v>
      </c>
      <c r="I13991">
        <v>38</v>
      </c>
    </row>
    <row r="13992" spans="1:9">
      <c r="A13992" t="str">
        <f>T("2018")</f>
        <v>2018</v>
      </c>
      <c r="B13992" t="str">
        <f>T("FISICO                                            ")</f>
        <v xml:space="preserve">FISICO                                            </v>
      </c>
      <c r="C13992" t="str">
        <f>T("SIN DISTRITO        ")</f>
        <v xml:space="preserve">SIN DISTRITO        </v>
      </c>
      <c r="D13992" t="str">
        <f>T("SIN BARRIO          ")</f>
        <v xml:space="preserve">SIN BARRIO          </v>
      </c>
      <c r="E13992" t="str">
        <f>T("RE ")</f>
        <v xml:space="preserve">RE </v>
      </c>
      <c r="F13992" t="str">
        <f>T("REMOLQUES      ")</f>
        <v xml:space="preserve">REMOLQUES      </v>
      </c>
      <c r="G13992" t="str">
        <f>T("De 3.000 KG DE CARGA ÚTIL en adelante             ")</f>
        <v xml:space="preserve">De 3.000 KG DE CARGA ÚTIL en adelante             </v>
      </c>
      <c r="I13992">
        <v>84</v>
      </c>
    </row>
    <row r="13993" spans="1:9">
      <c r="A13993" t="str">
        <f>T("2018")</f>
        <v>2018</v>
      </c>
      <c r="B13993" t="str">
        <f>T("JURIDICO                                          ")</f>
        <v xml:space="preserve">JURIDICO                                          </v>
      </c>
      <c r="C13993" t="str">
        <f>T("SIN DISTRITO        ")</f>
        <v xml:space="preserve">SIN DISTRITO        </v>
      </c>
      <c r="D13993" t="str">
        <f>T("SIN BARRIO          ")</f>
        <v xml:space="preserve">SIN BARRIO          </v>
      </c>
      <c r="E13993" t="str">
        <f>T("RE ")</f>
        <v xml:space="preserve">RE </v>
      </c>
      <c r="F13993" t="str">
        <f>T("REMOLQUES      ")</f>
        <v xml:space="preserve">REMOLQUES      </v>
      </c>
      <c r="G13993" t="str">
        <f>T("De 751 a 999 KG DE CARGA ÚTIL                     ")</f>
        <v xml:space="preserve">De 751 a 999 KG DE CARGA ÚTIL                     </v>
      </c>
      <c r="I13993">
        <v>17</v>
      </c>
    </row>
    <row r="13994" spans="1:9">
      <c r="A13994" t="str">
        <f>T("2018")</f>
        <v>2018</v>
      </c>
      <c r="B13994" t="str">
        <f>T("JURIDICO                                          ")</f>
        <v xml:space="preserve">JURIDICO                                          </v>
      </c>
      <c r="C13994" t="str">
        <f>T("SIN DISTRITO        ")</f>
        <v xml:space="preserve">SIN DISTRITO        </v>
      </c>
      <c r="D13994" t="str">
        <f>T("SIN BARRIO          ")</f>
        <v xml:space="preserve">SIN BARRIO          </v>
      </c>
      <c r="E13994" t="str">
        <f>T("RE ")</f>
        <v xml:space="preserve">RE </v>
      </c>
      <c r="F13994" t="str">
        <f>T("REMOLQUES      ")</f>
        <v xml:space="preserve">REMOLQUES      </v>
      </c>
      <c r="G13994" t="str">
        <f>T("De 1.000 a 2.999 KG DE CARGA ÚTIL                 ")</f>
        <v xml:space="preserve">De 1.000 a 2.999 KG DE CARGA ÚTIL                 </v>
      </c>
      <c r="I13994">
        <v>79</v>
      </c>
    </row>
    <row r="13995" spans="1:9">
      <c r="A13995" t="str">
        <f>T("2018")</f>
        <v>2018</v>
      </c>
      <c r="B13995" t="str">
        <f>T("JURIDICO                                          ")</f>
        <v xml:space="preserve">JURIDICO                                          </v>
      </c>
      <c r="C13995" t="str">
        <f>T("SIN DISTRITO        ")</f>
        <v xml:space="preserve">SIN DISTRITO        </v>
      </c>
      <c r="D13995" t="str">
        <f>T("SIN BARRIO          ")</f>
        <v xml:space="preserve">SIN BARRIO          </v>
      </c>
      <c r="E13995" t="str">
        <f>T("RE ")</f>
        <v xml:space="preserve">RE </v>
      </c>
      <c r="F13995" t="str">
        <f>T("REMOLQUES      ")</f>
        <v xml:space="preserve">REMOLQUES      </v>
      </c>
      <c r="G13995" t="str">
        <f>T("De 3.000 KG DE CARGA ÚTIL en adelante             ")</f>
        <v xml:space="preserve">De 3.000 KG DE CARGA ÚTIL en adelante             </v>
      </c>
      <c r="I13995">
        <v>579</v>
      </c>
    </row>
    <row r="13996" spans="1:9">
      <c r="A13996" t="str">
        <f>T("2018")</f>
        <v>2018</v>
      </c>
      <c r="B13996" t="str">
        <f>T("JURIDICO                                          ")</f>
        <v xml:space="preserve">JURIDICO                                          </v>
      </c>
      <c r="C13996" t="str">
        <f>T("SIN DISTRITO        ")</f>
        <v xml:space="preserve">SIN DISTRITO        </v>
      </c>
      <c r="D13996" t="str">
        <f>T("SIN BARRIO          ")</f>
        <v xml:space="preserve">SIN BARRIO          </v>
      </c>
      <c r="E13996" t="str">
        <f>T("SE ")</f>
        <v xml:space="preserve">SE </v>
      </c>
      <c r="F13996" t="str">
        <f>T("SEMIRREMOLQUES ")</f>
        <v xml:space="preserve">SEMIRREMOLQUES </v>
      </c>
      <c r="G13996" t="str">
        <f>T("De 3.000 KG DE CARGA ÚTIL en adelante             ")</f>
        <v xml:space="preserve">De 3.000 KG DE CARGA ÚTIL en adelante             </v>
      </c>
      <c r="H13996" t="str">
        <f>T("DIESEL                                            ")</f>
        <v xml:space="preserve">DIESEL                                            </v>
      </c>
      <c r="I13996">
        <v>1</v>
      </c>
    </row>
    <row r="13997" spans="1:9">
      <c r="A13997" t="str">
        <f>T("2018")</f>
        <v>2018</v>
      </c>
      <c r="B13997" t="str">
        <f>T("JURIDICO                                          ")</f>
        <v xml:space="preserve">JURIDICO                                          </v>
      </c>
      <c r="C13997" t="str">
        <f>T("SIN DISTRITO        ")</f>
        <v xml:space="preserve">SIN DISTRITO        </v>
      </c>
      <c r="D13997" t="str">
        <f>T("SIN BARRIO          ")</f>
        <v xml:space="preserve">SIN BARRIO          </v>
      </c>
      <c r="E13997" t="str">
        <f>T("SE ")</f>
        <v xml:space="preserve">SE </v>
      </c>
      <c r="F13997" t="str">
        <f>T("SEMIRREMOLQUES ")</f>
        <v xml:space="preserve">SEMIRREMOLQUES </v>
      </c>
      <c r="G13997" t="str">
        <f>T("De 3.000 KG DE CARGA ÚTIL en adelante             ")</f>
        <v xml:space="preserve">De 3.000 KG DE CARGA ÚTIL en adelante             </v>
      </c>
      <c r="I13997">
        <v>1</v>
      </c>
    </row>
    <row r="13998" spans="1:9">
      <c r="A13998" t="str">
        <f>T("2018")</f>
        <v>2018</v>
      </c>
      <c r="B13998" t="str">
        <f>T("Entidad sin personalidad jurídica (art. 35.4 LGT) ")</f>
        <v xml:space="preserve">Entidad sin personalidad jurídica (art. 35.4 LGT) </v>
      </c>
      <c r="C13998" t="str">
        <f>T("SIN DISTRITO        ")</f>
        <v xml:space="preserve">SIN DISTRITO        </v>
      </c>
      <c r="D13998" t="str">
        <f>T("SIN BARRIO          ")</f>
        <v xml:space="preserve">SIN BARRIO          </v>
      </c>
      <c r="E13998" t="str">
        <f>T("TR ")</f>
        <v xml:space="preserve">TR </v>
      </c>
      <c r="F13998" t="str">
        <f>T("TRACTORES      ")</f>
        <v xml:space="preserve">TRACTORES      </v>
      </c>
      <c r="G13998" t="str">
        <f>T("De 16 a 25 CABALLOS FISCALES                      ")</f>
        <v xml:space="preserve">De 16 a 25 CABALLOS FISCALES                      </v>
      </c>
      <c r="H13998" t="str">
        <f>T("DIESEL                                            ")</f>
        <v xml:space="preserve">DIESEL                                            </v>
      </c>
      <c r="I13998">
        <v>4</v>
      </c>
    </row>
    <row r="13999" spans="1:9">
      <c r="A13999" t="str">
        <f>T("2018")</f>
        <v>2018</v>
      </c>
      <c r="B13999" t="str">
        <f>T("Entidad sin personalidad jurídica (art. 35.4 LGT) ")</f>
        <v xml:space="preserve">Entidad sin personalidad jurídica (art. 35.4 LGT) </v>
      </c>
      <c r="C13999" t="str">
        <f>T("SIN DISTRITO        ")</f>
        <v xml:space="preserve">SIN DISTRITO        </v>
      </c>
      <c r="D13999" t="str">
        <f>T("SIN BARRIO          ")</f>
        <v xml:space="preserve">SIN BARRIO          </v>
      </c>
      <c r="E13999" t="str">
        <f>T("TR ")</f>
        <v xml:space="preserve">TR </v>
      </c>
      <c r="F13999" t="str">
        <f>T("TRACTORES      ")</f>
        <v xml:space="preserve">TRACTORES      </v>
      </c>
      <c r="G13999" t="str">
        <f>T("De 25,01 CABALLOS FISCALES en adelante            ")</f>
        <v xml:space="preserve">De 25,01 CABALLOS FISCALES en adelante            </v>
      </c>
      <c r="H13999" t="str">
        <f>T("DIESEL                                            ")</f>
        <v xml:space="preserve">DIESEL                                            </v>
      </c>
      <c r="I13999">
        <v>3</v>
      </c>
    </row>
    <row r="14000" spans="1:9">
      <c r="A14000" t="str">
        <f>T("2018")</f>
        <v>2018</v>
      </c>
      <c r="B14000" t="str">
        <f>T("FISICO                                            ")</f>
        <v xml:space="preserve">FISICO                                            </v>
      </c>
      <c r="C14000" t="str">
        <f>T("SIN DISTRITO        ")</f>
        <v xml:space="preserve">SIN DISTRITO        </v>
      </c>
      <c r="D14000" t="str">
        <f>T("SIN BARRIO          ")</f>
        <v xml:space="preserve">SIN BARRIO          </v>
      </c>
      <c r="E14000" t="str">
        <f>T("TR ")</f>
        <v xml:space="preserve">TR </v>
      </c>
      <c r="F14000" t="str">
        <f>T("TRACTORES      ")</f>
        <v xml:space="preserve">TRACTORES      </v>
      </c>
      <c r="G14000" t="str">
        <f>T("De menos de 16 CABALLOS FISCALES                  ")</f>
        <v xml:space="preserve">De menos de 16 CABALLOS FISCALES                  </v>
      </c>
      <c r="H14000" t="str">
        <f>T("DIESEL                                            ")</f>
        <v xml:space="preserve">DIESEL                                            </v>
      </c>
      <c r="I14000">
        <v>58</v>
      </c>
    </row>
    <row r="14001" spans="1:9">
      <c r="A14001" t="str">
        <f>T("2018")</f>
        <v>2018</v>
      </c>
      <c r="B14001" t="str">
        <f>T("FISICO                                            ")</f>
        <v xml:space="preserve">FISICO                                            </v>
      </c>
      <c r="C14001" t="str">
        <f>T("SIN DISTRITO        ")</f>
        <v xml:space="preserve">SIN DISTRITO        </v>
      </c>
      <c r="D14001" t="str">
        <f>T("SIN BARRIO          ")</f>
        <v xml:space="preserve">SIN BARRIO          </v>
      </c>
      <c r="E14001" t="str">
        <f>T("TR ")</f>
        <v xml:space="preserve">TR </v>
      </c>
      <c r="F14001" t="str">
        <f>T("TRACTORES      ")</f>
        <v xml:space="preserve">TRACTORES      </v>
      </c>
      <c r="G14001" t="str">
        <f>T("De 16 a 25 CABALLOS FISCALES                      ")</f>
        <v xml:space="preserve">De 16 a 25 CABALLOS FISCALES                      </v>
      </c>
      <c r="H14001" t="str">
        <f>T("DIESEL                                            ")</f>
        <v xml:space="preserve">DIESEL                                            </v>
      </c>
      <c r="I14001">
        <v>61</v>
      </c>
    </row>
    <row r="14002" spans="1:9">
      <c r="A14002" t="str">
        <f>T("2018")</f>
        <v>2018</v>
      </c>
      <c r="B14002" t="str">
        <f>T("FISICO                                            ")</f>
        <v xml:space="preserve">FISICO                                            </v>
      </c>
      <c r="C14002" t="str">
        <f>T("SIN DISTRITO        ")</f>
        <v xml:space="preserve">SIN DISTRITO        </v>
      </c>
      <c r="D14002" t="str">
        <f>T("SIN BARRIO          ")</f>
        <v xml:space="preserve">SIN BARRIO          </v>
      </c>
      <c r="E14002" t="str">
        <f>T("TR ")</f>
        <v xml:space="preserve">TR </v>
      </c>
      <c r="F14002" t="str">
        <f>T("TRACTORES      ")</f>
        <v xml:space="preserve">TRACTORES      </v>
      </c>
      <c r="G14002" t="str">
        <f>T("De 25,01 CABALLOS FISCALES en adelante            ")</f>
        <v xml:space="preserve">De 25,01 CABALLOS FISCALES en adelante            </v>
      </c>
      <c r="H14002" t="str">
        <f>T("DIESEL                                            ")</f>
        <v xml:space="preserve">DIESEL                                            </v>
      </c>
      <c r="I14002">
        <v>75</v>
      </c>
    </row>
    <row r="14003" spans="1:9">
      <c r="A14003" t="str">
        <f>T("2018")</f>
        <v>2018</v>
      </c>
      <c r="B14003" t="str">
        <f>T("JURIDICO                                          ")</f>
        <v xml:space="preserve">JURIDICO                                          </v>
      </c>
      <c r="C14003" t="str">
        <f>T("SIN DISTRITO        ")</f>
        <v xml:space="preserve">SIN DISTRITO        </v>
      </c>
      <c r="D14003" t="str">
        <f>T("SIN BARRIO          ")</f>
        <v xml:space="preserve">SIN BARRIO          </v>
      </c>
      <c r="E14003" t="str">
        <f>T("TR ")</f>
        <v xml:space="preserve">TR </v>
      </c>
      <c r="F14003" t="str">
        <f>T("TRACTORES      ")</f>
        <v xml:space="preserve">TRACTORES      </v>
      </c>
      <c r="G14003" t="str">
        <f>T("De menos de 16 CABALLOS FISCALES                  ")</f>
        <v xml:space="preserve">De menos de 16 CABALLOS FISCALES                  </v>
      </c>
      <c r="H14003" t="str">
        <f>T("DIESEL                                            ")</f>
        <v xml:space="preserve">DIESEL                                            </v>
      </c>
      <c r="I14003">
        <v>270</v>
      </c>
    </row>
    <row r="14004" spans="1:9">
      <c r="A14004" t="str">
        <f>T("2018")</f>
        <v>2018</v>
      </c>
      <c r="B14004" t="str">
        <f>T("JURIDICO                                          ")</f>
        <v xml:space="preserve">JURIDICO                                          </v>
      </c>
      <c r="C14004" t="str">
        <f>T("SIN DISTRITO        ")</f>
        <v xml:space="preserve">SIN DISTRITO        </v>
      </c>
      <c r="D14004" t="str">
        <f>T("SIN BARRIO          ")</f>
        <v xml:space="preserve">SIN BARRIO          </v>
      </c>
      <c r="E14004" t="str">
        <f>T("TR ")</f>
        <v xml:space="preserve">TR </v>
      </c>
      <c r="F14004" t="str">
        <f>T("TRACTORES      ")</f>
        <v xml:space="preserve">TRACTORES      </v>
      </c>
      <c r="G14004" t="str">
        <f>T("De 16 a 25 CABALLOS FISCALES                      ")</f>
        <v xml:space="preserve">De 16 a 25 CABALLOS FISCALES                      </v>
      </c>
      <c r="H14004" t="str">
        <f>T("DIESEL                                            ")</f>
        <v xml:space="preserve">DIESEL                                            </v>
      </c>
      <c r="I14004">
        <v>245</v>
      </c>
    </row>
    <row r="14005" spans="1:9">
      <c r="A14005" t="str">
        <f>T("2018")</f>
        <v>2018</v>
      </c>
      <c r="B14005" t="str">
        <f>T("JURIDICO                                          ")</f>
        <v xml:space="preserve">JURIDICO                                          </v>
      </c>
      <c r="C14005" t="str">
        <f>T("SIN DISTRITO        ")</f>
        <v xml:space="preserve">SIN DISTRITO        </v>
      </c>
      <c r="D14005" t="str">
        <f>T("SIN BARRIO          ")</f>
        <v xml:space="preserve">SIN BARRIO          </v>
      </c>
      <c r="E14005" t="str">
        <f>T("TR ")</f>
        <v xml:space="preserve">TR </v>
      </c>
      <c r="F14005" t="str">
        <f>T("TRACTORES      ")</f>
        <v xml:space="preserve">TRACTORES      </v>
      </c>
      <c r="G14005" t="str">
        <f>T("De 25,01 CABALLOS FISCALES en adelante            ")</f>
        <v xml:space="preserve">De 25,01 CABALLOS FISCALES en adelante            </v>
      </c>
      <c r="H14005" t="str">
        <f>T("DIESEL                                            ")</f>
        <v xml:space="preserve">DIESEL                                            </v>
      </c>
      <c r="I14005">
        <v>603</v>
      </c>
    </row>
    <row r="14006" spans="1:9">
      <c r="A14006" t="str">
        <f>T("2018")</f>
        <v>2018</v>
      </c>
      <c r="B14006" t="str">
        <f>T("FISICO                                            ")</f>
        <v xml:space="preserve">FISICO                                            </v>
      </c>
      <c r="C14006" t="str">
        <f>T("SIN DISTRITO        ")</f>
        <v xml:space="preserve">SIN DISTRITO        </v>
      </c>
      <c r="D14006" t="str">
        <f>T("SIN BARRIO          ")</f>
        <v xml:space="preserve">SIN BARRIO          </v>
      </c>
      <c r="E14006" t="str">
        <f>T("TR ")</f>
        <v xml:space="preserve">TR </v>
      </c>
      <c r="F14006" t="str">
        <f>T("TRACTORES      ")</f>
        <v xml:space="preserve">TRACTORES      </v>
      </c>
      <c r="G14006" t="str">
        <f>T("De menos de 16 CABALLOS FISCALES                  ")</f>
        <v xml:space="preserve">De menos de 16 CABALLOS FISCALES                  </v>
      </c>
      <c r="H14006" t="str">
        <f>T("ELÉCTRICO                                         ")</f>
        <v xml:space="preserve">ELÉCTRICO                                         </v>
      </c>
      <c r="I14006">
        <v>2</v>
      </c>
    </row>
    <row r="14007" spans="1:9">
      <c r="A14007" t="str">
        <f>T("2018")</f>
        <v>2018</v>
      </c>
      <c r="B14007" t="str">
        <f>T("JURIDICO                                          ")</f>
        <v xml:space="preserve">JURIDICO                                          </v>
      </c>
      <c r="C14007" t="str">
        <f>T("SIN DISTRITO        ")</f>
        <v xml:space="preserve">SIN DISTRITO        </v>
      </c>
      <c r="D14007" t="str">
        <f>T("SIN BARRIO          ")</f>
        <v xml:space="preserve">SIN BARRIO          </v>
      </c>
      <c r="E14007" t="str">
        <f>T("TR ")</f>
        <v xml:space="preserve">TR </v>
      </c>
      <c r="F14007" t="str">
        <f>T("TRACTORES      ")</f>
        <v xml:space="preserve">TRACTORES      </v>
      </c>
      <c r="G14007" t="str">
        <f>T("De menos de 16 CABALLOS FISCALES                  ")</f>
        <v xml:space="preserve">De menos de 16 CABALLOS FISCALES                  </v>
      </c>
      <c r="H14007" t="str">
        <f>T("ELÉCTRICO                                         ")</f>
        <v xml:space="preserve">ELÉCTRICO                                         </v>
      </c>
      <c r="I14007">
        <v>20</v>
      </c>
    </row>
    <row r="14008" spans="1:9">
      <c r="A14008" t="str">
        <f>T("2018")</f>
        <v>2018</v>
      </c>
      <c r="B14008" t="str">
        <f>T("JURIDICO                                          ")</f>
        <v xml:space="preserve">JURIDICO                                          </v>
      </c>
      <c r="C14008" t="str">
        <f>T("SIN DISTRITO        ")</f>
        <v xml:space="preserve">SIN DISTRITO        </v>
      </c>
      <c r="D14008" t="str">
        <f>T("SIN BARRIO          ")</f>
        <v xml:space="preserve">SIN BARRIO          </v>
      </c>
      <c r="E14008" t="str">
        <f>T("TR ")</f>
        <v xml:space="preserve">TR </v>
      </c>
      <c r="F14008" t="str">
        <f>T("TRACTORES      ")</f>
        <v xml:space="preserve">TRACTORES      </v>
      </c>
      <c r="G14008" t="str">
        <f>T("De 25,01 CABALLOS FISCALES en adelante            ")</f>
        <v xml:space="preserve">De 25,01 CABALLOS FISCALES en adelante            </v>
      </c>
      <c r="H14008" t="str">
        <f>T("GAS NATURAL LICUADO                               ")</f>
        <v xml:space="preserve">GAS NATURAL LICUADO                               </v>
      </c>
      <c r="I14008">
        <v>1</v>
      </c>
    </row>
    <row r="14009" spans="1:9">
      <c r="A14009" t="str">
        <f>T("2018")</f>
        <v>2018</v>
      </c>
      <c r="B14009" t="str">
        <f>T("Entidad sin personalidad jurídica (art. 35.4 LGT) ")</f>
        <v xml:space="preserve">Entidad sin personalidad jurídica (art. 35.4 LGT) </v>
      </c>
      <c r="C14009" t="str">
        <f>T("SIN DISTRITO        ")</f>
        <v xml:space="preserve">SIN DISTRITO        </v>
      </c>
      <c r="D14009" t="str">
        <f>T("SIN BARRIO          ")</f>
        <v xml:space="preserve">SIN BARRIO          </v>
      </c>
      <c r="E14009" t="str">
        <f>T("TR ")</f>
        <v xml:space="preserve">TR </v>
      </c>
      <c r="F14009" t="str">
        <f>T("TRACTORES      ")</f>
        <v xml:space="preserve">TRACTORES      </v>
      </c>
      <c r="G14009" t="str">
        <f>T("De menos de 16 CABALLOS FISCALES                  ")</f>
        <v xml:space="preserve">De menos de 16 CABALLOS FISCALES                  </v>
      </c>
      <c r="H14009" t="str">
        <f>T("GASOLINA                                          ")</f>
        <v xml:space="preserve">GASOLINA                                          </v>
      </c>
      <c r="I14009">
        <v>2</v>
      </c>
    </row>
    <row r="14010" spans="1:9">
      <c r="A14010" t="str">
        <f>T("2018")</f>
        <v>2018</v>
      </c>
      <c r="B14010" t="str">
        <f>T("FISICO                                            ")</f>
        <v xml:space="preserve">FISICO                                            </v>
      </c>
      <c r="C14010" t="str">
        <f>T("SIN DISTRITO        ")</f>
        <v xml:space="preserve">SIN DISTRITO        </v>
      </c>
      <c r="D14010" t="str">
        <f>T("SIN BARRIO          ")</f>
        <v xml:space="preserve">SIN BARRIO          </v>
      </c>
      <c r="E14010" t="str">
        <f>T("TR ")</f>
        <v xml:space="preserve">TR </v>
      </c>
      <c r="F14010" t="str">
        <f>T("TRACTORES      ")</f>
        <v xml:space="preserve">TRACTORES      </v>
      </c>
      <c r="G14010" t="str">
        <f>T("De menos de 16 CABALLOS FISCALES                  ")</f>
        <v xml:space="preserve">De menos de 16 CABALLOS FISCALES                  </v>
      </c>
      <c r="H14010" t="str">
        <f>T("GASOLINA                                          ")</f>
        <v xml:space="preserve">GASOLINA                                          </v>
      </c>
      <c r="I14010">
        <v>259</v>
      </c>
    </row>
    <row r="14011" spans="1:9">
      <c r="A14011" t="str">
        <f>T("2018")</f>
        <v>2018</v>
      </c>
      <c r="B14011" t="str">
        <f>T("FISICO                                            ")</f>
        <v xml:space="preserve">FISICO                                            </v>
      </c>
      <c r="C14011" t="str">
        <f>T("SIN DISTRITO        ")</f>
        <v xml:space="preserve">SIN DISTRITO        </v>
      </c>
      <c r="D14011" t="str">
        <f>T("SIN BARRIO          ")</f>
        <v xml:space="preserve">SIN BARRIO          </v>
      </c>
      <c r="E14011" t="str">
        <f>T("TR ")</f>
        <v xml:space="preserve">TR </v>
      </c>
      <c r="F14011" t="str">
        <f>T("TRACTORES      ")</f>
        <v xml:space="preserve">TRACTORES      </v>
      </c>
      <c r="G14011" t="str">
        <f>T("De 16 a 25 CABALLOS FISCALES                      ")</f>
        <v xml:space="preserve">De 16 a 25 CABALLOS FISCALES                      </v>
      </c>
      <c r="H14011" t="str">
        <f>T("GASOLINA                                          ")</f>
        <v xml:space="preserve">GASOLINA                                          </v>
      </c>
      <c r="I14011">
        <v>1</v>
      </c>
    </row>
    <row r="14012" spans="1:9">
      <c r="A14012" t="str">
        <f>T("2018")</f>
        <v>2018</v>
      </c>
      <c r="B14012" t="str">
        <f>T("FISICO                                            ")</f>
        <v xml:space="preserve">FISICO                                            </v>
      </c>
      <c r="C14012" t="str">
        <f>T("SIN DISTRITO        ")</f>
        <v xml:space="preserve">SIN DISTRITO        </v>
      </c>
      <c r="D14012" t="str">
        <f>T("SIN BARRIO          ")</f>
        <v xml:space="preserve">SIN BARRIO          </v>
      </c>
      <c r="E14012" t="str">
        <f>T("TR ")</f>
        <v xml:space="preserve">TR </v>
      </c>
      <c r="F14012" t="str">
        <f>T("TRACTORES      ")</f>
        <v xml:space="preserve">TRACTORES      </v>
      </c>
      <c r="G14012" t="str">
        <f>T("De 25,01 CABALLOS FISCALES en adelante            ")</f>
        <v xml:space="preserve">De 25,01 CABALLOS FISCALES en adelante            </v>
      </c>
      <c r="H14012" t="str">
        <f>T("GASOLINA                                          ")</f>
        <v xml:space="preserve">GASOLINA                                          </v>
      </c>
      <c r="I14012">
        <v>1</v>
      </c>
    </row>
    <row r="14013" spans="1:9">
      <c r="A14013" t="str">
        <f>T("2018")</f>
        <v>2018</v>
      </c>
      <c r="B14013" t="str">
        <f>T("JURIDICO                                          ")</f>
        <v xml:space="preserve">JURIDICO                                          </v>
      </c>
      <c r="C14013" t="str">
        <f>T("SIN DISTRITO        ")</f>
        <v xml:space="preserve">SIN DISTRITO        </v>
      </c>
      <c r="D14013" t="str">
        <f>T("SIN BARRIO          ")</f>
        <v xml:space="preserve">SIN BARRIO          </v>
      </c>
      <c r="E14013" t="str">
        <f>T("TR ")</f>
        <v xml:space="preserve">TR </v>
      </c>
      <c r="F14013" t="str">
        <f>T("TRACTORES      ")</f>
        <v xml:space="preserve">TRACTORES      </v>
      </c>
      <c r="G14013" t="str">
        <f>T("De menos de 16 CABALLOS FISCALES                  ")</f>
        <v xml:space="preserve">De menos de 16 CABALLOS FISCALES                  </v>
      </c>
      <c r="H14013" t="str">
        <f>T("GASOLINA                                          ")</f>
        <v xml:space="preserve">GASOLINA                                          </v>
      </c>
      <c r="I14013">
        <v>66</v>
      </c>
    </row>
    <row r="14014" spans="1:9">
      <c r="A14014" t="str">
        <f>T("2018")</f>
        <v>2018</v>
      </c>
      <c r="B14014" t="str">
        <f>T("JURIDICO                                          ")</f>
        <v xml:space="preserve">JURIDICO                                          </v>
      </c>
      <c r="C14014" t="str">
        <f>T("SIN DISTRITO        ")</f>
        <v xml:space="preserve">SIN DISTRITO        </v>
      </c>
      <c r="D14014" t="str">
        <f>T("SIN BARRIO          ")</f>
        <v xml:space="preserve">SIN BARRIO          </v>
      </c>
      <c r="E14014" t="str">
        <f>T("TR ")</f>
        <v xml:space="preserve">TR </v>
      </c>
      <c r="F14014" t="str">
        <f>T("TRACTORES      ")</f>
        <v xml:space="preserve">TRACTORES      </v>
      </c>
      <c r="G14014" t="str">
        <f>T("De 16 a 25 CABALLOS FISCALES                      ")</f>
        <v xml:space="preserve">De 16 a 25 CABALLOS FISCALES                      </v>
      </c>
      <c r="H14014" t="str">
        <f>T("GASOLINA                                          ")</f>
        <v xml:space="preserve">GASOLINA                                          </v>
      </c>
      <c r="I14014">
        <v>3</v>
      </c>
    </row>
    <row r="14015" spans="1:9">
      <c r="A14015" t="str">
        <f>T("2018")</f>
        <v>2018</v>
      </c>
      <c r="B14015" t="str">
        <f>T("FISICO                                            ")</f>
        <v xml:space="preserve">FISICO                                            </v>
      </c>
      <c r="C14015" t="str">
        <f>T("SIN DISTRITO        ")</f>
        <v xml:space="preserve">SIN DISTRITO        </v>
      </c>
      <c r="D14015" t="str">
        <f>T("SIN BARRIO          ")</f>
        <v xml:space="preserve">SIN BARRIO          </v>
      </c>
      <c r="E14015" t="str">
        <f>T("TR ")</f>
        <v xml:space="preserve">TR </v>
      </c>
      <c r="F14015" t="str">
        <f>T("TRACTORES      ")</f>
        <v xml:space="preserve">TRACTORES      </v>
      </c>
      <c r="G14015" t="str">
        <f>T("De menos de 16 CABALLOS FISCALES                  ")</f>
        <v xml:space="preserve">De menos de 16 CABALLOS FISCALES                  </v>
      </c>
      <c r="H14015" t="str">
        <f>T("OTROS                                             ")</f>
        <v xml:space="preserve">OTROS                                             </v>
      </c>
      <c r="I14015">
        <v>1</v>
      </c>
    </row>
    <row r="14016" spans="1:9">
      <c r="A14016" t="str">
        <f>T("2018")</f>
        <v>2018</v>
      </c>
      <c r="B14016" t="str">
        <f>T("FISICO                                            ")</f>
        <v xml:space="preserve">FISICO                                            </v>
      </c>
      <c r="C14016" t="str">
        <f>T("SIN DISTRITO        ")</f>
        <v xml:space="preserve">SIN DISTRITO        </v>
      </c>
      <c r="D14016" t="str">
        <f>T("SIN BARRIO          ")</f>
        <v xml:space="preserve">SIN BARRIO          </v>
      </c>
      <c r="E14016" t="str">
        <f>T("TR ")</f>
        <v xml:space="preserve">TR </v>
      </c>
      <c r="F14016" t="str">
        <f>T("TRACTORES      ")</f>
        <v xml:space="preserve">TRACTORES      </v>
      </c>
      <c r="G14016" t="str">
        <f>T("De 16 a 25 CABALLOS FISCALES                      ")</f>
        <v xml:space="preserve">De 16 a 25 CABALLOS FISCALES                      </v>
      </c>
      <c r="H14016" t="str">
        <f>T("OTROS                                             ")</f>
        <v xml:space="preserve">OTROS                                             </v>
      </c>
      <c r="I14016">
        <v>2</v>
      </c>
    </row>
    <row r="14017" spans="1:9">
      <c r="A14017" t="str">
        <f>T("2018")</f>
        <v>2018</v>
      </c>
      <c r="B14017" t="str">
        <f>T("FISICO                                            ")</f>
        <v xml:space="preserve">FISICO                                            </v>
      </c>
      <c r="C14017" t="str">
        <f>T("SIN DISTRITO        ")</f>
        <v xml:space="preserve">SIN DISTRITO        </v>
      </c>
      <c r="D14017" t="str">
        <f>T("SIN BARRIO          ")</f>
        <v xml:space="preserve">SIN BARRIO          </v>
      </c>
      <c r="E14017" t="str">
        <f>T("TR ")</f>
        <v xml:space="preserve">TR </v>
      </c>
      <c r="F14017" t="str">
        <f>T("TRACTORES      ")</f>
        <v xml:space="preserve">TRACTORES      </v>
      </c>
      <c r="G14017" t="str">
        <f>T("De 25,01 CABALLOS FISCALES en adelante            ")</f>
        <v xml:space="preserve">De 25,01 CABALLOS FISCALES en adelante            </v>
      </c>
      <c r="H14017" t="str">
        <f>T("OTROS                                             ")</f>
        <v xml:space="preserve">OTROS                                             </v>
      </c>
      <c r="I14017">
        <v>1</v>
      </c>
    </row>
    <row r="14018" spans="1:9">
      <c r="A14018" t="str">
        <f>T("2018")</f>
        <v>2018</v>
      </c>
      <c r="B14018" t="str">
        <f>T("JURIDICO                                          ")</f>
        <v xml:space="preserve">JURIDICO                                          </v>
      </c>
      <c r="C14018" t="str">
        <f>T("SIN DISTRITO        ")</f>
        <v xml:space="preserve">SIN DISTRITO        </v>
      </c>
      <c r="D14018" t="str">
        <f>T("SIN BARRIO          ")</f>
        <v xml:space="preserve">SIN BARRIO          </v>
      </c>
      <c r="E14018" t="str">
        <f>T("TR ")</f>
        <v xml:space="preserve">TR </v>
      </c>
      <c r="F14018" t="str">
        <f>T("TRACTORES      ")</f>
        <v xml:space="preserve">TRACTORES      </v>
      </c>
      <c r="G14018" t="str">
        <f>T("De menos de 16 CABALLOS FISCALES                  ")</f>
        <v xml:space="preserve">De menos de 16 CABALLOS FISCALES                  </v>
      </c>
      <c r="H14018" t="str">
        <f>T("OTROS                                             ")</f>
        <v xml:space="preserve">OTROS                                             </v>
      </c>
      <c r="I14018">
        <v>1</v>
      </c>
    </row>
    <row r="14019" spans="1:9">
      <c r="A14019" t="str">
        <f>T("2018")</f>
        <v>2018</v>
      </c>
      <c r="B14019" t="str">
        <f>T("JURIDICO                                          ")</f>
        <v xml:space="preserve">JURIDICO                                          </v>
      </c>
      <c r="C14019" t="str">
        <f>T("SIN DISTRITO        ")</f>
        <v xml:space="preserve">SIN DISTRITO        </v>
      </c>
      <c r="D14019" t="str">
        <f>T("SIN BARRIO          ")</f>
        <v xml:space="preserve">SIN BARRIO          </v>
      </c>
      <c r="E14019" t="str">
        <f>T("TR ")</f>
        <v xml:space="preserve">TR </v>
      </c>
      <c r="F14019" t="str">
        <f>T("TRACTORES      ")</f>
        <v xml:space="preserve">TRACTORES      </v>
      </c>
      <c r="G14019" t="str">
        <f>T("De 16 a 25 CABALLOS FISCALES                      ")</f>
        <v xml:space="preserve">De 16 a 25 CABALLOS FISCALES                      </v>
      </c>
      <c r="H14019" t="str">
        <f>T("OTROS                                             ")</f>
        <v xml:space="preserve">OTROS                                             </v>
      </c>
      <c r="I14019">
        <v>1</v>
      </c>
    </row>
    <row r="14020" spans="1:9">
      <c r="A14020" t="str">
        <f>T("2018")</f>
        <v>2018</v>
      </c>
      <c r="B14020" t="str">
        <f>T("JURIDICO                                          ")</f>
        <v xml:space="preserve">JURIDICO                                          </v>
      </c>
      <c r="C14020" t="str">
        <f>T("SIN DISTRITO        ")</f>
        <v xml:space="preserve">SIN DISTRITO        </v>
      </c>
      <c r="D14020" t="str">
        <f>T("SIN BARRIO          ")</f>
        <v xml:space="preserve">SIN BARRIO          </v>
      </c>
      <c r="E14020" t="str">
        <f>T("TR ")</f>
        <v xml:space="preserve">TR </v>
      </c>
      <c r="F14020" t="str">
        <f>T("TRACTORES      ")</f>
        <v xml:space="preserve">TRACTORES      </v>
      </c>
      <c r="G14020" t="str">
        <f>T("De 25,01 CABALLOS FISCALES en adelante            ")</f>
        <v xml:space="preserve">De 25,01 CABALLOS FISCALES en adelante            </v>
      </c>
      <c r="H14020" t="str">
        <f>T("OTROS                                             ")</f>
        <v xml:space="preserve">OTROS                                             </v>
      </c>
      <c r="I14020">
        <v>2</v>
      </c>
    </row>
    <row r="14021" spans="1:9">
      <c r="A14021" t="str">
        <f>T("2018")</f>
        <v>2018</v>
      </c>
      <c r="B14021" t="str">
        <f>T("FISICO                                            ")</f>
        <v xml:space="preserve">FISICO                                            </v>
      </c>
      <c r="C14021" t="str">
        <f>T("SIN DISTRITO        ")</f>
        <v xml:space="preserve">SIN DISTRITO        </v>
      </c>
      <c r="D14021" t="str">
        <f>T("SIN BARRIO          ")</f>
        <v xml:space="preserve">SIN BARRIO          </v>
      </c>
      <c r="E14021" t="str">
        <f>T("TR ")</f>
        <v xml:space="preserve">TR </v>
      </c>
      <c r="F14021" t="str">
        <f>T("TRACTORES      ")</f>
        <v xml:space="preserve">TRACTORES      </v>
      </c>
      <c r="G14021" t="str">
        <f>T("De menos de 16 CABALLOS FISCALES                  ")</f>
        <v xml:space="preserve">De menos de 16 CABALLOS FISCALES                  </v>
      </c>
      <c r="I14021">
        <v>7</v>
      </c>
    </row>
    <row r="14022" spans="1:9">
      <c r="A14022" t="str">
        <f>T("2018")</f>
        <v>2018</v>
      </c>
      <c r="B14022" t="str">
        <f>T("FISICO                                            ")</f>
        <v xml:space="preserve">FISICO                                            </v>
      </c>
      <c r="C14022" t="str">
        <f>T("SIN DISTRITO        ")</f>
        <v xml:space="preserve">SIN DISTRITO        </v>
      </c>
      <c r="D14022" t="str">
        <f>T("SIN BARRIO          ")</f>
        <v xml:space="preserve">SIN BARRIO          </v>
      </c>
      <c r="E14022" t="str">
        <f>T("TR ")</f>
        <v xml:space="preserve">TR </v>
      </c>
      <c r="F14022" t="str">
        <f>T("TRACTORES      ")</f>
        <v xml:space="preserve">TRACTORES      </v>
      </c>
      <c r="G14022" t="str">
        <f>T("De 16 a 25 CABALLOS FISCALES                      ")</f>
        <v xml:space="preserve">De 16 a 25 CABALLOS FISCALES                      </v>
      </c>
      <c r="I14022">
        <v>2</v>
      </c>
    </row>
    <row r="14023" spans="1:9">
      <c r="A14023" t="str">
        <f>T("2018")</f>
        <v>2018</v>
      </c>
      <c r="B14023" t="str">
        <f>T("FISICO                                            ")</f>
        <v xml:space="preserve">FISICO                                            </v>
      </c>
      <c r="C14023" t="str">
        <f>T("SIN DISTRITO        ")</f>
        <v xml:space="preserve">SIN DISTRITO        </v>
      </c>
      <c r="D14023" t="str">
        <f>T("SIN BARRIO          ")</f>
        <v xml:space="preserve">SIN BARRIO          </v>
      </c>
      <c r="E14023" t="str">
        <f>T("TR ")</f>
        <v xml:space="preserve">TR </v>
      </c>
      <c r="F14023" t="str">
        <f>T("TRACTORES      ")</f>
        <v xml:space="preserve">TRACTORES      </v>
      </c>
      <c r="G14023" t="str">
        <f>T("De 25,01 CABALLOS FISCALES en adelante            ")</f>
        <v xml:space="preserve">De 25,01 CABALLOS FISCALES en adelante            </v>
      </c>
      <c r="I14023">
        <v>1</v>
      </c>
    </row>
    <row r="14024" spans="1:9">
      <c r="A14024" t="str">
        <f>T("2018")</f>
        <v>2018</v>
      </c>
      <c r="B14024" t="str">
        <f>T("JURIDICO                                          ")</f>
        <v xml:space="preserve">JURIDICO                                          </v>
      </c>
      <c r="C14024" t="str">
        <f>T("SIN DISTRITO        ")</f>
        <v xml:space="preserve">SIN DISTRITO        </v>
      </c>
      <c r="D14024" t="str">
        <f>T("SIN BARRIO          ")</f>
        <v xml:space="preserve">SIN BARRIO          </v>
      </c>
      <c r="E14024" t="str">
        <f>T("TR ")</f>
        <v xml:space="preserve">TR </v>
      </c>
      <c r="F14024" t="str">
        <f>T("TRACTORES      ")</f>
        <v xml:space="preserve">TRACTORES      </v>
      </c>
      <c r="G14024" t="str">
        <f>T("De menos de 16 CABALLOS FISCALES                  ")</f>
        <v xml:space="preserve">De menos de 16 CABALLOS FISCALES                  </v>
      </c>
      <c r="I14024">
        <v>6</v>
      </c>
    </row>
    <row r="14025" spans="1:9">
      <c r="A14025" t="str">
        <f>T("2018")</f>
        <v>2018</v>
      </c>
      <c r="B14025" t="str">
        <f>T("JURIDICO                                          ")</f>
        <v xml:space="preserve">JURIDICO                                          </v>
      </c>
      <c r="C14025" t="str">
        <f>T("SIN DISTRITO        ")</f>
        <v xml:space="preserve">SIN DISTRITO        </v>
      </c>
      <c r="D14025" t="str">
        <f>T("SIN BARRIO          ")</f>
        <v xml:space="preserve">SIN BARRIO          </v>
      </c>
      <c r="E14025" t="str">
        <f>T("TR ")</f>
        <v xml:space="preserve">TR </v>
      </c>
      <c r="F14025" t="str">
        <f>T("TRACTORES      ")</f>
        <v xml:space="preserve">TRACTORES      </v>
      </c>
      <c r="G14025" t="str">
        <f>T("De 16 a 25 CABALLOS FISCALES                      ")</f>
        <v xml:space="preserve">De 16 a 25 CABALLOS FISCALES                      </v>
      </c>
      <c r="I14025">
        <v>9</v>
      </c>
    </row>
    <row r="14026" spans="1:9">
      <c r="A14026" t="str">
        <f>T("2018")</f>
        <v>2018</v>
      </c>
      <c r="B14026" t="str">
        <f>T("JURIDICO                                          ")</f>
        <v xml:space="preserve">JURIDICO                                          </v>
      </c>
      <c r="C14026" t="str">
        <f>T("SIN DISTRITO        ")</f>
        <v xml:space="preserve">SIN DISTRITO        </v>
      </c>
      <c r="D14026" t="str">
        <f>T("SIN BARRIO          ")</f>
        <v xml:space="preserve">SIN BARRIO          </v>
      </c>
      <c r="E14026" t="str">
        <f>T("TR ")</f>
        <v xml:space="preserve">TR </v>
      </c>
      <c r="F14026" t="str">
        <f>T("TRACTORES      ")</f>
        <v xml:space="preserve">TRACTORES      </v>
      </c>
      <c r="G14026" t="str">
        <f>T("De 25,01 CABALLOS FISCALES en adelante            ")</f>
        <v xml:space="preserve">De 25,01 CABALLOS FISCALES en adelante            </v>
      </c>
      <c r="I14026">
        <v>9</v>
      </c>
    </row>
    <row r="14027" spans="1:9">
      <c r="A14027" t="str">
        <f>T("2018")</f>
        <v>2018</v>
      </c>
      <c r="B14027" t="str">
        <f>T("FISICO                                            ")</f>
        <v xml:space="preserve">FISICO                                            </v>
      </c>
      <c r="C14027" t="str">
        <f>T("SIN DISTRITO        ")</f>
        <v xml:space="preserve">SIN DISTRITO        </v>
      </c>
      <c r="D14027" t="str">
        <f>T("SIN BARRIO          ")</f>
        <v xml:space="preserve">SIN BARRIO          </v>
      </c>
      <c r="E14027" t="str">
        <f>T("TR ")</f>
        <v xml:space="preserve">TR </v>
      </c>
      <c r="F14027" t="str">
        <f>T("TRACTORES      ")</f>
        <v xml:space="preserve">TRACTORES      </v>
      </c>
      <c r="G14027" t="str">
        <f>T("De menos de 16 CABALLOS FISCALES                  ")</f>
        <v xml:space="preserve">De menos de 16 CABALLOS FISCALES                  </v>
      </c>
      <c r="I14027">
        <v>1</v>
      </c>
    </row>
    <row r="14028" spans="1:9">
      <c r="A14028" t="str">
        <f>T("2018")</f>
        <v>2018</v>
      </c>
      <c r="B14028" t="str">
        <f>T("JURIDICO                                          ")</f>
        <v xml:space="preserve">JURIDICO                                          </v>
      </c>
      <c r="C14028" t="str">
        <f>T("SIN DISTRITO        ")</f>
        <v xml:space="preserve">SIN DISTRITO        </v>
      </c>
      <c r="D14028" t="str">
        <f>T("SIN BARRIO          ")</f>
        <v xml:space="preserve">SIN BARRIO          </v>
      </c>
      <c r="E14028" t="str">
        <f>T("TR ")</f>
        <v xml:space="preserve">TR </v>
      </c>
      <c r="F14028" t="str">
        <f>T("TRACTORES      ")</f>
        <v xml:space="preserve">TRACTORES      </v>
      </c>
      <c r="G14028" t="str">
        <f>T("De 25,01 CABALLOS FISCALES en adelante            ")</f>
        <v xml:space="preserve">De 25,01 CABALLOS FISCALES en adelante            </v>
      </c>
      <c r="I14028">
        <v>1</v>
      </c>
    </row>
    <row r="14029" spans="1:9">
      <c r="A14029" t="str">
        <f>T("2018")</f>
        <v>2018</v>
      </c>
      <c r="B14029" t="str">
        <f>T("FISICO                                            ")</f>
        <v xml:space="preserve">FISICO                                            </v>
      </c>
      <c r="C14029" t="str">
        <f>T("SIN DISTRITO        ")</f>
        <v xml:space="preserve">SIN DISTRITO        </v>
      </c>
      <c r="D14029" t="str">
        <f>T("SIN BARRIO          ")</f>
        <v xml:space="preserve">SIN BARRIO          </v>
      </c>
      <c r="E14029" t="str">
        <f>T("TU ")</f>
        <v xml:space="preserve">TU </v>
      </c>
      <c r="F14029" t="str">
        <f>T("TURISMOS       ")</f>
        <v xml:space="preserve">TURISMOS       </v>
      </c>
      <c r="G14029" t="str">
        <f>T("De 12 a 15,99 CABALLOS FISCALES                   ")</f>
        <v xml:space="preserve">De 12 a 15,99 CABALLOS FISCALES                   </v>
      </c>
      <c r="H14029" t="s">
        <v>2</v>
      </c>
      <c r="I14029">
        <v>1</v>
      </c>
    </row>
    <row r="14030" spans="1:9">
      <c r="A14030" t="str">
        <f>T("2018")</f>
        <v>2018</v>
      </c>
      <c r="B14030" t="str">
        <f>T("Entidad sin personalidad jurídica (art. 35.4 LGT) ")</f>
        <v xml:space="preserve">Entidad sin personalidad jurídica (art. 35.4 LGT) </v>
      </c>
      <c r="C14030" t="str">
        <f>T("SIN DISTRITO        ")</f>
        <v xml:space="preserve">SIN DISTRITO        </v>
      </c>
      <c r="D14030" t="str">
        <f>T("SIN BARRIO          ")</f>
        <v xml:space="preserve">SIN BARRIO          </v>
      </c>
      <c r="E14030" t="str">
        <f>T("TU ")</f>
        <v xml:space="preserve">TU </v>
      </c>
      <c r="F14030" t="str">
        <f>T("TURISMOS       ")</f>
        <v xml:space="preserve">TURISMOS       </v>
      </c>
      <c r="G14030" t="str">
        <f>T("De 8 a 11,99 CABALLOS FISCALES                    ")</f>
        <v xml:space="preserve">De 8 a 11,99 CABALLOS FISCALES                    </v>
      </c>
      <c r="H14030" t="str">
        <f>T("DIESEL                                            ")</f>
        <v xml:space="preserve">DIESEL                                            </v>
      </c>
      <c r="I14030">
        <v>24</v>
      </c>
    </row>
    <row r="14031" spans="1:9">
      <c r="A14031" t="str">
        <f>T("2018")</f>
        <v>2018</v>
      </c>
      <c r="B14031" t="str">
        <f>T("Entidad sin personalidad jurídica (art. 35.4 LGT) ")</f>
        <v xml:space="preserve">Entidad sin personalidad jurídica (art. 35.4 LGT) </v>
      </c>
      <c r="C14031" t="str">
        <f>T("SIN DISTRITO        ")</f>
        <v xml:space="preserve">SIN DISTRITO        </v>
      </c>
      <c r="D14031" t="str">
        <f>T("SIN BARRIO          ")</f>
        <v xml:space="preserve">SIN BARRIO          </v>
      </c>
      <c r="E14031" t="str">
        <f>T("TU ")</f>
        <v xml:space="preserve">TU </v>
      </c>
      <c r="F14031" t="str">
        <f>T("TURISMOS       ")</f>
        <v xml:space="preserve">TURISMOS       </v>
      </c>
      <c r="G14031" t="str">
        <f>T("De 12 a 15,99 CABALLOS FISCALES                   ")</f>
        <v xml:space="preserve">De 12 a 15,99 CABALLOS FISCALES                   </v>
      </c>
      <c r="H14031" t="str">
        <f>T("DIESEL                                            ")</f>
        <v xml:space="preserve">DIESEL                                            </v>
      </c>
      <c r="I14031">
        <v>62</v>
      </c>
    </row>
    <row r="14032" spans="1:9">
      <c r="A14032" t="str">
        <f>T("2018")</f>
        <v>2018</v>
      </c>
      <c r="B14032" t="str">
        <f>T("Entidad sin personalidad jurídica (art. 35.4 LGT) ")</f>
        <v xml:space="preserve">Entidad sin personalidad jurídica (art. 35.4 LGT) </v>
      </c>
      <c r="C14032" t="str">
        <f>T("SIN DISTRITO        ")</f>
        <v xml:space="preserve">SIN DISTRITO        </v>
      </c>
      <c r="D14032" t="str">
        <f>T("SIN BARRIO          ")</f>
        <v xml:space="preserve">SIN BARRIO          </v>
      </c>
      <c r="E14032" t="str">
        <f>T("TU ")</f>
        <v xml:space="preserve">TU </v>
      </c>
      <c r="F14032" t="str">
        <f>T("TURISMOS       ")</f>
        <v xml:space="preserve">TURISMOS       </v>
      </c>
      <c r="G14032" t="str">
        <f>T("De 16 a 19,99 CABALLOS FISCALES                   ")</f>
        <v xml:space="preserve">De 16 a 19,99 CABALLOS FISCALES                   </v>
      </c>
      <c r="H14032" t="str">
        <f>T("DIESEL                                            ")</f>
        <v xml:space="preserve">DIESEL                                            </v>
      </c>
      <c r="I14032">
        <v>7</v>
      </c>
    </row>
    <row r="14033" spans="1:9">
      <c r="A14033" t="str">
        <f>T("2018")</f>
        <v>2018</v>
      </c>
      <c r="B14033" t="str">
        <f>T("Entidad sin personalidad jurídica (art. 35.4 LGT) ")</f>
        <v xml:space="preserve">Entidad sin personalidad jurídica (art. 35.4 LGT) </v>
      </c>
      <c r="C14033" t="str">
        <f>T("SIN DISTRITO        ")</f>
        <v xml:space="preserve">SIN DISTRITO        </v>
      </c>
      <c r="D14033" t="str">
        <f>T("SIN BARRIO          ")</f>
        <v xml:space="preserve">SIN BARRIO          </v>
      </c>
      <c r="E14033" t="str">
        <f>T("TU ")</f>
        <v xml:space="preserve">TU </v>
      </c>
      <c r="F14033" t="str">
        <f>T("TURISMOS       ")</f>
        <v xml:space="preserve">TURISMOS       </v>
      </c>
      <c r="G14033" t="str">
        <f>T("De 20 CABALLOS FISCALES en adelante               ")</f>
        <v xml:space="preserve">De 20 CABALLOS FISCALES en adelante               </v>
      </c>
      <c r="H14033" t="str">
        <f>T("DIESEL                                            ")</f>
        <v xml:space="preserve">DIESEL                                            </v>
      </c>
      <c r="I14033">
        <v>1</v>
      </c>
    </row>
    <row r="14034" spans="1:9">
      <c r="A14034" t="str">
        <f>T("2018")</f>
        <v>2018</v>
      </c>
      <c r="B14034" t="str">
        <f>T("FISICO                                            ")</f>
        <v xml:space="preserve">FISICO                                            </v>
      </c>
      <c r="C14034" t="str">
        <f>T("SIN DISTRITO        ")</f>
        <v xml:space="preserve">SIN DISTRITO        </v>
      </c>
      <c r="D14034" t="str">
        <f>T("SIN BARRIO          ")</f>
        <v xml:space="preserve">SIN BARRIO          </v>
      </c>
      <c r="E14034" t="str">
        <f>T("TU ")</f>
        <v xml:space="preserve">TU </v>
      </c>
      <c r="F14034" t="str">
        <f>T("TURISMOS       ")</f>
        <v xml:space="preserve">TURISMOS       </v>
      </c>
      <c r="G14034" t="str">
        <f>T("De menos de 8 CABALLOS FISCALES                   ")</f>
        <v xml:space="preserve">De menos de 8 CABALLOS FISCALES                   </v>
      </c>
      <c r="H14034" t="str">
        <f>T("DIESEL                                            ")</f>
        <v xml:space="preserve">DIESEL                                            </v>
      </c>
      <c r="I14034">
        <v>45</v>
      </c>
    </row>
    <row r="14035" spans="1:9">
      <c r="A14035" t="str">
        <f>T("2018")</f>
        <v>2018</v>
      </c>
      <c r="B14035" t="str">
        <f>T("FISICO                                            ")</f>
        <v xml:space="preserve">FISICO                                            </v>
      </c>
      <c r="C14035" t="str">
        <f>T("SIN DISTRITO        ")</f>
        <v xml:space="preserve">SIN DISTRITO        </v>
      </c>
      <c r="D14035" t="str">
        <f>T("SIN BARRIO          ")</f>
        <v xml:space="preserve">SIN BARRIO          </v>
      </c>
      <c r="E14035" t="str">
        <f>T("TU ")</f>
        <v xml:space="preserve">TU </v>
      </c>
      <c r="F14035" t="str">
        <f>T("TURISMOS       ")</f>
        <v xml:space="preserve">TURISMOS       </v>
      </c>
      <c r="G14035" t="str">
        <f>T("De 8 a 11,99 CABALLOS FISCALES                    ")</f>
        <v xml:space="preserve">De 8 a 11,99 CABALLOS FISCALES                    </v>
      </c>
      <c r="H14035" t="str">
        <f>T("DIESEL                                            ")</f>
        <v xml:space="preserve">DIESEL                                            </v>
      </c>
      <c r="I14035" s="1">
        <v>17750</v>
      </c>
    </row>
    <row r="14036" spans="1:9">
      <c r="A14036" t="str">
        <f>T("2018")</f>
        <v>2018</v>
      </c>
      <c r="B14036" t="str">
        <f>T("FISICO                                            ")</f>
        <v xml:space="preserve">FISICO                                            </v>
      </c>
      <c r="C14036" t="str">
        <f>T("SIN DISTRITO        ")</f>
        <v xml:space="preserve">SIN DISTRITO        </v>
      </c>
      <c r="D14036" t="str">
        <f>T("SIN BARRIO          ")</f>
        <v xml:space="preserve">SIN BARRIO          </v>
      </c>
      <c r="E14036" t="str">
        <f>T("TU ")</f>
        <v xml:space="preserve">TU </v>
      </c>
      <c r="F14036" t="str">
        <f>T("TURISMOS       ")</f>
        <v xml:space="preserve">TURISMOS       </v>
      </c>
      <c r="G14036" t="str">
        <f>T("De 12 a 15,99 CABALLOS FISCALES                   ")</f>
        <v xml:space="preserve">De 12 a 15,99 CABALLOS FISCALES                   </v>
      </c>
      <c r="H14036" t="str">
        <f>T("DIESEL                                            ")</f>
        <v xml:space="preserve">DIESEL                                            </v>
      </c>
      <c r="I14036" s="1">
        <v>30553</v>
      </c>
    </row>
    <row r="14037" spans="1:9">
      <c r="A14037" t="str">
        <f>T("2018")</f>
        <v>2018</v>
      </c>
      <c r="B14037" t="str">
        <f>T("FISICO                                            ")</f>
        <v xml:space="preserve">FISICO                                            </v>
      </c>
      <c r="C14037" t="str">
        <f>T("SIN DISTRITO        ")</f>
        <v xml:space="preserve">SIN DISTRITO        </v>
      </c>
      <c r="D14037" t="str">
        <f>T("SIN BARRIO          ")</f>
        <v xml:space="preserve">SIN BARRIO          </v>
      </c>
      <c r="E14037" t="str">
        <f>T("TU ")</f>
        <v xml:space="preserve">TU </v>
      </c>
      <c r="F14037" t="str">
        <f>T("TURISMOS       ")</f>
        <v xml:space="preserve">TURISMOS       </v>
      </c>
      <c r="G14037" t="str">
        <f>T("De 16 a 19,99 CABALLOS FISCALES                   ")</f>
        <v xml:space="preserve">De 16 a 19,99 CABALLOS FISCALES                   </v>
      </c>
      <c r="H14037" t="str">
        <f>T("DIESEL                                            ")</f>
        <v xml:space="preserve">DIESEL                                            </v>
      </c>
      <c r="I14037" s="1">
        <v>3219</v>
      </c>
    </row>
    <row r="14038" spans="1:9">
      <c r="A14038" t="str">
        <f>T("2018")</f>
        <v>2018</v>
      </c>
      <c r="B14038" t="str">
        <f>T("FISICO                                            ")</f>
        <v xml:space="preserve">FISICO                                            </v>
      </c>
      <c r="C14038" t="str">
        <f>T("SIN DISTRITO        ")</f>
        <v xml:space="preserve">SIN DISTRITO        </v>
      </c>
      <c r="D14038" t="str">
        <f>T("SIN BARRIO          ")</f>
        <v xml:space="preserve">SIN BARRIO          </v>
      </c>
      <c r="E14038" t="str">
        <f>T("TU ")</f>
        <v xml:space="preserve">TU </v>
      </c>
      <c r="F14038" t="str">
        <f>T("TURISMOS       ")</f>
        <v xml:space="preserve">TURISMOS       </v>
      </c>
      <c r="G14038" t="str">
        <f>T("De 20 CABALLOS FISCALES en adelante               ")</f>
        <v xml:space="preserve">De 20 CABALLOS FISCALES en adelante               </v>
      </c>
      <c r="H14038" t="str">
        <f>T("DIESEL                                            ")</f>
        <v xml:space="preserve">DIESEL                                            </v>
      </c>
      <c r="I14038">
        <v>190</v>
      </c>
    </row>
    <row r="14039" spans="1:9">
      <c r="A14039" t="str">
        <f>T("2018")</f>
        <v>2018</v>
      </c>
      <c r="B14039" t="str">
        <f>T("JURIDICO                                          ")</f>
        <v xml:space="preserve">JURIDICO                                          </v>
      </c>
      <c r="C14039" t="str">
        <f>T("SIN DISTRITO        ")</f>
        <v xml:space="preserve">SIN DISTRITO        </v>
      </c>
      <c r="D14039" t="str">
        <f>T("SIN BARRIO          ")</f>
        <v xml:space="preserve">SIN BARRIO          </v>
      </c>
      <c r="E14039" t="str">
        <f>T("TU ")</f>
        <v xml:space="preserve">TU </v>
      </c>
      <c r="F14039" t="str">
        <f>T("TURISMOS       ")</f>
        <v xml:space="preserve">TURISMOS       </v>
      </c>
      <c r="G14039" t="str">
        <f>T("De menos de 8 CABALLOS FISCALES                   ")</f>
        <v xml:space="preserve">De menos de 8 CABALLOS FISCALES                   </v>
      </c>
      <c r="H14039" t="str">
        <f>T("DIESEL                                            ")</f>
        <v xml:space="preserve">DIESEL                                            </v>
      </c>
      <c r="I14039">
        <v>21</v>
      </c>
    </row>
    <row r="14040" spans="1:9">
      <c r="A14040" t="str">
        <f>T("2018")</f>
        <v>2018</v>
      </c>
      <c r="B14040" t="str">
        <f>T("JURIDICO                                          ")</f>
        <v xml:space="preserve">JURIDICO                                          </v>
      </c>
      <c r="C14040" t="str">
        <f>T("SIN DISTRITO        ")</f>
        <v xml:space="preserve">SIN DISTRITO        </v>
      </c>
      <c r="D14040" t="str">
        <f>T("SIN BARRIO          ")</f>
        <v xml:space="preserve">SIN BARRIO          </v>
      </c>
      <c r="E14040" t="str">
        <f>T("TU ")</f>
        <v xml:space="preserve">TU </v>
      </c>
      <c r="F14040" t="str">
        <f>T("TURISMOS       ")</f>
        <v xml:space="preserve">TURISMOS       </v>
      </c>
      <c r="G14040" t="str">
        <f>T("De 8 a 11,99 CABALLOS FISCALES                    ")</f>
        <v xml:space="preserve">De 8 a 11,99 CABALLOS FISCALES                    </v>
      </c>
      <c r="H14040" t="str">
        <f>T("DIESEL                                            ")</f>
        <v xml:space="preserve">DIESEL                                            </v>
      </c>
      <c r="I14040" s="1">
        <v>2467</v>
      </c>
    </row>
    <row r="14041" spans="1:9">
      <c r="A14041" t="str">
        <f>T("2018")</f>
        <v>2018</v>
      </c>
      <c r="B14041" t="str">
        <f>T("JURIDICO                                          ")</f>
        <v xml:space="preserve">JURIDICO                                          </v>
      </c>
      <c r="C14041" t="str">
        <f>T("SIN DISTRITO        ")</f>
        <v xml:space="preserve">SIN DISTRITO        </v>
      </c>
      <c r="D14041" t="str">
        <f>T("SIN BARRIO          ")</f>
        <v xml:space="preserve">SIN BARRIO          </v>
      </c>
      <c r="E14041" t="str">
        <f>T("TU ")</f>
        <v xml:space="preserve">TU </v>
      </c>
      <c r="F14041" t="str">
        <f>T("TURISMOS       ")</f>
        <v xml:space="preserve">TURISMOS       </v>
      </c>
      <c r="G14041" t="str">
        <f>T("De 12 a 15,99 CABALLOS FISCALES                   ")</f>
        <v xml:space="preserve">De 12 a 15,99 CABALLOS FISCALES                   </v>
      </c>
      <c r="H14041" t="str">
        <f>T("DIESEL                                            ")</f>
        <v xml:space="preserve">DIESEL                                            </v>
      </c>
      <c r="I14041" s="1">
        <v>3811</v>
      </c>
    </row>
    <row r="14042" spans="1:9">
      <c r="A14042" t="str">
        <f>T("2018")</f>
        <v>2018</v>
      </c>
      <c r="B14042" t="str">
        <f>T("JURIDICO                                          ")</f>
        <v xml:space="preserve">JURIDICO                                          </v>
      </c>
      <c r="C14042" t="str">
        <f>T("SIN DISTRITO        ")</f>
        <v xml:space="preserve">SIN DISTRITO        </v>
      </c>
      <c r="D14042" t="str">
        <f>T("SIN BARRIO          ")</f>
        <v xml:space="preserve">SIN BARRIO          </v>
      </c>
      <c r="E14042" t="str">
        <f>T("TU ")</f>
        <v xml:space="preserve">TU </v>
      </c>
      <c r="F14042" t="str">
        <f>T("TURISMOS       ")</f>
        <v xml:space="preserve">TURISMOS       </v>
      </c>
      <c r="G14042" t="str">
        <f>T("De 16 a 19,99 CABALLOS FISCALES                   ")</f>
        <v xml:space="preserve">De 16 a 19,99 CABALLOS FISCALES                   </v>
      </c>
      <c r="H14042" t="str">
        <f>T("DIESEL                                            ")</f>
        <v xml:space="preserve">DIESEL                                            </v>
      </c>
      <c r="I14042" s="1">
        <v>1329</v>
      </c>
    </row>
    <row r="14043" spans="1:9">
      <c r="A14043" t="str">
        <f>T("2018")</f>
        <v>2018</v>
      </c>
      <c r="B14043" t="str">
        <f>T("JURIDICO                                          ")</f>
        <v xml:space="preserve">JURIDICO                                          </v>
      </c>
      <c r="C14043" t="str">
        <f>T("SIN DISTRITO        ")</f>
        <v xml:space="preserve">SIN DISTRITO        </v>
      </c>
      <c r="D14043" t="str">
        <f>T("SIN BARRIO          ")</f>
        <v xml:space="preserve">SIN BARRIO          </v>
      </c>
      <c r="E14043" t="str">
        <f>T("TU ")</f>
        <v xml:space="preserve">TU </v>
      </c>
      <c r="F14043" t="str">
        <f>T("TURISMOS       ")</f>
        <v xml:space="preserve">TURISMOS       </v>
      </c>
      <c r="G14043" t="str">
        <f>T("De 20 CABALLOS FISCALES en adelante               ")</f>
        <v xml:space="preserve">De 20 CABALLOS FISCALES en adelante               </v>
      </c>
      <c r="H14043" t="str">
        <f>T("DIESEL                                            ")</f>
        <v xml:space="preserve">DIESEL                                            </v>
      </c>
      <c r="I14043">
        <v>136</v>
      </c>
    </row>
    <row r="14044" spans="1:9">
      <c r="A14044" t="str">
        <f>T("2018")</f>
        <v>2018</v>
      </c>
      <c r="B14044" t="str">
        <f>T("FISICO                                            ")</f>
        <v xml:space="preserve">FISICO                                            </v>
      </c>
      <c r="C14044" t="str">
        <f>T("SIN DISTRITO        ")</f>
        <v xml:space="preserve">SIN DISTRITO        </v>
      </c>
      <c r="D14044" t="str">
        <f>T("SIN BARRIO          ")</f>
        <v xml:space="preserve">SIN BARRIO          </v>
      </c>
      <c r="E14044" t="str">
        <f>T("TU ")</f>
        <v xml:space="preserve">TU </v>
      </c>
      <c r="F14044" t="str">
        <f>T("TURISMOS       ")</f>
        <v xml:space="preserve">TURISMOS       </v>
      </c>
      <c r="G14044" t="str">
        <f>T("De menos de 8 CABALLOS FISCALES                   ")</f>
        <v xml:space="preserve">De menos de 8 CABALLOS FISCALES                   </v>
      </c>
      <c r="H14044" t="str">
        <f>T("ELÉCTRICO                                         ")</f>
        <v xml:space="preserve">ELÉCTRICO                                         </v>
      </c>
      <c r="I14044">
        <v>25</v>
      </c>
    </row>
    <row r="14045" spans="1:9">
      <c r="A14045" t="str">
        <f>T("2018")</f>
        <v>2018</v>
      </c>
      <c r="B14045" t="str">
        <f>T("FISICO                                            ")</f>
        <v xml:space="preserve">FISICO                                            </v>
      </c>
      <c r="C14045" t="str">
        <f>T("SIN DISTRITO        ")</f>
        <v xml:space="preserve">SIN DISTRITO        </v>
      </c>
      <c r="D14045" t="str">
        <f>T("SIN BARRIO          ")</f>
        <v xml:space="preserve">SIN BARRIO          </v>
      </c>
      <c r="E14045" t="str">
        <f>T("TU ")</f>
        <v xml:space="preserve">TU </v>
      </c>
      <c r="F14045" t="str">
        <f>T("TURISMOS       ")</f>
        <v xml:space="preserve">TURISMOS       </v>
      </c>
      <c r="G14045" t="str">
        <f>T("De 8 a 11,99 CABALLOS FISCALES                    ")</f>
        <v xml:space="preserve">De 8 a 11,99 CABALLOS FISCALES                    </v>
      </c>
      <c r="H14045" t="str">
        <f>T("ELÉCTRICO                                         ")</f>
        <v xml:space="preserve">ELÉCTRICO                                         </v>
      </c>
      <c r="I14045">
        <v>17</v>
      </c>
    </row>
    <row r="14046" spans="1:9">
      <c r="A14046" t="str">
        <f>T("2018")</f>
        <v>2018</v>
      </c>
      <c r="B14046" t="str">
        <f>T("FISICO                                            ")</f>
        <v xml:space="preserve">FISICO                                            </v>
      </c>
      <c r="C14046" t="str">
        <f>T("SIN DISTRITO        ")</f>
        <v xml:space="preserve">SIN DISTRITO        </v>
      </c>
      <c r="D14046" t="str">
        <f>T("SIN BARRIO          ")</f>
        <v xml:space="preserve">SIN BARRIO          </v>
      </c>
      <c r="E14046" t="str">
        <f>T("TU ")</f>
        <v xml:space="preserve">TU </v>
      </c>
      <c r="F14046" t="str">
        <f>T("TURISMOS       ")</f>
        <v xml:space="preserve">TURISMOS       </v>
      </c>
      <c r="G14046" t="str">
        <f>T("De 12 a 15,99 CABALLOS FISCALES                   ")</f>
        <v xml:space="preserve">De 12 a 15,99 CABALLOS FISCALES                   </v>
      </c>
      <c r="H14046" t="str">
        <f>T("ELÉCTRICO                                         ")</f>
        <v xml:space="preserve">ELÉCTRICO                                         </v>
      </c>
      <c r="I14046">
        <v>34</v>
      </c>
    </row>
    <row r="14047" spans="1:9">
      <c r="A14047" t="str">
        <f>T("2018")</f>
        <v>2018</v>
      </c>
      <c r="B14047" t="str">
        <f>T("FISICO                                            ")</f>
        <v xml:space="preserve">FISICO                                            </v>
      </c>
      <c r="C14047" t="str">
        <f>T("SIN DISTRITO        ")</f>
        <v xml:space="preserve">SIN DISTRITO        </v>
      </c>
      <c r="D14047" t="str">
        <f>T("SIN BARRIO          ")</f>
        <v xml:space="preserve">SIN BARRIO          </v>
      </c>
      <c r="E14047" t="str">
        <f>T("TU ")</f>
        <v xml:space="preserve">TU </v>
      </c>
      <c r="F14047" t="str">
        <f>T("TURISMOS       ")</f>
        <v xml:space="preserve">TURISMOS       </v>
      </c>
      <c r="G14047" t="str">
        <f>T("De 16 a 19,99 CABALLOS FISCALES                   ")</f>
        <v xml:space="preserve">De 16 a 19,99 CABALLOS FISCALES                   </v>
      </c>
      <c r="H14047" t="str">
        <f>T("ELÉCTRICO                                         ")</f>
        <v xml:space="preserve">ELÉCTRICO                                         </v>
      </c>
      <c r="I14047">
        <v>1</v>
      </c>
    </row>
    <row r="14048" spans="1:9">
      <c r="A14048" t="str">
        <f>T("2018")</f>
        <v>2018</v>
      </c>
      <c r="B14048" t="str">
        <f>T("FISICO                                            ")</f>
        <v xml:space="preserve">FISICO                                            </v>
      </c>
      <c r="C14048" t="str">
        <f>T("SIN DISTRITO        ")</f>
        <v xml:space="preserve">SIN DISTRITO        </v>
      </c>
      <c r="D14048" t="str">
        <f>T("SIN BARRIO          ")</f>
        <v xml:space="preserve">SIN BARRIO          </v>
      </c>
      <c r="E14048" t="str">
        <f>T("TU ")</f>
        <v xml:space="preserve">TU </v>
      </c>
      <c r="F14048" t="str">
        <f>T("TURISMOS       ")</f>
        <v xml:space="preserve">TURISMOS       </v>
      </c>
      <c r="G14048" t="str">
        <f>T("De 20 CABALLOS FISCALES en adelante               ")</f>
        <v xml:space="preserve">De 20 CABALLOS FISCALES en adelante               </v>
      </c>
      <c r="H14048" t="str">
        <f>T("ELÉCTRICO                                         ")</f>
        <v xml:space="preserve">ELÉCTRICO                                         </v>
      </c>
      <c r="I14048">
        <v>3</v>
      </c>
    </row>
    <row r="14049" spans="1:9">
      <c r="A14049" t="str">
        <f>T("2018")</f>
        <v>2018</v>
      </c>
      <c r="B14049" t="str">
        <f>T("JURIDICO                                          ")</f>
        <v xml:space="preserve">JURIDICO                                          </v>
      </c>
      <c r="C14049" t="str">
        <f>T("SIN DISTRITO        ")</f>
        <v xml:space="preserve">SIN DISTRITO        </v>
      </c>
      <c r="D14049" t="str">
        <f>T("SIN BARRIO          ")</f>
        <v xml:space="preserve">SIN BARRIO          </v>
      </c>
      <c r="E14049" t="str">
        <f>T("TU ")</f>
        <v xml:space="preserve">TU </v>
      </c>
      <c r="F14049" t="str">
        <f>T("TURISMOS       ")</f>
        <v xml:space="preserve">TURISMOS       </v>
      </c>
      <c r="G14049" t="str">
        <f>T("De menos de 8 CABALLOS FISCALES                   ")</f>
        <v xml:space="preserve">De menos de 8 CABALLOS FISCALES                   </v>
      </c>
      <c r="H14049" t="str">
        <f>T("ELÉCTRICO                                         ")</f>
        <v xml:space="preserve">ELÉCTRICO                                         </v>
      </c>
      <c r="I14049">
        <v>23</v>
      </c>
    </row>
    <row r="14050" spans="1:9">
      <c r="A14050" t="str">
        <f>T("2018")</f>
        <v>2018</v>
      </c>
      <c r="B14050" t="str">
        <f>T("JURIDICO                                          ")</f>
        <v xml:space="preserve">JURIDICO                                          </v>
      </c>
      <c r="C14050" t="str">
        <f>T("SIN DISTRITO        ")</f>
        <v xml:space="preserve">SIN DISTRITO        </v>
      </c>
      <c r="D14050" t="str">
        <f>T("SIN BARRIO          ")</f>
        <v xml:space="preserve">SIN BARRIO          </v>
      </c>
      <c r="E14050" t="str">
        <f>T("TU ")</f>
        <v xml:space="preserve">TU </v>
      </c>
      <c r="F14050" t="str">
        <f>T("TURISMOS       ")</f>
        <v xml:space="preserve">TURISMOS       </v>
      </c>
      <c r="G14050" t="str">
        <f>T("De 8 a 11,99 CABALLOS FISCALES                    ")</f>
        <v xml:space="preserve">De 8 a 11,99 CABALLOS FISCALES                    </v>
      </c>
      <c r="H14050" t="str">
        <f>T("ELÉCTRICO                                         ")</f>
        <v xml:space="preserve">ELÉCTRICO                                         </v>
      </c>
      <c r="I14050">
        <v>23</v>
      </c>
    </row>
    <row r="14051" spans="1:9">
      <c r="A14051" t="str">
        <f>T("2018")</f>
        <v>2018</v>
      </c>
      <c r="B14051" t="str">
        <f>T("JURIDICO                                          ")</f>
        <v xml:space="preserve">JURIDICO                                          </v>
      </c>
      <c r="C14051" t="str">
        <f>T("SIN DISTRITO        ")</f>
        <v xml:space="preserve">SIN DISTRITO        </v>
      </c>
      <c r="D14051" t="str">
        <f>T("SIN BARRIO          ")</f>
        <v xml:space="preserve">SIN BARRIO          </v>
      </c>
      <c r="E14051" t="str">
        <f>T("TU ")</f>
        <v xml:space="preserve">TU </v>
      </c>
      <c r="F14051" t="str">
        <f>T("TURISMOS       ")</f>
        <v xml:space="preserve">TURISMOS       </v>
      </c>
      <c r="G14051" t="str">
        <f>T("De 12 a 15,99 CABALLOS FISCALES                   ")</f>
        <v xml:space="preserve">De 12 a 15,99 CABALLOS FISCALES                   </v>
      </c>
      <c r="H14051" t="str">
        <f>T("ELÉCTRICO                                         ")</f>
        <v xml:space="preserve">ELÉCTRICO                                         </v>
      </c>
      <c r="I14051">
        <v>20</v>
      </c>
    </row>
    <row r="14052" spans="1:9">
      <c r="A14052" t="str">
        <f>T("2018")</f>
        <v>2018</v>
      </c>
      <c r="B14052" t="str">
        <f>T("JURIDICO                                          ")</f>
        <v xml:space="preserve">JURIDICO                                          </v>
      </c>
      <c r="C14052" t="str">
        <f>T("SIN DISTRITO        ")</f>
        <v xml:space="preserve">SIN DISTRITO        </v>
      </c>
      <c r="D14052" t="str">
        <f>T("SIN BARRIO          ")</f>
        <v xml:space="preserve">SIN BARRIO          </v>
      </c>
      <c r="E14052" t="str">
        <f>T("TU ")</f>
        <v xml:space="preserve">TU </v>
      </c>
      <c r="F14052" t="str">
        <f>T("TURISMOS       ")</f>
        <v xml:space="preserve">TURISMOS       </v>
      </c>
      <c r="G14052" t="str">
        <f>T("De 16 a 19,99 CABALLOS FISCALES                   ")</f>
        <v xml:space="preserve">De 16 a 19,99 CABALLOS FISCALES                   </v>
      </c>
      <c r="H14052" t="str">
        <f>T("ELÉCTRICO                                         ")</f>
        <v xml:space="preserve">ELÉCTRICO                                         </v>
      </c>
      <c r="I14052">
        <v>8</v>
      </c>
    </row>
    <row r="14053" spans="1:9">
      <c r="A14053" t="str">
        <f>T("2018")</f>
        <v>2018</v>
      </c>
      <c r="B14053" t="str">
        <f>T("JURIDICO                                          ")</f>
        <v xml:space="preserve">JURIDICO                                          </v>
      </c>
      <c r="C14053" t="str">
        <f>T("SIN DISTRITO        ")</f>
        <v xml:space="preserve">SIN DISTRITO        </v>
      </c>
      <c r="D14053" t="str">
        <f>T("SIN BARRIO          ")</f>
        <v xml:space="preserve">SIN BARRIO          </v>
      </c>
      <c r="E14053" t="str">
        <f>T("TU ")</f>
        <v xml:space="preserve">TU </v>
      </c>
      <c r="F14053" t="str">
        <f>T("TURISMOS       ")</f>
        <v xml:space="preserve">TURISMOS       </v>
      </c>
      <c r="G14053" t="str">
        <f>T("De 20 CABALLOS FISCALES en adelante               ")</f>
        <v xml:space="preserve">De 20 CABALLOS FISCALES en adelante               </v>
      </c>
      <c r="H14053" t="str">
        <f>T("ELÉCTRICO                                         ")</f>
        <v xml:space="preserve">ELÉCTRICO                                         </v>
      </c>
      <c r="I14053">
        <v>27</v>
      </c>
    </row>
    <row r="14054" spans="1:9">
      <c r="A14054" t="str">
        <f>T("2018")</f>
        <v>2018</v>
      </c>
      <c r="B14054" t="str">
        <f>T("FISICO                                            ")</f>
        <v xml:space="preserve">FISICO                                            </v>
      </c>
      <c r="C14054" t="str">
        <f>T("SIN DISTRITO        ")</f>
        <v xml:space="preserve">SIN DISTRITO        </v>
      </c>
      <c r="D14054" t="str">
        <f>T("SIN BARRIO          ")</f>
        <v xml:space="preserve">SIN BARRIO          </v>
      </c>
      <c r="E14054" t="str">
        <f>T("TU ")</f>
        <v xml:space="preserve">TU </v>
      </c>
      <c r="F14054" t="str">
        <f>T("TURISMOS       ")</f>
        <v xml:space="preserve">TURISMOS       </v>
      </c>
      <c r="G14054" t="str">
        <f>T("De 12 a 15,99 CABALLOS FISCALES                   ")</f>
        <v xml:space="preserve">De 12 a 15,99 CABALLOS FISCALES                   </v>
      </c>
      <c r="H14054" t="str">
        <f>T("ELECTRICOS RANGO EXTENDIDO                        ")</f>
        <v xml:space="preserve">ELECTRICOS RANGO EXTENDIDO                        </v>
      </c>
      <c r="I14054">
        <v>2</v>
      </c>
    </row>
    <row r="14055" spans="1:9">
      <c r="A14055" t="str">
        <f>T("2018")</f>
        <v>2018</v>
      </c>
      <c r="B14055" t="str">
        <f>T("FISICO                                            ")</f>
        <v xml:space="preserve">FISICO                                            </v>
      </c>
      <c r="C14055" t="str">
        <f>T("SIN DISTRITO        ")</f>
        <v xml:space="preserve">SIN DISTRITO        </v>
      </c>
      <c r="D14055" t="str">
        <f>T("SIN BARRIO          ")</f>
        <v xml:space="preserve">SIN BARRIO          </v>
      </c>
      <c r="E14055" t="str">
        <f>T("TU ")</f>
        <v xml:space="preserve">TU </v>
      </c>
      <c r="F14055" t="str">
        <f>T("TURISMOS       ")</f>
        <v xml:space="preserve">TURISMOS       </v>
      </c>
      <c r="G14055" t="str">
        <f>T("De 20 CABALLOS FISCALES en adelante               ")</f>
        <v xml:space="preserve">De 20 CABALLOS FISCALES en adelante               </v>
      </c>
      <c r="H14055" t="str">
        <f>T("ELECTRICOS RANGO EXTENDIDO                        ")</f>
        <v xml:space="preserve">ELECTRICOS RANGO EXTENDIDO                        </v>
      </c>
      <c r="I14055">
        <v>3</v>
      </c>
    </row>
    <row r="14056" spans="1:9">
      <c r="A14056" t="str">
        <f>T("2018")</f>
        <v>2018</v>
      </c>
      <c r="B14056" t="str">
        <f>T("FISICO                                            ")</f>
        <v xml:space="preserve">FISICO                                            </v>
      </c>
      <c r="C14056" t="str">
        <f>T("SIN DISTRITO        ")</f>
        <v xml:space="preserve">SIN DISTRITO        </v>
      </c>
      <c r="D14056" t="str">
        <f>T("SIN BARRIO          ")</f>
        <v xml:space="preserve">SIN BARRIO          </v>
      </c>
      <c r="E14056" t="str">
        <f>T("TU ")</f>
        <v xml:space="preserve">TU </v>
      </c>
      <c r="F14056" t="str">
        <f>T("TURISMOS       ")</f>
        <v xml:space="preserve">TURISMOS       </v>
      </c>
      <c r="G14056" t="str">
        <f>T("De menos de 8 CABALLOS FISCALES                   ")</f>
        <v xml:space="preserve">De menos de 8 CABALLOS FISCALES                   </v>
      </c>
      <c r="H14056" t="str">
        <f>T("GAS LICUADO DE PETROLEO                           ")</f>
        <v xml:space="preserve">GAS LICUADO DE PETROLEO                           </v>
      </c>
      <c r="I14056">
        <v>9</v>
      </c>
    </row>
    <row r="14057" spans="1:9">
      <c r="A14057" t="str">
        <f>T("2018")</f>
        <v>2018</v>
      </c>
      <c r="B14057" t="str">
        <f>T("FISICO                                            ")</f>
        <v xml:space="preserve">FISICO                                            </v>
      </c>
      <c r="C14057" t="str">
        <f>T("SIN DISTRITO        ")</f>
        <v xml:space="preserve">SIN DISTRITO        </v>
      </c>
      <c r="D14057" t="str">
        <f>T("SIN BARRIO          ")</f>
        <v xml:space="preserve">SIN BARRIO          </v>
      </c>
      <c r="E14057" t="str">
        <f>T("TU ")</f>
        <v xml:space="preserve">TU </v>
      </c>
      <c r="F14057" t="str">
        <f>T("TURISMOS       ")</f>
        <v xml:space="preserve">TURISMOS       </v>
      </c>
      <c r="G14057" t="str">
        <f>T("De 8 a 11,99 CABALLOS FISCALES                    ")</f>
        <v xml:space="preserve">De 8 a 11,99 CABALLOS FISCALES                    </v>
      </c>
      <c r="H14057" t="str">
        <f>T("GAS LICUADO DE PETROLEO                           ")</f>
        <v xml:space="preserve">GAS LICUADO DE PETROLEO                           </v>
      </c>
      <c r="I14057">
        <v>156</v>
      </c>
    </row>
    <row r="14058" spans="1:9">
      <c r="A14058" t="str">
        <f>T("2018")</f>
        <v>2018</v>
      </c>
      <c r="B14058" t="str">
        <f>T("FISICO                                            ")</f>
        <v xml:space="preserve">FISICO                                            </v>
      </c>
      <c r="C14058" t="str">
        <f>T("SIN DISTRITO        ")</f>
        <v xml:space="preserve">SIN DISTRITO        </v>
      </c>
      <c r="D14058" t="str">
        <f>T("SIN BARRIO          ")</f>
        <v xml:space="preserve">SIN BARRIO          </v>
      </c>
      <c r="E14058" t="str">
        <f>T("TU ")</f>
        <v xml:space="preserve">TU </v>
      </c>
      <c r="F14058" t="str">
        <f>T("TURISMOS       ")</f>
        <v xml:space="preserve">TURISMOS       </v>
      </c>
      <c r="G14058" t="str">
        <f>T("De 12 a 15,99 CABALLOS FISCALES                   ")</f>
        <v xml:space="preserve">De 12 a 15,99 CABALLOS FISCALES                   </v>
      </c>
      <c r="H14058" t="str">
        <f>T("GAS LICUADO DE PETROLEO                           ")</f>
        <v xml:space="preserve">GAS LICUADO DE PETROLEO                           </v>
      </c>
      <c r="I14058">
        <v>17</v>
      </c>
    </row>
    <row r="14059" spans="1:9">
      <c r="A14059" t="str">
        <f>T("2018")</f>
        <v>2018</v>
      </c>
      <c r="B14059" t="str">
        <f>T("FISICO                                            ")</f>
        <v xml:space="preserve">FISICO                                            </v>
      </c>
      <c r="C14059" t="str">
        <f>T("SIN DISTRITO        ")</f>
        <v xml:space="preserve">SIN DISTRITO        </v>
      </c>
      <c r="D14059" t="str">
        <f>T("SIN BARRIO          ")</f>
        <v xml:space="preserve">SIN BARRIO          </v>
      </c>
      <c r="E14059" t="str">
        <f>T("TU ")</f>
        <v xml:space="preserve">TU </v>
      </c>
      <c r="F14059" t="str">
        <f>T("TURISMOS       ")</f>
        <v xml:space="preserve">TURISMOS       </v>
      </c>
      <c r="G14059" t="str">
        <f>T("De 16 a 19,99 CABALLOS FISCALES                   ")</f>
        <v xml:space="preserve">De 16 a 19,99 CABALLOS FISCALES                   </v>
      </c>
      <c r="H14059" t="str">
        <f>T("GAS LICUADO DE PETROLEO                           ")</f>
        <v xml:space="preserve">GAS LICUADO DE PETROLEO                           </v>
      </c>
      <c r="I14059">
        <v>2</v>
      </c>
    </row>
    <row r="14060" spans="1:9">
      <c r="A14060" t="str">
        <f>T("2018")</f>
        <v>2018</v>
      </c>
      <c r="B14060" t="str">
        <f>T("FISICO                                            ")</f>
        <v xml:space="preserve">FISICO                                            </v>
      </c>
      <c r="C14060" t="str">
        <f>T("SIN DISTRITO        ")</f>
        <v xml:space="preserve">SIN DISTRITO        </v>
      </c>
      <c r="D14060" t="str">
        <f>T("SIN BARRIO          ")</f>
        <v xml:space="preserve">SIN BARRIO          </v>
      </c>
      <c r="E14060" t="str">
        <f>T("TU ")</f>
        <v xml:space="preserve">TU </v>
      </c>
      <c r="F14060" t="str">
        <f>T("TURISMOS       ")</f>
        <v xml:space="preserve">TURISMOS       </v>
      </c>
      <c r="G14060" t="str">
        <f>T("De 20 CABALLOS FISCALES en adelante               ")</f>
        <v xml:space="preserve">De 20 CABALLOS FISCALES en adelante               </v>
      </c>
      <c r="H14060" t="str">
        <f>T("GAS LICUADO DE PETROLEO                           ")</f>
        <v xml:space="preserve">GAS LICUADO DE PETROLEO                           </v>
      </c>
      <c r="I14060">
        <v>13</v>
      </c>
    </row>
    <row r="14061" spans="1:9">
      <c r="A14061" t="str">
        <f>T("2018")</f>
        <v>2018</v>
      </c>
      <c r="B14061" t="str">
        <f>T("JURIDICO                                          ")</f>
        <v xml:space="preserve">JURIDICO                                          </v>
      </c>
      <c r="C14061" t="str">
        <f>T("SIN DISTRITO        ")</f>
        <v xml:space="preserve">SIN DISTRITO        </v>
      </c>
      <c r="D14061" t="str">
        <f>T("SIN BARRIO          ")</f>
        <v xml:space="preserve">SIN BARRIO          </v>
      </c>
      <c r="E14061" t="str">
        <f>T("TU ")</f>
        <v xml:space="preserve">TU </v>
      </c>
      <c r="F14061" t="str">
        <f>T("TURISMOS       ")</f>
        <v xml:space="preserve">TURISMOS       </v>
      </c>
      <c r="G14061" t="str">
        <f>T("De menos de 8 CABALLOS FISCALES                   ")</f>
        <v xml:space="preserve">De menos de 8 CABALLOS FISCALES                   </v>
      </c>
      <c r="H14061" t="str">
        <f>T("GAS LICUADO DE PETROLEO                           ")</f>
        <v xml:space="preserve">GAS LICUADO DE PETROLEO                           </v>
      </c>
      <c r="I14061">
        <v>1</v>
      </c>
    </row>
    <row r="14062" spans="1:9">
      <c r="A14062" t="str">
        <f>T("2018")</f>
        <v>2018</v>
      </c>
      <c r="B14062" t="str">
        <f>T("JURIDICO                                          ")</f>
        <v xml:space="preserve">JURIDICO                                          </v>
      </c>
      <c r="C14062" t="str">
        <f>T("SIN DISTRITO        ")</f>
        <v xml:space="preserve">SIN DISTRITO        </v>
      </c>
      <c r="D14062" t="str">
        <f>T("SIN BARRIO          ")</f>
        <v xml:space="preserve">SIN BARRIO          </v>
      </c>
      <c r="E14062" t="str">
        <f>T("TU ")</f>
        <v xml:space="preserve">TU </v>
      </c>
      <c r="F14062" t="str">
        <f>T("TURISMOS       ")</f>
        <v xml:space="preserve">TURISMOS       </v>
      </c>
      <c r="G14062" t="str">
        <f>T("De 8 a 11,99 CABALLOS FISCALES                    ")</f>
        <v xml:space="preserve">De 8 a 11,99 CABALLOS FISCALES                    </v>
      </c>
      <c r="H14062" t="str">
        <f>T("GAS LICUADO DE PETROLEO                           ")</f>
        <v xml:space="preserve">GAS LICUADO DE PETROLEO                           </v>
      </c>
      <c r="I14062">
        <v>18</v>
      </c>
    </row>
    <row r="14063" spans="1:9">
      <c r="A14063" t="str">
        <f>T("2018")</f>
        <v>2018</v>
      </c>
      <c r="B14063" t="str">
        <f>T("JURIDICO                                          ")</f>
        <v xml:space="preserve">JURIDICO                                          </v>
      </c>
      <c r="C14063" t="str">
        <f>T("SIN DISTRITO        ")</f>
        <v xml:space="preserve">SIN DISTRITO        </v>
      </c>
      <c r="D14063" t="str">
        <f>T("SIN BARRIO          ")</f>
        <v xml:space="preserve">SIN BARRIO          </v>
      </c>
      <c r="E14063" t="str">
        <f>T("TU ")</f>
        <v xml:space="preserve">TU </v>
      </c>
      <c r="F14063" t="str">
        <f>T("TURISMOS       ")</f>
        <v xml:space="preserve">TURISMOS       </v>
      </c>
      <c r="G14063" t="str">
        <f>T("De 12 a 15,99 CABALLOS FISCALES                   ")</f>
        <v xml:space="preserve">De 12 a 15,99 CABALLOS FISCALES                   </v>
      </c>
      <c r="H14063" t="str">
        <f>T("GAS LICUADO DE PETROLEO                           ")</f>
        <v xml:space="preserve">GAS LICUADO DE PETROLEO                           </v>
      </c>
      <c r="I14063">
        <v>3</v>
      </c>
    </row>
    <row r="14064" spans="1:9">
      <c r="A14064" t="str">
        <f>T("2018")</f>
        <v>2018</v>
      </c>
      <c r="B14064" t="str">
        <f>T("JURIDICO                                          ")</f>
        <v xml:space="preserve">JURIDICO                                          </v>
      </c>
      <c r="C14064" t="str">
        <f>T("SIN DISTRITO        ")</f>
        <v xml:space="preserve">SIN DISTRITO        </v>
      </c>
      <c r="D14064" t="str">
        <f>T("SIN BARRIO          ")</f>
        <v xml:space="preserve">SIN BARRIO          </v>
      </c>
      <c r="E14064" t="str">
        <f>T("TU ")</f>
        <v xml:space="preserve">TU </v>
      </c>
      <c r="F14064" t="str">
        <f>T("TURISMOS       ")</f>
        <v xml:space="preserve">TURISMOS       </v>
      </c>
      <c r="G14064" t="str">
        <f>T("De 20 CABALLOS FISCALES en adelante               ")</f>
        <v xml:space="preserve">De 20 CABALLOS FISCALES en adelante               </v>
      </c>
      <c r="H14064" t="str">
        <f>T("GAS LICUADO DE PETROLEO                           ")</f>
        <v xml:space="preserve">GAS LICUADO DE PETROLEO                           </v>
      </c>
      <c r="I14064">
        <v>1</v>
      </c>
    </row>
    <row r="14065" spans="1:9">
      <c r="A14065" t="str">
        <f>T("2018")</f>
        <v>2018</v>
      </c>
      <c r="B14065" t="str">
        <f>T("FISICO                                            ")</f>
        <v xml:space="preserve">FISICO                                            </v>
      </c>
      <c r="C14065" t="str">
        <f>T("SIN DISTRITO        ")</f>
        <v xml:space="preserve">SIN DISTRITO        </v>
      </c>
      <c r="D14065" t="str">
        <f>T("SIN BARRIO          ")</f>
        <v xml:space="preserve">SIN BARRIO          </v>
      </c>
      <c r="E14065" t="str">
        <f>T("TU ")</f>
        <v xml:space="preserve">TU </v>
      </c>
      <c r="F14065" t="str">
        <f>T("TURISMOS       ")</f>
        <v xml:space="preserve">TURISMOS       </v>
      </c>
      <c r="G14065" t="str">
        <f>T("De menos de 8 CABALLOS FISCALES                   ")</f>
        <v xml:space="preserve">De menos de 8 CABALLOS FISCALES                   </v>
      </c>
      <c r="H14065" t="str">
        <f>T("GAS NATURAL COMPRIMIDO                            ")</f>
        <v xml:space="preserve">GAS NATURAL COMPRIMIDO                            </v>
      </c>
      <c r="I14065">
        <v>4</v>
      </c>
    </row>
    <row r="14066" spans="1:9">
      <c r="A14066" t="str">
        <f>T("2018")</f>
        <v>2018</v>
      </c>
      <c r="B14066" t="str">
        <f>T("FISICO                                            ")</f>
        <v xml:space="preserve">FISICO                                            </v>
      </c>
      <c r="C14066" t="str">
        <f>T("SIN DISTRITO        ")</f>
        <v xml:space="preserve">SIN DISTRITO        </v>
      </c>
      <c r="D14066" t="str">
        <f>T("SIN BARRIO          ")</f>
        <v xml:space="preserve">SIN BARRIO          </v>
      </c>
      <c r="E14066" t="str">
        <f>T("TU ")</f>
        <v xml:space="preserve">TU </v>
      </c>
      <c r="F14066" t="str">
        <f>T("TURISMOS       ")</f>
        <v xml:space="preserve">TURISMOS       </v>
      </c>
      <c r="G14066" t="str">
        <f>T("De 8 a 11,99 CABALLOS FISCALES                    ")</f>
        <v xml:space="preserve">De 8 a 11,99 CABALLOS FISCALES                    </v>
      </c>
      <c r="H14066" t="str">
        <f>T("GAS NATURAL COMPRIMIDO                            ")</f>
        <v xml:space="preserve">GAS NATURAL COMPRIMIDO                            </v>
      </c>
      <c r="I14066">
        <v>28</v>
      </c>
    </row>
    <row r="14067" spans="1:9">
      <c r="A14067" t="str">
        <f>T("2018")</f>
        <v>2018</v>
      </c>
      <c r="B14067" t="str">
        <f>T("FISICO                                            ")</f>
        <v xml:space="preserve">FISICO                                            </v>
      </c>
      <c r="C14067" t="str">
        <f>T("SIN DISTRITO        ")</f>
        <v xml:space="preserve">SIN DISTRITO        </v>
      </c>
      <c r="D14067" t="str">
        <f>T("SIN BARRIO          ")</f>
        <v xml:space="preserve">SIN BARRIO          </v>
      </c>
      <c r="E14067" t="str">
        <f>T("TU ")</f>
        <v xml:space="preserve">TU </v>
      </c>
      <c r="F14067" t="str">
        <f>T("TURISMOS       ")</f>
        <v xml:space="preserve">TURISMOS       </v>
      </c>
      <c r="G14067" t="str">
        <f>T("De 12 a 15,99 CABALLOS FISCALES                   ")</f>
        <v xml:space="preserve">De 12 a 15,99 CABALLOS FISCALES                   </v>
      </c>
      <c r="H14067" t="str">
        <f>T("GAS NATURAL COMPRIMIDO                            ")</f>
        <v xml:space="preserve">GAS NATURAL COMPRIMIDO                            </v>
      </c>
      <c r="I14067">
        <v>2</v>
      </c>
    </row>
    <row r="14068" spans="1:9">
      <c r="A14068" t="str">
        <f>T("2018")</f>
        <v>2018</v>
      </c>
      <c r="B14068" t="str">
        <f>T("JURIDICO                                          ")</f>
        <v xml:space="preserve">JURIDICO                                          </v>
      </c>
      <c r="C14068" t="str">
        <f>T("SIN DISTRITO        ")</f>
        <v xml:space="preserve">SIN DISTRITO        </v>
      </c>
      <c r="D14068" t="str">
        <f>T("SIN BARRIO          ")</f>
        <v xml:space="preserve">SIN BARRIO          </v>
      </c>
      <c r="E14068" t="str">
        <f>T("TU ")</f>
        <v xml:space="preserve">TU </v>
      </c>
      <c r="F14068" t="str">
        <f>T("TURISMOS       ")</f>
        <v xml:space="preserve">TURISMOS       </v>
      </c>
      <c r="G14068" t="str">
        <f>T("De 8 a 11,99 CABALLOS FISCALES                    ")</f>
        <v xml:space="preserve">De 8 a 11,99 CABALLOS FISCALES                    </v>
      </c>
      <c r="H14068" t="str">
        <f>T("GAS NATURAL COMPRIMIDO                            ")</f>
        <v xml:space="preserve">GAS NATURAL COMPRIMIDO                            </v>
      </c>
      <c r="I14068">
        <v>3</v>
      </c>
    </row>
    <row r="14069" spans="1:9">
      <c r="A14069" t="str">
        <f>T("2018")</f>
        <v>2018</v>
      </c>
      <c r="B14069" t="str">
        <f>T("Entidad sin personalidad jurídica (art. 35.4 LGT) ")</f>
        <v xml:space="preserve">Entidad sin personalidad jurídica (art. 35.4 LGT) </v>
      </c>
      <c r="C14069" t="str">
        <f>T("SIN DISTRITO        ")</f>
        <v xml:space="preserve">SIN DISTRITO        </v>
      </c>
      <c r="D14069" t="str">
        <f>T("SIN BARRIO          ")</f>
        <v xml:space="preserve">SIN BARRIO          </v>
      </c>
      <c r="E14069" t="str">
        <f>T("TU ")</f>
        <v xml:space="preserve">TU </v>
      </c>
      <c r="F14069" t="str">
        <f>T("TURISMOS       ")</f>
        <v xml:space="preserve">TURISMOS       </v>
      </c>
      <c r="G14069" t="str">
        <f>T("De menos de 8 CABALLOS FISCALES                   ")</f>
        <v xml:space="preserve">De menos de 8 CABALLOS FISCALES                   </v>
      </c>
      <c r="H14069" t="str">
        <f>T("GASOLINA                                          ")</f>
        <v xml:space="preserve">GASOLINA                                          </v>
      </c>
      <c r="I14069">
        <v>7</v>
      </c>
    </row>
    <row r="14070" spans="1:9">
      <c r="A14070" t="str">
        <f>T("2018")</f>
        <v>2018</v>
      </c>
      <c r="B14070" t="str">
        <f>T("Entidad sin personalidad jurídica (art. 35.4 LGT) ")</f>
        <v xml:space="preserve">Entidad sin personalidad jurídica (art. 35.4 LGT) </v>
      </c>
      <c r="C14070" t="str">
        <f>T("SIN DISTRITO        ")</f>
        <v xml:space="preserve">SIN DISTRITO        </v>
      </c>
      <c r="D14070" t="str">
        <f>T("SIN BARRIO          ")</f>
        <v xml:space="preserve">SIN BARRIO          </v>
      </c>
      <c r="E14070" t="str">
        <f>T("TU ")</f>
        <v xml:space="preserve">TU </v>
      </c>
      <c r="F14070" t="str">
        <f>T("TURISMOS       ")</f>
        <v xml:space="preserve">TURISMOS       </v>
      </c>
      <c r="G14070" t="str">
        <f>T("De 8 a 11,99 CABALLOS FISCALES                    ")</f>
        <v xml:space="preserve">De 8 a 11,99 CABALLOS FISCALES                    </v>
      </c>
      <c r="H14070" t="str">
        <f>T("GASOLINA                                          ")</f>
        <v xml:space="preserve">GASOLINA                                          </v>
      </c>
      <c r="I14070">
        <v>121</v>
      </c>
    </row>
    <row r="14071" spans="1:9">
      <c r="A14071" t="str">
        <f>T("2018")</f>
        <v>2018</v>
      </c>
      <c r="B14071" t="str">
        <f>T("Entidad sin personalidad jurídica (art. 35.4 LGT) ")</f>
        <v xml:space="preserve">Entidad sin personalidad jurídica (art. 35.4 LGT) </v>
      </c>
      <c r="C14071" t="str">
        <f>T("SIN DISTRITO        ")</f>
        <v xml:space="preserve">SIN DISTRITO        </v>
      </c>
      <c r="D14071" t="str">
        <f>T("SIN BARRIO          ")</f>
        <v xml:space="preserve">SIN BARRIO          </v>
      </c>
      <c r="E14071" t="str">
        <f>T("TU ")</f>
        <v xml:space="preserve">TU </v>
      </c>
      <c r="F14071" t="str">
        <f>T("TURISMOS       ")</f>
        <v xml:space="preserve">TURISMOS       </v>
      </c>
      <c r="G14071" t="str">
        <f>T("De 12 a 15,99 CABALLOS FISCALES                   ")</f>
        <v xml:space="preserve">De 12 a 15,99 CABALLOS FISCALES                   </v>
      </c>
      <c r="H14071" t="str">
        <f>T("GASOLINA                                          ")</f>
        <v xml:space="preserve">GASOLINA                                          </v>
      </c>
      <c r="I14071">
        <v>53</v>
      </c>
    </row>
    <row r="14072" spans="1:9">
      <c r="A14072" t="str">
        <f>T("2018")</f>
        <v>2018</v>
      </c>
      <c r="B14072" t="str">
        <f>T("Entidad sin personalidad jurídica (art. 35.4 LGT) ")</f>
        <v xml:space="preserve">Entidad sin personalidad jurídica (art. 35.4 LGT) </v>
      </c>
      <c r="C14072" t="str">
        <f>T("SIN DISTRITO        ")</f>
        <v xml:space="preserve">SIN DISTRITO        </v>
      </c>
      <c r="D14072" t="str">
        <f>T("SIN BARRIO          ")</f>
        <v xml:space="preserve">SIN BARRIO          </v>
      </c>
      <c r="E14072" t="str">
        <f>T("TU ")</f>
        <v xml:space="preserve">TU </v>
      </c>
      <c r="F14072" t="str">
        <f>T("TURISMOS       ")</f>
        <v xml:space="preserve">TURISMOS       </v>
      </c>
      <c r="G14072" t="str">
        <f>T("De 16 a 19,99 CABALLOS FISCALES                   ")</f>
        <v xml:space="preserve">De 16 a 19,99 CABALLOS FISCALES                   </v>
      </c>
      <c r="H14072" t="str">
        <f>T("GASOLINA                                          ")</f>
        <v xml:space="preserve">GASOLINA                                          </v>
      </c>
      <c r="I14072">
        <v>9</v>
      </c>
    </row>
    <row r="14073" spans="1:9">
      <c r="A14073" t="str">
        <f>T("2018")</f>
        <v>2018</v>
      </c>
      <c r="B14073" t="str">
        <f>T("Entidad sin personalidad jurídica (art. 35.4 LGT) ")</f>
        <v xml:space="preserve">Entidad sin personalidad jurídica (art. 35.4 LGT) </v>
      </c>
      <c r="C14073" t="str">
        <f>T("SIN DISTRITO        ")</f>
        <v xml:space="preserve">SIN DISTRITO        </v>
      </c>
      <c r="D14073" t="str">
        <f>T("SIN BARRIO          ")</f>
        <v xml:space="preserve">SIN BARRIO          </v>
      </c>
      <c r="E14073" t="str">
        <f>T("TU ")</f>
        <v xml:space="preserve">TU </v>
      </c>
      <c r="F14073" t="str">
        <f>T("TURISMOS       ")</f>
        <v xml:space="preserve">TURISMOS       </v>
      </c>
      <c r="G14073" t="str">
        <f>T("De 20 CABALLOS FISCALES en adelante               ")</f>
        <v xml:space="preserve">De 20 CABALLOS FISCALES en adelante               </v>
      </c>
      <c r="H14073" t="str">
        <f>T("GASOLINA                                          ")</f>
        <v xml:space="preserve">GASOLINA                                          </v>
      </c>
      <c r="I14073">
        <v>3</v>
      </c>
    </row>
    <row r="14074" spans="1:9">
      <c r="A14074" t="str">
        <f>T("2018")</f>
        <v>2018</v>
      </c>
      <c r="B14074" t="str">
        <f>T("FISICO                                            ")</f>
        <v xml:space="preserve">FISICO                                            </v>
      </c>
      <c r="C14074" t="str">
        <f>T("SIN DISTRITO        ")</f>
        <v xml:space="preserve">SIN DISTRITO        </v>
      </c>
      <c r="D14074" t="str">
        <f>T("SIN BARRIO          ")</f>
        <v xml:space="preserve">SIN BARRIO          </v>
      </c>
      <c r="E14074" t="str">
        <f>T("TU ")</f>
        <v xml:space="preserve">TU </v>
      </c>
      <c r="F14074" t="str">
        <f>T("TURISMOS       ")</f>
        <v xml:space="preserve">TURISMOS       </v>
      </c>
      <c r="G14074" t="str">
        <f>T("De menos de 8 CABALLOS FISCALES                   ")</f>
        <v xml:space="preserve">De menos de 8 CABALLOS FISCALES                   </v>
      </c>
      <c r="H14074" t="str">
        <f>T("GASOLINA                                          ")</f>
        <v xml:space="preserve">GASOLINA                                          </v>
      </c>
      <c r="I14074" s="1">
        <v>3066</v>
      </c>
    </row>
    <row r="14075" spans="1:9">
      <c r="A14075" t="str">
        <f>T("2018")</f>
        <v>2018</v>
      </c>
      <c r="B14075" t="str">
        <f>T("FISICO                                            ")</f>
        <v xml:space="preserve">FISICO                                            </v>
      </c>
      <c r="C14075" t="str">
        <f>T("SIN DISTRITO        ")</f>
        <v xml:space="preserve">SIN DISTRITO        </v>
      </c>
      <c r="D14075" t="str">
        <f>T("SIN BARRIO          ")</f>
        <v xml:space="preserve">SIN BARRIO          </v>
      </c>
      <c r="E14075" t="str">
        <f>T("TU ")</f>
        <v xml:space="preserve">TU </v>
      </c>
      <c r="F14075" t="str">
        <f>T("TURISMOS       ")</f>
        <v xml:space="preserve">TURISMOS       </v>
      </c>
      <c r="G14075" t="str">
        <f>T("De 8 a 11,99 CABALLOS FISCALES                    ")</f>
        <v xml:space="preserve">De 8 a 11,99 CABALLOS FISCALES                    </v>
      </c>
      <c r="H14075" t="str">
        <f>T("GASOLINA                                          ")</f>
        <v xml:space="preserve">GASOLINA                                          </v>
      </c>
      <c r="I14075" s="1">
        <v>21996</v>
      </c>
    </row>
    <row r="14076" spans="1:9">
      <c r="A14076" t="str">
        <f>T("2018")</f>
        <v>2018</v>
      </c>
      <c r="B14076" t="str">
        <f>T("FISICO                                            ")</f>
        <v xml:space="preserve">FISICO                                            </v>
      </c>
      <c r="C14076" t="str">
        <f>T("SIN DISTRITO        ")</f>
        <v xml:space="preserve">SIN DISTRITO        </v>
      </c>
      <c r="D14076" t="str">
        <f>T("SIN BARRIO          ")</f>
        <v xml:space="preserve">SIN BARRIO          </v>
      </c>
      <c r="E14076" t="str">
        <f>T("TU ")</f>
        <v xml:space="preserve">TU </v>
      </c>
      <c r="F14076" t="str">
        <f>T("TURISMOS       ")</f>
        <v xml:space="preserve">TURISMOS       </v>
      </c>
      <c r="G14076" t="str">
        <f>T("De 12 a 15,99 CABALLOS FISCALES                   ")</f>
        <v xml:space="preserve">De 12 a 15,99 CABALLOS FISCALES                   </v>
      </c>
      <c r="H14076" t="str">
        <f>T("GASOLINA                                          ")</f>
        <v xml:space="preserve">GASOLINA                                          </v>
      </c>
      <c r="I14076" s="1">
        <v>6633</v>
      </c>
    </row>
    <row r="14077" spans="1:9">
      <c r="A14077" t="str">
        <f>T("2018")</f>
        <v>2018</v>
      </c>
      <c r="B14077" t="str">
        <f>T("FISICO                                            ")</f>
        <v xml:space="preserve">FISICO                                            </v>
      </c>
      <c r="C14077" t="str">
        <f>T("SIN DISTRITO        ")</f>
        <v xml:space="preserve">SIN DISTRITO        </v>
      </c>
      <c r="D14077" t="str">
        <f>T("SIN BARRIO          ")</f>
        <v xml:space="preserve">SIN BARRIO          </v>
      </c>
      <c r="E14077" t="str">
        <f>T("TU ")</f>
        <v xml:space="preserve">TU </v>
      </c>
      <c r="F14077" t="str">
        <f>T("TURISMOS       ")</f>
        <v xml:space="preserve">TURISMOS       </v>
      </c>
      <c r="G14077" t="str">
        <f>T("De 16 a 19,99 CABALLOS FISCALES                   ")</f>
        <v xml:space="preserve">De 16 a 19,99 CABALLOS FISCALES                   </v>
      </c>
      <c r="H14077" t="str">
        <f>T("GASOLINA                                          ")</f>
        <v xml:space="preserve">GASOLINA                                          </v>
      </c>
      <c r="I14077" s="1">
        <v>1590</v>
      </c>
    </row>
    <row r="14078" spans="1:9">
      <c r="A14078" t="str">
        <f>T("2018")</f>
        <v>2018</v>
      </c>
      <c r="B14078" t="str">
        <f>T("FISICO                                            ")</f>
        <v xml:space="preserve">FISICO                                            </v>
      </c>
      <c r="C14078" t="str">
        <f>T("SIN DISTRITO        ")</f>
        <v xml:space="preserve">SIN DISTRITO        </v>
      </c>
      <c r="D14078" t="str">
        <f>T("SIN BARRIO          ")</f>
        <v xml:space="preserve">SIN BARRIO          </v>
      </c>
      <c r="E14078" t="str">
        <f>T("TU ")</f>
        <v xml:space="preserve">TU </v>
      </c>
      <c r="F14078" t="str">
        <f>T("TURISMOS       ")</f>
        <v xml:space="preserve">TURISMOS       </v>
      </c>
      <c r="G14078" t="str">
        <f>T("De 20 CABALLOS FISCALES en adelante               ")</f>
        <v xml:space="preserve">De 20 CABALLOS FISCALES en adelante               </v>
      </c>
      <c r="H14078" t="str">
        <f>T("GASOLINA                                          ")</f>
        <v xml:space="preserve">GASOLINA                                          </v>
      </c>
      <c r="I14078" s="1">
        <v>1202</v>
      </c>
    </row>
    <row r="14079" spans="1:9">
      <c r="A14079" t="str">
        <f>T("2018")</f>
        <v>2018</v>
      </c>
      <c r="B14079" t="str">
        <f>T("JURIDICO                                          ")</f>
        <v xml:space="preserve">JURIDICO                                          </v>
      </c>
      <c r="C14079" t="str">
        <f>T("SIN DISTRITO        ")</f>
        <v xml:space="preserve">SIN DISTRITO        </v>
      </c>
      <c r="D14079" t="str">
        <f>T("SIN BARRIO          ")</f>
        <v xml:space="preserve">SIN BARRIO          </v>
      </c>
      <c r="E14079" t="str">
        <f>T("TU ")</f>
        <v xml:space="preserve">TU </v>
      </c>
      <c r="F14079" t="str">
        <f>T("TURISMOS       ")</f>
        <v xml:space="preserve">TURISMOS       </v>
      </c>
      <c r="G14079" t="str">
        <f>T("De menos de 8 CABALLOS FISCALES                   ")</f>
        <v xml:space="preserve">De menos de 8 CABALLOS FISCALES                   </v>
      </c>
      <c r="H14079" t="str">
        <f>T("GASOLINA                                          ")</f>
        <v xml:space="preserve">GASOLINA                                          </v>
      </c>
      <c r="I14079">
        <v>419</v>
      </c>
    </row>
    <row r="14080" spans="1:9">
      <c r="A14080" t="str">
        <f>T("2018")</f>
        <v>2018</v>
      </c>
      <c r="B14080" t="str">
        <f>T("JURIDICO                                          ")</f>
        <v xml:space="preserve">JURIDICO                                          </v>
      </c>
      <c r="C14080" t="str">
        <f>T("SIN DISTRITO        ")</f>
        <v xml:space="preserve">SIN DISTRITO        </v>
      </c>
      <c r="D14080" t="str">
        <f>T("SIN BARRIO          ")</f>
        <v xml:space="preserve">SIN BARRIO          </v>
      </c>
      <c r="E14080" t="str">
        <f>T("TU ")</f>
        <v xml:space="preserve">TU </v>
      </c>
      <c r="F14080" t="str">
        <f>T("TURISMOS       ")</f>
        <v xml:space="preserve">TURISMOS       </v>
      </c>
      <c r="G14080" t="str">
        <f>T("De 8 a 11,99 CABALLOS FISCALES                    ")</f>
        <v xml:space="preserve">De 8 a 11,99 CABALLOS FISCALES                    </v>
      </c>
      <c r="H14080" t="str">
        <f>T("GASOLINA                                          ")</f>
        <v xml:space="preserve">GASOLINA                                          </v>
      </c>
      <c r="I14080" s="1">
        <v>1498</v>
      </c>
    </row>
    <row r="14081" spans="1:9">
      <c r="A14081" t="str">
        <f>T("2018")</f>
        <v>2018</v>
      </c>
      <c r="B14081" t="str">
        <f>T("JURIDICO                                          ")</f>
        <v xml:space="preserve">JURIDICO                                          </v>
      </c>
      <c r="C14081" t="str">
        <f>T("SIN DISTRITO        ")</f>
        <v xml:space="preserve">SIN DISTRITO        </v>
      </c>
      <c r="D14081" t="str">
        <f>T("SIN BARRIO          ")</f>
        <v xml:space="preserve">SIN BARRIO          </v>
      </c>
      <c r="E14081" t="str">
        <f>T("TU ")</f>
        <v xml:space="preserve">TU </v>
      </c>
      <c r="F14081" t="str">
        <f>T("TURISMOS       ")</f>
        <v xml:space="preserve">TURISMOS       </v>
      </c>
      <c r="G14081" t="str">
        <f>T("De 12 a 15,99 CABALLOS FISCALES                   ")</f>
        <v xml:space="preserve">De 12 a 15,99 CABALLOS FISCALES                   </v>
      </c>
      <c r="H14081" t="str">
        <f>T("GASOLINA                                          ")</f>
        <v xml:space="preserve">GASOLINA                                          </v>
      </c>
      <c r="I14081">
        <v>539</v>
      </c>
    </row>
    <row r="14082" spans="1:9">
      <c r="A14082" t="str">
        <f>T("2018")</f>
        <v>2018</v>
      </c>
      <c r="B14082" t="str">
        <f>T("JURIDICO                                          ")</f>
        <v xml:space="preserve">JURIDICO                                          </v>
      </c>
      <c r="C14082" t="str">
        <f>T("SIN DISTRITO        ")</f>
        <v xml:space="preserve">SIN DISTRITO        </v>
      </c>
      <c r="D14082" t="str">
        <f>T("SIN BARRIO          ")</f>
        <v xml:space="preserve">SIN BARRIO          </v>
      </c>
      <c r="E14082" t="str">
        <f>T("TU ")</f>
        <v xml:space="preserve">TU </v>
      </c>
      <c r="F14082" t="str">
        <f>T("TURISMOS       ")</f>
        <v xml:space="preserve">TURISMOS       </v>
      </c>
      <c r="G14082" t="str">
        <f>T("De 16 a 19,99 CABALLOS FISCALES                   ")</f>
        <v xml:space="preserve">De 16 a 19,99 CABALLOS FISCALES                   </v>
      </c>
      <c r="H14082" t="str">
        <f>T("GASOLINA                                          ")</f>
        <v xml:space="preserve">GASOLINA                                          </v>
      </c>
      <c r="I14082">
        <v>312</v>
      </c>
    </row>
    <row r="14083" spans="1:9">
      <c r="A14083" t="str">
        <f>T("2018")</f>
        <v>2018</v>
      </c>
      <c r="B14083" t="str">
        <f>T("JURIDICO                                          ")</f>
        <v xml:space="preserve">JURIDICO                                          </v>
      </c>
      <c r="C14083" t="str">
        <f>T("SIN DISTRITO        ")</f>
        <v xml:space="preserve">SIN DISTRITO        </v>
      </c>
      <c r="D14083" t="str">
        <f>T("SIN BARRIO          ")</f>
        <v xml:space="preserve">SIN BARRIO          </v>
      </c>
      <c r="E14083" t="str">
        <f>T("TU ")</f>
        <v xml:space="preserve">TU </v>
      </c>
      <c r="F14083" t="str">
        <f>T("TURISMOS       ")</f>
        <v xml:space="preserve">TURISMOS       </v>
      </c>
      <c r="G14083" t="str">
        <f>T("De 20 CABALLOS FISCALES en adelante               ")</f>
        <v xml:space="preserve">De 20 CABALLOS FISCALES en adelante               </v>
      </c>
      <c r="H14083" t="str">
        <f>T("GASOLINA                                          ")</f>
        <v xml:space="preserve">GASOLINA                                          </v>
      </c>
      <c r="I14083">
        <v>581</v>
      </c>
    </row>
    <row r="14084" spans="1:9">
      <c r="A14084" t="str">
        <f>T("2018")</f>
        <v>2018</v>
      </c>
      <c r="B14084" t="str">
        <f>T("FISICO                                            ")</f>
        <v xml:space="preserve">FISICO                                            </v>
      </c>
      <c r="C14084" t="str">
        <f>T("SIN DISTRITO        ")</f>
        <v xml:space="preserve">SIN DISTRITO        </v>
      </c>
      <c r="D14084" t="str">
        <f>T("SIN BARRIO          ")</f>
        <v xml:space="preserve">SIN BARRIO          </v>
      </c>
      <c r="E14084" t="str">
        <f>T("TU ")</f>
        <v xml:space="preserve">TU </v>
      </c>
      <c r="F14084" t="str">
        <f>T("TURISMOS       ")</f>
        <v xml:space="preserve">TURISMOS       </v>
      </c>
      <c r="G14084" t="str">
        <f>T("De 8 a 11,99 CABALLOS FISCALES                    ")</f>
        <v xml:space="preserve">De 8 a 11,99 CABALLOS FISCALES                    </v>
      </c>
      <c r="H14084" t="str">
        <f>T("HÍBRIDO                                           ")</f>
        <v xml:space="preserve">HÍBRIDO                                           </v>
      </c>
      <c r="I14084">
        <v>429</v>
      </c>
    </row>
    <row r="14085" spans="1:9">
      <c r="A14085" t="str">
        <f>T("2018")</f>
        <v>2018</v>
      </c>
      <c r="B14085" t="str">
        <f>T("FISICO                                            ")</f>
        <v xml:space="preserve">FISICO                                            </v>
      </c>
      <c r="C14085" t="str">
        <f>T("SIN DISTRITO        ")</f>
        <v xml:space="preserve">SIN DISTRITO        </v>
      </c>
      <c r="D14085" t="str">
        <f>T("SIN BARRIO          ")</f>
        <v xml:space="preserve">SIN BARRIO          </v>
      </c>
      <c r="E14085" t="str">
        <f>T("TU ")</f>
        <v xml:space="preserve">TU </v>
      </c>
      <c r="F14085" t="str">
        <f>T("TURISMOS       ")</f>
        <v xml:space="preserve">TURISMOS       </v>
      </c>
      <c r="G14085" t="str">
        <f>T("De 12 a 15,99 CABALLOS FISCALES                   ")</f>
        <v xml:space="preserve">De 12 a 15,99 CABALLOS FISCALES                   </v>
      </c>
      <c r="H14085" t="str">
        <f>T("HÍBRIDO                                           ")</f>
        <v xml:space="preserve">HÍBRIDO                                           </v>
      </c>
      <c r="I14085" s="1">
        <v>1165</v>
      </c>
    </row>
    <row r="14086" spans="1:9">
      <c r="A14086" t="str">
        <f>T("2018")</f>
        <v>2018</v>
      </c>
      <c r="B14086" t="str">
        <f>T("FISICO                                            ")</f>
        <v xml:space="preserve">FISICO                                            </v>
      </c>
      <c r="C14086" t="str">
        <f>T("SIN DISTRITO        ")</f>
        <v xml:space="preserve">SIN DISTRITO        </v>
      </c>
      <c r="D14086" t="str">
        <f>T("SIN BARRIO          ")</f>
        <v xml:space="preserve">SIN BARRIO          </v>
      </c>
      <c r="E14086" t="str">
        <f>T("TU ")</f>
        <v xml:space="preserve">TU </v>
      </c>
      <c r="F14086" t="str">
        <f>T("TURISMOS       ")</f>
        <v xml:space="preserve">TURISMOS       </v>
      </c>
      <c r="G14086" t="str">
        <f>T("De 16 a 19,99 CABALLOS FISCALES                   ")</f>
        <v xml:space="preserve">De 16 a 19,99 CABALLOS FISCALES                   </v>
      </c>
      <c r="H14086" t="str">
        <f>T("HÍBRIDO                                           ")</f>
        <v xml:space="preserve">HÍBRIDO                                           </v>
      </c>
      <c r="I14086">
        <v>4</v>
      </c>
    </row>
    <row r="14087" spans="1:9">
      <c r="A14087" t="str">
        <f>T("2018")</f>
        <v>2018</v>
      </c>
      <c r="B14087" t="str">
        <f>T("FISICO                                            ")</f>
        <v xml:space="preserve">FISICO                                            </v>
      </c>
      <c r="C14087" t="str">
        <f>T("SIN DISTRITO        ")</f>
        <v xml:space="preserve">SIN DISTRITO        </v>
      </c>
      <c r="D14087" t="str">
        <f>T("SIN BARRIO          ")</f>
        <v xml:space="preserve">SIN BARRIO          </v>
      </c>
      <c r="E14087" t="str">
        <f>T("TU ")</f>
        <v xml:space="preserve">TU </v>
      </c>
      <c r="F14087" t="str">
        <f>T("TURISMOS       ")</f>
        <v xml:space="preserve">TURISMOS       </v>
      </c>
      <c r="G14087" t="str">
        <f>T("De 20 CABALLOS FISCALES en adelante               ")</f>
        <v xml:space="preserve">De 20 CABALLOS FISCALES en adelante               </v>
      </c>
      <c r="H14087" t="str">
        <f>T("HÍBRIDO                                           ")</f>
        <v xml:space="preserve">HÍBRIDO                                           </v>
      </c>
      <c r="I14087">
        <v>48</v>
      </c>
    </row>
    <row r="14088" spans="1:9">
      <c r="A14088" t="str">
        <f>T("2018")</f>
        <v>2018</v>
      </c>
      <c r="B14088" t="str">
        <f>T("JURIDICO                                          ")</f>
        <v xml:space="preserve">JURIDICO                                          </v>
      </c>
      <c r="C14088" t="str">
        <f>T("SIN DISTRITO        ")</f>
        <v xml:space="preserve">SIN DISTRITO        </v>
      </c>
      <c r="D14088" t="str">
        <f>T("SIN BARRIO          ")</f>
        <v xml:space="preserve">SIN BARRIO          </v>
      </c>
      <c r="E14088" t="str">
        <f>T("TU ")</f>
        <v xml:space="preserve">TU </v>
      </c>
      <c r="F14088" t="str">
        <f>T("TURISMOS       ")</f>
        <v xml:space="preserve">TURISMOS       </v>
      </c>
      <c r="G14088" t="str">
        <f>T("De 8 a 11,99 CABALLOS FISCALES                    ")</f>
        <v xml:space="preserve">De 8 a 11,99 CABALLOS FISCALES                    </v>
      </c>
      <c r="H14088" t="str">
        <f>T("HÍBRIDO                                           ")</f>
        <v xml:space="preserve">HÍBRIDO                                           </v>
      </c>
      <c r="I14088">
        <v>43</v>
      </c>
    </row>
    <row r="14089" spans="1:9">
      <c r="A14089" t="str">
        <f>T("2018")</f>
        <v>2018</v>
      </c>
      <c r="B14089" t="str">
        <f>T("JURIDICO                                          ")</f>
        <v xml:space="preserve">JURIDICO                                          </v>
      </c>
      <c r="C14089" t="str">
        <f>T("SIN DISTRITO        ")</f>
        <v xml:space="preserve">SIN DISTRITO        </v>
      </c>
      <c r="D14089" t="str">
        <f>T("SIN BARRIO          ")</f>
        <v xml:space="preserve">SIN BARRIO          </v>
      </c>
      <c r="E14089" t="str">
        <f>T("TU ")</f>
        <v xml:space="preserve">TU </v>
      </c>
      <c r="F14089" t="str">
        <f>T("TURISMOS       ")</f>
        <v xml:space="preserve">TURISMOS       </v>
      </c>
      <c r="G14089" t="str">
        <f>T("De 12 a 15,99 CABALLOS FISCALES                   ")</f>
        <v xml:space="preserve">De 12 a 15,99 CABALLOS FISCALES                   </v>
      </c>
      <c r="H14089" t="str">
        <f>T("HÍBRIDO                                           ")</f>
        <v xml:space="preserve">HÍBRIDO                                           </v>
      </c>
      <c r="I14089">
        <v>155</v>
      </c>
    </row>
    <row r="14090" spans="1:9">
      <c r="A14090" t="str">
        <f>T("2018")</f>
        <v>2018</v>
      </c>
      <c r="B14090" t="str">
        <f>T("JURIDICO                                          ")</f>
        <v xml:space="preserve">JURIDICO                                          </v>
      </c>
      <c r="C14090" t="str">
        <f>T("SIN DISTRITO        ")</f>
        <v xml:space="preserve">SIN DISTRITO        </v>
      </c>
      <c r="D14090" t="str">
        <f>T("SIN BARRIO          ")</f>
        <v xml:space="preserve">SIN BARRIO          </v>
      </c>
      <c r="E14090" t="str">
        <f>T("TU ")</f>
        <v xml:space="preserve">TU </v>
      </c>
      <c r="F14090" t="str">
        <f>T("TURISMOS       ")</f>
        <v xml:space="preserve">TURISMOS       </v>
      </c>
      <c r="G14090" t="str">
        <f>T("De 16 a 19,99 CABALLOS FISCALES                   ")</f>
        <v xml:space="preserve">De 16 a 19,99 CABALLOS FISCALES                   </v>
      </c>
      <c r="H14090" t="str">
        <f>T("HÍBRIDO                                           ")</f>
        <v xml:space="preserve">HÍBRIDO                                           </v>
      </c>
      <c r="I14090">
        <v>3</v>
      </c>
    </row>
    <row r="14091" spans="1:9">
      <c r="A14091" t="str">
        <f>T("2018")</f>
        <v>2018</v>
      </c>
      <c r="B14091" t="str">
        <f>T("JURIDICO                                          ")</f>
        <v xml:space="preserve">JURIDICO                                          </v>
      </c>
      <c r="C14091" t="str">
        <f>T("SIN DISTRITO        ")</f>
        <v xml:space="preserve">SIN DISTRITO        </v>
      </c>
      <c r="D14091" t="str">
        <f>T("SIN BARRIO          ")</f>
        <v xml:space="preserve">SIN BARRIO          </v>
      </c>
      <c r="E14091" t="str">
        <f>T("TU ")</f>
        <v xml:space="preserve">TU </v>
      </c>
      <c r="F14091" t="str">
        <f>T("TURISMOS       ")</f>
        <v xml:space="preserve">TURISMOS       </v>
      </c>
      <c r="G14091" t="str">
        <f>T("De 20 CABALLOS FISCALES en adelante               ")</f>
        <v xml:space="preserve">De 20 CABALLOS FISCALES en adelante               </v>
      </c>
      <c r="H14091" t="str">
        <f>T("HÍBRIDO                                           ")</f>
        <v xml:space="preserve">HÍBRIDO                                           </v>
      </c>
      <c r="I14091">
        <v>25</v>
      </c>
    </row>
    <row r="14092" spans="1:9">
      <c r="A14092" t="str">
        <f>T("2018")</f>
        <v>2018</v>
      </c>
      <c r="B14092" t="str">
        <f>T("FISICO                                            ")</f>
        <v xml:space="preserve">FISICO                                            </v>
      </c>
      <c r="C14092" t="str">
        <f>T("SIN DISTRITO        ")</f>
        <v xml:space="preserve">SIN DISTRITO        </v>
      </c>
      <c r="D14092" t="str">
        <f>T("SIN BARRIO          ")</f>
        <v xml:space="preserve">SIN BARRIO          </v>
      </c>
      <c r="E14092" t="str">
        <f>T("TU ")</f>
        <v xml:space="preserve">TU </v>
      </c>
      <c r="F14092" t="str">
        <f>T("TURISMOS       ")</f>
        <v xml:space="preserve">TURISMOS       </v>
      </c>
      <c r="G14092" t="str">
        <f>T("De 8 a 11,99 CABALLOS FISCALES                    ")</f>
        <v xml:space="preserve">De 8 a 11,99 CABALLOS FISCALES                    </v>
      </c>
      <c r="H14092" t="str">
        <f>T("HIBRIDO ENCHUFABLES PHEV                          ")</f>
        <v xml:space="preserve">HIBRIDO ENCHUFABLES PHEV                          </v>
      </c>
      <c r="I14092">
        <v>23</v>
      </c>
    </row>
    <row r="14093" spans="1:9">
      <c r="A14093" t="str">
        <f>T("2018")</f>
        <v>2018</v>
      </c>
      <c r="B14093" t="str">
        <f>T("FISICO                                            ")</f>
        <v xml:space="preserve">FISICO                                            </v>
      </c>
      <c r="C14093" t="str">
        <f>T("SIN DISTRITO        ")</f>
        <v xml:space="preserve">SIN DISTRITO        </v>
      </c>
      <c r="D14093" t="str">
        <f>T("SIN BARRIO          ")</f>
        <v xml:space="preserve">SIN BARRIO          </v>
      </c>
      <c r="E14093" t="str">
        <f>T("TU ")</f>
        <v xml:space="preserve">TU </v>
      </c>
      <c r="F14093" t="str">
        <f>T("TURISMOS       ")</f>
        <v xml:space="preserve">TURISMOS       </v>
      </c>
      <c r="G14093" t="str">
        <f>T("De 12 a 15,99 CABALLOS FISCALES                   ")</f>
        <v xml:space="preserve">De 12 a 15,99 CABALLOS FISCALES                   </v>
      </c>
      <c r="H14093" t="str">
        <f>T("HIBRIDO ENCHUFABLES PHEV                          ")</f>
        <v xml:space="preserve">HIBRIDO ENCHUFABLES PHEV                          </v>
      </c>
      <c r="I14093">
        <v>25</v>
      </c>
    </row>
    <row r="14094" spans="1:9">
      <c r="A14094" t="str">
        <f>T("2018")</f>
        <v>2018</v>
      </c>
      <c r="B14094" t="str">
        <f>T("FISICO                                            ")</f>
        <v xml:space="preserve">FISICO                                            </v>
      </c>
      <c r="C14094" t="str">
        <f>T("SIN DISTRITO        ")</f>
        <v xml:space="preserve">SIN DISTRITO        </v>
      </c>
      <c r="D14094" t="str">
        <f>T("SIN BARRIO          ")</f>
        <v xml:space="preserve">SIN BARRIO          </v>
      </c>
      <c r="E14094" t="str">
        <f>T("TU ")</f>
        <v xml:space="preserve">TU </v>
      </c>
      <c r="F14094" t="str">
        <f>T("TURISMOS       ")</f>
        <v xml:space="preserve">TURISMOS       </v>
      </c>
      <c r="G14094" t="str">
        <f>T("De 16 a 19,99 CABALLOS FISCALES                   ")</f>
        <v xml:space="preserve">De 16 a 19,99 CABALLOS FISCALES                   </v>
      </c>
      <c r="H14094" t="str">
        <f>T("HIBRIDO ENCHUFABLES PHEV                          ")</f>
        <v xml:space="preserve">HIBRIDO ENCHUFABLES PHEV                          </v>
      </c>
      <c r="I14094">
        <v>6</v>
      </c>
    </row>
    <row r="14095" spans="1:9">
      <c r="A14095" t="str">
        <f>T("2018")</f>
        <v>2018</v>
      </c>
      <c r="B14095" t="str">
        <f>T("JURIDICO                                          ")</f>
        <v xml:space="preserve">JURIDICO                                          </v>
      </c>
      <c r="C14095" t="str">
        <f>T("SIN DISTRITO        ")</f>
        <v xml:space="preserve">SIN DISTRITO        </v>
      </c>
      <c r="D14095" t="str">
        <f>T("SIN BARRIO          ")</f>
        <v xml:space="preserve">SIN BARRIO          </v>
      </c>
      <c r="E14095" t="str">
        <f>T("TU ")</f>
        <v xml:space="preserve">TU </v>
      </c>
      <c r="F14095" t="str">
        <f>T("TURISMOS       ")</f>
        <v xml:space="preserve">TURISMOS       </v>
      </c>
      <c r="G14095" t="str">
        <f>T("De 8 a 11,99 CABALLOS FISCALES                    ")</f>
        <v xml:space="preserve">De 8 a 11,99 CABALLOS FISCALES                    </v>
      </c>
      <c r="H14095" t="str">
        <f>T("HIBRIDO ENCHUFABLES PHEV                          ")</f>
        <v xml:space="preserve">HIBRIDO ENCHUFABLES PHEV                          </v>
      </c>
      <c r="I14095">
        <v>12</v>
      </c>
    </row>
    <row r="14096" spans="1:9">
      <c r="A14096" t="str">
        <f>T("2018")</f>
        <v>2018</v>
      </c>
      <c r="B14096" t="str">
        <f>T("JURIDICO                                          ")</f>
        <v xml:space="preserve">JURIDICO                                          </v>
      </c>
      <c r="C14096" t="str">
        <f>T("SIN DISTRITO        ")</f>
        <v xml:space="preserve">SIN DISTRITO        </v>
      </c>
      <c r="D14096" t="str">
        <f>T("SIN BARRIO          ")</f>
        <v xml:space="preserve">SIN BARRIO          </v>
      </c>
      <c r="E14096" t="str">
        <f>T("TU ")</f>
        <v xml:space="preserve">TU </v>
      </c>
      <c r="F14096" t="str">
        <f>T("TURISMOS       ")</f>
        <v xml:space="preserve">TURISMOS       </v>
      </c>
      <c r="G14096" t="str">
        <f>T("De 12 a 15,99 CABALLOS FISCALES                   ")</f>
        <v xml:space="preserve">De 12 a 15,99 CABALLOS FISCALES                   </v>
      </c>
      <c r="H14096" t="str">
        <f>T("HIBRIDO ENCHUFABLES PHEV                          ")</f>
        <v xml:space="preserve">HIBRIDO ENCHUFABLES PHEV                          </v>
      </c>
      <c r="I14096">
        <v>19</v>
      </c>
    </row>
    <row r="14097" spans="1:9">
      <c r="A14097" t="str">
        <f>T("2018")</f>
        <v>2018</v>
      </c>
      <c r="B14097" t="str">
        <f>T("JURIDICO                                          ")</f>
        <v xml:space="preserve">JURIDICO                                          </v>
      </c>
      <c r="C14097" t="str">
        <f>T("SIN DISTRITO        ")</f>
        <v xml:space="preserve">SIN DISTRITO        </v>
      </c>
      <c r="D14097" t="str">
        <f>T("SIN BARRIO          ")</f>
        <v xml:space="preserve">SIN BARRIO          </v>
      </c>
      <c r="E14097" t="str">
        <f>T("TU ")</f>
        <v xml:space="preserve">TU </v>
      </c>
      <c r="F14097" t="str">
        <f>T("TURISMOS       ")</f>
        <v xml:space="preserve">TURISMOS       </v>
      </c>
      <c r="G14097" t="str">
        <f>T("De 16 a 19,99 CABALLOS FISCALES                   ")</f>
        <v xml:space="preserve">De 16 a 19,99 CABALLOS FISCALES                   </v>
      </c>
      <c r="H14097" t="str">
        <f>T("HIBRIDO ENCHUFABLES PHEV                          ")</f>
        <v xml:space="preserve">HIBRIDO ENCHUFABLES PHEV                          </v>
      </c>
      <c r="I14097">
        <v>1</v>
      </c>
    </row>
    <row r="14098" spans="1:9">
      <c r="A14098" t="str">
        <f>T("2018")</f>
        <v>2018</v>
      </c>
      <c r="B14098" t="str">
        <f>T("FISICO                                            ")</f>
        <v xml:space="preserve">FISICO                                            </v>
      </c>
      <c r="C14098" t="str">
        <f>T("SIN DISTRITO        ")</f>
        <v xml:space="preserve">SIN DISTRITO        </v>
      </c>
      <c r="D14098" t="str">
        <f>T("SIN BARRIO          ")</f>
        <v xml:space="preserve">SIN BARRIO          </v>
      </c>
      <c r="E14098" t="str">
        <f>T("TU ")</f>
        <v xml:space="preserve">TU </v>
      </c>
      <c r="F14098" t="str">
        <f>T("TURISMOS       ")</f>
        <v xml:space="preserve">TURISMOS       </v>
      </c>
      <c r="G14098" t="str">
        <f>T("De 8 a 11,99 CABALLOS FISCALES                    ")</f>
        <v xml:space="preserve">De 8 a 11,99 CABALLOS FISCALES                    </v>
      </c>
      <c r="H14098" t="str">
        <f>T("OTROS                                             ")</f>
        <v xml:space="preserve">OTROS                                             </v>
      </c>
      <c r="I14098">
        <v>3</v>
      </c>
    </row>
    <row r="14099" spans="1:9">
      <c r="A14099" t="str">
        <f>T("2018")</f>
        <v>2018</v>
      </c>
      <c r="B14099" t="str">
        <f>T("FISICO                                            ")</f>
        <v xml:space="preserve">FISICO                                            </v>
      </c>
      <c r="C14099" t="str">
        <f>T("SIN DISTRITO        ")</f>
        <v xml:space="preserve">SIN DISTRITO        </v>
      </c>
      <c r="D14099" t="str">
        <f>T("SIN BARRIO          ")</f>
        <v xml:space="preserve">SIN BARRIO          </v>
      </c>
      <c r="E14099" t="str">
        <f>T("TU ")</f>
        <v xml:space="preserve">TU </v>
      </c>
      <c r="F14099" t="str">
        <f>T("TURISMOS       ")</f>
        <v xml:space="preserve">TURISMOS       </v>
      </c>
      <c r="G14099" t="str">
        <f>T("De 12 a 15,99 CABALLOS FISCALES                   ")</f>
        <v xml:space="preserve">De 12 a 15,99 CABALLOS FISCALES                   </v>
      </c>
      <c r="H14099" t="str">
        <f>T("OTROS                                             ")</f>
        <v xml:space="preserve">OTROS                                             </v>
      </c>
      <c r="I14099">
        <v>1</v>
      </c>
    </row>
    <row r="14100" spans="1:9">
      <c r="A14100" t="str">
        <f>T("2018")</f>
        <v>2018</v>
      </c>
      <c r="B14100" t="str">
        <f>T("FISICO                                            ")</f>
        <v xml:space="preserve">FISICO                                            </v>
      </c>
      <c r="C14100" t="str">
        <f>T("SIN DISTRITO        ")</f>
        <v xml:space="preserve">SIN DISTRITO        </v>
      </c>
      <c r="D14100" t="str">
        <f>T("SIN BARRIO          ")</f>
        <v xml:space="preserve">SIN BARRIO          </v>
      </c>
      <c r="E14100" t="str">
        <f>T("TU ")</f>
        <v xml:space="preserve">TU </v>
      </c>
      <c r="F14100" t="str">
        <f>T("TURISMOS       ")</f>
        <v xml:space="preserve">TURISMOS       </v>
      </c>
      <c r="G14100" t="str">
        <f>T("De 16 a 19,99 CABALLOS FISCALES                   ")</f>
        <v xml:space="preserve">De 16 a 19,99 CABALLOS FISCALES                   </v>
      </c>
      <c r="H14100" t="str">
        <f>T("OTROS                                             ")</f>
        <v xml:space="preserve">OTROS                                             </v>
      </c>
      <c r="I14100">
        <v>1</v>
      </c>
    </row>
    <row r="14101" spans="1:9">
      <c r="A14101" t="str">
        <f>T("2018")</f>
        <v>2018</v>
      </c>
      <c r="B14101" t="str">
        <f>T("Entidad sin personalidad jurídica (art. 35.4 LGT) ")</f>
        <v xml:space="preserve">Entidad sin personalidad jurídica (art. 35.4 LGT) </v>
      </c>
      <c r="C14101" t="str">
        <f>T("SIN DISTRITO        ")</f>
        <v xml:space="preserve">SIN DISTRITO        </v>
      </c>
      <c r="D14101" t="str">
        <f>T("SIN BARRIO          ")</f>
        <v xml:space="preserve">SIN BARRIO          </v>
      </c>
      <c r="E14101" t="str">
        <f>T("TU ")</f>
        <v xml:space="preserve">TU </v>
      </c>
      <c r="F14101" t="str">
        <f>T("TURISMOS       ")</f>
        <v xml:space="preserve">TURISMOS       </v>
      </c>
      <c r="G14101" t="str">
        <f>T("De 8 a 11,99 CABALLOS FISCALES                    ")</f>
        <v xml:space="preserve">De 8 a 11,99 CABALLOS FISCALES                    </v>
      </c>
      <c r="I14101">
        <v>24</v>
      </c>
    </row>
    <row r="14102" spans="1:9">
      <c r="A14102" t="str">
        <f>T("2018")</f>
        <v>2018</v>
      </c>
      <c r="B14102" t="str">
        <f>T("Entidad sin personalidad jurídica (art. 35.4 LGT) ")</f>
        <v xml:space="preserve">Entidad sin personalidad jurídica (art. 35.4 LGT) </v>
      </c>
      <c r="C14102" t="str">
        <f>T("SIN DISTRITO        ")</f>
        <v xml:space="preserve">SIN DISTRITO        </v>
      </c>
      <c r="D14102" t="str">
        <f>T("SIN BARRIO          ")</f>
        <v xml:space="preserve">SIN BARRIO          </v>
      </c>
      <c r="E14102" t="str">
        <f>T("TU ")</f>
        <v xml:space="preserve">TU </v>
      </c>
      <c r="F14102" t="str">
        <f>T("TURISMOS       ")</f>
        <v xml:space="preserve">TURISMOS       </v>
      </c>
      <c r="G14102" t="str">
        <f>T("De 12 a 15,99 CABALLOS FISCALES                   ")</f>
        <v xml:space="preserve">De 12 a 15,99 CABALLOS FISCALES                   </v>
      </c>
      <c r="I14102">
        <v>6</v>
      </c>
    </row>
    <row r="14103" spans="1:9">
      <c r="A14103" t="str">
        <f>T("2018")</f>
        <v>2018</v>
      </c>
      <c r="B14103" t="str">
        <f>T("Entidad sin personalidad jurídica (art. 35.4 LGT) ")</f>
        <v xml:space="preserve">Entidad sin personalidad jurídica (art. 35.4 LGT) </v>
      </c>
      <c r="C14103" t="str">
        <f>T("SIN DISTRITO        ")</f>
        <v xml:space="preserve">SIN DISTRITO        </v>
      </c>
      <c r="D14103" t="str">
        <f>T("SIN BARRIO          ")</f>
        <v xml:space="preserve">SIN BARRIO          </v>
      </c>
      <c r="E14103" t="str">
        <f>T("TU ")</f>
        <v xml:space="preserve">TU </v>
      </c>
      <c r="F14103" t="str">
        <f>T("TURISMOS       ")</f>
        <v xml:space="preserve">TURISMOS       </v>
      </c>
      <c r="G14103" t="str">
        <f>T("De 16 a 19,99 CABALLOS FISCALES                   ")</f>
        <v xml:space="preserve">De 16 a 19,99 CABALLOS FISCALES                   </v>
      </c>
      <c r="I14103">
        <v>1</v>
      </c>
    </row>
    <row r="14104" spans="1:9">
      <c r="A14104" t="str">
        <f>T("2018")</f>
        <v>2018</v>
      </c>
      <c r="B14104" t="str">
        <f>T("Entidad sin personalidad jurídica (art. 35.4 LGT) ")</f>
        <v xml:space="preserve">Entidad sin personalidad jurídica (art. 35.4 LGT) </v>
      </c>
      <c r="C14104" t="str">
        <f>T("SIN DISTRITO        ")</f>
        <v xml:space="preserve">SIN DISTRITO        </v>
      </c>
      <c r="D14104" t="str">
        <f>T("SIN BARRIO          ")</f>
        <v xml:space="preserve">SIN BARRIO          </v>
      </c>
      <c r="E14104" t="str">
        <f>T("TU ")</f>
        <v xml:space="preserve">TU </v>
      </c>
      <c r="F14104" t="str">
        <f>T("TURISMOS       ")</f>
        <v xml:space="preserve">TURISMOS       </v>
      </c>
      <c r="G14104" t="str">
        <f>T("De 20 CABALLOS FISCALES en adelante               ")</f>
        <v xml:space="preserve">De 20 CABALLOS FISCALES en adelante               </v>
      </c>
      <c r="I14104">
        <v>2</v>
      </c>
    </row>
    <row r="14105" spans="1:9">
      <c r="A14105" t="str">
        <f>T("2018")</f>
        <v>2018</v>
      </c>
      <c r="B14105" t="str">
        <f>T("FISICO                                            ")</f>
        <v xml:space="preserve">FISICO                                            </v>
      </c>
      <c r="C14105" t="str">
        <f>T("SIN DISTRITO        ")</f>
        <v xml:space="preserve">SIN DISTRITO        </v>
      </c>
      <c r="D14105" t="str">
        <f>T("SIN BARRIO          ")</f>
        <v xml:space="preserve">SIN BARRIO          </v>
      </c>
      <c r="E14105" t="str">
        <f>T("TU ")</f>
        <v xml:space="preserve">TU </v>
      </c>
      <c r="F14105" t="str">
        <f>T("TURISMOS       ")</f>
        <v xml:space="preserve">TURISMOS       </v>
      </c>
      <c r="G14105" t="str">
        <f>T("De menos de 8 CABALLOS FISCALES                   ")</f>
        <v xml:space="preserve">De menos de 8 CABALLOS FISCALES                   </v>
      </c>
      <c r="I14105">
        <v>44</v>
      </c>
    </row>
    <row r="14106" spans="1:9">
      <c r="A14106" t="str">
        <f>T("2018")</f>
        <v>2018</v>
      </c>
      <c r="B14106" t="str">
        <f>T("FISICO                                            ")</f>
        <v xml:space="preserve">FISICO                                            </v>
      </c>
      <c r="C14106" t="str">
        <f>T("SIN DISTRITO        ")</f>
        <v xml:space="preserve">SIN DISTRITO        </v>
      </c>
      <c r="D14106" t="str">
        <f>T("SIN BARRIO          ")</f>
        <v xml:space="preserve">SIN BARRIO          </v>
      </c>
      <c r="E14106" t="str">
        <f>T("TU ")</f>
        <v xml:space="preserve">TU </v>
      </c>
      <c r="F14106" t="str">
        <f>T("TURISMOS       ")</f>
        <v xml:space="preserve">TURISMOS       </v>
      </c>
      <c r="G14106" t="str">
        <f>T("De 8 a 11,99 CABALLOS FISCALES                    ")</f>
        <v xml:space="preserve">De 8 a 11,99 CABALLOS FISCALES                    </v>
      </c>
      <c r="I14106">
        <v>564</v>
      </c>
    </row>
    <row r="14107" spans="1:9">
      <c r="A14107" t="str">
        <f>T("2018")</f>
        <v>2018</v>
      </c>
      <c r="B14107" t="str">
        <f>T("FISICO                                            ")</f>
        <v xml:space="preserve">FISICO                                            </v>
      </c>
      <c r="C14107" t="str">
        <f>T("SIN DISTRITO        ")</f>
        <v xml:space="preserve">SIN DISTRITO        </v>
      </c>
      <c r="D14107" t="str">
        <f>T("SIN BARRIO          ")</f>
        <v xml:space="preserve">SIN BARRIO          </v>
      </c>
      <c r="E14107" t="str">
        <f>T("TU ")</f>
        <v xml:space="preserve">TU </v>
      </c>
      <c r="F14107" t="str">
        <f>T("TURISMOS       ")</f>
        <v xml:space="preserve">TURISMOS       </v>
      </c>
      <c r="G14107" t="str">
        <f>T("De 12 a 15,99 CABALLOS FISCALES                   ")</f>
        <v xml:space="preserve">De 12 a 15,99 CABALLOS FISCALES                   </v>
      </c>
      <c r="I14107">
        <v>693</v>
      </c>
    </row>
    <row r="14108" spans="1:9">
      <c r="A14108" t="str">
        <f>T("2018")</f>
        <v>2018</v>
      </c>
      <c r="B14108" t="str">
        <f>T("FISICO                                            ")</f>
        <v xml:space="preserve">FISICO                                            </v>
      </c>
      <c r="C14108" t="str">
        <f>T("SIN DISTRITO        ")</f>
        <v xml:space="preserve">SIN DISTRITO        </v>
      </c>
      <c r="D14108" t="str">
        <f>T("SIN BARRIO          ")</f>
        <v xml:space="preserve">SIN BARRIO          </v>
      </c>
      <c r="E14108" t="str">
        <f>T("TU ")</f>
        <v xml:space="preserve">TU </v>
      </c>
      <c r="F14108" t="str">
        <f>T("TURISMOS       ")</f>
        <v xml:space="preserve">TURISMOS       </v>
      </c>
      <c r="G14108" t="str">
        <f>T("De 16 a 19,99 CABALLOS FISCALES                   ")</f>
        <v xml:space="preserve">De 16 a 19,99 CABALLOS FISCALES                   </v>
      </c>
      <c r="I14108">
        <v>141</v>
      </c>
    </row>
    <row r="14109" spans="1:9">
      <c r="A14109" t="str">
        <f>T("2018")</f>
        <v>2018</v>
      </c>
      <c r="B14109" t="str">
        <f>T("FISICO                                            ")</f>
        <v xml:space="preserve">FISICO                                            </v>
      </c>
      <c r="C14109" t="str">
        <f>T("SIN DISTRITO        ")</f>
        <v xml:space="preserve">SIN DISTRITO        </v>
      </c>
      <c r="D14109" t="str">
        <f>T("SIN BARRIO          ")</f>
        <v xml:space="preserve">SIN BARRIO          </v>
      </c>
      <c r="E14109" t="str">
        <f>T("TU ")</f>
        <v xml:space="preserve">TU </v>
      </c>
      <c r="F14109" t="str">
        <f>T("TURISMOS       ")</f>
        <v xml:space="preserve">TURISMOS       </v>
      </c>
      <c r="G14109" t="str">
        <f>T("De 20 CABALLOS FISCALES en adelante               ")</f>
        <v xml:space="preserve">De 20 CABALLOS FISCALES en adelante               </v>
      </c>
      <c r="I14109">
        <v>61</v>
      </c>
    </row>
    <row r="14110" spans="1:9">
      <c r="A14110" t="str">
        <f>T("2018")</f>
        <v>2018</v>
      </c>
      <c r="B14110" t="str">
        <f>T("JURIDICO                                          ")</f>
        <v xml:space="preserve">JURIDICO                                          </v>
      </c>
      <c r="C14110" t="str">
        <f>T("SIN DISTRITO        ")</f>
        <v xml:space="preserve">SIN DISTRITO        </v>
      </c>
      <c r="D14110" t="str">
        <f>T("SIN BARRIO          ")</f>
        <v xml:space="preserve">SIN BARRIO          </v>
      </c>
      <c r="E14110" t="str">
        <f>T("TU ")</f>
        <v xml:space="preserve">TU </v>
      </c>
      <c r="F14110" t="str">
        <f>T("TURISMOS       ")</f>
        <v xml:space="preserve">TURISMOS       </v>
      </c>
      <c r="G14110" t="str">
        <f>T("De menos de 8 CABALLOS FISCALES                   ")</f>
        <v xml:space="preserve">De menos de 8 CABALLOS FISCALES                   </v>
      </c>
      <c r="I14110">
        <v>4</v>
      </c>
    </row>
    <row r="14111" spans="1:9">
      <c r="A14111" t="str">
        <f>T("2018")</f>
        <v>2018</v>
      </c>
      <c r="B14111" t="str">
        <f>T("JURIDICO                                          ")</f>
        <v xml:space="preserve">JURIDICO                                          </v>
      </c>
      <c r="C14111" t="str">
        <f>T("SIN DISTRITO        ")</f>
        <v xml:space="preserve">SIN DISTRITO        </v>
      </c>
      <c r="D14111" t="str">
        <f>T("SIN BARRIO          ")</f>
        <v xml:space="preserve">SIN BARRIO          </v>
      </c>
      <c r="E14111" t="str">
        <f>T("TU ")</f>
        <v xml:space="preserve">TU </v>
      </c>
      <c r="F14111" t="str">
        <f>T("TURISMOS       ")</f>
        <v xml:space="preserve">TURISMOS       </v>
      </c>
      <c r="G14111" t="str">
        <f>T("De 8 a 11,99 CABALLOS FISCALES                    ")</f>
        <v xml:space="preserve">De 8 a 11,99 CABALLOS FISCALES                    </v>
      </c>
      <c r="I14111">
        <v>21</v>
      </c>
    </row>
    <row r="14112" spans="1:9">
      <c r="A14112" t="str">
        <f>T("2018")</f>
        <v>2018</v>
      </c>
      <c r="B14112" t="str">
        <f>T("JURIDICO                                          ")</f>
        <v xml:space="preserve">JURIDICO                                          </v>
      </c>
      <c r="C14112" t="str">
        <f>T("SIN DISTRITO        ")</f>
        <v xml:space="preserve">SIN DISTRITO        </v>
      </c>
      <c r="D14112" t="str">
        <f>T("SIN BARRIO          ")</f>
        <v xml:space="preserve">SIN BARRIO          </v>
      </c>
      <c r="E14112" t="str">
        <f>T("TU ")</f>
        <v xml:space="preserve">TU </v>
      </c>
      <c r="F14112" t="str">
        <f>T("TURISMOS       ")</f>
        <v xml:space="preserve">TURISMOS       </v>
      </c>
      <c r="G14112" t="str">
        <f>T("De 12 a 15,99 CABALLOS FISCALES                   ")</f>
        <v xml:space="preserve">De 12 a 15,99 CABALLOS FISCALES                   </v>
      </c>
      <c r="I14112">
        <v>51</v>
      </c>
    </row>
    <row r="14113" spans="1:9">
      <c r="A14113" t="str">
        <f>T("2018")</f>
        <v>2018</v>
      </c>
      <c r="B14113" t="str">
        <f>T("JURIDICO                                          ")</f>
        <v xml:space="preserve">JURIDICO                                          </v>
      </c>
      <c r="C14113" t="str">
        <f>T("SIN DISTRITO        ")</f>
        <v xml:space="preserve">SIN DISTRITO        </v>
      </c>
      <c r="D14113" t="str">
        <f>T("SIN BARRIO          ")</f>
        <v xml:space="preserve">SIN BARRIO          </v>
      </c>
      <c r="E14113" t="str">
        <f>T("TU ")</f>
        <v xml:space="preserve">TU </v>
      </c>
      <c r="F14113" t="str">
        <f>T("TURISMOS       ")</f>
        <v xml:space="preserve">TURISMOS       </v>
      </c>
      <c r="G14113" t="str">
        <f>T("De 16 a 19,99 CABALLOS FISCALES                   ")</f>
        <v xml:space="preserve">De 16 a 19,99 CABALLOS FISCALES                   </v>
      </c>
      <c r="I14113">
        <v>12</v>
      </c>
    </row>
    <row r="14114" spans="1:9">
      <c r="A14114" t="str">
        <f>T("2018")</f>
        <v>2018</v>
      </c>
      <c r="B14114" t="str">
        <f>T("JURIDICO                                          ")</f>
        <v xml:space="preserve">JURIDICO                                          </v>
      </c>
      <c r="C14114" t="str">
        <f>T("SIN DISTRITO        ")</f>
        <v xml:space="preserve">SIN DISTRITO        </v>
      </c>
      <c r="D14114" t="str">
        <f>T("SIN BARRIO          ")</f>
        <v xml:space="preserve">SIN BARRIO          </v>
      </c>
      <c r="E14114" t="str">
        <f>T("TU ")</f>
        <v xml:space="preserve">TU </v>
      </c>
      <c r="F14114" t="str">
        <f>T("TURISMOS       ")</f>
        <v xml:space="preserve">TURISMOS       </v>
      </c>
      <c r="G14114" t="str">
        <f>T("De 20 CABALLOS FISCALES en adelante               ")</f>
        <v xml:space="preserve">De 20 CABALLOS FISCALES en adelante               </v>
      </c>
      <c r="I14114">
        <v>17</v>
      </c>
    </row>
    <row r="14115" spans="1:9">
      <c r="A14115" t="str">
        <f>T("2018")</f>
        <v>2018</v>
      </c>
      <c r="B14115" t="str">
        <f>T("FISICO                                            ")</f>
        <v xml:space="preserve">FISICO                                            </v>
      </c>
      <c r="C14115" t="str">
        <f>T("SIN DISTRITO        ")</f>
        <v xml:space="preserve">SIN DISTRITO        </v>
      </c>
      <c r="D14115" t="str">
        <f>T("SIN BARRIO          ")</f>
        <v xml:space="preserve">SIN BARRIO          </v>
      </c>
      <c r="E14115" t="str">
        <f>T("TU ")</f>
        <v xml:space="preserve">TU </v>
      </c>
      <c r="F14115" t="str">
        <f>T("TURISMOS       ")</f>
        <v xml:space="preserve">TURISMOS       </v>
      </c>
      <c r="G14115" t="str">
        <f>T("De menos de 8 CABALLOS FISCALES                   ")</f>
        <v xml:space="preserve">De menos de 8 CABALLOS FISCALES                   </v>
      </c>
      <c r="I14115">
        <v>1</v>
      </c>
    </row>
    <row r="14116" spans="1:9">
      <c r="A14116" t="str">
        <f>T("2018")</f>
        <v>2018</v>
      </c>
      <c r="B14116" t="str">
        <f>T("FISICO                                            ")</f>
        <v xml:space="preserve">FISICO                                            </v>
      </c>
      <c r="C14116" t="str">
        <f>T("SIN DISTRITO        ")</f>
        <v xml:space="preserve">SIN DISTRITO        </v>
      </c>
      <c r="D14116" t="str">
        <f>T("SIN BARRIO          ")</f>
        <v xml:space="preserve">SIN BARRIO          </v>
      </c>
      <c r="E14116" t="str">
        <f>T("TU ")</f>
        <v xml:space="preserve">TU </v>
      </c>
      <c r="F14116" t="str">
        <f>T("TURISMOS       ")</f>
        <v xml:space="preserve">TURISMOS       </v>
      </c>
      <c r="G14116" t="str">
        <f>T("De 8 a 11,99 CABALLOS FISCALES                    ")</f>
        <v xml:space="preserve">De 8 a 11,99 CABALLOS FISCALES                    </v>
      </c>
      <c r="I14116">
        <v>4</v>
      </c>
    </row>
    <row r="14117" spans="1:9">
      <c r="A14117" t="str">
        <f>T("2018")</f>
        <v>2018</v>
      </c>
      <c r="B14117" t="str">
        <f>T("FISICO                                            ")</f>
        <v xml:space="preserve">FISICO                                            </v>
      </c>
      <c r="C14117" t="str">
        <f>T("SIN DISTRITO        ")</f>
        <v xml:space="preserve">SIN DISTRITO        </v>
      </c>
      <c r="D14117" t="str">
        <f>T("SIN BARRIO          ")</f>
        <v xml:space="preserve">SIN BARRIO          </v>
      </c>
      <c r="E14117" t="str">
        <f>T("TU ")</f>
        <v xml:space="preserve">TU </v>
      </c>
      <c r="F14117" t="str">
        <f>T("TURISMOS       ")</f>
        <v xml:space="preserve">TURISMOS       </v>
      </c>
      <c r="G14117" t="str">
        <f>T("De 12 a 15,99 CABALLOS FISCALES                   ")</f>
        <v xml:space="preserve">De 12 a 15,99 CABALLOS FISCALES                   </v>
      </c>
      <c r="I14117">
        <v>1</v>
      </c>
    </row>
    <row r="14118" spans="1:9">
      <c r="A14118" t="str">
        <f>T("2018")</f>
        <v>2018</v>
      </c>
      <c r="B14118" t="str">
        <f>T("JURIDICO                                          ")</f>
        <v xml:space="preserve">JURIDICO                                          </v>
      </c>
      <c r="C14118" t="str">
        <f>T("SIN DISTRITO        ")</f>
        <v xml:space="preserve">SIN DISTRITO        </v>
      </c>
      <c r="D14118" t="str">
        <f>T("SIN BARRIO          ")</f>
        <v xml:space="preserve">SIN BARRIO          </v>
      </c>
      <c r="E14118" t="str">
        <f>T("TU ")</f>
        <v xml:space="preserve">TU </v>
      </c>
      <c r="F14118" t="str">
        <f>T("TURISMOS       ")</f>
        <v xml:space="preserve">TURISMOS       </v>
      </c>
      <c r="G14118" t="str">
        <f>T("De 8 a 11,99 CABALLOS FISCALES                    ")</f>
        <v xml:space="preserve">De 8 a 11,99 CABALLOS FISCALES                    </v>
      </c>
      <c r="I14118">
        <v>1</v>
      </c>
    </row>
    <row r="14119" spans="1:9">
      <c r="A14119" t="str">
        <f>T("2018")</f>
        <v>2018</v>
      </c>
      <c r="B14119" t="str">
        <f>T("FISICO                                            ")</f>
        <v xml:space="preserve">FISICO                                            </v>
      </c>
      <c r="C14119" t="str">
        <f>T("TETUAN              ")</f>
        <v xml:space="preserve">TETUAN              </v>
      </c>
      <c r="D14119" t="str">
        <f>T("CASTILLEJOS         ")</f>
        <v xml:space="preserve">CASTILLEJOS         </v>
      </c>
      <c r="E14119" t="str">
        <f>T("AU ")</f>
        <v xml:space="preserve">AU </v>
      </c>
      <c r="F14119" t="str">
        <f>T("AUTOBUSES      ")</f>
        <v xml:space="preserve">AUTOBUSES      </v>
      </c>
      <c r="G14119" t="str">
        <f>T("De 21 a 50 PLAZAS                                 ")</f>
        <v xml:space="preserve">De 21 a 50 PLAZAS                                 </v>
      </c>
      <c r="H14119" t="str">
        <f>T("DIESEL                                            ")</f>
        <v xml:space="preserve">DIESEL                                            </v>
      </c>
      <c r="I14119">
        <v>1</v>
      </c>
    </row>
    <row r="14120" spans="1:9">
      <c r="A14120" t="str">
        <f>T("2018")</f>
        <v>2018</v>
      </c>
      <c r="B14120" t="str">
        <f>T("FISICO                                            ")</f>
        <v xml:space="preserve">FISICO                                            </v>
      </c>
      <c r="C14120" t="str">
        <f>T("TETUAN              ")</f>
        <v xml:space="preserve">TETUAN              </v>
      </c>
      <c r="D14120" t="str">
        <f>T("ALMENARA            ")</f>
        <v xml:space="preserve">ALMENARA            </v>
      </c>
      <c r="E14120" t="str">
        <f>T("AU ")</f>
        <v xml:space="preserve">AU </v>
      </c>
      <c r="F14120" t="str">
        <f>T("AUTOBUSES      ")</f>
        <v xml:space="preserve">AUTOBUSES      </v>
      </c>
      <c r="G14120" t="str">
        <f>T("De 51 PLAZAS en adelante                          ")</f>
        <v xml:space="preserve">De 51 PLAZAS en adelante                          </v>
      </c>
      <c r="H14120" t="str">
        <f>T("DIESEL                                            ")</f>
        <v xml:space="preserve">DIESEL                                            </v>
      </c>
      <c r="I14120">
        <v>1</v>
      </c>
    </row>
    <row r="14121" spans="1:9">
      <c r="A14121" t="str">
        <f>T("2018")</f>
        <v>2018</v>
      </c>
      <c r="B14121" t="str">
        <f>T("FISICO                                            ")</f>
        <v xml:space="preserve">FISICO                                            </v>
      </c>
      <c r="C14121" t="str">
        <f>T("TETUAN              ")</f>
        <v xml:space="preserve">TETUAN              </v>
      </c>
      <c r="D14121" t="str">
        <f>T("VALDEACEDERAS       ")</f>
        <v xml:space="preserve">VALDEACEDERAS       </v>
      </c>
      <c r="E14121" t="str">
        <f>T("AU ")</f>
        <v xml:space="preserve">AU </v>
      </c>
      <c r="F14121" t="str">
        <f>T("AUTOBUSES      ")</f>
        <v xml:space="preserve">AUTOBUSES      </v>
      </c>
      <c r="G14121" t="str">
        <f>T("De menos de 21 PLAZAS                             ")</f>
        <v xml:space="preserve">De menos de 21 PLAZAS                             </v>
      </c>
      <c r="H14121" t="str">
        <f>T("DIESEL                                            ")</f>
        <v xml:space="preserve">DIESEL                                            </v>
      </c>
      <c r="I14121">
        <v>1</v>
      </c>
    </row>
    <row r="14122" spans="1:9">
      <c r="A14122" t="str">
        <f>T("2018")</f>
        <v>2018</v>
      </c>
      <c r="B14122" t="str">
        <f>T("JURIDICO                                          ")</f>
        <v xml:space="preserve">JURIDICO                                          </v>
      </c>
      <c r="C14122" t="str">
        <f>T("TETUAN              ")</f>
        <v xml:space="preserve">TETUAN              </v>
      </c>
      <c r="D14122" t="str">
        <f>T("BELLAS VISTAS       ")</f>
        <v xml:space="preserve">BELLAS VISTAS       </v>
      </c>
      <c r="E14122" t="str">
        <f>T("AU ")</f>
        <v xml:space="preserve">AU </v>
      </c>
      <c r="F14122" t="str">
        <f>T("AUTOBUSES      ")</f>
        <v xml:space="preserve">AUTOBUSES      </v>
      </c>
      <c r="G14122" t="str">
        <f>T("De menos de 21 PLAZAS                             ")</f>
        <v xml:space="preserve">De menos de 21 PLAZAS                             </v>
      </c>
      <c r="H14122" t="str">
        <f>T("DIESEL                                            ")</f>
        <v xml:space="preserve">DIESEL                                            </v>
      </c>
      <c r="I14122">
        <v>3</v>
      </c>
    </row>
    <row r="14123" spans="1:9">
      <c r="A14123" t="str">
        <f>T("2018")</f>
        <v>2018</v>
      </c>
      <c r="B14123" t="str">
        <f>T("JURIDICO                                          ")</f>
        <v xml:space="preserve">JURIDICO                                          </v>
      </c>
      <c r="C14123" t="str">
        <f>T("TETUAN              ")</f>
        <v xml:space="preserve">TETUAN              </v>
      </c>
      <c r="D14123" t="str">
        <f>T("BELLAS VISTAS       ")</f>
        <v xml:space="preserve">BELLAS VISTAS       </v>
      </c>
      <c r="E14123" t="str">
        <f>T("AU ")</f>
        <v xml:space="preserve">AU </v>
      </c>
      <c r="F14123" t="str">
        <f>T("AUTOBUSES      ")</f>
        <v xml:space="preserve">AUTOBUSES      </v>
      </c>
      <c r="G14123" t="str">
        <f>T("De 51 PLAZAS en adelante                          ")</f>
        <v xml:space="preserve">De 51 PLAZAS en adelante                          </v>
      </c>
      <c r="H14123" t="str">
        <f>T("DIESEL                                            ")</f>
        <v xml:space="preserve">DIESEL                                            </v>
      </c>
      <c r="I14123">
        <v>1</v>
      </c>
    </row>
    <row r="14124" spans="1:9">
      <c r="A14124" t="str">
        <f>T("2018")</f>
        <v>2018</v>
      </c>
      <c r="B14124" t="str">
        <f>T("JURIDICO                                          ")</f>
        <v xml:space="preserve">JURIDICO                                          </v>
      </c>
      <c r="C14124" t="str">
        <f>T("TETUAN              ")</f>
        <v xml:space="preserve">TETUAN              </v>
      </c>
      <c r="D14124" t="str">
        <f>T("CUATRO CAMINOS      ")</f>
        <v xml:space="preserve">CUATRO CAMINOS      </v>
      </c>
      <c r="E14124" t="str">
        <f>T("AU ")</f>
        <v xml:space="preserve">AU </v>
      </c>
      <c r="F14124" t="str">
        <f>T("AUTOBUSES      ")</f>
        <v xml:space="preserve">AUTOBUSES      </v>
      </c>
      <c r="G14124" t="str">
        <f>T("De menos de 21 PLAZAS                             ")</f>
        <v xml:space="preserve">De menos de 21 PLAZAS                             </v>
      </c>
      <c r="H14124" t="str">
        <f>T("DIESEL                                            ")</f>
        <v xml:space="preserve">DIESEL                                            </v>
      </c>
      <c r="I14124">
        <v>12</v>
      </c>
    </row>
    <row r="14125" spans="1:9">
      <c r="A14125" t="str">
        <f>T("2018")</f>
        <v>2018</v>
      </c>
      <c r="B14125" t="str">
        <f>T("JURIDICO                                          ")</f>
        <v xml:space="preserve">JURIDICO                                          </v>
      </c>
      <c r="C14125" t="str">
        <f>T("TETUAN              ")</f>
        <v xml:space="preserve">TETUAN              </v>
      </c>
      <c r="D14125" t="str">
        <f>T("CUATRO CAMINOS      ")</f>
        <v xml:space="preserve">CUATRO CAMINOS      </v>
      </c>
      <c r="E14125" t="str">
        <f>T("AU ")</f>
        <v xml:space="preserve">AU </v>
      </c>
      <c r="F14125" t="str">
        <f>T("AUTOBUSES      ")</f>
        <v xml:space="preserve">AUTOBUSES      </v>
      </c>
      <c r="G14125" t="str">
        <f>T("De 21 a 50 PLAZAS                                 ")</f>
        <v xml:space="preserve">De 21 a 50 PLAZAS                                 </v>
      </c>
      <c r="H14125" t="str">
        <f>T("DIESEL                                            ")</f>
        <v xml:space="preserve">DIESEL                                            </v>
      </c>
      <c r="I14125">
        <v>3</v>
      </c>
    </row>
    <row r="14126" spans="1:9">
      <c r="A14126" t="str">
        <f>T("2018")</f>
        <v>2018</v>
      </c>
      <c r="B14126" t="str">
        <f>T("JURIDICO                                          ")</f>
        <v xml:space="preserve">JURIDICO                                          </v>
      </c>
      <c r="C14126" t="str">
        <f>T("TETUAN              ")</f>
        <v xml:space="preserve">TETUAN              </v>
      </c>
      <c r="D14126" t="str">
        <f>T("CUATRO CAMINOS      ")</f>
        <v xml:space="preserve">CUATRO CAMINOS      </v>
      </c>
      <c r="E14126" t="str">
        <f>T("AU ")</f>
        <v xml:space="preserve">AU </v>
      </c>
      <c r="F14126" t="str">
        <f>T("AUTOBUSES      ")</f>
        <v xml:space="preserve">AUTOBUSES      </v>
      </c>
      <c r="G14126" t="str">
        <f>T("De 51 PLAZAS en adelante                          ")</f>
        <v xml:space="preserve">De 51 PLAZAS en adelante                          </v>
      </c>
      <c r="H14126" t="str">
        <f>T("DIESEL                                            ")</f>
        <v xml:space="preserve">DIESEL                                            </v>
      </c>
      <c r="I14126">
        <v>1</v>
      </c>
    </row>
    <row r="14127" spans="1:9">
      <c r="A14127" t="str">
        <f>T("2018")</f>
        <v>2018</v>
      </c>
      <c r="B14127" t="str">
        <f>T("JURIDICO                                          ")</f>
        <v xml:space="preserve">JURIDICO                                          </v>
      </c>
      <c r="C14127" t="str">
        <f>T("TETUAN              ")</f>
        <v xml:space="preserve">TETUAN              </v>
      </c>
      <c r="D14127" t="str">
        <f>T("VALDEACEDERAS       ")</f>
        <v xml:space="preserve">VALDEACEDERAS       </v>
      </c>
      <c r="E14127" t="str">
        <f>T("AU ")</f>
        <v xml:space="preserve">AU </v>
      </c>
      <c r="F14127" t="str">
        <f>T("AUTOBUSES      ")</f>
        <v xml:space="preserve">AUTOBUSES      </v>
      </c>
      <c r="G14127" t="str">
        <f>T("De 51 PLAZAS en adelante                          ")</f>
        <v xml:space="preserve">De 51 PLAZAS en adelante                          </v>
      </c>
      <c r="H14127" t="str">
        <f>T("DIESEL                                            ")</f>
        <v xml:space="preserve">DIESEL                                            </v>
      </c>
      <c r="I14127">
        <v>1</v>
      </c>
    </row>
    <row r="14128" spans="1:9">
      <c r="A14128" t="str">
        <f>T("2018")</f>
        <v>2018</v>
      </c>
      <c r="B14128" t="str">
        <f>T("JURIDICO                                          ")</f>
        <v xml:space="preserve">JURIDICO                                          </v>
      </c>
      <c r="C14128" t="str">
        <f>T("TETUAN              ")</f>
        <v xml:space="preserve">TETUAN              </v>
      </c>
      <c r="D14128" t="str">
        <f>T("CUATRO CAMINOS      ")</f>
        <v xml:space="preserve">CUATRO CAMINOS      </v>
      </c>
      <c r="E14128" t="str">
        <f>T("AU ")</f>
        <v xml:space="preserve">AU </v>
      </c>
      <c r="F14128" t="str">
        <f>T("AUTOBUSES      ")</f>
        <v xml:space="preserve">AUTOBUSES      </v>
      </c>
      <c r="G14128" t="str">
        <f>T("De menos de 21 PLAZAS                             ")</f>
        <v xml:space="preserve">De menos de 21 PLAZAS                             </v>
      </c>
      <c r="I14128">
        <v>1</v>
      </c>
    </row>
    <row r="14129" spans="1:9">
      <c r="A14129" t="str">
        <f>T("2018")</f>
        <v>2018</v>
      </c>
      <c r="B14129" t="str">
        <f>T("JURIDICO                                          ")</f>
        <v xml:space="preserve">JURIDICO                                          </v>
      </c>
      <c r="C14129" t="str">
        <f>T("TETUAN              ")</f>
        <v xml:space="preserve">TETUAN              </v>
      </c>
      <c r="D14129" t="str">
        <f>T("CUATRO CAMINOS      ")</f>
        <v xml:space="preserve">CUATRO CAMINOS      </v>
      </c>
      <c r="E14129" t="str">
        <f>T("AU ")</f>
        <v xml:space="preserve">AU </v>
      </c>
      <c r="F14129" t="str">
        <f>T("AUTOBUSES      ")</f>
        <v xml:space="preserve">AUTOBUSES      </v>
      </c>
      <c r="G14129" t="str">
        <f>T("De 51 PLAZAS en adelante                          ")</f>
        <v xml:space="preserve">De 51 PLAZAS en adelante                          </v>
      </c>
      <c r="I14129">
        <v>1</v>
      </c>
    </row>
    <row r="14130" spans="1:9">
      <c r="A14130" t="str">
        <f>T("2018")</f>
        <v>2018</v>
      </c>
      <c r="B14130" t="str">
        <f>T("Entidad sin personalidad jurídica (art. 35.4 LGT) ")</f>
        <v xml:space="preserve">Entidad sin personalidad jurídica (art. 35.4 LGT) </v>
      </c>
      <c r="C14130" t="str">
        <f>T("TETUAN              ")</f>
        <v xml:space="preserve">TETUAN              </v>
      </c>
      <c r="D14130" t="str">
        <f>T("BELLAS VISTAS       ")</f>
        <v xml:space="preserve">BELLAS VISTAS       </v>
      </c>
      <c r="E14130" t="str">
        <f>T("CA ")</f>
        <v xml:space="preserve">CA </v>
      </c>
      <c r="F14130" t="str">
        <f>T("CAMIONES       ")</f>
        <v xml:space="preserve">CAMIONES       </v>
      </c>
      <c r="G14130" t="str">
        <f>T("De menos de 1.000 KG DE CARGA ÚTIL                ")</f>
        <v xml:space="preserve">De menos de 1.000 KG DE CARGA ÚTIL                </v>
      </c>
      <c r="H14130" t="str">
        <f>T("DIESEL                                            ")</f>
        <v xml:space="preserve">DIESEL                                            </v>
      </c>
      <c r="I14130">
        <v>8</v>
      </c>
    </row>
    <row r="14131" spans="1:9">
      <c r="A14131" t="str">
        <f>T("2018")</f>
        <v>2018</v>
      </c>
      <c r="B14131" t="str">
        <f>T("Entidad sin personalidad jurídica (art. 35.4 LGT) ")</f>
        <v xml:space="preserve">Entidad sin personalidad jurídica (art. 35.4 LGT) </v>
      </c>
      <c r="C14131" t="str">
        <f>T("TETUAN              ")</f>
        <v xml:space="preserve">TETUAN              </v>
      </c>
      <c r="D14131" t="str">
        <f>T("BELLAS VISTAS       ")</f>
        <v xml:space="preserve">BELLAS VISTAS       </v>
      </c>
      <c r="E14131" t="str">
        <f>T("CA ")</f>
        <v xml:space="preserve">CA </v>
      </c>
      <c r="F14131" t="str">
        <f>T("CAMIONES       ")</f>
        <v xml:space="preserve">CAMIONES       </v>
      </c>
      <c r="G14131" t="str">
        <f>T("De 1.000 a 2.999 KG DE CARGA ÚTIL                 ")</f>
        <v xml:space="preserve">De 1.000 a 2.999 KG DE CARGA ÚTIL                 </v>
      </c>
      <c r="H14131" t="str">
        <f>T("DIESEL                                            ")</f>
        <v xml:space="preserve">DIESEL                                            </v>
      </c>
      <c r="I14131">
        <v>1</v>
      </c>
    </row>
    <row r="14132" spans="1:9">
      <c r="A14132" t="str">
        <f>T("2018")</f>
        <v>2018</v>
      </c>
      <c r="B14132" t="str">
        <f>T("Entidad sin personalidad jurídica (art. 35.4 LGT) ")</f>
        <v xml:space="preserve">Entidad sin personalidad jurídica (art. 35.4 LGT) </v>
      </c>
      <c r="C14132" t="str">
        <f>T("TETUAN              ")</f>
        <v xml:space="preserve">TETUAN              </v>
      </c>
      <c r="D14132" t="str">
        <f>T("BELLAS VISTAS       ")</f>
        <v xml:space="preserve">BELLAS VISTAS       </v>
      </c>
      <c r="E14132" t="str">
        <f>T("CA ")</f>
        <v xml:space="preserve">CA </v>
      </c>
      <c r="F14132" t="str">
        <f>T("CAMIONES       ")</f>
        <v xml:space="preserve">CAMIONES       </v>
      </c>
      <c r="G14132" t="str">
        <f>T("De 3.000 a 9.999 KG DE CARGA ÚTIL                 ")</f>
        <v xml:space="preserve">De 3.000 a 9.999 KG DE CARGA ÚTIL                 </v>
      </c>
      <c r="H14132" t="str">
        <f>T("DIESEL                                            ")</f>
        <v xml:space="preserve">DIESEL                                            </v>
      </c>
      <c r="I14132">
        <v>1</v>
      </c>
    </row>
    <row r="14133" spans="1:9">
      <c r="A14133" t="str">
        <f>T("2018")</f>
        <v>2018</v>
      </c>
      <c r="B14133" t="str">
        <f>T("Entidad sin personalidad jurídica (art. 35.4 LGT) ")</f>
        <v xml:space="preserve">Entidad sin personalidad jurídica (art. 35.4 LGT) </v>
      </c>
      <c r="C14133" t="str">
        <f>T("TETUAN              ")</f>
        <v xml:space="preserve">TETUAN              </v>
      </c>
      <c r="D14133" t="str">
        <f>T("CUATRO CAMINOS      ")</f>
        <v xml:space="preserve">CUATRO CAMINOS      </v>
      </c>
      <c r="E14133" t="str">
        <f>T("CA ")</f>
        <v xml:space="preserve">CA </v>
      </c>
      <c r="F14133" t="str">
        <f>T("CAMIONES       ")</f>
        <v xml:space="preserve">CAMIONES       </v>
      </c>
      <c r="G14133" t="str">
        <f>T("De menos de 1.000 KG DE CARGA ÚTIL                ")</f>
        <v xml:space="preserve">De menos de 1.000 KG DE CARGA ÚTIL                </v>
      </c>
      <c r="H14133" t="str">
        <f>T("DIESEL                                            ")</f>
        <v xml:space="preserve">DIESEL                                            </v>
      </c>
      <c r="I14133">
        <v>3</v>
      </c>
    </row>
    <row r="14134" spans="1:9">
      <c r="A14134" t="str">
        <f>T("2018")</f>
        <v>2018</v>
      </c>
      <c r="B14134" t="str">
        <f>T("Entidad sin personalidad jurídica (art. 35.4 LGT) ")</f>
        <v xml:space="preserve">Entidad sin personalidad jurídica (art. 35.4 LGT) </v>
      </c>
      <c r="C14134" t="str">
        <f>T("TETUAN              ")</f>
        <v xml:space="preserve">TETUAN              </v>
      </c>
      <c r="D14134" t="str">
        <f>T("CUATRO CAMINOS      ")</f>
        <v xml:space="preserve">CUATRO CAMINOS      </v>
      </c>
      <c r="E14134" t="str">
        <f>T("CA ")</f>
        <v xml:space="preserve">CA </v>
      </c>
      <c r="F14134" t="str">
        <f>T("CAMIONES       ")</f>
        <v xml:space="preserve">CAMIONES       </v>
      </c>
      <c r="G14134" t="str">
        <f>T("De 1.000 a 2.999 KG DE CARGA ÚTIL                 ")</f>
        <v xml:space="preserve">De 1.000 a 2.999 KG DE CARGA ÚTIL                 </v>
      </c>
      <c r="H14134" t="str">
        <f>T("DIESEL                                            ")</f>
        <v xml:space="preserve">DIESEL                                            </v>
      </c>
      <c r="I14134">
        <v>4</v>
      </c>
    </row>
    <row r="14135" spans="1:9">
      <c r="A14135" t="str">
        <f>T("2018")</f>
        <v>2018</v>
      </c>
      <c r="B14135" t="str">
        <f>T("Entidad sin personalidad jurídica (art. 35.4 LGT) ")</f>
        <v xml:space="preserve">Entidad sin personalidad jurídica (art. 35.4 LGT) </v>
      </c>
      <c r="C14135" t="str">
        <f>T("TETUAN              ")</f>
        <v xml:space="preserve">TETUAN              </v>
      </c>
      <c r="D14135" t="str">
        <f>T("CASTILLEJOS         ")</f>
        <v xml:space="preserve">CASTILLEJOS         </v>
      </c>
      <c r="E14135" t="str">
        <f>T("CA ")</f>
        <v xml:space="preserve">CA </v>
      </c>
      <c r="F14135" t="str">
        <f>T("CAMIONES       ")</f>
        <v xml:space="preserve">CAMIONES       </v>
      </c>
      <c r="G14135" t="str">
        <f>T("De menos de 1.000 KG DE CARGA ÚTIL                ")</f>
        <v xml:space="preserve">De menos de 1.000 KG DE CARGA ÚTIL                </v>
      </c>
      <c r="H14135" t="str">
        <f>T("DIESEL                                            ")</f>
        <v xml:space="preserve">DIESEL                                            </v>
      </c>
      <c r="I14135">
        <v>2</v>
      </c>
    </row>
    <row r="14136" spans="1:9">
      <c r="A14136" t="str">
        <f>T("2018")</f>
        <v>2018</v>
      </c>
      <c r="B14136" t="str">
        <f>T("Entidad sin personalidad jurídica (art. 35.4 LGT) ")</f>
        <v xml:space="preserve">Entidad sin personalidad jurídica (art. 35.4 LGT) </v>
      </c>
      <c r="C14136" t="str">
        <f>T("TETUAN              ")</f>
        <v xml:space="preserve">TETUAN              </v>
      </c>
      <c r="D14136" t="str">
        <f>T("CASTILLEJOS         ")</f>
        <v xml:space="preserve">CASTILLEJOS         </v>
      </c>
      <c r="E14136" t="str">
        <f>T("CA ")</f>
        <v xml:space="preserve">CA </v>
      </c>
      <c r="F14136" t="str">
        <f>T("CAMIONES       ")</f>
        <v xml:space="preserve">CAMIONES       </v>
      </c>
      <c r="G14136" t="str">
        <f>T("De 1.000 a 2.999 KG DE CARGA ÚTIL                 ")</f>
        <v xml:space="preserve">De 1.000 a 2.999 KG DE CARGA ÚTIL                 </v>
      </c>
      <c r="H14136" t="str">
        <f>T("DIESEL                                            ")</f>
        <v xml:space="preserve">DIESEL                                            </v>
      </c>
      <c r="I14136">
        <v>1</v>
      </c>
    </row>
    <row r="14137" spans="1:9">
      <c r="A14137" t="str">
        <f>T("2018")</f>
        <v>2018</v>
      </c>
      <c r="B14137" t="str">
        <f>T("Entidad sin personalidad jurídica (art. 35.4 LGT) ")</f>
        <v xml:space="preserve">Entidad sin personalidad jurídica (art. 35.4 LGT) </v>
      </c>
      <c r="C14137" t="str">
        <f>T("TETUAN              ")</f>
        <v xml:space="preserve">TETUAN              </v>
      </c>
      <c r="D14137" t="str">
        <f>T("ALMENARA            ")</f>
        <v xml:space="preserve">ALMENARA            </v>
      </c>
      <c r="E14137" t="str">
        <f>T("CA ")</f>
        <v xml:space="preserve">CA </v>
      </c>
      <c r="F14137" t="str">
        <f>T("CAMIONES       ")</f>
        <v xml:space="preserve">CAMIONES       </v>
      </c>
      <c r="G14137" t="str">
        <f>T("De menos de 1.000 KG DE CARGA ÚTIL                ")</f>
        <v xml:space="preserve">De menos de 1.000 KG DE CARGA ÚTIL                </v>
      </c>
      <c r="H14137" t="str">
        <f>T("DIESEL                                            ")</f>
        <v xml:space="preserve">DIESEL                                            </v>
      </c>
      <c r="I14137">
        <v>8</v>
      </c>
    </row>
    <row r="14138" spans="1:9">
      <c r="A14138" t="str">
        <f>T("2018")</f>
        <v>2018</v>
      </c>
      <c r="B14138" t="str">
        <f>T("Entidad sin personalidad jurídica (art. 35.4 LGT) ")</f>
        <v xml:space="preserve">Entidad sin personalidad jurídica (art. 35.4 LGT) </v>
      </c>
      <c r="C14138" t="str">
        <f>T("TETUAN              ")</f>
        <v xml:space="preserve">TETUAN              </v>
      </c>
      <c r="D14138" t="str">
        <f>T("ALMENARA            ")</f>
        <v xml:space="preserve">ALMENARA            </v>
      </c>
      <c r="E14138" t="str">
        <f>T("CA ")</f>
        <v xml:space="preserve">CA </v>
      </c>
      <c r="F14138" t="str">
        <f>T("CAMIONES       ")</f>
        <v xml:space="preserve">CAMIONES       </v>
      </c>
      <c r="G14138" t="str">
        <f>T("De 1.000 a 2.999 KG DE CARGA ÚTIL                 ")</f>
        <v xml:space="preserve">De 1.000 a 2.999 KG DE CARGA ÚTIL                 </v>
      </c>
      <c r="H14138" t="str">
        <f>T("DIESEL                                            ")</f>
        <v xml:space="preserve">DIESEL                                            </v>
      </c>
      <c r="I14138">
        <v>2</v>
      </c>
    </row>
    <row r="14139" spans="1:9">
      <c r="A14139" t="str">
        <f>T("2018")</f>
        <v>2018</v>
      </c>
      <c r="B14139" t="str">
        <f>T("Entidad sin personalidad jurídica (art. 35.4 LGT) ")</f>
        <v xml:space="preserve">Entidad sin personalidad jurídica (art. 35.4 LGT) </v>
      </c>
      <c r="C14139" t="str">
        <f>T("TETUAN              ")</f>
        <v xml:space="preserve">TETUAN              </v>
      </c>
      <c r="D14139" t="str">
        <f>T("VALDEACEDERAS       ")</f>
        <v xml:space="preserve">VALDEACEDERAS       </v>
      </c>
      <c r="E14139" t="str">
        <f>T("CA ")</f>
        <v xml:space="preserve">CA </v>
      </c>
      <c r="F14139" t="str">
        <f>T("CAMIONES       ")</f>
        <v xml:space="preserve">CAMIONES       </v>
      </c>
      <c r="G14139" t="str">
        <f>T("De menos de 1.000 KG DE CARGA ÚTIL                ")</f>
        <v xml:space="preserve">De menos de 1.000 KG DE CARGA ÚTIL                </v>
      </c>
      <c r="H14139" t="str">
        <f>T("DIESEL                                            ")</f>
        <v xml:space="preserve">DIESEL                                            </v>
      </c>
      <c r="I14139">
        <v>7</v>
      </c>
    </row>
    <row r="14140" spans="1:9">
      <c r="A14140" t="str">
        <f>T("2018")</f>
        <v>2018</v>
      </c>
      <c r="B14140" t="str">
        <f>T("Entidad sin personalidad jurídica (art. 35.4 LGT) ")</f>
        <v xml:space="preserve">Entidad sin personalidad jurídica (art. 35.4 LGT) </v>
      </c>
      <c r="C14140" t="str">
        <f>T("TETUAN              ")</f>
        <v xml:space="preserve">TETUAN              </v>
      </c>
      <c r="D14140" t="str">
        <f>T("VALDEACEDERAS       ")</f>
        <v xml:space="preserve">VALDEACEDERAS       </v>
      </c>
      <c r="E14140" t="str">
        <f>T("CA ")</f>
        <v xml:space="preserve">CA </v>
      </c>
      <c r="F14140" t="str">
        <f>T("CAMIONES       ")</f>
        <v xml:space="preserve">CAMIONES       </v>
      </c>
      <c r="G14140" t="str">
        <f>T("De 1.000 a 2.999 KG DE CARGA ÚTIL                 ")</f>
        <v xml:space="preserve">De 1.000 a 2.999 KG DE CARGA ÚTIL                 </v>
      </c>
      <c r="H14140" t="str">
        <f>T("DIESEL                                            ")</f>
        <v xml:space="preserve">DIESEL                                            </v>
      </c>
      <c r="I14140">
        <v>13</v>
      </c>
    </row>
    <row r="14141" spans="1:9">
      <c r="A14141" t="str">
        <f>T("2018")</f>
        <v>2018</v>
      </c>
      <c r="B14141" t="str">
        <f>T("Entidad sin personalidad jurídica (art. 35.4 LGT) ")</f>
        <v xml:space="preserve">Entidad sin personalidad jurídica (art. 35.4 LGT) </v>
      </c>
      <c r="C14141" t="str">
        <f>T("TETUAN              ")</f>
        <v xml:space="preserve">TETUAN              </v>
      </c>
      <c r="D14141" t="str">
        <f>T("BERRUGUETE          ")</f>
        <v xml:space="preserve">BERRUGUETE          </v>
      </c>
      <c r="E14141" t="str">
        <f>T("CA ")</f>
        <v xml:space="preserve">CA </v>
      </c>
      <c r="F14141" t="str">
        <f>T("CAMIONES       ")</f>
        <v xml:space="preserve">CAMIONES       </v>
      </c>
      <c r="G14141" t="str">
        <f>T("De menos de 1.000 KG DE CARGA ÚTIL                ")</f>
        <v xml:space="preserve">De menos de 1.000 KG DE CARGA ÚTIL                </v>
      </c>
      <c r="H14141" t="str">
        <f>T("DIESEL                                            ")</f>
        <v xml:space="preserve">DIESEL                                            </v>
      </c>
      <c r="I14141">
        <v>4</v>
      </c>
    </row>
    <row r="14142" spans="1:9">
      <c r="A14142" t="str">
        <f>T("2018")</f>
        <v>2018</v>
      </c>
      <c r="B14142" t="str">
        <f>T("Entidad sin personalidad jurídica (art. 35.4 LGT) ")</f>
        <v xml:space="preserve">Entidad sin personalidad jurídica (art. 35.4 LGT) </v>
      </c>
      <c r="C14142" t="str">
        <f>T("TETUAN              ")</f>
        <v xml:space="preserve">TETUAN              </v>
      </c>
      <c r="D14142" t="str">
        <f>T("BERRUGUETE          ")</f>
        <v xml:space="preserve">BERRUGUETE          </v>
      </c>
      <c r="E14142" t="str">
        <f>T("CA ")</f>
        <v xml:space="preserve">CA </v>
      </c>
      <c r="F14142" t="str">
        <f>T("CAMIONES       ")</f>
        <v xml:space="preserve">CAMIONES       </v>
      </c>
      <c r="G14142" t="str">
        <f>T("De 1.000 a 2.999 KG DE CARGA ÚTIL                 ")</f>
        <v xml:space="preserve">De 1.000 a 2.999 KG DE CARGA ÚTIL                 </v>
      </c>
      <c r="H14142" t="str">
        <f>T("DIESEL                                            ")</f>
        <v xml:space="preserve">DIESEL                                            </v>
      </c>
      <c r="I14142">
        <v>3</v>
      </c>
    </row>
    <row r="14143" spans="1:9">
      <c r="A14143" t="str">
        <f>T("2018")</f>
        <v>2018</v>
      </c>
      <c r="B14143" t="str">
        <f>T("FISICO                                            ")</f>
        <v xml:space="preserve">FISICO                                            </v>
      </c>
      <c r="C14143" t="str">
        <f>T("TETUAN              ")</f>
        <v xml:space="preserve">TETUAN              </v>
      </c>
      <c r="D14143" t="str">
        <f>T("SIN BARRIO          ")</f>
        <v xml:space="preserve">SIN BARRIO          </v>
      </c>
      <c r="E14143" t="str">
        <f>T("CA ")</f>
        <v xml:space="preserve">CA </v>
      </c>
      <c r="F14143" t="str">
        <f>T("CAMIONES       ")</f>
        <v xml:space="preserve">CAMIONES       </v>
      </c>
      <c r="G14143" t="str">
        <f>T("De menos de 1.000 KG DE CARGA ÚTIL                ")</f>
        <v xml:space="preserve">De menos de 1.000 KG DE CARGA ÚTIL                </v>
      </c>
      <c r="H14143" t="str">
        <f>T("DIESEL                                            ")</f>
        <v xml:space="preserve">DIESEL                                            </v>
      </c>
      <c r="I14143">
        <v>1</v>
      </c>
    </row>
    <row r="14144" spans="1:9">
      <c r="A14144" t="str">
        <f>T("2018")</f>
        <v>2018</v>
      </c>
      <c r="B14144" t="str">
        <f>T("FISICO                                            ")</f>
        <v xml:space="preserve">FISICO                                            </v>
      </c>
      <c r="C14144" t="str">
        <f>T("TETUAN              ")</f>
        <v xml:space="preserve">TETUAN              </v>
      </c>
      <c r="D14144" t="str">
        <f>T("BELLAS VISTAS       ")</f>
        <v xml:space="preserve">BELLAS VISTAS       </v>
      </c>
      <c r="E14144" t="str">
        <f>T("CA ")</f>
        <v xml:space="preserve">CA </v>
      </c>
      <c r="F14144" t="str">
        <f>T("CAMIONES       ")</f>
        <v xml:space="preserve">CAMIONES       </v>
      </c>
      <c r="G14144" t="str">
        <f>T("De menos de 1.000 KG DE CARGA ÚTIL                ")</f>
        <v xml:space="preserve">De menos de 1.000 KG DE CARGA ÚTIL                </v>
      </c>
      <c r="H14144" t="str">
        <f>T("DIESEL                                            ")</f>
        <v xml:space="preserve">DIESEL                                            </v>
      </c>
      <c r="I14144">
        <v>348</v>
      </c>
    </row>
    <row r="14145" spans="1:9">
      <c r="A14145" t="str">
        <f>T("2018")</f>
        <v>2018</v>
      </c>
      <c r="B14145" t="str">
        <f>T("FISICO                                            ")</f>
        <v xml:space="preserve">FISICO                                            </v>
      </c>
      <c r="C14145" t="str">
        <f>T("TETUAN              ")</f>
        <v xml:space="preserve">TETUAN              </v>
      </c>
      <c r="D14145" t="str">
        <f>T("BELLAS VISTAS       ")</f>
        <v xml:space="preserve">BELLAS VISTAS       </v>
      </c>
      <c r="E14145" t="str">
        <f>T("CA ")</f>
        <v xml:space="preserve">CA </v>
      </c>
      <c r="F14145" t="str">
        <f>T("CAMIONES       ")</f>
        <v xml:space="preserve">CAMIONES       </v>
      </c>
      <c r="G14145" t="str">
        <f>T("De 1.000 a 2.999 KG DE CARGA ÚTIL                 ")</f>
        <v xml:space="preserve">De 1.000 a 2.999 KG DE CARGA ÚTIL                 </v>
      </c>
      <c r="H14145" t="str">
        <f>T("DIESEL                                            ")</f>
        <v xml:space="preserve">DIESEL                                            </v>
      </c>
      <c r="I14145">
        <v>126</v>
      </c>
    </row>
    <row r="14146" spans="1:9">
      <c r="A14146" t="str">
        <f>T("2018")</f>
        <v>2018</v>
      </c>
      <c r="B14146" t="str">
        <f>T("FISICO                                            ")</f>
        <v xml:space="preserve">FISICO                                            </v>
      </c>
      <c r="C14146" t="str">
        <f>T("TETUAN              ")</f>
        <v xml:space="preserve">TETUAN              </v>
      </c>
      <c r="D14146" t="str">
        <f>T("BELLAS VISTAS       ")</f>
        <v xml:space="preserve">BELLAS VISTAS       </v>
      </c>
      <c r="E14146" t="str">
        <f>T("CA ")</f>
        <v xml:space="preserve">CA </v>
      </c>
      <c r="F14146" t="str">
        <f>T("CAMIONES       ")</f>
        <v xml:space="preserve">CAMIONES       </v>
      </c>
      <c r="G14146" t="str">
        <f>T("De 3.000 a 9.999 KG DE CARGA ÚTIL                 ")</f>
        <v xml:space="preserve">De 3.000 a 9.999 KG DE CARGA ÚTIL                 </v>
      </c>
      <c r="H14146" t="str">
        <f>T("DIESEL                                            ")</f>
        <v xml:space="preserve">DIESEL                                            </v>
      </c>
      <c r="I14146">
        <v>2</v>
      </c>
    </row>
    <row r="14147" spans="1:9">
      <c r="A14147" t="str">
        <f>T("2018")</f>
        <v>2018</v>
      </c>
      <c r="B14147" t="str">
        <f>T("FISICO                                            ")</f>
        <v xml:space="preserve">FISICO                                            </v>
      </c>
      <c r="C14147" t="str">
        <f>T("TETUAN              ")</f>
        <v xml:space="preserve">TETUAN              </v>
      </c>
      <c r="D14147" t="str">
        <f>T("CUATRO CAMINOS      ")</f>
        <v xml:space="preserve">CUATRO CAMINOS      </v>
      </c>
      <c r="E14147" t="str">
        <f>T("CA ")</f>
        <v xml:space="preserve">CA </v>
      </c>
      <c r="F14147" t="str">
        <f>T("CAMIONES       ")</f>
        <v xml:space="preserve">CAMIONES       </v>
      </c>
      <c r="G14147" t="str">
        <f>T("De menos de 1.000 KG DE CARGA ÚTIL                ")</f>
        <v xml:space="preserve">De menos de 1.000 KG DE CARGA ÚTIL                </v>
      </c>
      <c r="H14147" t="str">
        <f>T("DIESEL                                            ")</f>
        <v xml:space="preserve">DIESEL                                            </v>
      </c>
      <c r="I14147">
        <v>297</v>
      </c>
    </row>
    <row r="14148" spans="1:9">
      <c r="A14148" t="str">
        <f>T("2018")</f>
        <v>2018</v>
      </c>
      <c r="B14148" t="str">
        <f>T("FISICO                                            ")</f>
        <v xml:space="preserve">FISICO                                            </v>
      </c>
      <c r="C14148" t="str">
        <f>T("TETUAN              ")</f>
        <v xml:space="preserve">TETUAN              </v>
      </c>
      <c r="D14148" t="str">
        <f>T("CUATRO CAMINOS      ")</f>
        <v xml:space="preserve">CUATRO CAMINOS      </v>
      </c>
      <c r="E14148" t="str">
        <f>T("CA ")</f>
        <v xml:space="preserve">CA </v>
      </c>
      <c r="F14148" t="str">
        <f>T("CAMIONES       ")</f>
        <v xml:space="preserve">CAMIONES       </v>
      </c>
      <c r="G14148" t="str">
        <f>T("De 1.000 a 2.999 KG DE CARGA ÚTIL                 ")</f>
        <v xml:space="preserve">De 1.000 a 2.999 KG DE CARGA ÚTIL                 </v>
      </c>
      <c r="H14148" t="str">
        <f>T("DIESEL                                            ")</f>
        <v xml:space="preserve">DIESEL                                            </v>
      </c>
      <c r="I14148">
        <v>87</v>
      </c>
    </row>
    <row r="14149" spans="1:9">
      <c r="A14149" t="str">
        <f>T("2018")</f>
        <v>2018</v>
      </c>
      <c r="B14149" t="str">
        <f>T("FISICO                                            ")</f>
        <v xml:space="preserve">FISICO                                            </v>
      </c>
      <c r="C14149" t="str">
        <f>T("TETUAN              ")</f>
        <v xml:space="preserve">TETUAN              </v>
      </c>
      <c r="D14149" t="str">
        <f>T("CUATRO CAMINOS      ")</f>
        <v xml:space="preserve">CUATRO CAMINOS      </v>
      </c>
      <c r="E14149" t="str">
        <f>T("CA ")</f>
        <v xml:space="preserve">CA </v>
      </c>
      <c r="F14149" t="str">
        <f>T("CAMIONES       ")</f>
        <v xml:space="preserve">CAMIONES       </v>
      </c>
      <c r="G14149" t="str">
        <f>T("De 3.000 a 9.999 KG DE CARGA ÚTIL                 ")</f>
        <v xml:space="preserve">De 3.000 a 9.999 KG DE CARGA ÚTIL                 </v>
      </c>
      <c r="H14149" t="str">
        <f>T("DIESEL                                            ")</f>
        <v xml:space="preserve">DIESEL                                            </v>
      </c>
      <c r="I14149">
        <v>5</v>
      </c>
    </row>
    <row r="14150" spans="1:9">
      <c r="A14150" t="str">
        <f>T("2018")</f>
        <v>2018</v>
      </c>
      <c r="B14150" t="str">
        <f>T("FISICO                                            ")</f>
        <v xml:space="preserve">FISICO                                            </v>
      </c>
      <c r="C14150" t="str">
        <f>T("TETUAN              ")</f>
        <v xml:space="preserve">TETUAN              </v>
      </c>
      <c r="D14150" t="str">
        <f>T("CUATRO CAMINOS      ")</f>
        <v xml:space="preserve">CUATRO CAMINOS      </v>
      </c>
      <c r="E14150" t="str">
        <f>T("CA ")</f>
        <v xml:space="preserve">CA </v>
      </c>
      <c r="F14150" t="str">
        <f>T("CAMIONES       ")</f>
        <v xml:space="preserve">CAMIONES       </v>
      </c>
      <c r="G14150" t="str">
        <f>T("De 10.000 KG DE CARGA ÚTIL en adelante            ")</f>
        <v xml:space="preserve">De 10.000 KG DE CARGA ÚTIL en adelante            </v>
      </c>
      <c r="H14150" t="str">
        <f>T("DIESEL                                            ")</f>
        <v xml:space="preserve">DIESEL                                            </v>
      </c>
      <c r="I14150">
        <v>2</v>
      </c>
    </row>
    <row r="14151" spans="1:9">
      <c r="A14151" t="str">
        <f>T("2018")</f>
        <v>2018</v>
      </c>
      <c r="B14151" t="str">
        <f>T("FISICO                                            ")</f>
        <v xml:space="preserve">FISICO                                            </v>
      </c>
      <c r="C14151" t="str">
        <f>T("TETUAN              ")</f>
        <v xml:space="preserve">TETUAN              </v>
      </c>
      <c r="D14151" t="str">
        <f>T("CASTILLEJOS         ")</f>
        <v xml:space="preserve">CASTILLEJOS         </v>
      </c>
      <c r="E14151" t="str">
        <f>T("CA ")</f>
        <v xml:space="preserve">CA </v>
      </c>
      <c r="F14151" t="str">
        <f>T("CAMIONES       ")</f>
        <v xml:space="preserve">CAMIONES       </v>
      </c>
      <c r="G14151" t="str">
        <f>T("De menos de 1.000 KG DE CARGA ÚTIL                ")</f>
        <v xml:space="preserve">De menos de 1.000 KG DE CARGA ÚTIL                </v>
      </c>
      <c r="H14151" t="str">
        <f>T("DIESEL                                            ")</f>
        <v xml:space="preserve">DIESEL                                            </v>
      </c>
      <c r="I14151">
        <v>206</v>
      </c>
    </row>
    <row r="14152" spans="1:9">
      <c r="A14152" t="str">
        <f>T("2018")</f>
        <v>2018</v>
      </c>
      <c r="B14152" t="str">
        <f>T("FISICO                                            ")</f>
        <v xml:space="preserve">FISICO                                            </v>
      </c>
      <c r="C14152" t="str">
        <f>T("TETUAN              ")</f>
        <v xml:space="preserve">TETUAN              </v>
      </c>
      <c r="D14152" t="str">
        <f>T("CASTILLEJOS         ")</f>
        <v xml:space="preserve">CASTILLEJOS         </v>
      </c>
      <c r="E14152" t="str">
        <f>T("CA ")</f>
        <v xml:space="preserve">CA </v>
      </c>
      <c r="F14152" t="str">
        <f>T("CAMIONES       ")</f>
        <v xml:space="preserve">CAMIONES       </v>
      </c>
      <c r="G14152" t="str">
        <f>T("De 1.000 a 2.999 KG DE CARGA ÚTIL                 ")</f>
        <v xml:space="preserve">De 1.000 a 2.999 KG DE CARGA ÚTIL                 </v>
      </c>
      <c r="H14152" t="str">
        <f>T("DIESEL                                            ")</f>
        <v xml:space="preserve">DIESEL                                            </v>
      </c>
      <c r="I14152">
        <v>47</v>
      </c>
    </row>
    <row r="14153" spans="1:9">
      <c r="A14153" t="str">
        <f>T("2018")</f>
        <v>2018</v>
      </c>
      <c r="B14153" t="str">
        <f>T("FISICO                                            ")</f>
        <v xml:space="preserve">FISICO                                            </v>
      </c>
      <c r="C14153" t="str">
        <f>T("TETUAN              ")</f>
        <v xml:space="preserve">TETUAN              </v>
      </c>
      <c r="D14153" t="str">
        <f>T("CASTILLEJOS         ")</f>
        <v xml:space="preserve">CASTILLEJOS         </v>
      </c>
      <c r="E14153" t="str">
        <f>T("CA ")</f>
        <v xml:space="preserve">CA </v>
      </c>
      <c r="F14153" t="str">
        <f>T("CAMIONES       ")</f>
        <v xml:space="preserve">CAMIONES       </v>
      </c>
      <c r="G14153" t="str">
        <f>T("De 3.000 a 9.999 KG DE CARGA ÚTIL                 ")</f>
        <v xml:space="preserve">De 3.000 a 9.999 KG DE CARGA ÚTIL                 </v>
      </c>
      <c r="H14153" t="str">
        <f>T("DIESEL                                            ")</f>
        <v xml:space="preserve">DIESEL                                            </v>
      </c>
      <c r="I14153">
        <v>3</v>
      </c>
    </row>
    <row r="14154" spans="1:9">
      <c r="A14154" t="str">
        <f>T("2018")</f>
        <v>2018</v>
      </c>
      <c r="B14154" t="str">
        <f>T("FISICO                                            ")</f>
        <v xml:space="preserve">FISICO                                            </v>
      </c>
      <c r="C14154" t="str">
        <f>T("TETUAN              ")</f>
        <v xml:space="preserve">TETUAN              </v>
      </c>
      <c r="D14154" t="str">
        <f>T("ALMENARA            ")</f>
        <v xml:space="preserve">ALMENARA            </v>
      </c>
      <c r="E14154" t="str">
        <f>T("CA ")</f>
        <v xml:space="preserve">CA </v>
      </c>
      <c r="F14154" t="str">
        <f>T("CAMIONES       ")</f>
        <v xml:space="preserve">CAMIONES       </v>
      </c>
      <c r="G14154" t="str">
        <f>T("De menos de 1.000 KG DE CARGA ÚTIL                ")</f>
        <v xml:space="preserve">De menos de 1.000 KG DE CARGA ÚTIL                </v>
      </c>
      <c r="H14154" t="str">
        <f>T("DIESEL                                            ")</f>
        <v xml:space="preserve">DIESEL                                            </v>
      </c>
      <c r="I14154">
        <v>319</v>
      </c>
    </row>
    <row r="14155" spans="1:9">
      <c r="A14155" t="str">
        <f>T("2018")</f>
        <v>2018</v>
      </c>
      <c r="B14155" t="str">
        <f>T("FISICO                                            ")</f>
        <v xml:space="preserve">FISICO                                            </v>
      </c>
      <c r="C14155" t="str">
        <f>T("TETUAN              ")</f>
        <v xml:space="preserve">TETUAN              </v>
      </c>
      <c r="D14155" t="str">
        <f>T("ALMENARA            ")</f>
        <v xml:space="preserve">ALMENARA            </v>
      </c>
      <c r="E14155" t="str">
        <f>T("CA ")</f>
        <v xml:space="preserve">CA </v>
      </c>
      <c r="F14155" t="str">
        <f>T("CAMIONES       ")</f>
        <v xml:space="preserve">CAMIONES       </v>
      </c>
      <c r="G14155" t="str">
        <f>T("De 1.000 a 2.999 KG DE CARGA ÚTIL                 ")</f>
        <v xml:space="preserve">De 1.000 a 2.999 KG DE CARGA ÚTIL                 </v>
      </c>
      <c r="H14155" t="str">
        <f>T("DIESEL                                            ")</f>
        <v xml:space="preserve">DIESEL                                            </v>
      </c>
      <c r="I14155">
        <v>100</v>
      </c>
    </row>
    <row r="14156" spans="1:9">
      <c r="A14156" t="str">
        <f>T("2018")</f>
        <v>2018</v>
      </c>
      <c r="B14156" t="str">
        <f>T("FISICO                                            ")</f>
        <v xml:space="preserve">FISICO                                            </v>
      </c>
      <c r="C14156" t="str">
        <f>T("TETUAN              ")</f>
        <v xml:space="preserve">TETUAN              </v>
      </c>
      <c r="D14156" t="str">
        <f>T("ALMENARA            ")</f>
        <v xml:space="preserve">ALMENARA            </v>
      </c>
      <c r="E14156" t="str">
        <f>T("CA ")</f>
        <v xml:space="preserve">CA </v>
      </c>
      <c r="F14156" t="str">
        <f>T("CAMIONES       ")</f>
        <v xml:space="preserve">CAMIONES       </v>
      </c>
      <c r="G14156" t="str">
        <f>T("De 3.000 a 9.999 KG DE CARGA ÚTIL                 ")</f>
        <v xml:space="preserve">De 3.000 a 9.999 KG DE CARGA ÚTIL                 </v>
      </c>
      <c r="H14156" t="str">
        <f>T("DIESEL                                            ")</f>
        <v xml:space="preserve">DIESEL                                            </v>
      </c>
      <c r="I14156">
        <v>4</v>
      </c>
    </row>
    <row r="14157" spans="1:9">
      <c r="A14157" t="str">
        <f>T("2018")</f>
        <v>2018</v>
      </c>
      <c r="B14157" t="str">
        <f>T("FISICO                                            ")</f>
        <v xml:space="preserve">FISICO                                            </v>
      </c>
      <c r="C14157" t="str">
        <f>T("TETUAN              ")</f>
        <v xml:space="preserve">TETUAN              </v>
      </c>
      <c r="D14157" t="str">
        <f>T("ALMENARA            ")</f>
        <v xml:space="preserve">ALMENARA            </v>
      </c>
      <c r="E14157" t="str">
        <f>T("CA ")</f>
        <v xml:space="preserve">CA </v>
      </c>
      <c r="F14157" t="str">
        <f>T("CAMIONES       ")</f>
        <v xml:space="preserve">CAMIONES       </v>
      </c>
      <c r="G14157" t="str">
        <f>T("De 10.000 KG DE CARGA ÚTIL en adelante            ")</f>
        <v xml:space="preserve">De 10.000 KG DE CARGA ÚTIL en adelante            </v>
      </c>
      <c r="H14157" t="str">
        <f>T("DIESEL                                            ")</f>
        <v xml:space="preserve">DIESEL                                            </v>
      </c>
      <c r="I14157">
        <v>3</v>
      </c>
    </row>
    <row r="14158" spans="1:9">
      <c r="A14158" t="str">
        <f>T("2018")</f>
        <v>2018</v>
      </c>
      <c r="B14158" t="str">
        <f>T("FISICO                                            ")</f>
        <v xml:space="preserve">FISICO                                            </v>
      </c>
      <c r="C14158" t="str">
        <f>T("TETUAN              ")</f>
        <v xml:space="preserve">TETUAN              </v>
      </c>
      <c r="D14158" t="str">
        <f>T("VALDEACEDERAS       ")</f>
        <v xml:space="preserve">VALDEACEDERAS       </v>
      </c>
      <c r="E14158" t="str">
        <f>T("CA ")</f>
        <v xml:space="preserve">CA </v>
      </c>
      <c r="F14158" t="str">
        <f>T("CAMIONES       ")</f>
        <v xml:space="preserve">CAMIONES       </v>
      </c>
      <c r="G14158" t="str">
        <f>T("De menos de 1.000 KG DE CARGA ÚTIL                ")</f>
        <v xml:space="preserve">De menos de 1.000 KG DE CARGA ÚTIL                </v>
      </c>
      <c r="H14158" t="str">
        <f>T("DIESEL                                            ")</f>
        <v xml:space="preserve">DIESEL                                            </v>
      </c>
      <c r="I14158">
        <v>415</v>
      </c>
    </row>
    <row r="14159" spans="1:9">
      <c r="A14159" t="str">
        <f>T("2018")</f>
        <v>2018</v>
      </c>
      <c r="B14159" t="str">
        <f>T("FISICO                                            ")</f>
        <v xml:space="preserve">FISICO                                            </v>
      </c>
      <c r="C14159" t="str">
        <f>T("TETUAN              ")</f>
        <v xml:space="preserve">TETUAN              </v>
      </c>
      <c r="D14159" t="str">
        <f>T("VALDEACEDERAS       ")</f>
        <v xml:space="preserve">VALDEACEDERAS       </v>
      </c>
      <c r="E14159" t="str">
        <f>T("CA ")</f>
        <v xml:space="preserve">CA </v>
      </c>
      <c r="F14159" t="str">
        <f>T("CAMIONES       ")</f>
        <v xml:space="preserve">CAMIONES       </v>
      </c>
      <c r="G14159" t="str">
        <f>T("De 1.000 a 2.999 KG DE CARGA ÚTIL                 ")</f>
        <v xml:space="preserve">De 1.000 a 2.999 KG DE CARGA ÚTIL                 </v>
      </c>
      <c r="H14159" t="str">
        <f>T("DIESEL                                            ")</f>
        <v xml:space="preserve">DIESEL                                            </v>
      </c>
      <c r="I14159">
        <v>138</v>
      </c>
    </row>
    <row r="14160" spans="1:9">
      <c r="A14160" t="str">
        <f>T("2018")</f>
        <v>2018</v>
      </c>
      <c r="B14160" t="str">
        <f>T("FISICO                                            ")</f>
        <v xml:space="preserve">FISICO                                            </v>
      </c>
      <c r="C14160" t="str">
        <f>T("TETUAN              ")</f>
        <v xml:space="preserve">TETUAN              </v>
      </c>
      <c r="D14160" t="str">
        <f>T("VALDEACEDERAS       ")</f>
        <v xml:space="preserve">VALDEACEDERAS       </v>
      </c>
      <c r="E14160" t="str">
        <f>T("CA ")</f>
        <v xml:space="preserve">CA </v>
      </c>
      <c r="F14160" t="str">
        <f>T("CAMIONES       ")</f>
        <v xml:space="preserve">CAMIONES       </v>
      </c>
      <c r="G14160" t="str">
        <f>T("De 3.000 a 9.999 KG DE CARGA ÚTIL                 ")</f>
        <v xml:space="preserve">De 3.000 a 9.999 KG DE CARGA ÚTIL                 </v>
      </c>
      <c r="H14160" t="str">
        <f>T("DIESEL                                            ")</f>
        <v xml:space="preserve">DIESEL                                            </v>
      </c>
      <c r="I14160">
        <v>12</v>
      </c>
    </row>
    <row r="14161" spans="1:9">
      <c r="A14161" t="str">
        <f>T("2018")</f>
        <v>2018</v>
      </c>
      <c r="B14161" t="str">
        <f>T("FISICO                                            ")</f>
        <v xml:space="preserve">FISICO                                            </v>
      </c>
      <c r="C14161" t="str">
        <f>T("TETUAN              ")</f>
        <v xml:space="preserve">TETUAN              </v>
      </c>
      <c r="D14161" t="str">
        <f>T("VALDEACEDERAS       ")</f>
        <v xml:space="preserve">VALDEACEDERAS       </v>
      </c>
      <c r="E14161" t="str">
        <f>T("CA ")</f>
        <v xml:space="preserve">CA </v>
      </c>
      <c r="F14161" t="str">
        <f>T("CAMIONES       ")</f>
        <v xml:space="preserve">CAMIONES       </v>
      </c>
      <c r="G14161" t="str">
        <f>T("De 10.000 KG DE CARGA ÚTIL en adelante            ")</f>
        <v xml:space="preserve">De 10.000 KG DE CARGA ÚTIL en adelante            </v>
      </c>
      <c r="H14161" t="str">
        <f>T("DIESEL                                            ")</f>
        <v xml:space="preserve">DIESEL                                            </v>
      </c>
      <c r="I14161">
        <v>4</v>
      </c>
    </row>
    <row r="14162" spans="1:9">
      <c r="A14162" t="str">
        <f>T("2018")</f>
        <v>2018</v>
      </c>
      <c r="B14162" t="str">
        <f>T("FISICO                                            ")</f>
        <v xml:space="preserve">FISICO                                            </v>
      </c>
      <c r="C14162" t="str">
        <f>T("TETUAN              ")</f>
        <v xml:space="preserve">TETUAN              </v>
      </c>
      <c r="D14162" t="str">
        <f>T("BERRUGUETE          ")</f>
        <v xml:space="preserve">BERRUGUETE          </v>
      </c>
      <c r="E14162" t="str">
        <f>T("CA ")</f>
        <v xml:space="preserve">CA </v>
      </c>
      <c r="F14162" t="str">
        <f>T("CAMIONES       ")</f>
        <v xml:space="preserve">CAMIONES       </v>
      </c>
      <c r="G14162" t="str">
        <f>T("De menos de 1.000 KG DE CARGA ÚTIL                ")</f>
        <v xml:space="preserve">De menos de 1.000 KG DE CARGA ÚTIL                </v>
      </c>
      <c r="H14162" t="str">
        <f>T("DIESEL                                            ")</f>
        <v xml:space="preserve">DIESEL                                            </v>
      </c>
      <c r="I14162">
        <v>342</v>
      </c>
    </row>
    <row r="14163" spans="1:9">
      <c r="A14163" t="str">
        <f>T("2018")</f>
        <v>2018</v>
      </c>
      <c r="B14163" t="str">
        <f>T("FISICO                                            ")</f>
        <v xml:space="preserve">FISICO                                            </v>
      </c>
      <c r="C14163" t="str">
        <f>T("TETUAN              ")</f>
        <v xml:space="preserve">TETUAN              </v>
      </c>
      <c r="D14163" t="str">
        <f>T("BERRUGUETE          ")</f>
        <v xml:space="preserve">BERRUGUETE          </v>
      </c>
      <c r="E14163" t="str">
        <f>T("CA ")</f>
        <v xml:space="preserve">CA </v>
      </c>
      <c r="F14163" t="str">
        <f>T("CAMIONES       ")</f>
        <v xml:space="preserve">CAMIONES       </v>
      </c>
      <c r="G14163" t="str">
        <f>T("De 1.000 a 2.999 KG DE CARGA ÚTIL                 ")</f>
        <v xml:space="preserve">De 1.000 a 2.999 KG DE CARGA ÚTIL                 </v>
      </c>
      <c r="H14163" t="str">
        <f>T("DIESEL                                            ")</f>
        <v xml:space="preserve">DIESEL                                            </v>
      </c>
      <c r="I14163">
        <v>82</v>
      </c>
    </row>
    <row r="14164" spans="1:9">
      <c r="A14164" t="str">
        <f>T("2018")</f>
        <v>2018</v>
      </c>
      <c r="B14164" t="str">
        <f>T("FISICO                                            ")</f>
        <v xml:space="preserve">FISICO                                            </v>
      </c>
      <c r="C14164" t="str">
        <f>T("TETUAN              ")</f>
        <v xml:space="preserve">TETUAN              </v>
      </c>
      <c r="D14164" t="str">
        <f>T("BERRUGUETE          ")</f>
        <v xml:space="preserve">BERRUGUETE          </v>
      </c>
      <c r="E14164" t="str">
        <f>T("CA ")</f>
        <v xml:space="preserve">CA </v>
      </c>
      <c r="F14164" t="str">
        <f>T("CAMIONES       ")</f>
        <v xml:space="preserve">CAMIONES       </v>
      </c>
      <c r="G14164" t="str">
        <f>T("De 3.000 a 9.999 KG DE CARGA ÚTIL                 ")</f>
        <v xml:space="preserve">De 3.000 a 9.999 KG DE CARGA ÚTIL                 </v>
      </c>
      <c r="H14164" t="str">
        <f>T("DIESEL                                            ")</f>
        <v xml:space="preserve">DIESEL                                            </v>
      </c>
      <c r="I14164">
        <v>5</v>
      </c>
    </row>
    <row r="14165" spans="1:9">
      <c r="A14165" t="str">
        <f>T("2018")</f>
        <v>2018</v>
      </c>
      <c r="B14165" t="str">
        <f>T("JURIDICO                                          ")</f>
        <v xml:space="preserve">JURIDICO                                          </v>
      </c>
      <c r="C14165" t="str">
        <f>T("TETUAN              ")</f>
        <v xml:space="preserve">TETUAN              </v>
      </c>
      <c r="D14165" t="str">
        <f>T("SIN BARRIO          ")</f>
        <v xml:space="preserve">SIN BARRIO          </v>
      </c>
      <c r="E14165" t="str">
        <f>T("CA ")</f>
        <v xml:space="preserve">CA </v>
      </c>
      <c r="F14165" t="str">
        <f>T("CAMIONES       ")</f>
        <v xml:space="preserve">CAMIONES       </v>
      </c>
      <c r="G14165" t="str">
        <f>T("De 1.000 a 2.999 KG DE CARGA ÚTIL                 ")</f>
        <v xml:space="preserve">De 1.000 a 2.999 KG DE CARGA ÚTIL                 </v>
      </c>
      <c r="H14165" t="str">
        <f>T("DIESEL                                            ")</f>
        <v xml:space="preserve">DIESEL                                            </v>
      </c>
      <c r="I14165">
        <v>1</v>
      </c>
    </row>
    <row r="14166" spans="1:9">
      <c r="A14166" t="str">
        <f>T("2018")</f>
        <v>2018</v>
      </c>
      <c r="B14166" t="str">
        <f>T("JURIDICO                                          ")</f>
        <v xml:space="preserve">JURIDICO                                          </v>
      </c>
      <c r="C14166" t="str">
        <f>T("TETUAN              ")</f>
        <v xml:space="preserve">TETUAN              </v>
      </c>
      <c r="D14166" t="str">
        <f>T("BELLAS VISTAS       ")</f>
        <v xml:space="preserve">BELLAS VISTAS       </v>
      </c>
      <c r="E14166" t="str">
        <f>T("CA ")</f>
        <v xml:space="preserve">CA </v>
      </c>
      <c r="F14166" t="str">
        <f>T("CAMIONES       ")</f>
        <v xml:space="preserve">CAMIONES       </v>
      </c>
      <c r="G14166" t="str">
        <f>T("De menos de 1.000 KG DE CARGA ÚTIL                ")</f>
        <v xml:space="preserve">De menos de 1.000 KG DE CARGA ÚTIL                </v>
      </c>
      <c r="H14166" t="str">
        <f>T("DIESEL                                            ")</f>
        <v xml:space="preserve">DIESEL                                            </v>
      </c>
      <c r="I14166">
        <v>181</v>
      </c>
    </row>
    <row r="14167" spans="1:9">
      <c r="A14167" t="str">
        <f>T("2018")</f>
        <v>2018</v>
      </c>
      <c r="B14167" t="str">
        <f>T("JURIDICO                                          ")</f>
        <v xml:space="preserve">JURIDICO                                          </v>
      </c>
      <c r="C14167" t="str">
        <f>T("TETUAN              ")</f>
        <v xml:space="preserve">TETUAN              </v>
      </c>
      <c r="D14167" t="str">
        <f>T("BELLAS VISTAS       ")</f>
        <v xml:space="preserve">BELLAS VISTAS       </v>
      </c>
      <c r="E14167" t="str">
        <f>T("CA ")</f>
        <v xml:space="preserve">CA </v>
      </c>
      <c r="F14167" t="str">
        <f>T("CAMIONES       ")</f>
        <v xml:space="preserve">CAMIONES       </v>
      </c>
      <c r="G14167" t="str">
        <f>T("De 1.000 a 2.999 KG DE CARGA ÚTIL                 ")</f>
        <v xml:space="preserve">De 1.000 a 2.999 KG DE CARGA ÚTIL                 </v>
      </c>
      <c r="H14167" t="str">
        <f>T("DIESEL                                            ")</f>
        <v xml:space="preserve">DIESEL                                            </v>
      </c>
      <c r="I14167">
        <v>86</v>
      </c>
    </row>
    <row r="14168" spans="1:9">
      <c r="A14168" t="str">
        <f>T("2018")</f>
        <v>2018</v>
      </c>
      <c r="B14168" t="str">
        <f>T("JURIDICO                                          ")</f>
        <v xml:space="preserve">JURIDICO                                          </v>
      </c>
      <c r="C14168" t="str">
        <f>T("TETUAN              ")</f>
        <v xml:space="preserve">TETUAN              </v>
      </c>
      <c r="D14168" t="str">
        <f>T("BELLAS VISTAS       ")</f>
        <v xml:space="preserve">BELLAS VISTAS       </v>
      </c>
      <c r="E14168" t="str">
        <f>T("CA ")</f>
        <v xml:space="preserve">CA </v>
      </c>
      <c r="F14168" t="str">
        <f>T("CAMIONES       ")</f>
        <v xml:space="preserve">CAMIONES       </v>
      </c>
      <c r="G14168" t="str">
        <f>T("De 3.000 a 9.999 KG DE CARGA ÚTIL                 ")</f>
        <v xml:space="preserve">De 3.000 a 9.999 KG DE CARGA ÚTIL                 </v>
      </c>
      <c r="H14168" t="str">
        <f>T("DIESEL                                            ")</f>
        <v xml:space="preserve">DIESEL                                            </v>
      </c>
      <c r="I14168">
        <v>18</v>
      </c>
    </row>
    <row r="14169" spans="1:9">
      <c r="A14169" t="str">
        <f>T("2018")</f>
        <v>2018</v>
      </c>
      <c r="B14169" t="str">
        <f>T("JURIDICO                                          ")</f>
        <v xml:space="preserve">JURIDICO                                          </v>
      </c>
      <c r="C14169" t="str">
        <f>T("TETUAN              ")</f>
        <v xml:space="preserve">TETUAN              </v>
      </c>
      <c r="D14169" t="str">
        <f>T("BELLAS VISTAS       ")</f>
        <v xml:space="preserve">BELLAS VISTAS       </v>
      </c>
      <c r="E14169" t="str">
        <f>T("CA ")</f>
        <v xml:space="preserve">CA </v>
      </c>
      <c r="F14169" t="str">
        <f>T("CAMIONES       ")</f>
        <v xml:space="preserve">CAMIONES       </v>
      </c>
      <c r="G14169" t="str">
        <f>T("De 10.000 KG DE CARGA ÚTIL en adelante            ")</f>
        <v xml:space="preserve">De 10.000 KG DE CARGA ÚTIL en adelante            </v>
      </c>
      <c r="H14169" t="str">
        <f>T("DIESEL                                            ")</f>
        <v xml:space="preserve">DIESEL                                            </v>
      </c>
      <c r="I14169">
        <v>7</v>
      </c>
    </row>
    <row r="14170" spans="1:9">
      <c r="A14170" t="str">
        <f>T("2018")</f>
        <v>2018</v>
      </c>
      <c r="B14170" t="str">
        <f>T("JURIDICO                                          ")</f>
        <v xml:space="preserve">JURIDICO                                          </v>
      </c>
      <c r="C14170" t="str">
        <f>T("TETUAN              ")</f>
        <v xml:space="preserve">TETUAN              </v>
      </c>
      <c r="D14170" t="str">
        <f>T("CUATRO CAMINOS      ")</f>
        <v xml:space="preserve">CUATRO CAMINOS      </v>
      </c>
      <c r="E14170" t="str">
        <f>T("CA ")</f>
        <v xml:space="preserve">CA </v>
      </c>
      <c r="F14170" t="str">
        <f>T("CAMIONES       ")</f>
        <v xml:space="preserve">CAMIONES       </v>
      </c>
      <c r="G14170" t="str">
        <f>T("De menos de 1.000 KG DE CARGA ÚTIL                ")</f>
        <v xml:space="preserve">De menos de 1.000 KG DE CARGA ÚTIL                </v>
      </c>
      <c r="H14170" t="str">
        <f>T("DIESEL                                            ")</f>
        <v xml:space="preserve">DIESEL                                            </v>
      </c>
      <c r="I14170">
        <v>538</v>
      </c>
    </row>
    <row r="14171" spans="1:9">
      <c r="A14171" t="str">
        <f>T("2018")</f>
        <v>2018</v>
      </c>
      <c r="B14171" t="str">
        <f>T("JURIDICO                                          ")</f>
        <v xml:space="preserve">JURIDICO                                          </v>
      </c>
      <c r="C14171" t="str">
        <f>T("TETUAN              ")</f>
        <v xml:space="preserve">TETUAN              </v>
      </c>
      <c r="D14171" t="str">
        <f>T("CUATRO CAMINOS      ")</f>
        <v xml:space="preserve">CUATRO CAMINOS      </v>
      </c>
      <c r="E14171" t="str">
        <f>T("CA ")</f>
        <v xml:space="preserve">CA </v>
      </c>
      <c r="F14171" t="str">
        <f>T("CAMIONES       ")</f>
        <v xml:space="preserve">CAMIONES       </v>
      </c>
      <c r="G14171" t="str">
        <f>T("De 1.000 a 2.999 KG DE CARGA ÚTIL                 ")</f>
        <v xml:space="preserve">De 1.000 a 2.999 KG DE CARGA ÚTIL                 </v>
      </c>
      <c r="H14171" t="str">
        <f>T("DIESEL                                            ")</f>
        <v xml:space="preserve">DIESEL                                            </v>
      </c>
      <c r="I14171">
        <v>340</v>
      </c>
    </row>
    <row r="14172" spans="1:9">
      <c r="A14172" t="str">
        <f>T("2018")</f>
        <v>2018</v>
      </c>
      <c r="B14172" t="str">
        <f>T("JURIDICO                                          ")</f>
        <v xml:space="preserve">JURIDICO                                          </v>
      </c>
      <c r="C14172" t="str">
        <f>T("TETUAN              ")</f>
        <v xml:space="preserve">TETUAN              </v>
      </c>
      <c r="D14172" t="str">
        <f>T("CUATRO CAMINOS      ")</f>
        <v xml:space="preserve">CUATRO CAMINOS      </v>
      </c>
      <c r="E14172" t="str">
        <f>T("CA ")</f>
        <v xml:space="preserve">CA </v>
      </c>
      <c r="F14172" t="str">
        <f>T("CAMIONES       ")</f>
        <v xml:space="preserve">CAMIONES       </v>
      </c>
      <c r="G14172" t="str">
        <f>T("De 3.000 a 9.999 KG DE CARGA ÚTIL                 ")</f>
        <v xml:space="preserve">De 3.000 a 9.999 KG DE CARGA ÚTIL                 </v>
      </c>
      <c r="H14172" t="str">
        <f>T("DIESEL                                            ")</f>
        <v xml:space="preserve">DIESEL                                            </v>
      </c>
      <c r="I14172">
        <v>176</v>
      </c>
    </row>
    <row r="14173" spans="1:9">
      <c r="A14173" t="str">
        <f>T("2018")</f>
        <v>2018</v>
      </c>
      <c r="B14173" t="str">
        <f>T("JURIDICO                                          ")</f>
        <v xml:space="preserve">JURIDICO                                          </v>
      </c>
      <c r="C14173" t="str">
        <f>T("TETUAN              ")</f>
        <v xml:space="preserve">TETUAN              </v>
      </c>
      <c r="D14173" t="str">
        <f>T("CUATRO CAMINOS      ")</f>
        <v xml:space="preserve">CUATRO CAMINOS      </v>
      </c>
      <c r="E14173" t="str">
        <f>T("CA ")</f>
        <v xml:space="preserve">CA </v>
      </c>
      <c r="F14173" t="str">
        <f>T("CAMIONES       ")</f>
        <v xml:space="preserve">CAMIONES       </v>
      </c>
      <c r="G14173" t="str">
        <f>T("De 10.000 KG DE CARGA ÚTIL en adelante            ")</f>
        <v xml:space="preserve">De 10.000 KG DE CARGA ÚTIL en adelante            </v>
      </c>
      <c r="H14173" t="str">
        <f>T("DIESEL                                            ")</f>
        <v xml:space="preserve">DIESEL                                            </v>
      </c>
      <c r="I14173">
        <v>121</v>
      </c>
    </row>
    <row r="14174" spans="1:9">
      <c r="A14174" t="str">
        <f>T("2018")</f>
        <v>2018</v>
      </c>
      <c r="B14174" t="str">
        <f>T("JURIDICO                                          ")</f>
        <v xml:space="preserve">JURIDICO                                          </v>
      </c>
      <c r="C14174" t="str">
        <f>T("TETUAN              ")</f>
        <v xml:space="preserve">TETUAN              </v>
      </c>
      <c r="D14174" t="str">
        <f>T("CASTILLEJOS         ")</f>
        <v xml:space="preserve">CASTILLEJOS         </v>
      </c>
      <c r="E14174" t="str">
        <f>T("CA ")</f>
        <v xml:space="preserve">CA </v>
      </c>
      <c r="F14174" t="str">
        <f>T("CAMIONES       ")</f>
        <v xml:space="preserve">CAMIONES       </v>
      </c>
      <c r="G14174" t="str">
        <f>T("De menos de 1.000 KG DE CARGA ÚTIL                ")</f>
        <v xml:space="preserve">De menos de 1.000 KG DE CARGA ÚTIL                </v>
      </c>
      <c r="H14174" t="str">
        <f>T("DIESEL                                            ")</f>
        <v xml:space="preserve">DIESEL                                            </v>
      </c>
      <c r="I14174">
        <v>468</v>
      </c>
    </row>
    <row r="14175" spans="1:9">
      <c r="A14175" t="str">
        <f>T("2018")</f>
        <v>2018</v>
      </c>
      <c r="B14175" t="str">
        <f>T("JURIDICO                                          ")</f>
        <v xml:space="preserve">JURIDICO                                          </v>
      </c>
      <c r="C14175" t="str">
        <f>T("TETUAN              ")</f>
        <v xml:space="preserve">TETUAN              </v>
      </c>
      <c r="D14175" t="str">
        <f>T("CASTILLEJOS         ")</f>
        <v xml:space="preserve">CASTILLEJOS         </v>
      </c>
      <c r="E14175" t="str">
        <f>T("CA ")</f>
        <v xml:space="preserve">CA </v>
      </c>
      <c r="F14175" t="str">
        <f>T("CAMIONES       ")</f>
        <v xml:space="preserve">CAMIONES       </v>
      </c>
      <c r="G14175" t="str">
        <f>T("De 1.000 a 2.999 KG DE CARGA ÚTIL                 ")</f>
        <v xml:space="preserve">De 1.000 a 2.999 KG DE CARGA ÚTIL                 </v>
      </c>
      <c r="H14175" t="str">
        <f>T("DIESEL                                            ")</f>
        <v xml:space="preserve">DIESEL                                            </v>
      </c>
      <c r="I14175">
        <v>234</v>
      </c>
    </row>
    <row r="14176" spans="1:9">
      <c r="A14176" t="str">
        <f>T("2018")</f>
        <v>2018</v>
      </c>
      <c r="B14176" t="str">
        <f>T("JURIDICO                                          ")</f>
        <v xml:space="preserve">JURIDICO                                          </v>
      </c>
      <c r="C14176" t="str">
        <f>T("TETUAN              ")</f>
        <v xml:space="preserve">TETUAN              </v>
      </c>
      <c r="D14176" t="str">
        <f>T("CASTILLEJOS         ")</f>
        <v xml:space="preserve">CASTILLEJOS         </v>
      </c>
      <c r="E14176" t="str">
        <f>T("CA ")</f>
        <v xml:space="preserve">CA </v>
      </c>
      <c r="F14176" t="str">
        <f>T("CAMIONES       ")</f>
        <v xml:space="preserve">CAMIONES       </v>
      </c>
      <c r="G14176" t="str">
        <f>T("De 3.000 a 9.999 KG DE CARGA ÚTIL                 ")</f>
        <v xml:space="preserve">De 3.000 a 9.999 KG DE CARGA ÚTIL                 </v>
      </c>
      <c r="H14176" t="str">
        <f>T("DIESEL                                            ")</f>
        <v xml:space="preserve">DIESEL                                            </v>
      </c>
      <c r="I14176">
        <v>97</v>
      </c>
    </row>
    <row r="14177" spans="1:9">
      <c r="A14177" t="str">
        <f>T("2018")</f>
        <v>2018</v>
      </c>
      <c r="B14177" t="str">
        <f>T("JURIDICO                                          ")</f>
        <v xml:space="preserve">JURIDICO                                          </v>
      </c>
      <c r="C14177" t="str">
        <f>T("TETUAN              ")</f>
        <v xml:space="preserve">TETUAN              </v>
      </c>
      <c r="D14177" t="str">
        <f>T("CASTILLEJOS         ")</f>
        <v xml:space="preserve">CASTILLEJOS         </v>
      </c>
      <c r="E14177" t="str">
        <f>T("CA ")</f>
        <v xml:space="preserve">CA </v>
      </c>
      <c r="F14177" t="str">
        <f>T("CAMIONES       ")</f>
        <v xml:space="preserve">CAMIONES       </v>
      </c>
      <c r="G14177" t="str">
        <f>T("De 10.000 KG DE CARGA ÚTIL en adelante            ")</f>
        <v xml:space="preserve">De 10.000 KG DE CARGA ÚTIL en adelante            </v>
      </c>
      <c r="H14177" t="str">
        <f>T("DIESEL                                            ")</f>
        <v xml:space="preserve">DIESEL                                            </v>
      </c>
      <c r="I14177">
        <v>34</v>
      </c>
    </row>
    <row r="14178" spans="1:9">
      <c r="A14178" t="str">
        <f>T("2018")</f>
        <v>2018</v>
      </c>
      <c r="B14178" t="str">
        <f>T("JURIDICO                                          ")</f>
        <v xml:space="preserve">JURIDICO                                          </v>
      </c>
      <c r="C14178" t="str">
        <f>T("TETUAN              ")</f>
        <v xml:space="preserve">TETUAN              </v>
      </c>
      <c r="D14178" t="str">
        <f>T("ALMENARA            ")</f>
        <v xml:space="preserve">ALMENARA            </v>
      </c>
      <c r="E14178" t="str">
        <f>T("CA ")</f>
        <v xml:space="preserve">CA </v>
      </c>
      <c r="F14178" t="str">
        <f>T("CAMIONES       ")</f>
        <v xml:space="preserve">CAMIONES       </v>
      </c>
      <c r="G14178" t="str">
        <f>T("De menos de 1.000 KG DE CARGA ÚTIL                ")</f>
        <v xml:space="preserve">De menos de 1.000 KG DE CARGA ÚTIL                </v>
      </c>
      <c r="H14178" t="str">
        <f>T("DIESEL                                            ")</f>
        <v xml:space="preserve">DIESEL                                            </v>
      </c>
      <c r="I14178">
        <v>208</v>
      </c>
    </row>
    <row r="14179" spans="1:9">
      <c r="A14179" t="str">
        <f>T("2018")</f>
        <v>2018</v>
      </c>
      <c r="B14179" t="str">
        <f>T("JURIDICO                                          ")</f>
        <v xml:space="preserve">JURIDICO                                          </v>
      </c>
      <c r="C14179" t="str">
        <f>T("TETUAN              ")</f>
        <v xml:space="preserve">TETUAN              </v>
      </c>
      <c r="D14179" t="str">
        <f>T("ALMENARA            ")</f>
        <v xml:space="preserve">ALMENARA            </v>
      </c>
      <c r="E14179" t="str">
        <f>T("CA ")</f>
        <v xml:space="preserve">CA </v>
      </c>
      <c r="F14179" t="str">
        <f>T("CAMIONES       ")</f>
        <v xml:space="preserve">CAMIONES       </v>
      </c>
      <c r="G14179" t="str">
        <f>T("De 1.000 a 2.999 KG DE CARGA ÚTIL                 ")</f>
        <v xml:space="preserve">De 1.000 a 2.999 KG DE CARGA ÚTIL                 </v>
      </c>
      <c r="H14179" t="str">
        <f>T("DIESEL                                            ")</f>
        <v xml:space="preserve">DIESEL                                            </v>
      </c>
      <c r="I14179">
        <v>88</v>
      </c>
    </row>
    <row r="14180" spans="1:9">
      <c r="A14180" t="str">
        <f>T("2018")</f>
        <v>2018</v>
      </c>
      <c r="B14180" t="str">
        <f>T("JURIDICO                                          ")</f>
        <v xml:space="preserve">JURIDICO                                          </v>
      </c>
      <c r="C14180" t="str">
        <f>T("TETUAN              ")</f>
        <v xml:space="preserve">TETUAN              </v>
      </c>
      <c r="D14180" t="str">
        <f>T("ALMENARA            ")</f>
        <v xml:space="preserve">ALMENARA            </v>
      </c>
      <c r="E14180" t="str">
        <f>T("CA ")</f>
        <v xml:space="preserve">CA </v>
      </c>
      <c r="F14180" t="str">
        <f>T("CAMIONES       ")</f>
        <v xml:space="preserve">CAMIONES       </v>
      </c>
      <c r="G14180" t="str">
        <f>T("De 3.000 a 9.999 KG DE CARGA ÚTIL                 ")</f>
        <v xml:space="preserve">De 3.000 a 9.999 KG DE CARGA ÚTIL                 </v>
      </c>
      <c r="H14180" t="str">
        <f>T("DIESEL                                            ")</f>
        <v xml:space="preserve">DIESEL                                            </v>
      </c>
      <c r="I14180">
        <v>21</v>
      </c>
    </row>
    <row r="14181" spans="1:9">
      <c r="A14181" t="str">
        <f>T("2018")</f>
        <v>2018</v>
      </c>
      <c r="B14181" t="str">
        <f>T("JURIDICO                                          ")</f>
        <v xml:space="preserve">JURIDICO                                          </v>
      </c>
      <c r="C14181" t="str">
        <f>T("TETUAN              ")</f>
        <v xml:space="preserve">TETUAN              </v>
      </c>
      <c r="D14181" t="str">
        <f>T("ALMENARA            ")</f>
        <v xml:space="preserve">ALMENARA            </v>
      </c>
      <c r="E14181" t="str">
        <f>T("CA ")</f>
        <v xml:space="preserve">CA </v>
      </c>
      <c r="F14181" t="str">
        <f>T("CAMIONES       ")</f>
        <v xml:space="preserve">CAMIONES       </v>
      </c>
      <c r="G14181" t="str">
        <f>T("De 10.000 KG DE CARGA ÚTIL en adelante            ")</f>
        <v xml:space="preserve">De 10.000 KG DE CARGA ÚTIL en adelante            </v>
      </c>
      <c r="H14181" t="str">
        <f>T("DIESEL                                            ")</f>
        <v xml:space="preserve">DIESEL                                            </v>
      </c>
      <c r="I14181">
        <v>20</v>
      </c>
    </row>
    <row r="14182" spans="1:9">
      <c r="A14182" t="str">
        <f>T("2018")</f>
        <v>2018</v>
      </c>
      <c r="B14182" t="str">
        <f>T("JURIDICO                                          ")</f>
        <v xml:space="preserve">JURIDICO                                          </v>
      </c>
      <c r="C14182" t="str">
        <f>T("TETUAN              ")</f>
        <v xml:space="preserve">TETUAN              </v>
      </c>
      <c r="D14182" t="str">
        <f>T("VALDEACEDERAS       ")</f>
        <v xml:space="preserve">VALDEACEDERAS       </v>
      </c>
      <c r="E14182" t="str">
        <f>T("CA ")</f>
        <v xml:space="preserve">CA </v>
      </c>
      <c r="F14182" t="str">
        <f>T("CAMIONES       ")</f>
        <v xml:space="preserve">CAMIONES       </v>
      </c>
      <c r="G14182" t="str">
        <f>T("De menos de 1.000 KG DE CARGA ÚTIL                ")</f>
        <v xml:space="preserve">De menos de 1.000 KG DE CARGA ÚTIL                </v>
      </c>
      <c r="H14182" t="str">
        <f>T("DIESEL                                            ")</f>
        <v xml:space="preserve">DIESEL                                            </v>
      </c>
      <c r="I14182">
        <v>226</v>
      </c>
    </row>
    <row r="14183" spans="1:9">
      <c r="A14183" t="str">
        <f>T("2018")</f>
        <v>2018</v>
      </c>
      <c r="B14183" t="str">
        <f>T("JURIDICO                                          ")</f>
        <v xml:space="preserve">JURIDICO                                          </v>
      </c>
      <c r="C14183" t="str">
        <f>T("TETUAN              ")</f>
        <v xml:space="preserve">TETUAN              </v>
      </c>
      <c r="D14183" t="str">
        <f>T("VALDEACEDERAS       ")</f>
        <v xml:space="preserve">VALDEACEDERAS       </v>
      </c>
      <c r="E14183" t="str">
        <f>T("CA ")</f>
        <v xml:space="preserve">CA </v>
      </c>
      <c r="F14183" t="str">
        <f>T("CAMIONES       ")</f>
        <v xml:space="preserve">CAMIONES       </v>
      </c>
      <c r="G14183" t="str">
        <f>T("De 1.000 a 2.999 KG DE CARGA ÚTIL                 ")</f>
        <v xml:space="preserve">De 1.000 a 2.999 KG DE CARGA ÚTIL                 </v>
      </c>
      <c r="H14183" t="str">
        <f>T("DIESEL                                            ")</f>
        <v xml:space="preserve">DIESEL                                            </v>
      </c>
      <c r="I14183">
        <v>105</v>
      </c>
    </row>
    <row r="14184" spans="1:9">
      <c r="A14184" t="str">
        <f>T("2018")</f>
        <v>2018</v>
      </c>
      <c r="B14184" t="str">
        <f>T("JURIDICO                                          ")</f>
        <v xml:space="preserve">JURIDICO                                          </v>
      </c>
      <c r="C14184" t="str">
        <f>T("TETUAN              ")</f>
        <v xml:space="preserve">TETUAN              </v>
      </c>
      <c r="D14184" t="str">
        <f>T("VALDEACEDERAS       ")</f>
        <v xml:space="preserve">VALDEACEDERAS       </v>
      </c>
      <c r="E14184" t="str">
        <f>T("CA ")</f>
        <v xml:space="preserve">CA </v>
      </c>
      <c r="F14184" t="str">
        <f>T("CAMIONES       ")</f>
        <v xml:space="preserve">CAMIONES       </v>
      </c>
      <c r="G14184" t="str">
        <f>T("De 3.000 a 9.999 KG DE CARGA ÚTIL                 ")</f>
        <v xml:space="preserve">De 3.000 a 9.999 KG DE CARGA ÚTIL                 </v>
      </c>
      <c r="H14184" t="str">
        <f>T("DIESEL                                            ")</f>
        <v xml:space="preserve">DIESEL                                            </v>
      </c>
      <c r="I14184">
        <v>44</v>
      </c>
    </row>
    <row r="14185" spans="1:9">
      <c r="A14185" t="str">
        <f>T("2018")</f>
        <v>2018</v>
      </c>
      <c r="B14185" t="str">
        <f>T("JURIDICO                                          ")</f>
        <v xml:space="preserve">JURIDICO                                          </v>
      </c>
      <c r="C14185" t="str">
        <f>T("TETUAN              ")</f>
        <v xml:space="preserve">TETUAN              </v>
      </c>
      <c r="D14185" t="str">
        <f>T("VALDEACEDERAS       ")</f>
        <v xml:space="preserve">VALDEACEDERAS       </v>
      </c>
      <c r="E14185" t="str">
        <f>T("CA ")</f>
        <v xml:space="preserve">CA </v>
      </c>
      <c r="F14185" t="str">
        <f>T("CAMIONES       ")</f>
        <v xml:space="preserve">CAMIONES       </v>
      </c>
      <c r="G14185" t="str">
        <f>T("De 10.000 KG DE CARGA ÚTIL en adelante            ")</f>
        <v xml:space="preserve">De 10.000 KG DE CARGA ÚTIL en adelante            </v>
      </c>
      <c r="H14185" t="str">
        <f>T("DIESEL                                            ")</f>
        <v xml:space="preserve">DIESEL                                            </v>
      </c>
      <c r="I14185">
        <v>12</v>
      </c>
    </row>
    <row r="14186" spans="1:9">
      <c r="A14186" t="str">
        <f>T("2018")</f>
        <v>2018</v>
      </c>
      <c r="B14186" t="str">
        <f>T("JURIDICO                                          ")</f>
        <v xml:space="preserve">JURIDICO                                          </v>
      </c>
      <c r="C14186" t="str">
        <f>T("TETUAN              ")</f>
        <v xml:space="preserve">TETUAN              </v>
      </c>
      <c r="D14186" t="str">
        <f>T("BERRUGUETE          ")</f>
        <v xml:space="preserve">BERRUGUETE          </v>
      </c>
      <c r="E14186" t="str">
        <f>T("CA ")</f>
        <v xml:space="preserve">CA </v>
      </c>
      <c r="F14186" t="str">
        <f>T("CAMIONES       ")</f>
        <v xml:space="preserve">CAMIONES       </v>
      </c>
      <c r="G14186" t="str">
        <f>T("De menos de 1.000 KG DE CARGA ÚTIL                ")</f>
        <v xml:space="preserve">De menos de 1.000 KG DE CARGA ÚTIL                </v>
      </c>
      <c r="H14186" t="str">
        <f>T("DIESEL                                            ")</f>
        <v xml:space="preserve">DIESEL                                            </v>
      </c>
      <c r="I14186">
        <v>227</v>
      </c>
    </row>
    <row r="14187" spans="1:9">
      <c r="A14187" t="str">
        <f>T("2018")</f>
        <v>2018</v>
      </c>
      <c r="B14187" t="str">
        <f>T("JURIDICO                                          ")</f>
        <v xml:space="preserve">JURIDICO                                          </v>
      </c>
      <c r="C14187" t="str">
        <f>T("TETUAN              ")</f>
        <v xml:space="preserve">TETUAN              </v>
      </c>
      <c r="D14187" t="str">
        <f>T("BERRUGUETE          ")</f>
        <v xml:space="preserve">BERRUGUETE          </v>
      </c>
      <c r="E14187" t="str">
        <f>T("CA ")</f>
        <v xml:space="preserve">CA </v>
      </c>
      <c r="F14187" t="str">
        <f>T("CAMIONES       ")</f>
        <v xml:space="preserve">CAMIONES       </v>
      </c>
      <c r="G14187" t="str">
        <f>T("De 1.000 a 2.999 KG DE CARGA ÚTIL                 ")</f>
        <v xml:space="preserve">De 1.000 a 2.999 KG DE CARGA ÚTIL                 </v>
      </c>
      <c r="H14187" t="str">
        <f>T("DIESEL                                            ")</f>
        <v xml:space="preserve">DIESEL                                            </v>
      </c>
      <c r="I14187">
        <v>106</v>
      </c>
    </row>
    <row r="14188" spans="1:9">
      <c r="A14188" t="str">
        <f>T("2018")</f>
        <v>2018</v>
      </c>
      <c r="B14188" t="str">
        <f>T("JURIDICO                                          ")</f>
        <v xml:space="preserve">JURIDICO                                          </v>
      </c>
      <c r="C14188" t="str">
        <f>T("TETUAN              ")</f>
        <v xml:space="preserve">TETUAN              </v>
      </c>
      <c r="D14188" t="str">
        <f>T("BERRUGUETE          ")</f>
        <v xml:space="preserve">BERRUGUETE          </v>
      </c>
      <c r="E14188" t="str">
        <f>T("CA ")</f>
        <v xml:space="preserve">CA </v>
      </c>
      <c r="F14188" t="str">
        <f>T("CAMIONES       ")</f>
        <v xml:space="preserve">CAMIONES       </v>
      </c>
      <c r="G14188" t="str">
        <f>T("De 3.000 a 9.999 KG DE CARGA ÚTIL                 ")</f>
        <v xml:space="preserve">De 3.000 a 9.999 KG DE CARGA ÚTIL                 </v>
      </c>
      <c r="H14188" t="str">
        <f>T("DIESEL                                            ")</f>
        <v xml:space="preserve">DIESEL                                            </v>
      </c>
      <c r="I14188">
        <v>20</v>
      </c>
    </row>
    <row r="14189" spans="1:9">
      <c r="A14189" t="str">
        <f>T("2018")</f>
        <v>2018</v>
      </c>
      <c r="B14189" t="str">
        <f>T("JURIDICO                                          ")</f>
        <v xml:space="preserve">JURIDICO                                          </v>
      </c>
      <c r="C14189" t="str">
        <f>T("TETUAN              ")</f>
        <v xml:space="preserve">TETUAN              </v>
      </c>
      <c r="D14189" t="str">
        <f>T("BERRUGUETE          ")</f>
        <v xml:space="preserve">BERRUGUETE          </v>
      </c>
      <c r="E14189" t="str">
        <f>T("CA ")</f>
        <v xml:space="preserve">CA </v>
      </c>
      <c r="F14189" t="str">
        <f>T("CAMIONES       ")</f>
        <v xml:space="preserve">CAMIONES       </v>
      </c>
      <c r="G14189" t="str">
        <f>T("De 10.000 KG DE CARGA ÚTIL en adelante            ")</f>
        <v xml:space="preserve">De 10.000 KG DE CARGA ÚTIL en adelante            </v>
      </c>
      <c r="H14189" t="str">
        <f>T("DIESEL                                            ")</f>
        <v xml:space="preserve">DIESEL                                            </v>
      </c>
      <c r="I14189">
        <v>6</v>
      </c>
    </row>
    <row r="14190" spans="1:9">
      <c r="A14190" t="str">
        <f>T("2018")</f>
        <v>2018</v>
      </c>
      <c r="B14190" t="str">
        <f>T("JURIDICO                                          ")</f>
        <v xml:space="preserve">JURIDICO                                          </v>
      </c>
      <c r="C14190" t="str">
        <f>T("TETUAN              ")</f>
        <v xml:space="preserve">TETUAN              </v>
      </c>
      <c r="D14190" t="str">
        <f>T("BELLAS VISTAS       ")</f>
        <v xml:space="preserve">BELLAS VISTAS       </v>
      </c>
      <c r="E14190" t="str">
        <f>T("CA ")</f>
        <v xml:space="preserve">CA </v>
      </c>
      <c r="F14190" t="str">
        <f>T("CAMIONES       ")</f>
        <v xml:space="preserve">CAMIONES       </v>
      </c>
      <c r="G14190" t="str">
        <f>T("De menos de 1.000 KG DE CARGA ÚTIL                ")</f>
        <v xml:space="preserve">De menos de 1.000 KG DE CARGA ÚTIL                </v>
      </c>
      <c r="H14190" t="str">
        <f>T("ELÉCTRICO                                         ")</f>
        <v xml:space="preserve">ELÉCTRICO                                         </v>
      </c>
      <c r="I14190">
        <v>1</v>
      </c>
    </row>
    <row r="14191" spans="1:9">
      <c r="A14191" t="str">
        <f>T("2018")</f>
        <v>2018</v>
      </c>
      <c r="B14191" t="str">
        <f>T("JURIDICO                                          ")</f>
        <v xml:space="preserve">JURIDICO                                          </v>
      </c>
      <c r="C14191" t="str">
        <f>T("TETUAN              ")</f>
        <v xml:space="preserve">TETUAN              </v>
      </c>
      <c r="D14191" t="str">
        <f>T("CUATRO CAMINOS      ")</f>
        <v xml:space="preserve">CUATRO CAMINOS      </v>
      </c>
      <c r="E14191" t="str">
        <f>T("CA ")</f>
        <v xml:space="preserve">CA </v>
      </c>
      <c r="F14191" t="str">
        <f>T("CAMIONES       ")</f>
        <v xml:space="preserve">CAMIONES       </v>
      </c>
      <c r="G14191" t="str">
        <f>T("De menos de 1.000 KG DE CARGA ÚTIL                ")</f>
        <v xml:space="preserve">De menos de 1.000 KG DE CARGA ÚTIL                </v>
      </c>
      <c r="H14191" t="str">
        <f>T("ELÉCTRICO                                         ")</f>
        <v xml:space="preserve">ELÉCTRICO                                         </v>
      </c>
      <c r="I14191">
        <v>7</v>
      </c>
    </row>
    <row r="14192" spans="1:9">
      <c r="A14192" t="str">
        <f>T("2018")</f>
        <v>2018</v>
      </c>
      <c r="B14192" t="str">
        <f>T("JURIDICO                                          ")</f>
        <v xml:space="preserve">JURIDICO                                          </v>
      </c>
      <c r="C14192" t="str">
        <f>T("TETUAN              ")</f>
        <v xml:space="preserve">TETUAN              </v>
      </c>
      <c r="D14192" t="str">
        <f>T("CASTILLEJOS         ")</f>
        <v xml:space="preserve">CASTILLEJOS         </v>
      </c>
      <c r="E14192" t="str">
        <f>T("CA ")</f>
        <v xml:space="preserve">CA </v>
      </c>
      <c r="F14192" t="str">
        <f>T("CAMIONES       ")</f>
        <v xml:space="preserve">CAMIONES       </v>
      </c>
      <c r="G14192" t="str">
        <f>T("De 1.000 a 2.999 KG DE CARGA ÚTIL                 ")</f>
        <v xml:space="preserve">De 1.000 a 2.999 KG DE CARGA ÚTIL                 </v>
      </c>
      <c r="H14192" t="str">
        <f>T("ELÉCTRICO                                         ")</f>
        <v xml:space="preserve">ELÉCTRICO                                         </v>
      </c>
      <c r="I14192">
        <v>1</v>
      </c>
    </row>
    <row r="14193" spans="1:9">
      <c r="A14193" t="str">
        <f>T("2018")</f>
        <v>2018</v>
      </c>
      <c r="B14193" t="str">
        <f>T("JURIDICO                                          ")</f>
        <v xml:space="preserve">JURIDICO                                          </v>
      </c>
      <c r="C14193" t="str">
        <f>T("TETUAN              ")</f>
        <v xml:space="preserve">TETUAN              </v>
      </c>
      <c r="D14193" t="str">
        <f>T("VALDEACEDERAS       ")</f>
        <v xml:space="preserve">VALDEACEDERAS       </v>
      </c>
      <c r="E14193" t="str">
        <f>T("CA ")</f>
        <v xml:space="preserve">CA </v>
      </c>
      <c r="F14193" t="str">
        <f>T("CAMIONES       ")</f>
        <v xml:space="preserve">CAMIONES       </v>
      </c>
      <c r="G14193" t="str">
        <f>T("De menos de 1.000 KG DE CARGA ÚTIL                ")</f>
        <v xml:space="preserve">De menos de 1.000 KG DE CARGA ÚTIL                </v>
      </c>
      <c r="H14193" t="str">
        <f>T("ELÉCTRICO                                         ")</f>
        <v xml:space="preserve">ELÉCTRICO                                         </v>
      </c>
      <c r="I14193">
        <v>1</v>
      </c>
    </row>
    <row r="14194" spans="1:9">
      <c r="A14194" t="str">
        <f>T("2018")</f>
        <v>2018</v>
      </c>
      <c r="B14194" t="str">
        <f>T("JURIDICO                                          ")</f>
        <v xml:space="preserve">JURIDICO                                          </v>
      </c>
      <c r="C14194" t="str">
        <f>T("TETUAN              ")</f>
        <v xml:space="preserve">TETUAN              </v>
      </c>
      <c r="D14194" t="str">
        <f>T("CUATRO CAMINOS      ")</f>
        <v xml:space="preserve">CUATRO CAMINOS      </v>
      </c>
      <c r="E14194" t="str">
        <f>T("CA ")</f>
        <v xml:space="preserve">CA </v>
      </c>
      <c r="F14194" t="str">
        <f>T("CAMIONES       ")</f>
        <v xml:space="preserve">CAMIONES       </v>
      </c>
      <c r="G14194" t="str">
        <f>T("De menos de 1.000 KG DE CARGA ÚTIL                ")</f>
        <v xml:space="preserve">De menos de 1.000 KG DE CARGA ÚTIL                </v>
      </c>
      <c r="H14194" t="str">
        <f>T("GAS LICUADO DE PETROLEO                           ")</f>
        <v xml:space="preserve">GAS LICUADO DE PETROLEO                           </v>
      </c>
      <c r="I14194">
        <v>3</v>
      </c>
    </row>
    <row r="14195" spans="1:9">
      <c r="A14195" t="str">
        <f>T("2018")</f>
        <v>2018</v>
      </c>
      <c r="B14195" t="str">
        <f>T("JURIDICO                                          ")</f>
        <v xml:space="preserve">JURIDICO                                          </v>
      </c>
      <c r="C14195" t="str">
        <f>T("TETUAN              ")</f>
        <v xml:space="preserve">TETUAN              </v>
      </c>
      <c r="D14195" t="str">
        <f>T("CASTILLEJOS         ")</f>
        <v xml:space="preserve">CASTILLEJOS         </v>
      </c>
      <c r="E14195" t="str">
        <f>T("CA ")</f>
        <v xml:space="preserve">CA </v>
      </c>
      <c r="F14195" t="str">
        <f>T("CAMIONES       ")</f>
        <v xml:space="preserve">CAMIONES       </v>
      </c>
      <c r="G14195" t="str">
        <f>T("De menos de 1.000 KG DE CARGA ÚTIL                ")</f>
        <v xml:space="preserve">De menos de 1.000 KG DE CARGA ÚTIL                </v>
      </c>
      <c r="H14195" t="str">
        <f>T("GAS LICUADO DE PETROLEO                           ")</f>
        <v xml:space="preserve">GAS LICUADO DE PETROLEO                           </v>
      </c>
      <c r="I14195">
        <v>2</v>
      </c>
    </row>
    <row r="14196" spans="1:9">
      <c r="A14196" t="str">
        <f>T("2018")</f>
        <v>2018</v>
      </c>
      <c r="B14196" t="str">
        <f>T("JURIDICO                                          ")</f>
        <v xml:space="preserve">JURIDICO                                          </v>
      </c>
      <c r="C14196" t="str">
        <f>T("TETUAN              ")</f>
        <v xml:space="preserve">TETUAN              </v>
      </c>
      <c r="D14196" t="str">
        <f>T("ALMENARA            ")</f>
        <v xml:space="preserve">ALMENARA            </v>
      </c>
      <c r="E14196" t="str">
        <f>T("CA ")</f>
        <v xml:space="preserve">CA </v>
      </c>
      <c r="F14196" t="str">
        <f>T("CAMIONES       ")</f>
        <v xml:space="preserve">CAMIONES       </v>
      </c>
      <c r="G14196" t="str">
        <f>T("De menos de 1.000 KG DE CARGA ÚTIL                ")</f>
        <v xml:space="preserve">De menos de 1.000 KG DE CARGA ÚTIL                </v>
      </c>
      <c r="H14196" t="str">
        <f>T("GAS LICUADO DE PETROLEO                           ")</f>
        <v xml:space="preserve">GAS LICUADO DE PETROLEO                           </v>
      </c>
      <c r="I14196">
        <v>2</v>
      </c>
    </row>
    <row r="14197" spans="1:9">
      <c r="A14197" t="str">
        <f>T("2018")</f>
        <v>2018</v>
      </c>
      <c r="B14197" t="str">
        <f>T("JURIDICO                                          ")</f>
        <v xml:space="preserve">JURIDICO                                          </v>
      </c>
      <c r="C14197" t="str">
        <f>T("TETUAN              ")</f>
        <v xml:space="preserve">TETUAN              </v>
      </c>
      <c r="D14197" t="str">
        <f>T("BERRUGUETE          ")</f>
        <v xml:space="preserve">BERRUGUETE          </v>
      </c>
      <c r="E14197" t="str">
        <f>T("CA ")</f>
        <v xml:space="preserve">CA </v>
      </c>
      <c r="F14197" t="str">
        <f>T("CAMIONES       ")</f>
        <v xml:space="preserve">CAMIONES       </v>
      </c>
      <c r="G14197" t="str">
        <f>T("De menos de 1.000 KG DE CARGA ÚTIL                ")</f>
        <v xml:space="preserve">De menos de 1.000 KG DE CARGA ÚTIL                </v>
      </c>
      <c r="H14197" t="str">
        <f>T("GAS LICUADO DE PETROLEO                           ")</f>
        <v xml:space="preserve">GAS LICUADO DE PETROLEO                           </v>
      </c>
      <c r="I14197">
        <v>2</v>
      </c>
    </row>
    <row r="14198" spans="1:9">
      <c r="A14198" t="str">
        <f>T("2018")</f>
        <v>2018</v>
      </c>
      <c r="B14198" t="str">
        <f>T("Entidad sin personalidad jurídica (art. 35.4 LGT) ")</f>
        <v xml:space="preserve">Entidad sin personalidad jurídica (art. 35.4 LGT) </v>
      </c>
      <c r="C14198" t="str">
        <f>T("TETUAN              ")</f>
        <v xml:space="preserve">TETUAN              </v>
      </c>
      <c r="D14198" t="str">
        <f>T("CUATRO CAMINOS      ")</f>
        <v xml:space="preserve">CUATRO CAMINOS      </v>
      </c>
      <c r="E14198" t="str">
        <f>T("CA ")</f>
        <v xml:space="preserve">CA </v>
      </c>
      <c r="F14198" t="str">
        <f>T("CAMIONES       ")</f>
        <v xml:space="preserve">CAMIONES       </v>
      </c>
      <c r="G14198" t="str">
        <f>T("De menos de 1.000 KG DE CARGA ÚTIL                ")</f>
        <v xml:space="preserve">De menos de 1.000 KG DE CARGA ÚTIL                </v>
      </c>
      <c r="H14198" t="str">
        <f>T("GASOLINA                                          ")</f>
        <v xml:space="preserve">GASOLINA                                          </v>
      </c>
      <c r="I14198">
        <v>2</v>
      </c>
    </row>
    <row r="14199" spans="1:9">
      <c r="A14199" t="str">
        <f>T("2018")</f>
        <v>2018</v>
      </c>
      <c r="B14199" t="str">
        <f>T("Entidad sin personalidad jurídica (art. 35.4 LGT) ")</f>
        <v xml:space="preserve">Entidad sin personalidad jurídica (art. 35.4 LGT) </v>
      </c>
      <c r="C14199" t="str">
        <f>T("TETUAN              ")</f>
        <v xml:space="preserve">TETUAN              </v>
      </c>
      <c r="D14199" t="str">
        <f>T("CASTILLEJOS         ")</f>
        <v xml:space="preserve">CASTILLEJOS         </v>
      </c>
      <c r="E14199" t="str">
        <f>T("CA ")</f>
        <v xml:space="preserve">CA </v>
      </c>
      <c r="F14199" t="str">
        <f>T("CAMIONES       ")</f>
        <v xml:space="preserve">CAMIONES       </v>
      </c>
      <c r="G14199" t="str">
        <f>T("De menos de 1.000 KG DE CARGA ÚTIL                ")</f>
        <v xml:space="preserve">De menos de 1.000 KG DE CARGA ÚTIL                </v>
      </c>
      <c r="H14199" t="str">
        <f>T("GASOLINA                                          ")</f>
        <v xml:space="preserve">GASOLINA                                          </v>
      </c>
      <c r="I14199">
        <v>1</v>
      </c>
    </row>
    <row r="14200" spans="1:9">
      <c r="A14200" t="str">
        <f>T("2018")</f>
        <v>2018</v>
      </c>
      <c r="B14200" t="str">
        <f>T("Entidad sin personalidad jurídica (art. 35.4 LGT) ")</f>
        <v xml:space="preserve">Entidad sin personalidad jurídica (art. 35.4 LGT) </v>
      </c>
      <c r="C14200" t="str">
        <f>T("TETUAN              ")</f>
        <v xml:space="preserve">TETUAN              </v>
      </c>
      <c r="D14200" t="str">
        <f>T("ALMENARA            ")</f>
        <v xml:space="preserve">ALMENARA            </v>
      </c>
      <c r="E14200" t="str">
        <f>T("CA ")</f>
        <v xml:space="preserve">CA </v>
      </c>
      <c r="F14200" t="str">
        <f>T("CAMIONES       ")</f>
        <v xml:space="preserve">CAMIONES       </v>
      </c>
      <c r="G14200" t="str">
        <f>T("De menos de 1.000 KG DE CARGA ÚTIL                ")</f>
        <v xml:space="preserve">De menos de 1.000 KG DE CARGA ÚTIL                </v>
      </c>
      <c r="H14200" t="str">
        <f>T("GASOLINA                                          ")</f>
        <v xml:space="preserve">GASOLINA                                          </v>
      </c>
      <c r="I14200">
        <v>2</v>
      </c>
    </row>
    <row r="14201" spans="1:9">
      <c r="A14201" t="str">
        <f>T("2018")</f>
        <v>2018</v>
      </c>
      <c r="B14201" t="str">
        <f>T("Entidad sin personalidad jurídica (art. 35.4 LGT) ")</f>
        <v xml:space="preserve">Entidad sin personalidad jurídica (art. 35.4 LGT) </v>
      </c>
      <c r="C14201" t="str">
        <f>T("TETUAN              ")</f>
        <v xml:space="preserve">TETUAN              </v>
      </c>
      <c r="D14201" t="str">
        <f>T("VALDEACEDERAS       ")</f>
        <v xml:space="preserve">VALDEACEDERAS       </v>
      </c>
      <c r="E14201" t="str">
        <f>T("CA ")</f>
        <v xml:space="preserve">CA </v>
      </c>
      <c r="F14201" t="str">
        <f>T("CAMIONES       ")</f>
        <v xml:space="preserve">CAMIONES       </v>
      </c>
      <c r="G14201" t="str">
        <f>T("De menos de 1.000 KG DE CARGA ÚTIL                ")</f>
        <v xml:space="preserve">De menos de 1.000 KG DE CARGA ÚTIL                </v>
      </c>
      <c r="H14201" t="str">
        <f>T("GASOLINA                                          ")</f>
        <v xml:space="preserve">GASOLINA                                          </v>
      </c>
      <c r="I14201">
        <v>3</v>
      </c>
    </row>
    <row r="14202" spans="1:9">
      <c r="A14202" t="str">
        <f>T("2018")</f>
        <v>2018</v>
      </c>
      <c r="B14202" t="str">
        <f>T("Entidad sin personalidad jurídica (art. 35.4 LGT) ")</f>
        <v xml:space="preserve">Entidad sin personalidad jurídica (art. 35.4 LGT) </v>
      </c>
      <c r="C14202" t="str">
        <f>T("TETUAN              ")</f>
        <v xml:space="preserve">TETUAN              </v>
      </c>
      <c r="D14202" t="str">
        <f>T("VALDEACEDERAS       ")</f>
        <v xml:space="preserve">VALDEACEDERAS       </v>
      </c>
      <c r="E14202" t="str">
        <f>T("CA ")</f>
        <v xml:space="preserve">CA </v>
      </c>
      <c r="F14202" t="str">
        <f>T("CAMIONES       ")</f>
        <v xml:space="preserve">CAMIONES       </v>
      </c>
      <c r="G14202" t="str">
        <f>T("De 1.000 a 2.999 KG DE CARGA ÚTIL                 ")</f>
        <v xml:space="preserve">De 1.000 a 2.999 KG DE CARGA ÚTIL                 </v>
      </c>
      <c r="H14202" t="str">
        <f>T("GASOLINA                                          ")</f>
        <v xml:space="preserve">GASOLINA                                          </v>
      </c>
      <c r="I14202">
        <v>1</v>
      </c>
    </row>
    <row r="14203" spans="1:9">
      <c r="A14203" t="str">
        <f>T("2018")</f>
        <v>2018</v>
      </c>
      <c r="B14203" t="str">
        <f>T("Entidad sin personalidad jurídica (art. 35.4 LGT) ")</f>
        <v xml:space="preserve">Entidad sin personalidad jurídica (art. 35.4 LGT) </v>
      </c>
      <c r="C14203" t="str">
        <f>T("TETUAN              ")</f>
        <v xml:space="preserve">TETUAN              </v>
      </c>
      <c r="D14203" t="str">
        <f>T("BERRUGUETE          ")</f>
        <v xml:space="preserve">BERRUGUETE          </v>
      </c>
      <c r="E14203" t="str">
        <f>T("CA ")</f>
        <v xml:space="preserve">CA </v>
      </c>
      <c r="F14203" t="str">
        <f>T("CAMIONES       ")</f>
        <v xml:space="preserve">CAMIONES       </v>
      </c>
      <c r="G14203" t="str">
        <f>T("De menos de 1.000 KG DE CARGA ÚTIL                ")</f>
        <v xml:space="preserve">De menos de 1.000 KG DE CARGA ÚTIL                </v>
      </c>
      <c r="H14203" t="str">
        <f>T("GASOLINA                                          ")</f>
        <v xml:space="preserve">GASOLINA                                          </v>
      </c>
      <c r="I14203">
        <v>1</v>
      </c>
    </row>
    <row r="14204" spans="1:9">
      <c r="A14204" t="str">
        <f>T("2018")</f>
        <v>2018</v>
      </c>
      <c r="B14204" t="str">
        <f>T("Entidad sin personalidad jurídica (art. 35.4 LGT) ")</f>
        <v xml:space="preserve">Entidad sin personalidad jurídica (art. 35.4 LGT) </v>
      </c>
      <c r="C14204" t="str">
        <f>T("TETUAN              ")</f>
        <v xml:space="preserve">TETUAN              </v>
      </c>
      <c r="D14204" t="str">
        <f>T("BERRUGUETE          ")</f>
        <v xml:space="preserve">BERRUGUETE          </v>
      </c>
      <c r="E14204" t="str">
        <f>T("CA ")</f>
        <v xml:space="preserve">CA </v>
      </c>
      <c r="F14204" t="str">
        <f>T("CAMIONES       ")</f>
        <v xml:space="preserve">CAMIONES       </v>
      </c>
      <c r="G14204" t="str">
        <f>T("De 1.000 a 2.999 KG DE CARGA ÚTIL                 ")</f>
        <v xml:space="preserve">De 1.000 a 2.999 KG DE CARGA ÚTIL                 </v>
      </c>
      <c r="H14204" t="str">
        <f>T("GASOLINA                                          ")</f>
        <v xml:space="preserve">GASOLINA                                          </v>
      </c>
      <c r="I14204">
        <v>1</v>
      </c>
    </row>
    <row r="14205" spans="1:9">
      <c r="A14205" t="str">
        <f>T("2018")</f>
        <v>2018</v>
      </c>
      <c r="B14205" t="str">
        <f>T("FISICO                                            ")</f>
        <v xml:space="preserve">FISICO                                            </v>
      </c>
      <c r="C14205" t="str">
        <f>T("TETUAN              ")</f>
        <v xml:space="preserve">TETUAN              </v>
      </c>
      <c r="D14205" t="str">
        <f>T("BELLAS VISTAS       ")</f>
        <v xml:space="preserve">BELLAS VISTAS       </v>
      </c>
      <c r="E14205" t="str">
        <f>T("CA ")</f>
        <v xml:space="preserve">CA </v>
      </c>
      <c r="F14205" t="str">
        <f>T("CAMIONES       ")</f>
        <v xml:space="preserve">CAMIONES       </v>
      </c>
      <c r="G14205" t="str">
        <f>T("De menos de 1.000 KG DE CARGA ÚTIL                ")</f>
        <v xml:space="preserve">De menos de 1.000 KG DE CARGA ÚTIL                </v>
      </c>
      <c r="H14205" t="str">
        <f>T("GASOLINA                                          ")</f>
        <v xml:space="preserve">GASOLINA                                          </v>
      </c>
      <c r="I14205">
        <v>26</v>
      </c>
    </row>
    <row r="14206" spans="1:9">
      <c r="A14206" t="str">
        <f>T("2018")</f>
        <v>2018</v>
      </c>
      <c r="B14206" t="str">
        <f>T("FISICO                                            ")</f>
        <v xml:space="preserve">FISICO                                            </v>
      </c>
      <c r="C14206" t="str">
        <f>T("TETUAN              ")</f>
        <v xml:space="preserve">TETUAN              </v>
      </c>
      <c r="D14206" t="str">
        <f>T("CUATRO CAMINOS      ")</f>
        <v xml:space="preserve">CUATRO CAMINOS      </v>
      </c>
      <c r="E14206" t="str">
        <f>T("CA ")</f>
        <v xml:space="preserve">CA </v>
      </c>
      <c r="F14206" t="str">
        <f>T("CAMIONES       ")</f>
        <v xml:space="preserve">CAMIONES       </v>
      </c>
      <c r="G14206" t="str">
        <f>T("De menos de 1.000 KG DE CARGA ÚTIL                ")</f>
        <v xml:space="preserve">De menos de 1.000 KG DE CARGA ÚTIL                </v>
      </c>
      <c r="H14206" t="str">
        <f>T("GASOLINA                                          ")</f>
        <v xml:space="preserve">GASOLINA                                          </v>
      </c>
      <c r="I14206">
        <v>43</v>
      </c>
    </row>
    <row r="14207" spans="1:9">
      <c r="A14207" t="str">
        <f>T("2018")</f>
        <v>2018</v>
      </c>
      <c r="B14207" t="str">
        <f>T("FISICO                                            ")</f>
        <v xml:space="preserve">FISICO                                            </v>
      </c>
      <c r="C14207" t="str">
        <f>T("TETUAN              ")</f>
        <v xml:space="preserve">TETUAN              </v>
      </c>
      <c r="D14207" t="str">
        <f>T("CASTILLEJOS         ")</f>
        <v xml:space="preserve">CASTILLEJOS         </v>
      </c>
      <c r="E14207" t="str">
        <f>T("CA ")</f>
        <v xml:space="preserve">CA </v>
      </c>
      <c r="F14207" t="str">
        <f>T("CAMIONES       ")</f>
        <v xml:space="preserve">CAMIONES       </v>
      </c>
      <c r="G14207" t="str">
        <f>T("De menos de 1.000 KG DE CARGA ÚTIL                ")</f>
        <v xml:space="preserve">De menos de 1.000 KG DE CARGA ÚTIL                </v>
      </c>
      <c r="H14207" t="str">
        <f>T("GASOLINA                                          ")</f>
        <v xml:space="preserve">GASOLINA                                          </v>
      </c>
      <c r="I14207">
        <v>19</v>
      </c>
    </row>
    <row r="14208" spans="1:9">
      <c r="A14208" t="str">
        <f>T("2018")</f>
        <v>2018</v>
      </c>
      <c r="B14208" t="str">
        <f>T("FISICO                                            ")</f>
        <v xml:space="preserve">FISICO                                            </v>
      </c>
      <c r="C14208" t="str">
        <f>T("TETUAN              ")</f>
        <v xml:space="preserve">TETUAN              </v>
      </c>
      <c r="D14208" t="str">
        <f>T("ALMENARA            ")</f>
        <v xml:space="preserve">ALMENARA            </v>
      </c>
      <c r="E14208" t="str">
        <f>T("CA ")</f>
        <v xml:space="preserve">CA </v>
      </c>
      <c r="F14208" t="str">
        <f>T("CAMIONES       ")</f>
        <v xml:space="preserve">CAMIONES       </v>
      </c>
      <c r="G14208" t="str">
        <f>T("De menos de 1.000 KG DE CARGA ÚTIL                ")</f>
        <v xml:space="preserve">De menos de 1.000 KG DE CARGA ÚTIL                </v>
      </c>
      <c r="H14208" t="str">
        <f>T("GASOLINA                                          ")</f>
        <v xml:space="preserve">GASOLINA                                          </v>
      </c>
      <c r="I14208">
        <v>18</v>
      </c>
    </row>
    <row r="14209" spans="1:9">
      <c r="A14209" t="str">
        <f>T("2018")</f>
        <v>2018</v>
      </c>
      <c r="B14209" t="str">
        <f>T("FISICO                                            ")</f>
        <v xml:space="preserve">FISICO                                            </v>
      </c>
      <c r="C14209" t="str">
        <f>T("TETUAN              ")</f>
        <v xml:space="preserve">TETUAN              </v>
      </c>
      <c r="D14209" t="str">
        <f>T("ALMENARA            ")</f>
        <v xml:space="preserve">ALMENARA            </v>
      </c>
      <c r="E14209" t="str">
        <f>T("CA ")</f>
        <v xml:space="preserve">CA </v>
      </c>
      <c r="F14209" t="str">
        <f>T("CAMIONES       ")</f>
        <v xml:space="preserve">CAMIONES       </v>
      </c>
      <c r="G14209" t="str">
        <f>T("De 1.000 a 2.999 KG DE CARGA ÚTIL                 ")</f>
        <v xml:space="preserve">De 1.000 a 2.999 KG DE CARGA ÚTIL                 </v>
      </c>
      <c r="H14209" t="str">
        <f>T("GASOLINA                                          ")</f>
        <v xml:space="preserve">GASOLINA                                          </v>
      </c>
      <c r="I14209">
        <v>1</v>
      </c>
    </row>
    <row r="14210" spans="1:9">
      <c r="A14210" t="str">
        <f>T("2018")</f>
        <v>2018</v>
      </c>
      <c r="B14210" t="str">
        <f>T("FISICO                                            ")</f>
        <v xml:space="preserve">FISICO                                            </v>
      </c>
      <c r="C14210" t="str">
        <f>T("TETUAN              ")</f>
        <v xml:space="preserve">TETUAN              </v>
      </c>
      <c r="D14210" t="str">
        <f>T("VALDEACEDERAS       ")</f>
        <v xml:space="preserve">VALDEACEDERAS       </v>
      </c>
      <c r="E14210" t="str">
        <f>T("CA ")</f>
        <v xml:space="preserve">CA </v>
      </c>
      <c r="F14210" t="str">
        <f>T("CAMIONES       ")</f>
        <v xml:space="preserve">CAMIONES       </v>
      </c>
      <c r="G14210" t="str">
        <f>T("De menos de 1.000 KG DE CARGA ÚTIL                ")</f>
        <v xml:space="preserve">De menos de 1.000 KG DE CARGA ÚTIL                </v>
      </c>
      <c r="H14210" t="str">
        <f>T("GASOLINA                                          ")</f>
        <v xml:space="preserve">GASOLINA                                          </v>
      </c>
      <c r="I14210">
        <v>30</v>
      </c>
    </row>
    <row r="14211" spans="1:9">
      <c r="A14211" t="str">
        <f>T("2018")</f>
        <v>2018</v>
      </c>
      <c r="B14211" t="str">
        <f>T("FISICO                                            ")</f>
        <v xml:space="preserve">FISICO                                            </v>
      </c>
      <c r="C14211" t="str">
        <f>T("TETUAN              ")</f>
        <v xml:space="preserve">TETUAN              </v>
      </c>
      <c r="D14211" t="str">
        <f>T("VALDEACEDERAS       ")</f>
        <v xml:space="preserve">VALDEACEDERAS       </v>
      </c>
      <c r="E14211" t="str">
        <f>T("CA ")</f>
        <v xml:space="preserve">CA </v>
      </c>
      <c r="F14211" t="str">
        <f>T("CAMIONES       ")</f>
        <v xml:space="preserve">CAMIONES       </v>
      </c>
      <c r="G14211" t="str">
        <f>T("De 1.000 a 2.999 KG DE CARGA ÚTIL                 ")</f>
        <v xml:space="preserve">De 1.000 a 2.999 KG DE CARGA ÚTIL                 </v>
      </c>
      <c r="H14211" t="str">
        <f>T("GASOLINA                                          ")</f>
        <v xml:space="preserve">GASOLINA                                          </v>
      </c>
      <c r="I14211">
        <v>3</v>
      </c>
    </row>
    <row r="14212" spans="1:9">
      <c r="A14212" t="str">
        <f>T("2018")</f>
        <v>2018</v>
      </c>
      <c r="B14212" t="str">
        <f>T("FISICO                                            ")</f>
        <v xml:space="preserve">FISICO                                            </v>
      </c>
      <c r="C14212" t="str">
        <f>T("TETUAN              ")</f>
        <v xml:space="preserve">TETUAN              </v>
      </c>
      <c r="D14212" t="str">
        <f>T("BERRUGUETE          ")</f>
        <v xml:space="preserve">BERRUGUETE          </v>
      </c>
      <c r="E14212" t="str">
        <f>T("CA ")</f>
        <v xml:space="preserve">CA </v>
      </c>
      <c r="F14212" t="str">
        <f>T("CAMIONES       ")</f>
        <v xml:space="preserve">CAMIONES       </v>
      </c>
      <c r="G14212" t="str">
        <f>T("De menos de 1.000 KG DE CARGA ÚTIL                ")</f>
        <v xml:space="preserve">De menos de 1.000 KG DE CARGA ÚTIL                </v>
      </c>
      <c r="H14212" t="str">
        <f>T("GASOLINA                                          ")</f>
        <v xml:space="preserve">GASOLINA                                          </v>
      </c>
      <c r="I14212">
        <v>23</v>
      </c>
    </row>
    <row r="14213" spans="1:9">
      <c r="A14213" t="str">
        <f>T("2018")</f>
        <v>2018</v>
      </c>
      <c r="B14213" t="str">
        <f>T("FISICO                                            ")</f>
        <v xml:space="preserve">FISICO                                            </v>
      </c>
      <c r="C14213" t="str">
        <f>T("TETUAN              ")</f>
        <v xml:space="preserve">TETUAN              </v>
      </c>
      <c r="D14213" t="str">
        <f>T("BERRUGUETE          ")</f>
        <v xml:space="preserve">BERRUGUETE          </v>
      </c>
      <c r="E14213" t="str">
        <f>T("CA ")</f>
        <v xml:space="preserve">CA </v>
      </c>
      <c r="F14213" t="str">
        <f>T("CAMIONES       ")</f>
        <v xml:space="preserve">CAMIONES       </v>
      </c>
      <c r="G14213" t="str">
        <f>T("De 1.000 a 2.999 KG DE CARGA ÚTIL                 ")</f>
        <v xml:space="preserve">De 1.000 a 2.999 KG DE CARGA ÚTIL                 </v>
      </c>
      <c r="H14213" t="str">
        <f>T("GASOLINA                                          ")</f>
        <v xml:space="preserve">GASOLINA                                          </v>
      </c>
      <c r="I14213">
        <v>1</v>
      </c>
    </row>
    <row r="14214" spans="1:9">
      <c r="A14214" t="str">
        <f>T("2018")</f>
        <v>2018</v>
      </c>
      <c r="B14214" t="str">
        <f>T("JURIDICO                                          ")</f>
        <v xml:space="preserve">JURIDICO                                          </v>
      </c>
      <c r="C14214" t="str">
        <f>T("TETUAN              ")</f>
        <v xml:space="preserve">TETUAN              </v>
      </c>
      <c r="D14214" t="str">
        <f>T("BELLAS VISTAS       ")</f>
        <v xml:space="preserve">BELLAS VISTAS       </v>
      </c>
      <c r="E14214" t="str">
        <f>T("CA ")</f>
        <v xml:space="preserve">CA </v>
      </c>
      <c r="F14214" t="str">
        <f>T("CAMIONES       ")</f>
        <v xml:space="preserve">CAMIONES       </v>
      </c>
      <c r="G14214" t="str">
        <f>T("De menos de 1.000 KG DE CARGA ÚTIL                ")</f>
        <v xml:space="preserve">De menos de 1.000 KG DE CARGA ÚTIL                </v>
      </c>
      <c r="H14214" t="str">
        <f>T("GASOLINA                                          ")</f>
        <v xml:space="preserve">GASOLINA                                          </v>
      </c>
      <c r="I14214">
        <v>12</v>
      </c>
    </row>
    <row r="14215" spans="1:9">
      <c r="A14215" t="str">
        <f>T("2018")</f>
        <v>2018</v>
      </c>
      <c r="B14215" t="str">
        <f>T("JURIDICO                                          ")</f>
        <v xml:space="preserve">JURIDICO                                          </v>
      </c>
      <c r="C14215" t="str">
        <f>T("TETUAN              ")</f>
        <v xml:space="preserve">TETUAN              </v>
      </c>
      <c r="D14215" t="str">
        <f>T("CUATRO CAMINOS      ")</f>
        <v xml:space="preserve">CUATRO CAMINOS      </v>
      </c>
      <c r="E14215" t="str">
        <f>T("CA ")</f>
        <v xml:space="preserve">CA </v>
      </c>
      <c r="F14215" t="str">
        <f>T("CAMIONES       ")</f>
        <v xml:space="preserve">CAMIONES       </v>
      </c>
      <c r="G14215" t="str">
        <f>T("De menos de 1.000 KG DE CARGA ÚTIL                ")</f>
        <v xml:space="preserve">De menos de 1.000 KG DE CARGA ÚTIL                </v>
      </c>
      <c r="H14215" t="str">
        <f>T("GASOLINA                                          ")</f>
        <v xml:space="preserve">GASOLINA                                          </v>
      </c>
      <c r="I14215">
        <v>47</v>
      </c>
    </row>
    <row r="14216" spans="1:9">
      <c r="A14216" t="str">
        <f>T("2018")</f>
        <v>2018</v>
      </c>
      <c r="B14216" t="str">
        <f>T("JURIDICO                                          ")</f>
        <v xml:space="preserve">JURIDICO                                          </v>
      </c>
      <c r="C14216" t="str">
        <f>T("TETUAN              ")</f>
        <v xml:space="preserve">TETUAN              </v>
      </c>
      <c r="D14216" t="str">
        <f>T("CUATRO CAMINOS      ")</f>
        <v xml:space="preserve">CUATRO CAMINOS      </v>
      </c>
      <c r="E14216" t="str">
        <f>T("CA ")</f>
        <v xml:space="preserve">CA </v>
      </c>
      <c r="F14216" t="str">
        <f>T("CAMIONES       ")</f>
        <v xml:space="preserve">CAMIONES       </v>
      </c>
      <c r="G14216" t="str">
        <f>T("De 1.000 a 2.999 KG DE CARGA ÚTIL                 ")</f>
        <v xml:space="preserve">De 1.000 a 2.999 KG DE CARGA ÚTIL                 </v>
      </c>
      <c r="H14216" t="str">
        <f>T("GASOLINA                                          ")</f>
        <v xml:space="preserve">GASOLINA                                          </v>
      </c>
      <c r="I14216">
        <v>3</v>
      </c>
    </row>
    <row r="14217" spans="1:9">
      <c r="A14217" t="str">
        <f>T("2018")</f>
        <v>2018</v>
      </c>
      <c r="B14217" t="str">
        <f>T("JURIDICO                                          ")</f>
        <v xml:space="preserve">JURIDICO                                          </v>
      </c>
      <c r="C14217" t="str">
        <f>T("TETUAN              ")</f>
        <v xml:space="preserve">TETUAN              </v>
      </c>
      <c r="D14217" t="str">
        <f>T("CUATRO CAMINOS      ")</f>
        <v xml:space="preserve">CUATRO CAMINOS      </v>
      </c>
      <c r="E14217" t="str">
        <f>T("CA ")</f>
        <v xml:space="preserve">CA </v>
      </c>
      <c r="F14217" t="str">
        <f>T("CAMIONES       ")</f>
        <v xml:space="preserve">CAMIONES       </v>
      </c>
      <c r="G14217" t="str">
        <f>T("De 3.000 a 9.999 KG DE CARGA ÚTIL                 ")</f>
        <v xml:space="preserve">De 3.000 a 9.999 KG DE CARGA ÚTIL                 </v>
      </c>
      <c r="H14217" t="str">
        <f>T("GASOLINA                                          ")</f>
        <v xml:space="preserve">GASOLINA                                          </v>
      </c>
      <c r="I14217">
        <v>2</v>
      </c>
    </row>
    <row r="14218" spans="1:9">
      <c r="A14218" t="str">
        <f>T("2018")</f>
        <v>2018</v>
      </c>
      <c r="B14218" t="str">
        <f>T("JURIDICO                                          ")</f>
        <v xml:space="preserve">JURIDICO                                          </v>
      </c>
      <c r="C14218" t="str">
        <f>T("TETUAN              ")</f>
        <v xml:space="preserve">TETUAN              </v>
      </c>
      <c r="D14218" t="str">
        <f>T("CASTILLEJOS         ")</f>
        <v xml:space="preserve">CASTILLEJOS         </v>
      </c>
      <c r="E14218" t="str">
        <f>T("CA ")</f>
        <v xml:space="preserve">CA </v>
      </c>
      <c r="F14218" t="str">
        <f>T("CAMIONES       ")</f>
        <v xml:space="preserve">CAMIONES       </v>
      </c>
      <c r="G14218" t="str">
        <f>T("De menos de 1.000 KG DE CARGA ÚTIL                ")</f>
        <v xml:space="preserve">De menos de 1.000 KG DE CARGA ÚTIL                </v>
      </c>
      <c r="H14218" t="str">
        <f>T("GASOLINA                                          ")</f>
        <v xml:space="preserve">GASOLINA                                          </v>
      </c>
      <c r="I14218">
        <v>26</v>
      </c>
    </row>
    <row r="14219" spans="1:9">
      <c r="A14219" t="str">
        <f>T("2018")</f>
        <v>2018</v>
      </c>
      <c r="B14219" t="str">
        <f>T("JURIDICO                                          ")</f>
        <v xml:space="preserve">JURIDICO                                          </v>
      </c>
      <c r="C14219" t="str">
        <f>T("TETUAN              ")</f>
        <v xml:space="preserve">TETUAN              </v>
      </c>
      <c r="D14219" t="str">
        <f>T("CASTILLEJOS         ")</f>
        <v xml:space="preserve">CASTILLEJOS         </v>
      </c>
      <c r="E14219" t="str">
        <f>T("CA ")</f>
        <v xml:space="preserve">CA </v>
      </c>
      <c r="F14219" t="str">
        <f>T("CAMIONES       ")</f>
        <v xml:space="preserve">CAMIONES       </v>
      </c>
      <c r="G14219" t="str">
        <f>T("De 10.000 KG DE CARGA ÚTIL en adelante            ")</f>
        <v xml:space="preserve">De 10.000 KG DE CARGA ÚTIL en adelante            </v>
      </c>
      <c r="H14219" t="str">
        <f>T("GASOLINA                                          ")</f>
        <v xml:space="preserve">GASOLINA                                          </v>
      </c>
      <c r="I14219">
        <v>2</v>
      </c>
    </row>
    <row r="14220" spans="1:9">
      <c r="A14220" t="str">
        <f>T("2018")</f>
        <v>2018</v>
      </c>
      <c r="B14220" t="str">
        <f>T("JURIDICO                                          ")</f>
        <v xml:space="preserve">JURIDICO                                          </v>
      </c>
      <c r="C14220" t="str">
        <f>T("TETUAN              ")</f>
        <v xml:space="preserve">TETUAN              </v>
      </c>
      <c r="D14220" t="str">
        <f>T("ALMENARA            ")</f>
        <v xml:space="preserve">ALMENARA            </v>
      </c>
      <c r="E14220" t="str">
        <f>T("CA ")</f>
        <v xml:space="preserve">CA </v>
      </c>
      <c r="F14220" t="str">
        <f>T("CAMIONES       ")</f>
        <v xml:space="preserve">CAMIONES       </v>
      </c>
      <c r="G14220" t="str">
        <f>T("De menos de 1.000 KG DE CARGA ÚTIL                ")</f>
        <v xml:space="preserve">De menos de 1.000 KG DE CARGA ÚTIL                </v>
      </c>
      <c r="H14220" t="str">
        <f>T("GASOLINA                                          ")</f>
        <v xml:space="preserve">GASOLINA                                          </v>
      </c>
      <c r="I14220">
        <v>8</v>
      </c>
    </row>
    <row r="14221" spans="1:9">
      <c r="A14221" t="str">
        <f>T("2018")</f>
        <v>2018</v>
      </c>
      <c r="B14221" t="str">
        <f>T("JURIDICO                                          ")</f>
        <v xml:space="preserve">JURIDICO                                          </v>
      </c>
      <c r="C14221" t="str">
        <f>T("TETUAN              ")</f>
        <v xml:space="preserve">TETUAN              </v>
      </c>
      <c r="D14221" t="str">
        <f>T("ALMENARA            ")</f>
        <v xml:space="preserve">ALMENARA            </v>
      </c>
      <c r="E14221" t="str">
        <f>T("CA ")</f>
        <v xml:space="preserve">CA </v>
      </c>
      <c r="F14221" t="str">
        <f>T("CAMIONES       ")</f>
        <v xml:space="preserve">CAMIONES       </v>
      </c>
      <c r="G14221" t="str">
        <f>T("De 1.000 a 2.999 KG DE CARGA ÚTIL                 ")</f>
        <v xml:space="preserve">De 1.000 a 2.999 KG DE CARGA ÚTIL                 </v>
      </c>
      <c r="H14221" t="str">
        <f>T("GASOLINA                                          ")</f>
        <v xml:space="preserve">GASOLINA                                          </v>
      </c>
      <c r="I14221">
        <v>1</v>
      </c>
    </row>
    <row r="14222" spans="1:9">
      <c r="A14222" t="str">
        <f>T("2018")</f>
        <v>2018</v>
      </c>
      <c r="B14222" t="str">
        <f>T("JURIDICO                                          ")</f>
        <v xml:space="preserve">JURIDICO                                          </v>
      </c>
      <c r="C14222" t="str">
        <f>T("TETUAN              ")</f>
        <v xml:space="preserve">TETUAN              </v>
      </c>
      <c r="D14222" t="str">
        <f>T("VALDEACEDERAS       ")</f>
        <v xml:space="preserve">VALDEACEDERAS       </v>
      </c>
      <c r="E14222" t="str">
        <f>T("CA ")</f>
        <v xml:space="preserve">CA </v>
      </c>
      <c r="F14222" t="str">
        <f>T("CAMIONES       ")</f>
        <v xml:space="preserve">CAMIONES       </v>
      </c>
      <c r="G14222" t="str">
        <f>T("De menos de 1.000 KG DE CARGA ÚTIL                ")</f>
        <v xml:space="preserve">De menos de 1.000 KG DE CARGA ÚTIL                </v>
      </c>
      <c r="H14222" t="str">
        <f>T("GASOLINA                                          ")</f>
        <v xml:space="preserve">GASOLINA                                          </v>
      </c>
      <c r="I14222">
        <v>12</v>
      </c>
    </row>
    <row r="14223" spans="1:9">
      <c r="A14223" t="str">
        <f>T("2018")</f>
        <v>2018</v>
      </c>
      <c r="B14223" t="str">
        <f>T("JURIDICO                                          ")</f>
        <v xml:space="preserve">JURIDICO                                          </v>
      </c>
      <c r="C14223" t="str">
        <f>T("TETUAN              ")</f>
        <v xml:space="preserve">TETUAN              </v>
      </c>
      <c r="D14223" t="str">
        <f>T("VALDEACEDERAS       ")</f>
        <v xml:space="preserve">VALDEACEDERAS       </v>
      </c>
      <c r="E14223" t="str">
        <f>T("CA ")</f>
        <v xml:space="preserve">CA </v>
      </c>
      <c r="F14223" t="str">
        <f>T("CAMIONES       ")</f>
        <v xml:space="preserve">CAMIONES       </v>
      </c>
      <c r="G14223" t="str">
        <f>T("De 1.000 a 2.999 KG DE CARGA ÚTIL                 ")</f>
        <v xml:space="preserve">De 1.000 a 2.999 KG DE CARGA ÚTIL                 </v>
      </c>
      <c r="H14223" t="str">
        <f>T("GASOLINA                                          ")</f>
        <v xml:space="preserve">GASOLINA                                          </v>
      </c>
      <c r="I14223">
        <v>2</v>
      </c>
    </row>
    <row r="14224" spans="1:9">
      <c r="A14224" t="str">
        <f>T("2018")</f>
        <v>2018</v>
      </c>
      <c r="B14224" t="str">
        <f>T("JURIDICO                                          ")</f>
        <v xml:space="preserve">JURIDICO                                          </v>
      </c>
      <c r="C14224" t="str">
        <f>T("TETUAN              ")</f>
        <v xml:space="preserve">TETUAN              </v>
      </c>
      <c r="D14224" t="str">
        <f>T("BERRUGUETE          ")</f>
        <v xml:space="preserve">BERRUGUETE          </v>
      </c>
      <c r="E14224" t="str">
        <f>T("CA ")</f>
        <v xml:space="preserve">CA </v>
      </c>
      <c r="F14224" t="str">
        <f>T("CAMIONES       ")</f>
        <v xml:space="preserve">CAMIONES       </v>
      </c>
      <c r="G14224" t="str">
        <f>T("De menos de 1.000 KG DE CARGA ÚTIL                ")</f>
        <v xml:space="preserve">De menos de 1.000 KG DE CARGA ÚTIL                </v>
      </c>
      <c r="H14224" t="str">
        <f>T("GASOLINA                                          ")</f>
        <v xml:space="preserve">GASOLINA                                          </v>
      </c>
      <c r="I14224">
        <v>8</v>
      </c>
    </row>
    <row r="14225" spans="1:9">
      <c r="A14225" t="str">
        <f>T("2018")</f>
        <v>2018</v>
      </c>
      <c r="B14225" t="str">
        <f>T("JURIDICO                                          ")</f>
        <v xml:space="preserve">JURIDICO                                          </v>
      </c>
      <c r="C14225" t="str">
        <f>T("TETUAN              ")</f>
        <v xml:space="preserve">TETUAN              </v>
      </c>
      <c r="D14225" t="str">
        <f>T("BERRUGUETE          ")</f>
        <v xml:space="preserve">BERRUGUETE          </v>
      </c>
      <c r="E14225" t="str">
        <f>T("CA ")</f>
        <v xml:space="preserve">CA </v>
      </c>
      <c r="F14225" t="str">
        <f>T("CAMIONES       ")</f>
        <v xml:space="preserve">CAMIONES       </v>
      </c>
      <c r="G14225" t="str">
        <f>T("De 3.000 a 9.999 KG DE CARGA ÚTIL                 ")</f>
        <v xml:space="preserve">De 3.000 a 9.999 KG DE CARGA ÚTIL                 </v>
      </c>
      <c r="H14225" t="str">
        <f>T("GASOLINA                                          ")</f>
        <v xml:space="preserve">GASOLINA                                          </v>
      </c>
      <c r="I14225">
        <v>1</v>
      </c>
    </row>
    <row r="14226" spans="1:9">
      <c r="A14226" t="str">
        <f>T("2018")</f>
        <v>2018</v>
      </c>
      <c r="B14226" t="str">
        <f>T("JURIDICO                                          ")</f>
        <v xml:space="preserve">JURIDICO                                          </v>
      </c>
      <c r="C14226" t="str">
        <f>T("TETUAN              ")</f>
        <v xml:space="preserve">TETUAN              </v>
      </c>
      <c r="D14226" t="str">
        <f>T("BERRUGUETE          ")</f>
        <v xml:space="preserve">BERRUGUETE          </v>
      </c>
      <c r="E14226" t="str">
        <f>T("CA ")</f>
        <v xml:space="preserve">CA </v>
      </c>
      <c r="F14226" t="str">
        <f>T("CAMIONES       ")</f>
        <v xml:space="preserve">CAMIONES       </v>
      </c>
      <c r="G14226" t="str">
        <f>T("De 10.000 KG DE CARGA ÚTIL en adelante            ")</f>
        <v xml:space="preserve">De 10.000 KG DE CARGA ÚTIL en adelante            </v>
      </c>
      <c r="H14226" t="str">
        <f>T("GASOLINA                                          ")</f>
        <v xml:space="preserve">GASOLINA                                          </v>
      </c>
      <c r="I14226">
        <v>1</v>
      </c>
    </row>
    <row r="14227" spans="1:9">
      <c r="A14227" t="str">
        <f>T("2018")</f>
        <v>2018</v>
      </c>
      <c r="B14227" t="str">
        <f>T("FISICO                                            ")</f>
        <v xml:space="preserve">FISICO                                            </v>
      </c>
      <c r="C14227" t="str">
        <f>T("TETUAN              ")</f>
        <v xml:space="preserve">TETUAN              </v>
      </c>
      <c r="D14227" t="str">
        <f>T("BELLAS VISTAS       ")</f>
        <v xml:space="preserve">BELLAS VISTAS       </v>
      </c>
      <c r="E14227" t="str">
        <f>T("CA ")</f>
        <v xml:space="preserve">CA </v>
      </c>
      <c r="F14227" t="str">
        <f>T("CAMIONES       ")</f>
        <v xml:space="preserve">CAMIONES       </v>
      </c>
      <c r="G14227" t="str">
        <f>T("De menos de 1.000 KG DE CARGA ÚTIL                ")</f>
        <v xml:space="preserve">De menos de 1.000 KG DE CARGA ÚTIL                </v>
      </c>
      <c r="I14227">
        <v>7</v>
      </c>
    </row>
    <row r="14228" spans="1:9">
      <c r="A14228" t="str">
        <f>T("2018")</f>
        <v>2018</v>
      </c>
      <c r="B14228" t="str">
        <f>T("FISICO                                            ")</f>
        <v xml:space="preserve">FISICO                                            </v>
      </c>
      <c r="C14228" t="str">
        <f>T("TETUAN              ")</f>
        <v xml:space="preserve">TETUAN              </v>
      </c>
      <c r="D14228" t="str">
        <f>T("BELLAS VISTAS       ")</f>
        <v xml:space="preserve">BELLAS VISTAS       </v>
      </c>
      <c r="E14228" t="str">
        <f>T("CA ")</f>
        <v xml:space="preserve">CA </v>
      </c>
      <c r="F14228" t="str">
        <f>T("CAMIONES       ")</f>
        <v xml:space="preserve">CAMIONES       </v>
      </c>
      <c r="G14228" t="str">
        <f>T("De 1.000 a 2.999 KG DE CARGA ÚTIL                 ")</f>
        <v xml:space="preserve">De 1.000 a 2.999 KG DE CARGA ÚTIL                 </v>
      </c>
      <c r="I14228">
        <v>5</v>
      </c>
    </row>
    <row r="14229" spans="1:9">
      <c r="A14229" t="str">
        <f>T("2018")</f>
        <v>2018</v>
      </c>
      <c r="B14229" t="str">
        <f>T("FISICO                                            ")</f>
        <v xml:space="preserve">FISICO                                            </v>
      </c>
      <c r="C14229" t="str">
        <f>T("TETUAN              ")</f>
        <v xml:space="preserve">TETUAN              </v>
      </c>
      <c r="D14229" t="str">
        <f>T("CUATRO CAMINOS      ")</f>
        <v xml:space="preserve">CUATRO CAMINOS      </v>
      </c>
      <c r="E14229" t="str">
        <f>T("CA ")</f>
        <v xml:space="preserve">CA </v>
      </c>
      <c r="F14229" t="str">
        <f>T("CAMIONES       ")</f>
        <v xml:space="preserve">CAMIONES       </v>
      </c>
      <c r="G14229" t="str">
        <f>T("De menos de 1.000 KG DE CARGA ÚTIL                ")</f>
        <v xml:space="preserve">De menos de 1.000 KG DE CARGA ÚTIL                </v>
      </c>
      <c r="I14229">
        <v>11</v>
      </c>
    </row>
    <row r="14230" spans="1:9">
      <c r="A14230" t="str">
        <f>T("2018")</f>
        <v>2018</v>
      </c>
      <c r="B14230" t="str">
        <f>T("FISICO                                            ")</f>
        <v xml:space="preserve">FISICO                                            </v>
      </c>
      <c r="C14230" t="str">
        <f>T("TETUAN              ")</f>
        <v xml:space="preserve">TETUAN              </v>
      </c>
      <c r="D14230" t="str">
        <f>T("CUATRO CAMINOS      ")</f>
        <v xml:space="preserve">CUATRO CAMINOS      </v>
      </c>
      <c r="E14230" t="str">
        <f>T("CA ")</f>
        <v xml:space="preserve">CA </v>
      </c>
      <c r="F14230" t="str">
        <f>T("CAMIONES       ")</f>
        <v xml:space="preserve">CAMIONES       </v>
      </c>
      <c r="G14230" t="str">
        <f>T("De 1.000 a 2.999 KG DE CARGA ÚTIL                 ")</f>
        <v xml:space="preserve">De 1.000 a 2.999 KG DE CARGA ÚTIL                 </v>
      </c>
      <c r="I14230">
        <v>2</v>
      </c>
    </row>
    <row r="14231" spans="1:9">
      <c r="A14231" t="str">
        <f>T("2018")</f>
        <v>2018</v>
      </c>
      <c r="B14231" t="str">
        <f>T("FISICO                                            ")</f>
        <v xml:space="preserve">FISICO                                            </v>
      </c>
      <c r="C14231" t="str">
        <f>T("TETUAN              ")</f>
        <v xml:space="preserve">TETUAN              </v>
      </c>
      <c r="D14231" t="str">
        <f>T("CASTILLEJOS         ")</f>
        <v xml:space="preserve">CASTILLEJOS         </v>
      </c>
      <c r="E14231" t="str">
        <f>T("CA ")</f>
        <v xml:space="preserve">CA </v>
      </c>
      <c r="F14231" t="str">
        <f>T("CAMIONES       ")</f>
        <v xml:space="preserve">CAMIONES       </v>
      </c>
      <c r="G14231" t="str">
        <f>T("De menos de 1.000 KG DE CARGA ÚTIL                ")</f>
        <v xml:space="preserve">De menos de 1.000 KG DE CARGA ÚTIL                </v>
      </c>
      <c r="I14231">
        <v>7</v>
      </c>
    </row>
    <row r="14232" spans="1:9">
      <c r="A14232" t="str">
        <f>T("2018")</f>
        <v>2018</v>
      </c>
      <c r="B14232" t="str">
        <f>T("FISICO                                            ")</f>
        <v xml:space="preserve">FISICO                                            </v>
      </c>
      <c r="C14232" t="str">
        <f>T("TETUAN              ")</f>
        <v xml:space="preserve">TETUAN              </v>
      </c>
      <c r="D14232" t="str">
        <f>T("CASTILLEJOS         ")</f>
        <v xml:space="preserve">CASTILLEJOS         </v>
      </c>
      <c r="E14232" t="str">
        <f>T("CA ")</f>
        <v xml:space="preserve">CA </v>
      </c>
      <c r="F14232" t="str">
        <f>T("CAMIONES       ")</f>
        <v xml:space="preserve">CAMIONES       </v>
      </c>
      <c r="G14232" t="str">
        <f>T("De 1.000 a 2.999 KG DE CARGA ÚTIL                 ")</f>
        <v xml:space="preserve">De 1.000 a 2.999 KG DE CARGA ÚTIL                 </v>
      </c>
      <c r="I14232">
        <v>2</v>
      </c>
    </row>
    <row r="14233" spans="1:9">
      <c r="A14233" t="str">
        <f>T("2018")</f>
        <v>2018</v>
      </c>
      <c r="B14233" t="str">
        <f>T("FISICO                                            ")</f>
        <v xml:space="preserve">FISICO                                            </v>
      </c>
      <c r="C14233" t="str">
        <f>T("TETUAN              ")</f>
        <v xml:space="preserve">TETUAN              </v>
      </c>
      <c r="D14233" t="str">
        <f>T("ALMENARA            ")</f>
        <v xml:space="preserve">ALMENARA            </v>
      </c>
      <c r="E14233" t="str">
        <f>T("CA ")</f>
        <v xml:space="preserve">CA </v>
      </c>
      <c r="F14233" t="str">
        <f>T("CAMIONES       ")</f>
        <v xml:space="preserve">CAMIONES       </v>
      </c>
      <c r="G14233" t="str">
        <f>T("De menos de 1.000 KG DE CARGA ÚTIL                ")</f>
        <v xml:space="preserve">De menos de 1.000 KG DE CARGA ÚTIL                </v>
      </c>
      <c r="I14233">
        <v>7</v>
      </c>
    </row>
    <row r="14234" spans="1:9">
      <c r="A14234" t="str">
        <f>T("2018")</f>
        <v>2018</v>
      </c>
      <c r="B14234" t="str">
        <f>T("FISICO                                            ")</f>
        <v xml:space="preserve">FISICO                                            </v>
      </c>
      <c r="C14234" t="str">
        <f>T("TETUAN              ")</f>
        <v xml:space="preserve">TETUAN              </v>
      </c>
      <c r="D14234" t="str">
        <f>T("ALMENARA            ")</f>
        <v xml:space="preserve">ALMENARA            </v>
      </c>
      <c r="E14234" t="str">
        <f>T("CA ")</f>
        <v xml:space="preserve">CA </v>
      </c>
      <c r="F14234" t="str">
        <f>T("CAMIONES       ")</f>
        <v xml:space="preserve">CAMIONES       </v>
      </c>
      <c r="G14234" t="str">
        <f>T("De 1.000 a 2.999 KG DE CARGA ÚTIL                 ")</f>
        <v xml:space="preserve">De 1.000 a 2.999 KG DE CARGA ÚTIL                 </v>
      </c>
      <c r="I14234">
        <v>4</v>
      </c>
    </row>
    <row r="14235" spans="1:9">
      <c r="A14235" t="str">
        <f>T("2018")</f>
        <v>2018</v>
      </c>
      <c r="B14235" t="str">
        <f>T("FISICO                                            ")</f>
        <v xml:space="preserve">FISICO                                            </v>
      </c>
      <c r="C14235" t="str">
        <f>T("TETUAN              ")</f>
        <v xml:space="preserve">TETUAN              </v>
      </c>
      <c r="D14235" t="str">
        <f>T("ALMENARA            ")</f>
        <v xml:space="preserve">ALMENARA            </v>
      </c>
      <c r="E14235" t="str">
        <f>T("CA ")</f>
        <v xml:space="preserve">CA </v>
      </c>
      <c r="F14235" t="str">
        <f>T("CAMIONES       ")</f>
        <v xml:space="preserve">CAMIONES       </v>
      </c>
      <c r="G14235" t="str">
        <f>T("De 10.000 KG DE CARGA ÚTIL en adelante            ")</f>
        <v xml:space="preserve">De 10.000 KG DE CARGA ÚTIL en adelante            </v>
      </c>
      <c r="I14235">
        <v>1</v>
      </c>
    </row>
    <row r="14236" spans="1:9">
      <c r="A14236" t="str">
        <f>T("2018")</f>
        <v>2018</v>
      </c>
      <c r="B14236" t="str">
        <f>T("FISICO                                            ")</f>
        <v xml:space="preserve">FISICO                                            </v>
      </c>
      <c r="C14236" t="str">
        <f>T("TETUAN              ")</f>
        <v xml:space="preserve">TETUAN              </v>
      </c>
      <c r="D14236" t="str">
        <f>T("VALDEACEDERAS       ")</f>
        <v xml:space="preserve">VALDEACEDERAS       </v>
      </c>
      <c r="E14236" t="str">
        <f>T("CA ")</f>
        <v xml:space="preserve">CA </v>
      </c>
      <c r="F14236" t="str">
        <f>T("CAMIONES       ")</f>
        <v xml:space="preserve">CAMIONES       </v>
      </c>
      <c r="G14236" t="str">
        <f>T("De menos de 1.000 KG DE CARGA ÚTIL                ")</f>
        <v xml:space="preserve">De menos de 1.000 KG DE CARGA ÚTIL                </v>
      </c>
      <c r="I14236">
        <v>11</v>
      </c>
    </row>
    <row r="14237" spans="1:9">
      <c r="A14237" t="str">
        <f>T("2018")</f>
        <v>2018</v>
      </c>
      <c r="B14237" t="str">
        <f>T("FISICO                                            ")</f>
        <v xml:space="preserve">FISICO                                            </v>
      </c>
      <c r="C14237" t="str">
        <f>T("TETUAN              ")</f>
        <v xml:space="preserve">TETUAN              </v>
      </c>
      <c r="D14237" t="str">
        <f>T("VALDEACEDERAS       ")</f>
        <v xml:space="preserve">VALDEACEDERAS       </v>
      </c>
      <c r="E14237" t="str">
        <f>T("CA ")</f>
        <v xml:space="preserve">CA </v>
      </c>
      <c r="F14237" t="str">
        <f>T("CAMIONES       ")</f>
        <v xml:space="preserve">CAMIONES       </v>
      </c>
      <c r="G14237" t="str">
        <f>T("De 1.000 a 2.999 KG DE CARGA ÚTIL                 ")</f>
        <v xml:space="preserve">De 1.000 a 2.999 KG DE CARGA ÚTIL                 </v>
      </c>
      <c r="I14237">
        <v>7</v>
      </c>
    </row>
    <row r="14238" spans="1:9">
      <c r="A14238" t="str">
        <f>T("2018")</f>
        <v>2018</v>
      </c>
      <c r="B14238" t="str">
        <f>T("FISICO                                            ")</f>
        <v xml:space="preserve">FISICO                                            </v>
      </c>
      <c r="C14238" t="str">
        <f>T("TETUAN              ")</f>
        <v xml:space="preserve">TETUAN              </v>
      </c>
      <c r="D14238" t="str">
        <f>T("BERRUGUETE          ")</f>
        <v xml:space="preserve">BERRUGUETE          </v>
      </c>
      <c r="E14238" t="str">
        <f>T("CA ")</f>
        <v xml:space="preserve">CA </v>
      </c>
      <c r="F14238" t="str">
        <f>T("CAMIONES       ")</f>
        <v xml:space="preserve">CAMIONES       </v>
      </c>
      <c r="G14238" t="str">
        <f>T("De menos de 1.000 KG DE CARGA ÚTIL                ")</f>
        <v xml:space="preserve">De menos de 1.000 KG DE CARGA ÚTIL                </v>
      </c>
      <c r="I14238">
        <v>11</v>
      </c>
    </row>
    <row r="14239" spans="1:9">
      <c r="A14239" t="str">
        <f>T("2018")</f>
        <v>2018</v>
      </c>
      <c r="B14239" t="str">
        <f>T("FISICO                                            ")</f>
        <v xml:space="preserve">FISICO                                            </v>
      </c>
      <c r="C14239" t="str">
        <f>T("TETUAN              ")</f>
        <v xml:space="preserve">TETUAN              </v>
      </c>
      <c r="D14239" t="str">
        <f>T("BERRUGUETE          ")</f>
        <v xml:space="preserve">BERRUGUETE          </v>
      </c>
      <c r="E14239" t="str">
        <f>T("CA ")</f>
        <v xml:space="preserve">CA </v>
      </c>
      <c r="F14239" t="str">
        <f>T("CAMIONES       ")</f>
        <v xml:space="preserve">CAMIONES       </v>
      </c>
      <c r="G14239" t="str">
        <f>T("De 1.000 a 2.999 KG DE CARGA ÚTIL                 ")</f>
        <v xml:space="preserve">De 1.000 a 2.999 KG DE CARGA ÚTIL                 </v>
      </c>
      <c r="I14239">
        <v>3</v>
      </c>
    </row>
    <row r="14240" spans="1:9">
      <c r="A14240" t="str">
        <f>T("2018")</f>
        <v>2018</v>
      </c>
      <c r="B14240" t="str">
        <f>T("JURIDICO                                          ")</f>
        <v xml:space="preserve">JURIDICO                                          </v>
      </c>
      <c r="C14240" t="str">
        <f>T("TETUAN              ")</f>
        <v xml:space="preserve">TETUAN              </v>
      </c>
      <c r="D14240" t="str">
        <f>T("BELLAS VISTAS       ")</f>
        <v xml:space="preserve">BELLAS VISTAS       </v>
      </c>
      <c r="E14240" t="str">
        <f>T("CA ")</f>
        <v xml:space="preserve">CA </v>
      </c>
      <c r="F14240" t="str">
        <f>T("CAMIONES       ")</f>
        <v xml:space="preserve">CAMIONES       </v>
      </c>
      <c r="G14240" t="str">
        <f>T("De menos de 1.000 KG DE CARGA ÚTIL                ")</f>
        <v xml:space="preserve">De menos de 1.000 KG DE CARGA ÚTIL                </v>
      </c>
      <c r="I14240">
        <v>12</v>
      </c>
    </row>
    <row r="14241" spans="1:9">
      <c r="A14241" t="str">
        <f>T("2018")</f>
        <v>2018</v>
      </c>
      <c r="B14241" t="str">
        <f>T("JURIDICO                                          ")</f>
        <v xml:space="preserve">JURIDICO                                          </v>
      </c>
      <c r="C14241" t="str">
        <f>T("TETUAN              ")</f>
        <v xml:space="preserve">TETUAN              </v>
      </c>
      <c r="D14241" t="str">
        <f>T("BELLAS VISTAS       ")</f>
        <v xml:space="preserve">BELLAS VISTAS       </v>
      </c>
      <c r="E14241" t="str">
        <f>T("CA ")</f>
        <v xml:space="preserve">CA </v>
      </c>
      <c r="F14241" t="str">
        <f>T("CAMIONES       ")</f>
        <v xml:space="preserve">CAMIONES       </v>
      </c>
      <c r="G14241" t="str">
        <f>T("De 1.000 a 2.999 KG DE CARGA ÚTIL                 ")</f>
        <v xml:space="preserve">De 1.000 a 2.999 KG DE CARGA ÚTIL                 </v>
      </c>
      <c r="I14241">
        <v>3</v>
      </c>
    </row>
    <row r="14242" spans="1:9">
      <c r="A14242" t="str">
        <f>T("2018")</f>
        <v>2018</v>
      </c>
      <c r="B14242" t="str">
        <f>T("JURIDICO                                          ")</f>
        <v xml:space="preserve">JURIDICO                                          </v>
      </c>
      <c r="C14242" t="str">
        <f>T("TETUAN              ")</f>
        <v xml:space="preserve">TETUAN              </v>
      </c>
      <c r="D14242" t="str">
        <f>T("BELLAS VISTAS       ")</f>
        <v xml:space="preserve">BELLAS VISTAS       </v>
      </c>
      <c r="E14242" t="str">
        <f>T("CA ")</f>
        <v xml:space="preserve">CA </v>
      </c>
      <c r="F14242" t="str">
        <f>T("CAMIONES       ")</f>
        <v xml:space="preserve">CAMIONES       </v>
      </c>
      <c r="G14242" t="str">
        <f>T("De 10.000 KG DE CARGA ÚTIL en adelante            ")</f>
        <v xml:space="preserve">De 10.000 KG DE CARGA ÚTIL en adelante            </v>
      </c>
      <c r="I14242">
        <v>1</v>
      </c>
    </row>
    <row r="14243" spans="1:9">
      <c r="A14243" t="str">
        <f>T("2018")</f>
        <v>2018</v>
      </c>
      <c r="B14243" t="str">
        <f>T("JURIDICO                                          ")</f>
        <v xml:space="preserve">JURIDICO                                          </v>
      </c>
      <c r="C14243" t="str">
        <f>T("TETUAN              ")</f>
        <v xml:space="preserve">TETUAN              </v>
      </c>
      <c r="D14243" t="str">
        <f>T("CUATRO CAMINOS      ")</f>
        <v xml:space="preserve">CUATRO CAMINOS      </v>
      </c>
      <c r="E14243" t="str">
        <f>T("CA ")</f>
        <v xml:space="preserve">CA </v>
      </c>
      <c r="F14243" t="str">
        <f>T("CAMIONES       ")</f>
        <v xml:space="preserve">CAMIONES       </v>
      </c>
      <c r="G14243" t="str">
        <f>T("De menos de 1.000 KG DE CARGA ÚTIL                ")</f>
        <v xml:space="preserve">De menos de 1.000 KG DE CARGA ÚTIL                </v>
      </c>
      <c r="I14243">
        <v>13</v>
      </c>
    </row>
    <row r="14244" spans="1:9">
      <c r="A14244" t="str">
        <f>T("2018")</f>
        <v>2018</v>
      </c>
      <c r="B14244" t="str">
        <f>T("JURIDICO                                          ")</f>
        <v xml:space="preserve">JURIDICO                                          </v>
      </c>
      <c r="C14244" t="str">
        <f>T("TETUAN              ")</f>
        <v xml:space="preserve">TETUAN              </v>
      </c>
      <c r="D14244" t="str">
        <f>T("CUATRO CAMINOS      ")</f>
        <v xml:space="preserve">CUATRO CAMINOS      </v>
      </c>
      <c r="E14244" t="str">
        <f>T("CA ")</f>
        <v xml:space="preserve">CA </v>
      </c>
      <c r="F14244" t="str">
        <f>T("CAMIONES       ")</f>
        <v xml:space="preserve">CAMIONES       </v>
      </c>
      <c r="G14244" t="str">
        <f>T("De 1.000 a 2.999 KG DE CARGA ÚTIL                 ")</f>
        <v xml:space="preserve">De 1.000 a 2.999 KG DE CARGA ÚTIL                 </v>
      </c>
      <c r="I14244">
        <v>9</v>
      </c>
    </row>
    <row r="14245" spans="1:9">
      <c r="A14245" t="str">
        <f>T("2018")</f>
        <v>2018</v>
      </c>
      <c r="B14245" t="str">
        <f>T("JURIDICO                                          ")</f>
        <v xml:space="preserve">JURIDICO                                          </v>
      </c>
      <c r="C14245" t="str">
        <f>T("TETUAN              ")</f>
        <v xml:space="preserve">TETUAN              </v>
      </c>
      <c r="D14245" t="str">
        <f>T("CUATRO CAMINOS      ")</f>
        <v xml:space="preserve">CUATRO CAMINOS      </v>
      </c>
      <c r="E14245" t="str">
        <f>T("CA ")</f>
        <v xml:space="preserve">CA </v>
      </c>
      <c r="F14245" t="str">
        <f>T("CAMIONES       ")</f>
        <v xml:space="preserve">CAMIONES       </v>
      </c>
      <c r="G14245" t="str">
        <f>T("De 3.000 a 9.999 KG DE CARGA ÚTIL                 ")</f>
        <v xml:space="preserve">De 3.000 a 9.999 KG DE CARGA ÚTIL                 </v>
      </c>
      <c r="I14245">
        <v>3</v>
      </c>
    </row>
    <row r="14246" spans="1:9">
      <c r="A14246" t="str">
        <f>T("2018")</f>
        <v>2018</v>
      </c>
      <c r="B14246" t="str">
        <f>T("JURIDICO                                          ")</f>
        <v xml:space="preserve">JURIDICO                                          </v>
      </c>
      <c r="C14246" t="str">
        <f>T("TETUAN              ")</f>
        <v xml:space="preserve">TETUAN              </v>
      </c>
      <c r="D14246" t="str">
        <f>T("CUATRO CAMINOS      ")</f>
        <v xml:space="preserve">CUATRO CAMINOS      </v>
      </c>
      <c r="E14246" t="str">
        <f>T("CA ")</f>
        <v xml:space="preserve">CA </v>
      </c>
      <c r="F14246" t="str">
        <f>T("CAMIONES       ")</f>
        <v xml:space="preserve">CAMIONES       </v>
      </c>
      <c r="G14246" t="str">
        <f>T("De 10.000 KG DE CARGA ÚTIL en adelante            ")</f>
        <v xml:space="preserve">De 10.000 KG DE CARGA ÚTIL en adelante            </v>
      </c>
      <c r="I14246">
        <v>5</v>
      </c>
    </row>
    <row r="14247" spans="1:9">
      <c r="A14247" t="str">
        <f>T("2018")</f>
        <v>2018</v>
      </c>
      <c r="B14247" t="str">
        <f>T("JURIDICO                                          ")</f>
        <v xml:space="preserve">JURIDICO                                          </v>
      </c>
      <c r="C14247" t="str">
        <f>T("TETUAN              ")</f>
        <v xml:space="preserve">TETUAN              </v>
      </c>
      <c r="D14247" t="str">
        <f>T("CASTILLEJOS         ")</f>
        <v xml:space="preserve">CASTILLEJOS         </v>
      </c>
      <c r="E14247" t="str">
        <f>T("CA ")</f>
        <v xml:space="preserve">CA </v>
      </c>
      <c r="F14247" t="str">
        <f>T("CAMIONES       ")</f>
        <v xml:space="preserve">CAMIONES       </v>
      </c>
      <c r="G14247" t="str">
        <f>T("De menos de 1.000 KG DE CARGA ÚTIL                ")</f>
        <v xml:space="preserve">De menos de 1.000 KG DE CARGA ÚTIL                </v>
      </c>
      <c r="I14247">
        <v>10</v>
      </c>
    </row>
    <row r="14248" spans="1:9">
      <c r="A14248" t="str">
        <f>T("2018")</f>
        <v>2018</v>
      </c>
      <c r="B14248" t="str">
        <f>T("JURIDICO                                          ")</f>
        <v xml:space="preserve">JURIDICO                                          </v>
      </c>
      <c r="C14248" t="str">
        <f>T("TETUAN              ")</f>
        <v xml:space="preserve">TETUAN              </v>
      </c>
      <c r="D14248" t="str">
        <f>T("CASTILLEJOS         ")</f>
        <v xml:space="preserve">CASTILLEJOS         </v>
      </c>
      <c r="E14248" t="str">
        <f>T("CA ")</f>
        <v xml:space="preserve">CA </v>
      </c>
      <c r="F14248" t="str">
        <f>T("CAMIONES       ")</f>
        <v xml:space="preserve">CAMIONES       </v>
      </c>
      <c r="G14248" t="str">
        <f>T("De 1.000 a 2.999 KG DE CARGA ÚTIL                 ")</f>
        <v xml:space="preserve">De 1.000 a 2.999 KG DE CARGA ÚTIL                 </v>
      </c>
      <c r="I14248">
        <v>3</v>
      </c>
    </row>
    <row r="14249" spans="1:9">
      <c r="A14249" t="str">
        <f>T("2018")</f>
        <v>2018</v>
      </c>
      <c r="B14249" t="str">
        <f>T("JURIDICO                                          ")</f>
        <v xml:space="preserve">JURIDICO                                          </v>
      </c>
      <c r="C14249" t="str">
        <f>T("TETUAN              ")</f>
        <v xml:space="preserve">TETUAN              </v>
      </c>
      <c r="D14249" t="str">
        <f>T("ALMENARA            ")</f>
        <v xml:space="preserve">ALMENARA            </v>
      </c>
      <c r="E14249" t="str">
        <f>T("CA ")</f>
        <v xml:space="preserve">CA </v>
      </c>
      <c r="F14249" t="str">
        <f>T("CAMIONES       ")</f>
        <v xml:space="preserve">CAMIONES       </v>
      </c>
      <c r="G14249" t="str">
        <f>T("De menos de 1.000 KG DE CARGA ÚTIL                ")</f>
        <v xml:space="preserve">De menos de 1.000 KG DE CARGA ÚTIL                </v>
      </c>
      <c r="I14249">
        <v>2</v>
      </c>
    </row>
    <row r="14250" spans="1:9">
      <c r="A14250" t="str">
        <f>T("2018")</f>
        <v>2018</v>
      </c>
      <c r="B14250" t="str">
        <f>T("JURIDICO                                          ")</f>
        <v xml:space="preserve">JURIDICO                                          </v>
      </c>
      <c r="C14250" t="str">
        <f>T("TETUAN              ")</f>
        <v xml:space="preserve">TETUAN              </v>
      </c>
      <c r="D14250" t="str">
        <f>T("ALMENARA            ")</f>
        <v xml:space="preserve">ALMENARA            </v>
      </c>
      <c r="E14250" t="str">
        <f>T("CA ")</f>
        <v xml:space="preserve">CA </v>
      </c>
      <c r="F14250" t="str">
        <f>T("CAMIONES       ")</f>
        <v xml:space="preserve">CAMIONES       </v>
      </c>
      <c r="G14250" t="str">
        <f>T("De 1.000 a 2.999 KG DE CARGA ÚTIL                 ")</f>
        <v xml:space="preserve">De 1.000 a 2.999 KG DE CARGA ÚTIL                 </v>
      </c>
      <c r="I14250">
        <v>3</v>
      </c>
    </row>
    <row r="14251" spans="1:9">
      <c r="A14251" t="str">
        <f>T("2018")</f>
        <v>2018</v>
      </c>
      <c r="B14251" t="str">
        <f>T("JURIDICO                                          ")</f>
        <v xml:space="preserve">JURIDICO                                          </v>
      </c>
      <c r="C14251" t="str">
        <f>T("TETUAN              ")</f>
        <v xml:space="preserve">TETUAN              </v>
      </c>
      <c r="D14251" t="str">
        <f>T("ALMENARA            ")</f>
        <v xml:space="preserve">ALMENARA            </v>
      </c>
      <c r="E14251" t="str">
        <f>T("CA ")</f>
        <v xml:space="preserve">CA </v>
      </c>
      <c r="F14251" t="str">
        <f>T("CAMIONES       ")</f>
        <v xml:space="preserve">CAMIONES       </v>
      </c>
      <c r="G14251" t="str">
        <f>T("De 3.000 a 9.999 KG DE CARGA ÚTIL                 ")</f>
        <v xml:space="preserve">De 3.000 a 9.999 KG DE CARGA ÚTIL                 </v>
      </c>
      <c r="I14251">
        <v>1</v>
      </c>
    </row>
    <row r="14252" spans="1:9">
      <c r="A14252" t="str">
        <f>T("2018")</f>
        <v>2018</v>
      </c>
      <c r="B14252" t="str">
        <f>T("JURIDICO                                          ")</f>
        <v xml:space="preserve">JURIDICO                                          </v>
      </c>
      <c r="C14252" t="str">
        <f>T("TETUAN              ")</f>
        <v xml:space="preserve">TETUAN              </v>
      </c>
      <c r="D14252" t="str">
        <f>T("VALDEACEDERAS       ")</f>
        <v xml:space="preserve">VALDEACEDERAS       </v>
      </c>
      <c r="E14252" t="str">
        <f>T("CA ")</f>
        <v xml:space="preserve">CA </v>
      </c>
      <c r="F14252" t="str">
        <f>T("CAMIONES       ")</f>
        <v xml:space="preserve">CAMIONES       </v>
      </c>
      <c r="G14252" t="str">
        <f>T("De menos de 1.000 KG DE CARGA ÚTIL                ")</f>
        <v xml:space="preserve">De menos de 1.000 KG DE CARGA ÚTIL                </v>
      </c>
      <c r="I14252">
        <v>1</v>
      </c>
    </row>
    <row r="14253" spans="1:9">
      <c r="A14253" t="str">
        <f>T("2018")</f>
        <v>2018</v>
      </c>
      <c r="B14253" t="str">
        <f>T("JURIDICO                                          ")</f>
        <v xml:space="preserve">JURIDICO                                          </v>
      </c>
      <c r="C14253" t="str">
        <f>T("TETUAN              ")</f>
        <v xml:space="preserve">TETUAN              </v>
      </c>
      <c r="D14253" t="str">
        <f>T("VALDEACEDERAS       ")</f>
        <v xml:space="preserve">VALDEACEDERAS       </v>
      </c>
      <c r="E14253" t="str">
        <f>T("CA ")</f>
        <v xml:space="preserve">CA </v>
      </c>
      <c r="F14253" t="str">
        <f>T("CAMIONES       ")</f>
        <v xml:space="preserve">CAMIONES       </v>
      </c>
      <c r="G14253" t="str">
        <f>T("De 1.000 a 2.999 KG DE CARGA ÚTIL                 ")</f>
        <v xml:space="preserve">De 1.000 a 2.999 KG DE CARGA ÚTIL                 </v>
      </c>
      <c r="I14253">
        <v>3</v>
      </c>
    </row>
    <row r="14254" spans="1:9">
      <c r="A14254" t="str">
        <f>T("2018")</f>
        <v>2018</v>
      </c>
      <c r="B14254" t="str">
        <f>T("JURIDICO                                          ")</f>
        <v xml:space="preserve">JURIDICO                                          </v>
      </c>
      <c r="C14254" t="str">
        <f>T("TETUAN              ")</f>
        <v xml:space="preserve">TETUAN              </v>
      </c>
      <c r="D14254" t="str">
        <f>T("VALDEACEDERAS       ")</f>
        <v xml:space="preserve">VALDEACEDERAS       </v>
      </c>
      <c r="E14254" t="str">
        <f>T("CA ")</f>
        <v xml:space="preserve">CA </v>
      </c>
      <c r="F14254" t="str">
        <f>T("CAMIONES       ")</f>
        <v xml:space="preserve">CAMIONES       </v>
      </c>
      <c r="G14254" t="str">
        <f>T("De 3.000 a 9.999 KG DE CARGA ÚTIL                 ")</f>
        <v xml:space="preserve">De 3.000 a 9.999 KG DE CARGA ÚTIL                 </v>
      </c>
      <c r="I14254">
        <v>1</v>
      </c>
    </row>
    <row r="14255" spans="1:9">
      <c r="A14255" t="str">
        <f>T("2018")</f>
        <v>2018</v>
      </c>
      <c r="B14255" t="str">
        <f>T("JURIDICO                                          ")</f>
        <v xml:space="preserve">JURIDICO                                          </v>
      </c>
      <c r="C14255" t="str">
        <f>T("TETUAN              ")</f>
        <v xml:space="preserve">TETUAN              </v>
      </c>
      <c r="D14255" t="str">
        <f>T("BERRUGUETE          ")</f>
        <v xml:space="preserve">BERRUGUETE          </v>
      </c>
      <c r="E14255" t="str">
        <f>T("CA ")</f>
        <v xml:space="preserve">CA </v>
      </c>
      <c r="F14255" t="str">
        <f>T("CAMIONES       ")</f>
        <v xml:space="preserve">CAMIONES       </v>
      </c>
      <c r="G14255" t="str">
        <f>T("De menos de 1.000 KG DE CARGA ÚTIL                ")</f>
        <v xml:space="preserve">De menos de 1.000 KG DE CARGA ÚTIL                </v>
      </c>
      <c r="I14255">
        <v>8</v>
      </c>
    </row>
    <row r="14256" spans="1:9">
      <c r="A14256" t="str">
        <f>T("2018")</f>
        <v>2018</v>
      </c>
      <c r="B14256" t="str">
        <f>T("JURIDICO                                          ")</f>
        <v xml:space="preserve">JURIDICO                                          </v>
      </c>
      <c r="C14256" t="str">
        <f>T("TETUAN              ")</f>
        <v xml:space="preserve">TETUAN              </v>
      </c>
      <c r="D14256" t="str">
        <f>T("BERRUGUETE          ")</f>
        <v xml:space="preserve">BERRUGUETE          </v>
      </c>
      <c r="E14256" t="str">
        <f>T("CA ")</f>
        <v xml:space="preserve">CA </v>
      </c>
      <c r="F14256" t="str">
        <f>T("CAMIONES       ")</f>
        <v xml:space="preserve">CAMIONES       </v>
      </c>
      <c r="G14256" t="str">
        <f>T("De 1.000 a 2.999 KG DE CARGA ÚTIL                 ")</f>
        <v xml:space="preserve">De 1.000 a 2.999 KG DE CARGA ÚTIL                 </v>
      </c>
      <c r="I14256">
        <v>2</v>
      </c>
    </row>
    <row r="14257" spans="1:9">
      <c r="A14257" t="str">
        <f>T("2018")</f>
        <v>2018</v>
      </c>
      <c r="B14257" t="str">
        <f>T("JURIDICO                                          ")</f>
        <v xml:space="preserve">JURIDICO                                          </v>
      </c>
      <c r="C14257" t="str">
        <f>T("TETUAN              ")</f>
        <v xml:space="preserve">TETUAN              </v>
      </c>
      <c r="D14257" t="str">
        <f>T("BERRUGUETE          ")</f>
        <v xml:space="preserve">BERRUGUETE          </v>
      </c>
      <c r="E14257" t="str">
        <f>T("CA ")</f>
        <v xml:space="preserve">CA </v>
      </c>
      <c r="F14257" t="str">
        <f>T("CAMIONES       ")</f>
        <v xml:space="preserve">CAMIONES       </v>
      </c>
      <c r="G14257" t="str">
        <f>T("De 3.000 a 9.999 KG DE CARGA ÚTIL                 ")</f>
        <v xml:space="preserve">De 3.000 a 9.999 KG DE CARGA ÚTIL                 </v>
      </c>
      <c r="I14257">
        <v>2</v>
      </c>
    </row>
    <row r="14258" spans="1:9">
      <c r="A14258" t="str">
        <f>T("2018")</f>
        <v>2018</v>
      </c>
      <c r="B14258" t="str">
        <f>T("FISICO                                            ")</f>
        <v xml:space="preserve">FISICO                                            </v>
      </c>
      <c r="C14258" t="str">
        <f>T("TETUAN              ")</f>
        <v xml:space="preserve">TETUAN              </v>
      </c>
      <c r="D14258" t="str">
        <f>T("BELLAS VISTAS       ")</f>
        <v xml:space="preserve">BELLAS VISTAS       </v>
      </c>
      <c r="E14258" t="str">
        <f>T("CI ")</f>
        <v xml:space="preserve">CI </v>
      </c>
      <c r="F14258" t="str">
        <f>T("CICLOMOTORES   ")</f>
        <v xml:space="preserve">CICLOMOTORES   </v>
      </c>
      <c r="G14258" t="str">
        <f>T("todos                                             ")</f>
        <v xml:space="preserve">todos                                             </v>
      </c>
      <c r="H14258" t="str">
        <f>T("DIESEL                                            ")</f>
        <v xml:space="preserve">DIESEL                                            </v>
      </c>
      <c r="I14258">
        <v>4</v>
      </c>
    </row>
    <row r="14259" spans="1:9">
      <c r="A14259" t="str">
        <f>T("2018")</f>
        <v>2018</v>
      </c>
      <c r="B14259" t="str">
        <f>T("FISICO                                            ")</f>
        <v xml:space="preserve">FISICO                                            </v>
      </c>
      <c r="C14259" t="str">
        <f>T("TETUAN              ")</f>
        <v xml:space="preserve">TETUAN              </v>
      </c>
      <c r="D14259" t="str">
        <f>T("CUATRO CAMINOS      ")</f>
        <v xml:space="preserve">CUATRO CAMINOS      </v>
      </c>
      <c r="E14259" t="str">
        <f>T("CI ")</f>
        <v xml:space="preserve">CI </v>
      </c>
      <c r="F14259" t="str">
        <f>T("CICLOMOTORES   ")</f>
        <v xml:space="preserve">CICLOMOTORES   </v>
      </c>
      <c r="G14259" t="str">
        <f>T("todos                                             ")</f>
        <v xml:space="preserve">todos                                             </v>
      </c>
      <c r="H14259" t="str">
        <f>T("DIESEL                                            ")</f>
        <v xml:space="preserve">DIESEL                                            </v>
      </c>
      <c r="I14259">
        <v>7</v>
      </c>
    </row>
    <row r="14260" spans="1:9">
      <c r="A14260" t="str">
        <f>T("2018")</f>
        <v>2018</v>
      </c>
      <c r="B14260" t="str">
        <f>T("FISICO                                            ")</f>
        <v xml:space="preserve">FISICO                                            </v>
      </c>
      <c r="C14260" t="str">
        <f>T("TETUAN              ")</f>
        <v xml:space="preserve">TETUAN              </v>
      </c>
      <c r="D14260" t="str">
        <f>T("CASTILLEJOS         ")</f>
        <v xml:space="preserve">CASTILLEJOS         </v>
      </c>
      <c r="E14260" t="str">
        <f>T("CI ")</f>
        <v xml:space="preserve">CI </v>
      </c>
      <c r="F14260" t="str">
        <f>T("CICLOMOTORES   ")</f>
        <v xml:space="preserve">CICLOMOTORES   </v>
      </c>
      <c r="G14260" t="str">
        <f>T("todos                                             ")</f>
        <v xml:space="preserve">todos                                             </v>
      </c>
      <c r="H14260" t="str">
        <f>T("DIESEL                                            ")</f>
        <v xml:space="preserve">DIESEL                                            </v>
      </c>
      <c r="I14260">
        <v>1</v>
      </c>
    </row>
    <row r="14261" spans="1:9">
      <c r="A14261" t="str">
        <f>T("2018")</f>
        <v>2018</v>
      </c>
      <c r="B14261" t="str">
        <f>T("FISICO                                            ")</f>
        <v xml:space="preserve">FISICO                                            </v>
      </c>
      <c r="C14261" t="str">
        <f>T("TETUAN              ")</f>
        <v xml:space="preserve">TETUAN              </v>
      </c>
      <c r="D14261" t="str">
        <f>T("ALMENARA            ")</f>
        <v xml:space="preserve">ALMENARA            </v>
      </c>
      <c r="E14261" t="str">
        <f>T("CI ")</f>
        <v xml:space="preserve">CI </v>
      </c>
      <c r="F14261" t="str">
        <f>T("CICLOMOTORES   ")</f>
        <v xml:space="preserve">CICLOMOTORES   </v>
      </c>
      <c r="G14261" t="str">
        <f>T("todos                                             ")</f>
        <v xml:space="preserve">todos                                             </v>
      </c>
      <c r="H14261" t="str">
        <f>T("DIESEL                                            ")</f>
        <v xml:space="preserve">DIESEL                                            </v>
      </c>
      <c r="I14261">
        <v>7</v>
      </c>
    </row>
    <row r="14262" spans="1:9">
      <c r="A14262" t="str">
        <f>T("2018")</f>
        <v>2018</v>
      </c>
      <c r="B14262" t="str">
        <f>T("FISICO                                            ")</f>
        <v xml:space="preserve">FISICO                                            </v>
      </c>
      <c r="C14262" t="str">
        <f>T("TETUAN              ")</f>
        <v xml:space="preserve">TETUAN              </v>
      </c>
      <c r="D14262" t="str">
        <f>T("VALDEACEDERAS       ")</f>
        <v xml:space="preserve">VALDEACEDERAS       </v>
      </c>
      <c r="E14262" t="str">
        <f>T("CI ")</f>
        <v xml:space="preserve">CI </v>
      </c>
      <c r="F14262" t="str">
        <f>T("CICLOMOTORES   ")</f>
        <v xml:space="preserve">CICLOMOTORES   </v>
      </c>
      <c r="G14262" t="str">
        <f>T("todos                                             ")</f>
        <v xml:space="preserve">todos                                             </v>
      </c>
      <c r="H14262" t="str">
        <f>T("DIESEL                                            ")</f>
        <v xml:space="preserve">DIESEL                                            </v>
      </c>
      <c r="I14262">
        <v>3</v>
      </c>
    </row>
    <row r="14263" spans="1:9">
      <c r="A14263" t="str">
        <f>T("2018")</f>
        <v>2018</v>
      </c>
      <c r="B14263" t="str">
        <f>T("FISICO                                            ")</f>
        <v xml:space="preserve">FISICO                                            </v>
      </c>
      <c r="C14263" t="str">
        <f>T("TETUAN              ")</f>
        <v xml:space="preserve">TETUAN              </v>
      </c>
      <c r="D14263" t="str">
        <f>T("BERRUGUETE          ")</f>
        <v xml:space="preserve">BERRUGUETE          </v>
      </c>
      <c r="E14263" t="str">
        <f>T("CI ")</f>
        <v xml:space="preserve">CI </v>
      </c>
      <c r="F14263" t="str">
        <f>T("CICLOMOTORES   ")</f>
        <v xml:space="preserve">CICLOMOTORES   </v>
      </c>
      <c r="G14263" t="str">
        <f>T("todos                                             ")</f>
        <v xml:space="preserve">todos                                             </v>
      </c>
      <c r="H14263" t="str">
        <f>T("DIESEL                                            ")</f>
        <v xml:space="preserve">DIESEL                                            </v>
      </c>
      <c r="I14263">
        <v>3</v>
      </c>
    </row>
    <row r="14264" spans="1:9">
      <c r="A14264" t="str">
        <f>T("2018")</f>
        <v>2018</v>
      </c>
      <c r="B14264" t="str">
        <f>T("JURIDICO                                          ")</f>
        <v xml:space="preserve">JURIDICO                                          </v>
      </c>
      <c r="C14264" t="str">
        <f>T("TETUAN              ")</f>
        <v xml:space="preserve">TETUAN              </v>
      </c>
      <c r="D14264" t="str">
        <f>T("CUATRO CAMINOS      ")</f>
        <v xml:space="preserve">CUATRO CAMINOS      </v>
      </c>
      <c r="E14264" t="str">
        <f>T("CI ")</f>
        <v xml:space="preserve">CI </v>
      </c>
      <c r="F14264" t="str">
        <f>T("CICLOMOTORES   ")</f>
        <v xml:space="preserve">CICLOMOTORES   </v>
      </c>
      <c r="G14264" t="str">
        <f>T("todos                                             ")</f>
        <v xml:space="preserve">todos                                             </v>
      </c>
      <c r="H14264" t="str">
        <f>T("DIESEL                                            ")</f>
        <v xml:space="preserve">DIESEL                                            </v>
      </c>
      <c r="I14264">
        <v>4</v>
      </c>
    </row>
    <row r="14265" spans="1:9">
      <c r="A14265" t="str">
        <f>T("2018")</f>
        <v>2018</v>
      </c>
      <c r="B14265" t="str">
        <f>T("JURIDICO                                          ")</f>
        <v xml:space="preserve">JURIDICO                                          </v>
      </c>
      <c r="C14265" t="str">
        <f>T("TETUAN              ")</f>
        <v xml:space="preserve">TETUAN              </v>
      </c>
      <c r="D14265" t="str">
        <f>T("CASTILLEJOS         ")</f>
        <v xml:space="preserve">CASTILLEJOS         </v>
      </c>
      <c r="E14265" t="str">
        <f>T("CI ")</f>
        <v xml:space="preserve">CI </v>
      </c>
      <c r="F14265" t="str">
        <f>T("CICLOMOTORES   ")</f>
        <v xml:space="preserve">CICLOMOTORES   </v>
      </c>
      <c r="G14265" t="str">
        <f>T("todos                                             ")</f>
        <v xml:space="preserve">todos                                             </v>
      </c>
      <c r="H14265" t="str">
        <f>T("DIESEL                                            ")</f>
        <v xml:space="preserve">DIESEL                                            </v>
      </c>
      <c r="I14265">
        <v>5</v>
      </c>
    </row>
    <row r="14266" spans="1:9">
      <c r="A14266" t="str">
        <f>T("2018")</f>
        <v>2018</v>
      </c>
      <c r="B14266" t="str">
        <f>T("JURIDICO                                          ")</f>
        <v xml:space="preserve">JURIDICO                                          </v>
      </c>
      <c r="C14266" t="str">
        <f>T("TETUAN              ")</f>
        <v xml:space="preserve">TETUAN              </v>
      </c>
      <c r="D14266" t="str">
        <f>T("BERRUGUETE          ")</f>
        <v xml:space="preserve">BERRUGUETE          </v>
      </c>
      <c r="E14266" t="str">
        <f>T("CI ")</f>
        <v xml:space="preserve">CI </v>
      </c>
      <c r="F14266" t="str">
        <f>T("CICLOMOTORES   ")</f>
        <v xml:space="preserve">CICLOMOTORES   </v>
      </c>
      <c r="G14266" t="str">
        <f>T("todos                                             ")</f>
        <v xml:space="preserve">todos                                             </v>
      </c>
      <c r="H14266" t="str">
        <f>T("DIESEL                                            ")</f>
        <v xml:space="preserve">DIESEL                                            </v>
      </c>
      <c r="I14266">
        <v>1</v>
      </c>
    </row>
    <row r="14267" spans="1:9">
      <c r="A14267" t="str">
        <f>T("2018")</f>
        <v>2018</v>
      </c>
      <c r="B14267" t="str">
        <f>T("FISICO                                            ")</f>
        <v xml:space="preserve">FISICO                                            </v>
      </c>
      <c r="C14267" t="str">
        <f>T("TETUAN              ")</f>
        <v xml:space="preserve">TETUAN              </v>
      </c>
      <c r="D14267" t="str">
        <f>T("CUATRO CAMINOS      ")</f>
        <v xml:space="preserve">CUATRO CAMINOS      </v>
      </c>
      <c r="E14267" t="str">
        <f>T("CI ")</f>
        <v xml:space="preserve">CI </v>
      </c>
      <c r="F14267" t="str">
        <f>T("CICLOMOTORES   ")</f>
        <v xml:space="preserve">CICLOMOTORES   </v>
      </c>
      <c r="G14267" t="str">
        <f>T("todos                                             ")</f>
        <v xml:space="preserve">todos                                             </v>
      </c>
      <c r="H14267" t="str">
        <f>T("ELÉCTRICO                                         ")</f>
        <v xml:space="preserve">ELÉCTRICO                                         </v>
      </c>
      <c r="I14267">
        <v>1</v>
      </c>
    </row>
    <row r="14268" spans="1:9">
      <c r="A14268" t="str">
        <f>T("2018")</f>
        <v>2018</v>
      </c>
      <c r="B14268" t="str">
        <f>T("FISICO                                            ")</f>
        <v xml:space="preserve">FISICO                                            </v>
      </c>
      <c r="C14268" t="str">
        <f>T("TETUAN              ")</f>
        <v xml:space="preserve">TETUAN              </v>
      </c>
      <c r="D14268" t="str">
        <f>T("CASTILLEJOS         ")</f>
        <v xml:space="preserve">CASTILLEJOS         </v>
      </c>
      <c r="E14268" t="str">
        <f>T("CI ")</f>
        <v xml:space="preserve">CI </v>
      </c>
      <c r="F14268" t="str">
        <f>T("CICLOMOTORES   ")</f>
        <v xml:space="preserve">CICLOMOTORES   </v>
      </c>
      <c r="G14268" t="str">
        <f>T("todos                                             ")</f>
        <v xml:space="preserve">todos                                             </v>
      </c>
      <c r="H14268" t="str">
        <f>T("ELÉCTRICO                                         ")</f>
        <v xml:space="preserve">ELÉCTRICO                                         </v>
      </c>
      <c r="I14268">
        <v>1</v>
      </c>
    </row>
    <row r="14269" spans="1:9">
      <c r="A14269" t="str">
        <f>T("2018")</f>
        <v>2018</v>
      </c>
      <c r="B14269" t="str">
        <f>T("FISICO                                            ")</f>
        <v xml:space="preserve">FISICO                                            </v>
      </c>
      <c r="C14269" t="str">
        <f>T("TETUAN              ")</f>
        <v xml:space="preserve">TETUAN              </v>
      </c>
      <c r="D14269" t="str">
        <f>T("BERRUGUETE          ")</f>
        <v xml:space="preserve">BERRUGUETE          </v>
      </c>
      <c r="E14269" t="str">
        <f>T("CI ")</f>
        <v xml:space="preserve">CI </v>
      </c>
      <c r="F14269" t="str">
        <f>T("CICLOMOTORES   ")</f>
        <v xml:space="preserve">CICLOMOTORES   </v>
      </c>
      <c r="G14269" t="str">
        <f>T("todos                                             ")</f>
        <v xml:space="preserve">todos                                             </v>
      </c>
      <c r="H14269" t="str">
        <f>T("ELÉCTRICO                                         ")</f>
        <v xml:space="preserve">ELÉCTRICO                                         </v>
      </c>
      <c r="I14269">
        <v>4</v>
      </c>
    </row>
    <row r="14270" spans="1:9">
      <c r="A14270" t="str">
        <f>T("2018")</f>
        <v>2018</v>
      </c>
      <c r="B14270" t="str">
        <f>T("JURIDICO                                          ")</f>
        <v xml:space="preserve">JURIDICO                                          </v>
      </c>
      <c r="C14270" t="str">
        <f>T("TETUAN              ")</f>
        <v xml:space="preserve">TETUAN              </v>
      </c>
      <c r="D14270" t="str">
        <f>T("CUATRO CAMINOS      ")</f>
        <v xml:space="preserve">CUATRO CAMINOS      </v>
      </c>
      <c r="E14270" t="str">
        <f>T("CI ")</f>
        <v xml:space="preserve">CI </v>
      </c>
      <c r="F14270" t="str">
        <f>T("CICLOMOTORES   ")</f>
        <v xml:space="preserve">CICLOMOTORES   </v>
      </c>
      <c r="G14270" t="str">
        <f>T("todos                                             ")</f>
        <v xml:space="preserve">todos                                             </v>
      </c>
      <c r="H14270" t="str">
        <f>T("ELÉCTRICO                                         ")</f>
        <v xml:space="preserve">ELÉCTRICO                                         </v>
      </c>
      <c r="I14270">
        <v>1</v>
      </c>
    </row>
    <row r="14271" spans="1:9">
      <c r="A14271" t="str">
        <f>T("2018")</f>
        <v>2018</v>
      </c>
      <c r="B14271" t="str">
        <f>T("JURIDICO                                          ")</f>
        <v xml:space="preserve">JURIDICO                                          </v>
      </c>
      <c r="C14271" t="str">
        <f>T("TETUAN              ")</f>
        <v xml:space="preserve">TETUAN              </v>
      </c>
      <c r="D14271" t="str">
        <f>T("CASTILLEJOS         ")</f>
        <v xml:space="preserve">CASTILLEJOS         </v>
      </c>
      <c r="E14271" t="str">
        <f>T("CI ")</f>
        <v xml:space="preserve">CI </v>
      </c>
      <c r="F14271" t="str">
        <f>T("CICLOMOTORES   ")</f>
        <v xml:space="preserve">CICLOMOTORES   </v>
      </c>
      <c r="G14271" t="str">
        <f>T("todos                                             ")</f>
        <v xml:space="preserve">todos                                             </v>
      </c>
      <c r="H14271" t="str">
        <f>T("ELÉCTRICO                                         ")</f>
        <v xml:space="preserve">ELÉCTRICO                                         </v>
      </c>
      <c r="I14271">
        <v>1</v>
      </c>
    </row>
    <row r="14272" spans="1:9">
      <c r="A14272" t="str">
        <f>T("2018")</f>
        <v>2018</v>
      </c>
      <c r="B14272" t="str">
        <f>T("Entidad sin personalidad jurídica (art. 35.4 LGT) ")</f>
        <v xml:space="preserve">Entidad sin personalidad jurídica (art. 35.4 LGT) </v>
      </c>
      <c r="C14272" t="str">
        <f>T("TETUAN              ")</f>
        <v xml:space="preserve">TETUAN              </v>
      </c>
      <c r="D14272" t="str">
        <f>T("BELLAS VISTAS       ")</f>
        <v xml:space="preserve">BELLAS VISTAS       </v>
      </c>
      <c r="E14272" t="str">
        <f>T("CI ")</f>
        <v xml:space="preserve">CI </v>
      </c>
      <c r="F14272" t="str">
        <f>T("CICLOMOTORES   ")</f>
        <v xml:space="preserve">CICLOMOTORES   </v>
      </c>
      <c r="G14272" t="str">
        <f>T("todos                                             ")</f>
        <v xml:space="preserve">todos                                             </v>
      </c>
      <c r="H14272" t="str">
        <f>T("GASOLINA                                          ")</f>
        <v xml:space="preserve">GASOLINA                                          </v>
      </c>
      <c r="I14272">
        <v>4</v>
      </c>
    </row>
    <row r="14273" spans="1:9">
      <c r="A14273" t="str">
        <f>T("2018")</f>
        <v>2018</v>
      </c>
      <c r="B14273" t="str">
        <f>T("Entidad sin personalidad jurídica (art. 35.4 LGT) ")</f>
        <v xml:space="preserve">Entidad sin personalidad jurídica (art. 35.4 LGT) </v>
      </c>
      <c r="C14273" t="str">
        <f>T("TETUAN              ")</f>
        <v xml:space="preserve">TETUAN              </v>
      </c>
      <c r="D14273" t="str">
        <f>T("CUATRO CAMINOS      ")</f>
        <v xml:space="preserve">CUATRO CAMINOS      </v>
      </c>
      <c r="E14273" t="str">
        <f>T("CI ")</f>
        <v xml:space="preserve">CI </v>
      </c>
      <c r="F14273" t="str">
        <f>T("CICLOMOTORES   ")</f>
        <v xml:space="preserve">CICLOMOTORES   </v>
      </c>
      <c r="G14273" t="str">
        <f>T("todos                                             ")</f>
        <v xml:space="preserve">todos                                             </v>
      </c>
      <c r="H14273" t="str">
        <f>T("GASOLINA                                          ")</f>
        <v xml:space="preserve">GASOLINA                                          </v>
      </c>
      <c r="I14273">
        <v>7</v>
      </c>
    </row>
    <row r="14274" spans="1:9">
      <c r="A14274" t="str">
        <f>T("2018")</f>
        <v>2018</v>
      </c>
      <c r="B14274" t="str">
        <f>T("Entidad sin personalidad jurídica (art. 35.4 LGT) ")</f>
        <v xml:space="preserve">Entidad sin personalidad jurídica (art. 35.4 LGT) </v>
      </c>
      <c r="C14274" t="str">
        <f>T("TETUAN              ")</f>
        <v xml:space="preserve">TETUAN              </v>
      </c>
      <c r="D14274" t="str">
        <f>T("CASTILLEJOS         ")</f>
        <v xml:space="preserve">CASTILLEJOS         </v>
      </c>
      <c r="E14274" t="str">
        <f>T("CI ")</f>
        <v xml:space="preserve">CI </v>
      </c>
      <c r="F14274" t="str">
        <f>T("CICLOMOTORES   ")</f>
        <v xml:space="preserve">CICLOMOTORES   </v>
      </c>
      <c r="G14274" t="str">
        <f>T("todos                                             ")</f>
        <v xml:space="preserve">todos                                             </v>
      </c>
      <c r="H14274" t="str">
        <f>T("GASOLINA                                          ")</f>
        <v xml:space="preserve">GASOLINA                                          </v>
      </c>
      <c r="I14274">
        <v>3</v>
      </c>
    </row>
    <row r="14275" spans="1:9">
      <c r="A14275" t="str">
        <f>T("2018")</f>
        <v>2018</v>
      </c>
      <c r="B14275" t="str">
        <f>T("Entidad sin personalidad jurídica (art. 35.4 LGT) ")</f>
        <v xml:space="preserve">Entidad sin personalidad jurídica (art. 35.4 LGT) </v>
      </c>
      <c r="C14275" t="str">
        <f>T("TETUAN              ")</f>
        <v xml:space="preserve">TETUAN              </v>
      </c>
      <c r="D14275" t="str">
        <f>T("ALMENARA            ")</f>
        <v xml:space="preserve">ALMENARA            </v>
      </c>
      <c r="E14275" t="str">
        <f>T("CI ")</f>
        <v xml:space="preserve">CI </v>
      </c>
      <c r="F14275" t="str">
        <f>T("CICLOMOTORES   ")</f>
        <v xml:space="preserve">CICLOMOTORES   </v>
      </c>
      <c r="G14275" t="str">
        <f>T("todos                                             ")</f>
        <v xml:space="preserve">todos                                             </v>
      </c>
      <c r="H14275" t="str">
        <f>T("GASOLINA                                          ")</f>
        <v xml:space="preserve">GASOLINA                                          </v>
      </c>
      <c r="I14275">
        <v>4</v>
      </c>
    </row>
    <row r="14276" spans="1:9">
      <c r="A14276" t="str">
        <f>T("2018")</f>
        <v>2018</v>
      </c>
      <c r="B14276" t="str">
        <f>T("Entidad sin personalidad jurídica (art. 35.4 LGT) ")</f>
        <v xml:space="preserve">Entidad sin personalidad jurídica (art. 35.4 LGT) </v>
      </c>
      <c r="C14276" t="str">
        <f>T("TETUAN              ")</f>
        <v xml:space="preserve">TETUAN              </v>
      </c>
      <c r="D14276" t="str">
        <f>T("VALDEACEDERAS       ")</f>
        <v xml:space="preserve">VALDEACEDERAS       </v>
      </c>
      <c r="E14276" t="str">
        <f>T("CI ")</f>
        <v xml:space="preserve">CI </v>
      </c>
      <c r="F14276" t="str">
        <f>T("CICLOMOTORES   ")</f>
        <v xml:space="preserve">CICLOMOTORES   </v>
      </c>
      <c r="G14276" t="str">
        <f>T("todos                                             ")</f>
        <v xml:space="preserve">todos                                             </v>
      </c>
      <c r="H14276" t="str">
        <f>T("GASOLINA                                          ")</f>
        <v xml:space="preserve">GASOLINA                                          </v>
      </c>
      <c r="I14276">
        <v>4</v>
      </c>
    </row>
    <row r="14277" spans="1:9">
      <c r="A14277" t="str">
        <f>T("2018")</f>
        <v>2018</v>
      </c>
      <c r="B14277" t="str">
        <f>T("Entidad sin personalidad jurídica (art. 35.4 LGT) ")</f>
        <v xml:space="preserve">Entidad sin personalidad jurídica (art. 35.4 LGT) </v>
      </c>
      <c r="C14277" t="str">
        <f>T("TETUAN              ")</f>
        <v xml:space="preserve">TETUAN              </v>
      </c>
      <c r="D14277" t="str">
        <f>T("BERRUGUETE          ")</f>
        <v xml:space="preserve">BERRUGUETE          </v>
      </c>
      <c r="E14277" t="str">
        <f>T("CI ")</f>
        <v xml:space="preserve">CI </v>
      </c>
      <c r="F14277" t="str">
        <f>T("CICLOMOTORES   ")</f>
        <v xml:space="preserve">CICLOMOTORES   </v>
      </c>
      <c r="G14277" t="str">
        <f>T("todos                                             ")</f>
        <v xml:space="preserve">todos                                             </v>
      </c>
      <c r="H14277" t="str">
        <f>T("GASOLINA                                          ")</f>
        <v xml:space="preserve">GASOLINA                                          </v>
      </c>
      <c r="I14277">
        <v>5</v>
      </c>
    </row>
    <row r="14278" spans="1:9">
      <c r="A14278" t="str">
        <f>T("2018")</f>
        <v>2018</v>
      </c>
      <c r="B14278" t="str">
        <f>T("FISICO                                            ")</f>
        <v xml:space="preserve">FISICO                                            </v>
      </c>
      <c r="C14278" t="str">
        <f>T("TETUAN              ")</f>
        <v xml:space="preserve">TETUAN              </v>
      </c>
      <c r="D14278" t="str">
        <f>T("SIN BARRIO          ")</f>
        <v xml:space="preserve">SIN BARRIO          </v>
      </c>
      <c r="E14278" t="str">
        <f>T("CI ")</f>
        <v xml:space="preserve">CI </v>
      </c>
      <c r="F14278" t="str">
        <f>T("CICLOMOTORES   ")</f>
        <v xml:space="preserve">CICLOMOTORES   </v>
      </c>
      <c r="G14278" t="str">
        <f>T("todos                                             ")</f>
        <v xml:space="preserve">todos                                             </v>
      </c>
      <c r="H14278" t="str">
        <f>T("GASOLINA                                          ")</f>
        <v xml:space="preserve">GASOLINA                                          </v>
      </c>
      <c r="I14278">
        <v>2</v>
      </c>
    </row>
    <row r="14279" spans="1:9">
      <c r="A14279" t="str">
        <f>T("2018")</f>
        <v>2018</v>
      </c>
      <c r="B14279" t="str">
        <f>T("FISICO                                            ")</f>
        <v xml:space="preserve">FISICO                                            </v>
      </c>
      <c r="C14279" t="str">
        <f>T("TETUAN              ")</f>
        <v xml:space="preserve">TETUAN              </v>
      </c>
      <c r="D14279" t="str">
        <f>T("BELLAS VISTAS       ")</f>
        <v xml:space="preserve">BELLAS VISTAS       </v>
      </c>
      <c r="E14279" t="str">
        <f>T("CI ")</f>
        <v xml:space="preserve">CI </v>
      </c>
      <c r="F14279" t="str">
        <f>T("CICLOMOTORES   ")</f>
        <v xml:space="preserve">CICLOMOTORES   </v>
      </c>
      <c r="G14279" t="str">
        <f>T("todos                                             ")</f>
        <v xml:space="preserve">todos                                             </v>
      </c>
      <c r="H14279" t="str">
        <f>T("GASOLINA                                          ")</f>
        <v xml:space="preserve">GASOLINA                                          </v>
      </c>
      <c r="I14279">
        <v>333</v>
      </c>
    </row>
    <row r="14280" spans="1:9">
      <c r="A14280" t="str">
        <f>T("2018")</f>
        <v>2018</v>
      </c>
      <c r="B14280" t="str">
        <f>T("FISICO                                            ")</f>
        <v xml:space="preserve">FISICO                                            </v>
      </c>
      <c r="C14280" t="str">
        <f>T("TETUAN              ")</f>
        <v xml:space="preserve">TETUAN              </v>
      </c>
      <c r="D14280" t="str">
        <f>T("CUATRO CAMINOS      ")</f>
        <v xml:space="preserve">CUATRO CAMINOS      </v>
      </c>
      <c r="E14280" t="str">
        <f>T("CI ")</f>
        <v xml:space="preserve">CI </v>
      </c>
      <c r="F14280" t="str">
        <f>T("CICLOMOTORES   ")</f>
        <v xml:space="preserve">CICLOMOTORES   </v>
      </c>
      <c r="G14280" t="str">
        <f>T("todos                                             ")</f>
        <v xml:space="preserve">todos                                             </v>
      </c>
      <c r="H14280" t="str">
        <f>T("GASOLINA                                          ")</f>
        <v xml:space="preserve">GASOLINA                                          </v>
      </c>
      <c r="I14280">
        <v>362</v>
      </c>
    </row>
    <row r="14281" spans="1:9">
      <c r="A14281" t="str">
        <f>T("2018")</f>
        <v>2018</v>
      </c>
      <c r="B14281" t="str">
        <f>T("FISICO                                            ")</f>
        <v xml:space="preserve">FISICO                                            </v>
      </c>
      <c r="C14281" t="str">
        <f>T("TETUAN              ")</f>
        <v xml:space="preserve">TETUAN              </v>
      </c>
      <c r="D14281" t="str">
        <f>T("CASTILLEJOS         ")</f>
        <v xml:space="preserve">CASTILLEJOS         </v>
      </c>
      <c r="E14281" t="str">
        <f>T("CI ")</f>
        <v xml:space="preserve">CI </v>
      </c>
      <c r="F14281" t="str">
        <f>T("CICLOMOTORES   ")</f>
        <v xml:space="preserve">CICLOMOTORES   </v>
      </c>
      <c r="G14281" t="str">
        <f>T("todos                                             ")</f>
        <v xml:space="preserve">todos                                             </v>
      </c>
      <c r="H14281" t="str">
        <f>T("GASOLINA                                          ")</f>
        <v xml:space="preserve">GASOLINA                                          </v>
      </c>
      <c r="I14281">
        <v>205</v>
      </c>
    </row>
    <row r="14282" spans="1:9">
      <c r="A14282" t="str">
        <f>T("2018")</f>
        <v>2018</v>
      </c>
      <c r="B14282" t="str">
        <f>T("FISICO                                            ")</f>
        <v xml:space="preserve">FISICO                                            </v>
      </c>
      <c r="C14282" t="str">
        <f>T("TETUAN              ")</f>
        <v xml:space="preserve">TETUAN              </v>
      </c>
      <c r="D14282" t="str">
        <f>T("ALMENARA            ")</f>
        <v xml:space="preserve">ALMENARA            </v>
      </c>
      <c r="E14282" t="str">
        <f>T("CI ")</f>
        <v xml:space="preserve">CI </v>
      </c>
      <c r="F14282" t="str">
        <f>T("CICLOMOTORES   ")</f>
        <v xml:space="preserve">CICLOMOTORES   </v>
      </c>
      <c r="G14282" t="str">
        <f>T("todos                                             ")</f>
        <v xml:space="preserve">todos                                             </v>
      </c>
      <c r="H14282" t="str">
        <f>T("GASOLINA                                          ")</f>
        <v xml:space="preserve">GASOLINA                                          </v>
      </c>
      <c r="I14282">
        <v>256</v>
      </c>
    </row>
    <row r="14283" spans="1:9">
      <c r="A14283" t="str">
        <f>T("2018")</f>
        <v>2018</v>
      </c>
      <c r="B14283" t="str">
        <f>T("FISICO                                            ")</f>
        <v xml:space="preserve">FISICO                                            </v>
      </c>
      <c r="C14283" t="str">
        <f>T("TETUAN              ")</f>
        <v xml:space="preserve">TETUAN              </v>
      </c>
      <c r="D14283" t="str">
        <f>T("VALDEACEDERAS       ")</f>
        <v xml:space="preserve">VALDEACEDERAS       </v>
      </c>
      <c r="E14283" t="str">
        <f>T("CI ")</f>
        <v xml:space="preserve">CI </v>
      </c>
      <c r="F14283" t="str">
        <f>T("CICLOMOTORES   ")</f>
        <v xml:space="preserve">CICLOMOTORES   </v>
      </c>
      <c r="G14283" t="str">
        <f>T("todos                                             ")</f>
        <v xml:space="preserve">todos                                             </v>
      </c>
      <c r="H14283" t="str">
        <f>T("GASOLINA                                          ")</f>
        <v xml:space="preserve">GASOLINA                                          </v>
      </c>
      <c r="I14283">
        <v>358</v>
      </c>
    </row>
    <row r="14284" spans="1:9">
      <c r="A14284" t="str">
        <f>T("2018")</f>
        <v>2018</v>
      </c>
      <c r="B14284" t="str">
        <f>T("FISICO                                            ")</f>
        <v xml:space="preserve">FISICO                                            </v>
      </c>
      <c r="C14284" t="str">
        <f>T("TETUAN              ")</f>
        <v xml:space="preserve">TETUAN              </v>
      </c>
      <c r="D14284" t="str">
        <f>T("BERRUGUETE          ")</f>
        <v xml:space="preserve">BERRUGUETE          </v>
      </c>
      <c r="E14284" t="str">
        <f>T("CI ")</f>
        <v xml:space="preserve">CI </v>
      </c>
      <c r="F14284" t="str">
        <f>T("CICLOMOTORES   ")</f>
        <v xml:space="preserve">CICLOMOTORES   </v>
      </c>
      <c r="G14284" t="str">
        <f>T("todos                                             ")</f>
        <v xml:space="preserve">todos                                             </v>
      </c>
      <c r="H14284" t="str">
        <f>T("GASOLINA                                          ")</f>
        <v xml:space="preserve">GASOLINA                                          </v>
      </c>
      <c r="I14284">
        <v>288</v>
      </c>
    </row>
    <row r="14285" spans="1:9">
      <c r="A14285" t="str">
        <f>T("2018")</f>
        <v>2018</v>
      </c>
      <c r="B14285" t="str">
        <f>T("JURIDICO                                          ")</f>
        <v xml:space="preserve">JURIDICO                                          </v>
      </c>
      <c r="C14285" t="str">
        <f>T("TETUAN              ")</f>
        <v xml:space="preserve">TETUAN              </v>
      </c>
      <c r="D14285" t="str">
        <f>T("BELLAS VISTAS       ")</f>
        <v xml:space="preserve">BELLAS VISTAS       </v>
      </c>
      <c r="E14285" t="str">
        <f>T("CI ")</f>
        <v xml:space="preserve">CI </v>
      </c>
      <c r="F14285" t="str">
        <f>T("CICLOMOTORES   ")</f>
        <v xml:space="preserve">CICLOMOTORES   </v>
      </c>
      <c r="G14285" t="str">
        <f>T("todos                                             ")</f>
        <v xml:space="preserve">todos                                             </v>
      </c>
      <c r="H14285" t="str">
        <f>T("GASOLINA                                          ")</f>
        <v xml:space="preserve">GASOLINA                                          </v>
      </c>
      <c r="I14285">
        <v>29</v>
      </c>
    </row>
    <row r="14286" spans="1:9">
      <c r="A14286" t="str">
        <f>T("2018")</f>
        <v>2018</v>
      </c>
      <c r="B14286" t="str">
        <f>T("JURIDICO                                          ")</f>
        <v xml:space="preserve">JURIDICO                                          </v>
      </c>
      <c r="C14286" t="str">
        <f>T("TETUAN              ")</f>
        <v xml:space="preserve">TETUAN              </v>
      </c>
      <c r="D14286" t="str">
        <f>T("CUATRO CAMINOS      ")</f>
        <v xml:space="preserve">CUATRO CAMINOS      </v>
      </c>
      <c r="E14286" t="str">
        <f>T("CI ")</f>
        <v xml:space="preserve">CI </v>
      </c>
      <c r="F14286" t="str">
        <f>T("CICLOMOTORES   ")</f>
        <v xml:space="preserve">CICLOMOTORES   </v>
      </c>
      <c r="G14286" t="str">
        <f>T("todos                                             ")</f>
        <v xml:space="preserve">todos                                             </v>
      </c>
      <c r="H14286" t="str">
        <f>T("GASOLINA                                          ")</f>
        <v xml:space="preserve">GASOLINA                                          </v>
      </c>
      <c r="I14286">
        <v>50</v>
      </c>
    </row>
    <row r="14287" spans="1:9">
      <c r="A14287" t="str">
        <f>T("2018")</f>
        <v>2018</v>
      </c>
      <c r="B14287" t="str">
        <f>T("JURIDICO                                          ")</f>
        <v xml:space="preserve">JURIDICO                                          </v>
      </c>
      <c r="C14287" t="str">
        <f>T("TETUAN              ")</f>
        <v xml:space="preserve">TETUAN              </v>
      </c>
      <c r="D14287" t="str">
        <f>T("CASTILLEJOS         ")</f>
        <v xml:space="preserve">CASTILLEJOS         </v>
      </c>
      <c r="E14287" t="str">
        <f>T("CI ")</f>
        <v xml:space="preserve">CI </v>
      </c>
      <c r="F14287" t="str">
        <f>T("CICLOMOTORES   ")</f>
        <v xml:space="preserve">CICLOMOTORES   </v>
      </c>
      <c r="G14287" t="str">
        <f>T("todos                                             ")</f>
        <v xml:space="preserve">todos                                             </v>
      </c>
      <c r="H14287" t="str">
        <f>T("GASOLINA                                          ")</f>
        <v xml:space="preserve">GASOLINA                                          </v>
      </c>
      <c r="I14287">
        <v>201</v>
      </c>
    </row>
    <row r="14288" spans="1:9">
      <c r="A14288" t="str">
        <f>T("2018")</f>
        <v>2018</v>
      </c>
      <c r="B14288" t="str">
        <f>T("JURIDICO                                          ")</f>
        <v xml:space="preserve">JURIDICO                                          </v>
      </c>
      <c r="C14288" t="str">
        <f>T("TETUAN              ")</f>
        <v xml:space="preserve">TETUAN              </v>
      </c>
      <c r="D14288" t="str">
        <f>T("ALMENARA            ")</f>
        <v xml:space="preserve">ALMENARA            </v>
      </c>
      <c r="E14288" t="str">
        <f>T("CI ")</f>
        <v xml:space="preserve">CI </v>
      </c>
      <c r="F14288" t="str">
        <f>T("CICLOMOTORES   ")</f>
        <v xml:space="preserve">CICLOMOTORES   </v>
      </c>
      <c r="G14288" t="str">
        <f>T("todos                                             ")</f>
        <v xml:space="preserve">todos                                             </v>
      </c>
      <c r="H14288" t="str">
        <f>T("GASOLINA                                          ")</f>
        <v xml:space="preserve">GASOLINA                                          </v>
      </c>
      <c r="I14288">
        <v>10</v>
      </c>
    </row>
    <row r="14289" spans="1:9">
      <c r="A14289" t="str">
        <f>T("2018")</f>
        <v>2018</v>
      </c>
      <c r="B14289" t="str">
        <f>T("JURIDICO                                          ")</f>
        <v xml:space="preserve">JURIDICO                                          </v>
      </c>
      <c r="C14289" t="str">
        <f>T("TETUAN              ")</f>
        <v xml:space="preserve">TETUAN              </v>
      </c>
      <c r="D14289" t="str">
        <f>T("VALDEACEDERAS       ")</f>
        <v xml:space="preserve">VALDEACEDERAS       </v>
      </c>
      <c r="E14289" t="str">
        <f>T("CI ")</f>
        <v xml:space="preserve">CI </v>
      </c>
      <c r="F14289" t="str">
        <f>T("CICLOMOTORES   ")</f>
        <v xml:space="preserve">CICLOMOTORES   </v>
      </c>
      <c r="G14289" t="str">
        <f>T("todos                                             ")</f>
        <v xml:space="preserve">todos                                             </v>
      </c>
      <c r="H14289" t="str">
        <f>T("GASOLINA                                          ")</f>
        <v xml:space="preserve">GASOLINA                                          </v>
      </c>
      <c r="I14289">
        <v>9</v>
      </c>
    </row>
    <row r="14290" spans="1:9">
      <c r="A14290" t="str">
        <f>T("2018")</f>
        <v>2018</v>
      </c>
      <c r="B14290" t="str">
        <f>T("JURIDICO                                          ")</f>
        <v xml:space="preserve">JURIDICO                                          </v>
      </c>
      <c r="C14290" t="str">
        <f>T("TETUAN              ")</f>
        <v xml:space="preserve">TETUAN              </v>
      </c>
      <c r="D14290" t="str">
        <f>T("BERRUGUETE          ")</f>
        <v xml:space="preserve">BERRUGUETE          </v>
      </c>
      <c r="E14290" t="str">
        <f>T("CI ")</f>
        <v xml:space="preserve">CI </v>
      </c>
      <c r="F14290" t="str">
        <f>T("CICLOMOTORES   ")</f>
        <v xml:space="preserve">CICLOMOTORES   </v>
      </c>
      <c r="G14290" t="str">
        <f>T("todos                                             ")</f>
        <v xml:space="preserve">todos                                             </v>
      </c>
      <c r="H14290" t="str">
        <f>T("GASOLINA                                          ")</f>
        <v xml:space="preserve">GASOLINA                                          </v>
      </c>
      <c r="I14290">
        <v>38</v>
      </c>
    </row>
    <row r="14291" spans="1:9">
      <c r="A14291" t="str">
        <f>T("2018")</f>
        <v>2018</v>
      </c>
      <c r="B14291" t="str">
        <f>T("Entidad sin personalidad jurídica (art. 35.4 LGT) ")</f>
        <v xml:space="preserve">Entidad sin personalidad jurídica (art. 35.4 LGT) </v>
      </c>
      <c r="C14291" t="str">
        <f>T("TETUAN              ")</f>
        <v xml:space="preserve">TETUAN              </v>
      </c>
      <c r="D14291" t="str">
        <f>T("CASTILLEJOS         ")</f>
        <v xml:space="preserve">CASTILLEJOS         </v>
      </c>
      <c r="E14291" t="str">
        <f>T("CI ")</f>
        <v xml:space="preserve">CI </v>
      </c>
      <c r="F14291" t="str">
        <f>T("CICLOMOTORES   ")</f>
        <v xml:space="preserve">CICLOMOTORES   </v>
      </c>
      <c r="G14291" t="str">
        <f>T("todos                                             ")</f>
        <v xml:space="preserve">todos                                             </v>
      </c>
      <c r="I14291">
        <v>1</v>
      </c>
    </row>
    <row r="14292" spans="1:9">
      <c r="A14292" t="str">
        <f>T("2018")</f>
        <v>2018</v>
      </c>
      <c r="B14292" t="str">
        <f>T("Entidad sin personalidad jurídica (art. 35.4 LGT) ")</f>
        <v xml:space="preserve">Entidad sin personalidad jurídica (art. 35.4 LGT) </v>
      </c>
      <c r="C14292" t="str">
        <f>T("TETUAN              ")</f>
        <v xml:space="preserve">TETUAN              </v>
      </c>
      <c r="D14292" t="str">
        <f>T("ALMENARA            ")</f>
        <v xml:space="preserve">ALMENARA            </v>
      </c>
      <c r="E14292" t="str">
        <f>T("CI ")</f>
        <v xml:space="preserve">CI </v>
      </c>
      <c r="F14292" t="str">
        <f>T("CICLOMOTORES   ")</f>
        <v xml:space="preserve">CICLOMOTORES   </v>
      </c>
      <c r="G14292" t="str">
        <f>T("todos                                             ")</f>
        <v xml:space="preserve">todos                                             </v>
      </c>
      <c r="I14292">
        <v>1</v>
      </c>
    </row>
    <row r="14293" spans="1:9">
      <c r="A14293" t="str">
        <f>T("2018")</f>
        <v>2018</v>
      </c>
      <c r="B14293" t="str">
        <f>T("Entidad sin personalidad jurídica (art. 35.4 LGT) ")</f>
        <v xml:space="preserve">Entidad sin personalidad jurídica (art. 35.4 LGT) </v>
      </c>
      <c r="C14293" t="str">
        <f>T("TETUAN              ")</f>
        <v xml:space="preserve">TETUAN              </v>
      </c>
      <c r="D14293" t="str">
        <f>T("VALDEACEDERAS       ")</f>
        <v xml:space="preserve">VALDEACEDERAS       </v>
      </c>
      <c r="E14293" t="str">
        <f>T("CI ")</f>
        <v xml:space="preserve">CI </v>
      </c>
      <c r="F14293" t="str">
        <f>T("CICLOMOTORES   ")</f>
        <v xml:space="preserve">CICLOMOTORES   </v>
      </c>
      <c r="G14293" t="str">
        <f>T("todos                                             ")</f>
        <v xml:space="preserve">todos                                             </v>
      </c>
      <c r="I14293">
        <v>1</v>
      </c>
    </row>
    <row r="14294" spans="1:9">
      <c r="A14294" t="str">
        <f>T("2018")</f>
        <v>2018</v>
      </c>
      <c r="B14294" t="str">
        <f>T("Entidad sin personalidad jurídica (art. 35.4 LGT) ")</f>
        <v xml:space="preserve">Entidad sin personalidad jurídica (art. 35.4 LGT) </v>
      </c>
      <c r="C14294" t="str">
        <f>T("TETUAN              ")</f>
        <v xml:space="preserve">TETUAN              </v>
      </c>
      <c r="D14294" t="str">
        <f>T("BERRUGUETE          ")</f>
        <v xml:space="preserve">BERRUGUETE          </v>
      </c>
      <c r="E14294" t="str">
        <f>T("CI ")</f>
        <v xml:space="preserve">CI </v>
      </c>
      <c r="F14294" t="str">
        <f>T("CICLOMOTORES   ")</f>
        <v xml:space="preserve">CICLOMOTORES   </v>
      </c>
      <c r="G14294" t="str">
        <f>T("todos                                             ")</f>
        <v xml:space="preserve">todos                                             </v>
      </c>
      <c r="I14294">
        <v>1</v>
      </c>
    </row>
    <row r="14295" spans="1:9">
      <c r="A14295" t="str">
        <f>T("2018")</f>
        <v>2018</v>
      </c>
      <c r="B14295" t="str">
        <f>T("FISICO                                            ")</f>
        <v xml:space="preserve">FISICO                                            </v>
      </c>
      <c r="C14295" t="str">
        <f>T("TETUAN              ")</f>
        <v xml:space="preserve">TETUAN              </v>
      </c>
      <c r="D14295" t="str">
        <f>T("SIN BARRIO          ")</f>
        <v xml:space="preserve">SIN BARRIO          </v>
      </c>
      <c r="E14295" t="str">
        <f>T("CI ")</f>
        <v xml:space="preserve">CI </v>
      </c>
      <c r="F14295" t="str">
        <f>T("CICLOMOTORES   ")</f>
        <v xml:space="preserve">CICLOMOTORES   </v>
      </c>
      <c r="G14295" t="str">
        <f>T("todos                                             ")</f>
        <v xml:space="preserve">todos                                             </v>
      </c>
      <c r="I14295">
        <v>1</v>
      </c>
    </row>
    <row r="14296" spans="1:9">
      <c r="A14296" t="str">
        <f>T("2018")</f>
        <v>2018</v>
      </c>
      <c r="B14296" t="str">
        <f>T("FISICO                                            ")</f>
        <v xml:space="preserve">FISICO                                            </v>
      </c>
      <c r="C14296" t="str">
        <f>T("TETUAN              ")</f>
        <v xml:space="preserve">TETUAN              </v>
      </c>
      <c r="D14296" t="str">
        <f>T("BELLAS VISTAS       ")</f>
        <v xml:space="preserve">BELLAS VISTAS       </v>
      </c>
      <c r="E14296" t="str">
        <f>T("CI ")</f>
        <v xml:space="preserve">CI </v>
      </c>
      <c r="F14296" t="str">
        <f>T("CICLOMOTORES   ")</f>
        <v xml:space="preserve">CICLOMOTORES   </v>
      </c>
      <c r="G14296" t="str">
        <f>T("todos                                             ")</f>
        <v xml:space="preserve">todos                                             </v>
      </c>
      <c r="I14296">
        <v>23</v>
      </c>
    </row>
    <row r="14297" spans="1:9">
      <c r="A14297" t="str">
        <f>T("2018")</f>
        <v>2018</v>
      </c>
      <c r="B14297" t="str">
        <f>T("FISICO                                            ")</f>
        <v xml:space="preserve">FISICO                                            </v>
      </c>
      <c r="C14297" t="str">
        <f>T("TETUAN              ")</f>
        <v xml:space="preserve">TETUAN              </v>
      </c>
      <c r="D14297" t="str">
        <f>T("CUATRO CAMINOS      ")</f>
        <v xml:space="preserve">CUATRO CAMINOS      </v>
      </c>
      <c r="E14297" t="str">
        <f>T("CI ")</f>
        <v xml:space="preserve">CI </v>
      </c>
      <c r="F14297" t="str">
        <f>T("CICLOMOTORES   ")</f>
        <v xml:space="preserve">CICLOMOTORES   </v>
      </c>
      <c r="G14297" t="str">
        <f>T("todos                                             ")</f>
        <v xml:space="preserve">todos                                             </v>
      </c>
      <c r="I14297">
        <v>30</v>
      </c>
    </row>
    <row r="14298" spans="1:9">
      <c r="A14298" t="str">
        <f>T("2018")</f>
        <v>2018</v>
      </c>
      <c r="B14298" t="str">
        <f>T("FISICO                                            ")</f>
        <v xml:space="preserve">FISICO                                            </v>
      </c>
      <c r="C14298" t="str">
        <f>T("TETUAN              ")</f>
        <v xml:space="preserve">TETUAN              </v>
      </c>
      <c r="D14298" t="str">
        <f>T("CASTILLEJOS         ")</f>
        <v xml:space="preserve">CASTILLEJOS         </v>
      </c>
      <c r="E14298" t="str">
        <f>T("CI ")</f>
        <v xml:space="preserve">CI </v>
      </c>
      <c r="F14298" t="str">
        <f>T("CICLOMOTORES   ")</f>
        <v xml:space="preserve">CICLOMOTORES   </v>
      </c>
      <c r="G14298" t="str">
        <f>T("todos                                             ")</f>
        <v xml:space="preserve">todos                                             </v>
      </c>
      <c r="I14298">
        <v>17</v>
      </c>
    </row>
    <row r="14299" spans="1:9">
      <c r="A14299" t="str">
        <f>T("2018")</f>
        <v>2018</v>
      </c>
      <c r="B14299" t="str">
        <f>T("FISICO                                            ")</f>
        <v xml:space="preserve">FISICO                                            </v>
      </c>
      <c r="C14299" t="str">
        <f>T("TETUAN              ")</f>
        <v xml:space="preserve">TETUAN              </v>
      </c>
      <c r="D14299" t="str">
        <f>T("ALMENARA            ")</f>
        <v xml:space="preserve">ALMENARA            </v>
      </c>
      <c r="E14299" t="str">
        <f>T("CI ")</f>
        <v xml:space="preserve">CI </v>
      </c>
      <c r="F14299" t="str">
        <f>T("CICLOMOTORES   ")</f>
        <v xml:space="preserve">CICLOMOTORES   </v>
      </c>
      <c r="G14299" t="str">
        <f>T("todos                                             ")</f>
        <v xml:space="preserve">todos                                             </v>
      </c>
      <c r="I14299">
        <v>20</v>
      </c>
    </row>
    <row r="14300" spans="1:9">
      <c r="A14300" t="str">
        <f>T("2018")</f>
        <v>2018</v>
      </c>
      <c r="B14300" t="str">
        <f>T("FISICO                                            ")</f>
        <v xml:space="preserve">FISICO                                            </v>
      </c>
      <c r="C14300" t="str">
        <f>T("TETUAN              ")</f>
        <v xml:space="preserve">TETUAN              </v>
      </c>
      <c r="D14300" t="str">
        <f>T("VALDEACEDERAS       ")</f>
        <v xml:space="preserve">VALDEACEDERAS       </v>
      </c>
      <c r="E14300" t="str">
        <f>T("CI ")</f>
        <v xml:space="preserve">CI </v>
      </c>
      <c r="F14300" t="str">
        <f>T("CICLOMOTORES   ")</f>
        <v xml:space="preserve">CICLOMOTORES   </v>
      </c>
      <c r="G14300" t="str">
        <f>T("todos                                             ")</f>
        <v xml:space="preserve">todos                                             </v>
      </c>
      <c r="I14300">
        <v>26</v>
      </c>
    </row>
    <row r="14301" spans="1:9">
      <c r="A14301" t="str">
        <f>T("2018")</f>
        <v>2018</v>
      </c>
      <c r="B14301" t="str">
        <f>T("FISICO                                            ")</f>
        <v xml:space="preserve">FISICO                                            </v>
      </c>
      <c r="C14301" t="str">
        <f>T("TETUAN              ")</f>
        <v xml:space="preserve">TETUAN              </v>
      </c>
      <c r="D14301" t="str">
        <f>T("BERRUGUETE          ")</f>
        <v xml:space="preserve">BERRUGUETE          </v>
      </c>
      <c r="E14301" t="str">
        <f>T("CI ")</f>
        <v xml:space="preserve">CI </v>
      </c>
      <c r="F14301" t="str">
        <f>T("CICLOMOTORES   ")</f>
        <v xml:space="preserve">CICLOMOTORES   </v>
      </c>
      <c r="G14301" t="str">
        <f>T("todos                                             ")</f>
        <v xml:space="preserve">todos                                             </v>
      </c>
      <c r="I14301">
        <v>18</v>
      </c>
    </row>
    <row r="14302" spans="1:9">
      <c r="A14302" t="str">
        <f>T("2018")</f>
        <v>2018</v>
      </c>
      <c r="B14302" t="str">
        <f>T("JURIDICO                                          ")</f>
        <v xml:space="preserve">JURIDICO                                          </v>
      </c>
      <c r="C14302" t="str">
        <f>T("TETUAN              ")</f>
        <v xml:space="preserve">TETUAN              </v>
      </c>
      <c r="D14302" t="str">
        <f>T("CUATRO CAMINOS      ")</f>
        <v xml:space="preserve">CUATRO CAMINOS      </v>
      </c>
      <c r="E14302" t="str">
        <f>T("CI ")</f>
        <v xml:space="preserve">CI </v>
      </c>
      <c r="F14302" t="str">
        <f>T("CICLOMOTORES   ")</f>
        <v xml:space="preserve">CICLOMOTORES   </v>
      </c>
      <c r="G14302" t="str">
        <f>T("todos                                             ")</f>
        <v xml:space="preserve">todos                                             </v>
      </c>
      <c r="I14302">
        <v>2</v>
      </c>
    </row>
    <row r="14303" spans="1:9">
      <c r="A14303" t="str">
        <f>T("2018")</f>
        <v>2018</v>
      </c>
      <c r="B14303" t="str">
        <f>T("JURIDICO                                          ")</f>
        <v xml:space="preserve">JURIDICO                                          </v>
      </c>
      <c r="C14303" t="str">
        <f>T("TETUAN              ")</f>
        <v xml:space="preserve">TETUAN              </v>
      </c>
      <c r="D14303" t="str">
        <f>T("CASTILLEJOS         ")</f>
        <v xml:space="preserve">CASTILLEJOS         </v>
      </c>
      <c r="E14303" t="str">
        <f>T("CI ")</f>
        <v xml:space="preserve">CI </v>
      </c>
      <c r="F14303" t="str">
        <f>T("CICLOMOTORES   ")</f>
        <v xml:space="preserve">CICLOMOTORES   </v>
      </c>
      <c r="G14303" t="str">
        <f>T("todos                                             ")</f>
        <v xml:space="preserve">todos                                             </v>
      </c>
      <c r="I14303">
        <v>4</v>
      </c>
    </row>
    <row r="14304" spans="1:9">
      <c r="A14304" t="str">
        <f>T("2018")</f>
        <v>2018</v>
      </c>
      <c r="B14304" t="str">
        <f>T("JURIDICO                                          ")</f>
        <v xml:space="preserve">JURIDICO                                          </v>
      </c>
      <c r="C14304" t="str">
        <f>T("TETUAN              ")</f>
        <v xml:space="preserve">TETUAN              </v>
      </c>
      <c r="D14304" t="str">
        <f>T("BERRUGUETE          ")</f>
        <v xml:space="preserve">BERRUGUETE          </v>
      </c>
      <c r="E14304" t="str">
        <f>T("CI ")</f>
        <v xml:space="preserve">CI </v>
      </c>
      <c r="F14304" t="str">
        <f>T("CICLOMOTORES   ")</f>
        <v xml:space="preserve">CICLOMOTORES   </v>
      </c>
      <c r="G14304" t="str">
        <f>T("todos                                             ")</f>
        <v xml:space="preserve">todos                                             </v>
      </c>
      <c r="I14304">
        <v>1</v>
      </c>
    </row>
    <row r="14305" spans="1:9">
      <c r="A14305" t="str">
        <f>T("2018")</f>
        <v>2018</v>
      </c>
      <c r="B14305" t="str">
        <f>T("FISICO                                            ")</f>
        <v xml:space="preserve">FISICO                                            </v>
      </c>
      <c r="C14305" t="str">
        <f>T("TETUAN              ")</f>
        <v xml:space="preserve">TETUAN              </v>
      </c>
      <c r="D14305" t="str">
        <f>T("CASTILLEJOS         ")</f>
        <v xml:space="preserve">CASTILLEJOS         </v>
      </c>
      <c r="E14305" t="str">
        <f>T("MT ")</f>
        <v xml:space="preserve">MT </v>
      </c>
      <c r="F14305" t="str">
        <f>T("MOTOCICLETAS   ")</f>
        <v xml:space="preserve">MOTOCICLETAS   </v>
      </c>
      <c r="G14305" t="str">
        <f>T("De menos de 125,01 CENTIMETROS CUBICOS            ")</f>
        <v xml:space="preserve">De menos de 125,01 CENTIMETROS CUBICOS            </v>
      </c>
      <c r="H14305" t="s">
        <v>2</v>
      </c>
      <c r="I14305">
        <v>1</v>
      </c>
    </row>
    <row r="14306" spans="1:9">
      <c r="A14306" t="str">
        <f>T("2018")</f>
        <v>2018</v>
      </c>
      <c r="B14306" t="str">
        <f>T("FISICO                                            ")</f>
        <v xml:space="preserve">FISICO                                            </v>
      </c>
      <c r="C14306" t="str">
        <f>T("TETUAN              ")</f>
        <v xml:space="preserve">TETUAN              </v>
      </c>
      <c r="D14306" t="str">
        <f>T("BELLAS VISTAS       ")</f>
        <v xml:space="preserve">BELLAS VISTAS       </v>
      </c>
      <c r="E14306" t="str">
        <f>T("MT ")</f>
        <v xml:space="preserve">MT </v>
      </c>
      <c r="F14306" t="str">
        <f>T("MOTOCICLETAS   ")</f>
        <v xml:space="preserve">MOTOCICLETAS   </v>
      </c>
      <c r="G14306" t="str">
        <f>T("De menos de 125,01 CENTIMETROS CUBICOS            ")</f>
        <v xml:space="preserve">De menos de 125,01 CENTIMETROS CUBICOS            </v>
      </c>
      <c r="H14306" t="str">
        <f>T("DIESEL                                            ")</f>
        <v xml:space="preserve">DIESEL                                            </v>
      </c>
      <c r="I14306">
        <v>1</v>
      </c>
    </row>
    <row r="14307" spans="1:9">
      <c r="A14307" t="str">
        <f>T("2018")</f>
        <v>2018</v>
      </c>
      <c r="B14307" t="str">
        <f>T("FISICO                                            ")</f>
        <v xml:space="preserve">FISICO                                            </v>
      </c>
      <c r="C14307" t="str">
        <f>T("TETUAN              ")</f>
        <v xml:space="preserve">TETUAN              </v>
      </c>
      <c r="D14307" t="str">
        <f>T("BELLAS VISTAS       ")</f>
        <v xml:space="preserve">BELLAS VISTAS       </v>
      </c>
      <c r="E14307" t="str">
        <f>T("MT ")</f>
        <v xml:space="preserve">MT </v>
      </c>
      <c r="F14307" t="str">
        <f>T("MOTOCICLETAS   ")</f>
        <v xml:space="preserve">MOTOCICLETAS   </v>
      </c>
      <c r="G14307" t="str">
        <f>T("De 250,01 a 500 CENTIMETROS CUBICOS               ")</f>
        <v xml:space="preserve">De 250,01 a 500 CENTIMETROS CUBICOS               </v>
      </c>
      <c r="H14307" t="str">
        <f>T("DIESEL                                            ")</f>
        <v xml:space="preserve">DIESEL                                            </v>
      </c>
      <c r="I14307">
        <v>1</v>
      </c>
    </row>
    <row r="14308" spans="1:9">
      <c r="A14308" t="str">
        <f>T("2018")</f>
        <v>2018</v>
      </c>
      <c r="B14308" t="str">
        <f>T("FISICO                                            ")</f>
        <v xml:space="preserve">FISICO                                            </v>
      </c>
      <c r="C14308" t="str">
        <f>T("TETUAN              ")</f>
        <v xml:space="preserve">TETUAN              </v>
      </c>
      <c r="D14308" t="str">
        <f>T("VALDEACEDERAS       ")</f>
        <v xml:space="preserve">VALDEACEDERAS       </v>
      </c>
      <c r="E14308" t="str">
        <f>T("MT ")</f>
        <v xml:space="preserve">MT </v>
      </c>
      <c r="F14308" t="str">
        <f>T("MOTOCICLETAS   ")</f>
        <v xml:space="preserve">MOTOCICLETAS   </v>
      </c>
      <c r="G14308" t="str">
        <f>T("De menos de 125,01 CENTIMETROS CUBICOS            ")</f>
        <v xml:space="preserve">De menos de 125,01 CENTIMETROS CUBICOS            </v>
      </c>
      <c r="H14308" t="str">
        <f>T("DIESEL                                            ")</f>
        <v xml:space="preserve">DIESEL                                            </v>
      </c>
      <c r="I14308">
        <v>1</v>
      </c>
    </row>
    <row r="14309" spans="1:9">
      <c r="A14309" t="str">
        <f>T("2018")</f>
        <v>2018</v>
      </c>
      <c r="B14309" t="str">
        <f>T("JURIDICO                                          ")</f>
        <v xml:space="preserve">JURIDICO                                          </v>
      </c>
      <c r="C14309" t="str">
        <f>T("TETUAN              ")</f>
        <v xml:space="preserve">TETUAN              </v>
      </c>
      <c r="D14309" t="str">
        <f>T("VALDEACEDERAS       ")</f>
        <v xml:space="preserve">VALDEACEDERAS       </v>
      </c>
      <c r="E14309" t="str">
        <f>T("MT ")</f>
        <v xml:space="preserve">MT </v>
      </c>
      <c r="F14309" t="str">
        <f>T("MOTOCICLETAS   ")</f>
        <v xml:space="preserve">MOTOCICLETAS   </v>
      </c>
      <c r="G14309" t="str">
        <f>T("De 500,01 a 1.000 CENTIMETROS CUBICOS             ")</f>
        <v xml:space="preserve">De 500,01 a 1.000 CENTIMETROS CUBICOS             </v>
      </c>
      <c r="H14309" t="str">
        <f>T("DIESEL                                            ")</f>
        <v xml:space="preserve">DIESEL                                            </v>
      </c>
      <c r="I14309">
        <v>4</v>
      </c>
    </row>
    <row r="14310" spans="1:9">
      <c r="A14310" t="str">
        <f>T("2018")</f>
        <v>2018</v>
      </c>
      <c r="B14310" t="str">
        <f>T("FISICO                                            ")</f>
        <v xml:space="preserve">FISICO                                            </v>
      </c>
      <c r="C14310" t="str">
        <f>T("TETUAN              ")</f>
        <v xml:space="preserve">TETUAN              </v>
      </c>
      <c r="D14310" t="str">
        <f>T("BELLAS VISTAS       ")</f>
        <v xml:space="preserve">BELLAS VISTAS       </v>
      </c>
      <c r="E14310" t="str">
        <f>T("MT ")</f>
        <v xml:space="preserve">MT </v>
      </c>
      <c r="F14310" t="str">
        <f>T("MOTOCICLETAS   ")</f>
        <v xml:space="preserve">MOTOCICLETAS   </v>
      </c>
      <c r="G14310" t="str">
        <f>T("De menos de 125,01 CENTIMETROS CUBICOS            ")</f>
        <v xml:space="preserve">De menos de 125,01 CENTIMETROS CUBICOS            </v>
      </c>
      <c r="H14310" t="str">
        <f>T("ELÉCTRICO                                         ")</f>
        <v xml:space="preserve">ELÉCTRICO                                         </v>
      </c>
      <c r="I14310">
        <v>4</v>
      </c>
    </row>
    <row r="14311" spans="1:9">
      <c r="A14311" t="str">
        <f>T("2018")</f>
        <v>2018</v>
      </c>
      <c r="B14311" t="str">
        <f>T("FISICO                                            ")</f>
        <v xml:space="preserve">FISICO                                            </v>
      </c>
      <c r="C14311" t="str">
        <f>T("TETUAN              ")</f>
        <v xml:space="preserve">TETUAN              </v>
      </c>
      <c r="D14311" t="str">
        <f>T("CUATRO CAMINOS      ")</f>
        <v xml:space="preserve">CUATRO CAMINOS      </v>
      </c>
      <c r="E14311" t="str">
        <f>T("MT ")</f>
        <v xml:space="preserve">MT </v>
      </c>
      <c r="F14311" t="str">
        <f>T("MOTOCICLETAS   ")</f>
        <v xml:space="preserve">MOTOCICLETAS   </v>
      </c>
      <c r="G14311" t="str">
        <f>T("De menos de 125,01 CENTIMETROS CUBICOS            ")</f>
        <v xml:space="preserve">De menos de 125,01 CENTIMETROS CUBICOS            </v>
      </c>
      <c r="H14311" t="str">
        <f>T("ELÉCTRICO                                         ")</f>
        <v xml:space="preserve">ELÉCTRICO                                         </v>
      </c>
      <c r="I14311">
        <v>1</v>
      </c>
    </row>
    <row r="14312" spans="1:9">
      <c r="A14312" t="str">
        <f>T("2018")</f>
        <v>2018</v>
      </c>
      <c r="B14312" t="str">
        <f>T("FISICO                                            ")</f>
        <v xml:space="preserve">FISICO                                            </v>
      </c>
      <c r="C14312" t="str">
        <f>T("TETUAN              ")</f>
        <v xml:space="preserve">TETUAN              </v>
      </c>
      <c r="D14312" t="str">
        <f>T("CASTILLEJOS         ")</f>
        <v xml:space="preserve">CASTILLEJOS         </v>
      </c>
      <c r="E14312" t="str">
        <f>T("MT ")</f>
        <v xml:space="preserve">MT </v>
      </c>
      <c r="F14312" t="str">
        <f>T("MOTOCICLETAS   ")</f>
        <v xml:space="preserve">MOTOCICLETAS   </v>
      </c>
      <c r="G14312" t="str">
        <f>T("De menos de 125,01 CENTIMETROS CUBICOS            ")</f>
        <v xml:space="preserve">De menos de 125,01 CENTIMETROS CUBICOS            </v>
      </c>
      <c r="H14312" t="str">
        <f>T("ELÉCTRICO                                         ")</f>
        <v xml:space="preserve">ELÉCTRICO                                         </v>
      </c>
      <c r="I14312">
        <v>2</v>
      </c>
    </row>
    <row r="14313" spans="1:9">
      <c r="A14313" t="str">
        <f>T("2018")</f>
        <v>2018</v>
      </c>
      <c r="B14313" t="str">
        <f>T("FISICO                                            ")</f>
        <v xml:space="preserve">FISICO                                            </v>
      </c>
      <c r="C14313" t="str">
        <f>T("TETUAN              ")</f>
        <v xml:space="preserve">TETUAN              </v>
      </c>
      <c r="D14313" t="str">
        <f>T("ALMENARA            ")</f>
        <v xml:space="preserve">ALMENARA            </v>
      </c>
      <c r="E14313" t="str">
        <f>T("MT ")</f>
        <v xml:space="preserve">MT </v>
      </c>
      <c r="F14313" t="str">
        <f>T("MOTOCICLETAS   ")</f>
        <v xml:space="preserve">MOTOCICLETAS   </v>
      </c>
      <c r="G14313" t="str">
        <f>T("De menos de 125,01 CENTIMETROS CUBICOS            ")</f>
        <v xml:space="preserve">De menos de 125,01 CENTIMETROS CUBICOS            </v>
      </c>
      <c r="H14313" t="str">
        <f>T("ELÉCTRICO                                         ")</f>
        <v xml:space="preserve">ELÉCTRICO                                         </v>
      </c>
      <c r="I14313">
        <v>2</v>
      </c>
    </row>
    <row r="14314" spans="1:9">
      <c r="A14314" t="str">
        <f>T("2018")</f>
        <v>2018</v>
      </c>
      <c r="B14314" t="str">
        <f>T("FISICO                                            ")</f>
        <v xml:space="preserve">FISICO                                            </v>
      </c>
      <c r="C14314" t="str">
        <f>T("TETUAN              ")</f>
        <v xml:space="preserve">TETUAN              </v>
      </c>
      <c r="D14314" t="str">
        <f>T("VALDEACEDERAS       ")</f>
        <v xml:space="preserve">VALDEACEDERAS       </v>
      </c>
      <c r="E14314" t="str">
        <f>T("MT ")</f>
        <v xml:space="preserve">MT </v>
      </c>
      <c r="F14314" t="str">
        <f>T("MOTOCICLETAS   ")</f>
        <v xml:space="preserve">MOTOCICLETAS   </v>
      </c>
      <c r="G14314" t="str">
        <f>T("De menos de 125,01 CENTIMETROS CUBICOS            ")</f>
        <v xml:space="preserve">De menos de 125,01 CENTIMETROS CUBICOS            </v>
      </c>
      <c r="H14314" t="str">
        <f>T("ELÉCTRICO                                         ")</f>
        <v xml:space="preserve">ELÉCTRICO                                         </v>
      </c>
      <c r="I14314">
        <v>1</v>
      </c>
    </row>
    <row r="14315" spans="1:9">
      <c r="A14315" t="str">
        <f>T("2018")</f>
        <v>2018</v>
      </c>
      <c r="B14315" t="str">
        <f>T("FISICO                                            ")</f>
        <v xml:space="preserve">FISICO                                            </v>
      </c>
      <c r="C14315" t="str">
        <f>T("TETUAN              ")</f>
        <v xml:space="preserve">TETUAN              </v>
      </c>
      <c r="D14315" t="str">
        <f>T("BERRUGUETE          ")</f>
        <v xml:space="preserve">BERRUGUETE          </v>
      </c>
      <c r="E14315" t="str">
        <f>T("MT ")</f>
        <v xml:space="preserve">MT </v>
      </c>
      <c r="F14315" t="str">
        <f>T("MOTOCICLETAS   ")</f>
        <v xml:space="preserve">MOTOCICLETAS   </v>
      </c>
      <c r="G14315" t="str">
        <f>T("De menos de 125,01 CENTIMETROS CUBICOS            ")</f>
        <v xml:space="preserve">De menos de 125,01 CENTIMETROS CUBICOS            </v>
      </c>
      <c r="H14315" t="str">
        <f>T("ELÉCTRICO                                         ")</f>
        <v xml:space="preserve">ELÉCTRICO                                         </v>
      </c>
      <c r="I14315">
        <v>1</v>
      </c>
    </row>
    <row r="14316" spans="1:9">
      <c r="A14316" t="str">
        <f>T("2018")</f>
        <v>2018</v>
      </c>
      <c r="B14316" t="str">
        <f>T("JURIDICO                                          ")</f>
        <v xml:space="preserve">JURIDICO                                          </v>
      </c>
      <c r="C14316" t="str">
        <f>T("TETUAN              ")</f>
        <v xml:space="preserve">TETUAN              </v>
      </c>
      <c r="D14316" t="str">
        <f>T("BELLAS VISTAS       ")</f>
        <v xml:space="preserve">BELLAS VISTAS       </v>
      </c>
      <c r="E14316" t="str">
        <f>T("MT ")</f>
        <v xml:space="preserve">MT </v>
      </c>
      <c r="F14316" t="str">
        <f>T("MOTOCICLETAS   ")</f>
        <v xml:space="preserve">MOTOCICLETAS   </v>
      </c>
      <c r="G14316" t="str">
        <f>T("De menos de 125,01 CENTIMETROS CUBICOS            ")</f>
        <v xml:space="preserve">De menos de 125,01 CENTIMETROS CUBICOS            </v>
      </c>
      <c r="H14316" t="str">
        <f>T("ELÉCTRICO                                         ")</f>
        <v xml:space="preserve">ELÉCTRICO                                         </v>
      </c>
      <c r="I14316">
        <v>1</v>
      </c>
    </row>
    <row r="14317" spans="1:9">
      <c r="A14317" t="str">
        <f>T("2018")</f>
        <v>2018</v>
      </c>
      <c r="B14317" t="str">
        <f>T("JURIDICO                                          ")</f>
        <v xml:space="preserve">JURIDICO                                          </v>
      </c>
      <c r="C14317" t="str">
        <f>T("TETUAN              ")</f>
        <v xml:space="preserve">TETUAN              </v>
      </c>
      <c r="D14317" t="str">
        <f>T("CUATRO CAMINOS      ")</f>
        <v xml:space="preserve">CUATRO CAMINOS      </v>
      </c>
      <c r="E14317" t="str">
        <f>T("MT ")</f>
        <v xml:space="preserve">MT </v>
      </c>
      <c r="F14317" t="str">
        <f>T("MOTOCICLETAS   ")</f>
        <v xml:space="preserve">MOTOCICLETAS   </v>
      </c>
      <c r="G14317" t="str">
        <f>T("De menos de 125,01 CENTIMETROS CUBICOS            ")</f>
        <v xml:space="preserve">De menos de 125,01 CENTIMETROS CUBICOS            </v>
      </c>
      <c r="H14317" t="str">
        <f>T("ELÉCTRICO                                         ")</f>
        <v xml:space="preserve">ELÉCTRICO                                         </v>
      </c>
      <c r="I14317">
        <v>14</v>
      </c>
    </row>
    <row r="14318" spans="1:9">
      <c r="A14318" t="str">
        <f>T("2018")</f>
        <v>2018</v>
      </c>
      <c r="B14318" t="str">
        <f>T("JURIDICO                                          ")</f>
        <v xml:space="preserve">JURIDICO                                          </v>
      </c>
      <c r="C14318" t="str">
        <f>T("TETUAN              ")</f>
        <v xml:space="preserve">TETUAN              </v>
      </c>
      <c r="D14318" t="str">
        <f>T("CASTILLEJOS         ")</f>
        <v xml:space="preserve">CASTILLEJOS         </v>
      </c>
      <c r="E14318" t="str">
        <f>T("MT ")</f>
        <v xml:space="preserve">MT </v>
      </c>
      <c r="F14318" t="str">
        <f>T("MOTOCICLETAS   ")</f>
        <v xml:space="preserve">MOTOCICLETAS   </v>
      </c>
      <c r="G14318" t="str">
        <f>T("De menos de 125,01 CENTIMETROS CUBICOS            ")</f>
        <v xml:space="preserve">De menos de 125,01 CENTIMETROS CUBICOS            </v>
      </c>
      <c r="H14318" t="str">
        <f>T("ELÉCTRICO                                         ")</f>
        <v xml:space="preserve">ELÉCTRICO                                         </v>
      </c>
      <c r="I14318">
        <v>2</v>
      </c>
    </row>
    <row r="14319" spans="1:9">
      <c r="A14319" t="str">
        <f>T("2018")</f>
        <v>2018</v>
      </c>
      <c r="B14319" t="str">
        <f>T("JURIDICO                                          ")</f>
        <v xml:space="preserve">JURIDICO                                          </v>
      </c>
      <c r="C14319" t="str">
        <f>T("TETUAN              ")</f>
        <v xml:space="preserve">TETUAN              </v>
      </c>
      <c r="D14319" t="str">
        <f>T("VALDEACEDERAS       ")</f>
        <v xml:space="preserve">VALDEACEDERAS       </v>
      </c>
      <c r="E14319" t="str">
        <f>T("MT ")</f>
        <v xml:space="preserve">MT </v>
      </c>
      <c r="F14319" t="str">
        <f>T("MOTOCICLETAS   ")</f>
        <v xml:space="preserve">MOTOCICLETAS   </v>
      </c>
      <c r="G14319" t="str">
        <f>T("De menos de 125,01 CENTIMETROS CUBICOS            ")</f>
        <v xml:space="preserve">De menos de 125,01 CENTIMETROS CUBICOS            </v>
      </c>
      <c r="H14319" t="str">
        <f>T("ELÉCTRICO                                         ")</f>
        <v xml:space="preserve">ELÉCTRICO                                         </v>
      </c>
      <c r="I14319">
        <v>1</v>
      </c>
    </row>
    <row r="14320" spans="1:9">
      <c r="A14320" t="str">
        <f>T("2018")</f>
        <v>2018</v>
      </c>
      <c r="B14320" t="str">
        <f>T("Entidad sin personalidad jurídica (art. 35.4 LGT) ")</f>
        <v xml:space="preserve">Entidad sin personalidad jurídica (art. 35.4 LGT) </v>
      </c>
      <c r="C14320" t="str">
        <f>T("TETUAN              ")</f>
        <v xml:space="preserve">TETUAN              </v>
      </c>
      <c r="D14320" t="str">
        <f>T("BELLAS VISTAS       ")</f>
        <v xml:space="preserve">BELLAS VISTAS       </v>
      </c>
      <c r="E14320" t="str">
        <f>T("MT ")</f>
        <v xml:space="preserve">MT </v>
      </c>
      <c r="F14320" t="str">
        <f>T("MOTOCICLETAS   ")</f>
        <v xml:space="preserve">MOTOCICLETAS   </v>
      </c>
      <c r="G14320" t="str">
        <f>T("De menos de 125,01 CENTIMETROS CUBICOS            ")</f>
        <v xml:space="preserve">De menos de 125,01 CENTIMETROS CUBICOS            </v>
      </c>
      <c r="H14320" t="str">
        <f>T("GASOLINA                                          ")</f>
        <v xml:space="preserve">GASOLINA                                          </v>
      </c>
      <c r="I14320">
        <v>8</v>
      </c>
    </row>
    <row r="14321" spans="1:9">
      <c r="A14321" t="str">
        <f>T("2018")</f>
        <v>2018</v>
      </c>
      <c r="B14321" t="str">
        <f>T("Entidad sin personalidad jurídica (art. 35.4 LGT) ")</f>
        <v xml:space="preserve">Entidad sin personalidad jurídica (art. 35.4 LGT) </v>
      </c>
      <c r="C14321" t="str">
        <f>T("TETUAN              ")</f>
        <v xml:space="preserve">TETUAN              </v>
      </c>
      <c r="D14321" t="str">
        <f>T("BELLAS VISTAS       ")</f>
        <v xml:space="preserve">BELLAS VISTAS       </v>
      </c>
      <c r="E14321" t="str">
        <f>T("MT ")</f>
        <v xml:space="preserve">MT </v>
      </c>
      <c r="F14321" t="str">
        <f>T("MOTOCICLETAS   ")</f>
        <v xml:space="preserve">MOTOCICLETAS   </v>
      </c>
      <c r="G14321" t="str">
        <f>T("De 125,01 a 250 CENTIMETROS CUBICOS               ")</f>
        <v xml:space="preserve">De 125,01 a 250 CENTIMETROS CUBICOS               </v>
      </c>
      <c r="H14321" t="str">
        <f>T("GASOLINA                                          ")</f>
        <v xml:space="preserve">GASOLINA                                          </v>
      </c>
      <c r="I14321">
        <v>6</v>
      </c>
    </row>
    <row r="14322" spans="1:9">
      <c r="A14322" t="str">
        <f>T("2018")</f>
        <v>2018</v>
      </c>
      <c r="B14322" t="str">
        <f>T("Entidad sin personalidad jurídica (art. 35.4 LGT) ")</f>
        <v xml:space="preserve">Entidad sin personalidad jurídica (art. 35.4 LGT) </v>
      </c>
      <c r="C14322" t="str">
        <f>T("TETUAN              ")</f>
        <v xml:space="preserve">TETUAN              </v>
      </c>
      <c r="D14322" t="str">
        <f>T("BELLAS VISTAS       ")</f>
        <v xml:space="preserve">BELLAS VISTAS       </v>
      </c>
      <c r="E14322" t="str">
        <f>T("MT ")</f>
        <v xml:space="preserve">MT </v>
      </c>
      <c r="F14322" t="str">
        <f>T("MOTOCICLETAS   ")</f>
        <v xml:space="preserve">MOTOCICLETAS   </v>
      </c>
      <c r="G14322" t="str">
        <f>T("De 250,01 a 500 CENTIMETROS CUBICOS               ")</f>
        <v xml:space="preserve">De 250,01 a 500 CENTIMETROS CUBICOS               </v>
      </c>
      <c r="H14322" t="str">
        <f>T("GASOLINA                                          ")</f>
        <v xml:space="preserve">GASOLINA                                          </v>
      </c>
      <c r="I14322">
        <v>3</v>
      </c>
    </row>
    <row r="14323" spans="1:9">
      <c r="A14323" t="str">
        <f>T("2018")</f>
        <v>2018</v>
      </c>
      <c r="B14323" t="str">
        <f>T("Entidad sin personalidad jurídica (art. 35.4 LGT) ")</f>
        <v xml:space="preserve">Entidad sin personalidad jurídica (art. 35.4 LGT) </v>
      </c>
      <c r="C14323" t="str">
        <f>T("TETUAN              ")</f>
        <v xml:space="preserve">TETUAN              </v>
      </c>
      <c r="D14323" t="str">
        <f>T("CUATRO CAMINOS      ")</f>
        <v xml:space="preserve">CUATRO CAMINOS      </v>
      </c>
      <c r="E14323" t="str">
        <f>T("MT ")</f>
        <v xml:space="preserve">MT </v>
      </c>
      <c r="F14323" t="str">
        <f>T("MOTOCICLETAS   ")</f>
        <v xml:space="preserve">MOTOCICLETAS   </v>
      </c>
      <c r="G14323" t="str">
        <f>T("De menos de 125,01 CENTIMETROS CUBICOS            ")</f>
        <v xml:space="preserve">De menos de 125,01 CENTIMETROS CUBICOS            </v>
      </c>
      <c r="H14323" t="str">
        <f>T("GASOLINA                                          ")</f>
        <v xml:space="preserve">GASOLINA                                          </v>
      </c>
      <c r="I14323">
        <v>10</v>
      </c>
    </row>
    <row r="14324" spans="1:9">
      <c r="A14324" t="str">
        <f>T("2018")</f>
        <v>2018</v>
      </c>
      <c r="B14324" t="str">
        <f>T("Entidad sin personalidad jurídica (art. 35.4 LGT) ")</f>
        <v xml:space="preserve">Entidad sin personalidad jurídica (art. 35.4 LGT) </v>
      </c>
      <c r="C14324" t="str">
        <f>T("TETUAN              ")</f>
        <v xml:space="preserve">TETUAN              </v>
      </c>
      <c r="D14324" t="str">
        <f>T("CUATRO CAMINOS      ")</f>
        <v xml:space="preserve">CUATRO CAMINOS      </v>
      </c>
      <c r="E14324" t="str">
        <f>T("MT ")</f>
        <v xml:space="preserve">MT </v>
      </c>
      <c r="F14324" t="str">
        <f>T("MOTOCICLETAS   ")</f>
        <v xml:space="preserve">MOTOCICLETAS   </v>
      </c>
      <c r="G14324" t="str">
        <f>T("De 125,01 a 250 CENTIMETROS CUBICOS               ")</f>
        <v xml:space="preserve">De 125,01 a 250 CENTIMETROS CUBICOS               </v>
      </c>
      <c r="H14324" t="str">
        <f>T("GASOLINA                                          ")</f>
        <v xml:space="preserve">GASOLINA                                          </v>
      </c>
      <c r="I14324">
        <v>5</v>
      </c>
    </row>
    <row r="14325" spans="1:9">
      <c r="A14325" t="str">
        <f>T("2018")</f>
        <v>2018</v>
      </c>
      <c r="B14325" t="str">
        <f>T("Entidad sin personalidad jurídica (art. 35.4 LGT) ")</f>
        <v xml:space="preserve">Entidad sin personalidad jurídica (art. 35.4 LGT) </v>
      </c>
      <c r="C14325" t="str">
        <f>T("TETUAN              ")</f>
        <v xml:space="preserve">TETUAN              </v>
      </c>
      <c r="D14325" t="str">
        <f>T("CUATRO CAMINOS      ")</f>
        <v xml:space="preserve">CUATRO CAMINOS      </v>
      </c>
      <c r="E14325" t="str">
        <f>T("MT ")</f>
        <v xml:space="preserve">MT </v>
      </c>
      <c r="F14325" t="str">
        <f>T("MOTOCICLETAS   ")</f>
        <v xml:space="preserve">MOTOCICLETAS   </v>
      </c>
      <c r="G14325" t="str">
        <f>T("De 250,01 a 500 CENTIMETROS CUBICOS               ")</f>
        <v xml:space="preserve">De 250,01 a 500 CENTIMETROS CUBICOS               </v>
      </c>
      <c r="H14325" t="str">
        <f>T("GASOLINA                                          ")</f>
        <v xml:space="preserve">GASOLINA                                          </v>
      </c>
      <c r="I14325">
        <v>1</v>
      </c>
    </row>
    <row r="14326" spans="1:9">
      <c r="A14326" t="str">
        <f>T("2018")</f>
        <v>2018</v>
      </c>
      <c r="B14326" t="str">
        <f>T("Entidad sin personalidad jurídica (art. 35.4 LGT) ")</f>
        <v xml:space="preserve">Entidad sin personalidad jurídica (art. 35.4 LGT) </v>
      </c>
      <c r="C14326" t="str">
        <f>T("TETUAN              ")</f>
        <v xml:space="preserve">TETUAN              </v>
      </c>
      <c r="D14326" t="str">
        <f>T("CUATRO CAMINOS      ")</f>
        <v xml:space="preserve">CUATRO CAMINOS      </v>
      </c>
      <c r="E14326" t="str">
        <f>T("MT ")</f>
        <v xml:space="preserve">MT </v>
      </c>
      <c r="F14326" t="str">
        <f>T("MOTOCICLETAS   ")</f>
        <v xml:space="preserve">MOTOCICLETAS   </v>
      </c>
      <c r="G14326" t="str">
        <f>T("De 500,01 a 1.000 CENTIMETROS CUBICOS             ")</f>
        <v xml:space="preserve">De 500,01 a 1.000 CENTIMETROS CUBICOS             </v>
      </c>
      <c r="H14326" t="str">
        <f>T("GASOLINA                                          ")</f>
        <v xml:space="preserve">GASOLINA                                          </v>
      </c>
      <c r="I14326">
        <v>4</v>
      </c>
    </row>
    <row r="14327" spans="1:9">
      <c r="A14327" t="str">
        <f>T("2018")</f>
        <v>2018</v>
      </c>
      <c r="B14327" t="str">
        <f>T("Entidad sin personalidad jurídica (art. 35.4 LGT) ")</f>
        <v xml:space="preserve">Entidad sin personalidad jurídica (art. 35.4 LGT) </v>
      </c>
      <c r="C14327" t="str">
        <f>T("TETUAN              ")</f>
        <v xml:space="preserve">TETUAN              </v>
      </c>
      <c r="D14327" t="str">
        <f>T("CASTILLEJOS         ")</f>
        <v xml:space="preserve">CASTILLEJOS         </v>
      </c>
      <c r="E14327" t="str">
        <f>T("MT ")</f>
        <v xml:space="preserve">MT </v>
      </c>
      <c r="F14327" t="str">
        <f>T("MOTOCICLETAS   ")</f>
        <v xml:space="preserve">MOTOCICLETAS   </v>
      </c>
      <c r="G14327" t="str">
        <f>T("De menos de 125,01 CENTIMETROS CUBICOS            ")</f>
        <v xml:space="preserve">De menos de 125,01 CENTIMETROS CUBICOS            </v>
      </c>
      <c r="H14327" t="str">
        <f>T("GASOLINA                                          ")</f>
        <v xml:space="preserve">GASOLINA                                          </v>
      </c>
      <c r="I14327">
        <v>4</v>
      </c>
    </row>
    <row r="14328" spans="1:9">
      <c r="A14328" t="str">
        <f>T("2018")</f>
        <v>2018</v>
      </c>
      <c r="B14328" t="str">
        <f>T("Entidad sin personalidad jurídica (art. 35.4 LGT) ")</f>
        <v xml:space="preserve">Entidad sin personalidad jurídica (art. 35.4 LGT) </v>
      </c>
      <c r="C14328" t="str">
        <f>T("TETUAN              ")</f>
        <v xml:space="preserve">TETUAN              </v>
      </c>
      <c r="D14328" t="str">
        <f>T("CASTILLEJOS         ")</f>
        <v xml:space="preserve">CASTILLEJOS         </v>
      </c>
      <c r="E14328" t="str">
        <f>T("MT ")</f>
        <v xml:space="preserve">MT </v>
      </c>
      <c r="F14328" t="str">
        <f>T("MOTOCICLETAS   ")</f>
        <v xml:space="preserve">MOTOCICLETAS   </v>
      </c>
      <c r="G14328" t="str">
        <f>T("De 125,01 a 250 CENTIMETROS CUBICOS               ")</f>
        <v xml:space="preserve">De 125,01 a 250 CENTIMETROS CUBICOS               </v>
      </c>
      <c r="H14328" t="str">
        <f>T("GASOLINA                                          ")</f>
        <v xml:space="preserve">GASOLINA                                          </v>
      </c>
      <c r="I14328">
        <v>2</v>
      </c>
    </row>
    <row r="14329" spans="1:9">
      <c r="A14329" t="str">
        <f>T("2018")</f>
        <v>2018</v>
      </c>
      <c r="B14329" t="str">
        <f>T("Entidad sin personalidad jurídica (art. 35.4 LGT) ")</f>
        <v xml:space="preserve">Entidad sin personalidad jurídica (art. 35.4 LGT) </v>
      </c>
      <c r="C14329" t="str">
        <f>T("TETUAN              ")</f>
        <v xml:space="preserve">TETUAN              </v>
      </c>
      <c r="D14329" t="str">
        <f>T("CASTILLEJOS         ")</f>
        <v xml:space="preserve">CASTILLEJOS         </v>
      </c>
      <c r="E14329" t="str">
        <f>T("MT ")</f>
        <v xml:space="preserve">MT </v>
      </c>
      <c r="F14329" t="str">
        <f>T("MOTOCICLETAS   ")</f>
        <v xml:space="preserve">MOTOCICLETAS   </v>
      </c>
      <c r="G14329" t="str">
        <f>T("De 250,01 a 500 CENTIMETROS CUBICOS               ")</f>
        <v xml:space="preserve">De 250,01 a 500 CENTIMETROS CUBICOS               </v>
      </c>
      <c r="H14329" t="str">
        <f>T("GASOLINA                                          ")</f>
        <v xml:space="preserve">GASOLINA                                          </v>
      </c>
      <c r="I14329">
        <v>3</v>
      </c>
    </row>
    <row r="14330" spans="1:9">
      <c r="A14330" t="str">
        <f>T("2018")</f>
        <v>2018</v>
      </c>
      <c r="B14330" t="str">
        <f>T("Entidad sin personalidad jurídica (art. 35.4 LGT) ")</f>
        <v xml:space="preserve">Entidad sin personalidad jurídica (art. 35.4 LGT) </v>
      </c>
      <c r="C14330" t="str">
        <f>T("TETUAN              ")</f>
        <v xml:space="preserve">TETUAN              </v>
      </c>
      <c r="D14330" t="str">
        <f>T("CASTILLEJOS         ")</f>
        <v xml:space="preserve">CASTILLEJOS         </v>
      </c>
      <c r="E14330" t="str">
        <f>T("MT ")</f>
        <v xml:space="preserve">MT </v>
      </c>
      <c r="F14330" t="str">
        <f>T("MOTOCICLETAS   ")</f>
        <v xml:space="preserve">MOTOCICLETAS   </v>
      </c>
      <c r="G14330" t="str">
        <f>T("De 500,01 a 1.000 CENTIMETROS CUBICOS             ")</f>
        <v xml:space="preserve">De 500,01 a 1.000 CENTIMETROS CUBICOS             </v>
      </c>
      <c r="H14330" t="str">
        <f>T("GASOLINA                                          ")</f>
        <v xml:space="preserve">GASOLINA                                          </v>
      </c>
      <c r="I14330">
        <v>1</v>
      </c>
    </row>
    <row r="14331" spans="1:9">
      <c r="A14331" t="str">
        <f>T("2018")</f>
        <v>2018</v>
      </c>
      <c r="B14331" t="str">
        <f>T("Entidad sin personalidad jurídica (art. 35.4 LGT) ")</f>
        <v xml:space="preserve">Entidad sin personalidad jurídica (art. 35.4 LGT) </v>
      </c>
      <c r="C14331" t="str">
        <f>T("TETUAN              ")</f>
        <v xml:space="preserve">TETUAN              </v>
      </c>
      <c r="D14331" t="str">
        <f>T("CASTILLEJOS         ")</f>
        <v xml:space="preserve">CASTILLEJOS         </v>
      </c>
      <c r="E14331" t="str">
        <f>T("MT ")</f>
        <v xml:space="preserve">MT </v>
      </c>
      <c r="F14331" t="str">
        <f>T("MOTOCICLETAS   ")</f>
        <v xml:space="preserve">MOTOCICLETAS   </v>
      </c>
      <c r="G14331" t="str">
        <f>T("De 1.000,01 CENTIMETROS CUBICOS en adelante       ")</f>
        <v xml:space="preserve">De 1.000,01 CENTIMETROS CUBICOS en adelante       </v>
      </c>
      <c r="H14331" t="str">
        <f>T("GASOLINA                                          ")</f>
        <v xml:space="preserve">GASOLINA                                          </v>
      </c>
      <c r="I14331">
        <v>1</v>
      </c>
    </row>
    <row r="14332" spans="1:9">
      <c r="A14332" t="str">
        <f>T("2018")</f>
        <v>2018</v>
      </c>
      <c r="B14332" t="str">
        <f>T("Entidad sin personalidad jurídica (art. 35.4 LGT) ")</f>
        <v xml:space="preserve">Entidad sin personalidad jurídica (art. 35.4 LGT) </v>
      </c>
      <c r="C14332" t="str">
        <f>T("TETUAN              ")</f>
        <v xml:space="preserve">TETUAN              </v>
      </c>
      <c r="D14332" t="str">
        <f>T("ALMENARA            ")</f>
        <v xml:space="preserve">ALMENARA            </v>
      </c>
      <c r="E14332" t="str">
        <f>T("MT ")</f>
        <v xml:space="preserve">MT </v>
      </c>
      <c r="F14332" t="str">
        <f>T("MOTOCICLETAS   ")</f>
        <v xml:space="preserve">MOTOCICLETAS   </v>
      </c>
      <c r="G14332" t="str">
        <f>T("De menos de 125,01 CENTIMETROS CUBICOS            ")</f>
        <v xml:space="preserve">De menos de 125,01 CENTIMETROS CUBICOS            </v>
      </c>
      <c r="H14332" t="str">
        <f>T("GASOLINA                                          ")</f>
        <v xml:space="preserve">GASOLINA                                          </v>
      </c>
      <c r="I14332">
        <v>7</v>
      </c>
    </row>
    <row r="14333" spans="1:9">
      <c r="A14333" t="str">
        <f>T("2018")</f>
        <v>2018</v>
      </c>
      <c r="B14333" t="str">
        <f>T("Entidad sin personalidad jurídica (art. 35.4 LGT) ")</f>
        <v xml:space="preserve">Entidad sin personalidad jurídica (art. 35.4 LGT) </v>
      </c>
      <c r="C14333" t="str">
        <f>T("TETUAN              ")</f>
        <v xml:space="preserve">TETUAN              </v>
      </c>
      <c r="D14333" t="str">
        <f>T("ALMENARA            ")</f>
        <v xml:space="preserve">ALMENARA            </v>
      </c>
      <c r="E14333" t="str">
        <f>T("MT ")</f>
        <v xml:space="preserve">MT </v>
      </c>
      <c r="F14333" t="str">
        <f>T("MOTOCICLETAS   ")</f>
        <v xml:space="preserve">MOTOCICLETAS   </v>
      </c>
      <c r="G14333" t="str">
        <f>T("De 125,01 a 250 CENTIMETROS CUBICOS               ")</f>
        <v xml:space="preserve">De 125,01 a 250 CENTIMETROS CUBICOS               </v>
      </c>
      <c r="H14333" t="str">
        <f>T("GASOLINA                                          ")</f>
        <v xml:space="preserve">GASOLINA                                          </v>
      </c>
      <c r="I14333">
        <v>1</v>
      </c>
    </row>
    <row r="14334" spans="1:9">
      <c r="A14334" t="str">
        <f>T("2018")</f>
        <v>2018</v>
      </c>
      <c r="B14334" t="str">
        <f>T("Entidad sin personalidad jurídica (art. 35.4 LGT) ")</f>
        <v xml:space="preserve">Entidad sin personalidad jurídica (art. 35.4 LGT) </v>
      </c>
      <c r="C14334" t="str">
        <f>T("TETUAN              ")</f>
        <v xml:space="preserve">TETUAN              </v>
      </c>
      <c r="D14334" t="str">
        <f>T("ALMENARA            ")</f>
        <v xml:space="preserve">ALMENARA            </v>
      </c>
      <c r="E14334" t="str">
        <f>T("MT ")</f>
        <v xml:space="preserve">MT </v>
      </c>
      <c r="F14334" t="str">
        <f>T("MOTOCICLETAS   ")</f>
        <v xml:space="preserve">MOTOCICLETAS   </v>
      </c>
      <c r="G14334" t="str">
        <f>T("De 500,01 a 1.000 CENTIMETROS CUBICOS             ")</f>
        <v xml:space="preserve">De 500,01 a 1.000 CENTIMETROS CUBICOS             </v>
      </c>
      <c r="H14334" t="str">
        <f>T("GASOLINA                                          ")</f>
        <v xml:space="preserve">GASOLINA                                          </v>
      </c>
      <c r="I14334">
        <v>1</v>
      </c>
    </row>
    <row r="14335" spans="1:9">
      <c r="A14335" t="str">
        <f>T("2018")</f>
        <v>2018</v>
      </c>
      <c r="B14335" t="str">
        <f>T("Entidad sin personalidad jurídica (art. 35.4 LGT) ")</f>
        <v xml:space="preserve">Entidad sin personalidad jurídica (art. 35.4 LGT) </v>
      </c>
      <c r="C14335" t="str">
        <f>T("TETUAN              ")</f>
        <v xml:space="preserve">TETUAN              </v>
      </c>
      <c r="D14335" t="str">
        <f>T("VALDEACEDERAS       ")</f>
        <v xml:space="preserve">VALDEACEDERAS       </v>
      </c>
      <c r="E14335" t="str">
        <f>T("MT ")</f>
        <v xml:space="preserve">MT </v>
      </c>
      <c r="F14335" t="str">
        <f>T("MOTOCICLETAS   ")</f>
        <v xml:space="preserve">MOTOCICLETAS   </v>
      </c>
      <c r="G14335" t="str">
        <f>T("De menos de 125,01 CENTIMETROS CUBICOS            ")</f>
        <v xml:space="preserve">De menos de 125,01 CENTIMETROS CUBICOS            </v>
      </c>
      <c r="H14335" t="str">
        <f>T("GASOLINA                                          ")</f>
        <v xml:space="preserve">GASOLINA                                          </v>
      </c>
      <c r="I14335">
        <v>5</v>
      </c>
    </row>
    <row r="14336" spans="1:9">
      <c r="A14336" t="str">
        <f>T("2018")</f>
        <v>2018</v>
      </c>
      <c r="B14336" t="str">
        <f>T("Entidad sin personalidad jurídica (art. 35.4 LGT) ")</f>
        <v xml:space="preserve">Entidad sin personalidad jurídica (art. 35.4 LGT) </v>
      </c>
      <c r="C14336" t="str">
        <f>T("TETUAN              ")</f>
        <v xml:space="preserve">TETUAN              </v>
      </c>
      <c r="D14336" t="str">
        <f>T("VALDEACEDERAS       ")</f>
        <v xml:space="preserve">VALDEACEDERAS       </v>
      </c>
      <c r="E14336" t="str">
        <f>T("MT ")</f>
        <v xml:space="preserve">MT </v>
      </c>
      <c r="F14336" t="str">
        <f>T("MOTOCICLETAS   ")</f>
        <v xml:space="preserve">MOTOCICLETAS   </v>
      </c>
      <c r="G14336" t="str">
        <f>T("De 125,01 a 250 CENTIMETROS CUBICOS               ")</f>
        <v xml:space="preserve">De 125,01 a 250 CENTIMETROS CUBICOS               </v>
      </c>
      <c r="H14336" t="str">
        <f>T("GASOLINA                                          ")</f>
        <v xml:space="preserve">GASOLINA                                          </v>
      </c>
      <c r="I14336">
        <v>1</v>
      </c>
    </row>
    <row r="14337" spans="1:9">
      <c r="A14337" t="str">
        <f>T("2018")</f>
        <v>2018</v>
      </c>
      <c r="B14337" t="str">
        <f>T("Entidad sin personalidad jurídica (art. 35.4 LGT) ")</f>
        <v xml:space="preserve">Entidad sin personalidad jurídica (art. 35.4 LGT) </v>
      </c>
      <c r="C14337" t="str">
        <f>T("TETUAN              ")</f>
        <v xml:space="preserve">TETUAN              </v>
      </c>
      <c r="D14337" t="str">
        <f>T("BERRUGUETE          ")</f>
        <v xml:space="preserve">BERRUGUETE          </v>
      </c>
      <c r="E14337" t="str">
        <f>T("MT ")</f>
        <v xml:space="preserve">MT </v>
      </c>
      <c r="F14337" t="str">
        <f>T("MOTOCICLETAS   ")</f>
        <v xml:space="preserve">MOTOCICLETAS   </v>
      </c>
      <c r="G14337" t="str">
        <f>T("De menos de 125,01 CENTIMETROS CUBICOS            ")</f>
        <v xml:space="preserve">De menos de 125,01 CENTIMETROS CUBICOS            </v>
      </c>
      <c r="H14337" t="str">
        <f>T("GASOLINA                                          ")</f>
        <v xml:space="preserve">GASOLINA                                          </v>
      </c>
      <c r="I14337">
        <v>4</v>
      </c>
    </row>
    <row r="14338" spans="1:9">
      <c r="A14338" t="str">
        <f>T("2018")</f>
        <v>2018</v>
      </c>
      <c r="B14338" t="str">
        <f>T("Entidad sin personalidad jurídica (art. 35.4 LGT) ")</f>
        <v xml:space="preserve">Entidad sin personalidad jurídica (art. 35.4 LGT) </v>
      </c>
      <c r="C14338" t="str">
        <f>T("TETUAN              ")</f>
        <v xml:space="preserve">TETUAN              </v>
      </c>
      <c r="D14338" t="str">
        <f>T("BERRUGUETE          ")</f>
        <v xml:space="preserve">BERRUGUETE          </v>
      </c>
      <c r="E14338" t="str">
        <f>T("MT ")</f>
        <v xml:space="preserve">MT </v>
      </c>
      <c r="F14338" t="str">
        <f>T("MOTOCICLETAS   ")</f>
        <v xml:space="preserve">MOTOCICLETAS   </v>
      </c>
      <c r="G14338" t="str">
        <f>T("De 125,01 a 250 CENTIMETROS CUBICOS               ")</f>
        <v xml:space="preserve">De 125,01 a 250 CENTIMETROS CUBICOS               </v>
      </c>
      <c r="H14338" t="str">
        <f>T("GASOLINA                                          ")</f>
        <v xml:space="preserve">GASOLINA                                          </v>
      </c>
      <c r="I14338">
        <v>3</v>
      </c>
    </row>
    <row r="14339" spans="1:9">
      <c r="A14339" t="str">
        <f>T("2018")</f>
        <v>2018</v>
      </c>
      <c r="B14339" t="str">
        <f>T("Entidad sin personalidad jurídica (art. 35.4 LGT) ")</f>
        <v xml:space="preserve">Entidad sin personalidad jurídica (art. 35.4 LGT) </v>
      </c>
      <c r="C14339" t="str">
        <f>T("TETUAN              ")</f>
        <v xml:space="preserve">TETUAN              </v>
      </c>
      <c r="D14339" t="str">
        <f>T("BERRUGUETE          ")</f>
        <v xml:space="preserve">BERRUGUETE          </v>
      </c>
      <c r="E14339" t="str">
        <f>T("MT ")</f>
        <v xml:space="preserve">MT </v>
      </c>
      <c r="F14339" t="str">
        <f>T("MOTOCICLETAS   ")</f>
        <v xml:space="preserve">MOTOCICLETAS   </v>
      </c>
      <c r="G14339" t="str">
        <f>T("De 250,01 a 500 CENTIMETROS CUBICOS               ")</f>
        <v xml:space="preserve">De 250,01 a 500 CENTIMETROS CUBICOS               </v>
      </c>
      <c r="H14339" t="str">
        <f>T("GASOLINA                                          ")</f>
        <v xml:space="preserve">GASOLINA                                          </v>
      </c>
      <c r="I14339">
        <v>1</v>
      </c>
    </row>
    <row r="14340" spans="1:9">
      <c r="A14340" t="str">
        <f>T("2018")</f>
        <v>2018</v>
      </c>
      <c r="B14340" t="str">
        <f>T("Entidad sin personalidad jurídica (art. 35.4 LGT) ")</f>
        <v xml:space="preserve">Entidad sin personalidad jurídica (art. 35.4 LGT) </v>
      </c>
      <c r="C14340" t="str">
        <f>T("TETUAN              ")</f>
        <v xml:space="preserve">TETUAN              </v>
      </c>
      <c r="D14340" t="str">
        <f>T("BERRUGUETE          ")</f>
        <v xml:space="preserve">BERRUGUETE          </v>
      </c>
      <c r="E14340" t="str">
        <f>T("MT ")</f>
        <v xml:space="preserve">MT </v>
      </c>
      <c r="F14340" t="str">
        <f>T("MOTOCICLETAS   ")</f>
        <v xml:space="preserve">MOTOCICLETAS   </v>
      </c>
      <c r="G14340" t="str">
        <f>T("De 500,01 a 1.000 CENTIMETROS CUBICOS             ")</f>
        <v xml:space="preserve">De 500,01 a 1.000 CENTIMETROS CUBICOS             </v>
      </c>
      <c r="H14340" t="str">
        <f>T("GASOLINA                                          ")</f>
        <v xml:space="preserve">GASOLINA                                          </v>
      </c>
      <c r="I14340">
        <v>1</v>
      </c>
    </row>
    <row r="14341" spans="1:9">
      <c r="A14341" t="str">
        <f>T("2018")</f>
        <v>2018</v>
      </c>
      <c r="B14341" t="str">
        <f>T("FISICO                                            ")</f>
        <v xml:space="preserve">FISICO                                            </v>
      </c>
      <c r="C14341" t="str">
        <f>T("TETUAN              ")</f>
        <v xml:space="preserve">TETUAN              </v>
      </c>
      <c r="D14341" t="str">
        <f>T("SIN BARRIO          ")</f>
        <v xml:space="preserve">SIN BARRIO          </v>
      </c>
      <c r="E14341" t="str">
        <f>T("MT ")</f>
        <v xml:space="preserve">MT </v>
      </c>
      <c r="F14341" t="str">
        <f>T("MOTOCICLETAS   ")</f>
        <v xml:space="preserve">MOTOCICLETAS   </v>
      </c>
      <c r="G14341" t="str">
        <f>T("De menos de 125,01 CENTIMETROS CUBICOS            ")</f>
        <v xml:space="preserve">De menos de 125,01 CENTIMETROS CUBICOS            </v>
      </c>
      <c r="H14341" t="str">
        <f>T("GASOLINA                                          ")</f>
        <v xml:space="preserve">GASOLINA                                          </v>
      </c>
      <c r="I14341">
        <v>8</v>
      </c>
    </row>
    <row r="14342" spans="1:9">
      <c r="A14342" t="str">
        <f>T("2018")</f>
        <v>2018</v>
      </c>
      <c r="B14342" t="str">
        <f>T("FISICO                                            ")</f>
        <v xml:space="preserve">FISICO                                            </v>
      </c>
      <c r="C14342" t="str">
        <f>T("TETUAN              ")</f>
        <v xml:space="preserve">TETUAN              </v>
      </c>
      <c r="D14342" t="str">
        <f>T("SIN BARRIO          ")</f>
        <v xml:space="preserve">SIN BARRIO          </v>
      </c>
      <c r="E14342" t="str">
        <f>T("MT ")</f>
        <v xml:space="preserve">MT </v>
      </c>
      <c r="F14342" t="str">
        <f>T("MOTOCICLETAS   ")</f>
        <v xml:space="preserve">MOTOCICLETAS   </v>
      </c>
      <c r="G14342" t="str">
        <f>T("De 125,01 a 250 CENTIMETROS CUBICOS               ")</f>
        <v xml:space="preserve">De 125,01 a 250 CENTIMETROS CUBICOS               </v>
      </c>
      <c r="H14342" t="str">
        <f>T("GASOLINA                                          ")</f>
        <v xml:space="preserve">GASOLINA                                          </v>
      </c>
      <c r="I14342">
        <v>2</v>
      </c>
    </row>
    <row r="14343" spans="1:9">
      <c r="A14343" t="str">
        <f>T("2018")</f>
        <v>2018</v>
      </c>
      <c r="B14343" t="str">
        <f>T("FISICO                                            ")</f>
        <v xml:space="preserve">FISICO                                            </v>
      </c>
      <c r="C14343" t="str">
        <f>T("TETUAN              ")</f>
        <v xml:space="preserve">TETUAN              </v>
      </c>
      <c r="D14343" t="str">
        <f>T("SIN BARRIO          ")</f>
        <v xml:space="preserve">SIN BARRIO          </v>
      </c>
      <c r="E14343" t="str">
        <f>T("MT ")</f>
        <v xml:space="preserve">MT </v>
      </c>
      <c r="F14343" t="str">
        <f>T("MOTOCICLETAS   ")</f>
        <v xml:space="preserve">MOTOCICLETAS   </v>
      </c>
      <c r="G14343" t="str">
        <f>T("De 250,01 a 500 CENTIMETROS CUBICOS               ")</f>
        <v xml:space="preserve">De 250,01 a 500 CENTIMETROS CUBICOS               </v>
      </c>
      <c r="H14343" t="str">
        <f>T("GASOLINA                                          ")</f>
        <v xml:space="preserve">GASOLINA                                          </v>
      </c>
      <c r="I14343">
        <v>3</v>
      </c>
    </row>
    <row r="14344" spans="1:9">
      <c r="A14344" t="str">
        <f>T("2018")</f>
        <v>2018</v>
      </c>
      <c r="B14344" t="str">
        <f>T("FISICO                                            ")</f>
        <v xml:space="preserve">FISICO                                            </v>
      </c>
      <c r="C14344" t="str">
        <f>T("TETUAN              ")</f>
        <v xml:space="preserve">TETUAN              </v>
      </c>
      <c r="D14344" t="str">
        <f>T("BELLAS VISTAS       ")</f>
        <v xml:space="preserve">BELLAS VISTAS       </v>
      </c>
      <c r="E14344" t="str">
        <f>T("MT ")</f>
        <v xml:space="preserve">MT </v>
      </c>
      <c r="F14344" t="str">
        <f>T("MOTOCICLETAS   ")</f>
        <v xml:space="preserve">MOTOCICLETAS   </v>
      </c>
      <c r="G14344" t="str">
        <f>T("De menos de 125,01 CENTIMETROS CUBICOS            ")</f>
        <v xml:space="preserve">De menos de 125,01 CENTIMETROS CUBICOS            </v>
      </c>
      <c r="H14344" t="str">
        <f>T("GASOLINA                                          ")</f>
        <v xml:space="preserve">GASOLINA                                          </v>
      </c>
      <c r="I14344">
        <v>538</v>
      </c>
    </row>
    <row r="14345" spans="1:9">
      <c r="A14345" t="str">
        <f>T("2018")</f>
        <v>2018</v>
      </c>
      <c r="B14345" t="str">
        <f>T("FISICO                                            ")</f>
        <v xml:space="preserve">FISICO                                            </v>
      </c>
      <c r="C14345" t="str">
        <f>T("TETUAN              ")</f>
        <v xml:space="preserve">TETUAN              </v>
      </c>
      <c r="D14345" t="str">
        <f>T("BELLAS VISTAS       ")</f>
        <v xml:space="preserve">BELLAS VISTAS       </v>
      </c>
      <c r="E14345" t="str">
        <f>T("MT ")</f>
        <v xml:space="preserve">MT </v>
      </c>
      <c r="F14345" t="str">
        <f>T("MOTOCICLETAS   ")</f>
        <v xml:space="preserve">MOTOCICLETAS   </v>
      </c>
      <c r="G14345" t="str">
        <f>T("De 125,01 a 250 CENTIMETROS CUBICOS               ")</f>
        <v xml:space="preserve">De 125,01 a 250 CENTIMETROS CUBICOS               </v>
      </c>
      <c r="H14345" t="str">
        <f>T("GASOLINA                                          ")</f>
        <v xml:space="preserve">GASOLINA                                          </v>
      </c>
      <c r="I14345">
        <v>161</v>
      </c>
    </row>
    <row r="14346" spans="1:9">
      <c r="A14346" t="str">
        <f>T("2018")</f>
        <v>2018</v>
      </c>
      <c r="B14346" t="str">
        <f>T("FISICO                                            ")</f>
        <v xml:space="preserve">FISICO                                            </v>
      </c>
      <c r="C14346" t="str">
        <f>T("TETUAN              ")</f>
        <v xml:space="preserve">TETUAN              </v>
      </c>
      <c r="D14346" t="str">
        <f>T("BELLAS VISTAS       ")</f>
        <v xml:space="preserve">BELLAS VISTAS       </v>
      </c>
      <c r="E14346" t="str">
        <f>T("MT ")</f>
        <v xml:space="preserve">MT </v>
      </c>
      <c r="F14346" t="str">
        <f>T("MOTOCICLETAS   ")</f>
        <v xml:space="preserve">MOTOCICLETAS   </v>
      </c>
      <c r="G14346" t="str">
        <f>T("De 250,01 a 500 CENTIMETROS CUBICOS               ")</f>
        <v xml:space="preserve">De 250,01 a 500 CENTIMETROS CUBICOS               </v>
      </c>
      <c r="H14346" t="str">
        <f>T("GASOLINA                                          ")</f>
        <v xml:space="preserve">GASOLINA                                          </v>
      </c>
      <c r="I14346">
        <v>111</v>
      </c>
    </row>
    <row r="14347" spans="1:9">
      <c r="A14347" t="str">
        <f>T("2018")</f>
        <v>2018</v>
      </c>
      <c r="B14347" t="str">
        <f>T("FISICO                                            ")</f>
        <v xml:space="preserve">FISICO                                            </v>
      </c>
      <c r="C14347" t="str">
        <f>T("TETUAN              ")</f>
        <v xml:space="preserve">TETUAN              </v>
      </c>
      <c r="D14347" t="str">
        <f>T("BELLAS VISTAS       ")</f>
        <v xml:space="preserve">BELLAS VISTAS       </v>
      </c>
      <c r="E14347" t="str">
        <f>T("MT ")</f>
        <v xml:space="preserve">MT </v>
      </c>
      <c r="F14347" t="str">
        <f>T("MOTOCICLETAS   ")</f>
        <v xml:space="preserve">MOTOCICLETAS   </v>
      </c>
      <c r="G14347" t="str">
        <f>T("De 500,01 a 1.000 CENTIMETROS CUBICOS             ")</f>
        <v xml:space="preserve">De 500,01 a 1.000 CENTIMETROS CUBICOS             </v>
      </c>
      <c r="H14347" t="str">
        <f>T("GASOLINA                                          ")</f>
        <v xml:space="preserve">GASOLINA                                          </v>
      </c>
      <c r="I14347">
        <v>231</v>
      </c>
    </row>
    <row r="14348" spans="1:9">
      <c r="A14348" t="str">
        <f>T("2018")</f>
        <v>2018</v>
      </c>
      <c r="B14348" t="str">
        <f>T("FISICO                                            ")</f>
        <v xml:space="preserve">FISICO                                            </v>
      </c>
      <c r="C14348" t="str">
        <f>T("TETUAN              ")</f>
        <v xml:space="preserve">TETUAN              </v>
      </c>
      <c r="D14348" t="str">
        <f>T("BELLAS VISTAS       ")</f>
        <v xml:space="preserve">BELLAS VISTAS       </v>
      </c>
      <c r="E14348" t="str">
        <f>T("MT ")</f>
        <v xml:space="preserve">MT </v>
      </c>
      <c r="F14348" t="str">
        <f>T("MOTOCICLETAS   ")</f>
        <v xml:space="preserve">MOTOCICLETAS   </v>
      </c>
      <c r="G14348" t="str">
        <f>T("De 1.000,01 CENTIMETROS CUBICOS en adelante       ")</f>
        <v xml:space="preserve">De 1.000,01 CENTIMETROS CUBICOS en adelante       </v>
      </c>
      <c r="H14348" t="str">
        <f>T("GASOLINA                                          ")</f>
        <v xml:space="preserve">GASOLINA                                          </v>
      </c>
      <c r="I14348">
        <v>46</v>
      </c>
    </row>
    <row r="14349" spans="1:9">
      <c r="A14349" t="str">
        <f>T("2018")</f>
        <v>2018</v>
      </c>
      <c r="B14349" t="str">
        <f>T("FISICO                                            ")</f>
        <v xml:space="preserve">FISICO                                            </v>
      </c>
      <c r="C14349" t="str">
        <f>T("TETUAN              ")</f>
        <v xml:space="preserve">TETUAN              </v>
      </c>
      <c r="D14349" t="str">
        <f>T("CUATRO CAMINOS      ")</f>
        <v xml:space="preserve">CUATRO CAMINOS      </v>
      </c>
      <c r="E14349" t="str">
        <f>T("MT ")</f>
        <v xml:space="preserve">MT </v>
      </c>
      <c r="F14349" t="str">
        <f>T("MOTOCICLETAS   ")</f>
        <v xml:space="preserve">MOTOCICLETAS   </v>
      </c>
      <c r="G14349" t="str">
        <f>T("De menos de 125,01 CENTIMETROS CUBICOS            ")</f>
        <v xml:space="preserve">De menos de 125,01 CENTIMETROS CUBICOS            </v>
      </c>
      <c r="H14349" t="str">
        <f>T("GASOLINA                                          ")</f>
        <v xml:space="preserve">GASOLINA                                          </v>
      </c>
      <c r="I14349">
        <v>823</v>
      </c>
    </row>
    <row r="14350" spans="1:9">
      <c r="A14350" t="str">
        <f>T("2018")</f>
        <v>2018</v>
      </c>
      <c r="B14350" t="str">
        <f>T("FISICO                                            ")</f>
        <v xml:space="preserve">FISICO                                            </v>
      </c>
      <c r="C14350" t="str">
        <f>T("TETUAN              ")</f>
        <v xml:space="preserve">TETUAN              </v>
      </c>
      <c r="D14350" t="str">
        <f>T("CUATRO CAMINOS      ")</f>
        <v xml:space="preserve">CUATRO CAMINOS      </v>
      </c>
      <c r="E14350" t="str">
        <f>T("MT ")</f>
        <v xml:space="preserve">MT </v>
      </c>
      <c r="F14350" t="str">
        <f>T("MOTOCICLETAS   ")</f>
        <v xml:space="preserve">MOTOCICLETAS   </v>
      </c>
      <c r="G14350" t="str">
        <f>T("De 125,01 a 250 CENTIMETROS CUBICOS               ")</f>
        <v xml:space="preserve">De 125,01 a 250 CENTIMETROS CUBICOS               </v>
      </c>
      <c r="H14350" t="str">
        <f>T("GASOLINA                                          ")</f>
        <v xml:space="preserve">GASOLINA                                          </v>
      </c>
      <c r="I14350">
        <v>260</v>
      </c>
    </row>
    <row r="14351" spans="1:9">
      <c r="A14351" t="str">
        <f>T("2018")</f>
        <v>2018</v>
      </c>
      <c r="B14351" t="str">
        <f>T("FISICO                                            ")</f>
        <v xml:space="preserve">FISICO                                            </v>
      </c>
      <c r="C14351" t="str">
        <f>T("TETUAN              ")</f>
        <v xml:space="preserve">TETUAN              </v>
      </c>
      <c r="D14351" t="str">
        <f>T("CUATRO CAMINOS      ")</f>
        <v xml:space="preserve">CUATRO CAMINOS      </v>
      </c>
      <c r="E14351" t="str">
        <f>T("MT ")</f>
        <v xml:space="preserve">MT </v>
      </c>
      <c r="F14351" t="str">
        <f>T("MOTOCICLETAS   ")</f>
        <v xml:space="preserve">MOTOCICLETAS   </v>
      </c>
      <c r="G14351" t="str">
        <f>T("De 250,01 a 500 CENTIMETROS CUBICOS               ")</f>
        <v xml:space="preserve">De 250,01 a 500 CENTIMETROS CUBICOS               </v>
      </c>
      <c r="H14351" t="str">
        <f>T("GASOLINA                                          ")</f>
        <v xml:space="preserve">GASOLINA                                          </v>
      </c>
      <c r="I14351">
        <v>215</v>
      </c>
    </row>
    <row r="14352" spans="1:9">
      <c r="A14352" t="str">
        <f>T("2018")</f>
        <v>2018</v>
      </c>
      <c r="B14352" t="str">
        <f>T("FISICO                                            ")</f>
        <v xml:space="preserve">FISICO                                            </v>
      </c>
      <c r="C14352" t="str">
        <f>T("TETUAN              ")</f>
        <v xml:space="preserve">TETUAN              </v>
      </c>
      <c r="D14352" t="str">
        <f>T("CUATRO CAMINOS      ")</f>
        <v xml:space="preserve">CUATRO CAMINOS      </v>
      </c>
      <c r="E14352" t="str">
        <f>T("MT ")</f>
        <v xml:space="preserve">MT </v>
      </c>
      <c r="F14352" t="str">
        <f>T("MOTOCICLETAS   ")</f>
        <v xml:space="preserve">MOTOCICLETAS   </v>
      </c>
      <c r="G14352" t="str">
        <f>T("De 500,01 a 1.000 CENTIMETROS CUBICOS             ")</f>
        <v xml:space="preserve">De 500,01 a 1.000 CENTIMETROS CUBICOS             </v>
      </c>
      <c r="H14352" t="str">
        <f>T("GASOLINA                                          ")</f>
        <v xml:space="preserve">GASOLINA                                          </v>
      </c>
      <c r="I14352">
        <v>364</v>
      </c>
    </row>
    <row r="14353" spans="1:9">
      <c r="A14353" t="str">
        <f>T("2018")</f>
        <v>2018</v>
      </c>
      <c r="B14353" t="str">
        <f>T("FISICO                                            ")</f>
        <v xml:space="preserve">FISICO                                            </v>
      </c>
      <c r="C14353" t="str">
        <f>T("TETUAN              ")</f>
        <v xml:space="preserve">TETUAN              </v>
      </c>
      <c r="D14353" t="str">
        <f>T("CUATRO CAMINOS      ")</f>
        <v xml:space="preserve">CUATRO CAMINOS      </v>
      </c>
      <c r="E14353" t="str">
        <f>T("MT ")</f>
        <v xml:space="preserve">MT </v>
      </c>
      <c r="F14353" t="str">
        <f>T("MOTOCICLETAS   ")</f>
        <v xml:space="preserve">MOTOCICLETAS   </v>
      </c>
      <c r="G14353" t="str">
        <f>T("De 1.000,01 CENTIMETROS CUBICOS en adelante       ")</f>
        <v xml:space="preserve">De 1.000,01 CENTIMETROS CUBICOS en adelante       </v>
      </c>
      <c r="H14353" t="str">
        <f>T("GASOLINA                                          ")</f>
        <v xml:space="preserve">GASOLINA                                          </v>
      </c>
      <c r="I14353">
        <v>84</v>
      </c>
    </row>
    <row r="14354" spans="1:9">
      <c r="A14354" t="str">
        <f>T("2018")</f>
        <v>2018</v>
      </c>
      <c r="B14354" t="str">
        <f>T("FISICO                                            ")</f>
        <v xml:space="preserve">FISICO                                            </v>
      </c>
      <c r="C14354" t="str">
        <f>T("TETUAN              ")</f>
        <v xml:space="preserve">TETUAN              </v>
      </c>
      <c r="D14354" t="str">
        <f>T("CASTILLEJOS         ")</f>
        <v xml:space="preserve">CASTILLEJOS         </v>
      </c>
      <c r="E14354" t="str">
        <f>T("MT ")</f>
        <v xml:space="preserve">MT </v>
      </c>
      <c r="F14354" t="str">
        <f>T("MOTOCICLETAS   ")</f>
        <v xml:space="preserve">MOTOCICLETAS   </v>
      </c>
      <c r="G14354" t="str">
        <f>T("De menos de 125,01 CENTIMETROS CUBICOS            ")</f>
        <v xml:space="preserve">De menos de 125,01 CENTIMETROS CUBICOS            </v>
      </c>
      <c r="H14354" t="str">
        <f>T("GASOLINA                                          ")</f>
        <v xml:space="preserve">GASOLINA                                          </v>
      </c>
      <c r="I14354">
        <v>523</v>
      </c>
    </row>
    <row r="14355" spans="1:9">
      <c r="A14355" t="str">
        <f>T("2018")</f>
        <v>2018</v>
      </c>
      <c r="B14355" t="str">
        <f>T("FISICO                                            ")</f>
        <v xml:space="preserve">FISICO                                            </v>
      </c>
      <c r="C14355" t="str">
        <f>T("TETUAN              ")</f>
        <v xml:space="preserve">TETUAN              </v>
      </c>
      <c r="D14355" t="str">
        <f>T("CASTILLEJOS         ")</f>
        <v xml:space="preserve">CASTILLEJOS         </v>
      </c>
      <c r="E14355" t="str">
        <f>T("MT ")</f>
        <v xml:space="preserve">MT </v>
      </c>
      <c r="F14355" t="str">
        <f>T("MOTOCICLETAS   ")</f>
        <v xml:space="preserve">MOTOCICLETAS   </v>
      </c>
      <c r="G14355" t="str">
        <f>T("De 125,01 a 250 CENTIMETROS CUBICOS               ")</f>
        <v xml:space="preserve">De 125,01 a 250 CENTIMETROS CUBICOS               </v>
      </c>
      <c r="H14355" t="str">
        <f>T("GASOLINA                                          ")</f>
        <v xml:space="preserve">GASOLINA                                          </v>
      </c>
      <c r="I14355">
        <v>157</v>
      </c>
    </row>
    <row r="14356" spans="1:9">
      <c r="A14356" t="str">
        <f>T("2018")</f>
        <v>2018</v>
      </c>
      <c r="B14356" t="str">
        <f>T("FISICO                                            ")</f>
        <v xml:space="preserve">FISICO                                            </v>
      </c>
      <c r="C14356" t="str">
        <f>T("TETUAN              ")</f>
        <v xml:space="preserve">TETUAN              </v>
      </c>
      <c r="D14356" t="str">
        <f>T("CASTILLEJOS         ")</f>
        <v xml:space="preserve">CASTILLEJOS         </v>
      </c>
      <c r="E14356" t="str">
        <f>T("MT ")</f>
        <v xml:space="preserve">MT </v>
      </c>
      <c r="F14356" t="str">
        <f>T("MOTOCICLETAS   ")</f>
        <v xml:space="preserve">MOTOCICLETAS   </v>
      </c>
      <c r="G14356" t="str">
        <f>T("De 250,01 a 500 CENTIMETROS CUBICOS               ")</f>
        <v xml:space="preserve">De 250,01 a 500 CENTIMETROS CUBICOS               </v>
      </c>
      <c r="H14356" t="str">
        <f>T("GASOLINA                                          ")</f>
        <v xml:space="preserve">GASOLINA                                          </v>
      </c>
      <c r="I14356">
        <v>125</v>
      </c>
    </row>
    <row r="14357" spans="1:9">
      <c r="A14357" t="str">
        <f>T("2018")</f>
        <v>2018</v>
      </c>
      <c r="B14357" t="str">
        <f>T("FISICO                                            ")</f>
        <v xml:space="preserve">FISICO                                            </v>
      </c>
      <c r="C14357" t="str">
        <f>T("TETUAN              ")</f>
        <v xml:space="preserve">TETUAN              </v>
      </c>
      <c r="D14357" t="str">
        <f>T("CASTILLEJOS         ")</f>
        <v xml:space="preserve">CASTILLEJOS         </v>
      </c>
      <c r="E14357" t="str">
        <f>T("MT ")</f>
        <v xml:space="preserve">MT </v>
      </c>
      <c r="F14357" t="str">
        <f>T("MOTOCICLETAS   ")</f>
        <v xml:space="preserve">MOTOCICLETAS   </v>
      </c>
      <c r="G14357" t="str">
        <f>T("De 500,01 a 1.000 CENTIMETROS CUBICOS             ")</f>
        <v xml:space="preserve">De 500,01 a 1.000 CENTIMETROS CUBICOS             </v>
      </c>
      <c r="H14357" t="str">
        <f>T("GASOLINA                                          ")</f>
        <v xml:space="preserve">GASOLINA                                          </v>
      </c>
      <c r="I14357">
        <v>241</v>
      </c>
    </row>
    <row r="14358" spans="1:9">
      <c r="A14358" t="str">
        <f>T("2018")</f>
        <v>2018</v>
      </c>
      <c r="B14358" t="str">
        <f>T("FISICO                                            ")</f>
        <v xml:space="preserve">FISICO                                            </v>
      </c>
      <c r="C14358" t="str">
        <f>T("TETUAN              ")</f>
        <v xml:space="preserve">TETUAN              </v>
      </c>
      <c r="D14358" t="str">
        <f>T("CASTILLEJOS         ")</f>
        <v xml:space="preserve">CASTILLEJOS         </v>
      </c>
      <c r="E14358" t="str">
        <f>T("MT ")</f>
        <v xml:space="preserve">MT </v>
      </c>
      <c r="F14358" t="str">
        <f>T("MOTOCICLETAS   ")</f>
        <v xml:space="preserve">MOTOCICLETAS   </v>
      </c>
      <c r="G14358" t="str">
        <f>T("De 1.000,01 CENTIMETROS CUBICOS en adelante       ")</f>
        <v xml:space="preserve">De 1.000,01 CENTIMETROS CUBICOS en adelante       </v>
      </c>
      <c r="H14358" t="str">
        <f>T("GASOLINA                                          ")</f>
        <v xml:space="preserve">GASOLINA                                          </v>
      </c>
      <c r="I14358">
        <v>60</v>
      </c>
    </row>
    <row r="14359" spans="1:9">
      <c r="A14359" t="str">
        <f>T("2018")</f>
        <v>2018</v>
      </c>
      <c r="B14359" t="str">
        <f>T("FISICO                                            ")</f>
        <v xml:space="preserve">FISICO                                            </v>
      </c>
      <c r="C14359" t="str">
        <f>T("TETUAN              ")</f>
        <v xml:space="preserve">TETUAN              </v>
      </c>
      <c r="D14359" t="str">
        <f>T("ALMENARA            ")</f>
        <v xml:space="preserve">ALMENARA            </v>
      </c>
      <c r="E14359" t="str">
        <f>T("MT ")</f>
        <v xml:space="preserve">MT </v>
      </c>
      <c r="F14359" t="str">
        <f>T("MOTOCICLETAS   ")</f>
        <v xml:space="preserve">MOTOCICLETAS   </v>
      </c>
      <c r="G14359" t="str">
        <f>T("De menos de 125,01 CENTIMETROS CUBICOS            ")</f>
        <v xml:space="preserve">De menos de 125,01 CENTIMETROS CUBICOS            </v>
      </c>
      <c r="H14359" t="str">
        <f>T("GASOLINA                                          ")</f>
        <v xml:space="preserve">GASOLINA                                          </v>
      </c>
      <c r="I14359">
        <v>431</v>
      </c>
    </row>
    <row r="14360" spans="1:9">
      <c r="A14360" t="str">
        <f>T("2018")</f>
        <v>2018</v>
      </c>
      <c r="B14360" t="str">
        <f>T("FISICO                                            ")</f>
        <v xml:space="preserve">FISICO                                            </v>
      </c>
      <c r="C14360" t="str">
        <f>T("TETUAN              ")</f>
        <v xml:space="preserve">TETUAN              </v>
      </c>
      <c r="D14360" t="str">
        <f>T("ALMENARA            ")</f>
        <v xml:space="preserve">ALMENARA            </v>
      </c>
      <c r="E14360" t="str">
        <f>T("MT ")</f>
        <v xml:space="preserve">MT </v>
      </c>
      <c r="F14360" t="str">
        <f>T("MOTOCICLETAS   ")</f>
        <v xml:space="preserve">MOTOCICLETAS   </v>
      </c>
      <c r="G14360" t="str">
        <f>T("De 125,01 a 250 CENTIMETROS CUBICOS               ")</f>
        <v xml:space="preserve">De 125,01 a 250 CENTIMETROS CUBICOS               </v>
      </c>
      <c r="H14360" t="str">
        <f>T("GASOLINA                                          ")</f>
        <v xml:space="preserve">GASOLINA                                          </v>
      </c>
      <c r="I14360">
        <v>142</v>
      </c>
    </row>
    <row r="14361" spans="1:9">
      <c r="A14361" t="str">
        <f>T("2018")</f>
        <v>2018</v>
      </c>
      <c r="B14361" t="str">
        <f>T("FISICO                                            ")</f>
        <v xml:space="preserve">FISICO                                            </v>
      </c>
      <c r="C14361" t="str">
        <f>T("TETUAN              ")</f>
        <v xml:space="preserve">TETUAN              </v>
      </c>
      <c r="D14361" t="str">
        <f>T("ALMENARA            ")</f>
        <v xml:space="preserve">ALMENARA            </v>
      </c>
      <c r="E14361" t="str">
        <f>T("MT ")</f>
        <v xml:space="preserve">MT </v>
      </c>
      <c r="F14361" t="str">
        <f>T("MOTOCICLETAS   ")</f>
        <v xml:space="preserve">MOTOCICLETAS   </v>
      </c>
      <c r="G14361" t="str">
        <f>T("De 250,01 a 500 CENTIMETROS CUBICOS               ")</f>
        <v xml:space="preserve">De 250,01 a 500 CENTIMETROS CUBICOS               </v>
      </c>
      <c r="H14361" t="str">
        <f>T("GASOLINA                                          ")</f>
        <v xml:space="preserve">GASOLINA                                          </v>
      </c>
      <c r="I14361">
        <v>86</v>
      </c>
    </row>
    <row r="14362" spans="1:9">
      <c r="A14362" t="str">
        <f>T("2018")</f>
        <v>2018</v>
      </c>
      <c r="B14362" t="str">
        <f>T("FISICO                                            ")</f>
        <v xml:space="preserve">FISICO                                            </v>
      </c>
      <c r="C14362" t="str">
        <f>T("TETUAN              ")</f>
        <v xml:space="preserve">TETUAN              </v>
      </c>
      <c r="D14362" t="str">
        <f>T("ALMENARA            ")</f>
        <v xml:space="preserve">ALMENARA            </v>
      </c>
      <c r="E14362" t="str">
        <f>T("MT ")</f>
        <v xml:space="preserve">MT </v>
      </c>
      <c r="F14362" t="str">
        <f>T("MOTOCICLETAS   ")</f>
        <v xml:space="preserve">MOTOCICLETAS   </v>
      </c>
      <c r="G14362" t="str">
        <f>T("De 500,01 a 1.000 CENTIMETROS CUBICOS             ")</f>
        <v xml:space="preserve">De 500,01 a 1.000 CENTIMETROS CUBICOS             </v>
      </c>
      <c r="H14362" t="str">
        <f>T("GASOLINA                                          ")</f>
        <v xml:space="preserve">GASOLINA                                          </v>
      </c>
      <c r="I14362">
        <v>212</v>
      </c>
    </row>
    <row r="14363" spans="1:9">
      <c r="A14363" t="str">
        <f>T("2018")</f>
        <v>2018</v>
      </c>
      <c r="B14363" t="str">
        <f>T("FISICO                                            ")</f>
        <v xml:space="preserve">FISICO                                            </v>
      </c>
      <c r="C14363" t="str">
        <f>T("TETUAN              ")</f>
        <v xml:space="preserve">TETUAN              </v>
      </c>
      <c r="D14363" t="str">
        <f>T("ALMENARA            ")</f>
        <v xml:space="preserve">ALMENARA            </v>
      </c>
      <c r="E14363" t="str">
        <f>T("MT ")</f>
        <v xml:space="preserve">MT </v>
      </c>
      <c r="F14363" t="str">
        <f>T("MOTOCICLETAS   ")</f>
        <v xml:space="preserve">MOTOCICLETAS   </v>
      </c>
      <c r="G14363" t="str">
        <f>T("De 1.000,01 CENTIMETROS CUBICOS en adelante       ")</f>
        <v xml:space="preserve">De 1.000,01 CENTIMETROS CUBICOS en adelante       </v>
      </c>
      <c r="H14363" t="str">
        <f>T("GASOLINA                                          ")</f>
        <v xml:space="preserve">GASOLINA                                          </v>
      </c>
      <c r="I14363">
        <v>44</v>
      </c>
    </row>
    <row r="14364" spans="1:9">
      <c r="A14364" t="str">
        <f>T("2018")</f>
        <v>2018</v>
      </c>
      <c r="B14364" t="str">
        <f>T("FISICO                                            ")</f>
        <v xml:space="preserve">FISICO                                            </v>
      </c>
      <c r="C14364" t="str">
        <f>T("TETUAN              ")</f>
        <v xml:space="preserve">TETUAN              </v>
      </c>
      <c r="D14364" t="str">
        <f>T("VALDEACEDERAS       ")</f>
        <v xml:space="preserve">VALDEACEDERAS       </v>
      </c>
      <c r="E14364" t="str">
        <f>T("MT ")</f>
        <v xml:space="preserve">MT </v>
      </c>
      <c r="F14364" t="str">
        <f>T("MOTOCICLETAS   ")</f>
        <v xml:space="preserve">MOTOCICLETAS   </v>
      </c>
      <c r="G14364" t="str">
        <f>T("De menos de 125,01 CENTIMETROS CUBICOS            ")</f>
        <v xml:space="preserve">De menos de 125,01 CENTIMETROS CUBICOS            </v>
      </c>
      <c r="H14364" t="str">
        <f>T("GASOLINA                                          ")</f>
        <v xml:space="preserve">GASOLINA                                          </v>
      </c>
      <c r="I14364">
        <v>575</v>
      </c>
    </row>
    <row r="14365" spans="1:9">
      <c r="A14365" t="str">
        <f>T("2018")</f>
        <v>2018</v>
      </c>
      <c r="B14365" t="str">
        <f>T("FISICO                                            ")</f>
        <v xml:space="preserve">FISICO                                            </v>
      </c>
      <c r="C14365" t="str">
        <f>T("TETUAN              ")</f>
        <v xml:space="preserve">TETUAN              </v>
      </c>
      <c r="D14365" t="str">
        <f>T("VALDEACEDERAS       ")</f>
        <v xml:space="preserve">VALDEACEDERAS       </v>
      </c>
      <c r="E14365" t="str">
        <f>T("MT ")</f>
        <v xml:space="preserve">MT </v>
      </c>
      <c r="F14365" t="str">
        <f>T("MOTOCICLETAS   ")</f>
        <v xml:space="preserve">MOTOCICLETAS   </v>
      </c>
      <c r="G14365" t="str">
        <f>T("De 125,01 a 250 CENTIMETROS CUBICOS               ")</f>
        <v xml:space="preserve">De 125,01 a 250 CENTIMETROS CUBICOS               </v>
      </c>
      <c r="H14365" t="str">
        <f>T("GASOLINA                                          ")</f>
        <v xml:space="preserve">GASOLINA                                          </v>
      </c>
      <c r="I14365">
        <v>142</v>
      </c>
    </row>
    <row r="14366" spans="1:9">
      <c r="A14366" t="str">
        <f>T("2018")</f>
        <v>2018</v>
      </c>
      <c r="B14366" t="str">
        <f>T("FISICO                                            ")</f>
        <v xml:space="preserve">FISICO                                            </v>
      </c>
      <c r="C14366" t="str">
        <f>T("TETUAN              ")</f>
        <v xml:space="preserve">TETUAN              </v>
      </c>
      <c r="D14366" t="str">
        <f>T("VALDEACEDERAS       ")</f>
        <v xml:space="preserve">VALDEACEDERAS       </v>
      </c>
      <c r="E14366" t="str">
        <f>T("MT ")</f>
        <v xml:space="preserve">MT </v>
      </c>
      <c r="F14366" t="str">
        <f>T("MOTOCICLETAS   ")</f>
        <v xml:space="preserve">MOTOCICLETAS   </v>
      </c>
      <c r="G14366" t="str">
        <f>T("De 250,01 a 500 CENTIMETROS CUBICOS               ")</f>
        <v xml:space="preserve">De 250,01 a 500 CENTIMETROS CUBICOS               </v>
      </c>
      <c r="H14366" t="str">
        <f>T("GASOLINA                                          ")</f>
        <v xml:space="preserve">GASOLINA                                          </v>
      </c>
      <c r="I14366">
        <v>104</v>
      </c>
    </row>
    <row r="14367" spans="1:9">
      <c r="A14367" t="str">
        <f>T("2018")</f>
        <v>2018</v>
      </c>
      <c r="B14367" t="str">
        <f>T("FISICO                                            ")</f>
        <v xml:space="preserve">FISICO                                            </v>
      </c>
      <c r="C14367" t="str">
        <f>T("TETUAN              ")</f>
        <v xml:space="preserve">TETUAN              </v>
      </c>
      <c r="D14367" t="str">
        <f>T("VALDEACEDERAS       ")</f>
        <v xml:space="preserve">VALDEACEDERAS       </v>
      </c>
      <c r="E14367" t="str">
        <f>T("MT ")</f>
        <v xml:space="preserve">MT </v>
      </c>
      <c r="F14367" t="str">
        <f>T("MOTOCICLETAS   ")</f>
        <v xml:space="preserve">MOTOCICLETAS   </v>
      </c>
      <c r="G14367" t="str">
        <f>T("De 500,01 a 1.000 CENTIMETROS CUBICOS             ")</f>
        <v xml:space="preserve">De 500,01 a 1.000 CENTIMETROS CUBICOS             </v>
      </c>
      <c r="H14367" t="str">
        <f>T("GASOLINA                                          ")</f>
        <v xml:space="preserve">GASOLINA                                          </v>
      </c>
      <c r="I14367">
        <v>257</v>
      </c>
    </row>
    <row r="14368" spans="1:9">
      <c r="A14368" t="str">
        <f>T("2018")</f>
        <v>2018</v>
      </c>
      <c r="B14368" t="str">
        <f>T("FISICO                                            ")</f>
        <v xml:space="preserve">FISICO                                            </v>
      </c>
      <c r="C14368" t="str">
        <f>T("TETUAN              ")</f>
        <v xml:space="preserve">TETUAN              </v>
      </c>
      <c r="D14368" t="str">
        <f>T("VALDEACEDERAS       ")</f>
        <v xml:space="preserve">VALDEACEDERAS       </v>
      </c>
      <c r="E14368" t="str">
        <f>T("MT ")</f>
        <v xml:space="preserve">MT </v>
      </c>
      <c r="F14368" t="str">
        <f>T("MOTOCICLETAS   ")</f>
        <v xml:space="preserve">MOTOCICLETAS   </v>
      </c>
      <c r="G14368" t="str">
        <f>T("De 1.000,01 CENTIMETROS CUBICOS en adelante       ")</f>
        <v xml:space="preserve">De 1.000,01 CENTIMETROS CUBICOS en adelante       </v>
      </c>
      <c r="H14368" t="str">
        <f>T("GASOLINA                                          ")</f>
        <v xml:space="preserve">GASOLINA                                          </v>
      </c>
      <c r="I14368">
        <v>39</v>
      </c>
    </row>
    <row r="14369" spans="1:9">
      <c r="A14369" t="str">
        <f>T("2018")</f>
        <v>2018</v>
      </c>
      <c r="B14369" t="str">
        <f>T("FISICO                                            ")</f>
        <v xml:space="preserve">FISICO                                            </v>
      </c>
      <c r="C14369" t="str">
        <f>T("TETUAN              ")</f>
        <v xml:space="preserve">TETUAN              </v>
      </c>
      <c r="D14369" t="str">
        <f>T("BERRUGUETE          ")</f>
        <v xml:space="preserve">BERRUGUETE          </v>
      </c>
      <c r="E14369" t="str">
        <f>T("MT ")</f>
        <v xml:space="preserve">MT </v>
      </c>
      <c r="F14369" t="str">
        <f>T("MOTOCICLETAS   ")</f>
        <v xml:space="preserve">MOTOCICLETAS   </v>
      </c>
      <c r="G14369" t="str">
        <f>T("De menos de 125,01 CENTIMETROS CUBICOS            ")</f>
        <v xml:space="preserve">De menos de 125,01 CENTIMETROS CUBICOS            </v>
      </c>
      <c r="H14369" t="str">
        <f>T("GASOLINA                                          ")</f>
        <v xml:space="preserve">GASOLINA                                          </v>
      </c>
      <c r="I14369">
        <v>492</v>
      </c>
    </row>
    <row r="14370" spans="1:9">
      <c r="A14370" t="str">
        <f>T("2018")</f>
        <v>2018</v>
      </c>
      <c r="B14370" t="str">
        <f>T("FISICO                                            ")</f>
        <v xml:space="preserve">FISICO                                            </v>
      </c>
      <c r="C14370" t="str">
        <f>T("TETUAN              ")</f>
        <v xml:space="preserve">TETUAN              </v>
      </c>
      <c r="D14370" t="str">
        <f>T("BERRUGUETE          ")</f>
        <v xml:space="preserve">BERRUGUETE          </v>
      </c>
      <c r="E14370" t="str">
        <f>T("MT ")</f>
        <v xml:space="preserve">MT </v>
      </c>
      <c r="F14370" t="str">
        <f>T("MOTOCICLETAS   ")</f>
        <v xml:space="preserve">MOTOCICLETAS   </v>
      </c>
      <c r="G14370" t="str">
        <f>T("De 125,01 a 250 CENTIMETROS CUBICOS               ")</f>
        <v xml:space="preserve">De 125,01 a 250 CENTIMETROS CUBICOS               </v>
      </c>
      <c r="H14370" t="str">
        <f>T("GASOLINA                                          ")</f>
        <v xml:space="preserve">GASOLINA                                          </v>
      </c>
      <c r="I14370">
        <v>136</v>
      </c>
    </row>
    <row r="14371" spans="1:9">
      <c r="A14371" t="str">
        <f>T("2018")</f>
        <v>2018</v>
      </c>
      <c r="B14371" t="str">
        <f>T("FISICO                                            ")</f>
        <v xml:space="preserve">FISICO                                            </v>
      </c>
      <c r="C14371" t="str">
        <f>T("TETUAN              ")</f>
        <v xml:space="preserve">TETUAN              </v>
      </c>
      <c r="D14371" t="str">
        <f>T("BERRUGUETE          ")</f>
        <v xml:space="preserve">BERRUGUETE          </v>
      </c>
      <c r="E14371" t="str">
        <f>T("MT ")</f>
        <v xml:space="preserve">MT </v>
      </c>
      <c r="F14371" t="str">
        <f>T("MOTOCICLETAS   ")</f>
        <v xml:space="preserve">MOTOCICLETAS   </v>
      </c>
      <c r="G14371" t="str">
        <f>T("De 250,01 a 500 CENTIMETROS CUBICOS               ")</f>
        <v xml:space="preserve">De 250,01 a 500 CENTIMETROS CUBICOS               </v>
      </c>
      <c r="H14371" t="str">
        <f>T("GASOLINA                                          ")</f>
        <v xml:space="preserve">GASOLINA                                          </v>
      </c>
      <c r="I14371">
        <v>127</v>
      </c>
    </row>
    <row r="14372" spans="1:9">
      <c r="A14372" t="str">
        <f>T("2018")</f>
        <v>2018</v>
      </c>
      <c r="B14372" t="str">
        <f>T("FISICO                                            ")</f>
        <v xml:space="preserve">FISICO                                            </v>
      </c>
      <c r="C14372" t="str">
        <f>T("TETUAN              ")</f>
        <v xml:space="preserve">TETUAN              </v>
      </c>
      <c r="D14372" t="str">
        <f>T("BERRUGUETE          ")</f>
        <v xml:space="preserve">BERRUGUETE          </v>
      </c>
      <c r="E14372" t="str">
        <f>T("MT ")</f>
        <v xml:space="preserve">MT </v>
      </c>
      <c r="F14372" t="str">
        <f>T("MOTOCICLETAS   ")</f>
        <v xml:space="preserve">MOTOCICLETAS   </v>
      </c>
      <c r="G14372" t="str">
        <f>T("De 500,01 a 1.000 CENTIMETROS CUBICOS             ")</f>
        <v xml:space="preserve">De 500,01 a 1.000 CENTIMETROS CUBICOS             </v>
      </c>
      <c r="H14372" t="str">
        <f>T("GASOLINA                                          ")</f>
        <v xml:space="preserve">GASOLINA                                          </v>
      </c>
      <c r="I14372">
        <v>236</v>
      </c>
    </row>
    <row r="14373" spans="1:9">
      <c r="A14373" t="str">
        <f>T("2018")</f>
        <v>2018</v>
      </c>
      <c r="B14373" t="str">
        <f>T("FISICO                                            ")</f>
        <v xml:space="preserve">FISICO                                            </v>
      </c>
      <c r="C14373" t="str">
        <f>T("TETUAN              ")</f>
        <v xml:space="preserve">TETUAN              </v>
      </c>
      <c r="D14373" t="str">
        <f>T("BERRUGUETE          ")</f>
        <v xml:space="preserve">BERRUGUETE          </v>
      </c>
      <c r="E14373" t="str">
        <f>T("MT ")</f>
        <v xml:space="preserve">MT </v>
      </c>
      <c r="F14373" t="str">
        <f>T("MOTOCICLETAS   ")</f>
        <v xml:space="preserve">MOTOCICLETAS   </v>
      </c>
      <c r="G14373" t="str">
        <f>T("De 1.000,01 CENTIMETROS CUBICOS en adelante       ")</f>
        <v xml:space="preserve">De 1.000,01 CENTIMETROS CUBICOS en adelante       </v>
      </c>
      <c r="H14373" t="str">
        <f>T("GASOLINA                                          ")</f>
        <v xml:space="preserve">GASOLINA                                          </v>
      </c>
      <c r="I14373">
        <v>39</v>
      </c>
    </row>
    <row r="14374" spans="1:9">
      <c r="A14374" t="str">
        <f>T("2018")</f>
        <v>2018</v>
      </c>
      <c r="B14374" t="str">
        <f>T("JURIDICO                                          ")</f>
        <v xml:space="preserve">JURIDICO                                          </v>
      </c>
      <c r="C14374" t="str">
        <f>T("TETUAN              ")</f>
        <v xml:space="preserve">TETUAN              </v>
      </c>
      <c r="D14374" t="str">
        <f>T("BELLAS VISTAS       ")</f>
        <v xml:space="preserve">BELLAS VISTAS       </v>
      </c>
      <c r="E14374" t="str">
        <f>T("MT ")</f>
        <v xml:space="preserve">MT </v>
      </c>
      <c r="F14374" t="str">
        <f>T("MOTOCICLETAS   ")</f>
        <v xml:space="preserve">MOTOCICLETAS   </v>
      </c>
      <c r="G14374" t="str">
        <f>T("De menos de 125,01 CENTIMETROS CUBICOS            ")</f>
        <v xml:space="preserve">De menos de 125,01 CENTIMETROS CUBICOS            </v>
      </c>
      <c r="H14374" t="str">
        <f>T("GASOLINA                                          ")</f>
        <v xml:space="preserve">GASOLINA                                          </v>
      </c>
      <c r="I14374">
        <v>43</v>
      </c>
    </row>
    <row r="14375" spans="1:9">
      <c r="A14375" t="str">
        <f>T("2018")</f>
        <v>2018</v>
      </c>
      <c r="B14375" t="str">
        <f>T("JURIDICO                                          ")</f>
        <v xml:space="preserve">JURIDICO                                          </v>
      </c>
      <c r="C14375" t="str">
        <f>T("TETUAN              ")</f>
        <v xml:space="preserve">TETUAN              </v>
      </c>
      <c r="D14375" t="str">
        <f>T("BELLAS VISTAS       ")</f>
        <v xml:space="preserve">BELLAS VISTAS       </v>
      </c>
      <c r="E14375" t="str">
        <f>T("MT ")</f>
        <v xml:space="preserve">MT </v>
      </c>
      <c r="F14375" t="str">
        <f>T("MOTOCICLETAS   ")</f>
        <v xml:space="preserve">MOTOCICLETAS   </v>
      </c>
      <c r="G14375" t="str">
        <f>T("De 125,01 a 250 CENTIMETROS CUBICOS               ")</f>
        <v xml:space="preserve">De 125,01 a 250 CENTIMETROS CUBICOS               </v>
      </c>
      <c r="H14375" t="str">
        <f>T("GASOLINA                                          ")</f>
        <v xml:space="preserve">GASOLINA                                          </v>
      </c>
      <c r="I14375">
        <v>24</v>
      </c>
    </row>
    <row r="14376" spans="1:9">
      <c r="A14376" t="str">
        <f>T("2018")</f>
        <v>2018</v>
      </c>
      <c r="B14376" t="str">
        <f>T("JURIDICO                                          ")</f>
        <v xml:space="preserve">JURIDICO                                          </v>
      </c>
      <c r="C14376" t="str">
        <f>T("TETUAN              ")</f>
        <v xml:space="preserve">TETUAN              </v>
      </c>
      <c r="D14376" t="str">
        <f>T("BELLAS VISTAS       ")</f>
        <v xml:space="preserve">BELLAS VISTAS       </v>
      </c>
      <c r="E14376" t="str">
        <f>T("MT ")</f>
        <v xml:space="preserve">MT </v>
      </c>
      <c r="F14376" t="str">
        <f>T("MOTOCICLETAS   ")</f>
        <v xml:space="preserve">MOTOCICLETAS   </v>
      </c>
      <c r="G14376" t="str">
        <f>T("De 250,01 a 500 CENTIMETROS CUBICOS               ")</f>
        <v xml:space="preserve">De 250,01 a 500 CENTIMETROS CUBICOS               </v>
      </c>
      <c r="H14376" t="str">
        <f>T("GASOLINA                                          ")</f>
        <v xml:space="preserve">GASOLINA                                          </v>
      </c>
      <c r="I14376">
        <v>9</v>
      </c>
    </row>
    <row r="14377" spans="1:9">
      <c r="A14377" t="str">
        <f>T("2018")</f>
        <v>2018</v>
      </c>
      <c r="B14377" t="str">
        <f>T("JURIDICO                                          ")</f>
        <v xml:space="preserve">JURIDICO                                          </v>
      </c>
      <c r="C14377" t="str">
        <f>T("TETUAN              ")</f>
        <v xml:space="preserve">TETUAN              </v>
      </c>
      <c r="D14377" t="str">
        <f>T("BELLAS VISTAS       ")</f>
        <v xml:space="preserve">BELLAS VISTAS       </v>
      </c>
      <c r="E14377" t="str">
        <f>T("MT ")</f>
        <v xml:space="preserve">MT </v>
      </c>
      <c r="F14377" t="str">
        <f>T("MOTOCICLETAS   ")</f>
        <v xml:space="preserve">MOTOCICLETAS   </v>
      </c>
      <c r="G14377" t="str">
        <f>T("De 500,01 a 1.000 CENTIMETROS CUBICOS             ")</f>
        <v xml:space="preserve">De 500,01 a 1.000 CENTIMETROS CUBICOS             </v>
      </c>
      <c r="H14377" t="str">
        <f>T("GASOLINA                                          ")</f>
        <v xml:space="preserve">GASOLINA                                          </v>
      </c>
      <c r="I14377">
        <v>17</v>
      </c>
    </row>
    <row r="14378" spans="1:9">
      <c r="A14378" t="str">
        <f>T("2018")</f>
        <v>2018</v>
      </c>
      <c r="B14378" t="str">
        <f>T("JURIDICO                                          ")</f>
        <v xml:space="preserve">JURIDICO                                          </v>
      </c>
      <c r="C14378" t="str">
        <f>T("TETUAN              ")</f>
        <v xml:space="preserve">TETUAN              </v>
      </c>
      <c r="D14378" t="str">
        <f>T("BELLAS VISTAS       ")</f>
        <v xml:space="preserve">BELLAS VISTAS       </v>
      </c>
      <c r="E14378" t="str">
        <f>T("MT ")</f>
        <v xml:space="preserve">MT </v>
      </c>
      <c r="F14378" t="str">
        <f>T("MOTOCICLETAS   ")</f>
        <v xml:space="preserve">MOTOCICLETAS   </v>
      </c>
      <c r="G14378" t="str">
        <f>T("De 1.000,01 CENTIMETROS CUBICOS en adelante       ")</f>
        <v xml:space="preserve">De 1.000,01 CENTIMETROS CUBICOS en adelante       </v>
      </c>
      <c r="H14378" t="str">
        <f>T("GASOLINA                                          ")</f>
        <v xml:space="preserve">GASOLINA                                          </v>
      </c>
      <c r="I14378">
        <v>6</v>
      </c>
    </row>
    <row r="14379" spans="1:9">
      <c r="A14379" t="str">
        <f>T("2018")</f>
        <v>2018</v>
      </c>
      <c r="B14379" t="str">
        <f>T("JURIDICO                                          ")</f>
        <v xml:space="preserve">JURIDICO                                          </v>
      </c>
      <c r="C14379" t="str">
        <f>T("TETUAN              ")</f>
        <v xml:space="preserve">TETUAN              </v>
      </c>
      <c r="D14379" t="str">
        <f>T("CUATRO CAMINOS      ")</f>
        <v xml:space="preserve">CUATRO CAMINOS      </v>
      </c>
      <c r="E14379" t="str">
        <f>T("MT ")</f>
        <v xml:space="preserve">MT </v>
      </c>
      <c r="F14379" t="str">
        <f>T("MOTOCICLETAS   ")</f>
        <v xml:space="preserve">MOTOCICLETAS   </v>
      </c>
      <c r="G14379" t="str">
        <f>T("De menos de 125,01 CENTIMETROS CUBICOS            ")</f>
        <v xml:space="preserve">De menos de 125,01 CENTIMETROS CUBICOS            </v>
      </c>
      <c r="H14379" t="str">
        <f>T("GASOLINA                                          ")</f>
        <v xml:space="preserve">GASOLINA                                          </v>
      </c>
      <c r="I14379">
        <v>118</v>
      </c>
    </row>
    <row r="14380" spans="1:9">
      <c r="A14380" t="str">
        <f>T("2018")</f>
        <v>2018</v>
      </c>
      <c r="B14380" t="str">
        <f>T("JURIDICO                                          ")</f>
        <v xml:space="preserve">JURIDICO                                          </v>
      </c>
      <c r="C14380" t="str">
        <f>T("TETUAN              ")</f>
        <v xml:space="preserve">TETUAN              </v>
      </c>
      <c r="D14380" t="str">
        <f>T("CUATRO CAMINOS      ")</f>
        <v xml:space="preserve">CUATRO CAMINOS      </v>
      </c>
      <c r="E14380" t="str">
        <f>T("MT ")</f>
        <v xml:space="preserve">MT </v>
      </c>
      <c r="F14380" t="str">
        <f>T("MOTOCICLETAS   ")</f>
        <v xml:space="preserve">MOTOCICLETAS   </v>
      </c>
      <c r="G14380" t="str">
        <f>T("De 125,01 a 250 CENTIMETROS CUBICOS               ")</f>
        <v xml:space="preserve">De 125,01 a 250 CENTIMETROS CUBICOS               </v>
      </c>
      <c r="H14380" t="str">
        <f>T("GASOLINA                                          ")</f>
        <v xml:space="preserve">GASOLINA                                          </v>
      </c>
      <c r="I14380">
        <v>65</v>
      </c>
    </row>
    <row r="14381" spans="1:9">
      <c r="A14381" t="str">
        <f>T("2018")</f>
        <v>2018</v>
      </c>
      <c r="B14381" t="str">
        <f>T("JURIDICO                                          ")</f>
        <v xml:space="preserve">JURIDICO                                          </v>
      </c>
      <c r="C14381" t="str">
        <f>T("TETUAN              ")</f>
        <v xml:space="preserve">TETUAN              </v>
      </c>
      <c r="D14381" t="str">
        <f>T("CUATRO CAMINOS      ")</f>
        <v xml:space="preserve">CUATRO CAMINOS      </v>
      </c>
      <c r="E14381" t="str">
        <f>T("MT ")</f>
        <v xml:space="preserve">MT </v>
      </c>
      <c r="F14381" t="str">
        <f>T("MOTOCICLETAS   ")</f>
        <v xml:space="preserve">MOTOCICLETAS   </v>
      </c>
      <c r="G14381" t="str">
        <f>T("De 250,01 a 500 CENTIMETROS CUBICOS               ")</f>
        <v xml:space="preserve">De 250,01 a 500 CENTIMETROS CUBICOS               </v>
      </c>
      <c r="H14381" t="str">
        <f>T("GASOLINA                                          ")</f>
        <v xml:space="preserve">GASOLINA                                          </v>
      </c>
      <c r="I14381">
        <v>46</v>
      </c>
    </row>
    <row r="14382" spans="1:9">
      <c r="A14382" t="str">
        <f>T("2018")</f>
        <v>2018</v>
      </c>
      <c r="B14382" t="str">
        <f>T("JURIDICO                                          ")</f>
        <v xml:space="preserve">JURIDICO                                          </v>
      </c>
      <c r="C14382" t="str">
        <f>T("TETUAN              ")</f>
        <v xml:space="preserve">TETUAN              </v>
      </c>
      <c r="D14382" t="str">
        <f>T("CUATRO CAMINOS      ")</f>
        <v xml:space="preserve">CUATRO CAMINOS      </v>
      </c>
      <c r="E14382" t="str">
        <f>T("MT ")</f>
        <v xml:space="preserve">MT </v>
      </c>
      <c r="F14382" t="str">
        <f>T("MOTOCICLETAS   ")</f>
        <v xml:space="preserve">MOTOCICLETAS   </v>
      </c>
      <c r="G14382" t="str">
        <f>T("De 500,01 a 1.000 CENTIMETROS CUBICOS             ")</f>
        <v xml:space="preserve">De 500,01 a 1.000 CENTIMETROS CUBICOS             </v>
      </c>
      <c r="H14382" t="str">
        <f>T("GASOLINA                                          ")</f>
        <v xml:space="preserve">GASOLINA                                          </v>
      </c>
      <c r="I14382">
        <v>61</v>
      </c>
    </row>
    <row r="14383" spans="1:9">
      <c r="A14383" t="str">
        <f>T("2018")</f>
        <v>2018</v>
      </c>
      <c r="B14383" t="str">
        <f>T("JURIDICO                                          ")</f>
        <v xml:space="preserve">JURIDICO                                          </v>
      </c>
      <c r="C14383" t="str">
        <f>T("TETUAN              ")</f>
        <v xml:space="preserve">TETUAN              </v>
      </c>
      <c r="D14383" t="str">
        <f>T("CUATRO CAMINOS      ")</f>
        <v xml:space="preserve">CUATRO CAMINOS      </v>
      </c>
      <c r="E14383" t="str">
        <f>T("MT ")</f>
        <v xml:space="preserve">MT </v>
      </c>
      <c r="F14383" t="str">
        <f>T("MOTOCICLETAS   ")</f>
        <v xml:space="preserve">MOTOCICLETAS   </v>
      </c>
      <c r="G14383" t="str">
        <f>T("De 1.000,01 CENTIMETROS CUBICOS en adelante       ")</f>
        <v xml:space="preserve">De 1.000,01 CENTIMETROS CUBICOS en adelante       </v>
      </c>
      <c r="H14383" t="str">
        <f>T("GASOLINA                                          ")</f>
        <v xml:space="preserve">GASOLINA                                          </v>
      </c>
      <c r="I14383">
        <v>22</v>
      </c>
    </row>
    <row r="14384" spans="1:9">
      <c r="A14384" t="str">
        <f>T("2018")</f>
        <v>2018</v>
      </c>
      <c r="B14384" t="str">
        <f>T("JURIDICO                                          ")</f>
        <v xml:space="preserve">JURIDICO                                          </v>
      </c>
      <c r="C14384" t="str">
        <f>T("TETUAN              ")</f>
        <v xml:space="preserve">TETUAN              </v>
      </c>
      <c r="D14384" t="str">
        <f>T("CASTILLEJOS         ")</f>
        <v xml:space="preserve">CASTILLEJOS         </v>
      </c>
      <c r="E14384" t="str">
        <f>T("MT ")</f>
        <v xml:space="preserve">MT </v>
      </c>
      <c r="F14384" t="str">
        <f>T("MOTOCICLETAS   ")</f>
        <v xml:space="preserve">MOTOCICLETAS   </v>
      </c>
      <c r="G14384" t="str">
        <f>T("De menos de 125,01 CENTIMETROS CUBICOS            ")</f>
        <v xml:space="preserve">De menos de 125,01 CENTIMETROS CUBICOS            </v>
      </c>
      <c r="H14384" t="str">
        <f>T("GASOLINA                                          ")</f>
        <v xml:space="preserve">GASOLINA                                          </v>
      </c>
      <c r="I14384">
        <v>176</v>
      </c>
    </row>
    <row r="14385" spans="1:9">
      <c r="A14385" t="str">
        <f>T("2018")</f>
        <v>2018</v>
      </c>
      <c r="B14385" t="str">
        <f>T("JURIDICO                                          ")</f>
        <v xml:space="preserve">JURIDICO                                          </v>
      </c>
      <c r="C14385" t="str">
        <f>T("TETUAN              ")</f>
        <v xml:space="preserve">TETUAN              </v>
      </c>
      <c r="D14385" t="str">
        <f>T("CASTILLEJOS         ")</f>
        <v xml:space="preserve">CASTILLEJOS         </v>
      </c>
      <c r="E14385" t="str">
        <f>T("MT ")</f>
        <v xml:space="preserve">MT </v>
      </c>
      <c r="F14385" t="str">
        <f>T("MOTOCICLETAS   ")</f>
        <v xml:space="preserve">MOTOCICLETAS   </v>
      </c>
      <c r="G14385" t="str">
        <f>T("De 125,01 a 250 CENTIMETROS CUBICOS               ")</f>
        <v xml:space="preserve">De 125,01 a 250 CENTIMETROS CUBICOS               </v>
      </c>
      <c r="H14385" t="str">
        <f>T("GASOLINA                                          ")</f>
        <v xml:space="preserve">GASOLINA                                          </v>
      </c>
      <c r="I14385">
        <v>41</v>
      </c>
    </row>
    <row r="14386" spans="1:9">
      <c r="A14386" t="str">
        <f>T("2018")</f>
        <v>2018</v>
      </c>
      <c r="B14386" t="str">
        <f>T("JURIDICO                                          ")</f>
        <v xml:space="preserve">JURIDICO                                          </v>
      </c>
      <c r="C14386" t="str">
        <f>T("TETUAN              ")</f>
        <v xml:space="preserve">TETUAN              </v>
      </c>
      <c r="D14386" t="str">
        <f>T("CASTILLEJOS         ")</f>
        <v xml:space="preserve">CASTILLEJOS         </v>
      </c>
      <c r="E14386" t="str">
        <f>T("MT ")</f>
        <v xml:space="preserve">MT </v>
      </c>
      <c r="F14386" t="str">
        <f>T("MOTOCICLETAS   ")</f>
        <v xml:space="preserve">MOTOCICLETAS   </v>
      </c>
      <c r="G14386" t="str">
        <f>T("De 250,01 a 500 CENTIMETROS CUBICOS               ")</f>
        <v xml:space="preserve">De 250,01 a 500 CENTIMETROS CUBICOS               </v>
      </c>
      <c r="H14386" t="str">
        <f>T("GASOLINA                                          ")</f>
        <v xml:space="preserve">GASOLINA                                          </v>
      </c>
      <c r="I14386">
        <v>43</v>
      </c>
    </row>
    <row r="14387" spans="1:9">
      <c r="A14387" t="str">
        <f>T("2018")</f>
        <v>2018</v>
      </c>
      <c r="B14387" t="str">
        <f>T("JURIDICO                                          ")</f>
        <v xml:space="preserve">JURIDICO                                          </v>
      </c>
      <c r="C14387" t="str">
        <f>T("TETUAN              ")</f>
        <v xml:space="preserve">TETUAN              </v>
      </c>
      <c r="D14387" t="str">
        <f>T("CASTILLEJOS         ")</f>
        <v xml:space="preserve">CASTILLEJOS         </v>
      </c>
      <c r="E14387" t="str">
        <f>T("MT ")</f>
        <v xml:space="preserve">MT </v>
      </c>
      <c r="F14387" t="str">
        <f>T("MOTOCICLETAS   ")</f>
        <v xml:space="preserve">MOTOCICLETAS   </v>
      </c>
      <c r="G14387" t="str">
        <f>T("De 500,01 a 1.000 CENTIMETROS CUBICOS             ")</f>
        <v xml:space="preserve">De 500,01 a 1.000 CENTIMETROS CUBICOS             </v>
      </c>
      <c r="H14387" t="str">
        <f>T("GASOLINA                                          ")</f>
        <v xml:space="preserve">GASOLINA                                          </v>
      </c>
      <c r="I14387">
        <v>45</v>
      </c>
    </row>
    <row r="14388" spans="1:9">
      <c r="A14388" t="str">
        <f>T("2018")</f>
        <v>2018</v>
      </c>
      <c r="B14388" t="str">
        <f>T("JURIDICO                                          ")</f>
        <v xml:space="preserve">JURIDICO                                          </v>
      </c>
      <c r="C14388" t="str">
        <f>T("TETUAN              ")</f>
        <v xml:space="preserve">TETUAN              </v>
      </c>
      <c r="D14388" t="str">
        <f>T("CASTILLEJOS         ")</f>
        <v xml:space="preserve">CASTILLEJOS         </v>
      </c>
      <c r="E14388" t="str">
        <f>T("MT ")</f>
        <v xml:space="preserve">MT </v>
      </c>
      <c r="F14388" t="str">
        <f>T("MOTOCICLETAS   ")</f>
        <v xml:space="preserve">MOTOCICLETAS   </v>
      </c>
      <c r="G14388" t="str">
        <f>T("De 1.000,01 CENTIMETROS CUBICOS en adelante       ")</f>
        <v xml:space="preserve">De 1.000,01 CENTIMETROS CUBICOS en adelante       </v>
      </c>
      <c r="H14388" t="str">
        <f>T("GASOLINA                                          ")</f>
        <v xml:space="preserve">GASOLINA                                          </v>
      </c>
      <c r="I14388">
        <v>28</v>
      </c>
    </row>
    <row r="14389" spans="1:9">
      <c r="A14389" t="str">
        <f>T("2018")</f>
        <v>2018</v>
      </c>
      <c r="B14389" t="str">
        <f>T("JURIDICO                                          ")</f>
        <v xml:space="preserve">JURIDICO                                          </v>
      </c>
      <c r="C14389" t="str">
        <f>T("TETUAN              ")</f>
        <v xml:space="preserve">TETUAN              </v>
      </c>
      <c r="D14389" t="str">
        <f>T("ALMENARA            ")</f>
        <v xml:space="preserve">ALMENARA            </v>
      </c>
      <c r="E14389" t="str">
        <f>T("MT ")</f>
        <v xml:space="preserve">MT </v>
      </c>
      <c r="F14389" t="str">
        <f>T("MOTOCICLETAS   ")</f>
        <v xml:space="preserve">MOTOCICLETAS   </v>
      </c>
      <c r="G14389" t="str">
        <f>T("De menos de 125,01 CENTIMETROS CUBICOS            ")</f>
        <v xml:space="preserve">De menos de 125,01 CENTIMETROS CUBICOS            </v>
      </c>
      <c r="H14389" t="str">
        <f>T("GASOLINA                                          ")</f>
        <v xml:space="preserve">GASOLINA                                          </v>
      </c>
      <c r="I14389">
        <v>32</v>
      </c>
    </row>
    <row r="14390" spans="1:9">
      <c r="A14390" t="str">
        <f>T("2018")</f>
        <v>2018</v>
      </c>
      <c r="B14390" t="str">
        <f>T("JURIDICO                                          ")</f>
        <v xml:space="preserve">JURIDICO                                          </v>
      </c>
      <c r="C14390" t="str">
        <f>T("TETUAN              ")</f>
        <v xml:space="preserve">TETUAN              </v>
      </c>
      <c r="D14390" t="str">
        <f>T("ALMENARA            ")</f>
        <v xml:space="preserve">ALMENARA            </v>
      </c>
      <c r="E14390" t="str">
        <f>T("MT ")</f>
        <v xml:space="preserve">MT </v>
      </c>
      <c r="F14390" t="str">
        <f>T("MOTOCICLETAS   ")</f>
        <v xml:space="preserve">MOTOCICLETAS   </v>
      </c>
      <c r="G14390" t="str">
        <f>T("De 125,01 a 250 CENTIMETROS CUBICOS               ")</f>
        <v xml:space="preserve">De 125,01 a 250 CENTIMETROS CUBICOS               </v>
      </c>
      <c r="H14390" t="str">
        <f>T("GASOLINA                                          ")</f>
        <v xml:space="preserve">GASOLINA                                          </v>
      </c>
      <c r="I14390">
        <v>5</v>
      </c>
    </row>
    <row r="14391" spans="1:9">
      <c r="A14391" t="str">
        <f>T("2018")</f>
        <v>2018</v>
      </c>
      <c r="B14391" t="str">
        <f>T("JURIDICO                                          ")</f>
        <v xml:space="preserve">JURIDICO                                          </v>
      </c>
      <c r="C14391" t="str">
        <f>T("TETUAN              ")</f>
        <v xml:space="preserve">TETUAN              </v>
      </c>
      <c r="D14391" t="str">
        <f>T("ALMENARA            ")</f>
        <v xml:space="preserve">ALMENARA            </v>
      </c>
      <c r="E14391" t="str">
        <f>T("MT ")</f>
        <v xml:space="preserve">MT </v>
      </c>
      <c r="F14391" t="str">
        <f>T("MOTOCICLETAS   ")</f>
        <v xml:space="preserve">MOTOCICLETAS   </v>
      </c>
      <c r="G14391" t="str">
        <f>T("De 250,01 a 500 CENTIMETROS CUBICOS               ")</f>
        <v xml:space="preserve">De 250,01 a 500 CENTIMETROS CUBICOS               </v>
      </c>
      <c r="H14391" t="str">
        <f>T("GASOLINA                                          ")</f>
        <v xml:space="preserve">GASOLINA                                          </v>
      </c>
      <c r="I14391">
        <v>14</v>
      </c>
    </row>
    <row r="14392" spans="1:9">
      <c r="A14392" t="str">
        <f>T("2018")</f>
        <v>2018</v>
      </c>
      <c r="B14392" t="str">
        <f>T("JURIDICO                                          ")</f>
        <v xml:space="preserve">JURIDICO                                          </v>
      </c>
      <c r="C14392" t="str">
        <f>T("TETUAN              ")</f>
        <v xml:space="preserve">TETUAN              </v>
      </c>
      <c r="D14392" t="str">
        <f>T("ALMENARA            ")</f>
        <v xml:space="preserve">ALMENARA            </v>
      </c>
      <c r="E14392" t="str">
        <f>T("MT ")</f>
        <v xml:space="preserve">MT </v>
      </c>
      <c r="F14392" t="str">
        <f>T("MOTOCICLETAS   ")</f>
        <v xml:space="preserve">MOTOCICLETAS   </v>
      </c>
      <c r="G14392" t="str">
        <f>T("De 500,01 a 1.000 CENTIMETROS CUBICOS             ")</f>
        <v xml:space="preserve">De 500,01 a 1.000 CENTIMETROS CUBICOS             </v>
      </c>
      <c r="H14392" t="str">
        <f>T("GASOLINA                                          ")</f>
        <v xml:space="preserve">GASOLINA                                          </v>
      </c>
      <c r="I14392">
        <v>12</v>
      </c>
    </row>
    <row r="14393" spans="1:9">
      <c r="A14393" t="str">
        <f>T("2018")</f>
        <v>2018</v>
      </c>
      <c r="B14393" t="str">
        <f>T("JURIDICO                                          ")</f>
        <v xml:space="preserve">JURIDICO                                          </v>
      </c>
      <c r="C14393" t="str">
        <f>T("TETUAN              ")</f>
        <v xml:space="preserve">TETUAN              </v>
      </c>
      <c r="D14393" t="str">
        <f>T("ALMENARA            ")</f>
        <v xml:space="preserve">ALMENARA            </v>
      </c>
      <c r="E14393" t="str">
        <f>T("MT ")</f>
        <v xml:space="preserve">MT </v>
      </c>
      <c r="F14393" t="str">
        <f>T("MOTOCICLETAS   ")</f>
        <v xml:space="preserve">MOTOCICLETAS   </v>
      </c>
      <c r="G14393" t="str">
        <f>T("De 1.000,01 CENTIMETROS CUBICOS en adelante       ")</f>
        <v xml:space="preserve">De 1.000,01 CENTIMETROS CUBICOS en adelante       </v>
      </c>
      <c r="H14393" t="str">
        <f>T("GASOLINA                                          ")</f>
        <v xml:space="preserve">GASOLINA                                          </v>
      </c>
      <c r="I14393">
        <v>7</v>
      </c>
    </row>
    <row r="14394" spans="1:9">
      <c r="A14394" t="str">
        <f>T("2018")</f>
        <v>2018</v>
      </c>
      <c r="B14394" t="str">
        <f>T("JURIDICO                                          ")</f>
        <v xml:space="preserve">JURIDICO                                          </v>
      </c>
      <c r="C14394" t="str">
        <f>T("TETUAN              ")</f>
        <v xml:space="preserve">TETUAN              </v>
      </c>
      <c r="D14394" t="str">
        <f>T("VALDEACEDERAS       ")</f>
        <v xml:space="preserve">VALDEACEDERAS       </v>
      </c>
      <c r="E14394" t="str">
        <f>T("MT ")</f>
        <v xml:space="preserve">MT </v>
      </c>
      <c r="F14394" t="str">
        <f>T("MOTOCICLETAS   ")</f>
        <v xml:space="preserve">MOTOCICLETAS   </v>
      </c>
      <c r="G14394" t="str">
        <f>T("De menos de 125,01 CENTIMETROS CUBICOS            ")</f>
        <v xml:space="preserve">De menos de 125,01 CENTIMETROS CUBICOS            </v>
      </c>
      <c r="H14394" t="str">
        <f>T("GASOLINA                                          ")</f>
        <v xml:space="preserve">GASOLINA                                          </v>
      </c>
      <c r="I14394">
        <v>21</v>
      </c>
    </row>
    <row r="14395" spans="1:9">
      <c r="A14395" t="str">
        <f>T("2018")</f>
        <v>2018</v>
      </c>
      <c r="B14395" t="str">
        <f>T("JURIDICO                                          ")</f>
        <v xml:space="preserve">JURIDICO                                          </v>
      </c>
      <c r="C14395" t="str">
        <f>T("TETUAN              ")</f>
        <v xml:space="preserve">TETUAN              </v>
      </c>
      <c r="D14395" t="str">
        <f>T("VALDEACEDERAS       ")</f>
        <v xml:space="preserve">VALDEACEDERAS       </v>
      </c>
      <c r="E14395" t="str">
        <f>T("MT ")</f>
        <v xml:space="preserve">MT </v>
      </c>
      <c r="F14395" t="str">
        <f>T("MOTOCICLETAS   ")</f>
        <v xml:space="preserve">MOTOCICLETAS   </v>
      </c>
      <c r="G14395" t="str">
        <f>T("De 125,01 a 250 CENTIMETROS CUBICOS               ")</f>
        <v xml:space="preserve">De 125,01 a 250 CENTIMETROS CUBICOS               </v>
      </c>
      <c r="H14395" t="str">
        <f>T("GASOLINA                                          ")</f>
        <v xml:space="preserve">GASOLINA                                          </v>
      </c>
      <c r="I14395">
        <v>10</v>
      </c>
    </row>
    <row r="14396" spans="1:9">
      <c r="A14396" t="str">
        <f>T("2018")</f>
        <v>2018</v>
      </c>
      <c r="B14396" t="str">
        <f>T("JURIDICO                                          ")</f>
        <v xml:space="preserve">JURIDICO                                          </v>
      </c>
      <c r="C14396" t="str">
        <f>T("TETUAN              ")</f>
        <v xml:space="preserve">TETUAN              </v>
      </c>
      <c r="D14396" t="str">
        <f>T("VALDEACEDERAS       ")</f>
        <v xml:space="preserve">VALDEACEDERAS       </v>
      </c>
      <c r="E14396" t="str">
        <f>T("MT ")</f>
        <v xml:space="preserve">MT </v>
      </c>
      <c r="F14396" t="str">
        <f>T("MOTOCICLETAS   ")</f>
        <v xml:space="preserve">MOTOCICLETAS   </v>
      </c>
      <c r="G14396" t="str">
        <f>T("De 250,01 a 500 CENTIMETROS CUBICOS               ")</f>
        <v xml:space="preserve">De 250,01 a 500 CENTIMETROS CUBICOS               </v>
      </c>
      <c r="H14396" t="str">
        <f>T("GASOLINA                                          ")</f>
        <v xml:space="preserve">GASOLINA                                          </v>
      </c>
      <c r="I14396">
        <v>4</v>
      </c>
    </row>
    <row r="14397" spans="1:9">
      <c r="A14397" t="str">
        <f>T("2018")</f>
        <v>2018</v>
      </c>
      <c r="B14397" t="str">
        <f>T("JURIDICO                                          ")</f>
        <v xml:space="preserve">JURIDICO                                          </v>
      </c>
      <c r="C14397" t="str">
        <f>T("TETUAN              ")</f>
        <v xml:space="preserve">TETUAN              </v>
      </c>
      <c r="D14397" t="str">
        <f>T("VALDEACEDERAS       ")</f>
        <v xml:space="preserve">VALDEACEDERAS       </v>
      </c>
      <c r="E14397" t="str">
        <f>T("MT ")</f>
        <v xml:space="preserve">MT </v>
      </c>
      <c r="F14397" t="str">
        <f>T("MOTOCICLETAS   ")</f>
        <v xml:space="preserve">MOTOCICLETAS   </v>
      </c>
      <c r="G14397" t="str">
        <f>T("De 500,01 a 1.000 CENTIMETROS CUBICOS             ")</f>
        <v xml:space="preserve">De 500,01 a 1.000 CENTIMETROS CUBICOS             </v>
      </c>
      <c r="H14397" t="str">
        <f>T("GASOLINA                                          ")</f>
        <v xml:space="preserve">GASOLINA                                          </v>
      </c>
      <c r="I14397">
        <v>7</v>
      </c>
    </row>
    <row r="14398" spans="1:9">
      <c r="A14398" t="str">
        <f>T("2018")</f>
        <v>2018</v>
      </c>
      <c r="B14398" t="str">
        <f>T("JURIDICO                                          ")</f>
        <v xml:space="preserve">JURIDICO                                          </v>
      </c>
      <c r="C14398" t="str">
        <f>T("TETUAN              ")</f>
        <v xml:space="preserve">TETUAN              </v>
      </c>
      <c r="D14398" t="str">
        <f>T("VALDEACEDERAS       ")</f>
        <v xml:space="preserve">VALDEACEDERAS       </v>
      </c>
      <c r="E14398" t="str">
        <f>T("MT ")</f>
        <v xml:space="preserve">MT </v>
      </c>
      <c r="F14398" t="str">
        <f>T("MOTOCICLETAS   ")</f>
        <v xml:space="preserve">MOTOCICLETAS   </v>
      </c>
      <c r="G14398" t="str">
        <f>T("De 1.000,01 CENTIMETROS CUBICOS en adelante       ")</f>
        <v xml:space="preserve">De 1.000,01 CENTIMETROS CUBICOS en adelante       </v>
      </c>
      <c r="H14398" t="str">
        <f>T("GASOLINA                                          ")</f>
        <v xml:space="preserve">GASOLINA                                          </v>
      </c>
      <c r="I14398">
        <v>1</v>
      </c>
    </row>
    <row r="14399" spans="1:9">
      <c r="A14399" t="str">
        <f>T("2018")</f>
        <v>2018</v>
      </c>
      <c r="B14399" t="str">
        <f>T("JURIDICO                                          ")</f>
        <v xml:space="preserve">JURIDICO                                          </v>
      </c>
      <c r="C14399" t="str">
        <f>T("TETUAN              ")</f>
        <v xml:space="preserve">TETUAN              </v>
      </c>
      <c r="D14399" t="str">
        <f>T("BERRUGUETE          ")</f>
        <v xml:space="preserve">BERRUGUETE          </v>
      </c>
      <c r="E14399" t="str">
        <f>T("MT ")</f>
        <v xml:space="preserve">MT </v>
      </c>
      <c r="F14399" t="str">
        <f>T("MOTOCICLETAS   ")</f>
        <v xml:space="preserve">MOTOCICLETAS   </v>
      </c>
      <c r="G14399" t="str">
        <f>T("De menos de 125,01 CENTIMETROS CUBICOS            ")</f>
        <v xml:space="preserve">De menos de 125,01 CENTIMETROS CUBICOS            </v>
      </c>
      <c r="H14399" t="str">
        <f>T("GASOLINA                                          ")</f>
        <v xml:space="preserve">GASOLINA                                          </v>
      </c>
      <c r="I14399">
        <v>76</v>
      </c>
    </row>
    <row r="14400" spans="1:9">
      <c r="A14400" t="str">
        <f>T("2018")</f>
        <v>2018</v>
      </c>
      <c r="B14400" t="str">
        <f>T("JURIDICO                                          ")</f>
        <v xml:space="preserve">JURIDICO                                          </v>
      </c>
      <c r="C14400" t="str">
        <f>T("TETUAN              ")</f>
        <v xml:space="preserve">TETUAN              </v>
      </c>
      <c r="D14400" t="str">
        <f>T("BERRUGUETE          ")</f>
        <v xml:space="preserve">BERRUGUETE          </v>
      </c>
      <c r="E14400" t="str">
        <f>T("MT ")</f>
        <v xml:space="preserve">MT </v>
      </c>
      <c r="F14400" t="str">
        <f>T("MOTOCICLETAS   ")</f>
        <v xml:space="preserve">MOTOCICLETAS   </v>
      </c>
      <c r="G14400" t="str">
        <f>T("De 125,01 a 250 CENTIMETROS CUBICOS               ")</f>
        <v xml:space="preserve">De 125,01 a 250 CENTIMETROS CUBICOS               </v>
      </c>
      <c r="H14400" t="str">
        <f>T("GASOLINA                                          ")</f>
        <v xml:space="preserve">GASOLINA                                          </v>
      </c>
      <c r="I14400">
        <v>5</v>
      </c>
    </row>
    <row r="14401" spans="1:9">
      <c r="A14401" t="str">
        <f>T("2018")</f>
        <v>2018</v>
      </c>
      <c r="B14401" t="str">
        <f>T("JURIDICO                                          ")</f>
        <v xml:space="preserve">JURIDICO                                          </v>
      </c>
      <c r="C14401" t="str">
        <f>T("TETUAN              ")</f>
        <v xml:space="preserve">TETUAN              </v>
      </c>
      <c r="D14401" t="str">
        <f>T("BERRUGUETE          ")</f>
        <v xml:space="preserve">BERRUGUETE          </v>
      </c>
      <c r="E14401" t="str">
        <f>T("MT ")</f>
        <v xml:space="preserve">MT </v>
      </c>
      <c r="F14401" t="str">
        <f>T("MOTOCICLETAS   ")</f>
        <v xml:space="preserve">MOTOCICLETAS   </v>
      </c>
      <c r="G14401" t="str">
        <f>T("De 250,01 a 500 CENTIMETROS CUBICOS               ")</f>
        <v xml:space="preserve">De 250,01 a 500 CENTIMETROS CUBICOS               </v>
      </c>
      <c r="H14401" t="str">
        <f>T("GASOLINA                                          ")</f>
        <v xml:space="preserve">GASOLINA                                          </v>
      </c>
      <c r="I14401">
        <v>29</v>
      </c>
    </row>
    <row r="14402" spans="1:9">
      <c r="A14402" t="str">
        <f>T("2018")</f>
        <v>2018</v>
      </c>
      <c r="B14402" t="str">
        <f>T("JURIDICO                                          ")</f>
        <v xml:space="preserve">JURIDICO                                          </v>
      </c>
      <c r="C14402" t="str">
        <f>T("TETUAN              ")</f>
        <v xml:space="preserve">TETUAN              </v>
      </c>
      <c r="D14402" t="str">
        <f>T("BERRUGUETE          ")</f>
        <v xml:space="preserve">BERRUGUETE          </v>
      </c>
      <c r="E14402" t="str">
        <f>T("MT ")</f>
        <v xml:space="preserve">MT </v>
      </c>
      <c r="F14402" t="str">
        <f>T("MOTOCICLETAS   ")</f>
        <v xml:space="preserve">MOTOCICLETAS   </v>
      </c>
      <c r="G14402" t="str">
        <f>T("De 500,01 a 1.000 CENTIMETROS CUBICOS             ")</f>
        <v xml:space="preserve">De 500,01 a 1.000 CENTIMETROS CUBICOS             </v>
      </c>
      <c r="H14402" t="str">
        <f>T("GASOLINA                                          ")</f>
        <v xml:space="preserve">GASOLINA                                          </v>
      </c>
      <c r="I14402">
        <v>17</v>
      </c>
    </row>
    <row r="14403" spans="1:9">
      <c r="A14403" t="str">
        <f>T("2018")</f>
        <v>2018</v>
      </c>
      <c r="B14403" t="str">
        <f>T("JURIDICO                                          ")</f>
        <v xml:space="preserve">JURIDICO                                          </v>
      </c>
      <c r="C14403" t="str">
        <f>T("TETUAN              ")</f>
        <v xml:space="preserve">TETUAN              </v>
      </c>
      <c r="D14403" t="str">
        <f>T("BERRUGUETE          ")</f>
        <v xml:space="preserve">BERRUGUETE          </v>
      </c>
      <c r="E14403" t="str">
        <f>T("MT ")</f>
        <v xml:space="preserve">MT </v>
      </c>
      <c r="F14403" t="str">
        <f>T("MOTOCICLETAS   ")</f>
        <v xml:space="preserve">MOTOCICLETAS   </v>
      </c>
      <c r="G14403" t="str">
        <f>T("De 1.000,01 CENTIMETROS CUBICOS en adelante       ")</f>
        <v xml:space="preserve">De 1.000,01 CENTIMETROS CUBICOS en adelante       </v>
      </c>
      <c r="H14403" t="str">
        <f>T("GASOLINA                                          ")</f>
        <v xml:space="preserve">GASOLINA                                          </v>
      </c>
      <c r="I14403">
        <v>2</v>
      </c>
    </row>
    <row r="14404" spans="1:9">
      <c r="A14404" t="str">
        <f>T("2018")</f>
        <v>2018</v>
      </c>
      <c r="B14404" t="str">
        <f>T("Entidad sin personalidad jurídica (art. 35.4 LGT) ")</f>
        <v xml:space="preserve">Entidad sin personalidad jurídica (art. 35.4 LGT) </v>
      </c>
      <c r="C14404" t="str">
        <f>T("TETUAN              ")</f>
        <v xml:space="preserve">TETUAN              </v>
      </c>
      <c r="D14404" t="str">
        <f>T("CUATRO CAMINOS      ")</f>
        <v xml:space="preserve">CUATRO CAMINOS      </v>
      </c>
      <c r="E14404" t="str">
        <f>T("MT ")</f>
        <v xml:space="preserve">MT </v>
      </c>
      <c r="F14404" t="str">
        <f>T("MOTOCICLETAS   ")</f>
        <v xml:space="preserve">MOTOCICLETAS   </v>
      </c>
      <c r="G14404" t="str">
        <f>T("De 125,01 a 250 CENTIMETROS CUBICOS               ")</f>
        <v xml:space="preserve">De 125,01 a 250 CENTIMETROS CUBICOS               </v>
      </c>
      <c r="I14404">
        <v>1</v>
      </c>
    </row>
    <row r="14405" spans="1:9">
      <c r="A14405" t="str">
        <f>T("2018")</f>
        <v>2018</v>
      </c>
      <c r="B14405" t="str">
        <f>T("Entidad sin personalidad jurídica (art. 35.4 LGT) ")</f>
        <v xml:space="preserve">Entidad sin personalidad jurídica (art. 35.4 LGT) </v>
      </c>
      <c r="C14405" t="str">
        <f>T("TETUAN              ")</f>
        <v xml:space="preserve">TETUAN              </v>
      </c>
      <c r="D14405" t="str">
        <f>T("CUATRO CAMINOS      ")</f>
        <v xml:space="preserve">CUATRO CAMINOS      </v>
      </c>
      <c r="E14405" t="str">
        <f>T("MT ")</f>
        <v xml:space="preserve">MT </v>
      </c>
      <c r="F14405" t="str">
        <f>T("MOTOCICLETAS   ")</f>
        <v xml:space="preserve">MOTOCICLETAS   </v>
      </c>
      <c r="G14405" t="str">
        <f>T("De 500,01 a 1.000 CENTIMETROS CUBICOS             ")</f>
        <v xml:space="preserve">De 500,01 a 1.000 CENTIMETROS CUBICOS             </v>
      </c>
      <c r="I14405">
        <v>1</v>
      </c>
    </row>
    <row r="14406" spans="1:9">
      <c r="A14406" t="str">
        <f>T("2018")</f>
        <v>2018</v>
      </c>
      <c r="B14406" t="str">
        <f>T("Entidad sin personalidad jurídica (art. 35.4 LGT) ")</f>
        <v xml:space="preserve">Entidad sin personalidad jurídica (art. 35.4 LGT) </v>
      </c>
      <c r="C14406" t="str">
        <f>T("TETUAN              ")</f>
        <v xml:space="preserve">TETUAN              </v>
      </c>
      <c r="D14406" t="str">
        <f>T("CASTILLEJOS         ")</f>
        <v xml:space="preserve">CASTILLEJOS         </v>
      </c>
      <c r="E14406" t="str">
        <f>T("MT ")</f>
        <v xml:space="preserve">MT </v>
      </c>
      <c r="F14406" t="str">
        <f>T("MOTOCICLETAS   ")</f>
        <v xml:space="preserve">MOTOCICLETAS   </v>
      </c>
      <c r="G14406" t="str">
        <f>T("De menos de 125,01 CENTIMETROS CUBICOS            ")</f>
        <v xml:space="preserve">De menos de 125,01 CENTIMETROS CUBICOS            </v>
      </c>
      <c r="I14406">
        <v>1</v>
      </c>
    </row>
    <row r="14407" spans="1:9">
      <c r="A14407" t="str">
        <f>T("2018")</f>
        <v>2018</v>
      </c>
      <c r="B14407" t="str">
        <f>T("Entidad sin personalidad jurídica (art. 35.4 LGT) ")</f>
        <v xml:space="preserve">Entidad sin personalidad jurídica (art. 35.4 LGT) </v>
      </c>
      <c r="C14407" t="str">
        <f>T("TETUAN              ")</f>
        <v xml:space="preserve">TETUAN              </v>
      </c>
      <c r="D14407" t="str">
        <f>T("CASTILLEJOS         ")</f>
        <v xml:space="preserve">CASTILLEJOS         </v>
      </c>
      <c r="E14407" t="str">
        <f>T("MT ")</f>
        <v xml:space="preserve">MT </v>
      </c>
      <c r="F14407" t="str">
        <f>T("MOTOCICLETAS   ")</f>
        <v xml:space="preserve">MOTOCICLETAS   </v>
      </c>
      <c r="G14407" t="str">
        <f>T("De 125,01 a 250 CENTIMETROS CUBICOS               ")</f>
        <v xml:space="preserve">De 125,01 a 250 CENTIMETROS CUBICOS               </v>
      </c>
      <c r="I14407">
        <v>1</v>
      </c>
    </row>
    <row r="14408" spans="1:9">
      <c r="A14408" t="str">
        <f>T("2018")</f>
        <v>2018</v>
      </c>
      <c r="B14408" t="str">
        <f>T("Entidad sin personalidad jurídica (art. 35.4 LGT) ")</f>
        <v xml:space="preserve">Entidad sin personalidad jurídica (art. 35.4 LGT) </v>
      </c>
      <c r="C14408" t="str">
        <f>T("TETUAN              ")</f>
        <v xml:space="preserve">TETUAN              </v>
      </c>
      <c r="D14408" t="str">
        <f>T("CASTILLEJOS         ")</f>
        <v xml:space="preserve">CASTILLEJOS         </v>
      </c>
      <c r="E14408" t="str">
        <f>T("MT ")</f>
        <v xml:space="preserve">MT </v>
      </c>
      <c r="F14408" t="str">
        <f>T("MOTOCICLETAS   ")</f>
        <v xml:space="preserve">MOTOCICLETAS   </v>
      </c>
      <c r="G14408" t="str">
        <f>T("De 250,01 a 500 CENTIMETROS CUBICOS               ")</f>
        <v xml:space="preserve">De 250,01 a 500 CENTIMETROS CUBICOS               </v>
      </c>
      <c r="I14408">
        <v>1</v>
      </c>
    </row>
    <row r="14409" spans="1:9">
      <c r="A14409" t="str">
        <f>T("2018")</f>
        <v>2018</v>
      </c>
      <c r="B14409" t="str">
        <f>T("Entidad sin personalidad jurídica (art. 35.4 LGT) ")</f>
        <v xml:space="preserve">Entidad sin personalidad jurídica (art. 35.4 LGT) </v>
      </c>
      <c r="C14409" t="str">
        <f>T("TETUAN              ")</f>
        <v xml:space="preserve">TETUAN              </v>
      </c>
      <c r="D14409" t="str">
        <f>T("ALMENARA            ")</f>
        <v xml:space="preserve">ALMENARA            </v>
      </c>
      <c r="E14409" t="str">
        <f>T("MT ")</f>
        <v xml:space="preserve">MT </v>
      </c>
      <c r="F14409" t="str">
        <f>T("MOTOCICLETAS   ")</f>
        <v xml:space="preserve">MOTOCICLETAS   </v>
      </c>
      <c r="G14409" t="str">
        <f>T("De menos de 125,01 CENTIMETROS CUBICOS            ")</f>
        <v xml:space="preserve">De menos de 125,01 CENTIMETROS CUBICOS            </v>
      </c>
      <c r="I14409">
        <v>2</v>
      </c>
    </row>
    <row r="14410" spans="1:9">
      <c r="A14410" t="str">
        <f>T("2018")</f>
        <v>2018</v>
      </c>
      <c r="B14410" t="str">
        <f>T("FISICO                                            ")</f>
        <v xml:space="preserve">FISICO                                            </v>
      </c>
      <c r="C14410" t="str">
        <f>T("TETUAN              ")</f>
        <v xml:space="preserve">TETUAN              </v>
      </c>
      <c r="D14410" t="str">
        <f>T("BELLAS VISTAS       ")</f>
        <v xml:space="preserve">BELLAS VISTAS       </v>
      </c>
      <c r="E14410" t="str">
        <f>T("MT ")</f>
        <v xml:space="preserve">MT </v>
      </c>
      <c r="F14410" t="str">
        <f>T("MOTOCICLETAS   ")</f>
        <v xml:space="preserve">MOTOCICLETAS   </v>
      </c>
      <c r="G14410" t="str">
        <f>T("De menos de 125,01 CENTIMETROS CUBICOS            ")</f>
        <v xml:space="preserve">De menos de 125,01 CENTIMETROS CUBICOS            </v>
      </c>
      <c r="I14410">
        <v>16</v>
      </c>
    </row>
    <row r="14411" spans="1:9">
      <c r="A14411" t="str">
        <f>T("2018")</f>
        <v>2018</v>
      </c>
      <c r="B14411" t="str">
        <f>T("FISICO                                            ")</f>
        <v xml:space="preserve">FISICO                                            </v>
      </c>
      <c r="C14411" t="str">
        <f>T("TETUAN              ")</f>
        <v xml:space="preserve">TETUAN              </v>
      </c>
      <c r="D14411" t="str">
        <f>T("BELLAS VISTAS       ")</f>
        <v xml:space="preserve">BELLAS VISTAS       </v>
      </c>
      <c r="E14411" t="str">
        <f>T("MT ")</f>
        <v xml:space="preserve">MT </v>
      </c>
      <c r="F14411" t="str">
        <f>T("MOTOCICLETAS   ")</f>
        <v xml:space="preserve">MOTOCICLETAS   </v>
      </c>
      <c r="G14411" t="str">
        <f>T("De 125,01 a 250 CENTIMETROS CUBICOS               ")</f>
        <v xml:space="preserve">De 125,01 a 250 CENTIMETROS CUBICOS               </v>
      </c>
      <c r="I14411">
        <v>10</v>
      </c>
    </row>
    <row r="14412" spans="1:9">
      <c r="A14412" t="str">
        <f>T("2018")</f>
        <v>2018</v>
      </c>
      <c r="B14412" t="str">
        <f>T("FISICO                                            ")</f>
        <v xml:space="preserve">FISICO                                            </v>
      </c>
      <c r="C14412" t="str">
        <f>T("TETUAN              ")</f>
        <v xml:space="preserve">TETUAN              </v>
      </c>
      <c r="D14412" t="str">
        <f>T("BELLAS VISTAS       ")</f>
        <v xml:space="preserve">BELLAS VISTAS       </v>
      </c>
      <c r="E14412" t="str">
        <f>T("MT ")</f>
        <v xml:space="preserve">MT </v>
      </c>
      <c r="F14412" t="str">
        <f>T("MOTOCICLETAS   ")</f>
        <v xml:space="preserve">MOTOCICLETAS   </v>
      </c>
      <c r="G14412" t="str">
        <f>T("De 250,01 a 500 CENTIMETROS CUBICOS               ")</f>
        <v xml:space="preserve">De 250,01 a 500 CENTIMETROS CUBICOS               </v>
      </c>
      <c r="I14412">
        <v>3</v>
      </c>
    </row>
    <row r="14413" spans="1:9">
      <c r="A14413" t="str">
        <f>T("2018")</f>
        <v>2018</v>
      </c>
      <c r="B14413" t="str">
        <f>T("FISICO                                            ")</f>
        <v xml:space="preserve">FISICO                                            </v>
      </c>
      <c r="C14413" t="str">
        <f>T("TETUAN              ")</f>
        <v xml:space="preserve">TETUAN              </v>
      </c>
      <c r="D14413" t="str">
        <f>T("BELLAS VISTAS       ")</f>
        <v xml:space="preserve">BELLAS VISTAS       </v>
      </c>
      <c r="E14413" t="str">
        <f>T("MT ")</f>
        <v xml:space="preserve">MT </v>
      </c>
      <c r="F14413" t="str">
        <f>T("MOTOCICLETAS   ")</f>
        <v xml:space="preserve">MOTOCICLETAS   </v>
      </c>
      <c r="G14413" t="str">
        <f>T("De 500,01 a 1.000 CENTIMETROS CUBICOS             ")</f>
        <v xml:space="preserve">De 500,01 a 1.000 CENTIMETROS CUBICOS             </v>
      </c>
      <c r="I14413">
        <v>14</v>
      </c>
    </row>
    <row r="14414" spans="1:9">
      <c r="A14414" t="str">
        <f>T("2018")</f>
        <v>2018</v>
      </c>
      <c r="B14414" t="str">
        <f>T("FISICO                                            ")</f>
        <v xml:space="preserve">FISICO                                            </v>
      </c>
      <c r="C14414" t="str">
        <f>T("TETUAN              ")</f>
        <v xml:space="preserve">TETUAN              </v>
      </c>
      <c r="D14414" t="str">
        <f>T("BELLAS VISTAS       ")</f>
        <v xml:space="preserve">BELLAS VISTAS       </v>
      </c>
      <c r="E14414" t="str">
        <f>T("MT ")</f>
        <v xml:space="preserve">MT </v>
      </c>
      <c r="F14414" t="str">
        <f>T("MOTOCICLETAS   ")</f>
        <v xml:space="preserve">MOTOCICLETAS   </v>
      </c>
      <c r="G14414" t="str">
        <f>T("De 1.000,01 CENTIMETROS CUBICOS en adelante       ")</f>
        <v xml:space="preserve">De 1.000,01 CENTIMETROS CUBICOS en adelante       </v>
      </c>
      <c r="I14414">
        <v>3</v>
      </c>
    </row>
    <row r="14415" spans="1:9">
      <c r="A14415" t="str">
        <f>T("2018")</f>
        <v>2018</v>
      </c>
      <c r="B14415" t="str">
        <f>T("FISICO                                            ")</f>
        <v xml:space="preserve">FISICO                                            </v>
      </c>
      <c r="C14415" t="str">
        <f>T("TETUAN              ")</f>
        <v xml:space="preserve">TETUAN              </v>
      </c>
      <c r="D14415" t="str">
        <f>T("CUATRO CAMINOS      ")</f>
        <v xml:space="preserve">CUATRO CAMINOS      </v>
      </c>
      <c r="E14415" t="str">
        <f>T("MT ")</f>
        <v xml:space="preserve">MT </v>
      </c>
      <c r="F14415" t="str">
        <f>T("MOTOCICLETAS   ")</f>
        <v xml:space="preserve">MOTOCICLETAS   </v>
      </c>
      <c r="G14415" t="str">
        <f>T("De menos de 125,01 CENTIMETROS CUBICOS            ")</f>
        <v xml:space="preserve">De menos de 125,01 CENTIMETROS CUBICOS            </v>
      </c>
      <c r="I14415">
        <v>34</v>
      </c>
    </row>
    <row r="14416" spans="1:9">
      <c r="A14416" t="str">
        <f>T("2018")</f>
        <v>2018</v>
      </c>
      <c r="B14416" t="str">
        <f>T("FISICO                                            ")</f>
        <v xml:space="preserve">FISICO                                            </v>
      </c>
      <c r="C14416" t="str">
        <f>T("TETUAN              ")</f>
        <v xml:space="preserve">TETUAN              </v>
      </c>
      <c r="D14416" t="str">
        <f>T("CUATRO CAMINOS      ")</f>
        <v xml:space="preserve">CUATRO CAMINOS      </v>
      </c>
      <c r="E14416" t="str">
        <f>T("MT ")</f>
        <v xml:space="preserve">MT </v>
      </c>
      <c r="F14416" t="str">
        <f>T("MOTOCICLETAS   ")</f>
        <v xml:space="preserve">MOTOCICLETAS   </v>
      </c>
      <c r="G14416" t="str">
        <f>T("De 125,01 a 250 CENTIMETROS CUBICOS               ")</f>
        <v xml:space="preserve">De 125,01 a 250 CENTIMETROS CUBICOS               </v>
      </c>
      <c r="I14416">
        <v>25</v>
      </c>
    </row>
    <row r="14417" spans="1:9">
      <c r="A14417" t="str">
        <f>T("2018")</f>
        <v>2018</v>
      </c>
      <c r="B14417" t="str">
        <f>T("FISICO                                            ")</f>
        <v xml:space="preserve">FISICO                                            </v>
      </c>
      <c r="C14417" t="str">
        <f>T("TETUAN              ")</f>
        <v xml:space="preserve">TETUAN              </v>
      </c>
      <c r="D14417" t="str">
        <f>T("CUATRO CAMINOS      ")</f>
        <v xml:space="preserve">CUATRO CAMINOS      </v>
      </c>
      <c r="E14417" t="str">
        <f>T("MT ")</f>
        <v xml:space="preserve">MT </v>
      </c>
      <c r="F14417" t="str">
        <f>T("MOTOCICLETAS   ")</f>
        <v xml:space="preserve">MOTOCICLETAS   </v>
      </c>
      <c r="G14417" t="str">
        <f>T("De 250,01 a 500 CENTIMETROS CUBICOS               ")</f>
        <v xml:space="preserve">De 250,01 a 500 CENTIMETROS CUBICOS               </v>
      </c>
      <c r="I14417">
        <v>9</v>
      </c>
    </row>
    <row r="14418" spans="1:9">
      <c r="A14418" t="str">
        <f>T("2018")</f>
        <v>2018</v>
      </c>
      <c r="B14418" t="str">
        <f>T("FISICO                                            ")</f>
        <v xml:space="preserve">FISICO                                            </v>
      </c>
      <c r="C14418" t="str">
        <f>T("TETUAN              ")</f>
        <v xml:space="preserve">TETUAN              </v>
      </c>
      <c r="D14418" t="str">
        <f>T("CUATRO CAMINOS      ")</f>
        <v xml:space="preserve">CUATRO CAMINOS      </v>
      </c>
      <c r="E14418" t="str">
        <f>T("MT ")</f>
        <v xml:space="preserve">MT </v>
      </c>
      <c r="F14418" t="str">
        <f>T("MOTOCICLETAS   ")</f>
        <v xml:space="preserve">MOTOCICLETAS   </v>
      </c>
      <c r="G14418" t="str">
        <f>T("De 500,01 a 1.000 CENTIMETROS CUBICOS             ")</f>
        <v xml:space="preserve">De 500,01 a 1.000 CENTIMETROS CUBICOS             </v>
      </c>
      <c r="I14418">
        <v>23</v>
      </c>
    </row>
    <row r="14419" spans="1:9">
      <c r="A14419" t="str">
        <f>T("2018")</f>
        <v>2018</v>
      </c>
      <c r="B14419" t="str">
        <f>T("FISICO                                            ")</f>
        <v xml:space="preserve">FISICO                                            </v>
      </c>
      <c r="C14419" t="str">
        <f>T("TETUAN              ")</f>
        <v xml:space="preserve">TETUAN              </v>
      </c>
      <c r="D14419" t="str">
        <f>T("CUATRO CAMINOS      ")</f>
        <v xml:space="preserve">CUATRO CAMINOS      </v>
      </c>
      <c r="E14419" t="str">
        <f>T("MT ")</f>
        <v xml:space="preserve">MT </v>
      </c>
      <c r="F14419" t="str">
        <f>T("MOTOCICLETAS   ")</f>
        <v xml:space="preserve">MOTOCICLETAS   </v>
      </c>
      <c r="G14419" t="str">
        <f>T("De 1.000,01 CENTIMETROS CUBICOS en adelante       ")</f>
        <v xml:space="preserve">De 1.000,01 CENTIMETROS CUBICOS en adelante       </v>
      </c>
      <c r="I14419">
        <v>4</v>
      </c>
    </row>
    <row r="14420" spans="1:9">
      <c r="A14420" t="str">
        <f>T("2018")</f>
        <v>2018</v>
      </c>
      <c r="B14420" t="str">
        <f>T("FISICO                                            ")</f>
        <v xml:space="preserve">FISICO                                            </v>
      </c>
      <c r="C14420" t="str">
        <f>T("TETUAN              ")</f>
        <v xml:space="preserve">TETUAN              </v>
      </c>
      <c r="D14420" t="str">
        <f>T("CASTILLEJOS         ")</f>
        <v xml:space="preserve">CASTILLEJOS         </v>
      </c>
      <c r="E14420" t="str">
        <f>T("MT ")</f>
        <v xml:space="preserve">MT </v>
      </c>
      <c r="F14420" t="str">
        <f>T("MOTOCICLETAS   ")</f>
        <v xml:space="preserve">MOTOCICLETAS   </v>
      </c>
      <c r="G14420" t="str">
        <f>T("De menos de 125,01 CENTIMETROS CUBICOS            ")</f>
        <v xml:space="preserve">De menos de 125,01 CENTIMETROS CUBICOS            </v>
      </c>
      <c r="I14420">
        <v>19</v>
      </c>
    </row>
    <row r="14421" spans="1:9">
      <c r="A14421" t="str">
        <f>T("2018")</f>
        <v>2018</v>
      </c>
      <c r="B14421" t="str">
        <f>T("FISICO                                            ")</f>
        <v xml:space="preserve">FISICO                                            </v>
      </c>
      <c r="C14421" t="str">
        <f>T("TETUAN              ")</f>
        <v xml:space="preserve">TETUAN              </v>
      </c>
      <c r="D14421" t="str">
        <f>T("CASTILLEJOS         ")</f>
        <v xml:space="preserve">CASTILLEJOS         </v>
      </c>
      <c r="E14421" t="str">
        <f>T("MT ")</f>
        <v xml:space="preserve">MT </v>
      </c>
      <c r="F14421" t="str">
        <f>T("MOTOCICLETAS   ")</f>
        <v xml:space="preserve">MOTOCICLETAS   </v>
      </c>
      <c r="G14421" t="str">
        <f>T("De 125,01 a 250 CENTIMETROS CUBICOS               ")</f>
        <v xml:space="preserve">De 125,01 a 250 CENTIMETROS CUBICOS               </v>
      </c>
      <c r="I14421">
        <v>10</v>
      </c>
    </row>
    <row r="14422" spans="1:9">
      <c r="A14422" t="str">
        <f>T("2018")</f>
        <v>2018</v>
      </c>
      <c r="B14422" t="str">
        <f>T("FISICO                                            ")</f>
        <v xml:space="preserve">FISICO                                            </v>
      </c>
      <c r="C14422" t="str">
        <f>T("TETUAN              ")</f>
        <v xml:space="preserve">TETUAN              </v>
      </c>
      <c r="D14422" t="str">
        <f>T("CASTILLEJOS         ")</f>
        <v xml:space="preserve">CASTILLEJOS         </v>
      </c>
      <c r="E14422" t="str">
        <f>T("MT ")</f>
        <v xml:space="preserve">MT </v>
      </c>
      <c r="F14422" t="str">
        <f>T("MOTOCICLETAS   ")</f>
        <v xml:space="preserve">MOTOCICLETAS   </v>
      </c>
      <c r="G14422" t="str">
        <f>T("De 250,01 a 500 CENTIMETROS CUBICOS               ")</f>
        <v xml:space="preserve">De 250,01 a 500 CENTIMETROS CUBICOS               </v>
      </c>
      <c r="I14422">
        <v>5</v>
      </c>
    </row>
    <row r="14423" spans="1:9">
      <c r="A14423" t="str">
        <f>T("2018")</f>
        <v>2018</v>
      </c>
      <c r="B14423" t="str">
        <f>T("FISICO                                            ")</f>
        <v xml:space="preserve">FISICO                                            </v>
      </c>
      <c r="C14423" t="str">
        <f>T("TETUAN              ")</f>
        <v xml:space="preserve">TETUAN              </v>
      </c>
      <c r="D14423" t="str">
        <f>T("CASTILLEJOS         ")</f>
        <v xml:space="preserve">CASTILLEJOS         </v>
      </c>
      <c r="E14423" t="str">
        <f>T("MT ")</f>
        <v xml:space="preserve">MT </v>
      </c>
      <c r="F14423" t="str">
        <f>T("MOTOCICLETAS   ")</f>
        <v xml:space="preserve">MOTOCICLETAS   </v>
      </c>
      <c r="G14423" t="str">
        <f>T("De 500,01 a 1.000 CENTIMETROS CUBICOS             ")</f>
        <v xml:space="preserve">De 500,01 a 1.000 CENTIMETROS CUBICOS             </v>
      </c>
      <c r="I14423">
        <v>16</v>
      </c>
    </row>
    <row r="14424" spans="1:9">
      <c r="A14424" t="str">
        <f>T("2018")</f>
        <v>2018</v>
      </c>
      <c r="B14424" t="str">
        <f>T("FISICO                                            ")</f>
        <v xml:space="preserve">FISICO                                            </v>
      </c>
      <c r="C14424" t="str">
        <f>T("TETUAN              ")</f>
        <v xml:space="preserve">TETUAN              </v>
      </c>
      <c r="D14424" t="str">
        <f>T("CASTILLEJOS         ")</f>
        <v xml:space="preserve">CASTILLEJOS         </v>
      </c>
      <c r="E14424" t="str">
        <f>T("MT ")</f>
        <v xml:space="preserve">MT </v>
      </c>
      <c r="F14424" t="str">
        <f>T("MOTOCICLETAS   ")</f>
        <v xml:space="preserve">MOTOCICLETAS   </v>
      </c>
      <c r="G14424" t="str">
        <f>T("De 1.000,01 CENTIMETROS CUBICOS en adelante       ")</f>
        <v xml:space="preserve">De 1.000,01 CENTIMETROS CUBICOS en adelante       </v>
      </c>
      <c r="I14424">
        <v>4</v>
      </c>
    </row>
    <row r="14425" spans="1:9">
      <c r="A14425" t="str">
        <f>T("2018")</f>
        <v>2018</v>
      </c>
      <c r="B14425" t="str">
        <f>T("FISICO                                            ")</f>
        <v xml:space="preserve">FISICO                                            </v>
      </c>
      <c r="C14425" t="str">
        <f>T("TETUAN              ")</f>
        <v xml:space="preserve">TETUAN              </v>
      </c>
      <c r="D14425" t="str">
        <f>T("ALMENARA            ")</f>
        <v xml:space="preserve">ALMENARA            </v>
      </c>
      <c r="E14425" t="str">
        <f>T("MT ")</f>
        <v xml:space="preserve">MT </v>
      </c>
      <c r="F14425" t="str">
        <f>T("MOTOCICLETAS   ")</f>
        <v xml:space="preserve">MOTOCICLETAS   </v>
      </c>
      <c r="G14425" t="str">
        <f>T("De menos de 125,01 CENTIMETROS CUBICOS            ")</f>
        <v xml:space="preserve">De menos de 125,01 CENTIMETROS CUBICOS            </v>
      </c>
      <c r="I14425">
        <v>12</v>
      </c>
    </row>
    <row r="14426" spans="1:9">
      <c r="A14426" t="str">
        <f>T("2018")</f>
        <v>2018</v>
      </c>
      <c r="B14426" t="str">
        <f>T("FISICO                                            ")</f>
        <v xml:space="preserve">FISICO                                            </v>
      </c>
      <c r="C14426" t="str">
        <f>T("TETUAN              ")</f>
        <v xml:space="preserve">TETUAN              </v>
      </c>
      <c r="D14426" t="str">
        <f>T("ALMENARA            ")</f>
        <v xml:space="preserve">ALMENARA            </v>
      </c>
      <c r="E14426" t="str">
        <f>T("MT ")</f>
        <v xml:space="preserve">MT </v>
      </c>
      <c r="F14426" t="str">
        <f>T("MOTOCICLETAS   ")</f>
        <v xml:space="preserve">MOTOCICLETAS   </v>
      </c>
      <c r="G14426" t="str">
        <f>T("De 125,01 a 250 CENTIMETROS CUBICOS               ")</f>
        <v xml:space="preserve">De 125,01 a 250 CENTIMETROS CUBICOS               </v>
      </c>
      <c r="I14426">
        <v>4</v>
      </c>
    </row>
    <row r="14427" spans="1:9">
      <c r="A14427" t="str">
        <f>T("2018")</f>
        <v>2018</v>
      </c>
      <c r="B14427" t="str">
        <f>T("FISICO                                            ")</f>
        <v xml:space="preserve">FISICO                                            </v>
      </c>
      <c r="C14427" t="str">
        <f>T("TETUAN              ")</f>
        <v xml:space="preserve">TETUAN              </v>
      </c>
      <c r="D14427" t="str">
        <f>T("ALMENARA            ")</f>
        <v xml:space="preserve">ALMENARA            </v>
      </c>
      <c r="E14427" t="str">
        <f>T("MT ")</f>
        <v xml:space="preserve">MT </v>
      </c>
      <c r="F14427" t="str">
        <f>T("MOTOCICLETAS   ")</f>
        <v xml:space="preserve">MOTOCICLETAS   </v>
      </c>
      <c r="G14427" t="str">
        <f>T("De 250,01 a 500 CENTIMETROS CUBICOS               ")</f>
        <v xml:space="preserve">De 250,01 a 500 CENTIMETROS CUBICOS               </v>
      </c>
      <c r="I14427">
        <v>3</v>
      </c>
    </row>
    <row r="14428" spans="1:9">
      <c r="A14428" t="str">
        <f>T("2018")</f>
        <v>2018</v>
      </c>
      <c r="B14428" t="str">
        <f>T("FISICO                                            ")</f>
        <v xml:space="preserve">FISICO                                            </v>
      </c>
      <c r="C14428" t="str">
        <f>T("TETUAN              ")</f>
        <v xml:space="preserve">TETUAN              </v>
      </c>
      <c r="D14428" t="str">
        <f>T("ALMENARA            ")</f>
        <v xml:space="preserve">ALMENARA            </v>
      </c>
      <c r="E14428" t="str">
        <f>T("MT ")</f>
        <v xml:space="preserve">MT </v>
      </c>
      <c r="F14428" t="str">
        <f>T("MOTOCICLETAS   ")</f>
        <v xml:space="preserve">MOTOCICLETAS   </v>
      </c>
      <c r="G14428" t="str">
        <f>T("De 500,01 a 1.000 CENTIMETROS CUBICOS             ")</f>
        <v xml:space="preserve">De 500,01 a 1.000 CENTIMETROS CUBICOS             </v>
      </c>
      <c r="I14428">
        <v>3</v>
      </c>
    </row>
    <row r="14429" spans="1:9">
      <c r="A14429" t="str">
        <f>T("2018")</f>
        <v>2018</v>
      </c>
      <c r="B14429" t="str">
        <f>T("FISICO                                            ")</f>
        <v xml:space="preserve">FISICO                                            </v>
      </c>
      <c r="C14429" t="str">
        <f>T("TETUAN              ")</f>
        <v xml:space="preserve">TETUAN              </v>
      </c>
      <c r="D14429" t="str">
        <f>T("ALMENARA            ")</f>
        <v xml:space="preserve">ALMENARA            </v>
      </c>
      <c r="E14429" t="str">
        <f>T("MT ")</f>
        <v xml:space="preserve">MT </v>
      </c>
      <c r="F14429" t="str">
        <f>T("MOTOCICLETAS   ")</f>
        <v xml:space="preserve">MOTOCICLETAS   </v>
      </c>
      <c r="G14429" t="str">
        <f>T("De 1.000,01 CENTIMETROS CUBICOS en adelante       ")</f>
        <v xml:space="preserve">De 1.000,01 CENTIMETROS CUBICOS en adelante       </v>
      </c>
      <c r="I14429">
        <v>1</v>
      </c>
    </row>
    <row r="14430" spans="1:9">
      <c r="A14430" t="str">
        <f>T("2018")</f>
        <v>2018</v>
      </c>
      <c r="B14430" t="str">
        <f>T("FISICO                                            ")</f>
        <v xml:space="preserve">FISICO                                            </v>
      </c>
      <c r="C14430" t="str">
        <f>T("TETUAN              ")</f>
        <v xml:space="preserve">TETUAN              </v>
      </c>
      <c r="D14430" t="str">
        <f>T("VALDEACEDERAS       ")</f>
        <v xml:space="preserve">VALDEACEDERAS       </v>
      </c>
      <c r="E14430" t="str">
        <f>T("MT ")</f>
        <v xml:space="preserve">MT </v>
      </c>
      <c r="F14430" t="str">
        <f>T("MOTOCICLETAS   ")</f>
        <v xml:space="preserve">MOTOCICLETAS   </v>
      </c>
      <c r="G14430" t="str">
        <f>T("De menos de 125,01 CENTIMETROS CUBICOS            ")</f>
        <v xml:space="preserve">De menos de 125,01 CENTIMETROS CUBICOS            </v>
      </c>
      <c r="I14430">
        <v>14</v>
      </c>
    </row>
    <row r="14431" spans="1:9">
      <c r="A14431" t="str">
        <f>T("2018")</f>
        <v>2018</v>
      </c>
      <c r="B14431" t="str">
        <f>T("FISICO                                            ")</f>
        <v xml:space="preserve">FISICO                                            </v>
      </c>
      <c r="C14431" t="str">
        <f>T("TETUAN              ")</f>
        <v xml:space="preserve">TETUAN              </v>
      </c>
      <c r="D14431" t="str">
        <f>T("VALDEACEDERAS       ")</f>
        <v xml:space="preserve">VALDEACEDERAS       </v>
      </c>
      <c r="E14431" t="str">
        <f>T("MT ")</f>
        <v xml:space="preserve">MT </v>
      </c>
      <c r="F14431" t="str">
        <f>T("MOTOCICLETAS   ")</f>
        <v xml:space="preserve">MOTOCICLETAS   </v>
      </c>
      <c r="G14431" t="str">
        <f>T("De 125,01 a 250 CENTIMETROS CUBICOS               ")</f>
        <v xml:space="preserve">De 125,01 a 250 CENTIMETROS CUBICOS               </v>
      </c>
      <c r="I14431">
        <v>5</v>
      </c>
    </row>
    <row r="14432" spans="1:9">
      <c r="A14432" t="str">
        <f>T("2018")</f>
        <v>2018</v>
      </c>
      <c r="B14432" t="str">
        <f>T("FISICO                                            ")</f>
        <v xml:space="preserve">FISICO                                            </v>
      </c>
      <c r="C14432" t="str">
        <f>T("TETUAN              ")</f>
        <v xml:space="preserve">TETUAN              </v>
      </c>
      <c r="D14432" t="str">
        <f>T("VALDEACEDERAS       ")</f>
        <v xml:space="preserve">VALDEACEDERAS       </v>
      </c>
      <c r="E14432" t="str">
        <f>T("MT ")</f>
        <v xml:space="preserve">MT </v>
      </c>
      <c r="F14432" t="str">
        <f>T("MOTOCICLETAS   ")</f>
        <v xml:space="preserve">MOTOCICLETAS   </v>
      </c>
      <c r="G14432" t="str">
        <f>T("De 250,01 a 500 CENTIMETROS CUBICOS               ")</f>
        <v xml:space="preserve">De 250,01 a 500 CENTIMETROS CUBICOS               </v>
      </c>
      <c r="I14432">
        <v>2</v>
      </c>
    </row>
    <row r="14433" spans="1:9">
      <c r="A14433" t="str">
        <f>T("2018")</f>
        <v>2018</v>
      </c>
      <c r="B14433" t="str">
        <f>T("FISICO                                            ")</f>
        <v xml:space="preserve">FISICO                                            </v>
      </c>
      <c r="C14433" t="str">
        <f>T("TETUAN              ")</f>
        <v xml:space="preserve">TETUAN              </v>
      </c>
      <c r="D14433" t="str">
        <f>T("VALDEACEDERAS       ")</f>
        <v xml:space="preserve">VALDEACEDERAS       </v>
      </c>
      <c r="E14433" t="str">
        <f>T("MT ")</f>
        <v xml:space="preserve">MT </v>
      </c>
      <c r="F14433" t="str">
        <f>T("MOTOCICLETAS   ")</f>
        <v xml:space="preserve">MOTOCICLETAS   </v>
      </c>
      <c r="G14433" t="str">
        <f>T("De 500,01 a 1.000 CENTIMETROS CUBICOS             ")</f>
        <v xml:space="preserve">De 500,01 a 1.000 CENTIMETROS CUBICOS             </v>
      </c>
      <c r="I14433">
        <v>7</v>
      </c>
    </row>
    <row r="14434" spans="1:9">
      <c r="A14434" t="str">
        <f>T("2018")</f>
        <v>2018</v>
      </c>
      <c r="B14434" t="str">
        <f>T("FISICO                                            ")</f>
        <v xml:space="preserve">FISICO                                            </v>
      </c>
      <c r="C14434" t="str">
        <f>T("TETUAN              ")</f>
        <v xml:space="preserve">TETUAN              </v>
      </c>
      <c r="D14434" t="str">
        <f>T("VALDEACEDERAS       ")</f>
        <v xml:space="preserve">VALDEACEDERAS       </v>
      </c>
      <c r="E14434" t="str">
        <f>T("MT ")</f>
        <v xml:space="preserve">MT </v>
      </c>
      <c r="F14434" t="str">
        <f>T("MOTOCICLETAS   ")</f>
        <v xml:space="preserve">MOTOCICLETAS   </v>
      </c>
      <c r="G14434" t="str">
        <f>T("De 1.000,01 CENTIMETROS CUBICOS en adelante       ")</f>
        <v xml:space="preserve">De 1.000,01 CENTIMETROS CUBICOS en adelante       </v>
      </c>
      <c r="I14434">
        <v>2</v>
      </c>
    </row>
    <row r="14435" spans="1:9">
      <c r="A14435" t="str">
        <f>T("2018")</f>
        <v>2018</v>
      </c>
      <c r="B14435" t="str">
        <f>T("FISICO                                            ")</f>
        <v xml:space="preserve">FISICO                                            </v>
      </c>
      <c r="C14435" t="str">
        <f>T("TETUAN              ")</f>
        <v xml:space="preserve">TETUAN              </v>
      </c>
      <c r="D14435" t="str">
        <f>T("BERRUGUETE          ")</f>
        <v xml:space="preserve">BERRUGUETE          </v>
      </c>
      <c r="E14435" t="str">
        <f>T("MT ")</f>
        <v xml:space="preserve">MT </v>
      </c>
      <c r="F14435" t="str">
        <f>T("MOTOCICLETAS   ")</f>
        <v xml:space="preserve">MOTOCICLETAS   </v>
      </c>
      <c r="G14435" t="str">
        <f>T("De menos de 125,01 CENTIMETROS CUBICOS            ")</f>
        <v xml:space="preserve">De menos de 125,01 CENTIMETROS CUBICOS            </v>
      </c>
      <c r="I14435">
        <v>16</v>
      </c>
    </row>
    <row r="14436" spans="1:9">
      <c r="A14436" t="str">
        <f>T("2018")</f>
        <v>2018</v>
      </c>
      <c r="B14436" t="str">
        <f>T("FISICO                                            ")</f>
        <v xml:space="preserve">FISICO                                            </v>
      </c>
      <c r="C14436" t="str">
        <f>T("TETUAN              ")</f>
        <v xml:space="preserve">TETUAN              </v>
      </c>
      <c r="D14436" t="str">
        <f>T("BERRUGUETE          ")</f>
        <v xml:space="preserve">BERRUGUETE          </v>
      </c>
      <c r="E14436" t="str">
        <f>T("MT ")</f>
        <v xml:space="preserve">MT </v>
      </c>
      <c r="F14436" t="str">
        <f>T("MOTOCICLETAS   ")</f>
        <v xml:space="preserve">MOTOCICLETAS   </v>
      </c>
      <c r="G14436" t="str">
        <f>T("De 125,01 a 250 CENTIMETROS CUBICOS               ")</f>
        <v xml:space="preserve">De 125,01 a 250 CENTIMETROS CUBICOS               </v>
      </c>
      <c r="I14436">
        <v>10</v>
      </c>
    </row>
    <row r="14437" spans="1:9">
      <c r="A14437" t="str">
        <f>T("2018")</f>
        <v>2018</v>
      </c>
      <c r="B14437" t="str">
        <f>T("FISICO                                            ")</f>
        <v xml:space="preserve">FISICO                                            </v>
      </c>
      <c r="C14437" t="str">
        <f>T("TETUAN              ")</f>
        <v xml:space="preserve">TETUAN              </v>
      </c>
      <c r="D14437" t="str">
        <f>T("BERRUGUETE          ")</f>
        <v xml:space="preserve">BERRUGUETE          </v>
      </c>
      <c r="E14437" t="str">
        <f>T("MT ")</f>
        <v xml:space="preserve">MT </v>
      </c>
      <c r="F14437" t="str">
        <f>T("MOTOCICLETAS   ")</f>
        <v xml:space="preserve">MOTOCICLETAS   </v>
      </c>
      <c r="G14437" t="str">
        <f>T("De 250,01 a 500 CENTIMETROS CUBICOS               ")</f>
        <v xml:space="preserve">De 250,01 a 500 CENTIMETROS CUBICOS               </v>
      </c>
      <c r="I14437">
        <v>6</v>
      </c>
    </row>
    <row r="14438" spans="1:9">
      <c r="A14438" t="str">
        <f>T("2018")</f>
        <v>2018</v>
      </c>
      <c r="B14438" t="str">
        <f>T("FISICO                                            ")</f>
        <v xml:space="preserve">FISICO                                            </v>
      </c>
      <c r="C14438" t="str">
        <f>T("TETUAN              ")</f>
        <v xml:space="preserve">TETUAN              </v>
      </c>
      <c r="D14438" t="str">
        <f>T("BERRUGUETE          ")</f>
        <v xml:space="preserve">BERRUGUETE          </v>
      </c>
      <c r="E14438" t="str">
        <f>T("MT ")</f>
        <v xml:space="preserve">MT </v>
      </c>
      <c r="F14438" t="str">
        <f>T("MOTOCICLETAS   ")</f>
        <v xml:space="preserve">MOTOCICLETAS   </v>
      </c>
      <c r="G14438" t="str">
        <f>T("De 500,01 a 1.000 CENTIMETROS CUBICOS             ")</f>
        <v xml:space="preserve">De 500,01 a 1.000 CENTIMETROS CUBICOS             </v>
      </c>
      <c r="I14438">
        <v>9</v>
      </c>
    </row>
    <row r="14439" spans="1:9">
      <c r="A14439" t="str">
        <f>T("2018")</f>
        <v>2018</v>
      </c>
      <c r="B14439" t="str">
        <f>T("FISICO                                            ")</f>
        <v xml:space="preserve">FISICO                                            </v>
      </c>
      <c r="C14439" t="str">
        <f>T("TETUAN              ")</f>
        <v xml:space="preserve">TETUAN              </v>
      </c>
      <c r="D14439" t="str">
        <f>T("BERRUGUETE          ")</f>
        <v xml:space="preserve">BERRUGUETE          </v>
      </c>
      <c r="E14439" t="str">
        <f>T("MT ")</f>
        <v xml:space="preserve">MT </v>
      </c>
      <c r="F14439" t="str">
        <f>T("MOTOCICLETAS   ")</f>
        <v xml:space="preserve">MOTOCICLETAS   </v>
      </c>
      <c r="G14439" t="str">
        <f>T("De 1.000,01 CENTIMETROS CUBICOS en adelante       ")</f>
        <v xml:space="preserve">De 1.000,01 CENTIMETROS CUBICOS en adelante       </v>
      </c>
      <c r="I14439">
        <v>2</v>
      </c>
    </row>
    <row r="14440" spans="1:9">
      <c r="A14440" t="str">
        <f>T("2018")</f>
        <v>2018</v>
      </c>
      <c r="B14440" t="str">
        <f>T("JURIDICO                                          ")</f>
        <v xml:space="preserve">JURIDICO                                          </v>
      </c>
      <c r="C14440" t="str">
        <f>T("TETUAN              ")</f>
        <v xml:space="preserve">TETUAN              </v>
      </c>
      <c r="D14440" t="str">
        <f>T("BELLAS VISTAS       ")</f>
        <v xml:space="preserve">BELLAS VISTAS       </v>
      </c>
      <c r="E14440" t="str">
        <f>T("MT ")</f>
        <v xml:space="preserve">MT </v>
      </c>
      <c r="F14440" t="str">
        <f>T("MOTOCICLETAS   ")</f>
        <v xml:space="preserve">MOTOCICLETAS   </v>
      </c>
      <c r="G14440" t="str">
        <f>T("De 125,01 a 250 CENTIMETROS CUBICOS               ")</f>
        <v xml:space="preserve">De 125,01 a 250 CENTIMETROS CUBICOS               </v>
      </c>
      <c r="I14440">
        <v>1</v>
      </c>
    </row>
    <row r="14441" spans="1:9">
      <c r="A14441" t="str">
        <f>T("2018")</f>
        <v>2018</v>
      </c>
      <c r="B14441" t="str">
        <f>T("JURIDICO                                          ")</f>
        <v xml:space="preserve">JURIDICO                                          </v>
      </c>
      <c r="C14441" t="str">
        <f>T("TETUAN              ")</f>
        <v xml:space="preserve">TETUAN              </v>
      </c>
      <c r="D14441" t="str">
        <f>T("CUATRO CAMINOS      ")</f>
        <v xml:space="preserve">CUATRO CAMINOS      </v>
      </c>
      <c r="E14441" t="str">
        <f>T("MT ")</f>
        <v xml:space="preserve">MT </v>
      </c>
      <c r="F14441" t="str">
        <f>T("MOTOCICLETAS   ")</f>
        <v xml:space="preserve">MOTOCICLETAS   </v>
      </c>
      <c r="G14441" t="str">
        <f>T("De menos de 125,01 CENTIMETROS CUBICOS            ")</f>
        <v xml:space="preserve">De menos de 125,01 CENTIMETROS CUBICOS            </v>
      </c>
      <c r="I14441">
        <v>3</v>
      </c>
    </row>
    <row r="14442" spans="1:9">
      <c r="A14442" t="str">
        <f>T("2018")</f>
        <v>2018</v>
      </c>
      <c r="B14442" t="str">
        <f>T("JURIDICO                                          ")</f>
        <v xml:space="preserve">JURIDICO                                          </v>
      </c>
      <c r="C14442" t="str">
        <f>T("TETUAN              ")</f>
        <v xml:space="preserve">TETUAN              </v>
      </c>
      <c r="D14442" t="str">
        <f>T("CUATRO CAMINOS      ")</f>
        <v xml:space="preserve">CUATRO CAMINOS      </v>
      </c>
      <c r="E14442" t="str">
        <f>T("MT ")</f>
        <v xml:space="preserve">MT </v>
      </c>
      <c r="F14442" t="str">
        <f>T("MOTOCICLETAS   ")</f>
        <v xml:space="preserve">MOTOCICLETAS   </v>
      </c>
      <c r="G14442" t="str">
        <f>T("De 125,01 a 250 CENTIMETROS CUBICOS               ")</f>
        <v xml:space="preserve">De 125,01 a 250 CENTIMETROS CUBICOS               </v>
      </c>
      <c r="I14442">
        <v>4</v>
      </c>
    </row>
    <row r="14443" spans="1:9">
      <c r="A14443" t="str">
        <f>T("2018")</f>
        <v>2018</v>
      </c>
      <c r="B14443" t="str">
        <f>T("JURIDICO                                          ")</f>
        <v xml:space="preserve">JURIDICO                                          </v>
      </c>
      <c r="C14443" t="str">
        <f>T("TETUAN              ")</f>
        <v xml:space="preserve">TETUAN              </v>
      </c>
      <c r="D14443" t="str">
        <f>T("CUATRO CAMINOS      ")</f>
        <v xml:space="preserve">CUATRO CAMINOS      </v>
      </c>
      <c r="E14443" t="str">
        <f>T("MT ")</f>
        <v xml:space="preserve">MT </v>
      </c>
      <c r="F14443" t="str">
        <f>T("MOTOCICLETAS   ")</f>
        <v xml:space="preserve">MOTOCICLETAS   </v>
      </c>
      <c r="G14443" t="str">
        <f>T("De 250,01 a 500 CENTIMETROS CUBICOS               ")</f>
        <v xml:space="preserve">De 250,01 a 500 CENTIMETROS CUBICOS               </v>
      </c>
      <c r="I14443">
        <v>1</v>
      </c>
    </row>
    <row r="14444" spans="1:9">
      <c r="A14444" t="str">
        <f>T("2018")</f>
        <v>2018</v>
      </c>
      <c r="B14444" t="str">
        <f>T("JURIDICO                                          ")</f>
        <v xml:space="preserve">JURIDICO                                          </v>
      </c>
      <c r="C14444" t="str">
        <f>T("TETUAN              ")</f>
        <v xml:space="preserve">TETUAN              </v>
      </c>
      <c r="D14444" t="str">
        <f>T("CUATRO CAMINOS      ")</f>
        <v xml:space="preserve">CUATRO CAMINOS      </v>
      </c>
      <c r="E14444" t="str">
        <f>T("MT ")</f>
        <v xml:space="preserve">MT </v>
      </c>
      <c r="F14444" t="str">
        <f>T("MOTOCICLETAS   ")</f>
        <v xml:space="preserve">MOTOCICLETAS   </v>
      </c>
      <c r="G14444" t="str">
        <f>T("De 500,01 a 1.000 CENTIMETROS CUBICOS             ")</f>
        <v xml:space="preserve">De 500,01 a 1.000 CENTIMETROS CUBICOS             </v>
      </c>
      <c r="I14444">
        <v>2</v>
      </c>
    </row>
    <row r="14445" spans="1:9">
      <c r="A14445" t="str">
        <f>T("2018")</f>
        <v>2018</v>
      </c>
      <c r="B14445" t="str">
        <f>T("JURIDICO                                          ")</f>
        <v xml:space="preserve">JURIDICO                                          </v>
      </c>
      <c r="C14445" t="str">
        <f>T("TETUAN              ")</f>
        <v xml:space="preserve">TETUAN              </v>
      </c>
      <c r="D14445" t="str">
        <f>T("CASTILLEJOS         ")</f>
        <v xml:space="preserve">CASTILLEJOS         </v>
      </c>
      <c r="E14445" t="str">
        <f>T("MT ")</f>
        <v xml:space="preserve">MT </v>
      </c>
      <c r="F14445" t="str">
        <f>T("MOTOCICLETAS   ")</f>
        <v xml:space="preserve">MOTOCICLETAS   </v>
      </c>
      <c r="G14445" t="str">
        <f>T("De menos de 125,01 CENTIMETROS CUBICOS            ")</f>
        <v xml:space="preserve">De menos de 125,01 CENTIMETROS CUBICOS            </v>
      </c>
      <c r="I14445">
        <v>3</v>
      </c>
    </row>
    <row r="14446" spans="1:9">
      <c r="A14446" t="str">
        <f>T("2018")</f>
        <v>2018</v>
      </c>
      <c r="B14446" t="str">
        <f>T("JURIDICO                                          ")</f>
        <v xml:space="preserve">JURIDICO                                          </v>
      </c>
      <c r="C14446" t="str">
        <f>T("TETUAN              ")</f>
        <v xml:space="preserve">TETUAN              </v>
      </c>
      <c r="D14446" t="str">
        <f>T("CASTILLEJOS         ")</f>
        <v xml:space="preserve">CASTILLEJOS         </v>
      </c>
      <c r="E14446" t="str">
        <f>T("MT ")</f>
        <v xml:space="preserve">MT </v>
      </c>
      <c r="F14446" t="str">
        <f>T("MOTOCICLETAS   ")</f>
        <v xml:space="preserve">MOTOCICLETAS   </v>
      </c>
      <c r="G14446" t="str">
        <f>T("De 125,01 a 250 CENTIMETROS CUBICOS               ")</f>
        <v xml:space="preserve">De 125,01 a 250 CENTIMETROS CUBICOS               </v>
      </c>
      <c r="I14446">
        <v>5</v>
      </c>
    </row>
    <row r="14447" spans="1:9">
      <c r="A14447" t="str">
        <f>T("2018")</f>
        <v>2018</v>
      </c>
      <c r="B14447" t="str">
        <f>T("JURIDICO                                          ")</f>
        <v xml:space="preserve">JURIDICO                                          </v>
      </c>
      <c r="C14447" t="str">
        <f>T("TETUAN              ")</f>
        <v xml:space="preserve">TETUAN              </v>
      </c>
      <c r="D14447" t="str">
        <f>T("CASTILLEJOS         ")</f>
        <v xml:space="preserve">CASTILLEJOS         </v>
      </c>
      <c r="E14447" t="str">
        <f>T("MT ")</f>
        <v xml:space="preserve">MT </v>
      </c>
      <c r="F14447" t="str">
        <f>T("MOTOCICLETAS   ")</f>
        <v xml:space="preserve">MOTOCICLETAS   </v>
      </c>
      <c r="G14447" t="str">
        <f>T("De 250,01 a 500 CENTIMETROS CUBICOS               ")</f>
        <v xml:space="preserve">De 250,01 a 500 CENTIMETROS CUBICOS               </v>
      </c>
      <c r="I14447">
        <v>1</v>
      </c>
    </row>
    <row r="14448" spans="1:9">
      <c r="A14448" t="str">
        <f>T("2018")</f>
        <v>2018</v>
      </c>
      <c r="B14448" t="str">
        <f>T("JURIDICO                                          ")</f>
        <v xml:space="preserve">JURIDICO                                          </v>
      </c>
      <c r="C14448" t="str">
        <f>T("TETUAN              ")</f>
        <v xml:space="preserve">TETUAN              </v>
      </c>
      <c r="D14448" t="str">
        <f>T("ALMENARA            ")</f>
        <v xml:space="preserve">ALMENARA            </v>
      </c>
      <c r="E14448" t="str">
        <f>T("MT ")</f>
        <v xml:space="preserve">MT </v>
      </c>
      <c r="F14448" t="str">
        <f>T("MOTOCICLETAS   ")</f>
        <v xml:space="preserve">MOTOCICLETAS   </v>
      </c>
      <c r="G14448" t="str">
        <f>T("De menos de 125,01 CENTIMETROS CUBICOS            ")</f>
        <v xml:space="preserve">De menos de 125,01 CENTIMETROS CUBICOS            </v>
      </c>
      <c r="I14448">
        <v>1</v>
      </c>
    </row>
    <row r="14449" spans="1:9">
      <c r="A14449" t="str">
        <f>T("2018")</f>
        <v>2018</v>
      </c>
      <c r="B14449" t="str">
        <f>T("JURIDICO                                          ")</f>
        <v xml:space="preserve">JURIDICO                                          </v>
      </c>
      <c r="C14449" t="str">
        <f>T("TETUAN              ")</f>
        <v xml:space="preserve">TETUAN              </v>
      </c>
      <c r="D14449" t="str">
        <f>T("VALDEACEDERAS       ")</f>
        <v xml:space="preserve">VALDEACEDERAS       </v>
      </c>
      <c r="E14449" t="str">
        <f>T("MT ")</f>
        <v xml:space="preserve">MT </v>
      </c>
      <c r="F14449" t="str">
        <f>T("MOTOCICLETAS   ")</f>
        <v xml:space="preserve">MOTOCICLETAS   </v>
      </c>
      <c r="G14449" t="str">
        <f>T("De 250,01 a 500 CENTIMETROS CUBICOS               ")</f>
        <v xml:space="preserve">De 250,01 a 500 CENTIMETROS CUBICOS               </v>
      </c>
      <c r="I14449">
        <v>1</v>
      </c>
    </row>
    <row r="14450" spans="1:9">
      <c r="A14450" t="str">
        <f>T("2018")</f>
        <v>2018</v>
      </c>
      <c r="B14450" t="str">
        <f>T("JURIDICO                                          ")</f>
        <v xml:space="preserve">JURIDICO                                          </v>
      </c>
      <c r="C14450" t="str">
        <f>T("TETUAN              ")</f>
        <v xml:space="preserve">TETUAN              </v>
      </c>
      <c r="D14450" t="str">
        <f>T("VALDEACEDERAS       ")</f>
        <v xml:space="preserve">VALDEACEDERAS       </v>
      </c>
      <c r="E14450" t="str">
        <f>T("MT ")</f>
        <v xml:space="preserve">MT </v>
      </c>
      <c r="F14450" t="str">
        <f>T("MOTOCICLETAS   ")</f>
        <v xml:space="preserve">MOTOCICLETAS   </v>
      </c>
      <c r="G14450" t="str">
        <f>T("De 500,01 a 1.000 CENTIMETROS CUBICOS             ")</f>
        <v xml:space="preserve">De 500,01 a 1.000 CENTIMETROS CUBICOS             </v>
      </c>
      <c r="I14450">
        <v>1</v>
      </c>
    </row>
    <row r="14451" spans="1:9">
      <c r="A14451" t="str">
        <f>T("2018")</f>
        <v>2018</v>
      </c>
      <c r="B14451" t="str">
        <f>T("FISICO                                            ")</f>
        <v xml:space="preserve">FISICO                                            </v>
      </c>
      <c r="C14451" t="str">
        <f>T("TETUAN              ")</f>
        <v xml:space="preserve">TETUAN              </v>
      </c>
      <c r="D14451" t="str">
        <f>T("CASTILLEJOS         ")</f>
        <v xml:space="preserve">CASTILLEJOS         </v>
      </c>
      <c r="E14451" t="str">
        <f>T("MT ")</f>
        <v xml:space="preserve">MT </v>
      </c>
      <c r="F14451" t="str">
        <f>T("MOTOCICLETAS   ")</f>
        <v xml:space="preserve">MOTOCICLETAS   </v>
      </c>
      <c r="G14451" t="str">
        <f>T("De menos de 125,01 CENTIMETROS CUBICOS            ")</f>
        <v xml:space="preserve">De menos de 125,01 CENTIMETROS CUBICOS            </v>
      </c>
      <c r="I14451">
        <v>1</v>
      </c>
    </row>
    <row r="14452" spans="1:9">
      <c r="A14452" t="str">
        <f>T("2018")</f>
        <v>2018</v>
      </c>
      <c r="B14452" t="str">
        <f>T("JURIDICO                                          ")</f>
        <v xml:space="preserve">JURIDICO                                          </v>
      </c>
      <c r="C14452" t="str">
        <f>T("TETUAN              ")</f>
        <v xml:space="preserve">TETUAN              </v>
      </c>
      <c r="D14452" t="str">
        <f>T("CUATRO CAMINOS      ")</f>
        <v xml:space="preserve">CUATRO CAMINOS      </v>
      </c>
      <c r="E14452" t="str">
        <f>T("MT ")</f>
        <v xml:space="preserve">MT </v>
      </c>
      <c r="F14452" t="str">
        <f>T("MOTOCICLETAS   ")</f>
        <v xml:space="preserve">MOTOCICLETAS   </v>
      </c>
      <c r="G14452" t="str">
        <f>T("De menos de 125,01 CENTIMETROS CUBICOS            ")</f>
        <v xml:space="preserve">De menos de 125,01 CENTIMETROS CUBICOS            </v>
      </c>
      <c r="I14452">
        <v>1</v>
      </c>
    </row>
    <row r="14453" spans="1:9">
      <c r="A14453" t="str">
        <f>T("2018")</f>
        <v>2018</v>
      </c>
      <c r="B14453" t="str">
        <f>T("JURIDICO                                          ")</f>
        <v xml:space="preserve">JURIDICO                                          </v>
      </c>
      <c r="C14453" t="str">
        <f>T("TETUAN              ")</f>
        <v xml:space="preserve">TETUAN              </v>
      </c>
      <c r="D14453" t="str">
        <f>T("CASTILLEJOS         ")</f>
        <v xml:space="preserve">CASTILLEJOS         </v>
      </c>
      <c r="E14453" t="str">
        <f>T("MT ")</f>
        <v xml:space="preserve">MT </v>
      </c>
      <c r="F14453" t="str">
        <f>T("MOTOCICLETAS   ")</f>
        <v xml:space="preserve">MOTOCICLETAS   </v>
      </c>
      <c r="G14453" t="str">
        <f>T("De menos de 125,01 CENTIMETROS CUBICOS            ")</f>
        <v xml:space="preserve">De menos de 125,01 CENTIMETROS CUBICOS            </v>
      </c>
      <c r="I14453">
        <v>1</v>
      </c>
    </row>
    <row r="14454" spans="1:9">
      <c r="A14454" t="str">
        <f>T("2018")</f>
        <v>2018</v>
      </c>
      <c r="B14454" t="str">
        <f>T("JURIDICO                                          ")</f>
        <v xml:space="preserve">JURIDICO                                          </v>
      </c>
      <c r="C14454" t="str">
        <f>T("TETUAN              ")</f>
        <v xml:space="preserve">TETUAN              </v>
      </c>
      <c r="D14454" t="str">
        <f>T("ALMENARA            ")</f>
        <v xml:space="preserve">ALMENARA            </v>
      </c>
      <c r="E14454" t="str">
        <f>T("MT ")</f>
        <v xml:space="preserve">MT </v>
      </c>
      <c r="F14454" t="str">
        <f>T("MOTOCICLETAS   ")</f>
        <v xml:space="preserve">MOTOCICLETAS   </v>
      </c>
      <c r="G14454" t="str">
        <f>T("De menos de 125,01 CENTIMETROS CUBICOS            ")</f>
        <v xml:space="preserve">De menos de 125,01 CENTIMETROS CUBICOS            </v>
      </c>
      <c r="I14454">
        <v>1</v>
      </c>
    </row>
    <row r="14455" spans="1:9">
      <c r="A14455" t="str">
        <f>T("2018")</f>
        <v>2018</v>
      </c>
      <c r="B14455" t="str">
        <f>T("JURIDICO                                          ")</f>
        <v xml:space="preserve">JURIDICO                                          </v>
      </c>
      <c r="C14455" t="str">
        <f>T("TETUAN              ")</f>
        <v xml:space="preserve">TETUAN              </v>
      </c>
      <c r="D14455" t="str">
        <f>T("CASTILLEJOS         ")</f>
        <v xml:space="preserve">CASTILLEJOS         </v>
      </c>
      <c r="E14455" t="str">
        <f>T("RE ")</f>
        <v xml:space="preserve">RE </v>
      </c>
      <c r="F14455" t="str">
        <f>T("REMOLQUES      ")</f>
        <v xml:space="preserve">REMOLQUES      </v>
      </c>
      <c r="G14455" t="str">
        <f>T("De 3.000 KG DE CARGA ÚTIL en adelante             ")</f>
        <v xml:space="preserve">De 3.000 KG DE CARGA ÚTIL en adelante             </v>
      </c>
      <c r="H14455" t="str">
        <f>T("DIESEL                                            ")</f>
        <v xml:space="preserve">DIESEL                                            </v>
      </c>
      <c r="I14455">
        <v>1</v>
      </c>
    </row>
    <row r="14456" spans="1:9">
      <c r="A14456" t="str">
        <f>T("2018")</f>
        <v>2018</v>
      </c>
      <c r="B14456" t="str">
        <f>T("Entidad sin personalidad jurídica (art. 35.4 LGT) ")</f>
        <v xml:space="preserve">Entidad sin personalidad jurídica (art. 35.4 LGT) </v>
      </c>
      <c r="C14456" t="str">
        <f>T("TETUAN              ")</f>
        <v xml:space="preserve">TETUAN              </v>
      </c>
      <c r="D14456" t="str">
        <f>T("CASTILLEJOS         ")</f>
        <v xml:space="preserve">CASTILLEJOS         </v>
      </c>
      <c r="E14456" t="str">
        <f>T("RE ")</f>
        <v xml:space="preserve">RE </v>
      </c>
      <c r="F14456" t="str">
        <f>T("REMOLQUES      ")</f>
        <v xml:space="preserve">REMOLQUES      </v>
      </c>
      <c r="G14456" t="str">
        <f>T("De 3.000 KG DE CARGA ÚTIL en adelante             ")</f>
        <v xml:space="preserve">De 3.000 KG DE CARGA ÚTIL en adelante             </v>
      </c>
      <c r="H14456" t="str">
        <f>T("GASOLINA                                          ")</f>
        <v xml:space="preserve">GASOLINA                                          </v>
      </c>
      <c r="I14456">
        <v>1</v>
      </c>
    </row>
    <row r="14457" spans="1:9">
      <c r="A14457" t="str">
        <f>T("2018")</f>
        <v>2018</v>
      </c>
      <c r="B14457" t="str">
        <f>T("FISICO                                            ")</f>
        <v xml:space="preserve">FISICO                                            </v>
      </c>
      <c r="C14457" t="str">
        <f>T("TETUAN              ")</f>
        <v xml:space="preserve">TETUAN              </v>
      </c>
      <c r="D14457" t="str">
        <f>T("BELLAS VISTAS       ")</f>
        <v xml:space="preserve">BELLAS VISTAS       </v>
      </c>
      <c r="E14457" t="str">
        <f>T("RE ")</f>
        <v xml:space="preserve">RE </v>
      </c>
      <c r="F14457" t="str">
        <f>T("REMOLQUES      ")</f>
        <v xml:space="preserve">REMOLQUES      </v>
      </c>
      <c r="G14457" t="str">
        <f>T("De 3.000 KG DE CARGA ÚTIL en adelante             ")</f>
        <v xml:space="preserve">De 3.000 KG DE CARGA ÚTIL en adelante             </v>
      </c>
      <c r="H14457" t="str">
        <f>T("GASOLINA                                          ")</f>
        <v xml:space="preserve">GASOLINA                                          </v>
      </c>
      <c r="I14457">
        <v>1</v>
      </c>
    </row>
    <row r="14458" spans="1:9">
      <c r="A14458" t="str">
        <f>T("2018")</f>
        <v>2018</v>
      </c>
      <c r="B14458" t="str">
        <f>T("JURIDICO                                          ")</f>
        <v xml:space="preserve">JURIDICO                                          </v>
      </c>
      <c r="C14458" t="str">
        <f>T("TETUAN              ")</f>
        <v xml:space="preserve">TETUAN              </v>
      </c>
      <c r="D14458" t="str">
        <f>T("CUATRO CAMINOS      ")</f>
        <v xml:space="preserve">CUATRO CAMINOS      </v>
      </c>
      <c r="E14458" t="str">
        <f>T("RE ")</f>
        <v xml:space="preserve">RE </v>
      </c>
      <c r="F14458" t="str">
        <f>T("REMOLQUES      ")</f>
        <v xml:space="preserve">REMOLQUES      </v>
      </c>
      <c r="G14458" t="str">
        <f>T("De 3.000 KG DE CARGA ÚTIL en adelante             ")</f>
        <v xml:space="preserve">De 3.000 KG DE CARGA ÚTIL en adelante             </v>
      </c>
      <c r="H14458" t="str">
        <f>T("GASOLINA                                          ")</f>
        <v xml:space="preserve">GASOLINA                                          </v>
      </c>
      <c r="I14458">
        <v>2</v>
      </c>
    </row>
    <row r="14459" spans="1:9">
      <c r="A14459" t="str">
        <f>T("2018")</f>
        <v>2018</v>
      </c>
      <c r="B14459" t="str">
        <f>T("JURIDICO                                          ")</f>
        <v xml:space="preserve">JURIDICO                                          </v>
      </c>
      <c r="C14459" t="str">
        <f>T("TETUAN              ")</f>
        <v xml:space="preserve">TETUAN              </v>
      </c>
      <c r="D14459" t="str">
        <f>T("CASTILLEJOS         ")</f>
        <v xml:space="preserve">CASTILLEJOS         </v>
      </c>
      <c r="E14459" t="str">
        <f>T("RE ")</f>
        <v xml:space="preserve">RE </v>
      </c>
      <c r="F14459" t="str">
        <f>T("REMOLQUES      ")</f>
        <v xml:space="preserve">REMOLQUES      </v>
      </c>
      <c r="G14459" t="str">
        <f>T("De 3.000 KG DE CARGA ÚTIL en adelante             ")</f>
        <v xml:space="preserve">De 3.000 KG DE CARGA ÚTIL en adelante             </v>
      </c>
      <c r="H14459" t="str">
        <f>T("GASOLINA                                          ")</f>
        <v xml:space="preserve">GASOLINA                                          </v>
      </c>
      <c r="I14459">
        <v>4</v>
      </c>
    </row>
    <row r="14460" spans="1:9">
      <c r="A14460" t="str">
        <f>T("2018")</f>
        <v>2018</v>
      </c>
      <c r="B14460" t="str">
        <f>T("JURIDICO                                          ")</f>
        <v xml:space="preserve">JURIDICO                                          </v>
      </c>
      <c r="C14460" t="str">
        <f>T("TETUAN              ")</f>
        <v xml:space="preserve">TETUAN              </v>
      </c>
      <c r="D14460" t="str">
        <f>T("CUATRO CAMINOS      ")</f>
        <v xml:space="preserve">CUATRO CAMINOS      </v>
      </c>
      <c r="E14460" t="str">
        <f>T("RE ")</f>
        <v xml:space="preserve">RE </v>
      </c>
      <c r="F14460" t="str">
        <f>T("REMOLQUES      ")</f>
        <v xml:space="preserve">REMOLQUES      </v>
      </c>
      <c r="G14460" t="str">
        <f>T("De 1.000 a 2.999 KG DE CARGA ÚTIL                 ")</f>
        <v xml:space="preserve">De 1.000 a 2.999 KG DE CARGA ÚTIL                 </v>
      </c>
      <c r="H14460" t="str">
        <f>T("OTROS                                             ")</f>
        <v xml:space="preserve">OTROS                                             </v>
      </c>
      <c r="I14460">
        <v>1</v>
      </c>
    </row>
    <row r="14461" spans="1:9">
      <c r="A14461" t="str">
        <f>T("2018")</f>
        <v>2018</v>
      </c>
      <c r="B14461" t="str">
        <f>T("JURIDICO                                          ")</f>
        <v xml:space="preserve">JURIDICO                                          </v>
      </c>
      <c r="C14461" t="str">
        <f>T("TETUAN              ")</f>
        <v xml:space="preserve">TETUAN              </v>
      </c>
      <c r="D14461" t="str">
        <f>T("CUATRO CAMINOS      ")</f>
        <v xml:space="preserve">CUATRO CAMINOS      </v>
      </c>
      <c r="E14461" t="str">
        <f>T("RE ")</f>
        <v xml:space="preserve">RE </v>
      </c>
      <c r="F14461" t="str">
        <f>T("REMOLQUES      ")</f>
        <v xml:space="preserve">REMOLQUES      </v>
      </c>
      <c r="G14461" t="str">
        <f>T("De 3.000 KG DE CARGA ÚTIL en adelante             ")</f>
        <v xml:space="preserve">De 3.000 KG DE CARGA ÚTIL en adelante             </v>
      </c>
      <c r="H14461" t="str">
        <f>T("OTROS                                             ")</f>
        <v xml:space="preserve">OTROS                                             </v>
      </c>
      <c r="I14461">
        <v>2</v>
      </c>
    </row>
    <row r="14462" spans="1:9">
      <c r="A14462" t="str">
        <f>T("2018")</f>
        <v>2018</v>
      </c>
      <c r="B14462" t="str">
        <f>T("JURIDICO                                          ")</f>
        <v xml:space="preserve">JURIDICO                                          </v>
      </c>
      <c r="C14462" t="str">
        <f>T("TETUAN              ")</f>
        <v xml:space="preserve">TETUAN              </v>
      </c>
      <c r="D14462" t="str">
        <f>T("CASTILLEJOS         ")</f>
        <v xml:space="preserve">CASTILLEJOS         </v>
      </c>
      <c r="E14462" t="str">
        <f>T("RE ")</f>
        <v xml:space="preserve">RE </v>
      </c>
      <c r="F14462" t="str">
        <f>T("REMOLQUES      ")</f>
        <v xml:space="preserve">REMOLQUES      </v>
      </c>
      <c r="G14462" t="str">
        <f>T("De 1.000 a 2.999 KG DE CARGA ÚTIL                 ")</f>
        <v xml:space="preserve">De 1.000 a 2.999 KG DE CARGA ÚTIL                 </v>
      </c>
      <c r="H14462" t="str">
        <f>T("OTROS                                             ")</f>
        <v xml:space="preserve">OTROS                                             </v>
      </c>
      <c r="I14462">
        <v>1</v>
      </c>
    </row>
    <row r="14463" spans="1:9">
      <c r="A14463" t="str">
        <f>T("2018")</f>
        <v>2018</v>
      </c>
      <c r="B14463" t="str">
        <f>T("Entidad sin personalidad jurídica (art. 35.4 LGT) ")</f>
        <v xml:space="preserve">Entidad sin personalidad jurídica (art. 35.4 LGT) </v>
      </c>
      <c r="C14463" t="str">
        <f>T("TETUAN              ")</f>
        <v xml:space="preserve">TETUAN              </v>
      </c>
      <c r="D14463" t="str">
        <f>T("CASTILLEJOS         ")</f>
        <v xml:space="preserve">CASTILLEJOS         </v>
      </c>
      <c r="E14463" t="str">
        <f>T("RE ")</f>
        <v xml:space="preserve">RE </v>
      </c>
      <c r="F14463" t="str">
        <f>T("REMOLQUES      ")</f>
        <v xml:space="preserve">REMOLQUES      </v>
      </c>
      <c r="G14463" t="str">
        <f>T("De 3.000 KG DE CARGA ÚTIL en adelante             ")</f>
        <v xml:space="preserve">De 3.000 KG DE CARGA ÚTIL en adelante             </v>
      </c>
      <c r="I14463">
        <v>2</v>
      </c>
    </row>
    <row r="14464" spans="1:9">
      <c r="A14464" t="str">
        <f>T("2018")</f>
        <v>2018</v>
      </c>
      <c r="B14464" t="str">
        <f>T("FISICO                                            ")</f>
        <v xml:space="preserve">FISICO                                            </v>
      </c>
      <c r="C14464" t="str">
        <f>T("TETUAN              ")</f>
        <v xml:space="preserve">TETUAN              </v>
      </c>
      <c r="D14464" t="str">
        <f>T("BELLAS VISTAS       ")</f>
        <v xml:space="preserve">BELLAS VISTAS       </v>
      </c>
      <c r="E14464" t="str">
        <f>T("RE ")</f>
        <v xml:space="preserve">RE </v>
      </c>
      <c r="F14464" t="str">
        <f>T("REMOLQUES      ")</f>
        <v xml:space="preserve">REMOLQUES      </v>
      </c>
      <c r="G14464" t="str">
        <f>T("De 3.000 KG DE CARGA ÚTIL en adelante             ")</f>
        <v xml:space="preserve">De 3.000 KG DE CARGA ÚTIL en adelante             </v>
      </c>
      <c r="I14464">
        <v>3</v>
      </c>
    </row>
    <row r="14465" spans="1:9">
      <c r="A14465" t="str">
        <f>T("2018")</f>
        <v>2018</v>
      </c>
      <c r="B14465" t="str">
        <f>T("FISICO                                            ")</f>
        <v xml:space="preserve">FISICO                                            </v>
      </c>
      <c r="C14465" t="str">
        <f>T("TETUAN              ")</f>
        <v xml:space="preserve">TETUAN              </v>
      </c>
      <c r="D14465" t="str">
        <f>T("CUATRO CAMINOS      ")</f>
        <v xml:space="preserve">CUATRO CAMINOS      </v>
      </c>
      <c r="E14465" t="str">
        <f>T("RE ")</f>
        <v xml:space="preserve">RE </v>
      </c>
      <c r="F14465" t="str">
        <f>T("REMOLQUES      ")</f>
        <v xml:space="preserve">REMOLQUES      </v>
      </c>
      <c r="G14465" t="str">
        <f>T("De 1.000 a 2.999 KG DE CARGA ÚTIL                 ")</f>
        <v xml:space="preserve">De 1.000 a 2.999 KG DE CARGA ÚTIL                 </v>
      </c>
      <c r="I14465">
        <v>3</v>
      </c>
    </row>
    <row r="14466" spans="1:9">
      <c r="A14466" t="str">
        <f>T("2018")</f>
        <v>2018</v>
      </c>
      <c r="B14466" t="str">
        <f>T("FISICO                                            ")</f>
        <v xml:space="preserve">FISICO                                            </v>
      </c>
      <c r="C14466" t="str">
        <f>T("TETUAN              ")</f>
        <v xml:space="preserve">TETUAN              </v>
      </c>
      <c r="D14466" t="str">
        <f>T("CUATRO CAMINOS      ")</f>
        <v xml:space="preserve">CUATRO CAMINOS      </v>
      </c>
      <c r="E14466" t="str">
        <f>T("RE ")</f>
        <v xml:space="preserve">RE </v>
      </c>
      <c r="F14466" t="str">
        <f>T("REMOLQUES      ")</f>
        <v xml:space="preserve">REMOLQUES      </v>
      </c>
      <c r="G14466" t="str">
        <f>T("De 3.000 KG DE CARGA ÚTIL en adelante             ")</f>
        <v xml:space="preserve">De 3.000 KG DE CARGA ÚTIL en adelante             </v>
      </c>
      <c r="I14466">
        <v>4</v>
      </c>
    </row>
    <row r="14467" spans="1:9">
      <c r="A14467" t="str">
        <f>T("2018")</f>
        <v>2018</v>
      </c>
      <c r="B14467" t="str">
        <f>T("FISICO                                            ")</f>
        <v xml:space="preserve">FISICO                                            </v>
      </c>
      <c r="C14467" t="str">
        <f>T("TETUAN              ")</f>
        <v xml:space="preserve">TETUAN              </v>
      </c>
      <c r="D14467" t="str">
        <f>T("CASTILLEJOS         ")</f>
        <v xml:space="preserve">CASTILLEJOS         </v>
      </c>
      <c r="E14467" t="str">
        <f>T("RE ")</f>
        <v xml:space="preserve">RE </v>
      </c>
      <c r="F14467" t="str">
        <f>T("REMOLQUES      ")</f>
        <v xml:space="preserve">REMOLQUES      </v>
      </c>
      <c r="G14467" t="str">
        <f>T("De 3.000 KG DE CARGA ÚTIL en adelante             ")</f>
        <v xml:space="preserve">De 3.000 KG DE CARGA ÚTIL en adelante             </v>
      </c>
      <c r="I14467">
        <v>1</v>
      </c>
    </row>
    <row r="14468" spans="1:9">
      <c r="A14468" t="str">
        <f>T("2018")</f>
        <v>2018</v>
      </c>
      <c r="B14468" t="str">
        <f>T("FISICO                                            ")</f>
        <v xml:space="preserve">FISICO                                            </v>
      </c>
      <c r="C14468" t="str">
        <f>T("TETUAN              ")</f>
        <v xml:space="preserve">TETUAN              </v>
      </c>
      <c r="D14468" t="str">
        <f>T("ALMENARA            ")</f>
        <v xml:space="preserve">ALMENARA            </v>
      </c>
      <c r="E14468" t="str">
        <f>T("RE ")</f>
        <v xml:space="preserve">RE </v>
      </c>
      <c r="F14468" t="str">
        <f>T("REMOLQUES      ")</f>
        <v xml:space="preserve">REMOLQUES      </v>
      </c>
      <c r="G14468" t="str">
        <f>T("De 3.000 KG DE CARGA ÚTIL en adelante             ")</f>
        <v xml:space="preserve">De 3.000 KG DE CARGA ÚTIL en adelante             </v>
      </c>
      <c r="I14468">
        <v>2</v>
      </c>
    </row>
    <row r="14469" spans="1:9">
      <c r="A14469" t="str">
        <f>T("2018")</f>
        <v>2018</v>
      </c>
      <c r="B14469" t="str">
        <f>T("FISICO                                            ")</f>
        <v xml:space="preserve">FISICO                                            </v>
      </c>
      <c r="C14469" t="str">
        <f>T("TETUAN              ")</f>
        <v xml:space="preserve">TETUAN              </v>
      </c>
      <c r="D14469" t="str">
        <f>T("VALDEACEDERAS       ")</f>
        <v xml:space="preserve">VALDEACEDERAS       </v>
      </c>
      <c r="E14469" t="str">
        <f>T("RE ")</f>
        <v xml:space="preserve">RE </v>
      </c>
      <c r="F14469" t="str">
        <f>T("REMOLQUES      ")</f>
        <v xml:space="preserve">REMOLQUES      </v>
      </c>
      <c r="G14469" t="str">
        <f>T("De 751 a 999 KG DE CARGA ÚTIL                     ")</f>
        <v xml:space="preserve">De 751 a 999 KG DE CARGA ÚTIL                     </v>
      </c>
      <c r="I14469">
        <v>1</v>
      </c>
    </row>
    <row r="14470" spans="1:9">
      <c r="A14470" t="str">
        <f>T("2018")</f>
        <v>2018</v>
      </c>
      <c r="B14470" t="str">
        <f>T("FISICO                                            ")</f>
        <v xml:space="preserve">FISICO                                            </v>
      </c>
      <c r="C14470" t="str">
        <f>T("TETUAN              ")</f>
        <v xml:space="preserve">TETUAN              </v>
      </c>
      <c r="D14470" t="str">
        <f>T("VALDEACEDERAS       ")</f>
        <v xml:space="preserve">VALDEACEDERAS       </v>
      </c>
      <c r="E14470" t="str">
        <f>T("RE ")</f>
        <v xml:space="preserve">RE </v>
      </c>
      <c r="F14470" t="str">
        <f>T("REMOLQUES      ")</f>
        <v xml:space="preserve">REMOLQUES      </v>
      </c>
      <c r="G14470" t="str">
        <f>T("De 1.000 a 2.999 KG DE CARGA ÚTIL                 ")</f>
        <v xml:space="preserve">De 1.000 a 2.999 KG DE CARGA ÚTIL                 </v>
      </c>
      <c r="I14470">
        <v>2</v>
      </c>
    </row>
    <row r="14471" spans="1:9">
      <c r="A14471" t="str">
        <f>T("2018")</f>
        <v>2018</v>
      </c>
      <c r="B14471" t="str">
        <f>T("FISICO                                            ")</f>
        <v xml:space="preserve">FISICO                                            </v>
      </c>
      <c r="C14471" t="str">
        <f>T("TETUAN              ")</f>
        <v xml:space="preserve">TETUAN              </v>
      </c>
      <c r="D14471" t="str">
        <f>T("BERRUGUETE          ")</f>
        <v xml:space="preserve">BERRUGUETE          </v>
      </c>
      <c r="E14471" t="str">
        <f>T("RE ")</f>
        <v xml:space="preserve">RE </v>
      </c>
      <c r="F14471" t="str">
        <f>T("REMOLQUES      ")</f>
        <v xml:space="preserve">REMOLQUES      </v>
      </c>
      <c r="G14471" t="str">
        <f>T("De 1.000 a 2.999 KG DE CARGA ÚTIL                 ")</f>
        <v xml:space="preserve">De 1.000 a 2.999 KG DE CARGA ÚTIL                 </v>
      </c>
      <c r="I14471">
        <v>2</v>
      </c>
    </row>
    <row r="14472" spans="1:9">
      <c r="A14472" t="str">
        <f>T("2018")</f>
        <v>2018</v>
      </c>
      <c r="B14472" t="str">
        <f>T("JURIDICO                                          ")</f>
        <v xml:space="preserve">JURIDICO                                          </v>
      </c>
      <c r="C14472" t="str">
        <f>T("TETUAN              ")</f>
        <v xml:space="preserve">TETUAN              </v>
      </c>
      <c r="D14472" t="str">
        <f>T("BELLAS VISTAS       ")</f>
        <v xml:space="preserve">BELLAS VISTAS       </v>
      </c>
      <c r="E14472" t="str">
        <f>T("RE ")</f>
        <v xml:space="preserve">RE </v>
      </c>
      <c r="F14472" t="str">
        <f>T("REMOLQUES      ")</f>
        <v xml:space="preserve">REMOLQUES      </v>
      </c>
      <c r="G14472" t="str">
        <f>T("De 1.000 a 2.999 KG DE CARGA ÚTIL                 ")</f>
        <v xml:space="preserve">De 1.000 a 2.999 KG DE CARGA ÚTIL                 </v>
      </c>
      <c r="I14472">
        <v>1</v>
      </c>
    </row>
    <row r="14473" spans="1:9">
      <c r="A14473" t="str">
        <f>T("2018")</f>
        <v>2018</v>
      </c>
      <c r="B14473" t="str">
        <f>T("JURIDICO                                          ")</f>
        <v xml:space="preserve">JURIDICO                                          </v>
      </c>
      <c r="C14473" t="str">
        <f>T("TETUAN              ")</f>
        <v xml:space="preserve">TETUAN              </v>
      </c>
      <c r="D14473" t="str">
        <f>T("BELLAS VISTAS       ")</f>
        <v xml:space="preserve">BELLAS VISTAS       </v>
      </c>
      <c r="E14473" t="str">
        <f>T("RE ")</f>
        <v xml:space="preserve">RE </v>
      </c>
      <c r="F14473" t="str">
        <f>T("REMOLQUES      ")</f>
        <v xml:space="preserve">REMOLQUES      </v>
      </c>
      <c r="G14473" t="str">
        <f>T("De 3.000 KG DE CARGA ÚTIL en adelante             ")</f>
        <v xml:space="preserve">De 3.000 KG DE CARGA ÚTIL en adelante             </v>
      </c>
      <c r="I14473">
        <v>4</v>
      </c>
    </row>
    <row r="14474" spans="1:9">
      <c r="A14474" t="str">
        <f>T("2018")</f>
        <v>2018</v>
      </c>
      <c r="B14474" t="str">
        <f>T("JURIDICO                                          ")</f>
        <v xml:space="preserve">JURIDICO                                          </v>
      </c>
      <c r="C14474" t="str">
        <f>T("TETUAN              ")</f>
        <v xml:space="preserve">TETUAN              </v>
      </c>
      <c r="D14474" t="str">
        <f>T("CUATRO CAMINOS      ")</f>
        <v xml:space="preserve">CUATRO CAMINOS      </v>
      </c>
      <c r="E14474" t="str">
        <f>T("RE ")</f>
        <v xml:space="preserve">RE </v>
      </c>
      <c r="F14474" t="str">
        <f>T("REMOLQUES      ")</f>
        <v xml:space="preserve">REMOLQUES      </v>
      </c>
      <c r="G14474" t="str">
        <f>T("De 751 a 999 KG DE CARGA ÚTIL                     ")</f>
        <v xml:space="preserve">De 751 a 999 KG DE CARGA ÚTIL                     </v>
      </c>
      <c r="I14474">
        <v>1</v>
      </c>
    </row>
    <row r="14475" spans="1:9">
      <c r="A14475" t="str">
        <f>T("2018")</f>
        <v>2018</v>
      </c>
      <c r="B14475" t="str">
        <f>T("JURIDICO                                          ")</f>
        <v xml:space="preserve">JURIDICO                                          </v>
      </c>
      <c r="C14475" t="str">
        <f>T("TETUAN              ")</f>
        <v xml:space="preserve">TETUAN              </v>
      </c>
      <c r="D14475" t="str">
        <f>T("CUATRO CAMINOS      ")</f>
        <v xml:space="preserve">CUATRO CAMINOS      </v>
      </c>
      <c r="E14475" t="str">
        <f>T("RE ")</f>
        <v xml:space="preserve">RE </v>
      </c>
      <c r="F14475" t="str">
        <f>T("REMOLQUES      ")</f>
        <v xml:space="preserve">REMOLQUES      </v>
      </c>
      <c r="G14475" t="str">
        <f>T("De 1.000 a 2.999 KG DE CARGA ÚTIL                 ")</f>
        <v xml:space="preserve">De 1.000 a 2.999 KG DE CARGA ÚTIL                 </v>
      </c>
      <c r="I14475">
        <v>9</v>
      </c>
    </row>
    <row r="14476" spans="1:9">
      <c r="A14476" t="str">
        <f>T("2018")</f>
        <v>2018</v>
      </c>
      <c r="B14476" t="str">
        <f>T("JURIDICO                                          ")</f>
        <v xml:space="preserve">JURIDICO                                          </v>
      </c>
      <c r="C14476" t="str">
        <f>T("TETUAN              ")</f>
        <v xml:space="preserve">TETUAN              </v>
      </c>
      <c r="D14476" t="str">
        <f>T("CUATRO CAMINOS      ")</f>
        <v xml:space="preserve">CUATRO CAMINOS      </v>
      </c>
      <c r="E14476" t="str">
        <f>T("RE ")</f>
        <v xml:space="preserve">RE </v>
      </c>
      <c r="F14476" t="str">
        <f>T("REMOLQUES      ")</f>
        <v xml:space="preserve">REMOLQUES      </v>
      </c>
      <c r="G14476" t="str">
        <f>T("De 3.000 KG DE CARGA ÚTIL en adelante             ")</f>
        <v xml:space="preserve">De 3.000 KG DE CARGA ÚTIL en adelante             </v>
      </c>
      <c r="I14476">
        <v>53</v>
      </c>
    </row>
    <row r="14477" spans="1:9">
      <c r="A14477" t="str">
        <f>T("2018")</f>
        <v>2018</v>
      </c>
      <c r="B14477" t="str">
        <f>T("JURIDICO                                          ")</f>
        <v xml:space="preserve">JURIDICO                                          </v>
      </c>
      <c r="C14477" t="str">
        <f>T("TETUAN              ")</f>
        <v xml:space="preserve">TETUAN              </v>
      </c>
      <c r="D14477" t="str">
        <f>T("CASTILLEJOS         ")</f>
        <v xml:space="preserve">CASTILLEJOS         </v>
      </c>
      <c r="E14477" t="str">
        <f>T("RE ")</f>
        <v xml:space="preserve">RE </v>
      </c>
      <c r="F14477" t="str">
        <f>T("REMOLQUES      ")</f>
        <v xml:space="preserve">REMOLQUES      </v>
      </c>
      <c r="G14477" t="str">
        <f>T("De 751 a 999 KG DE CARGA ÚTIL                     ")</f>
        <v xml:space="preserve">De 751 a 999 KG DE CARGA ÚTIL                     </v>
      </c>
      <c r="I14477">
        <v>3</v>
      </c>
    </row>
    <row r="14478" spans="1:9">
      <c r="A14478" t="str">
        <f>T("2018")</f>
        <v>2018</v>
      </c>
      <c r="B14478" t="str">
        <f>T("JURIDICO                                          ")</f>
        <v xml:space="preserve">JURIDICO                                          </v>
      </c>
      <c r="C14478" t="str">
        <f>T("TETUAN              ")</f>
        <v xml:space="preserve">TETUAN              </v>
      </c>
      <c r="D14478" t="str">
        <f>T("CASTILLEJOS         ")</f>
        <v xml:space="preserve">CASTILLEJOS         </v>
      </c>
      <c r="E14478" t="str">
        <f>T("RE ")</f>
        <v xml:space="preserve">RE </v>
      </c>
      <c r="F14478" t="str">
        <f>T("REMOLQUES      ")</f>
        <v xml:space="preserve">REMOLQUES      </v>
      </c>
      <c r="G14478" t="str">
        <f>T("De 1.000 a 2.999 KG DE CARGA ÚTIL                 ")</f>
        <v xml:space="preserve">De 1.000 a 2.999 KG DE CARGA ÚTIL                 </v>
      </c>
      <c r="I14478">
        <v>3</v>
      </c>
    </row>
    <row r="14479" spans="1:9">
      <c r="A14479" t="str">
        <f>T("2018")</f>
        <v>2018</v>
      </c>
      <c r="B14479" t="str">
        <f>T("JURIDICO                                          ")</f>
        <v xml:space="preserve">JURIDICO                                          </v>
      </c>
      <c r="C14479" t="str">
        <f>T("TETUAN              ")</f>
        <v xml:space="preserve">TETUAN              </v>
      </c>
      <c r="D14479" t="str">
        <f>T("CASTILLEJOS         ")</f>
        <v xml:space="preserve">CASTILLEJOS         </v>
      </c>
      <c r="E14479" t="str">
        <f>T("RE ")</f>
        <v xml:space="preserve">RE </v>
      </c>
      <c r="F14479" t="str">
        <f>T("REMOLQUES      ")</f>
        <v xml:space="preserve">REMOLQUES      </v>
      </c>
      <c r="G14479" t="str">
        <f>T("De 3.000 KG DE CARGA ÚTIL en adelante             ")</f>
        <v xml:space="preserve">De 3.000 KG DE CARGA ÚTIL en adelante             </v>
      </c>
      <c r="I14479">
        <v>9</v>
      </c>
    </row>
    <row r="14480" spans="1:9">
      <c r="A14480" t="str">
        <f>T("2018")</f>
        <v>2018</v>
      </c>
      <c r="B14480" t="str">
        <f>T("JURIDICO                                          ")</f>
        <v xml:space="preserve">JURIDICO                                          </v>
      </c>
      <c r="C14480" t="str">
        <f>T("TETUAN              ")</f>
        <v xml:space="preserve">TETUAN              </v>
      </c>
      <c r="D14480" t="str">
        <f>T("ALMENARA            ")</f>
        <v xml:space="preserve">ALMENARA            </v>
      </c>
      <c r="E14480" t="str">
        <f>T("RE ")</f>
        <v xml:space="preserve">RE </v>
      </c>
      <c r="F14480" t="str">
        <f>T("REMOLQUES      ")</f>
        <v xml:space="preserve">REMOLQUES      </v>
      </c>
      <c r="G14480" t="str">
        <f>T("De 3.000 KG DE CARGA ÚTIL en adelante             ")</f>
        <v xml:space="preserve">De 3.000 KG DE CARGA ÚTIL en adelante             </v>
      </c>
      <c r="I14480">
        <v>9</v>
      </c>
    </row>
    <row r="14481" spans="1:9">
      <c r="A14481" t="str">
        <f>T("2018")</f>
        <v>2018</v>
      </c>
      <c r="B14481" t="str">
        <f>T("JURIDICO                                          ")</f>
        <v xml:space="preserve">JURIDICO                                          </v>
      </c>
      <c r="C14481" t="str">
        <f>T("TETUAN              ")</f>
        <v xml:space="preserve">TETUAN              </v>
      </c>
      <c r="D14481" t="str">
        <f>T("VALDEACEDERAS       ")</f>
        <v xml:space="preserve">VALDEACEDERAS       </v>
      </c>
      <c r="E14481" t="str">
        <f>T("RE ")</f>
        <v xml:space="preserve">RE </v>
      </c>
      <c r="F14481" t="str">
        <f>T("REMOLQUES      ")</f>
        <v xml:space="preserve">REMOLQUES      </v>
      </c>
      <c r="G14481" t="str">
        <f>T("De 3.000 KG DE CARGA ÚTIL en adelante             ")</f>
        <v xml:space="preserve">De 3.000 KG DE CARGA ÚTIL en adelante             </v>
      </c>
      <c r="I14481">
        <v>1</v>
      </c>
    </row>
    <row r="14482" spans="1:9">
      <c r="A14482" t="str">
        <f>T("2018")</f>
        <v>2018</v>
      </c>
      <c r="B14482" t="str">
        <f>T("JURIDICO                                          ")</f>
        <v xml:space="preserve">JURIDICO                                          </v>
      </c>
      <c r="C14482" t="str">
        <f>T("TETUAN              ")</f>
        <v xml:space="preserve">TETUAN              </v>
      </c>
      <c r="D14482" t="str">
        <f>T("BERRUGUETE          ")</f>
        <v xml:space="preserve">BERRUGUETE          </v>
      </c>
      <c r="E14482" t="str">
        <f>T("RE ")</f>
        <v xml:space="preserve">RE </v>
      </c>
      <c r="F14482" t="str">
        <f>T("REMOLQUES      ")</f>
        <v xml:space="preserve">REMOLQUES      </v>
      </c>
      <c r="G14482" t="str">
        <f>T("De 1.000 a 2.999 KG DE CARGA ÚTIL                 ")</f>
        <v xml:space="preserve">De 1.000 a 2.999 KG DE CARGA ÚTIL                 </v>
      </c>
      <c r="I14482">
        <v>1</v>
      </c>
    </row>
    <row r="14483" spans="1:9">
      <c r="A14483" t="str">
        <f>T("2018")</f>
        <v>2018</v>
      </c>
      <c r="B14483" t="str">
        <f>T("JURIDICO                                          ")</f>
        <v xml:space="preserve">JURIDICO                                          </v>
      </c>
      <c r="C14483" t="str">
        <f>T("TETUAN              ")</f>
        <v xml:space="preserve">TETUAN              </v>
      </c>
      <c r="D14483" t="str">
        <f>T("BERRUGUETE          ")</f>
        <v xml:space="preserve">BERRUGUETE          </v>
      </c>
      <c r="E14483" t="str">
        <f>T("RE ")</f>
        <v xml:space="preserve">RE </v>
      </c>
      <c r="F14483" t="str">
        <f>T("REMOLQUES      ")</f>
        <v xml:space="preserve">REMOLQUES      </v>
      </c>
      <c r="G14483" t="str">
        <f>T("De 3.000 KG DE CARGA ÚTIL en adelante             ")</f>
        <v xml:space="preserve">De 3.000 KG DE CARGA ÚTIL en adelante             </v>
      </c>
      <c r="I14483">
        <v>2</v>
      </c>
    </row>
    <row r="14484" spans="1:9">
      <c r="A14484" t="str">
        <f>T("2018")</f>
        <v>2018</v>
      </c>
      <c r="B14484" t="str">
        <f>T("Entidad sin personalidad jurídica (art. 35.4 LGT) ")</f>
        <v xml:space="preserve">Entidad sin personalidad jurídica (art. 35.4 LGT) </v>
      </c>
      <c r="C14484" t="str">
        <f>T("TETUAN              ")</f>
        <v xml:space="preserve">TETUAN              </v>
      </c>
      <c r="D14484" t="str">
        <f>T("CUATRO CAMINOS      ")</f>
        <v xml:space="preserve">CUATRO CAMINOS      </v>
      </c>
      <c r="E14484" t="str">
        <f>T("RE ")</f>
        <v xml:space="preserve">RE </v>
      </c>
      <c r="F14484" t="str">
        <f>T("REMOLQUES      ")</f>
        <v xml:space="preserve">REMOLQUES      </v>
      </c>
      <c r="G14484" t="str">
        <f>T("De 1.000 a 2.999 KG DE CARGA ÚTIL                 ")</f>
        <v xml:space="preserve">De 1.000 a 2.999 KG DE CARGA ÚTIL                 </v>
      </c>
      <c r="I14484">
        <v>1</v>
      </c>
    </row>
    <row r="14485" spans="1:9">
      <c r="A14485" t="str">
        <f>T("2018")</f>
        <v>2018</v>
      </c>
      <c r="B14485" t="str">
        <f>T("Entidad sin personalidad jurídica (art. 35.4 LGT) ")</f>
        <v xml:space="preserve">Entidad sin personalidad jurídica (art. 35.4 LGT) </v>
      </c>
      <c r="C14485" t="str">
        <f>T("TETUAN              ")</f>
        <v xml:space="preserve">TETUAN              </v>
      </c>
      <c r="D14485" t="str">
        <f>T("CASTILLEJOS         ")</f>
        <v xml:space="preserve">CASTILLEJOS         </v>
      </c>
      <c r="E14485" t="str">
        <f>T("RE ")</f>
        <v xml:space="preserve">RE </v>
      </c>
      <c r="F14485" t="str">
        <f>T("REMOLQUES      ")</f>
        <v xml:space="preserve">REMOLQUES      </v>
      </c>
      <c r="G14485" t="str">
        <f>T("De 1.000 a 2.999 KG DE CARGA ÚTIL                 ")</f>
        <v xml:space="preserve">De 1.000 a 2.999 KG DE CARGA ÚTIL                 </v>
      </c>
      <c r="I14485">
        <v>1</v>
      </c>
    </row>
    <row r="14486" spans="1:9">
      <c r="A14486" t="str">
        <f>T("2018")</f>
        <v>2018</v>
      </c>
      <c r="B14486" t="str">
        <f>T("Entidad sin personalidad jurídica (art. 35.4 LGT) ")</f>
        <v xml:space="preserve">Entidad sin personalidad jurídica (art. 35.4 LGT) </v>
      </c>
      <c r="C14486" t="str">
        <f>T("TETUAN              ")</f>
        <v xml:space="preserve">TETUAN              </v>
      </c>
      <c r="D14486" t="str">
        <f>T("CASTILLEJOS         ")</f>
        <v xml:space="preserve">CASTILLEJOS         </v>
      </c>
      <c r="E14486" t="str">
        <f>T("RE ")</f>
        <v xml:space="preserve">RE </v>
      </c>
      <c r="F14486" t="str">
        <f>T("REMOLQUES      ")</f>
        <v xml:space="preserve">REMOLQUES      </v>
      </c>
      <c r="G14486" t="str">
        <f>T("De 3.000 KG DE CARGA ÚTIL en adelante             ")</f>
        <v xml:space="preserve">De 3.000 KG DE CARGA ÚTIL en adelante             </v>
      </c>
      <c r="I14486">
        <v>1</v>
      </c>
    </row>
    <row r="14487" spans="1:9">
      <c r="A14487" t="str">
        <f>T("2018")</f>
        <v>2018</v>
      </c>
      <c r="B14487" t="str">
        <f>T("Entidad sin personalidad jurídica (art. 35.4 LGT) ")</f>
        <v xml:space="preserve">Entidad sin personalidad jurídica (art. 35.4 LGT) </v>
      </c>
      <c r="C14487" t="str">
        <f>T("TETUAN              ")</f>
        <v xml:space="preserve">TETUAN              </v>
      </c>
      <c r="D14487" t="str">
        <f>T("BERRUGUETE          ")</f>
        <v xml:space="preserve">BERRUGUETE          </v>
      </c>
      <c r="E14487" t="str">
        <f>T("RE ")</f>
        <v xml:space="preserve">RE </v>
      </c>
      <c r="F14487" t="str">
        <f>T("REMOLQUES      ")</f>
        <v xml:space="preserve">REMOLQUES      </v>
      </c>
      <c r="G14487" t="str">
        <f>T("De 3.000 KG DE CARGA ÚTIL en adelante             ")</f>
        <v xml:space="preserve">De 3.000 KG DE CARGA ÚTIL en adelante             </v>
      </c>
      <c r="I14487">
        <v>1</v>
      </c>
    </row>
    <row r="14488" spans="1:9">
      <c r="A14488" t="str">
        <f>T("2018")</f>
        <v>2018</v>
      </c>
      <c r="B14488" t="str">
        <f>T("FISICO                                            ")</f>
        <v xml:space="preserve">FISICO                                            </v>
      </c>
      <c r="C14488" t="str">
        <f>T("TETUAN              ")</f>
        <v xml:space="preserve">TETUAN              </v>
      </c>
      <c r="D14488" t="str">
        <f>T("BELLAS VISTAS       ")</f>
        <v xml:space="preserve">BELLAS VISTAS       </v>
      </c>
      <c r="E14488" t="str">
        <f>T("RE ")</f>
        <v xml:space="preserve">RE </v>
      </c>
      <c r="F14488" t="str">
        <f>T("REMOLQUES      ")</f>
        <v xml:space="preserve">REMOLQUES      </v>
      </c>
      <c r="G14488" t="str">
        <f>T("De 1.000 a 2.999 KG DE CARGA ÚTIL                 ")</f>
        <v xml:space="preserve">De 1.000 a 2.999 KG DE CARGA ÚTIL                 </v>
      </c>
      <c r="I14488">
        <v>3</v>
      </c>
    </row>
    <row r="14489" spans="1:9">
      <c r="A14489" t="str">
        <f>T("2018")</f>
        <v>2018</v>
      </c>
      <c r="B14489" t="str">
        <f>T("FISICO                                            ")</f>
        <v xml:space="preserve">FISICO                                            </v>
      </c>
      <c r="C14489" t="str">
        <f>T("TETUAN              ")</f>
        <v xml:space="preserve">TETUAN              </v>
      </c>
      <c r="D14489" t="str">
        <f>T("BELLAS VISTAS       ")</f>
        <v xml:space="preserve">BELLAS VISTAS       </v>
      </c>
      <c r="E14489" t="str">
        <f>T("RE ")</f>
        <v xml:space="preserve">RE </v>
      </c>
      <c r="F14489" t="str">
        <f>T("REMOLQUES      ")</f>
        <v xml:space="preserve">REMOLQUES      </v>
      </c>
      <c r="G14489" t="str">
        <f>T("De 3.000 KG DE CARGA ÚTIL en adelante             ")</f>
        <v xml:space="preserve">De 3.000 KG DE CARGA ÚTIL en adelante             </v>
      </c>
      <c r="I14489">
        <v>4</v>
      </c>
    </row>
    <row r="14490" spans="1:9">
      <c r="A14490" t="str">
        <f>T("2018")</f>
        <v>2018</v>
      </c>
      <c r="B14490" t="str">
        <f>T("FISICO                                            ")</f>
        <v xml:space="preserve">FISICO                                            </v>
      </c>
      <c r="C14490" t="str">
        <f>T("TETUAN              ")</f>
        <v xml:space="preserve">TETUAN              </v>
      </c>
      <c r="D14490" t="str">
        <f>T("CUATRO CAMINOS      ")</f>
        <v xml:space="preserve">CUATRO CAMINOS      </v>
      </c>
      <c r="E14490" t="str">
        <f>T("RE ")</f>
        <v xml:space="preserve">RE </v>
      </c>
      <c r="F14490" t="str">
        <f>T("REMOLQUES      ")</f>
        <v xml:space="preserve">REMOLQUES      </v>
      </c>
      <c r="G14490" t="str">
        <f>T("De 751 a 999 KG DE CARGA ÚTIL                     ")</f>
        <v xml:space="preserve">De 751 a 999 KG DE CARGA ÚTIL                     </v>
      </c>
      <c r="I14490">
        <v>1</v>
      </c>
    </row>
    <row r="14491" spans="1:9">
      <c r="A14491" t="str">
        <f>T("2018")</f>
        <v>2018</v>
      </c>
      <c r="B14491" t="str">
        <f>T("FISICO                                            ")</f>
        <v xml:space="preserve">FISICO                                            </v>
      </c>
      <c r="C14491" t="str">
        <f>T("TETUAN              ")</f>
        <v xml:space="preserve">TETUAN              </v>
      </c>
      <c r="D14491" t="str">
        <f>T("CUATRO CAMINOS      ")</f>
        <v xml:space="preserve">CUATRO CAMINOS      </v>
      </c>
      <c r="E14491" t="str">
        <f>T("RE ")</f>
        <v xml:space="preserve">RE </v>
      </c>
      <c r="F14491" t="str">
        <f>T("REMOLQUES      ")</f>
        <v xml:space="preserve">REMOLQUES      </v>
      </c>
      <c r="G14491" t="str">
        <f>T("De 1.000 a 2.999 KG DE CARGA ÚTIL                 ")</f>
        <v xml:space="preserve">De 1.000 a 2.999 KG DE CARGA ÚTIL                 </v>
      </c>
      <c r="I14491">
        <v>3</v>
      </c>
    </row>
    <row r="14492" spans="1:9">
      <c r="A14492" t="str">
        <f>T("2018")</f>
        <v>2018</v>
      </c>
      <c r="B14492" t="str">
        <f>T("FISICO                                            ")</f>
        <v xml:space="preserve">FISICO                                            </v>
      </c>
      <c r="C14492" t="str">
        <f>T("TETUAN              ")</f>
        <v xml:space="preserve">TETUAN              </v>
      </c>
      <c r="D14492" t="str">
        <f>T("CUATRO CAMINOS      ")</f>
        <v xml:space="preserve">CUATRO CAMINOS      </v>
      </c>
      <c r="E14492" t="str">
        <f>T("RE ")</f>
        <v xml:space="preserve">RE </v>
      </c>
      <c r="F14492" t="str">
        <f>T("REMOLQUES      ")</f>
        <v xml:space="preserve">REMOLQUES      </v>
      </c>
      <c r="G14492" t="str">
        <f>T("De 3.000 KG DE CARGA ÚTIL en adelante             ")</f>
        <v xml:space="preserve">De 3.000 KG DE CARGA ÚTIL en adelante             </v>
      </c>
      <c r="I14492">
        <v>8</v>
      </c>
    </row>
    <row r="14493" spans="1:9">
      <c r="A14493" t="str">
        <f>T("2018")</f>
        <v>2018</v>
      </c>
      <c r="B14493" t="str">
        <f>T("FISICO                                            ")</f>
        <v xml:space="preserve">FISICO                                            </v>
      </c>
      <c r="C14493" t="str">
        <f>T("TETUAN              ")</f>
        <v xml:space="preserve">TETUAN              </v>
      </c>
      <c r="D14493" t="str">
        <f>T("CASTILLEJOS         ")</f>
        <v xml:space="preserve">CASTILLEJOS         </v>
      </c>
      <c r="E14493" t="str">
        <f>T("RE ")</f>
        <v xml:space="preserve">RE </v>
      </c>
      <c r="F14493" t="str">
        <f>T("REMOLQUES      ")</f>
        <v xml:space="preserve">REMOLQUES      </v>
      </c>
      <c r="G14493" t="str">
        <f>T("De 1.000 a 2.999 KG DE CARGA ÚTIL                 ")</f>
        <v xml:space="preserve">De 1.000 a 2.999 KG DE CARGA ÚTIL                 </v>
      </c>
      <c r="I14493">
        <v>4</v>
      </c>
    </row>
    <row r="14494" spans="1:9">
      <c r="A14494" t="str">
        <f>T("2018")</f>
        <v>2018</v>
      </c>
      <c r="B14494" t="str">
        <f>T("FISICO                                            ")</f>
        <v xml:space="preserve">FISICO                                            </v>
      </c>
      <c r="C14494" t="str">
        <f>T("TETUAN              ")</f>
        <v xml:space="preserve">TETUAN              </v>
      </c>
      <c r="D14494" t="str">
        <f>T("CASTILLEJOS         ")</f>
        <v xml:space="preserve">CASTILLEJOS         </v>
      </c>
      <c r="E14494" t="str">
        <f>T("RE ")</f>
        <v xml:space="preserve">RE </v>
      </c>
      <c r="F14494" t="str">
        <f>T("REMOLQUES      ")</f>
        <v xml:space="preserve">REMOLQUES      </v>
      </c>
      <c r="G14494" t="str">
        <f>T("De 3.000 KG DE CARGA ÚTIL en adelante             ")</f>
        <v xml:space="preserve">De 3.000 KG DE CARGA ÚTIL en adelante             </v>
      </c>
      <c r="I14494">
        <v>2</v>
      </c>
    </row>
    <row r="14495" spans="1:9">
      <c r="A14495" t="str">
        <f>T("2018")</f>
        <v>2018</v>
      </c>
      <c r="B14495" t="str">
        <f>T("FISICO                                            ")</f>
        <v xml:space="preserve">FISICO                                            </v>
      </c>
      <c r="C14495" t="str">
        <f>T("TETUAN              ")</f>
        <v xml:space="preserve">TETUAN              </v>
      </c>
      <c r="D14495" t="str">
        <f>T("ALMENARA            ")</f>
        <v xml:space="preserve">ALMENARA            </v>
      </c>
      <c r="E14495" t="str">
        <f>T("RE ")</f>
        <v xml:space="preserve">RE </v>
      </c>
      <c r="F14495" t="str">
        <f>T("REMOLQUES      ")</f>
        <v xml:space="preserve">REMOLQUES      </v>
      </c>
      <c r="G14495" t="str">
        <f>T("De 3.000 KG DE CARGA ÚTIL en adelante             ")</f>
        <v xml:space="preserve">De 3.000 KG DE CARGA ÚTIL en adelante             </v>
      </c>
      <c r="I14495">
        <v>1</v>
      </c>
    </row>
    <row r="14496" spans="1:9">
      <c r="A14496" t="str">
        <f>T("2018")</f>
        <v>2018</v>
      </c>
      <c r="B14496" t="str">
        <f>T("FISICO                                            ")</f>
        <v xml:space="preserve">FISICO                                            </v>
      </c>
      <c r="C14496" t="str">
        <f>T("TETUAN              ")</f>
        <v xml:space="preserve">TETUAN              </v>
      </c>
      <c r="D14496" t="str">
        <f>T("VALDEACEDERAS       ")</f>
        <v xml:space="preserve">VALDEACEDERAS       </v>
      </c>
      <c r="E14496" t="str">
        <f>T("RE ")</f>
        <v xml:space="preserve">RE </v>
      </c>
      <c r="F14496" t="str">
        <f>T("REMOLQUES      ")</f>
        <v xml:space="preserve">REMOLQUES      </v>
      </c>
      <c r="G14496" t="str">
        <f>T("De 751 a 999 KG DE CARGA ÚTIL                     ")</f>
        <v xml:space="preserve">De 751 a 999 KG DE CARGA ÚTIL                     </v>
      </c>
      <c r="I14496">
        <v>1</v>
      </c>
    </row>
    <row r="14497" spans="1:9">
      <c r="A14497" t="str">
        <f>T("2018")</f>
        <v>2018</v>
      </c>
      <c r="B14497" t="str">
        <f>T("FISICO                                            ")</f>
        <v xml:space="preserve">FISICO                                            </v>
      </c>
      <c r="C14497" t="str">
        <f>T("TETUAN              ")</f>
        <v xml:space="preserve">TETUAN              </v>
      </c>
      <c r="D14497" t="str">
        <f>T("VALDEACEDERAS       ")</f>
        <v xml:space="preserve">VALDEACEDERAS       </v>
      </c>
      <c r="E14497" t="str">
        <f>T("RE ")</f>
        <v xml:space="preserve">RE </v>
      </c>
      <c r="F14497" t="str">
        <f>T("REMOLQUES      ")</f>
        <v xml:space="preserve">REMOLQUES      </v>
      </c>
      <c r="G14497" t="str">
        <f>T("De 1.000 a 2.999 KG DE CARGA ÚTIL                 ")</f>
        <v xml:space="preserve">De 1.000 a 2.999 KG DE CARGA ÚTIL                 </v>
      </c>
      <c r="I14497">
        <v>4</v>
      </c>
    </row>
    <row r="14498" spans="1:9">
      <c r="A14498" t="str">
        <f>T("2018")</f>
        <v>2018</v>
      </c>
      <c r="B14498" t="str">
        <f>T("FISICO                                            ")</f>
        <v xml:space="preserve">FISICO                                            </v>
      </c>
      <c r="C14498" t="str">
        <f>T("TETUAN              ")</f>
        <v xml:space="preserve">TETUAN              </v>
      </c>
      <c r="D14498" t="str">
        <f>T("BERRUGUETE          ")</f>
        <v xml:space="preserve">BERRUGUETE          </v>
      </c>
      <c r="E14498" t="str">
        <f>T("RE ")</f>
        <v xml:space="preserve">RE </v>
      </c>
      <c r="F14498" t="str">
        <f>T("REMOLQUES      ")</f>
        <v xml:space="preserve">REMOLQUES      </v>
      </c>
      <c r="G14498" t="str">
        <f>T("De 751 a 999 KG DE CARGA ÚTIL                     ")</f>
        <v xml:space="preserve">De 751 a 999 KG DE CARGA ÚTIL                     </v>
      </c>
      <c r="I14498">
        <v>2</v>
      </c>
    </row>
    <row r="14499" spans="1:9">
      <c r="A14499" t="str">
        <f>T("2018")</f>
        <v>2018</v>
      </c>
      <c r="B14499" t="str">
        <f>T("FISICO                                            ")</f>
        <v xml:space="preserve">FISICO                                            </v>
      </c>
      <c r="C14499" t="str">
        <f>T("TETUAN              ")</f>
        <v xml:space="preserve">TETUAN              </v>
      </c>
      <c r="D14499" t="str">
        <f>T("BERRUGUETE          ")</f>
        <v xml:space="preserve">BERRUGUETE          </v>
      </c>
      <c r="E14499" t="str">
        <f>T("RE ")</f>
        <v xml:space="preserve">RE </v>
      </c>
      <c r="F14499" t="str">
        <f>T("REMOLQUES      ")</f>
        <v xml:space="preserve">REMOLQUES      </v>
      </c>
      <c r="G14499" t="str">
        <f>T("De 1.000 a 2.999 KG DE CARGA ÚTIL                 ")</f>
        <v xml:space="preserve">De 1.000 a 2.999 KG DE CARGA ÚTIL                 </v>
      </c>
      <c r="I14499">
        <v>5</v>
      </c>
    </row>
    <row r="14500" spans="1:9">
      <c r="A14500" t="str">
        <f>T("2018")</f>
        <v>2018</v>
      </c>
      <c r="B14500" t="str">
        <f>T("FISICO                                            ")</f>
        <v xml:space="preserve">FISICO                                            </v>
      </c>
      <c r="C14500" t="str">
        <f>T("TETUAN              ")</f>
        <v xml:space="preserve">TETUAN              </v>
      </c>
      <c r="D14500" t="str">
        <f>T("BERRUGUETE          ")</f>
        <v xml:space="preserve">BERRUGUETE          </v>
      </c>
      <c r="E14500" t="str">
        <f>T("RE ")</f>
        <v xml:space="preserve">RE </v>
      </c>
      <c r="F14500" t="str">
        <f>T("REMOLQUES      ")</f>
        <v xml:space="preserve">REMOLQUES      </v>
      </c>
      <c r="G14500" t="str">
        <f>T("De 3.000 KG DE CARGA ÚTIL en adelante             ")</f>
        <v xml:space="preserve">De 3.000 KG DE CARGA ÚTIL en adelante             </v>
      </c>
      <c r="I14500">
        <v>3</v>
      </c>
    </row>
    <row r="14501" spans="1:9">
      <c r="A14501" t="str">
        <f>T("2018")</f>
        <v>2018</v>
      </c>
      <c r="B14501" t="str">
        <f>T("JURIDICO                                          ")</f>
        <v xml:space="preserve">JURIDICO                                          </v>
      </c>
      <c r="C14501" t="str">
        <f>T("TETUAN              ")</f>
        <v xml:space="preserve">TETUAN              </v>
      </c>
      <c r="D14501" t="str">
        <f>T("BELLAS VISTAS       ")</f>
        <v xml:space="preserve">BELLAS VISTAS       </v>
      </c>
      <c r="E14501" t="str">
        <f>T("RE ")</f>
        <v xml:space="preserve">RE </v>
      </c>
      <c r="F14501" t="str">
        <f>T("REMOLQUES      ")</f>
        <v xml:space="preserve">REMOLQUES      </v>
      </c>
      <c r="G14501" t="str">
        <f>T("De 1.000 a 2.999 KG DE CARGA ÚTIL                 ")</f>
        <v xml:space="preserve">De 1.000 a 2.999 KG DE CARGA ÚTIL                 </v>
      </c>
      <c r="I14501">
        <v>2</v>
      </c>
    </row>
    <row r="14502" spans="1:9">
      <c r="A14502" t="str">
        <f>T("2018")</f>
        <v>2018</v>
      </c>
      <c r="B14502" t="str">
        <f>T("JURIDICO                                          ")</f>
        <v xml:space="preserve">JURIDICO                                          </v>
      </c>
      <c r="C14502" t="str">
        <f>T("TETUAN              ")</f>
        <v xml:space="preserve">TETUAN              </v>
      </c>
      <c r="D14502" t="str">
        <f>T("BELLAS VISTAS       ")</f>
        <v xml:space="preserve">BELLAS VISTAS       </v>
      </c>
      <c r="E14502" t="str">
        <f>T("RE ")</f>
        <v xml:space="preserve">RE </v>
      </c>
      <c r="F14502" t="str">
        <f>T("REMOLQUES      ")</f>
        <v xml:space="preserve">REMOLQUES      </v>
      </c>
      <c r="G14502" t="str">
        <f>T("De 3.000 KG DE CARGA ÚTIL en adelante             ")</f>
        <v xml:space="preserve">De 3.000 KG DE CARGA ÚTIL en adelante             </v>
      </c>
      <c r="I14502">
        <v>8</v>
      </c>
    </row>
    <row r="14503" spans="1:9">
      <c r="A14503" t="str">
        <f>T("2018")</f>
        <v>2018</v>
      </c>
      <c r="B14503" t="str">
        <f>T("JURIDICO                                          ")</f>
        <v xml:space="preserve">JURIDICO                                          </v>
      </c>
      <c r="C14503" t="str">
        <f>T("TETUAN              ")</f>
        <v xml:space="preserve">TETUAN              </v>
      </c>
      <c r="D14503" t="str">
        <f>T("CUATRO CAMINOS      ")</f>
        <v xml:space="preserve">CUATRO CAMINOS      </v>
      </c>
      <c r="E14503" t="str">
        <f>T("RE ")</f>
        <v xml:space="preserve">RE </v>
      </c>
      <c r="F14503" t="str">
        <f>T("REMOLQUES      ")</f>
        <v xml:space="preserve">REMOLQUES      </v>
      </c>
      <c r="G14503" t="str">
        <f>T("De 751 a 999 KG DE CARGA ÚTIL                     ")</f>
        <v xml:space="preserve">De 751 a 999 KG DE CARGA ÚTIL                     </v>
      </c>
      <c r="I14503">
        <v>6</v>
      </c>
    </row>
    <row r="14504" spans="1:9">
      <c r="A14504" t="str">
        <f>T("2018")</f>
        <v>2018</v>
      </c>
      <c r="B14504" t="str">
        <f>T("JURIDICO                                          ")</f>
        <v xml:space="preserve">JURIDICO                                          </v>
      </c>
      <c r="C14504" t="str">
        <f>T("TETUAN              ")</f>
        <v xml:space="preserve">TETUAN              </v>
      </c>
      <c r="D14504" t="str">
        <f>T("CUATRO CAMINOS      ")</f>
        <v xml:space="preserve">CUATRO CAMINOS      </v>
      </c>
      <c r="E14504" t="str">
        <f>T("RE ")</f>
        <v xml:space="preserve">RE </v>
      </c>
      <c r="F14504" t="str">
        <f>T("REMOLQUES      ")</f>
        <v xml:space="preserve">REMOLQUES      </v>
      </c>
      <c r="G14504" t="str">
        <f>T("De 1.000 a 2.999 KG DE CARGA ÚTIL                 ")</f>
        <v xml:space="preserve">De 1.000 a 2.999 KG DE CARGA ÚTIL                 </v>
      </c>
      <c r="I14504">
        <v>102</v>
      </c>
    </row>
    <row r="14505" spans="1:9">
      <c r="A14505" t="str">
        <f>T("2018")</f>
        <v>2018</v>
      </c>
      <c r="B14505" t="str">
        <f>T("JURIDICO                                          ")</f>
        <v xml:space="preserve">JURIDICO                                          </v>
      </c>
      <c r="C14505" t="str">
        <f>T("TETUAN              ")</f>
        <v xml:space="preserve">TETUAN              </v>
      </c>
      <c r="D14505" t="str">
        <f>T("CUATRO CAMINOS      ")</f>
        <v xml:space="preserve">CUATRO CAMINOS      </v>
      </c>
      <c r="E14505" t="str">
        <f>T("RE ")</f>
        <v xml:space="preserve">RE </v>
      </c>
      <c r="F14505" t="str">
        <f>T("REMOLQUES      ")</f>
        <v xml:space="preserve">REMOLQUES      </v>
      </c>
      <c r="G14505" t="str">
        <f>T("De 3.000 KG DE CARGA ÚTIL en adelante             ")</f>
        <v xml:space="preserve">De 3.000 KG DE CARGA ÚTIL en adelante             </v>
      </c>
      <c r="I14505">
        <v>495</v>
      </c>
    </row>
    <row r="14506" spans="1:9">
      <c r="A14506" t="str">
        <f>T("2018")</f>
        <v>2018</v>
      </c>
      <c r="B14506" t="str">
        <f>T("JURIDICO                                          ")</f>
        <v xml:space="preserve">JURIDICO                                          </v>
      </c>
      <c r="C14506" t="str">
        <f>T("TETUAN              ")</f>
        <v xml:space="preserve">TETUAN              </v>
      </c>
      <c r="D14506" t="str">
        <f>T("CASTILLEJOS         ")</f>
        <v xml:space="preserve">CASTILLEJOS         </v>
      </c>
      <c r="E14506" t="str">
        <f>T("RE ")</f>
        <v xml:space="preserve">RE </v>
      </c>
      <c r="F14506" t="str">
        <f>T("REMOLQUES      ")</f>
        <v xml:space="preserve">REMOLQUES      </v>
      </c>
      <c r="G14506" t="str">
        <f>T("De 751 a 999 KG DE CARGA ÚTIL                     ")</f>
        <v xml:space="preserve">De 751 a 999 KG DE CARGA ÚTIL                     </v>
      </c>
      <c r="I14506">
        <v>4</v>
      </c>
    </row>
    <row r="14507" spans="1:9">
      <c r="A14507" t="str">
        <f>T("2018")</f>
        <v>2018</v>
      </c>
      <c r="B14507" t="str">
        <f>T("JURIDICO                                          ")</f>
        <v xml:space="preserve">JURIDICO                                          </v>
      </c>
      <c r="C14507" t="str">
        <f>T("TETUAN              ")</f>
        <v xml:space="preserve">TETUAN              </v>
      </c>
      <c r="D14507" t="str">
        <f>T("CASTILLEJOS         ")</f>
        <v xml:space="preserve">CASTILLEJOS         </v>
      </c>
      <c r="E14507" t="str">
        <f>T("RE ")</f>
        <v xml:space="preserve">RE </v>
      </c>
      <c r="F14507" t="str">
        <f>T("REMOLQUES      ")</f>
        <v xml:space="preserve">REMOLQUES      </v>
      </c>
      <c r="G14507" t="str">
        <f>T("De 1.000 a 2.999 KG DE CARGA ÚTIL                 ")</f>
        <v xml:space="preserve">De 1.000 a 2.999 KG DE CARGA ÚTIL                 </v>
      </c>
      <c r="I14507">
        <v>12</v>
      </c>
    </row>
    <row r="14508" spans="1:9">
      <c r="A14508" t="str">
        <f>T("2018")</f>
        <v>2018</v>
      </c>
      <c r="B14508" t="str">
        <f>T("JURIDICO                                          ")</f>
        <v xml:space="preserve">JURIDICO                                          </v>
      </c>
      <c r="C14508" t="str">
        <f>T("TETUAN              ")</f>
        <v xml:space="preserve">TETUAN              </v>
      </c>
      <c r="D14508" t="str">
        <f>T("CASTILLEJOS         ")</f>
        <v xml:space="preserve">CASTILLEJOS         </v>
      </c>
      <c r="E14508" t="str">
        <f>T("RE ")</f>
        <v xml:space="preserve">RE </v>
      </c>
      <c r="F14508" t="str">
        <f>T("REMOLQUES      ")</f>
        <v xml:space="preserve">REMOLQUES      </v>
      </c>
      <c r="G14508" t="str">
        <f>T("De 3.000 KG DE CARGA ÚTIL en adelante             ")</f>
        <v xml:space="preserve">De 3.000 KG DE CARGA ÚTIL en adelante             </v>
      </c>
      <c r="I14508">
        <v>115</v>
      </c>
    </row>
    <row r="14509" spans="1:9">
      <c r="A14509" t="str">
        <f>T("2018")</f>
        <v>2018</v>
      </c>
      <c r="B14509" t="str">
        <f>T("JURIDICO                                          ")</f>
        <v xml:space="preserve">JURIDICO                                          </v>
      </c>
      <c r="C14509" t="str">
        <f>T("TETUAN              ")</f>
        <v xml:space="preserve">TETUAN              </v>
      </c>
      <c r="D14509" t="str">
        <f>T("ALMENARA            ")</f>
        <v xml:space="preserve">ALMENARA            </v>
      </c>
      <c r="E14509" t="str">
        <f>T("RE ")</f>
        <v xml:space="preserve">RE </v>
      </c>
      <c r="F14509" t="str">
        <f>T("REMOLQUES      ")</f>
        <v xml:space="preserve">REMOLQUES      </v>
      </c>
      <c r="G14509" t="str">
        <f>T("De 751 a 999 KG DE CARGA ÚTIL                     ")</f>
        <v xml:space="preserve">De 751 a 999 KG DE CARGA ÚTIL                     </v>
      </c>
      <c r="I14509">
        <v>1</v>
      </c>
    </row>
    <row r="14510" spans="1:9">
      <c r="A14510" t="str">
        <f>T("2018")</f>
        <v>2018</v>
      </c>
      <c r="B14510" t="str">
        <f>T("JURIDICO                                          ")</f>
        <v xml:space="preserve">JURIDICO                                          </v>
      </c>
      <c r="C14510" t="str">
        <f>T("TETUAN              ")</f>
        <v xml:space="preserve">TETUAN              </v>
      </c>
      <c r="D14510" t="str">
        <f>T("ALMENARA            ")</f>
        <v xml:space="preserve">ALMENARA            </v>
      </c>
      <c r="E14510" t="str">
        <f>T("RE ")</f>
        <v xml:space="preserve">RE </v>
      </c>
      <c r="F14510" t="str">
        <f>T("REMOLQUES      ")</f>
        <v xml:space="preserve">REMOLQUES      </v>
      </c>
      <c r="G14510" t="str">
        <f>T("De 1.000 a 2.999 KG DE CARGA ÚTIL                 ")</f>
        <v xml:space="preserve">De 1.000 a 2.999 KG DE CARGA ÚTIL                 </v>
      </c>
      <c r="I14510">
        <v>1</v>
      </c>
    </row>
    <row r="14511" spans="1:9">
      <c r="A14511" t="str">
        <f>T("2018")</f>
        <v>2018</v>
      </c>
      <c r="B14511" t="str">
        <f>T("JURIDICO                                          ")</f>
        <v xml:space="preserve">JURIDICO                                          </v>
      </c>
      <c r="C14511" t="str">
        <f>T("TETUAN              ")</f>
        <v xml:space="preserve">TETUAN              </v>
      </c>
      <c r="D14511" t="str">
        <f>T("ALMENARA            ")</f>
        <v xml:space="preserve">ALMENARA            </v>
      </c>
      <c r="E14511" t="str">
        <f>T("RE ")</f>
        <v xml:space="preserve">RE </v>
      </c>
      <c r="F14511" t="str">
        <f>T("REMOLQUES      ")</f>
        <v xml:space="preserve">REMOLQUES      </v>
      </c>
      <c r="G14511" t="str">
        <f>T("De 3.000 KG DE CARGA ÚTIL en adelante             ")</f>
        <v xml:space="preserve">De 3.000 KG DE CARGA ÚTIL en adelante             </v>
      </c>
      <c r="I14511">
        <v>23</v>
      </c>
    </row>
    <row r="14512" spans="1:9">
      <c r="A14512" t="str">
        <f>T("2018")</f>
        <v>2018</v>
      </c>
      <c r="B14512" t="str">
        <f>T("JURIDICO                                          ")</f>
        <v xml:space="preserve">JURIDICO                                          </v>
      </c>
      <c r="C14512" t="str">
        <f>T("TETUAN              ")</f>
        <v xml:space="preserve">TETUAN              </v>
      </c>
      <c r="D14512" t="str">
        <f>T("VALDEACEDERAS       ")</f>
        <v xml:space="preserve">VALDEACEDERAS       </v>
      </c>
      <c r="E14512" t="str">
        <f>T("RE ")</f>
        <v xml:space="preserve">RE </v>
      </c>
      <c r="F14512" t="str">
        <f>T("REMOLQUES      ")</f>
        <v xml:space="preserve">REMOLQUES      </v>
      </c>
      <c r="G14512" t="str">
        <f>T("De 751 a 999 KG DE CARGA ÚTIL                     ")</f>
        <v xml:space="preserve">De 751 a 999 KG DE CARGA ÚTIL                     </v>
      </c>
      <c r="I14512">
        <v>2</v>
      </c>
    </row>
    <row r="14513" spans="1:9">
      <c r="A14513" t="str">
        <f>T("2018")</f>
        <v>2018</v>
      </c>
      <c r="B14513" t="str">
        <f>T("JURIDICO                                          ")</f>
        <v xml:space="preserve">JURIDICO                                          </v>
      </c>
      <c r="C14513" t="str">
        <f>T("TETUAN              ")</f>
        <v xml:space="preserve">TETUAN              </v>
      </c>
      <c r="D14513" t="str">
        <f>T("VALDEACEDERAS       ")</f>
        <v xml:space="preserve">VALDEACEDERAS       </v>
      </c>
      <c r="E14513" t="str">
        <f>T("RE ")</f>
        <v xml:space="preserve">RE </v>
      </c>
      <c r="F14513" t="str">
        <f>T("REMOLQUES      ")</f>
        <v xml:space="preserve">REMOLQUES      </v>
      </c>
      <c r="G14513" t="str">
        <f>T("De 1.000 a 2.999 KG DE CARGA ÚTIL                 ")</f>
        <v xml:space="preserve">De 1.000 a 2.999 KG DE CARGA ÚTIL                 </v>
      </c>
      <c r="I14513">
        <v>4</v>
      </c>
    </row>
    <row r="14514" spans="1:9">
      <c r="A14514" t="str">
        <f>T("2018")</f>
        <v>2018</v>
      </c>
      <c r="B14514" t="str">
        <f>T("JURIDICO                                          ")</f>
        <v xml:space="preserve">JURIDICO                                          </v>
      </c>
      <c r="C14514" t="str">
        <f>T("TETUAN              ")</f>
        <v xml:space="preserve">TETUAN              </v>
      </c>
      <c r="D14514" t="str">
        <f>T("VALDEACEDERAS       ")</f>
        <v xml:space="preserve">VALDEACEDERAS       </v>
      </c>
      <c r="E14514" t="str">
        <f>T("RE ")</f>
        <v xml:space="preserve">RE </v>
      </c>
      <c r="F14514" t="str">
        <f>T("REMOLQUES      ")</f>
        <v xml:space="preserve">REMOLQUES      </v>
      </c>
      <c r="G14514" t="str">
        <f>T("De 3.000 KG DE CARGA ÚTIL en adelante             ")</f>
        <v xml:space="preserve">De 3.000 KG DE CARGA ÚTIL en adelante             </v>
      </c>
      <c r="I14514">
        <v>5</v>
      </c>
    </row>
    <row r="14515" spans="1:9">
      <c r="A14515" t="str">
        <f>T("2018")</f>
        <v>2018</v>
      </c>
      <c r="B14515" t="str">
        <f>T("JURIDICO                                          ")</f>
        <v xml:space="preserve">JURIDICO                                          </v>
      </c>
      <c r="C14515" t="str">
        <f>T("TETUAN              ")</f>
        <v xml:space="preserve">TETUAN              </v>
      </c>
      <c r="D14515" t="str">
        <f>T("BERRUGUETE          ")</f>
        <v xml:space="preserve">BERRUGUETE          </v>
      </c>
      <c r="E14515" t="str">
        <f>T("RE ")</f>
        <v xml:space="preserve">RE </v>
      </c>
      <c r="F14515" t="str">
        <f>T("REMOLQUES      ")</f>
        <v xml:space="preserve">REMOLQUES      </v>
      </c>
      <c r="G14515" t="str">
        <f>T("De 1.000 a 2.999 KG DE CARGA ÚTIL                 ")</f>
        <v xml:space="preserve">De 1.000 a 2.999 KG DE CARGA ÚTIL                 </v>
      </c>
      <c r="I14515">
        <v>2</v>
      </c>
    </row>
    <row r="14516" spans="1:9">
      <c r="A14516" t="str">
        <f>T("2018")</f>
        <v>2018</v>
      </c>
      <c r="B14516" t="str">
        <f>T("JURIDICO                                          ")</f>
        <v xml:space="preserve">JURIDICO                                          </v>
      </c>
      <c r="C14516" t="str">
        <f>T("TETUAN              ")</f>
        <v xml:space="preserve">TETUAN              </v>
      </c>
      <c r="D14516" t="str">
        <f>T("BERRUGUETE          ")</f>
        <v xml:space="preserve">BERRUGUETE          </v>
      </c>
      <c r="E14516" t="str">
        <f>T("RE ")</f>
        <v xml:space="preserve">RE </v>
      </c>
      <c r="F14516" t="str">
        <f>T("REMOLQUES      ")</f>
        <v xml:space="preserve">REMOLQUES      </v>
      </c>
      <c r="G14516" t="str">
        <f>T("De 3.000 KG DE CARGA ÚTIL en adelante             ")</f>
        <v xml:space="preserve">De 3.000 KG DE CARGA ÚTIL en adelante             </v>
      </c>
      <c r="I14516">
        <v>9</v>
      </c>
    </row>
    <row r="14517" spans="1:9">
      <c r="A14517" t="str">
        <f>T("2018")</f>
        <v>2018</v>
      </c>
      <c r="B14517" t="str">
        <f>T("JURIDICO                                          ")</f>
        <v xml:space="preserve">JURIDICO                                          </v>
      </c>
      <c r="C14517" t="str">
        <f>T("TETUAN              ")</f>
        <v xml:space="preserve">TETUAN              </v>
      </c>
      <c r="D14517" t="str">
        <f>T("BELLAS VISTAS       ")</f>
        <v xml:space="preserve">BELLAS VISTAS       </v>
      </c>
      <c r="E14517" t="str">
        <f>T("SE ")</f>
        <v xml:space="preserve">SE </v>
      </c>
      <c r="F14517" t="str">
        <f>T("SEMIRREMOLQUES ")</f>
        <v xml:space="preserve">SEMIRREMOLQUES </v>
      </c>
      <c r="G14517" t="str">
        <f>T("De 751 a 999 KG DE CARGA ÚTIL                     ")</f>
        <v xml:space="preserve">De 751 a 999 KG DE CARGA ÚTIL                     </v>
      </c>
      <c r="H14517" t="str">
        <f>T("DIESEL                                            ")</f>
        <v xml:space="preserve">DIESEL                                            </v>
      </c>
      <c r="I14517">
        <v>1</v>
      </c>
    </row>
    <row r="14518" spans="1:9">
      <c r="A14518" t="str">
        <f>T("2018")</f>
        <v>2018</v>
      </c>
      <c r="B14518" t="str">
        <f>T("Entidad sin personalidad jurídica (art. 35.4 LGT) ")</f>
        <v xml:space="preserve">Entidad sin personalidad jurídica (art. 35.4 LGT) </v>
      </c>
      <c r="C14518" t="str">
        <f>T("TETUAN              ")</f>
        <v xml:space="preserve">TETUAN              </v>
      </c>
      <c r="D14518" t="str">
        <f>T("CASTILLEJOS         ")</f>
        <v xml:space="preserve">CASTILLEJOS         </v>
      </c>
      <c r="E14518" t="str">
        <f>T("TR ")</f>
        <v xml:space="preserve">TR </v>
      </c>
      <c r="F14518" t="str">
        <f>T("TRACTORES      ")</f>
        <v xml:space="preserve">TRACTORES      </v>
      </c>
      <c r="G14518" t="str">
        <f>T("De menos de 16 CABALLOS FISCALES                  ")</f>
        <v xml:space="preserve">De menos de 16 CABALLOS FISCALES                  </v>
      </c>
      <c r="H14518" t="str">
        <f>T("DIESEL                                            ")</f>
        <v xml:space="preserve">DIESEL                                            </v>
      </c>
      <c r="I14518">
        <v>1</v>
      </c>
    </row>
    <row r="14519" spans="1:9">
      <c r="A14519" t="str">
        <f>T("2018")</f>
        <v>2018</v>
      </c>
      <c r="B14519" t="str">
        <f>T("Entidad sin personalidad jurídica (art. 35.4 LGT) ")</f>
        <v xml:space="preserve">Entidad sin personalidad jurídica (art. 35.4 LGT) </v>
      </c>
      <c r="C14519" t="str">
        <f>T("TETUAN              ")</f>
        <v xml:space="preserve">TETUAN              </v>
      </c>
      <c r="D14519" t="str">
        <f>T("VALDEACEDERAS       ")</f>
        <v xml:space="preserve">VALDEACEDERAS       </v>
      </c>
      <c r="E14519" t="str">
        <f>T("TR ")</f>
        <v xml:space="preserve">TR </v>
      </c>
      <c r="F14519" t="str">
        <f>T("TRACTORES      ")</f>
        <v xml:space="preserve">TRACTORES      </v>
      </c>
      <c r="G14519" t="str">
        <f>T("De 25,01 CABALLOS FISCALES en adelante            ")</f>
        <v xml:space="preserve">De 25,01 CABALLOS FISCALES en adelante            </v>
      </c>
      <c r="H14519" t="str">
        <f>T("DIESEL                                            ")</f>
        <v xml:space="preserve">DIESEL                                            </v>
      </c>
      <c r="I14519">
        <v>1</v>
      </c>
    </row>
    <row r="14520" spans="1:9">
      <c r="A14520" t="str">
        <f>T("2018")</f>
        <v>2018</v>
      </c>
      <c r="B14520" t="str">
        <f>T("FISICO                                            ")</f>
        <v xml:space="preserve">FISICO                                            </v>
      </c>
      <c r="C14520" t="str">
        <f>T("TETUAN              ")</f>
        <v xml:space="preserve">TETUAN              </v>
      </c>
      <c r="D14520" t="str">
        <f>T("BELLAS VISTAS       ")</f>
        <v xml:space="preserve">BELLAS VISTAS       </v>
      </c>
      <c r="E14520" t="str">
        <f>T("TR ")</f>
        <v xml:space="preserve">TR </v>
      </c>
      <c r="F14520" t="str">
        <f>T("TRACTORES      ")</f>
        <v xml:space="preserve">TRACTORES      </v>
      </c>
      <c r="G14520" t="str">
        <f>T("De menos de 16 CABALLOS FISCALES                  ")</f>
        <v xml:space="preserve">De menos de 16 CABALLOS FISCALES                  </v>
      </c>
      <c r="H14520" t="str">
        <f>T("DIESEL                                            ")</f>
        <v xml:space="preserve">DIESEL                                            </v>
      </c>
      <c r="I14520">
        <v>5</v>
      </c>
    </row>
    <row r="14521" spans="1:9">
      <c r="A14521" t="str">
        <f>T("2018")</f>
        <v>2018</v>
      </c>
      <c r="B14521" t="str">
        <f>T("FISICO                                            ")</f>
        <v xml:space="preserve">FISICO                                            </v>
      </c>
      <c r="C14521" t="str">
        <f>T("TETUAN              ")</f>
        <v xml:space="preserve">TETUAN              </v>
      </c>
      <c r="D14521" t="str">
        <f>T("BELLAS VISTAS       ")</f>
        <v xml:space="preserve">BELLAS VISTAS       </v>
      </c>
      <c r="E14521" t="str">
        <f>T("TR ")</f>
        <v xml:space="preserve">TR </v>
      </c>
      <c r="F14521" t="str">
        <f>T("TRACTORES      ")</f>
        <v xml:space="preserve">TRACTORES      </v>
      </c>
      <c r="G14521" t="str">
        <f>T("De 25,01 CABALLOS FISCALES en adelante            ")</f>
        <v xml:space="preserve">De 25,01 CABALLOS FISCALES en adelante            </v>
      </c>
      <c r="H14521" t="str">
        <f>T("DIESEL                                            ")</f>
        <v xml:space="preserve">DIESEL                                            </v>
      </c>
      <c r="I14521">
        <v>9</v>
      </c>
    </row>
    <row r="14522" spans="1:9">
      <c r="A14522" t="str">
        <f>T("2018")</f>
        <v>2018</v>
      </c>
      <c r="B14522" t="str">
        <f>T("FISICO                                            ")</f>
        <v xml:space="preserve">FISICO                                            </v>
      </c>
      <c r="C14522" t="str">
        <f>T("TETUAN              ")</f>
        <v xml:space="preserve">TETUAN              </v>
      </c>
      <c r="D14522" t="str">
        <f>T("CUATRO CAMINOS      ")</f>
        <v xml:space="preserve">CUATRO CAMINOS      </v>
      </c>
      <c r="E14522" t="str">
        <f>T("TR ")</f>
        <v xml:space="preserve">TR </v>
      </c>
      <c r="F14522" t="str">
        <f>T("TRACTORES      ")</f>
        <v xml:space="preserve">TRACTORES      </v>
      </c>
      <c r="G14522" t="str">
        <f>T("De menos de 16 CABALLOS FISCALES                  ")</f>
        <v xml:space="preserve">De menos de 16 CABALLOS FISCALES                  </v>
      </c>
      <c r="H14522" t="str">
        <f>T("DIESEL                                            ")</f>
        <v xml:space="preserve">DIESEL                                            </v>
      </c>
      <c r="I14522">
        <v>6</v>
      </c>
    </row>
    <row r="14523" spans="1:9">
      <c r="A14523" t="str">
        <f>T("2018")</f>
        <v>2018</v>
      </c>
      <c r="B14523" t="str">
        <f>T("FISICO                                            ")</f>
        <v xml:space="preserve">FISICO                                            </v>
      </c>
      <c r="C14523" t="str">
        <f>T("TETUAN              ")</f>
        <v xml:space="preserve">TETUAN              </v>
      </c>
      <c r="D14523" t="str">
        <f>T("CUATRO CAMINOS      ")</f>
        <v xml:space="preserve">CUATRO CAMINOS      </v>
      </c>
      <c r="E14523" t="str">
        <f>T("TR ")</f>
        <v xml:space="preserve">TR </v>
      </c>
      <c r="F14523" t="str">
        <f>T("TRACTORES      ")</f>
        <v xml:space="preserve">TRACTORES      </v>
      </c>
      <c r="G14523" t="str">
        <f>T("De 16 a 25 CABALLOS FISCALES                      ")</f>
        <v xml:space="preserve">De 16 a 25 CABALLOS FISCALES                      </v>
      </c>
      <c r="H14523" t="str">
        <f>T("DIESEL                                            ")</f>
        <v xml:space="preserve">DIESEL                                            </v>
      </c>
      <c r="I14523">
        <v>5</v>
      </c>
    </row>
    <row r="14524" spans="1:9">
      <c r="A14524" t="str">
        <f>T("2018")</f>
        <v>2018</v>
      </c>
      <c r="B14524" t="str">
        <f>T("FISICO                                            ")</f>
        <v xml:space="preserve">FISICO                                            </v>
      </c>
      <c r="C14524" t="str">
        <f>T("TETUAN              ")</f>
        <v xml:space="preserve">TETUAN              </v>
      </c>
      <c r="D14524" t="str">
        <f>T("CUATRO CAMINOS      ")</f>
        <v xml:space="preserve">CUATRO CAMINOS      </v>
      </c>
      <c r="E14524" t="str">
        <f>T("TR ")</f>
        <v xml:space="preserve">TR </v>
      </c>
      <c r="F14524" t="str">
        <f>T("TRACTORES      ")</f>
        <v xml:space="preserve">TRACTORES      </v>
      </c>
      <c r="G14524" t="str">
        <f>T("De 25,01 CABALLOS FISCALES en adelante            ")</f>
        <v xml:space="preserve">De 25,01 CABALLOS FISCALES en adelante            </v>
      </c>
      <c r="H14524" t="str">
        <f>T("DIESEL                                            ")</f>
        <v xml:space="preserve">DIESEL                                            </v>
      </c>
      <c r="I14524">
        <v>6</v>
      </c>
    </row>
    <row r="14525" spans="1:9">
      <c r="A14525" t="str">
        <f>T("2018")</f>
        <v>2018</v>
      </c>
      <c r="B14525" t="str">
        <f>T("FISICO                                            ")</f>
        <v xml:space="preserve">FISICO                                            </v>
      </c>
      <c r="C14525" t="str">
        <f>T("TETUAN              ")</f>
        <v xml:space="preserve">TETUAN              </v>
      </c>
      <c r="D14525" t="str">
        <f>T("CASTILLEJOS         ")</f>
        <v xml:space="preserve">CASTILLEJOS         </v>
      </c>
      <c r="E14525" t="str">
        <f>T("TR ")</f>
        <v xml:space="preserve">TR </v>
      </c>
      <c r="F14525" t="str">
        <f>T("TRACTORES      ")</f>
        <v xml:space="preserve">TRACTORES      </v>
      </c>
      <c r="G14525" t="str">
        <f>T("De menos de 16 CABALLOS FISCALES                  ")</f>
        <v xml:space="preserve">De menos de 16 CABALLOS FISCALES                  </v>
      </c>
      <c r="H14525" t="str">
        <f>T("DIESEL                                            ")</f>
        <v xml:space="preserve">DIESEL                                            </v>
      </c>
      <c r="I14525">
        <v>9</v>
      </c>
    </row>
    <row r="14526" spans="1:9">
      <c r="A14526" t="str">
        <f>T("2018")</f>
        <v>2018</v>
      </c>
      <c r="B14526" t="str">
        <f>T("FISICO                                            ")</f>
        <v xml:space="preserve">FISICO                                            </v>
      </c>
      <c r="C14526" t="str">
        <f>T("TETUAN              ")</f>
        <v xml:space="preserve">TETUAN              </v>
      </c>
      <c r="D14526" t="str">
        <f>T("CASTILLEJOS         ")</f>
        <v xml:space="preserve">CASTILLEJOS         </v>
      </c>
      <c r="E14526" t="str">
        <f>T("TR ")</f>
        <v xml:space="preserve">TR </v>
      </c>
      <c r="F14526" t="str">
        <f>T("TRACTORES      ")</f>
        <v xml:space="preserve">TRACTORES      </v>
      </c>
      <c r="G14526" t="str">
        <f>T("De 16 a 25 CABALLOS FISCALES                      ")</f>
        <v xml:space="preserve">De 16 a 25 CABALLOS FISCALES                      </v>
      </c>
      <c r="H14526" t="str">
        <f>T("DIESEL                                            ")</f>
        <v xml:space="preserve">DIESEL                                            </v>
      </c>
      <c r="I14526">
        <v>10</v>
      </c>
    </row>
    <row r="14527" spans="1:9">
      <c r="A14527" t="str">
        <f>T("2018")</f>
        <v>2018</v>
      </c>
      <c r="B14527" t="str">
        <f>T("FISICO                                            ")</f>
        <v xml:space="preserve">FISICO                                            </v>
      </c>
      <c r="C14527" t="str">
        <f>T("TETUAN              ")</f>
        <v xml:space="preserve">TETUAN              </v>
      </c>
      <c r="D14527" t="str">
        <f>T("CASTILLEJOS         ")</f>
        <v xml:space="preserve">CASTILLEJOS         </v>
      </c>
      <c r="E14527" t="str">
        <f>T("TR ")</f>
        <v xml:space="preserve">TR </v>
      </c>
      <c r="F14527" t="str">
        <f>T("TRACTORES      ")</f>
        <v xml:space="preserve">TRACTORES      </v>
      </c>
      <c r="G14527" t="str">
        <f>T("De 25,01 CABALLOS FISCALES en adelante            ")</f>
        <v xml:space="preserve">De 25,01 CABALLOS FISCALES en adelante            </v>
      </c>
      <c r="H14527" t="str">
        <f>T("DIESEL                                            ")</f>
        <v xml:space="preserve">DIESEL                                            </v>
      </c>
      <c r="I14527">
        <v>6</v>
      </c>
    </row>
    <row r="14528" spans="1:9">
      <c r="A14528" t="str">
        <f>T("2018")</f>
        <v>2018</v>
      </c>
      <c r="B14528" t="str">
        <f>T("FISICO                                            ")</f>
        <v xml:space="preserve">FISICO                                            </v>
      </c>
      <c r="C14528" t="str">
        <f>T("TETUAN              ")</f>
        <v xml:space="preserve">TETUAN              </v>
      </c>
      <c r="D14528" t="str">
        <f>T("ALMENARA            ")</f>
        <v xml:space="preserve">ALMENARA            </v>
      </c>
      <c r="E14528" t="str">
        <f>T("TR ")</f>
        <v xml:space="preserve">TR </v>
      </c>
      <c r="F14528" t="str">
        <f>T("TRACTORES      ")</f>
        <v xml:space="preserve">TRACTORES      </v>
      </c>
      <c r="G14528" t="str">
        <f>T("De menos de 16 CABALLOS FISCALES                  ")</f>
        <v xml:space="preserve">De menos de 16 CABALLOS FISCALES                  </v>
      </c>
      <c r="H14528" t="str">
        <f>T("DIESEL                                            ")</f>
        <v xml:space="preserve">DIESEL                                            </v>
      </c>
      <c r="I14528">
        <v>2</v>
      </c>
    </row>
    <row r="14529" spans="1:9">
      <c r="A14529" t="str">
        <f>T("2018")</f>
        <v>2018</v>
      </c>
      <c r="B14529" t="str">
        <f>T("FISICO                                            ")</f>
        <v xml:space="preserve">FISICO                                            </v>
      </c>
      <c r="C14529" t="str">
        <f>T("TETUAN              ")</f>
        <v xml:space="preserve">TETUAN              </v>
      </c>
      <c r="D14529" t="str">
        <f>T("ALMENARA            ")</f>
        <v xml:space="preserve">ALMENARA            </v>
      </c>
      <c r="E14529" t="str">
        <f>T("TR ")</f>
        <v xml:space="preserve">TR </v>
      </c>
      <c r="F14529" t="str">
        <f>T("TRACTORES      ")</f>
        <v xml:space="preserve">TRACTORES      </v>
      </c>
      <c r="G14529" t="str">
        <f>T("De 16 a 25 CABALLOS FISCALES                      ")</f>
        <v xml:space="preserve">De 16 a 25 CABALLOS FISCALES                      </v>
      </c>
      <c r="H14529" t="str">
        <f>T("DIESEL                                            ")</f>
        <v xml:space="preserve">DIESEL                                            </v>
      </c>
      <c r="I14529">
        <v>3</v>
      </c>
    </row>
    <row r="14530" spans="1:9">
      <c r="A14530" t="str">
        <f>T("2018")</f>
        <v>2018</v>
      </c>
      <c r="B14530" t="str">
        <f>T("FISICO                                            ")</f>
        <v xml:space="preserve">FISICO                                            </v>
      </c>
      <c r="C14530" t="str">
        <f>T("TETUAN              ")</f>
        <v xml:space="preserve">TETUAN              </v>
      </c>
      <c r="D14530" t="str">
        <f>T("VALDEACEDERAS       ")</f>
        <v xml:space="preserve">VALDEACEDERAS       </v>
      </c>
      <c r="E14530" t="str">
        <f>T("TR ")</f>
        <v xml:space="preserve">TR </v>
      </c>
      <c r="F14530" t="str">
        <f>T("TRACTORES      ")</f>
        <v xml:space="preserve">TRACTORES      </v>
      </c>
      <c r="G14530" t="str">
        <f>T("De menos de 16 CABALLOS FISCALES                  ")</f>
        <v xml:space="preserve">De menos de 16 CABALLOS FISCALES                  </v>
      </c>
      <c r="H14530" t="str">
        <f>T("DIESEL                                            ")</f>
        <v xml:space="preserve">DIESEL                                            </v>
      </c>
      <c r="I14530">
        <v>4</v>
      </c>
    </row>
    <row r="14531" spans="1:9">
      <c r="A14531" t="str">
        <f>T("2018")</f>
        <v>2018</v>
      </c>
      <c r="B14531" t="str">
        <f>T("FISICO                                            ")</f>
        <v xml:space="preserve">FISICO                                            </v>
      </c>
      <c r="C14531" t="str">
        <f>T("TETUAN              ")</f>
        <v xml:space="preserve">TETUAN              </v>
      </c>
      <c r="D14531" t="str">
        <f>T("VALDEACEDERAS       ")</f>
        <v xml:space="preserve">VALDEACEDERAS       </v>
      </c>
      <c r="E14531" t="str">
        <f>T("TR ")</f>
        <v xml:space="preserve">TR </v>
      </c>
      <c r="F14531" t="str">
        <f>T("TRACTORES      ")</f>
        <v xml:space="preserve">TRACTORES      </v>
      </c>
      <c r="G14531" t="str">
        <f>T("De 16 a 25 CABALLOS FISCALES                      ")</f>
        <v xml:space="preserve">De 16 a 25 CABALLOS FISCALES                      </v>
      </c>
      <c r="H14531" t="str">
        <f>T("DIESEL                                            ")</f>
        <v xml:space="preserve">DIESEL                                            </v>
      </c>
      <c r="I14531">
        <v>4</v>
      </c>
    </row>
    <row r="14532" spans="1:9">
      <c r="A14532" t="str">
        <f>T("2018")</f>
        <v>2018</v>
      </c>
      <c r="B14532" t="str">
        <f>T("FISICO                                            ")</f>
        <v xml:space="preserve">FISICO                                            </v>
      </c>
      <c r="C14532" t="str">
        <f>T("TETUAN              ")</f>
        <v xml:space="preserve">TETUAN              </v>
      </c>
      <c r="D14532" t="str">
        <f>T("VALDEACEDERAS       ")</f>
        <v xml:space="preserve">VALDEACEDERAS       </v>
      </c>
      <c r="E14532" t="str">
        <f>T("TR ")</f>
        <v xml:space="preserve">TR </v>
      </c>
      <c r="F14532" t="str">
        <f>T("TRACTORES      ")</f>
        <v xml:space="preserve">TRACTORES      </v>
      </c>
      <c r="G14532" t="str">
        <f>T("De 25,01 CABALLOS FISCALES en adelante            ")</f>
        <v xml:space="preserve">De 25,01 CABALLOS FISCALES en adelante            </v>
      </c>
      <c r="H14532" t="str">
        <f>T("DIESEL                                            ")</f>
        <v xml:space="preserve">DIESEL                                            </v>
      </c>
      <c r="I14532">
        <v>3</v>
      </c>
    </row>
    <row r="14533" spans="1:9">
      <c r="A14533" t="str">
        <f>T("2018")</f>
        <v>2018</v>
      </c>
      <c r="B14533" t="str">
        <f>T("FISICO                                            ")</f>
        <v xml:space="preserve">FISICO                                            </v>
      </c>
      <c r="C14533" t="str">
        <f>T("TETUAN              ")</f>
        <v xml:space="preserve">TETUAN              </v>
      </c>
      <c r="D14533" t="str">
        <f>T("BERRUGUETE          ")</f>
        <v xml:space="preserve">BERRUGUETE          </v>
      </c>
      <c r="E14533" t="str">
        <f>T("TR ")</f>
        <v xml:space="preserve">TR </v>
      </c>
      <c r="F14533" t="str">
        <f>T("TRACTORES      ")</f>
        <v xml:space="preserve">TRACTORES      </v>
      </c>
      <c r="G14533" t="str">
        <f>T("De menos de 16 CABALLOS FISCALES                  ")</f>
        <v xml:space="preserve">De menos de 16 CABALLOS FISCALES                  </v>
      </c>
      <c r="H14533" t="str">
        <f>T("DIESEL                                            ")</f>
        <v xml:space="preserve">DIESEL                                            </v>
      </c>
      <c r="I14533">
        <v>4</v>
      </c>
    </row>
    <row r="14534" spans="1:9">
      <c r="A14534" t="str">
        <f>T("2018")</f>
        <v>2018</v>
      </c>
      <c r="B14534" t="str">
        <f>T("FISICO                                            ")</f>
        <v xml:space="preserve">FISICO                                            </v>
      </c>
      <c r="C14534" t="str">
        <f>T("TETUAN              ")</f>
        <v xml:space="preserve">TETUAN              </v>
      </c>
      <c r="D14534" t="str">
        <f>T("BERRUGUETE          ")</f>
        <v xml:space="preserve">BERRUGUETE          </v>
      </c>
      <c r="E14534" t="str">
        <f>T("TR ")</f>
        <v xml:space="preserve">TR </v>
      </c>
      <c r="F14534" t="str">
        <f>T("TRACTORES      ")</f>
        <v xml:space="preserve">TRACTORES      </v>
      </c>
      <c r="G14534" t="str">
        <f>T("De 16 a 25 CABALLOS FISCALES                      ")</f>
        <v xml:space="preserve">De 16 a 25 CABALLOS FISCALES                      </v>
      </c>
      <c r="H14534" t="str">
        <f>T("DIESEL                                            ")</f>
        <v xml:space="preserve">DIESEL                                            </v>
      </c>
      <c r="I14534">
        <v>2</v>
      </c>
    </row>
    <row r="14535" spans="1:9">
      <c r="A14535" t="str">
        <f>T("2018")</f>
        <v>2018</v>
      </c>
      <c r="B14535" t="str">
        <f>T("FISICO                                            ")</f>
        <v xml:space="preserve">FISICO                                            </v>
      </c>
      <c r="C14535" t="str">
        <f>T("TETUAN              ")</f>
        <v xml:space="preserve">TETUAN              </v>
      </c>
      <c r="D14535" t="str">
        <f>T("BERRUGUETE          ")</f>
        <v xml:space="preserve">BERRUGUETE          </v>
      </c>
      <c r="E14535" t="str">
        <f>T("TR ")</f>
        <v xml:space="preserve">TR </v>
      </c>
      <c r="F14535" t="str">
        <f>T("TRACTORES      ")</f>
        <v xml:space="preserve">TRACTORES      </v>
      </c>
      <c r="G14535" t="str">
        <f>T("De 25,01 CABALLOS FISCALES en adelante            ")</f>
        <v xml:space="preserve">De 25,01 CABALLOS FISCALES en adelante            </v>
      </c>
      <c r="H14535" t="str">
        <f>T("DIESEL                                            ")</f>
        <v xml:space="preserve">DIESEL                                            </v>
      </c>
      <c r="I14535">
        <v>5</v>
      </c>
    </row>
    <row r="14536" spans="1:9">
      <c r="A14536" t="str">
        <f>T("2018")</f>
        <v>2018</v>
      </c>
      <c r="B14536" t="str">
        <f>T("JURIDICO                                          ")</f>
        <v xml:space="preserve">JURIDICO                                          </v>
      </c>
      <c r="C14536" t="str">
        <f>T("TETUAN              ")</f>
        <v xml:space="preserve">TETUAN              </v>
      </c>
      <c r="D14536" t="str">
        <f>T("BELLAS VISTAS       ")</f>
        <v xml:space="preserve">BELLAS VISTAS       </v>
      </c>
      <c r="E14536" t="str">
        <f>T("TR ")</f>
        <v xml:space="preserve">TR </v>
      </c>
      <c r="F14536" t="str">
        <f>T("TRACTORES      ")</f>
        <v xml:space="preserve">TRACTORES      </v>
      </c>
      <c r="G14536" t="str">
        <f>T("De menos de 16 CABALLOS FISCALES                  ")</f>
        <v xml:space="preserve">De menos de 16 CABALLOS FISCALES                  </v>
      </c>
      <c r="H14536" t="str">
        <f>T("DIESEL                                            ")</f>
        <v xml:space="preserve">DIESEL                                            </v>
      </c>
      <c r="I14536">
        <v>1</v>
      </c>
    </row>
    <row r="14537" spans="1:9">
      <c r="A14537" t="str">
        <f>T("2018")</f>
        <v>2018</v>
      </c>
      <c r="B14537" t="str">
        <f>T("JURIDICO                                          ")</f>
        <v xml:space="preserve">JURIDICO                                          </v>
      </c>
      <c r="C14537" t="str">
        <f>T("TETUAN              ")</f>
        <v xml:space="preserve">TETUAN              </v>
      </c>
      <c r="D14537" t="str">
        <f>T("BELLAS VISTAS       ")</f>
        <v xml:space="preserve">BELLAS VISTAS       </v>
      </c>
      <c r="E14537" t="str">
        <f>T("TR ")</f>
        <v xml:space="preserve">TR </v>
      </c>
      <c r="F14537" t="str">
        <f>T("TRACTORES      ")</f>
        <v xml:space="preserve">TRACTORES      </v>
      </c>
      <c r="G14537" t="str">
        <f>T("De 16 a 25 CABALLOS FISCALES                      ")</f>
        <v xml:space="preserve">De 16 a 25 CABALLOS FISCALES                      </v>
      </c>
      <c r="H14537" t="str">
        <f>T("DIESEL                                            ")</f>
        <v xml:space="preserve">DIESEL                                            </v>
      </c>
      <c r="I14537">
        <v>3</v>
      </c>
    </row>
    <row r="14538" spans="1:9">
      <c r="A14538" t="str">
        <f>T("2018")</f>
        <v>2018</v>
      </c>
      <c r="B14538" t="str">
        <f>T("JURIDICO                                          ")</f>
        <v xml:space="preserve">JURIDICO                                          </v>
      </c>
      <c r="C14538" t="str">
        <f>T("TETUAN              ")</f>
        <v xml:space="preserve">TETUAN              </v>
      </c>
      <c r="D14538" t="str">
        <f>T("BELLAS VISTAS       ")</f>
        <v xml:space="preserve">BELLAS VISTAS       </v>
      </c>
      <c r="E14538" t="str">
        <f>T("TR ")</f>
        <v xml:space="preserve">TR </v>
      </c>
      <c r="F14538" t="str">
        <f>T("TRACTORES      ")</f>
        <v xml:space="preserve">TRACTORES      </v>
      </c>
      <c r="G14538" t="str">
        <f>T("De 25,01 CABALLOS FISCALES en adelante            ")</f>
        <v xml:space="preserve">De 25,01 CABALLOS FISCALES en adelante            </v>
      </c>
      <c r="H14538" t="str">
        <f>T("DIESEL                                            ")</f>
        <v xml:space="preserve">DIESEL                                            </v>
      </c>
      <c r="I14538">
        <v>17</v>
      </c>
    </row>
    <row r="14539" spans="1:9">
      <c r="A14539" t="str">
        <f>T("2018")</f>
        <v>2018</v>
      </c>
      <c r="B14539" t="str">
        <f>T("JURIDICO                                          ")</f>
        <v xml:space="preserve">JURIDICO                                          </v>
      </c>
      <c r="C14539" t="str">
        <f>T("TETUAN              ")</f>
        <v xml:space="preserve">TETUAN              </v>
      </c>
      <c r="D14539" t="str">
        <f>T("CUATRO CAMINOS      ")</f>
        <v xml:space="preserve">CUATRO CAMINOS      </v>
      </c>
      <c r="E14539" t="str">
        <f>T("TR ")</f>
        <v xml:space="preserve">TR </v>
      </c>
      <c r="F14539" t="str">
        <f>T("TRACTORES      ")</f>
        <v xml:space="preserve">TRACTORES      </v>
      </c>
      <c r="G14539" t="str">
        <f>T("De menos de 16 CABALLOS FISCALES                  ")</f>
        <v xml:space="preserve">De menos de 16 CABALLOS FISCALES                  </v>
      </c>
      <c r="H14539" t="str">
        <f>T("DIESEL                                            ")</f>
        <v xml:space="preserve">DIESEL                                            </v>
      </c>
      <c r="I14539">
        <v>216</v>
      </c>
    </row>
    <row r="14540" spans="1:9">
      <c r="A14540" t="str">
        <f>T("2018")</f>
        <v>2018</v>
      </c>
      <c r="B14540" t="str">
        <f>T("JURIDICO                                          ")</f>
        <v xml:space="preserve">JURIDICO                                          </v>
      </c>
      <c r="C14540" t="str">
        <f>T("TETUAN              ")</f>
        <v xml:space="preserve">TETUAN              </v>
      </c>
      <c r="D14540" t="str">
        <f>T("CUATRO CAMINOS      ")</f>
        <v xml:space="preserve">CUATRO CAMINOS      </v>
      </c>
      <c r="E14540" t="str">
        <f>T("TR ")</f>
        <v xml:space="preserve">TR </v>
      </c>
      <c r="F14540" t="str">
        <f>T("TRACTORES      ")</f>
        <v xml:space="preserve">TRACTORES      </v>
      </c>
      <c r="G14540" t="str">
        <f>T("De 16 a 25 CABALLOS FISCALES                      ")</f>
        <v xml:space="preserve">De 16 a 25 CABALLOS FISCALES                      </v>
      </c>
      <c r="H14540" t="str">
        <f>T("DIESEL                                            ")</f>
        <v xml:space="preserve">DIESEL                                            </v>
      </c>
      <c r="I14540">
        <v>124</v>
      </c>
    </row>
    <row r="14541" spans="1:9">
      <c r="A14541" t="str">
        <f>T("2018")</f>
        <v>2018</v>
      </c>
      <c r="B14541" t="str">
        <f>T("JURIDICO                                          ")</f>
        <v xml:space="preserve">JURIDICO                                          </v>
      </c>
      <c r="C14541" t="str">
        <f>T("TETUAN              ")</f>
        <v xml:space="preserve">TETUAN              </v>
      </c>
      <c r="D14541" t="str">
        <f>T("CUATRO CAMINOS      ")</f>
        <v xml:space="preserve">CUATRO CAMINOS      </v>
      </c>
      <c r="E14541" t="str">
        <f>T("TR ")</f>
        <v xml:space="preserve">TR </v>
      </c>
      <c r="F14541" t="str">
        <f>T("TRACTORES      ")</f>
        <v xml:space="preserve">TRACTORES      </v>
      </c>
      <c r="G14541" t="str">
        <f>T("De 25,01 CABALLOS FISCALES en adelante            ")</f>
        <v xml:space="preserve">De 25,01 CABALLOS FISCALES en adelante            </v>
      </c>
      <c r="H14541" t="str">
        <f>T("DIESEL                                            ")</f>
        <v xml:space="preserve">DIESEL                                            </v>
      </c>
      <c r="I14541">
        <v>135</v>
      </c>
    </row>
    <row r="14542" spans="1:9">
      <c r="A14542" t="str">
        <f>T("2018")</f>
        <v>2018</v>
      </c>
      <c r="B14542" t="str">
        <f>T("JURIDICO                                          ")</f>
        <v xml:space="preserve">JURIDICO                                          </v>
      </c>
      <c r="C14542" t="str">
        <f>T("TETUAN              ")</f>
        <v xml:space="preserve">TETUAN              </v>
      </c>
      <c r="D14542" t="str">
        <f>T("CASTILLEJOS         ")</f>
        <v xml:space="preserve">CASTILLEJOS         </v>
      </c>
      <c r="E14542" t="str">
        <f>T("TR ")</f>
        <v xml:space="preserve">TR </v>
      </c>
      <c r="F14542" t="str">
        <f>T("TRACTORES      ")</f>
        <v xml:space="preserve">TRACTORES      </v>
      </c>
      <c r="G14542" t="str">
        <f>T("De menos de 16 CABALLOS FISCALES                  ")</f>
        <v xml:space="preserve">De menos de 16 CABALLOS FISCALES                  </v>
      </c>
      <c r="H14542" t="str">
        <f>T("DIESEL                                            ")</f>
        <v xml:space="preserve">DIESEL                                            </v>
      </c>
      <c r="I14542">
        <v>126</v>
      </c>
    </row>
    <row r="14543" spans="1:9">
      <c r="A14543" t="str">
        <f>T("2018")</f>
        <v>2018</v>
      </c>
      <c r="B14543" t="str">
        <f>T("JURIDICO                                          ")</f>
        <v xml:space="preserve">JURIDICO                                          </v>
      </c>
      <c r="C14543" t="str">
        <f>T("TETUAN              ")</f>
        <v xml:space="preserve">TETUAN              </v>
      </c>
      <c r="D14543" t="str">
        <f>T("CASTILLEJOS         ")</f>
        <v xml:space="preserve">CASTILLEJOS         </v>
      </c>
      <c r="E14543" t="str">
        <f>T("TR ")</f>
        <v xml:space="preserve">TR </v>
      </c>
      <c r="F14543" t="str">
        <f>T("TRACTORES      ")</f>
        <v xml:space="preserve">TRACTORES      </v>
      </c>
      <c r="G14543" t="str">
        <f>T("De 16 a 25 CABALLOS FISCALES                      ")</f>
        <v xml:space="preserve">De 16 a 25 CABALLOS FISCALES                      </v>
      </c>
      <c r="H14543" t="str">
        <f>T("DIESEL                                            ")</f>
        <v xml:space="preserve">DIESEL                                            </v>
      </c>
      <c r="I14543">
        <v>73</v>
      </c>
    </row>
    <row r="14544" spans="1:9">
      <c r="A14544" t="str">
        <f>T("2018")</f>
        <v>2018</v>
      </c>
      <c r="B14544" t="str">
        <f>T("JURIDICO                                          ")</f>
        <v xml:space="preserve">JURIDICO                                          </v>
      </c>
      <c r="C14544" t="str">
        <f>T("TETUAN              ")</f>
        <v xml:space="preserve">TETUAN              </v>
      </c>
      <c r="D14544" t="str">
        <f>T("CASTILLEJOS         ")</f>
        <v xml:space="preserve">CASTILLEJOS         </v>
      </c>
      <c r="E14544" t="str">
        <f>T("TR ")</f>
        <v xml:space="preserve">TR </v>
      </c>
      <c r="F14544" t="str">
        <f>T("TRACTORES      ")</f>
        <v xml:space="preserve">TRACTORES      </v>
      </c>
      <c r="G14544" t="str">
        <f>T("De 25,01 CABALLOS FISCALES en adelante            ")</f>
        <v xml:space="preserve">De 25,01 CABALLOS FISCALES en adelante            </v>
      </c>
      <c r="H14544" t="str">
        <f>T("DIESEL                                            ")</f>
        <v xml:space="preserve">DIESEL                                            </v>
      </c>
      <c r="I14544">
        <v>135</v>
      </c>
    </row>
    <row r="14545" spans="1:9">
      <c r="A14545" t="str">
        <f>T("2018")</f>
        <v>2018</v>
      </c>
      <c r="B14545" t="str">
        <f>T("JURIDICO                                          ")</f>
        <v xml:space="preserve">JURIDICO                                          </v>
      </c>
      <c r="C14545" t="str">
        <f>T("TETUAN              ")</f>
        <v xml:space="preserve">TETUAN              </v>
      </c>
      <c r="D14545" t="str">
        <f>T("ALMENARA            ")</f>
        <v xml:space="preserve">ALMENARA            </v>
      </c>
      <c r="E14545" t="str">
        <f>T("TR ")</f>
        <v xml:space="preserve">TR </v>
      </c>
      <c r="F14545" t="str">
        <f>T("TRACTORES      ")</f>
        <v xml:space="preserve">TRACTORES      </v>
      </c>
      <c r="G14545" t="str">
        <f>T("De menos de 16 CABALLOS FISCALES                  ")</f>
        <v xml:space="preserve">De menos de 16 CABALLOS FISCALES                  </v>
      </c>
      <c r="H14545" t="str">
        <f>T("DIESEL                                            ")</f>
        <v xml:space="preserve">DIESEL                                            </v>
      </c>
      <c r="I14545">
        <v>7</v>
      </c>
    </row>
    <row r="14546" spans="1:9">
      <c r="A14546" t="str">
        <f>T("2018")</f>
        <v>2018</v>
      </c>
      <c r="B14546" t="str">
        <f>T("JURIDICO                                          ")</f>
        <v xml:space="preserve">JURIDICO                                          </v>
      </c>
      <c r="C14546" t="str">
        <f>T("TETUAN              ")</f>
        <v xml:space="preserve">TETUAN              </v>
      </c>
      <c r="D14546" t="str">
        <f>T("ALMENARA            ")</f>
        <v xml:space="preserve">ALMENARA            </v>
      </c>
      <c r="E14546" t="str">
        <f>T("TR ")</f>
        <v xml:space="preserve">TR </v>
      </c>
      <c r="F14546" t="str">
        <f>T("TRACTORES      ")</f>
        <v xml:space="preserve">TRACTORES      </v>
      </c>
      <c r="G14546" t="str">
        <f>T("De 16 a 25 CABALLOS FISCALES                      ")</f>
        <v xml:space="preserve">De 16 a 25 CABALLOS FISCALES                      </v>
      </c>
      <c r="H14546" t="str">
        <f>T("DIESEL                                            ")</f>
        <v xml:space="preserve">DIESEL                                            </v>
      </c>
      <c r="I14546">
        <v>8</v>
      </c>
    </row>
    <row r="14547" spans="1:9">
      <c r="A14547" t="str">
        <f>T("2018")</f>
        <v>2018</v>
      </c>
      <c r="B14547" t="str">
        <f>T("JURIDICO                                          ")</f>
        <v xml:space="preserve">JURIDICO                                          </v>
      </c>
      <c r="C14547" t="str">
        <f>T("TETUAN              ")</f>
        <v xml:space="preserve">TETUAN              </v>
      </c>
      <c r="D14547" t="str">
        <f>T("ALMENARA            ")</f>
        <v xml:space="preserve">ALMENARA            </v>
      </c>
      <c r="E14547" t="str">
        <f>T("TR ")</f>
        <v xml:space="preserve">TR </v>
      </c>
      <c r="F14547" t="str">
        <f>T("TRACTORES      ")</f>
        <v xml:space="preserve">TRACTORES      </v>
      </c>
      <c r="G14547" t="str">
        <f>T("De 25,01 CABALLOS FISCALES en adelante            ")</f>
        <v xml:space="preserve">De 25,01 CABALLOS FISCALES en adelante            </v>
      </c>
      <c r="H14547" t="str">
        <f>T("DIESEL                                            ")</f>
        <v xml:space="preserve">DIESEL                                            </v>
      </c>
      <c r="I14547">
        <v>36</v>
      </c>
    </row>
    <row r="14548" spans="1:9">
      <c r="A14548" t="str">
        <f>T("2018")</f>
        <v>2018</v>
      </c>
      <c r="B14548" t="str">
        <f>T("JURIDICO                                          ")</f>
        <v xml:space="preserve">JURIDICO                                          </v>
      </c>
      <c r="C14548" t="str">
        <f>T("TETUAN              ")</f>
        <v xml:space="preserve">TETUAN              </v>
      </c>
      <c r="D14548" t="str">
        <f>T("VALDEACEDERAS       ")</f>
        <v xml:space="preserve">VALDEACEDERAS       </v>
      </c>
      <c r="E14548" t="str">
        <f>T("TR ")</f>
        <v xml:space="preserve">TR </v>
      </c>
      <c r="F14548" t="str">
        <f>T("TRACTORES      ")</f>
        <v xml:space="preserve">TRACTORES      </v>
      </c>
      <c r="G14548" t="str">
        <f>T("De menos de 16 CABALLOS FISCALES                  ")</f>
        <v xml:space="preserve">De menos de 16 CABALLOS FISCALES                  </v>
      </c>
      <c r="H14548" t="str">
        <f>T("DIESEL                                            ")</f>
        <v xml:space="preserve">DIESEL                                            </v>
      </c>
      <c r="I14548">
        <v>17</v>
      </c>
    </row>
    <row r="14549" spans="1:9">
      <c r="A14549" t="str">
        <f>T("2018")</f>
        <v>2018</v>
      </c>
      <c r="B14549" t="str">
        <f>T("JURIDICO                                          ")</f>
        <v xml:space="preserve">JURIDICO                                          </v>
      </c>
      <c r="C14549" t="str">
        <f>T("TETUAN              ")</f>
        <v xml:space="preserve">TETUAN              </v>
      </c>
      <c r="D14549" t="str">
        <f>T("VALDEACEDERAS       ")</f>
        <v xml:space="preserve">VALDEACEDERAS       </v>
      </c>
      <c r="E14549" t="str">
        <f>T("TR ")</f>
        <v xml:space="preserve">TR </v>
      </c>
      <c r="F14549" t="str">
        <f>T("TRACTORES      ")</f>
        <v xml:space="preserve">TRACTORES      </v>
      </c>
      <c r="G14549" t="str">
        <f>T("De 16 a 25 CABALLOS FISCALES                      ")</f>
        <v xml:space="preserve">De 16 a 25 CABALLOS FISCALES                      </v>
      </c>
      <c r="H14549" t="str">
        <f>T("DIESEL                                            ")</f>
        <v xml:space="preserve">DIESEL                                            </v>
      </c>
      <c r="I14549">
        <v>10</v>
      </c>
    </row>
    <row r="14550" spans="1:9">
      <c r="A14550" t="str">
        <f>T("2018")</f>
        <v>2018</v>
      </c>
      <c r="B14550" t="str">
        <f>T("JURIDICO                                          ")</f>
        <v xml:space="preserve">JURIDICO                                          </v>
      </c>
      <c r="C14550" t="str">
        <f>T("TETUAN              ")</f>
        <v xml:space="preserve">TETUAN              </v>
      </c>
      <c r="D14550" t="str">
        <f>T("VALDEACEDERAS       ")</f>
        <v xml:space="preserve">VALDEACEDERAS       </v>
      </c>
      <c r="E14550" t="str">
        <f>T("TR ")</f>
        <v xml:space="preserve">TR </v>
      </c>
      <c r="F14550" t="str">
        <f>T("TRACTORES      ")</f>
        <v xml:space="preserve">TRACTORES      </v>
      </c>
      <c r="G14550" t="str">
        <f>T("De 25,01 CABALLOS FISCALES en adelante            ")</f>
        <v xml:space="preserve">De 25,01 CABALLOS FISCALES en adelante            </v>
      </c>
      <c r="H14550" t="str">
        <f>T("DIESEL                                            ")</f>
        <v xml:space="preserve">DIESEL                                            </v>
      </c>
      <c r="I14550">
        <v>10</v>
      </c>
    </row>
    <row r="14551" spans="1:9">
      <c r="A14551" t="str">
        <f>T("2018")</f>
        <v>2018</v>
      </c>
      <c r="B14551" t="str">
        <f>T("JURIDICO                                          ")</f>
        <v xml:space="preserve">JURIDICO                                          </v>
      </c>
      <c r="C14551" t="str">
        <f>T("TETUAN              ")</f>
        <v xml:space="preserve">TETUAN              </v>
      </c>
      <c r="D14551" t="str">
        <f>T("BERRUGUETE          ")</f>
        <v xml:space="preserve">BERRUGUETE          </v>
      </c>
      <c r="E14551" t="str">
        <f>T("TR ")</f>
        <v xml:space="preserve">TR </v>
      </c>
      <c r="F14551" t="str">
        <f>T("TRACTORES      ")</f>
        <v xml:space="preserve">TRACTORES      </v>
      </c>
      <c r="G14551" t="str">
        <f>T("De menos de 16 CABALLOS FISCALES                  ")</f>
        <v xml:space="preserve">De menos de 16 CABALLOS FISCALES                  </v>
      </c>
      <c r="H14551" t="str">
        <f>T("DIESEL                                            ")</f>
        <v xml:space="preserve">DIESEL                                            </v>
      </c>
      <c r="I14551">
        <v>6</v>
      </c>
    </row>
    <row r="14552" spans="1:9">
      <c r="A14552" t="str">
        <f>T("2018")</f>
        <v>2018</v>
      </c>
      <c r="B14552" t="str">
        <f>T("JURIDICO                                          ")</f>
        <v xml:space="preserve">JURIDICO                                          </v>
      </c>
      <c r="C14552" t="str">
        <f>T("TETUAN              ")</f>
        <v xml:space="preserve">TETUAN              </v>
      </c>
      <c r="D14552" t="str">
        <f>T("BERRUGUETE          ")</f>
        <v xml:space="preserve">BERRUGUETE          </v>
      </c>
      <c r="E14552" t="str">
        <f>T("TR ")</f>
        <v xml:space="preserve">TR </v>
      </c>
      <c r="F14552" t="str">
        <f>T("TRACTORES      ")</f>
        <v xml:space="preserve">TRACTORES      </v>
      </c>
      <c r="G14552" t="str">
        <f>T("De 16 a 25 CABALLOS FISCALES                      ")</f>
        <v xml:space="preserve">De 16 a 25 CABALLOS FISCALES                      </v>
      </c>
      <c r="H14552" t="str">
        <f>T("DIESEL                                            ")</f>
        <v xml:space="preserve">DIESEL                                            </v>
      </c>
      <c r="I14552">
        <v>3</v>
      </c>
    </row>
    <row r="14553" spans="1:9">
      <c r="A14553" t="str">
        <f>T("2018")</f>
        <v>2018</v>
      </c>
      <c r="B14553" t="str">
        <f>T("JURIDICO                                          ")</f>
        <v xml:space="preserve">JURIDICO                                          </v>
      </c>
      <c r="C14553" t="str">
        <f>T("TETUAN              ")</f>
        <v xml:space="preserve">TETUAN              </v>
      </c>
      <c r="D14553" t="str">
        <f>T("BERRUGUETE          ")</f>
        <v xml:space="preserve">BERRUGUETE          </v>
      </c>
      <c r="E14553" t="str">
        <f>T("TR ")</f>
        <v xml:space="preserve">TR </v>
      </c>
      <c r="F14553" t="str">
        <f>T("TRACTORES      ")</f>
        <v xml:space="preserve">TRACTORES      </v>
      </c>
      <c r="G14553" t="str">
        <f>T("De 25,01 CABALLOS FISCALES en adelante            ")</f>
        <v xml:space="preserve">De 25,01 CABALLOS FISCALES en adelante            </v>
      </c>
      <c r="H14553" t="str">
        <f>T("DIESEL                                            ")</f>
        <v xml:space="preserve">DIESEL                                            </v>
      </c>
      <c r="I14553">
        <v>12</v>
      </c>
    </row>
    <row r="14554" spans="1:9">
      <c r="A14554" t="str">
        <f>T("2018")</f>
        <v>2018</v>
      </c>
      <c r="B14554" t="str">
        <f>T("FISICO                                            ")</f>
        <v xml:space="preserve">FISICO                                            </v>
      </c>
      <c r="C14554" t="str">
        <f>T("TETUAN              ")</f>
        <v xml:space="preserve">TETUAN              </v>
      </c>
      <c r="D14554" t="str">
        <f>T("CUATRO CAMINOS      ")</f>
        <v xml:space="preserve">CUATRO CAMINOS      </v>
      </c>
      <c r="E14554" t="str">
        <f>T("TR ")</f>
        <v xml:space="preserve">TR </v>
      </c>
      <c r="F14554" t="str">
        <f>T("TRACTORES      ")</f>
        <v xml:space="preserve">TRACTORES      </v>
      </c>
      <c r="G14554" t="str">
        <f>T("De menos de 16 CABALLOS FISCALES                  ")</f>
        <v xml:space="preserve">De menos de 16 CABALLOS FISCALES                  </v>
      </c>
      <c r="H14554" t="str">
        <f>T("ELÉCTRICO                                         ")</f>
        <v xml:space="preserve">ELÉCTRICO                                         </v>
      </c>
      <c r="I14554">
        <v>2</v>
      </c>
    </row>
    <row r="14555" spans="1:9">
      <c r="A14555" t="str">
        <f>T("2018")</f>
        <v>2018</v>
      </c>
      <c r="B14555" t="str">
        <f>T("JURIDICO                                          ")</f>
        <v xml:space="preserve">JURIDICO                                          </v>
      </c>
      <c r="C14555" t="str">
        <f>T("TETUAN              ")</f>
        <v xml:space="preserve">TETUAN              </v>
      </c>
      <c r="D14555" t="str">
        <f>T("BELLAS VISTAS       ")</f>
        <v xml:space="preserve">BELLAS VISTAS       </v>
      </c>
      <c r="E14555" t="str">
        <f>T("TR ")</f>
        <v xml:space="preserve">TR </v>
      </c>
      <c r="F14555" t="str">
        <f>T("TRACTORES      ")</f>
        <v xml:space="preserve">TRACTORES      </v>
      </c>
      <c r="G14555" t="str">
        <f>T("De menos de 16 CABALLOS FISCALES                  ")</f>
        <v xml:space="preserve">De menos de 16 CABALLOS FISCALES                  </v>
      </c>
      <c r="H14555" t="str">
        <f>T("ELÉCTRICO                                         ")</f>
        <v xml:space="preserve">ELÉCTRICO                                         </v>
      </c>
      <c r="I14555">
        <v>1</v>
      </c>
    </row>
    <row r="14556" spans="1:9">
      <c r="A14556" t="str">
        <f>T("2018")</f>
        <v>2018</v>
      </c>
      <c r="B14556" t="str">
        <f>T("JURIDICO                                          ")</f>
        <v xml:space="preserve">JURIDICO                                          </v>
      </c>
      <c r="C14556" t="str">
        <f>T("TETUAN              ")</f>
        <v xml:space="preserve">TETUAN              </v>
      </c>
      <c r="D14556" t="str">
        <f>T("CUATRO CAMINOS      ")</f>
        <v xml:space="preserve">CUATRO CAMINOS      </v>
      </c>
      <c r="E14556" t="str">
        <f>T("TR ")</f>
        <v xml:space="preserve">TR </v>
      </c>
      <c r="F14556" t="str">
        <f>T("TRACTORES      ")</f>
        <v xml:space="preserve">TRACTORES      </v>
      </c>
      <c r="G14556" t="str">
        <f>T("De menos de 16 CABALLOS FISCALES                  ")</f>
        <v xml:space="preserve">De menos de 16 CABALLOS FISCALES                  </v>
      </c>
      <c r="H14556" t="str">
        <f>T("ELÉCTRICO                                         ")</f>
        <v xml:space="preserve">ELÉCTRICO                                         </v>
      </c>
      <c r="I14556">
        <v>1</v>
      </c>
    </row>
    <row r="14557" spans="1:9">
      <c r="A14557" t="str">
        <f>T("2018")</f>
        <v>2018</v>
      </c>
      <c r="B14557" t="str">
        <f>T("JURIDICO                                          ")</f>
        <v xml:space="preserve">JURIDICO                                          </v>
      </c>
      <c r="C14557" t="str">
        <f>T("TETUAN              ")</f>
        <v xml:space="preserve">TETUAN              </v>
      </c>
      <c r="D14557" t="str">
        <f>T("ALMENARA            ")</f>
        <v xml:space="preserve">ALMENARA            </v>
      </c>
      <c r="E14557" t="str">
        <f>T("TR ")</f>
        <v xml:space="preserve">TR </v>
      </c>
      <c r="F14557" t="str">
        <f>T("TRACTORES      ")</f>
        <v xml:space="preserve">TRACTORES      </v>
      </c>
      <c r="G14557" t="str">
        <f>T("De menos de 16 CABALLOS FISCALES                  ")</f>
        <v xml:space="preserve">De menos de 16 CABALLOS FISCALES                  </v>
      </c>
      <c r="H14557" t="str">
        <f>T("ELÉCTRICO                                         ")</f>
        <v xml:space="preserve">ELÉCTRICO                                         </v>
      </c>
      <c r="I14557">
        <v>2</v>
      </c>
    </row>
    <row r="14558" spans="1:9">
      <c r="A14558" t="str">
        <f>T("2018")</f>
        <v>2018</v>
      </c>
      <c r="B14558" t="str">
        <f>T("Entidad sin personalidad jurídica (art. 35.4 LGT) ")</f>
        <v xml:space="preserve">Entidad sin personalidad jurídica (art. 35.4 LGT) </v>
      </c>
      <c r="C14558" t="str">
        <f>T("TETUAN              ")</f>
        <v xml:space="preserve">TETUAN              </v>
      </c>
      <c r="D14558" t="str">
        <f>T("CUATRO CAMINOS      ")</f>
        <v xml:space="preserve">CUATRO CAMINOS      </v>
      </c>
      <c r="E14558" t="str">
        <f>T("TR ")</f>
        <v xml:space="preserve">TR </v>
      </c>
      <c r="F14558" t="str">
        <f>T("TRACTORES      ")</f>
        <v xml:space="preserve">TRACTORES      </v>
      </c>
      <c r="G14558" t="str">
        <f>T("De menos de 16 CABALLOS FISCALES                  ")</f>
        <v xml:space="preserve">De menos de 16 CABALLOS FISCALES                  </v>
      </c>
      <c r="H14558" t="str">
        <f>T("GASOLINA                                          ")</f>
        <v xml:space="preserve">GASOLINA                                          </v>
      </c>
      <c r="I14558">
        <v>1</v>
      </c>
    </row>
    <row r="14559" spans="1:9">
      <c r="A14559" t="str">
        <f>T("2018")</f>
        <v>2018</v>
      </c>
      <c r="B14559" t="str">
        <f>T("FISICO                                            ")</f>
        <v xml:space="preserve">FISICO                                            </v>
      </c>
      <c r="C14559" t="str">
        <f>T("TETUAN              ")</f>
        <v xml:space="preserve">TETUAN              </v>
      </c>
      <c r="D14559" t="str">
        <f>T("BELLAS VISTAS       ")</f>
        <v xml:space="preserve">BELLAS VISTAS       </v>
      </c>
      <c r="E14559" t="str">
        <f>T("TR ")</f>
        <v xml:space="preserve">TR </v>
      </c>
      <c r="F14559" t="str">
        <f>T("TRACTORES      ")</f>
        <v xml:space="preserve">TRACTORES      </v>
      </c>
      <c r="G14559" t="str">
        <f>T("De menos de 16 CABALLOS FISCALES                  ")</f>
        <v xml:space="preserve">De menos de 16 CABALLOS FISCALES                  </v>
      </c>
      <c r="H14559" t="str">
        <f>T("GASOLINA                                          ")</f>
        <v xml:space="preserve">GASOLINA                                          </v>
      </c>
      <c r="I14559">
        <v>15</v>
      </c>
    </row>
    <row r="14560" spans="1:9">
      <c r="A14560" t="str">
        <f>T("2018")</f>
        <v>2018</v>
      </c>
      <c r="B14560" t="str">
        <f>T("FISICO                                            ")</f>
        <v xml:space="preserve">FISICO                                            </v>
      </c>
      <c r="C14560" t="str">
        <f>T("TETUAN              ")</f>
        <v xml:space="preserve">TETUAN              </v>
      </c>
      <c r="D14560" t="str">
        <f>T("BELLAS VISTAS       ")</f>
        <v xml:space="preserve">BELLAS VISTAS       </v>
      </c>
      <c r="E14560" t="str">
        <f>T("TR ")</f>
        <v xml:space="preserve">TR </v>
      </c>
      <c r="F14560" t="str">
        <f>T("TRACTORES      ")</f>
        <v xml:space="preserve">TRACTORES      </v>
      </c>
      <c r="G14560" t="str">
        <f>T("De 16 a 25 CABALLOS FISCALES                      ")</f>
        <v xml:space="preserve">De 16 a 25 CABALLOS FISCALES                      </v>
      </c>
      <c r="H14560" t="str">
        <f>T("GASOLINA                                          ")</f>
        <v xml:space="preserve">GASOLINA                                          </v>
      </c>
      <c r="I14560">
        <v>1</v>
      </c>
    </row>
    <row r="14561" spans="1:9">
      <c r="A14561" t="str">
        <f>T("2018")</f>
        <v>2018</v>
      </c>
      <c r="B14561" t="str">
        <f>T("FISICO                                            ")</f>
        <v xml:space="preserve">FISICO                                            </v>
      </c>
      <c r="C14561" t="str">
        <f>T("TETUAN              ")</f>
        <v xml:space="preserve">TETUAN              </v>
      </c>
      <c r="D14561" t="str">
        <f>T("CUATRO CAMINOS      ")</f>
        <v xml:space="preserve">CUATRO CAMINOS      </v>
      </c>
      <c r="E14561" t="str">
        <f>T("TR ")</f>
        <v xml:space="preserve">TR </v>
      </c>
      <c r="F14561" t="str">
        <f>T("TRACTORES      ")</f>
        <v xml:space="preserve">TRACTORES      </v>
      </c>
      <c r="G14561" t="str">
        <f>T("De menos de 16 CABALLOS FISCALES                  ")</f>
        <v xml:space="preserve">De menos de 16 CABALLOS FISCALES                  </v>
      </c>
      <c r="H14561" t="str">
        <f>T("GASOLINA                                          ")</f>
        <v xml:space="preserve">GASOLINA                                          </v>
      </c>
      <c r="I14561">
        <v>17</v>
      </c>
    </row>
    <row r="14562" spans="1:9">
      <c r="A14562" t="str">
        <f>T("2018")</f>
        <v>2018</v>
      </c>
      <c r="B14562" t="str">
        <f>T("FISICO                                            ")</f>
        <v xml:space="preserve">FISICO                                            </v>
      </c>
      <c r="C14562" t="str">
        <f>T("TETUAN              ")</f>
        <v xml:space="preserve">TETUAN              </v>
      </c>
      <c r="D14562" t="str">
        <f>T("CASTILLEJOS         ")</f>
        <v xml:space="preserve">CASTILLEJOS         </v>
      </c>
      <c r="E14562" t="str">
        <f>T("TR ")</f>
        <v xml:space="preserve">TR </v>
      </c>
      <c r="F14562" t="str">
        <f>T("TRACTORES      ")</f>
        <v xml:space="preserve">TRACTORES      </v>
      </c>
      <c r="G14562" t="str">
        <f>T("De menos de 16 CABALLOS FISCALES                  ")</f>
        <v xml:space="preserve">De menos de 16 CABALLOS FISCALES                  </v>
      </c>
      <c r="H14562" t="str">
        <f>T("GASOLINA                                          ")</f>
        <v xml:space="preserve">GASOLINA                                          </v>
      </c>
      <c r="I14562">
        <v>17</v>
      </c>
    </row>
    <row r="14563" spans="1:9">
      <c r="A14563" t="str">
        <f>T("2018")</f>
        <v>2018</v>
      </c>
      <c r="B14563" t="str">
        <f>T("FISICO                                            ")</f>
        <v xml:space="preserve">FISICO                                            </v>
      </c>
      <c r="C14563" t="str">
        <f>T("TETUAN              ")</f>
        <v xml:space="preserve">TETUAN              </v>
      </c>
      <c r="D14563" t="str">
        <f>T("ALMENARA            ")</f>
        <v xml:space="preserve">ALMENARA            </v>
      </c>
      <c r="E14563" t="str">
        <f>T("TR ")</f>
        <v xml:space="preserve">TR </v>
      </c>
      <c r="F14563" t="str">
        <f>T("TRACTORES      ")</f>
        <v xml:space="preserve">TRACTORES      </v>
      </c>
      <c r="G14563" t="str">
        <f>T("De menos de 16 CABALLOS FISCALES                  ")</f>
        <v xml:space="preserve">De menos de 16 CABALLOS FISCALES                  </v>
      </c>
      <c r="H14563" t="str">
        <f>T("GASOLINA                                          ")</f>
        <v xml:space="preserve">GASOLINA                                          </v>
      </c>
      <c r="I14563">
        <v>14</v>
      </c>
    </row>
    <row r="14564" spans="1:9">
      <c r="A14564" t="str">
        <f>T("2018")</f>
        <v>2018</v>
      </c>
      <c r="B14564" t="str">
        <f>T("FISICO                                            ")</f>
        <v xml:space="preserve">FISICO                                            </v>
      </c>
      <c r="C14564" t="str">
        <f>T("TETUAN              ")</f>
        <v xml:space="preserve">TETUAN              </v>
      </c>
      <c r="D14564" t="str">
        <f>T("VALDEACEDERAS       ")</f>
        <v xml:space="preserve">VALDEACEDERAS       </v>
      </c>
      <c r="E14564" t="str">
        <f>T("TR ")</f>
        <v xml:space="preserve">TR </v>
      </c>
      <c r="F14564" t="str">
        <f>T("TRACTORES      ")</f>
        <v xml:space="preserve">TRACTORES      </v>
      </c>
      <c r="G14564" t="str">
        <f>T("De menos de 16 CABALLOS FISCALES                  ")</f>
        <v xml:space="preserve">De menos de 16 CABALLOS FISCALES                  </v>
      </c>
      <c r="H14564" t="str">
        <f>T("GASOLINA                                          ")</f>
        <v xml:space="preserve">GASOLINA                                          </v>
      </c>
      <c r="I14564">
        <v>23</v>
      </c>
    </row>
    <row r="14565" spans="1:9">
      <c r="A14565" t="str">
        <f>T("2018")</f>
        <v>2018</v>
      </c>
      <c r="B14565" t="str">
        <f>T("FISICO                                            ")</f>
        <v xml:space="preserve">FISICO                                            </v>
      </c>
      <c r="C14565" t="str">
        <f>T("TETUAN              ")</f>
        <v xml:space="preserve">TETUAN              </v>
      </c>
      <c r="D14565" t="str">
        <f>T("BERRUGUETE          ")</f>
        <v xml:space="preserve">BERRUGUETE          </v>
      </c>
      <c r="E14565" t="str">
        <f>T("TR ")</f>
        <v xml:space="preserve">TR </v>
      </c>
      <c r="F14565" t="str">
        <f>T("TRACTORES      ")</f>
        <v xml:space="preserve">TRACTORES      </v>
      </c>
      <c r="G14565" t="str">
        <f>T("De menos de 16 CABALLOS FISCALES                  ")</f>
        <v xml:space="preserve">De menos de 16 CABALLOS FISCALES                  </v>
      </c>
      <c r="H14565" t="str">
        <f>T("GASOLINA                                          ")</f>
        <v xml:space="preserve">GASOLINA                                          </v>
      </c>
      <c r="I14565">
        <v>14</v>
      </c>
    </row>
    <row r="14566" spans="1:9">
      <c r="A14566" t="str">
        <f>T("2018")</f>
        <v>2018</v>
      </c>
      <c r="B14566" t="str">
        <f>T("FISICO                                            ")</f>
        <v xml:space="preserve">FISICO                                            </v>
      </c>
      <c r="C14566" t="str">
        <f>T("TETUAN              ")</f>
        <v xml:space="preserve">TETUAN              </v>
      </c>
      <c r="D14566" t="str">
        <f>T("BERRUGUETE          ")</f>
        <v xml:space="preserve">BERRUGUETE          </v>
      </c>
      <c r="E14566" t="str">
        <f>T("TR ")</f>
        <v xml:space="preserve">TR </v>
      </c>
      <c r="F14566" t="str">
        <f>T("TRACTORES      ")</f>
        <v xml:space="preserve">TRACTORES      </v>
      </c>
      <c r="G14566" t="str">
        <f>T("De 16 a 25 CABALLOS FISCALES                      ")</f>
        <v xml:space="preserve">De 16 a 25 CABALLOS FISCALES                      </v>
      </c>
      <c r="H14566" t="str">
        <f>T("GASOLINA                                          ")</f>
        <v xml:space="preserve">GASOLINA                                          </v>
      </c>
      <c r="I14566">
        <v>1</v>
      </c>
    </row>
    <row r="14567" spans="1:9">
      <c r="A14567" t="str">
        <f>T("2018")</f>
        <v>2018</v>
      </c>
      <c r="B14567" t="str">
        <f>T("JURIDICO                                          ")</f>
        <v xml:space="preserve">JURIDICO                                          </v>
      </c>
      <c r="C14567" t="str">
        <f>T("TETUAN              ")</f>
        <v xml:space="preserve">TETUAN              </v>
      </c>
      <c r="D14567" t="str">
        <f>T("BELLAS VISTAS       ")</f>
        <v xml:space="preserve">BELLAS VISTAS       </v>
      </c>
      <c r="E14567" t="str">
        <f>T("TR ")</f>
        <v xml:space="preserve">TR </v>
      </c>
      <c r="F14567" t="str">
        <f>T("TRACTORES      ")</f>
        <v xml:space="preserve">TRACTORES      </v>
      </c>
      <c r="G14567" t="str">
        <f>T("De menos de 16 CABALLOS FISCALES                  ")</f>
        <v xml:space="preserve">De menos de 16 CABALLOS FISCALES                  </v>
      </c>
      <c r="H14567" t="str">
        <f>T("GASOLINA                                          ")</f>
        <v xml:space="preserve">GASOLINA                                          </v>
      </c>
      <c r="I14567">
        <v>1</v>
      </c>
    </row>
    <row r="14568" spans="1:9">
      <c r="A14568" t="str">
        <f>T("2018")</f>
        <v>2018</v>
      </c>
      <c r="B14568" t="str">
        <f>T("JURIDICO                                          ")</f>
        <v xml:space="preserve">JURIDICO                                          </v>
      </c>
      <c r="C14568" t="str">
        <f>T("TETUAN              ")</f>
        <v xml:space="preserve">TETUAN              </v>
      </c>
      <c r="D14568" t="str">
        <f>T("CUATRO CAMINOS      ")</f>
        <v xml:space="preserve">CUATRO CAMINOS      </v>
      </c>
      <c r="E14568" t="str">
        <f>T("TR ")</f>
        <v xml:space="preserve">TR </v>
      </c>
      <c r="F14568" t="str">
        <f>T("TRACTORES      ")</f>
        <v xml:space="preserve">TRACTORES      </v>
      </c>
      <c r="G14568" t="str">
        <f>T("De menos de 16 CABALLOS FISCALES                  ")</f>
        <v xml:space="preserve">De menos de 16 CABALLOS FISCALES                  </v>
      </c>
      <c r="H14568" t="str">
        <f>T("GASOLINA                                          ")</f>
        <v xml:space="preserve">GASOLINA                                          </v>
      </c>
      <c r="I14568">
        <v>19</v>
      </c>
    </row>
    <row r="14569" spans="1:9">
      <c r="A14569" t="str">
        <f>T("2018")</f>
        <v>2018</v>
      </c>
      <c r="B14569" t="str">
        <f>T("JURIDICO                                          ")</f>
        <v xml:space="preserve">JURIDICO                                          </v>
      </c>
      <c r="C14569" t="str">
        <f>T("TETUAN              ")</f>
        <v xml:space="preserve">TETUAN              </v>
      </c>
      <c r="D14569" t="str">
        <f>T("CUATRO CAMINOS      ")</f>
        <v xml:space="preserve">CUATRO CAMINOS      </v>
      </c>
      <c r="E14569" t="str">
        <f>T("TR ")</f>
        <v xml:space="preserve">TR </v>
      </c>
      <c r="F14569" t="str">
        <f>T("TRACTORES      ")</f>
        <v xml:space="preserve">TRACTORES      </v>
      </c>
      <c r="G14569" t="str">
        <f>T("De 16 a 25 CABALLOS FISCALES                      ")</f>
        <v xml:space="preserve">De 16 a 25 CABALLOS FISCALES                      </v>
      </c>
      <c r="H14569" t="str">
        <f>T("GASOLINA                                          ")</f>
        <v xml:space="preserve">GASOLINA                                          </v>
      </c>
      <c r="I14569">
        <v>3</v>
      </c>
    </row>
    <row r="14570" spans="1:9">
      <c r="A14570" t="str">
        <f>T("2018")</f>
        <v>2018</v>
      </c>
      <c r="B14570" t="str">
        <f>T("JURIDICO                                          ")</f>
        <v xml:space="preserve">JURIDICO                                          </v>
      </c>
      <c r="C14570" t="str">
        <f>T("TETUAN              ")</f>
        <v xml:space="preserve">TETUAN              </v>
      </c>
      <c r="D14570" t="str">
        <f>T("CUATRO CAMINOS      ")</f>
        <v xml:space="preserve">CUATRO CAMINOS      </v>
      </c>
      <c r="E14570" t="str">
        <f>T("TR ")</f>
        <v xml:space="preserve">TR </v>
      </c>
      <c r="F14570" t="str">
        <f>T("TRACTORES      ")</f>
        <v xml:space="preserve">TRACTORES      </v>
      </c>
      <c r="G14570" t="str">
        <f>T("De 25,01 CABALLOS FISCALES en adelante            ")</f>
        <v xml:space="preserve">De 25,01 CABALLOS FISCALES en adelante            </v>
      </c>
      <c r="H14570" t="str">
        <f>T("GASOLINA                                          ")</f>
        <v xml:space="preserve">GASOLINA                                          </v>
      </c>
      <c r="I14570">
        <v>2</v>
      </c>
    </row>
    <row r="14571" spans="1:9">
      <c r="A14571" t="str">
        <f>T("2018")</f>
        <v>2018</v>
      </c>
      <c r="B14571" t="str">
        <f>T("JURIDICO                                          ")</f>
        <v xml:space="preserve">JURIDICO                                          </v>
      </c>
      <c r="C14571" t="str">
        <f>T("TETUAN              ")</f>
        <v xml:space="preserve">TETUAN              </v>
      </c>
      <c r="D14571" t="str">
        <f>T("CASTILLEJOS         ")</f>
        <v xml:space="preserve">CASTILLEJOS         </v>
      </c>
      <c r="E14571" t="str">
        <f>T("TR ")</f>
        <v xml:space="preserve">TR </v>
      </c>
      <c r="F14571" t="str">
        <f>T("TRACTORES      ")</f>
        <v xml:space="preserve">TRACTORES      </v>
      </c>
      <c r="G14571" t="str">
        <f>T("De menos de 16 CABALLOS FISCALES                  ")</f>
        <v xml:space="preserve">De menos de 16 CABALLOS FISCALES                  </v>
      </c>
      <c r="H14571" t="str">
        <f>T("GASOLINA                                          ")</f>
        <v xml:space="preserve">GASOLINA                                          </v>
      </c>
      <c r="I14571">
        <v>20</v>
      </c>
    </row>
    <row r="14572" spans="1:9">
      <c r="A14572" t="str">
        <f>T("2018")</f>
        <v>2018</v>
      </c>
      <c r="B14572" t="str">
        <f>T("JURIDICO                                          ")</f>
        <v xml:space="preserve">JURIDICO                                          </v>
      </c>
      <c r="C14572" t="str">
        <f>T("TETUAN              ")</f>
        <v xml:space="preserve">TETUAN              </v>
      </c>
      <c r="D14572" t="str">
        <f>T("ALMENARA            ")</f>
        <v xml:space="preserve">ALMENARA            </v>
      </c>
      <c r="E14572" t="str">
        <f>T("TR ")</f>
        <v xml:space="preserve">TR </v>
      </c>
      <c r="F14572" t="str">
        <f>T("TRACTORES      ")</f>
        <v xml:space="preserve">TRACTORES      </v>
      </c>
      <c r="G14572" t="str">
        <f>T("De menos de 16 CABALLOS FISCALES                  ")</f>
        <v xml:space="preserve">De menos de 16 CABALLOS FISCALES                  </v>
      </c>
      <c r="H14572" t="str">
        <f>T("GASOLINA                                          ")</f>
        <v xml:space="preserve">GASOLINA                                          </v>
      </c>
      <c r="I14572">
        <v>6</v>
      </c>
    </row>
    <row r="14573" spans="1:9">
      <c r="A14573" t="str">
        <f>T("2018")</f>
        <v>2018</v>
      </c>
      <c r="B14573" t="str">
        <f>T("JURIDICO                                          ")</f>
        <v xml:space="preserve">JURIDICO                                          </v>
      </c>
      <c r="C14573" t="str">
        <f>T("TETUAN              ")</f>
        <v xml:space="preserve">TETUAN              </v>
      </c>
      <c r="D14573" t="str">
        <f>T("ALMENARA            ")</f>
        <v xml:space="preserve">ALMENARA            </v>
      </c>
      <c r="E14573" t="str">
        <f>T("TR ")</f>
        <v xml:space="preserve">TR </v>
      </c>
      <c r="F14573" t="str">
        <f>T("TRACTORES      ")</f>
        <v xml:space="preserve">TRACTORES      </v>
      </c>
      <c r="G14573" t="str">
        <f>T("De 25,01 CABALLOS FISCALES en adelante            ")</f>
        <v xml:space="preserve">De 25,01 CABALLOS FISCALES en adelante            </v>
      </c>
      <c r="H14573" t="str">
        <f>T("GASOLINA                                          ")</f>
        <v xml:space="preserve">GASOLINA                                          </v>
      </c>
      <c r="I14573">
        <v>1</v>
      </c>
    </row>
    <row r="14574" spans="1:9">
      <c r="A14574" t="str">
        <f>T("2018")</f>
        <v>2018</v>
      </c>
      <c r="B14574" t="str">
        <f>T("JURIDICO                                          ")</f>
        <v xml:space="preserve">JURIDICO                                          </v>
      </c>
      <c r="C14574" t="str">
        <f>T("TETUAN              ")</f>
        <v xml:space="preserve">TETUAN              </v>
      </c>
      <c r="D14574" t="str">
        <f>T("BERRUGUETE          ")</f>
        <v xml:space="preserve">BERRUGUETE          </v>
      </c>
      <c r="E14574" t="str">
        <f>T("TR ")</f>
        <v xml:space="preserve">TR </v>
      </c>
      <c r="F14574" t="str">
        <f>T("TRACTORES      ")</f>
        <v xml:space="preserve">TRACTORES      </v>
      </c>
      <c r="G14574" t="str">
        <f>T("De menos de 16 CABALLOS FISCALES                  ")</f>
        <v xml:space="preserve">De menos de 16 CABALLOS FISCALES                  </v>
      </c>
      <c r="H14574" t="str">
        <f>T("GASOLINA                                          ")</f>
        <v xml:space="preserve">GASOLINA                                          </v>
      </c>
      <c r="I14574">
        <v>4</v>
      </c>
    </row>
    <row r="14575" spans="1:9">
      <c r="A14575" t="str">
        <f>T("2018")</f>
        <v>2018</v>
      </c>
      <c r="B14575" t="str">
        <f>T("JURIDICO                                          ")</f>
        <v xml:space="preserve">JURIDICO                                          </v>
      </c>
      <c r="C14575" t="str">
        <f>T("TETUAN              ")</f>
        <v xml:space="preserve">TETUAN              </v>
      </c>
      <c r="D14575" t="str">
        <f>T("BERRUGUETE          ")</f>
        <v xml:space="preserve">BERRUGUETE          </v>
      </c>
      <c r="E14575" t="str">
        <f>T("TR ")</f>
        <v xml:space="preserve">TR </v>
      </c>
      <c r="F14575" t="str">
        <f>T("TRACTORES      ")</f>
        <v xml:space="preserve">TRACTORES      </v>
      </c>
      <c r="G14575" t="str">
        <f>T("De 16 a 25 CABALLOS FISCALES                      ")</f>
        <v xml:space="preserve">De 16 a 25 CABALLOS FISCALES                      </v>
      </c>
      <c r="H14575" t="str">
        <f>T("GASOLINA                                          ")</f>
        <v xml:space="preserve">GASOLINA                                          </v>
      </c>
      <c r="I14575">
        <v>1</v>
      </c>
    </row>
    <row r="14576" spans="1:9">
      <c r="A14576" t="str">
        <f>T("2018")</f>
        <v>2018</v>
      </c>
      <c r="B14576" t="str">
        <f>T("JURIDICO                                          ")</f>
        <v xml:space="preserve">JURIDICO                                          </v>
      </c>
      <c r="C14576" t="str">
        <f>T("TETUAN              ")</f>
        <v xml:space="preserve">TETUAN              </v>
      </c>
      <c r="D14576" t="str">
        <f>T("CUATRO CAMINOS      ")</f>
        <v xml:space="preserve">CUATRO CAMINOS      </v>
      </c>
      <c r="E14576" t="str">
        <f>T("TR ")</f>
        <v xml:space="preserve">TR </v>
      </c>
      <c r="F14576" t="str">
        <f>T("TRACTORES      ")</f>
        <v xml:space="preserve">TRACTORES      </v>
      </c>
      <c r="G14576" t="str">
        <f>T("De menos de 16 CABALLOS FISCALES                  ")</f>
        <v xml:space="preserve">De menos de 16 CABALLOS FISCALES                  </v>
      </c>
      <c r="H14576" t="str">
        <f>T("OTROS                                             ")</f>
        <v xml:space="preserve">OTROS                                             </v>
      </c>
      <c r="I14576">
        <v>1</v>
      </c>
    </row>
    <row r="14577" spans="1:9">
      <c r="A14577" t="str">
        <f>T("2018")</f>
        <v>2018</v>
      </c>
      <c r="B14577" t="str">
        <f>T("JURIDICO                                          ")</f>
        <v xml:space="preserve">JURIDICO                                          </v>
      </c>
      <c r="C14577" t="str">
        <f>T("TETUAN              ")</f>
        <v xml:space="preserve">TETUAN              </v>
      </c>
      <c r="D14577" t="str">
        <f>T("CUATRO CAMINOS      ")</f>
        <v xml:space="preserve">CUATRO CAMINOS      </v>
      </c>
      <c r="E14577" t="str">
        <f>T("TR ")</f>
        <v xml:space="preserve">TR </v>
      </c>
      <c r="F14577" t="str">
        <f>T("TRACTORES      ")</f>
        <v xml:space="preserve">TRACTORES      </v>
      </c>
      <c r="G14577" t="str">
        <f>T("De 16 a 25 CABALLOS FISCALES                      ")</f>
        <v xml:space="preserve">De 16 a 25 CABALLOS FISCALES                      </v>
      </c>
      <c r="H14577" t="str">
        <f>T("OTROS                                             ")</f>
        <v xml:space="preserve">OTROS                                             </v>
      </c>
      <c r="I14577">
        <v>3</v>
      </c>
    </row>
    <row r="14578" spans="1:9">
      <c r="A14578" t="str">
        <f>T("2018")</f>
        <v>2018</v>
      </c>
      <c r="B14578" t="str">
        <f>T("JURIDICO                                          ")</f>
        <v xml:space="preserve">JURIDICO                                          </v>
      </c>
      <c r="C14578" t="str">
        <f>T("TETUAN              ")</f>
        <v xml:space="preserve">TETUAN              </v>
      </c>
      <c r="D14578" t="str">
        <f>T("CUATRO CAMINOS      ")</f>
        <v xml:space="preserve">CUATRO CAMINOS      </v>
      </c>
      <c r="E14578" t="str">
        <f>T("TR ")</f>
        <v xml:space="preserve">TR </v>
      </c>
      <c r="F14578" t="str">
        <f>T("TRACTORES      ")</f>
        <v xml:space="preserve">TRACTORES      </v>
      </c>
      <c r="G14578" t="str">
        <f>T("De 25,01 CABALLOS FISCALES en adelante            ")</f>
        <v xml:space="preserve">De 25,01 CABALLOS FISCALES en adelante            </v>
      </c>
      <c r="H14578" t="str">
        <f>T("OTROS                                             ")</f>
        <v xml:space="preserve">OTROS                                             </v>
      </c>
      <c r="I14578">
        <v>1</v>
      </c>
    </row>
    <row r="14579" spans="1:9">
      <c r="A14579" t="str">
        <f>T("2018")</f>
        <v>2018</v>
      </c>
      <c r="B14579" t="str">
        <f>T("JURIDICO                                          ")</f>
        <v xml:space="preserve">JURIDICO                                          </v>
      </c>
      <c r="C14579" t="str">
        <f>T("TETUAN              ")</f>
        <v xml:space="preserve">TETUAN              </v>
      </c>
      <c r="D14579" t="str">
        <f>T("CASTILLEJOS         ")</f>
        <v xml:space="preserve">CASTILLEJOS         </v>
      </c>
      <c r="E14579" t="str">
        <f>T("TR ")</f>
        <v xml:space="preserve">TR </v>
      </c>
      <c r="F14579" t="str">
        <f>T("TRACTORES      ")</f>
        <v xml:space="preserve">TRACTORES      </v>
      </c>
      <c r="G14579" t="str">
        <f>T("De 16 a 25 CABALLOS FISCALES                      ")</f>
        <v xml:space="preserve">De 16 a 25 CABALLOS FISCALES                      </v>
      </c>
      <c r="H14579" t="str">
        <f>T("OTROS                                             ")</f>
        <v xml:space="preserve">OTROS                                             </v>
      </c>
      <c r="I14579">
        <v>1</v>
      </c>
    </row>
    <row r="14580" spans="1:9">
      <c r="A14580" t="str">
        <f>T("2018")</f>
        <v>2018</v>
      </c>
      <c r="B14580" t="str">
        <f>T("JURIDICO                                          ")</f>
        <v xml:space="preserve">JURIDICO                                          </v>
      </c>
      <c r="C14580" t="str">
        <f>T("TETUAN              ")</f>
        <v xml:space="preserve">TETUAN              </v>
      </c>
      <c r="D14580" t="str">
        <f>T("CASTILLEJOS         ")</f>
        <v xml:space="preserve">CASTILLEJOS         </v>
      </c>
      <c r="E14580" t="str">
        <f>T("TR ")</f>
        <v xml:space="preserve">TR </v>
      </c>
      <c r="F14580" t="str">
        <f>T("TRACTORES      ")</f>
        <v xml:space="preserve">TRACTORES      </v>
      </c>
      <c r="G14580" t="str">
        <f>T("De 25,01 CABALLOS FISCALES en adelante            ")</f>
        <v xml:space="preserve">De 25,01 CABALLOS FISCALES en adelante            </v>
      </c>
      <c r="H14580" t="str">
        <f>T("OTROS                                             ")</f>
        <v xml:space="preserve">OTROS                                             </v>
      </c>
      <c r="I14580">
        <v>2</v>
      </c>
    </row>
    <row r="14581" spans="1:9">
      <c r="A14581" t="str">
        <f>T("2018")</f>
        <v>2018</v>
      </c>
      <c r="B14581" t="str">
        <f>T("FISICO                                            ")</f>
        <v xml:space="preserve">FISICO                                            </v>
      </c>
      <c r="C14581" t="str">
        <f>T("TETUAN              ")</f>
        <v xml:space="preserve">TETUAN              </v>
      </c>
      <c r="D14581" t="str">
        <f>T("BELLAS VISTAS       ")</f>
        <v xml:space="preserve">BELLAS VISTAS       </v>
      </c>
      <c r="E14581" t="str">
        <f>T("TR ")</f>
        <v xml:space="preserve">TR </v>
      </c>
      <c r="F14581" t="str">
        <f>T("TRACTORES      ")</f>
        <v xml:space="preserve">TRACTORES      </v>
      </c>
      <c r="G14581" t="str">
        <f>T("De menos de 16 CABALLOS FISCALES                  ")</f>
        <v xml:space="preserve">De menos de 16 CABALLOS FISCALES                  </v>
      </c>
      <c r="I14581">
        <v>1</v>
      </c>
    </row>
    <row r="14582" spans="1:9">
      <c r="A14582" t="str">
        <f>T("2018")</f>
        <v>2018</v>
      </c>
      <c r="B14582" t="str">
        <f>T("FISICO                                            ")</f>
        <v xml:space="preserve">FISICO                                            </v>
      </c>
      <c r="C14582" t="str">
        <f>T("TETUAN              ")</f>
        <v xml:space="preserve">TETUAN              </v>
      </c>
      <c r="D14582" t="str">
        <f>T("CUATRO CAMINOS      ")</f>
        <v xml:space="preserve">CUATRO CAMINOS      </v>
      </c>
      <c r="E14582" t="str">
        <f>T("TR ")</f>
        <v xml:space="preserve">TR </v>
      </c>
      <c r="F14582" t="str">
        <f>T("TRACTORES      ")</f>
        <v xml:space="preserve">TRACTORES      </v>
      </c>
      <c r="G14582" t="str">
        <f>T("De menos de 16 CABALLOS FISCALES                  ")</f>
        <v xml:space="preserve">De menos de 16 CABALLOS FISCALES                  </v>
      </c>
      <c r="I14582">
        <v>2</v>
      </c>
    </row>
    <row r="14583" spans="1:9">
      <c r="A14583" t="str">
        <f>T("2018")</f>
        <v>2018</v>
      </c>
      <c r="B14583" t="str">
        <f>T("FISICO                                            ")</f>
        <v xml:space="preserve">FISICO                                            </v>
      </c>
      <c r="C14583" t="str">
        <f>T("TETUAN              ")</f>
        <v xml:space="preserve">TETUAN              </v>
      </c>
      <c r="D14583" t="str">
        <f>T("CUATRO CAMINOS      ")</f>
        <v xml:space="preserve">CUATRO CAMINOS      </v>
      </c>
      <c r="E14583" t="str">
        <f>T("TR ")</f>
        <v xml:space="preserve">TR </v>
      </c>
      <c r="F14583" t="str">
        <f>T("TRACTORES      ")</f>
        <v xml:space="preserve">TRACTORES      </v>
      </c>
      <c r="G14583" t="str">
        <f>T("De 16 a 25 CABALLOS FISCALES                      ")</f>
        <v xml:space="preserve">De 16 a 25 CABALLOS FISCALES                      </v>
      </c>
      <c r="I14583">
        <v>1</v>
      </c>
    </row>
    <row r="14584" spans="1:9">
      <c r="A14584" t="str">
        <f>T("2018")</f>
        <v>2018</v>
      </c>
      <c r="B14584" t="str">
        <f>T("FISICO                                            ")</f>
        <v xml:space="preserve">FISICO                                            </v>
      </c>
      <c r="C14584" t="str">
        <f>T("TETUAN              ")</f>
        <v xml:space="preserve">TETUAN              </v>
      </c>
      <c r="D14584" t="str">
        <f>T("CASTILLEJOS         ")</f>
        <v xml:space="preserve">CASTILLEJOS         </v>
      </c>
      <c r="E14584" t="str">
        <f>T("TR ")</f>
        <v xml:space="preserve">TR </v>
      </c>
      <c r="F14584" t="str">
        <f>T("TRACTORES      ")</f>
        <v xml:space="preserve">TRACTORES      </v>
      </c>
      <c r="G14584" t="str">
        <f>T("De menos de 16 CABALLOS FISCALES                  ")</f>
        <v xml:space="preserve">De menos de 16 CABALLOS FISCALES                  </v>
      </c>
      <c r="I14584">
        <v>2</v>
      </c>
    </row>
    <row r="14585" spans="1:9">
      <c r="A14585" t="str">
        <f>T("2018")</f>
        <v>2018</v>
      </c>
      <c r="B14585" t="str">
        <f>T("FISICO                                            ")</f>
        <v xml:space="preserve">FISICO                                            </v>
      </c>
      <c r="C14585" t="str">
        <f>T("TETUAN              ")</f>
        <v xml:space="preserve">TETUAN              </v>
      </c>
      <c r="D14585" t="str">
        <f>T("CASTILLEJOS         ")</f>
        <v xml:space="preserve">CASTILLEJOS         </v>
      </c>
      <c r="E14585" t="str">
        <f>T("TR ")</f>
        <v xml:space="preserve">TR </v>
      </c>
      <c r="F14585" t="str">
        <f>T("TRACTORES      ")</f>
        <v xml:space="preserve">TRACTORES      </v>
      </c>
      <c r="G14585" t="str">
        <f>T("De 16 a 25 CABALLOS FISCALES                      ")</f>
        <v xml:space="preserve">De 16 a 25 CABALLOS FISCALES                      </v>
      </c>
      <c r="I14585">
        <v>1</v>
      </c>
    </row>
    <row r="14586" spans="1:9">
      <c r="A14586" t="str">
        <f>T("2018")</f>
        <v>2018</v>
      </c>
      <c r="B14586" t="str">
        <f>T("FISICO                                            ")</f>
        <v xml:space="preserve">FISICO                                            </v>
      </c>
      <c r="C14586" t="str">
        <f>T("TETUAN              ")</f>
        <v xml:space="preserve">TETUAN              </v>
      </c>
      <c r="D14586" t="str">
        <f>T("CASTILLEJOS         ")</f>
        <v xml:space="preserve">CASTILLEJOS         </v>
      </c>
      <c r="E14586" t="str">
        <f>T("TR ")</f>
        <v xml:space="preserve">TR </v>
      </c>
      <c r="F14586" t="str">
        <f>T("TRACTORES      ")</f>
        <v xml:space="preserve">TRACTORES      </v>
      </c>
      <c r="G14586" t="str">
        <f>T("De 25,01 CABALLOS FISCALES en adelante            ")</f>
        <v xml:space="preserve">De 25,01 CABALLOS FISCALES en adelante            </v>
      </c>
      <c r="I14586">
        <v>1</v>
      </c>
    </row>
    <row r="14587" spans="1:9">
      <c r="A14587" t="str">
        <f>T("2018")</f>
        <v>2018</v>
      </c>
      <c r="B14587" t="str">
        <f>T("FISICO                                            ")</f>
        <v xml:space="preserve">FISICO                                            </v>
      </c>
      <c r="C14587" t="str">
        <f>T("TETUAN              ")</f>
        <v xml:space="preserve">TETUAN              </v>
      </c>
      <c r="D14587" t="str">
        <f>T("ALMENARA            ")</f>
        <v xml:space="preserve">ALMENARA            </v>
      </c>
      <c r="E14587" t="str">
        <f>T("TR ")</f>
        <v xml:space="preserve">TR </v>
      </c>
      <c r="F14587" t="str">
        <f>T("TRACTORES      ")</f>
        <v xml:space="preserve">TRACTORES      </v>
      </c>
      <c r="G14587" t="str">
        <f>T("De menos de 16 CABALLOS FISCALES                  ")</f>
        <v xml:space="preserve">De menos de 16 CABALLOS FISCALES                  </v>
      </c>
      <c r="I14587">
        <v>2</v>
      </c>
    </row>
    <row r="14588" spans="1:9">
      <c r="A14588" t="str">
        <f>T("2018")</f>
        <v>2018</v>
      </c>
      <c r="B14588" t="str">
        <f>T("FISICO                                            ")</f>
        <v xml:space="preserve">FISICO                                            </v>
      </c>
      <c r="C14588" t="str">
        <f>T("TETUAN              ")</f>
        <v xml:space="preserve">TETUAN              </v>
      </c>
      <c r="D14588" t="str">
        <f>T("VALDEACEDERAS       ")</f>
        <v xml:space="preserve">VALDEACEDERAS       </v>
      </c>
      <c r="E14588" t="str">
        <f>T("TR ")</f>
        <v xml:space="preserve">TR </v>
      </c>
      <c r="F14588" t="str">
        <f>T("TRACTORES      ")</f>
        <v xml:space="preserve">TRACTORES      </v>
      </c>
      <c r="G14588" t="str">
        <f>T("De menos de 16 CABALLOS FISCALES                  ")</f>
        <v xml:space="preserve">De menos de 16 CABALLOS FISCALES                  </v>
      </c>
      <c r="I14588">
        <v>2</v>
      </c>
    </row>
    <row r="14589" spans="1:9">
      <c r="A14589" t="str">
        <f>T("2018")</f>
        <v>2018</v>
      </c>
      <c r="B14589" t="str">
        <f>T("FISICO                                            ")</f>
        <v xml:space="preserve">FISICO                                            </v>
      </c>
      <c r="C14589" t="str">
        <f>T("TETUAN              ")</f>
        <v xml:space="preserve">TETUAN              </v>
      </c>
      <c r="D14589" t="str">
        <f>T("VALDEACEDERAS       ")</f>
        <v xml:space="preserve">VALDEACEDERAS       </v>
      </c>
      <c r="E14589" t="str">
        <f>T("TR ")</f>
        <v xml:space="preserve">TR </v>
      </c>
      <c r="F14589" t="str">
        <f>T("TRACTORES      ")</f>
        <v xml:space="preserve">TRACTORES      </v>
      </c>
      <c r="G14589" t="str">
        <f>T("De 16 a 25 CABALLOS FISCALES                      ")</f>
        <v xml:space="preserve">De 16 a 25 CABALLOS FISCALES                      </v>
      </c>
      <c r="I14589">
        <v>1</v>
      </c>
    </row>
    <row r="14590" spans="1:9">
      <c r="A14590" t="str">
        <f>T("2018")</f>
        <v>2018</v>
      </c>
      <c r="B14590" t="str">
        <f>T("JURIDICO                                          ")</f>
        <v xml:space="preserve">JURIDICO                                          </v>
      </c>
      <c r="C14590" t="str">
        <f>T("TETUAN              ")</f>
        <v xml:space="preserve">TETUAN              </v>
      </c>
      <c r="D14590" t="str">
        <f>T("BELLAS VISTAS       ")</f>
        <v xml:space="preserve">BELLAS VISTAS       </v>
      </c>
      <c r="E14590" t="str">
        <f>T("TR ")</f>
        <v xml:space="preserve">TR </v>
      </c>
      <c r="F14590" t="str">
        <f>T("TRACTORES      ")</f>
        <v xml:space="preserve">TRACTORES      </v>
      </c>
      <c r="G14590" t="str">
        <f>T("De menos de 16 CABALLOS FISCALES                  ")</f>
        <v xml:space="preserve">De menos de 16 CABALLOS FISCALES                  </v>
      </c>
      <c r="I14590">
        <v>1</v>
      </c>
    </row>
    <row r="14591" spans="1:9">
      <c r="A14591" t="str">
        <f>T("2018")</f>
        <v>2018</v>
      </c>
      <c r="B14591" t="str">
        <f>T("JURIDICO                                          ")</f>
        <v xml:space="preserve">JURIDICO                                          </v>
      </c>
      <c r="C14591" t="str">
        <f>T("TETUAN              ")</f>
        <v xml:space="preserve">TETUAN              </v>
      </c>
      <c r="D14591" t="str">
        <f>T("BELLAS VISTAS       ")</f>
        <v xml:space="preserve">BELLAS VISTAS       </v>
      </c>
      <c r="E14591" t="str">
        <f>T("TR ")</f>
        <v xml:space="preserve">TR </v>
      </c>
      <c r="F14591" t="str">
        <f>T("TRACTORES      ")</f>
        <v xml:space="preserve">TRACTORES      </v>
      </c>
      <c r="G14591" t="str">
        <f>T("De 16 a 25 CABALLOS FISCALES                      ")</f>
        <v xml:space="preserve">De 16 a 25 CABALLOS FISCALES                      </v>
      </c>
      <c r="I14591">
        <v>1</v>
      </c>
    </row>
    <row r="14592" spans="1:9">
      <c r="A14592" t="str">
        <f>T("2018")</f>
        <v>2018</v>
      </c>
      <c r="B14592" t="str">
        <f>T("JURIDICO                                          ")</f>
        <v xml:space="preserve">JURIDICO                                          </v>
      </c>
      <c r="C14592" t="str">
        <f>T("TETUAN              ")</f>
        <v xml:space="preserve">TETUAN              </v>
      </c>
      <c r="D14592" t="str">
        <f>T("BELLAS VISTAS       ")</f>
        <v xml:space="preserve">BELLAS VISTAS       </v>
      </c>
      <c r="E14592" t="str">
        <f>T("TR ")</f>
        <v xml:space="preserve">TR </v>
      </c>
      <c r="F14592" t="str">
        <f>T("TRACTORES      ")</f>
        <v xml:space="preserve">TRACTORES      </v>
      </c>
      <c r="G14592" t="str">
        <f>T("De 25,01 CABALLOS FISCALES en adelante            ")</f>
        <v xml:space="preserve">De 25,01 CABALLOS FISCALES en adelante            </v>
      </c>
      <c r="I14592">
        <v>2</v>
      </c>
    </row>
    <row r="14593" spans="1:9">
      <c r="A14593" t="str">
        <f>T("2018")</f>
        <v>2018</v>
      </c>
      <c r="B14593" t="str">
        <f>T("JURIDICO                                          ")</f>
        <v xml:space="preserve">JURIDICO                                          </v>
      </c>
      <c r="C14593" t="str">
        <f>T("TETUAN              ")</f>
        <v xml:space="preserve">TETUAN              </v>
      </c>
      <c r="D14593" t="str">
        <f>T("CUATRO CAMINOS      ")</f>
        <v xml:space="preserve">CUATRO CAMINOS      </v>
      </c>
      <c r="E14593" t="str">
        <f>T("TR ")</f>
        <v xml:space="preserve">TR </v>
      </c>
      <c r="F14593" t="str">
        <f>T("TRACTORES      ")</f>
        <v xml:space="preserve">TRACTORES      </v>
      </c>
      <c r="G14593" t="str">
        <f>T("De menos de 16 CABALLOS FISCALES                  ")</f>
        <v xml:space="preserve">De menos de 16 CABALLOS FISCALES                  </v>
      </c>
      <c r="I14593">
        <v>14</v>
      </c>
    </row>
    <row r="14594" spans="1:9">
      <c r="A14594" t="str">
        <f>T("2018")</f>
        <v>2018</v>
      </c>
      <c r="B14594" t="str">
        <f>T("JURIDICO                                          ")</f>
        <v xml:space="preserve">JURIDICO                                          </v>
      </c>
      <c r="C14594" t="str">
        <f>T("TETUAN              ")</f>
        <v xml:space="preserve">TETUAN              </v>
      </c>
      <c r="D14594" t="str">
        <f>T("CUATRO CAMINOS      ")</f>
        <v xml:space="preserve">CUATRO CAMINOS      </v>
      </c>
      <c r="E14594" t="str">
        <f>T("TR ")</f>
        <v xml:space="preserve">TR </v>
      </c>
      <c r="F14594" t="str">
        <f>T("TRACTORES      ")</f>
        <v xml:space="preserve">TRACTORES      </v>
      </c>
      <c r="G14594" t="str">
        <f>T("De 16 a 25 CABALLOS FISCALES                      ")</f>
        <v xml:space="preserve">De 16 a 25 CABALLOS FISCALES                      </v>
      </c>
      <c r="I14594">
        <v>2</v>
      </c>
    </row>
    <row r="14595" spans="1:9">
      <c r="A14595" t="str">
        <f>T("2018")</f>
        <v>2018</v>
      </c>
      <c r="B14595" t="str">
        <f>T("JURIDICO                                          ")</f>
        <v xml:space="preserve">JURIDICO                                          </v>
      </c>
      <c r="C14595" t="str">
        <f>T("TETUAN              ")</f>
        <v xml:space="preserve">TETUAN              </v>
      </c>
      <c r="D14595" t="str">
        <f>T("CUATRO CAMINOS      ")</f>
        <v xml:space="preserve">CUATRO CAMINOS      </v>
      </c>
      <c r="E14595" t="str">
        <f>T("TR ")</f>
        <v xml:space="preserve">TR </v>
      </c>
      <c r="F14595" t="str">
        <f>T("TRACTORES      ")</f>
        <v xml:space="preserve">TRACTORES      </v>
      </c>
      <c r="G14595" t="str">
        <f>T("De 25,01 CABALLOS FISCALES en adelante            ")</f>
        <v xml:space="preserve">De 25,01 CABALLOS FISCALES en adelante            </v>
      </c>
      <c r="I14595">
        <v>1</v>
      </c>
    </row>
    <row r="14596" spans="1:9">
      <c r="A14596" t="str">
        <f>T("2018")</f>
        <v>2018</v>
      </c>
      <c r="B14596" t="str">
        <f>T("JURIDICO                                          ")</f>
        <v xml:space="preserve">JURIDICO                                          </v>
      </c>
      <c r="C14596" t="str">
        <f>T("TETUAN              ")</f>
        <v xml:space="preserve">TETUAN              </v>
      </c>
      <c r="D14596" t="str">
        <f>T("CASTILLEJOS         ")</f>
        <v xml:space="preserve">CASTILLEJOS         </v>
      </c>
      <c r="E14596" t="str">
        <f>T("TR ")</f>
        <v xml:space="preserve">TR </v>
      </c>
      <c r="F14596" t="str">
        <f>T("TRACTORES      ")</f>
        <v xml:space="preserve">TRACTORES      </v>
      </c>
      <c r="G14596" t="str">
        <f>T("De 16 a 25 CABALLOS FISCALES                      ")</f>
        <v xml:space="preserve">De 16 a 25 CABALLOS FISCALES                      </v>
      </c>
      <c r="I14596">
        <v>1</v>
      </c>
    </row>
    <row r="14597" spans="1:9">
      <c r="A14597" t="str">
        <f>T("2018")</f>
        <v>2018</v>
      </c>
      <c r="B14597" t="str">
        <f>T("JURIDICO                                          ")</f>
        <v xml:space="preserve">JURIDICO                                          </v>
      </c>
      <c r="C14597" t="str">
        <f>T("TETUAN              ")</f>
        <v xml:space="preserve">TETUAN              </v>
      </c>
      <c r="D14597" t="str">
        <f>T("CASTILLEJOS         ")</f>
        <v xml:space="preserve">CASTILLEJOS         </v>
      </c>
      <c r="E14597" t="str">
        <f>T("TR ")</f>
        <v xml:space="preserve">TR </v>
      </c>
      <c r="F14597" t="str">
        <f>T("TRACTORES      ")</f>
        <v xml:space="preserve">TRACTORES      </v>
      </c>
      <c r="G14597" t="str">
        <f>T("De 25,01 CABALLOS FISCALES en adelante            ")</f>
        <v xml:space="preserve">De 25,01 CABALLOS FISCALES en adelante            </v>
      </c>
      <c r="I14597">
        <v>2</v>
      </c>
    </row>
    <row r="14598" spans="1:9">
      <c r="A14598" t="str">
        <f>T("2018")</f>
        <v>2018</v>
      </c>
      <c r="B14598" t="str">
        <f>T("JURIDICO                                          ")</f>
        <v xml:space="preserve">JURIDICO                                          </v>
      </c>
      <c r="C14598" t="str">
        <f>T("TETUAN              ")</f>
        <v xml:space="preserve">TETUAN              </v>
      </c>
      <c r="D14598" t="str">
        <f>T("ALMENARA            ")</f>
        <v xml:space="preserve">ALMENARA            </v>
      </c>
      <c r="E14598" t="str">
        <f>T("TR ")</f>
        <v xml:space="preserve">TR </v>
      </c>
      <c r="F14598" t="str">
        <f>T("TRACTORES      ")</f>
        <v xml:space="preserve">TRACTORES      </v>
      </c>
      <c r="G14598" t="str">
        <f>T("De 16 a 25 CABALLOS FISCALES                      ")</f>
        <v xml:space="preserve">De 16 a 25 CABALLOS FISCALES                      </v>
      </c>
      <c r="I14598">
        <v>1</v>
      </c>
    </row>
    <row r="14599" spans="1:9">
      <c r="A14599" t="str">
        <f>T("2018")</f>
        <v>2018</v>
      </c>
      <c r="B14599" t="str">
        <f>T("JURIDICO                                          ")</f>
        <v xml:space="preserve">JURIDICO                                          </v>
      </c>
      <c r="C14599" t="str">
        <f>T("TETUAN              ")</f>
        <v xml:space="preserve">TETUAN              </v>
      </c>
      <c r="D14599" t="str">
        <f>T("ALMENARA            ")</f>
        <v xml:space="preserve">ALMENARA            </v>
      </c>
      <c r="E14599" t="str">
        <f>T("TR ")</f>
        <v xml:space="preserve">TR </v>
      </c>
      <c r="F14599" t="str">
        <f>T("TRACTORES      ")</f>
        <v xml:space="preserve">TRACTORES      </v>
      </c>
      <c r="G14599" t="str">
        <f>T("De 25,01 CABALLOS FISCALES en adelante            ")</f>
        <v xml:space="preserve">De 25,01 CABALLOS FISCALES en adelante            </v>
      </c>
      <c r="I14599">
        <v>2</v>
      </c>
    </row>
    <row r="14600" spans="1:9">
      <c r="A14600" t="str">
        <f>T("2018")</f>
        <v>2018</v>
      </c>
      <c r="B14600" t="str">
        <f>T("JURIDICO                                          ")</f>
        <v xml:space="preserve">JURIDICO                                          </v>
      </c>
      <c r="C14600" t="str">
        <f>T("TETUAN              ")</f>
        <v xml:space="preserve">TETUAN              </v>
      </c>
      <c r="D14600" t="str">
        <f>T("VALDEACEDERAS       ")</f>
        <v xml:space="preserve">VALDEACEDERAS       </v>
      </c>
      <c r="E14600" t="str">
        <f>T("TR ")</f>
        <v xml:space="preserve">TR </v>
      </c>
      <c r="F14600" t="str">
        <f>T("TRACTORES      ")</f>
        <v xml:space="preserve">TRACTORES      </v>
      </c>
      <c r="G14600" t="str">
        <f>T("De menos de 16 CABALLOS FISCALES                  ")</f>
        <v xml:space="preserve">De menos de 16 CABALLOS FISCALES                  </v>
      </c>
      <c r="I14600">
        <v>1</v>
      </c>
    </row>
    <row r="14601" spans="1:9">
      <c r="A14601" t="str">
        <f>T("2018")</f>
        <v>2018</v>
      </c>
      <c r="B14601" t="str">
        <f>T("FISICO                                            ")</f>
        <v xml:space="preserve">FISICO                                            </v>
      </c>
      <c r="C14601" t="str">
        <f>T("TETUAN              ")</f>
        <v xml:space="preserve">TETUAN              </v>
      </c>
      <c r="D14601" t="str">
        <f>T("CASTILLEJOS         ")</f>
        <v xml:space="preserve">CASTILLEJOS         </v>
      </c>
      <c r="E14601" t="str">
        <f>T("TR ")</f>
        <v xml:space="preserve">TR </v>
      </c>
      <c r="F14601" t="str">
        <f>T("TRACTORES      ")</f>
        <v xml:space="preserve">TRACTORES      </v>
      </c>
      <c r="G14601" t="str">
        <f>T("De menos de 16 CABALLOS FISCALES                  ")</f>
        <v xml:space="preserve">De menos de 16 CABALLOS FISCALES                  </v>
      </c>
      <c r="I14601">
        <v>2</v>
      </c>
    </row>
    <row r="14602" spans="1:9">
      <c r="A14602" t="str">
        <f>T("2018")</f>
        <v>2018</v>
      </c>
      <c r="B14602" t="str">
        <f>T("FISICO                                            ")</f>
        <v xml:space="preserve">FISICO                                            </v>
      </c>
      <c r="C14602" t="str">
        <f>T("TETUAN              ")</f>
        <v xml:space="preserve">TETUAN              </v>
      </c>
      <c r="D14602" t="str">
        <f>T("ALMENARA            ")</f>
        <v xml:space="preserve">ALMENARA            </v>
      </c>
      <c r="E14602" t="str">
        <f>T("TR ")</f>
        <v xml:space="preserve">TR </v>
      </c>
      <c r="F14602" t="str">
        <f>T("TRACTORES      ")</f>
        <v xml:space="preserve">TRACTORES      </v>
      </c>
      <c r="G14602" t="str">
        <f>T("De menos de 16 CABALLOS FISCALES                  ")</f>
        <v xml:space="preserve">De menos de 16 CABALLOS FISCALES                  </v>
      </c>
      <c r="I14602">
        <v>1</v>
      </c>
    </row>
    <row r="14603" spans="1:9">
      <c r="A14603" t="str">
        <f>T("2018")</f>
        <v>2018</v>
      </c>
      <c r="B14603" t="str">
        <f>T("JURIDICO                                          ")</f>
        <v xml:space="preserve">JURIDICO                                          </v>
      </c>
      <c r="C14603" t="str">
        <f>T("TETUAN              ")</f>
        <v xml:space="preserve">TETUAN              </v>
      </c>
      <c r="D14603" t="str">
        <f>T("ALMENARA            ")</f>
        <v xml:space="preserve">ALMENARA            </v>
      </c>
      <c r="E14603" t="str">
        <f>T("TR ")</f>
        <v xml:space="preserve">TR </v>
      </c>
      <c r="F14603" t="str">
        <f>T("TRACTORES      ")</f>
        <v xml:space="preserve">TRACTORES      </v>
      </c>
      <c r="G14603" t="str">
        <f>T("De menos de 16 CABALLOS FISCALES                  ")</f>
        <v xml:space="preserve">De menos de 16 CABALLOS FISCALES                  </v>
      </c>
      <c r="I14603">
        <v>1</v>
      </c>
    </row>
    <row r="14604" spans="1:9">
      <c r="A14604" t="str">
        <f>T("2018")</f>
        <v>2018</v>
      </c>
      <c r="B14604" t="str">
        <f>T("FISICO                                            ")</f>
        <v xml:space="preserve">FISICO                                            </v>
      </c>
      <c r="C14604" t="str">
        <f>T("TETUAN              ")</f>
        <v xml:space="preserve">TETUAN              </v>
      </c>
      <c r="D14604" t="str">
        <f>T("BERRUGUETE          ")</f>
        <v xml:space="preserve">BERRUGUETE          </v>
      </c>
      <c r="E14604" t="str">
        <f>T("TU ")</f>
        <v xml:space="preserve">TU </v>
      </c>
      <c r="F14604" t="str">
        <f>T("TURISMOS       ")</f>
        <v xml:space="preserve">TURISMOS       </v>
      </c>
      <c r="G14604" t="str">
        <f>T("De 8 a 11,99 CABALLOS FISCALES                    ")</f>
        <v xml:space="preserve">De 8 a 11,99 CABALLOS FISCALES                    </v>
      </c>
      <c r="H14604" t="str">
        <f>T("BIOMETANO                                         ")</f>
        <v xml:space="preserve">BIOMETANO                                         </v>
      </c>
      <c r="I14604">
        <v>1</v>
      </c>
    </row>
    <row r="14605" spans="1:9">
      <c r="A14605" t="str">
        <f>T("2018")</f>
        <v>2018</v>
      </c>
      <c r="B14605" t="str">
        <f>T("FISICO                                            ")</f>
        <v xml:space="preserve">FISICO                                            </v>
      </c>
      <c r="C14605" t="str">
        <f>T("TETUAN              ")</f>
        <v xml:space="preserve">TETUAN              </v>
      </c>
      <c r="D14605" t="str">
        <f>T("CUATRO CAMINOS      ")</f>
        <v xml:space="preserve">CUATRO CAMINOS      </v>
      </c>
      <c r="E14605" t="str">
        <f>T("TU ")</f>
        <v xml:space="preserve">TU </v>
      </c>
      <c r="F14605" t="str">
        <f>T("TURISMOS       ")</f>
        <v xml:space="preserve">TURISMOS       </v>
      </c>
      <c r="G14605" t="str">
        <f>T("De 12 a 15,99 CABALLOS FISCALES                   ")</f>
        <v xml:space="preserve">De 12 a 15,99 CABALLOS FISCALES                   </v>
      </c>
      <c r="H14605" t="s">
        <v>2</v>
      </c>
      <c r="I14605">
        <v>1</v>
      </c>
    </row>
    <row r="14606" spans="1:9">
      <c r="A14606" t="str">
        <f>T("2018")</f>
        <v>2018</v>
      </c>
      <c r="B14606" t="str">
        <f>T("Entidad sin personalidad jurídica (art. 35.4 LGT) ")</f>
        <v xml:space="preserve">Entidad sin personalidad jurídica (art. 35.4 LGT) </v>
      </c>
      <c r="C14606" t="str">
        <f>T("TETUAN              ")</f>
        <v xml:space="preserve">TETUAN              </v>
      </c>
      <c r="D14606" t="str">
        <f>T("BELLAS VISTAS       ")</f>
        <v xml:space="preserve">BELLAS VISTAS       </v>
      </c>
      <c r="E14606" t="str">
        <f>T("TU ")</f>
        <v xml:space="preserve">TU </v>
      </c>
      <c r="F14606" t="str">
        <f>T("TURISMOS       ")</f>
        <v xml:space="preserve">TURISMOS       </v>
      </c>
      <c r="G14606" t="str">
        <f>T("De 8 a 11,99 CABALLOS FISCALES                    ")</f>
        <v xml:space="preserve">De 8 a 11,99 CABALLOS FISCALES                    </v>
      </c>
      <c r="H14606" t="str">
        <f>T("DIESEL                                            ")</f>
        <v xml:space="preserve">DIESEL                                            </v>
      </c>
      <c r="I14606">
        <v>3</v>
      </c>
    </row>
    <row r="14607" spans="1:9">
      <c r="A14607" t="str">
        <f>T("2018")</f>
        <v>2018</v>
      </c>
      <c r="B14607" t="str">
        <f>T("Entidad sin personalidad jurídica (art. 35.4 LGT) ")</f>
        <v xml:space="preserve">Entidad sin personalidad jurídica (art. 35.4 LGT) </v>
      </c>
      <c r="C14607" t="str">
        <f>T("TETUAN              ")</f>
        <v xml:space="preserve">TETUAN              </v>
      </c>
      <c r="D14607" t="str">
        <f>T("BELLAS VISTAS       ")</f>
        <v xml:space="preserve">BELLAS VISTAS       </v>
      </c>
      <c r="E14607" t="str">
        <f>T("TU ")</f>
        <v xml:space="preserve">TU </v>
      </c>
      <c r="F14607" t="str">
        <f>T("TURISMOS       ")</f>
        <v xml:space="preserve">TURISMOS       </v>
      </c>
      <c r="G14607" t="str">
        <f>T("De 12 a 15,99 CABALLOS FISCALES                   ")</f>
        <v xml:space="preserve">De 12 a 15,99 CABALLOS FISCALES                   </v>
      </c>
      <c r="H14607" t="str">
        <f>T("DIESEL                                            ")</f>
        <v xml:space="preserve">DIESEL                                            </v>
      </c>
      <c r="I14607">
        <v>11</v>
      </c>
    </row>
    <row r="14608" spans="1:9">
      <c r="A14608" t="str">
        <f>T("2018")</f>
        <v>2018</v>
      </c>
      <c r="B14608" t="str">
        <f>T("Entidad sin personalidad jurídica (art. 35.4 LGT) ")</f>
        <v xml:space="preserve">Entidad sin personalidad jurídica (art. 35.4 LGT) </v>
      </c>
      <c r="C14608" t="str">
        <f>T("TETUAN              ")</f>
        <v xml:space="preserve">TETUAN              </v>
      </c>
      <c r="D14608" t="str">
        <f>T("BELLAS VISTAS       ")</f>
        <v xml:space="preserve">BELLAS VISTAS       </v>
      </c>
      <c r="E14608" t="str">
        <f>T("TU ")</f>
        <v xml:space="preserve">TU </v>
      </c>
      <c r="F14608" t="str">
        <f>T("TURISMOS       ")</f>
        <v xml:space="preserve">TURISMOS       </v>
      </c>
      <c r="G14608" t="str">
        <f>T("De 16 a 19,99 CABALLOS FISCALES                   ")</f>
        <v xml:space="preserve">De 16 a 19,99 CABALLOS FISCALES                   </v>
      </c>
      <c r="H14608" t="str">
        <f>T("DIESEL                                            ")</f>
        <v xml:space="preserve">DIESEL                                            </v>
      </c>
      <c r="I14608">
        <v>2</v>
      </c>
    </row>
    <row r="14609" spans="1:9">
      <c r="A14609" t="str">
        <f>T("2018")</f>
        <v>2018</v>
      </c>
      <c r="B14609" t="str">
        <f>T("Entidad sin personalidad jurídica (art. 35.4 LGT) ")</f>
        <v xml:space="preserve">Entidad sin personalidad jurídica (art. 35.4 LGT) </v>
      </c>
      <c r="C14609" t="str">
        <f>T("TETUAN              ")</f>
        <v xml:space="preserve">TETUAN              </v>
      </c>
      <c r="D14609" t="str">
        <f>T("CUATRO CAMINOS      ")</f>
        <v xml:space="preserve">CUATRO CAMINOS      </v>
      </c>
      <c r="E14609" t="str">
        <f>T("TU ")</f>
        <v xml:space="preserve">TU </v>
      </c>
      <c r="F14609" t="str">
        <f>T("TURISMOS       ")</f>
        <v xml:space="preserve">TURISMOS       </v>
      </c>
      <c r="G14609" t="str">
        <f>T("De 8 a 11,99 CABALLOS FISCALES                    ")</f>
        <v xml:space="preserve">De 8 a 11,99 CABALLOS FISCALES                    </v>
      </c>
      <c r="H14609" t="str">
        <f>T("DIESEL                                            ")</f>
        <v xml:space="preserve">DIESEL                                            </v>
      </c>
      <c r="I14609">
        <v>2</v>
      </c>
    </row>
    <row r="14610" spans="1:9">
      <c r="A14610" t="str">
        <f>T("2018")</f>
        <v>2018</v>
      </c>
      <c r="B14610" t="str">
        <f>T("Entidad sin personalidad jurídica (art. 35.4 LGT) ")</f>
        <v xml:space="preserve">Entidad sin personalidad jurídica (art. 35.4 LGT) </v>
      </c>
      <c r="C14610" t="str">
        <f>T("TETUAN              ")</f>
        <v xml:space="preserve">TETUAN              </v>
      </c>
      <c r="D14610" t="str">
        <f>T("CUATRO CAMINOS      ")</f>
        <v xml:space="preserve">CUATRO CAMINOS      </v>
      </c>
      <c r="E14610" t="str">
        <f>T("TU ")</f>
        <v xml:space="preserve">TU </v>
      </c>
      <c r="F14610" t="str">
        <f>T("TURISMOS       ")</f>
        <v xml:space="preserve">TURISMOS       </v>
      </c>
      <c r="G14610" t="str">
        <f>T("De 12 a 15,99 CABALLOS FISCALES                   ")</f>
        <v xml:space="preserve">De 12 a 15,99 CABALLOS FISCALES                   </v>
      </c>
      <c r="H14610" t="str">
        <f>T("DIESEL                                            ")</f>
        <v xml:space="preserve">DIESEL                                            </v>
      </c>
      <c r="I14610">
        <v>10</v>
      </c>
    </row>
    <row r="14611" spans="1:9">
      <c r="A14611" t="str">
        <f>T("2018")</f>
        <v>2018</v>
      </c>
      <c r="B14611" t="str">
        <f>T("Entidad sin personalidad jurídica (art. 35.4 LGT) ")</f>
        <v xml:space="preserve">Entidad sin personalidad jurídica (art. 35.4 LGT) </v>
      </c>
      <c r="C14611" t="str">
        <f>T("TETUAN              ")</f>
        <v xml:space="preserve">TETUAN              </v>
      </c>
      <c r="D14611" t="str">
        <f>T("CUATRO CAMINOS      ")</f>
        <v xml:space="preserve">CUATRO CAMINOS      </v>
      </c>
      <c r="E14611" t="str">
        <f>T("TU ")</f>
        <v xml:space="preserve">TU </v>
      </c>
      <c r="F14611" t="str">
        <f>T("TURISMOS       ")</f>
        <v xml:space="preserve">TURISMOS       </v>
      </c>
      <c r="G14611" t="str">
        <f>T("De 16 a 19,99 CABALLOS FISCALES                   ")</f>
        <v xml:space="preserve">De 16 a 19,99 CABALLOS FISCALES                   </v>
      </c>
      <c r="H14611" t="str">
        <f>T("DIESEL                                            ")</f>
        <v xml:space="preserve">DIESEL                                            </v>
      </c>
      <c r="I14611">
        <v>3</v>
      </c>
    </row>
    <row r="14612" spans="1:9">
      <c r="A14612" t="str">
        <f>T("2018")</f>
        <v>2018</v>
      </c>
      <c r="B14612" t="str">
        <f>T("Entidad sin personalidad jurídica (art. 35.4 LGT) ")</f>
        <v xml:space="preserve">Entidad sin personalidad jurídica (art. 35.4 LGT) </v>
      </c>
      <c r="C14612" t="str">
        <f>T("TETUAN              ")</f>
        <v xml:space="preserve">TETUAN              </v>
      </c>
      <c r="D14612" t="str">
        <f>T("CUATRO CAMINOS      ")</f>
        <v xml:space="preserve">CUATRO CAMINOS      </v>
      </c>
      <c r="E14612" t="str">
        <f>T("TU ")</f>
        <v xml:space="preserve">TU </v>
      </c>
      <c r="F14612" t="str">
        <f>T("TURISMOS       ")</f>
        <v xml:space="preserve">TURISMOS       </v>
      </c>
      <c r="G14612" t="str">
        <f>T("De 20 CABALLOS FISCALES en adelante               ")</f>
        <v xml:space="preserve">De 20 CABALLOS FISCALES en adelante               </v>
      </c>
      <c r="H14612" t="str">
        <f>T("DIESEL                                            ")</f>
        <v xml:space="preserve">DIESEL                                            </v>
      </c>
      <c r="I14612">
        <v>1</v>
      </c>
    </row>
    <row r="14613" spans="1:9">
      <c r="A14613" t="str">
        <f>T("2018")</f>
        <v>2018</v>
      </c>
      <c r="B14613" t="str">
        <f>T("Entidad sin personalidad jurídica (art. 35.4 LGT) ")</f>
        <v xml:space="preserve">Entidad sin personalidad jurídica (art. 35.4 LGT) </v>
      </c>
      <c r="C14613" t="str">
        <f>T("TETUAN              ")</f>
        <v xml:space="preserve">TETUAN              </v>
      </c>
      <c r="D14613" t="str">
        <f>T("CASTILLEJOS         ")</f>
        <v xml:space="preserve">CASTILLEJOS         </v>
      </c>
      <c r="E14613" t="str">
        <f>T("TU ")</f>
        <v xml:space="preserve">TU </v>
      </c>
      <c r="F14613" t="str">
        <f>T("TURISMOS       ")</f>
        <v xml:space="preserve">TURISMOS       </v>
      </c>
      <c r="G14613" t="str">
        <f>T("De 8 a 11,99 CABALLOS FISCALES                    ")</f>
        <v xml:space="preserve">De 8 a 11,99 CABALLOS FISCALES                    </v>
      </c>
      <c r="H14613" t="str">
        <f>T("DIESEL                                            ")</f>
        <v xml:space="preserve">DIESEL                                            </v>
      </c>
      <c r="I14613">
        <v>3</v>
      </c>
    </row>
    <row r="14614" spans="1:9">
      <c r="A14614" t="str">
        <f>T("2018")</f>
        <v>2018</v>
      </c>
      <c r="B14614" t="str">
        <f>T("Entidad sin personalidad jurídica (art. 35.4 LGT) ")</f>
        <v xml:space="preserve">Entidad sin personalidad jurídica (art. 35.4 LGT) </v>
      </c>
      <c r="C14614" t="str">
        <f>T("TETUAN              ")</f>
        <v xml:space="preserve">TETUAN              </v>
      </c>
      <c r="D14614" t="str">
        <f>T("CASTILLEJOS         ")</f>
        <v xml:space="preserve">CASTILLEJOS         </v>
      </c>
      <c r="E14614" t="str">
        <f>T("TU ")</f>
        <v xml:space="preserve">TU </v>
      </c>
      <c r="F14614" t="str">
        <f>T("TURISMOS       ")</f>
        <v xml:space="preserve">TURISMOS       </v>
      </c>
      <c r="G14614" t="str">
        <f>T("De 12 a 15,99 CABALLOS FISCALES                   ")</f>
        <v xml:space="preserve">De 12 a 15,99 CABALLOS FISCALES                   </v>
      </c>
      <c r="H14614" t="str">
        <f>T("DIESEL                                            ")</f>
        <v xml:space="preserve">DIESEL                                            </v>
      </c>
      <c r="I14614">
        <v>8</v>
      </c>
    </row>
    <row r="14615" spans="1:9">
      <c r="A14615" t="str">
        <f>T("2018")</f>
        <v>2018</v>
      </c>
      <c r="B14615" t="str">
        <f>T("Entidad sin personalidad jurídica (art. 35.4 LGT) ")</f>
        <v xml:space="preserve">Entidad sin personalidad jurídica (art. 35.4 LGT) </v>
      </c>
      <c r="C14615" t="str">
        <f>T("TETUAN              ")</f>
        <v xml:space="preserve">TETUAN              </v>
      </c>
      <c r="D14615" t="str">
        <f>T("CASTILLEJOS         ")</f>
        <v xml:space="preserve">CASTILLEJOS         </v>
      </c>
      <c r="E14615" t="str">
        <f>T("TU ")</f>
        <v xml:space="preserve">TU </v>
      </c>
      <c r="F14615" t="str">
        <f>T("TURISMOS       ")</f>
        <v xml:space="preserve">TURISMOS       </v>
      </c>
      <c r="G14615" t="str">
        <f>T("De 16 a 19,99 CABALLOS FISCALES                   ")</f>
        <v xml:space="preserve">De 16 a 19,99 CABALLOS FISCALES                   </v>
      </c>
      <c r="H14615" t="str">
        <f>T("DIESEL                                            ")</f>
        <v xml:space="preserve">DIESEL                                            </v>
      </c>
      <c r="I14615">
        <v>3</v>
      </c>
    </row>
    <row r="14616" spans="1:9">
      <c r="A14616" t="str">
        <f>T("2018")</f>
        <v>2018</v>
      </c>
      <c r="B14616" t="str">
        <f>T("Entidad sin personalidad jurídica (art. 35.4 LGT) ")</f>
        <v xml:space="preserve">Entidad sin personalidad jurídica (art. 35.4 LGT) </v>
      </c>
      <c r="C14616" t="str">
        <f>T("TETUAN              ")</f>
        <v xml:space="preserve">TETUAN              </v>
      </c>
      <c r="D14616" t="str">
        <f>T("ALMENARA            ")</f>
        <v xml:space="preserve">ALMENARA            </v>
      </c>
      <c r="E14616" t="str">
        <f>T("TU ")</f>
        <v xml:space="preserve">TU </v>
      </c>
      <c r="F14616" t="str">
        <f>T("TURISMOS       ")</f>
        <v xml:space="preserve">TURISMOS       </v>
      </c>
      <c r="G14616" t="str">
        <f>T("De 8 a 11,99 CABALLOS FISCALES                    ")</f>
        <v xml:space="preserve">De 8 a 11,99 CABALLOS FISCALES                    </v>
      </c>
      <c r="H14616" t="str">
        <f>T("DIESEL                                            ")</f>
        <v xml:space="preserve">DIESEL                                            </v>
      </c>
      <c r="I14616">
        <v>3</v>
      </c>
    </row>
    <row r="14617" spans="1:9">
      <c r="A14617" t="str">
        <f>T("2018")</f>
        <v>2018</v>
      </c>
      <c r="B14617" t="str">
        <f>T("Entidad sin personalidad jurídica (art. 35.4 LGT) ")</f>
        <v xml:space="preserve">Entidad sin personalidad jurídica (art. 35.4 LGT) </v>
      </c>
      <c r="C14617" t="str">
        <f>T("TETUAN              ")</f>
        <v xml:space="preserve">TETUAN              </v>
      </c>
      <c r="D14617" t="str">
        <f>T("ALMENARA            ")</f>
        <v xml:space="preserve">ALMENARA            </v>
      </c>
      <c r="E14617" t="str">
        <f>T("TU ")</f>
        <v xml:space="preserve">TU </v>
      </c>
      <c r="F14617" t="str">
        <f>T("TURISMOS       ")</f>
        <v xml:space="preserve">TURISMOS       </v>
      </c>
      <c r="G14617" t="str">
        <f>T("De 12 a 15,99 CABALLOS FISCALES                   ")</f>
        <v xml:space="preserve">De 12 a 15,99 CABALLOS FISCALES                   </v>
      </c>
      <c r="H14617" t="str">
        <f>T("DIESEL                                            ")</f>
        <v xml:space="preserve">DIESEL                                            </v>
      </c>
      <c r="I14617">
        <v>9</v>
      </c>
    </row>
    <row r="14618" spans="1:9">
      <c r="A14618" t="str">
        <f>T("2018")</f>
        <v>2018</v>
      </c>
      <c r="B14618" t="str">
        <f>T("Entidad sin personalidad jurídica (art. 35.4 LGT) ")</f>
        <v xml:space="preserve">Entidad sin personalidad jurídica (art. 35.4 LGT) </v>
      </c>
      <c r="C14618" t="str">
        <f>T("TETUAN              ")</f>
        <v xml:space="preserve">TETUAN              </v>
      </c>
      <c r="D14618" t="str">
        <f>T("VALDEACEDERAS       ")</f>
        <v xml:space="preserve">VALDEACEDERAS       </v>
      </c>
      <c r="E14618" t="str">
        <f>T("TU ")</f>
        <v xml:space="preserve">TU </v>
      </c>
      <c r="F14618" t="str">
        <f>T("TURISMOS       ")</f>
        <v xml:space="preserve">TURISMOS       </v>
      </c>
      <c r="G14618" t="str">
        <f>T("De 8 a 11,99 CABALLOS FISCALES                    ")</f>
        <v xml:space="preserve">De 8 a 11,99 CABALLOS FISCALES                    </v>
      </c>
      <c r="H14618" t="str">
        <f>T("DIESEL                                            ")</f>
        <v xml:space="preserve">DIESEL                                            </v>
      </c>
      <c r="I14618">
        <v>3</v>
      </c>
    </row>
    <row r="14619" spans="1:9">
      <c r="A14619" t="str">
        <f>T("2018")</f>
        <v>2018</v>
      </c>
      <c r="B14619" t="str">
        <f>T("Entidad sin personalidad jurídica (art. 35.4 LGT) ")</f>
        <v xml:space="preserve">Entidad sin personalidad jurídica (art. 35.4 LGT) </v>
      </c>
      <c r="C14619" t="str">
        <f>T("TETUAN              ")</f>
        <v xml:space="preserve">TETUAN              </v>
      </c>
      <c r="D14619" t="str">
        <f>T("VALDEACEDERAS       ")</f>
        <v xml:space="preserve">VALDEACEDERAS       </v>
      </c>
      <c r="E14619" t="str">
        <f>T("TU ")</f>
        <v xml:space="preserve">TU </v>
      </c>
      <c r="F14619" t="str">
        <f>T("TURISMOS       ")</f>
        <v xml:space="preserve">TURISMOS       </v>
      </c>
      <c r="G14619" t="str">
        <f>T("De 12 a 15,99 CABALLOS FISCALES                   ")</f>
        <v xml:space="preserve">De 12 a 15,99 CABALLOS FISCALES                   </v>
      </c>
      <c r="H14619" t="str">
        <f>T("DIESEL                                            ")</f>
        <v xml:space="preserve">DIESEL                                            </v>
      </c>
      <c r="I14619">
        <v>11</v>
      </c>
    </row>
    <row r="14620" spans="1:9">
      <c r="A14620" t="str">
        <f>T("2018")</f>
        <v>2018</v>
      </c>
      <c r="B14620" t="str">
        <f>T("Entidad sin personalidad jurídica (art. 35.4 LGT) ")</f>
        <v xml:space="preserve">Entidad sin personalidad jurídica (art. 35.4 LGT) </v>
      </c>
      <c r="C14620" t="str">
        <f>T("TETUAN              ")</f>
        <v xml:space="preserve">TETUAN              </v>
      </c>
      <c r="D14620" t="str">
        <f>T("VALDEACEDERAS       ")</f>
        <v xml:space="preserve">VALDEACEDERAS       </v>
      </c>
      <c r="E14620" t="str">
        <f>T("TU ")</f>
        <v xml:space="preserve">TU </v>
      </c>
      <c r="F14620" t="str">
        <f>T("TURISMOS       ")</f>
        <v xml:space="preserve">TURISMOS       </v>
      </c>
      <c r="G14620" t="str">
        <f>T("De 16 a 19,99 CABALLOS FISCALES                   ")</f>
        <v xml:space="preserve">De 16 a 19,99 CABALLOS FISCALES                   </v>
      </c>
      <c r="H14620" t="str">
        <f>T("DIESEL                                            ")</f>
        <v xml:space="preserve">DIESEL                                            </v>
      </c>
      <c r="I14620">
        <v>1</v>
      </c>
    </row>
    <row r="14621" spans="1:9">
      <c r="A14621" t="str">
        <f>T("2018")</f>
        <v>2018</v>
      </c>
      <c r="B14621" t="str">
        <f>T("Entidad sin personalidad jurídica (art. 35.4 LGT) ")</f>
        <v xml:space="preserve">Entidad sin personalidad jurídica (art. 35.4 LGT) </v>
      </c>
      <c r="C14621" t="str">
        <f>T("TETUAN              ")</f>
        <v xml:space="preserve">TETUAN              </v>
      </c>
      <c r="D14621" t="str">
        <f>T("VALDEACEDERAS       ")</f>
        <v xml:space="preserve">VALDEACEDERAS       </v>
      </c>
      <c r="E14621" t="str">
        <f>T("TU ")</f>
        <v xml:space="preserve">TU </v>
      </c>
      <c r="F14621" t="str">
        <f>T("TURISMOS       ")</f>
        <v xml:space="preserve">TURISMOS       </v>
      </c>
      <c r="G14621" t="str">
        <f>T("De 20 CABALLOS FISCALES en adelante               ")</f>
        <v xml:space="preserve">De 20 CABALLOS FISCALES en adelante               </v>
      </c>
      <c r="H14621" t="str">
        <f>T("DIESEL                                            ")</f>
        <v xml:space="preserve">DIESEL                                            </v>
      </c>
      <c r="I14621">
        <v>1</v>
      </c>
    </row>
    <row r="14622" spans="1:9">
      <c r="A14622" t="str">
        <f>T("2018")</f>
        <v>2018</v>
      </c>
      <c r="B14622" t="str">
        <f>T("Entidad sin personalidad jurídica (art. 35.4 LGT) ")</f>
        <v xml:space="preserve">Entidad sin personalidad jurídica (art. 35.4 LGT) </v>
      </c>
      <c r="C14622" t="str">
        <f>T("TETUAN              ")</f>
        <v xml:space="preserve">TETUAN              </v>
      </c>
      <c r="D14622" t="str">
        <f>T("BERRUGUETE          ")</f>
        <v xml:space="preserve">BERRUGUETE          </v>
      </c>
      <c r="E14622" t="str">
        <f>T("TU ")</f>
        <v xml:space="preserve">TU </v>
      </c>
      <c r="F14622" t="str">
        <f>T("TURISMOS       ")</f>
        <v xml:space="preserve">TURISMOS       </v>
      </c>
      <c r="G14622" t="str">
        <f>T("De 8 a 11,99 CABALLOS FISCALES                    ")</f>
        <v xml:space="preserve">De 8 a 11,99 CABALLOS FISCALES                    </v>
      </c>
      <c r="H14622" t="str">
        <f>T("DIESEL                                            ")</f>
        <v xml:space="preserve">DIESEL                                            </v>
      </c>
      <c r="I14622">
        <v>4</v>
      </c>
    </row>
    <row r="14623" spans="1:9">
      <c r="A14623" t="str">
        <f>T("2018")</f>
        <v>2018</v>
      </c>
      <c r="B14623" t="str">
        <f>T("Entidad sin personalidad jurídica (art. 35.4 LGT) ")</f>
        <v xml:space="preserve">Entidad sin personalidad jurídica (art. 35.4 LGT) </v>
      </c>
      <c r="C14623" t="str">
        <f>T("TETUAN              ")</f>
        <v xml:space="preserve">TETUAN              </v>
      </c>
      <c r="D14623" t="str">
        <f>T("BERRUGUETE          ")</f>
        <v xml:space="preserve">BERRUGUETE          </v>
      </c>
      <c r="E14623" t="str">
        <f>T("TU ")</f>
        <v xml:space="preserve">TU </v>
      </c>
      <c r="F14623" t="str">
        <f>T("TURISMOS       ")</f>
        <v xml:space="preserve">TURISMOS       </v>
      </c>
      <c r="G14623" t="str">
        <f>T("De 12 a 15,99 CABALLOS FISCALES                   ")</f>
        <v xml:space="preserve">De 12 a 15,99 CABALLOS FISCALES                   </v>
      </c>
      <c r="H14623" t="str">
        <f>T("DIESEL                                            ")</f>
        <v xml:space="preserve">DIESEL                                            </v>
      </c>
      <c r="I14623">
        <v>4</v>
      </c>
    </row>
    <row r="14624" spans="1:9">
      <c r="A14624" t="str">
        <f>T("2018")</f>
        <v>2018</v>
      </c>
      <c r="B14624" t="str">
        <f>T("Entidad sin personalidad jurídica (art. 35.4 LGT) ")</f>
        <v xml:space="preserve">Entidad sin personalidad jurídica (art. 35.4 LGT) </v>
      </c>
      <c r="C14624" t="str">
        <f>T("TETUAN              ")</f>
        <v xml:space="preserve">TETUAN              </v>
      </c>
      <c r="D14624" t="str">
        <f>T("BERRUGUETE          ")</f>
        <v xml:space="preserve">BERRUGUETE          </v>
      </c>
      <c r="E14624" t="str">
        <f>T("TU ")</f>
        <v xml:space="preserve">TU </v>
      </c>
      <c r="F14624" t="str">
        <f>T("TURISMOS       ")</f>
        <v xml:space="preserve">TURISMOS       </v>
      </c>
      <c r="G14624" t="str">
        <f>T("De 16 a 19,99 CABALLOS FISCALES                   ")</f>
        <v xml:space="preserve">De 16 a 19,99 CABALLOS FISCALES                   </v>
      </c>
      <c r="H14624" t="str">
        <f>T("DIESEL                                            ")</f>
        <v xml:space="preserve">DIESEL                                            </v>
      </c>
      <c r="I14624">
        <v>2</v>
      </c>
    </row>
    <row r="14625" spans="1:9">
      <c r="A14625" t="str">
        <f>T("2018")</f>
        <v>2018</v>
      </c>
      <c r="B14625" t="str">
        <f>T("FISICO                                            ")</f>
        <v xml:space="preserve">FISICO                                            </v>
      </c>
      <c r="C14625" t="str">
        <f>T("TETUAN              ")</f>
        <v xml:space="preserve">TETUAN              </v>
      </c>
      <c r="D14625" t="str">
        <f>T("SIN BARRIO          ")</f>
        <v xml:space="preserve">SIN BARRIO          </v>
      </c>
      <c r="E14625" t="str">
        <f>T("TU ")</f>
        <v xml:space="preserve">TU </v>
      </c>
      <c r="F14625" t="str">
        <f>T("TURISMOS       ")</f>
        <v xml:space="preserve">TURISMOS       </v>
      </c>
      <c r="G14625" t="str">
        <f>T("De 8 a 11,99 CABALLOS FISCALES                    ")</f>
        <v xml:space="preserve">De 8 a 11,99 CABALLOS FISCALES                    </v>
      </c>
      <c r="H14625" t="str">
        <f>T("DIESEL                                            ")</f>
        <v xml:space="preserve">DIESEL                                            </v>
      </c>
      <c r="I14625">
        <v>25</v>
      </c>
    </row>
    <row r="14626" spans="1:9">
      <c r="A14626" t="str">
        <f>T("2018")</f>
        <v>2018</v>
      </c>
      <c r="B14626" t="str">
        <f>T("FISICO                                            ")</f>
        <v xml:space="preserve">FISICO                                            </v>
      </c>
      <c r="C14626" t="str">
        <f>T("TETUAN              ")</f>
        <v xml:space="preserve">TETUAN              </v>
      </c>
      <c r="D14626" t="str">
        <f>T("SIN BARRIO          ")</f>
        <v xml:space="preserve">SIN BARRIO          </v>
      </c>
      <c r="E14626" t="str">
        <f>T("TU ")</f>
        <v xml:space="preserve">TU </v>
      </c>
      <c r="F14626" t="str">
        <f>T("TURISMOS       ")</f>
        <v xml:space="preserve">TURISMOS       </v>
      </c>
      <c r="G14626" t="str">
        <f>T("De 12 a 15,99 CABALLOS FISCALES                   ")</f>
        <v xml:space="preserve">De 12 a 15,99 CABALLOS FISCALES                   </v>
      </c>
      <c r="H14626" t="str">
        <f>T("DIESEL                                            ")</f>
        <v xml:space="preserve">DIESEL                                            </v>
      </c>
      <c r="I14626">
        <v>25</v>
      </c>
    </row>
    <row r="14627" spans="1:9">
      <c r="A14627" t="str">
        <f>T("2018")</f>
        <v>2018</v>
      </c>
      <c r="B14627" t="str">
        <f>T("FISICO                                            ")</f>
        <v xml:space="preserve">FISICO                                            </v>
      </c>
      <c r="C14627" t="str">
        <f>T("TETUAN              ")</f>
        <v xml:space="preserve">TETUAN              </v>
      </c>
      <c r="D14627" t="str">
        <f>T("SIN BARRIO          ")</f>
        <v xml:space="preserve">SIN BARRIO          </v>
      </c>
      <c r="E14627" t="str">
        <f>T("TU ")</f>
        <v xml:space="preserve">TU </v>
      </c>
      <c r="F14627" t="str">
        <f>T("TURISMOS       ")</f>
        <v xml:space="preserve">TURISMOS       </v>
      </c>
      <c r="G14627" t="str">
        <f>T("De 16 a 19,99 CABALLOS FISCALES                   ")</f>
        <v xml:space="preserve">De 16 a 19,99 CABALLOS FISCALES                   </v>
      </c>
      <c r="H14627" t="str">
        <f>T("DIESEL                                            ")</f>
        <v xml:space="preserve">DIESEL                                            </v>
      </c>
      <c r="I14627">
        <v>1</v>
      </c>
    </row>
    <row r="14628" spans="1:9">
      <c r="A14628" t="str">
        <f>T("2018")</f>
        <v>2018</v>
      </c>
      <c r="B14628" t="str">
        <f>T("FISICO                                            ")</f>
        <v xml:space="preserve">FISICO                                            </v>
      </c>
      <c r="C14628" t="str">
        <f>T("TETUAN              ")</f>
        <v xml:space="preserve">TETUAN              </v>
      </c>
      <c r="D14628" t="str">
        <f>T("SIN BARRIO          ")</f>
        <v xml:space="preserve">SIN BARRIO          </v>
      </c>
      <c r="E14628" t="str">
        <f>T("TU ")</f>
        <v xml:space="preserve">TU </v>
      </c>
      <c r="F14628" t="str">
        <f>T("TURISMOS       ")</f>
        <v xml:space="preserve">TURISMOS       </v>
      </c>
      <c r="G14628" t="str">
        <f>T("De 20 CABALLOS FISCALES en adelante               ")</f>
        <v xml:space="preserve">De 20 CABALLOS FISCALES en adelante               </v>
      </c>
      <c r="H14628" t="str">
        <f>T("DIESEL                                            ")</f>
        <v xml:space="preserve">DIESEL                                            </v>
      </c>
      <c r="I14628">
        <v>1</v>
      </c>
    </row>
    <row r="14629" spans="1:9">
      <c r="A14629" t="str">
        <f>T("2018")</f>
        <v>2018</v>
      </c>
      <c r="B14629" t="str">
        <f>T("FISICO                                            ")</f>
        <v xml:space="preserve">FISICO                                            </v>
      </c>
      <c r="C14629" t="str">
        <f>T("TETUAN              ")</f>
        <v xml:space="preserve">TETUAN              </v>
      </c>
      <c r="D14629" t="str">
        <f>T("BELLAS VISTAS       ")</f>
        <v xml:space="preserve">BELLAS VISTAS       </v>
      </c>
      <c r="E14629" t="str">
        <f>T("TU ")</f>
        <v xml:space="preserve">TU </v>
      </c>
      <c r="F14629" t="str">
        <f>T("TURISMOS       ")</f>
        <v xml:space="preserve">TURISMOS       </v>
      </c>
      <c r="G14629" t="str">
        <f>T("De 8 a 11,99 CABALLOS FISCALES                    ")</f>
        <v xml:space="preserve">De 8 a 11,99 CABALLOS FISCALES                    </v>
      </c>
      <c r="H14629" t="str">
        <f>T("DIESEL                                            ")</f>
        <v xml:space="preserve">DIESEL                                            </v>
      </c>
      <c r="I14629" s="1">
        <v>1380</v>
      </c>
    </row>
    <row r="14630" spans="1:9">
      <c r="A14630" t="str">
        <f>T("2018")</f>
        <v>2018</v>
      </c>
      <c r="B14630" t="str">
        <f>T("FISICO                                            ")</f>
        <v xml:space="preserve">FISICO                                            </v>
      </c>
      <c r="C14630" t="str">
        <f>T("TETUAN              ")</f>
        <v xml:space="preserve">TETUAN              </v>
      </c>
      <c r="D14630" t="str">
        <f>T("BELLAS VISTAS       ")</f>
        <v xml:space="preserve">BELLAS VISTAS       </v>
      </c>
      <c r="E14630" t="str">
        <f>T("TU ")</f>
        <v xml:space="preserve">TU </v>
      </c>
      <c r="F14630" t="str">
        <f>T("TURISMOS       ")</f>
        <v xml:space="preserve">TURISMOS       </v>
      </c>
      <c r="G14630" t="str">
        <f>T("De 12 a 15,99 CABALLOS FISCALES                   ")</f>
        <v xml:space="preserve">De 12 a 15,99 CABALLOS FISCALES                   </v>
      </c>
      <c r="H14630" t="str">
        <f>T("DIESEL                                            ")</f>
        <v xml:space="preserve">DIESEL                                            </v>
      </c>
      <c r="I14630" s="1">
        <v>2437</v>
      </c>
    </row>
    <row r="14631" spans="1:9">
      <c r="A14631" t="str">
        <f>T("2018")</f>
        <v>2018</v>
      </c>
      <c r="B14631" t="str">
        <f>T("FISICO                                            ")</f>
        <v xml:space="preserve">FISICO                                            </v>
      </c>
      <c r="C14631" t="str">
        <f>T("TETUAN              ")</f>
        <v xml:space="preserve">TETUAN              </v>
      </c>
      <c r="D14631" t="str">
        <f>T("BELLAS VISTAS       ")</f>
        <v xml:space="preserve">BELLAS VISTAS       </v>
      </c>
      <c r="E14631" t="str">
        <f>T("TU ")</f>
        <v xml:space="preserve">TU </v>
      </c>
      <c r="F14631" t="str">
        <f>T("TURISMOS       ")</f>
        <v xml:space="preserve">TURISMOS       </v>
      </c>
      <c r="G14631" t="str">
        <f>T("De 16 a 19,99 CABALLOS FISCALES                   ")</f>
        <v xml:space="preserve">De 16 a 19,99 CABALLOS FISCALES                   </v>
      </c>
      <c r="H14631" t="str">
        <f>T("DIESEL                                            ")</f>
        <v xml:space="preserve">DIESEL                                            </v>
      </c>
      <c r="I14631">
        <v>207</v>
      </c>
    </row>
    <row r="14632" spans="1:9">
      <c r="A14632" t="str">
        <f>T("2018")</f>
        <v>2018</v>
      </c>
      <c r="B14632" t="str">
        <f>T("FISICO                                            ")</f>
        <v xml:space="preserve">FISICO                                            </v>
      </c>
      <c r="C14632" t="str">
        <f>T("TETUAN              ")</f>
        <v xml:space="preserve">TETUAN              </v>
      </c>
      <c r="D14632" t="str">
        <f>T("BELLAS VISTAS       ")</f>
        <v xml:space="preserve">BELLAS VISTAS       </v>
      </c>
      <c r="E14632" t="str">
        <f>T("TU ")</f>
        <v xml:space="preserve">TU </v>
      </c>
      <c r="F14632" t="str">
        <f>T("TURISMOS       ")</f>
        <v xml:space="preserve">TURISMOS       </v>
      </c>
      <c r="G14632" t="str">
        <f>T("De 20 CABALLOS FISCALES en adelante               ")</f>
        <v xml:space="preserve">De 20 CABALLOS FISCALES en adelante               </v>
      </c>
      <c r="H14632" t="str">
        <f>T("DIESEL                                            ")</f>
        <v xml:space="preserve">DIESEL                                            </v>
      </c>
      <c r="I14632">
        <v>13</v>
      </c>
    </row>
    <row r="14633" spans="1:9">
      <c r="A14633" t="str">
        <f>T("2018")</f>
        <v>2018</v>
      </c>
      <c r="B14633" t="str">
        <f>T("FISICO                                            ")</f>
        <v xml:space="preserve">FISICO                                            </v>
      </c>
      <c r="C14633" t="str">
        <f>T("TETUAN              ")</f>
        <v xml:space="preserve">TETUAN              </v>
      </c>
      <c r="D14633" t="str">
        <f>T("CUATRO CAMINOS      ")</f>
        <v xml:space="preserve">CUATRO CAMINOS      </v>
      </c>
      <c r="E14633" t="str">
        <f>T("TU ")</f>
        <v xml:space="preserve">TU </v>
      </c>
      <c r="F14633" t="str">
        <f>T("TURISMOS       ")</f>
        <v xml:space="preserve">TURISMOS       </v>
      </c>
      <c r="G14633" t="str">
        <f>T("De menos de 8 CABALLOS FISCALES                   ")</f>
        <v xml:space="preserve">De menos de 8 CABALLOS FISCALES                   </v>
      </c>
      <c r="H14633" t="str">
        <f>T("DIESEL                                            ")</f>
        <v xml:space="preserve">DIESEL                                            </v>
      </c>
      <c r="I14633">
        <v>5</v>
      </c>
    </row>
    <row r="14634" spans="1:9">
      <c r="A14634" t="str">
        <f>T("2018")</f>
        <v>2018</v>
      </c>
      <c r="B14634" t="str">
        <f>T("FISICO                                            ")</f>
        <v xml:space="preserve">FISICO                                            </v>
      </c>
      <c r="C14634" t="str">
        <f>T("TETUAN              ")</f>
        <v xml:space="preserve">TETUAN              </v>
      </c>
      <c r="D14634" t="str">
        <f>T("CUATRO CAMINOS      ")</f>
        <v xml:space="preserve">CUATRO CAMINOS      </v>
      </c>
      <c r="E14634" t="str">
        <f>T("TU ")</f>
        <v xml:space="preserve">TU </v>
      </c>
      <c r="F14634" t="str">
        <f>T("TURISMOS       ")</f>
        <v xml:space="preserve">TURISMOS       </v>
      </c>
      <c r="G14634" t="str">
        <f>T("De 8 a 11,99 CABALLOS FISCALES                    ")</f>
        <v xml:space="preserve">De 8 a 11,99 CABALLOS FISCALES                    </v>
      </c>
      <c r="H14634" t="str">
        <f>T("DIESEL                                            ")</f>
        <v xml:space="preserve">DIESEL                                            </v>
      </c>
      <c r="I14634" s="1">
        <v>1798</v>
      </c>
    </row>
    <row r="14635" spans="1:9">
      <c r="A14635" t="str">
        <f>T("2018")</f>
        <v>2018</v>
      </c>
      <c r="B14635" t="str">
        <f>T("FISICO                                            ")</f>
        <v xml:space="preserve">FISICO                                            </v>
      </c>
      <c r="C14635" t="str">
        <f>T("TETUAN              ")</f>
        <v xml:space="preserve">TETUAN              </v>
      </c>
      <c r="D14635" t="str">
        <f>T("CUATRO CAMINOS      ")</f>
        <v xml:space="preserve">CUATRO CAMINOS      </v>
      </c>
      <c r="E14635" t="str">
        <f>T("TU ")</f>
        <v xml:space="preserve">TU </v>
      </c>
      <c r="F14635" t="str">
        <f>T("TURISMOS       ")</f>
        <v xml:space="preserve">TURISMOS       </v>
      </c>
      <c r="G14635" t="str">
        <f>T("De 12 a 15,99 CABALLOS FISCALES                   ")</f>
        <v xml:space="preserve">De 12 a 15,99 CABALLOS FISCALES                   </v>
      </c>
      <c r="H14635" t="str">
        <f>T("DIESEL                                            ")</f>
        <v xml:space="preserve">DIESEL                                            </v>
      </c>
      <c r="I14635" s="1">
        <v>3727</v>
      </c>
    </row>
    <row r="14636" spans="1:9">
      <c r="A14636" t="str">
        <f>T("2018")</f>
        <v>2018</v>
      </c>
      <c r="B14636" t="str">
        <f>T("FISICO                                            ")</f>
        <v xml:space="preserve">FISICO                                            </v>
      </c>
      <c r="C14636" t="str">
        <f>T("TETUAN              ")</f>
        <v xml:space="preserve">TETUAN              </v>
      </c>
      <c r="D14636" t="str">
        <f>T("CUATRO CAMINOS      ")</f>
        <v xml:space="preserve">CUATRO CAMINOS      </v>
      </c>
      <c r="E14636" t="str">
        <f>T("TU ")</f>
        <v xml:space="preserve">TU </v>
      </c>
      <c r="F14636" t="str">
        <f>T("TURISMOS       ")</f>
        <v xml:space="preserve">TURISMOS       </v>
      </c>
      <c r="G14636" t="str">
        <f>T("De 16 a 19,99 CABALLOS FISCALES                   ")</f>
        <v xml:space="preserve">De 16 a 19,99 CABALLOS FISCALES                   </v>
      </c>
      <c r="H14636" t="str">
        <f>T("DIESEL                                            ")</f>
        <v xml:space="preserve">DIESEL                                            </v>
      </c>
      <c r="I14636">
        <v>471</v>
      </c>
    </row>
    <row r="14637" spans="1:9">
      <c r="A14637" t="str">
        <f>T("2018")</f>
        <v>2018</v>
      </c>
      <c r="B14637" t="str">
        <f>T("FISICO                                            ")</f>
        <v xml:space="preserve">FISICO                                            </v>
      </c>
      <c r="C14637" t="str">
        <f>T("TETUAN              ")</f>
        <v xml:space="preserve">TETUAN              </v>
      </c>
      <c r="D14637" t="str">
        <f>T("CUATRO CAMINOS      ")</f>
        <v xml:space="preserve">CUATRO CAMINOS      </v>
      </c>
      <c r="E14637" t="str">
        <f>T("TU ")</f>
        <v xml:space="preserve">TU </v>
      </c>
      <c r="F14637" t="str">
        <f>T("TURISMOS       ")</f>
        <v xml:space="preserve">TURISMOS       </v>
      </c>
      <c r="G14637" t="str">
        <f>T("De 20 CABALLOS FISCALES en adelante               ")</f>
        <v xml:space="preserve">De 20 CABALLOS FISCALES en adelante               </v>
      </c>
      <c r="H14637" t="str">
        <f>T("DIESEL                                            ")</f>
        <v xml:space="preserve">DIESEL                                            </v>
      </c>
      <c r="I14637">
        <v>23</v>
      </c>
    </row>
    <row r="14638" spans="1:9">
      <c r="A14638" t="str">
        <f>T("2018")</f>
        <v>2018</v>
      </c>
      <c r="B14638" t="str">
        <f>T("FISICO                                            ")</f>
        <v xml:space="preserve">FISICO                                            </v>
      </c>
      <c r="C14638" t="str">
        <f>T("TETUAN              ")</f>
        <v xml:space="preserve">TETUAN              </v>
      </c>
      <c r="D14638" t="str">
        <f>T("CASTILLEJOS         ")</f>
        <v xml:space="preserve">CASTILLEJOS         </v>
      </c>
      <c r="E14638" t="str">
        <f>T("TU ")</f>
        <v xml:space="preserve">TU </v>
      </c>
      <c r="F14638" t="str">
        <f>T("TURISMOS       ")</f>
        <v xml:space="preserve">TURISMOS       </v>
      </c>
      <c r="G14638" t="str">
        <f>T("De menos de 8 CABALLOS FISCALES                   ")</f>
        <v xml:space="preserve">De menos de 8 CABALLOS FISCALES                   </v>
      </c>
      <c r="H14638" t="str">
        <f>T("DIESEL                                            ")</f>
        <v xml:space="preserve">DIESEL                                            </v>
      </c>
      <c r="I14638">
        <v>6</v>
      </c>
    </row>
    <row r="14639" spans="1:9">
      <c r="A14639" t="str">
        <f>T("2018")</f>
        <v>2018</v>
      </c>
      <c r="B14639" t="str">
        <f>T("FISICO                                            ")</f>
        <v xml:space="preserve">FISICO                                            </v>
      </c>
      <c r="C14639" t="str">
        <f>T("TETUAN              ")</f>
        <v xml:space="preserve">TETUAN              </v>
      </c>
      <c r="D14639" t="str">
        <f>T("CASTILLEJOS         ")</f>
        <v xml:space="preserve">CASTILLEJOS         </v>
      </c>
      <c r="E14639" t="str">
        <f>T("TU ")</f>
        <v xml:space="preserve">TU </v>
      </c>
      <c r="F14639" t="str">
        <f>T("TURISMOS       ")</f>
        <v xml:space="preserve">TURISMOS       </v>
      </c>
      <c r="G14639" t="str">
        <f>T("De 8 a 11,99 CABALLOS FISCALES                    ")</f>
        <v xml:space="preserve">De 8 a 11,99 CABALLOS FISCALES                    </v>
      </c>
      <c r="H14639" t="str">
        <f>T("DIESEL                                            ")</f>
        <v xml:space="preserve">DIESEL                                            </v>
      </c>
      <c r="I14639" s="1">
        <v>1138</v>
      </c>
    </row>
    <row r="14640" spans="1:9">
      <c r="A14640" t="str">
        <f>T("2018")</f>
        <v>2018</v>
      </c>
      <c r="B14640" t="str">
        <f>T("FISICO                                            ")</f>
        <v xml:space="preserve">FISICO                                            </v>
      </c>
      <c r="C14640" t="str">
        <f>T("TETUAN              ")</f>
        <v xml:space="preserve">TETUAN              </v>
      </c>
      <c r="D14640" t="str">
        <f>T("CASTILLEJOS         ")</f>
        <v xml:space="preserve">CASTILLEJOS         </v>
      </c>
      <c r="E14640" t="str">
        <f>T("TU ")</f>
        <v xml:space="preserve">TU </v>
      </c>
      <c r="F14640" t="str">
        <f>T("TURISMOS       ")</f>
        <v xml:space="preserve">TURISMOS       </v>
      </c>
      <c r="G14640" t="str">
        <f>T("De 12 a 15,99 CABALLOS FISCALES                   ")</f>
        <v xml:space="preserve">De 12 a 15,99 CABALLOS FISCALES                   </v>
      </c>
      <c r="H14640" t="str">
        <f>T("DIESEL                                            ")</f>
        <v xml:space="preserve">DIESEL                                            </v>
      </c>
      <c r="I14640" s="1">
        <v>2437</v>
      </c>
    </row>
    <row r="14641" spans="1:9">
      <c r="A14641" t="str">
        <f>T("2018")</f>
        <v>2018</v>
      </c>
      <c r="B14641" t="str">
        <f>T("FISICO                                            ")</f>
        <v xml:space="preserve">FISICO                                            </v>
      </c>
      <c r="C14641" t="str">
        <f>T("TETUAN              ")</f>
        <v xml:space="preserve">TETUAN              </v>
      </c>
      <c r="D14641" t="str">
        <f>T("CASTILLEJOS         ")</f>
        <v xml:space="preserve">CASTILLEJOS         </v>
      </c>
      <c r="E14641" t="str">
        <f>T("TU ")</f>
        <v xml:space="preserve">TU </v>
      </c>
      <c r="F14641" t="str">
        <f>T("TURISMOS       ")</f>
        <v xml:space="preserve">TURISMOS       </v>
      </c>
      <c r="G14641" t="str">
        <f>T("De 16 a 19,99 CABALLOS FISCALES                   ")</f>
        <v xml:space="preserve">De 16 a 19,99 CABALLOS FISCALES                   </v>
      </c>
      <c r="H14641" t="str">
        <f>T("DIESEL                                            ")</f>
        <v xml:space="preserve">DIESEL                                            </v>
      </c>
      <c r="I14641">
        <v>362</v>
      </c>
    </row>
    <row r="14642" spans="1:9">
      <c r="A14642" t="str">
        <f>T("2018")</f>
        <v>2018</v>
      </c>
      <c r="B14642" t="str">
        <f>T("FISICO                                            ")</f>
        <v xml:space="preserve">FISICO                                            </v>
      </c>
      <c r="C14642" t="str">
        <f>T("TETUAN              ")</f>
        <v xml:space="preserve">TETUAN              </v>
      </c>
      <c r="D14642" t="str">
        <f>T("CASTILLEJOS         ")</f>
        <v xml:space="preserve">CASTILLEJOS         </v>
      </c>
      <c r="E14642" t="str">
        <f>T("TU ")</f>
        <v xml:space="preserve">TU </v>
      </c>
      <c r="F14642" t="str">
        <f>T("TURISMOS       ")</f>
        <v xml:space="preserve">TURISMOS       </v>
      </c>
      <c r="G14642" t="str">
        <f>T("De 20 CABALLOS FISCALES en adelante               ")</f>
        <v xml:space="preserve">De 20 CABALLOS FISCALES en adelante               </v>
      </c>
      <c r="H14642" t="str">
        <f>T("DIESEL                                            ")</f>
        <v xml:space="preserve">DIESEL                                            </v>
      </c>
      <c r="I14642">
        <v>24</v>
      </c>
    </row>
    <row r="14643" spans="1:9">
      <c r="A14643" t="str">
        <f>T("2018")</f>
        <v>2018</v>
      </c>
      <c r="B14643" t="str">
        <f>T("FISICO                                            ")</f>
        <v xml:space="preserve">FISICO                                            </v>
      </c>
      <c r="C14643" t="str">
        <f>T("TETUAN              ")</f>
        <v xml:space="preserve">TETUAN              </v>
      </c>
      <c r="D14643" t="str">
        <f>T("ALMENARA            ")</f>
        <v xml:space="preserve">ALMENARA            </v>
      </c>
      <c r="E14643" t="str">
        <f>T("TU ")</f>
        <v xml:space="preserve">TU </v>
      </c>
      <c r="F14643" t="str">
        <f>T("TURISMOS       ")</f>
        <v xml:space="preserve">TURISMOS       </v>
      </c>
      <c r="G14643" t="str">
        <f>T("De menos de 8 CABALLOS FISCALES                   ")</f>
        <v xml:space="preserve">De menos de 8 CABALLOS FISCALES                   </v>
      </c>
      <c r="H14643" t="str">
        <f>T("DIESEL                                            ")</f>
        <v xml:space="preserve">DIESEL                                            </v>
      </c>
      <c r="I14643">
        <v>2</v>
      </c>
    </row>
    <row r="14644" spans="1:9">
      <c r="A14644" t="str">
        <f>T("2018")</f>
        <v>2018</v>
      </c>
      <c r="B14644" t="str">
        <f>T("FISICO                                            ")</f>
        <v xml:space="preserve">FISICO                                            </v>
      </c>
      <c r="C14644" t="str">
        <f>T("TETUAN              ")</f>
        <v xml:space="preserve">TETUAN              </v>
      </c>
      <c r="D14644" t="str">
        <f>T("ALMENARA            ")</f>
        <v xml:space="preserve">ALMENARA            </v>
      </c>
      <c r="E14644" t="str">
        <f>T("TU ")</f>
        <v xml:space="preserve">TU </v>
      </c>
      <c r="F14644" t="str">
        <f>T("TURISMOS       ")</f>
        <v xml:space="preserve">TURISMOS       </v>
      </c>
      <c r="G14644" t="str">
        <f>T("De 8 a 11,99 CABALLOS FISCALES                    ")</f>
        <v xml:space="preserve">De 8 a 11,99 CABALLOS FISCALES                    </v>
      </c>
      <c r="H14644" t="str">
        <f>T("DIESEL                                            ")</f>
        <v xml:space="preserve">DIESEL                                            </v>
      </c>
      <c r="I14644" s="1">
        <v>1324</v>
      </c>
    </row>
    <row r="14645" spans="1:9">
      <c r="A14645" t="str">
        <f>T("2018")</f>
        <v>2018</v>
      </c>
      <c r="B14645" t="str">
        <f>T("FISICO                                            ")</f>
        <v xml:space="preserve">FISICO                                            </v>
      </c>
      <c r="C14645" t="str">
        <f>T("TETUAN              ")</f>
        <v xml:space="preserve">TETUAN              </v>
      </c>
      <c r="D14645" t="str">
        <f>T("ALMENARA            ")</f>
        <v xml:space="preserve">ALMENARA            </v>
      </c>
      <c r="E14645" t="str">
        <f>T("TU ")</f>
        <v xml:space="preserve">TU </v>
      </c>
      <c r="F14645" t="str">
        <f>T("TURISMOS       ")</f>
        <v xml:space="preserve">TURISMOS       </v>
      </c>
      <c r="G14645" t="str">
        <f>T("De 12 a 15,99 CABALLOS FISCALES                   ")</f>
        <v xml:space="preserve">De 12 a 15,99 CABALLOS FISCALES                   </v>
      </c>
      <c r="H14645" t="str">
        <f>T("DIESEL                                            ")</f>
        <v xml:space="preserve">DIESEL                                            </v>
      </c>
      <c r="I14645" s="1">
        <v>2434</v>
      </c>
    </row>
    <row r="14646" spans="1:9">
      <c r="A14646" t="str">
        <f>T("2018")</f>
        <v>2018</v>
      </c>
      <c r="B14646" t="str">
        <f>T("FISICO                                            ")</f>
        <v xml:space="preserve">FISICO                                            </v>
      </c>
      <c r="C14646" t="str">
        <f>T("TETUAN              ")</f>
        <v xml:space="preserve">TETUAN              </v>
      </c>
      <c r="D14646" t="str">
        <f>T("ALMENARA            ")</f>
        <v xml:space="preserve">ALMENARA            </v>
      </c>
      <c r="E14646" t="str">
        <f>T("TU ")</f>
        <v xml:space="preserve">TU </v>
      </c>
      <c r="F14646" t="str">
        <f>T("TURISMOS       ")</f>
        <v xml:space="preserve">TURISMOS       </v>
      </c>
      <c r="G14646" t="str">
        <f>T("De 16 a 19,99 CABALLOS FISCALES                   ")</f>
        <v xml:space="preserve">De 16 a 19,99 CABALLOS FISCALES                   </v>
      </c>
      <c r="H14646" t="str">
        <f>T("DIESEL                                            ")</f>
        <v xml:space="preserve">DIESEL                                            </v>
      </c>
      <c r="I14646">
        <v>209</v>
      </c>
    </row>
    <row r="14647" spans="1:9">
      <c r="A14647" t="str">
        <f>T("2018")</f>
        <v>2018</v>
      </c>
      <c r="B14647" t="str">
        <f>T("FISICO                                            ")</f>
        <v xml:space="preserve">FISICO                                            </v>
      </c>
      <c r="C14647" t="str">
        <f>T("TETUAN              ")</f>
        <v xml:space="preserve">TETUAN              </v>
      </c>
      <c r="D14647" t="str">
        <f>T("ALMENARA            ")</f>
        <v xml:space="preserve">ALMENARA            </v>
      </c>
      <c r="E14647" t="str">
        <f>T("TU ")</f>
        <v xml:space="preserve">TU </v>
      </c>
      <c r="F14647" t="str">
        <f>T("TURISMOS       ")</f>
        <v xml:space="preserve">TURISMOS       </v>
      </c>
      <c r="G14647" t="str">
        <f>T("De 20 CABALLOS FISCALES en adelante               ")</f>
        <v xml:space="preserve">De 20 CABALLOS FISCALES en adelante               </v>
      </c>
      <c r="H14647" t="str">
        <f>T("DIESEL                                            ")</f>
        <v xml:space="preserve">DIESEL                                            </v>
      </c>
      <c r="I14647">
        <v>8</v>
      </c>
    </row>
    <row r="14648" spans="1:9">
      <c r="A14648" t="str">
        <f>T("2018")</f>
        <v>2018</v>
      </c>
      <c r="B14648" t="str">
        <f>T("FISICO                                            ")</f>
        <v xml:space="preserve">FISICO                                            </v>
      </c>
      <c r="C14648" t="str">
        <f>T("TETUAN              ")</f>
        <v xml:space="preserve">TETUAN              </v>
      </c>
      <c r="D14648" t="str">
        <f>T("VALDEACEDERAS       ")</f>
        <v xml:space="preserve">VALDEACEDERAS       </v>
      </c>
      <c r="E14648" t="str">
        <f>T("TU ")</f>
        <v xml:space="preserve">TU </v>
      </c>
      <c r="F14648" t="str">
        <f>T("TURISMOS       ")</f>
        <v xml:space="preserve">TURISMOS       </v>
      </c>
      <c r="G14648" t="str">
        <f>T("De menos de 8 CABALLOS FISCALES                   ")</f>
        <v xml:space="preserve">De menos de 8 CABALLOS FISCALES                   </v>
      </c>
      <c r="H14648" t="str">
        <f>T("DIESEL                                            ")</f>
        <v xml:space="preserve">DIESEL                                            </v>
      </c>
      <c r="I14648">
        <v>7</v>
      </c>
    </row>
    <row r="14649" spans="1:9">
      <c r="A14649" t="str">
        <f>T("2018")</f>
        <v>2018</v>
      </c>
      <c r="B14649" t="str">
        <f>T("FISICO                                            ")</f>
        <v xml:space="preserve">FISICO                                            </v>
      </c>
      <c r="C14649" t="str">
        <f>T("TETUAN              ")</f>
        <v xml:space="preserve">TETUAN              </v>
      </c>
      <c r="D14649" t="str">
        <f>T("VALDEACEDERAS       ")</f>
        <v xml:space="preserve">VALDEACEDERAS       </v>
      </c>
      <c r="E14649" t="str">
        <f>T("TU ")</f>
        <v xml:space="preserve">TU </v>
      </c>
      <c r="F14649" t="str">
        <f>T("TURISMOS       ")</f>
        <v xml:space="preserve">TURISMOS       </v>
      </c>
      <c r="G14649" t="str">
        <f>T("De 8 a 11,99 CABALLOS FISCALES                    ")</f>
        <v xml:space="preserve">De 8 a 11,99 CABALLOS FISCALES                    </v>
      </c>
      <c r="H14649" t="str">
        <f>T("DIESEL                                            ")</f>
        <v xml:space="preserve">DIESEL                                            </v>
      </c>
      <c r="I14649" s="1">
        <v>1504</v>
      </c>
    </row>
    <row r="14650" spans="1:9">
      <c r="A14650" t="str">
        <f>T("2018")</f>
        <v>2018</v>
      </c>
      <c r="B14650" t="str">
        <f>T("FISICO                                            ")</f>
        <v xml:space="preserve">FISICO                                            </v>
      </c>
      <c r="C14650" t="str">
        <f>T("TETUAN              ")</f>
        <v xml:space="preserve">TETUAN              </v>
      </c>
      <c r="D14650" t="str">
        <f>T("VALDEACEDERAS       ")</f>
        <v xml:space="preserve">VALDEACEDERAS       </v>
      </c>
      <c r="E14650" t="str">
        <f>T("TU ")</f>
        <v xml:space="preserve">TU </v>
      </c>
      <c r="F14650" t="str">
        <f>T("TURISMOS       ")</f>
        <v xml:space="preserve">TURISMOS       </v>
      </c>
      <c r="G14650" t="str">
        <f>T("De 12 a 15,99 CABALLOS FISCALES                   ")</f>
        <v xml:space="preserve">De 12 a 15,99 CABALLOS FISCALES                   </v>
      </c>
      <c r="H14650" t="str">
        <f>T("DIESEL                                            ")</f>
        <v xml:space="preserve">DIESEL                                            </v>
      </c>
      <c r="I14650" s="1">
        <v>2614</v>
      </c>
    </row>
    <row r="14651" spans="1:9">
      <c r="A14651" t="str">
        <f>T("2018")</f>
        <v>2018</v>
      </c>
      <c r="B14651" t="str">
        <f>T("FISICO                                            ")</f>
        <v xml:space="preserve">FISICO                                            </v>
      </c>
      <c r="C14651" t="str">
        <f>T("TETUAN              ")</f>
        <v xml:space="preserve">TETUAN              </v>
      </c>
      <c r="D14651" t="str">
        <f>T("VALDEACEDERAS       ")</f>
        <v xml:space="preserve">VALDEACEDERAS       </v>
      </c>
      <c r="E14651" t="str">
        <f>T("TU ")</f>
        <v xml:space="preserve">TU </v>
      </c>
      <c r="F14651" t="str">
        <f>T("TURISMOS       ")</f>
        <v xml:space="preserve">TURISMOS       </v>
      </c>
      <c r="G14651" t="str">
        <f>T("De 16 a 19,99 CABALLOS FISCALES                   ")</f>
        <v xml:space="preserve">De 16 a 19,99 CABALLOS FISCALES                   </v>
      </c>
      <c r="H14651" t="str">
        <f>T("DIESEL                                            ")</f>
        <v xml:space="preserve">DIESEL                                            </v>
      </c>
      <c r="I14651">
        <v>174</v>
      </c>
    </row>
    <row r="14652" spans="1:9">
      <c r="A14652" t="str">
        <f>T("2018")</f>
        <v>2018</v>
      </c>
      <c r="B14652" t="str">
        <f>T("FISICO                                            ")</f>
        <v xml:space="preserve">FISICO                                            </v>
      </c>
      <c r="C14652" t="str">
        <f>T("TETUAN              ")</f>
        <v xml:space="preserve">TETUAN              </v>
      </c>
      <c r="D14652" t="str">
        <f>T("VALDEACEDERAS       ")</f>
        <v xml:space="preserve">VALDEACEDERAS       </v>
      </c>
      <c r="E14652" t="str">
        <f>T("TU ")</f>
        <v xml:space="preserve">TU </v>
      </c>
      <c r="F14652" t="str">
        <f>T("TURISMOS       ")</f>
        <v xml:space="preserve">TURISMOS       </v>
      </c>
      <c r="G14652" t="str">
        <f>T("De 20 CABALLOS FISCALES en adelante               ")</f>
        <v xml:space="preserve">De 20 CABALLOS FISCALES en adelante               </v>
      </c>
      <c r="H14652" t="str">
        <f>T("DIESEL                                            ")</f>
        <v xml:space="preserve">DIESEL                                            </v>
      </c>
      <c r="I14652">
        <v>11</v>
      </c>
    </row>
    <row r="14653" spans="1:9">
      <c r="A14653" t="str">
        <f>T("2018")</f>
        <v>2018</v>
      </c>
      <c r="B14653" t="str">
        <f>T("FISICO                                            ")</f>
        <v xml:space="preserve">FISICO                                            </v>
      </c>
      <c r="C14653" t="str">
        <f>T("TETUAN              ")</f>
        <v xml:space="preserve">TETUAN              </v>
      </c>
      <c r="D14653" t="str">
        <f>T("BERRUGUETE          ")</f>
        <v xml:space="preserve">BERRUGUETE          </v>
      </c>
      <c r="E14653" t="str">
        <f>T("TU ")</f>
        <v xml:space="preserve">TU </v>
      </c>
      <c r="F14653" t="str">
        <f>T("TURISMOS       ")</f>
        <v xml:space="preserve">TURISMOS       </v>
      </c>
      <c r="G14653" t="str">
        <f>T("De menos de 8 CABALLOS FISCALES                   ")</f>
        <v xml:space="preserve">De menos de 8 CABALLOS FISCALES                   </v>
      </c>
      <c r="H14653" t="str">
        <f>T("DIESEL                                            ")</f>
        <v xml:space="preserve">DIESEL                                            </v>
      </c>
      <c r="I14653">
        <v>1</v>
      </c>
    </row>
    <row r="14654" spans="1:9">
      <c r="A14654" t="str">
        <f>T("2018")</f>
        <v>2018</v>
      </c>
      <c r="B14654" t="str">
        <f>T("FISICO                                            ")</f>
        <v xml:space="preserve">FISICO                                            </v>
      </c>
      <c r="C14654" t="str">
        <f>T("TETUAN              ")</f>
        <v xml:space="preserve">TETUAN              </v>
      </c>
      <c r="D14654" t="str">
        <f>T("BERRUGUETE          ")</f>
        <v xml:space="preserve">BERRUGUETE          </v>
      </c>
      <c r="E14654" t="str">
        <f>T("TU ")</f>
        <v xml:space="preserve">TU </v>
      </c>
      <c r="F14654" t="str">
        <f>T("TURISMOS       ")</f>
        <v xml:space="preserve">TURISMOS       </v>
      </c>
      <c r="G14654" t="str">
        <f>T("De 8 a 11,99 CABALLOS FISCALES                    ")</f>
        <v xml:space="preserve">De 8 a 11,99 CABALLOS FISCALES                    </v>
      </c>
      <c r="H14654" t="str">
        <f>T("DIESEL                                            ")</f>
        <v xml:space="preserve">DIESEL                                            </v>
      </c>
      <c r="I14654" s="1">
        <v>1340</v>
      </c>
    </row>
    <row r="14655" spans="1:9">
      <c r="A14655" t="str">
        <f>T("2018")</f>
        <v>2018</v>
      </c>
      <c r="B14655" t="str">
        <f>T("FISICO                                            ")</f>
        <v xml:space="preserve">FISICO                                            </v>
      </c>
      <c r="C14655" t="str">
        <f>T("TETUAN              ")</f>
        <v xml:space="preserve">TETUAN              </v>
      </c>
      <c r="D14655" t="str">
        <f>T("BERRUGUETE          ")</f>
        <v xml:space="preserve">BERRUGUETE          </v>
      </c>
      <c r="E14655" t="str">
        <f>T("TU ")</f>
        <v xml:space="preserve">TU </v>
      </c>
      <c r="F14655" t="str">
        <f>T("TURISMOS       ")</f>
        <v xml:space="preserve">TURISMOS       </v>
      </c>
      <c r="G14655" t="str">
        <f>T("De 12 a 15,99 CABALLOS FISCALES                   ")</f>
        <v xml:space="preserve">De 12 a 15,99 CABALLOS FISCALES                   </v>
      </c>
      <c r="H14655" t="str">
        <f>T("DIESEL                                            ")</f>
        <v xml:space="preserve">DIESEL                                            </v>
      </c>
      <c r="I14655" s="1">
        <v>2288</v>
      </c>
    </row>
    <row r="14656" spans="1:9">
      <c r="A14656" t="str">
        <f>T("2018")</f>
        <v>2018</v>
      </c>
      <c r="B14656" t="str">
        <f>T("FISICO                                            ")</f>
        <v xml:space="preserve">FISICO                                            </v>
      </c>
      <c r="C14656" t="str">
        <f>T("TETUAN              ")</f>
        <v xml:space="preserve">TETUAN              </v>
      </c>
      <c r="D14656" t="str">
        <f>T("BERRUGUETE          ")</f>
        <v xml:space="preserve">BERRUGUETE          </v>
      </c>
      <c r="E14656" t="str">
        <f>T("TU ")</f>
        <v xml:space="preserve">TU </v>
      </c>
      <c r="F14656" t="str">
        <f>T("TURISMOS       ")</f>
        <v xml:space="preserve">TURISMOS       </v>
      </c>
      <c r="G14656" t="str">
        <f>T("De 16 a 19,99 CABALLOS FISCALES                   ")</f>
        <v xml:space="preserve">De 16 a 19,99 CABALLOS FISCALES                   </v>
      </c>
      <c r="H14656" t="str">
        <f>T("DIESEL                                            ")</f>
        <v xml:space="preserve">DIESEL                                            </v>
      </c>
      <c r="I14656">
        <v>155</v>
      </c>
    </row>
    <row r="14657" spans="1:9">
      <c r="A14657" t="str">
        <f>T("2018")</f>
        <v>2018</v>
      </c>
      <c r="B14657" t="str">
        <f>T("FISICO                                            ")</f>
        <v xml:space="preserve">FISICO                                            </v>
      </c>
      <c r="C14657" t="str">
        <f>T("TETUAN              ")</f>
        <v xml:space="preserve">TETUAN              </v>
      </c>
      <c r="D14657" t="str">
        <f>T("BERRUGUETE          ")</f>
        <v xml:space="preserve">BERRUGUETE          </v>
      </c>
      <c r="E14657" t="str">
        <f>T("TU ")</f>
        <v xml:space="preserve">TU </v>
      </c>
      <c r="F14657" t="str">
        <f>T("TURISMOS       ")</f>
        <v xml:space="preserve">TURISMOS       </v>
      </c>
      <c r="G14657" t="str">
        <f>T("De 20 CABALLOS FISCALES en adelante               ")</f>
        <v xml:space="preserve">De 20 CABALLOS FISCALES en adelante               </v>
      </c>
      <c r="H14657" t="str">
        <f>T("DIESEL                                            ")</f>
        <v xml:space="preserve">DIESEL                                            </v>
      </c>
      <c r="I14657">
        <v>10</v>
      </c>
    </row>
    <row r="14658" spans="1:9">
      <c r="A14658" t="str">
        <f>T("2018")</f>
        <v>2018</v>
      </c>
      <c r="B14658" t="str">
        <f>T("JURIDICO                                          ")</f>
        <v xml:space="preserve">JURIDICO                                          </v>
      </c>
      <c r="C14658" t="str">
        <f>T("TETUAN              ")</f>
        <v xml:space="preserve">TETUAN              </v>
      </c>
      <c r="D14658" t="str">
        <f>T("SIN BARRIO          ")</f>
        <v xml:space="preserve">SIN BARRIO          </v>
      </c>
      <c r="E14658" t="str">
        <f>T("TU ")</f>
        <v xml:space="preserve">TU </v>
      </c>
      <c r="F14658" t="str">
        <f>T("TURISMOS       ")</f>
        <v xml:space="preserve">TURISMOS       </v>
      </c>
      <c r="G14658" t="str">
        <f>T("De 8 a 11,99 CABALLOS FISCALES                    ")</f>
        <v xml:space="preserve">De 8 a 11,99 CABALLOS FISCALES                    </v>
      </c>
      <c r="H14658" t="str">
        <f>T("DIESEL                                            ")</f>
        <v xml:space="preserve">DIESEL                                            </v>
      </c>
      <c r="I14658">
        <v>2</v>
      </c>
    </row>
    <row r="14659" spans="1:9">
      <c r="A14659" t="str">
        <f>T("2018")</f>
        <v>2018</v>
      </c>
      <c r="B14659" t="str">
        <f>T("JURIDICO                                          ")</f>
        <v xml:space="preserve">JURIDICO                                          </v>
      </c>
      <c r="C14659" t="str">
        <f>T("TETUAN              ")</f>
        <v xml:space="preserve">TETUAN              </v>
      </c>
      <c r="D14659" t="str">
        <f>T("SIN BARRIO          ")</f>
        <v xml:space="preserve">SIN BARRIO          </v>
      </c>
      <c r="E14659" t="str">
        <f>T("TU ")</f>
        <v xml:space="preserve">TU </v>
      </c>
      <c r="F14659" t="str">
        <f>T("TURISMOS       ")</f>
        <v xml:space="preserve">TURISMOS       </v>
      </c>
      <c r="G14659" t="str">
        <f>T("De 12 a 15,99 CABALLOS FISCALES                   ")</f>
        <v xml:space="preserve">De 12 a 15,99 CABALLOS FISCALES                   </v>
      </c>
      <c r="H14659" t="str">
        <f>T("DIESEL                                            ")</f>
        <v xml:space="preserve">DIESEL                                            </v>
      </c>
      <c r="I14659">
        <v>4</v>
      </c>
    </row>
    <row r="14660" spans="1:9">
      <c r="A14660" t="str">
        <f>T("2018")</f>
        <v>2018</v>
      </c>
      <c r="B14660" t="str">
        <f>T("JURIDICO                                          ")</f>
        <v xml:space="preserve">JURIDICO                                          </v>
      </c>
      <c r="C14660" t="str">
        <f>T("TETUAN              ")</f>
        <v xml:space="preserve">TETUAN              </v>
      </c>
      <c r="D14660" t="str">
        <f>T("BELLAS VISTAS       ")</f>
        <v xml:space="preserve">BELLAS VISTAS       </v>
      </c>
      <c r="E14660" t="str">
        <f>T("TU ")</f>
        <v xml:space="preserve">TU </v>
      </c>
      <c r="F14660" t="str">
        <f>T("TURISMOS       ")</f>
        <v xml:space="preserve">TURISMOS       </v>
      </c>
      <c r="G14660" t="str">
        <f>T("De menos de 8 CABALLOS FISCALES                   ")</f>
        <v xml:space="preserve">De menos de 8 CABALLOS FISCALES                   </v>
      </c>
      <c r="H14660" t="str">
        <f>T("DIESEL                                            ")</f>
        <v xml:space="preserve">DIESEL                                            </v>
      </c>
      <c r="I14660">
        <v>1</v>
      </c>
    </row>
    <row r="14661" spans="1:9">
      <c r="A14661" t="str">
        <f>T("2018")</f>
        <v>2018</v>
      </c>
      <c r="B14661" t="str">
        <f>T("JURIDICO                                          ")</f>
        <v xml:space="preserve">JURIDICO                                          </v>
      </c>
      <c r="C14661" t="str">
        <f>T("TETUAN              ")</f>
        <v xml:space="preserve">TETUAN              </v>
      </c>
      <c r="D14661" t="str">
        <f>T("BELLAS VISTAS       ")</f>
        <v xml:space="preserve">BELLAS VISTAS       </v>
      </c>
      <c r="E14661" t="str">
        <f>T("TU ")</f>
        <v xml:space="preserve">TU </v>
      </c>
      <c r="F14661" t="str">
        <f>T("TURISMOS       ")</f>
        <v xml:space="preserve">TURISMOS       </v>
      </c>
      <c r="G14661" t="str">
        <f>T("De 8 a 11,99 CABALLOS FISCALES                    ")</f>
        <v xml:space="preserve">De 8 a 11,99 CABALLOS FISCALES                    </v>
      </c>
      <c r="H14661" t="str">
        <f>T("DIESEL                                            ")</f>
        <v xml:space="preserve">DIESEL                                            </v>
      </c>
      <c r="I14661">
        <v>82</v>
      </c>
    </row>
    <row r="14662" spans="1:9">
      <c r="A14662" t="str">
        <f>T("2018")</f>
        <v>2018</v>
      </c>
      <c r="B14662" t="str">
        <f>T("JURIDICO                                          ")</f>
        <v xml:space="preserve">JURIDICO                                          </v>
      </c>
      <c r="C14662" t="str">
        <f>T("TETUAN              ")</f>
        <v xml:space="preserve">TETUAN              </v>
      </c>
      <c r="D14662" t="str">
        <f>T("BELLAS VISTAS       ")</f>
        <v xml:space="preserve">BELLAS VISTAS       </v>
      </c>
      <c r="E14662" t="str">
        <f>T("TU ")</f>
        <v xml:space="preserve">TU </v>
      </c>
      <c r="F14662" t="str">
        <f>T("TURISMOS       ")</f>
        <v xml:space="preserve">TURISMOS       </v>
      </c>
      <c r="G14662" t="str">
        <f>T("De 12 a 15,99 CABALLOS FISCALES                   ")</f>
        <v xml:space="preserve">De 12 a 15,99 CABALLOS FISCALES                   </v>
      </c>
      <c r="H14662" t="str">
        <f>T("DIESEL                                            ")</f>
        <v xml:space="preserve">DIESEL                                            </v>
      </c>
      <c r="I14662">
        <v>203</v>
      </c>
    </row>
    <row r="14663" spans="1:9">
      <c r="A14663" t="str">
        <f>T("2018")</f>
        <v>2018</v>
      </c>
      <c r="B14663" t="str">
        <f>T("JURIDICO                                          ")</f>
        <v xml:space="preserve">JURIDICO                                          </v>
      </c>
      <c r="C14663" t="str">
        <f>T("TETUAN              ")</f>
        <v xml:space="preserve">TETUAN              </v>
      </c>
      <c r="D14663" t="str">
        <f>T("BELLAS VISTAS       ")</f>
        <v xml:space="preserve">BELLAS VISTAS       </v>
      </c>
      <c r="E14663" t="str">
        <f>T("TU ")</f>
        <v xml:space="preserve">TU </v>
      </c>
      <c r="F14663" t="str">
        <f>T("TURISMOS       ")</f>
        <v xml:space="preserve">TURISMOS       </v>
      </c>
      <c r="G14663" t="str">
        <f>T("De 16 a 19,99 CABALLOS FISCALES                   ")</f>
        <v xml:space="preserve">De 16 a 19,99 CABALLOS FISCALES                   </v>
      </c>
      <c r="H14663" t="str">
        <f>T("DIESEL                                            ")</f>
        <v xml:space="preserve">DIESEL                                            </v>
      </c>
      <c r="I14663">
        <v>90</v>
      </c>
    </row>
    <row r="14664" spans="1:9">
      <c r="A14664" t="str">
        <f>T("2018")</f>
        <v>2018</v>
      </c>
      <c r="B14664" t="str">
        <f>T("JURIDICO                                          ")</f>
        <v xml:space="preserve">JURIDICO                                          </v>
      </c>
      <c r="C14664" t="str">
        <f>T("TETUAN              ")</f>
        <v xml:space="preserve">TETUAN              </v>
      </c>
      <c r="D14664" t="str">
        <f>T("BELLAS VISTAS       ")</f>
        <v xml:space="preserve">BELLAS VISTAS       </v>
      </c>
      <c r="E14664" t="str">
        <f>T("TU ")</f>
        <v xml:space="preserve">TU </v>
      </c>
      <c r="F14664" t="str">
        <f>T("TURISMOS       ")</f>
        <v xml:space="preserve">TURISMOS       </v>
      </c>
      <c r="G14664" t="str">
        <f>T("De 20 CABALLOS FISCALES en adelante               ")</f>
        <v xml:space="preserve">De 20 CABALLOS FISCALES en adelante               </v>
      </c>
      <c r="H14664" t="str">
        <f>T("DIESEL                                            ")</f>
        <v xml:space="preserve">DIESEL                                            </v>
      </c>
      <c r="I14664">
        <v>7</v>
      </c>
    </row>
    <row r="14665" spans="1:9">
      <c r="A14665" t="str">
        <f>T("2018")</f>
        <v>2018</v>
      </c>
      <c r="B14665" t="str">
        <f>T("JURIDICO                                          ")</f>
        <v xml:space="preserve">JURIDICO                                          </v>
      </c>
      <c r="C14665" t="str">
        <f>T("TETUAN              ")</f>
        <v xml:space="preserve">TETUAN              </v>
      </c>
      <c r="D14665" t="str">
        <f>T("CUATRO CAMINOS      ")</f>
        <v xml:space="preserve">CUATRO CAMINOS      </v>
      </c>
      <c r="E14665" t="str">
        <f>T("TU ")</f>
        <v xml:space="preserve">TU </v>
      </c>
      <c r="F14665" t="str">
        <f>T("TURISMOS       ")</f>
        <v xml:space="preserve">TURISMOS       </v>
      </c>
      <c r="G14665" t="str">
        <f>T("De menos de 8 CABALLOS FISCALES                   ")</f>
        <v xml:space="preserve">De menos de 8 CABALLOS FISCALES                   </v>
      </c>
      <c r="H14665" t="str">
        <f>T("DIESEL                                            ")</f>
        <v xml:space="preserve">DIESEL                                            </v>
      </c>
      <c r="I14665">
        <v>3</v>
      </c>
    </row>
    <row r="14666" spans="1:9">
      <c r="A14666" t="str">
        <f>T("2018")</f>
        <v>2018</v>
      </c>
      <c r="B14666" t="str">
        <f>T("JURIDICO                                          ")</f>
        <v xml:space="preserve">JURIDICO                                          </v>
      </c>
      <c r="C14666" t="str">
        <f>T("TETUAN              ")</f>
        <v xml:space="preserve">TETUAN              </v>
      </c>
      <c r="D14666" t="str">
        <f>T("CUATRO CAMINOS      ")</f>
        <v xml:space="preserve">CUATRO CAMINOS      </v>
      </c>
      <c r="E14666" t="str">
        <f>T("TU ")</f>
        <v xml:space="preserve">TU </v>
      </c>
      <c r="F14666" t="str">
        <f>T("TURISMOS       ")</f>
        <v xml:space="preserve">TURISMOS       </v>
      </c>
      <c r="G14666" t="str">
        <f>T("De 8 a 11,99 CABALLOS FISCALES                    ")</f>
        <v xml:space="preserve">De 8 a 11,99 CABALLOS FISCALES                    </v>
      </c>
      <c r="H14666" t="str">
        <f>T("DIESEL                                            ")</f>
        <v xml:space="preserve">DIESEL                                            </v>
      </c>
      <c r="I14666">
        <v>540</v>
      </c>
    </row>
    <row r="14667" spans="1:9">
      <c r="A14667" t="str">
        <f>T("2018")</f>
        <v>2018</v>
      </c>
      <c r="B14667" t="str">
        <f>T("JURIDICO                                          ")</f>
        <v xml:space="preserve">JURIDICO                                          </v>
      </c>
      <c r="C14667" t="str">
        <f>T("TETUAN              ")</f>
        <v xml:space="preserve">TETUAN              </v>
      </c>
      <c r="D14667" t="str">
        <f>T("CUATRO CAMINOS      ")</f>
        <v xml:space="preserve">CUATRO CAMINOS      </v>
      </c>
      <c r="E14667" t="str">
        <f>T("TU ")</f>
        <v xml:space="preserve">TU </v>
      </c>
      <c r="F14667" t="str">
        <f>T("TURISMOS       ")</f>
        <v xml:space="preserve">TURISMOS       </v>
      </c>
      <c r="G14667" t="str">
        <f>T("De 12 a 15,99 CABALLOS FISCALES                   ")</f>
        <v xml:space="preserve">De 12 a 15,99 CABALLOS FISCALES                   </v>
      </c>
      <c r="H14667" t="str">
        <f>T("DIESEL                                            ")</f>
        <v xml:space="preserve">DIESEL                                            </v>
      </c>
      <c r="I14667" s="1">
        <v>1162</v>
      </c>
    </row>
    <row r="14668" spans="1:9">
      <c r="A14668" t="str">
        <f>T("2018")</f>
        <v>2018</v>
      </c>
      <c r="B14668" t="str">
        <f>T("JURIDICO                                          ")</f>
        <v xml:space="preserve">JURIDICO                                          </v>
      </c>
      <c r="C14668" t="str">
        <f>T("TETUAN              ")</f>
        <v xml:space="preserve">TETUAN              </v>
      </c>
      <c r="D14668" t="str">
        <f>T("CUATRO CAMINOS      ")</f>
        <v xml:space="preserve">CUATRO CAMINOS      </v>
      </c>
      <c r="E14668" t="str">
        <f>T("TU ")</f>
        <v xml:space="preserve">TU </v>
      </c>
      <c r="F14668" t="str">
        <f>T("TURISMOS       ")</f>
        <v xml:space="preserve">TURISMOS       </v>
      </c>
      <c r="G14668" t="str">
        <f>T("De 16 a 19,99 CABALLOS FISCALES                   ")</f>
        <v xml:space="preserve">De 16 a 19,99 CABALLOS FISCALES                   </v>
      </c>
      <c r="H14668" t="str">
        <f>T("DIESEL                                            ")</f>
        <v xml:space="preserve">DIESEL                                            </v>
      </c>
      <c r="I14668">
        <v>433</v>
      </c>
    </row>
    <row r="14669" spans="1:9">
      <c r="A14669" t="str">
        <f>T("2018")</f>
        <v>2018</v>
      </c>
      <c r="B14669" t="str">
        <f>T("JURIDICO                                          ")</f>
        <v xml:space="preserve">JURIDICO                                          </v>
      </c>
      <c r="C14669" t="str">
        <f>T("TETUAN              ")</f>
        <v xml:space="preserve">TETUAN              </v>
      </c>
      <c r="D14669" t="str">
        <f>T("CUATRO CAMINOS      ")</f>
        <v xml:space="preserve">CUATRO CAMINOS      </v>
      </c>
      <c r="E14669" t="str">
        <f>T("TU ")</f>
        <v xml:space="preserve">TU </v>
      </c>
      <c r="F14669" t="str">
        <f>T("TURISMOS       ")</f>
        <v xml:space="preserve">TURISMOS       </v>
      </c>
      <c r="G14669" t="str">
        <f>T("De 20 CABALLOS FISCALES en adelante               ")</f>
        <v xml:space="preserve">De 20 CABALLOS FISCALES en adelante               </v>
      </c>
      <c r="H14669" t="str">
        <f>T("DIESEL                                            ")</f>
        <v xml:space="preserve">DIESEL                                            </v>
      </c>
      <c r="I14669">
        <v>28</v>
      </c>
    </row>
    <row r="14670" spans="1:9">
      <c r="A14670" t="str">
        <f>T("2018")</f>
        <v>2018</v>
      </c>
      <c r="B14670" t="str">
        <f>T("JURIDICO                                          ")</f>
        <v xml:space="preserve">JURIDICO                                          </v>
      </c>
      <c r="C14670" t="str">
        <f>T("TETUAN              ")</f>
        <v xml:space="preserve">TETUAN              </v>
      </c>
      <c r="D14670" t="str">
        <f>T("CASTILLEJOS         ")</f>
        <v xml:space="preserve">CASTILLEJOS         </v>
      </c>
      <c r="E14670" t="str">
        <f>T("TU ")</f>
        <v xml:space="preserve">TU </v>
      </c>
      <c r="F14670" t="str">
        <f>T("TURISMOS       ")</f>
        <v xml:space="preserve">TURISMOS       </v>
      </c>
      <c r="G14670" t="str">
        <f>T("De menos de 8 CABALLOS FISCALES                   ")</f>
        <v xml:space="preserve">De menos de 8 CABALLOS FISCALES                   </v>
      </c>
      <c r="H14670" t="str">
        <f>T("DIESEL                                            ")</f>
        <v xml:space="preserve">DIESEL                                            </v>
      </c>
      <c r="I14670">
        <v>1</v>
      </c>
    </row>
    <row r="14671" spans="1:9">
      <c r="A14671" t="str">
        <f>T("2018")</f>
        <v>2018</v>
      </c>
      <c r="B14671" t="str">
        <f>T("JURIDICO                                          ")</f>
        <v xml:space="preserve">JURIDICO                                          </v>
      </c>
      <c r="C14671" t="str">
        <f>T("TETUAN              ")</f>
        <v xml:space="preserve">TETUAN              </v>
      </c>
      <c r="D14671" t="str">
        <f>T("CASTILLEJOS         ")</f>
        <v xml:space="preserve">CASTILLEJOS         </v>
      </c>
      <c r="E14671" t="str">
        <f>T("TU ")</f>
        <v xml:space="preserve">TU </v>
      </c>
      <c r="F14671" t="str">
        <f>T("TURISMOS       ")</f>
        <v xml:space="preserve">TURISMOS       </v>
      </c>
      <c r="G14671" t="str">
        <f>T("De 8 a 11,99 CABALLOS FISCALES                    ")</f>
        <v xml:space="preserve">De 8 a 11,99 CABALLOS FISCALES                    </v>
      </c>
      <c r="H14671" t="str">
        <f>T("DIESEL                                            ")</f>
        <v xml:space="preserve">DIESEL                                            </v>
      </c>
      <c r="I14671">
        <v>228</v>
      </c>
    </row>
    <row r="14672" spans="1:9">
      <c r="A14672" t="str">
        <f>T("2018")</f>
        <v>2018</v>
      </c>
      <c r="B14672" t="str">
        <f>T("JURIDICO                                          ")</f>
        <v xml:space="preserve">JURIDICO                                          </v>
      </c>
      <c r="C14672" t="str">
        <f>T("TETUAN              ")</f>
        <v xml:space="preserve">TETUAN              </v>
      </c>
      <c r="D14672" t="str">
        <f>T("CASTILLEJOS         ")</f>
        <v xml:space="preserve">CASTILLEJOS         </v>
      </c>
      <c r="E14672" t="str">
        <f>T("TU ")</f>
        <v xml:space="preserve">TU </v>
      </c>
      <c r="F14672" t="str">
        <f>T("TURISMOS       ")</f>
        <v xml:space="preserve">TURISMOS       </v>
      </c>
      <c r="G14672" t="str">
        <f>T("De 12 a 15,99 CABALLOS FISCALES                   ")</f>
        <v xml:space="preserve">De 12 a 15,99 CABALLOS FISCALES                   </v>
      </c>
      <c r="H14672" t="str">
        <f>T("DIESEL                                            ")</f>
        <v xml:space="preserve">DIESEL                                            </v>
      </c>
      <c r="I14672">
        <v>784</v>
      </c>
    </row>
    <row r="14673" spans="1:9">
      <c r="A14673" t="str">
        <f>T("2018")</f>
        <v>2018</v>
      </c>
      <c r="B14673" t="str">
        <f>T("JURIDICO                                          ")</f>
        <v xml:space="preserve">JURIDICO                                          </v>
      </c>
      <c r="C14673" t="str">
        <f>T("TETUAN              ")</f>
        <v xml:space="preserve">TETUAN              </v>
      </c>
      <c r="D14673" t="str">
        <f>T("CASTILLEJOS         ")</f>
        <v xml:space="preserve">CASTILLEJOS         </v>
      </c>
      <c r="E14673" t="str">
        <f>T("TU ")</f>
        <v xml:space="preserve">TU </v>
      </c>
      <c r="F14673" t="str">
        <f>T("TURISMOS       ")</f>
        <v xml:space="preserve">TURISMOS       </v>
      </c>
      <c r="G14673" t="str">
        <f>T("De 16 a 19,99 CABALLOS FISCALES                   ")</f>
        <v xml:space="preserve">De 16 a 19,99 CABALLOS FISCALES                   </v>
      </c>
      <c r="H14673" t="str">
        <f>T("DIESEL                                            ")</f>
        <v xml:space="preserve">DIESEL                                            </v>
      </c>
      <c r="I14673">
        <v>336</v>
      </c>
    </row>
    <row r="14674" spans="1:9">
      <c r="A14674" t="str">
        <f>T("2018")</f>
        <v>2018</v>
      </c>
      <c r="B14674" t="str">
        <f>T("JURIDICO                                          ")</f>
        <v xml:space="preserve">JURIDICO                                          </v>
      </c>
      <c r="C14674" t="str">
        <f>T("TETUAN              ")</f>
        <v xml:space="preserve">TETUAN              </v>
      </c>
      <c r="D14674" t="str">
        <f>T("CASTILLEJOS         ")</f>
        <v xml:space="preserve">CASTILLEJOS         </v>
      </c>
      <c r="E14674" t="str">
        <f>T("TU ")</f>
        <v xml:space="preserve">TU </v>
      </c>
      <c r="F14674" t="str">
        <f>T("TURISMOS       ")</f>
        <v xml:space="preserve">TURISMOS       </v>
      </c>
      <c r="G14674" t="str">
        <f>T("De 20 CABALLOS FISCALES en adelante               ")</f>
        <v xml:space="preserve">De 20 CABALLOS FISCALES en adelante               </v>
      </c>
      <c r="H14674" t="str">
        <f>T("DIESEL                                            ")</f>
        <v xml:space="preserve">DIESEL                                            </v>
      </c>
      <c r="I14674">
        <v>32</v>
      </c>
    </row>
    <row r="14675" spans="1:9">
      <c r="A14675" t="str">
        <f>T("2018")</f>
        <v>2018</v>
      </c>
      <c r="B14675" t="str">
        <f>T("JURIDICO                                          ")</f>
        <v xml:space="preserve">JURIDICO                                          </v>
      </c>
      <c r="C14675" t="str">
        <f>T("TETUAN              ")</f>
        <v xml:space="preserve">TETUAN              </v>
      </c>
      <c r="D14675" t="str">
        <f>T("ALMENARA            ")</f>
        <v xml:space="preserve">ALMENARA            </v>
      </c>
      <c r="E14675" t="str">
        <f>T("TU ")</f>
        <v xml:space="preserve">TU </v>
      </c>
      <c r="F14675" t="str">
        <f>T("TURISMOS       ")</f>
        <v xml:space="preserve">TURISMOS       </v>
      </c>
      <c r="G14675" t="str">
        <f>T("De 8 a 11,99 CABALLOS FISCALES                    ")</f>
        <v xml:space="preserve">De 8 a 11,99 CABALLOS FISCALES                    </v>
      </c>
      <c r="H14675" t="str">
        <f>T("DIESEL                                            ")</f>
        <v xml:space="preserve">DIESEL                                            </v>
      </c>
      <c r="I14675">
        <v>49</v>
      </c>
    </row>
    <row r="14676" spans="1:9">
      <c r="A14676" t="str">
        <f>T("2018")</f>
        <v>2018</v>
      </c>
      <c r="B14676" t="str">
        <f>T("JURIDICO                                          ")</f>
        <v xml:space="preserve">JURIDICO                                          </v>
      </c>
      <c r="C14676" t="str">
        <f>T("TETUAN              ")</f>
        <v xml:space="preserve">TETUAN              </v>
      </c>
      <c r="D14676" t="str">
        <f>T("ALMENARA            ")</f>
        <v xml:space="preserve">ALMENARA            </v>
      </c>
      <c r="E14676" t="str">
        <f>T("TU ")</f>
        <v xml:space="preserve">TU </v>
      </c>
      <c r="F14676" t="str">
        <f>T("TURISMOS       ")</f>
        <v xml:space="preserve">TURISMOS       </v>
      </c>
      <c r="G14676" t="str">
        <f>T("De 12 a 15,99 CABALLOS FISCALES                   ")</f>
        <v xml:space="preserve">De 12 a 15,99 CABALLOS FISCALES                   </v>
      </c>
      <c r="H14676" t="str">
        <f>T("DIESEL                                            ")</f>
        <v xml:space="preserve">DIESEL                                            </v>
      </c>
      <c r="I14676">
        <v>183</v>
      </c>
    </row>
    <row r="14677" spans="1:9">
      <c r="A14677" t="str">
        <f>T("2018")</f>
        <v>2018</v>
      </c>
      <c r="B14677" t="str">
        <f>T("JURIDICO                                          ")</f>
        <v xml:space="preserve">JURIDICO                                          </v>
      </c>
      <c r="C14677" t="str">
        <f>T("TETUAN              ")</f>
        <v xml:space="preserve">TETUAN              </v>
      </c>
      <c r="D14677" t="str">
        <f>T("ALMENARA            ")</f>
        <v xml:space="preserve">ALMENARA            </v>
      </c>
      <c r="E14677" t="str">
        <f>T("TU ")</f>
        <v xml:space="preserve">TU </v>
      </c>
      <c r="F14677" t="str">
        <f>T("TURISMOS       ")</f>
        <v xml:space="preserve">TURISMOS       </v>
      </c>
      <c r="G14677" t="str">
        <f>T("De 16 a 19,99 CABALLOS FISCALES                   ")</f>
        <v xml:space="preserve">De 16 a 19,99 CABALLOS FISCALES                   </v>
      </c>
      <c r="H14677" t="str">
        <f>T("DIESEL                                            ")</f>
        <v xml:space="preserve">DIESEL                                            </v>
      </c>
      <c r="I14677">
        <v>88</v>
      </c>
    </row>
    <row r="14678" spans="1:9">
      <c r="A14678" t="str">
        <f>T("2018")</f>
        <v>2018</v>
      </c>
      <c r="B14678" t="str">
        <f>T("JURIDICO                                          ")</f>
        <v xml:space="preserve">JURIDICO                                          </v>
      </c>
      <c r="C14678" t="str">
        <f>T("TETUAN              ")</f>
        <v xml:space="preserve">TETUAN              </v>
      </c>
      <c r="D14678" t="str">
        <f>T("ALMENARA            ")</f>
        <v xml:space="preserve">ALMENARA            </v>
      </c>
      <c r="E14678" t="str">
        <f>T("TU ")</f>
        <v xml:space="preserve">TU </v>
      </c>
      <c r="F14678" t="str">
        <f>T("TURISMOS       ")</f>
        <v xml:space="preserve">TURISMOS       </v>
      </c>
      <c r="G14678" t="str">
        <f>T("De 20 CABALLOS FISCALES en adelante               ")</f>
        <v xml:space="preserve">De 20 CABALLOS FISCALES en adelante               </v>
      </c>
      <c r="H14678" t="str">
        <f>T("DIESEL                                            ")</f>
        <v xml:space="preserve">DIESEL                                            </v>
      </c>
      <c r="I14678">
        <v>9</v>
      </c>
    </row>
    <row r="14679" spans="1:9">
      <c r="A14679" t="str">
        <f>T("2018")</f>
        <v>2018</v>
      </c>
      <c r="B14679" t="str">
        <f>T("JURIDICO                                          ")</f>
        <v xml:space="preserve">JURIDICO                                          </v>
      </c>
      <c r="C14679" t="str">
        <f>T("TETUAN              ")</f>
        <v xml:space="preserve">TETUAN              </v>
      </c>
      <c r="D14679" t="str">
        <f>T("VALDEACEDERAS       ")</f>
        <v xml:space="preserve">VALDEACEDERAS       </v>
      </c>
      <c r="E14679" t="str">
        <f>T("TU ")</f>
        <v xml:space="preserve">TU </v>
      </c>
      <c r="F14679" t="str">
        <f>T("TURISMOS       ")</f>
        <v xml:space="preserve">TURISMOS       </v>
      </c>
      <c r="G14679" t="str">
        <f>T("De 8 a 11,99 CABALLOS FISCALES                    ")</f>
        <v xml:space="preserve">De 8 a 11,99 CABALLOS FISCALES                    </v>
      </c>
      <c r="H14679" t="str">
        <f>T("DIESEL                                            ")</f>
        <v xml:space="preserve">DIESEL                                            </v>
      </c>
      <c r="I14679">
        <v>60</v>
      </c>
    </row>
    <row r="14680" spans="1:9">
      <c r="A14680" t="str">
        <f>T("2018")</f>
        <v>2018</v>
      </c>
      <c r="B14680" t="str">
        <f>T("JURIDICO                                          ")</f>
        <v xml:space="preserve">JURIDICO                                          </v>
      </c>
      <c r="C14680" t="str">
        <f>T("TETUAN              ")</f>
        <v xml:space="preserve">TETUAN              </v>
      </c>
      <c r="D14680" t="str">
        <f>T("VALDEACEDERAS       ")</f>
        <v xml:space="preserve">VALDEACEDERAS       </v>
      </c>
      <c r="E14680" t="str">
        <f>T("TU ")</f>
        <v xml:space="preserve">TU </v>
      </c>
      <c r="F14680" t="str">
        <f>T("TURISMOS       ")</f>
        <v xml:space="preserve">TURISMOS       </v>
      </c>
      <c r="G14680" t="str">
        <f>T("De 12 a 15,99 CABALLOS FISCALES                   ")</f>
        <v xml:space="preserve">De 12 a 15,99 CABALLOS FISCALES                   </v>
      </c>
      <c r="H14680" t="str">
        <f>T("DIESEL                                            ")</f>
        <v xml:space="preserve">DIESEL                                            </v>
      </c>
      <c r="I14680">
        <v>151</v>
      </c>
    </row>
    <row r="14681" spans="1:9">
      <c r="A14681" t="str">
        <f>T("2018")</f>
        <v>2018</v>
      </c>
      <c r="B14681" t="str">
        <f>T("JURIDICO                                          ")</f>
        <v xml:space="preserve">JURIDICO                                          </v>
      </c>
      <c r="C14681" t="str">
        <f>T("TETUAN              ")</f>
        <v xml:space="preserve">TETUAN              </v>
      </c>
      <c r="D14681" t="str">
        <f>T("VALDEACEDERAS       ")</f>
        <v xml:space="preserve">VALDEACEDERAS       </v>
      </c>
      <c r="E14681" t="str">
        <f>T("TU ")</f>
        <v xml:space="preserve">TU </v>
      </c>
      <c r="F14681" t="str">
        <f>T("TURISMOS       ")</f>
        <v xml:space="preserve">TURISMOS       </v>
      </c>
      <c r="G14681" t="str">
        <f>T("De 16 a 19,99 CABALLOS FISCALES                   ")</f>
        <v xml:space="preserve">De 16 a 19,99 CABALLOS FISCALES                   </v>
      </c>
      <c r="H14681" t="str">
        <f>T("DIESEL                                            ")</f>
        <v xml:space="preserve">DIESEL                                            </v>
      </c>
      <c r="I14681">
        <v>45</v>
      </c>
    </row>
    <row r="14682" spans="1:9">
      <c r="A14682" t="str">
        <f>T("2018")</f>
        <v>2018</v>
      </c>
      <c r="B14682" t="str">
        <f>T("JURIDICO                                          ")</f>
        <v xml:space="preserve">JURIDICO                                          </v>
      </c>
      <c r="C14682" t="str">
        <f>T("TETUAN              ")</f>
        <v xml:space="preserve">TETUAN              </v>
      </c>
      <c r="D14682" t="str">
        <f>T("VALDEACEDERAS       ")</f>
        <v xml:space="preserve">VALDEACEDERAS       </v>
      </c>
      <c r="E14682" t="str">
        <f>T("TU ")</f>
        <v xml:space="preserve">TU </v>
      </c>
      <c r="F14682" t="str">
        <f>T("TURISMOS       ")</f>
        <v xml:space="preserve">TURISMOS       </v>
      </c>
      <c r="G14682" t="str">
        <f>T("De 20 CABALLOS FISCALES en adelante               ")</f>
        <v xml:space="preserve">De 20 CABALLOS FISCALES en adelante               </v>
      </c>
      <c r="H14682" t="str">
        <f>T("DIESEL                                            ")</f>
        <v xml:space="preserve">DIESEL                                            </v>
      </c>
      <c r="I14682">
        <v>3</v>
      </c>
    </row>
    <row r="14683" spans="1:9">
      <c r="A14683" t="str">
        <f>T("2018")</f>
        <v>2018</v>
      </c>
      <c r="B14683" t="str">
        <f>T("JURIDICO                                          ")</f>
        <v xml:space="preserve">JURIDICO                                          </v>
      </c>
      <c r="C14683" t="str">
        <f>T("TETUAN              ")</f>
        <v xml:space="preserve">TETUAN              </v>
      </c>
      <c r="D14683" t="str">
        <f>T("BERRUGUETE          ")</f>
        <v xml:space="preserve">BERRUGUETE          </v>
      </c>
      <c r="E14683" t="str">
        <f>T("TU ")</f>
        <v xml:space="preserve">TU </v>
      </c>
      <c r="F14683" t="str">
        <f>T("TURISMOS       ")</f>
        <v xml:space="preserve">TURISMOS       </v>
      </c>
      <c r="G14683" t="str">
        <f>T("De 8 a 11,99 CABALLOS FISCALES                    ")</f>
        <v xml:space="preserve">De 8 a 11,99 CABALLOS FISCALES                    </v>
      </c>
      <c r="H14683" t="str">
        <f>T("DIESEL                                            ")</f>
        <v xml:space="preserve">DIESEL                                            </v>
      </c>
      <c r="I14683">
        <v>79</v>
      </c>
    </row>
    <row r="14684" spans="1:9">
      <c r="A14684" t="str">
        <f>T("2018")</f>
        <v>2018</v>
      </c>
      <c r="B14684" t="str">
        <f>T("JURIDICO                                          ")</f>
        <v xml:space="preserve">JURIDICO                                          </v>
      </c>
      <c r="C14684" t="str">
        <f>T("TETUAN              ")</f>
        <v xml:space="preserve">TETUAN              </v>
      </c>
      <c r="D14684" t="str">
        <f>T("BERRUGUETE          ")</f>
        <v xml:space="preserve">BERRUGUETE          </v>
      </c>
      <c r="E14684" t="str">
        <f>T("TU ")</f>
        <v xml:space="preserve">TU </v>
      </c>
      <c r="F14684" t="str">
        <f>T("TURISMOS       ")</f>
        <v xml:space="preserve">TURISMOS       </v>
      </c>
      <c r="G14684" t="str">
        <f>T("De 12 a 15,99 CABALLOS FISCALES                   ")</f>
        <v xml:space="preserve">De 12 a 15,99 CABALLOS FISCALES                   </v>
      </c>
      <c r="H14684" t="str">
        <f>T("DIESEL                                            ")</f>
        <v xml:space="preserve">DIESEL                                            </v>
      </c>
      <c r="I14684">
        <v>394</v>
      </c>
    </row>
    <row r="14685" spans="1:9">
      <c r="A14685" t="str">
        <f>T("2018")</f>
        <v>2018</v>
      </c>
      <c r="B14685" t="str">
        <f>T("JURIDICO                                          ")</f>
        <v xml:space="preserve">JURIDICO                                          </v>
      </c>
      <c r="C14685" t="str">
        <f>T("TETUAN              ")</f>
        <v xml:space="preserve">TETUAN              </v>
      </c>
      <c r="D14685" t="str">
        <f>T("BERRUGUETE          ")</f>
        <v xml:space="preserve">BERRUGUETE          </v>
      </c>
      <c r="E14685" t="str">
        <f>T("TU ")</f>
        <v xml:space="preserve">TU </v>
      </c>
      <c r="F14685" t="str">
        <f>T("TURISMOS       ")</f>
        <v xml:space="preserve">TURISMOS       </v>
      </c>
      <c r="G14685" t="str">
        <f>T("De 16 a 19,99 CABALLOS FISCALES                   ")</f>
        <v xml:space="preserve">De 16 a 19,99 CABALLOS FISCALES                   </v>
      </c>
      <c r="H14685" t="str">
        <f>T("DIESEL                                            ")</f>
        <v xml:space="preserve">DIESEL                                            </v>
      </c>
      <c r="I14685">
        <v>51</v>
      </c>
    </row>
    <row r="14686" spans="1:9">
      <c r="A14686" t="str">
        <f>T("2018")</f>
        <v>2018</v>
      </c>
      <c r="B14686" t="str">
        <f>T("JURIDICO                                          ")</f>
        <v xml:space="preserve">JURIDICO                                          </v>
      </c>
      <c r="C14686" t="str">
        <f>T("TETUAN              ")</f>
        <v xml:space="preserve">TETUAN              </v>
      </c>
      <c r="D14686" t="str">
        <f>T("BERRUGUETE          ")</f>
        <v xml:space="preserve">BERRUGUETE          </v>
      </c>
      <c r="E14686" t="str">
        <f>T("TU ")</f>
        <v xml:space="preserve">TU </v>
      </c>
      <c r="F14686" t="str">
        <f>T("TURISMOS       ")</f>
        <v xml:space="preserve">TURISMOS       </v>
      </c>
      <c r="G14686" t="str">
        <f>T("De 20 CABALLOS FISCALES en adelante               ")</f>
        <v xml:space="preserve">De 20 CABALLOS FISCALES en adelante               </v>
      </c>
      <c r="H14686" t="str">
        <f>T("DIESEL                                            ")</f>
        <v xml:space="preserve">DIESEL                                            </v>
      </c>
      <c r="I14686">
        <v>5</v>
      </c>
    </row>
    <row r="14687" spans="1:9">
      <c r="A14687" t="str">
        <f>T("2018")</f>
        <v>2018</v>
      </c>
      <c r="B14687" t="str">
        <f>T("FISICO                                            ")</f>
        <v xml:space="preserve">FISICO                                            </v>
      </c>
      <c r="C14687" t="str">
        <f>T("TETUAN              ")</f>
        <v xml:space="preserve">TETUAN              </v>
      </c>
      <c r="D14687" t="str">
        <f>T("BELLAS VISTAS       ")</f>
        <v xml:space="preserve">BELLAS VISTAS       </v>
      </c>
      <c r="E14687" t="str">
        <f>T("TU ")</f>
        <v xml:space="preserve">TU </v>
      </c>
      <c r="F14687" t="str">
        <f>T("TURISMOS       ")</f>
        <v xml:space="preserve">TURISMOS       </v>
      </c>
      <c r="G14687" t="str">
        <f>T("De 12 a 15,99 CABALLOS FISCALES                   ")</f>
        <v xml:space="preserve">De 12 a 15,99 CABALLOS FISCALES                   </v>
      </c>
      <c r="H14687" t="str">
        <f>T("ELÉCTRICO                                         ")</f>
        <v xml:space="preserve">ELÉCTRICO                                         </v>
      </c>
      <c r="I14687">
        <v>1</v>
      </c>
    </row>
    <row r="14688" spans="1:9">
      <c r="A14688" t="str">
        <f>T("2018")</f>
        <v>2018</v>
      </c>
      <c r="B14688" t="str">
        <f>T("FISICO                                            ")</f>
        <v xml:space="preserve">FISICO                                            </v>
      </c>
      <c r="C14688" t="str">
        <f>T("TETUAN              ")</f>
        <v xml:space="preserve">TETUAN              </v>
      </c>
      <c r="D14688" t="str">
        <f>T("CUATRO CAMINOS      ")</f>
        <v xml:space="preserve">CUATRO CAMINOS      </v>
      </c>
      <c r="E14688" t="str">
        <f>T("TU ")</f>
        <v xml:space="preserve">TU </v>
      </c>
      <c r="F14688" t="str">
        <f>T("TURISMOS       ")</f>
        <v xml:space="preserve">TURISMOS       </v>
      </c>
      <c r="G14688" t="str">
        <f>T("De menos de 8 CABALLOS FISCALES                   ")</f>
        <v xml:space="preserve">De menos de 8 CABALLOS FISCALES                   </v>
      </c>
      <c r="H14688" t="str">
        <f>T("ELÉCTRICO                                         ")</f>
        <v xml:space="preserve">ELÉCTRICO                                         </v>
      </c>
      <c r="I14688">
        <v>2</v>
      </c>
    </row>
    <row r="14689" spans="1:9">
      <c r="A14689" t="str">
        <f>T("2018")</f>
        <v>2018</v>
      </c>
      <c r="B14689" t="str">
        <f>T("FISICO                                            ")</f>
        <v xml:space="preserve">FISICO                                            </v>
      </c>
      <c r="C14689" t="str">
        <f>T("TETUAN              ")</f>
        <v xml:space="preserve">TETUAN              </v>
      </c>
      <c r="D14689" t="str">
        <f>T("CUATRO CAMINOS      ")</f>
        <v xml:space="preserve">CUATRO CAMINOS      </v>
      </c>
      <c r="E14689" t="str">
        <f>T("TU ")</f>
        <v xml:space="preserve">TU </v>
      </c>
      <c r="F14689" t="str">
        <f>T("TURISMOS       ")</f>
        <v xml:space="preserve">TURISMOS       </v>
      </c>
      <c r="G14689" t="str">
        <f>T("De 12 a 15,99 CABALLOS FISCALES                   ")</f>
        <v xml:space="preserve">De 12 a 15,99 CABALLOS FISCALES                   </v>
      </c>
      <c r="H14689" t="str">
        <f>T("ELÉCTRICO                                         ")</f>
        <v xml:space="preserve">ELÉCTRICO                                         </v>
      </c>
      <c r="I14689">
        <v>1</v>
      </c>
    </row>
    <row r="14690" spans="1:9">
      <c r="A14690" t="str">
        <f>T("2018")</f>
        <v>2018</v>
      </c>
      <c r="B14690" t="str">
        <f>T("FISICO                                            ")</f>
        <v xml:space="preserve">FISICO                                            </v>
      </c>
      <c r="C14690" t="str">
        <f>T("TETUAN              ")</f>
        <v xml:space="preserve">TETUAN              </v>
      </c>
      <c r="D14690" t="str">
        <f>T("CASTILLEJOS         ")</f>
        <v xml:space="preserve">CASTILLEJOS         </v>
      </c>
      <c r="E14690" t="str">
        <f>T("TU ")</f>
        <v xml:space="preserve">TU </v>
      </c>
      <c r="F14690" t="str">
        <f>T("TURISMOS       ")</f>
        <v xml:space="preserve">TURISMOS       </v>
      </c>
      <c r="G14690" t="str">
        <f>T("De menos de 8 CABALLOS FISCALES                   ")</f>
        <v xml:space="preserve">De menos de 8 CABALLOS FISCALES                   </v>
      </c>
      <c r="H14690" t="str">
        <f>T("ELÉCTRICO                                         ")</f>
        <v xml:space="preserve">ELÉCTRICO                                         </v>
      </c>
      <c r="I14690">
        <v>1</v>
      </c>
    </row>
    <row r="14691" spans="1:9">
      <c r="A14691" t="str">
        <f>T("2018")</f>
        <v>2018</v>
      </c>
      <c r="B14691" t="str">
        <f>T("FISICO                                            ")</f>
        <v xml:space="preserve">FISICO                                            </v>
      </c>
      <c r="C14691" t="str">
        <f>T("TETUAN              ")</f>
        <v xml:space="preserve">TETUAN              </v>
      </c>
      <c r="D14691" t="str">
        <f>T("CASTILLEJOS         ")</f>
        <v xml:space="preserve">CASTILLEJOS         </v>
      </c>
      <c r="E14691" t="str">
        <f>T("TU ")</f>
        <v xml:space="preserve">TU </v>
      </c>
      <c r="F14691" t="str">
        <f>T("TURISMOS       ")</f>
        <v xml:space="preserve">TURISMOS       </v>
      </c>
      <c r="G14691" t="str">
        <f>T("De 12 a 15,99 CABALLOS FISCALES                   ")</f>
        <v xml:space="preserve">De 12 a 15,99 CABALLOS FISCALES                   </v>
      </c>
      <c r="H14691" t="str">
        <f>T("ELÉCTRICO                                         ")</f>
        <v xml:space="preserve">ELÉCTRICO                                         </v>
      </c>
      <c r="I14691">
        <v>2</v>
      </c>
    </row>
    <row r="14692" spans="1:9">
      <c r="A14692" t="str">
        <f>T("2018")</f>
        <v>2018</v>
      </c>
      <c r="B14692" t="str">
        <f>T("FISICO                                            ")</f>
        <v xml:space="preserve">FISICO                                            </v>
      </c>
      <c r="C14692" t="str">
        <f>T("TETUAN              ")</f>
        <v xml:space="preserve">TETUAN              </v>
      </c>
      <c r="D14692" t="str">
        <f>T("CASTILLEJOS         ")</f>
        <v xml:space="preserve">CASTILLEJOS         </v>
      </c>
      <c r="E14692" t="str">
        <f>T("TU ")</f>
        <v xml:space="preserve">TU </v>
      </c>
      <c r="F14692" t="str">
        <f>T("TURISMOS       ")</f>
        <v xml:space="preserve">TURISMOS       </v>
      </c>
      <c r="G14692" t="str">
        <f>T("De 20 CABALLOS FISCALES en adelante               ")</f>
        <v xml:space="preserve">De 20 CABALLOS FISCALES en adelante               </v>
      </c>
      <c r="H14692" t="str">
        <f>T("ELÉCTRICO                                         ")</f>
        <v xml:space="preserve">ELÉCTRICO                                         </v>
      </c>
      <c r="I14692">
        <v>1</v>
      </c>
    </row>
    <row r="14693" spans="1:9">
      <c r="A14693" t="str">
        <f>T("2018")</f>
        <v>2018</v>
      </c>
      <c r="B14693" t="str">
        <f>T("FISICO                                            ")</f>
        <v xml:space="preserve">FISICO                                            </v>
      </c>
      <c r="C14693" t="str">
        <f>T("TETUAN              ")</f>
        <v xml:space="preserve">TETUAN              </v>
      </c>
      <c r="D14693" t="str">
        <f>T("ALMENARA            ")</f>
        <v xml:space="preserve">ALMENARA            </v>
      </c>
      <c r="E14693" t="str">
        <f>T("TU ")</f>
        <v xml:space="preserve">TU </v>
      </c>
      <c r="F14693" t="str">
        <f>T("TURISMOS       ")</f>
        <v xml:space="preserve">TURISMOS       </v>
      </c>
      <c r="G14693" t="str">
        <f>T("De 8 a 11,99 CABALLOS FISCALES                    ")</f>
        <v xml:space="preserve">De 8 a 11,99 CABALLOS FISCALES                    </v>
      </c>
      <c r="H14693" t="str">
        <f>T("ELÉCTRICO                                         ")</f>
        <v xml:space="preserve">ELÉCTRICO                                         </v>
      </c>
      <c r="I14693">
        <v>2</v>
      </c>
    </row>
    <row r="14694" spans="1:9">
      <c r="A14694" t="str">
        <f>T("2018")</f>
        <v>2018</v>
      </c>
      <c r="B14694" t="str">
        <f>T("FISICO                                            ")</f>
        <v xml:space="preserve">FISICO                                            </v>
      </c>
      <c r="C14694" t="str">
        <f>T("TETUAN              ")</f>
        <v xml:space="preserve">TETUAN              </v>
      </c>
      <c r="D14694" t="str">
        <f>T("ALMENARA            ")</f>
        <v xml:space="preserve">ALMENARA            </v>
      </c>
      <c r="E14694" t="str">
        <f>T("TU ")</f>
        <v xml:space="preserve">TU </v>
      </c>
      <c r="F14694" t="str">
        <f>T("TURISMOS       ")</f>
        <v xml:space="preserve">TURISMOS       </v>
      </c>
      <c r="G14694" t="str">
        <f>T("De 12 a 15,99 CABALLOS FISCALES                   ")</f>
        <v xml:space="preserve">De 12 a 15,99 CABALLOS FISCALES                   </v>
      </c>
      <c r="H14694" t="str">
        <f>T("ELÉCTRICO                                         ")</f>
        <v xml:space="preserve">ELÉCTRICO                                         </v>
      </c>
      <c r="I14694">
        <v>1</v>
      </c>
    </row>
    <row r="14695" spans="1:9">
      <c r="A14695" t="str">
        <f>T("2018")</f>
        <v>2018</v>
      </c>
      <c r="B14695" t="str">
        <f>T("FISICO                                            ")</f>
        <v xml:space="preserve">FISICO                                            </v>
      </c>
      <c r="C14695" t="str">
        <f>T("TETUAN              ")</f>
        <v xml:space="preserve">TETUAN              </v>
      </c>
      <c r="D14695" t="str">
        <f>T("VALDEACEDERAS       ")</f>
        <v xml:space="preserve">VALDEACEDERAS       </v>
      </c>
      <c r="E14695" t="str">
        <f>T("TU ")</f>
        <v xml:space="preserve">TU </v>
      </c>
      <c r="F14695" t="str">
        <f>T("TURISMOS       ")</f>
        <v xml:space="preserve">TURISMOS       </v>
      </c>
      <c r="G14695" t="str">
        <f>T("De 8 a 11,99 CABALLOS FISCALES                    ")</f>
        <v xml:space="preserve">De 8 a 11,99 CABALLOS FISCALES                    </v>
      </c>
      <c r="H14695" t="str">
        <f>T("ELÉCTRICO                                         ")</f>
        <v xml:space="preserve">ELÉCTRICO                                         </v>
      </c>
      <c r="I14695">
        <v>1</v>
      </c>
    </row>
    <row r="14696" spans="1:9">
      <c r="A14696" t="str">
        <f>T("2018")</f>
        <v>2018</v>
      </c>
      <c r="B14696" t="str">
        <f>T("FISICO                                            ")</f>
        <v xml:space="preserve">FISICO                                            </v>
      </c>
      <c r="C14696" t="str">
        <f>T("TETUAN              ")</f>
        <v xml:space="preserve">TETUAN              </v>
      </c>
      <c r="D14696" t="str">
        <f>T("BERRUGUETE          ")</f>
        <v xml:space="preserve">BERRUGUETE          </v>
      </c>
      <c r="E14696" t="str">
        <f>T("TU ")</f>
        <v xml:space="preserve">TU </v>
      </c>
      <c r="F14696" t="str">
        <f>T("TURISMOS       ")</f>
        <v xml:space="preserve">TURISMOS       </v>
      </c>
      <c r="G14696" t="str">
        <f>T("De 12 a 15,99 CABALLOS FISCALES                   ")</f>
        <v xml:space="preserve">De 12 a 15,99 CABALLOS FISCALES                   </v>
      </c>
      <c r="H14696" t="str">
        <f>T("ELÉCTRICO                                         ")</f>
        <v xml:space="preserve">ELÉCTRICO                                         </v>
      </c>
      <c r="I14696">
        <v>1</v>
      </c>
    </row>
    <row r="14697" spans="1:9">
      <c r="A14697" t="str">
        <f>T("2018")</f>
        <v>2018</v>
      </c>
      <c r="B14697" t="str">
        <f>T("JURIDICO                                          ")</f>
        <v xml:space="preserve">JURIDICO                                          </v>
      </c>
      <c r="C14697" t="str">
        <f>T("TETUAN              ")</f>
        <v xml:space="preserve">TETUAN              </v>
      </c>
      <c r="D14697" t="str">
        <f>T("BELLAS VISTAS       ")</f>
        <v xml:space="preserve">BELLAS VISTAS       </v>
      </c>
      <c r="E14697" t="str">
        <f>T("TU ")</f>
        <v xml:space="preserve">TU </v>
      </c>
      <c r="F14697" t="str">
        <f>T("TURISMOS       ")</f>
        <v xml:space="preserve">TURISMOS       </v>
      </c>
      <c r="G14697" t="str">
        <f>T("De 8 a 11,99 CABALLOS FISCALES                    ")</f>
        <v xml:space="preserve">De 8 a 11,99 CABALLOS FISCALES                    </v>
      </c>
      <c r="H14697" t="str">
        <f>T("ELÉCTRICO                                         ")</f>
        <v xml:space="preserve">ELÉCTRICO                                         </v>
      </c>
      <c r="I14697">
        <v>2</v>
      </c>
    </row>
    <row r="14698" spans="1:9">
      <c r="A14698" t="str">
        <f>T("2018")</f>
        <v>2018</v>
      </c>
      <c r="B14698" t="str">
        <f>T("JURIDICO                                          ")</f>
        <v xml:space="preserve">JURIDICO                                          </v>
      </c>
      <c r="C14698" t="str">
        <f>T("TETUAN              ")</f>
        <v xml:space="preserve">TETUAN              </v>
      </c>
      <c r="D14698" t="str">
        <f>T("CUATRO CAMINOS      ")</f>
        <v xml:space="preserve">CUATRO CAMINOS      </v>
      </c>
      <c r="E14698" t="str">
        <f>T("TU ")</f>
        <v xml:space="preserve">TU </v>
      </c>
      <c r="F14698" t="str">
        <f>T("TURISMOS       ")</f>
        <v xml:space="preserve">TURISMOS       </v>
      </c>
      <c r="G14698" t="str">
        <f>T("De menos de 8 CABALLOS FISCALES                   ")</f>
        <v xml:space="preserve">De menos de 8 CABALLOS FISCALES                   </v>
      </c>
      <c r="H14698" t="str">
        <f>T("ELÉCTRICO                                         ")</f>
        <v xml:space="preserve">ELÉCTRICO                                         </v>
      </c>
      <c r="I14698">
        <v>2</v>
      </c>
    </row>
    <row r="14699" spans="1:9">
      <c r="A14699" t="str">
        <f>T("2018")</f>
        <v>2018</v>
      </c>
      <c r="B14699" t="str">
        <f>T("JURIDICO                                          ")</f>
        <v xml:space="preserve">JURIDICO                                          </v>
      </c>
      <c r="C14699" t="str">
        <f>T("TETUAN              ")</f>
        <v xml:space="preserve">TETUAN              </v>
      </c>
      <c r="D14699" t="str">
        <f>T("CUATRO CAMINOS      ")</f>
        <v xml:space="preserve">CUATRO CAMINOS      </v>
      </c>
      <c r="E14699" t="str">
        <f>T("TU ")</f>
        <v xml:space="preserve">TU </v>
      </c>
      <c r="F14699" t="str">
        <f>T("TURISMOS       ")</f>
        <v xml:space="preserve">TURISMOS       </v>
      </c>
      <c r="G14699" t="str">
        <f>T("De 12 a 15,99 CABALLOS FISCALES                   ")</f>
        <v xml:space="preserve">De 12 a 15,99 CABALLOS FISCALES                   </v>
      </c>
      <c r="H14699" t="str">
        <f>T("ELÉCTRICO                                         ")</f>
        <v xml:space="preserve">ELÉCTRICO                                         </v>
      </c>
      <c r="I14699">
        <v>3</v>
      </c>
    </row>
    <row r="14700" spans="1:9">
      <c r="A14700" t="str">
        <f>T("2018")</f>
        <v>2018</v>
      </c>
      <c r="B14700" t="str">
        <f>T("JURIDICO                                          ")</f>
        <v xml:space="preserve">JURIDICO                                          </v>
      </c>
      <c r="C14700" t="str">
        <f>T("TETUAN              ")</f>
        <v xml:space="preserve">TETUAN              </v>
      </c>
      <c r="D14700" t="str">
        <f>T("CUATRO CAMINOS      ")</f>
        <v xml:space="preserve">CUATRO CAMINOS      </v>
      </c>
      <c r="E14700" t="str">
        <f>T("TU ")</f>
        <v xml:space="preserve">TU </v>
      </c>
      <c r="F14700" t="str">
        <f>T("TURISMOS       ")</f>
        <v xml:space="preserve">TURISMOS       </v>
      </c>
      <c r="G14700" t="str">
        <f>T("De 16 a 19,99 CABALLOS FISCALES                   ")</f>
        <v xml:space="preserve">De 16 a 19,99 CABALLOS FISCALES                   </v>
      </c>
      <c r="H14700" t="str">
        <f>T("ELÉCTRICO                                         ")</f>
        <v xml:space="preserve">ELÉCTRICO                                         </v>
      </c>
      <c r="I14700">
        <v>1</v>
      </c>
    </row>
    <row r="14701" spans="1:9">
      <c r="A14701" t="str">
        <f>T("2018")</f>
        <v>2018</v>
      </c>
      <c r="B14701" t="str">
        <f>T("JURIDICO                                          ")</f>
        <v xml:space="preserve">JURIDICO                                          </v>
      </c>
      <c r="C14701" t="str">
        <f>T("TETUAN              ")</f>
        <v xml:space="preserve">TETUAN              </v>
      </c>
      <c r="D14701" t="str">
        <f>T("CASTILLEJOS         ")</f>
        <v xml:space="preserve">CASTILLEJOS         </v>
      </c>
      <c r="E14701" t="str">
        <f>T("TU ")</f>
        <v xml:space="preserve">TU </v>
      </c>
      <c r="F14701" t="str">
        <f>T("TURISMOS       ")</f>
        <v xml:space="preserve">TURISMOS       </v>
      </c>
      <c r="G14701" t="str">
        <f>T("De menos de 8 CABALLOS FISCALES                   ")</f>
        <v xml:space="preserve">De menos de 8 CABALLOS FISCALES                   </v>
      </c>
      <c r="H14701" t="str">
        <f>T("ELÉCTRICO                                         ")</f>
        <v xml:space="preserve">ELÉCTRICO                                         </v>
      </c>
      <c r="I14701">
        <v>3</v>
      </c>
    </row>
    <row r="14702" spans="1:9">
      <c r="A14702" t="str">
        <f>T("2018")</f>
        <v>2018</v>
      </c>
      <c r="B14702" t="str">
        <f>T("JURIDICO                                          ")</f>
        <v xml:space="preserve">JURIDICO                                          </v>
      </c>
      <c r="C14702" t="str">
        <f>T("TETUAN              ")</f>
        <v xml:space="preserve">TETUAN              </v>
      </c>
      <c r="D14702" t="str">
        <f>T("CASTILLEJOS         ")</f>
        <v xml:space="preserve">CASTILLEJOS         </v>
      </c>
      <c r="E14702" t="str">
        <f>T("TU ")</f>
        <v xml:space="preserve">TU </v>
      </c>
      <c r="F14702" t="str">
        <f>T("TURISMOS       ")</f>
        <v xml:space="preserve">TURISMOS       </v>
      </c>
      <c r="G14702" t="str">
        <f>T("De 8 a 11,99 CABALLOS FISCALES                    ")</f>
        <v xml:space="preserve">De 8 a 11,99 CABALLOS FISCALES                    </v>
      </c>
      <c r="H14702" t="str">
        <f>T("ELÉCTRICO                                         ")</f>
        <v xml:space="preserve">ELÉCTRICO                                         </v>
      </c>
      <c r="I14702">
        <v>1</v>
      </c>
    </row>
    <row r="14703" spans="1:9">
      <c r="A14703" t="str">
        <f>T("2018")</f>
        <v>2018</v>
      </c>
      <c r="B14703" t="str">
        <f>T("JURIDICO                                          ")</f>
        <v xml:space="preserve">JURIDICO                                          </v>
      </c>
      <c r="C14703" t="str">
        <f>T("TETUAN              ")</f>
        <v xml:space="preserve">TETUAN              </v>
      </c>
      <c r="D14703" t="str">
        <f>T("CASTILLEJOS         ")</f>
        <v xml:space="preserve">CASTILLEJOS         </v>
      </c>
      <c r="E14703" t="str">
        <f>T("TU ")</f>
        <v xml:space="preserve">TU </v>
      </c>
      <c r="F14703" t="str">
        <f>T("TURISMOS       ")</f>
        <v xml:space="preserve">TURISMOS       </v>
      </c>
      <c r="G14703" t="str">
        <f>T("De 12 a 15,99 CABALLOS FISCALES                   ")</f>
        <v xml:space="preserve">De 12 a 15,99 CABALLOS FISCALES                   </v>
      </c>
      <c r="H14703" t="str">
        <f>T("ELÉCTRICO                                         ")</f>
        <v xml:space="preserve">ELÉCTRICO                                         </v>
      </c>
      <c r="I14703">
        <v>3</v>
      </c>
    </row>
    <row r="14704" spans="1:9">
      <c r="A14704" t="str">
        <f>T("2018")</f>
        <v>2018</v>
      </c>
      <c r="B14704" t="str">
        <f>T("JURIDICO                                          ")</f>
        <v xml:space="preserve">JURIDICO                                          </v>
      </c>
      <c r="C14704" t="str">
        <f>T("TETUAN              ")</f>
        <v xml:space="preserve">TETUAN              </v>
      </c>
      <c r="D14704" t="str">
        <f>T("CASTILLEJOS         ")</f>
        <v xml:space="preserve">CASTILLEJOS         </v>
      </c>
      <c r="E14704" t="str">
        <f>T("TU ")</f>
        <v xml:space="preserve">TU </v>
      </c>
      <c r="F14704" t="str">
        <f>T("TURISMOS       ")</f>
        <v xml:space="preserve">TURISMOS       </v>
      </c>
      <c r="G14704" t="str">
        <f>T("De 20 CABALLOS FISCALES en adelante               ")</f>
        <v xml:space="preserve">De 20 CABALLOS FISCALES en adelante               </v>
      </c>
      <c r="H14704" t="str">
        <f>T("ELÉCTRICO                                         ")</f>
        <v xml:space="preserve">ELÉCTRICO                                         </v>
      </c>
      <c r="I14704">
        <v>1</v>
      </c>
    </row>
    <row r="14705" spans="1:9">
      <c r="A14705" t="str">
        <f>T("2018")</f>
        <v>2018</v>
      </c>
      <c r="B14705" t="str">
        <f>T("JURIDICO                                          ")</f>
        <v xml:space="preserve">JURIDICO                                          </v>
      </c>
      <c r="C14705" t="str">
        <f>T("TETUAN              ")</f>
        <v xml:space="preserve">TETUAN              </v>
      </c>
      <c r="D14705" t="str">
        <f>T("ALMENARA            ")</f>
        <v xml:space="preserve">ALMENARA            </v>
      </c>
      <c r="E14705" t="str">
        <f>T("TU ")</f>
        <v xml:space="preserve">TU </v>
      </c>
      <c r="F14705" t="str">
        <f>T("TURISMOS       ")</f>
        <v xml:space="preserve">TURISMOS       </v>
      </c>
      <c r="G14705" t="str">
        <f>T("De 12 a 15,99 CABALLOS FISCALES                   ")</f>
        <v xml:space="preserve">De 12 a 15,99 CABALLOS FISCALES                   </v>
      </c>
      <c r="H14705" t="str">
        <f>T("ELÉCTRICO                                         ")</f>
        <v xml:space="preserve">ELÉCTRICO                                         </v>
      </c>
      <c r="I14705">
        <v>1</v>
      </c>
    </row>
    <row r="14706" spans="1:9">
      <c r="A14706" t="str">
        <f>T("2018")</f>
        <v>2018</v>
      </c>
      <c r="B14706" t="str">
        <f>T("JURIDICO                                          ")</f>
        <v xml:space="preserve">JURIDICO                                          </v>
      </c>
      <c r="C14706" t="str">
        <f>T("TETUAN              ")</f>
        <v xml:space="preserve">TETUAN              </v>
      </c>
      <c r="D14706" t="str">
        <f>T("VALDEACEDERAS       ")</f>
        <v xml:space="preserve">VALDEACEDERAS       </v>
      </c>
      <c r="E14706" t="str">
        <f>T("TU ")</f>
        <v xml:space="preserve">TU </v>
      </c>
      <c r="F14706" t="str">
        <f>T("TURISMOS       ")</f>
        <v xml:space="preserve">TURISMOS       </v>
      </c>
      <c r="G14706" t="str">
        <f>T("De 12 a 15,99 CABALLOS FISCALES                   ")</f>
        <v xml:space="preserve">De 12 a 15,99 CABALLOS FISCALES                   </v>
      </c>
      <c r="H14706" t="str">
        <f>T("ELÉCTRICO                                         ")</f>
        <v xml:space="preserve">ELÉCTRICO                                         </v>
      </c>
      <c r="I14706">
        <v>1</v>
      </c>
    </row>
    <row r="14707" spans="1:9">
      <c r="A14707" t="str">
        <f>T("2018")</f>
        <v>2018</v>
      </c>
      <c r="B14707" t="str">
        <f>T("JURIDICO                                          ")</f>
        <v xml:space="preserve">JURIDICO                                          </v>
      </c>
      <c r="C14707" t="str">
        <f>T("TETUAN              ")</f>
        <v xml:space="preserve">TETUAN              </v>
      </c>
      <c r="D14707" t="str">
        <f>T("BERRUGUETE          ")</f>
        <v xml:space="preserve">BERRUGUETE          </v>
      </c>
      <c r="E14707" t="str">
        <f>T("TU ")</f>
        <v xml:space="preserve">TU </v>
      </c>
      <c r="F14707" t="str">
        <f>T("TURISMOS       ")</f>
        <v xml:space="preserve">TURISMOS       </v>
      </c>
      <c r="G14707" t="str">
        <f>T("De menos de 8 CABALLOS FISCALES                   ")</f>
        <v xml:space="preserve">De menos de 8 CABALLOS FISCALES                   </v>
      </c>
      <c r="H14707" t="str">
        <f>T("ELÉCTRICO                                         ")</f>
        <v xml:space="preserve">ELÉCTRICO                                         </v>
      </c>
      <c r="I14707">
        <v>1</v>
      </c>
    </row>
    <row r="14708" spans="1:9">
      <c r="A14708" t="str">
        <f>T("2018")</f>
        <v>2018</v>
      </c>
      <c r="B14708" t="str">
        <f>T("FISICO                                            ")</f>
        <v xml:space="preserve">FISICO                                            </v>
      </c>
      <c r="C14708" t="str">
        <f>T("TETUAN              ")</f>
        <v xml:space="preserve">TETUAN              </v>
      </c>
      <c r="D14708" t="str">
        <f>T("BELLAS VISTAS       ")</f>
        <v xml:space="preserve">BELLAS VISTAS       </v>
      </c>
      <c r="E14708" t="str">
        <f>T("TU ")</f>
        <v xml:space="preserve">TU </v>
      </c>
      <c r="F14708" t="str">
        <f>T("TURISMOS       ")</f>
        <v xml:space="preserve">TURISMOS       </v>
      </c>
      <c r="G14708" t="str">
        <f>T("De 20 CABALLOS FISCALES en adelante               ")</f>
        <v xml:space="preserve">De 20 CABALLOS FISCALES en adelante               </v>
      </c>
      <c r="H14708" t="str">
        <f>T("ELECTRICOS RANGO EXTENDIDO                        ")</f>
        <v xml:space="preserve">ELECTRICOS RANGO EXTENDIDO                        </v>
      </c>
      <c r="I14708">
        <v>1</v>
      </c>
    </row>
    <row r="14709" spans="1:9">
      <c r="A14709" t="str">
        <f>T("2018")</f>
        <v>2018</v>
      </c>
      <c r="B14709" t="str">
        <f>T("FISICO                                            ")</f>
        <v xml:space="preserve">FISICO                                            </v>
      </c>
      <c r="C14709" t="str">
        <f>T("TETUAN              ")</f>
        <v xml:space="preserve">TETUAN              </v>
      </c>
      <c r="D14709" t="str">
        <f>T("CASTILLEJOS         ")</f>
        <v xml:space="preserve">CASTILLEJOS         </v>
      </c>
      <c r="E14709" t="str">
        <f>T("TU ")</f>
        <v xml:space="preserve">TU </v>
      </c>
      <c r="F14709" t="str">
        <f>T("TURISMOS       ")</f>
        <v xml:space="preserve">TURISMOS       </v>
      </c>
      <c r="G14709" t="str">
        <f>T("De 20 CABALLOS FISCALES en adelante               ")</f>
        <v xml:space="preserve">De 20 CABALLOS FISCALES en adelante               </v>
      </c>
      <c r="H14709" t="str">
        <f>T("ELECTRICOS RANGO EXTENDIDO                        ")</f>
        <v xml:space="preserve">ELECTRICOS RANGO EXTENDIDO                        </v>
      </c>
      <c r="I14709">
        <v>1</v>
      </c>
    </row>
    <row r="14710" spans="1:9">
      <c r="A14710" t="str">
        <f>T("2018")</f>
        <v>2018</v>
      </c>
      <c r="B14710" t="str">
        <f>T("FISICO                                            ")</f>
        <v xml:space="preserve">FISICO                                            </v>
      </c>
      <c r="C14710" t="str">
        <f>T("TETUAN              ")</f>
        <v xml:space="preserve">TETUAN              </v>
      </c>
      <c r="D14710" t="str">
        <f>T("VALDEACEDERAS       ")</f>
        <v xml:space="preserve">VALDEACEDERAS       </v>
      </c>
      <c r="E14710" t="str">
        <f>T("TU ")</f>
        <v xml:space="preserve">TU </v>
      </c>
      <c r="F14710" t="str">
        <f>T("TURISMOS       ")</f>
        <v xml:space="preserve">TURISMOS       </v>
      </c>
      <c r="G14710" t="str">
        <f>T("De 20 CABALLOS FISCALES en adelante               ")</f>
        <v xml:space="preserve">De 20 CABALLOS FISCALES en adelante               </v>
      </c>
      <c r="H14710" t="str">
        <f>T("ELECTRICOS RANGO EXTENDIDO                        ")</f>
        <v xml:space="preserve">ELECTRICOS RANGO EXTENDIDO                        </v>
      </c>
      <c r="I14710">
        <v>1</v>
      </c>
    </row>
    <row r="14711" spans="1:9">
      <c r="A14711" t="str">
        <f>T("2018")</f>
        <v>2018</v>
      </c>
      <c r="B14711" t="str">
        <f>T("JURIDICO                                          ")</f>
        <v xml:space="preserve">JURIDICO                                          </v>
      </c>
      <c r="C14711" t="str">
        <f>T("TETUAN              ")</f>
        <v xml:space="preserve">TETUAN              </v>
      </c>
      <c r="D14711" t="str">
        <f>T("CUATRO CAMINOS      ")</f>
        <v xml:space="preserve">CUATRO CAMINOS      </v>
      </c>
      <c r="E14711" t="str">
        <f>T("TU ")</f>
        <v xml:space="preserve">TU </v>
      </c>
      <c r="F14711" t="str">
        <f>T("TURISMOS       ")</f>
        <v xml:space="preserve">TURISMOS       </v>
      </c>
      <c r="G14711" t="str">
        <f>T("De 20 CABALLOS FISCALES en adelante               ")</f>
        <v xml:space="preserve">De 20 CABALLOS FISCALES en adelante               </v>
      </c>
      <c r="H14711" t="str">
        <f>T("ELECTRICOS RANGO EXTENDIDO                        ")</f>
        <v xml:space="preserve">ELECTRICOS RANGO EXTENDIDO                        </v>
      </c>
      <c r="I14711">
        <v>1</v>
      </c>
    </row>
    <row r="14712" spans="1:9">
      <c r="A14712" t="str">
        <f>T("2018")</f>
        <v>2018</v>
      </c>
      <c r="B14712" t="str">
        <f>T("JURIDICO                                          ")</f>
        <v xml:space="preserve">JURIDICO                                          </v>
      </c>
      <c r="C14712" t="str">
        <f>T("TETUAN              ")</f>
        <v xml:space="preserve">TETUAN              </v>
      </c>
      <c r="D14712" t="str">
        <f>T("CASTILLEJOS         ")</f>
        <v xml:space="preserve">CASTILLEJOS         </v>
      </c>
      <c r="E14712" t="str">
        <f>T("TU ")</f>
        <v xml:space="preserve">TU </v>
      </c>
      <c r="F14712" t="str">
        <f>T("TURISMOS       ")</f>
        <v xml:space="preserve">TURISMOS       </v>
      </c>
      <c r="G14712" t="str">
        <f>T("De 12 a 15,99 CABALLOS FISCALES                   ")</f>
        <v xml:space="preserve">De 12 a 15,99 CABALLOS FISCALES                   </v>
      </c>
      <c r="H14712" t="str">
        <f>T("ELECTRICOS RANGO EXTENDIDO                        ")</f>
        <v xml:space="preserve">ELECTRICOS RANGO EXTENDIDO                        </v>
      </c>
      <c r="I14712">
        <v>1</v>
      </c>
    </row>
    <row r="14713" spans="1:9">
      <c r="A14713" t="str">
        <f>T("2018")</f>
        <v>2018</v>
      </c>
      <c r="B14713" t="str">
        <f>T("FISICO                                            ")</f>
        <v xml:space="preserve">FISICO                                            </v>
      </c>
      <c r="C14713" t="str">
        <f>T("TETUAN              ")</f>
        <v xml:space="preserve">TETUAN              </v>
      </c>
      <c r="D14713" t="str">
        <f>T("ALMENARA            ")</f>
        <v xml:space="preserve">ALMENARA            </v>
      </c>
      <c r="E14713" t="str">
        <f>T("TU ")</f>
        <v xml:space="preserve">TU </v>
      </c>
      <c r="F14713" t="str">
        <f>T("TURISMOS       ")</f>
        <v xml:space="preserve">TURISMOS       </v>
      </c>
      <c r="G14713" t="str">
        <f>T("De 8 a 11,99 CABALLOS FISCALES                    ")</f>
        <v xml:space="preserve">De 8 a 11,99 CABALLOS FISCALES                    </v>
      </c>
      <c r="H14713" t="str">
        <f>T("ETANOL                                            ")</f>
        <v xml:space="preserve">ETANOL                                            </v>
      </c>
      <c r="I14713">
        <v>1</v>
      </c>
    </row>
    <row r="14714" spans="1:9">
      <c r="A14714" t="str">
        <f>T("2018")</f>
        <v>2018</v>
      </c>
      <c r="B14714" t="str">
        <f>T("FISICO                                            ")</f>
        <v xml:space="preserve">FISICO                                            </v>
      </c>
      <c r="C14714" t="str">
        <f>T("TETUAN              ")</f>
        <v xml:space="preserve">TETUAN              </v>
      </c>
      <c r="D14714" t="str">
        <f>T("SIN BARRIO          ")</f>
        <v xml:space="preserve">SIN BARRIO          </v>
      </c>
      <c r="E14714" t="str">
        <f>T("TU ")</f>
        <v xml:space="preserve">TU </v>
      </c>
      <c r="F14714" t="str">
        <f>T("TURISMOS       ")</f>
        <v xml:space="preserve">TURISMOS       </v>
      </c>
      <c r="G14714" t="str">
        <f>T("De 12 a 15,99 CABALLOS FISCALES                   ")</f>
        <v xml:space="preserve">De 12 a 15,99 CABALLOS FISCALES                   </v>
      </c>
      <c r="H14714" t="str">
        <f>T("GAS LICUADO DE PETROLEO                           ")</f>
        <v xml:space="preserve">GAS LICUADO DE PETROLEO                           </v>
      </c>
      <c r="I14714">
        <v>1</v>
      </c>
    </row>
    <row r="14715" spans="1:9">
      <c r="A14715" t="str">
        <f>T("2018")</f>
        <v>2018</v>
      </c>
      <c r="B14715" t="str">
        <f>T("FISICO                                            ")</f>
        <v xml:space="preserve">FISICO                                            </v>
      </c>
      <c r="C14715" t="str">
        <f>T("TETUAN              ")</f>
        <v xml:space="preserve">TETUAN              </v>
      </c>
      <c r="D14715" t="str">
        <f>T("BELLAS VISTAS       ")</f>
        <v xml:space="preserve">BELLAS VISTAS       </v>
      </c>
      <c r="E14715" t="str">
        <f>T("TU ")</f>
        <v xml:space="preserve">TU </v>
      </c>
      <c r="F14715" t="str">
        <f>T("TURISMOS       ")</f>
        <v xml:space="preserve">TURISMOS       </v>
      </c>
      <c r="G14715" t="str">
        <f>T("De 8 a 11,99 CABALLOS FISCALES                    ")</f>
        <v xml:space="preserve">De 8 a 11,99 CABALLOS FISCALES                    </v>
      </c>
      <c r="H14715" t="str">
        <f>T("GAS LICUADO DE PETROLEO                           ")</f>
        <v xml:space="preserve">GAS LICUADO DE PETROLEO                           </v>
      </c>
      <c r="I14715">
        <v>8</v>
      </c>
    </row>
    <row r="14716" spans="1:9">
      <c r="A14716" t="str">
        <f>T("2018")</f>
        <v>2018</v>
      </c>
      <c r="B14716" t="str">
        <f>T("FISICO                                            ")</f>
        <v xml:space="preserve">FISICO                                            </v>
      </c>
      <c r="C14716" t="str">
        <f>T("TETUAN              ")</f>
        <v xml:space="preserve">TETUAN              </v>
      </c>
      <c r="D14716" t="str">
        <f>T("BELLAS VISTAS       ")</f>
        <v xml:space="preserve">BELLAS VISTAS       </v>
      </c>
      <c r="E14716" t="str">
        <f>T("TU ")</f>
        <v xml:space="preserve">TU </v>
      </c>
      <c r="F14716" t="str">
        <f>T("TURISMOS       ")</f>
        <v xml:space="preserve">TURISMOS       </v>
      </c>
      <c r="G14716" t="str">
        <f>T("De 12 a 15,99 CABALLOS FISCALES                   ")</f>
        <v xml:space="preserve">De 12 a 15,99 CABALLOS FISCALES                   </v>
      </c>
      <c r="H14716" t="str">
        <f>T("GAS LICUADO DE PETROLEO                           ")</f>
        <v xml:space="preserve">GAS LICUADO DE PETROLEO                           </v>
      </c>
      <c r="I14716">
        <v>1</v>
      </c>
    </row>
    <row r="14717" spans="1:9">
      <c r="A14717" t="str">
        <f>T("2018")</f>
        <v>2018</v>
      </c>
      <c r="B14717" t="str">
        <f>T("FISICO                                            ")</f>
        <v xml:space="preserve">FISICO                                            </v>
      </c>
      <c r="C14717" t="str">
        <f>T("TETUAN              ")</f>
        <v xml:space="preserve">TETUAN              </v>
      </c>
      <c r="D14717" t="str">
        <f>T("BELLAS VISTAS       ")</f>
        <v xml:space="preserve">BELLAS VISTAS       </v>
      </c>
      <c r="E14717" t="str">
        <f>T("TU ")</f>
        <v xml:space="preserve">TU </v>
      </c>
      <c r="F14717" t="str">
        <f>T("TURISMOS       ")</f>
        <v xml:space="preserve">TURISMOS       </v>
      </c>
      <c r="G14717" t="str">
        <f>T("De 20 CABALLOS FISCALES en adelante               ")</f>
        <v xml:space="preserve">De 20 CABALLOS FISCALES en adelante               </v>
      </c>
      <c r="H14717" t="str">
        <f>T("GAS LICUADO DE PETROLEO                           ")</f>
        <v xml:space="preserve">GAS LICUADO DE PETROLEO                           </v>
      </c>
      <c r="I14717">
        <v>1</v>
      </c>
    </row>
    <row r="14718" spans="1:9">
      <c r="A14718" t="str">
        <f>T("2018")</f>
        <v>2018</v>
      </c>
      <c r="B14718" t="str">
        <f>T("FISICO                                            ")</f>
        <v xml:space="preserve">FISICO                                            </v>
      </c>
      <c r="C14718" t="str">
        <f>T("TETUAN              ")</f>
        <v xml:space="preserve">TETUAN              </v>
      </c>
      <c r="D14718" t="str">
        <f>T("CUATRO CAMINOS      ")</f>
        <v xml:space="preserve">CUATRO CAMINOS      </v>
      </c>
      <c r="E14718" t="str">
        <f>T("TU ")</f>
        <v xml:space="preserve">TU </v>
      </c>
      <c r="F14718" t="str">
        <f>T("TURISMOS       ")</f>
        <v xml:space="preserve">TURISMOS       </v>
      </c>
      <c r="G14718" t="str">
        <f>T("De menos de 8 CABALLOS FISCALES                   ")</f>
        <v xml:space="preserve">De menos de 8 CABALLOS FISCALES                   </v>
      </c>
      <c r="H14718" t="str">
        <f>T("GAS LICUADO DE PETROLEO                           ")</f>
        <v xml:space="preserve">GAS LICUADO DE PETROLEO                           </v>
      </c>
      <c r="I14718">
        <v>1</v>
      </c>
    </row>
    <row r="14719" spans="1:9">
      <c r="A14719" t="str">
        <f>T("2018")</f>
        <v>2018</v>
      </c>
      <c r="B14719" t="str">
        <f>T("FISICO                                            ")</f>
        <v xml:space="preserve">FISICO                                            </v>
      </c>
      <c r="C14719" t="str">
        <f>T("TETUAN              ")</f>
        <v xml:space="preserve">TETUAN              </v>
      </c>
      <c r="D14719" t="str">
        <f>T("CUATRO CAMINOS      ")</f>
        <v xml:space="preserve">CUATRO CAMINOS      </v>
      </c>
      <c r="E14719" t="str">
        <f>T("TU ")</f>
        <v xml:space="preserve">TU </v>
      </c>
      <c r="F14719" t="str">
        <f>T("TURISMOS       ")</f>
        <v xml:space="preserve">TURISMOS       </v>
      </c>
      <c r="G14719" t="str">
        <f>T("De 8 a 11,99 CABALLOS FISCALES                    ")</f>
        <v xml:space="preserve">De 8 a 11,99 CABALLOS FISCALES                    </v>
      </c>
      <c r="H14719" t="str">
        <f>T("GAS LICUADO DE PETROLEO                           ")</f>
        <v xml:space="preserve">GAS LICUADO DE PETROLEO                           </v>
      </c>
      <c r="I14719">
        <v>9</v>
      </c>
    </row>
    <row r="14720" spans="1:9">
      <c r="A14720" t="str">
        <f>T("2018")</f>
        <v>2018</v>
      </c>
      <c r="B14720" t="str">
        <f>T("FISICO                                            ")</f>
        <v xml:space="preserve">FISICO                                            </v>
      </c>
      <c r="C14720" t="str">
        <f>T("TETUAN              ")</f>
        <v xml:space="preserve">TETUAN              </v>
      </c>
      <c r="D14720" t="str">
        <f>T("CUATRO CAMINOS      ")</f>
        <v xml:space="preserve">CUATRO CAMINOS      </v>
      </c>
      <c r="E14720" t="str">
        <f>T("TU ")</f>
        <v xml:space="preserve">TU </v>
      </c>
      <c r="F14720" t="str">
        <f>T("TURISMOS       ")</f>
        <v xml:space="preserve">TURISMOS       </v>
      </c>
      <c r="G14720" t="str">
        <f>T("De 12 a 15,99 CABALLOS FISCALES                   ")</f>
        <v xml:space="preserve">De 12 a 15,99 CABALLOS FISCALES                   </v>
      </c>
      <c r="H14720" t="str">
        <f>T("GAS LICUADO DE PETROLEO                           ")</f>
        <v xml:space="preserve">GAS LICUADO DE PETROLEO                           </v>
      </c>
      <c r="I14720">
        <v>1</v>
      </c>
    </row>
    <row r="14721" spans="1:9">
      <c r="A14721" t="str">
        <f>T("2018")</f>
        <v>2018</v>
      </c>
      <c r="B14721" t="str">
        <f>T("FISICO                                            ")</f>
        <v xml:space="preserve">FISICO                                            </v>
      </c>
      <c r="C14721" t="str">
        <f>T("TETUAN              ")</f>
        <v xml:space="preserve">TETUAN              </v>
      </c>
      <c r="D14721" t="str">
        <f>T("CUATRO CAMINOS      ")</f>
        <v xml:space="preserve">CUATRO CAMINOS      </v>
      </c>
      <c r="E14721" t="str">
        <f>T("TU ")</f>
        <v xml:space="preserve">TU </v>
      </c>
      <c r="F14721" t="str">
        <f>T("TURISMOS       ")</f>
        <v xml:space="preserve">TURISMOS       </v>
      </c>
      <c r="G14721" t="str">
        <f>T("De 16 a 19,99 CABALLOS FISCALES                   ")</f>
        <v xml:space="preserve">De 16 a 19,99 CABALLOS FISCALES                   </v>
      </c>
      <c r="H14721" t="str">
        <f>T("GAS LICUADO DE PETROLEO                           ")</f>
        <v xml:space="preserve">GAS LICUADO DE PETROLEO                           </v>
      </c>
      <c r="I14721">
        <v>1</v>
      </c>
    </row>
    <row r="14722" spans="1:9">
      <c r="A14722" t="str">
        <f>T("2018")</f>
        <v>2018</v>
      </c>
      <c r="B14722" t="str">
        <f>T("FISICO                                            ")</f>
        <v xml:space="preserve">FISICO                                            </v>
      </c>
      <c r="C14722" t="str">
        <f>T("TETUAN              ")</f>
        <v xml:space="preserve">TETUAN              </v>
      </c>
      <c r="D14722" t="str">
        <f>T("CUATRO CAMINOS      ")</f>
        <v xml:space="preserve">CUATRO CAMINOS      </v>
      </c>
      <c r="E14722" t="str">
        <f>T("TU ")</f>
        <v xml:space="preserve">TU </v>
      </c>
      <c r="F14722" t="str">
        <f>T("TURISMOS       ")</f>
        <v xml:space="preserve">TURISMOS       </v>
      </c>
      <c r="G14722" t="str">
        <f>T("De 20 CABALLOS FISCALES en adelante               ")</f>
        <v xml:space="preserve">De 20 CABALLOS FISCALES en adelante               </v>
      </c>
      <c r="H14722" t="str">
        <f>T("GAS LICUADO DE PETROLEO                           ")</f>
        <v xml:space="preserve">GAS LICUADO DE PETROLEO                           </v>
      </c>
      <c r="I14722">
        <v>1</v>
      </c>
    </row>
    <row r="14723" spans="1:9">
      <c r="A14723" t="str">
        <f>T("2018")</f>
        <v>2018</v>
      </c>
      <c r="B14723" t="str">
        <f>T("FISICO                                            ")</f>
        <v xml:space="preserve">FISICO                                            </v>
      </c>
      <c r="C14723" t="str">
        <f>T("TETUAN              ")</f>
        <v xml:space="preserve">TETUAN              </v>
      </c>
      <c r="D14723" t="str">
        <f>T("CASTILLEJOS         ")</f>
        <v xml:space="preserve">CASTILLEJOS         </v>
      </c>
      <c r="E14723" t="str">
        <f>T("TU ")</f>
        <v xml:space="preserve">TU </v>
      </c>
      <c r="F14723" t="str">
        <f>T("TURISMOS       ")</f>
        <v xml:space="preserve">TURISMOS       </v>
      </c>
      <c r="G14723" t="str">
        <f>T("De 8 a 11,99 CABALLOS FISCALES                    ")</f>
        <v xml:space="preserve">De 8 a 11,99 CABALLOS FISCALES                    </v>
      </c>
      <c r="H14723" t="str">
        <f>T("GAS LICUADO DE PETROLEO                           ")</f>
        <v xml:space="preserve">GAS LICUADO DE PETROLEO                           </v>
      </c>
      <c r="I14723">
        <v>4</v>
      </c>
    </row>
    <row r="14724" spans="1:9">
      <c r="A14724" t="str">
        <f>T("2018")</f>
        <v>2018</v>
      </c>
      <c r="B14724" t="str">
        <f>T("FISICO                                            ")</f>
        <v xml:space="preserve">FISICO                                            </v>
      </c>
      <c r="C14724" t="str">
        <f>T("TETUAN              ")</f>
        <v xml:space="preserve">TETUAN              </v>
      </c>
      <c r="D14724" t="str">
        <f>T("ALMENARA            ")</f>
        <v xml:space="preserve">ALMENARA            </v>
      </c>
      <c r="E14724" t="str">
        <f>T("TU ")</f>
        <v xml:space="preserve">TU </v>
      </c>
      <c r="F14724" t="str">
        <f>T("TURISMOS       ")</f>
        <v xml:space="preserve">TURISMOS       </v>
      </c>
      <c r="G14724" t="str">
        <f>T("De menos de 8 CABALLOS FISCALES                   ")</f>
        <v xml:space="preserve">De menos de 8 CABALLOS FISCALES                   </v>
      </c>
      <c r="H14724" t="str">
        <f>T("GAS LICUADO DE PETROLEO                           ")</f>
        <v xml:space="preserve">GAS LICUADO DE PETROLEO                           </v>
      </c>
      <c r="I14724">
        <v>1</v>
      </c>
    </row>
    <row r="14725" spans="1:9">
      <c r="A14725" t="str">
        <f>T("2018")</f>
        <v>2018</v>
      </c>
      <c r="B14725" t="str">
        <f>T("FISICO                                            ")</f>
        <v xml:space="preserve">FISICO                                            </v>
      </c>
      <c r="C14725" t="str">
        <f>T("TETUAN              ")</f>
        <v xml:space="preserve">TETUAN              </v>
      </c>
      <c r="D14725" t="str">
        <f>T("ALMENARA            ")</f>
        <v xml:space="preserve">ALMENARA            </v>
      </c>
      <c r="E14725" t="str">
        <f>T("TU ")</f>
        <v xml:space="preserve">TU </v>
      </c>
      <c r="F14725" t="str">
        <f>T("TURISMOS       ")</f>
        <v xml:space="preserve">TURISMOS       </v>
      </c>
      <c r="G14725" t="str">
        <f>T("De 8 a 11,99 CABALLOS FISCALES                    ")</f>
        <v xml:space="preserve">De 8 a 11,99 CABALLOS FISCALES                    </v>
      </c>
      <c r="H14725" t="str">
        <f>T("GAS LICUADO DE PETROLEO                           ")</f>
        <v xml:space="preserve">GAS LICUADO DE PETROLEO                           </v>
      </c>
      <c r="I14725">
        <v>7</v>
      </c>
    </row>
    <row r="14726" spans="1:9">
      <c r="A14726" t="str">
        <f>T("2018")</f>
        <v>2018</v>
      </c>
      <c r="B14726" t="str">
        <f>T("FISICO                                            ")</f>
        <v xml:space="preserve">FISICO                                            </v>
      </c>
      <c r="C14726" t="str">
        <f>T("TETUAN              ")</f>
        <v xml:space="preserve">TETUAN              </v>
      </c>
      <c r="D14726" t="str">
        <f>T("ALMENARA            ")</f>
        <v xml:space="preserve">ALMENARA            </v>
      </c>
      <c r="E14726" t="str">
        <f>T("TU ")</f>
        <v xml:space="preserve">TU </v>
      </c>
      <c r="F14726" t="str">
        <f>T("TURISMOS       ")</f>
        <v xml:space="preserve">TURISMOS       </v>
      </c>
      <c r="G14726" t="str">
        <f>T("De 12 a 15,99 CABALLOS FISCALES                   ")</f>
        <v xml:space="preserve">De 12 a 15,99 CABALLOS FISCALES                   </v>
      </c>
      <c r="H14726" t="str">
        <f>T("GAS LICUADO DE PETROLEO                           ")</f>
        <v xml:space="preserve">GAS LICUADO DE PETROLEO                           </v>
      </c>
      <c r="I14726">
        <v>2</v>
      </c>
    </row>
    <row r="14727" spans="1:9">
      <c r="A14727" t="str">
        <f>T("2018")</f>
        <v>2018</v>
      </c>
      <c r="B14727" t="str">
        <f>T("FISICO                                            ")</f>
        <v xml:space="preserve">FISICO                                            </v>
      </c>
      <c r="C14727" t="str">
        <f>T("TETUAN              ")</f>
        <v xml:space="preserve">TETUAN              </v>
      </c>
      <c r="D14727" t="str">
        <f>T("ALMENARA            ")</f>
        <v xml:space="preserve">ALMENARA            </v>
      </c>
      <c r="E14727" t="str">
        <f>T("TU ")</f>
        <v xml:space="preserve">TU </v>
      </c>
      <c r="F14727" t="str">
        <f>T("TURISMOS       ")</f>
        <v xml:space="preserve">TURISMOS       </v>
      </c>
      <c r="G14727" t="str">
        <f>T("De 20 CABALLOS FISCALES en adelante               ")</f>
        <v xml:space="preserve">De 20 CABALLOS FISCALES en adelante               </v>
      </c>
      <c r="H14727" t="str">
        <f>T("GAS LICUADO DE PETROLEO                           ")</f>
        <v xml:space="preserve">GAS LICUADO DE PETROLEO                           </v>
      </c>
      <c r="I14727">
        <v>1</v>
      </c>
    </row>
    <row r="14728" spans="1:9">
      <c r="A14728" t="str">
        <f>T("2018")</f>
        <v>2018</v>
      </c>
      <c r="B14728" t="str">
        <f>T("FISICO                                            ")</f>
        <v xml:space="preserve">FISICO                                            </v>
      </c>
      <c r="C14728" t="str">
        <f>T("TETUAN              ")</f>
        <v xml:space="preserve">TETUAN              </v>
      </c>
      <c r="D14728" t="str">
        <f>T("VALDEACEDERAS       ")</f>
        <v xml:space="preserve">VALDEACEDERAS       </v>
      </c>
      <c r="E14728" t="str">
        <f>T("TU ")</f>
        <v xml:space="preserve">TU </v>
      </c>
      <c r="F14728" t="str">
        <f>T("TURISMOS       ")</f>
        <v xml:space="preserve">TURISMOS       </v>
      </c>
      <c r="G14728" t="str">
        <f>T("De 8 a 11,99 CABALLOS FISCALES                    ")</f>
        <v xml:space="preserve">De 8 a 11,99 CABALLOS FISCALES                    </v>
      </c>
      <c r="H14728" t="str">
        <f>T("GAS LICUADO DE PETROLEO                           ")</f>
        <v xml:space="preserve">GAS LICUADO DE PETROLEO                           </v>
      </c>
      <c r="I14728">
        <v>15</v>
      </c>
    </row>
    <row r="14729" spans="1:9">
      <c r="A14729" t="str">
        <f>T("2018")</f>
        <v>2018</v>
      </c>
      <c r="B14729" t="str">
        <f>T("FISICO                                            ")</f>
        <v xml:space="preserve">FISICO                                            </v>
      </c>
      <c r="C14729" t="str">
        <f>T("TETUAN              ")</f>
        <v xml:space="preserve">TETUAN              </v>
      </c>
      <c r="D14729" t="str">
        <f>T("BERRUGUETE          ")</f>
        <v xml:space="preserve">BERRUGUETE          </v>
      </c>
      <c r="E14729" t="str">
        <f>T("TU ")</f>
        <v xml:space="preserve">TU </v>
      </c>
      <c r="F14729" t="str">
        <f>T("TURISMOS       ")</f>
        <v xml:space="preserve">TURISMOS       </v>
      </c>
      <c r="G14729" t="str">
        <f>T("De 8 a 11,99 CABALLOS FISCALES                    ")</f>
        <v xml:space="preserve">De 8 a 11,99 CABALLOS FISCALES                    </v>
      </c>
      <c r="H14729" t="str">
        <f>T("GAS LICUADO DE PETROLEO                           ")</f>
        <v xml:space="preserve">GAS LICUADO DE PETROLEO                           </v>
      </c>
      <c r="I14729">
        <v>6</v>
      </c>
    </row>
    <row r="14730" spans="1:9">
      <c r="A14730" t="str">
        <f>T("2018")</f>
        <v>2018</v>
      </c>
      <c r="B14730" t="str">
        <f>T("FISICO                                            ")</f>
        <v xml:space="preserve">FISICO                                            </v>
      </c>
      <c r="C14730" t="str">
        <f>T("TETUAN              ")</f>
        <v xml:space="preserve">TETUAN              </v>
      </c>
      <c r="D14730" t="str">
        <f>T("BERRUGUETE          ")</f>
        <v xml:space="preserve">BERRUGUETE          </v>
      </c>
      <c r="E14730" t="str">
        <f>T("TU ")</f>
        <v xml:space="preserve">TU </v>
      </c>
      <c r="F14730" t="str">
        <f>T("TURISMOS       ")</f>
        <v xml:space="preserve">TURISMOS       </v>
      </c>
      <c r="G14730" t="str">
        <f>T("De 12 a 15,99 CABALLOS FISCALES                   ")</f>
        <v xml:space="preserve">De 12 a 15,99 CABALLOS FISCALES                   </v>
      </c>
      <c r="H14730" t="str">
        <f>T("GAS LICUADO DE PETROLEO                           ")</f>
        <v xml:space="preserve">GAS LICUADO DE PETROLEO                           </v>
      </c>
      <c r="I14730">
        <v>1</v>
      </c>
    </row>
    <row r="14731" spans="1:9">
      <c r="A14731" t="str">
        <f>T("2018")</f>
        <v>2018</v>
      </c>
      <c r="B14731" t="str">
        <f>T("JURIDICO                                          ")</f>
        <v xml:space="preserve">JURIDICO                                          </v>
      </c>
      <c r="C14731" t="str">
        <f>T("TETUAN              ")</f>
        <v xml:space="preserve">TETUAN              </v>
      </c>
      <c r="D14731" t="str">
        <f>T("BELLAS VISTAS       ")</f>
        <v xml:space="preserve">BELLAS VISTAS       </v>
      </c>
      <c r="E14731" t="str">
        <f>T("TU ")</f>
        <v xml:space="preserve">TU </v>
      </c>
      <c r="F14731" t="str">
        <f>T("TURISMOS       ")</f>
        <v xml:space="preserve">TURISMOS       </v>
      </c>
      <c r="G14731" t="str">
        <f>T("De 8 a 11,99 CABALLOS FISCALES                    ")</f>
        <v xml:space="preserve">De 8 a 11,99 CABALLOS FISCALES                    </v>
      </c>
      <c r="H14731" t="str">
        <f>T("GAS LICUADO DE PETROLEO                           ")</f>
        <v xml:space="preserve">GAS LICUADO DE PETROLEO                           </v>
      </c>
      <c r="I14731">
        <v>2</v>
      </c>
    </row>
    <row r="14732" spans="1:9">
      <c r="A14732" t="str">
        <f>T("2018")</f>
        <v>2018</v>
      </c>
      <c r="B14732" t="str">
        <f>T("JURIDICO                                          ")</f>
        <v xml:space="preserve">JURIDICO                                          </v>
      </c>
      <c r="C14732" t="str">
        <f>T("TETUAN              ")</f>
        <v xml:space="preserve">TETUAN              </v>
      </c>
      <c r="D14732" t="str">
        <f>T("BELLAS VISTAS       ")</f>
        <v xml:space="preserve">BELLAS VISTAS       </v>
      </c>
      <c r="E14732" t="str">
        <f>T("TU ")</f>
        <v xml:space="preserve">TU </v>
      </c>
      <c r="F14732" t="str">
        <f>T("TURISMOS       ")</f>
        <v xml:space="preserve">TURISMOS       </v>
      </c>
      <c r="G14732" t="str">
        <f>T("De 20 CABALLOS FISCALES en adelante               ")</f>
        <v xml:space="preserve">De 20 CABALLOS FISCALES en adelante               </v>
      </c>
      <c r="H14732" t="str">
        <f>T("GAS LICUADO DE PETROLEO                           ")</f>
        <v xml:space="preserve">GAS LICUADO DE PETROLEO                           </v>
      </c>
      <c r="I14732">
        <v>2</v>
      </c>
    </row>
    <row r="14733" spans="1:9">
      <c r="A14733" t="str">
        <f>T("2018")</f>
        <v>2018</v>
      </c>
      <c r="B14733" t="str">
        <f>T("JURIDICO                                          ")</f>
        <v xml:space="preserve">JURIDICO                                          </v>
      </c>
      <c r="C14733" t="str">
        <f>T("TETUAN              ")</f>
        <v xml:space="preserve">TETUAN              </v>
      </c>
      <c r="D14733" t="str">
        <f>T("CUATRO CAMINOS      ")</f>
        <v xml:space="preserve">CUATRO CAMINOS      </v>
      </c>
      <c r="E14733" t="str">
        <f>T("TU ")</f>
        <v xml:space="preserve">TU </v>
      </c>
      <c r="F14733" t="str">
        <f>T("TURISMOS       ")</f>
        <v xml:space="preserve">TURISMOS       </v>
      </c>
      <c r="G14733" t="str">
        <f>T("De 8 a 11,99 CABALLOS FISCALES                    ")</f>
        <v xml:space="preserve">De 8 a 11,99 CABALLOS FISCALES                    </v>
      </c>
      <c r="H14733" t="str">
        <f>T("GAS LICUADO DE PETROLEO                           ")</f>
        <v xml:space="preserve">GAS LICUADO DE PETROLEO                           </v>
      </c>
      <c r="I14733">
        <v>3</v>
      </c>
    </row>
    <row r="14734" spans="1:9">
      <c r="A14734" t="str">
        <f>T("2018")</f>
        <v>2018</v>
      </c>
      <c r="B14734" t="str">
        <f>T("JURIDICO                                          ")</f>
        <v xml:space="preserve">JURIDICO                                          </v>
      </c>
      <c r="C14734" t="str">
        <f>T("TETUAN              ")</f>
        <v xml:space="preserve">TETUAN              </v>
      </c>
      <c r="D14734" t="str">
        <f>T("CASTILLEJOS         ")</f>
        <v xml:space="preserve">CASTILLEJOS         </v>
      </c>
      <c r="E14734" t="str">
        <f>T("TU ")</f>
        <v xml:space="preserve">TU </v>
      </c>
      <c r="F14734" t="str">
        <f>T("TURISMOS       ")</f>
        <v xml:space="preserve">TURISMOS       </v>
      </c>
      <c r="G14734" t="str">
        <f>T("De 12 a 15,99 CABALLOS FISCALES                   ")</f>
        <v xml:space="preserve">De 12 a 15,99 CABALLOS FISCALES                   </v>
      </c>
      <c r="H14734" t="str">
        <f>T("GAS LICUADO DE PETROLEO                           ")</f>
        <v xml:space="preserve">GAS LICUADO DE PETROLEO                           </v>
      </c>
      <c r="I14734">
        <v>1</v>
      </c>
    </row>
    <row r="14735" spans="1:9">
      <c r="A14735" t="str">
        <f>T("2018")</f>
        <v>2018</v>
      </c>
      <c r="B14735" t="str">
        <f>T("JURIDICO                                          ")</f>
        <v xml:space="preserve">JURIDICO                                          </v>
      </c>
      <c r="C14735" t="str">
        <f>T("TETUAN              ")</f>
        <v xml:space="preserve">TETUAN              </v>
      </c>
      <c r="D14735" t="str">
        <f>T("VALDEACEDERAS       ")</f>
        <v xml:space="preserve">VALDEACEDERAS       </v>
      </c>
      <c r="E14735" t="str">
        <f>T("TU ")</f>
        <v xml:space="preserve">TU </v>
      </c>
      <c r="F14735" t="str">
        <f>T("TURISMOS       ")</f>
        <v xml:space="preserve">TURISMOS       </v>
      </c>
      <c r="G14735" t="str">
        <f>T("De 8 a 11,99 CABALLOS FISCALES                    ")</f>
        <v xml:space="preserve">De 8 a 11,99 CABALLOS FISCALES                    </v>
      </c>
      <c r="H14735" t="str">
        <f>T("GAS LICUADO DE PETROLEO                           ")</f>
        <v xml:space="preserve">GAS LICUADO DE PETROLEO                           </v>
      </c>
      <c r="I14735">
        <v>1</v>
      </c>
    </row>
    <row r="14736" spans="1:9">
      <c r="A14736" t="str">
        <f>T("2018")</f>
        <v>2018</v>
      </c>
      <c r="B14736" t="str">
        <f>T("JURIDICO                                          ")</f>
        <v xml:space="preserve">JURIDICO                                          </v>
      </c>
      <c r="C14736" t="str">
        <f>T("TETUAN              ")</f>
        <v xml:space="preserve">TETUAN              </v>
      </c>
      <c r="D14736" t="str">
        <f>T("BERRUGUETE          ")</f>
        <v xml:space="preserve">BERRUGUETE          </v>
      </c>
      <c r="E14736" t="str">
        <f>T("TU ")</f>
        <v xml:space="preserve">TU </v>
      </c>
      <c r="F14736" t="str">
        <f>T("TURISMOS       ")</f>
        <v xml:space="preserve">TURISMOS       </v>
      </c>
      <c r="G14736" t="str">
        <f>T("De 20 CABALLOS FISCALES en adelante               ")</f>
        <v xml:space="preserve">De 20 CABALLOS FISCALES en adelante               </v>
      </c>
      <c r="H14736" t="str">
        <f>T("GAS LICUADO DE PETROLEO                           ")</f>
        <v xml:space="preserve">GAS LICUADO DE PETROLEO                           </v>
      </c>
      <c r="I14736">
        <v>1</v>
      </c>
    </row>
    <row r="14737" spans="1:9">
      <c r="A14737" t="str">
        <f>T("2018")</f>
        <v>2018</v>
      </c>
      <c r="B14737" t="str">
        <f>T("FISICO                                            ")</f>
        <v xml:space="preserve">FISICO                                            </v>
      </c>
      <c r="C14737" t="str">
        <f>T("TETUAN              ")</f>
        <v xml:space="preserve">TETUAN              </v>
      </c>
      <c r="D14737" t="str">
        <f>T("BELLAS VISTAS       ")</f>
        <v xml:space="preserve">BELLAS VISTAS       </v>
      </c>
      <c r="E14737" t="str">
        <f>T("TU ")</f>
        <v xml:space="preserve">TU </v>
      </c>
      <c r="F14737" t="str">
        <f>T("TURISMOS       ")</f>
        <v xml:space="preserve">TURISMOS       </v>
      </c>
      <c r="G14737" t="str">
        <f>T("De 8 a 11,99 CABALLOS FISCALES                    ")</f>
        <v xml:space="preserve">De 8 a 11,99 CABALLOS FISCALES                    </v>
      </c>
      <c r="H14737" t="str">
        <f>T("GAS NATURAL COMPRIMIDO                            ")</f>
        <v xml:space="preserve">GAS NATURAL COMPRIMIDO                            </v>
      </c>
      <c r="I14737">
        <v>2</v>
      </c>
    </row>
    <row r="14738" spans="1:9">
      <c r="A14738" t="str">
        <f>T("2018")</f>
        <v>2018</v>
      </c>
      <c r="B14738" t="str">
        <f>T("FISICO                                            ")</f>
        <v xml:space="preserve">FISICO                                            </v>
      </c>
      <c r="C14738" t="str">
        <f>T("TETUAN              ")</f>
        <v xml:space="preserve">TETUAN              </v>
      </c>
      <c r="D14738" t="str">
        <f>T("CUATRO CAMINOS      ")</f>
        <v xml:space="preserve">CUATRO CAMINOS      </v>
      </c>
      <c r="E14738" t="str">
        <f>T("TU ")</f>
        <v xml:space="preserve">TU </v>
      </c>
      <c r="F14738" t="str">
        <f>T("TURISMOS       ")</f>
        <v xml:space="preserve">TURISMOS       </v>
      </c>
      <c r="G14738" t="str">
        <f>T("De 8 a 11,99 CABALLOS FISCALES                    ")</f>
        <v xml:space="preserve">De 8 a 11,99 CABALLOS FISCALES                    </v>
      </c>
      <c r="H14738" t="str">
        <f>T("GAS NATURAL COMPRIMIDO                            ")</f>
        <v xml:space="preserve">GAS NATURAL COMPRIMIDO                            </v>
      </c>
      <c r="I14738">
        <v>1</v>
      </c>
    </row>
    <row r="14739" spans="1:9">
      <c r="A14739" t="str">
        <f>T("2018")</f>
        <v>2018</v>
      </c>
      <c r="B14739" t="str">
        <f>T("FISICO                                            ")</f>
        <v xml:space="preserve">FISICO                                            </v>
      </c>
      <c r="C14739" t="str">
        <f>T("TETUAN              ")</f>
        <v xml:space="preserve">TETUAN              </v>
      </c>
      <c r="D14739" t="str">
        <f>T("CASTILLEJOS         ")</f>
        <v xml:space="preserve">CASTILLEJOS         </v>
      </c>
      <c r="E14739" t="str">
        <f>T("TU ")</f>
        <v xml:space="preserve">TU </v>
      </c>
      <c r="F14739" t="str">
        <f>T("TURISMOS       ")</f>
        <v xml:space="preserve">TURISMOS       </v>
      </c>
      <c r="G14739" t="str">
        <f>T("De 8 a 11,99 CABALLOS FISCALES                    ")</f>
        <v xml:space="preserve">De 8 a 11,99 CABALLOS FISCALES                    </v>
      </c>
      <c r="H14739" t="str">
        <f>T("GAS NATURAL COMPRIMIDO                            ")</f>
        <v xml:space="preserve">GAS NATURAL COMPRIMIDO                            </v>
      </c>
      <c r="I14739">
        <v>2</v>
      </c>
    </row>
    <row r="14740" spans="1:9">
      <c r="A14740" t="str">
        <f>T("2018")</f>
        <v>2018</v>
      </c>
      <c r="B14740" t="str">
        <f>T("FISICO                                            ")</f>
        <v xml:space="preserve">FISICO                                            </v>
      </c>
      <c r="C14740" t="str">
        <f>T("TETUAN              ")</f>
        <v xml:space="preserve">TETUAN              </v>
      </c>
      <c r="D14740" t="str">
        <f>T("VALDEACEDERAS       ")</f>
        <v xml:space="preserve">VALDEACEDERAS       </v>
      </c>
      <c r="E14740" t="str">
        <f>T("TU ")</f>
        <v xml:space="preserve">TU </v>
      </c>
      <c r="F14740" t="str">
        <f>T("TURISMOS       ")</f>
        <v xml:space="preserve">TURISMOS       </v>
      </c>
      <c r="G14740" t="str">
        <f>T("De 8 a 11,99 CABALLOS FISCALES                    ")</f>
        <v xml:space="preserve">De 8 a 11,99 CABALLOS FISCALES                    </v>
      </c>
      <c r="H14740" t="str">
        <f>T("GAS NATURAL COMPRIMIDO                            ")</f>
        <v xml:space="preserve">GAS NATURAL COMPRIMIDO                            </v>
      </c>
      <c r="I14740">
        <v>1</v>
      </c>
    </row>
    <row r="14741" spans="1:9">
      <c r="A14741" t="str">
        <f>T("2018")</f>
        <v>2018</v>
      </c>
      <c r="B14741" t="str">
        <f>T("FISICO                                            ")</f>
        <v xml:space="preserve">FISICO                                            </v>
      </c>
      <c r="C14741" t="str">
        <f>T("TETUAN              ")</f>
        <v xml:space="preserve">TETUAN              </v>
      </c>
      <c r="D14741" t="str">
        <f>T("BERRUGUETE          ")</f>
        <v xml:space="preserve">BERRUGUETE          </v>
      </c>
      <c r="E14741" t="str">
        <f>T("TU ")</f>
        <v xml:space="preserve">TU </v>
      </c>
      <c r="F14741" t="str">
        <f>T("TURISMOS       ")</f>
        <v xml:space="preserve">TURISMOS       </v>
      </c>
      <c r="G14741" t="str">
        <f>T("De 8 a 11,99 CABALLOS FISCALES                    ")</f>
        <v xml:space="preserve">De 8 a 11,99 CABALLOS FISCALES                    </v>
      </c>
      <c r="H14741" t="str">
        <f>T("GAS NATURAL COMPRIMIDO                            ")</f>
        <v xml:space="preserve">GAS NATURAL COMPRIMIDO                            </v>
      </c>
      <c r="I14741">
        <v>3</v>
      </c>
    </row>
    <row r="14742" spans="1:9">
      <c r="A14742" t="str">
        <f>T("2018")</f>
        <v>2018</v>
      </c>
      <c r="B14742" t="str">
        <f>T("FISICO                                            ")</f>
        <v xml:space="preserve">FISICO                                            </v>
      </c>
      <c r="C14742" t="str">
        <f>T("TETUAN              ")</f>
        <v xml:space="preserve">TETUAN              </v>
      </c>
      <c r="D14742" t="str">
        <f>T("ALMENARA            ")</f>
        <v xml:space="preserve">ALMENARA            </v>
      </c>
      <c r="E14742" t="str">
        <f>T("TU ")</f>
        <v xml:space="preserve">TU </v>
      </c>
      <c r="F14742" t="str">
        <f>T("TURISMOS       ")</f>
        <v xml:space="preserve">TURISMOS       </v>
      </c>
      <c r="G14742" t="str">
        <f>T("De 8 a 11,99 CABALLOS FISCALES                    ")</f>
        <v xml:space="preserve">De 8 a 11,99 CABALLOS FISCALES                    </v>
      </c>
      <c r="H14742" t="str">
        <f>T("GAS NATURAL LICUADO                               ")</f>
        <v xml:space="preserve">GAS NATURAL LICUADO                               </v>
      </c>
      <c r="I14742">
        <v>1</v>
      </c>
    </row>
    <row r="14743" spans="1:9">
      <c r="A14743" t="str">
        <f>T("2018")</f>
        <v>2018</v>
      </c>
      <c r="B14743" t="str">
        <f>T("FISICO                                            ")</f>
        <v xml:space="preserve">FISICO                                            </v>
      </c>
      <c r="C14743" t="str">
        <f>T("TETUAN              ")</f>
        <v xml:space="preserve">TETUAN              </v>
      </c>
      <c r="D14743" t="str">
        <f>T("BERRUGUETE          ")</f>
        <v xml:space="preserve">BERRUGUETE          </v>
      </c>
      <c r="E14743" t="str">
        <f>T("TU ")</f>
        <v xml:space="preserve">TU </v>
      </c>
      <c r="F14743" t="str">
        <f>T("TURISMOS       ")</f>
        <v xml:space="preserve">TURISMOS       </v>
      </c>
      <c r="G14743" t="str">
        <f>T("De 8 a 11,99 CABALLOS FISCALES                    ")</f>
        <v xml:space="preserve">De 8 a 11,99 CABALLOS FISCALES                    </v>
      </c>
      <c r="H14743" t="str">
        <f>T("GAS NATURAL LICUADO                               ")</f>
        <v xml:space="preserve">GAS NATURAL LICUADO                               </v>
      </c>
      <c r="I14743">
        <v>1</v>
      </c>
    </row>
    <row r="14744" spans="1:9">
      <c r="A14744" t="str">
        <f>T("2018")</f>
        <v>2018</v>
      </c>
      <c r="B14744" t="str">
        <f>T("Entidad sin personalidad jurídica (art. 35.4 LGT) ")</f>
        <v xml:space="preserve">Entidad sin personalidad jurídica (art. 35.4 LGT) </v>
      </c>
      <c r="C14744" t="str">
        <f>T("TETUAN              ")</f>
        <v xml:space="preserve">TETUAN              </v>
      </c>
      <c r="D14744" t="str">
        <f>T("BELLAS VISTAS       ")</f>
        <v xml:space="preserve">BELLAS VISTAS       </v>
      </c>
      <c r="E14744" t="str">
        <f>T("TU ")</f>
        <v xml:space="preserve">TU </v>
      </c>
      <c r="F14744" t="str">
        <f>T("TURISMOS       ")</f>
        <v xml:space="preserve">TURISMOS       </v>
      </c>
      <c r="G14744" t="str">
        <f>T("De menos de 8 CABALLOS FISCALES                   ")</f>
        <v xml:space="preserve">De menos de 8 CABALLOS FISCALES                   </v>
      </c>
      <c r="H14744" t="str">
        <f>T("GASOLINA                                          ")</f>
        <v xml:space="preserve">GASOLINA                                          </v>
      </c>
      <c r="I14744">
        <v>8</v>
      </c>
    </row>
    <row r="14745" spans="1:9">
      <c r="A14745" t="str">
        <f>T("2018")</f>
        <v>2018</v>
      </c>
      <c r="B14745" t="str">
        <f>T("Entidad sin personalidad jurídica (art. 35.4 LGT) ")</f>
        <v xml:space="preserve">Entidad sin personalidad jurídica (art. 35.4 LGT) </v>
      </c>
      <c r="C14745" t="str">
        <f>T("TETUAN              ")</f>
        <v xml:space="preserve">TETUAN              </v>
      </c>
      <c r="D14745" t="str">
        <f>T("BELLAS VISTAS       ")</f>
        <v xml:space="preserve">BELLAS VISTAS       </v>
      </c>
      <c r="E14745" t="str">
        <f>T("TU ")</f>
        <v xml:space="preserve">TU </v>
      </c>
      <c r="F14745" t="str">
        <f>T("TURISMOS       ")</f>
        <v xml:space="preserve">TURISMOS       </v>
      </c>
      <c r="G14745" t="str">
        <f>T("De 8 a 11,99 CABALLOS FISCALES                    ")</f>
        <v xml:space="preserve">De 8 a 11,99 CABALLOS FISCALES                    </v>
      </c>
      <c r="H14745" t="str">
        <f>T("GASOLINA                                          ")</f>
        <v xml:space="preserve">GASOLINA                                          </v>
      </c>
      <c r="I14745">
        <v>45</v>
      </c>
    </row>
    <row r="14746" spans="1:9">
      <c r="A14746" t="str">
        <f>T("2018")</f>
        <v>2018</v>
      </c>
      <c r="B14746" t="str">
        <f>T("Entidad sin personalidad jurídica (art. 35.4 LGT) ")</f>
        <v xml:space="preserve">Entidad sin personalidad jurídica (art. 35.4 LGT) </v>
      </c>
      <c r="C14746" t="str">
        <f>T("TETUAN              ")</f>
        <v xml:space="preserve">TETUAN              </v>
      </c>
      <c r="D14746" t="str">
        <f>T("BELLAS VISTAS       ")</f>
        <v xml:space="preserve">BELLAS VISTAS       </v>
      </c>
      <c r="E14746" t="str">
        <f>T("TU ")</f>
        <v xml:space="preserve">TU </v>
      </c>
      <c r="F14746" t="str">
        <f>T("TURISMOS       ")</f>
        <v xml:space="preserve">TURISMOS       </v>
      </c>
      <c r="G14746" t="str">
        <f>T("De 12 a 15,99 CABALLOS FISCALES                   ")</f>
        <v xml:space="preserve">De 12 a 15,99 CABALLOS FISCALES                   </v>
      </c>
      <c r="H14746" t="str">
        <f>T("GASOLINA                                          ")</f>
        <v xml:space="preserve">GASOLINA                                          </v>
      </c>
      <c r="I14746">
        <v>11</v>
      </c>
    </row>
    <row r="14747" spans="1:9">
      <c r="A14747" t="str">
        <f>T("2018")</f>
        <v>2018</v>
      </c>
      <c r="B14747" t="str">
        <f>T("Entidad sin personalidad jurídica (art. 35.4 LGT) ")</f>
        <v xml:space="preserve">Entidad sin personalidad jurídica (art. 35.4 LGT) </v>
      </c>
      <c r="C14747" t="str">
        <f>T("TETUAN              ")</f>
        <v xml:space="preserve">TETUAN              </v>
      </c>
      <c r="D14747" t="str">
        <f>T("BELLAS VISTAS       ")</f>
        <v xml:space="preserve">BELLAS VISTAS       </v>
      </c>
      <c r="E14747" t="str">
        <f>T("TU ")</f>
        <v xml:space="preserve">TU </v>
      </c>
      <c r="F14747" t="str">
        <f>T("TURISMOS       ")</f>
        <v xml:space="preserve">TURISMOS       </v>
      </c>
      <c r="G14747" t="str">
        <f>T("De 16 a 19,99 CABALLOS FISCALES                   ")</f>
        <v xml:space="preserve">De 16 a 19,99 CABALLOS FISCALES                   </v>
      </c>
      <c r="H14747" t="str">
        <f>T("GASOLINA                                          ")</f>
        <v xml:space="preserve">GASOLINA                                          </v>
      </c>
      <c r="I14747">
        <v>4</v>
      </c>
    </row>
    <row r="14748" spans="1:9">
      <c r="A14748" t="str">
        <f>T("2018")</f>
        <v>2018</v>
      </c>
      <c r="B14748" t="str">
        <f>T("Entidad sin personalidad jurídica (art. 35.4 LGT) ")</f>
        <v xml:space="preserve">Entidad sin personalidad jurídica (art. 35.4 LGT) </v>
      </c>
      <c r="C14748" t="str">
        <f>T("TETUAN              ")</f>
        <v xml:space="preserve">TETUAN              </v>
      </c>
      <c r="D14748" t="str">
        <f>T("BELLAS VISTAS       ")</f>
        <v xml:space="preserve">BELLAS VISTAS       </v>
      </c>
      <c r="E14748" t="str">
        <f>T("TU ")</f>
        <v xml:space="preserve">TU </v>
      </c>
      <c r="F14748" t="str">
        <f>T("TURISMOS       ")</f>
        <v xml:space="preserve">TURISMOS       </v>
      </c>
      <c r="G14748" t="str">
        <f>T("De 20 CABALLOS FISCALES en adelante               ")</f>
        <v xml:space="preserve">De 20 CABALLOS FISCALES en adelante               </v>
      </c>
      <c r="H14748" t="str">
        <f>T("GASOLINA                                          ")</f>
        <v xml:space="preserve">GASOLINA                                          </v>
      </c>
      <c r="I14748">
        <v>1</v>
      </c>
    </row>
    <row r="14749" spans="1:9">
      <c r="A14749" t="str">
        <f>T("2018")</f>
        <v>2018</v>
      </c>
      <c r="B14749" t="str">
        <f>T("Entidad sin personalidad jurídica (art. 35.4 LGT) ")</f>
        <v xml:space="preserve">Entidad sin personalidad jurídica (art. 35.4 LGT) </v>
      </c>
      <c r="C14749" t="str">
        <f>T("TETUAN              ")</f>
        <v xml:space="preserve">TETUAN              </v>
      </c>
      <c r="D14749" t="str">
        <f>T("CUATRO CAMINOS      ")</f>
        <v xml:space="preserve">CUATRO CAMINOS      </v>
      </c>
      <c r="E14749" t="str">
        <f>T("TU ")</f>
        <v xml:space="preserve">TU </v>
      </c>
      <c r="F14749" t="str">
        <f>T("TURISMOS       ")</f>
        <v xml:space="preserve">TURISMOS       </v>
      </c>
      <c r="G14749" t="str">
        <f>T("De menos de 8 CABALLOS FISCALES                   ")</f>
        <v xml:space="preserve">De menos de 8 CABALLOS FISCALES                   </v>
      </c>
      <c r="H14749" t="str">
        <f>T("GASOLINA                                          ")</f>
        <v xml:space="preserve">GASOLINA                                          </v>
      </c>
      <c r="I14749">
        <v>7</v>
      </c>
    </row>
    <row r="14750" spans="1:9">
      <c r="A14750" t="str">
        <f>T("2018")</f>
        <v>2018</v>
      </c>
      <c r="B14750" t="str">
        <f>T("Entidad sin personalidad jurídica (art. 35.4 LGT) ")</f>
        <v xml:space="preserve">Entidad sin personalidad jurídica (art. 35.4 LGT) </v>
      </c>
      <c r="C14750" t="str">
        <f>T("TETUAN              ")</f>
        <v xml:space="preserve">TETUAN              </v>
      </c>
      <c r="D14750" t="str">
        <f>T("CUATRO CAMINOS      ")</f>
        <v xml:space="preserve">CUATRO CAMINOS      </v>
      </c>
      <c r="E14750" t="str">
        <f>T("TU ")</f>
        <v xml:space="preserve">TU </v>
      </c>
      <c r="F14750" t="str">
        <f>T("TURISMOS       ")</f>
        <v xml:space="preserve">TURISMOS       </v>
      </c>
      <c r="G14750" t="str">
        <f>T("De 8 a 11,99 CABALLOS FISCALES                    ")</f>
        <v xml:space="preserve">De 8 a 11,99 CABALLOS FISCALES                    </v>
      </c>
      <c r="H14750" t="str">
        <f>T("GASOLINA                                          ")</f>
        <v xml:space="preserve">GASOLINA                                          </v>
      </c>
      <c r="I14750">
        <v>60</v>
      </c>
    </row>
    <row r="14751" spans="1:9">
      <c r="A14751" t="str">
        <f>T("2018")</f>
        <v>2018</v>
      </c>
      <c r="B14751" t="str">
        <f>T("Entidad sin personalidad jurídica (art. 35.4 LGT) ")</f>
        <v xml:space="preserve">Entidad sin personalidad jurídica (art. 35.4 LGT) </v>
      </c>
      <c r="C14751" t="str">
        <f>T("TETUAN              ")</f>
        <v xml:space="preserve">TETUAN              </v>
      </c>
      <c r="D14751" t="str">
        <f>T("CUATRO CAMINOS      ")</f>
        <v xml:space="preserve">CUATRO CAMINOS      </v>
      </c>
      <c r="E14751" t="str">
        <f>T("TU ")</f>
        <v xml:space="preserve">TU </v>
      </c>
      <c r="F14751" t="str">
        <f>T("TURISMOS       ")</f>
        <v xml:space="preserve">TURISMOS       </v>
      </c>
      <c r="G14751" t="str">
        <f>T("De 12 a 15,99 CABALLOS FISCALES                   ")</f>
        <v xml:space="preserve">De 12 a 15,99 CABALLOS FISCALES                   </v>
      </c>
      <c r="H14751" t="str">
        <f>T("GASOLINA                                          ")</f>
        <v xml:space="preserve">GASOLINA                                          </v>
      </c>
      <c r="I14751">
        <v>34</v>
      </c>
    </row>
    <row r="14752" spans="1:9">
      <c r="A14752" t="str">
        <f>T("2018")</f>
        <v>2018</v>
      </c>
      <c r="B14752" t="str">
        <f>T("Entidad sin personalidad jurídica (art. 35.4 LGT) ")</f>
        <v xml:space="preserve">Entidad sin personalidad jurídica (art. 35.4 LGT) </v>
      </c>
      <c r="C14752" t="str">
        <f>T("TETUAN              ")</f>
        <v xml:space="preserve">TETUAN              </v>
      </c>
      <c r="D14752" t="str">
        <f>T("CUATRO CAMINOS      ")</f>
        <v xml:space="preserve">CUATRO CAMINOS      </v>
      </c>
      <c r="E14752" t="str">
        <f>T("TU ")</f>
        <v xml:space="preserve">TU </v>
      </c>
      <c r="F14752" t="str">
        <f>T("TURISMOS       ")</f>
        <v xml:space="preserve">TURISMOS       </v>
      </c>
      <c r="G14752" t="str">
        <f>T("De 16 a 19,99 CABALLOS FISCALES                   ")</f>
        <v xml:space="preserve">De 16 a 19,99 CABALLOS FISCALES                   </v>
      </c>
      <c r="H14752" t="str">
        <f>T("GASOLINA                                          ")</f>
        <v xml:space="preserve">GASOLINA                                          </v>
      </c>
      <c r="I14752">
        <v>6</v>
      </c>
    </row>
    <row r="14753" spans="1:9">
      <c r="A14753" t="str">
        <f>T("2018")</f>
        <v>2018</v>
      </c>
      <c r="B14753" t="str">
        <f>T("Entidad sin personalidad jurídica (art. 35.4 LGT) ")</f>
        <v xml:space="preserve">Entidad sin personalidad jurídica (art. 35.4 LGT) </v>
      </c>
      <c r="C14753" t="str">
        <f>T("TETUAN              ")</f>
        <v xml:space="preserve">TETUAN              </v>
      </c>
      <c r="D14753" t="str">
        <f>T("CUATRO CAMINOS      ")</f>
        <v xml:space="preserve">CUATRO CAMINOS      </v>
      </c>
      <c r="E14753" t="str">
        <f>T("TU ")</f>
        <v xml:space="preserve">TU </v>
      </c>
      <c r="F14753" t="str">
        <f>T("TURISMOS       ")</f>
        <v xml:space="preserve">TURISMOS       </v>
      </c>
      <c r="G14753" t="str">
        <f>T("De 20 CABALLOS FISCALES en adelante               ")</f>
        <v xml:space="preserve">De 20 CABALLOS FISCALES en adelante               </v>
      </c>
      <c r="H14753" t="str">
        <f>T("GASOLINA                                          ")</f>
        <v xml:space="preserve">GASOLINA                                          </v>
      </c>
      <c r="I14753">
        <v>6</v>
      </c>
    </row>
    <row r="14754" spans="1:9">
      <c r="A14754" t="str">
        <f>T("2018")</f>
        <v>2018</v>
      </c>
      <c r="B14754" t="str">
        <f>T("Entidad sin personalidad jurídica (art. 35.4 LGT) ")</f>
        <v xml:space="preserve">Entidad sin personalidad jurídica (art. 35.4 LGT) </v>
      </c>
      <c r="C14754" t="str">
        <f>T("TETUAN              ")</f>
        <v xml:space="preserve">TETUAN              </v>
      </c>
      <c r="D14754" t="str">
        <f>T("CASTILLEJOS         ")</f>
        <v xml:space="preserve">CASTILLEJOS         </v>
      </c>
      <c r="E14754" t="str">
        <f>T("TU ")</f>
        <v xml:space="preserve">TU </v>
      </c>
      <c r="F14754" t="str">
        <f>T("TURISMOS       ")</f>
        <v xml:space="preserve">TURISMOS       </v>
      </c>
      <c r="G14754" t="str">
        <f>T("De menos de 8 CABALLOS FISCALES                   ")</f>
        <v xml:space="preserve">De menos de 8 CABALLOS FISCALES                   </v>
      </c>
      <c r="H14754" t="str">
        <f>T("GASOLINA                                          ")</f>
        <v xml:space="preserve">GASOLINA                                          </v>
      </c>
      <c r="I14754">
        <v>4</v>
      </c>
    </row>
    <row r="14755" spans="1:9">
      <c r="A14755" t="str">
        <f>T("2018")</f>
        <v>2018</v>
      </c>
      <c r="B14755" t="str">
        <f>T("Entidad sin personalidad jurídica (art. 35.4 LGT) ")</f>
        <v xml:space="preserve">Entidad sin personalidad jurídica (art. 35.4 LGT) </v>
      </c>
      <c r="C14755" t="str">
        <f>T("TETUAN              ")</f>
        <v xml:space="preserve">TETUAN              </v>
      </c>
      <c r="D14755" t="str">
        <f>T("CASTILLEJOS         ")</f>
        <v xml:space="preserve">CASTILLEJOS         </v>
      </c>
      <c r="E14755" t="str">
        <f>T("TU ")</f>
        <v xml:space="preserve">TU </v>
      </c>
      <c r="F14755" t="str">
        <f>T("TURISMOS       ")</f>
        <v xml:space="preserve">TURISMOS       </v>
      </c>
      <c r="G14755" t="str">
        <f>T("De 8 a 11,99 CABALLOS FISCALES                    ")</f>
        <v xml:space="preserve">De 8 a 11,99 CABALLOS FISCALES                    </v>
      </c>
      <c r="H14755" t="str">
        <f>T("GASOLINA                                          ")</f>
        <v xml:space="preserve">GASOLINA                                          </v>
      </c>
      <c r="I14755">
        <v>35</v>
      </c>
    </row>
    <row r="14756" spans="1:9">
      <c r="A14756" t="str">
        <f>T("2018")</f>
        <v>2018</v>
      </c>
      <c r="B14756" t="str">
        <f>T("Entidad sin personalidad jurídica (art. 35.4 LGT) ")</f>
        <v xml:space="preserve">Entidad sin personalidad jurídica (art. 35.4 LGT) </v>
      </c>
      <c r="C14756" t="str">
        <f>T("TETUAN              ")</f>
        <v xml:space="preserve">TETUAN              </v>
      </c>
      <c r="D14756" t="str">
        <f>T("CASTILLEJOS         ")</f>
        <v xml:space="preserve">CASTILLEJOS         </v>
      </c>
      <c r="E14756" t="str">
        <f>T("TU ")</f>
        <v xml:space="preserve">TU </v>
      </c>
      <c r="F14756" t="str">
        <f>T("TURISMOS       ")</f>
        <v xml:space="preserve">TURISMOS       </v>
      </c>
      <c r="G14756" t="str">
        <f>T("De 12 a 15,99 CABALLOS FISCALES                   ")</f>
        <v xml:space="preserve">De 12 a 15,99 CABALLOS FISCALES                   </v>
      </c>
      <c r="H14756" t="str">
        <f>T("GASOLINA                                          ")</f>
        <v xml:space="preserve">GASOLINA                                          </v>
      </c>
      <c r="I14756">
        <v>15</v>
      </c>
    </row>
    <row r="14757" spans="1:9">
      <c r="A14757" t="str">
        <f>T("2018")</f>
        <v>2018</v>
      </c>
      <c r="B14757" t="str">
        <f>T("Entidad sin personalidad jurídica (art. 35.4 LGT) ")</f>
        <v xml:space="preserve">Entidad sin personalidad jurídica (art. 35.4 LGT) </v>
      </c>
      <c r="C14757" t="str">
        <f>T("TETUAN              ")</f>
        <v xml:space="preserve">TETUAN              </v>
      </c>
      <c r="D14757" t="str">
        <f>T("CASTILLEJOS         ")</f>
        <v xml:space="preserve">CASTILLEJOS         </v>
      </c>
      <c r="E14757" t="str">
        <f>T("TU ")</f>
        <v xml:space="preserve">TU </v>
      </c>
      <c r="F14757" t="str">
        <f>T("TURISMOS       ")</f>
        <v xml:space="preserve">TURISMOS       </v>
      </c>
      <c r="G14757" t="str">
        <f>T("De 16 a 19,99 CABALLOS FISCALES                   ")</f>
        <v xml:space="preserve">De 16 a 19,99 CABALLOS FISCALES                   </v>
      </c>
      <c r="H14757" t="str">
        <f>T("GASOLINA                                          ")</f>
        <v xml:space="preserve">GASOLINA                                          </v>
      </c>
      <c r="I14757">
        <v>8</v>
      </c>
    </row>
    <row r="14758" spans="1:9">
      <c r="A14758" t="str">
        <f>T("2018")</f>
        <v>2018</v>
      </c>
      <c r="B14758" t="str">
        <f>T("Entidad sin personalidad jurídica (art. 35.4 LGT) ")</f>
        <v xml:space="preserve">Entidad sin personalidad jurídica (art. 35.4 LGT) </v>
      </c>
      <c r="C14758" t="str">
        <f>T("TETUAN              ")</f>
        <v xml:space="preserve">TETUAN              </v>
      </c>
      <c r="D14758" t="str">
        <f>T("CASTILLEJOS         ")</f>
        <v xml:space="preserve">CASTILLEJOS         </v>
      </c>
      <c r="E14758" t="str">
        <f>T("TU ")</f>
        <v xml:space="preserve">TU </v>
      </c>
      <c r="F14758" t="str">
        <f>T("TURISMOS       ")</f>
        <v xml:space="preserve">TURISMOS       </v>
      </c>
      <c r="G14758" t="str">
        <f>T("De 20 CABALLOS FISCALES en adelante               ")</f>
        <v xml:space="preserve">De 20 CABALLOS FISCALES en adelante               </v>
      </c>
      <c r="H14758" t="str">
        <f>T("GASOLINA                                          ")</f>
        <v xml:space="preserve">GASOLINA                                          </v>
      </c>
      <c r="I14758">
        <v>1</v>
      </c>
    </row>
    <row r="14759" spans="1:9">
      <c r="A14759" t="str">
        <f>T("2018")</f>
        <v>2018</v>
      </c>
      <c r="B14759" t="str">
        <f>T("Entidad sin personalidad jurídica (art. 35.4 LGT) ")</f>
        <v xml:space="preserve">Entidad sin personalidad jurídica (art. 35.4 LGT) </v>
      </c>
      <c r="C14759" t="str">
        <f>T("TETUAN              ")</f>
        <v xml:space="preserve">TETUAN              </v>
      </c>
      <c r="D14759" t="str">
        <f>T("ALMENARA            ")</f>
        <v xml:space="preserve">ALMENARA            </v>
      </c>
      <c r="E14759" t="str">
        <f>T("TU ")</f>
        <v xml:space="preserve">TU </v>
      </c>
      <c r="F14759" t="str">
        <f>T("TURISMOS       ")</f>
        <v xml:space="preserve">TURISMOS       </v>
      </c>
      <c r="G14759" t="str">
        <f>T("De menos de 8 CABALLOS FISCALES                   ")</f>
        <v xml:space="preserve">De menos de 8 CABALLOS FISCALES                   </v>
      </c>
      <c r="H14759" t="str">
        <f>T("GASOLINA                                          ")</f>
        <v xml:space="preserve">GASOLINA                                          </v>
      </c>
      <c r="I14759">
        <v>3</v>
      </c>
    </row>
    <row r="14760" spans="1:9">
      <c r="A14760" t="str">
        <f>T("2018")</f>
        <v>2018</v>
      </c>
      <c r="B14760" t="str">
        <f>T("Entidad sin personalidad jurídica (art. 35.4 LGT) ")</f>
        <v xml:space="preserve">Entidad sin personalidad jurídica (art. 35.4 LGT) </v>
      </c>
      <c r="C14760" t="str">
        <f>T("TETUAN              ")</f>
        <v xml:space="preserve">TETUAN              </v>
      </c>
      <c r="D14760" t="str">
        <f>T("ALMENARA            ")</f>
        <v xml:space="preserve">ALMENARA            </v>
      </c>
      <c r="E14760" t="str">
        <f>T("TU ")</f>
        <v xml:space="preserve">TU </v>
      </c>
      <c r="F14760" t="str">
        <f>T("TURISMOS       ")</f>
        <v xml:space="preserve">TURISMOS       </v>
      </c>
      <c r="G14760" t="str">
        <f>T("De 8 a 11,99 CABALLOS FISCALES                    ")</f>
        <v xml:space="preserve">De 8 a 11,99 CABALLOS FISCALES                    </v>
      </c>
      <c r="H14760" t="str">
        <f>T("GASOLINA                                          ")</f>
        <v xml:space="preserve">GASOLINA                                          </v>
      </c>
      <c r="I14760">
        <v>42</v>
      </c>
    </row>
    <row r="14761" spans="1:9">
      <c r="A14761" t="str">
        <f>T("2018")</f>
        <v>2018</v>
      </c>
      <c r="B14761" t="str">
        <f>T("Entidad sin personalidad jurídica (art. 35.4 LGT) ")</f>
        <v xml:space="preserve">Entidad sin personalidad jurídica (art. 35.4 LGT) </v>
      </c>
      <c r="C14761" t="str">
        <f>T("TETUAN              ")</f>
        <v xml:space="preserve">TETUAN              </v>
      </c>
      <c r="D14761" t="str">
        <f>T("ALMENARA            ")</f>
        <v xml:space="preserve">ALMENARA            </v>
      </c>
      <c r="E14761" t="str">
        <f>T("TU ")</f>
        <v xml:space="preserve">TU </v>
      </c>
      <c r="F14761" t="str">
        <f>T("TURISMOS       ")</f>
        <v xml:space="preserve">TURISMOS       </v>
      </c>
      <c r="G14761" t="str">
        <f>T("De 12 a 15,99 CABALLOS FISCALES                   ")</f>
        <v xml:space="preserve">De 12 a 15,99 CABALLOS FISCALES                   </v>
      </c>
      <c r="H14761" t="str">
        <f>T("GASOLINA                                          ")</f>
        <v xml:space="preserve">GASOLINA                                          </v>
      </c>
      <c r="I14761">
        <v>14</v>
      </c>
    </row>
    <row r="14762" spans="1:9">
      <c r="A14762" t="str">
        <f>T("2018")</f>
        <v>2018</v>
      </c>
      <c r="B14762" t="str">
        <f>T("Entidad sin personalidad jurídica (art. 35.4 LGT) ")</f>
        <v xml:space="preserve">Entidad sin personalidad jurídica (art. 35.4 LGT) </v>
      </c>
      <c r="C14762" t="str">
        <f>T("TETUAN              ")</f>
        <v xml:space="preserve">TETUAN              </v>
      </c>
      <c r="D14762" t="str">
        <f>T("ALMENARA            ")</f>
        <v xml:space="preserve">ALMENARA            </v>
      </c>
      <c r="E14762" t="str">
        <f>T("TU ")</f>
        <v xml:space="preserve">TU </v>
      </c>
      <c r="F14762" t="str">
        <f>T("TURISMOS       ")</f>
        <v xml:space="preserve">TURISMOS       </v>
      </c>
      <c r="G14762" t="str">
        <f>T("De 16 a 19,99 CABALLOS FISCALES                   ")</f>
        <v xml:space="preserve">De 16 a 19,99 CABALLOS FISCALES                   </v>
      </c>
      <c r="H14762" t="str">
        <f>T("GASOLINA                                          ")</f>
        <v xml:space="preserve">GASOLINA                                          </v>
      </c>
      <c r="I14762">
        <v>1</v>
      </c>
    </row>
    <row r="14763" spans="1:9">
      <c r="A14763" t="str">
        <f>T("2018")</f>
        <v>2018</v>
      </c>
      <c r="B14763" t="str">
        <f>T("Entidad sin personalidad jurídica (art. 35.4 LGT) ")</f>
        <v xml:space="preserve">Entidad sin personalidad jurídica (art. 35.4 LGT) </v>
      </c>
      <c r="C14763" t="str">
        <f>T("TETUAN              ")</f>
        <v xml:space="preserve">TETUAN              </v>
      </c>
      <c r="D14763" t="str">
        <f>T("VALDEACEDERAS       ")</f>
        <v xml:space="preserve">VALDEACEDERAS       </v>
      </c>
      <c r="E14763" t="str">
        <f>T("TU ")</f>
        <v xml:space="preserve">TU </v>
      </c>
      <c r="F14763" t="str">
        <f>T("TURISMOS       ")</f>
        <v xml:space="preserve">TURISMOS       </v>
      </c>
      <c r="G14763" t="str">
        <f>T("De menos de 8 CABALLOS FISCALES                   ")</f>
        <v xml:space="preserve">De menos de 8 CABALLOS FISCALES                   </v>
      </c>
      <c r="H14763" t="str">
        <f>T("GASOLINA                                          ")</f>
        <v xml:space="preserve">GASOLINA                                          </v>
      </c>
      <c r="I14763">
        <v>3</v>
      </c>
    </row>
    <row r="14764" spans="1:9">
      <c r="A14764" t="str">
        <f>T("2018")</f>
        <v>2018</v>
      </c>
      <c r="B14764" t="str">
        <f>T("Entidad sin personalidad jurídica (art. 35.4 LGT) ")</f>
        <v xml:space="preserve">Entidad sin personalidad jurídica (art. 35.4 LGT) </v>
      </c>
      <c r="C14764" t="str">
        <f>T("TETUAN              ")</f>
        <v xml:space="preserve">TETUAN              </v>
      </c>
      <c r="D14764" t="str">
        <f>T("VALDEACEDERAS       ")</f>
        <v xml:space="preserve">VALDEACEDERAS       </v>
      </c>
      <c r="E14764" t="str">
        <f>T("TU ")</f>
        <v xml:space="preserve">TU </v>
      </c>
      <c r="F14764" t="str">
        <f>T("TURISMOS       ")</f>
        <v xml:space="preserve">TURISMOS       </v>
      </c>
      <c r="G14764" t="str">
        <f>T("De 8 a 11,99 CABALLOS FISCALES                    ")</f>
        <v xml:space="preserve">De 8 a 11,99 CABALLOS FISCALES                    </v>
      </c>
      <c r="H14764" t="str">
        <f>T("GASOLINA                                          ")</f>
        <v xml:space="preserve">GASOLINA                                          </v>
      </c>
      <c r="I14764">
        <v>42</v>
      </c>
    </row>
    <row r="14765" spans="1:9">
      <c r="A14765" t="str">
        <f>T("2018")</f>
        <v>2018</v>
      </c>
      <c r="B14765" t="str">
        <f>T("Entidad sin personalidad jurídica (art. 35.4 LGT) ")</f>
        <v xml:space="preserve">Entidad sin personalidad jurídica (art. 35.4 LGT) </v>
      </c>
      <c r="C14765" t="str">
        <f>T("TETUAN              ")</f>
        <v xml:space="preserve">TETUAN              </v>
      </c>
      <c r="D14765" t="str">
        <f>T("VALDEACEDERAS       ")</f>
        <v xml:space="preserve">VALDEACEDERAS       </v>
      </c>
      <c r="E14765" t="str">
        <f>T("TU ")</f>
        <v xml:space="preserve">TU </v>
      </c>
      <c r="F14765" t="str">
        <f>T("TURISMOS       ")</f>
        <v xml:space="preserve">TURISMOS       </v>
      </c>
      <c r="G14765" t="str">
        <f>T("De 12 a 15,99 CABALLOS FISCALES                   ")</f>
        <v xml:space="preserve">De 12 a 15,99 CABALLOS FISCALES                   </v>
      </c>
      <c r="H14765" t="str">
        <f>T("GASOLINA                                          ")</f>
        <v xml:space="preserve">GASOLINA                                          </v>
      </c>
      <c r="I14765">
        <v>9</v>
      </c>
    </row>
    <row r="14766" spans="1:9">
      <c r="A14766" t="str">
        <f>T("2018")</f>
        <v>2018</v>
      </c>
      <c r="B14766" t="str">
        <f>T("Entidad sin personalidad jurídica (art. 35.4 LGT) ")</f>
        <v xml:space="preserve">Entidad sin personalidad jurídica (art. 35.4 LGT) </v>
      </c>
      <c r="C14766" t="str">
        <f>T("TETUAN              ")</f>
        <v xml:space="preserve">TETUAN              </v>
      </c>
      <c r="D14766" t="str">
        <f>T("VALDEACEDERAS       ")</f>
        <v xml:space="preserve">VALDEACEDERAS       </v>
      </c>
      <c r="E14766" t="str">
        <f>T("TU ")</f>
        <v xml:space="preserve">TU </v>
      </c>
      <c r="F14766" t="str">
        <f>T("TURISMOS       ")</f>
        <v xml:space="preserve">TURISMOS       </v>
      </c>
      <c r="G14766" t="str">
        <f>T("De 20 CABALLOS FISCALES en adelante               ")</f>
        <v xml:space="preserve">De 20 CABALLOS FISCALES en adelante               </v>
      </c>
      <c r="H14766" t="str">
        <f>T("GASOLINA                                          ")</f>
        <v xml:space="preserve">GASOLINA                                          </v>
      </c>
      <c r="I14766">
        <v>1</v>
      </c>
    </row>
    <row r="14767" spans="1:9">
      <c r="A14767" t="str">
        <f>T("2018")</f>
        <v>2018</v>
      </c>
      <c r="B14767" t="str">
        <f>T("Entidad sin personalidad jurídica (art. 35.4 LGT) ")</f>
        <v xml:space="preserve">Entidad sin personalidad jurídica (art. 35.4 LGT) </v>
      </c>
      <c r="C14767" t="str">
        <f>T("TETUAN              ")</f>
        <v xml:space="preserve">TETUAN              </v>
      </c>
      <c r="D14767" t="str">
        <f>T("BERRUGUETE          ")</f>
        <v xml:space="preserve">BERRUGUETE          </v>
      </c>
      <c r="E14767" t="str">
        <f>T("TU ")</f>
        <v xml:space="preserve">TU </v>
      </c>
      <c r="F14767" t="str">
        <f>T("TURISMOS       ")</f>
        <v xml:space="preserve">TURISMOS       </v>
      </c>
      <c r="G14767" t="str">
        <f>T("De menos de 8 CABALLOS FISCALES                   ")</f>
        <v xml:space="preserve">De menos de 8 CABALLOS FISCALES                   </v>
      </c>
      <c r="H14767" t="str">
        <f>T("GASOLINA                                          ")</f>
        <v xml:space="preserve">GASOLINA                                          </v>
      </c>
      <c r="I14767">
        <v>3</v>
      </c>
    </row>
    <row r="14768" spans="1:9">
      <c r="A14768" t="str">
        <f>T("2018")</f>
        <v>2018</v>
      </c>
      <c r="B14768" t="str">
        <f>T("Entidad sin personalidad jurídica (art. 35.4 LGT) ")</f>
        <v xml:space="preserve">Entidad sin personalidad jurídica (art. 35.4 LGT) </v>
      </c>
      <c r="C14768" t="str">
        <f>T("TETUAN              ")</f>
        <v xml:space="preserve">TETUAN              </v>
      </c>
      <c r="D14768" t="str">
        <f>T("BERRUGUETE          ")</f>
        <v xml:space="preserve">BERRUGUETE          </v>
      </c>
      <c r="E14768" t="str">
        <f>T("TU ")</f>
        <v xml:space="preserve">TU </v>
      </c>
      <c r="F14768" t="str">
        <f>T("TURISMOS       ")</f>
        <v xml:space="preserve">TURISMOS       </v>
      </c>
      <c r="G14768" t="str">
        <f>T("De 8 a 11,99 CABALLOS FISCALES                    ")</f>
        <v xml:space="preserve">De 8 a 11,99 CABALLOS FISCALES                    </v>
      </c>
      <c r="H14768" t="str">
        <f>T("GASOLINA                                          ")</f>
        <v xml:space="preserve">GASOLINA                                          </v>
      </c>
      <c r="I14768">
        <v>35</v>
      </c>
    </row>
    <row r="14769" spans="1:9">
      <c r="A14769" t="str">
        <f>T("2018")</f>
        <v>2018</v>
      </c>
      <c r="B14769" t="str">
        <f>T("Entidad sin personalidad jurídica (art. 35.4 LGT) ")</f>
        <v xml:space="preserve">Entidad sin personalidad jurídica (art. 35.4 LGT) </v>
      </c>
      <c r="C14769" t="str">
        <f>T("TETUAN              ")</f>
        <v xml:space="preserve">TETUAN              </v>
      </c>
      <c r="D14769" t="str">
        <f>T("BERRUGUETE          ")</f>
        <v xml:space="preserve">BERRUGUETE          </v>
      </c>
      <c r="E14769" t="str">
        <f>T("TU ")</f>
        <v xml:space="preserve">TU </v>
      </c>
      <c r="F14769" t="str">
        <f>T("TURISMOS       ")</f>
        <v xml:space="preserve">TURISMOS       </v>
      </c>
      <c r="G14769" t="str">
        <f>T("De 12 a 15,99 CABALLOS FISCALES                   ")</f>
        <v xml:space="preserve">De 12 a 15,99 CABALLOS FISCALES                   </v>
      </c>
      <c r="H14769" t="str">
        <f>T("GASOLINA                                          ")</f>
        <v xml:space="preserve">GASOLINA                                          </v>
      </c>
      <c r="I14769">
        <v>7</v>
      </c>
    </row>
    <row r="14770" spans="1:9">
      <c r="A14770" t="str">
        <f>T("2018")</f>
        <v>2018</v>
      </c>
      <c r="B14770" t="str">
        <f>T("Entidad sin personalidad jurídica (art. 35.4 LGT) ")</f>
        <v xml:space="preserve">Entidad sin personalidad jurídica (art. 35.4 LGT) </v>
      </c>
      <c r="C14770" t="str">
        <f>T("TETUAN              ")</f>
        <v xml:space="preserve">TETUAN              </v>
      </c>
      <c r="D14770" t="str">
        <f>T("BERRUGUETE          ")</f>
        <v xml:space="preserve">BERRUGUETE          </v>
      </c>
      <c r="E14770" t="str">
        <f>T("TU ")</f>
        <v xml:space="preserve">TU </v>
      </c>
      <c r="F14770" t="str">
        <f>T("TURISMOS       ")</f>
        <v xml:space="preserve">TURISMOS       </v>
      </c>
      <c r="G14770" t="str">
        <f>T("De 16 a 19,99 CABALLOS FISCALES                   ")</f>
        <v xml:space="preserve">De 16 a 19,99 CABALLOS FISCALES                   </v>
      </c>
      <c r="H14770" t="str">
        <f>T("GASOLINA                                          ")</f>
        <v xml:space="preserve">GASOLINA                                          </v>
      </c>
      <c r="I14770">
        <v>1</v>
      </c>
    </row>
    <row r="14771" spans="1:9">
      <c r="A14771" t="str">
        <f>T("2018")</f>
        <v>2018</v>
      </c>
      <c r="B14771" t="str">
        <f>T("FISICO                                            ")</f>
        <v xml:space="preserve">FISICO                                            </v>
      </c>
      <c r="C14771" t="str">
        <f>T("TETUAN              ")</f>
        <v xml:space="preserve">TETUAN              </v>
      </c>
      <c r="D14771" t="str">
        <f>T("SIN BARRIO          ")</f>
        <v xml:space="preserve">SIN BARRIO          </v>
      </c>
      <c r="E14771" t="str">
        <f>T("TU ")</f>
        <v xml:space="preserve">TU </v>
      </c>
      <c r="F14771" t="str">
        <f>T("TURISMOS       ")</f>
        <v xml:space="preserve">TURISMOS       </v>
      </c>
      <c r="G14771" t="str">
        <f>T("De menos de 8 CABALLOS FISCALES                   ")</f>
        <v xml:space="preserve">De menos de 8 CABALLOS FISCALES                   </v>
      </c>
      <c r="H14771" t="str">
        <f>T("GASOLINA                                          ")</f>
        <v xml:space="preserve">GASOLINA                                          </v>
      </c>
      <c r="I14771">
        <v>3</v>
      </c>
    </row>
    <row r="14772" spans="1:9">
      <c r="A14772" t="str">
        <f>T("2018")</f>
        <v>2018</v>
      </c>
      <c r="B14772" t="str">
        <f>T("FISICO                                            ")</f>
        <v xml:space="preserve">FISICO                                            </v>
      </c>
      <c r="C14772" t="str">
        <f>T("TETUAN              ")</f>
        <v xml:space="preserve">TETUAN              </v>
      </c>
      <c r="D14772" t="str">
        <f>T("SIN BARRIO          ")</f>
        <v xml:space="preserve">SIN BARRIO          </v>
      </c>
      <c r="E14772" t="str">
        <f>T("TU ")</f>
        <v xml:space="preserve">TU </v>
      </c>
      <c r="F14772" t="str">
        <f>T("TURISMOS       ")</f>
        <v xml:space="preserve">TURISMOS       </v>
      </c>
      <c r="G14772" t="str">
        <f>T("De 8 a 11,99 CABALLOS FISCALES                    ")</f>
        <v xml:space="preserve">De 8 a 11,99 CABALLOS FISCALES                    </v>
      </c>
      <c r="H14772" t="str">
        <f>T("GASOLINA                                          ")</f>
        <v xml:space="preserve">GASOLINA                                          </v>
      </c>
      <c r="I14772">
        <v>31</v>
      </c>
    </row>
    <row r="14773" spans="1:9">
      <c r="A14773" t="str">
        <f>T("2018")</f>
        <v>2018</v>
      </c>
      <c r="B14773" t="str">
        <f>T("FISICO                                            ")</f>
        <v xml:space="preserve">FISICO                                            </v>
      </c>
      <c r="C14773" t="str">
        <f>T("TETUAN              ")</f>
        <v xml:space="preserve">TETUAN              </v>
      </c>
      <c r="D14773" t="str">
        <f>T("SIN BARRIO          ")</f>
        <v xml:space="preserve">SIN BARRIO          </v>
      </c>
      <c r="E14773" t="str">
        <f>T("TU ")</f>
        <v xml:space="preserve">TU </v>
      </c>
      <c r="F14773" t="str">
        <f>T("TURISMOS       ")</f>
        <v xml:space="preserve">TURISMOS       </v>
      </c>
      <c r="G14773" t="str">
        <f>T("De 12 a 15,99 CABALLOS FISCALES                   ")</f>
        <v xml:space="preserve">De 12 a 15,99 CABALLOS FISCALES                   </v>
      </c>
      <c r="H14773" t="str">
        <f>T("GASOLINA                                          ")</f>
        <v xml:space="preserve">GASOLINA                                          </v>
      </c>
      <c r="I14773">
        <v>3</v>
      </c>
    </row>
    <row r="14774" spans="1:9">
      <c r="A14774" t="str">
        <f>T("2018")</f>
        <v>2018</v>
      </c>
      <c r="B14774" t="str">
        <f>T("FISICO                                            ")</f>
        <v xml:space="preserve">FISICO                                            </v>
      </c>
      <c r="C14774" t="str">
        <f>T("TETUAN              ")</f>
        <v xml:space="preserve">TETUAN              </v>
      </c>
      <c r="D14774" t="str">
        <f>T("SIN BARRIO          ")</f>
        <v xml:space="preserve">SIN BARRIO          </v>
      </c>
      <c r="E14774" t="str">
        <f>T("TU ")</f>
        <v xml:space="preserve">TU </v>
      </c>
      <c r="F14774" t="str">
        <f>T("TURISMOS       ")</f>
        <v xml:space="preserve">TURISMOS       </v>
      </c>
      <c r="G14774" t="str">
        <f>T("De 16 a 19,99 CABALLOS FISCALES                   ")</f>
        <v xml:space="preserve">De 16 a 19,99 CABALLOS FISCALES                   </v>
      </c>
      <c r="H14774" t="str">
        <f>T("GASOLINA                                          ")</f>
        <v xml:space="preserve">GASOLINA                                          </v>
      </c>
      <c r="I14774">
        <v>1</v>
      </c>
    </row>
    <row r="14775" spans="1:9">
      <c r="A14775" t="str">
        <f>T("2018")</f>
        <v>2018</v>
      </c>
      <c r="B14775" t="str">
        <f>T("FISICO                                            ")</f>
        <v xml:space="preserve">FISICO                                            </v>
      </c>
      <c r="C14775" t="str">
        <f>T("TETUAN              ")</f>
        <v xml:space="preserve">TETUAN              </v>
      </c>
      <c r="D14775" t="str">
        <f>T("BELLAS VISTAS       ")</f>
        <v xml:space="preserve">BELLAS VISTAS       </v>
      </c>
      <c r="E14775" t="str">
        <f>T("TU ")</f>
        <v xml:space="preserve">TU </v>
      </c>
      <c r="F14775" t="str">
        <f>T("TURISMOS       ")</f>
        <v xml:space="preserve">TURISMOS       </v>
      </c>
      <c r="G14775" t="str">
        <f>T("De menos de 8 CABALLOS FISCALES                   ")</f>
        <v xml:space="preserve">De menos de 8 CABALLOS FISCALES                   </v>
      </c>
      <c r="H14775" t="str">
        <f>T("GASOLINA                                          ")</f>
        <v xml:space="preserve">GASOLINA                                          </v>
      </c>
      <c r="I14775">
        <v>217</v>
      </c>
    </row>
    <row r="14776" spans="1:9">
      <c r="A14776" t="str">
        <f>T("2018")</f>
        <v>2018</v>
      </c>
      <c r="B14776" t="str">
        <f>T("FISICO                                            ")</f>
        <v xml:space="preserve">FISICO                                            </v>
      </c>
      <c r="C14776" t="str">
        <f>T("TETUAN              ")</f>
        <v xml:space="preserve">TETUAN              </v>
      </c>
      <c r="D14776" t="str">
        <f>T("BELLAS VISTAS       ")</f>
        <v xml:space="preserve">BELLAS VISTAS       </v>
      </c>
      <c r="E14776" t="str">
        <f>T("TU ")</f>
        <v xml:space="preserve">TU </v>
      </c>
      <c r="F14776" t="str">
        <f>T("TURISMOS       ")</f>
        <v xml:space="preserve">TURISMOS       </v>
      </c>
      <c r="G14776" t="str">
        <f>T("De 8 a 11,99 CABALLOS FISCALES                    ")</f>
        <v xml:space="preserve">De 8 a 11,99 CABALLOS FISCALES                    </v>
      </c>
      <c r="H14776" t="str">
        <f>T("GASOLINA                                          ")</f>
        <v xml:space="preserve">GASOLINA                                          </v>
      </c>
      <c r="I14776" s="1">
        <v>2444</v>
      </c>
    </row>
    <row r="14777" spans="1:9">
      <c r="A14777" t="str">
        <f>T("2018")</f>
        <v>2018</v>
      </c>
      <c r="B14777" t="str">
        <f>T("FISICO                                            ")</f>
        <v xml:space="preserve">FISICO                                            </v>
      </c>
      <c r="C14777" t="str">
        <f>T("TETUAN              ")</f>
        <v xml:space="preserve">TETUAN              </v>
      </c>
      <c r="D14777" t="str">
        <f>T("BELLAS VISTAS       ")</f>
        <v xml:space="preserve">BELLAS VISTAS       </v>
      </c>
      <c r="E14777" t="str">
        <f>T("TU ")</f>
        <v xml:space="preserve">TU </v>
      </c>
      <c r="F14777" t="str">
        <f>T("TURISMOS       ")</f>
        <v xml:space="preserve">TURISMOS       </v>
      </c>
      <c r="G14777" t="str">
        <f>T("De 12 a 15,99 CABALLOS FISCALES                   ")</f>
        <v xml:space="preserve">De 12 a 15,99 CABALLOS FISCALES                   </v>
      </c>
      <c r="H14777" t="str">
        <f>T("GASOLINA                                          ")</f>
        <v xml:space="preserve">GASOLINA                                          </v>
      </c>
      <c r="I14777">
        <v>817</v>
      </c>
    </row>
    <row r="14778" spans="1:9">
      <c r="A14778" t="str">
        <f>T("2018")</f>
        <v>2018</v>
      </c>
      <c r="B14778" t="str">
        <f>T("FISICO                                            ")</f>
        <v xml:space="preserve">FISICO                                            </v>
      </c>
      <c r="C14778" t="str">
        <f>T("TETUAN              ")</f>
        <v xml:space="preserve">TETUAN              </v>
      </c>
      <c r="D14778" t="str">
        <f>T("BELLAS VISTAS       ")</f>
        <v xml:space="preserve">BELLAS VISTAS       </v>
      </c>
      <c r="E14778" t="str">
        <f>T("TU ")</f>
        <v xml:space="preserve">TU </v>
      </c>
      <c r="F14778" t="str">
        <f>T("TURISMOS       ")</f>
        <v xml:space="preserve">TURISMOS       </v>
      </c>
      <c r="G14778" t="str">
        <f>T("De 16 a 19,99 CABALLOS FISCALES                   ")</f>
        <v xml:space="preserve">De 16 a 19,99 CABALLOS FISCALES                   </v>
      </c>
      <c r="H14778" t="str">
        <f>T("GASOLINA                                          ")</f>
        <v xml:space="preserve">GASOLINA                                          </v>
      </c>
      <c r="I14778">
        <v>139</v>
      </c>
    </row>
    <row r="14779" spans="1:9">
      <c r="A14779" t="str">
        <f>T("2018")</f>
        <v>2018</v>
      </c>
      <c r="B14779" t="str">
        <f>T("FISICO                                            ")</f>
        <v xml:space="preserve">FISICO                                            </v>
      </c>
      <c r="C14779" t="str">
        <f>T("TETUAN              ")</f>
        <v xml:space="preserve">TETUAN              </v>
      </c>
      <c r="D14779" t="str">
        <f>T("BELLAS VISTAS       ")</f>
        <v xml:space="preserve">BELLAS VISTAS       </v>
      </c>
      <c r="E14779" t="str">
        <f>T("TU ")</f>
        <v xml:space="preserve">TU </v>
      </c>
      <c r="F14779" t="str">
        <f>T("TURISMOS       ")</f>
        <v xml:space="preserve">TURISMOS       </v>
      </c>
      <c r="G14779" t="str">
        <f>T("De 20 CABALLOS FISCALES en adelante               ")</f>
        <v xml:space="preserve">De 20 CABALLOS FISCALES en adelante               </v>
      </c>
      <c r="H14779" t="str">
        <f>T("GASOLINA                                          ")</f>
        <v xml:space="preserve">GASOLINA                                          </v>
      </c>
      <c r="I14779">
        <v>62</v>
      </c>
    </row>
    <row r="14780" spans="1:9">
      <c r="A14780" t="str">
        <f>T("2018")</f>
        <v>2018</v>
      </c>
      <c r="B14780" t="str">
        <f>T("FISICO                                            ")</f>
        <v xml:space="preserve">FISICO                                            </v>
      </c>
      <c r="C14780" t="str">
        <f>T("TETUAN              ")</f>
        <v xml:space="preserve">TETUAN              </v>
      </c>
      <c r="D14780" t="str">
        <f>T("CUATRO CAMINOS      ")</f>
        <v xml:space="preserve">CUATRO CAMINOS      </v>
      </c>
      <c r="E14780" t="str">
        <f>T("TU ")</f>
        <v xml:space="preserve">TU </v>
      </c>
      <c r="F14780" t="str">
        <f>T("TURISMOS       ")</f>
        <v xml:space="preserve">TURISMOS       </v>
      </c>
      <c r="G14780" t="str">
        <f>T("De menos de 8 CABALLOS FISCALES                   ")</f>
        <v xml:space="preserve">De menos de 8 CABALLOS FISCALES                   </v>
      </c>
      <c r="H14780" t="str">
        <f>T("GASOLINA                                          ")</f>
        <v xml:space="preserve">GASOLINA                                          </v>
      </c>
      <c r="I14780">
        <v>341</v>
      </c>
    </row>
    <row r="14781" spans="1:9">
      <c r="A14781" t="str">
        <f>T("2018")</f>
        <v>2018</v>
      </c>
      <c r="B14781" t="str">
        <f>T("FISICO                                            ")</f>
        <v xml:space="preserve">FISICO                                            </v>
      </c>
      <c r="C14781" t="str">
        <f>T("TETUAN              ")</f>
        <v xml:space="preserve">TETUAN              </v>
      </c>
      <c r="D14781" t="str">
        <f>T("CUATRO CAMINOS      ")</f>
        <v xml:space="preserve">CUATRO CAMINOS      </v>
      </c>
      <c r="E14781" t="str">
        <f>T("TU ")</f>
        <v xml:space="preserve">TU </v>
      </c>
      <c r="F14781" t="str">
        <f>T("TURISMOS       ")</f>
        <v xml:space="preserve">TURISMOS       </v>
      </c>
      <c r="G14781" t="str">
        <f>T("De 8 a 11,99 CABALLOS FISCALES                    ")</f>
        <v xml:space="preserve">De 8 a 11,99 CABALLOS FISCALES                    </v>
      </c>
      <c r="H14781" t="str">
        <f>T("GASOLINA                                          ")</f>
        <v xml:space="preserve">GASOLINA                                          </v>
      </c>
      <c r="I14781" s="1">
        <v>3549</v>
      </c>
    </row>
    <row r="14782" spans="1:9">
      <c r="A14782" t="str">
        <f>T("2018")</f>
        <v>2018</v>
      </c>
      <c r="B14782" t="str">
        <f>T("FISICO                                            ")</f>
        <v xml:space="preserve">FISICO                                            </v>
      </c>
      <c r="C14782" t="str">
        <f>T("TETUAN              ")</f>
        <v xml:space="preserve">TETUAN              </v>
      </c>
      <c r="D14782" t="str">
        <f>T("CUATRO CAMINOS      ")</f>
        <v xml:space="preserve">CUATRO CAMINOS      </v>
      </c>
      <c r="E14782" t="str">
        <f>T("TU ")</f>
        <v xml:space="preserve">TU </v>
      </c>
      <c r="F14782" t="str">
        <f>T("TURISMOS       ")</f>
        <v xml:space="preserve">TURISMOS       </v>
      </c>
      <c r="G14782" t="str">
        <f>T("De 12 a 15,99 CABALLOS FISCALES                   ")</f>
        <v xml:space="preserve">De 12 a 15,99 CABALLOS FISCALES                   </v>
      </c>
      <c r="H14782" t="str">
        <f>T("GASOLINA                                          ")</f>
        <v xml:space="preserve">GASOLINA                                          </v>
      </c>
      <c r="I14782" s="1">
        <v>1486</v>
      </c>
    </row>
    <row r="14783" spans="1:9">
      <c r="A14783" t="str">
        <f>T("2018")</f>
        <v>2018</v>
      </c>
      <c r="B14783" t="str">
        <f>T("FISICO                                            ")</f>
        <v xml:space="preserve">FISICO                                            </v>
      </c>
      <c r="C14783" t="str">
        <f>T("TETUAN              ")</f>
        <v xml:space="preserve">TETUAN              </v>
      </c>
      <c r="D14783" t="str">
        <f>T("CUATRO CAMINOS      ")</f>
        <v xml:space="preserve">CUATRO CAMINOS      </v>
      </c>
      <c r="E14783" t="str">
        <f>T("TU ")</f>
        <v xml:space="preserve">TU </v>
      </c>
      <c r="F14783" t="str">
        <f>T("TURISMOS       ")</f>
        <v xml:space="preserve">TURISMOS       </v>
      </c>
      <c r="G14783" t="str">
        <f>T("De 16 a 19,99 CABALLOS FISCALES                   ")</f>
        <v xml:space="preserve">De 16 a 19,99 CABALLOS FISCALES                   </v>
      </c>
      <c r="H14783" t="str">
        <f>T("GASOLINA                                          ")</f>
        <v xml:space="preserve">GASOLINA                                          </v>
      </c>
      <c r="I14783">
        <v>411</v>
      </c>
    </row>
    <row r="14784" spans="1:9">
      <c r="A14784" t="str">
        <f>T("2018")</f>
        <v>2018</v>
      </c>
      <c r="B14784" t="str">
        <f>T("FISICO                                            ")</f>
        <v xml:space="preserve">FISICO                                            </v>
      </c>
      <c r="C14784" t="str">
        <f>T("TETUAN              ")</f>
        <v xml:space="preserve">TETUAN              </v>
      </c>
      <c r="D14784" t="str">
        <f>T("CUATRO CAMINOS      ")</f>
        <v xml:space="preserve">CUATRO CAMINOS      </v>
      </c>
      <c r="E14784" t="str">
        <f>T("TU ")</f>
        <v xml:space="preserve">TU </v>
      </c>
      <c r="F14784" t="str">
        <f>T("TURISMOS       ")</f>
        <v xml:space="preserve">TURISMOS       </v>
      </c>
      <c r="G14784" t="str">
        <f>T("De 20 CABALLOS FISCALES en adelante               ")</f>
        <v xml:space="preserve">De 20 CABALLOS FISCALES en adelante               </v>
      </c>
      <c r="H14784" t="str">
        <f>T("GASOLINA                                          ")</f>
        <v xml:space="preserve">GASOLINA                                          </v>
      </c>
      <c r="I14784">
        <v>236</v>
      </c>
    </row>
    <row r="14785" spans="1:9">
      <c r="A14785" t="str">
        <f>T("2018")</f>
        <v>2018</v>
      </c>
      <c r="B14785" t="str">
        <f>T("FISICO                                            ")</f>
        <v xml:space="preserve">FISICO                                            </v>
      </c>
      <c r="C14785" t="str">
        <f>T("TETUAN              ")</f>
        <v xml:space="preserve">TETUAN              </v>
      </c>
      <c r="D14785" t="str">
        <f>T("CASTILLEJOS         ")</f>
        <v xml:space="preserve">CASTILLEJOS         </v>
      </c>
      <c r="E14785" t="str">
        <f>T("TU ")</f>
        <v xml:space="preserve">TU </v>
      </c>
      <c r="F14785" t="str">
        <f>T("TURISMOS       ")</f>
        <v xml:space="preserve">TURISMOS       </v>
      </c>
      <c r="G14785" t="str">
        <f>T("De menos de 8 CABALLOS FISCALES                   ")</f>
        <v xml:space="preserve">De menos de 8 CABALLOS FISCALES                   </v>
      </c>
      <c r="H14785" t="str">
        <f>T("GASOLINA                                          ")</f>
        <v xml:space="preserve">GASOLINA                                          </v>
      </c>
      <c r="I14785">
        <v>238</v>
      </c>
    </row>
    <row r="14786" spans="1:9">
      <c r="A14786" t="str">
        <f>T("2018")</f>
        <v>2018</v>
      </c>
      <c r="B14786" t="str">
        <f>T("FISICO                                            ")</f>
        <v xml:space="preserve">FISICO                                            </v>
      </c>
      <c r="C14786" t="str">
        <f>T("TETUAN              ")</f>
        <v xml:space="preserve">TETUAN              </v>
      </c>
      <c r="D14786" t="str">
        <f>T("CASTILLEJOS         ")</f>
        <v xml:space="preserve">CASTILLEJOS         </v>
      </c>
      <c r="E14786" t="str">
        <f>T("TU ")</f>
        <v xml:space="preserve">TU </v>
      </c>
      <c r="F14786" t="str">
        <f>T("TURISMOS       ")</f>
        <v xml:space="preserve">TURISMOS       </v>
      </c>
      <c r="G14786" t="str">
        <f>T("De 8 a 11,99 CABALLOS FISCALES                    ")</f>
        <v xml:space="preserve">De 8 a 11,99 CABALLOS FISCALES                    </v>
      </c>
      <c r="H14786" t="str">
        <f>T("GASOLINA                                          ")</f>
        <v xml:space="preserve">GASOLINA                                          </v>
      </c>
      <c r="I14786" s="1">
        <v>2300</v>
      </c>
    </row>
    <row r="14787" spans="1:9">
      <c r="A14787" t="str">
        <f>T("2018")</f>
        <v>2018</v>
      </c>
      <c r="B14787" t="str">
        <f>T("FISICO                                            ")</f>
        <v xml:space="preserve">FISICO                                            </v>
      </c>
      <c r="C14787" t="str">
        <f>T("TETUAN              ")</f>
        <v xml:space="preserve">TETUAN              </v>
      </c>
      <c r="D14787" t="str">
        <f>T("CASTILLEJOS         ")</f>
        <v xml:space="preserve">CASTILLEJOS         </v>
      </c>
      <c r="E14787" t="str">
        <f>T("TU ")</f>
        <v xml:space="preserve">TU </v>
      </c>
      <c r="F14787" t="str">
        <f>T("TURISMOS       ")</f>
        <v xml:space="preserve">TURISMOS       </v>
      </c>
      <c r="G14787" t="str">
        <f>T("De 12 a 15,99 CABALLOS FISCALES                   ")</f>
        <v xml:space="preserve">De 12 a 15,99 CABALLOS FISCALES                   </v>
      </c>
      <c r="H14787" t="str">
        <f>T("GASOLINA                                          ")</f>
        <v xml:space="preserve">GASOLINA                                          </v>
      </c>
      <c r="I14787">
        <v>994</v>
      </c>
    </row>
    <row r="14788" spans="1:9">
      <c r="A14788" t="str">
        <f>T("2018")</f>
        <v>2018</v>
      </c>
      <c r="B14788" t="str">
        <f>T("FISICO                                            ")</f>
        <v xml:space="preserve">FISICO                                            </v>
      </c>
      <c r="C14788" t="str">
        <f>T("TETUAN              ")</f>
        <v xml:space="preserve">TETUAN              </v>
      </c>
      <c r="D14788" t="str">
        <f>T("CASTILLEJOS         ")</f>
        <v xml:space="preserve">CASTILLEJOS         </v>
      </c>
      <c r="E14788" t="str">
        <f>T("TU ")</f>
        <v xml:space="preserve">TU </v>
      </c>
      <c r="F14788" t="str">
        <f>T("TURISMOS       ")</f>
        <v xml:space="preserve">TURISMOS       </v>
      </c>
      <c r="G14788" t="str">
        <f>T("De 16 a 19,99 CABALLOS FISCALES                   ")</f>
        <v xml:space="preserve">De 16 a 19,99 CABALLOS FISCALES                   </v>
      </c>
      <c r="H14788" t="str">
        <f>T("GASOLINA                                          ")</f>
        <v xml:space="preserve">GASOLINA                                          </v>
      </c>
      <c r="I14788">
        <v>321</v>
      </c>
    </row>
    <row r="14789" spans="1:9">
      <c r="A14789" t="str">
        <f>T("2018")</f>
        <v>2018</v>
      </c>
      <c r="B14789" t="str">
        <f>T("FISICO                                            ")</f>
        <v xml:space="preserve">FISICO                                            </v>
      </c>
      <c r="C14789" t="str">
        <f>T("TETUAN              ")</f>
        <v xml:space="preserve">TETUAN              </v>
      </c>
      <c r="D14789" t="str">
        <f>T("CASTILLEJOS         ")</f>
        <v xml:space="preserve">CASTILLEJOS         </v>
      </c>
      <c r="E14789" t="str">
        <f>T("TU ")</f>
        <v xml:space="preserve">TU </v>
      </c>
      <c r="F14789" t="str">
        <f>T("TURISMOS       ")</f>
        <v xml:space="preserve">TURISMOS       </v>
      </c>
      <c r="G14789" t="str">
        <f>T("De 20 CABALLOS FISCALES en adelante               ")</f>
        <v xml:space="preserve">De 20 CABALLOS FISCALES en adelante               </v>
      </c>
      <c r="H14789" t="str">
        <f>T("GASOLINA                                          ")</f>
        <v xml:space="preserve">GASOLINA                                          </v>
      </c>
      <c r="I14789">
        <v>269</v>
      </c>
    </row>
    <row r="14790" spans="1:9">
      <c r="A14790" t="str">
        <f>T("2018")</f>
        <v>2018</v>
      </c>
      <c r="B14790" t="str">
        <f>T("FISICO                                            ")</f>
        <v xml:space="preserve">FISICO                                            </v>
      </c>
      <c r="C14790" t="str">
        <f>T("TETUAN              ")</f>
        <v xml:space="preserve">TETUAN              </v>
      </c>
      <c r="D14790" t="str">
        <f>T("ALMENARA            ")</f>
        <v xml:space="preserve">ALMENARA            </v>
      </c>
      <c r="E14790" t="str">
        <f>T("TU ")</f>
        <v xml:space="preserve">TU </v>
      </c>
      <c r="F14790" t="str">
        <f>T("TURISMOS       ")</f>
        <v xml:space="preserve">TURISMOS       </v>
      </c>
      <c r="G14790" t="str">
        <f>T("De menos de 8 CABALLOS FISCALES                   ")</f>
        <v xml:space="preserve">De menos de 8 CABALLOS FISCALES                   </v>
      </c>
      <c r="H14790" t="str">
        <f>T("GASOLINA                                          ")</f>
        <v xml:space="preserve">GASOLINA                                          </v>
      </c>
      <c r="I14790">
        <v>193</v>
      </c>
    </row>
    <row r="14791" spans="1:9">
      <c r="A14791" t="str">
        <f>T("2018")</f>
        <v>2018</v>
      </c>
      <c r="B14791" t="str">
        <f>T("FISICO                                            ")</f>
        <v xml:space="preserve">FISICO                                            </v>
      </c>
      <c r="C14791" t="str">
        <f>T("TETUAN              ")</f>
        <v xml:space="preserve">TETUAN              </v>
      </c>
      <c r="D14791" t="str">
        <f>T("ALMENARA            ")</f>
        <v xml:space="preserve">ALMENARA            </v>
      </c>
      <c r="E14791" t="str">
        <f>T("TU ")</f>
        <v xml:space="preserve">TU </v>
      </c>
      <c r="F14791" t="str">
        <f>T("TURISMOS       ")</f>
        <v xml:space="preserve">TURISMOS       </v>
      </c>
      <c r="G14791" t="str">
        <f>T("De 8 a 11,99 CABALLOS FISCALES                    ")</f>
        <v xml:space="preserve">De 8 a 11,99 CABALLOS FISCALES                    </v>
      </c>
      <c r="H14791" t="str">
        <f>T("GASOLINA                                          ")</f>
        <v xml:space="preserve">GASOLINA                                          </v>
      </c>
      <c r="I14791" s="1">
        <v>2127</v>
      </c>
    </row>
    <row r="14792" spans="1:9">
      <c r="A14792" t="str">
        <f>T("2018")</f>
        <v>2018</v>
      </c>
      <c r="B14792" t="str">
        <f>T("FISICO                                            ")</f>
        <v xml:space="preserve">FISICO                                            </v>
      </c>
      <c r="C14792" t="str">
        <f>T("TETUAN              ")</f>
        <v xml:space="preserve">TETUAN              </v>
      </c>
      <c r="D14792" t="str">
        <f>T("ALMENARA            ")</f>
        <v xml:space="preserve">ALMENARA            </v>
      </c>
      <c r="E14792" t="str">
        <f>T("TU ")</f>
        <v xml:space="preserve">TU </v>
      </c>
      <c r="F14792" t="str">
        <f>T("TURISMOS       ")</f>
        <v xml:space="preserve">TURISMOS       </v>
      </c>
      <c r="G14792" t="str">
        <f>T("De 12 a 15,99 CABALLOS FISCALES                   ")</f>
        <v xml:space="preserve">De 12 a 15,99 CABALLOS FISCALES                   </v>
      </c>
      <c r="H14792" t="str">
        <f>T("GASOLINA                                          ")</f>
        <v xml:space="preserve">GASOLINA                                          </v>
      </c>
      <c r="I14792">
        <v>673</v>
      </c>
    </row>
    <row r="14793" spans="1:9">
      <c r="A14793" t="str">
        <f>T("2018")</f>
        <v>2018</v>
      </c>
      <c r="B14793" t="str">
        <f>T("FISICO                                            ")</f>
        <v xml:space="preserve">FISICO                                            </v>
      </c>
      <c r="C14793" t="str">
        <f>T("TETUAN              ")</f>
        <v xml:space="preserve">TETUAN              </v>
      </c>
      <c r="D14793" t="str">
        <f>T("ALMENARA            ")</f>
        <v xml:space="preserve">ALMENARA            </v>
      </c>
      <c r="E14793" t="str">
        <f>T("TU ")</f>
        <v xml:space="preserve">TU </v>
      </c>
      <c r="F14793" t="str">
        <f>T("TURISMOS       ")</f>
        <v xml:space="preserve">TURISMOS       </v>
      </c>
      <c r="G14793" t="str">
        <f>T("De 16 a 19,99 CABALLOS FISCALES                   ")</f>
        <v xml:space="preserve">De 16 a 19,99 CABALLOS FISCALES                   </v>
      </c>
      <c r="H14793" t="str">
        <f>T("GASOLINA                                          ")</f>
        <v xml:space="preserve">GASOLINA                                          </v>
      </c>
      <c r="I14793">
        <v>109</v>
      </c>
    </row>
    <row r="14794" spans="1:9">
      <c r="A14794" t="str">
        <f>T("2018")</f>
        <v>2018</v>
      </c>
      <c r="B14794" t="str">
        <f>T("FISICO                                            ")</f>
        <v xml:space="preserve">FISICO                                            </v>
      </c>
      <c r="C14794" t="str">
        <f>T("TETUAN              ")</f>
        <v xml:space="preserve">TETUAN              </v>
      </c>
      <c r="D14794" t="str">
        <f>T("ALMENARA            ")</f>
        <v xml:space="preserve">ALMENARA            </v>
      </c>
      <c r="E14794" t="str">
        <f>T("TU ")</f>
        <v xml:space="preserve">TU </v>
      </c>
      <c r="F14794" t="str">
        <f>T("TURISMOS       ")</f>
        <v xml:space="preserve">TURISMOS       </v>
      </c>
      <c r="G14794" t="str">
        <f>T("De 20 CABALLOS FISCALES en adelante               ")</f>
        <v xml:space="preserve">De 20 CABALLOS FISCALES en adelante               </v>
      </c>
      <c r="H14794" t="str">
        <f>T("GASOLINA                                          ")</f>
        <v xml:space="preserve">GASOLINA                                          </v>
      </c>
      <c r="I14794">
        <v>33</v>
      </c>
    </row>
    <row r="14795" spans="1:9">
      <c r="A14795" t="str">
        <f>T("2018")</f>
        <v>2018</v>
      </c>
      <c r="B14795" t="str">
        <f>T("FISICO                                            ")</f>
        <v xml:space="preserve">FISICO                                            </v>
      </c>
      <c r="C14795" t="str">
        <f>T("TETUAN              ")</f>
        <v xml:space="preserve">TETUAN              </v>
      </c>
      <c r="D14795" t="str">
        <f>T("VALDEACEDERAS       ")</f>
        <v xml:space="preserve">VALDEACEDERAS       </v>
      </c>
      <c r="E14795" t="str">
        <f>T("TU ")</f>
        <v xml:space="preserve">TU </v>
      </c>
      <c r="F14795" t="str">
        <f>T("TURISMOS       ")</f>
        <v xml:space="preserve">TURISMOS       </v>
      </c>
      <c r="G14795" t="str">
        <f>T("De menos de 8 CABALLOS FISCALES                   ")</f>
        <v xml:space="preserve">De menos de 8 CABALLOS FISCALES                   </v>
      </c>
      <c r="H14795" t="str">
        <f>T("GASOLINA                                          ")</f>
        <v xml:space="preserve">GASOLINA                                          </v>
      </c>
      <c r="I14795">
        <v>229</v>
      </c>
    </row>
    <row r="14796" spans="1:9">
      <c r="A14796" t="str">
        <f>T("2018")</f>
        <v>2018</v>
      </c>
      <c r="B14796" t="str">
        <f>T("FISICO                                            ")</f>
        <v xml:space="preserve">FISICO                                            </v>
      </c>
      <c r="C14796" t="str">
        <f>T("TETUAN              ")</f>
        <v xml:space="preserve">TETUAN              </v>
      </c>
      <c r="D14796" t="str">
        <f>T("VALDEACEDERAS       ")</f>
        <v xml:space="preserve">VALDEACEDERAS       </v>
      </c>
      <c r="E14796" t="str">
        <f>T("TU ")</f>
        <v xml:space="preserve">TU </v>
      </c>
      <c r="F14796" t="str">
        <f>T("TURISMOS       ")</f>
        <v xml:space="preserve">TURISMOS       </v>
      </c>
      <c r="G14796" t="str">
        <f>T("De 8 a 11,99 CABALLOS FISCALES                    ")</f>
        <v xml:space="preserve">De 8 a 11,99 CABALLOS FISCALES                    </v>
      </c>
      <c r="H14796" t="str">
        <f>T("GASOLINA                                          ")</f>
        <v xml:space="preserve">GASOLINA                                          </v>
      </c>
      <c r="I14796" s="1">
        <v>2236</v>
      </c>
    </row>
    <row r="14797" spans="1:9">
      <c r="A14797" t="str">
        <f>T("2018")</f>
        <v>2018</v>
      </c>
      <c r="B14797" t="str">
        <f>T("FISICO                                            ")</f>
        <v xml:space="preserve">FISICO                                            </v>
      </c>
      <c r="C14797" t="str">
        <f>T("TETUAN              ")</f>
        <v xml:space="preserve">TETUAN              </v>
      </c>
      <c r="D14797" t="str">
        <f>T("VALDEACEDERAS       ")</f>
        <v xml:space="preserve">VALDEACEDERAS       </v>
      </c>
      <c r="E14797" t="str">
        <f>T("TU ")</f>
        <v xml:space="preserve">TU </v>
      </c>
      <c r="F14797" t="str">
        <f>T("TURISMOS       ")</f>
        <v xml:space="preserve">TURISMOS       </v>
      </c>
      <c r="G14797" t="str">
        <f>T("De 12 a 15,99 CABALLOS FISCALES                   ")</f>
        <v xml:space="preserve">De 12 a 15,99 CABALLOS FISCALES                   </v>
      </c>
      <c r="H14797" t="str">
        <f>T("GASOLINA                                          ")</f>
        <v xml:space="preserve">GASOLINA                                          </v>
      </c>
      <c r="I14797">
        <v>651</v>
      </c>
    </row>
    <row r="14798" spans="1:9">
      <c r="A14798" t="str">
        <f>T("2018")</f>
        <v>2018</v>
      </c>
      <c r="B14798" t="str">
        <f>T("FISICO                                            ")</f>
        <v xml:space="preserve">FISICO                                            </v>
      </c>
      <c r="C14798" t="str">
        <f>T("TETUAN              ")</f>
        <v xml:space="preserve">TETUAN              </v>
      </c>
      <c r="D14798" t="str">
        <f>T("VALDEACEDERAS       ")</f>
        <v xml:space="preserve">VALDEACEDERAS       </v>
      </c>
      <c r="E14798" t="str">
        <f>T("TU ")</f>
        <v xml:space="preserve">TU </v>
      </c>
      <c r="F14798" t="str">
        <f>T("TURISMOS       ")</f>
        <v xml:space="preserve">TURISMOS       </v>
      </c>
      <c r="G14798" t="str">
        <f>T("De 16 a 19,99 CABALLOS FISCALES                   ")</f>
        <v xml:space="preserve">De 16 a 19,99 CABALLOS FISCALES                   </v>
      </c>
      <c r="H14798" t="str">
        <f>T("GASOLINA                                          ")</f>
        <v xml:space="preserve">GASOLINA                                          </v>
      </c>
      <c r="I14798">
        <v>118</v>
      </c>
    </row>
    <row r="14799" spans="1:9">
      <c r="A14799" t="str">
        <f>T("2018")</f>
        <v>2018</v>
      </c>
      <c r="B14799" t="str">
        <f>T("FISICO                                            ")</f>
        <v xml:space="preserve">FISICO                                            </v>
      </c>
      <c r="C14799" t="str">
        <f>T("TETUAN              ")</f>
        <v xml:space="preserve">TETUAN              </v>
      </c>
      <c r="D14799" t="str">
        <f>T("VALDEACEDERAS       ")</f>
        <v xml:space="preserve">VALDEACEDERAS       </v>
      </c>
      <c r="E14799" t="str">
        <f>T("TU ")</f>
        <v xml:space="preserve">TU </v>
      </c>
      <c r="F14799" t="str">
        <f>T("TURISMOS       ")</f>
        <v xml:space="preserve">TURISMOS       </v>
      </c>
      <c r="G14799" t="str">
        <f>T("De 20 CABALLOS FISCALES en adelante               ")</f>
        <v xml:space="preserve">De 20 CABALLOS FISCALES en adelante               </v>
      </c>
      <c r="H14799" t="str">
        <f>T("GASOLINA                                          ")</f>
        <v xml:space="preserve">GASOLINA                                          </v>
      </c>
      <c r="I14799">
        <v>37</v>
      </c>
    </row>
    <row r="14800" spans="1:9">
      <c r="A14800" t="str">
        <f>T("2018")</f>
        <v>2018</v>
      </c>
      <c r="B14800" t="str">
        <f>T("FISICO                                            ")</f>
        <v xml:space="preserve">FISICO                                            </v>
      </c>
      <c r="C14800" t="str">
        <f>T("TETUAN              ")</f>
        <v xml:space="preserve">TETUAN              </v>
      </c>
      <c r="D14800" t="str">
        <f>T("BERRUGUETE          ")</f>
        <v xml:space="preserve">BERRUGUETE          </v>
      </c>
      <c r="E14800" t="str">
        <f>T("TU ")</f>
        <v xml:space="preserve">TU </v>
      </c>
      <c r="F14800" t="str">
        <f>T("TURISMOS       ")</f>
        <v xml:space="preserve">TURISMOS       </v>
      </c>
      <c r="G14800" t="str">
        <f>T("De menos de 8 CABALLOS FISCALES                   ")</f>
        <v xml:space="preserve">De menos de 8 CABALLOS FISCALES                   </v>
      </c>
      <c r="H14800" t="str">
        <f>T("GASOLINA                                          ")</f>
        <v xml:space="preserve">GASOLINA                                          </v>
      </c>
      <c r="I14800">
        <v>166</v>
      </c>
    </row>
    <row r="14801" spans="1:9">
      <c r="A14801" t="str">
        <f>T("2018")</f>
        <v>2018</v>
      </c>
      <c r="B14801" t="str">
        <f>T("FISICO                                            ")</f>
        <v xml:space="preserve">FISICO                                            </v>
      </c>
      <c r="C14801" t="str">
        <f>T("TETUAN              ")</f>
        <v xml:space="preserve">TETUAN              </v>
      </c>
      <c r="D14801" t="str">
        <f>T("BERRUGUETE          ")</f>
        <v xml:space="preserve">BERRUGUETE          </v>
      </c>
      <c r="E14801" t="str">
        <f>T("TU ")</f>
        <v xml:space="preserve">TU </v>
      </c>
      <c r="F14801" t="str">
        <f>T("TURISMOS       ")</f>
        <v xml:space="preserve">TURISMOS       </v>
      </c>
      <c r="G14801" t="str">
        <f>T("De 8 a 11,99 CABALLOS FISCALES                    ")</f>
        <v xml:space="preserve">De 8 a 11,99 CABALLOS FISCALES                    </v>
      </c>
      <c r="H14801" t="str">
        <f>T("GASOLINA                                          ")</f>
        <v xml:space="preserve">GASOLINA                                          </v>
      </c>
      <c r="I14801" s="1">
        <v>1971</v>
      </c>
    </row>
    <row r="14802" spans="1:9">
      <c r="A14802" t="str">
        <f>T("2018")</f>
        <v>2018</v>
      </c>
      <c r="B14802" t="str">
        <f>T("FISICO                                            ")</f>
        <v xml:space="preserve">FISICO                                            </v>
      </c>
      <c r="C14802" t="str">
        <f>T("TETUAN              ")</f>
        <v xml:space="preserve">TETUAN              </v>
      </c>
      <c r="D14802" t="str">
        <f>T("BERRUGUETE          ")</f>
        <v xml:space="preserve">BERRUGUETE          </v>
      </c>
      <c r="E14802" t="str">
        <f>T("TU ")</f>
        <v xml:space="preserve">TU </v>
      </c>
      <c r="F14802" t="str">
        <f>T("TURISMOS       ")</f>
        <v xml:space="preserve">TURISMOS       </v>
      </c>
      <c r="G14802" t="str">
        <f>T("De 12 a 15,99 CABALLOS FISCALES                   ")</f>
        <v xml:space="preserve">De 12 a 15,99 CABALLOS FISCALES                   </v>
      </c>
      <c r="H14802" t="str">
        <f>T("GASOLINA                                          ")</f>
        <v xml:space="preserve">GASOLINA                                          </v>
      </c>
      <c r="I14802">
        <v>604</v>
      </c>
    </row>
    <row r="14803" spans="1:9">
      <c r="A14803" t="str">
        <f>T("2018")</f>
        <v>2018</v>
      </c>
      <c r="B14803" t="str">
        <f>T("FISICO                                            ")</f>
        <v xml:space="preserve">FISICO                                            </v>
      </c>
      <c r="C14803" t="str">
        <f>T("TETUAN              ")</f>
        <v xml:space="preserve">TETUAN              </v>
      </c>
      <c r="D14803" t="str">
        <f>T("BERRUGUETE          ")</f>
        <v xml:space="preserve">BERRUGUETE          </v>
      </c>
      <c r="E14803" t="str">
        <f>T("TU ")</f>
        <v xml:space="preserve">TU </v>
      </c>
      <c r="F14803" t="str">
        <f>T("TURISMOS       ")</f>
        <v xml:space="preserve">TURISMOS       </v>
      </c>
      <c r="G14803" t="str">
        <f>T("De 16 a 19,99 CABALLOS FISCALES                   ")</f>
        <v xml:space="preserve">De 16 a 19,99 CABALLOS FISCALES                   </v>
      </c>
      <c r="H14803" t="str">
        <f>T("GASOLINA                                          ")</f>
        <v xml:space="preserve">GASOLINA                                          </v>
      </c>
      <c r="I14803">
        <v>96</v>
      </c>
    </row>
    <row r="14804" spans="1:9">
      <c r="A14804" t="str">
        <f>T("2018")</f>
        <v>2018</v>
      </c>
      <c r="B14804" t="str">
        <f>T("FISICO                                            ")</f>
        <v xml:space="preserve">FISICO                                            </v>
      </c>
      <c r="C14804" t="str">
        <f>T("TETUAN              ")</f>
        <v xml:space="preserve">TETUAN              </v>
      </c>
      <c r="D14804" t="str">
        <f>T("BERRUGUETE          ")</f>
        <v xml:space="preserve">BERRUGUETE          </v>
      </c>
      <c r="E14804" t="str">
        <f>T("TU ")</f>
        <v xml:space="preserve">TU </v>
      </c>
      <c r="F14804" t="str">
        <f>T("TURISMOS       ")</f>
        <v xml:space="preserve">TURISMOS       </v>
      </c>
      <c r="G14804" t="str">
        <f>T("De 20 CABALLOS FISCALES en adelante               ")</f>
        <v xml:space="preserve">De 20 CABALLOS FISCALES en adelante               </v>
      </c>
      <c r="H14804" t="str">
        <f>T("GASOLINA                                          ")</f>
        <v xml:space="preserve">GASOLINA                                          </v>
      </c>
      <c r="I14804">
        <v>60</v>
      </c>
    </row>
    <row r="14805" spans="1:9">
      <c r="A14805" t="str">
        <f>T("2018")</f>
        <v>2018</v>
      </c>
      <c r="B14805" t="str">
        <f>T("JURIDICO                                          ")</f>
        <v xml:space="preserve">JURIDICO                                          </v>
      </c>
      <c r="C14805" t="str">
        <f>T("TETUAN              ")</f>
        <v xml:space="preserve">TETUAN              </v>
      </c>
      <c r="D14805" t="str">
        <f>T("SIN BARRIO          ")</f>
        <v xml:space="preserve">SIN BARRIO          </v>
      </c>
      <c r="E14805" t="str">
        <f>T("TU ")</f>
        <v xml:space="preserve">TU </v>
      </c>
      <c r="F14805" t="str">
        <f>T("TURISMOS       ")</f>
        <v xml:space="preserve">TURISMOS       </v>
      </c>
      <c r="G14805" t="str">
        <f>T("De menos de 8 CABALLOS FISCALES                   ")</f>
        <v xml:space="preserve">De menos de 8 CABALLOS FISCALES                   </v>
      </c>
      <c r="H14805" t="str">
        <f>T("GASOLINA                                          ")</f>
        <v xml:space="preserve">GASOLINA                                          </v>
      </c>
      <c r="I14805">
        <v>1</v>
      </c>
    </row>
    <row r="14806" spans="1:9">
      <c r="A14806" t="str">
        <f>T("2018")</f>
        <v>2018</v>
      </c>
      <c r="B14806" t="str">
        <f>T("JURIDICO                                          ")</f>
        <v xml:space="preserve">JURIDICO                                          </v>
      </c>
      <c r="C14806" t="str">
        <f>T("TETUAN              ")</f>
        <v xml:space="preserve">TETUAN              </v>
      </c>
      <c r="D14806" t="str">
        <f>T("SIN BARRIO          ")</f>
        <v xml:space="preserve">SIN BARRIO          </v>
      </c>
      <c r="E14806" t="str">
        <f>T("TU ")</f>
        <v xml:space="preserve">TU </v>
      </c>
      <c r="F14806" t="str">
        <f>T("TURISMOS       ")</f>
        <v xml:space="preserve">TURISMOS       </v>
      </c>
      <c r="G14806" t="str">
        <f>T("De 8 a 11,99 CABALLOS FISCALES                    ")</f>
        <v xml:space="preserve">De 8 a 11,99 CABALLOS FISCALES                    </v>
      </c>
      <c r="H14806" t="str">
        <f>T("GASOLINA                                          ")</f>
        <v xml:space="preserve">GASOLINA                                          </v>
      </c>
      <c r="I14806">
        <v>4</v>
      </c>
    </row>
    <row r="14807" spans="1:9">
      <c r="A14807" t="str">
        <f>T("2018")</f>
        <v>2018</v>
      </c>
      <c r="B14807" t="str">
        <f>T("JURIDICO                                          ")</f>
        <v xml:space="preserve">JURIDICO                                          </v>
      </c>
      <c r="C14807" t="str">
        <f>T("TETUAN              ")</f>
        <v xml:space="preserve">TETUAN              </v>
      </c>
      <c r="D14807" t="str">
        <f>T("SIN BARRIO          ")</f>
        <v xml:space="preserve">SIN BARRIO          </v>
      </c>
      <c r="E14807" t="str">
        <f>T("TU ")</f>
        <v xml:space="preserve">TU </v>
      </c>
      <c r="F14807" t="str">
        <f>T("TURISMOS       ")</f>
        <v xml:space="preserve">TURISMOS       </v>
      </c>
      <c r="G14807" t="str">
        <f>T("De 12 a 15,99 CABALLOS FISCALES                   ")</f>
        <v xml:space="preserve">De 12 a 15,99 CABALLOS FISCALES                   </v>
      </c>
      <c r="H14807" t="str">
        <f>T("GASOLINA                                          ")</f>
        <v xml:space="preserve">GASOLINA                                          </v>
      </c>
      <c r="I14807">
        <v>1</v>
      </c>
    </row>
    <row r="14808" spans="1:9">
      <c r="A14808" t="str">
        <f>T("2018")</f>
        <v>2018</v>
      </c>
      <c r="B14808" t="str">
        <f>T("JURIDICO                                          ")</f>
        <v xml:space="preserve">JURIDICO                                          </v>
      </c>
      <c r="C14808" t="str">
        <f>T("TETUAN              ")</f>
        <v xml:space="preserve">TETUAN              </v>
      </c>
      <c r="D14808" t="str">
        <f>T("BELLAS VISTAS       ")</f>
        <v xml:space="preserve">BELLAS VISTAS       </v>
      </c>
      <c r="E14808" t="str">
        <f>T("TU ")</f>
        <v xml:space="preserve">TU </v>
      </c>
      <c r="F14808" t="str">
        <f>T("TURISMOS       ")</f>
        <v xml:space="preserve">TURISMOS       </v>
      </c>
      <c r="G14808" t="str">
        <f>T("De menos de 8 CABALLOS FISCALES                   ")</f>
        <v xml:space="preserve">De menos de 8 CABALLOS FISCALES                   </v>
      </c>
      <c r="H14808" t="str">
        <f>T("GASOLINA                                          ")</f>
        <v xml:space="preserve">GASOLINA                                          </v>
      </c>
      <c r="I14808">
        <v>22</v>
      </c>
    </row>
    <row r="14809" spans="1:9">
      <c r="A14809" t="str">
        <f>T("2018")</f>
        <v>2018</v>
      </c>
      <c r="B14809" t="str">
        <f>T("JURIDICO                                          ")</f>
        <v xml:space="preserve">JURIDICO                                          </v>
      </c>
      <c r="C14809" t="str">
        <f>T("TETUAN              ")</f>
        <v xml:space="preserve">TETUAN              </v>
      </c>
      <c r="D14809" t="str">
        <f>T("BELLAS VISTAS       ")</f>
        <v xml:space="preserve">BELLAS VISTAS       </v>
      </c>
      <c r="E14809" t="str">
        <f>T("TU ")</f>
        <v xml:space="preserve">TU </v>
      </c>
      <c r="F14809" t="str">
        <f>T("TURISMOS       ")</f>
        <v xml:space="preserve">TURISMOS       </v>
      </c>
      <c r="G14809" t="str">
        <f>T("De 8 a 11,99 CABALLOS FISCALES                    ")</f>
        <v xml:space="preserve">De 8 a 11,99 CABALLOS FISCALES                    </v>
      </c>
      <c r="H14809" t="str">
        <f>T("GASOLINA                                          ")</f>
        <v xml:space="preserve">GASOLINA                                          </v>
      </c>
      <c r="I14809">
        <v>116</v>
      </c>
    </row>
    <row r="14810" spans="1:9">
      <c r="A14810" t="str">
        <f>T("2018")</f>
        <v>2018</v>
      </c>
      <c r="B14810" t="str">
        <f>T("JURIDICO                                          ")</f>
        <v xml:space="preserve">JURIDICO                                          </v>
      </c>
      <c r="C14810" t="str">
        <f>T("TETUAN              ")</f>
        <v xml:space="preserve">TETUAN              </v>
      </c>
      <c r="D14810" t="str">
        <f>T("BELLAS VISTAS       ")</f>
        <v xml:space="preserve">BELLAS VISTAS       </v>
      </c>
      <c r="E14810" t="str">
        <f>T("TU ")</f>
        <v xml:space="preserve">TU </v>
      </c>
      <c r="F14810" t="str">
        <f>T("TURISMOS       ")</f>
        <v xml:space="preserve">TURISMOS       </v>
      </c>
      <c r="G14810" t="str">
        <f>T("De 12 a 15,99 CABALLOS FISCALES                   ")</f>
        <v xml:space="preserve">De 12 a 15,99 CABALLOS FISCALES                   </v>
      </c>
      <c r="H14810" t="str">
        <f>T("GASOLINA                                          ")</f>
        <v xml:space="preserve">GASOLINA                                          </v>
      </c>
      <c r="I14810">
        <v>81</v>
      </c>
    </row>
    <row r="14811" spans="1:9">
      <c r="A14811" t="str">
        <f>T("2018")</f>
        <v>2018</v>
      </c>
      <c r="B14811" t="str">
        <f>T("JURIDICO                                          ")</f>
        <v xml:space="preserve">JURIDICO                                          </v>
      </c>
      <c r="C14811" t="str">
        <f>T("TETUAN              ")</f>
        <v xml:space="preserve">TETUAN              </v>
      </c>
      <c r="D14811" t="str">
        <f>T("BELLAS VISTAS       ")</f>
        <v xml:space="preserve">BELLAS VISTAS       </v>
      </c>
      <c r="E14811" t="str">
        <f>T("TU ")</f>
        <v xml:space="preserve">TU </v>
      </c>
      <c r="F14811" t="str">
        <f>T("TURISMOS       ")</f>
        <v xml:space="preserve">TURISMOS       </v>
      </c>
      <c r="G14811" t="str">
        <f>T("De 16 a 19,99 CABALLOS FISCALES                   ")</f>
        <v xml:space="preserve">De 16 a 19,99 CABALLOS FISCALES                   </v>
      </c>
      <c r="H14811" t="str">
        <f>T("GASOLINA                                          ")</f>
        <v xml:space="preserve">GASOLINA                                          </v>
      </c>
      <c r="I14811">
        <v>32</v>
      </c>
    </row>
    <row r="14812" spans="1:9">
      <c r="A14812" t="str">
        <f>T("2018")</f>
        <v>2018</v>
      </c>
      <c r="B14812" t="str">
        <f>T("JURIDICO                                          ")</f>
        <v xml:space="preserve">JURIDICO                                          </v>
      </c>
      <c r="C14812" t="str">
        <f>T("TETUAN              ")</f>
        <v xml:space="preserve">TETUAN              </v>
      </c>
      <c r="D14812" t="str">
        <f>T("BELLAS VISTAS       ")</f>
        <v xml:space="preserve">BELLAS VISTAS       </v>
      </c>
      <c r="E14812" t="str">
        <f>T("TU ")</f>
        <v xml:space="preserve">TU </v>
      </c>
      <c r="F14812" t="str">
        <f>T("TURISMOS       ")</f>
        <v xml:space="preserve">TURISMOS       </v>
      </c>
      <c r="G14812" t="str">
        <f>T("De 20 CABALLOS FISCALES en adelante               ")</f>
        <v xml:space="preserve">De 20 CABALLOS FISCALES en adelante               </v>
      </c>
      <c r="H14812" t="str">
        <f>T("GASOLINA                                          ")</f>
        <v xml:space="preserve">GASOLINA                                          </v>
      </c>
      <c r="I14812">
        <v>47</v>
      </c>
    </row>
    <row r="14813" spans="1:9">
      <c r="A14813" t="str">
        <f>T("2018")</f>
        <v>2018</v>
      </c>
      <c r="B14813" t="str">
        <f>T("JURIDICO                                          ")</f>
        <v xml:space="preserve">JURIDICO                                          </v>
      </c>
      <c r="C14813" t="str">
        <f>T("TETUAN              ")</f>
        <v xml:space="preserve">TETUAN              </v>
      </c>
      <c r="D14813" t="str">
        <f>T("CUATRO CAMINOS      ")</f>
        <v xml:space="preserve">CUATRO CAMINOS      </v>
      </c>
      <c r="E14813" t="str">
        <f>T("TU ")</f>
        <v xml:space="preserve">TU </v>
      </c>
      <c r="F14813" t="str">
        <f>T("TURISMOS       ")</f>
        <v xml:space="preserve">TURISMOS       </v>
      </c>
      <c r="G14813" t="str">
        <f>T("De menos de 8 CABALLOS FISCALES                   ")</f>
        <v xml:space="preserve">De menos de 8 CABALLOS FISCALES                   </v>
      </c>
      <c r="H14813" t="str">
        <f>T("GASOLINA                                          ")</f>
        <v xml:space="preserve">GASOLINA                                          </v>
      </c>
      <c r="I14813">
        <v>93</v>
      </c>
    </row>
    <row r="14814" spans="1:9">
      <c r="A14814" t="str">
        <f>T("2018")</f>
        <v>2018</v>
      </c>
      <c r="B14814" t="str">
        <f>T("JURIDICO                                          ")</f>
        <v xml:space="preserve">JURIDICO                                          </v>
      </c>
      <c r="C14814" t="str">
        <f>T("TETUAN              ")</f>
        <v xml:space="preserve">TETUAN              </v>
      </c>
      <c r="D14814" t="str">
        <f>T("CUATRO CAMINOS      ")</f>
        <v xml:space="preserve">CUATRO CAMINOS      </v>
      </c>
      <c r="E14814" t="str">
        <f>T("TU ")</f>
        <v xml:space="preserve">TU </v>
      </c>
      <c r="F14814" t="str">
        <f>T("TURISMOS       ")</f>
        <v xml:space="preserve">TURISMOS       </v>
      </c>
      <c r="G14814" t="str">
        <f>T("De 8 a 11,99 CABALLOS FISCALES                    ")</f>
        <v xml:space="preserve">De 8 a 11,99 CABALLOS FISCALES                    </v>
      </c>
      <c r="H14814" t="str">
        <f>T("GASOLINA                                          ")</f>
        <v xml:space="preserve">GASOLINA                                          </v>
      </c>
      <c r="I14814">
        <v>564</v>
      </c>
    </row>
    <row r="14815" spans="1:9">
      <c r="A14815" t="str">
        <f>T("2018")</f>
        <v>2018</v>
      </c>
      <c r="B14815" t="str">
        <f>T("JURIDICO                                          ")</f>
        <v xml:space="preserve">JURIDICO                                          </v>
      </c>
      <c r="C14815" t="str">
        <f>T("TETUAN              ")</f>
        <v xml:space="preserve">TETUAN              </v>
      </c>
      <c r="D14815" t="str">
        <f>T("CUATRO CAMINOS      ")</f>
        <v xml:space="preserve">CUATRO CAMINOS      </v>
      </c>
      <c r="E14815" t="str">
        <f>T("TU ")</f>
        <v xml:space="preserve">TU </v>
      </c>
      <c r="F14815" t="str">
        <f>T("TURISMOS       ")</f>
        <v xml:space="preserve">TURISMOS       </v>
      </c>
      <c r="G14815" t="str">
        <f>T("De 12 a 15,99 CABALLOS FISCALES                   ")</f>
        <v xml:space="preserve">De 12 a 15,99 CABALLOS FISCALES                   </v>
      </c>
      <c r="H14815" t="str">
        <f>T("GASOLINA                                          ")</f>
        <v xml:space="preserve">GASOLINA                                          </v>
      </c>
      <c r="I14815">
        <v>351</v>
      </c>
    </row>
    <row r="14816" spans="1:9">
      <c r="A14816" t="str">
        <f>T("2018")</f>
        <v>2018</v>
      </c>
      <c r="B14816" t="str">
        <f>T("JURIDICO                                          ")</f>
        <v xml:space="preserve">JURIDICO                                          </v>
      </c>
      <c r="C14816" t="str">
        <f>T("TETUAN              ")</f>
        <v xml:space="preserve">TETUAN              </v>
      </c>
      <c r="D14816" t="str">
        <f>T("CUATRO CAMINOS      ")</f>
        <v xml:space="preserve">CUATRO CAMINOS      </v>
      </c>
      <c r="E14816" t="str">
        <f>T("TU ")</f>
        <v xml:space="preserve">TU </v>
      </c>
      <c r="F14816" t="str">
        <f>T("TURISMOS       ")</f>
        <v xml:space="preserve">TURISMOS       </v>
      </c>
      <c r="G14816" t="str">
        <f>T("De 16 a 19,99 CABALLOS FISCALES                   ")</f>
        <v xml:space="preserve">De 16 a 19,99 CABALLOS FISCALES                   </v>
      </c>
      <c r="H14816" t="str">
        <f>T("GASOLINA                                          ")</f>
        <v xml:space="preserve">GASOLINA                                          </v>
      </c>
      <c r="I14816">
        <v>143</v>
      </c>
    </row>
    <row r="14817" spans="1:9">
      <c r="A14817" t="str">
        <f>T("2018")</f>
        <v>2018</v>
      </c>
      <c r="B14817" t="str">
        <f>T("JURIDICO                                          ")</f>
        <v xml:space="preserve">JURIDICO                                          </v>
      </c>
      <c r="C14817" t="str">
        <f>T("TETUAN              ")</f>
        <v xml:space="preserve">TETUAN              </v>
      </c>
      <c r="D14817" t="str">
        <f>T("CUATRO CAMINOS      ")</f>
        <v xml:space="preserve">CUATRO CAMINOS      </v>
      </c>
      <c r="E14817" t="str">
        <f>T("TU ")</f>
        <v xml:space="preserve">TU </v>
      </c>
      <c r="F14817" t="str">
        <f>T("TURISMOS       ")</f>
        <v xml:space="preserve">TURISMOS       </v>
      </c>
      <c r="G14817" t="str">
        <f>T("De 20 CABALLOS FISCALES en adelante               ")</f>
        <v xml:space="preserve">De 20 CABALLOS FISCALES en adelante               </v>
      </c>
      <c r="H14817" t="str">
        <f>T("GASOLINA                                          ")</f>
        <v xml:space="preserve">GASOLINA                                          </v>
      </c>
      <c r="I14817">
        <v>209</v>
      </c>
    </row>
    <row r="14818" spans="1:9">
      <c r="A14818" t="str">
        <f>T("2018")</f>
        <v>2018</v>
      </c>
      <c r="B14818" t="str">
        <f>T("JURIDICO                                          ")</f>
        <v xml:space="preserve">JURIDICO                                          </v>
      </c>
      <c r="C14818" t="str">
        <f>T("TETUAN              ")</f>
        <v xml:space="preserve">TETUAN              </v>
      </c>
      <c r="D14818" t="str">
        <f>T("CASTILLEJOS         ")</f>
        <v xml:space="preserve">CASTILLEJOS         </v>
      </c>
      <c r="E14818" t="str">
        <f>T("TU ")</f>
        <v xml:space="preserve">TU </v>
      </c>
      <c r="F14818" t="str">
        <f>T("TURISMOS       ")</f>
        <v xml:space="preserve">TURISMOS       </v>
      </c>
      <c r="G14818" t="str">
        <f>T("De menos de 8 CABALLOS FISCALES                   ")</f>
        <v xml:space="preserve">De menos de 8 CABALLOS FISCALES                   </v>
      </c>
      <c r="H14818" t="str">
        <f>T("GASOLINA                                          ")</f>
        <v xml:space="preserve">GASOLINA                                          </v>
      </c>
      <c r="I14818">
        <v>86</v>
      </c>
    </row>
    <row r="14819" spans="1:9">
      <c r="A14819" t="str">
        <f>T("2018")</f>
        <v>2018</v>
      </c>
      <c r="B14819" t="str">
        <f>T("JURIDICO                                          ")</f>
        <v xml:space="preserve">JURIDICO                                          </v>
      </c>
      <c r="C14819" t="str">
        <f>T("TETUAN              ")</f>
        <v xml:space="preserve">TETUAN              </v>
      </c>
      <c r="D14819" t="str">
        <f>T("CASTILLEJOS         ")</f>
        <v xml:space="preserve">CASTILLEJOS         </v>
      </c>
      <c r="E14819" t="str">
        <f>T("TU ")</f>
        <v xml:space="preserve">TU </v>
      </c>
      <c r="F14819" t="str">
        <f>T("TURISMOS       ")</f>
        <v xml:space="preserve">TURISMOS       </v>
      </c>
      <c r="G14819" t="str">
        <f>T("De 8 a 11,99 CABALLOS FISCALES                    ")</f>
        <v xml:space="preserve">De 8 a 11,99 CABALLOS FISCALES                    </v>
      </c>
      <c r="H14819" t="str">
        <f>T("GASOLINA                                          ")</f>
        <v xml:space="preserve">GASOLINA                                          </v>
      </c>
      <c r="I14819">
        <v>392</v>
      </c>
    </row>
    <row r="14820" spans="1:9">
      <c r="A14820" t="str">
        <f>T("2018")</f>
        <v>2018</v>
      </c>
      <c r="B14820" t="str">
        <f>T("JURIDICO                                          ")</f>
        <v xml:space="preserve">JURIDICO                                          </v>
      </c>
      <c r="C14820" t="str">
        <f>T("TETUAN              ")</f>
        <v xml:space="preserve">TETUAN              </v>
      </c>
      <c r="D14820" t="str">
        <f>T("CASTILLEJOS         ")</f>
        <v xml:space="preserve">CASTILLEJOS         </v>
      </c>
      <c r="E14820" t="str">
        <f>T("TU ")</f>
        <v xml:space="preserve">TU </v>
      </c>
      <c r="F14820" t="str">
        <f>T("TURISMOS       ")</f>
        <v xml:space="preserve">TURISMOS       </v>
      </c>
      <c r="G14820" t="str">
        <f>T("De 12 a 15,99 CABALLOS FISCALES                   ")</f>
        <v xml:space="preserve">De 12 a 15,99 CABALLOS FISCALES                   </v>
      </c>
      <c r="H14820" t="str">
        <f>T("GASOLINA                                          ")</f>
        <v xml:space="preserve">GASOLINA                                          </v>
      </c>
      <c r="I14820">
        <v>229</v>
      </c>
    </row>
    <row r="14821" spans="1:9">
      <c r="A14821" t="str">
        <f>T("2018")</f>
        <v>2018</v>
      </c>
      <c r="B14821" t="str">
        <f>T("JURIDICO                                          ")</f>
        <v xml:space="preserve">JURIDICO                                          </v>
      </c>
      <c r="C14821" t="str">
        <f>T("TETUAN              ")</f>
        <v xml:space="preserve">TETUAN              </v>
      </c>
      <c r="D14821" t="str">
        <f>T("CASTILLEJOS         ")</f>
        <v xml:space="preserve">CASTILLEJOS         </v>
      </c>
      <c r="E14821" t="str">
        <f>T("TU ")</f>
        <v xml:space="preserve">TU </v>
      </c>
      <c r="F14821" t="str">
        <f>T("TURISMOS       ")</f>
        <v xml:space="preserve">TURISMOS       </v>
      </c>
      <c r="G14821" t="str">
        <f>T("De 16 a 19,99 CABALLOS FISCALES                   ")</f>
        <v xml:space="preserve">De 16 a 19,99 CABALLOS FISCALES                   </v>
      </c>
      <c r="H14821" t="str">
        <f>T("GASOLINA                                          ")</f>
        <v xml:space="preserve">GASOLINA                                          </v>
      </c>
      <c r="I14821">
        <v>123</v>
      </c>
    </row>
    <row r="14822" spans="1:9">
      <c r="A14822" t="str">
        <f>T("2018")</f>
        <v>2018</v>
      </c>
      <c r="B14822" t="str">
        <f>T("JURIDICO                                          ")</f>
        <v xml:space="preserve">JURIDICO                                          </v>
      </c>
      <c r="C14822" t="str">
        <f>T("TETUAN              ")</f>
        <v xml:space="preserve">TETUAN              </v>
      </c>
      <c r="D14822" t="str">
        <f>T("CASTILLEJOS         ")</f>
        <v xml:space="preserve">CASTILLEJOS         </v>
      </c>
      <c r="E14822" t="str">
        <f>T("TU ")</f>
        <v xml:space="preserve">TU </v>
      </c>
      <c r="F14822" t="str">
        <f>T("TURISMOS       ")</f>
        <v xml:space="preserve">TURISMOS       </v>
      </c>
      <c r="G14822" t="str">
        <f>T("De 20 CABALLOS FISCALES en adelante               ")</f>
        <v xml:space="preserve">De 20 CABALLOS FISCALES en adelante               </v>
      </c>
      <c r="H14822" t="str">
        <f>T("GASOLINA                                          ")</f>
        <v xml:space="preserve">GASOLINA                                          </v>
      </c>
      <c r="I14822">
        <v>272</v>
      </c>
    </row>
    <row r="14823" spans="1:9">
      <c r="A14823" t="str">
        <f>T("2018")</f>
        <v>2018</v>
      </c>
      <c r="B14823" t="str">
        <f>T("JURIDICO                                          ")</f>
        <v xml:space="preserve">JURIDICO                                          </v>
      </c>
      <c r="C14823" t="str">
        <f>T("TETUAN              ")</f>
        <v xml:space="preserve">TETUAN              </v>
      </c>
      <c r="D14823" t="str">
        <f>T("ALMENARA            ")</f>
        <v xml:space="preserve">ALMENARA            </v>
      </c>
      <c r="E14823" t="str">
        <f>T("TU ")</f>
        <v xml:space="preserve">TU </v>
      </c>
      <c r="F14823" t="str">
        <f>T("TURISMOS       ")</f>
        <v xml:space="preserve">TURISMOS       </v>
      </c>
      <c r="G14823" t="str">
        <f>T("De menos de 8 CABALLOS FISCALES                   ")</f>
        <v xml:space="preserve">De menos de 8 CABALLOS FISCALES                   </v>
      </c>
      <c r="H14823" t="str">
        <f>T("GASOLINA                                          ")</f>
        <v xml:space="preserve">GASOLINA                                          </v>
      </c>
      <c r="I14823">
        <v>20</v>
      </c>
    </row>
    <row r="14824" spans="1:9">
      <c r="A14824" t="str">
        <f>T("2018")</f>
        <v>2018</v>
      </c>
      <c r="B14824" t="str">
        <f>T("JURIDICO                                          ")</f>
        <v xml:space="preserve">JURIDICO                                          </v>
      </c>
      <c r="C14824" t="str">
        <f>T("TETUAN              ")</f>
        <v xml:space="preserve">TETUAN              </v>
      </c>
      <c r="D14824" t="str">
        <f>T("ALMENARA            ")</f>
        <v xml:space="preserve">ALMENARA            </v>
      </c>
      <c r="E14824" t="str">
        <f>T("TU ")</f>
        <v xml:space="preserve">TU </v>
      </c>
      <c r="F14824" t="str">
        <f>T("TURISMOS       ")</f>
        <v xml:space="preserve">TURISMOS       </v>
      </c>
      <c r="G14824" t="str">
        <f>T("De 8 a 11,99 CABALLOS FISCALES                    ")</f>
        <v xml:space="preserve">De 8 a 11,99 CABALLOS FISCALES                    </v>
      </c>
      <c r="H14824" t="str">
        <f>T("GASOLINA                                          ")</f>
        <v xml:space="preserve">GASOLINA                                          </v>
      </c>
      <c r="I14824">
        <v>68</v>
      </c>
    </row>
    <row r="14825" spans="1:9">
      <c r="A14825" t="str">
        <f>T("2018")</f>
        <v>2018</v>
      </c>
      <c r="B14825" t="str">
        <f>T("JURIDICO                                          ")</f>
        <v xml:space="preserve">JURIDICO                                          </v>
      </c>
      <c r="C14825" t="str">
        <f>T("TETUAN              ")</f>
        <v xml:space="preserve">TETUAN              </v>
      </c>
      <c r="D14825" t="str">
        <f>T("ALMENARA            ")</f>
        <v xml:space="preserve">ALMENARA            </v>
      </c>
      <c r="E14825" t="str">
        <f>T("TU ")</f>
        <v xml:space="preserve">TU </v>
      </c>
      <c r="F14825" t="str">
        <f>T("TURISMOS       ")</f>
        <v xml:space="preserve">TURISMOS       </v>
      </c>
      <c r="G14825" t="str">
        <f>T("De 12 a 15,99 CABALLOS FISCALES                   ")</f>
        <v xml:space="preserve">De 12 a 15,99 CABALLOS FISCALES                   </v>
      </c>
      <c r="H14825" t="str">
        <f>T("GASOLINA                                          ")</f>
        <v xml:space="preserve">GASOLINA                                          </v>
      </c>
      <c r="I14825">
        <v>43</v>
      </c>
    </row>
    <row r="14826" spans="1:9">
      <c r="A14826" t="str">
        <f>T("2018")</f>
        <v>2018</v>
      </c>
      <c r="B14826" t="str">
        <f>T("JURIDICO                                          ")</f>
        <v xml:space="preserve">JURIDICO                                          </v>
      </c>
      <c r="C14826" t="str">
        <f>T("TETUAN              ")</f>
        <v xml:space="preserve">TETUAN              </v>
      </c>
      <c r="D14826" t="str">
        <f>T("ALMENARA            ")</f>
        <v xml:space="preserve">ALMENARA            </v>
      </c>
      <c r="E14826" t="str">
        <f>T("TU ")</f>
        <v xml:space="preserve">TU </v>
      </c>
      <c r="F14826" t="str">
        <f>T("TURISMOS       ")</f>
        <v xml:space="preserve">TURISMOS       </v>
      </c>
      <c r="G14826" t="str">
        <f>T("De 16 a 19,99 CABALLOS FISCALES                   ")</f>
        <v xml:space="preserve">De 16 a 19,99 CABALLOS FISCALES                   </v>
      </c>
      <c r="H14826" t="str">
        <f>T("GASOLINA                                          ")</f>
        <v xml:space="preserve">GASOLINA                                          </v>
      </c>
      <c r="I14826">
        <v>22</v>
      </c>
    </row>
    <row r="14827" spans="1:9">
      <c r="A14827" t="str">
        <f>T("2018")</f>
        <v>2018</v>
      </c>
      <c r="B14827" t="str">
        <f>T("JURIDICO                                          ")</f>
        <v xml:space="preserve">JURIDICO                                          </v>
      </c>
      <c r="C14827" t="str">
        <f>T("TETUAN              ")</f>
        <v xml:space="preserve">TETUAN              </v>
      </c>
      <c r="D14827" t="str">
        <f>T("ALMENARA            ")</f>
        <v xml:space="preserve">ALMENARA            </v>
      </c>
      <c r="E14827" t="str">
        <f>T("TU ")</f>
        <v xml:space="preserve">TU </v>
      </c>
      <c r="F14827" t="str">
        <f>T("TURISMOS       ")</f>
        <v xml:space="preserve">TURISMOS       </v>
      </c>
      <c r="G14827" t="str">
        <f>T("De 20 CABALLOS FISCALES en adelante               ")</f>
        <v xml:space="preserve">De 20 CABALLOS FISCALES en adelante               </v>
      </c>
      <c r="H14827" t="str">
        <f>T("GASOLINA                                          ")</f>
        <v xml:space="preserve">GASOLINA                                          </v>
      </c>
      <c r="I14827">
        <v>42</v>
      </c>
    </row>
    <row r="14828" spans="1:9">
      <c r="A14828" t="str">
        <f>T("2018")</f>
        <v>2018</v>
      </c>
      <c r="B14828" t="str">
        <f>T("JURIDICO                                          ")</f>
        <v xml:space="preserve">JURIDICO                                          </v>
      </c>
      <c r="C14828" t="str">
        <f>T("TETUAN              ")</f>
        <v xml:space="preserve">TETUAN              </v>
      </c>
      <c r="D14828" t="str">
        <f>T("VALDEACEDERAS       ")</f>
        <v xml:space="preserve">VALDEACEDERAS       </v>
      </c>
      <c r="E14828" t="str">
        <f>T("TU ")</f>
        <v xml:space="preserve">TU </v>
      </c>
      <c r="F14828" t="str">
        <f>T("TURISMOS       ")</f>
        <v xml:space="preserve">TURISMOS       </v>
      </c>
      <c r="G14828" t="str">
        <f>T("De menos de 8 CABALLOS FISCALES                   ")</f>
        <v xml:space="preserve">De menos de 8 CABALLOS FISCALES                   </v>
      </c>
      <c r="H14828" t="str">
        <f>T("GASOLINA                                          ")</f>
        <v xml:space="preserve">GASOLINA                                          </v>
      </c>
      <c r="I14828">
        <v>12</v>
      </c>
    </row>
    <row r="14829" spans="1:9">
      <c r="A14829" t="str">
        <f>T("2018")</f>
        <v>2018</v>
      </c>
      <c r="B14829" t="str">
        <f>T("JURIDICO                                          ")</f>
        <v xml:space="preserve">JURIDICO                                          </v>
      </c>
      <c r="C14829" t="str">
        <f>T("TETUAN              ")</f>
        <v xml:space="preserve">TETUAN              </v>
      </c>
      <c r="D14829" t="str">
        <f>T("VALDEACEDERAS       ")</f>
        <v xml:space="preserve">VALDEACEDERAS       </v>
      </c>
      <c r="E14829" t="str">
        <f>T("TU ")</f>
        <v xml:space="preserve">TU </v>
      </c>
      <c r="F14829" t="str">
        <f>T("TURISMOS       ")</f>
        <v xml:space="preserve">TURISMOS       </v>
      </c>
      <c r="G14829" t="str">
        <f>T("De 8 a 11,99 CABALLOS FISCALES                    ")</f>
        <v xml:space="preserve">De 8 a 11,99 CABALLOS FISCALES                    </v>
      </c>
      <c r="H14829" t="str">
        <f>T("GASOLINA                                          ")</f>
        <v xml:space="preserve">GASOLINA                                          </v>
      </c>
      <c r="I14829">
        <v>70</v>
      </c>
    </row>
    <row r="14830" spans="1:9">
      <c r="A14830" t="str">
        <f>T("2018")</f>
        <v>2018</v>
      </c>
      <c r="B14830" t="str">
        <f>T("JURIDICO                                          ")</f>
        <v xml:space="preserve">JURIDICO                                          </v>
      </c>
      <c r="C14830" t="str">
        <f>T("TETUAN              ")</f>
        <v xml:space="preserve">TETUAN              </v>
      </c>
      <c r="D14830" t="str">
        <f>T("VALDEACEDERAS       ")</f>
        <v xml:space="preserve">VALDEACEDERAS       </v>
      </c>
      <c r="E14830" t="str">
        <f>T("TU ")</f>
        <v xml:space="preserve">TU </v>
      </c>
      <c r="F14830" t="str">
        <f>T("TURISMOS       ")</f>
        <v xml:space="preserve">TURISMOS       </v>
      </c>
      <c r="G14830" t="str">
        <f>T("De 12 a 15,99 CABALLOS FISCALES                   ")</f>
        <v xml:space="preserve">De 12 a 15,99 CABALLOS FISCALES                   </v>
      </c>
      <c r="H14830" t="str">
        <f>T("GASOLINA                                          ")</f>
        <v xml:space="preserve">GASOLINA                                          </v>
      </c>
      <c r="I14830">
        <v>39</v>
      </c>
    </row>
    <row r="14831" spans="1:9">
      <c r="A14831" t="str">
        <f>T("2018")</f>
        <v>2018</v>
      </c>
      <c r="B14831" t="str">
        <f>T("JURIDICO                                          ")</f>
        <v xml:space="preserve">JURIDICO                                          </v>
      </c>
      <c r="C14831" t="str">
        <f>T("TETUAN              ")</f>
        <v xml:space="preserve">TETUAN              </v>
      </c>
      <c r="D14831" t="str">
        <f>T("VALDEACEDERAS       ")</f>
        <v xml:space="preserve">VALDEACEDERAS       </v>
      </c>
      <c r="E14831" t="str">
        <f>T("TU ")</f>
        <v xml:space="preserve">TU </v>
      </c>
      <c r="F14831" t="str">
        <f>T("TURISMOS       ")</f>
        <v xml:space="preserve">TURISMOS       </v>
      </c>
      <c r="G14831" t="str">
        <f>T("De 16 a 19,99 CABALLOS FISCALES                   ")</f>
        <v xml:space="preserve">De 16 a 19,99 CABALLOS FISCALES                   </v>
      </c>
      <c r="H14831" t="str">
        <f>T("GASOLINA                                          ")</f>
        <v xml:space="preserve">GASOLINA                                          </v>
      </c>
      <c r="I14831">
        <v>17</v>
      </c>
    </row>
    <row r="14832" spans="1:9">
      <c r="A14832" t="str">
        <f>T("2018")</f>
        <v>2018</v>
      </c>
      <c r="B14832" t="str">
        <f>T("JURIDICO                                          ")</f>
        <v xml:space="preserve">JURIDICO                                          </v>
      </c>
      <c r="C14832" t="str">
        <f>T("TETUAN              ")</f>
        <v xml:space="preserve">TETUAN              </v>
      </c>
      <c r="D14832" t="str">
        <f>T("VALDEACEDERAS       ")</f>
        <v xml:space="preserve">VALDEACEDERAS       </v>
      </c>
      <c r="E14832" t="str">
        <f>T("TU ")</f>
        <v xml:space="preserve">TU </v>
      </c>
      <c r="F14832" t="str">
        <f>T("TURISMOS       ")</f>
        <v xml:space="preserve">TURISMOS       </v>
      </c>
      <c r="G14832" t="str">
        <f>T("De 20 CABALLOS FISCALES en adelante               ")</f>
        <v xml:space="preserve">De 20 CABALLOS FISCALES en adelante               </v>
      </c>
      <c r="H14832" t="str">
        <f>T("GASOLINA                                          ")</f>
        <v xml:space="preserve">GASOLINA                                          </v>
      </c>
      <c r="I14832">
        <v>14</v>
      </c>
    </row>
    <row r="14833" spans="1:9">
      <c r="A14833" t="str">
        <f>T("2018")</f>
        <v>2018</v>
      </c>
      <c r="B14833" t="str">
        <f>T("JURIDICO                                          ")</f>
        <v xml:space="preserve">JURIDICO                                          </v>
      </c>
      <c r="C14833" t="str">
        <f>T("TETUAN              ")</f>
        <v xml:space="preserve">TETUAN              </v>
      </c>
      <c r="D14833" t="str">
        <f>T("BERRUGUETE          ")</f>
        <v xml:space="preserve">BERRUGUETE          </v>
      </c>
      <c r="E14833" t="str">
        <f>T("TU ")</f>
        <v xml:space="preserve">TU </v>
      </c>
      <c r="F14833" t="str">
        <f>T("TURISMOS       ")</f>
        <v xml:space="preserve">TURISMOS       </v>
      </c>
      <c r="G14833" t="str">
        <f>T("De menos de 8 CABALLOS FISCALES                   ")</f>
        <v xml:space="preserve">De menos de 8 CABALLOS FISCALES                   </v>
      </c>
      <c r="H14833" t="str">
        <f>T("GASOLINA                                          ")</f>
        <v xml:space="preserve">GASOLINA                                          </v>
      </c>
      <c r="I14833">
        <v>14</v>
      </c>
    </row>
    <row r="14834" spans="1:9">
      <c r="A14834" t="str">
        <f>T("2018")</f>
        <v>2018</v>
      </c>
      <c r="B14834" t="str">
        <f>T("JURIDICO                                          ")</f>
        <v xml:space="preserve">JURIDICO                                          </v>
      </c>
      <c r="C14834" t="str">
        <f>T("TETUAN              ")</f>
        <v xml:space="preserve">TETUAN              </v>
      </c>
      <c r="D14834" t="str">
        <f>T("BERRUGUETE          ")</f>
        <v xml:space="preserve">BERRUGUETE          </v>
      </c>
      <c r="E14834" t="str">
        <f>T("TU ")</f>
        <v xml:space="preserve">TU </v>
      </c>
      <c r="F14834" t="str">
        <f>T("TURISMOS       ")</f>
        <v xml:space="preserve">TURISMOS       </v>
      </c>
      <c r="G14834" t="str">
        <f>T("De 8 a 11,99 CABALLOS FISCALES                    ")</f>
        <v xml:space="preserve">De 8 a 11,99 CABALLOS FISCALES                    </v>
      </c>
      <c r="H14834" t="str">
        <f>T("GASOLINA                                          ")</f>
        <v xml:space="preserve">GASOLINA                                          </v>
      </c>
      <c r="I14834">
        <v>93</v>
      </c>
    </row>
    <row r="14835" spans="1:9">
      <c r="A14835" t="str">
        <f>T("2018")</f>
        <v>2018</v>
      </c>
      <c r="B14835" t="str">
        <f>T("JURIDICO                                          ")</f>
        <v xml:space="preserve">JURIDICO                                          </v>
      </c>
      <c r="C14835" t="str">
        <f>T("TETUAN              ")</f>
        <v xml:space="preserve">TETUAN              </v>
      </c>
      <c r="D14835" t="str">
        <f>T("BERRUGUETE          ")</f>
        <v xml:space="preserve">BERRUGUETE          </v>
      </c>
      <c r="E14835" t="str">
        <f>T("TU ")</f>
        <v xml:space="preserve">TU </v>
      </c>
      <c r="F14835" t="str">
        <f>T("TURISMOS       ")</f>
        <v xml:space="preserve">TURISMOS       </v>
      </c>
      <c r="G14835" t="str">
        <f>T("De 12 a 15,99 CABALLOS FISCALES                   ")</f>
        <v xml:space="preserve">De 12 a 15,99 CABALLOS FISCALES                   </v>
      </c>
      <c r="H14835" t="str">
        <f>T("GASOLINA                                          ")</f>
        <v xml:space="preserve">GASOLINA                                          </v>
      </c>
      <c r="I14835">
        <v>41</v>
      </c>
    </row>
    <row r="14836" spans="1:9">
      <c r="A14836" t="str">
        <f>T("2018")</f>
        <v>2018</v>
      </c>
      <c r="B14836" t="str">
        <f>T("JURIDICO                                          ")</f>
        <v xml:space="preserve">JURIDICO                                          </v>
      </c>
      <c r="C14836" t="str">
        <f>T("TETUAN              ")</f>
        <v xml:space="preserve">TETUAN              </v>
      </c>
      <c r="D14836" t="str">
        <f>T("BERRUGUETE          ")</f>
        <v xml:space="preserve">BERRUGUETE          </v>
      </c>
      <c r="E14836" t="str">
        <f>T("TU ")</f>
        <v xml:space="preserve">TU </v>
      </c>
      <c r="F14836" t="str">
        <f>T("TURISMOS       ")</f>
        <v xml:space="preserve">TURISMOS       </v>
      </c>
      <c r="G14836" t="str">
        <f>T("De 16 a 19,99 CABALLOS FISCALES                   ")</f>
        <v xml:space="preserve">De 16 a 19,99 CABALLOS FISCALES                   </v>
      </c>
      <c r="H14836" t="str">
        <f>T("GASOLINA                                          ")</f>
        <v xml:space="preserve">GASOLINA                                          </v>
      </c>
      <c r="I14836">
        <v>13</v>
      </c>
    </row>
    <row r="14837" spans="1:9">
      <c r="A14837" t="str">
        <f>T("2018")</f>
        <v>2018</v>
      </c>
      <c r="B14837" t="str">
        <f>T("JURIDICO                                          ")</f>
        <v xml:space="preserve">JURIDICO                                          </v>
      </c>
      <c r="C14837" t="str">
        <f>T("TETUAN              ")</f>
        <v xml:space="preserve">TETUAN              </v>
      </c>
      <c r="D14837" t="str">
        <f>T("BERRUGUETE          ")</f>
        <v xml:space="preserve">BERRUGUETE          </v>
      </c>
      <c r="E14837" t="str">
        <f>T("TU ")</f>
        <v xml:space="preserve">TU </v>
      </c>
      <c r="F14837" t="str">
        <f>T("TURISMOS       ")</f>
        <v xml:space="preserve">TURISMOS       </v>
      </c>
      <c r="G14837" t="str">
        <f>T("De 20 CABALLOS FISCALES en adelante               ")</f>
        <v xml:space="preserve">De 20 CABALLOS FISCALES en adelante               </v>
      </c>
      <c r="H14837" t="str">
        <f>T("GASOLINA                                          ")</f>
        <v xml:space="preserve">GASOLINA                                          </v>
      </c>
      <c r="I14837">
        <v>18</v>
      </c>
    </row>
    <row r="14838" spans="1:9">
      <c r="A14838" t="str">
        <f>T("2018")</f>
        <v>2018</v>
      </c>
      <c r="B14838" t="str">
        <f>T("FISICO                                            ")</f>
        <v xml:space="preserve">FISICO                                            </v>
      </c>
      <c r="C14838" t="str">
        <f>T("TETUAN              ")</f>
        <v xml:space="preserve">TETUAN              </v>
      </c>
      <c r="D14838" t="str">
        <f>T("SIN BARRIO          ")</f>
        <v xml:space="preserve">SIN BARRIO          </v>
      </c>
      <c r="E14838" t="str">
        <f>T("TU ")</f>
        <v xml:space="preserve">TU </v>
      </c>
      <c r="F14838" t="str">
        <f>T("TURISMOS       ")</f>
        <v xml:space="preserve">TURISMOS       </v>
      </c>
      <c r="G14838" t="str">
        <f>T("De 12 a 15,99 CABALLOS FISCALES                   ")</f>
        <v xml:space="preserve">De 12 a 15,99 CABALLOS FISCALES                   </v>
      </c>
      <c r="H14838" t="str">
        <f>T("HÍBRIDO                                           ")</f>
        <v xml:space="preserve">HÍBRIDO                                           </v>
      </c>
      <c r="I14838">
        <v>1</v>
      </c>
    </row>
    <row r="14839" spans="1:9">
      <c r="A14839" t="str">
        <f>T("2018")</f>
        <v>2018</v>
      </c>
      <c r="B14839" t="str">
        <f>T("FISICO                                            ")</f>
        <v xml:space="preserve">FISICO                                            </v>
      </c>
      <c r="C14839" t="str">
        <f>T("TETUAN              ")</f>
        <v xml:space="preserve">TETUAN              </v>
      </c>
      <c r="D14839" t="str">
        <f>T("BELLAS VISTAS       ")</f>
        <v xml:space="preserve">BELLAS VISTAS       </v>
      </c>
      <c r="E14839" t="str">
        <f>T("TU ")</f>
        <v xml:space="preserve">TU </v>
      </c>
      <c r="F14839" t="str">
        <f>T("TURISMOS       ")</f>
        <v xml:space="preserve">TURISMOS       </v>
      </c>
      <c r="G14839" t="str">
        <f>T("De 8 a 11,99 CABALLOS FISCALES                    ")</f>
        <v xml:space="preserve">De 8 a 11,99 CABALLOS FISCALES                    </v>
      </c>
      <c r="H14839" t="str">
        <f>T("HÍBRIDO                                           ")</f>
        <v xml:space="preserve">HÍBRIDO                                           </v>
      </c>
      <c r="I14839">
        <v>20</v>
      </c>
    </row>
    <row r="14840" spans="1:9">
      <c r="A14840" t="str">
        <f>T("2018")</f>
        <v>2018</v>
      </c>
      <c r="B14840" t="str">
        <f>T("FISICO                                            ")</f>
        <v xml:space="preserve">FISICO                                            </v>
      </c>
      <c r="C14840" t="str">
        <f>T("TETUAN              ")</f>
        <v xml:space="preserve">TETUAN              </v>
      </c>
      <c r="D14840" t="str">
        <f>T("BELLAS VISTAS       ")</f>
        <v xml:space="preserve">BELLAS VISTAS       </v>
      </c>
      <c r="E14840" t="str">
        <f>T("TU ")</f>
        <v xml:space="preserve">TU </v>
      </c>
      <c r="F14840" t="str">
        <f>T("TURISMOS       ")</f>
        <v xml:space="preserve">TURISMOS       </v>
      </c>
      <c r="G14840" t="str">
        <f>T("De 12 a 15,99 CABALLOS FISCALES                   ")</f>
        <v xml:space="preserve">De 12 a 15,99 CABALLOS FISCALES                   </v>
      </c>
      <c r="H14840" t="str">
        <f>T("HÍBRIDO                                           ")</f>
        <v xml:space="preserve">HÍBRIDO                                           </v>
      </c>
      <c r="I14840">
        <v>78</v>
      </c>
    </row>
    <row r="14841" spans="1:9">
      <c r="A14841" t="str">
        <f>T("2018")</f>
        <v>2018</v>
      </c>
      <c r="B14841" t="str">
        <f>T("FISICO                                            ")</f>
        <v xml:space="preserve">FISICO                                            </v>
      </c>
      <c r="C14841" t="str">
        <f>T("TETUAN              ")</f>
        <v xml:space="preserve">TETUAN              </v>
      </c>
      <c r="D14841" t="str">
        <f>T("BELLAS VISTAS       ")</f>
        <v xml:space="preserve">BELLAS VISTAS       </v>
      </c>
      <c r="E14841" t="str">
        <f>T("TU ")</f>
        <v xml:space="preserve">TU </v>
      </c>
      <c r="F14841" t="str">
        <f>T("TURISMOS       ")</f>
        <v xml:space="preserve">TURISMOS       </v>
      </c>
      <c r="G14841" t="str">
        <f>T("De 20 CABALLOS FISCALES en adelante               ")</f>
        <v xml:space="preserve">De 20 CABALLOS FISCALES en adelante               </v>
      </c>
      <c r="H14841" t="str">
        <f>T("HÍBRIDO                                           ")</f>
        <v xml:space="preserve">HÍBRIDO                                           </v>
      </c>
      <c r="I14841">
        <v>3</v>
      </c>
    </row>
    <row r="14842" spans="1:9">
      <c r="A14842" t="str">
        <f>T("2018")</f>
        <v>2018</v>
      </c>
      <c r="B14842" t="str">
        <f>T("FISICO                                            ")</f>
        <v xml:space="preserve">FISICO                                            </v>
      </c>
      <c r="C14842" t="str">
        <f>T("TETUAN              ")</f>
        <v xml:space="preserve">TETUAN              </v>
      </c>
      <c r="D14842" t="str">
        <f>T("CUATRO CAMINOS      ")</f>
        <v xml:space="preserve">CUATRO CAMINOS      </v>
      </c>
      <c r="E14842" t="str">
        <f>T("TU ")</f>
        <v xml:space="preserve">TU </v>
      </c>
      <c r="F14842" t="str">
        <f>T("TURISMOS       ")</f>
        <v xml:space="preserve">TURISMOS       </v>
      </c>
      <c r="G14842" t="str">
        <f>T("De 8 a 11,99 CABALLOS FISCALES                    ")</f>
        <v xml:space="preserve">De 8 a 11,99 CABALLOS FISCALES                    </v>
      </c>
      <c r="H14842" t="str">
        <f>T("HÍBRIDO                                           ")</f>
        <v xml:space="preserve">HÍBRIDO                                           </v>
      </c>
      <c r="I14842">
        <v>31</v>
      </c>
    </row>
    <row r="14843" spans="1:9">
      <c r="A14843" t="str">
        <f>T("2018")</f>
        <v>2018</v>
      </c>
      <c r="B14843" t="str">
        <f>T("FISICO                                            ")</f>
        <v xml:space="preserve">FISICO                                            </v>
      </c>
      <c r="C14843" t="str">
        <f>T("TETUAN              ")</f>
        <v xml:space="preserve">TETUAN              </v>
      </c>
      <c r="D14843" t="str">
        <f>T("CUATRO CAMINOS      ")</f>
        <v xml:space="preserve">CUATRO CAMINOS      </v>
      </c>
      <c r="E14843" t="str">
        <f>T("TU ")</f>
        <v xml:space="preserve">TU </v>
      </c>
      <c r="F14843" t="str">
        <f>T("TURISMOS       ")</f>
        <v xml:space="preserve">TURISMOS       </v>
      </c>
      <c r="G14843" t="str">
        <f>T("De 12 a 15,99 CABALLOS FISCALES                   ")</f>
        <v xml:space="preserve">De 12 a 15,99 CABALLOS FISCALES                   </v>
      </c>
      <c r="H14843" t="str">
        <f>T("HÍBRIDO                                           ")</f>
        <v xml:space="preserve">HÍBRIDO                                           </v>
      </c>
      <c r="I14843">
        <v>112</v>
      </c>
    </row>
    <row r="14844" spans="1:9">
      <c r="A14844" t="str">
        <f>T("2018")</f>
        <v>2018</v>
      </c>
      <c r="B14844" t="str">
        <f>T("FISICO                                            ")</f>
        <v xml:space="preserve">FISICO                                            </v>
      </c>
      <c r="C14844" t="str">
        <f>T("TETUAN              ")</f>
        <v xml:space="preserve">TETUAN              </v>
      </c>
      <c r="D14844" t="str">
        <f>T("CUATRO CAMINOS      ")</f>
        <v xml:space="preserve">CUATRO CAMINOS      </v>
      </c>
      <c r="E14844" t="str">
        <f>T("TU ")</f>
        <v xml:space="preserve">TU </v>
      </c>
      <c r="F14844" t="str">
        <f>T("TURISMOS       ")</f>
        <v xml:space="preserve">TURISMOS       </v>
      </c>
      <c r="G14844" t="str">
        <f>T("De 20 CABALLOS FISCALES en adelante               ")</f>
        <v xml:space="preserve">De 20 CABALLOS FISCALES en adelante               </v>
      </c>
      <c r="H14844" t="str">
        <f>T("HÍBRIDO                                           ")</f>
        <v xml:space="preserve">HÍBRIDO                                           </v>
      </c>
      <c r="I14844">
        <v>4</v>
      </c>
    </row>
    <row r="14845" spans="1:9">
      <c r="A14845" t="str">
        <f>T("2018")</f>
        <v>2018</v>
      </c>
      <c r="B14845" t="str">
        <f>T("FISICO                                            ")</f>
        <v xml:space="preserve">FISICO                                            </v>
      </c>
      <c r="C14845" t="str">
        <f>T("TETUAN              ")</f>
        <v xml:space="preserve">TETUAN              </v>
      </c>
      <c r="D14845" t="str">
        <f>T("CASTILLEJOS         ")</f>
        <v xml:space="preserve">CASTILLEJOS         </v>
      </c>
      <c r="E14845" t="str">
        <f>T("TU ")</f>
        <v xml:space="preserve">TU </v>
      </c>
      <c r="F14845" t="str">
        <f>T("TURISMOS       ")</f>
        <v xml:space="preserve">TURISMOS       </v>
      </c>
      <c r="G14845" t="str">
        <f>T("De menos de 8 CABALLOS FISCALES                   ")</f>
        <v xml:space="preserve">De menos de 8 CABALLOS FISCALES                   </v>
      </c>
      <c r="H14845" t="str">
        <f>T("HÍBRIDO                                           ")</f>
        <v xml:space="preserve">HÍBRIDO                                           </v>
      </c>
      <c r="I14845">
        <v>2</v>
      </c>
    </row>
    <row r="14846" spans="1:9">
      <c r="A14846" t="str">
        <f>T("2018")</f>
        <v>2018</v>
      </c>
      <c r="B14846" t="str">
        <f>T("FISICO                                            ")</f>
        <v xml:space="preserve">FISICO                                            </v>
      </c>
      <c r="C14846" t="str">
        <f>T("TETUAN              ")</f>
        <v xml:space="preserve">TETUAN              </v>
      </c>
      <c r="D14846" t="str">
        <f>T("CASTILLEJOS         ")</f>
        <v xml:space="preserve">CASTILLEJOS         </v>
      </c>
      <c r="E14846" t="str">
        <f>T("TU ")</f>
        <v xml:space="preserve">TU </v>
      </c>
      <c r="F14846" t="str">
        <f>T("TURISMOS       ")</f>
        <v xml:space="preserve">TURISMOS       </v>
      </c>
      <c r="G14846" t="str">
        <f>T("De 8 a 11,99 CABALLOS FISCALES                    ")</f>
        <v xml:space="preserve">De 8 a 11,99 CABALLOS FISCALES                    </v>
      </c>
      <c r="H14846" t="str">
        <f>T("HÍBRIDO                                           ")</f>
        <v xml:space="preserve">HÍBRIDO                                           </v>
      </c>
      <c r="I14846">
        <v>25</v>
      </c>
    </row>
    <row r="14847" spans="1:9">
      <c r="A14847" t="str">
        <f>T("2018")</f>
        <v>2018</v>
      </c>
      <c r="B14847" t="str">
        <f>T("FISICO                                            ")</f>
        <v xml:space="preserve">FISICO                                            </v>
      </c>
      <c r="C14847" t="str">
        <f>T("TETUAN              ")</f>
        <v xml:space="preserve">TETUAN              </v>
      </c>
      <c r="D14847" t="str">
        <f>T("CASTILLEJOS         ")</f>
        <v xml:space="preserve">CASTILLEJOS         </v>
      </c>
      <c r="E14847" t="str">
        <f>T("TU ")</f>
        <v xml:space="preserve">TU </v>
      </c>
      <c r="F14847" t="str">
        <f>T("TURISMOS       ")</f>
        <v xml:space="preserve">TURISMOS       </v>
      </c>
      <c r="G14847" t="str">
        <f>T("De 12 a 15,99 CABALLOS FISCALES                   ")</f>
        <v xml:space="preserve">De 12 a 15,99 CABALLOS FISCALES                   </v>
      </c>
      <c r="H14847" t="str">
        <f>T("HÍBRIDO                                           ")</f>
        <v xml:space="preserve">HÍBRIDO                                           </v>
      </c>
      <c r="I14847">
        <v>76</v>
      </c>
    </row>
    <row r="14848" spans="1:9">
      <c r="A14848" t="str">
        <f>T("2018")</f>
        <v>2018</v>
      </c>
      <c r="B14848" t="str">
        <f>T("FISICO                                            ")</f>
        <v xml:space="preserve">FISICO                                            </v>
      </c>
      <c r="C14848" t="str">
        <f>T("TETUAN              ")</f>
        <v xml:space="preserve">TETUAN              </v>
      </c>
      <c r="D14848" t="str">
        <f>T("CASTILLEJOS         ")</f>
        <v xml:space="preserve">CASTILLEJOS         </v>
      </c>
      <c r="E14848" t="str">
        <f>T("TU ")</f>
        <v xml:space="preserve">TU </v>
      </c>
      <c r="F14848" t="str">
        <f>T("TURISMOS       ")</f>
        <v xml:space="preserve">TURISMOS       </v>
      </c>
      <c r="G14848" t="str">
        <f>T("De 20 CABALLOS FISCALES en adelante               ")</f>
        <v xml:space="preserve">De 20 CABALLOS FISCALES en adelante               </v>
      </c>
      <c r="H14848" t="str">
        <f>T("HÍBRIDO                                           ")</f>
        <v xml:space="preserve">HÍBRIDO                                           </v>
      </c>
      <c r="I14848">
        <v>4</v>
      </c>
    </row>
    <row r="14849" spans="1:9">
      <c r="A14849" t="str">
        <f>T("2018")</f>
        <v>2018</v>
      </c>
      <c r="B14849" t="str">
        <f>T("FISICO                                            ")</f>
        <v xml:space="preserve">FISICO                                            </v>
      </c>
      <c r="C14849" t="str">
        <f>T("TETUAN              ")</f>
        <v xml:space="preserve">TETUAN              </v>
      </c>
      <c r="D14849" t="str">
        <f>T("ALMENARA            ")</f>
        <v xml:space="preserve">ALMENARA            </v>
      </c>
      <c r="E14849" t="str">
        <f>T("TU ")</f>
        <v xml:space="preserve">TU </v>
      </c>
      <c r="F14849" t="str">
        <f>T("TURISMOS       ")</f>
        <v xml:space="preserve">TURISMOS       </v>
      </c>
      <c r="G14849" t="str">
        <f>T("De 8 a 11,99 CABALLOS FISCALES                    ")</f>
        <v xml:space="preserve">De 8 a 11,99 CABALLOS FISCALES                    </v>
      </c>
      <c r="H14849" t="str">
        <f>T("HÍBRIDO                                           ")</f>
        <v xml:space="preserve">HÍBRIDO                                           </v>
      </c>
      <c r="I14849">
        <v>15</v>
      </c>
    </row>
    <row r="14850" spans="1:9">
      <c r="A14850" t="str">
        <f>T("2018")</f>
        <v>2018</v>
      </c>
      <c r="B14850" t="str">
        <f>T("FISICO                                            ")</f>
        <v xml:space="preserve">FISICO                                            </v>
      </c>
      <c r="C14850" t="str">
        <f>T("TETUAN              ")</f>
        <v xml:space="preserve">TETUAN              </v>
      </c>
      <c r="D14850" t="str">
        <f>T("ALMENARA            ")</f>
        <v xml:space="preserve">ALMENARA            </v>
      </c>
      <c r="E14850" t="str">
        <f>T("TU ")</f>
        <v xml:space="preserve">TU </v>
      </c>
      <c r="F14850" t="str">
        <f>T("TURISMOS       ")</f>
        <v xml:space="preserve">TURISMOS       </v>
      </c>
      <c r="G14850" t="str">
        <f>T("De 12 a 15,99 CABALLOS FISCALES                   ")</f>
        <v xml:space="preserve">De 12 a 15,99 CABALLOS FISCALES                   </v>
      </c>
      <c r="H14850" t="str">
        <f>T("HÍBRIDO                                           ")</f>
        <v xml:space="preserve">HÍBRIDO                                           </v>
      </c>
      <c r="I14850">
        <v>28</v>
      </c>
    </row>
    <row r="14851" spans="1:9">
      <c r="A14851" t="str">
        <f>T("2018")</f>
        <v>2018</v>
      </c>
      <c r="B14851" t="str">
        <f>T("FISICO                                            ")</f>
        <v xml:space="preserve">FISICO                                            </v>
      </c>
      <c r="C14851" t="str">
        <f>T("TETUAN              ")</f>
        <v xml:space="preserve">TETUAN              </v>
      </c>
      <c r="D14851" t="str">
        <f>T("ALMENARA            ")</f>
        <v xml:space="preserve">ALMENARA            </v>
      </c>
      <c r="E14851" t="str">
        <f>T("TU ")</f>
        <v xml:space="preserve">TU </v>
      </c>
      <c r="F14851" t="str">
        <f>T("TURISMOS       ")</f>
        <v xml:space="preserve">TURISMOS       </v>
      </c>
      <c r="G14851" t="str">
        <f>T("De 20 CABALLOS FISCALES en adelante               ")</f>
        <v xml:space="preserve">De 20 CABALLOS FISCALES en adelante               </v>
      </c>
      <c r="H14851" t="str">
        <f>T("HÍBRIDO                                           ")</f>
        <v xml:space="preserve">HÍBRIDO                                           </v>
      </c>
      <c r="I14851">
        <v>3</v>
      </c>
    </row>
    <row r="14852" spans="1:9">
      <c r="A14852" t="str">
        <f>T("2018")</f>
        <v>2018</v>
      </c>
      <c r="B14852" t="str">
        <f>T("FISICO                                            ")</f>
        <v xml:space="preserve">FISICO                                            </v>
      </c>
      <c r="C14852" t="str">
        <f>T("TETUAN              ")</f>
        <v xml:space="preserve">TETUAN              </v>
      </c>
      <c r="D14852" t="str">
        <f>T("VALDEACEDERAS       ")</f>
        <v xml:space="preserve">VALDEACEDERAS       </v>
      </c>
      <c r="E14852" t="str">
        <f>T("TU ")</f>
        <v xml:space="preserve">TU </v>
      </c>
      <c r="F14852" t="str">
        <f>T("TURISMOS       ")</f>
        <v xml:space="preserve">TURISMOS       </v>
      </c>
      <c r="G14852" t="str">
        <f>T("De 8 a 11,99 CABALLOS FISCALES                    ")</f>
        <v xml:space="preserve">De 8 a 11,99 CABALLOS FISCALES                    </v>
      </c>
      <c r="H14852" t="str">
        <f>T("HÍBRIDO                                           ")</f>
        <v xml:space="preserve">HÍBRIDO                                           </v>
      </c>
      <c r="I14852">
        <v>21</v>
      </c>
    </row>
    <row r="14853" spans="1:9">
      <c r="A14853" t="str">
        <f>T("2018")</f>
        <v>2018</v>
      </c>
      <c r="B14853" t="str">
        <f>T("FISICO                                            ")</f>
        <v xml:space="preserve">FISICO                                            </v>
      </c>
      <c r="C14853" t="str">
        <f>T("TETUAN              ")</f>
        <v xml:space="preserve">TETUAN              </v>
      </c>
      <c r="D14853" t="str">
        <f>T("VALDEACEDERAS       ")</f>
        <v xml:space="preserve">VALDEACEDERAS       </v>
      </c>
      <c r="E14853" t="str">
        <f>T("TU ")</f>
        <v xml:space="preserve">TU </v>
      </c>
      <c r="F14853" t="str">
        <f>T("TURISMOS       ")</f>
        <v xml:space="preserve">TURISMOS       </v>
      </c>
      <c r="G14853" t="str">
        <f>T("De 12 a 15,99 CABALLOS FISCALES                   ")</f>
        <v xml:space="preserve">De 12 a 15,99 CABALLOS FISCALES                   </v>
      </c>
      <c r="H14853" t="str">
        <f>T("HÍBRIDO                                           ")</f>
        <v xml:space="preserve">HÍBRIDO                                           </v>
      </c>
      <c r="I14853">
        <v>49</v>
      </c>
    </row>
    <row r="14854" spans="1:9">
      <c r="A14854" t="str">
        <f>T("2018")</f>
        <v>2018</v>
      </c>
      <c r="B14854" t="str">
        <f>T("FISICO                                            ")</f>
        <v xml:space="preserve">FISICO                                            </v>
      </c>
      <c r="C14854" t="str">
        <f>T("TETUAN              ")</f>
        <v xml:space="preserve">TETUAN              </v>
      </c>
      <c r="D14854" t="str">
        <f>T("VALDEACEDERAS       ")</f>
        <v xml:space="preserve">VALDEACEDERAS       </v>
      </c>
      <c r="E14854" t="str">
        <f>T("TU ")</f>
        <v xml:space="preserve">TU </v>
      </c>
      <c r="F14854" t="str">
        <f>T("TURISMOS       ")</f>
        <v xml:space="preserve">TURISMOS       </v>
      </c>
      <c r="G14854" t="str">
        <f>T("De 16 a 19,99 CABALLOS FISCALES                   ")</f>
        <v xml:space="preserve">De 16 a 19,99 CABALLOS FISCALES                   </v>
      </c>
      <c r="H14854" t="str">
        <f>T("HÍBRIDO                                           ")</f>
        <v xml:space="preserve">HÍBRIDO                                           </v>
      </c>
      <c r="I14854">
        <v>1</v>
      </c>
    </row>
    <row r="14855" spans="1:9">
      <c r="A14855" t="str">
        <f>T("2018")</f>
        <v>2018</v>
      </c>
      <c r="B14855" t="str">
        <f>T("FISICO                                            ")</f>
        <v xml:space="preserve">FISICO                                            </v>
      </c>
      <c r="C14855" t="str">
        <f>T("TETUAN              ")</f>
        <v xml:space="preserve">TETUAN              </v>
      </c>
      <c r="D14855" t="str">
        <f>T("VALDEACEDERAS       ")</f>
        <v xml:space="preserve">VALDEACEDERAS       </v>
      </c>
      <c r="E14855" t="str">
        <f>T("TU ")</f>
        <v xml:space="preserve">TU </v>
      </c>
      <c r="F14855" t="str">
        <f>T("TURISMOS       ")</f>
        <v xml:space="preserve">TURISMOS       </v>
      </c>
      <c r="G14855" t="str">
        <f>T("De 20 CABALLOS FISCALES en adelante               ")</f>
        <v xml:space="preserve">De 20 CABALLOS FISCALES en adelante               </v>
      </c>
      <c r="H14855" t="str">
        <f>T("HÍBRIDO                                           ")</f>
        <v xml:space="preserve">HÍBRIDO                                           </v>
      </c>
      <c r="I14855">
        <v>1</v>
      </c>
    </row>
    <row r="14856" spans="1:9">
      <c r="A14856" t="str">
        <f>T("2018")</f>
        <v>2018</v>
      </c>
      <c r="B14856" t="str">
        <f>T("FISICO                                            ")</f>
        <v xml:space="preserve">FISICO                                            </v>
      </c>
      <c r="C14856" t="str">
        <f>T("TETUAN              ")</f>
        <v xml:space="preserve">TETUAN              </v>
      </c>
      <c r="D14856" t="str">
        <f>T("BERRUGUETE          ")</f>
        <v xml:space="preserve">BERRUGUETE          </v>
      </c>
      <c r="E14856" t="str">
        <f>T("TU ")</f>
        <v xml:space="preserve">TU </v>
      </c>
      <c r="F14856" t="str">
        <f>T("TURISMOS       ")</f>
        <v xml:space="preserve">TURISMOS       </v>
      </c>
      <c r="G14856" t="str">
        <f>T("De 8 a 11,99 CABALLOS FISCALES                    ")</f>
        <v xml:space="preserve">De 8 a 11,99 CABALLOS FISCALES                    </v>
      </c>
      <c r="H14856" t="str">
        <f>T("HÍBRIDO                                           ")</f>
        <v xml:space="preserve">HÍBRIDO                                           </v>
      </c>
      <c r="I14856">
        <v>22</v>
      </c>
    </row>
    <row r="14857" spans="1:9">
      <c r="A14857" t="str">
        <f>T("2018")</f>
        <v>2018</v>
      </c>
      <c r="B14857" t="str">
        <f>T("FISICO                                            ")</f>
        <v xml:space="preserve">FISICO                                            </v>
      </c>
      <c r="C14857" t="str">
        <f>T("TETUAN              ")</f>
        <v xml:space="preserve">TETUAN              </v>
      </c>
      <c r="D14857" t="str">
        <f>T("BERRUGUETE          ")</f>
        <v xml:space="preserve">BERRUGUETE          </v>
      </c>
      <c r="E14857" t="str">
        <f>T("TU ")</f>
        <v xml:space="preserve">TU </v>
      </c>
      <c r="F14857" t="str">
        <f>T("TURISMOS       ")</f>
        <v xml:space="preserve">TURISMOS       </v>
      </c>
      <c r="G14857" t="str">
        <f>T("De 12 a 15,99 CABALLOS FISCALES                   ")</f>
        <v xml:space="preserve">De 12 a 15,99 CABALLOS FISCALES                   </v>
      </c>
      <c r="H14857" t="str">
        <f>T("HÍBRIDO                                           ")</f>
        <v xml:space="preserve">HÍBRIDO                                           </v>
      </c>
      <c r="I14857">
        <v>42</v>
      </c>
    </row>
    <row r="14858" spans="1:9">
      <c r="A14858" t="str">
        <f>T("2018")</f>
        <v>2018</v>
      </c>
      <c r="B14858" t="str">
        <f>T("FISICO                                            ")</f>
        <v xml:space="preserve">FISICO                                            </v>
      </c>
      <c r="C14858" t="str">
        <f>T("TETUAN              ")</f>
        <v xml:space="preserve">TETUAN              </v>
      </c>
      <c r="D14858" t="str">
        <f>T("BERRUGUETE          ")</f>
        <v xml:space="preserve">BERRUGUETE          </v>
      </c>
      <c r="E14858" t="str">
        <f>T("TU ")</f>
        <v xml:space="preserve">TU </v>
      </c>
      <c r="F14858" t="str">
        <f>T("TURISMOS       ")</f>
        <v xml:space="preserve">TURISMOS       </v>
      </c>
      <c r="G14858" t="str">
        <f>T("De 20 CABALLOS FISCALES en adelante               ")</f>
        <v xml:space="preserve">De 20 CABALLOS FISCALES en adelante               </v>
      </c>
      <c r="H14858" t="str">
        <f>T("HÍBRIDO                                           ")</f>
        <v xml:space="preserve">HÍBRIDO                                           </v>
      </c>
      <c r="I14858">
        <v>1</v>
      </c>
    </row>
    <row r="14859" spans="1:9">
      <c r="A14859" t="str">
        <f>T("2018")</f>
        <v>2018</v>
      </c>
      <c r="B14859" t="str">
        <f>T("JURIDICO                                          ")</f>
        <v xml:space="preserve">JURIDICO                                          </v>
      </c>
      <c r="C14859" t="str">
        <f>T("TETUAN              ")</f>
        <v xml:space="preserve">TETUAN              </v>
      </c>
      <c r="D14859" t="str">
        <f>T("BELLAS VISTAS       ")</f>
        <v xml:space="preserve">BELLAS VISTAS       </v>
      </c>
      <c r="E14859" t="str">
        <f>T("TU ")</f>
        <v xml:space="preserve">TU </v>
      </c>
      <c r="F14859" t="str">
        <f>T("TURISMOS       ")</f>
        <v xml:space="preserve">TURISMOS       </v>
      </c>
      <c r="G14859" t="str">
        <f>T("De 8 a 11,99 CABALLOS FISCALES                    ")</f>
        <v xml:space="preserve">De 8 a 11,99 CABALLOS FISCALES                    </v>
      </c>
      <c r="H14859" t="str">
        <f>T("HÍBRIDO                                           ")</f>
        <v xml:space="preserve">HÍBRIDO                                           </v>
      </c>
      <c r="I14859">
        <v>5</v>
      </c>
    </row>
    <row r="14860" spans="1:9">
      <c r="A14860" t="str">
        <f>T("2018")</f>
        <v>2018</v>
      </c>
      <c r="B14860" t="str">
        <f>T("JURIDICO                                          ")</f>
        <v xml:space="preserve">JURIDICO                                          </v>
      </c>
      <c r="C14860" t="str">
        <f>T("TETUAN              ")</f>
        <v xml:space="preserve">TETUAN              </v>
      </c>
      <c r="D14860" t="str">
        <f>T("BELLAS VISTAS       ")</f>
        <v xml:space="preserve">BELLAS VISTAS       </v>
      </c>
      <c r="E14860" t="str">
        <f>T("TU ")</f>
        <v xml:space="preserve">TU </v>
      </c>
      <c r="F14860" t="str">
        <f>T("TURISMOS       ")</f>
        <v xml:space="preserve">TURISMOS       </v>
      </c>
      <c r="G14860" t="str">
        <f>T("De 12 a 15,99 CABALLOS FISCALES                   ")</f>
        <v xml:space="preserve">De 12 a 15,99 CABALLOS FISCALES                   </v>
      </c>
      <c r="H14860" t="str">
        <f>T("HÍBRIDO                                           ")</f>
        <v xml:space="preserve">HÍBRIDO                                           </v>
      </c>
      <c r="I14860">
        <v>22</v>
      </c>
    </row>
    <row r="14861" spans="1:9">
      <c r="A14861" t="str">
        <f>T("2018")</f>
        <v>2018</v>
      </c>
      <c r="B14861" t="str">
        <f>T("JURIDICO                                          ")</f>
        <v xml:space="preserve">JURIDICO                                          </v>
      </c>
      <c r="C14861" t="str">
        <f>T("TETUAN              ")</f>
        <v xml:space="preserve">TETUAN              </v>
      </c>
      <c r="D14861" t="str">
        <f>T("BELLAS VISTAS       ")</f>
        <v xml:space="preserve">BELLAS VISTAS       </v>
      </c>
      <c r="E14861" t="str">
        <f>T("TU ")</f>
        <v xml:space="preserve">TU </v>
      </c>
      <c r="F14861" t="str">
        <f>T("TURISMOS       ")</f>
        <v xml:space="preserve">TURISMOS       </v>
      </c>
      <c r="G14861" t="str">
        <f>T("De 20 CABALLOS FISCALES en adelante               ")</f>
        <v xml:space="preserve">De 20 CABALLOS FISCALES en adelante               </v>
      </c>
      <c r="H14861" t="str">
        <f>T("HÍBRIDO                                           ")</f>
        <v xml:space="preserve">HÍBRIDO                                           </v>
      </c>
      <c r="I14861">
        <v>4</v>
      </c>
    </row>
    <row r="14862" spans="1:9">
      <c r="A14862" t="str">
        <f>T("2018")</f>
        <v>2018</v>
      </c>
      <c r="B14862" t="str">
        <f>T("JURIDICO                                          ")</f>
        <v xml:space="preserve">JURIDICO                                          </v>
      </c>
      <c r="C14862" t="str">
        <f>T("TETUAN              ")</f>
        <v xml:space="preserve">TETUAN              </v>
      </c>
      <c r="D14862" t="str">
        <f>T("CUATRO CAMINOS      ")</f>
        <v xml:space="preserve">CUATRO CAMINOS      </v>
      </c>
      <c r="E14862" t="str">
        <f>T("TU ")</f>
        <v xml:space="preserve">TU </v>
      </c>
      <c r="F14862" t="str">
        <f>T("TURISMOS       ")</f>
        <v xml:space="preserve">TURISMOS       </v>
      </c>
      <c r="G14862" t="str">
        <f>T("De 8 a 11,99 CABALLOS FISCALES                    ")</f>
        <v xml:space="preserve">De 8 a 11,99 CABALLOS FISCALES                    </v>
      </c>
      <c r="H14862" t="str">
        <f>T("HÍBRIDO                                           ")</f>
        <v xml:space="preserve">HÍBRIDO                                           </v>
      </c>
      <c r="I14862">
        <v>4</v>
      </c>
    </row>
    <row r="14863" spans="1:9">
      <c r="A14863" t="str">
        <f>T("2018")</f>
        <v>2018</v>
      </c>
      <c r="B14863" t="str">
        <f>T("JURIDICO                                          ")</f>
        <v xml:space="preserve">JURIDICO                                          </v>
      </c>
      <c r="C14863" t="str">
        <f>T("TETUAN              ")</f>
        <v xml:space="preserve">TETUAN              </v>
      </c>
      <c r="D14863" t="str">
        <f>T("CUATRO CAMINOS      ")</f>
        <v xml:space="preserve">CUATRO CAMINOS      </v>
      </c>
      <c r="E14863" t="str">
        <f>T("TU ")</f>
        <v xml:space="preserve">TU </v>
      </c>
      <c r="F14863" t="str">
        <f>T("TURISMOS       ")</f>
        <v xml:space="preserve">TURISMOS       </v>
      </c>
      <c r="G14863" t="str">
        <f>T("De 12 a 15,99 CABALLOS FISCALES                   ")</f>
        <v xml:space="preserve">De 12 a 15,99 CABALLOS FISCALES                   </v>
      </c>
      <c r="H14863" t="str">
        <f>T("HÍBRIDO                                           ")</f>
        <v xml:space="preserve">HÍBRIDO                                           </v>
      </c>
      <c r="I14863">
        <v>22</v>
      </c>
    </row>
    <row r="14864" spans="1:9">
      <c r="A14864" t="str">
        <f>T("2018")</f>
        <v>2018</v>
      </c>
      <c r="B14864" t="str">
        <f>T("JURIDICO                                          ")</f>
        <v xml:space="preserve">JURIDICO                                          </v>
      </c>
      <c r="C14864" t="str">
        <f>T("TETUAN              ")</f>
        <v xml:space="preserve">TETUAN              </v>
      </c>
      <c r="D14864" t="str">
        <f>T("CUATRO CAMINOS      ")</f>
        <v xml:space="preserve">CUATRO CAMINOS      </v>
      </c>
      <c r="E14864" t="str">
        <f>T("TU ")</f>
        <v xml:space="preserve">TU </v>
      </c>
      <c r="F14864" t="str">
        <f>T("TURISMOS       ")</f>
        <v xml:space="preserve">TURISMOS       </v>
      </c>
      <c r="G14864" t="str">
        <f>T("De 16 a 19,99 CABALLOS FISCALES                   ")</f>
        <v xml:space="preserve">De 16 a 19,99 CABALLOS FISCALES                   </v>
      </c>
      <c r="H14864" t="str">
        <f>T("HÍBRIDO                                           ")</f>
        <v xml:space="preserve">HÍBRIDO                                           </v>
      </c>
      <c r="I14864">
        <v>2</v>
      </c>
    </row>
    <row r="14865" spans="1:9">
      <c r="A14865" t="str">
        <f>T("2018")</f>
        <v>2018</v>
      </c>
      <c r="B14865" t="str">
        <f>T("JURIDICO                                          ")</f>
        <v xml:space="preserve">JURIDICO                                          </v>
      </c>
      <c r="C14865" t="str">
        <f>T("TETUAN              ")</f>
        <v xml:space="preserve">TETUAN              </v>
      </c>
      <c r="D14865" t="str">
        <f>T("CUATRO CAMINOS      ")</f>
        <v xml:space="preserve">CUATRO CAMINOS      </v>
      </c>
      <c r="E14865" t="str">
        <f>T("TU ")</f>
        <v xml:space="preserve">TU </v>
      </c>
      <c r="F14865" t="str">
        <f>T("TURISMOS       ")</f>
        <v xml:space="preserve">TURISMOS       </v>
      </c>
      <c r="G14865" t="str">
        <f>T("De 20 CABALLOS FISCALES en adelante               ")</f>
        <v xml:space="preserve">De 20 CABALLOS FISCALES en adelante               </v>
      </c>
      <c r="H14865" t="str">
        <f>T("HÍBRIDO                                           ")</f>
        <v xml:space="preserve">HÍBRIDO                                           </v>
      </c>
      <c r="I14865">
        <v>4</v>
      </c>
    </row>
    <row r="14866" spans="1:9">
      <c r="A14866" t="str">
        <f>T("2018")</f>
        <v>2018</v>
      </c>
      <c r="B14866" t="str">
        <f>T("JURIDICO                                          ")</f>
        <v xml:space="preserve">JURIDICO                                          </v>
      </c>
      <c r="C14866" t="str">
        <f>T("TETUAN              ")</f>
        <v xml:space="preserve">TETUAN              </v>
      </c>
      <c r="D14866" t="str">
        <f>T("CASTILLEJOS         ")</f>
        <v xml:space="preserve">CASTILLEJOS         </v>
      </c>
      <c r="E14866" t="str">
        <f>T("TU ")</f>
        <v xml:space="preserve">TU </v>
      </c>
      <c r="F14866" t="str">
        <f>T("TURISMOS       ")</f>
        <v xml:space="preserve">TURISMOS       </v>
      </c>
      <c r="G14866" t="str">
        <f>T("De 8 a 11,99 CABALLOS FISCALES                    ")</f>
        <v xml:space="preserve">De 8 a 11,99 CABALLOS FISCALES                    </v>
      </c>
      <c r="H14866" t="str">
        <f>T("HÍBRIDO                                           ")</f>
        <v xml:space="preserve">HÍBRIDO                                           </v>
      </c>
      <c r="I14866">
        <v>5</v>
      </c>
    </row>
    <row r="14867" spans="1:9">
      <c r="A14867" t="str">
        <f>T("2018")</f>
        <v>2018</v>
      </c>
      <c r="B14867" t="str">
        <f>T("JURIDICO                                          ")</f>
        <v xml:space="preserve">JURIDICO                                          </v>
      </c>
      <c r="C14867" t="str">
        <f>T("TETUAN              ")</f>
        <v xml:space="preserve">TETUAN              </v>
      </c>
      <c r="D14867" t="str">
        <f>T("CASTILLEJOS         ")</f>
        <v xml:space="preserve">CASTILLEJOS         </v>
      </c>
      <c r="E14867" t="str">
        <f>T("TU ")</f>
        <v xml:space="preserve">TU </v>
      </c>
      <c r="F14867" t="str">
        <f>T("TURISMOS       ")</f>
        <v xml:space="preserve">TURISMOS       </v>
      </c>
      <c r="G14867" t="str">
        <f>T("De 12 a 15,99 CABALLOS FISCALES                   ")</f>
        <v xml:space="preserve">De 12 a 15,99 CABALLOS FISCALES                   </v>
      </c>
      <c r="H14867" t="str">
        <f>T("HÍBRIDO                                           ")</f>
        <v xml:space="preserve">HÍBRIDO                                           </v>
      </c>
      <c r="I14867">
        <v>29</v>
      </c>
    </row>
    <row r="14868" spans="1:9">
      <c r="A14868" t="str">
        <f>T("2018")</f>
        <v>2018</v>
      </c>
      <c r="B14868" t="str">
        <f>T("JURIDICO                                          ")</f>
        <v xml:space="preserve">JURIDICO                                          </v>
      </c>
      <c r="C14868" t="str">
        <f>T("TETUAN              ")</f>
        <v xml:space="preserve">TETUAN              </v>
      </c>
      <c r="D14868" t="str">
        <f>T("CASTILLEJOS         ")</f>
        <v xml:space="preserve">CASTILLEJOS         </v>
      </c>
      <c r="E14868" t="str">
        <f>T("TU ")</f>
        <v xml:space="preserve">TU </v>
      </c>
      <c r="F14868" t="str">
        <f>T("TURISMOS       ")</f>
        <v xml:space="preserve">TURISMOS       </v>
      </c>
      <c r="G14868" t="str">
        <f>T("De 20 CABALLOS FISCALES en adelante               ")</f>
        <v xml:space="preserve">De 20 CABALLOS FISCALES en adelante               </v>
      </c>
      <c r="H14868" t="str">
        <f>T("HÍBRIDO                                           ")</f>
        <v xml:space="preserve">HÍBRIDO                                           </v>
      </c>
      <c r="I14868">
        <v>9</v>
      </c>
    </row>
    <row r="14869" spans="1:9">
      <c r="A14869" t="str">
        <f>T("2018")</f>
        <v>2018</v>
      </c>
      <c r="B14869" t="str">
        <f>T("JURIDICO                                          ")</f>
        <v xml:space="preserve">JURIDICO                                          </v>
      </c>
      <c r="C14869" t="str">
        <f>T("TETUAN              ")</f>
        <v xml:space="preserve">TETUAN              </v>
      </c>
      <c r="D14869" t="str">
        <f>T("ALMENARA            ")</f>
        <v xml:space="preserve">ALMENARA            </v>
      </c>
      <c r="E14869" t="str">
        <f>T("TU ")</f>
        <v xml:space="preserve">TU </v>
      </c>
      <c r="F14869" t="str">
        <f>T("TURISMOS       ")</f>
        <v xml:space="preserve">TURISMOS       </v>
      </c>
      <c r="G14869" t="str">
        <f>T("De 12 a 15,99 CABALLOS FISCALES                   ")</f>
        <v xml:space="preserve">De 12 a 15,99 CABALLOS FISCALES                   </v>
      </c>
      <c r="H14869" t="str">
        <f>T("HÍBRIDO                                           ")</f>
        <v xml:space="preserve">HÍBRIDO                                           </v>
      </c>
      <c r="I14869">
        <v>10</v>
      </c>
    </row>
    <row r="14870" spans="1:9">
      <c r="A14870" t="str">
        <f>T("2018")</f>
        <v>2018</v>
      </c>
      <c r="B14870" t="str">
        <f>T("JURIDICO                                          ")</f>
        <v xml:space="preserve">JURIDICO                                          </v>
      </c>
      <c r="C14870" t="str">
        <f>T("TETUAN              ")</f>
        <v xml:space="preserve">TETUAN              </v>
      </c>
      <c r="D14870" t="str">
        <f>T("ALMENARA            ")</f>
        <v xml:space="preserve">ALMENARA            </v>
      </c>
      <c r="E14870" t="str">
        <f>T("TU ")</f>
        <v xml:space="preserve">TU </v>
      </c>
      <c r="F14870" t="str">
        <f>T("TURISMOS       ")</f>
        <v xml:space="preserve">TURISMOS       </v>
      </c>
      <c r="G14870" t="str">
        <f>T("De 20 CABALLOS FISCALES en adelante               ")</f>
        <v xml:space="preserve">De 20 CABALLOS FISCALES en adelante               </v>
      </c>
      <c r="H14870" t="str">
        <f>T("HÍBRIDO                                           ")</f>
        <v xml:space="preserve">HÍBRIDO                                           </v>
      </c>
      <c r="I14870">
        <v>1</v>
      </c>
    </row>
    <row r="14871" spans="1:9">
      <c r="A14871" t="str">
        <f>T("2018")</f>
        <v>2018</v>
      </c>
      <c r="B14871" t="str">
        <f>T("JURIDICO                                          ")</f>
        <v xml:space="preserve">JURIDICO                                          </v>
      </c>
      <c r="C14871" t="str">
        <f>T("TETUAN              ")</f>
        <v xml:space="preserve">TETUAN              </v>
      </c>
      <c r="D14871" t="str">
        <f>T("VALDEACEDERAS       ")</f>
        <v xml:space="preserve">VALDEACEDERAS       </v>
      </c>
      <c r="E14871" t="str">
        <f>T("TU ")</f>
        <v xml:space="preserve">TU </v>
      </c>
      <c r="F14871" t="str">
        <f>T("TURISMOS       ")</f>
        <v xml:space="preserve">TURISMOS       </v>
      </c>
      <c r="G14871" t="str">
        <f>T("De 12 a 15,99 CABALLOS FISCALES                   ")</f>
        <v xml:space="preserve">De 12 a 15,99 CABALLOS FISCALES                   </v>
      </c>
      <c r="H14871" t="str">
        <f>T("HÍBRIDO                                           ")</f>
        <v xml:space="preserve">HÍBRIDO                                           </v>
      </c>
      <c r="I14871">
        <v>4</v>
      </c>
    </row>
    <row r="14872" spans="1:9">
      <c r="A14872" t="str">
        <f>T("2018")</f>
        <v>2018</v>
      </c>
      <c r="B14872" t="str">
        <f>T("JURIDICO                                          ")</f>
        <v xml:space="preserve">JURIDICO                                          </v>
      </c>
      <c r="C14872" t="str">
        <f>T("TETUAN              ")</f>
        <v xml:space="preserve">TETUAN              </v>
      </c>
      <c r="D14872" t="str">
        <f>T("BERRUGUETE          ")</f>
        <v xml:space="preserve">BERRUGUETE          </v>
      </c>
      <c r="E14872" t="str">
        <f>T("TU ")</f>
        <v xml:space="preserve">TU </v>
      </c>
      <c r="F14872" t="str">
        <f>T("TURISMOS       ")</f>
        <v xml:space="preserve">TURISMOS       </v>
      </c>
      <c r="G14872" t="str">
        <f>T("De 8 a 11,99 CABALLOS FISCALES                    ")</f>
        <v xml:space="preserve">De 8 a 11,99 CABALLOS FISCALES                    </v>
      </c>
      <c r="H14872" t="str">
        <f>T("HÍBRIDO                                           ")</f>
        <v xml:space="preserve">HÍBRIDO                                           </v>
      </c>
      <c r="I14872">
        <v>1</v>
      </c>
    </row>
    <row r="14873" spans="1:9">
      <c r="A14873" t="str">
        <f>T("2018")</f>
        <v>2018</v>
      </c>
      <c r="B14873" t="str">
        <f>T("JURIDICO                                          ")</f>
        <v xml:space="preserve">JURIDICO                                          </v>
      </c>
      <c r="C14873" t="str">
        <f>T("TETUAN              ")</f>
        <v xml:space="preserve">TETUAN              </v>
      </c>
      <c r="D14873" t="str">
        <f>T("BERRUGUETE          ")</f>
        <v xml:space="preserve">BERRUGUETE          </v>
      </c>
      <c r="E14873" t="str">
        <f>T("TU ")</f>
        <v xml:space="preserve">TU </v>
      </c>
      <c r="F14873" t="str">
        <f>T("TURISMOS       ")</f>
        <v xml:space="preserve">TURISMOS       </v>
      </c>
      <c r="G14873" t="str">
        <f>T("De 12 a 15,99 CABALLOS FISCALES                   ")</f>
        <v xml:space="preserve">De 12 a 15,99 CABALLOS FISCALES                   </v>
      </c>
      <c r="H14873" t="str">
        <f>T("HÍBRIDO                                           ")</f>
        <v xml:space="preserve">HÍBRIDO                                           </v>
      </c>
      <c r="I14873">
        <v>4</v>
      </c>
    </row>
    <row r="14874" spans="1:9">
      <c r="A14874" t="str">
        <f>T("2018")</f>
        <v>2018</v>
      </c>
      <c r="B14874" t="str">
        <f>T("FISICO                                            ")</f>
        <v xml:space="preserve">FISICO                                            </v>
      </c>
      <c r="C14874" t="str">
        <f>T("TETUAN              ")</f>
        <v xml:space="preserve">TETUAN              </v>
      </c>
      <c r="D14874" t="str">
        <f>T("BELLAS VISTAS       ")</f>
        <v xml:space="preserve">BELLAS VISTAS       </v>
      </c>
      <c r="E14874" t="str">
        <f>T("TU ")</f>
        <v xml:space="preserve">TU </v>
      </c>
      <c r="F14874" t="str">
        <f>T("TURISMOS       ")</f>
        <v xml:space="preserve">TURISMOS       </v>
      </c>
      <c r="G14874" t="str">
        <f>T("De 12 a 15,99 CABALLOS FISCALES                   ")</f>
        <v xml:space="preserve">De 12 a 15,99 CABALLOS FISCALES                   </v>
      </c>
      <c r="H14874" t="str">
        <f>T("HIBRIDO ENCHUFABLES PHEV                          ")</f>
        <v xml:space="preserve">HIBRIDO ENCHUFABLES PHEV                          </v>
      </c>
      <c r="I14874">
        <v>1</v>
      </c>
    </row>
    <row r="14875" spans="1:9">
      <c r="A14875" t="str">
        <f>T("2018")</f>
        <v>2018</v>
      </c>
      <c r="B14875" t="str">
        <f>T("FISICO                                            ")</f>
        <v xml:space="preserve">FISICO                                            </v>
      </c>
      <c r="C14875" t="str">
        <f>T("TETUAN              ")</f>
        <v xml:space="preserve">TETUAN              </v>
      </c>
      <c r="D14875" t="str">
        <f>T("CUATRO CAMINOS      ")</f>
        <v xml:space="preserve">CUATRO CAMINOS      </v>
      </c>
      <c r="E14875" t="str">
        <f>T("TU ")</f>
        <v xml:space="preserve">TU </v>
      </c>
      <c r="F14875" t="str">
        <f>T("TURISMOS       ")</f>
        <v xml:space="preserve">TURISMOS       </v>
      </c>
      <c r="G14875" t="str">
        <f>T("De 8 a 11,99 CABALLOS FISCALES                    ")</f>
        <v xml:space="preserve">De 8 a 11,99 CABALLOS FISCALES                    </v>
      </c>
      <c r="H14875" t="str">
        <f>T("HIBRIDO ENCHUFABLES PHEV                          ")</f>
        <v xml:space="preserve">HIBRIDO ENCHUFABLES PHEV                          </v>
      </c>
      <c r="I14875">
        <v>1</v>
      </c>
    </row>
    <row r="14876" spans="1:9">
      <c r="A14876" t="str">
        <f>T("2018")</f>
        <v>2018</v>
      </c>
      <c r="B14876" t="str">
        <f>T("FISICO                                            ")</f>
        <v xml:space="preserve">FISICO                                            </v>
      </c>
      <c r="C14876" t="str">
        <f>T("TETUAN              ")</f>
        <v xml:space="preserve">TETUAN              </v>
      </c>
      <c r="D14876" t="str">
        <f>T("CUATRO CAMINOS      ")</f>
        <v xml:space="preserve">CUATRO CAMINOS      </v>
      </c>
      <c r="E14876" t="str">
        <f>T("TU ")</f>
        <v xml:space="preserve">TU </v>
      </c>
      <c r="F14876" t="str">
        <f>T("TURISMOS       ")</f>
        <v xml:space="preserve">TURISMOS       </v>
      </c>
      <c r="G14876" t="str">
        <f>T("De 12 a 15,99 CABALLOS FISCALES                   ")</f>
        <v xml:space="preserve">De 12 a 15,99 CABALLOS FISCALES                   </v>
      </c>
      <c r="H14876" t="str">
        <f>T("HIBRIDO ENCHUFABLES PHEV                          ")</f>
        <v xml:space="preserve">HIBRIDO ENCHUFABLES PHEV                          </v>
      </c>
      <c r="I14876">
        <v>3</v>
      </c>
    </row>
    <row r="14877" spans="1:9">
      <c r="A14877" t="str">
        <f>T("2018")</f>
        <v>2018</v>
      </c>
      <c r="B14877" t="str">
        <f>T("FISICO                                            ")</f>
        <v xml:space="preserve">FISICO                                            </v>
      </c>
      <c r="C14877" t="str">
        <f>T("TETUAN              ")</f>
        <v xml:space="preserve">TETUAN              </v>
      </c>
      <c r="D14877" t="str">
        <f>T("CASTILLEJOS         ")</f>
        <v xml:space="preserve">CASTILLEJOS         </v>
      </c>
      <c r="E14877" t="str">
        <f>T("TU ")</f>
        <v xml:space="preserve">TU </v>
      </c>
      <c r="F14877" t="str">
        <f>T("TURISMOS       ")</f>
        <v xml:space="preserve">TURISMOS       </v>
      </c>
      <c r="G14877" t="str">
        <f>T("De 12 a 15,99 CABALLOS FISCALES                   ")</f>
        <v xml:space="preserve">De 12 a 15,99 CABALLOS FISCALES                   </v>
      </c>
      <c r="H14877" t="str">
        <f>T("HIBRIDO ENCHUFABLES PHEV                          ")</f>
        <v xml:space="preserve">HIBRIDO ENCHUFABLES PHEV                          </v>
      </c>
      <c r="I14877">
        <v>1</v>
      </c>
    </row>
    <row r="14878" spans="1:9">
      <c r="A14878" t="str">
        <f>T("2018")</f>
        <v>2018</v>
      </c>
      <c r="B14878" t="str">
        <f>T("FISICO                                            ")</f>
        <v xml:space="preserve">FISICO                                            </v>
      </c>
      <c r="C14878" t="str">
        <f>T("TETUAN              ")</f>
        <v xml:space="preserve">TETUAN              </v>
      </c>
      <c r="D14878" t="str">
        <f>T("CASTILLEJOS         ")</f>
        <v xml:space="preserve">CASTILLEJOS         </v>
      </c>
      <c r="E14878" t="str">
        <f>T("TU ")</f>
        <v xml:space="preserve">TU </v>
      </c>
      <c r="F14878" t="str">
        <f>T("TURISMOS       ")</f>
        <v xml:space="preserve">TURISMOS       </v>
      </c>
      <c r="G14878" t="str">
        <f>T("De 16 a 19,99 CABALLOS FISCALES                   ")</f>
        <v xml:space="preserve">De 16 a 19,99 CABALLOS FISCALES                   </v>
      </c>
      <c r="H14878" t="str">
        <f>T("HIBRIDO ENCHUFABLES PHEV                          ")</f>
        <v xml:space="preserve">HIBRIDO ENCHUFABLES PHEV                          </v>
      </c>
      <c r="I14878">
        <v>1</v>
      </c>
    </row>
    <row r="14879" spans="1:9">
      <c r="A14879" t="str">
        <f>T("2018")</f>
        <v>2018</v>
      </c>
      <c r="B14879" t="str">
        <f>T("FISICO                                            ")</f>
        <v xml:space="preserve">FISICO                                            </v>
      </c>
      <c r="C14879" t="str">
        <f>T("TETUAN              ")</f>
        <v xml:space="preserve">TETUAN              </v>
      </c>
      <c r="D14879" t="str">
        <f>T("ALMENARA            ")</f>
        <v xml:space="preserve">ALMENARA            </v>
      </c>
      <c r="E14879" t="str">
        <f>T("TU ")</f>
        <v xml:space="preserve">TU </v>
      </c>
      <c r="F14879" t="str">
        <f>T("TURISMOS       ")</f>
        <v xml:space="preserve">TURISMOS       </v>
      </c>
      <c r="G14879" t="str">
        <f>T("De 8 a 11,99 CABALLOS FISCALES                    ")</f>
        <v xml:space="preserve">De 8 a 11,99 CABALLOS FISCALES                    </v>
      </c>
      <c r="H14879" t="str">
        <f>T("HIBRIDO ENCHUFABLES PHEV                          ")</f>
        <v xml:space="preserve">HIBRIDO ENCHUFABLES PHEV                          </v>
      </c>
      <c r="I14879">
        <v>1</v>
      </c>
    </row>
    <row r="14880" spans="1:9">
      <c r="A14880" t="str">
        <f>T("2018")</f>
        <v>2018</v>
      </c>
      <c r="B14880" t="str">
        <f>T("FISICO                                            ")</f>
        <v xml:space="preserve">FISICO                                            </v>
      </c>
      <c r="C14880" t="str">
        <f>T("TETUAN              ")</f>
        <v xml:space="preserve">TETUAN              </v>
      </c>
      <c r="D14880" t="str">
        <f>T("VALDEACEDERAS       ")</f>
        <v xml:space="preserve">VALDEACEDERAS       </v>
      </c>
      <c r="E14880" t="str">
        <f>T("TU ")</f>
        <v xml:space="preserve">TU </v>
      </c>
      <c r="F14880" t="str">
        <f>T("TURISMOS       ")</f>
        <v xml:space="preserve">TURISMOS       </v>
      </c>
      <c r="G14880" t="str">
        <f>T("De 8 a 11,99 CABALLOS FISCALES                    ")</f>
        <v xml:space="preserve">De 8 a 11,99 CABALLOS FISCALES                    </v>
      </c>
      <c r="H14880" t="str">
        <f>T("HIBRIDO ENCHUFABLES PHEV                          ")</f>
        <v xml:space="preserve">HIBRIDO ENCHUFABLES PHEV                          </v>
      </c>
      <c r="I14880">
        <v>1</v>
      </c>
    </row>
    <row r="14881" spans="1:9">
      <c r="A14881" t="str">
        <f>T("2018")</f>
        <v>2018</v>
      </c>
      <c r="B14881" t="str">
        <f>T("JURIDICO                                          ")</f>
        <v xml:space="preserve">JURIDICO                                          </v>
      </c>
      <c r="C14881" t="str">
        <f>T("TETUAN              ")</f>
        <v xml:space="preserve">TETUAN              </v>
      </c>
      <c r="D14881" t="str">
        <f>T("BELLAS VISTAS       ")</f>
        <v xml:space="preserve">BELLAS VISTAS       </v>
      </c>
      <c r="E14881" t="str">
        <f>T("TU ")</f>
        <v xml:space="preserve">TU </v>
      </c>
      <c r="F14881" t="str">
        <f>T("TURISMOS       ")</f>
        <v xml:space="preserve">TURISMOS       </v>
      </c>
      <c r="G14881" t="str">
        <f>T("De 8 a 11,99 CABALLOS FISCALES                    ")</f>
        <v xml:space="preserve">De 8 a 11,99 CABALLOS FISCALES                    </v>
      </c>
      <c r="H14881" t="str">
        <f>T("HIBRIDO ENCHUFABLES PHEV                          ")</f>
        <v xml:space="preserve">HIBRIDO ENCHUFABLES PHEV                          </v>
      </c>
      <c r="I14881">
        <v>3</v>
      </c>
    </row>
    <row r="14882" spans="1:9">
      <c r="A14882" t="str">
        <f>T("2018")</f>
        <v>2018</v>
      </c>
      <c r="B14882" t="str">
        <f>T("JURIDICO                                          ")</f>
        <v xml:space="preserve">JURIDICO                                          </v>
      </c>
      <c r="C14882" t="str">
        <f>T("TETUAN              ")</f>
        <v xml:space="preserve">TETUAN              </v>
      </c>
      <c r="D14882" t="str">
        <f>T("CUATRO CAMINOS      ")</f>
        <v xml:space="preserve">CUATRO CAMINOS      </v>
      </c>
      <c r="E14882" t="str">
        <f>T("TU ")</f>
        <v xml:space="preserve">TU </v>
      </c>
      <c r="F14882" t="str">
        <f>T("TURISMOS       ")</f>
        <v xml:space="preserve">TURISMOS       </v>
      </c>
      <c r="G14882" t="str">
        <f>T("De 8 a 11,99 CABALLOS FISCALES                    ")</f>
        <v xml:space="preserve">De 8 a 11,99 CABALLOS FISCALES                    </v>
      </c>
      <c r="H14882" t="str">
        <f>T("HIBRIDO ENCHUFABLES PHEV                          ")</f>
        <v xml:space="preserve">HIBRIDO ENCHUFABLES PHEV                          </v>
      </c>
      <c r="I14882">
        <v>3</v>
      </c>
    </row>
    <row r="14883" spans="1:9">
      <c r="A14883" t="str">
        <f>T("2018")</f>
        <v>2018</v>
      </c>
      <c r="B14883" t="str">
        <f>T("JURIDICO                                          ")</f>
        <v xml:space="preserve">JURIDICO                                          </v>
      </c>
      <c r="C14883" t="str">
        <f>T("TETUAN              ")</f>
        <v xml:space="preserve">TETUAN              </v>
      </c>
      <c r="D14883" t="str">
        <f>T("CUATRO CAMINOS      ")</f>
        <v xml:space="preserve">CUATRO CAMINOS      </v>
      </c>
      <c r="E14883" t="str">
        <f>T("TU ")</f>
        <v xml:space="preserve">TU </v>
      </c>
      <c r="F14883" t="str">
        <f>T("TURISMOS       ")</f>
        <v xml:space="preserve">TURISMOS       </v>
      </c>
      <c r="G14883" t="str">
        <f>T("De 12 a 15,99 CABALLOS FISCALES                   ")</f>
        <v xml:space="preserve">De 12 a 15,99 CABALLOS FISCALES                   </v>
      </c>
      <c r="H14883" t="str">
        <f>T("HIBRIDO ENCHUFABLES PHEV                          ")</f>
        <v xml:space="preserve">HIBRIDO ENCHUFABLES PHEV                          </v>
      </c>
      <c r="I14883">
        <v>3</v>
      </c>
    </row>
    <row r="14884" spans="1:9">
      <c r="A14884" t="str">
        <f>T("2018")</f>
        <v>2018</v>
      </c>
      <c r="B14884" t="str">
        <f>T("JURIDICO                                          ")</f>
        <v xml:space="preserve">JURIDICO                                          </v>
      </c>
      <c r="C14884" t="str">
        <f>T("TETUAN              ")</f>
        <v xml:space="preserve">TETUAN              </v>
      </c>
      <c r="D14884" t="str">
        <f>T("CASTILLEJOS         ")</f>
        <v xml:space="preserve">CASTILLEJOS         </v>
      </c>
      <c r="E14884" t="str">
        <f>T("TU ")</f>
        <v xml:space="preserve">TU </v>
      </c>
      <c r="F14884" t="str">
        <f>T("TURISMOS       ")</f>
        <v xml:space="preserve">TURISMOS       </v>
      </c>
      <c r="G14884" t="str">
        <f>T("De 8 a 11,99 CABALLOS FISCALES                    ")</f>
        <v xml:space="preserve">De 8 a 11,99 CABALLOS FISCALES                    </v>
      </c>
      <c r="H14884" t="str">
        <f>T("HIBRIDO ENCHUFABLES PHEV                          ")</f>
        <v xml:space="preserve">HIBRIDO ENCHUFABLES PHEV                          </v>
      </c>
      <c r="I14884">
        <v>2</v>
      </c>
    </row>
    <row r="14885" spans="1:9">
      <c r="A14885" t="str">
        <f>T("2018")</f>
        <v>2018</v>
      </c>
      <c r="B14885" t="str">
        <f>T("JURIDICO                                          ")</f>
        <v xml:space="preserve">JURIDICO                                          </v>
      </c>
      <c r="C14885" t="str">
        <f>T("TETUAN              ")</f>
        <v xml:space="preserve">TETUAN              </v>
      </c>
      <c r="D14885" t="str">
        <f>T("CASTILLEJOS         ")</f>
        <v xml:space="preserve">CASTILLEJOS         </v>
      </c>
      <c r="E14885" t="str">
        <f>T("TU ")</f>
        <v xml:space="preserve">TU </v>
      </c>
      <c r="F14885" t="str">
        <f>T("TURISMOS       ")</f>
        <v xml:space="preserve">TURISMOS       </v>
      </c>
      <c r="G14885" t="str">
        <f>T("De 12 a 15,99 CABALLOS FISCALES                   ")</f>
        <v xml:space="preserve">De 12 a 15,99 CABALLOS FISCALES                   </v>
      </c>
      <c r="H14885" t="str">
        <f>T("HIBRIDO ENCHUFABLES PHEV                          ")</f>
        <v xml:space="preserve">HIBRIDO ENCHUFABLES PHEV                          </v>
      </c>
      <c r="I14885">
        <v>6</v>
      </c>
    </row>
    <row r="14886" spans="1:9">
      <c r="A14886" t="str">
        <f>T("2018")</f>
        <v>2018</v>
      </c>
      <c r="B14886" t="str">
        <f>T("JURIDICO                                          ")</f>
        <v xml:space="preserve">JURIDICO                                          </v>
      </c>
      <c r="C14886" t="str">
        <f>T("TETUAN              ")</f>
        <v xml:space="preserve">TETUAN              </v>
      </c>
      <c r="D14886" t="str">
        <f>T("CASTILLEJOS         ")</f>
        <v xml:space="preserve">CASTILLEJOS         </v>
      </c>
      <c r="E14886" t="str">
        <f>T("TU ")</f>
        <v xml:space="preserve">TU </v>
      </c>
      <c r="F14886" t="str">
        <f>T("TURISMOS       ")</f>
        <v xml:space="preserve">TURISMOS       </v>
      </c>
      <c r="G14886" t="str">
        <f>T("De 16 a 19,99 CABALLOS FISCALES                   ")</f>
        <v xml:space="preserve">De 16 a 19,99 CABALLOS FISCALES                   </v>
      </c>
      <c r="H14886" t="str">
        <f>T("HIBRIDO ENCHUFABLES PHEV                          ")</f>
        <v xml:space="preserve">HIBRIDO ENCHUFABLES PHEV                          </v>
      </c>
      <c r="I14886">
        <v>2</v>
      </c>
    </row>
    <row r="14887" spans="1:9">
      <c r="A14887" t="str">
        <f>T("2018")</f>
        <v>2018</v>
      </c>
      <c r="B14887" t="str">
        <f>T("JURIDICO                                          ")</f>
        <v xml:space="preserve">JURIDICO                                          </v>
      </c>
      <c r="C14887" t="str">
        <f>T("TETUAN              ")</f>
        <v xml:space="preserve">TETUAN              </v>
      </c>
      <c r="D14887" t="str">
        <f>T("VALDEACEDERAS       ")</f>
        <v xml:space="preserve">VALDEACEDERAS       </v>
      </c>
      <c r="E14887" t="str">
        <f>T("TU ")</f>
        <v xml:space="preserve">TU </v>
      </c>
      <c r="F14887" t="str">
        <f>T("TURISMOS       ")</f>
        <v xml:space="preserve">TURISMOS       </v>
      </c>
      <c r="G14887" t="str">
        <f>T("De 12 a 15,99 CABALLOS FISCALES                   ")</f>
        <v xml:space="preserve">De 12 a 15,99 CABALLOS FISCALES                   </v>
      </c>
      <c r="H14887" t="str">
        <f>T("HIBRIDO ENCHUFABLES PHEV                          ")</f>
        <v xml:space="preserve">HIBRIDO ENCHUFABLES PHEV                          </v>
      </c>
      <c r="I14887">
        <v>1</v>
      </c>
    </row>
    <row r="14888" spans="1:9">
      <c r="A14888" t="str">
        <f>T("2018")</f>
        <v>2018</v>
      </c>
      <c r="B14888" t="str">
        <f>T("JURIDICO                                          ")</f>
        <v xml:space="preserve">JURIDICO                                          </v>
      </c>
      <c r="C14888" t="str">
        <f>T("TETUAN              ")</f>
        <v xml:space="preserve">TETUAN              </v>
      </c>
      <c r="D14888" t="str">
        <f>T("BERRUGUETE          ")</f>
        <v xml:space="preserve">BERRUGUETE          </v>
      </c>
      <c r="E14888" t="str">
        <f>T("TU ")</f>
        <v xml:space="preserve">TU </v>
      </c>
      <c r="F14888" t="str">
        <f>T("TURISMOS       ")</f>
        <v xml:space="preserve">TURISMOS       </v>
      </c>
      <c r="G14888" t="str">
        <f>T("De 8 a 11,99 CABALLOS FISCALES                    ")</f>
        <v xml:space="preserve">De 8 a 11,99 CABALLOS FISCALES                    </v>
      </c>
      <c r="H14888" t="str">
        <f>T("HIBRIDO ENCHUFABLES PHEV                          ")</f>
        <v xml:space="preserve">HIBRIDO ENCHUFABLES PHEV                          </v>
      </c>
      <c r="I14888">
        <v>1</v>
      </c>
    </row>
    <row r="14889" spans="1:9">
      <c r="A14889" t="str">
        <f>T("2018")</f>
        <v>2018</v>
      </c>
      <c r="B14889" t="str">
        <f>T("JURIDICO                                          ")</f>
        <v xml:space="preserve">JURIDICO                                          </v>
      </c>
      <c r="C14889" t="str">
        <f>T("TETUAN              ")</f>
        <v xml:space="preserve">TETUAN              </v>
      </c>
      <c r="D14889" t="str">
        <f>T("BERRUGUETE          ")</f>
        <v xml:space="preserve">BERRUGUETE          </v>
      </c>
      <c r="E14889" t="str">
        <f>T("TU ")</f>
        <v xml:space="preserve">TU </v>
      </c>
      <c r="F14889" t="str">
        <f>T("TURISMOS       ")</f>
        <v xml:space="preserve">TURISMOS       </v>
      </c>
      <c r="G14889" t="str">
        <f>T("De 12 a 15,99 CABALLOS FISCALES                   ")</f>
        <v xml:space="preserve">De 12 a 15,99 CABALLOS FISCALES                   </v>
      </c>
      <c r="H14889" t="str">
        <f>T("HIBRIDO ENCHUFABLES PHEV                          ")</f>
        <v xml:space="preserve">HIBRIDO ENCHUFABLES PHEV                          </v>
      </c>
      <c r="I14889">
        <v>1</v>
      </c>
    </row>
    <row r="14890" spans="1:9">
      <c r="A14890" t="str">
        <f>T("2018")</f>
        <v>2018</v>
      </c>
      <c r="B14890" t="str">
        <f>T("FISICO                                            ")</f>
        <v xml:space="preserve">FISICO                                            </v>
      </c>
      <c r="C14890" t="str">
        <f>T("TETUAN              ")</f>
        <v xml:space="preserve">TETUAN              </v>
      </c>
      <c r="D14890" t="str">
        <f>T("BELLAS VISTAS       ")</f>
        <v xml:space="preserve">BELLAS VISTAS       </v>
      </c>
      <c r="E14890" t="str">
        <f>T("TU ")</f>
        <v xml:space="preserve">TU </v>
      </c>
      <c r="F14890" t="str">
        <f>T("TURISMOS       ")</f>
        <v xml:space="preserve">TURISMOS       </v>
      </c>
      <c r="G14890" t="str">
        <f>T("De 8 a 11,99 CABALLOS FISCALES                    ")</f>
        <v xml:space="preserve">De 8 a 11,99 CABALLOS FISCALES                    </v>
      </c>
      <c r="H14890" t="str">
        <f>T("OTROS                                             ")</f>
        <v xml:space="preserve">OTROS                                             </v>
      </c>
      <c r="I14890">
        <v>2</v>
      </c>
    </row>
    <row r="14891" spans="1:9">
      <c r="A14891" t="str">
        <f>T("2018")</f>
        <v>2018</v>
      </c>
      <c r="B14891" t="str">
        <f>T("FISICO                                            ")</f>
        <v xml:space="preserve">FISICO                                            </v>
      </c>
      <c r="C14891" t="str">
        <f>T("TETUAN              ")</f>
        <v xml:space="preserve">TETUAN              </v>
      </c>
      <c r="D14891" t="str">
        <f>T("ALMENARA            ")</f>
        <v xml:space="preserve">ALMENARA            </v>
      </c>
      <c r="E14891" t="str">
        <f>T("TU ")</f>
        <v xml:space="preserve">TU </v>
      </c>
      <c r="F14891" t="str">
        <f>T("TURISMOS       ")</f>
        <v xml:space="preserve">TURISMOS       </v>
      </c>
      <c r="G14891" t="str">
        <f>T("De 12 a 15,99 CABALLOS FISCALES                   ")</f>
        <v xml:space="preserve">De 12 a 15,99 CABALLOS FISCALES                   </v>
      </c>
      <c r="H14891" t="str">
        <f>T("OTROS                                             ")</f>
        <v xml:space="preserve">OTROS                                             </v>
      </c>
      <c r="I14891">
        <v>3</v>
      </c>
    </row>
    <row r="14892" spans="1:9">
      <c r="A14892" t="str">
        <f>T("2018")</f>
        <v>2018</v>
      </c>
      <c r="B14892" t="str">
        <f>T("FISICO                                            ")</f>
        <v xml:space="preserve">FISICO                                            </v>
      </c>
      <c r="C14892" t="str">
        <f>T("TETUAN              ")</f>
        <v xml:space="preserve">TETUAN              </v>
      </c>
      <c r="D14892" t="str">
        <f>T("BERRUGUETE          ")</f>
        <v xml:space="preserve">BERRUGUETE          </v>
      </c>
      <c r="E14892" t="str">
        <f>T("TU ")</f>
        <v xml:space="preserve">TU </v>
      </c>
      <c r="F14892" t="str">
        <f>T("TURISMOS       ")</f>
        <v xml:space="preserve">TURISMOS       </v>
      </c>
      <c r="G14892" t="str">
        <f>T("De 12 a 15,99 CABALLOS FISCALES                   ")</f>
        <v xml:space="preserve">De 12 a 15,99 CABALLOS FISCALES                   </v>
      </c>
      <c r="H14892" t="str">
        <f>T("OTROS                                             ")</f>
        <v xml:space="preserve">OTROS                                             </v>
      </c>
      <c r="I14892">
        <v>1</v>
      </c>
    </row>
    <row r="14893" spans="1:9">
      <c r="A14893" t="str">
        <f>T("2018")</f>
        <v>2018</v>
      </c>
      <c r="B14893" t="str">
        <f>T("Entidad sin personalidad jurídica (art. 35.4 LGT) ")</f>
        <v xml:space="preserve">Entidad sin personalidad jurídica (art. 35.4 LGT) </v>
      </c>
      <c r="C14893" t="str">
        <f>T("TETUAN              ")</f>
        <v xml:space="preserve">TETUAN              </v>
      </c>
      <c r="D14893" t="str">
        <f>T("BELLAS VISTAS       ")</f>
        <v xml:space="preserve">BELLAS VISTAS       </v>
      </c>
      <c r="E14893" t="str">
        <f>T("TU ")</f>
        <v xml:space="preserve">TU </v>
      </c>
      <c r="F14893" t="str">
        <f>T("TURISMOS       ")</f>
        <v xml:space="preserve">TURISMOS       </v>
      </c>
      <c r="G14893" t="str">
        <f>T("De 8 a 11,99 CABALLOS FISCALES                    ")</f>
        <v xml:space="preserve">De 8 a 11,99 CABALLOS FISCALES                    </v>
      </c>
      <c r="I14893">
        <v>7</v>
      </c>
    </row>
    <row r="14894" spans="1:9">
      <c r="A14894" t="str">
        <f>T("2018")</f>
        <v>2018</v>
      </c>
      <c r="B14894" t="str">
        <f>T("Entidad sin personalidad jurídica (art. 35.4 LGT) ")</f>
        <v xml:space="preserve">Entidad sin personalidad jurídica (art. 35.4 LGT) </v>
      </c>
      <c r="C14894" t="str">
        <f>T("TETUAN              ")</f>
        <v xml:space="preserve">TETUAN              </v>
      </c>
      <c r="D14894" t="str">
        <f>T("CUATRO CAMINOS      ")</f>
        <v xml:space="preserve">CUATRO CAMINOS      </v>
      </c>
      <c r="E14894" t="str">
        <f>T("TU ")</f>
        <v xml:space="preserve">TU </v>
      </c>
      <c r="F14894" t="str">
        <f>T("TURISMOS       ")</f>
        <v xml:space="preserve">TURISMOS       </v>
      </c>
      <c r="G14894" t="str">
        <f>T("De menos de 8 CABALLOS FISCALES                   ")</f>
        <v xml:space="preserve">De menos de 8 CABALLOS FISCALES                   </v>
      </c>
      <c r="I14894">
        <v>2</v>
      </c>
    </row>
    <row r="14895" spans="1:9">
      <c r="A14895" t="str">
        <f>T("2018")</f>
        <v>2018</v>
      </c>
      <c r="B14895" t="str">
        <f>T("Entidad sin personalidad jurídica (art. 35.4 LGT) ")</f>
        <v xml:space="preserve">Entidad sin personalidad jurídica (art. 35.4 LGT) </v>
      </c>
      <c r="C14895" t="str">
        <f>T("TETUAN              ")</f>
        <v xml:space="preserve">TETUAN              </v>
      </c>
      <c r="D14895" t="str">
        <f>T("CUATRO CAMINOS      ")</f>
        <v xml:space="preserve">CUATRO CAMINOS      </v>
      </c>
      <c r="E14895" t="str">
        <f>T("TU ")</f>
        <v xml:space="preserve">TU </v>
      </c>
      <c r="F14895" t="str">
        <f>T("TURISMOS       ")</f>
        <v xml:space="preserve">TURISMOS       </v>
      </c>
      <c r="G14895" t="str">
        <f>T("De 8 a 11,99 CABALLOS FISCALES                    ")</f>
        <v xml:space="preserve">De 8 a 11,99 CABALLOS FISCALES                    </v>
      </c>
      <c r="I14895">
        <v>12</v>
      </c>
    </row>
    <row r="14896" spans="1:9">
      <c r="A14896" t="str">
        <f>T("2018")</f>
        <v>2018</v>
      </c>
      <c r="B14896" t="str">
        <f>T("Entidad sin personalidad jurídica (art. 35.4 LGT) ")</f>
        <v xml:space="preserve">Entidad sin personalidad jurídica (art. 35.4 LGT) </v>
      </c>
      <c r="C14896" t="str">
        <f>T("TETUAN              ")</f>
        <v xml:space="preserve">TETUAN              </v>
      </c>
      <c r="D14896" t="str">
        <f>T("CUATRO CAMINOS      ")</f>
        <v xml:space="preserve">CUATRO CAMINOS      </v>
      </c>
      <c r="E14896" t="str">
        <f>T("TU ")</f>
        <v xml:space="preserve">TU </v>
      </c>
      <c r="F14896" t="str">
        <f>T("TURISMOS       ")</f>
        <v xml:space="preserve">TURISMOS       </v>
      </c>
      <c r="G14896" t="str">
        <f>T("De 12 a 15,99 CABALLOS FISCALES                   ")</f>
        <v xml:space="preserve">De 12 a 15,99 CABALLOS FISCALES                   </v>
      </c>
      <c r="I14896">
        <v>2</v>
      </c>
    </row>
    <row r="14897" spans="1:9">
      <c r="A14897" t="str">
        <f>T("2018")</f>
        <v>2018</v>
      </c>
      <c r="B14897" t="str">
        <f>T("Entidad sin personalidad jurídica (art. 35.4 LGT) ")</f>
        <v xml:space="preserve">Entidad sin personalidad jurídica (art. 35.4 LGT) </v>
      </c>
      <c r="C14897" t="str">
        <f>T("TETUAN              ")</f>
        <v xml:space="preserve">TETUAN              </v>
      </c>
      <c r="D14897" t="str">
        <f>T("CUATRO CAMINOS      ")</f>
        <v xml:space="preserve">CUATRO CAMINOS      </v>
      </c>
      <c r="E14897" t="str">
        <f>T("TU ")</f>
        <v xml:space="preserve">TU </v>
      </c>
      <c r="F14897" t="str">
        <f>T("TURISMOS       ")</f>
        <v xml:space="preserve">TURISMOS       </v>
      </c>
      <c r="G14897" t="str">
        <f>T("De 16 a 19,99 CABALLOS FISCALES                   ")</f>
        <v xml:space="preserve">De 16 a 19,99 CABALLOS FISCALES                   </v>
      </c>
      <c r="I14897">
        <v>1</v>
      </c>
    </row>
    <row r="14898" spans="1:9">
      <c r="A14898" t="str">
        <f>T("2018")</f>
        <v>2018</v>
      </c>
      <c r="B14898" t="str">
        <f>T("Entidad sin personalidad jurídica (art. 35.4 LGT) ")</f>
        <v xml:space="preserve">Entidad sin personalidad jurídica (art. 35.4 LGT) </v>
      </c>
      <c r="C14898" t="str">
        <f>T("TETUAN              ")</f>
        <v xml:space="preserve">TETUAN              </v>
      </c>
      <c r="D14898" t="str">
        <f>T("CUATRO CAMINOS      ")</f>
        <v xml:space="preserve">CUATRO CAMINOS      </v>
      </c>
      <c r="E14898" t="str">
        <f>T("TU ")</f>
        <v xml:space="preserve">TU </v>
      </c>
      <c r="F14898" t="str">
        <f>T("TURISMOS       ")</f>
        <v xml:space="preserve">TURISMOS       </v>
      </c>
      <c r="G14898" t="str">
        <f>T("De 20 CABALLOS FISCALES en adelante               ")</f>
        <v xml:space="preserve">De 20 CABALLOS FISCALES en adelante               </v>
      </c>
      <c r="I14898">
        <v>1</v>
      </c>
    </row>
    <row r="14899" spans="1:9">
      <c r="A14899" t="str">
        <f>T("2018")</f>
        <v>2018</v>
      </c>
      <c r="B14899" t="str">
        <f>T("Entidad sin personalidad jurídica (art. 35.4 LGT) ")</f>
        <v xml:space="preserve">Entidad sin personalidad jurídica (art. 35.4 LGT) </v>
      </c>
      <c r="C14899" t="str">
        <f>T("TETUAN              ")</f>
        <v xml:space="preserve">TETUAN              </v>
      </c>
      <c r="D14899" t="str">
        <f>T("CASTILLEJOS         ")</f>
        <v xml:space="preserve">CASTILLEJOS         </v>
      </c>
      <c r="E14899" t="str">
        <f>T("TU ")</f>
        <v xml:space="preserve">TU </v>
      </c>
      <c r="F14899" t="str">
        <f>T("TURISMOS       ")</f>
        <v xml:space="preserve">TURISMOS       </v>
      </c>
      <c r="G14899" t="str">
        <f>T("De 8 a 11,99 CABALLOS FISCALES                    ")</f>
        <v xml:space="preserve">De 8 a 11,99 CABALLOS FISCALES                    </v>
      </c>
      <c r="I14899">
        <v>5</v>
      </c>
    </row>
    <row r="14900" spans="1:9">
      <c r="A14900" t="str">
        <f>T("2018")</f>
        <v>2018</v>
      </c>
      <c r="B14900" t="str">
        <f>T("Entidad sin personalidad jurídica (art. 35.4 LGT) ")</f>
        <v xml:space="preserve">Entidad sin personalidad jurídica (art. 35.4 LGT) </v>
      </c>
      <c r="C14900" t="str">
        <f>T("TETUAN              ")</f>
        <v xml:space="preserve">TETUAN              </v>
      </c>
      <c r="D14900" t="str">
        <f>T("CASTILLEJOS         ")</f>
        <v xml:space="preserve">CASTILLEJOS         </v>
      </c>
      <c r="E14900" t="str">
        <f>T("TU ")</f>
        <v xml:space="preserve">TU </v>
      </c>
      <c r="F14900" t="str">
        <f>T("TURISMOS       ")</f>
        <v xml:space="preserve">TURISMOS       </v>
      </c>
      <c r="G14900" t="str">
        <f>T("De 12 a 15,99 CABALLOS FISCALES                   ")</f>
        <v xml:space="preserve">De 12 a 15,99 CABALLOS FISCALES                   </v>
      </c>
      <c r="I14900">
        <v>1</v>
      </c>
    </row>
    <row r="14901" spans="1:9">
      <c r="A14901" t="str">
        <f>T("2018")</f>
        <v>2018</v>
      </c>
      <c r="B14901" t="str">
        <f>T("Entidad sin personalidad jurídica (art. 35.4 LGT) ")</f>
        <v xml:space="preserve">Entidad sin personalidad jurídica (art. 35.4 LGT) </v>
      </c>
      <c r="C14901" t="str">
        <f>T("TETUAN              ")</f>
        <v xml:space="preserve">TETUAN              </v>
      </c>
      <c r="D14901" t="str">
        <f>T("CASTILLEJOS         ")</f>
        <v xml:space="preserve">CASTILLEJOS         </v>
      </c>
      <c r="E14901" t="str">
        <f>T("TU ")</f>
        <v xml:space="preserve">TU </v>
      </c>
      <c r="F14901" t="str">
        <f>T("TURISMOS       ")</f>
        <v xml:space="preserve">TURISMOS       </v>
      </c>
      <c r="G14901" t="str">
        <f>T("De 16 a 19,99 CABALLOS FISCALES                   ")</f>
        <v xml:space="preserve">De 16 a 19,99 CABALLOS FISCALES                   </v>
      </c>
      <c r="I14901">
        <v>1</v>
      </c>
    </row>
    <row r="14902" spans="1:9">
      <c r="A14902" t="str">
        <f>T("2018")</f>
        <v>2018</v>
      </c>
      <c r="B14902" t="str">
        <f>T("Entidad sin personalidad jurídica (art. 35.4 LGT) ")</f>
        <v xml:space="preserve">Entidad sin personalidad jurídica (art. 35.4 LGT) </v>
      </c>
      <c r="C14902" t="str">
        <f>T("TETUAN              ")</f>
        <v xml:space="preserve">TETUAN              </v>
      </c>
      <c r="D14902" t="str">
        <f>T("CASTILLEJOS         ")</f>
        <v xml:space="preserve">CASTILLEJOS         </v>
      </c>
      <c r="E14902" t="str">
        <f>T("TU ")</f>
        <v xml:space="preserve">TU </v>
      </c>
      <c r="F14902" t="str">
        <f>T("TURISMOS       ")</f>
        <v xml:space="preserve">TURISMOS       </v>
      </c>
      <c r="G14902" t="str">
        <f>T("De 20 CABALLOS FISCALES en adelante               ")</f>
        <v xml:space="preserve">De 20 CABALLOS FISCALES en adelante               </v>
      </c>
      <c r="I14902">
        <v>1</v>
      </c>
    </row>
    <row r="14903" spans="1:9">
      <c r="A14903" t="str">
        <f>T("2018")</f>
        <v>2018</v>
      </c>
      <c r="B14903" t="str">
        <f>T("Entidad sin personalidad jurídica (art. 35.4 LGT) ")</f>
        <v xml:space="preserve">Entidad sin personalidad jurídica (art. 35.4 LGT) </v>
      </c>
      <c r="C14903" t="str">
        <f>T("TETUAN              ")</f>
        <v xml:space="preserve">TETUAN              </v>
      </c>
      <c r="D14903" t="str">
        <f>T("ALMENARA            ")</f>
        <v xml:space="preserve">ALMENARA            </v>
      </c>
      <c r="E14903" t="str">
        <f>T("TU ")</f>
        <v xml:space="preserve">TU </v>
      </c>
      <c r="F14903" t="str">
        <f>T("TURISMOS       ")</f>
        <v xml:space="preserve">TURISMOS       </v>
      </c>
      <c r="G14903" t="str">
        <f>T("De menos de 8 CABALLOS FISCALES                   ")</f>
        <v xml:space="preserve">De menos de 8 CABALLOS FISCALES                   </v>
      </c>
      <c r="I14903">
        <v>1</v>
      </c>
    </row>
    <row r="14904" spans="1:9">
      <c r="A14904" t="str">
        <f>T("2018")</f>
        <v>2018</v>
      </c>
      <c r="B14904" t="str">
        <f>T("Entidad sin personalidad jurídica (art. 35.4 LGT) ")</f>
        <v xml:space="preserve">Entidad sin personalidad jurídica (art. 35.4 LGT) </v>
      </c>
      <c r="C14904" t="str">
        <f>T("TETUAN              ")</f>
        <v xml:space="preserve">TETUAN              </v>
      </c>
      <c r="D14904" t="str">
        <f>T("ALMENARA            ")</f>
        <v xml:space="preserve">ALMENARA            </v>
      </c>
      <c r="E14904" t="str">
        <f>T("TU ")</f>
        <v xml:space="preserve">TU </v>
      </c>
      <c r="F14904" t="str">
        <f>T("TURISMOS       ")</f>
        <v xml:space="preserve">TURISMOS       </v>
      </c>
      <c r="G14904" t="str">
        <f>T("De 8 a 11,99 CABALLOS FISCALES                    ")</f>
        <v xml:space="preserve">De 8 a 11,99 CABALLOS FISCALES                    </v>
      </c>
      <c r="I14904">
        <v>6</v>
      </c>
    </row>
    <row r="14905" spans="1:9">
      <c r="A14905" t="str">
        <f>T("2018")</f>
        <v>2018</v>
      </c>
      <c r="B14905" t="str">
        <f>T("Entidad sin personalidad jurídica (art. 35.4 LGT) ")</f>
        <v xml:space="preserve">Entidad sin personalidad jurídica (art. 35.4 LGT) </v>
      </c>
      <c r="C14905" t="str">
        <f>T("TETUAN              ")</f>
        <v xml:space="preserve">TETUAN              </v>
      </c>
      <c r="D14905" t="str">
        <f>T("ALMENARA            ")</f>
        <v xml:space="preserve">ALMENARA            </v>
      </c>
      <c r="E14905" t="str">
        <f>T("TU ")</f>
        <v xml:space="preserve">TU </v>
      </c>
      <c r="F14905" t="str">
        <f>T("TURISMOS       ")</f>
        <v xml:space="preserve">TURISMOS       </v>
      </c>
      <c r="G14905" t="str">
        <f>T("De 12 a 15,99 CABALLOS FISCALES                   ")</f>
        <v xml:space="preserve">De 12 a 15,99 CABALLOS FISCALES                   </v>
      </c>
      <c r="I14905">
        <v>2</v>
      </c>
    </row>
    <row r="14906" spans="1:9">
      <c r="A14906" t="str">
        <f>T("2018")</f>
        <v>2018</v>
      </c>
      <c r="B14906" t="str">
        <f>T("Entidad sin personalidad jurídica (art. 35.4 LGT) ")</f>
        <v xml:space="preserve">Entidad sin personalidad jurídica (art. 35.4 LGT) </v>
      </c>
      <c r="C14906" t="str">
        <f>T("TETUAN              ")</f>
        <v xml:space="preserve">TETUAN              </v>
      </c>
      <c r="D14906" t="str">
        <f>T("VALDEACEDERAS       ")</f>
        <v xml:space="preserve">VALDEACEDERAS       </v>
      </c>
      <c r="E14906" t="str">
        <f>T("TU ")</f>
        <v xml:space="preserve">TU </v>
      </c>
      <c r="F14906" t="str">
        <f>T("TURISMOS       ")</f>
        <v xml:space="preserve">TURISMOS       </v>
      </c>
      <c r="G14906" t="str">
        <f>T("De 8 a 11,99 CABALLOS FISCALES                    ")</f>
        <v xml:space="preserve">De 8 a 11,99 CABALLOS FISCALES                    </v>
      </c>
      <c r="I14906">
        <v>5</v>
      </c>
    </row>
    <row r="14907" spans="1:9">
      <c r="A14907" t="str">
        <f>T("2018")</f>
        <v>2018</v>
      </c>
      <c r="B14907" t="str">
        <f>T("Entidad sin personalidad jurídica (art. 35.4 LGT) ")</f>
        <v xml:space="preserve">Entidad sin personalidad jurídica (art. 35.4 LGT) </v>
      </c>
      <c r="C14907" t="str">
        <f>T("TETUAN              ")</f>
        <v xml:space="preserve">TETUAN              </v>
      </c>
      <c r="D14907" t="str">
        <f>T("VALDEACEDERAS       ")</f>
        <v xml:space="preserve">VALDEACEDERAS       </v>
      </c>
      <c r="E14907" t="str">
        <f>T("TU ")</f>
        <v xml:space="preserve">TU </v>
      </c>
      <c r="F14907" t="str">
        <f>T("TURISMOS       ")</f>
        <v xml:space="preserve">TURISMOS       </v>
      </c>
      <c r="G14907" t="str">
        <f>T("De 12 a 15,99 CABALLOS FISCALES                   ")</f>
        <v xml:space="preserve">De 12 a 15,99 CABALLOS FISCALES                   </v>
      </c>
      <c r="I14907">
        <v>2</v>
      </c>
    </row>
    <row r="14908" spans="1:9">
      <c r="A14908" t="str">
        <f>T("2018")</f>
        <v>2018</v>
      </c>
      <c r="B14908" t="str">
        <f>T("Entidad sin personalidad jurídica (art. 35.4 LGT) ")</f>
        <v xml:space="preserve">Entidad sin personalidad jurídica (art. 35.4 LGT) </v>
      </c>
      <c r="C14908" t="str">
        <f>T("TETUAN              ")</f>
        <v xml:space="preserve">TETUAN              </v>
      </c>
      <c r="D14908" t="str">
        <f>T("BERRUGUETE          ")</f>
        <v xml:space="preserve">BERRUGUETE          </v>
      </c>
      <c r="E14908" t="str">
        <f>T("TU ")</f>
        <v xml:space="preserve">TU </v>
      </c>
      <c r="F14908" t="str">
        <f>T("TURISMOS       ")</f>
        <v xml:space="preserve">TURISMOS       </v>
      </c>
      <c r="G14908" t="str">
        <f>T("De 8 a 11,99 CABALLOS FISCALES                    ")</f>
        <v xml:space="preserve">De 8 a 11,99 CABALLOS FISCALES                    </v>
      </c>
      <c r="I14908">
        <v>5</v>
      </c>
    </row>
    <row r="14909" spans="1:9">
      <c r="A14909" t="str">
        <f>T("2018")</f>
        <v>2018</v>
      </c>
      <c r="B14909" t="str">
        <f>T("Entidad sin personalidad jurídica (art. 35.4 LGT) ")</f>
        <v xml:space="preserve">Entidad sin personalidad jurídica (art. 35.4 LGT) </v>
      </c>
      <c r="C14909" t="str">
        <f>T("TETUAN              ")</f>
        <v xml:space="preserve">TETUAN              </v>
      </c>
      <c r="D14909" t="str">
        <f>T("BERRUGUETE          ")</f>
        <v xml:space="preserve">BERRUGUETE          </v>
      </c>
      <c r="E14909" t="str">
        <f>T("TU ")</f>
        <v xml:space="preserve">TU </v>
      </c>
      <c r="F14909" t="str">
        <f>T("TURISMOS       ")</f>
        <v xml:space="preserve">TURISMOS       </v>
      </c>
      <c r="G14909" t="str">
        <f>T("De 12 a 15,99 CABALLOS FISCALES                   ")</f>
        <v xml:space="preserve">De 12 a 15,99 CABALLOS FISCALES                   </v>
      </c>
      <c r="I14909">
        <v>1</v>
      </c>
    </row>
    <row r="14910" spans="1:9">
      <c r="A14910" t="str">
        <f>T("2018")</f>
        <v>2018</v>
      </c>
      <c r="B14910" t="str">
        <f>T("FISICO                                            ")</f>
        <v xml:space="preserve">FISICO                                            </v>
      </c>
      <c r="C14910" t="str">
        <f>T("TETUAN              ")</f>
        <v xml:space="preserve">TETUAN              </v>
      </c>
      <c r="D14910" t="str">
        <f>T("BELLAS VISTAS       ")</f>
        <v xml:space="preserve">BELLAS VISTAS       </v>
      </c>
      <c r="E14910" t="str">
        <f>T("TU ")</f>
        <v xml:space="preserve">TU </v>
      </c>
      <c r="F14910" t="str">
        <f>T("TURISMOS       ")</f>
        <v xml:space="preserve">TURISMOS       </v>
      </c>
      <c r="G14910" t="str">
        <f>T("De menos de 8 CABALLOS FISCALES                   ")</f>
        <v xml:space="preserve">De menos de 8 CABALLOS FISCALES                   </v>
      </c>
      <c r="I14910">
        <v>7</v>
      </c>
    </row>
    <row r="14911" spans="1:9">
      <c r="A14911" t="str">
        <f>T("2018")</f>
        <v>2018</v>
      </c>
      <c r="B14911" t="str">
        <f>T("FISICO                                            ")</f>
        <v xml:space="preserve">FISICO                                            </v>
      </c>
      <c r="C14911" t="str">
        <f>T("TETUAN              ")</f>
        <v xml:space="preserve">TETUAN              </v>
      </c>
      <c r="D14911" t="str">
        <f>T("BELLAS VISTAS       ")</f>
        <v xml:space="preserve">BELLAS VISTAS       </v>
      </c>
      <c r="E14911" t="str">
        <f>T("TU ")</f>
        <v xml:space="preserve">TU </v>
      </c>
      <c r="F14911" t="str">
        <f>T("TURISMOS       ")</f>
        <v xml:space="preserve">TURISMOS       </v>
      </c>
      <c r="G14911" t="str">
        <f>T("De 8 a 11,99 CABALLOS FISCALES                    ")</f>
        <v xml:space="preserve">De 8 a 11,99 CABALLOS FISCALES                    </v>
      </c>
      <c r="I14911">
        <v>91</v>
      </c>
    </row>
    <row r="14912" spans="1:9">
      <c r="A14912" t="str">
        <f>T("2018")</f>
        <v>2018</v>
      </c>
      <c r="B14912" t="str">
        <f>T("FISICO                                            ")</f>
        <v xml:space="preserve">FISICO                                            </v>
      </c>
      <c r="C14912" t="str">
        <f>T("TETUAN              ")</f>
        <v xml:space="preserve">TETUAN              </v>
      </c>
      <c r="D14912" t="str">
        <f>T("BELLAS VISTAS       ")</f>
        <v xml:space="preserve">BELLAS VISTAS       </v>
      </c>
      <c r="E14912" t="str">
        <f>T("TU ")</f>
        <v xml:space="preserve">TU </v>
      </c>
      <c r="F14912" t="str">
        <f>T("TURISMOS       ")</f>
        <v xml:space="preserve">TURISMOS       </v>
      </c>
      <c r="G14912" t="str">
        <f>T("De 12 a 15,99 CABALLOS FISCALES                   ")</f>
        <v xml:space="preserve">De 12 a 15,99 CABALLOS FISCALES                   </v>
      </c>
      <c r="I14912">
        <v>86</v>
      </c>
    </row>
    <row r="14913" spans="1:9">
      <c r="A14913" t="str">
        <f>T("2018")</f>
        <v>2018</v>
      </c>
      <c r="B14913" t="str">
        <f>T("FISICO                                            ")</f>
        <v xml:space="preserve">FISICO                                            </v>
      </c>
      <c r="C14913" t="str">
        <f>T("TETUAN              ")</f>
        <v xml:space="preserve">TETUAN              </v>
      </c>
      <c r="D14913" t="str">
        <f>T("BELLAS VISTAS       ")</f>
        <v xml:space="preserve">BELLAS VISTAS       </v>
      </c>
      <c r="E14913" t="str">
        <f>T("TU ")</f>
        <v xml:space="preserve">TU </v>
      </c>
      <c r="F14913" t="str">
        <f>T("TURISMOS       ")</f>
        <v xml:space="preserve">TURISMOS       </v>
      </c>
      <c r="G14913" t="str">
        <f>T("De 16 a 19,99 CABALLOS FISCALES                   ")</f>
        <v xml:space="preserve">De 16 a 19,99 CABALLOS FISCALES                   </v>
      </c>
      <c r="I14913">
        <v>8</v>
      </c>
    </row>
    <row r="14914" spans="1:9">
      <c r="A14914" t="str">
        <f>T("2018")</f>
        <v>2018</v>
      </c>
      <c r="B14914" t="str">
        <f>T("FISICO                                            ")</f>
        <v xml:space="preserve">FISICO                                            </v>
      </c>
      <c r="C14914" t="str">
        <f>T("TETUAN              ")</f>
        <v xml:space="preserve">TETUAN              </v>
      </c>
      <c r="D14914" t="str">
        <f>T("BELLAS VISTAS       ")</f>
        <v xml:space="preserve">BELLAS VISTAS       </v>
      </c>
      <c r="E14914" t="str">
        <f>T("TU ")</f>
        <v xml:space="preserve">TU </v>
      </c>
      <c r="F14914" t="str">
        <f>T("TURISMOS       ")</f>
        <v xml:space="preserve">TURISMOS       </v>
      </c>
      <c r="G14914" t="str">
        <f>T("De 20 CABALLOS FISCALES en adelante               ")</f>
        <v xml:space="preserve">De 20 CABALLOS FISCALES en adelante               </v>
      </c>
      <c r="I14914">
        <v>1</v>
      </c>
    </row>
    <row r="14915" spans="1:9">
      <c r="A14915" t="str">
        <f>T("2018")</f>
        <v>2018</v>
      </c>
      <c r="B14915" t="str">
        <f>T("FISICO                                            ")</f>
        <v xml:space="preserve">FISICO                                            </v>
      </c>
      <c r="C14915" t="str">
        <f>T("TETUAN              ")</f>
        <v xml:space="preserve">TETUAN              </v>
      </c>
      <c r="D14915" t="str">
        <f>T("CUATRO CAMINOS      ")</f>
        <v xml:space="preserve">CUATRO CAMINOS      </v>
      </c>
      <c r="E14915" t="str">
        <f>T("TU ")</f>
        <v xml:space="preserve">TU </v>
      </c>
      <c r="F14915" t="str">
        <f>T("TURISMOS       ")</f>
        <v xml:space="preserve">TURISMOS       </v>
      </c>
      <c r="G14915" t="str">
        <f>T("De menos de 8 CABALLOS FISCALES                   ")</f>
        <v xml:space="preserve">De menos de 8 CABALLOS FISCALES                   </v>
      </c>
      <c r="I14915">
        <v>14</v>
      </c>
    </row>
    <row r="14916" spans="1:9">
      <c r="A14916" t="str">
        <f>T("2018")</f>
        <v>2018</v>
      </c>
      <c r="B14916" t="str">
        <f>T("FISICO                                            ")</f>
        <v xml:space="preserve">FISICO                                            </v>
      </c>
      <c r="C14916" t="str">
        <f>T("TETUAN              ")</f>
        <v xml:space="preserve">TETUAN              </v>
      </c>
      <c r="D14916" t="str">
        <f>T("CUATRO CAMINOS      ")</f>
        <v xml:space="preserve">CUATRO CAMINOS      </v>
      </c>
      <c r="E14916" t="str">
        <f>T("TU ")</f>
        <v xml:space="preserve">TU </v>
      </c>
      <c r="F14916" t="str">
        <f>T("TURISMOS       ")</f>
        <v xml:space="preserve">TURISMOS       </v>
      </c>
      <c r="G14916" t="str">
        <f>T("De 8 a 11,99 CABALLOS FISCALES                    ")</f>
        <v xml:space="preserve">De 8 a 11,99 CABALLOS FISCALES                    </v>
      </c>
      <c r="I14916">
        <v>120</v>
      </c>
    </row>
    <row r="14917" spans="1:9">
      <c r="A14917" t="str">
        <f>T("2018")</f>
        <v>2018</v>
      </c>
      <c r="B14917" t="str">
        <f>T("FISICO                                            ")</f>
        <v xml:space="preserve">FISICO                                            </v>
      </c>
      <c r="C14917" t="str">
        <f>T("TETUAN              ")</f>
        <v xml:space="preserve">TETUAN              </v>
      </c>
      <c r="D14917" t="str">
        <f>T("CUATRO CAMINOS      ")</f>
        <v xml:space="preserve">CUATRO CAMINOS      </v>
      </c>
      <c r="E14917" t="str">
        <f>T("TU ")</f>
        <v xml:space="preserve">TU </v>
      </c>
      <c r="F14917" t="str">
        <f>T("TURISMOS       ")</f>
        <v xml:space="preserve">TURISMOS       </v>
      </c>
      <c r="G14917" t="str">
        <f>T("De 12 a 15,99 CABALLOS FISCALES                   ")</f>
        <v xml:space="preserve">De 12 a 15,99 CABALLOS FISCALES                   </v>
      </c>
      <c r="I14917">
        <v>103</v>
      </c>
    </row>
    <row r="14918" spans="1:9">
      <c r="A14918" t="str">
        <f>T("2018")</f>
        <v>2018</v>
      </c>
      <c r="B14918" t="str">
        <f>T("FISICO                                            ")</f>
        <v xml:space="preserve">FISICO                                            </v>
      </c>
      <c r="C14918" t="str">
        <f>T("TETUAN              ")</f>
        <v xml:space="preserve">TETUAN              </v>
      </c>
      <c r="D14918" t="str">
        <f>T("CUATRO CAMINOS      ")</f>
        <v xml:space="preserve">CUATRO CAMINOS      </v>
      </c>
      <c r="E14918" t="str">
        <f>T("TU ")</f>
        <v xml:space="preserve">TU </v>
      </c>
      <c r="F14918" t="str">
        <f>T("TURISMOS       ")</f>
        <v xml:space="preserve">TURISMOS       </v>
      </c>
      <c r="G14918" t="str">
        <f>T("De 16 a 19,99 CABALLOS FISCALES                   ")</f>
        <v xml:space="preserve">De 16 a 19,99 CABALLOS FISCALES                   </v>
      </c>
      <c r="I14918">
        <v>28</v>
      </c>
    </row>
    <row r="14919" spans="1:9">
      <c r="A14919" t="str">
        <f>T("2018")</f>
        <v>2018</v>
      </c>
      <c r="B14919" t="str">
        <f>T("FISICO                                            ")</f>
        <v xml:space="preserve">FISICO                                            </v>
      </c>
      <c r="C14919" t="str">
        <f>T("TETUAN              ")</f>
        <v xml:space="preserve">TETUAN              </v>
      </c>
      <c r="D14919" t="str">
        <f>T("CUATRO CAMINOS      ")</f>
        <v xml:space="preserve">CUATRO CAMINOS      </v>
      </c>
      <c r="E14919" t="str">
        <f>T("TU ")</f>
        <v xml:space="preserve">TU </v>
      </c>
      <c r="F14919" t="str">
        <f>T("TURISMOS       ")</f>
        <v xml:space="preserve">TURISMOS       </v>
      </c>
      <c r="G14919" t="str">
        <f>T("De 20 CABALLOS FISCALES en adelante               ")</f>
        <v xml:space="preserve">De 20 CABALLOS FISCALES en adelante               </v>
      </c>
      <c r="I14919">
        <v>7</v>
      </c>
    </row>
    <row r="14920" spans="1:9">
      <c r="A14920" t="str">
        <f>T("2018")</f>
        <v>2018</v>
      </c>
      <c r="B14920" t="str">
        <f>T("FISICO                                            ")</f>
        <v xml:space="preserve">FISICO                                            </v>
      </c>
      <c r="C14920" t="str">
        <f>T("TETUAN              ")</f>
        <v xml:space="preserve">TETUAN              </v>
      </c>
      <c r="D14920" t="str">
        <f>T("CASTILLEJOS         ")</f>
        <v xml:space="preserve">CASTILLEJOS         </v>
      </c>
      <c r="E14920" t="str">
        <f>T("TU ")</f>
        <v xml:space="preserve">TU </v>
      </c>
      <c r="F14920" t="str">
        <f>T("TURISMOS       ")</f>
        <v xml:space="preserve">TURISMOS       </v>
      </c>
      <c r="G14920" t="str">
        <f>T("De menos de 8 CABALLOS FISCALES                   ")</f>
        <v xml:space="preserve">De menos de 8 CABALLOS FISCALES                   </v>
      </c>
      <c r="I14920">
        <v>4</v>
      </c>
    </row>
    <row r="14921" spans="1:9">
      <c r="A14921" t="str">
        <f>T("2018")</f>
        <v>2018</v>
      </c>
      <c r="B14921" t="str">
        <f>T("FISICO                                            ")</f>
        <v xml:space="preserve">FISICO                                            </v>
      </c>
      <c r="C14921" t="str">
        <f>T("TETUAN              ")</f>
        <v xml:space="preserve">TETUAN              </v>
      </c>
      <c r="D14921" t="str">
        <f>T("CASTILLEJOS         ")</f>
        <v xml:space="preserve">CASTILLEJOS         </v>
      </c>
      <c r="E14921" t="str">
        <f>T("TU ")</f>
        <v xml:space="preserve">TU </v>
      </c>
      <c r="F14921" t="str">
        <f>T("TURISMOS       ")</f>
        <v xml:space="preserve">TURISMOS       </v>
      </c>
      <c r="G14921" t="str">
        <f>T("De 8 a 11,99 CABALLOS FISCALES                    ")</f>
        <v xml:space="preserve">De 8 a 11,99 CABALLOS FISCALES                    </v>
      </c>
      <c r="I14921">
        <v>91</v>
      </c>
    </row>
    <row r="14922" spans="1:9">
      <c r="A14922" t="str">
        <f>T("2018")</f>
        <v>2018</v>
      </c>
      <c r="B14922" t="str">
        <f>T("FISICO                                            ")</f>
        <v xml:space="preserve">FISICO                                            </v>
      </c>
      <c r="C14922" t="str">
        <f>T("TETUAN              ")</f>
        <v xml:space="preserve">TETUAN              </v>
      </c>
      <c r="D14922" t="str">
        <f>T("CASTILLEJOS         ")</f>
        <v xml:space="preserve">CASTILLEJOS         </v>
      </c>
      <c r="E14922" t="str">
        <f>T("TU ")</f>
        <v xml:space="preserve">TU </v>
      </c>
      <c r="F14922" t="str">
        <f>T("TURISMOS       ")</f>
        <v xml:space="preserve">TURISMOS       </v>
      </c>
      <c r="G14922" t="str">
        <f>T("De 12 a 15,99 CABALLOS FISCALES                   ")</f>
        <v xml:space="preserve">De 12 a 15,99 CABALLOS FISCALES                   </v>
      </c>
      <c r="I14922">
        <v>74</v>
      </c>
    </row>
    <row r="14923" spans="1:9">
      <c r="A14923" t="str">
        <f>T("2018")</f>
        <v>2018</v>
      </c>
      <c r="B14923" t="str">
        <f>T("FISICO                                            ")</f>
        <v xml:space="preserve">FISICO                                            </v>
      </c>
      <c r="C14923" t="str">
        <f>T("TETUAN              ")</f>
        <v xml:space="preserve">TETUAN              </v>
      </c>
      <c r="D14923" t="str">
        <f>T("CASTILLEJOS         ")</f>
        <v xml:space="preserve">CASTILLEJOS         </v>
      </c>
      <c r="E14923" t="str">
        <f>T("TU ")</f>
        <v xml:space="preserve">TU </v>
      </c>
      <c r="F14923" t="str">
        <f>T("TURISMOS       ")</f>
        <v xml:space="preserve">TURISMOS       </v>
      </c>
      <c r="G14923" t="str">
        <f>T("De 16 a 19,99 CABALLOS FISCALES                   ")</f>
        <v xml:space="preserve">De 16 a 19,99 CABALLOS FISCALES                   </v>
      </c>
      <c r="I14923">
        <v>22</v>
      </c>
    </row>
    <row r="14924" spans="1:9">
      <c r="A14924" t="str">
        <f>T("2018")</f>
        <v>2018</v>
      </c>
      <c r="B14924" t="str">
        <f>T("FISICO                                            ")</f>
        <v xml:space="preserve">FISICO                                            </v>
      </c>
      <c r="C14924" t="str">
        <f>T("TETUAN              ")</f>
        <v xml:space="preserve">TETUAN              </v>
      </c>
      <c r="D14924" t="str">
        <f>T("CASTILLEJOS         ")</f>
        <v xml:space="preserve">CASTILLEJOS         </v>
      </c>
      <c r="E14924" t="str">
        <f>T("TU ")</f>
        <v xml:space="preserve">TU </v>
      </c>
      <c r="F14924" t="str">
        <f>T("TURISMOS       ")</f>
        <v xml:space="preserve">TURISMOS       </v>
      </c>
      <c r="G14924" t="str">
        <f>T("De 20 CABALLOS FISCALES en adelante               ")</f>
        <v xml:space="preserve">De 20 CABALLOS FISCALES en adelante               </v>
      </c>
      <c r="I14924">
        <v>15</v>
      </c>
    </row>
    <row r="14925" spans="1:9">
      <c r="A14925" t="str">
        <f>T("2018")</f>
        <v>2018</v>
      </c>
      <c r="B14925" t="str">
        <f>T("FISICO                                            ")</f>
        <v xml:space="preserve">FISICO                                            </v>
      </c>
      <c r="C14925" t="str">
        <f>T("TETUAN              ")</f>
        <v xml:space="preserve">TETUAN              </v>
      </c>
      <c r="D14925" t="str">
        <f>T("ALMENARA            ")</f>
        <v xml:space="preserve">ALMENARA            </v>
      </c>
      <c r="E14925" t="str">
        <f>T("TU ")</f>
        <v xml:space="preserve">TU </v>
      </c>
      <c r="F14925" t="str">
        <f>T("TURISMOS       ")</f>
        <v xml:space="preserve">TURISMOS       </v>
      </c>
      <c r="G14925" t="str">
        <f>T("De menos de 8 CABALLOS FISCALES                   ")</f>
        <v xml:space="preserve">De menos de 8 CABALLOS FISCALES                   </v>
      </c>
      <c r="I14925">
        <v>10</v>
      </c>
    </row>
    <row r="14926" spans="1:9">
      <c r="A14926" t="str">
        <f>T("2018")</f>
        <v>2018</v>
      </c>
      <c r="B14926" t="str">
        <f>T("FISICO                                            ")</f>
        <v xml:space="preserve">FISICO                                            </v>
      </c>
      <c r="C14926" t="str">
        <f>T("TETUAN              ")</f>
        <v xml:space="preserve">TETUAN              </v>
      </c>
      <c r="D14926" t="str">
        <f>T("ALMENARA            ")</f>
        <v xml:space="preserve">ALMENARA            </v>
      </c>
      <c r="E14926" t="str">
        <f>T("TU ")</f>
        <v xml:space="preserve">TU </v>
      </c>
      <c r="F14926" t="str">
        <f>T("TURISMOS       ")</f>
        <v xml:space="preserve">TURISMOS       </v>
      </c>
      <c r="G14926" t="str">
        <f>T("De 8 a 11,99 CABALLOS FISCALES                    ")</f>
        <v xml:space="preserve">De 8 a 11,99 CABALLOS FISCALES                    </v>
      </c>
      <c r="I14926">
        <v>64</v>
      </c>
    </row>
    <row r="14927" spans="1:9">
      <c r="A14927" t="str">
        <f>T("2018")</f>
        <v>2018</v>
      </c>
      <c r="B14927" t="str">
        <f>T("FISICO                                            ")</f>
        <v xml:space="preserve">FISICO                                            </v>
      </c>
      <c r="C14927" t="str">
        <f>T("TETUAN              ")</f>
        <v xml:space="preserve">TETUAN              </v>
      </c>
      <c r="D14927" t="str">
        <f>T("ALMENARA            ")</f>
        <v xml:space="preserve">ALMENARA            </v>
      </c>
      <c r="E14927" t="str">
        <f>T("TU ")</f>
        <v xml:space="preserve">TU </v>
      </c>
      <c r="F14927" t="str">
        <f>T("TURISMOS       ")</f>
        <v xml:space="preserve">TURISMOS       </v>
      </c>
      <c r="G14927" t="str">
        <f>T("De 12 a 15,99 CABALLOS FISCALES                   ")</f>
        <v xml:space="preserve">De 12 a 15,99 CABALLOS FISCALES                   </v>
      </c>
      <c r="I14927">
        <v>47</v>
      </c>
    </row>
    <row r="14928" spans="1:9">
      <c r="A14928" t="str">
        <f>T("2018")</f>
        <v>2018</v>
      </c>
      <c r="B14928" t="str">
        <f>T("FISICO                                            ")</f>
        <v xml:space="preserve">FISICO                                            </v>
      </c>
      <c r="C14928" t="str">
        <f>T("TETUAN              ")</f>
        <v xml:space="preserve">TETUAN              </v>
      </c>
      <c r="D14928" t="str">
        <f>T("ALMENARA            ")</f>
        <v xml:space="preserve">ALMENARA            </v>
      </c>
      <c r="E14928" t="str">
        <f>T("TU ")</f>
        <v xml:space="preserve">TU </v>
      </c>
      <c r="F14928" t="str">
        <f>T("TURISMOS       ")</f>
        <v xml:space="preserve">TURISMOS       </v>
      </c>
      <c r="G14928" t="str">
        <f>T("De 16 a 19,99 CABALLOS FISCALES                   ")</f>
        <v xml:space="preserve">De 16 a 19,99 CABALLOS FISCALES                   </v>
      </c>
      <c r="I14928">
        <v>13</v>
      </c>
    </row>
    <row r="14929" spans="1:9">
      <c r="A14929" t="str">
        <f>T("2018")</f>
        <v>2018</v>
      </c>
      <c r="B14929" t="str">
        <f>T("FISICO                                            ")</f>
        <v xml:space="preserve">FISICO                                            </v>
      </c>
      <c r="C14929" t="str">
        <f>T("TETUAN              ")</f>
        <v xml:space="preserve">TETUAN              </v>
      </c>
      <c r="D14929" t="str">
        <f>T("ALMENARA            ")</f>
        <v xml:space="preserve">ALMENARA            </v>
      </c>
      <c r="E14929" t="str">
        <f>T("TU ")</f>
        <v xml:space="preserve">TU </v>
      </c>
      <c r="F14929" t="str">
        <f>T("TURISMOS       ")</f>
        <v xml:space="preserve">TURISMOS       </v>
      </c>
      <c r="G14929" t="str">
        <f>T("De 20 CABALLOS FISCALES en adelante               ")</f>
        <v xml:space="preserve">De 20 CABALLOS FISCALES en adelante               </v>
      </c>
      <c r="I14929">
        <v>6</v>
      </c>
    </row>
    <row r="14930" spans="1:9">
      <c r="A14930" t="str">
        <f>T("2018")</f>
        <v>2018</v>
      </c>
      <c r="B14930" t="str">
        <f>T("FISICO                                            ")</f>
        <v xml:space="preserve">FISICO                                            </v>
      </c>
      <c r="C14930" t="str">
        <f>T("TETUAN              ")</f>
        <v xml:space="preserve">TETUAN              </v>
      </c>
      <c r="D14930" t="str">
        <f>T("VALDEACEDERAS       ")</f>
        <v xml:space="preserve">VALDEACEDERAS       </v>
      </c>
      <c r="E14930" t="str">
        <f>T("TU ")</f>
        <v xml:space="preserve">TU </v>
      </c>
      <c r="F14930" t="str">
        <f>T("TURISMOS       ")</f>
        <v xml:space="preserve">TURISMOS       </v>
      </c>
      <c r="G14930" t="str">
        <f>T("De menos de 8 CABALLOS FISCALES                   ")</f>
        <v xml:space="preserve">De menos de 8 CABALLOS FISCALES                   </v>
      </c>
      <c r="I14930">
        <v>4</v>
      </c>
    </row>
    <row r="14931" spans="1:9">
      <c r="A14931" t="str">
        <f>T("2018")</f>
        <v>2018</v>
      </c>
      <c r="B14931" t="str">
        <f>T("FISICO                                            ")</f>
        <v xml:space="preserve">FISICO                                            </v>
      </c>
      <c r="C14931" t="str">
        <f>T("TETUAN              ")</f>
        <v xml:space="preserve">TETUAN              </v>
      </c>
      <c r="D14931" t="str">
        <f>T("VALDEACEDERAS       ")</f>
        <v xml:space="preserve">VALDEACEDERAS       </v>
      </c>
      <c r="E14931" t="str">
        <f>T("TU ")</f>
        <v xml:space="preserve">TU </v>
      </c>
      <c r="F14931" t="str">
        <f>T("TURISMOS       ")</f>
        <v xml:space="preserve">TURISMOS       </v>
      </c>
      <c r="G14931" t="str">
        <f>T("De 8 a 11,99 CABALLOS FISCALES                    ")</f>
        <v xml:space="preserve">De 8 a 11,99 CABALLOS FISCALES                    </v>
      </c>
      <c r="I14931">
        <v>74</v>
      </c>
    </row>
    <row r="14932" spans="1:9">
      <c r="A14932" t="str">
        <f>T("2018")</f>
        <v>2018</v>
      </c>
      <c r="B14932" t="str">
        <f>T("FISICO                                            ")</f>
        <v xml:space="preserve">FISICO                                            </v>
      </c>
      <c r="C14932" t="str">
        <f>T("TETUAN              ")</f>
        <v xml:space="preserve">TETUAN              </v>
      </c>
      <c r="D14932" t="str">
        <f>T("VALDEACEDERAS       ")</f>
        <v xml:space="preserve">VALDEACEDERAS       </v>
      </c>
      <c r="E14932" t="str">
        <f>T("TU ")</f>
        <v xml:space="preserve">TU </v>
      </c>
      <c r="F14932" t="str">
        <f>T("TURISMOS       ")</f>
        <v xml:space="preserve">TURISMOS       </v>
      </c>
      <c r="G14932" t="str">
        <f>T("De 12 a 15,99 CABALLOS FISCALES                   ")</f>
        <v xml:space="preserve">De 12 a 15,99 CABALLOS FISCALES                   </v>
      </c>
      <c r="I14932">
        <v>80</v>
      </c>
    </row>
    <row r="14933" spans="1:9">
      <c r="A14933" t="str">
        <f>T("2018")</f>
        <v>2018</v>
      </c>
      <c r="B14933" t="str">
        <f>T("FISICO                                            ")</f>
        <v xml:space="preserve">FISICO                                            </v>
      </c>
      <c r="C14933" t="str">
        <f>T("TETUAN              ")</f>
        <v xml:space="preserve">TETUAN              </v>
      </c>
      <c r="D14933" t="str">
        <f>T("VALDEACEDERAS       ")</f>
        <v xml:space="preserve">VALDEACEDERAS       </v>
      </c>
      <c r="E14933" t="str">
        <f>T("TU ")</f>
        <v xml:space="preserve">TU </v>
      </c>
      <c r="F14933" t="str">
        <f>T("TURISMOS       ")</f>
        <v xml:space="preserve">TURISMOS       </v>
      </c>
      <c r="G14933" t="str">
        <f>T("De 16 a 19,99 CABALLOS FISCALES                   ")</f>
        <v xml:space="preserve">De 16 a 19,99 CABALLOS FISCALES                   </v>
      </c>
      <c r="I14933">
        <v>6</v>
      </c>
    </row>
    <row r="14934" spans="1:9">
      <c r="A14934" t="str">
        <f>T("2018")</f>
        <v>2018</v>
      </c>
      <c r="B14934" t="str">
        <f>T("FISICO                                            ")</f>
        <v xml:space="preserve">FISICO                                            </v>
      </c>
      <c r="C14934" t="str">
        <f>T("TETUAN              ")</f>
        <v xml:space="preserve">TETUAN              </v>
      </c>
      <c r="D14934" t="str">
        <f>T("VALDEACEDERAS       ")</f>
        <v xml:space="preserve">VALDEACEDERAS       </v>
      </c>
      <c r="E14934" t="str">
        <f>T("TU ")</f>
        <v xml:space="preserve">TU </v>
      </c>
      <c r="F14934" t="str">
        <f>T("TURISMOS       ")</f>
        <v xml:space="preserve">TURISMOS       </v>
      </c>
      <c r="G14934" t="str">
        <f>T("De 20 CABALLOS FISCALES en adelante               ")</f>
        <v xml:space="preserve">De 20 CABALLOS FISCALES en adelante               </v>
      </c>
      <c r="I14934">
        <v>2</v>
      </c>
    </row>
    <row r="14935" spans="1:9">
      <c r="A14935" t="str">
        <f>T("2018")</f>
        <v>2018</v>
      </c>
      <c r="B14935" t="str">
        <f>T("FISICO                                            ")</f>
        <v xml:space="preserve">FISICO                                            </v>
      </c>
      <c r="C14935" t="str">
        <f>T("TETUAN              ")</f>
        <v xml:space="preserve">TETUAN              </v>
      </c>
      <c r="D14935" t="str">
        <f>T("BERRUGUETE          ")</f>
        <v xml:space="preserve">BERRUGUETE          </v>
      </c>
      <c r="E14935" t="str">
        <f>T("TU ")</f>
        <v xml:space="preserve">TU </v>
      </c>
      <c r="F14935" t="str">
        <f>T("TURISMOS       ")</f>
        <v xml:space="preserve">TURISMOS       </v>
      </c>
      <c r="G14935" t="str">
        <f>T("De menos de 8 CABALLOS FISCALES                   ")</f>
        <v xml:space="preserve">De menos de 8 CABALLOS FISCALES                   </v>
      </c>
      <c r="I14935">
        <v>3</v>
      </c>
    </row>
    <row r="14936" spans="1:9">
      <c r="A14936" t="str">
        <f>T("2018")</f>
        <v>2018</v>
      </c>
      <c r="B14936" t="str">
        <f>T("FISICO                                            ")</f>
        <v xml:space="preserve">FISICO                                            </v>
      </c>
      <c r="C14936" t="str">
        <f>T("TETUAN              ")</f>
        <v xml:space="preserve">TETUAN              </v>
      </c>
      <c r="D14936" t="str">
        <f>T("BERRUGUETE          ")</f>
        <v xml:space="preserve">BERRUGUETE          </v>
      </c>
      <c r="E14936" t="str">
        <f>T("TU ")</f>
        <v xml:space="preserve">TU </v>
      </c>
      <c r="F14936" t="str">
        <f>T("TURISMOS       ")</f>
        <v xml:space="preserve">TURISMOS       </v>
      </c>
      <c r="G14936" t="str">
        <f>T("De 8 a 11,99 CABALLOS FISCALES                    ")</f>
        <v xml:space="preserve">De 8 a 11,99 CABALLOS FISCALES                    </v>
      </c>
      <c r="I14936">
        <v>77</v>
      </c>
    </row>
    <row r="14937" spans="1:9">
      <c r="A14937" t="str">
        <f>T("2018")</f>
        <v>2018</v>
      </c>
      <c r="B14937" t="str">
        <f>T("FISICO                                            ")</f>
        <v xml:space="preserve">FISICO                                            </v>
      </c>
      <c r="C14937" t="str">
        <f>T("TETUAN              ")</f>
        <v xml:space="preserve">TETUAN              </v>
      </c>
      <c r="D14937" t="str">
        <f>T("BERRUGUETE          ")</f>
        <v xml:space="preserve">BERRUGUETE          </v>
      </c>
      <c r="E14937" t="str">
        <f>T("TU ")</f>
        <v xml:space="preserve">TU </v>
      </c>
      <c r="F14937" t="str">
        <f>T("TURISMOS       ")</f>
        <v xml:space="preserve">TURISMOS       </v>
      </c>
      <c r="G14937" t="str">
        <f>T("De 12 a 15,99 CABALLOS FISCALES                   ")</f>
        <v xml:space="preserve">De 12 a 15,99 CABALLOS FISCALES                   </v>
      </c>
      <c r="I14937">
        <v>70</v>
      </c>
    </row>
    <row r="14938" spans="1:9">
      <c r="A14938" t="str">
        <f>T("2018")</f>
        <v>2018</v>
      </c>
      <c r="B14938" t="str">
        <f>T("FISICO                                            ")</f>
        <v xml:space="preserve">FISICO                                            </v>
      </c>
      <c r="C14938" t="str">
        <f>T("TETUAN              ")</f>
        <v xml:space="preserve">TETUAN              </v>
      </c>
      <c r="D14938" t="str">
        <f>T("BERRUGUETE          ")</f>
        <v xml:space="preserve">BERRUGUETE          </v>
      </c>
      <c r="E14938" t="str">
        <f>T("TU ")</f>
        <v xml:space="preserve">TU </v>
      </c>
      <c r="F14938" t="str">
        <f>T("TURISMOS       ")</f>
        <v xml:space="preserve">TURISMOS       </v>
      </c>
      <c r="G14938" t="str">
        <f>T("De 16 a 19,99 CABALLOS FISCALES                   ")</f>
        <v xml:space="preserve">De 16 a 19,99 CABALLOS FISCALES                   </v>
      </c>
      <c r="I14938">
        <v>7</v>
      </c>
    </row>
    <row r="14939" spans="1:9">
      <c r="A14939" t="str">
        <f>T("2018")</f>
        <v>2018</v>
      </c>
      <c r="B14939" t="str">
        <f>T("FISICO                                            ")</f>
        <v xml:space="preserve">FISICO                                            </v>
      </c>
      <c r="C14939" t="str">
        <f>T("TETUAN              ")</f>
        <v xml:space="preserve">TETUAN              </v>
      </c>
      <c r="D14939" t="str">
        <f>T("BERRUGUETE          ")</f>
        <v xml:space="preserve">BERRUGUETE          </v>
      </c>
      <c r="E14939" t="str">
        <f>T("TU ")</f>
        <v xml:space="preserve">TU </v>
      </c>
      <c r="F14939" t="str">
        <f>T("TURISMOS       ")</f>
        <v xml:space="preserve">TURISMOS       </v>
      </c>
      <c r="G14939" t="str">
        <f>T("De 20 CABALLOS FISCALES en adelante               ")</f>
        <v xml:space="preserve">De 20 CABALLOS FISCALES en adelante               </v>
      </c>
      <c r="I14939">
        <v>3</v>
      </c>
    </row>
    <row r="14940" spans="1:9">
      <c r="A14940" t="str">
        <f>T("2018")</f>
        <v>2018</v>
      </c>
      <c r="B14940" t="str">
        <f>T("JURIDICO                                          ")</f>
        <v xml:space="preserve">JURIDICO                                          </v>
      </c>
      <c r="C14940" t="str">
        <f>T("TETUAN              ")</f>
        <v xml:space="preserve">TETUAN              </v>
      </c>
      <c r="D14940" t="str">
        <f>T("SIN BARRIO          ")</f>
        <v xml:space="preserve">SIN BARRIO          </v>
      </c>
      <c r="E14940" t="str">
        <f>T("TU ")</f>
        <v xml:space="preserve">TU </v>
      </c>
      <c r="F14940" t="str">
        <f>T("TURISMOS       ")</f>
        <v xml:space="preserve">TURISMOS       </v>
      </c>
      <c r="G14940" t="str">
        <f>T("De 20 CABALLOS FISCALES en adelante               ")</f>
        <v xml:space="preserve">De 20 CABALLOS FISCALES en adelante               </v>
      </c>
      <c r="I14940">
        <v>1</v>
      </c>
    </row>
    <row r="14941" spans="1:9">
      <c r="A14941" t="str">
        <f>T("2018")</f>
        <v>2018</v>
      </c>
      <c r="B14941" t="str">
        <f>T("JURIDICO                                          ")</f>
        <v xml:space="preserve">JURIDICO                                          </v>
      </c>
      <c r="C14941" t="str">
        <f>T("TETUAN              ")</f>
        <v xml:space="preserve">TETUAN              </v>
      </c>
      <c r="D14941" t="str">
        <f>T("BELLAS VISTAS       ")</f>
        <v xml:space="preserve">BELLAS VISTAS       </v>
      </c>
      <c r="E14941" t="str">
        <f>T("TU ")</f>
        <v xml:space="preserve">TU </v>
      </c>
      <c r="F14941" t="str">
        <f>T("TURISMOS       ")</f>
        <v xml:space="preserve">TURISMOS       </v>
      </c>
      <c r="G14941" t="str">
        <f>T("De menos de 8 CABALLOS FISCALES                   ")</f>
        <v xml:space="preserve">De menos de 8 CABALLOS FISCALES                   </v>
      </c>
      <c r="I14941">
        <v>1</v>
      </c>
    </row>
    <row r="14942" spans="1:9">
      <c r="A14942" t="str">
        <f>T("2018")</f>
        <v>2018</v>
      </c>
      <c r="B14942" t="str">
        <f>T("JURIDICO                                          ")</f>
        <v xml:space="preserve">JURIDICO                                          </v>
      </c>
      <c r="C14942" t="str">
        <f>T("TETUAN              ")</f>
        <v xml:space="preserve">TETUAN              </v>
      </c>
      <c r="D14942" t="str">
        <f>T("BELLAS VISTAS       ")</f>
        <v xml:space="preserve">BELLAS VISTAS       </v>
      </c>
      <c r="E14942" t="str">
        <f>T("TU ")</f>
        <v xml:space="preserve">TU </v>
      </c>
      <c r="F14942" t="str">
        <f>T("TURISMOS       ")</f>
        <v xml:space="preserve">TURISMOS       </v>
      </c>
      <c r="G14942" t="str">
        <f>T("De 8 a 11,99 CABALLOS FISCALES                    ")</f>
        <v xml:space="preserve">De 8 a 11,99 CABALLOS FISCALES                    </v>
      </c>
      <c r="I14942">
        <v>4</v>
      </c>
    </row>
    <row r="14943" spans="1:9">
      <c r="A14943" t="str">
        <f>T("2018")</f>
        <v>2018</v>
      </c>
      <c r="B14943" t="str">
        <f>T("JURIDICO                                          ")</f>
        <v xml:space="preserve">JURIDICO                                          </v>
      </c>
      <c r="C14943" t="str">
        <f>T("TETUAN              ")</f>
        <v xml:space="preserve">TETUAN              </v>
      </c>
      <c r="D14943" t="str">
        <f>T("BELLAS VISTAS       ")</f>
        <v xml:space="preserve">BELLAS VISTAS       </v>
      </c>
      <c r="E14943" t="str">
        <f>T("TU ")</f>
        <v xml:space="preserve">TU </v>
      </c>
      <c r="F14943" t="str">
        <f>T("TURISMOS       ")</f>
        <v xml:space="preserve">TURISMOS       </v>
      </c>
      <c r="G14943" t="str">
        <f>T("De 12 a 15,99 CABALLOS FISCALES                   ")</f>
        <v xml:space="preserve">De 12 a 15,99 CABALLOS FISCALES                   </v>
      </c>
      <c r="I14943">
        <v>4</v>
      </c>
    </row>
    <row r="14944" spans="1:9">
      <c r="A14944" t="str">
        <f>T("2018")</f>
        <v>2018</v>
      </c>
      <c r="B14944" t="str">
        <f>T("JURIDICO                                          ")</f>
        <v xml:space="preserve">JURIDICO                                          </v>
      </c>
      <c r="C14944" t="str">
        <f>T("TETUAN              ")</f>
        <v xml:space="preserve">TETUAN              </v>
      </c>
      <c r="D14944" t="str">
        <f>T("BELLAS VISTAS       ")</f>
        <v xml:space="preserve">BELLAS VISTAS       </v>
      </c>
      <c r="E14944" t="str">
        <f>T("TU ")</f>
        <v xml:space="preserve">TU </v>
      </c>
      <c r="F14944" t="str">
        <f>T("TURISMOS       ")</f>
        <v xml:space="preserve">TURISMOS       </v>
      </c>
      <c r="G14944" t="str">
        <f>T("De 16 a 19,99 CABALLOS FISCALES                   ")</f>
        <v xml:space="preserve">De 16 a 19,99 CABALLOS FISCALES                   </v>
      </c>
      <c r="I14944">
        <v>1</v>
      </c>
    </row>
    <row r="14945" spans="1:9">
      <c r="A14945" t="str">
        <f>T("2018")</f>
        <v>2018</v>
      </c>
      <c r="B14945" t="str">
        <f>T("JURIDICO                                          ")</f>
        <v xml:space="preserve">JURIDICO                                          </v>
      </c>
      <c r="C14945" t="str">
        <f>T("TETUAN              ")</f>
        <v xml:space="preserve">TETUAN              </v>
      </c>
      <c r="D14945" t="str">
        <f>T("BELLAS VISTAS       ")</f>
        <v xml:space="preserve">BELLAS VISTAS       </v>
      </c>
      <c r="E14945" t="str">
        <f>T("TU ")</f>
        <v xml:space="preserve">TU </v>
      </c>
      <c r="F14945" t="str">
        <f>T("TURISMOS       ")</f>
        <v xml:space="preserve">TURISMOS       </v>
      </c>
      <c r="G14945" t="str">
        <f>T("De 20 CABALLOS FISCALES en adelante               ")</f>
        <v xml:space="preserve">De 20 CABALLOS FISCALES en adelante               </v>
      </c>
      <c r="I14945">
        <v>3</v>
      </c>
    </row>
    <row r="14946" spans="1:9">
      <c r="A14946" t="str">
        <f>T("2018")</f>
        <v>2018</v>
      </c>
      <c r="B14946" t="str">
        <f>T("JURIDICO                                          ")</f>
        <v xml:space="preserve">JURIDICO                                          </v>
      </c>
      <c r="C14946" t="str">
        <f>T("TETUAN              ")</f>
        <v xml:space="preserve">TETUAN              </v>
      </c>
      <c r="D14946" t="str">
        <f>T("CUATRO CAMINOS      ")</f>
        <v xml:space="preserve">CUATRO CAMINOS      </v>
      </c>
      <c r="E14946" t="str">
        <f>T("TU ")</f>
        <v xml:space="preserve">TU </v>
      </c>
      <c r="F14946" t="str">
        <f>T("TURISMOS       ")</f>
        <v xml:space="preserve">TURISMOS       </v>
      </c>
      <c r="G14946" t="str">
        <f>T("De menos de 8 CABALLOS FISCALES                   ")</f>
        <v xml:space="preserve">De menos de 8 CABALLOS FISCALES                   </v>
      </c>
      <c r="I14946">
        <v>4</v>
      </c>
    </row>
    <row r="14947" spans="1:9">
      <c r="A14947" t="str">
        <f>T("2018")</f>
        <v>2018</v>
      </c>
      <c r="B14947" t="str">
        <f>T("JURIDICO                                          ")</f>
        <v xml:space="preserve">JURIDICO                                          </v>
      </c>
      <c r="C14947" t="str">
        <f>T("TETUAN              ")</f>
        <v xml:space="preserve">TETUAN              </v>
      </c>
      <c r="D14947" t="str">
        <f>T("CUATRO CAMINOS      ")</f>
        <v xml:space="preserve">CUATRO CAMINOS      </v>
      </c>
      <c r="E14947" t="str">
        <f>T("TU ")</f>
        <v xml:space="preserve">TU </v>
      </c>
      <c r="F14947" t="str">
        <f>T("TURISMOS       ")</f>
        <v xml:space="preserve">TURISMOS       </v>
      </c>
      <c r="G14947" t="str">
        <f>T("De 8 a 11,99 CABALLOS FISCALES                    ")</f>
        <v xml:space="preserve">De 8 a 11,99 CABALLOS FISCALES                    </v>
      </c>
      <c r="I14947">
        <v>27</v>
      </c>
    </row>
    <row r="14948" spans="1:9">
      <c r="A14948" t="str">
        <f>T("2018")</f>
        <v>2018</v>
      </c>
      <c r="B14948" t="str">
        <f>T("JURIDICO                                          ")</f>
        <v xml:space="preserve">JURIDICO                                          </v>
      </c>
      <c r="C14948" t="str">
        <f>T("TETUAN              ")</f>
        <v xml:space="preserve">TETUAN              </v>
      </c>
      <c r="D14948" t="str">
        <f>T("CUATRO CAMINOS      ")</f>
        <v xml:space="preserve">CUATRO CAMINOS      </v>
      </c>
      <c r="E14948" t="str">
        <f>T("TU ")</f>
        <v xml:space="preserve">TU </v>
      </c>
      <c r="F14948" t="str">
        <f>T("TURISMOS       ")</f>
        <v xml:space="preserve">TURISMOS       </v>
      </c>
      <c r="G14948" t="str">
        <f>T("De 12 a 15,99 CABALLOS FISCALES                   ")</f>
        <v xml:space="preserve">De 12 a 15,99 CABALLOS FISCALES                   </v>
      </c>
      <c r="I14948">
        <v>43</v>
      </c>
    </row>
    <row r="14949" spans="1:9">
      <c r="A14949" t="str">
        <f>T("2018")</f>
        <v>2018</v>
      </c>
      <c r="B14949" t="str">
        <f>T("JURIDICO                                          ")</f>
        <v xml:space="preserve">JURIDICO                                          </v>
      </c>
      <c r="C14949" t="str">
        <f>T("TETUAN              ")</f>
        <v xml:space="preserve">TETUAN              </v>
      </c>
      <c r="D14949" t="str">
        <f>T("CUATRO CAMINOS      ")</f>
        <v xml:space="preserve">CUATRO CAMINOS      </v>
      </c>
      <c r="E14949" t="str">
        <f>T("TU ")</f>
        <v xml:space="preserve">TU </v>
      </c>
      <c r="F14949" t="str">
        <f>T("TURISMOS       ")</f>
        <v xml:space="preserve">TURISMOS       </v>
      </c>
      <c r="G14949" t="str">
        <f>T("De 16 a 19,99 CABALLOS FISCALES                   ")</f>
        <v xml:space="preserve">De 16 a 19,99 CABALLOS FISCALES                   </v>
      </c>
      <c r="I14949">
        <v>14</v>
      </c>
    </row>
    <row r="14950" spans="1:9">
      <c r="A14950" t="str">
        <f>T("2018")</f>
        <v>2018</v>
      </c>
      <c r="B14950" t="str">
        <f>T("JURIDICO                                          ")</f>
        <v xml:space="preserve">JURIDICO                                          </v>
      </c>
      <c r="C14950" t="str">
        <f>T("TETUAN              ")</f>
        <v xml:space="preserve">TETUAN              </v>
      </c>
      <c r="D14950" t="str">
        <f>T("CUATRO CAMINOS      ")</f>
        <v xml:space="preserve">CUATRO CAMINOS      </v>
      </c>
      <c r="E14950" t="str">
        <f>T("TU ")</f>
        <v xml:space="preserve">TU </v>
      </c>
      <c r="F14950" t="str">
        <f>T("TURISMOS       ")</f>
        <v xml:space="preserve">TURISMOS       </v>
      </c>
      <c r="G14950" t="str">
        <f>T("De 20 CABALLOS FISCALES en adelante               ")</f>
        <v xml:space="preserve">De 20 CABALLOS FISCALES en adelante               </v>
      </c>
      <c r="I14950">
        <v>7</v>
      </c>
    </row>
    <row r="14951" spans="1:9">
      <c r="A14951" t="str">
        <f>T("2018")</f>
        <v>2018</v>
      </c>
      <c r="B14951" t="str">
        <f>T("JURIDICO                                          ")</f>
        <v xml:space="preserve">JURIDICO                                          </v>
      </c>
      <c r="C14951" t="str">
        <f>T("TETUAN              ")</f>
        <v xml:space="preserve">TETUAN              </v>
      </c>
      <c r="D14951" t="str">
        <f>T("CASTILLEJOS         ")</f>
        <v xml:space="preserve">CASTILLEJOS         </v>
      </c>
      <c r="E14951" t="str">
        <f>T("TU ")</f>
        <v xml:space="preserve">TU </v>
      </c>
      <c r="F14951" t="str">
        <f>T("TURISMOS       ")</f>
        <v xml:space="preserve">TURISMOS       </v>
      </c>
      <c r="G14951" t="str">
        <f>T("De menos de 8 CABALLOS FISCALES                   ")</f>
        <v xml:space="preserve">De menos de 8 CABALLOS FISCALES                   </v>
      </c>
      <c r="I14951">
        <v>2</v>
      </c>
    </row>
    <row r="14952" spans="1:9">
      <c r="A14952" t="str">
        <f>T("2018")</f>
        <v>2018</v>
      </c>
      <c r="B14952" t="str">
        <f>T("JURIDICO                                          ")</f>
        <v xml:space="preserve">JURIDICO                                          </v>
      </c>
      <c r="C14952" t="str">
        <f>T("TETUAN              ")</f>
        <v xml:space="preserve">TETUAN              </v>
      </c>
      <c r="D14952" t="str">
        <f>T("CASTILLEJOS         ")</f>
        <v xml:space="preserve">CASTILLEJOS         </v>
      </c>
      <c r="E14952" t="str">
        <f>T("TU ")</f>
        <v xml:space="preserve">TU </v>
      </c>
      <c r="F14952" t="str">
        <f>T("TURISMOS       ")</f>
        <v xml:space="preserve">TURISMOS       </v>
      </c>
      <c r="G14952" t="str">
        <f>T("De 8 a 11,99 CABALLOS FISCALES                    ")</f>
        <v xml:space="preserve">De 8 a 11,99 CABALLOS FISCALES                    </v>
      </c>
      <c r="I14952">
        <v>20</v>
      </c>
    </row>
    <row r="14953" spans="1:9">
      <c r="A14953" t="str">
        <f>T("2018")</f>
        <v>2018</v>
      </c>
      <c r="B14953" t="str">
        <f>T("JURIDICO                                          ")</f>
        <v xml:space="preserve">JURIDICO                                          </v>
      </c>
      <c r="C14953" t="str">
        <f>T("TETUAN              ")</f>
        <v xml:space="preserve">TETUAN              </v>
      </c>
      <c r="D14953" t="str">
        <f>T("CASTILLEJOS         ")</f>
        <v xml:space="preserve">CASTILLEJOS         </v>
      </c>
      <c r="E14953" t="str">
        <f>T("TU ")</f>
        <v xml:space="preserve">TU </v>
      </c>
      <c r="F14953" t="str">
        <f>T("TURISMOS       ")</f>
        <v xml:space="preserve">TURISMOS       </v>
      </c>
      <c r="G14953" t="str">
        <f>T("De 12 a 15,99 CABALLOS FISCALES                   ")</f>
        <v xml:space="preserve">De 12 a 15,99 CABALLOS FISCALES                   </v>
      </c>
      <c r="I14953">
        <v>29</v>
      </c>
    </row>
    <row r="14954" spans="1:9">
      <c r="A14954" t="str">
        <f>T("2018")</f>
        <v>2018</v>
      </c>
      <c r="B14954" t="str">
        <f>T("JURIDICO                                          ")</f>
        <v xml:space="preserve">JURIDICO                                          </v>
      </c>
      <c r="C14954" t="str">
        <f>T("TETUAN              ")</f>
        <v xml:space="preserve">TETUAN              </v>
      </c>
      <c r="D14954" t="str">
        <f>T("CASTILLEJOS         ")</f>
        <v xml:space="preserve">CASTILLEJOS         </v>
      </c>
      <c r="E14954" t="str">
        <f>T("TU ")</f>
        <v xml:space="preserve">TU </v>
      </c>
      <c r="F14954" t="str">
        <f>T("TURISMOS       ")</f>
        <v xml:space="preserve">TURISMOS       </v>
      </c>
      <c r="G14954" t="str">
        <f>T("De 16 a 19,99 CABALLOS FISCALES                   ")</f>
        <v xml:space="preserve">De 16 a 19,99 CABALLOS FISCALES                   </v>
      </c>
      <c r="I14954">
        <v>16</v>
      </c>
    </row>
    <row r="14955" spans="1:9">
      <c r="A14955" t="str">
        <f>T("2018")</f>
        <v>2018</v>
      </c>
      <c r="B14955" t="str">
        <f>T("JURIDICO                                          ")</f>
        <v xml:space="preserve">JURIDICO                                          </v>
      </c>
      <c r="C14955" t="str">
        <f>T("TETUAN              ")</f>
        <v xml:space="preserve">TETUAN              </v>
      </c>
      <c r="D14955" t="str">
        <f>T("CASTILLEJOS         ")</f>
        <v xml:space="preserve">CASTILLEJOS         </v>
      </c>
      <c r="E14955" t="str">
        <f>T("TU ")</f>
        <v xml:space="preserve">TU </v>
      </c>
      <c r="F14955" t="str">
        <f>T("TURISMOS       ")</f>
        <v xml:space="preserve">TURISMOS       </v>
      </c>
      <c r="G14955" t="str">
        <f>T("De 20 CABALLOS FISCALES en adelante               ")</f>
        <v xml:space="preserve">De 20 CABALLOS FISCALES en adelante               </v>
      </c>
      <c r="I14955">
        <v>14</v>
      </c>
    </row>
    <row r="14956" spans="1:9">
      <c r="A14956" t="str">
        <f>T("2018")</f>
        <v>2018</v>
      </c>
      <c r="B14956" t="str">
        <f>T("JURIDICO                                          ")</f>
        <v xml:space="preserve">JURIDICO                                          </v>
      </c>
      <c r="C14956" t="str">
        <f>T("TETUAN              ")</f>
        <v xml:space="preserve">TETUAN              </v>
      </c>
      <c r="D14956" t="str">
        <f>T("ALMENARA            ")</f>
        <v xml:space="preserve">ALMENARA            </v>
      </c>
      <c r="E14956" t="str">
        <f>T("TU ")</f>
        <v xml:space="preserve">TU </v>
      </c>
      <c r="F14956" t="str">
        <f>T("TURISMOS       ")</f>
        <v xml:space="preserve">TURISMOS       </v>
      </c>
      <c r="G14956" t="str">
        <f>T("De 8 a 11,99 CABALLOS FISCALES                    ")</f>
        <v xml:space="preserve">De 8 a 11,99 CABALLOS FISCALES                    </v>
      </c>
      <c r="I14956">
        <v>2</v>
      </c>
    </row>
    <row r="14957" spans="1:9">
      <c r="A14957" t="str">
        <f>T("2018")</f>
        <v>2018</v>
      </c>
      <c r="B14957" t="str">
        <f>T("JURIDICO                                          ")</f>
        <v xml:space="preserve">JURIDICO                                          </v>
      </c>
      <c r="C14957" t="str">
        <f>T("TETUAN              ")</f>
        <v xml:space="preserve">TETUAN              </v>
      </c>
      <c r="D14957" t="str">
        <f>T("ALMENARA            ")</f>
        <v xml:space="preserve">ALMENARA            </v>
      </c>
      <c r="E14957" t="str">
        <f>T("TU ")</f>
        <v xml:space="preserve">TU </v>
      </c>
      <c r="F14957" t="str">
        <f>T("TURISMOS       ")</f>
        <v xml:space="preserve">TURISMOS       </v>
      </c>
      <c r="G14957" t="str">
        <f>T("De 12 a 15,99 CABALLOS FISCALES                   ")</f>
        <v xml:space="preserve">De 12 a 15,99 CABALLOS FISCALES                   </v>
      </c>
      <c r="I14957">
        <v>8</v>
      </c>
    </row>
    <row r="14958" spans="1:9">
      <c r="A14958" t="str">
        <f>T("2018")</f>
        <v>2018</v>
      </c>
      <c r="B14958" t="str">
        <f>T("JURIDICO                                          ")</f>
        <v xml:space="preserve">JURIDICO                                          </v>
      </c>
      <c r="C14958" t="str">
        <f>T("TETUAN              ")</f>
        <v xml:space="preserve">TETUAN              </v>
      </c>
      <c r="D14958" t="str">
        <f>T("ALMENARA            ")</f>
        <v xml:space="preserve">ALMENARA            </v>
      </c>
      <c r="E14958" t="str">
        <f>T("TU ")</f>
        <v xml:space="preserve">TU </v>
      </c>
      <c r="F14958" t="str">
        <f>T("TURISMOS       ")</f>
        <v xml:space="preserve">TURISMOS       </v>
      </c>
      <c r="G14958" t="str">
        <f>T("De 16 a 19,99 CABALLOS FISCALES                   ")</f>
        <v xml:space="preserve">De 16 a 19,99 CABALLOS FISCALES                   </v>
      </c>
      <c r="I14958">
        <v>1</v>
      </c>
    </row>
    <row r="14959" spans="1:9">
      <c r="A14959" t="str">
        <f>T("2018")</f>
        <v>2018</v>
      </c>
      <c r="B14959" t="str">
        <f>T("JURIDICO                                          ")</f>
        <v xml:space="preserve">JURIDICO                                          </v>
      </c>
      <c r="C14959" t="str">
        <f>T("TETUAN              ")</f>
        <v xml:space="preserve">TETUAN              </v>
      </c>
      <c r="D14959" t="str">
        <f>T("ALMENARA            ")</f>
        <v xml:space="preserve">ALMENARA            </v>
      </c>
      <c r="E14959" t="str">
        <f>T("TU ")</f>
        <v xml:space="preserve">TU </v>
      </c>
      <c r="F14959" t="str">
        <f>T("TURISMOS       ")</f>
        <v xml:space="preserve">TURISMOS       </v>
      </c>
      <c r="G14959" t="str">
        <f>T("De 20 CABALLOS FISCALES en adelante               ")</f>
        <v xml:space="preserve">De 20 CABALLOS FISCALES en adelante               </v>
      </c>
      <c r="I14959">
        <v>2</v>
      </c>
    </row>
    <row r="14960" spans="1:9">
      <c r="A14960" t="str">
        <f>T("2018")</f>
        <v>2018</v>
      </c>
      <c r="B14960" t="str">
        <f>T("JURIDICO                                          ")</f>
        <v xml:space="preserve">JURIDICO                                          </v>
      </c>
      <c r="C14960" t="str">
        <f>T("TETUAN              ")</f>
        <v xml:space="preserve">TETUAN              </v>
      </c>
      <c r="D14960" t="str">
        <f>T("VALDEACEDERAS       ")</f>
        <v xml:space="preserve">VALDEACEDERAS       </v>
      </c>
      <c r="E14960" t="str">
        <f>T("TU ")</f>
        <v xml:space="preserve">TU </v>
      </c>
      <c r="F14960" t="str">
        <f>T("TURISMOS       ")</f>
        <v xml:space="preserve">TURISMOS       </v>
      </c>
      <c r="G14960" t="str">
        <f>T("De 8 a 11,99 CABALLOS FISCALES                    ")</f>
        <v xml:space="preserve">De 8 a 11,99 CABALLOS FISCALES                    </v>
      </c>
      <c r="I14960">
        <v>4</v>
      </c>
    </row>
    <row r="14961" spans="1:9">
      <c r="A14961" t="str">
        <f>T("2018")</f>
        <v>2018</v>
      </c>
      <c r="B14961" t="str">
        <f>T("JURIDICO                                          ")</f>
        <v xml:space="preserve">JURIDICO                                          </v>
      </c>
      <c r="C14961" t="str">
        <f>T("TETUAN              ")</f>
        <v xml:space="preserve">TETUAN              </v>
      </c>
      <c r="D14961" t="str">
        <f>T("VALDEACEDERAS       ")</f>
        <v xml:space="preserve">VALDEACEDERAS       </v>
      </c>
      <c r="E14961" t="str">
        <f>T("TU ")</f>
        <v xml:space="preserve">TU </v>
      </c>
      <c r="F14961" t="str">
        <f>T("TURISMOS       ")</f>
        <v xml:space="preserve">TURISMOS       </v>
      </c>
      <c r="G14961" t="str">
        <f>T("De 12 a 15,99 CABALLOS FISCALES                   ")</f>
        <v xml:space="preserve">De 12 a 15,99 CABALLOS FISCALES                   </v>
      </c>
      <c r="I14961">
        <v>3</v>
      </c>
    </row>
    <row r="14962" spans="1:9">
      <c r="A14962" t="str">
        <f>T("2018")</f>
        <v>2018</v>
      </c>
      <c r="B14962" t="str">
        <f>T("JURIDICO                                          ")</f>
        <v xml:space="preserve">JURIDICO                                          </v>
      </c>
      <c r="C14962" t="str">
        <f>T("TETUAN              ")</f>
        <v xml:space="preserve">TETUAN              </v>
      </c>
      <c r="D14962" t="str">
        <f>T("VALDEACEDERAS       ")</f>
        <v xml:space="preserve">VALDEACEDERAS       </v>
      </c>
      <c r="E14962" t="str">
        <f>T("TU ")</f>
        <v xml:space="preserve">TU </v>
      </c>
      <c r="F14962" t="str">
        <f>T("TURISMOS       ")</f>
        <v xml:space="preserve">TURISMOS       </v>
      </c>
      <c r="G14962" t="str">
        <f>T("De 16 a 19,99 CABALLOS FISCALES                   ")</f>
        <v xml:space="preserve">De 16 a 19,99 CABALLOS FISCALES                   </v>
      </c>
      <c r="I14962">
        <v>1</v>
      </c>
    </row>
    <row r="14963" spans="1:9">
      <c r="A14963" t="str">
        <f>T("2018")</f>
        <v>2018</v>
      </c>
      <c r="B14963" t="str">
        <f>T("JURIDICO                                          ")</f>
        <v xml:space="preserve">JURIDICO                                          </v>
      </c>
      <c r="C14963" t="str">
        <f>T("TETUAN              ")</f>
        <v xml:space="preserve">TETUAN              </v>
      </c>
      <c r="D14963" t="str">
        <f>T("BERRUGUETE          ")</f>
        <v xml:space="preserve">BERRUGUETE          </v>
      </c>
      <c r="E14963" t="str">
        <f>T("TU ")</f>
        <v xml:space="preserve">TU </v>
      </c>
      <c r="F14963" t="str">
        <f>T("TURISMOS       ")</f>
        <v xml:space="preserve">TURISMOS       </v>
      </c>
      <c r="G14963" t="str">
        <f>T("De menos de 8 CABALLOS FISCALES                   ")</f>
        <v xml:space="preserve">De menos de 8 CABALLOS FISCALES                   </v>
      </c>
      <c r="I14963">
        <v>1</v>
      </c>
    </row>
    <row r="14964" spans="1:9">
      <c r="A14964" t="str">
        <f>T("2018")</f>
        <v>2018</v>
      </c>
      <c r="B14964" t="str">
        <f>T("JURIDICO                                          ")</f>
        <v xml:space="preserve">JURIDICO                                          </v>
      </c>
      <c r="C14964" t="str">
        <f>T("TETUAN              ")</f>
        <v xml:space="preserve">TETUAN              </v>
      </c>
      <c r="D14964" t="str">
        <f>T("BERRUGUETE          ")</f>
        <v xml:space="preserve">BERRUGUETE          </v>
      </c>
      <c r="E14964" t="str">
        <f>T("TU ")</f>
        <v xml:space="preserve">TU </v>
      </c>
      <c r="F14964" t="str">
        <f>T("TURISMOS       ")</f>
        <v xml:space="preserve">TURISMOS       </v>
      </c>
      <c r="G14964" t="str">
        <f>T("De 8 a 11,99 CABALLOS FISCALES                    ")</f>
        <v xml:space="preserve">De 8 a 11,99 CABALLOS FISCALES                    </v>
      </c>
      <c r="I14964">
        <v>4</v>
      </c>
    </row>
    <row r="14965" spans="1:9">
      <c r="A14965" t="str">
        <f>T("2018")</f>
        <v>2018</v>
      </c>
      <c r="B14965" t="str">
        <f>T("JURIDICO                                          ")</f>
        <v xml:space="preserve">JURIDICO                                          </v>
      </c>
      <c r="C14965" t="str">
        <f>T("TETUAN              ")</f>
        <v xml:space="preserve">TETUAN              </v>
      </c>
      <c r="D14965" t="str">
        <f>T("BERRUGUETE          ")</f>
        <v xml:space="preserve">BERRUGUETE          </v>
      </c>
      <c r="E14965" t="str">
        <f>T("TU ")</f>
        <v xml:space="preserve">TU </v>
      </c>
      <c r="F14965" t="str">
        <f>T("TURISMOS       ")</f>
        <v xml:space="preserve">TURISMOS       </v>
      </c>
      <c r="G14965" t="str">
        <f>T("De 12 a 15,99 CABALLOS FISCALES                   ")</f>
        <v xml:space="preserve">De 12 a 15,99 CABALLOS FISCALES                   </v>
      </c>
      <c r="I14965">
        <v>7</v>
      </c>
    </row>
    <row r="14966" spans="1:9">
      <c r="A14966" t="str">
        <f>T("2018")</f>
        <v>2018</v>
      </c>
      <c r="B14966" t="str">
        <f>T("JURIDICO                                          ")</f>
        <v xml:space="preserve">JURIDICO                                          </v>
      </c>
      <c r="C14966" t="str">
        <f>T("TETUAN              ")</f>
        <v xml:space="preserve">TETUAN              </v>
      </c>
      <c r="D14966" t="str">
        <f>T("BERRUGUETE          ")</f>
        <v xml:space="preserve">BERRUGUETE          </v>
      </c>
      <c r="E14966" t="str">
        <f>T("TU ")</f>
        <v xml:space="preserve">TU </v>
      </c>
      <c r="F14966" t="str">
        <f>T("TURISMOS       ")</f>
        <v xml:space="preserve">TURISMOS       </v>
      </c>
      <c r="G14966" t="str">
        <f>T("De 16 a 19,99 CABALLOS FISCALES                   ")</f>
        <v xml:space="preserve">De 16 a 19,99 CABALLOS FISCALES                   </v>
      </c>
      <c r="I14966">
        <v>4</v>
      </c>
    </row>
    <row r="14967" spans="1:9">
      <c r="A14967" t="str">
        <f>T("2018")</f>
        <v>2018</v>
      </c>
      <c r="B14967" t="str">
        <f>T("FISICO                                            ")</f>
        <v xml:space="preserve">FISICO                                            </v>
      </c>
      <c r="C14967" t="str">
        <f>T("TETUAN              ")</f>
        <v xml:space="preserve">TETUAN              </v>
      </c>
      <c r="D14967" t="str">
        <f>T("BELLAS VISTAS       ")</f>
        <v xml:space="preserve">BELLAS VISTAS       </v>
      </c>
      <c r="E14967" t="str">
        <f>T("TU ")</f>
        <v xml:space="preserve">TU </v>
      </c>
      <c r="F14967" t="str">
        <f>T("TURISMOS       ")</f>
        <v xml:space="preserve">TURISMOS       </v>
      </c>
      <c r="G14967" t="str">
        <f>T("De 8 a 11,99 CABALLOS FISCALES                    ")</f>
        <v xml:space="preserve">De 8 a 11,99 CABALLOS FISCALES                    </v>
      </c>
      <c r="I14967">
        <v>1</v>
      </c>
    </row>
    <row r="14968" spans="1:9">
      <c r="A14968" t="str">
        <f>T("2018")</f>
        <v>2018</v>
      </c>
      <c r="B14968" t="str">
        <f>T("FISICO                                            ")</f>
        <v xml:space="preserve">FISICO                                            </v>
      </c>
      <c r="C14968" t="str">
        <f>T("TETUAN              ")</f>
        <v xml:space="preserve">TETUAN              </v>
      </c>
      <c r="D14968" t="str">
        <f>T("VALDEACEDERAS       ")</f>
        <v xml:space="preserve">VALDEACEDERAS       </v>
      </c>
      <c r="E14968" t="str">
        <f>T("TU ")</f>
        <v xml:space="preserve">TU </v>
      </c>
      <c r="F14968" t="str">
        <f>T("TURISMOS       ")</f>
        <v xml:space="preserve">TURISMOS       </v>
      </c>
      <c r="G14968" t="str">
        <f>T("De menos de 8 CABALLOS FISCALES                   ")</f>
        <v xml:space="preserve">De menos de 8 CABALLOS FISCALES                   </v>
      </c>
      <c r="I14968">
        <v>1</v>
      </c>
    </row>
    <row r="14969" spans="1:9">
      <c r="A14969" t="str">
        <f>T("2018")</f>
        <v>2018</v>
      </c>
      <c r="B14969" t="str">
        <f>T("FISICO                                            ")</f>
        <v xml:space="preserve">FISICO                                            </v>
      </c>
      <c r="C14969" t="str">
        <f>T("USERA               ")</f>
        <v xml:space="preserve">USERA               </v>
      </c>
      <c r="D14969" t="str">
        <f>T("ALMENDRALES         ")</f>
        <v xml:space="preserve">ALMENDRALES         </v>
      </c>
      <c r="E14969" t="str">
        <f>T("AU ")</f>
        <v xml:space="preserve">AU </v>
      </c>
      <c r="F14969" t="str">
        <f>T("AUTOBUSES      ")</f>
        <v xml:space="preserve">AUTOBUSES      </v>
      </c>
      <c r="G14969" t="str">
        <f>T("De menos de 21 PLAZAS                             ")</f>
        <v xml:space="preserve">De menos de 21 PLAZAS                             </v>
      </c>
      <c r="H14969" t="str">
        <f>T("DIESEL                                            ")</f>
        <v xml:space="preserve">DIESEL                                            </v>
      </c>
      <c r="I14969">
        <v>1</v>
      </c>
    </row>
    <row r="14970" spans="1:9">
      <c r="A14970" t="str">
        <f>T("2018")</f>
        <v>2018</v>
      </c>
      <c r="B14970" t="str">
        <f>T("FISICO                                            ")</f>
        <v xml:space="preserve">FISICO                                            </v>
      </c>
      <c r="C14970" t="str">
        <f>T("USERA               ")</f>
        <v xml:space="preserve">USERA               </v>
      </c>
      <c r="D14970" t="str">
        <f>T("MOSCARDO            ")</f>
        <v xml:space="preserve">MOSCARDO            </v>
      </c>
      <c r="E14970" t="str">
        <f>T("AU ")</f>
        <v xml:space="preserve">AU </v>
      </c>
      <c r="F14970" t="str">
        <f>T("AUTOBUSES      ")</f>
        <v xml:space="preserve">AUTOBUSES      </v>
      </c>
      <c r="G14970" t="str">
        <f>T("De menos de 21 PLAZAS                             ")</f>
        <v xml:space="preserve">De menos de 21 PLAZAS                             </v>
      </c>
      <c r="H14970" t="str">
        <f>T("DIESEL                                            ")</f>
        <v xml:space="preserve">DIESEL                                            </v>
      </c>
      <c r="I14970">
        <v>1</v>
      </c>
    </row>
    <row r="14971" spans="1:9">
      <c r="A14971" t="str">
        <f>T("2018")</f>
        <v>2018</v>
      </c>
      <c r="B14971" t="str">
        <f>T("FISICO                                            ")</f>
        <v xml:space="preserve">FISICO                                            </v>
      </c>
      <c r="C14971" t="str">
        <f>T("USERA               ")</f>
        <v xml:space="preserve">USERA               </v>
      </c>
      <c r="D14971" t="str">
        <f>T("MOSCARDO            ")</f>
        <v xml:space="preserve">MOSCARDO            </v>
      </c>
      <c r="E14971" t="str">
        <f>T("AU ")</f>
        <v xml:space="preserve">AU </v>
      </c>
      <c r="F14971" t="str">
        <f>T("AUTOBUSES      ")</f>
        <v xml:space="preserve">AUTOBUSES      </v>
      </c>
      <c r="G14971" t="str">
        <f>T("De 21 a 50 PLAZAS                                 ")</f>
        <v xml:space="preserve">De 21 a 50 PLAZAS                                 </v>
      </c>
      <c r="H14971" t="str">
        <f>T("DIESEL                                            ")</f>
        <v xml:space="preserve">DIESEL                                            </v>
      </c>
      <c r="I14971">
        <v>2</v>
      </c>
    </row>
    <row r="14972" spans="1:9">
      <c r="A14972" t="str">
        <f>T("2018")</f>
        <v>2018</v>
      </c>
      <c r="B14972" t="str">
        <f>T("JURIDICO                                          ")</f>
        <v xml:space="preserve">JURIDICO                                          </v>
      </c>
      <c r="C14972" t="str">
        <f>T("USERA               ")</f>
        <v xml:space="preserve">USERA               </v>
      </c>
      <c r="D14972" t="str">
        <f>T("ORCASITAS           ")</f>
        <v xml:space="preserve">ORCASITAS           </v>
      </c>
      <c r="E14972" t="str">
        <f>T("AU ")</f>
        <v xml:space="preserve">AU </v>
      </c>
      <c r="F14972" t="str">
        <f>T("AUTOBUSES      ")</f>
        <v xml:space="preserve">AUTOBUSES      </v>
      </c>
      <c r="G14972" t="str">
        <f>T("De 21 a 50 PLAZAS                                 ")</f>
        <v xml:space="preserve">De 21 a 50 PLAZAS                                 </v>
      </c>
      <c r="H14972" t="str">
        <f>T("DIESEL                                            ")</f>
        <v xml:space="preserve">DIESEL                                            </v>
      </c>
      <c r="I14972">
        <v>4</v>
      </c>
    </row>
    <row r="14973" spans="1:9">
      <c r="A14973" t="str">
        <f>T("2018")</f>
        <v>2018</v>
      </c>
      <c r="B14973" t="str">
        <f>T("JURIDICO                                          ")</f>
        <v xml:space="preserve">JURIDICO                                          </v>
      </c>
      <c r="C14973" t="str">
        <f>T("USERA               ")</f>
        <v xml:space="preserve">USERA               </v>
      </c>
      <c r="D14973" t="str">
        <f>T("ORCASITAS           ")</f>
        <v xml:space="preserve">ORCASITAS           </v>
      </c>
      <c r="E14973" t="str">
        <f>T("AU ")</f>
        <v xml:space="preserve">AU </v>
      </c>
      <c r="F14973" t="str">
        <f>T("AUTOBUSES      ")</f>
        <v xml:space="preserve">AUTOBUSES      </v>
      </c>
      <c r="G14973" t="str">
        <f>T("De 51 PLAZAS en adelante                          ")</f>
        <v xml:space="preserve">De 51 PLAZAS en adelante                          </v>
      </c>
      <c r="H14973" t="str">
        <f>T("DIESEL                                            ")</f>
        <v xml:space="preserve">DIESEL                                            </v>
      </c>
      <c r="I14973">
        <v>5</v>
      </c>
    </row>
    <row r="14974" spans="1:9">
      <c r="A14974" t="str">
        <f>T("2018")</f>
        <v>2018</v>
      </c>
      <c r="B14974" t="str">
        <f>T("JURIDICO                                          ")</f>
        <v xml:space="preserve">JURIDICO                                          </v>
      </c>
      <c r="C14974" t="str">
        <f>T("USERA               ")</f>
        <v xml:space="preserve">USERA               </v>
      </c>
      <c r="D14974" t="str">
        <f>T("SAN FERMIN          ")</f>
        <v xml:space="preserve">SAN FERMIN          </v>
      </c>
      <c r="E14974" t="str">
        <f>T("AU ")</f>
        <v xml:space="preserve">AU </v>
      </c>
      <c r="F14974" t="str">
        <f>T("AUTOBUSES      ")</f>
        <v xml:space="preserve">AUTOBUSES      </v>
      </c>
      <c r="G14974" t="str">
        <f>T("De menos de 21 PLAZAS                             ")</f>
        <v xml:space="preserve">De menos de 21 PLAZAS                             </v>
      </c>
      <c r="H14974" t="str">
        <f>T("DIESEL                                            ")</f>
        <v xml:space="preserve">DIESEL                                            </v>
      </c>
      <c r="I14974">
        <v>3</v>
      </c>
    </row>
    <row r="14975" spans="1:9">
      <c r="A14975" t="str">
        <f>T("2018")</f>
        <v>2018</v>
      </c>
      <c r="B14975" t="str">
        <f>T("JURIDICO                                          ")</f>
        <v xml:space="preserve">JURIDICO                                          </v>
      </c>
      <c r="C14975" t="str">
        <f>T("USERA               ")</f>
        <v xml:space="preserve">USERA               </v>
      </c>
      <c r="D14975" t="str">
        <f>T("SAN FERMIN          ")</f>
        <v xml:space="preserve">SAN FERMIN          </v>
      </c>
      <c r="E14975" t="str">
        <f>T("AU ")</f>
        <v xml:space="preserve">AU </v>
      </c>
      <c r="F14975" t="str">
        <f>T("AUTOBUSES      ")</f>
        <v xml:space="preserve">AUTOBUSES      </v>
      </c>
      <c r="G14975" t="str">
        <f>T("De 21 a 50 PLAZAS                                 ")</f>
        <v xml:space="preserve">De 21 a 50 PLAZAS                                 </v>
      </c>
      <c r="H14975" t="str">
        <f>T("DIESEL                                            ")</f>
        <v xml:space="preserve">DIESEL                                            </v>
      </c>
      <c r="I14975">
        <v>7</v>
      </c>
    </row>
    <row r="14976" spans="1:9">
      <c r="A14976" t="str">
        <f>T("2018")</f>
        <v>2018</v>
      </c>
      <c r="B14976" t="str">
        <f>T("JURIDICO                                          ")</f>
        <v xml:space="preserve">JURIDICO                                          </v>
      </c>
      <c r="C14976" t="str">
        <f>T("USERA               ")</f>
        <v xml:space="preserve">USERA               </v>
      </c>
      <c r="D14976" t="str">
        <f>T("SAN FERMIN          ")</f>
        <v xml:space="preserve">SAN FERMIN          </v>
      </c>
      <c r="E14976" t="str">
        <f>T("AU ")</f>
        <v xml:space="preserve">AU </v>
      </c>
      <c r="F14976" t="str">
        <f>T("AUTOBUSES      ")</f>
        <v xml:space="preserve">AUTOBUSES      </v>
      </c>
      <c r="G14976" t="str">
        <f>T("De 51 PLAZAS en adelante                          ")</f>
        <v xml:space="preserve">De 51 PLAZAS en adelante                          </v>
      </c>
      <c r="H14976" t="str">
        <f>T("DIESEL                                            ")</f>
        <v xml:space="preserve">DIESEL                                            </v>
      </c>
      <c r="I14976">
        <v>1</v>
      </c>
    </row>
    <row r="14977" spans="1:9">
      <c r="A14977" t="str">
        <f>T("2018")</f>
        <v>2018</v>
      </c>
      <c r="B14977" t="str">
        <f>T("JURIDICO                                          ")</f>
        <v xml:space="preserve">JURIDICO                                          </v>
      </c>
      <c r="C14977" t="str">
        <f>T("USERA               ")</f>
        <v xml:space="preserve">USERA               </v>
      </c>
      <c r="D14977" t="str">
        <f>T("ALMENDRALES         ")</f>
        <v xml:space="preserve">ALMENDRALES         </v>
      </c>
      <c r="E14977" t="str">
        <f>T("AU ")</f>
        <v xml:space="preserve">AU </v>
      </c>
      <c r="F14977" t="str">
        <f>T("AUTOBUSES      ")</f>
        <v xml:space="preserve">AUTOBUSES      </v>
      </c>
      <c r="G14977" t="str">
        <f>T("De menos de 21 PLAZAS                             ")</f>
        <v xml:space="preserve">De menos de 21 PLAZAS                             </v>
      </c>
      <c r="H14977" t="str">
        <f>T("DIESEL                                            ")</f>
        <v xml:space="preserve">DIESEL                                            </v>
      </c>
      <c r="I14977">
        <v>2</v>
      </c>
    </row>
    <row r="14978" spans="1:9">
      <c r="A14978" t="str">
        <f>T("2018")</f>
        <v>2018</v>
      </c>
      <c r="B14978" t="str">
        <f>T("JURIDICO                                          ")</f>
        <v xml:space="preserve">JURIDICO                                          </v>
      </c>
      <c r="C14978" t="str">
        <f>T("USERA               ")</f>
        <v xml:space="preserve">USERA               </v>
      </c>
      <c r="D14978" t="str">
        <f>T("MOSCARDO            ")</f>
        <v xml:space="preserve">MOSCARDO            </v>
      </c>
      <c r="E14978" t="str">
        <f>T("AU ")</f>
        <v xml:space="preserve">AU </v>
      </c>
      <c r="F14978" t="str">
        <f>T("AUTOBUSES      ")</f>
        <v xml:space="preserve">AUTOBUSES      </v>
      </c>
      <c r="G14978" t="str">
        <f>T("De 21 a 50 PLAZAS                                 ")</f>
        <v xml:space="preserve">De 21 a 50 PLAZAS                                 </v>
      </c>
      <c r="H14978" t="str">
        <f>T("DIESEL                                            ")</f>
        <v xml:space="preserve">DIESEL                                            </v>
      </c>
      <c r="I14978">
        <v>1</v>
      </c>
    </row>
    <row r="14979" spans="1:9">
      <c r="A14979" t="str">
        <f>T("2018")</f>
        <v>2018</v>
      </c>
      <c r="B14979" t="str">
        <f>T("JURIDICO                                          ")</f>
        <v xml:space="preserve">JURIDICO                                          </v>
      </c>
      <c r="C14979" t="str">
        <f>T("USERA               ")</f>
        <v xml:space="preserve">USERA               </v>
      </c>
      <c r="D14979" t="str">
        <f>T("PRADOLONGO          ")</f>
        <v xml:space="preserve">PRADOLONGO          </v>
      </c>
      <c r="E14979" t="str">
        <f>T("AU ")</f>
        <v xml:space="preserve">AU </v>
      </c>
      <c r="F14979" t="str">
        <f>T("AUTOBUSES      ")</f>
        <v xml:space="preserve">AUTOBUSES      </v>
      </c>
      <c r="G14979" t="str">
        <f>T("De 51 PLAZAS en adelante                          ")</f>
        <v xml:space="preserve">De 51 PLAZAS en adelante                          </v>
      </c>
      <c r="H14979" t="str">
        <f>T("DIESEL                                            ")</f>
        <v xml:space="preserve">DIESEL                                            </v>
      </c>
      <c r="I14979">
        <v>3</v>
      </c>
    </row>
    <row r="14980" spans="1:9">
      <c r="A14980" t="str">
        <f>T("2018")</f>
        <v>2018</v>
      </c>
      <c r="B14980" t="str">
        <f>T("FISICO                                            ")</f>
        <v xml:space="preserve">FISICO                                            </v>
      </c>
      <c r="C14980" t="str">
        <f>T("USERA               ")</f>
        <v xml:space="preserve">USERA               </v>
      </c>
      <c r="D14980" t="str">
        <f>T("ORCASITAS           ")</f>
        <v xml:space="preserve">ORCASITAS           </v>
      </c>
      <c r="E14980" t="str">
        <f>T("AU ")</f>
        <v xml:space="preserve">AU </v>
      </c>
      <c r="F14980" t="str">
        <f>T("AUTOBUSES      ")</f>
        <v xml:space="preserve">AUTOBUSES      </v>
      </c>
      <c r="G14980" t="str">
        <f>T("De 51 PLAZAS en adelante                          ")</f>
        <v xml:space="preserve">De 51 PLAZAS en adelante                          </v>
      </c>
      <c r="I14980">
        <v>1</v>
      </c>
    </row>
    <row r="14981" spans="1:9">
      <c r="A14981" t="str">
        <f>T("2018")</f>
        <v>2018</v>
      </c>
      <c r="B14981" t="str">
        <f>T("Entidad sin personalidad jurídica (art. 35.4 LGT) ")</f>
        <v xml:space="preserve">Entidad sin personalidad jurídica (art. 35.4 LGT) </v>
      </c>
      <c r="C14981" t="str">
        <f>T("USERA               ")</f>
        <v xml:space="preserve">USERA               </v>
      </c>
      <c r="D14981" t="str">
        <f>T("ORCASITAS           ")</f>
        <v xml:space="preserve">ORCASITAS           </v>
      </c>
      <c r="E14981" t="str">
        <f>T("CA ")</f>
        <v xml:space="preserve">CA </v>
      </c>
      <c r="F14981" t="str">
        <f>T("CAMIONES       ")</f>
        <v xml:space="preserve">CAMIONES       </v>
      </c>
      <c r="G14981" t="str">
        <f>T("De menos de 1.000 KG DE CARGA ÚTIL                ")</f>
        <v xml:space="preserve">De menos de 1.000 KG DE CARGA ÚTIL                </v>
      </c>
      <c r="H14981" t="str">
        <f>T("DIESEL                                            ")</f>
        <v xml:space="preserve">DIESEL                                            </v>
      </c>
      <c r="I14981">
        <v>5</v>
      </c>
    </row>
    <row r="14982" spans="1:9">
      <c r="A14982" t="str">
        <f>T("2018")</f>
        <v>2018</v>
      </c>
      <c r="B14982" t="str">
        <f>T("Entidad sin personalidad jurídica (art. 35.4 LGT) ")</f>
        <v xml:space="preserve">Entidad sin personalidad jurídica (art. 35.4 LGT) </v>
      </c>
      <c r="C14982" t="str">
        <f>T("USERA               ")</f>
        <v xml:space="preserve">USERA               </v>
      </c>
      <c r="D14982" t="str">
        <f>T("ORCASITAS           ")</f>
        <v xml:space="preserve">ORCASITAS           </v>
      </c>
      <c r="E14982" t="str">
        <f>T("CA ")</f>
        <v xml:space="preserve">CA </v>
      </c>
      <c r="F14982" t="str">
        <f>T("CAMIONES       ")</f>
        <v xml:space="preserve">CAMIONES       </v>
      </c>
      <c r="G14982" t="str">
        <f>T("De 1.000 a 2.999 KG DE CARGA ÚTIL                 ")</f>
        <v xml:space="preserve">De 1.000 a 2.999 KG DE CARGA ÚTIL                 </v>
      </c>
      <c r="H14982" t="str">
        <f>T("DIESEL                                            ")</f>
        <v xml:space="preserve">DIESEL                                            </v>
      </c>
      <c r="I14982">
        <v>3</v>
      </c>
    </row>
    <row r="14983" spans="1:9">
      <c r="A14983" t="str">
        <f>T("2018")</f>
        <v>2018</v>
      </c>
      <c r="B14983" t="str">
        <f>T("Entidad sin personalidad jurídica (art. 35.4 LGT) ")</f>
        <v xml:space="preserve">Entidad sin personalidad jurídica (art. 35.4 LGT) </v>
      </c>
      <c r="C14983" t="str">
        <f>T("USERA               ")</f>
        <v xml:space="preserve">USERA               </v>
      </c>
      <c r="D14983" t="str">
        <f>T("ORCASUR             ")</f>
        <v xml:space="preserve">ORCASUR             </v>
      </c>
      <c r="E14983" t="str">
        <f>T("CA ")</f>
        <v xml:space="preserve">CA </v>
      </c>
      <c r="F14983" t="str">
        <f>T("CAMIONES       ")</f>
        <v xml:space="preserve">CAMIONES       </v>
      </c>
      <c r="G14983" t="str">
        <f>T("De menos de 1.000 KG DE CARGA ÚTIL                ")</f>
        <v xml:space="preserve">De menos de 1.000 KG DE CARGA ÚTIL                </v>
      </c>
      <c r="H14983" t="str">
        <f>T("DIESEL                                            ")</f>
        <v xml:space="preserve">DIESEL                                            </v>
      </c>
      <c r="I14983">
        <v>7</v>
      </c>
    </row>
    <row r="14984" spans="1:9">
      <c r="A14984" t="str">
        <f>T("2018")</f>
        <v>2018</v>
      </c>
      <c r="B14984" t="str">
        <f>T("Entidad sin personalidad jurídica (art. 35.4 LGT) ")</f>
        <v xml:space="preserve">Entidad sin personalidad jurídica (art. 35.4 LGT) </v>
      </c>
      <c r="C14984" t="str">
        <f>T("USERA               ")</f>
        <v xml:space="preserve">USERA               </v>
      </c>
      <c r="D14984" t="str">
        <f>T("ORCASUR             ")</f>
        <v xml:space="preserve">ORCASUR             </v>
      </c>
      <c r="E14984" t="str">
        <f>T("CA ")</f>
        <v xml:space="preserve">CA </v>
      </c>
      <c r="F14984" t="str">
        <f>T("CAMIONES       ")</f>
        <v xml:space="preserve">CAMIONES       </v>
      </c>
      <c r="G14984" t="str">
        <f>T("De 1.000 a 2.999 KG DE CARGA ÚTIL                 ")</f>
        <v xml:space="preserve">De 1.000 a 2.999 KG DE CARGA ÚTIL                 </v>
      </c>
      <c r="H14984" t="str">
        <f>T("DIESEL                                            ")</f>
        <v xml:space="preserve">DIESEL                                            </v>
      </c>
      <c r="I14984">
        <v>5</v>
      </c>
    </row>
    <row r="14985" spans="1:9">
      <c r="A14985" t="str">
        <f>T("2018")</f>
        <v>2018</v>
      </c>
      <c r="B14985" t="str">
        <f>T("Entidad sin personalidad jurídica (art. 35.4 LGT) ")</f>
        <v xml:space="preserve">Entidad sin personalidad jurídica (art. 35.4 LGT) </v>
      </c>
      <c r="C14985" t="str">
        <f>T("USERA               ")</f>
        <v xml:space="preserve">USERA               </v>
      </c>
      <c r="D14985" t="str">
        <f>T("SAN FERMIN          ")</f>
        <v xml:space="preserve">SAN FERMIN          </v>
      </c>
      <c r="E14985" t="str">
        <f>T("CA ")</f>
        <v xml:space="preserve">CA </v>
      </c>
      <c r="F14985" t="str">
        <f>T("CAMIONES       ")</f>
        <v xml:space="preserve">CAMIONES       </v>
      </c>
      <c r="G14985" t="str">
        <f>T("De menos de 1.000 KG DE CARGA ÚTIL                ")</f>
        <v xml:space="preserve">De menos de 1.000 KG DE CARGA ÚTIL                </v>
      </c>
      <c r="H14985" t="str">
        <f>T("DIESEL                                            ")</f>
        <v xml:space="preserve">DIESEL                                            </v>
      </c>
      <c r="I14985">
        <v>4</v>
      </c>
    </row>
    <row r="14986" spans="1:9">
      <c r="A14986" t="str">
        <f>T("2018")</f>
        <v>2018</v>
      </c>
      <c r="B14986" t="str">
        <f>T("Entidad sin personalidad jurídica (art. 35.4 LGT) ")</f>
        <v xml:space="preserve">Entidad sin personalidad jurídica (art. 35.4 LGT) </v>
      </c>
      <c r="C14986" t="str">
        <f>T("USERA               ")</f>
        <v xml:space="preserve">USERA               </v>
      </c>
      <c r="D14986" t="str">
        <f>T("ALMENDRALES         ")</f>
        <v xml:space="preserve">ALMENDRALES         </v>
      </c>
      <c r="E14986" t="str">
        <f>T("CA ")</f>
        <v xml:space="preserve">CA </v>
      </c>
      <c r="F14986" t="str">
        <f>T("CAMIONES       ")</f>
        <v xml:space="preserve">CAMIONES       </v>
      </c>
      <c r="G14986" t="str">
        <f>T("De menos de 1.000 KG DE CARGA ÚTIL                ")</f>
        <v xml:space="preserve">De menos de 1.000 KG DE CARGA ÚTIL                </v>
      </c>
      <c r="H14986" t="str">
        <f>T("DIESEL                                            ")</f>
        <v xml:space="preserve">DIESEL                                            </v>
      </c>
      <c r="I14986">
        <v>3</v>
      </c>
    </row>
    <row r="14987" spans="1:9">
      <c r="A14987" t="str">
        <f>T("2018")</f>
        <v>2018</v>
      </c>
      <c r="B14987" t="str">
        <f>T("Entidad sin personalidad jurídica (art. 35.4 LGT) ")</f>
        <v xml:space="preserve">Entidad sin personalidad jurídica (art. 35.4 LGT) </v>
      </c>
      <c r="C14987" t="str">
        <f>T("USERA               ")</f>
        <v xml:space="preserve">USERA               </v>
      </c>
      <c r="D14987" t="str">
        <f>T("ALMENDRALES         ")</f>
        <v xml:space="preserve">ALMENDRALES         </v>
      </c>
      <c r="E14987" t="str">
        <f>T("CA ")</f>
        <v xml:space="preserve">CA </v>
      </c>
      <c r="F14987" t="str">
        <f>T("CAMIONES       ")</f>
        <v xml:space="preserve">CAMIONES       </v>
      </c>
      <c r="G14987" t="str">
        <f>T("De 1.000 a 2.999 KG DE CARGA ÚTIL                 ")</f>
        <v xml:space="preserve">De 1.000 a 2.999 KG DE CARGA ÚTIL                 </v>
      </c>
      <c r="H14987" t="str">
        <f>T("DIESEL                                            ")</f>
        <v xml:space="preserve">DIESEL                                            </v>
      </c>
      <c r="I14987">
        <v>5</v>
      </c>
    </row>
    <row r="14988" spans="1:9">
      <c r="A14988" t="str">
        <f>T("2018")</f>
        <v>2018</v>
      </c>
      <c r="B14988" t="str">
        <f>T("Entidad sin personalidad jurídica (art. 35.4 LGT) ")</f>
        <v xml:space="preserve">Entidad sin personalidad jurídica (art. 35.4 LGT) </v>
      </c>
      <c r="C14988" t="str">
        <f>T("USERA               ")</f>
        <v xml:space="preserve">USERA               </v>
      </c>
      <c r="D14988" t="str">
        <f>T("MOSCARDO            ")</f>
        <v xml:space="preserve">MOSCARDO            </v>
      </c>
      <c r="E14988" t="str">
        <f>T("CA ")</f>
        <v xml:space="preserve">CA </v>
      </c>
      <c r="F14988" t="str">
        <f>T("CAMIONES       ")</f>
        <v xml:space="preserve">CAMIONES       </v>
      </c>
      <c r="G14988" t="str">
        <f>T("De menos de 1.000 KG DE CARGA ÚTIL                ")</f>
        <v xml:space="preserve">De menos de 1.000 KG DE CARGA ÚTIL                </v>
      </c>
      <c r="H14988" t="str">
        <f>T("DIESEL                                            ")</f>
        <v xml:space="preserve">DIESEL                                            </v>
      </c>
      <c r="I14988">
        <v>4</v>
      </c>
    </row>
    <row r="14989" spans="1:9">
      <c r="A14989" t="str">
        <f>T("2018")</f>
        <v>2018</v>
      </c>
      <c r="B14989" t="str">
        <f>T("Entidad sin personalidad jurídica (art. 35.4 LGT) ")</f>
        <v xml:space="preserve">Entidad sin personalidad jurídica (art. 35.4 LGT) </v>
      </c>
      <c r="C14989" t="str">
        <f>T("USERA               ")</f>
        <v xml:space="preserve">USERA               </v>
      </c>
      <c r="D14989" t="str">
        <f>T("MOSCARDO            ")</f>
        <v xml:space="preserve">MOSCARDO            </v>
      </c>
      <c r="E14989" t="str">
        <f>T("CA ")</f>
        <v xml:space="preserve">CA </v>
      </c>
      <c r="F14989" t="str">
        <f>T("CAMIONES       ")</f>
        <v xml:space="preserve">CAMIONES       </v>
      </c>
      <c r="G14989" t="str">
        <f>T("De 1.000 a 2.999 KG DE CARGA ÚTIL                 ")</f>
        <v xml:space="preserve">De 1.000 a 2.999 KG DE CARGA ÚTIL                 </v>
      </c>
      <c r="H14989" t="str">
        <f>T("DIESEL                                            ")</f>
        <v xml:space="preserve">DIESEL                                            </v>
      </c>
      <c r="I14989">
        <v>3</v>
      </c>
    </row>
    <row r="14990" spans="1:9">
      <c r="A14990" t="str">
        <f>T("2018")</f>
        <v>2018</v>
      </c>
      <c r="B14990" t="str">
        <f>T("Entidad sin personalidad jurídica (art. 35.4 LGT) ")</f>
        <v xml:space="preserve">Entidad sin personalidad jurídica (art. 35.4 LGT) </v>
      </c>
      <c r="C14990" t="str">
        <f>T("USERA               ")</f>
        <v xml:space="preserve">USERA               </v>
      </c>
      <c r="D14990" t="str">
        <f>T("ZOFIO               ")</f>
        <v xml:space="preserve">ZOFIO               </v>
      </c>
      <c r="E14990" t="str">
        <f>T("CA ")</f>
        <v xml:space="preserve">CA </v>
      </c>
      <c r="F14990" t="str">
        <f>T("CAMIONES       ")</f>
        <v xml:space="preserve">CAMIONES       </v>
      </c>
      <c r="G14990" t="str">
        <f>T("De menos de 1.000 KG DE CARGA ÚTIL                ")</f>
        <v xml:space="preserve">De menos de 1.000 KG DE CARGA ÚTIL                </v>
      </c>
      <c r="H14990" t="str">
        <f>T("DIESEL                                            ")</f>
        <v xml:space="preserve">DIESEL                                            </v>
      </c>
      <c r="I14990">
        <v>3</v>
      </c>
    </row>
    <row r="14991" spans="1:9">
      <c r="A14991" t="str">
        <f>T("2018")</f>
        <v>2018</v>
      </c>
      <c r="B14991" t="str">
        <f>T("Entidad sin personalidad jurídica (art. 35.4 LGT) ")</f>
        <v xml:space="preserve">Entidad sin personalidad jurídica (art. 35.4 LGT) </v>
      </c>
      <c r="C14991" t="str">
        <f>T("USERA               ")</f>
        <v xml:space="preserve">USERA               </v>
      </c>
      <c r="D14991" t="str">
        <f>T("ZOFIO               ")</f>
        <v xml:space="preserve">ZOFIO               </v>
      </c>
      <c r="E14991" t="str">
        <f>T("CA ")</f>
        <v xml:space="preserve">CA </v>
      </c>
      <c r="F14991" t="str">
        <f>T("CAMIONES       ")</f>
        <v xml:space="preserve">CAMIONES       </v>
      </c>
      <c r="G14991" t="str">
        <f>T("De 1.000 a 2.999 KG DE CARGA ÚTIL                 ")</f>
        <v xml:space="preserve">De 1.000 a 2.999 KG DE CARGA ÚTIL                 </v>
      </c>
      <c r="H14991" t="str">
        <f>T("DIESEL                                            ")</f>
        <v xml:space="preserve">DIESEL                                            </v>
      </c>
      <c r="I14991">
        <v>3</v>
      </c>
    </row>
    <row r="14992" spans="1:9">
      <c r="A14992" t="str">
        <f>T("2018")</f>
        <v>2018</v>
      </c>
      <c r="B14992" t="str">
        <f>T("Entidad sin personalidad jurídica (art. 35.4 LGT) ")</f>
        <v xml:space="preserve">Entidad sin personalidad jurídica (art. 35.4 LGT) </v>
      </c>
      <c r="C14992" t="str">
        <f>T("USERA               ")</f>
        <v xml:space="preserve">USERA               </v>
      </c>
      <c r="D14992" t="str">
        <f>T("PRADOLONGO          ")</f>
        <v xml:space="preserve">PRADOLONGO          </v>
      </c>
      <c r="E14992" t="str">
        <f>T("CA ")</f>
        <v xml:space="preserve">CA </v>
      </c>
      <c r="F14992" t="str">
        <f>T("CAMIONES       ")</f>
        <v xml:space="preserve">CAMIONES       </v>
      </c>
      <c r="G14992" t="str">
        <f>T("De menos de 1.000 KG DE CARGA ÚTIL                ")</f>
        <v xml:space="preserve">De menos de 1.000 KG DE CARGA ÚTIL                </v>
      </c>
      <c r="H14992" t="str">
        <f>T("DIESEL                                            ")</f>
        <v xml:space="preserve">DIESEL                                            </v>
      </c>
      <c r="I14992">
        <v>6</v>
      </c>
    </row>
    <row r="14993" spans="1:9">
      <c r="A14993" t="str">
        <f>T("2018")</f>
        <v>2018</v>
      </c>
      <c r="B14993" t="str">
        <f>T("FISICO                                            ")</f>
        <v xml:space="preserve">FISICO                                            </v>
      </c>
      <c r="C14993" t="str">
        <f>T("USERA               ")</f>
        <v xml:space="preserve">USERA               </v>
      </c>
      <c r="D14993" t="str">
        <f>T("SIN BARRIO          ")</f>
        <v xml:space="preserve">SIN BARRIO          </v>
      </c>
      <c r="E14993" t="str">
        <f>T("CA ")</f>
        <v xml:space="preserve">CA </v>
      </c>
      <c r="F14993" t="str">
        <f>T("CAMIONES       ")</f>
        <v xml:space="preserve">CAMIONES       </v>
      </c>
      <c r="G14993" t="str">
        <f>T("De menos de 1.000 KG DE CARGA ÚTIL                ")</f>
        <v xml:space="preserve">De menos de 1.000 KG DE CARGA ÚTIL                </v>
      </c>
      <c r="H14993" t="str">
        <f>T("DIESEL                                            ")</f>
        <v xml:space="preserve">DIESEL                                            </v>
      </c>
      <c r="I14993">
        <v>1</v>
      </c>
    </row>
    <row r="14994" spans="1:9">
      <c r="A14994" t="str">
        <f>T("2018")</f>
        <v>2018</v>
      </c>
      <c r="B14994" t="str">
        <f>T("FISICO                                            ")</f>
        <v xml:space="preserve">FISICO                                            </v>
      </c>
      <c r="C14994" t="str">
        <f>T("USERA               ")</f>
        <v xml:space="preserve">USERA               </v>
      </c>
      <c r="D14994" t="str">
        <f>T("SIN BARRIO          ")</f>
        <v xml:space="preserve">SIN BARRIO          </v>
      </c>
      <c r="E14994" t="str">
        <f>T("CA ")</f>
        <v xml:space="preserve">CA </v>
      </c>
      <c r="F14994" t="str">
        <f>T("CAMIONES       ")</f>
        <v xml:space="preserve">CAMIONES       </v>
      </c>
      <c r="G14994" t="str">
        <f>T("De 1.000 a 2.999 KG DE CARGA ÚTIL                 ")</f>
        <v xml:space="preserve">De 1.000 a 2.999 KG DE CARGA ÚTIL                 </v>
      </c>
      <c r="H14994" t="str">
        <f>T("DIESEL                                            ")</f>
        <v xml:space="preserve">DIESEL                                            </v>
      </c>
      <c r="I14994">
        <v>1</v>
      </c>
    </row>
    <row r="14995" spans="1:9">
      <c r="A14995" t="str">
        <f>T("2018")</f>
        <v>2018</v>
      </c>
      <c r="B14995" t="str">
        <f>T("FISICO                                            ")</f>
        <v xml:space="preserve">FISICO                                            </v>
      </c>
      <c r="C14995" t="str">
        <f>T("USERA               ")</f>
        <v xml:space="preserve">USERA               </v>
      </c>
      <c r="D14995" t="str">
        <f>T("ORCASITAS           ")</f>
        <v xml:space="preserve">ORCASITAS           </v>
      </c>
      <c r="E14995" t="str">
        <f>T("CA ")</f>
        <v xml:space="preserve">CA </v>
      </c>
      <c r="F14995" t="str">
        <f>T("CAMIONES       ")</f>
        <v xml:space="preserve">CAMIONES       </v>
      </c>
      <c r="G14995" t="str">
        <f>T("De menos de 1.000 KG DE CARGA ÚTIL                ")</f>
        <v xml:space="preserve">De menos de 1.000 KG DE CARGA ÚTIL                </v>
      </c>
      <c r="H14995" t="str">
        <f>T("DIESEL                                            ")</f>
        <v xml:space="preserve">DIESEL                                            </v>
      </c>
      <c r="I14995">
        <v>503</v>
      </c>
    </row>
    <row r="14996" spans="1:9">
      <c r="A14996" t="str">
        <f>T("2018")</f>
        <v>2018</v>
      </c>
      <c r="B14996" t="str">
        <f>T("FISICO                                            ")</f>
        <v xml:space="preserve">FISICO                                            </v>
      </c>
      <c r="C14996" t="str">
        <f>T("USERA               ")</f>
        <v xml:space="preserve">USERA               </v>
      </c>
      <c r="D14996" t="str">
        <f>T("ORCASITAS           ")</f>
        <v xml:space="preserve">ORCASITAS           </v>
      </c>
      <c r="E14996" t="str">
        <f>T("CA ")</f>
        <v xml:space="preserve">CA </v>
      </c>
      <c r="F14996" t="str">
        <f>T("CAMIONES       ")</f>
        <v xml:space="preserve">CAMIONES       </v>
      </c>
      <c r="G14996" t="str">
        <f>T("De 1.000 a 2.999 KG DE CARGA ÚTIL                 ")</f>
        <v xml:space="preserve">De 1.000 a 2.999 KG DE CARGA ÚTIL                 </v>
      </c>
      <c r="H14996" t="str">
        <f>T("DIESEL                                            ")</f>
        <v xml:space="preserve">DIESEL                                            </v>
      </c>
      <c r="I14996">
        <v>227</v>
      </c>
    </row>
    <row r="14997" spans="1:9">
      <c r="A14997" t="str">
        <f>T("2018")</f>
        <v>2018</v>
      </c>
      <c r="B14997" t="str">
        <f>T("FISICO                                            ")</f>
        <v xml:space="preserve">FISICO                                            </v>
      </c>
      <c r="C14997" t="str">
        <f>T("USERA               ")</f>
        <v xml:space="preserve">USERA               </v>
      </c>
      <c r="D14997" t="str">
        <f>T("ORCASITAS           ")</f>
        <v xml:space="preserve">ORCASITAS           </v>
      </c>
      <c r="E14997" t="str">
        <f>T("CA ")</f>
        <v xml:space="preserve">CA </v>
      </c>
      <c r="F14997" t="str">
        <f>T("CAMIONES       ")</f>
        <v xml:space="preserve">CAMIONES       </v>
      </c>
      <c r="G14997" t="str">
        <f>T("De 3.000 a 9.999 KG DE CARGA ÚTIL                 ")</f>
        <v xml:space="preserve">De 3.000 a 9.999 KG DE CARGA ÚTIL                 </v>
      </c>
      <c r="H14997" t="str">
        <f>T("DIESEL                                            ")</f>
        <v xml:space="preserve">DIESEL                                            </v>
      </c>
      <c r="I14997">
        <v>8</v>
      </c>
    </row>
    <row r="14998" spans="1:9">
      <c r="A14998" t="str">
        <f>T("2018")</f>
        <v>2018</v>
      </c>
      <c r="B14998" t="str">
        <f>T("FISICO                                            ")</f>
        <v xml:space="preserve">FISICO                                            </v>
      </c>
      <c r="C14998" t="str">
        <f>T("USERA               ")</f>
        <v xml:space="preserve">USERA               </v>
      </c>
      <c r="D14998" t="str">
        <f>T("ORCASITAS           ")</f>
        <v xml:space="preserve">ORCASITAS           </v>
      </c>
      <c r="E14998" t="str">
        <f>T("CA ")</f>
        <v xml:space="preserve">CA </v>
      </c>
      <c r="F14998" t="str">
        <f>T("CAMIONES       ")</f>
        <v xml:space="preserve">CAMIONES       </v>
      </c>
      <c r="G14998" t="str">
        <f>T("De 10.000 KG DE CARGA ÚTIL en adelante            ")</f>
        <v xml:space="preserve">De 10.000 KG DE CARGA ÚTIL en adelante            </v>
      </c>
      <c r="H14998" t="str">
        <f>T("DIESEL                                            ")</f>
        <v xml:space="preserve">DIESEL                                            </v>
      </c>
      <c r="I14998">
        <v>5</v>
      </c>
    </row>
    <row r="14999" spans="1:9">
      <c r="A14999" t="str">
        <f>T("2018")</f>
        <v>2018</v>
      </c>
      <c r="B14999" t="str">
        <f>T("FISICO                                            ")</f>
        <v xml:space="preserve">FISICO                                            </v>
      </c>
      <c r="C14999" t="str">
        <f>T("USERA               ")</f>
        <v xml:space="preserve">USERA               </v>
      </c>
      <c r="D14999" t="str">
        <f>T("ORCASUR             ")</f>
        <v xml:space="preserve">ORCASUR             </v>
      </c>
      <c r="E14999" t="str">
        <f>T("CA ")</f>
        <v xml:space="preserve">CA </v>
      </c>
      <c r="F14999" t="str">
        <f>T("CAMIONES       ")</f>
        <v xml:space="preserve">CAMIONES       </v>
      </c>
      <c r="G14999" t="str">
        <f>T("De menos de 1.000 KG DE CARGA ÚTIL                ")</f>
        <v xml:space="preserve">De menos de 1.000 KG DE CARGA ÚTIL                </v>
      </c>
      <c r="H14999" t="str">
        <f>T("DIESEL                                            ")</f>
        <v xml:space="preserve">DIESEL                                            </v>
      </c>
      <c r="I14999">
        <v>360</v>
      </c>
    </row>
    <row r="15000" spans="1:9">
      <c r="A15000" t="str">
        <f>T("2018")</f>
        <v>2018</v>
      </c>
      <c r="B15000" t="str">
        <f>T("FISICO                                            ")</f>
        <v xml:space="preserve">FISICO                                            </v>
      </c>
      <c r="C15000" t="str">
        <f>T("USERA               ")</f>
        <v xml:space="preserve">USERA               </v>
      </c>
      <c r="D15000" t="str">
        <f>T("ORCASUR             ")</f>
        <v xml:space="preserve">ORCASUR             </v>
      </c>
      <c r="E15000" t="str">
        <f>T("CA ")</f>
        <v xml:space="preserve">CA </v>
      </c>
      <c r="F15000" t="str">
        <f>T("CAMIONES       ")</f>
        <v xml:space="preserve">CAMIONES       </v>
      </c>
      <c r="G15000" t="str">
        <f>T("De 1.000 a 2.999 KG DE CARGA ÚTIL                 ")</f>
        <v xml:space="preserve">De 1.000 a 2.999 KG DE CARGA ÚTIL                 </v>
      </c>
      <c r="H15000" t="str">
        <f>T("DIESEL                                            ")</f>
        <v xml:space="preserve">DIESEL                                            </v>
      </c>
      <c r="I15000">
        <v>143</v>
      </c>
    </row>
    <row r="15001" spans="1:9">
      <c r="A15001" t="str">
        <f>T("2018")</f>
        <v>2018</v>
      </c>
      <c r="B15001" t="str">
        <f>T("FISICO                                            ")</f>
        <v xml:space="preserve">FISICO                                            </v>
      </c>
      <c r="C15001" t="str">
        <f>T("USERA               ")</f>
        <v xml:space="preserve">USERA               </v>
      </c>
      <c r="D15001" t="str">
        <f>T("ORCASUR             ")</f>
        <v xml:space="preserve">ORCASUR             </v>
      </c>
      <c r="E15001" t="str">
        <f>T("CA ")</f>
        <v xml:space="preserve">CA </v>
      </c>
      <c r="F15001" t="str">
        <f>T("CAMIONES       ")</f>
        <v xml:space="preserve">CAMIONES       </v>
      </c>
      <c r="G15001" t="str">
        <f>T("De 3.000 a 9.999 KG DE CARGA ÚTIL                 ")</f>
        <v xml:space="preserve">De 3.000 a 9.999 KG DE CARGA ÚTIL                 </v>
      </c>
      <c r="H15001" t="str">
        <f>T("DIESEL                                            ")</f>
        <v xml:space="preserve">DIESEL                                            </v>
      </c>
      <c r="I15001">
        <v>2</v>
      </c>
    </row>
    <row r="15002" spans="1:9">
      <c r="A15002" t="str">
        <f>T("2018")</f>
        <v>2018</v>
      </c>
      <c r="B15002" t="str">
        <f>T("FISICO                                            ")</f>
        <v xml:space="preserve">FISICO                                            </v>
      </c>
      <c r="C15002" t="str">
        <f>T("USERA               ")</f>
        <v xml:space="preserve">USERA               </v>
      </c>
      <c r="D15002" t="str">
        <f>T("ORCASUR             ")</f>
        <v xml:space="preserve">ORCASUR             </v>
      </c>
      <c r="E15002" t="str">
        <f>T("CA ")</f>
        <v xml:space="preserve">CA </v>
      </c>
      <c r="F15002" t="str">
        <f>T("CAMIONES       ")</f>
        <v xml:space="preserve">CAMIONES       </v>
      </c>
      <c r="G15002" t="str">
        <f>T("De 10.000 KG DE CARGA ÚTIL en adelante            ")</f>
        <v xml:space="preserve">De 10.000 KG DE CARGA ÚTIL en adelante            </v>
      </c>
      <c r="H15002" t="str">
        <f>T("DIESEL                                            ")</f>
        <v xml:space="preserve">DIESEL                                            </v>
      </c>
      <c r="I15002">
        <v>1</v>
      </c>
    </row>
    <row r="15003" spans="1:9">
      <c r="A15003" t="str">
        <f>T("2018")</f>
        <v>2018</v>
      </c>
      <c r="B15003" t="str">
        <f>T("FISICO                                            ")</f>
        <v xml:space="preserve">FISICO                                            </v>
      </c>
      <c r="C15003" t="str">
        <f>T("USERA               ")</f>
        <v xml:space="preserve">USERA               </v>
      </c>
      <c r="D15003" t="str">
        <f>T("SAN FERMIN          ")</f>
        <v xml:space="preserve">SAN FERMIN          </v>
      </c>
      <c r="E15003" t="str">
        <f>T("CA ")</f>
        <v xml:space="preserve">CA </v>
      </c>
      <c r="F15003" t="str">
        <f>T("CAMIONES       ")</f>
        <v xml:space="preserve">CAMIONES       </v>
      </c>
      <c r="G15003" t="str">
        <f>T("De menos de 1.000 KG DE CARGA ÚTIL                ")</f>
        <v xml:space="preserve">De menos de 1.000 KG DE CARGA ÚTIL                </v>
      </c>
      <c r="H15003" t="str">
        <f>T("DIESEL                                            ")</f>
        <v xml:space="preserve">DIESEL                                            </v>
      </c>
      <c r="I15003">
        <v>466</v>
      </c>
    </row>
    <row r="15004" spans="1:9">
      <c r="A15004" t="str">
        <f>T("2018")</f>
        <v>2018</v>
      </c>
      <c r="B15004" t="str">
        <f>T("FISICO                                            ")</f>
        <v xml:space="preserve">FISICO                                            </v>
      </c>
      <c r="C15004" t="str">
        <f>T("USERA               ")</f>
        <v xml:space="preserve">USERA               </v>
      </c>
      <c r="D15004" t="str">
        <f>T("SAN FERMIN          ")</f>
        <v xml:space="preserve">SAN FERMIN          </v>
      </c>
      <c r="E15004" t="str">
        <f>T("CA ")</f>
        <v xml:space="preserve">CA </v>
      </c>
      <c r="F15004" t="str">
        <f>T("CAMIONES       ")</f>
        <v xml:space="preserve">CAMIONES       </v>
      </c>
      <c r="G15004" t="str">
        <f>T("De 1.000 a 2.999 KG DE CARGA ÚTIL                 ")</f>
        <v xml:space="preserve">De 1.000 a 2.999 KG DE CARGA ÚTIL                 </v>
      </c>
      <c r="H15004" t="str">
        <f>T("DIESEL                                            ")</f>
        <v xml:space="preserve">DIESEL                                            </v>
      </c>
      <c r="I15004">
        <v>256</v>
      </c>
    </row>
    <row r="15005" spans="1:9">
      <c r="A15005" t="str">
        <f>T("2018")</f>
        <v>2018</v>
      </c>
      <c r="B15005" t="str">
        <f>T("FISICO                                            ")</f>
        <v xml:space="preserve">FISICO                                            </v>
      </c>
      <c r="C15005" t="str">
        <f>T("USERA               ")</f>
        <v xml:space="preserve">USERA               </v>
      </c>
      <c r="D15005" t="str">
        <f>T("SAN FERMIN          ")</f>
        <v xml:space="preserve">SAN FERMIN          </v>
      </c>
      <c r="E15005" t="str">
        <f>T("CA ")</f>
        <v xml:space="preserve">CA </v>
      </c>
      <c r="F15005" t="str">
        <f>T("CAMIONES       ")</f>
        <v xml:space="preserve">CAMIONES       </v>
      </c>
      <c r="G15005" t="str">
        <f>T("De 3.000 a 9.999 KG DE CARGA ÚTIL                 ")</f>
        <v xml:space="preserve">De 3.000 a 9.999 KG DE CARGA ÚTIL                 </v>
      </c>
      <c r="H15005" t="str">
        <f>T("DIESEL                                            ")</f>
        <v xml:space="preserve">DIESEL                                            </v>
      </c>
      <c r="I15005">
        <v>29</v>
      </c>
    </row>
    <row r="15006" spans="1:9">
      <c r="A15006" t="str">
        <f>T("2018")</f>
        <v>2018</v>
      </c>
      <c r="B15006" t="str">
        <f>T("FISICO                                            ")</f>
        <v xml:space="preserve">FISICO                                            </v>
      </c>
      <c r="C15006" t="str">
        <f>T("USERA               ")</f>
        <v xml:space="preserve">USERA               </v>
      </c>
      <c r="D15006" t="str">
        <f>T("SAN FERMIN          ")</f>
        <v xml:space="preserve">SAN FERMIN          </v>
      </c>
      <c r="E15006" t="str">
        <f>T("CA ")</f>
        <v xml:space="preserve">CA </v>
      </c>
      <c r="F15006" t="str">
        <f>T("CAMIONES       ")</f>
        <v xml:space="preserve">CAMIONES       </v>
      </c>
      <c r="G15006" t="str">
        <f>T("De 10.000 KG DE CARGA ÚTIL en adelante            ")</f>
        <v xml:space="preserve">De 10.000 KG DE CARGA ÚTIL en adelante            </v>
      </c>
      <c r="H15006" t="str">
        <f>T("DIESEL                                            ")</f>
        <v xml:space="preserve">DIESEL                                            </v>
      </c>
      <c r="I15006">
        <v>9</v>
      </c>
    </row>
    <row r="15007" spans="1:9">
      <c r="A15007" t="str">
        <f>T("2018")</f>
        <v>2018</v>
      </c>
      <c r="B15007" t="str">
        <f>T("FISICO                                            ")</f>
        <v xml:space="preserve">FISICO                                            </v>
      </c>
      <c r="C15007" t="str">
        <f>T("USERA               ")</f>
        <v xml:space="preserve">USERA               </v>
      </c>
      <c r="D15007" t="str">
        <f>T("ALMENDRALES         ")</f>
        <v xml:space="preserve">ALMENDRALES         </v>
      </c>
      <c r="E15007" t="str">
        <f>T("CA ")</f>
        <v xml:space="preserve">CA </v>
      </c>
      <c r="F15007" t="str">
        <f>T("CAMIONES       ")</f>
        <v xml:space="preserve">CAMIONES       </v>
      </c>
      <c r="G15007" t="str">
        <f>T("De menos de 1.000 KG DE CARGA ÚTIL                ")</f>
        <v xml:space="preserve">De menos de 1.000 KG DE CARGA ÚTIL                </v>
      </c>
      <c r="H15007" t="str">
        <f>T("DIESEL                                            ")</f>
        <v xml:space="preserve">DIESEL                                            </v>
      </c>
      <c r="I15007">
        <v>344</v>
      </c>
    </row>
    <row r="15008" spans="1:9">
      <c r="A15008" t="str">
        <f>T("2018")</f>
        <v>2018</v>
      </c>
      <c r="B15008" t="str">
        <f>T("FISICO                                            ")</f>
        <v xml:space="preserve">FISICO                                            </v>
      </c>
      <c r="C15008" t="str">
        <f>T("USERA               ")</f>
        <v xml:space="preserve">USERA               </v>
      </c>
      <c r="D15008" t="str">
        <f>T("ALMENDRALES         ")</f>
        <v xml:space="preserve">ALMENDRALES         </v>
      </c>
      <c r="E15008" t="str">
        <f>T("CA ")</f>
        <v xml:space="preserve">CA </v>
      </c>
      <c r="F15008" t="str">
        <f>T("CAMIONES       ")</f>
        <v xml:space="preserve">CAMIONES       </v>
      </c>
      <c r="G15008" t="str">
        <f>T("De 1.000 a 2.999 KG DE CARGA ÚTIL                 ")</f>
        <v xml:space="preserve">De 1.000 a 2.999 KG DE CARGA ÚTIL                 </v>
      </c>
      <c r="H15008" t="str">
        <f>T("DIESEL                                            ")</f>
        <v xml:space="preserve">DIESEL                                            </v>
      </c>
      <c r="I15008">
        <v>143</v>
      </c>
    </row>
    <row r="15009" spans="1:9">
      <c r="A15009" t="str">
        <f>T("2018")</f>
        <v>2018</v>
      </c>
      <c r="B15009" t="str">
        <f>T("FISICO                                            ")</f>
        <v xml:space="preserve">FISICO                                            </v>
      </c>
      <c r="C15009" t="str">
        <f>T("USERA               ")</f>
        <v xml:space="preserve">USERA               </v>
      </c>
      <c r="D15009" t="str">
        <f>T("ALMENDRALES         ")</f>
        <v xml:space="preserve">ALMENDRALES         </v>
      </c>
      <c r="E15009" t="str">
        <f>T("CA ")</f>
        <v xml:space="preserve">CA </v>
      </c>
      <c r="F15009" t="str">
        <f>T("CAMIONES       ")</f>
        <v xml:space="preserve">CAMIONES       </v>
      </c>
      <c r="G15009" t="str">
        <f>T("De 3.000 a 9.999 KG DE CARGA ÚTIL                 ")</f>
        <v xml:space="preserve">De 3.000 a 9.999 KG DE CARGA ÚTIL                 </v>
      </c>
      <c r="H15009" t="str">
        <f>T("DIESEL                                            ")</f>
        <v xml:space="preserve">DIESEL                                            </v>
      </c>
      <c r="I15009">
        <v>7</v>
      </c>
    </row>
    <row r="15010" spans="1:9">
      <c r="A15010" t="str">
        <f>T("2018")</f>
        <v>2018</v>
      </c>
      <c r="B15010" t="str">
        <f>T("FISICO                                            ")</f>
        <v xml:space="preserve">FISICO                                            </v>
      </c>
      <c r="C15010" t="str">
        <f>T("USERA               ")</f>
        <v xml:space="preserve">USERA               </v>
      </c>
      <c r="D15010" t="str">
        <f>T("ALMENDRALES         ")</f>
        <v xml:space="preserve">ALMENDRALES         </v>
      </c>
      <c r="E15010" t="str">
        <f>T("CA ")</f>
        <v xml:space="preserve">CA </v>
      </c>
      <c r="F15010" t="str">
        <f>T("CAMIONES       ")</f>
        <v xml:space="preserve">CAMIONES       </v>
      </c>
      <c r="G15010" t="str">
        <f>T("De 10.000 KG DE CARGA ÚTIL en adelante            ")</f>
        <v xml:space="preserve">De 10.000 KG DE CARGA ÚTIL en adelante            </v>
      </c>
      <c r="H15010" t="str">
        <f>T("DIESEL                                            ")</f>
        <v xml:space="preserve">DIESEL                                            </v>
      </c>
      <c r="I15010">
        <v>3</v>
      </c>
    </row>
    <row r="15011" spans="1:9">
      <c r="A15011" t="str">
        <f>T("2018")</f>
        <v>2018</v>
      </c>
      <c r="B15011" t="str">
        <f>T("FISICO                                            ")</f>
        <v xml:space="preserve">FISICO                                            </v>
      </c>
      <c r="C15011" t="str">
        <f>T("USERA               ")</f>
        <v xml:space="preserve">USERA               </v>
      </c>
      <c r="D15011" t="str">
        <f>T("MOSCARDO            ")</f>
        <v xml:space="preserve">MOSCARDO            </v>
      </c>
      <c r="E15011" t="str">
        <f>T("CA ")</f>
        <v xml:space="preserve">CA </v>
      </c>
      <c r="F15011" t="str">
        <f>T("CAMIONES       ")</f>
        <v xml:space="preserve">CAMIONES       </v>
      </c>
      <c r="G15011" t="str">
        <f>T("De menos de 1.000 KG DE CARGA ÚTIL                ")</f>
        <v xml:space="preserve">De menos de 1.000 KG DE CARGA ÚTIL                </v>
      </c>
      <c r="H15011" t="str">
        <f>T("DIESEL                                            ")</f>
        <v xml:space="preserve">DIESEL                                            </v>
      </c>
      <c r="I15011">
        <v>389</v>
      </c>
    </row>
    <row r="15012" spans="1:9">
      <c r="A15012" t="str">
        <f>T("2018")</f>
        <v>2018</v>
      </c>
      <c r="B15012" t="str">
        <f>T("FISICO                                            ")</f>
        <v xml:space="preserve">FISICO                                            </v>
      </c>
      <c r="C15012" t="str">
        <f>T("USERA               ")</f>
        <v xml:space="preserve">USERA               </v>
      </c>
      <c r="D15012" t="str">
        <f>T("MOSCARDO            ")</f>
        <v xml:space="preserve">MOSCARDO            </v>
      </c>
      <c r="E15012" t="str">
        <f>T("CA ")</f>
        <v xml:space="preserve">CA </v>
      </c>
      <c r="F15012" t="str">
        <f>T("CAMIONES       ")</f>
        <v xml:space="preserve">CAMIONES       </v>
      </c>
      <c r="G15012" t="str">
        <f>T("De 1.000 a 2.999 KG DE CARGA ÚTIL                 ")</f>
        <v xml:space="preserve">De 1.000 a 2.999 KG DE CARGA ÚTIL                 </v>
      </c>
      <c r="H15012" t="str">
        <f>T("DIESEL                                            ")</f>
        <v xml:space="preserve">DIESEL                                            </v>
      </c>
      <c r="I15012">
        <v>176</v>
      </c>
    </row>
    <row r="15013" spans="1:9">
      <c r="A15013" t="str">
        <f>T("2018")</f>
        <v>2018</v>
      </c>
      <c r="B15013" t="str">
        <f>T("FISICO                                            ")</f>
        <v xml:space="preserve">FISICO                                            </v>
      </c>
      <c r="C15013" t="str">
        <f>T("USERA               ")</f>
        <v xml:space="preserve">USERA               </v>
      </c>
      <c r="D15013" t="str">
        <f>T("MOSCARDO            ")</f>
        <v xml:space="preserve">MOSCARDO            </v>
      </c>
      <c r="E15013" t="str">
        <f>T("CA ")</f>
        <v xml:space="preserve">CA </v>
      </c>
      <c r="F15013" t="str">
        <f>T("CAMIONES       ")</f>
        <v xml:space="preserve">CAMIONES       </v>
      </c>
      <c r="G15013" t="str">
        <f>T("De 3.000 a 9.999 KG DE CARGA ÚTIL                 ")</f>
        <v xml:space="preserve">De 3.000 a 9.999 KG DE CARGA ÚTIL                 </v>
      </c>
      <c r="H15013" t="str">
        <f>T("DIESEL                                            ")</f>
        <v xml:space="preserve">DIESEL                                            </v>
      </c>
      <c r="I15013">
        <v>6</v>
      </c>
    </row>
    <row r="15014" spans="1:9">
      <c r="A15014" t="str">
        <f>T("2018")</f>
        <v>2018</v>
      </c>
      <c r="B15014" t="str">
        <f>T("FISICO                                            ")</f>
        <v xml:space="preserve">FISICO                                            </v>
      </c>
      <c r="C15014" t="str">
        <f>T("USERA               ")</f>
        <v xml:space="preserve">USERA               </v>
      </c>
      <c r="D15014" t="str">
        <f>T("MOSCARDO            ")</f>
        <v xml:space="preserve">MOSCARDO            </v>
      </c>
      <c r="E15014" t="str">
        <f>T("CA ")</f>
        <v xml:space="preserve">CA </v>
      </c>
      <c r="F15014" t="str">
        <f>T("CAMIONES       ")</f>
        <v xml:space="preserve">CAMIONES       </v>
      </c>
      <c r="G15014" t="str">
        <f>T("De 10.000 KG DE CARGA ÚTIL en adelante            ")</f>
        <v xml:space="preserve">De 10.000 KG DE CARGA ÚTIL en adelante            </v>
      </c>
      <c r="H15014" t="str">
        <f>T("DIESEL                                            ")</f>
        <v xml:space="preserve">DIESEL                                            </v>
      </c>
      <c r="I15014">
        <v>2</v>
      </c>
    </row>
    <row r="15015" spans="1:9">
      <c r="A15015" t="str">
        <f>T("2018")</f>
        <v>2018</v>
      </c>
      <c r="B15015" t="str">
        <f>T("FISICO                                            ")</f>
        <v xml:space="preserve">FISICO                                            </v>
      </c>
      <c r="C15015" t="str">
        <f>T("USERA               ")</f>
        <v xml:space="preserve">USERA               </v>
      </c>
      <c r="D15015" t="str">
        <f>T("ZOFIO               ")</f>
        <v xml:space="preserve">ZOFIO               </v>
      </c>
      <c r="E15015" t="str">
        <f>T("CA ")</f>
        <v xml:space="preserve">CA </v>
      </c>
      <c r="F15015" t="str">
        <f>T("CAMIONES       ")</f>
        <v xml:space="preserve">CAMIONES       </v>
      </c>
      <c r="G15015" t="str">
        <f>T("De menos de 1.000 KG DE CARGA ÚTIL                ")</f>
        <v xml:space="preserve">De menos de 1.000 KG DE CARGA ÚTIL                </v>
      </c>
      <c r="H15015" t="str">
        <f>T("DIESEL                                            ")</f>
        <v xml:space="preserve">DIESEL                                            </v>
      </c>
      <c r="I15015">
        <v>215</v>
      </c>
    </row>
    <row r="15016" spans="1:9">
      <c r="A15016" t="str">
        <f>T("2018")</f>
        <v>2018</v>
      </c>
      <c r="B15016" t="str">
        <f>T("FISICO                                            ")</f>
        <v xml:space="preserve">FISICO                                            </v>
      </c>
      <c r="C15016" t="str">
        <f>T("USERA               ")</f>
        <v xml:space="preserve">USERA               </v>
      </c>
      <c r="D15016" t="str">
        <f>T("ZOFIO               ")</f>
        <v xml:space="preserve">ZOFIO               </v>
      </c>
      <c r="E15016" t="str">
        <f>T("CA ")</f>
        <v xml:space="preserve">CA </v>
      </c>
      <c r="F15016" t="str">
        <f>T("CAMIONES       ")</f>
        <v xml:space="preserve">CAMIONES       </v>
      </c>
      <c r="G15016" t="str">
        <f>T("De 1.000 a 2.999 KG DE CARGA ÚTIL                 ")</f>
        <v xml:space="preserve">De 1.000 a 2.999 KG DE CARGA ÚTIL                 </v>
      </c>
      <c r="H15016" t="str">
        <f>T("DIESEL                                            ")</f>
        <v xml:space="preserve">DIESEL                                            </v>
      </c>
      <c r="I15016">
        <v>80</v>
      </c>
    </row>
    <row r="15017" spans="1:9">
      <c r="A15017" t="str">
        <f>T("2018")</f>
        <v>2018</v>
      </c>
      <c r="B15017" t="str">
        <f>T("FISICO                                            ")</f>
        <v xml:space="preserve">FISICO                                            </v>
      </c>
      <c r="C15017" t="str">
        <f>T("USERA               ")</f>
        <v xml:space="preserve">USERA               </v>
      </c>
      <c r="D15017" t="str">
        <f>T("ZOFIO               ")</f>
        <v xml:space="preserve">ZOFIO               </v>
      </c>
      <c r="E15017" t="str">
        <f>T("CA ")</f>
        <v xml:space="preserve">CA </v>
      </c>
      <c r="F15017" t="str">
        <f>T("CAMIONES       ")</f>
        <v xml:space="preserve">CAMIONES       </v>
      </c>
      <c r="G15017" t="str">
        <f>T("De 3.000 a 9.999 KG DE CARGA ÚTIL                 ")</f>
        <v xml:space="preserve">De 3.000 a 9.999 KG DE CARGA ÚTIL                 </v>
      </c>
      <c r="H15017" t="str">
        <f>T("DIESEL                                            ")</f>
        <v xml:space="preserve">DIESEL                                            </v>
      </c>
      <c r="I15017">
        <v>6</v>
      </c>
    </row>
    <row r="15018" spans="1:9">
      <c r="A15018" t="str">
        <f>T("2018")</f>
        <v>2018</v>
      </c>
      <c r="B15018" t="str">
        <f>T("FISICO                                            ")</f>
        <v xml:space="preserve">FISICO                                            </v>
      </c>
      <c r="C15018" t="str">
        <f>T("USERA               ")</f>
        <v xml:space="preserve">USERA               </v>
      </c>
      <c r="D15018" t="str">
        <f>T("ZOFIO               ")</f>
        <v xml:space="preserve">ZOFIO               </v>
      </c>
      <c r="E15018" t="str">
        <f>T("CA ")</f>
        <v xml:space="preserve">CA </v>
      </c>
      <c r="F15018" t="str">
        <f>T("CAMIONES       ")</f>
        <v xml:space="preserve">CAMIONES       </v>
      </c>
      <c r="G15018" t="str">
        <f>T("De 10.000 KG DE CARGA ÚTIL en adelante            ")</f>
        <v xml:space="preserve">De 10.000 KG DE CARGA ÚTIL en adelante            </v>
      </c>
      <c r="H15018" t="str">
        <f>T("DIESEL                                            ")</f>
        <v xml:space="preserve">DIESEL                                            </v>
      </c>
      <c r="I15018">
        <v>3</v>
      </c>
    </row>
    <row r="15019" spans="1:9">
      <c r="A15019" t="str">
        <f>T("2018")</f>
        <v>2018</v>
      </c>
      <c r="B15019" t="str">
        <f>T("FISICO                                            ")</f>
        <v xml:space="preserve">FISICO                                            </v>
      </c>
      <c r="C15019" t="str">
        <f>T("USERA               ")</f>
        <v xml:space="preserve">USERA               </v>
      </c>
      <c r="D15019" t="str">
        <f>T("PRADOLONGO          ")</f>
        <v xml:space="preserve">PRADOLONGO          </v>
      </c>
      <c r="E15019" t="str">
        <f>T("CA ")</f>
        <v xml:space="preserve">CA </v>
      </c>
      <c r="F15019" t="str">
        <f>T("CAMIONES       ")</f>
        <v xml:space="preserve">CAMIONES       </v>
      </c>
      <c r="G15019" t="str">
        <f>T("De menos de 1.000 KG DE CARGA ÚTIL                ")</f>
        <v xml:space="preserve">De menos de 1.000 KG DE CARGA ÚTIL                </v>
      </c>
      <c r="H15019" t="str">
        <f>T("DIESEL                                            ")</f>
        <v xml:space="preserve">DIESEL                                            </v>
      </c>
      <c r="I15019">
        <v>310</v>
      </c>
    </row>
    <row r="15020" spans="1:9">
      <c r="A15020" t="str">
        <f>T("2018")</f>
        <v>2018</v>
      </c>
      <c r="B15020" t="str">
        <f>T("FISICO                                            ")</f>
        <v xml:space="preserve">FISICO                                            </v>
      </c>
      <c r="C15020" t="str">
        <f>T("USERA               ")</f>
        <v xml:space="preserve">USERA               </v>
      </c>
      <c r="D15020" t="str">
        <f>T("PRADOLONGO          ")</f>
        <v xml:space="preserve">PRADOLONGO          </v>
      </c>
      <c r="E15020" t="str">
        <f>T("CA ")</f>
        <v xml:space="preserve">CA </v>
      </c>
      <c r="F15020" t="str">
        <f>T("CAMIONES       ")</f>
        <v xml:space="preserve">CAMIONES       </v>
      </c>
      <c r="G15020" t="str">
        <f>T("De 1.000 a 2.999 KG DE CARGA ÚTIL                 ")</f>
        <v xml:space="preserve">De 1.000 a 2.999 KG DE CARGA ÚTIL                 </v>
      </c>
      <c r="H15020" t="str">
        <f>T("DIESEL                                            ")</f>
        <v xml:space="preserve">DIESEL                                            </v>
      </c>
      <c r="I15020">
        <v>133</v>
      </c>
    </row>
    <row r="15021" spans="1:9">
      <c r="A15021" t="str">
        <f>T("2018")</f>
        <v>2018</v>
      </c>
      <c r="B15021" t="str">
        <f>T("FISICO                                            ")</f>
        <v xml:space="preserve">FISICO                                            </v>
      </c>
      <c r="C15021" t="str">
        <f>T("USERA               ")</f>
        <v xml:space="preserve">USERA               </v>
      </c>
      <c r="D15021" t="str">
        <f>T("PRADOLONGO          ")</f>
        <v xml:space="preserve">PRADOLONGO          </v>
      </c>
      <c r="E15021" t="str">
        <f>T("CA ")</f>
        <v xml:space="preserve">CA </v>
      </c>
      <c r="F15021" t="str">
        <f>T("CAMIONES       ")</f>
        <v xml:space="preserve">CAMIONES       </v>
      </c>
      <c r="G15021" t="str">
        <f>T("De 3.000 a 9.999 KG DE CARGA ÚTIL                 ")</f>
        <v xml:space="preserve">De 3.000 a 9.999 KG DE CARGA ÚTIL                 </v>
      </c>
      <c r="H15021" t="str">
        <f>T("DIESEL                                            ")</f>
        <v xml:space="preserve">DIESEL                                            </v>
      </c>
      <c r="I15021">
        <v>4</v>
      </c>
    </row>
    <row r="15022" spans="1:9">
      <c r="A15022" t="str">
        <f>T("2018")</f>
        <v>2018</v>
      </c>
      <c r="B15022" t="str">
        <f>T("FISICO                                            ")</f>
        <v xml:space="preserve">FISICO                                            </v>
      </c>
      <c r="C15022" t="str">
        <f>T("USERA               ")</f>
        <v xml:space="preserve">USERA               </v>
      </c>
      <c r="D15022" t="str">
        <f>T("PRADOLONGO          ")</f>
        <v xml:space="preserve">PRADOLONGO          </v>
      </c>
      <c r="E15022" t="str">
        <f>T("CA ")</f>
        <v xml:space="preserve">CA </v>
      </c>
      <c r="F15022" t="str">
        <f>T("CAMIONES       ")</f>
        <v xml:space="preserve">CAMIONES       </v>
      </c>
      <c r="G15022" t="str">
        <f>T("De 10.000 KG DE CARGA ÚTIL en adelante            ")</f>
        <v xml:space="preserve">De 10.000 KG DE CARGA ÚTIL en adelante            </v>
      </c>
      <c r="H15022" t="str">
        <f>T("DIESEL                                            ")</f>
        <v xml:space="preserve">DIESEL                                            </v>
      </c>
      <c r="I15022">
        <v>1</v>
      </c>
    </row>
    <row r="15023" spans="1:9">
      <c r="A15023" t="str">
        <f>T("2018")</f>
        <v>2018</v>
      </c>
      <c r="B15023" t="str">
        <f>T("JURIDICO                                          ")</f>
        <v xml:space="preserve">JURIDICO                                          </v>
      </c>
      <c r="C15023" t="str">
        <f>T("USERA               ")</f>
        <v xml:space="preserve">USERA               </v>
      </c>
      <c r="D15023" t="str">
        <f>T("ORCASITAS           ")</f>
        <v xml:space="preserve">ORCASITAS           </v>
      </c>
      <c r="E15023" t="str">
        <f>T("CA ")</f>
        <v xml:space="preserve">CA </v>
      </c>
      <c r="F15023" t="str">
        <f>T("CAMIONES       ")</f>
        <v xml:space="preserve">CAMIONES       </v>
      </c>
      <c r="G15023" t="str">
        <f>T("De menos de 1.000 KG DE CARGA ÚTIL                ")</f>
        <v xml:space="preserve">De menos de 1.000 KG DE CARGA ÚTIL                </v>
      </c>
      <c r="H15023" t="str">
        <f>T("DIESEL                                            ")</f>
        <v xml:space="preserve">DIESEL                                            </v>
      </c>
      <c r="I15023">
        <v>57</v>
      </c>
    </row>
    <row r="15024" spans="1:9">
      <c r="A15024" t="str">
        <f>T("2018")</f>
        <v>2018</v>
      </c>
      <c r="B15024" t="str">
        <f>T("JURIDICO                                          ")</f>
        <v xml:space="preserve">JURIDICO                                          </v>
      </c>
      <c r="C15024" t="str">
        <f>T("USERA               ")</f>
        <v xml:space="preserve">USERA               </v>
      </c>
      <c r="D15024" t="str">
        <f>T("ORCASITAS           ")</f>
        <v xml:space="preserve">ORCASITAS           </v>
      </c>
      <c r="E15024" t="str">
        <f>T("CA ")</f>
        <v xml:space="preserve">CA </v>
      </c>
      <c r="F15024" t="str">
        <f>T("CAMIONES       ")</f>
        <v xml:space="preserve">CAMIONES       </v>
      </c>
      <c r="G15024" t="str">
        <f>T("De 1.000 a 2.999 KG DE CARGA ÚTIL                 ")</f>
        <v xml:space="preserve">De 1.000 a 2.999 KG DE CARGA ÚTIL                 </v>
      </c>
      <c r="H15024" t="str">
        <f>T("DIESEL                                            ")</f>
        <v xml:space="preserve">DIESEL                                            </v>
      </c>
      <c r="I15024">
        <v>34</v>
      </c>
    </row>
    <row r="15025" spans="1:9">
      <c r="A15025" t="str">
        <f>T("2018")</f>
        <v>2018</v>
      </c>
      <c r="B15025" t="str">
        <f>T("JURIDICO                                          ")</f>
        <v xml:space="preserve">JURIDICO                                          </v>
      </c>
      <c r="C15025" t="str">
        <f>T("USERA               ")</f>
        <v xml:space="preserve">USERA               </v>
      </c>
      <c r="D15025" t="str">
        <f>T("ORCASITAS           ")</f>
        <v xml:space="preserve">ORCASITAS           </v>
      </c>
      <c r="E15025" t="str">
        <f>T("CA ")</f>
        <v xml:space="preserve">CA </v>
      </c>
      <c r="F15025" t="str">
        <f>T("CAMIONES       ")</f>
        <v xml:space="preserve">CAMIONES       </v>
      </c>
      <c r="G15025" t="str">
        <f>T("De 3.000 a 9.999 KG DE CARGA ÚTIL                 ")</f>
        <v xml:space="preserve">De 3.000 a 9.999 KG DE CARGA ÚTIL                 </v>
      </c>
      <c r="H15025" t="str">
        <f>T("DIESEL                                            ")</f>
        <v xml:space="preserve">DIESEL                                            </v>
      </c>
      <c r="I15025">
        <v>8</v>
      </c>
    </row>
    <row r="15026" spans="1:9">
      <c r="A15026" t="str">
        <f>T("2018")</f>
        <v>2018</v>
      </c>
      <c r="B15026" t="str">
        <f>T("JURIDICO                                          ")</f>
        <v xml:space="preserve">JURIDICO                                          </v>
      </c>
      <c r="C15026" t="str">
        <f>T("USERA               ")</f>
        <v xml:space="preserve">USERA               </v>
      </c>
      <c r="D15026" t="str">
        <f>T("ORCASITAS           ")</f>
        <v xml:space="preserve">ORCASITAS           </v>
      </c>
      <c r="E15026" t="str">
        <f>T("CA ")</f>
        <v xml:space="preserve">CA </v>
      </c>
      <c r="F15026" t="str">
        <f>T("CAMIONES       ")</f>
        <v xml:space="preserve">CAMIONES       </v>
      </c>
      <c r="G15026" t="str">
        <f>T("De 10.000 KG DE CARGA ÚTIL en adelante            ")</f>
        <v xml:space="preserve">De 10.000 KG DE CARGA ÚTIL en adelante            </v>
      </c>
      <c r="H15026" t="str">
        <f>T("DIESEL                                            ")</f>
        <v xml:space="preserve">DIESEL                                            </v>
      </c>
      <c r="I15026">
        <v>4</v>
      </c>
    </row>
    <row r="15027" spans="1:9">
      <c r="A15027" t="str">
        <f>T("2018")</f>
        <v>2018</v>
      </c>
      <c r="B15027" t="str">
        <f>T("JURIDICO                                          ")</f>
        <v xml:space="preserve">JURIDICO                                          </v>
      </c>
      <c r="C15027" t="str">
        <f>T("USERA               ")</f>
        <v xml:space="preserve">USERA               </v>
      </c>
      <c r="D15027" t="str">
        <f>T("ORCASUR             ")</f>
        <v xml:space="preserve">ORCASUR             </v>
      </c>
      <c r="E15027" t="str">
        <f>T("CA ")</f>
        <v xml:space="preserve">CA </v>
      </c>
      <c r="F15027" t="str">
        <f>T("CAMIONES       ")</f>
        <v xml:space="preserve">CAMIONES       </v>
      </c>
      <c r="G15027" t="str">
        <f>T("De menos de 1.000 KG DE CARGA ÚTIL                ")</f>
        <v xml:space="preserve">De menos de 1.000 KG DE CARGA ÚTIL                </v>
      </c>
      <c r="H15027" t="str">
        <f>T("DIESEL                                            ")</f>
        <v xml:space="preserve">DIESEL                                            </v>
      </c>
      <c r="I15027">
        <v>55</v>
      </c>
    </row>
    <row r="15028" spans="1:9">
      <c r="A15028" t="str">
        <f>T("2018")</f>
        <v>2018</v>
      </c>
      <c r="B15028" t="str">
        <f>T("JURIDICO                                          ")</f>
        <v xml:space="preserve">JURIDICO                                          </v>
      </c>
      <c r="C15028" t="str">
        <f>T("USERA               ")</f>
        <v xml:space="preserve">USERA               </v>
      </c>
      <c r="D15028" t="str">
        <f>T("ORCASUR             ")</f>
        <v xml:space="preserve">ORCASUR             </v>
      </c>
      <c r="E15028" t="str">
        <f>T("CA ")</f>
        <v xml:space="preserve">CA </v>
      </c>
      <c r="F15028" t="str">
        <f>T("CAMIONES       ")</f>
        <v xml:space="preserve">CAMIONES       </v>
      </c>
      <c r="G15028" t="str">
        <f>T("De 1.000 a 2.999 KG DE CARGA ÚTIL                 ")</f>
        <v xml:space="preserve">De 1.000 a 2.999 KG DE CARGA ÚTIL                 </v>
      </c>
      <c r="H15028" t="str">
        <f>T("DIESEL                                            ")</f>
        <v xml:space="preserve">DIESEL                                            </v>
      </c>
      <c r="I15028">
        <v>45</v>
      </c>
    </row>
    <row r="15029" spans="1:9">
      <c r="A15029" t="str">
        <f>T("2018")</f>
        <v>2018</v>
      </c>
      <c r="B15029" t="str">
        <f>T("JURIDICO                                          ")</f>
        <v xml:space="preserve">JURIDICO                                          </v>
      </c>
      <c r="C15029" t="str">
        <f>T("USERA               ")</f>
        <v xml:space="preserve">USERA               </v>
      </c>
      <c r="D15029" t="str">
        <f>T("ORCASUR             ")</f>
        <v xml:space="preserve">ORCASUR             </v>
      </c>
      <c r="E15029" t="str">
        <f>T("CA ")</f>
        <v xml:space="preserve">CA </v>
      </c>
      <c r="F15029" t="str">
        <f>T("CAMIONES       ")</f>
        <v xml:space="preserve">CAMIONES       </v>
      </c>
      <c r="G15029" t="str">
        <f>T("De 3.000 a 9.999 KG DE CARGA ÚTIL                 ")</f>
        <v xml:space="preserve">De 3.000 a 9.999 KG DE CARGA ÚTIL                 </v>
      </c>
      <c r="H15029" t="str">
        <f>T("DIESEL                                            ")</f>
        <v xml:space="preserve">DIESEL                                            </v>
      </c>
      <c r="I15029">
        <v>1</v>
      </c>
    </row>
    <row r="15030" spans="1:9">
      <c r="A15030" t="str">
        <f>T("2018")</f>
        <v>2018</v>
      </c>
      <c r="B15030" t="str">
        <f>T("JURIDICO                                          ")</f>
        <v xml:space="preserve">JURIDICO                                          </v>
      </c>
      <c r="C15030" t="str">
        <f>T("USERA               ")</f>
        <v xml:space="preserve">USERA               </v>
      </c>
      <c r="D15030" t="str">
        <f>T("ORCASUR             ")</f>
        <v xml:space="preserve">ORCASUR             </v>
      </c>
      <c r="E15030" t="str">
        <f>T("CA ")</f>
        <v xml:space="preserve">CA </v>
      </c>
      <c r="F15030" t="str">
        <f>T("CAMIONES       ")</f>
        <v xml:space="preserve">CAMIONES       </v>
      </c>
      <c r="G15030" t="str">
        <f>T("De 10.000 KG DE CARGA ÚTIL en adelante            ")</f>
        <v xml:space="preserve">De 10.000 KG DE CARGA ÚTIL en adelante            </v>
      </c>
      <c r="H15030" t="str">
        <f>T("DIESEL                                            ")</f>
        <v xml:space="preserve">DIESEL                                            </v>
      </c>
      <c r="I15030">
        <v>3</v>
      </c>
    </row>
    <row r="15031" spans="1:9">
      <c r="A15031" t="str">
        <f>T("2018")</f>
        <v>2018</v>
      </c>
      <c r="B15031" t="str">
        <f>T("JURIDICO                                          ")</f>
        <v xml:space="preserve">JURIDICO                                          </v>
      </c>
      <c r="C15031" t="str">
        <f>T("USERA               ")</f>
        <v xml:space="preserve">USERA               </v>
      </c>
      <c r="D15031" t="str">
        <f>T("SAN FERMIN          ")</f>
        <v xml:space="preserve">SAN FERMIN          </v>
      </c>
      <c r="E15031" t="str">
        <f>T("CA ")</f>
        <v xml:space="preserve">CA </v>
      </c>
      <c r="F15031" t="str">
        <f>T("CAMIONES       ")</f>
        <v xml:space="preserve">CAMIONES       </v>
      </c>
      <c r="G15031" t="str">
        <f>T("De menos de 1.000 KG DE CARGA ÚTIL                ")</f>
        <v xml:space="preserve">De menos de 1.000 KG DE CARGA ÚTIL                </v>
      </c>
      <c r="H15031" t="str">
        <f>T("DIESEL                                            ")</f>
        <v xml:space="preserve">DIESEL                                            </v>
      </c>
      <c r="I15031">
        <v>89</v>
      </c>
    </row>
    <row r="15032" spans="1:9">
      <c r="A15032" t="str">
        <f>T("2018")</f>
        <v>2018</v>
      </c>
      <c r="B15032" t="str">
        <f>T("JURIDICO                                          ")</f>
        <v xml:space="preserve">JURIDICO                                          </v>
      </c>
      <c r="C15032" t="str">
        <f>T("USERA               ")</f>
        <v xml:space="preserve">USERA               </v>
      </c>
      <c r="D15032" t="str">
        <f>T("SAN FERMIN          ")</f>
        <v xml:space="preserve">SAN FERMIN          </v>
      </c>
      <c r="E15032" t="str">
        <f>T("CA ")</f>
        <v xml:space="preserve">CA </v>
      </c>
      <c r="F15032" t="str">
        <f>T("CAMIONES       ")</f>
        <v xml:space="preserve">CAMIONES       </v>
      </c>
      <c r="G15032" t="str">
        <f>T("De 1.000 a 2.999 KG DE CARGA ÚTIL                 ")</f>
        <v xml:space="preserve">De 1.000 a 2.999 KG DE CARGA ÚTIL                 </v>
      </c>
      <c r="H15032" t="str">
        <f>T("DIESEL                                            ")</f>
        <v xml:space="preserve">DIESEL                                            </v>
      </c>
      <c r="I15032">
        <v>57</v>
      </c>
    </row>
    <row r="15033" spans="1:9">
      <c r="A15033" t="str">
        <f>T("2018")</f>
        <v>2018</v>
      </c>
      <c r="B15033" t="str">
        <f>T("JURIDICO                                          ")</f>
        <v xml:space="preserve">JURIDICO                                          </v>
      </c>
      <c r="C15033" t="str">
        <f>T("USERA               ")</f>
        <v xml:space="preserve">USERA               </v>
      </c>
      <c r="D15033" t="str">
        <f>T("SAN FERMIN          ")</f>
        <v xml:space="preserve">SAN FERMIN          </v>
      </c>
      <c r="E15033" t="str">
        <f>T("CA ")</f>
        <v xml:space="preserve">CA </v>
      </c>
      <c r="F15033" t="str">
        <f>T("CAMIONES       ")</f>
        <v xml:space="preserve">CAMIONES       </v>
      </c>
      <c r="G15033" t="str">
        <f>T("De 3.000 a 9.999 KG DE CARGA ÚTIL                 ")</f>
        <v xml:space="preserve">De 3.000 a 9.999 KG DE CARGA ÚTIL                 </v>
      </c>
      <c r="H15033" t="str">
        <f>T("DIESEL                                            ")</f>
        <v xml:space="preserve">DIESEL                                            </v>
      </c>
      <c r="I15033">
        <v>9</v>
      </c>
    </row>
    <row r="15034" spans="1:9">
      <c r="A15034" t="str">
        <f>T("2018")</f>
        <v>2018</v>
      </c>
      <c r="B15034" t="str">
        <f>T("JURIDICO                                          ")</f>
        <v xml:space="preserve">JURIDICO                                          </v>
      </c>
      <c r="C15034" t="str">
        <f>T("USERA               ")</f>
        <v xml:space="preserve">USERA               </v>
      </c>
      <c r="D15034" t="str">
        <f>T("SAN FERMIN          ")</f>
        <v xml:space="preserve">SAN FERMIN          </v>
      </c>
      <c r="E15034" t="str">
        <f>T("CA ")</f>
        <v xml:space="preserve">CA </v>
      </c>
      <c r="F15034" t="str">
        <f>T("CAMIONES       ")</f>
        <v xml:space="preserve">CAMIONES       </v>
      </c>
      <c r="G15034" t="str">
        <f>T("De 10.000 KG DE CARGA ÚTIL en adelante            ")</f>
        <v xml:space="preserve">De 10.000 KG DE CARGA ÚTIL en adelante            </v>
      </c>
      <c r="H15034" t="str">
        <f>T("DIESEL                                            ")</f>
        <v xml:space="preserve">DIESEL                                            </v>
      </c>
      <c r="I15034">
        <v>4</v>
      </c>
    </row>
    <row r="15035" spans="1:9">
      <c r="A15035" t="str">
        <f>T("2018")</f>
        <v>2018</v>
      </c>
      <c r="B15035" t="str">
        <f>T("JURIDICO                                          ")</f>
        <v xml:space="preserve">JURIDICO                                          </v>
      </c>
      <c r="C15035" t="str">
        <f>T("USERA               ")</f>
        <v xml:space="preserve">USERA               </v>
      </c>
      <c r="D15035" t="str">
        <f>T("ALMENDRALES         ")</f>
        <v xml:space="preserve">ALMENDRALES         </v>
      </c>
      <c r="E15035" t="str">
        <f>T("CA ")</f>
        <v xml:space="preserve">CA </v>
      </c>
      <c r="F15035" t="str">
        <f>T("CAMIONES       ")</f>
        <v xml:space="preserve">CAMIONES       </v>
      </c>
      <c r="G15035" t="str">
        <f>T("De menos de 1.000 KG DE CARGA ÚTIL                ")</f>
        <v xml:space="preserve">De menos de 1.000 KG DE CARGA ÚTIL                </v>
      </c>
      <c r="H15035" t="str">
        <f>T("DIESEL                                            ")</f>
        <v xml:space="preserve">DIESEL                                            </v>
      </c>
      <c r="I15035">
        <v>183</v>
      </c>
    </row>
    <row r="15036" spans="1:9">
      <c r="A15036" t="str">
        <f>T("2018")</f>
        <v>2018</v>
      </c>
      <c r="B15036" t="str">
        <f>T("JURIDICO                                          ")</f>
        <v xml:space="preserve">JURIDICO                                          </v>
      </c>
      <c r="C15036" t="str">
        <f>T("USERA               ")</f>
        <v xml:space="preserve">USERA               </v>
      </c>
      <c r="D15036" t="str">
        <f>T("ALMENDRALES         ")</f>
        <v xml:space="preserve">ALMENDRALES         </v>
      </c>
      <c r="E15036" t="str">
        <f>T("CA ")</f>
        <v xml:space="preserve">CA </v>
      </c>
      <c r="F15036" t="str">
        <f>T("CAMIONES       ")</f>
        <v xml:space="preserve">CAMIONES       </v>
      </c>
      <c r="G15036" t="str">
        <f>T("De 1.000 a 2.999 KG DE CARGA ÚTIL                 ")</f>
        <v xml:space="preserve">De 1.000 a 2.999 KG DE CARGA ÚTIL                 </v>
      </c>
      <c r="H15036" t="str">
        <f>T("DIESEL                                            ")</f>
        <v xml:space="preserve">DIESEL                                            </v>
      </c>
      <c r="I15036">
        <v>91</v>
      </c>
    </row>
    <row r="15037" spans="1:9">
      <c r="A15037" t="str">
        <f>T("2018")</f>
        <v>2018</v>
      </c>
      <c r="B15037" t="str">
        <f>T("JURIDICO                                          ")</f>
        <v xml:space="preserve">JURIDICO                                          </v>
      </c>
      <c r="C15037" t="str">
        <f>T("USERA               ")</f>
        <v xml:space="preserve">USERA               </v>
      </c>
      <c r="D15037" t="str">
        <f>T("ALMENDRALES         ")</f>
        <v xml:space="preserve">ALMENDRALES         </v>
      </c>
      <c r="E15037" t="str">
        <f>T("CA ")</f>
        <v xml:space="preserve">CA </v>
      </c>
      <c r="F15037" t="str">
        <f>T("CAMIONES       ")</f>
        <v xml:space="preserve">CAMIONES       </v>
      </c>
      <c r="G15037" t="str">
        <f>T("De 3.000 a 9.999 KG DE CARGA ÚTIL                 ")</f>
        <v xml:space="preserve">De 3.000 a 9.999 KG DE CARGA ÚTIL                 </v>
      </c>
      <c r="H15037" t="str">
        <f>T("DIESEL                                            ")</f>
        <v xml:space="preserve">DIESEL                                            </v>
      </c>
      <c r="I15037">
        <v>28</v>
      </c>
    </row>
    <row r="15038" spans="1:9">
      <c r="A15038" t="str">
        <f>T("2018")</f>
        <v>2018</v>
      </c>
      <c r="B15038" t="str">
        <f>T("JURIDICO                                          ")</f>
        <v xml:space="preserve">JURIDICO                                          </v>
      </c>
      <c r="C15038" t="str">
        <f>T("USERA               ")</f>
        <v xml:space="preserve">USERA               </v>
      </c>
      <c r="D15038" t="str">
        <f>T("ALMENDRALES         ")</f>
        <v xml:space="preserve">ALMENDRALES         </v>
      </c>
      <c r="E15038" t="str">
        <f>T("CA ")</f>
        <v xml:space="preserve">CA </v>
      </c>
      <c r="F15038" t="str">
        <f>T("CAMIONES       ")</f>
        <v xml:space="preserve">CAMIONES       </v>
      </c>
      <c r="G15038" t="str">
        <f>T("De 10.000 KG DE CARGA ÚTIL en adelante            ")</f>
        <v xml:space="preserve">De 10.000 KG DE CARGA ÚTIL en adelante            </v>
      </c>
      <c r="H15038" t="str">
        <f>T("DIESEL                                            ")</f>
        <v xml:space="preserve">DIESEL                                            </v>
      </c>
      <c r="I15038">
        <v>4</v>
      </c>
    </row>
    <row r="15039" spans="1:9">
      <c r="A15039" t="str">
        <f>T("2018")</f>
        <v>2018</v>
      </c>
      <c r="B15039" t="str">
        <f>T("JURIDICO                                          ")</f>
        <v xml:space="preserve">JURIDICO                                          </v>
      </c>
      <c r="C15039" t="str">
        <f>T("USERA               ")</f>
        <v xml:space="preserve">USERA               </v>
      </c>
      <c r="D15039" t="str">
        <f>T("MOSCARDO            ")</f>
        <v xml:space="preserve">MOSCARDO            </v>
      </c>
      <c r="E15039" t="str">
        <f>T("CA ")</f>
        <v xml:space="preserve">CA </v>
      </c>
      <c r="F15039" t="str">
        <f>T("CAMIONES       ")</f>
        <v xml:space="preserve">CAMIONES       </v>
      </c>
      <c r="G15039" t="str">
        <f>T("De menos de 1.000 KG DE CARGA ÚTIL                ")</f>
        <v xml:space="preserve">De menos de 1.000 KG DE CARGA ÚTIL                </v>
      </c>
      <c r="H15039" t="str">
        <f>T("DIESEL                                            ")</f>
        <v xml:space="preserve">DIESEL                                            </v>
      </c>
      <c r="I15039">
        <v>156</v>
      </c>
    </row>
    <row r="15040" spans="1:9">
      <c r="A15040" t="str">
        <f>T("2018")</f>
        <v>2018</v>
      </c>
      <c r="B15040" t="str">
        <f>T("JURIDICO                                          ")</f>
        <v xml:space="preserve">JURIDICO                                          </v>
      </c>
      <c r="C15040" t="str">
        <f>T("USERA               ")</f>
        <v xml:space="preserve">USERA               </v>
      </c>
      <c r="D15040" t="str">
        <f>T("MOSCARDO            ")</f>
        <v xml:space="preserve">MOSCARDO            </v>
      </c>
      <c r="E15040" t="str">
        <f>T("CA ")</f>
        <v xml:space="preserve">CA </v>
      </c>
      <c r="F15040" t="str">
        <f>T("CAMIONES       ")</f>
        <v xml:space="preserve">CAMIONES       </v>
      </c>
      <c r="G15040" t="str">
        <f>T("De 1.000 a 2.999 KG DE CARGA ÚTIL                 ")</f>
        <v xml:space="preserve">De 1.000 a 2.999 KG DE CARGA ÚTIL                 </v>
      </c>
      <c r="H15040" t="str">
        <f>T("DIESEL                                            ")</f>
        <v xml:space="preserve">DIESEL                                            </v>
      </c>
      <c r="I15040">
        <v>69</v>
      </c>
    </row>
    <row r="15041" spans="1:9">
      <c r="A15041" t="str">
        <f>T("2018")</f>
        <v>2018</v>
      </c>
      <c r="B15041" t="str">
        <f>T("JURIDICO                                          ")</f>
        <v xml:space="preserve">JURIDICO                                          </v>
      </c>
      <c r="C15041" t="str">
        <f>T("USERA               ")</f>
        <v xml:space="preserve">USERA               </v>
      </c>
      <c r="D15041" t="str">
        <f>T("MOSCARDO            ")</f>
        <v xml:space="preserve">MOSCARDO            </v>
      </c>
      <c r="E15041" t="str">
        <f>T("CA ")</f>
        <v xml:space="preserve">CA </v>
      </c>
      <c r="F15041" t="str">
        <f>T("CAMIONES       ")</f>
        <v xml:space="preserve">CAMIONES       </v>
      </c>
      <c r="G15041" t="str">
        <f>T("De 3.000 a 9.999 KG DE CARGA ÚTIL                 ")</f>
        <v xml:space="preserve">De 3.000 a 9.999 KG DE CARGA ÚTIL                 </v>
      </c>
      <c r="H15041" t="str">
        <f>T("DIESEL                                            ")</f>
        <v xml:space="preserve">DIESEL                                            </v>
      </c>
      <c r="I15041">
        <v>11</v>
      </c>
    </row>
    <row r="15042" spans="1:9">
      <c r="A15042" t="str">
        <f>T("2018")</f>
        <v>2018</v>
      </c>
      <c r="B15042" t="str">
        <f>T("JURIDICO                                          ")</f>
        <v xml:space="preserve">JURIDICO                                          </v>
      </c>
      <c r="C15042" t="str">
        <f>T("USERA               ")</f>
        <v xml:space="preserve">USERA               </v>
      </c>
      <c r="D15042" t="str">
        <f>T("MOSCARDO            ")</f>
        <v xml:space="preserve">MOSCARDO            </v>
      </c>
      <c r="E15042" t="str">
        <f>T("CA ")</f>
        <v xml:space="preserve">CA </v>
      </c>
      <c r="F15042" t="str">
        <f>T("CAMIONES       ")</f>
        <v xml:space="preserve">CAMIONES       </v>
      </c>
      <c r="G15042" t="str">
        <f>T("De 10.000 KG DE CARGA ÚTIL en adelante            ")</f>
        <v xml:space="preserve">De 10.000 KG DE CARGA ÚTIL en adelante            </v>
      </c>
      <c r="H15042" t="str">
        <f>T("DIESEL                                            ")</f>
        <v xml:space="preserve">DIESEL                                            </v>
      </c>
      <c r="I15042">
        <v>8</v>
      </c>
    </row>
    <row r="15043" spans="1:9">
      <c r="A15043" t="str">
        <f>T("2018")</f>
        <v>2018</v>
      </c>
      <c r="B15043" t="str">
        <f>T("JURIDICO                                          ")</f>
        <v xml:space="preserve">JURIDICO                                          </v>
      </c>
      <c r="C15043" t="str">
        <f>T("USERA               ")</f>
        <v xml:space="preserve">USERA               </v>
      </c>
      <c r="D15043" t="str">
        <f>T("ZOFIO               ")</f>
        <v xml:space="preserve">ZOFIO               </v>
      </c>
      <c r="E15043" t="str">
        <f>T("CA ")</f>
        <v xml:space="preserve">CA </v>
      </c>
      <c r="F15043" t="str">
        <f>T("CAMIONES       ")</f>
        <v xml:space="preserve">CAMIONES       </v>
      </c>
      <c r="G15043" t="str">
        <f>T("De menos de 1.000 KG DE CARGA ÚTIL                ")</f>
        <v xml:space="preserve">De menos de 1.000 KG DE CARGA ÚTIL                </v>
      </c>
      <c r="H15043" t="str">
        <f>T("DIESEL                                            ")</f>
        <v xml:space="preserve">DIESEL                                            </v>
      </c>
      <c r="I15043">
        <v>107</v>
      </c>
    </row>
    <row r="15044" spans="1:9">
      <c r="A15044" t="str">
        <f>T("2018")</f>
        <v>2018</v>
      </c>
      <c r="B15044" t="str">
        <f>T("JURIDICO                                          ")</f>
        <v xml:space="preserve">JURIDICO                                          </v>
      </c>
      <c r="C15044" t="str">
        <f>T("USERA               ")</f>
        <v xml:space="preserve">USERA               </v>
      </c>
      <c r="D15044" t="str">
        <f>T("ZOFIO               ")</f>
        <v xml:space="preserve">ZOFIO               </v>
      </c>
      <c r="E15044" t="str">
        <f>T("CA ")</f>
        <v xml:space="preserve">CA </v>
      </c>
      <c r="F15044" t="str">
        <f>T("CAMIONES       ")</f>
        <v xml:space="preserve">CAMIONES       </v>
      </c>
      <c r="G15044" t="str">
        <f>T("De 1.000 a 2.999 KG DE CARGA ÚTIL                 ")</f>
        <v xml:space="preserve">De 1.000 a 2.999 KG DE CARGA ÚTIL                 </v>
      </c>
      <c r="H15044" t="str">
        <f>T("DIESEL                                            ")</f>
        <v xml:space="preserve">DIESEL                                            </v>
      </c>
      <c r="I15044">
        <v>54</v>
      </c>
    </row>
    <row r="15045" spans="1:9">
      <c r="A15045" t="str">
        <f>T("2018")</f>
        <v>2018</v>
      </c>
      <c r="B15045" t="str">
        <f>T("JURIDICO                                          ")</f>
        <v xml:space="preserve">JURIDICO                                          </v>
      </c>
      <c r="C15045" t="str">
        <f>T("USERA               ")</f>
        <v xml:space="preserve">USERA               </v>
      </c>
      <c r="D15045" t="str">
        <f>T("ZOFIO               ")</f>
        <v xml:space="preserve">ZOFIO               </v>
      </c>
      <c r="E15045" t="str">
        <f>T("CA ")</f>
        <v xml:space="preserve">CA </v>
      </c>
      <c r="F15045" t="str">
        <f>T("CAMIONES       ")</f>
        <v xml:space="preserve">CAMIONES       </v>
      </c>
      <c r="G15045" t="str">
        <f>T("De 3.000 a 9.999 KG DE CARGA ÚTIL                 ")</f>
        <v xml:space="preserve">De 3.000 a 9.999 KG DE CARGA ÚTIL                 </v>
      </c>
      <c r="H15045" t="str">
        <f>T("DIESEL                                            ")</f>
        <v xml:space="preserve">DIESEL                                            </v>
      </c>
      <c r="I15045">
        <v>3</v>
      </c>
    </row>
    <row r="15046" spans="1:9">
      <c r="A15046" t="str">
        <f>T("2018")</f>
        <v>2018</v>
      </c>
      <c r="B15046" t="str">
        <f>T("JURIDICO                                          ")</f>
        <v xml:space="preserve">JURIDICO                                          </v>
      </c>
      <c r="C15046" t="str">
        <f>T("USERA               ")</f>
        <v xml:space="preserve">USERA               </v>
      </c>
      <c r="D15046" t="str">
        <f>T("ZOFIO               ")</f>
        <v xml:space="preserve">ZOFIO               </v>
      </c>
      <c r="E15046" t="str">
        <f>T("CA ")</f>
        <v xml:space="preserve">CA </v>
      </c>
      <c r="F15046" t="str">
        <f>T("CAMIONES       ")</f>
        <v xml:space="preserve">CAMIONES       </v>
      </c>
      <c r="G15046" t="str">
        <f>T("De 10.000 KG DE CARGA ÚTIL en adelante            ")</f>
        <v xml:space="preserve">De 10.000 KG DE CARGA ÚTIL en adelante            </v>
      </c>
      <c r="H15046" t="str">
        <f>T("DIESEL                                            ")</f>
        <v xml:space="preserve">DIESEL                                            </v>
      </c>
      <c r="I15046">
        <v>1</v>
      </c>
    </row>
    <row r="15047" spans="1:9">
      <c r="A15047" t="str">
        <f>T("2018")</f>
        <v>2018</v>
      </c>
      <c r="B15047" t="str">
        <f>T("JURIDICO                                          ")</f>
        <v xml:space="preserve">JURIDICO                                          </v>
      </c>
      <c r="C15047" t="str">
        <f>T("USERA               ")</f>
        <v xml:space="preserve">USERA               </v>
      </c>
      <c r="D15047" t="str">
        <f>T("PRADOLONGO          ")</f>
        <v xml:space="preserve">PRADOLONGO          </v>
      </c>
      <c r="E15047" t="str">
        <f>T("CA ")</f>
        <v xml:space="preserve">CA </v>
      </c>
      <c r="F15047" t="str">
        <f>T("CAMIONES       ")</f>
        <v xml:space="preserve">CAMIONES       </v>
      </c>
      <c r="G15047" t="str">
        <f>T("De menos de 1.000 KG DE CARGA ÚTIL                ")</f>
        <v xml:space="preserve">De menos de 1.000 KG DE CARGA ÚTIL                </v>
      </c>
      <c r="H15047" t="str">
        <f>T("DIESEL                                            ")</f>
        <v xml:space="preserve">DIESEL                                            </v>
      </c>
      <c r="I15047">
        <v>118</v>
      </c>
    </row>
    <row r="15048" spans="1:9">
      <c r="A15048" t="str">
        <f>T("2018")</f>
        <v>2018</v>
      </c>
      <c r="B15048" t="str">
        <f>T("JURIDICO                                          ")</f>
        <v xml:space="preserve">JURIDICO                                          </v>
      </c>
      <c r="C15048" t="str">
        <f>T("USERA               ")</f>
        <v xml:space="preserve">USERA               </v>
      </c>
      <c r="D15048" t="str">
        <f>T("PRADOLONGO          ")</f>
        <v xml:space="preserve">PRADOLONGO          </v>
      </c>
      <c r="E15048" t="str">
        <f>T("CA ")</f>
        <v xml:space="preserve">CA </v>
      </c>
      <c r="F15048" t="str">
        <f>T("CAMIONES       ")</f>
        <v xml:space="preserve">CAMIONES       </v>
      </c>
      <c r="G15048" t="str">
        <f>T("De 1.000 a 2.999 KG DE CARGA ÚTIL                 ")</f>
        <v xml:space="preserve">De 1.000 a 2.999 KG DE CARGA ÚTIL                 </v>
      </c>
      <c r="H15048" t="str">
        <f>T("DIESEL                                            ")</f>
        <v xml:space="preserve">DIESEL                                            </v>
      </c>
      <c r="I15048">
        <v>73</v>
      </c>
    </row>
    <row r="15049" spans="1:9">
      <c r="A15049" t="str">
        <f>T("2018")</f>
        <v>2018</v>
      </c>
      <c r="B15049" t="str">
        <f>T("JURIDICO                                          ")</f>
        <v xml:space="preserve">JURIDICO                                          </v>
      </c>
      <c r="C15049" t="str">
        <f>T("USERA               ")</f>
        <v xml:space="preserve">USERA               </v>
      </c>
      <c r="D15049" t="str">
        <f>T("PRADOLONGO          ")</f>
        <v xml:space="preserve">PRADOLONGO          </v>
      </c>
      <c r="E15049" t="str">
        <f>T("CA ")</f>
        <v xml:space="preserve">CA </v>
      </c>
      <c r="F15049" t="str">
        <f>T("CAMIONES       ")</f>
        <v xml:space="preserve">CAMIONES       </v>
      </c>
      <c r="G15049" t="str">
        <f>T("De 3.000 a 9.999 KG DE CARGA ÚTIL                 ")</f>
        <v xml:space="preserve">De 3.000 a 9.999 KG DE CARGA ÚTIL                 </v>
      </c>
      <c r="H15049" t="str">
        <f>T("DIESEL                                            ")</f>
        <v xml:space="preserve">DIESEL                                            </v>
      </c>
      <c r="I15049">
        <v>4</v>
      </c>
    </row>
    <row r="15050" spans="1:9">
      <c r="A15050" t="str">
        <f>T("2018")</f>
        <v>2018</v>
      </c>
      <c r="B15050" t="str">
        <f>T("JURIDICO                                          ")</f>
        <v xml:space="preserve">JURIDICO                                          </v>
      </c>
      <c r="C15050" t="str">
        <f>T("USERA               ")</f>
        <v xml:space="preserve">USERA               </v>
      </c>
      <c r="D15050" t="str">
        <f>T("PRADOLONGO          ")</f>
        <v xml:space="preserve">PRADOLONGO          </v>
      </c>
      <c r="E15050" t="str">
        <f>T("CA ")</f>
        <v xml:space="preserve">CA </v>
      </c>
      <c r="F15050" t="str">
        <f>T("CAMIONES       ")</f>
        <v xml:space="preserve">CAMIONES       </v>
      </c>
      <c r="G15050" t="str">
        <f>T("De 10.000 KG DE CARGA ÚTIL en adelante            ")</f>
        <v xml:space="preserve">De 10.000 KG DE CARGA ÚTIL en adelante            </v>
      </c>
      <c r="H15050" t="str">
        <f>T("DIESEL                                            ")</f>
        <v xml:space="preserve">DIESEL                                            </v>
      </c>
      <c r="I15050">
        <v>5</v>
      </c>
    </row>
    <row r="15051" spans="1:9">
      <c r="A15051" t="str">
        <f>T("2018")</f>
        <v>2018</v>
      </c>
      <c r="B15051" t="str">
        <f>T("JURIDICO                                          ")</f>
        <v xml:space="preserve">JURIDICO                                          </v>
      </c>
      <c r="C15051" t="str">
        <f>T("USERA               ")</f>
        <v xml:space="preserve">USERA               </v>
      </c>
      <c r="D15051" t="str">
        <f>T("PRADOLONGO          ")</f>
        <v xml:space="preserve">PRADOLONGO          </v>
      </c>
      <c r="E15051" t="str">
        <f>T("CA ")</f>
        <v xml:space="preserve">CA </v>
      </c>
      <c r="F15051" t="str">
        <f>T("CAMIONES       ")</f>
        <v xml:space="preserve">CAMIONES       </v>
      </c>
      <c r="G15051" t="str">
        <f>T("De menos de 1.000 KG DE CARGA ÚTIL                ")</f>
        <v xml:space="preserve">De menos de 1.000 KG DE CARGA ÚTIL                </v>
      </c>
      <c r="H15051" t="str">
        <f>T("ELÉCTRICO                                         ")</f>
        <v xml:space="preserve">ELÉCTRICO                                         </v>
      </c>
      <c r="I15051">
        <v>2</v>
      </c>
    </row>
    <row r="15052" spans="1:9">
      <c r="A15052" t="str">
        <f>T("2018")</f>
        <v>2018</v>
      </c>
      <c r="B15052" t="str">
        <f>T("JURIDICO                                          ")</f>
        <v xml:space="preserve">JURIDICO                                          </v>
      </c>
      <c r="C15052" t="str">
        <f>T("USERA               ")</f>
        <v xml:space="preserve">USERA               </v>
      </c>
      <c r="D15052" t="str">
        <f>T("ZOFIO               ")</f>
        <v xml:space="preserve">ZOFIO               </v>
      </c>
      <c r="E15052" t="str">
        <f>T("CA ")</f>
        <v xml:space="preserve">CA </v>
      </c>
      <c r="F15052" t="str">
        <f>T("CAMIONES       ")</f>
        <v xml:space="preserve">CAMIONES       </v>
      </c>
      <c r="G15052" t="str">
        <f>T("De menos de 1.000 KG DE CARGA ÚTIL                ")</f>
        <v xml:space="preserve">De menos de 1.000 KG DE CARGA ÚTIL                </v>
      </c>
      <c r="H15052" t="str">
        <f>T("GAS LICUADO DE PETROLEO                           ")</f>
        <v xml:space="preserve">GAS LICUADO DE PETROLEO                           </v>
      </c>
      <c r="I15052">
        <v>3</v>
      </c>
    </row>
    <row r="15053" spans="1:9">
      <c r="A15053" t="str">
        <f>T("2018")</f>
        <v>2018</v>
      </c>
      <c r="B15053" t="str">
        <f>T("JURIDICO                                          ")</f>
        <v xml:space="preserve">JURIDICO                                          </v>
      </c>
      <c r="C15053" t="str">
        <f>T("USERA               ")</f>
        <v xml:space="preserve">USERA               </v>
      </c>
      <c r="D15053" t="str">
        <f>T("SAN FERMIN          ")</f>
        <v xml:space="preserve">SAN FERMIN          </v>
      </c>
      <c r="E15053" t="str">
        <f>T("CA ")</f>
        <v xml:space="preserve">CA </v>
      </c>
      <c r="F15053" t="str">
        <f>T("CAMIONES       ")</f>
        <v xml:space="preserve">CAMIONES       </v>
      </c>
      <c r="G15053" t="str">
        <f>T("De menos de 1.000 KG DE CARGA ÚTIL                ")</f>
        <v xml:space="preserve">De menos de 1.000 KG DE CARGA ÚTIL                </v>
      </c>
      <c r="H15053" t="str">
        <f>T("GAS NATURAL COMPRIMIDO                            ")</f>
        <v xml:space="preserve">GAS NATURAL COMPRIMIDO                            </v>
      </c>
      <c r="I15053">
        <v>1</v>
      </c>
    </row>
    <row r="15054" spans="1:9">
      <c r="A15054" t="str">
        <f>T("2018")</f>
        <v>2018</v>
      </c>
      <c r="B15054" t="str">
        <f>T("Entidad sin personalidad jurídica (art. 35.4 LGT) ")</f>
        <v xml:space="preserve">Entidad sin personalidad jurídica (art. 35.4 LGT) </v>
      </c>
      <c r="C15054" t="str">
        <f>T("USERA               ")</f>
        <v xml:space="preserve">USERA               </v>
      </c>
      <c r="D15054" t="str">
        <f>T("ORCASITAS           ")</f>
        <v xml:space="preserve">ORCASITAS           </v>
      </c>
      <c r="E15054" t="str">
        <f>T("CA ")</f>
        <v xml:space="preserve">CA </v>
      </c>
      <c r="F15054" t="str">
        <f>T("CAMIONES       ")</f>
        <v xml:space="preserve">CAMIONES       </v>
      </c>
      <c r="G15054" t="str">
        <f>T("De menos de 1.000 KG DE CARGA ÚTIL                ")</f>
        <v xml:space="preserve">De menos de 1.000 KG DE CARGA ÚTIL                </v>
      </c>
      <c r="H15054" t="str">
        <f>T("GASOLINA                                          ")</f>
        <v xml:space="preserve">GASOLINA                                          </v>
      </c>
      <c r="I15054">
        <v>2</v>
      </c>
    </row>
    <row r="15055" spans="1:9">
      <c r="A15055" t="str">
        <f>T("2018")</f>
        <v>2018</v>
      </c>
      <c r="B15055" t="str">
        <f>T("Entidad sin personalidad jurídica (art. 35.4 LGT) ")</f>
        <v xml:space="preserve">Entidad sin personalidad jurídica (art. 35.4 LGT) </v>
      </c>
      <c r="C15055" t="str">
        <f>T("USERA               ")</f>
        <v xml:space="preserve">USERA               </v>
      </c>
      <c r="D15055" t="str">
        <f>T("ORCASUR             ")</f>
        <v xml:space="preserve">ORCASUR             </v>
      </c>
      <c r="E15055" t="str">
        <f>T("CA ")</f>
        <v xml:space="preserve">CA </v>
      </c>
      <c r="F15055" t="str">
        <f>T("CAMIONES       ")</f>
        <v xml:space="preserve">CAMIONES       </v>
      </c>
      <c r="G15055" t="str">
        <f>T("De menos de 1.000 KG DE CARGA ÚTIL                ")</f>
        <v xml:space="preserve">De menos de 1.000 KG DE CARGA ÚTIL                </v>
      </c>
      <c r="H15055" t="str">
        <f>T("GASOLINA                                          ")</f>
        <v xml:space="preserve">GASOLINA                                          </v>
      </c>
      <c r="I15055">
        <v>3</v>
      </c>
    </row>
    <row r="15056" spans="1:9">
      <c r="A15056" t="str">
        <f>T("2018")</f>
        <v>2018</v>
      </c>
      <c r="B15056" t="str">
        <f>T("Entidad sin personalidad jurídica (art. 35.4 LGT) ")</f>
        <v xml:space="preserve">Entidad sin personalidad jurídica (art. 35.4 LGT) </v>
      </c>
      <c r="C15056" t="str">
        <f>T("USERA               ")</f>
        <v xml:space="preserve">USERA               </v>
      </c>
      <c r="D15056" t="str">
        <f>T("SAN FERMIN          ")</f>
        <v xml:space="preserve">SAN FERMIN          </v>
      </c>
      <c r="E15056" t="str">
        <f>T("CA ")</f>
        <v xml:space="preserve">CA </v>
      </c>
      <c r="F15056" t="str">
        <f>T("CAMIONES       ")</f>
        <v xml:space="preserve">CAMIONES       </v>
      </c>
      <c r="G15056" t="str">
        <f>T("De menos de 1.000 KG DE CARGA ÚTIL                ")</f>
        <v xml:space="preserve">De menos de 1.000 KG DE CARGA ÚTIL                </v>
      </c>
      <c r="H15056" t="str">
        <f>T("GASOLINA                                          ")</f>
        <v xml:space="preserve">GASOLINA                                          </v>
      </c>
      <c r="I15056">
        <v>5</v>
      </c>
    </row>
    <row r="15057" spans="1:9">
      <c r="A15057" t="str">
        <f>T("2018")</f>
        <v>2018</v>
      </c>
      <c r="B15057" t="str">
        <f>T("Entidad sin personalidad jurídica (art. 35.4 LGT) ")</f>
        <v xml:space="preserve">Entidad sin personalidad jurídica (art. 35.4 LGT) </v>
      </c>
      <c r="C15057" t="str">
        <f>T("USERA               ")</f>
        <v xml:space="preserve">USERA               </v>
      </c>
      <c r="D15057" t="str">
        <f>T("ALMENDRALES         ")</f>
        <v xml:space="preserve">ALMENDRALES         </v>
      </c>
      <c r="E15057" t="str">
        <f>T("CA ")</f>
        <v xml:space="preserve">CA </v>
      </c>
      <c r="F15057" t="str">
        <f>T("CAMIONES       ")</f>
        <v xml:space="preserve">CAMIONES       </v>
      </c>
      <c r="G15057" t="str">
        <f>T("De menos de 1.000 KG DE CARGA ÚTIL                ")</f>
        <v xml:space="preserve">De menos de 1.000 KG DE CARGA ÚTIL                </v>
      </c>
      <c r="H15057" t="str">
        <f>T("GASOLINA                                          ")</f>
        <v xml:space="preserve">GASOLINA                                          </v>
      </c>
      <c r="I15057">
        <v>2</v>
      </c>
    </row>
    <row r="15058" spans="1:9">
      <c r="A15058" t="str">
        <f>T("2018")</f>
        <v>2018</v>
      </c>
      <c r="B15058" t="str">
        <f>T("Entidad sin personalidad jurídica (art. 35.4 LGT) ")</f>
        <v xml:space="preserve">Entidad sin personalidad jurídica (art. 35.4 LGT) </v>
      </c>
      <c r="C15058" t="str">
        <f>T("USERA               ")</f>
        <v xml:space="preserve">USERA               </v>
      </c>
      <c r="D15058" t="str">
        <f>T("MOSCARDO            ")</f>
        <v xml:space="preserve">MOSCARDO            </v>
      </c>
      <c r="E15058" t="str">
        <f>T("CA ")</f>
        <v xml:space="preserve">CA </v>
      </c>
      <c r="F15058" t="str">
        <f>T("CAMIONES       ")</f>
        <v xml:space="preserve">CAMIONES       </v>
      </c>
      <c r="G15058" t="str">
        <f>T("De menos de 1.000 KG DE CARGA ÚTIL                ")</f>
        <v xml:space="preserve">De menos de 1.000 KG DE CARGA ÚTIL                </v>
      </c>
      <c r="H15058" t="str">
        <f>T("GASOLINA                                          ")</f>
        <v xml:space="preserve">GASOLINA                                          </v>
      </c>
      <c r="I15058">
        <v>2</v>
      </c>
    </row>
    <row r="15059" spans="1:9">
      <c r="A15059" t="str">
        <f>T("2018")</f>
        <v>2018</v>
      </c>
      <c r="B15059" t="str">
        <f>T("Entidad sin personalidad jurídica (art. 35.4 LGT) ")</f>
        <v xml:space="preserve">Entidad sin personalidad jurídica (art. 35.4 LGT) </v>
      </c>
      <c r="C15059" t="str">
        <f>T("USERA               ")</f>
        <v xml:space="preserve">USERA               </v>
      </c>
      <c r="D15059" t="str">
        <f>T("PRADOLONGO          ")</f>
        <v xml:space="preserve">PRADOLONGO          </v>
      </c>
      <c r="E15059" t="str">
        <f>T("CA ")</f>
        <v xml:space="preserve">CA </v>
      </c>
      <c r="F15059" t="str">
        <f>T("CAMIONES       ")</f>
        <v xml:space="preserve">CAMIONES       </v>
      </c>
      <c r="G15059" t="str">
        <f>T("De menos de 1.000 KG DE CARGA ÚTIL                ")</f>
        <v xml:space="preserve">De menos de 1.000 KG DE CARGA ÚTIL                </v>
      </c>
      <c r="H15059" t="str">
        <f>T("GASOLINA                                          ")</f>
        <v xml:space="preserve">GASOLINA                                          </v>
      </c>
      <c r="I15059">
        <v>1</v>
      </c>
    </row>
    <row r="15060" spans="1:9">
      <c r="A15060" t="str">
        <f>T("2018")</f>
        <v>2018</v>
      </c>
      <c r="B15060" t="str">
        <f>T("FISICO                                            ")</f>
        <v xml:space="preserve">FISICO                                            </v>
      </c>
      <c r="C15060" t="str">
        <f>T("USERA               ")</f>
        <v xml:space="preserve">USERA               </v>
      </c>
      <c r="D15060" t="str">
        <f>T("ORCASITAS           ")</f>
        <v xml:space="preserve">ORCASITAS           </v>
      </c>
      <c r="E15060" t="str">
        <f>T("CA ")</f>
        <v xml:space="preserve">CA </v>
      </c>
      <c r="F15060" t="str">
        <f>T("CAMIONES       ")</f>
        <v xml:space="preserve">CAMIONES       </v>
      </c>
      <c r="G15060" t="str">
        <f>T("De menos de 1.000 KG DE CARGA ÚTIL                ")</f>
        <v xml:space="preserve">De menos de 1.000 KG DE CARGA ÚTIL                </v>
      </c>
      <c r="H15060" t="str">
        <f>T("GASOLINA                                          ")</f>
        <v xml:space="preserve">GASOLINA                                          </v>
      </c>
      <c r="I15060">
        <v>29</v>
      </c>
    </row>
    <row r="15061" spans="1:9">
      <c r="A15061" t="str">
        <f>T("2018")</f>
        <v>2018</v>
      </c>
      <c r="B15061" t="str">
        <f>T("FISICO                                            ")</f>
        <v xml:space="preserve">FISICO                                            </v>
      </c>
      <c r="C15061" t="str">
        <f>T("USERA               ")</f>
        <v xml:space="preserve">USERA               </v>
      </c>
      <c r="D15061" t="str">
        <f>T("ORCASITAS           ")</f>
        <v xml:space="preserve">ORCASITAS           </v>
      </c>
      <c r="E15061" t="str">
        <f>T("CA ")</f>
        <v xml:space="preserve">CA </v>
      </c>
      <c r="F15061" t="str">
        <f>T("CAMIONES       ")</f>
        <v xml:space="preserve">CAMIONES       </v>
      </c>
      <c r="G15061" t="str">
        <f>T("De 10.000 KG DE CARGA ÚTIL en adelante            ")</f>
        <v xml:space="preserve">De 10.000 KG DE CARGA ÚTIL en adelante            </v>
      </c>
      <c r="H15061" t="str">
        <f>T("GASOLINA                                          ")</f>
        <v xml:space="preserve">GASOLINA                                          </v>
      </c>
      <c r="I15061">
        <v>1</v>
      </c>
    </row>
    <row r="15062" spans="1:9">
      <c r="A15062" t="str">
        <f>T("2018")</f>
        <v>2018</v>
      </c>
      <c r="B15062" t="str">
        <f>T("FISICO                                            ")</f>
        <v xml:space="preserve">FISICO                                            </v>
      </c>
      <c r="C15062" t="str">
        <f>T("USERA               ")</f>
        <v xml:space="preserve">USERA               </v>
      </c>
      <c r="D15062" t="str">
        <f>T("ORCASUR             ")</f>
        <v xml:space="preserve">ORCASUR             </v>
      </c>
      <c r="E15062" t="str">
        <f>T("CA ")</f>
        <v xml:space="preserve">CA </v>
      </c>
      <c r="F15062" t="str">
        <f>T("CAMIONES       ")</f>
        <v xml:space="preserve">CAMIONES       </v>
      </c>
      <c r="G15062" t="str">
        <f>T("De menos de 1.000 KG DE CARGA ÚTIL                ")</f>
        <v xml:space="preserve">De menos de 1.000 KG DE CARGA ÚTIL                </v>
      </c>
      <c r="H15062" t="str">
        <f>T("GASOLINA                                          ")</f>
        <v xml:space="preserve">GASOLINA                                          </v>
      </c>
      <c r="I15062">
        <v>26</v>
      </c>
    </row>
    <row r="15063" spans="1:9">
      <c r="A15063" t="str">
        <f>T("2018")</f>
        <v>2018</v>
      </c>
      <c r="B15063" t="str">
        <f>T("FISICO                                            ")</f>
        <v xml:space="preserve">FISICO                                            </v>
      </c>
      <c r="C15063" t="str">
        <f>T("USERA               ")</f>
        <v xml:space="preserve">USERA               </v>
      </c>
      <c r="D15063" t="str">
        <f>T("ORCASUR             ")</f>
        <v xml:space="preserve">ORCASUR             </v>
      </c>
      <c r="E15063" t="str">
        <f>T("CA ")</f>
        <v xml:space="preserve">CA </v>
      </c>
      <c r="F15063" t="str">
        <f>T("CAMIONES       ")</f>
        <v xml:space="preserve">CAMIONES       </v>
      </c>
      <c r="G15063" t="str">
        <f>T("De 1.000 a 2.999 KG DE CARGA ÚTIL                 ")</f>
        <v xml:space="preserve">De 1.000 a 2.999 KG DE CARGA ÚTIL                 </v>
      </c>
      <c r="H15063" t="str">
        <f>T("GASOLINA                                          ")</f>
        <v xml:space="preserve">GASOLINA                                          </v>
      </c>
      <c r="I15063">
        <v>3</v>
      </c>
    </row>
    <row r="15064" spans="1:9">
      <c r="A15064" t="str">
        <f>T("2018")</f>
        <v>2018</v>
      </c>
      <c r="B15064" t="str">
        <f>T("FISICO                                            ")</f>
        <v xml:space="preserve">FISICO                                            </v>
      </c>
      <c r="C15064" t="str">
        <f>T("USERA               ")</f>
        <v xml:space="preserve">USERA               </v>
      </c>
      <c r="D15064" t="str">
        <f>T("SAN FERMIN          ")</f>
        <v xml:space="preserve">SAN FERMIN          </v>
      </c>
      <c r="E15064" t="str">
        <f>T("CA ")</f>
        <v xml:space="preserve">CA </v>
      </c>
      <c r="F15064" t="str">
        <f>T("CAMIONES       ")</f>
        <v xml:space="preserve">CAMIONES       </v>
      </c>
      <c r="G15064" t="str">
        <f>T("De menos de 1.000 KG DE CARGA ÚTIL                ")</f>
        <v xml:space="preserve">De menos de 1.000 KG DE CARGA ÚTIL                </v>
      </c>
      <c r="H15064" t="str">
        <f>T("GASOLINA                                          ")</f>
        <v xml:space="preserve">GASOLINA                                          </v>
      </c>
      <c r="I15064">
        <v>38</v>
      </c>
    </row>
    <row r="15065" spans="1:9">
      <c r="A15065" t="str">
        <f>T("2018")</f>
        <v>2018</v>
      </c>
      <c r="B15065" t="str">
        <f>T("FISICO                                            ")</f>
        <v xml:space="preserve">FISICO                                            </v>
      </c>
      <c r="C15065" t="str">
        <f>T("USERA               ")</f>
        <v xml:space="preserve">USERA               </v>
      </c>
      <c r="D15065" t="str">
        <f>T("SAN FERMIN          ")</f>
        <v xml:space="preserve">SAN FERMIN          </v>
      </c>
      <c r="E15065" t="str">
        <f>T("CA ")</f>
        <v xml:space="preserve">CA </v>
      </c>
      <c r="F15065" t="str">
        <f>T("CAMIONES       ")</f>
        <v xml:space="preserve">CAMIONES       </v>
      </c>
      <c r="G15065" t="str">
        <f>T("De 1.000 a 2.999 KG DE CARGA ÚTIL                 ")</f>
        <v xml:space="preserve">De 1.000 a 2.999 KG DE CARGA ÚTIL                 </v>
      </c>
      <c r="H15065" t="str">
        <f>T("GASOLINA                                          ")</f>
        <v xml:space="preserve">GASOLINA                                          </v>
      </c>
      <c r="I15065">
        <v>2</v>
      </c>
    </row>
    <row r="15066" spans="1:9">
      <c r="A15066" t="str">
        <f>T("2018")</f>
        <v>2018</v>
      </c>
      <c r="B15066" t="str">
        <f>T("FISICO                                            ")</f>
        <v xml:space="preserve">FISICO                                            </v>
      </c>
      <c r="C15066" t="str">
        <f>T("USERA               ")</f>
        <v xml:space="preserve">USERA               </v>
      </c>
      <c r="D15066" t="str">
        <f>T("SAN FERMIN          ")</f>
        <v xml:space="preserve">SAN FERMIN          </v>
      </c>
      <c r="E15066" t="str">
        <f>T("CA ")</f>
        <v xml:space="preserve">CA </v>
      </c>
      <c r="F15066" t="str">
        <f>T("CAMIONES       ")</f>
        <v xml:space="preserve">CAMIONES       </v>
      </c>
      <c r="G15066" t="str">
        <f>T("De 3.000 a 9.999 KG DE CARGA ÚTIL                 ")</f>
        <v xml:space="preserve">De 3.000 a 9.999 KG DE CARGA ÚTIL                 </v>
      </c>
      <c r="H15066" t="str">
        <f>T("GASOLINA                                          ")</f>
        <v xml:space="preserve">GASOLINA                                          </v>
      </c>
      <c r="I15066">
        <v>1</v>
      </c>
    </row>
    <row r="15067" spans="1:9">
      <c r="A15067" t="str">
        <f>T("2018")</f>
        <v>2018</v>
      </c>
      <c r="B15067" t="str">
        <f>T("FISICO                                            ")</f>
        <v xml:space="preserve">FISICO                                            </v>
      </c>
      <c r="C15067" t="str">
        <f>T("USERA               ")</f>
        <v xml:space="preserve">USERA               </v>
      </c>
      <c r="D15067" t="str">
        <f>T("ALMENDRALES         ")</f>
        <v xml:space="preserve">ALMENDRALES         </v>
      </c>
      <c r="E15067" t="str">
        <f>T("CA ")</f>
        <v xml:space="preserve">CA </v>
      </c>
      <c r="F15067" t="str">
        <f>T("CAMIONES       ")</f>
        <v xml:space="preserve">CAMIONES       </v>
      </c>
      <c r="G15067" t="str">
        <f>T("De menos de 1.000 KG DE CARGA ÚTIL                ")</f>
        <v xml:space="preserve">De menos de 1.000 KG DE CARGA ÚTIL                </v>
      </c>
      <c r="H15067" t="str">
        <f>T("GASOLINA                                          ")</f>
        <v xml:space="preserve">GASOLINA                                          </v>
      </c>
      <c r="I15067">
        <v>19</v>
      </c>
    </row>
    <row r="15068" spans="1:9">
      <c r="A15068" t="str">
        <f>T("2018")</f>
        <v>2018</v>
      </c>
      <c r="B15068" t="str">
        <f>T("FISICO                                            ")</f>
        <v xml:space="preserve">FISICO                                            </v>
      </c>
      <c r="C15068" t="str">
        <f>T("USERA               ")</f>
        <v xml:space="preserve">USERA               </v>
      </c>
      <c r="D15068" t="str">
        <f>T("ALMENDRALES         ")</f>
        <v xml:space="preserve">ALMENDRALES         </v>
      </c>
      <c r="E15068" t="str">
        <f>T("CA ")</f>
        <v xml:space="preserve">CA </v>
      </c>
      <c r="F15068" t="str">
        <f>T("CAMIONES       ")</f>
        <v xml:space="preserve">CAMIONES       </v>
      </c>
      <c r="G15068" t="str">
        <f>T("De 1.000 a 2.999 KG DE CARGA ÚTIL                 ")</f>
        <v xml:space="preserve">De 1.000 a 2.999 KG DE CARGA ÚTIL                 </v>
      </c>
      <c r="H15068" t="str">
        <f>T("GASOLINA                                          ")</f>
        <v xml:space="preserve">GASOLINA                                          </v>
      </c>
      <c r="I15068">
        <v>1</v>
      </c>
    </row>
    <row r="15069" spans="1:9">
      <c r="A15069" t="str">
        <f>T("2018")</f>
        <v>2018</v>
      </c>
      <c r="B15069" t="str">
        <f>T("FISICO                                            ")</f>
        <v xml:space="preserve">FISICO                                            </v>
      </c>
      <c r="C15069" t="str">
        <f>T("USERA               ")</f>
        <v xml:space="preserve">USERA               </v>
      </c>
      <c r="D15069" t="str">
        <f>T("ALMENDRALES         ")</f>
        <v xml:space="preserve">ALMENDRALES         </v>
      </c>
      <c r="E15069" t="str">
        <f>T("CA ")</f>
        <v xml:space="preserve">CA </v>
      </c>
      <c r="F15069" t="str">
        <f>T("CAMIONES       ")</f>
        <v xml:space="preserve">CAMIONES       </v>
      </c>
      <c r="G15069" t="str">
        <f>T("De 3.000 a 9.999 KG DE CARGA ÚTIL                 ")</f>
        <v xml:space="preserve">De 3.000 a 9.999 KG DE CARGA ÚTIL                 </v>
      </c>
      <c r="H15069" t="str">
        <f>T("GASOLINA                                          ")</f>
        <v xml:space="preserve">GASOLINA                                          </v>
      </c>
      <c r="I15069">
        <v>1</v>
      </c>
    </row>
    <row r="15070" spans="1:9">
      <c r="A15070" t="str">
        <f>T("2018")</f>
        <v>2018</v>
      </c>
      <c r="B15070" t="str">
        <f>T("FISICO                                            ")</f>
        <v xml:space="preserve">FISICO                                            </v>
      </c>
      <c r="C15070" t="str">
        <f>T("USERA               ")</f>
        <v xml:space="preserve">USERA               </v>
      </c>
      <c r="D15070" t="str">
        <f>T("MOSCARDO            ")</f>
        <v xml:space="preserve">MOSCARDO            </v>
      </c>
      <c r="E15070" t="str">
        <f>T("CA ")</f>
        <v xml:space="preserve">CA </v>
      </c>
      <c r="F15070" t="str">
        <f>T("CAMIONES       ")</f>
        <v xml:space="preserve">CAMIONES       </v>
      </c>
      <c r="G15070" t="str">
        <f>T("De menos de 1.000 KG DE CARGA ÚTIL                ")</f>
        <v xml:space="preserve">De menos de 1.000 KG DE CARGA ÚTIL                </v>
      </c>
      <c r="H15070" t="str">
        <f>T("GASOLINA                                          ")</f>
        <v xml:space="preserve">GASOLINA                                          </v>
      </c>
      <c r="I15070">
        <v>21</v>
      </c>
    </row>
    <row r="15071" spans="1:9">
      <c r="A15071" t="str">
        <f>T("2018")</f>
        <v>2018</v>
      </c>
      <c r="B15071" t="str">
        <f>T("FISICO                                            ")</f>
        <v xml:space="preserve">FISICO                                            </v>
      </c>
      <c r="C15071" t="str">
        <f>T("USERA               ")</f>
        <v xml:space="preserve">USERA               </v>
      </c>
      <c r="D15071" t="str">
        <f>T("MOSCARDO            ")</f>
        <v xml:space="preserve">MOSCARDO            </v>
      </c>
      <c r="E15071" t="str">
        <f>T("CA ")</f>
        <v xml:space="preserve">CA </v>
      </c>
      <c r="F15071" t="str">
        <f>T("CAMIONES       ")</f>
        <v xml:space="preserve">CAMIONES       </v>
      </c>
      <c r="G15071" t="str">
        <f>T("De 1.000 a 2.999 KG DE CARGA ÚTIL                 ")</f>
        <v xml:space="preserve">De 1.000 a 2.999 KG DE CARGA ÚTIL                 </v>
      </c>
      <c r="H15071" t="str">
        <f>T("GASOLINA                                          ")</f>
        <v xml:space="preserve">GASOLINA                                          </v>
      </c>
      <c r="I15071">
        <v>3</v>
      </c>
    </row>
    <row r="15072" spans="1:9">
      <c r="A15072" t="str">
        <f>T("2018")</f>
        <v>2018</v>
      </c>
      <c r="B15072" t="str">
        <f>T("FISICO                                            ")</f>
        <v xml:space="preserve">FISICO                                            </v>
      </c>
      <c r="C15072" t="str">
        <f>T("USERA               ")</f>
        <v xml:space="preserve">USERA               </v>
      </c>
      <c r="D15072" t="str">
        <f>T("ZOFIO               ")</f>
        <v xml:space="preserve">ZOFIO               </v>
      </c>
      <c r="E15072" t="str">
        <f>T("CA ")</f>
        <v xml:space="preserve">CA </v>
      </c>
      <c r="F15072" t="str">
        <f>T("CAMIONES       ")</f>
        <v xml:space="preserve">CAMIONES       </v>
      </c>
      <c r="G15072" t="str">
        <f>T("De menos de 1.000 KG DE CARGA ÚTIL                ")</f>
        <v xml:space="preserve">De menos de 1.000 KG DE CARGA ÚTIL                </v>
      </c>
      <c r="H15072" t="str">
        <f>T("GASOLINA                                          ")</f>
        <v xml:space="preserve">GASOLINA                                          </v>
      </c>
      <c r="I15072">
        <v>12</v>
      </c>
    </row>
    <row r="15073" spans="1:9">
      <c r="A15073" t="str">
        <f>T("2018")</f>
        <v>2018</v>
      </c>
      <c r="B15073" t="str">
        <f>T("FISICO                                            ")</f>
        <v xml:space="preserve">FISICO                                            </v>
      </c>
      <c r="C15073" t="str">
        <f>T("USERA               ")</f>
        <v xml:space="preserve">USERA               </v>
      </c>
      <c r="D15073" t="str">
        <f>T("ZOFIO               ")</f>
        <v xml:space="preserve">ZOFIO               </v>
      </c>
      <c r="E15073" t="str">
        <f>T("CA ")</f>
        <v xml:space="preserve">CA </v>
      </c>
      <c r="F15073" t="str">
        <f>T("CAMIONES       ")</f>
        <v xml:space="preserve">CAMIONES       </v>
      </c>
      <c r="G15073" t="str">
        <f>T("De 1.000 a 2.999 KG DE CARGA ÚTIL                 ")</f>
        <v xml:space="preserve">De 1.000 a 2.999 KG DE CARGA ÚTIL                 </v>
      </c>
      <c r="H15073" t="str">
        <f>T("GASOLINA                                          ")</f>
        <v xml:space="preserve">GASOLINA                                          </v>
      </c>
      <c r="I15073">
        <v>1</v>
      </c>
    </row>
    <row r="15074" spans="1:9">
      <c r="A15074" t="str">
        <f>T("2018")</f>
        <v>2018</v>
      </c>
      <c r="B15074" t="str">
        <f>T("FISICO                                            ")</f>
        <v xml:space="preserve">FISICO                                            </v>
      </c>
      <c r="C15074" t="str">
        <f>T("USERA               ")</f>
        <v xml:space="preserve">USERA               </v>
      </c>
      <c r="D15074" t="str">
        <f>T("PRADOLONGO          ")</f>
        <v xml:space="preserve">PRADOLONGO          </v>
      </c>
      <c r="E15074" t="str">
        <f>T("CA ")</f>
        <v xml:space="preserve">CA </v>
      </c>
      <c r="F15074" t="str">
        <f>T("CAMIONES       ")</f>
        <v xml:space="preserve">CAMIONES       </v>
      </c>
      <c r="G15074" t="str">
        <f>T("De menos de 1.000 KG DE CARGA ÚTIL                ")</f>
        <v xml:space="preserve">De menos de 1.000 KG DE CARGA ÚTIL                </v>
      </c>
      <c r="H15074" t="str">
        <f>T("GASOLINA                                          ")</f>
        <v xml:space="preserve">GASOLINA                                          </v>
      </c>
      <c r="I15074">
        <v>16</v>
      </c>
    </row>
    <row r="15075" spans="1:9">
      <c r="A15075" t="str">
        <f>T("2018")</f>
        <v>2018</v>
      </c>
      <c r="B15075" t="str">
        <f>T("FISICO                                            ")</f>
        <v xml:space="preserve">FISICO                                            </v>
      </c>
      <c r="C15075" t="str">
        <f>T("USERA               ")</f>
        <v xml:space="preserve">USERA               </v>
      </c>
      <c r="D15075" t="str">
        <f>T("PRADOLONGO          ")</f>
        <v xml:space="preserve">PRADOLONGO          </v>
      </c>
      <c r="E15075" t="str">
        <f>T("CA ")</f>
        <v xml:space="preserve">CA </v>
      </c>
      <c r="F15075" t="str">
        <f>T("CAMIONES       ")</f>
        <v xml:space="preserve">CAMIONES       </v>
      </c>
      <c r="G15075" t="str">
        <f>T("De 1.000 a 2.999 KG DE CARGA ÚTIL                 ")</f>
        <v xml:space="preserve">De 1.000 a 2.999 KG DE CARGA ÚTIL                 </v>
      </c>
      <c r="H15075" t="str">
        <f>T("GASOLINA                                          ")</f>
        <v xml:space="preserve">GASOLINA                                          </v>
      </c>
      <c r="I15075">
        <v>1</v>
      </c>
    </row>
    <row r="15076" spans="1:9">
      <c r="A15076" t="str">
        <f>T("2018")</f>
        <v>2018</v>
      </c>
      <c r="B15076" t="str">
        <f>T("JURIDICO                                          ")</f>
        <v xml:space="preserve">JURIDICO                                          </v>
      </c>
      <c r="C15076" t="str">
        <f>T("USERA               ")</f>
        <v xml:space="preserve">USERA               </v>
      </c>
      <c r="D15076" t="str">
        <f>T("ORCASITAS           ")</f>
        <v xml:space="preserve">ORCASITAS           </v>
      </c>
      <c r="E15076" t="str">
        <f>T("CA ")</f>
        <v xml:space="preserve">CA </v>
      </c>
      <c r="F15076" t="str">
        <f>T("CAMIONES       ")</f>
        <v xml:space="preserve">CAMIONES       </v>
      </c>
      <c r="G15076" t="str">
        <f>T("De menos de 1.000 KG DE CARGA ÚTIL                ")</f>
        <v xml:space="preserve">De menos de 1.000 KG DE CARGA ÚTIL                </v>
      </c>
      <c r="H15076" t="str">
        <f>T("GASOLINA                                          ")</f>
        <v xml:space="preserve">GASOLINA                                          </v>
      </c>
      <c r="I15076">
        <v>2</v>
      </c>
    </row>
    <row r="15077" spans="1:9">
      <c r="A15077" t="str">
        <f>T("2018")</f>
        <v>2018</v>
      </c>
      <c r="B15077" t="str">
        <f>T("JURIDICO                                          ")</f>
        <v xml:space="preserve">JURIDICO                                          </v>
      </c>
      <c r="C15077" t="str">
        <f>T("USERA               ")</f>
        <v xml:space="preserve">USERA               </v>
      </c>
      <c r="D15077" t="str">
        <f>T("ORCASUR             ")</f>
        <v xml:space="preserve">ORCASUR             </v>
      </c>
      <c r="E15077" t="str">
        <f>T("CA ")</f>
        <v xml:space="preserve">CA </v>
      </c>
      <c r="F15077" t="str">
        <f>T("CAMIONES       ")</f>
        <v xml:space="preserve">CAMIONES       </v>
      </c>
      <c r="G15077" t="str">
        <f>T("De menos de 1.000 KG DE CARGA ÚTIL                ")</f>
        <v xml:space="preserve">De menos de 1.000 KG DE CARGA ÚTIL                </v>
      </c>
      <c r="H15077" t="str">
        <f>T("GASOLINA                                          ")</f>
        <v xml:space="preserve">GASOLINA                                          </v>
      </c>
      <c r="I15077">
        <v>4</v>
      </c>
    </row>
    <row r="15078" spans="1:9">
      <c r="A15078" t="str">
        <f>T("2018")</f>
        <v>2018</v>
      </c>
      <c r="B15078" t="str">
        <f>T("JURIDICO                                          ")</f>
        <v xml:space="preserve">JURIDICO                                          </v>
      </c>
      <c r="C15078" t="str">
        <f>T("USERA               ")</f>
        <v xml:space="preserve">USERA               </v>
      </c>
      <c r="D15078" t="str">
        <f>T("SAN FERMIN          ")</f>
        <v xml:space="preserve">SAN FERMIN          </v>
      </c>
      <c r="E15078" t="str">
        <f>T("CA ")</f>
        <v xml:space="preserve">CA </v>
      </c>
      <c r="F15078" t="str">
        <f>T("CAMIONES       ")</f>
        <v xml:space="preserve">CAMIONES       </v>
      </c>
      <c r="G15078" t="str">
        <f>T("De menos de 1.000 KG DE CARGA ÚTIL                ")</f>
        <v xml:space="preserve">De menos de 1.000 KG DE CARGA ÚTIL                </v>
      </c>
      <c r="H15078" t="str">
        <f>T("GASOLINA                                          ")</f>
        <v xml:space="preserve">GASOLINA                                          </v>
      </c>
      <c r="I15078">
        <v>3</v>
      </c>
    </row>
    <row r="15079" spans="1:9">
      <c r="A15079" t="str">
        <f>T("2018")</f>
        <v>2018</v>
      </c>
      <c r="B15079" t="str">
        <f>T("JURIDICO                                          ")</f>
        <v xml:space="preserve">JURIDICO                                          </v>
      </c>
      <c r="C15079" t="str">
        <f>T("USERA               ")</f>
        <v xml:space="preserve">USERA               </v>
      </c>
      <c r="D15079" t="str">
        <f>T("ALMENDRALES         ")</f>
        <v xml:space="preserve">ALMENDRALES         </v>
      </c>
      <c r="E15079" t="str">
        <f>T("CA ")</f>
        <v xml:space="preserve">CA </v>
      </c>
      <c r="F15079" t="str">
        <f>T("CAMIONES       ")</f>
        <v xml:space="preserve">CAMIONES       </v>
      </c>
      <c r="G15079" t="str">
        <f>T("De menos de 1.000 KG DE CARGA ÚTIL                ")</f>
        <v xml:space="preserve">De menos de 1.000 KG DE CARGA ÚTIL                </v>
      </c>
      <c r="H15079" t="str">
        <f>T("GASOLINA                                          ")</f>
        <v xml:space="preserve">GASOLINA                                          </v>
      </c>
      <c r="I15079">
        <v>4</v>
      </c>
    </row>
    <row r="15080" spans="1:9">
      <c r="A15080" t="str">
        <f>T("2018")</f>
        <v>2018</v>
      </c>
      <c r="B15080" t="str">
        <f>T("JURIDICO                                          ")</f>
        <v xml:space="preserve">JURIDICO                                          </v>
      </c>
      <c r="C15080" t="str">
        <f>T("USERA               ")</f>
        <v xml:space="preserve">USERA               </v>
      </c>
      <c r="D15080" t="str">
        <f>T("ALMENDRALES         ")</f>
        <v xml:space="preserve">ALMENDRALES         </v>
      </c>
      <c r="E15080" t="str">
        <f>T("CA ")</f>
        <v xml:space="preserve">CA </v>
      </c>
      <c r="F15080" t="str">
        <f>T("CAMIONES       ")</f>
        <v xml:space="preserve">CAMIONES       </v>
      </c>
      <c r="G15080" t="str">
        <f>T("De 1.000 a 2.999 KG DE CARGA ÚTIL                 ")</f>
        <v xml:space="preserve">De 1.000 a 2.999 KG DE CARGA ÚTIL                 </v>
      </c>
      <c r="H15080" t="str">
        <f>T("GASOLINA                                          ")</f>
        <v xml:space="preserve">GASOLINA                                          </v>
      </c>
      <c r="I15080">
        <v>1</v>
      </c>
    </row>
    <row r="15081" spans="1:9">
      <c r="A15081" t="str">
        <f>T("2018")</f>
        <v>2018</v>
      </c>
      <c r="B15081" t="str">
        <f>T("JURIDICO                                          ")</f>
        <v xml:space="preserve">JURIDICO                                          </v>
      </c>
      <c r="C15081" t="str">
        <f>T("USERA               ")</f>
        <v xml:space="preserve">USERA               </v>
      </c>
      <c r="D15081" t="str">
        <f>T("MOSCARDO            ")</f>
        <v xml:space="preserve">MOSCARDO            </v>
      </c>
      <c r="E15081" t="str">
        <f>T("CA ")</f>
        <v xml:space="preserve">CA </v>
      </c>
      <c r="F15081" t="str">
        <f>T("CAMIONES       ")</f>
        <v xml:space="preserve">CAMIONES       </v>
      </c>
      <c r="G15081" t="str">
        <f>T("De menos de 1.000 KG DE CARGA ÚTIL                ")</f>
        <v xml:space="preserve">De menos de 1.000 KG DE CARGA ÚTIL                </v>
      </c>
      <c r="H15081" t="str">
        <f>T("GASOLINA                                          ")</f>
        <v xml:space="preserve">GASOLINA                                          </v>
      </c>
      <c r="I15081">
        <v>15</v>
      </c>
    </row>
    <row r="15082" spans="1:9">
      <c r="A15082" t="str">
        <f>T("2018")</f>
        <v>2018</v>
      </c>
      <c r="B15082" t="str">
        <f>T("JURIDICO                                          ")</f>
        <v xml:space="preserve">JURIDICO                                          </v>
      </c>
      <c r="C15082" t="str">
        <f>T("USERA               ")</f>
        <v xml:space="preserve">USERA               </v>
      </c>
      <c r="D15082" t="str">
        <f>T("ZOFIO               ")</f>
        <v xml:space="preserve">ZOFIO               </v>
      </c>
      <c r="E15082" t="str">
        <f>T("CA ")</f>
        <v xml:space="preserve">CA </v>
      </c>
      <c r="F15082" t="str">
        <f>T("CAMIONES       ")</f>
        <v xml:space="preserve">CAMIONES       </v>
      </c>
      <c r="G15082" t="str">
        <f>T("De menos de 1.000 KG DE CARGA ÚTIL                ")</f>
        <v xml:space="preserve">De menos de 1.000 KG DE CARGA ÚTIL                </v>
      </c>
      <c r="H15082" t="str">
        <f>T("GASOLINA                                          ")</f>
        <v xml:space="preserve">GASOLINA                                          </v>
      </c>
      <c r="I15082">
        <v>8</v>
      </c>
    </row>
    <row r="15083" spans="1:9">
      <c r="A15083" t="str">
        <f>T("2018")</f>
        <v>2018</v>
      </c>
      <c r="B15083" t="str">
        <f>T("JURIDICO                                          ")</f>
        <v xml:space="preserve">JURIDICO                                          </v>
      </c>
      <c r="C15083" t="str">
        <f>T("USERA               ")</f>
        <v xml:space="preserve">USERA               </v>
      </c>
      <c r="D15083" t="str">
        <f>T("ZOFIO               ")</f>
        <v xml:space="preserve">ZOFIO               </v>
      </c>
      <c r="E15083" t="str">
        <f>T("CA ")</f>
        <v xml:space="preserve">CA </v>
      </c>
      <c r="F15083" t="str">
        <f>T("CAMIONES       ")</f>
        <v xml:space="preserve">CAMIONES       </v>
      </c>
      <c r="G15083" t="str">
        <f>T("De 1.000 a 2.999 KG DE CARGA ÚTIL                 ")</f>
        <v xml:space="preserve">De 1.000 a 2.999 KG DE CARGA ÚTIL                 </v>
      </c>
      <c r="H15083" t="str">
        <f>T("GASOLINA                                          ")</f>
        <v xml:space="preserve">GASOLINA                                          </v>
      </c>
      <c r="I15083">
        <v>1</v>
      </c>
    </row>
    <row r="15084" spans="1:9">
      <c r="A15084" t="str">
        <f>T("2018")</f>
        <v>2018</v>
      </c>
      <c r="B15084" t="str">
        <f>T("JURIDICO                                          ")</f>
        <v xml:space="preserve">JURIDICO                                          </v>
      </c>
      <c r="C15084" t="str">
        <f>T("USERA               ")</f>
        <v xml:space="preserve">USERA               </v>
      </c>
      <c r="D15084" t="str">
        <f>T("PRADOLONGO          ")</f>
        <v xml:space="preserve">PRADOLONGO          </v>
      </c>
      <c r="E15084" t="str">
        <f>T("CA ")</f>
        <v xml:space="preserve">CA </v>
      </c>
      <c r="F15084" t="str">
        <f>T("CAMIONES       ")</f>
        <v xml:space="preserve">CAMIONES       </v>
      </c>
      <c r="G15084" t="str">
        <f>T("De menos de 1.000 KG DE CARGA ÚTIL                ")</f>
        <v xml:space="preserve">De menos de 1.000 KG DE CARGA ÚTIL                </v>
      </c>
      <c r="H15084" t="str">
        <f>T("GASOLINA                                          ")</f>
        <v xml:space="preserve">GASOLINA                                          </v>
      </c>
      <c r="I15084">
        <v>3</v>
      </c>
    </row>
    <row r="15085" spans="1:9">
      <c r="A15085" t="str">
        <f>T("2018")</f>
        <v>2018</v>
      </c>
      <c r="B15085" t="str">
        <f>T("Entidad sin personalidad jurídica (art. 35.4 LGT) ")</f>
        <v xml:space="preserve">Entidad sin personalidad jurídica (art. 35.4 LGT) </v>
      </c>
      <c r="C15085" t="str">
        <f>T("USERA               ")</f>
        <v xml:space="preserve">USERA               </v>
      </c>
      <c r="D15085" t="str">
        <f>T("ORCASUR             ")</f>
        <v xml:space="preserve">ORCASUR             </v>
      </c>
      <c r="E15085" t="str">
        <f>T("CA ")</f>
        <v xml:space="preserve">CA </v>
      </c>
      <c r="F15085" t="str">
        <f>T("CAMIONES       ")</f>
        <v xml:space="preserve">CAMIONES       </v>
      </c>
      <c r="G15085" t="str">
        <f>T("De menos de 1.000 KG DE CARGA ÚTIL                ")</f>
        <v xml:space="preserve">De menos de 1.000 KG DE CARGA ÚTIL                </v>
      </c>
      <c r="I15085">
        <v>2</v>
      </c>
    </row>
    <row r="15086" spans="1:9">
      <c r="A15086" t="str">
        <f>T("2018")</f>
        <v>2018</v>
      </c>
      <c r="B15086" t="str">
        <f>T("Entidad sin personalidad jurídica (art. 35.4 LGT) ")</f>
        <v xml:space="preserve">Entidad sin personalidad jurídica (art. 35.4 LGT) </v>
      </c>
      <c r="C15086" t="str">
        <f>T("USERA               ")</f>
        <v xml:space="preserve">USERA               </v>
      </c>
      <c r="D15086" t="str">
        <f>T("ORCASUR             ")</f>
        <v xml:space="preserve">ORCASUR             </v>
      </c>
      <c r="E15086" t="str">
        <f>T("CA ")</f>
        <v xml:space="preserve">CA </v>
      </c>
      <c r="F15086" t="str">
        <f>T("CAMIONES       ")</f>
        <v xml:space="preserve">CAMIONES       </v>
      </c>
      <c r="G15086" t="str">
        <f>T("De 1.000 a 2.999 KG DE CARGA ÚTIL                 ")</f>
        <v xml:space="preserve">De 1.000 a 2.999 KG DE CARGA ÚTIL                 </v>
      </c>
      <c r="I15086">
        <v>2</v>
      </c>
    </row>
    <row r="15087" spans="1:9">
      <c r="A15087" t="str">
        <f>T("2018")</f>
        <v>2018</v>
      </c>
      <c r="B15087" t="str">
        <f>T("Entidad sin personalidad jurídica (art. 35.4 LGT) ")</f>
        <v xml:space="preserve">Entidad sin personalidad jurídica (art. 35.4 LGT) </v>
      </c>
      <c r="C15087" t="str">
        <f>T("USERA               ")</f>
        <v xml:space="preserve">USERA               </v>
      </c>
      <c r="D15087" t="str">
        <f>T("ALMENDRALES         ")</f>
        <v xml:space="preserve">ALMENDRALES         </v>
      </c>
      <c r="E15087" t="str">
        <f>T("CA ")</f>
        <v xml:space="preserve">CA </v>
      </c>
      <c r="F15087" t="str">
        <f>T("CAMIONES       ")</f>
        <v xml:space="preserve">CAMIONES       </v>
      </c>
      <c r="G15087" t="str">
        <f>T("De menos de 1.000 KG DE CARGA ÚTIL                ")</f>
        <v xml:space="preserve">De menos de 1.000 KG DE CARGA ÚTIL                </v>
      </c>
      <c r="I15087">
        <v>1</v>
      </c>
    </row>
    <row r="15088" spans="1:9">
      <c r="A15088" t="str">
        <f>T("2018")</f>
        <v>2018</v>
      </c>
      <c r="B15088" t="str">
        <f>T("Entidad sin personalidad jurídica (art. 35.4 LGT) ")</f>
        <v xml:space="preserve">Entidad sin personalidad jurídica (art. 35.4 LGT) </v>
      </c>
      <c r="C15088" t="str">
        <f>T("USERA               ")</f>
        <v xml:space="preserve">USERA               </v>
      </c>
      <c r="D15088" t="str">
        <f>T("PRADOLONGO          ")</f>
        <v xml:space="preserve">PRADOLONGO          </v>
      </c>
      <c r="E15088" t="str">
        <f>T("CA ")</f>
        <v xml:space="preserve">CA </v>
      </c>
      <c r="F15088" t="str">
        <f>T("CAMIONES       ")</f>
        <v xml:space="preserve">CAMIONES       </v>
      </c>
      <c r="G15088" t="str">
        <f>T("De menos de 1.000 KG DE CARGA ÚTIL                ")</f>
        <v xml:space="preserve">De menos de 1.000 KG DE CARGA ÚTIL                </v>
      </c>
      <c r="I15088">
        <v>2</v>
      </c>
    </row>
    <row r="15089" spans="1:9">
      <c r="A15089" t="str">
        <f>T("2018")</f>
        <v>2018</v>
      </c>
      <c r="B15089" t="str">
        <f>T("Entidad sin personalidad jurídica (art. 35.4 LGT) ")</f>
        <v xml:space="preserve">Entidad sin personalidad jurídica (art. 35.4 LGT) </v>
      </c>
      <c r="C15089" t="str">
        <f>T("USERA               ")</f>
        <v xml:space="preserve">USERA               </v>
      </c>
      <c r="D15089" t="str">
        <f>T("PRADOLONGO          ")</f>
        <v xml:space="preserve">PRADOLONGO          </v>
      </c>
      <c r="E15089" t="str">
        <f>T("CA ")</f>
        <v xml:space="preserve">CA </v>
      </c>
      <c r="F15089" t="str">
        <f>T("CAMIONES       ")</f>
        <v xml:space="preserve">CAMIONES       </v>
      </c>
      <c r="G15089" t="str">
        <f>T("De 1.000 a 2.999 KG DE CARGA ÚTIL                 ")</f>
        <v xml:space="preserve">De 1.000 a 2.999 KG DE CARGA ÚTIL                 </v>
      </c>
      <c r="I15089">
        <v>1</v>
      </c>
    </row>
    <row r="15090" spans="1:9">
      <c r="A15090" t="str">
        <f>T("2018")</f>
        <v>2018</v>
      </c>
      <c r="B15090" t="str">
        <f>T("FISICO                                            ")</f>
        <v xml:space="preserve">FISICO                                            </v>
      </c>
      <c r="C15090" t="str">
        <f>T("USERA               ")</f>
        <v xml:space="preserve">USERA               </v>
      </c>
      <c r="D15090" t="str">
        <f>T("ORCASITAS           ")</f>
        <v xml:space="preserve">ORCASITAS           </v>
      </c>
      <c r="E15090" t="str">
        <f>T("CA ")</f>
        <v xml:space="preserve">CA </v>
      </c>
      <c r="F15090" t="str">
        <f>T("CAMIONES       ")</f>
        <v xml:space="preserve">CAMIONES       </v>
      </c>
      <c r="G15090" t="str">
        <f>T("De menos de 1.000 KG DE CARGA ÚTIL                ")</f>
        <v xml:space="preserve">De menos de 1.000 KG DE CARGA ÚTIL                </v>
      </c>
      <c r="I15090">
        <v>16</v>
      </c>
    </row>
    <row r="15091" spans="1:9">
      <c r="A15091" t="str">
        <f>T("2018")</f>
        <v>2018</v>
      </c>
      <c r="B15091" t="str">
        <f>T("FISICO                                            ")</f>
        <v xml:space="preserve">FISICO                                            </v>
      </c>
      <c r="C15091" t="str">
        <f>T("USERA               ")</f>
        <v xml:space="preserve">USERA               </v>
      </c>
      <c r="D15091" t="str">
        <f>T("ORCASITAS           ")</f>
        <v xml:space="preserve">ORCASITAS           </v>
      </c>
      <c r="E15091" t="str">
        <f>T("CA ")</f>
        <v xml:space="preserve">CA </v>
      </c>
      <c r="F15091" t="str">
        <f>T("CAMIONES       ")</f>
        <v xml:space="preserve">CAMIONES       </v>
      </c>
      <c r="G15091" t="str">
        <f>T("De 1.000 a 2.999 KG DE CARGA ÚTIL                 ")</f>
        <v xml:space="preserve">De 1.000 a 2.999 KG DE CARGA ÚTIL                 </v>
      </c>
      <c r="I15091">
        <v>7</v>
      </c>
    </row>
    <row r="15092" spans="1:9">
      <c r="A15092" t="str">
        <f>T("2018")</f>
        <v>2018</v>
      </c>
      <c r="B15092" t="str">
        <f>T("FISICO                                            ")</f>
        <v xml:space="preserve">FISICO                                            </v>
      </c>
      <c r="C15092" t="str">
        <f>T("USERA               ")</f>
        <v xml:space="preserve">USERA               </v>
      </c>
      <c r="D15092" t="str">
        <f>T("ORCASUR             ")</f>
        <v xml:space="preserve">ORCASUR             </v>
      </c>
      <c r="E15092" t="str">
        <f>T("CA ")</f>
        <v xml:space="preserve">CA </v>
      </c>
      <c r="F15092" t="str">
        <f>T("CAMIONES       ")</f>
        <v xml:space="preserve">CAMIONES       </v>
      </c>
      <c r="G15092" t="str">
        <f>T("De menos de 1.000 KG DE CARGA ÚTIL                ")</f>
        <v xml:space="preserve">De menos de 1.000 KG DE CARGA ÚTIL                </v>
      </c>
      <c r="I15092">
        <v>7</v>
      </c>
    </row>
    <row r="15093" spans="1:9">
      <c r="A15093" t="str">
        <f>T("2018")</f>
        <v>2018</v>
      </c>
      <c r="B15093" t="str">
        <f>T("FISICO                                            ")</f>
        <v xml:space="preserve">FISICO                                            </v>
      </c>
      <c r="C15093" t="str">
        <f>T("USERA               ")</f>
        <v xml:space="preserve">USERA               </v>
      </c>
      <c r="D15093" t="str">
        <f>T("ORCASUR             ")</f>
        <v xml:space="preserve">ORCASUR             </v>
      </c>
      <c r="E15093" t="str">
        <f>T("CA ")</f>
        <v xml:space="preserve">CA </v>
      </c>
      <c r="F15093" t="str">
        <f>T("CAMIONES       ")</f>
        <v xml:space="preserve">CAMIONES       </v>
      </c>
      <c r="G15093" t="str">
        <f>T("De 1.000 a 2.999 KG DE CARGA ÚTIL                 ")</f>
        <v xml:space="preserve">De 1.000 a 2.999 KG DE CARGA ÚTIL                 </v>
      </c>
      <c r="I15093">
        <v>5</v>
      </c>
    </row>
    <row r="15094" spans="1:9">
      <c r="A15094" t="str">
        <f>T("2018")</f>
        <v>2018</v>
      </c>
      <c r="B15094" t="str">
        <f>T("FISICO                                            ")</f>
        <v xml:space="preserve">FISICO                                            </v>
      </c>
      <c r="C15094" t="str">
        <f>T("USERA               ")</f>
        <v xml:space="preserve">USERA               </v>
      </c>
      <c r="D15094" t="str">
        <f>T("SAN FERMIN          ")</f>
        <v xml:space="preserve">SAN FERMIN          </v>
      </c>
      <c r="E15094" t="str">
        <f>T("CA ")</f>
        <v xml:space="preserve">CA </v>
      </c>
      <c r="F15094" t="str">
        <f>T("CAMIONES       ")</f>
        <v xml:space="preserve">CAMIONES       </v>
      </c>
      <c r="G15094" t="str">
        <f>T("De menos de 1.000 KG DE CARGA ÚTIL                ")</f>
        <v xml:space="preserve">De menos de 1.000 KG DE CARGA ÚTIL                </v>
      </c>
      <c r="I15094">
        <v>22</v>
      </c>
    </row>
    <row r="15095" spans="1:9">
      <c r="A15095" t="str">
        <f>T("2018")</f>
        <v>2018</v>
      </c>
      <c r="B15095" t="str">
        <f>T("FISICO                                            ")</f>
        <v xml:space="preserve">FISICO                                            </v>
      </c>
      <c r="C15095" t="str">
        <f>T("USERA               ")</f>
        <v xml:space="preserve">USERA               </v>
      </c>
      <c r="D15095" t="str">
        <f>T("SAN FERMIN          ")</f>
        <v xml:space="preserve">SAN FERMIN          </v>
      </c>
      <c r="E15095" t="str">
        <f>T("CA ")</f>
        <v xml:space="preserve">CA </v>
      </c>
      <c r="F15095" t="str">
        <f>T("CAMIONES       ")</f>
        <v xml:space="preserve">CAMIONES       </v>
      </c>
      <c r="G15095" t="str">
        <f>T("De 1.000 a 2.999 KG DE CARGA ÚTIL                 ")</f>
        <v xml:space="preserve">De 1.000 a 2.999 KG DE CARGA ÚTIL                 </v>
      </c>
      <c r="I15095">
        <v>9</v>
      </c>
    </row>
    <row r="15096" spans="1:9">
      <c r="A15096" t="str">
        <f>T("2018")</f>
        <v>2018</v>
      </c>
      <c r="B15096" t="str">
        <f>T("FISICO                                            ")</f>
        <v xml:space="preserve">FISICO                                            </v>
      </c>
      <c r="C15096" t="str">
        <f>T("USERA               ")</f>
        <v xml:space="preserve">USERA               </v>
      </c>
      <c r="D15096" t="str">
        <f>T("SAN FERMIN          ")</f>
        <v xml:space="preserve">SAN FERMIN          </v>
      </c>
      <c r="E15096" t="str">
        <f>T("CA ")</f>
        <v xml:space="preserve">CA </v>
      </c>
      <c r="F15096" t="str">
        <f>T("CAMIONES       ")</f>
        <v xml:space="preserve">CAMIONES       </v>
      </c>
      <c r="G15096" t="str">
        <f>T("De 3.000 a 9.999 KG DE CARGA ÚTIL                 ")</f>
        <v xml:space="preserve">De 3.000 a 9.999 KG DE CARGA ÚTIL                 </v>
      </c>
      <c r="I15096">
        <v>1</v>
      </c>
    </row>
    <row r="15097" spans="1:9">
      <c r="A15097" t="str">
        <f>T("2018")</f>
        <v>2018</v>
      </c>
      <c r="B15097" t="str">
        <f>T("FISICO                                            ")</f>
        <v xml:space="preserve">FISICO                                            </v>
      </c>
      <c r="C15097" t="str">
        <f>T("USERA               ")</f>
        <v xml:space="preserve">USERA               </v>
      </c>
      <c r="D15097" t="str">
        <f>T("SAN FERMIN          ")</f>
        <v xml:space="preserve">SAN FERMIN          </v>
      </c>
      <c r="E15097" t="str">
        <f>T("CA ")</f>
        <v xml:space="preserve">CA </v>
      </c>
      <c r="F15097" t="str">
        <f>T("CAMIONES       ")</f>
        <v xml:space="preserve">CAMIONES       </v>
      </c>
      <c r="G15097" t="str">
        <f>T("De 10.000 KG DE CARGA ÚTIL en adelante            ")</f>
        <v xml:space="preserve">De 10.000 KG DE CARGA ÚTIL en adelante            </v>
      </c>
      <c r="I15097">
        <v>1</v>
      </c>
    </row>
    <row r="15098" spans="1:9">
      <c r="A15098" t="str">
        <f>T("2018")</f>
        <v>2018</v>
      </c>
      <c r="B15098" t="str">
        <f>T("FISICO                                            ")</f>
        <v xml:space="preserve">FISICO                                            </v>
      </c>
      <c r="C15098" t="str">
        <f>T("USERA               ")</f>
        <v xml:space="preserve">USERA               </v>
      </c>
      <c r="D15098" t="str">
        <f>T("ALMENDRALES         ")</f>
        <v xml:space="preserve">ALMENDRALES         </v>
      </c>
      <c r="E15098" t="str">
        <f>T("CA ")</f>
        <v xml:space="preserve">CA </v>
      </c>
      <c r="F15098" t="str">
        <f>T("CAMIONES       ")</f>
        <v xml:space="preserve">CAMIONES       </v>
      </c>
      <c r="G15098" t="str">
        <f>T("De menos de 1.000 KG DE CARGA ÚTIL                ")</f>
        <v xml:space="preserve">De menos de 1.000 KG DE CARGA ÚTIL                </v>
      </c>
      <c r="I15098">
        <v>10</v>
      </c>
    </row>
    <row r="15099" spans="1:9">
      <c r="A15099" t="str">
        <f>T("2018")</f>
        <v>2018</v>
      </c>
      <c r="B15099" t="str">
        <f>T("FISICO                                            ")</f>
        <v xml:space="preserve">FISICO                                            </v>
      </c>
      <c r="C15099" t="str">
        <f>T("USERA               ")</f>
        <v xml:space="preserve">USERA               </v>
      </c>
      <c r="D15099" t="str">
        <f>T("ALMENDRALES         ")</f>
        <v xml:space="preserve">ALMENDRALES         </v>
      </c>
      <c r="E15099" t="str">
        <f>T("CA ")</f>
        <v xml:space="preserve">CA </v>
      </c>
      <c r="F15099" t="str">
        <f>T("CAMIONES       ")</f>
        <v xml:space="preserve">CAMIONES       </v>
      </c>
      <c r="G15099" t="str">
        <f>T("De 1.000 a 2.999 KG DE CARGA ÚTIL                 ")</f>
        <v xml:space="preserve">De 1.000 a 2.999 KG DE CARGA ÚTIL                 </v>
      </c>
      <c r="I15099">
        <v>12</v>
      </c>
    </row>
    <row r="15100" spans="1:9">
      <c r="A15100" t="str">
        <f>T("2018")</f>
        <v>2018</v>
      </c>
      <c r="B15100" t="str">
        <f>T("FISICO                                            ")</f>
        <v xml:space="preserve">FISICO                                            </v>
      </c>
      <c r="C15100" t="str">
        <f>T("USERA               ")</f>
        <v xml:space="preserve">USERA               </v>
      </c>
      <c r="D15100" t="str">
        <f>T("ALMENDRALES         ")</f>
        <v xml:space="preserve">ALMENDRALES         </v>
      </c>
      <c r="E15100" t="str">
        <f>T("CA ")</f>
        <v xml:space="preserve">CA </v>
      </c>
      <c r="F15100" t="str">
        <f>T("CAMIONES       ")</f>
        <v xml:space="preserve">CAMIONES       </v>
      </c>
      <c r="G15100" t="str">
        <f>T("De 3.000 a 9.999 KG DE CARGA ÚTIL                 ")</f>
        <v xml:space="preserve">De 3.000 a 9.999 KG DE CARGA ÚTIL                 </v>
      </c>
      <c r="I15100">
        <v>2</v>
      </c>
    </row>
    <row r="15101" spans="1:9">
      <c r="A15101" t="str">
        <f>T("2018")</f>
        <v>2018</v>
      </c>
      <c r="B15101" t="str">
        <f>T("FISICO                                            ")</f>
        <v xml:space="preserve">FISICO                                            </v>
      </c>
      <c r="C15101" t="str">
        <f>T("USERA               ")</f>
        <v xml:space="preserve">USERA               </v>
      </c>
      <c r="D15101" t="str">
        <f>T("MOSCARDO            ")</f>
        <v xml:space="preserve">MOSCARDO            </v>
      </c>
      <c r="E15101" t="str">
        <f>T("CA ")</f>
        <v xml:space="preserve">CA </v>
      </c>
      <c r="F15101" t="str">
        <f>T("CAMIONES       ")</f>
        <v xml:space="preserve">CAMIONES       </v>
      </c>
      <c r="G15101" t="str">
        <f>T("De menos de 1.000 KG DE CARGA ÚTIL                ")</f>
        <v xml:space="preserve">De menos de 1.000 KG DE CARGA ÚTIL                </v>
      </c>
      <c r="I15101">
        <v>7</v>
      </c>
    </row>
    <row r="15102" spans="1:9">
      <c r="A15102" t="str">
        <f>T("2018")</f>
        <v>2018</v>
      </c>
      <c r="B15102" t="str">
        <f>T("FISICO                                            ")</f>
        <v xml:space="preserve">FISICO                                            </v>
      </c>
      <c r="C15102" t="str">
        <f>T("USERA               ")</f>
        <v xml:space="preserve">USERA               </v>
      </c>
      <c r="D15102" t="str">
        <f>T("MOSCARDO            ")</f>
        <v xml:space="preserve">MOSCARDO            </v>
      </c>
      <c r="E15102" t="str">
        <f>T("CA ")</f>
        <v xml:space="preserve">CA </v>
      </c>
      <c r="F15102" t="str">
        <f>T("CAMIONES       ")</f>
        <v xml:space="preserve">CAMIONES       </v>
      </c>
      <c r="G15102" t="str">
        <f>T("De 1.000 a 2.999 KG DE CARGA ÚTIL                 ")</f>
        <v xml:space="preserve">De 1.000 a 2.999 KG DE CARGA ÚTIL                 </v>
      </c>
      <c r="I15102">
        <v>3</v>
      </c>
    </row>
    <row r="15103" spans="1:9">
      <c r="A15103" t="str">
        <f>T("2018")</f>
        <v>2018</v>
      </c>
      <c r="B15103" t="str">
        <f>T("FISICO                                            ")</f>
        <v xml:space="preserve">FISICO                                            </v>
      </c>
      <c r="C15103" t="str">
        <f>T("USERA               ")</f>
        <v xml:space="preserve">USERA               </v>
      </c>
      <c r="D15103" t="str">
        <f>T("MOSCARDO            ")</f>
        <v xml:space="preserve">MOSCARDO            </v>
      </c>
      <c r="E15103" t="str">
        <f>T("CA ")</f>
        <v xml:space="preserve">CA </v>
      </c>
      <c r="F15103" t="str">
        <f>T("CAMIONES       ")</f>
        <v xml:space="preserve">CAMIONES       </v>
      </c>
      <c r="G15103" t="str">
        <f>T("De 3.000 a 9.999 KG DE CARGA ÚTIL                 ")</f>
        <v xml:space="preserve">De 3.000 a 9.999 KG DE CARGA ÚTIL                 </v>
      </c>
      <c r="I15103">
        <v>1</v>
      </c>
    </row>
    <row r="15104" spans="1:9">
      <c r="A15104" t="str">
        <f>T("2018")</f>
        <v>2018</v>
      </c>
      <c r="B15104" t="str">
        <f>T("FISICO                                            ")</f>
        <v xml:space="preserve">FISICO                                            </v>
      </c>
      <c r="C15104" t="str">
        <f>T("USERA               ")</f>
        <v xml:space="preserve">USERA               </v>
      </c>
      <c r="D15104" t="str">
        <f>T("ZOFIO               ")</f>
        <v xml:space="preserve">ZOFIO               </v>
      </c>
      <c r="E15104" t="str">
        <f>T("CA ")</f>
        <v xml:space="preserve">CA </v>
      </c>
      <c r="F15104" t="str">
        <f>T("CAMIONES       ")</f>
        <v xml:space="preserve">CAMIONES       </v>
      </c>
      <c r="G15104" t="str">
        <f>T("De menos de 1.000 KG DE CARGA ÚTIL                ")</f>
        <v xml:space="preserve">De menos de 1.000 KG DE CARGA ÚTIL                </v>
      </c>
      <c r="I15104">
        <v>9</v>
      </c>
    </row>
    <row r="15105" spans="1:9">
      <c r="A15105" t="str">
        <f>T("2018")</f>
        <v>2018</v>
      </c>
      <c r="B15105" t="str">
        <f>T("FISICO                                            ")</f>
        <v xml:space="preserve">FISICO                                            </v>
      </c>
      <c r="C15105" t="str">
        <f>T("USERA               ")</f>
        <v xml:space="preserve">USERA               </v>
      </c>
      <c r="D15105" t="str">
        <f>T("ZOFIO               ")</f>
        <v xml:space="preserve">ZOFIO               </v>
      </c>
      <c r="E15105" t="str">
        <f>T("CA ")</f>
        <v xml:space="preserve">CA </v>
      </c>
      <c r="F15105" t="str">
        <f>T("CAMIONES       ")</f>
        <v xml:space="preserve">CAMIONES       </v>
      </c>
      <c r="G15105" t="str">
        <f>T("De 1.000 a 2.999 KG DE CARGA ÚTIL                 ")</f>
        <v xml:space="preserve">De 1.000 a 2.999 KG DE CARGA ÚTIL                 </v>
      </c>
      <c r="I15105">
        <v>4</v>
      </c>
    </row>
    <row r="15106" spans="1:9">
      <c r="A15106" t="str">
        <f>T("2018")</f>
        <v>2018</v>
      </c>
      <c r="B15106" t="str">
        <f>T("FISICO                                            ")</f>
        <v xml:space="preserve">FISICO                                            </v>
      </c>
      <c r="C15106" t="str">
        <f>T("USERA               ")</f>
        <v xml:space="preserve">USERA               </v>
      </c>
      <c r="D15106" t="str">
        <f>T("ZOFIO               ")</f>
        <v xml:space="preserve">ZOFIO               </v>
      </c>
      <c r="E15106" t="str">
        <f>T("CA ")</f>
        <v xml:space="preserve">CA </v>
      </c>
      <c r="F15106" t="str">
        <f>T("CAMIONES       ")</f>
        <v xml:space="preserve">CAMIONES       </v>
      </c>
      <c r="G15106" t="str">
        <f>T("De 10.000 KG DE CARGA ÚTIL en adelante            ")</f>
        <v xml:space="preserve">De 10.000 KG DE CARGA ÚTIL en adelante            </v>
      </c>
      <c r="I15106">
        <v>1</v>
      </c>
    </row>
    <row r="15107" spans="1:9">
      <c r="A15107" t="str">
        <f>T("2018")</f>
        <v>2018</v>
      </c>
      <c r="B15107" t="str">
        <f>T("FISICO                                            ")</f>
        <v xml:space="preserve">FISICO                                            </v>
      </c>
      <c r="C15107" t="str">
        <f>T("USERA               ")</f>
        <v xml:space="preserve">USERA               </v>
      </c>
      <c r="D15107" t="str">
        <f>T("PRADOLONGO          ")</f>
        <v xml:space="preserve">PRADOLONGO          </v>
      </c>
      <c r="E15107" t="str">
        <f>T("CA ")</f>
        <v xml:space="preserve">CA </v>
      </c>
      <c r="F15107" t="str">
        <f>T("CAMIONES       ")</f>
        <v xml:space="preserve">CAMIONES       </v>
      </c>
      <c r="G15107" t="str">
        <f>T("De menos de 1.000 KG DE CARGA ÚTIL                ")</f>
        <v xml:space="preserve">De menos de 1.000 KG DE CARGA ÚTIL                </v>
      </c>
      <c r="I15107">
        <v>6</v>
      </c>
    </row>
    <row r="15108" spans="1:9">
      <c r="A15108" t="str">
        <f>T("2018")</f>
        <v>2018</v>
      </c>
      <c r="B15108" t="str">
        <f>T("FISICO                                            ")</f>
        <v xml:space="preserve">FISICO                                            </v>
      </c>
      <c r="C15108" t="str">
        <f>T("USERA               ")</f>
        <v xml:space="preserve">USERA               </v>
      </c>
      <c r="D15108" t="str">
        <f>T("PRADOLONGO          ")</f>
        <v xml:space="preserve">PRADOLONGO          </v>
      </c>
      <c r="E15108" t="str">
        <f>T("CA ")</f>
        <v xml:space="preserve">CA </v>
      </c>
      <c r="F15108" t="str">
        <f>T("CAMIONES       ")</f>
        <v xml:space="preserve">CAMIONES       </v>
      </c>
      <c r="G15108" t="str">
        <f>T("De 1.000 a 2.999 KG DE CARGA ÚTIL                 ")</f>
        <v xml:space="preserve">De 1.000 a 2.999 KG DE CARGA ÚTIL                 </v>
      </c>
      <c r="I15108">
        <v>2</v>
      </c>
    </row>
    <row r="15109" spans="1:9">
      <c r="A15109" t="str">
        <f>T("2018")</f>
        <v>2018</v>
      </c>
      <c r="B15109" t="str">
        <f>T("JURIDICO                                          ")</f>
        <v xml:space="preserve">JURIDICO                                          </v>
      </c>
      <c r="C15109" t="str">
        <f>T("USERA               ")</f>
        <v xml:space="preserve">USERA               </v>
      </c>
      <c r="D15109" t="str">
        <f>T("ORCASUR             ")</f>
        <v xml:space="preserve">ORCASUR             </v>
      </c>
      <c r="E15109" t="str">
        <f>T("CA ")</f>
        <v xml:space="preserve">CA </v>
      </c>
      <c r="F15109" t="str">
        <f>T("CAMIONES       ")</f>
        <v xml:space="preserve">CAMIONES       </v>
      </c>
      <c r="G15109" t="str">
        <f>T("De menos de 1.000 KG DE CARGA ÚTIL                ")</f>
        <v xml:space="preserve">De menos de 1.000 KG DE CARGA ÚTIL                </v>
      </c>
      <c r="I15109">
        <v>2</v>
      </c>
    </row>
    <row r="15110" spans="1:9">
      <c r="A15110" t="str">
        <f>T("2018")</f>
        <v>2018</v>
      </c>
      <c r="B15110" t="str">
        <f>T("JURIDICO                                          ")</f>
        <v xml:space="preserve">JURIDICO                                          </v>
      </c>
      <c r="C15110" t="str">
        <f>T("USERA               ")</f>
        <v xml:space="preserve">USERA               </v>
      </c>
      <c r="D15110" t="str">
        <f>T("ORCASUR             ")</f>
        <v xml:space="preserve">ORCASUR             </v>
      </c>
      <c r="E15110" t="str">
        <f>T("CA ")</f>
        <v xml:space="preserve">CA </v>
      </c>
      <c r="F15110" t="str">
        <f>T("CAMIONES       ")</f>
        <v xml:space="preserve">CAMIONES       </v>
      </c>
      <c r="G15110" t="str">
        <f>T("De 1.000 a 2.999 KG DE CARGA ÚTIL                 ")</f>
        <v xml:space="preserve">De 1.000 a 2.999 KG DE CARGA ÚTIL                 </v>
      </c>
      <c r="I15110">
        <v>1</v>
      </c>
    </row>
    <row r="15111" spans="1:9">
      <c r="A15111" t="str">
        <f>T("2018")</f>
        <v>2018</v>
      </c>
      <c r="B15111" t="str">
        <f>T("JURIDICO                                          ")</f>
        <v xml:space="preserve">JURIDICO                                          </v>
      </c>
      <c r="C15111" t="str">
        <f>T("USERA               ")</f>
        <v xml:space="preserve">USERA               </v>
      </c>
      <c r="D15111" t="str">
        <f>T("ORCASUR             ")</f>
        <v xml:space="preserve">ORCASUR             </v>
      </c>
      <c r="E15111" t="str">
        <f>T("CA ")</f>
        <v xml:space="preserve">CA </v>
      </c>
      <c r="F15111" t="str">
        <f>T("CAMIONES       ")</f>
        <v xml:space="preserve">CAMIONES       </v>
      </c>
      <c r="G15111" t="str">
        <f>T("De 3.000 a 9.999 KG DE CARGA ÚTIL                 ")</f>
        <v xml:space="preserve">De 3.000 a 9.999 KG DE CARGA ÚTIL                 </v>
      </c>
      <c r="I15111">
        <v>2</v>
      </c>
    </row>
    <row r="15112" spans="1:9">
      <c r="A15112" t="str">
        <f>T("2018")</f>
        <v>2018</v>
      </c>
      <c r="B15112" t="str">
        <f>T("JURIDICO                                          ")</f>
        <v xml:space="preserve">JURIDICO                                          </v>
      </c>
      <c r="C15112" t="str">
        <f>T("USERA               ")</f>
        <v xml:space="preserve">USERA               </v>
      </c>
      <c r="D15112" t="str">
        <f>T("SAN FERMIN          ")</f>
        <v xml:space="preserve">SAN FERMIN          </v>
      </c>
      <c r="E15112" t="str">
        <f>T("CA ")</f>
        <v xml:space="preserve">CA </v>
      </c>
      <c r="F15112" t="str">
        <f>T("CAMIONES       ")</f>
        <v xml:space="preserve">CAMIONES       </v>
      </c>
      <c r="G15112" t="str">
        <f>T("De menos de 1.000 KG DE CARGA ÚTIL                ")</f>
        <v xml:space="preserve">De menos de 1.000 KG DE CARGA ÚTIL                </v>
      </c>
      <c r="I15112">
        <v>3</v>
      </c>
    </row>
    <row r="15113" spans="1:9">
      <c r="A15113" t="str">
        <f>T("2018")</f>
        <v>2018</v>
      </c>
      <c r="B15113" t="str">
        <f>T("JURIDICO                                          ")</f>
        <v xml:space="preserve">JURIDICO                                          </v>
      </c>
      <c r="C15113" t="str">
        <f>T("USERA               ")</f>
        <v xml:space="preserve">USERA               </v>
      </c>
      <c r="D15113" t="str">
        <f>T("SAN FERMIN          ")</f>
        <v xml:space="preserve">SAN FERMIN          </v>
      </c>
      <c r="E15113" t="str">
        <f>T("CA ")</f>
        <v xml:space="preserve">CA </v>
      </c>
      <c r="F15113" t="str">
        <f>T("CAMIONES       ")</f>
        <v xml:space="preserve">CAMIONES       </v>
      </c>
      <c r="G15113" t="str">
        <f>T("De 1.000 a 2.999 KG DE CARGA ÚTIL                 ")</f>
        <v xml:space="preserve">De 1.000 a 2.999 KG DE CARGA ÚTIL                 </v>
      </c>
      <c r="I15113">
        <v>1</v>
      </c>
    </row>
    <row r="15114" spans="1:9">
      <c r="A15114" t="str">
        <f>T("2018")</f>
        <v>2018</v>
      </c>
      <c r="B15114" t="str">
        <f>T("JURIDICO                                          ")</f>
        <v xml:space="preserve">JURIDICO                                          </v>
      </c>
      <c r="C15114" t="str">
        <f>T("USERA               ")</f>
        <v xml:space="preserve">USERA               </v>
      </c>
      <c r="D15114" t="str">
        <f>T("ALMENDRALES         ")</f>
        <v xml:space="preserve">ALMENDRALES         </v>
      </c>
      <c r="E15114" t="str">
        <f>T("CA ")</f>
        <v xml:space="preserve">CA </v>
      </c>
      <c r="F15114" t="str">
        <f>T("CAMIONES       ")</f>
        <v xml:space="preserve">CAMIONES       </v>
      </c>
      <c r="G15114" t="str">
        <f>T("De menos de 1.000 KG DE CARGA ÚTIL                ")</f>
        <v xml:space="preserve">De menos de 1.000 KG DE CARGA ÚTIL                </v>
      </c>
      <c r="I15114">
        <v>5</v>
      </c>
    </row>
    <row r="15115" spans="1:9">
      <c r="A15115" t="str">
        <f>T("2018")</f>
        <v>2018</v>
      </c>
      <c r="B15115" t="str">
        <f>T("JURIDICO                                          ")</f>
        <v xml:space="preserve">JURIDICO                                          </v>
      </c>
      <c r="C15115" t="str">
        <f>T("USERA               ")</f>
        <v xml:space="preserve">USERA               </v>
      </c>
      <c r="D15115" t="str">
        <f>T("ALMENDRALES         ")</f>
        <v xml:space="preserve">ALMENDRALES         </v>
      </c>
      <c r="E15115" t="str">
        <f>T("CA ")</f>
        <v xml:space="preserve">CA </v>
      </c>
      <c r="F15115" t="str">
        <f>T("CAMIONES       ")</f>
        <v xml:space="preserve">CAMIONES       </v>
      </c>
      <c r="G15115" t="str">
        <f>T("De 1.000 a 2.999 KG DE CARGA ÚTIL                 ")</f>
        <v xml:space="preserve">De 1.000 a 2.999 KG DE CARGA ÚTIL                 </v>
      </c>
      <c r="I15115">
        <v>2</v>
      </c>
    </row>
    <row r="15116" spans="1:9">
      <c r="A15116" t="str">
        <f>T("2018")</f>
        <v>2018</v>
      </c>
      <c r="B15116" t="str">
        <f>T("JURIDICO                                          ")</f>
        <v xml:space="preserve">JURIDICO                                          </v>
      </c>
      <c r="C15116" t="str">
        <f>T("USERA               ")</f>
        <v xml:space="preserve">USERA               </v>
      </c>
      <c r="D15116" t="str">
        <f>T("ALMENDRALES         ")</f>
        <v xml:space="preserve">ALMENDRALES         </v>
      </c>
      <c r="E15116" t="str">
        <f>T("CA ")</f>
        <v xml:space="preserve">CA </v>
      </c>
      <c r="F15116" t="str">
        <f>T("CAMIONES       ")</f>
        <v xml:space="preserve">CAMIONES       </v>
      </c>
      <c r="G15116" t="str">
        <f>T("De 3.000 a 9.999 KG DE CARGA ÚTIL                 ")</f>
        <v xml:space="preserve">De 3.000 a 9.999 KG DE CARGA ÚTIL                 </v>
      </c>
      <c r="I15116">
        <v>3</v>
      </c>
    </row>
    <row r="15117" spans="1:9">
      <c r="A15117" t="str">
        <f>T("2018")</f>
        <v>2018</v>
      </c>
      <c r="B15117" t="str">
        <f>T("JURIDICO                                          ")</f>
        <v xml:space="preserve">JURIDICO                                          </v>
      </c>
      <c r="C15117" t="str">
        <f>T("USERA               ")</f>
        <v xml:space="preserve">USERA               </v>
      </c>
      <c r="D15117" t="str">
        <f>T("MOSCARDO            ")</f>
        <v xml:space="preserve">MOSCARDO            </v>
      </c>
      <c r="E15117" t="str">
        <f>T("CA ")</f>
        <v xml:space="preserve">CA </v>
      </c>
      <c r="F15117" t="str">
        <f>T("CAMIONES       ")</f>
        <v xml:space="preserve">CAMIONES       </v>
      </c>
      <c r="G15117" t="str">
        <f>T("De menos de 1.000 KG DE CARGA ÚTIL                ")</f>
        <v xml:space="preserve">De menos de 1.000 KG DE CARGA ÚTIL                </v>
      </c>
      <c r="I15117">
        <v>5</v>
      </c>
    </row>
    <row r="15118" spans="1:9">
      <c r="A15118" t="str">
        <f>T("2018")</f>
        <v>2018</v>
      </c>
      <c r="B15118" t="str">
        <f>T("JURIDICO                                          ")</f>
        <v xml:space="preserve">JURIDICO                                          </v>
      </c>
      <c r="C15118" t="str">
        <f>T("USERA               ")</f>
        <v xml:space="preserve">USERA               </v>
      </c>
      <c r="D15118" t="str">
        <f>T("MOSCARDO            ")</f>
        <v xml:space="preserve">MOSCARDO            </v>
      </c>
      <c r="E15118" t="str">
        <f>T("CA ")</f>
        <v xml:space="preserve">CA </v>
      </c>
      <c r="F15118" t="str">
        <f>T("CAMIONES       ")</f>
        <v xml:space="preserve">CAMIONES       </v>
      </c>
      <c r="G15118" t="str">
        <f>T("De 1.000 a 2.999 KG DE CARGA ÚTIL                 ")</f>
        <v xml:space="preserve">De 1.000 a 2.999 KG DE CARGA ÚTIL                 </v>
      </c>
      <c r="I15118">
        <v>4</v>
      </c>
    </row>
    <row r="15119" spans="1:9">
      <c r="A15119" t="str">
        <f>T("2018")</f>
        <v>2018</v>
      </c>
      <c r="B15119" t="str">
        <f>T("JURIDICO                                          ")</f>
        <v xml:space="preserve">JURIDICO                                          </v>
      </c>
      <c r="C15119" t="str">
        <f>T("USERA               ")</f>
        <v xml:space="preserve">USERA               </v>
      </c>
      <c r="D15119" t="str">
        <f>T("ZOFIO               ")</f>
        <v xml:space="preserve">ZOFIO               </v>
      </c>
      <c r="E15119" t="str">
        <f>T("CA ")</f>
        <v xml:space="preserve">CA </v>
      </c>
      <c r="F15119" t="str">
        <f>T("CAMIONES       ")</f>
        <v xml:space="preserve">CAMIONES       </v>
      </c>
      <c r="G15119" t="str">
        <f>T("De menos de 1.000 KG DE CARGA ÚTIL                ")</f>
        <v xml:space="preserve">De menos de 1.000 KG DE CARGA ÚTIL                </v>
      </c>
      <c r="I15119">
        <v>1</v>
      </c>
    </row>
    <row r="15120" spans="1:9">
      <c r="A15120" t="str">
        <f>T("2018")</f>
        <v>2018</v>
      </c>
      <c r="B15120" t="str">
        <f>T("JURIDICO                                          ")</f>
        <v xml:space="preserve">JURIDICO                                          </v>
      </c>
      <c r="C15120" t="str">
        <f>T("USERA               ")</f>
        <v xml:space="preserve">USERA               </v>
      </c>
      <c r="D15120" t="str">
        <f>T("ZOFIO               ")</f>
        <v xml:space="preserve">ZOFIO               </v>
      </c>
      <c r="E15120" t="str">
        <f>T("CA ")</f>
        <v xml:space="preserve">CA </v>
      </c>
      <c r="F15120" t="str">
        <f>T("CAMIONES       ")</f>
        <v xml:space="preserve">CAMIONES       </v>
      </c>
      <c r="G15120" t="str">
        <f>T("De 1.000 a 2.999 KG DE CARGA ÚTIL                 ")</f>
        <v xml:space="preserve">De 1.000 a 2.999 KG DE CARGA ÚTIL                 </v>
      </c>
      <c r="I15120">
        <v>1</v>
      </c>
    </row>
    <row r="15121" spans="1:9">
      <c r="A15121" t="str">
        <f>T("2018")</f>
        <v>2018</v>
      </c>
      <c r="B15121" t="str">
        <f>T("JURIDICO                                          ")</f>
        <v xml:space="preserve">JURIDICO                                          </v>
      </c>
      <c r="C15121" t="str">
        <f>T("USERA               ")</f>
        <v xml:space="preserve">USERA               </v>
      </c>
      <c r="D15121" t="str">
        <f>T("ZOFIO               ")</f>
        <v xml:space="preserve">ZOFIO               </v>
      </c>
      <c r="E15121" t="str">
        <f>T("CA ")</f>
        <v xml:space="preserve">CA </v>
      </c>
      <c r="F15121" t="str">
        <f>T("CAMIONES       ")</f>
        <v xml:space="preserve">CAMIONES       </v>
      </c>
      <c r="G15121" t="str">
        <f>T("De 3.000 a 9.999 KG DE CARGA ÚTIL                 ")</f>
        <v xml:space="preserve">De 3.000 a 9.999 KG DE CARGA ÚTIL                 </v>
      </c>
      <c r="I15121">
        <v>1</v>
      </c>
    </row>
    <row r="15122" spans="1:9">
      <c r="A15122" t="str">
        <f>T("2018")</f>
        <v>2018</v>
      </c>
      <c r="B15122" t="str">
        <f>T("JURIDICO                                          ")</f>
        <v xml:space="preserve">JURIDICO                                          </v>
      </c>
      <c r="C15122" t="str">
        <f>T("USERA               ")</f>
        <v xml:space="preserve">USERA               </v>
      </c>
      <c r="D15122" t="str">
        <f>T("PRADOLONGO          ")</f>
        <v xml:space="preserve">PRADOLONGO          </v>
      </c>
      <c r="E15122" t="str">
        <f>T("CA ")</f>
        <v xml:space="preserve">CA </v>
      </c>
      <c r="F15122" t="str">
        <f>T("CAMIONES       ")</f>
        <v xml:space="preserve">CAMIONES       </v>
      </c>
      <c r="G15122" t="str">
        <f>T("De menos de 1.000 KG DE CARGA ÚTIL                ")</f>
        <v xml:space="preserve">De menos de 1.000 KG DE CARGA ÚTIL                </v>
      </c>
      <c r="I15122">
        <v>4</v>
      </c>
    </row>
    <row r="15123" spans="1:9">
      <c r="A15123" t="str">
        <f>T("2018")</f>
        <v>2018</v>
      </c>
      <c r="B15123" t="str">
        <f>T("JURIDICO                                          ")</f>
        <v xml:space="preserve">JURIDICO                                          </v>
      </c>
      <c r="C15123" t="str">
        <f>T("USERA               ")</f>
        <v xml:space="preserve">USERA               </v>
      </c>
      <c r="D15123" t="str">
        <f>T("PRADOLONGO          ")</f>
        <v xml:space="preserve">PRADOLONGO          </v>
      </c>
      <c r="E15123" t="str">
        <f>T("CA ")</f>
        <v xml:space="preserve">CA </v>
      </c>
      <c r="F15123" t="str">
        <f>T("CAMIONES       ")</f>
        <v xml:space="preserve">CAMIONES       </v>
      </c>
      <c r="G15123" t="str">
        <f>T("De 1.000 a 2.999 KG DE CARGA ÚTIL                 ")</f>
        <v xml:space="preserve">De 1.000 a 2.999 KG DE CARGA ÚTIL                 </v>
      </c>
      <c r="I15123">
        <v>3</v>
      </c>
    </row>
    <row r="15124" spans="1:9">
      <c r="A15124" t="str">
        <f>T("2018")</f>
        <v>2018</v>
      </c>
      <c r="B15124" t="str">
        <f>T("FISICO                                            ")</f>
        <v xml:space="preserve">FISICO                                            </v>
      </c>
      <c r="C15124" t="str">
        <f>T("USERA               ")</f>
        <v xml:space="preserve">USERA               </v>
      </c>
      <c r="D15124" t="str">
        <f>T("ORCASUR             ")</f>
        <v xml:space="preserve">ORCASUR             </v>
      </c>
      <c r="E15124" t="str">
        <f>T("CA ")</f>
        <v xml:space="preserve">CA </v>
      </c>
      <c r="F15124" t="str">
        <f>T("CAMIONES       ")</f>
        <v xml:space="preserve">CAMIONES       </v>
      </c>
      <c r="G15124" t="str">
        <f>T("De 3.000 a 9.999 KG DE CARGA ÚTIL                 ")</f>
        <v xml:space="preserve">De 3.000 a 9.999 KG DE CARGA ÚTIL                 </v>
      </c>
      <c r="I15124">
        <v>1</v>
      </c>
    </row>
    <row r="15125" spans="1:9">
      <c r="A15125" t="str">
        <f>T("2018")</f>
        <v>2018</v>
      </c>
      <c r="B15125" t="str">
        <f>T("FISICO                                            ")</f>
        <v xml:space="preserve">FISICO                                            </v>
      </c>
      <c r="C15125" t="str">
        <f>T("USERA               ")</f>
        <v xml:space="preserve">USERA               </v>
      </c>
      <c r="D15125" t="str">
        <f>T("ORCASITAS           ")</f>
        <v xml:space="preserve">ORCASITAS           </v>
      </c>
      <c r="E15125" t="str">
        <f>T("CI ")</f>
        <v xml:space="preserve">CI </v>
      </c>
      <c r="F15125" t="str">
        <f>T("CICLOMOTORES   ")</f>
        <v xml:space="preserve">CICLOMOTORES   </v>
      </c>
      <c r="G15125" t="str">
        <f>T("todos                                             ")</f>
        <v xml:space="preserve">todos                                             </v>
      </c>
      <c r="H15125" t="str">
        <f>T("DIESEL                                            ")</f>
        <v xml:space="preserve">DIESEL                                            </v>
      </c>
      <c r="I15125">
        <v>5</v>
      </c>
    </row>
    <row r="15126" spans="1:9">
      <c r="A15126" t="str">
        <f>T("2018")</f>
        <v>2018</v>
      </c>
      <c r="B15126" t="str">
        <f>T("FISICO                                            ")</f>
        <v xml:space="preserve">FISICO                                            </v>
      </c>
      <c r="C15126" t="str">
        <f>T("USERA               ")</f>
        <v xml:space="preserve">USERA               </v>
      </c>
      <c r="D15126" t="str">
        <f>T("ORCASUR             ")</f>
        <v xml:space="preserve">ORCASUR             </v>
      </c>
      <c r="E15126" t="str">
        <f>T("CI ")</f>
        <v xml:space="preserve">CI </v>
      </c>
      <c r="F15126" t="str">
        <f>T("CICLOMOTORES   ")</f>
        <v xml:space="preserve">CICLOMOTORES   </v>
      </c>
      <c r="G15126" t="str">
        <f>T("todos                                             ")</f>
        <v xml:space="preserve">todos                                             </v>
      </c>
      <c r="H15126" t="str">
        <f>T("DIESEL                                            ")</f>
        <v xml:space="preserve">DIESEL                                            </v>
      </c>
      <c r="I15126">
        <v>9</v>
      </c>
    </row>
    <row r="15127" spans="1:9">
      <c r="A15127" t="str">
        <f>T("2018")</f>
        <v>2018</v>
      </c>
      <c r="B15127" t="str">
        <f>T("FISICO                                            ")</f>
        <v xml:space="preserve">FISICO                                            </v>
      </c>
      <c r="C15127" t="str">
        <f>T("USERA               ")</f>
        <v xml:space="preserve">USERA               </v>
      </c>
      <c r="D15127" t="str">
        <f>T("SAN FERMIN          ")</f>
        <v xml:space="preserve">SAN FERMIN          </v>
      </c>
      <c r="E15127" t="str">
        <f>T("CI ")</f>
        <v xml:space="preserve">CI </v>
      </c>
      <c r="F15127" t="str">
        <f>T("CICLOMOTORES   ")</f>
        <v xml:space="preserve">CICLOMOTORES   </v>
      </c>
      <c r="G15127" t="str">
        <f>T("todos                                             ")</f>
        <v xml:space="preserve">todos                                             </v>
      </c>
      <c r="H15127" t="str">
        <f>T("DIESEL                                            ")</f>
        <v xml:space="preserve">DIESEL                                            </v>
      </c>
      <c r="I15127">
        <v>10</v>
      </c>
    </row>
    <row r="15128" spans="1:9">
      <c r="A15128" t="str">
        <f>T("2018")</f>
        <v>2018</v>
      </c>
      <c r="B15128" t="str">
        <f>T("FISICO                                            ")</f>
        <v xml:space="preserve">FISICO                                            </v>
      </c>
      <c r="C15128" t="str">
        <f>T("USERA               ")</f>
        <v xml:space="preserve">USERA               </v>
      </c>
      <c r="D15128" t="str">
        <f>T("ALMENDRALES         ")</f>
        <v xml:space="preserve">ALMENDRALES         </v>
      </c>
      <c r="E15128" t="str">
        <f>T("CI ")</f>
        <v xml:space="preserve">CI </v>
      </c>
      <c r="F15128" t="str">
        <f>T("CICLOMOTORES   ")</f>
        <v xml:space="preserve">CICLOMOTORES   </v>
      </c>
      <c r="G15128" t="str">
        <f>T("todos                                             ")</f>
        <v xml:space="preserve">todos                                             </v>
      </c>
      <c r="H15128" t="str">
        <f>T("DIESEL                                            ")</f>
        <v xml:space="preserve">DIESEL                                            </v>
      </c>
      <c r="I15128">
        <v>1</v>
      </c>
    </row>
    <row r="15129" spans="1:9">
      <c r="A15129" t="str">
        <f>T("2018")</f>
        <v>2018</v>
      </c>
      <c r="B15129" t="str">
        <f>T("FISICO                                            ")</f>
        <v xml:space="preserve">FISICO                                            </v>
      </c>
      <c r="C15129" t="str">
        <f>T("USERA               ")</f>
        <v xml:space="preserve">USERA               </v>
      </c>
      <c r="D15129" t="str">
        <f>T("MOSCARDO            ")</f>
        <v xml:space="preserve">MOSCARDO            </v>
      </c>
      <c r="E15129" t="str">
        <f>T("CI ")</f>
        <v xml:space="preserve">CI </v>
      </c>
      <c r="F15129" t="str">
        <f>T("CICLOMOTORES   ")</f>
        <v xml:space="preserve">CICLOMOTORES   </v>
      </c>
      <c r="G15129" t="str">
        <f>T("todos                                             ")</f>
        <v xml:space="preserve">todos                                             </v>
      </c>
      <c r="H15129" t="str">
        <f>T("DIESEL                                            ")</f>
        <v xml:space="preserve">DIESEL                                            </v>
      </c>
      <c r="I15129">
        <v>7</v>
      </c>
    </row>
    <row r="15130" spans="1:9">
      <c r="A15130" t="str">
        <f>T("2018")</f>
        <v>2018</v>
      </c>
      <c r="B15130" t="str">
        <f>T("FISICO                                            ")</f>
        <v xml:space="preserve">FISICO                                            </v>
      </c>
      <c r="C15130" t="str">
        <f>T("USERA               ")</f>
        <v xml:space="preserve">USERA               </v>
      </c>
      <c r="D15130" t="str">
        <f>T("ZOFIO               ")</f>
        <v xml:space="preserve">ZOFIO               </v>
      </c>
      <c r="E15130" t="str">
        <f>T("CI ")</f>
        <v xml:space="preserve">CI </v>
      </c>
      <c r="F15130" t="str">
        <f>T("CICLOMOTORES   ")</f>
        <v xml:space="preserve">CICLOMOTORES   </v>
      </c>
      <c r="G15130" t="str">
        <f>T("todos                                             ")</f>
        <v xml:space="preserve">todos                                             </v>
      </c>
      <c r="H15130" t="str">
        <f>T("DIESEL                                            ")</f>
        <v xml:space="preserve">DIESEL                                            </v>
      </c>
      <c r="I15130">
        <v>6</v>
      </c>
    </row>
    <row r="15131" spans="1:9">
      <c r="A15131" t="str">
        <f>T("2018")</f>
        <v>2018</v>
      </c>
      <c r="B15131" t="str">
        <f>T("FISICO                                            ")</f>
        <v xml:space="preserve">FISICO                                            </v>
      </c>
      <c r="C15131" t="str">
        <f>T("USERA               ")</f>
        <v xml:space="preserve">USERA               </v>
      </c>
      <c r="D15131" t="str">
        <f>T("PRADOLONGO          ")</f>
        <v xml:space="preserve">PRADOLONGO          </v>
      </c>
      <c r="E15131" t="str">
        <f>T("CI ")</f>
        <v xml:space="preserve">CI </v>
      </c>
      <c r="F15131" t="str">
        <f>T("CICLOMOTORES   ")</f>
        <v xml:space="preserve">CICLOMOTORES   </v>
      </c>
      <c r="G15131" t="str">
        <f>T("todos                                             ")</f>
        <v xml:space="preserve">todos                                             </v>
      </c>
      <c r="H15131" t="str">
        <f>T("DIESEL                                            ")</f>
        <v xml:space="preserve">DIESEL                                            </v>
      </c>
      <c r="I15131">
        <v>5</v>
      </c>
    </row>
    <row r="15132" spans="1:9">
      <c r="A15132" t="str">
        <f>T("2018")</f>
        <v>2018</v>
      </c>
      <c r="B15132" t="str">
        <f>T("FISICO                                            ")</f>
        <v xml:space="preserve">FISICO                                            </v>
      </c>
      <c r="C15132" t="str">
        <f>T("USERA               ")</f>
        <v xml:space="preserve">USERA               </v>
      </c>
      <c r="D15132" t="str">
        <f>T("MOSCARDO            ")</f>
        <v xml:space="preserve">MOSCARDO            </v>
      </c>
      <c r="E15132" t="str">
        <f>T("CI ")</f>
        <v xml:space="preserve">CI </v>
      </c>
      <c r="F15132" t="str">
        <f>T("CICLOMOTORES   ")</f>
        <v xml:space="preserve">CICLOMOTORES   </v>
      </c>
      <c r="G15132" t="str">
        <f>T("todos                                             ")</f>
        <v xml:space="preserve">todos                                             </v>
      </c>
      <c r="H15132" t="str">
        <f>T("ELÉCTRICO                                         ")</f>
        <v xml:space="preserve">ELÉCTRICO                                         </v>
      </c>
      <c r="I15132">
        <v>1</v>
      </c>
    </row>
    <row r="15133" spans="1:9">
      <c r="A15133" t="str">
        <f>T("2018")</f>
        <v>2018</v>
      </c>
      <c r="B15133" t="str">
        <f>T("Entidad sin personalidad jurídica (art. 35.4 LGT) ")</f>
        <v xml:space="preserve">Entidad sin personalidad jurídica (art. 35.4 LGT) </v>
      </c>
      <c r="C15133" t="str">
        <f>T("USERA               ")</f>
        <v xml:space="preserve">USERA               </v>
      </c>
      <c r="D15133" t="str">
        <f>T("ORCASITAS           ")</f>
        <v xml:space="preserve">ORCASITAS           </v>
      </c>
      <c r="E15133" t="str">
        <f>T("CI ")</f>
        <v xml:space="preserve">CI </v>
      </c>
      <c r="F15133" t="str">
        <f>T("CICLOMOTORES   ")</f>
        <v xml:space="preserve">CICLOMOTORES   </v>
      </c>
      <c r="G15133" t="str">
        <f>T("todos                                             ")</f>
        <v xml:space="preserve">todos                                             </v>
      </c>
      <c r="H15133" t="str">
        <f>T("GASOLINA                                          ")</f>
        <v xml:space="preserve">GASOLINA                                          </v>
      </c>
      <c r="I15133">
        <v>7</v>
      </c>
    </row>
    <row r="15134" spans="1:9">
      <c r="A15134" t="str">
        <f>T("2018")</f>
        <v>2018</v>
      </c>
      <c r="B15134" t="str">
        <f>T("Entidad sin personalidad jurídica (art. 35.4 LGT) ")</f>
        <v xml:space="preserve">Entidad sin personalidad jurídica (art. 35.4 LGT) </v>
      </c>
      <c r="C15134" t="str">
        <f>T("USERA               ")</f>
        <v xml:space="preserve">USERA               </v>
      </c>
      <c r="D15134" t="str">
        <f>T("ORCASUR             ")</f>
        <v xml:space="preserve">ORCASUR             </v>
      </c>
      <c r="E15134" t="str">
        <f>T("CI ")</f>
        <v xml:space="preserve">CI </v>
      </c>
      <c r="F15134" t="str">
        <f>T("CICLOMOTORES   ")</f>
        <v xml:space="preserve">CICLOMOTORES   </v>
      </c>
      <c r="G15134" t="str">
        <f>T("todos                                             ")</f>
        <v xml:space="preserve">todos                                             </v>
      </c>
      <c r="H15134" t="str">
        <f>T("GASOLINA                                          ")</f>
        <v xml:space="preserve">GASOLINA                                          </v>
      </c>
      <c r="I15134">
        <v>4</v>
      </c>
    </row>
    <row r="15135" spans="1:9">
      <c r="A15135" t="str">
        <f>T("2018")</f>
        <v>2018</v>
      </c>
      <c r="B15135" t="str">
        <f>T("Entidad sin personalidad jurídica (art. 35.4 LGT) ")</f>
        <v xml:space="preserve">Entidad sin personalidad jurídica (art. 35.4 LGT) </v>
      </c>
      <c r="C15135" t="str">
        <f>T("USERA               ")</f>
        <v xml:space="preserve">USERA               </v>
      </c>
      <c r="D15135" t="str">
        <f>T("ALMENDRALES         ")</f>
        <v xml:space="preserve">ALMENDRALES         </v>
      </c>
      <c r="E15135" t="str">
        <f>T("CI ")</f>
        <v xml:space="preserve">CI </v>
      </c>
      <c r="F15135" t="str">
        <f>T("CICLOMOTORES   ")</f>
        <v xml:space="preserve">CICLOMOTORES   </v>
      </c>
      <c r="G15135" t="str">
        <f>T("todos                                             ")</f>
        <v xml:space="preserve">todos                                             </v>
      </c>
      <c r="H15135" t="str">
        <f>T("GASOLINA                                          ")</f>
        <v xml:space="preserve">GASOLINA                                          </v>
      </c>
      <c r="I15135">
        <v>2</v>
      </c>
    </row>
    <row r="15136" spans="1:9">
      <c r="A15136" t="str">
        <f>T("2018")</f>
        <v>2018</v>
      </c>
      <c r="B15136" t="str">
        <f>T("Entidad sin personalidad jurídica (art. 35.4 LGT) ")</f>
        <v xml:space="preserve">Entidad sin personalidad jurídica (art. 35.4 LGT) </v>
      </c>
      <c r="C15136" t="str">
        <f>T("USERA               ")</f>
        <v xml:space="preserve">USERA               </v>
      </c>
      <c r="D15136" t="str">
        <f>T("MOSCARDO            ")</f>
        <v xml:space="preserve">MOSCARDO            </v>
      </c>
      <c r="E15136" t="str">
        <f>T("CI ")</f>
        <v xml:space="preserve">CI </v>
      </c>
      <c r="F15136" t="str">
        <f>T("CICLOMOTORES   ")</f>
        <v xml:space="preserve">CICLOMOTORES   </v>
      </c>
      <c r="G15136" t="str">
        <f>T("todos                                             ")</f>
        <v xml:space="preserve">todos                                             </v>
      </c>
      <c r="H15136" t="str">
        <f>T("GASOLINA                                          ")</f>
        <v xml:space="preserve">GASOLINA                                          </v>
      </c>
      <c r="I15136">
        <v>5</v>
      </c>
    </row>
    <row r="15137" spans="1:9">
      <c r="A15137" t="str">
        <f>T("2018")</f>
        <v>2018</v>
      </c>
      <c r="B15137" t="str">
        <f>T("Entidad sin personalidad jurídica (art. 35.4 LGT) ")</f>
        <v xml:space="preserve">Entidad sin personalidad jurídica (art. 35.4 LGT) </v>
      </c>
      <c r="C15137" t="str">
        <f>T("USERA               ")</f>
        <v xml:space="preserve">USERA               </v>
      </c>
      <c r="D15137" t="str">
        <f>T("PRADOLONGO          ")</f>
        <v xml:space="preserve">PRADOLONGO          </v>
      </c>
      <c r="E15137" t="str">
        <f>T("CI ")</f>
        <v xml:space="preserve">CI </v>
      </c>
      <c r="F15137" t="str">
        <f>T("CICLOMOTORES   ")</f>
        <v xml:space="preserve">CICLOMOTORES   </v>
      </c>
      <c r="G15137" t="str">
        <f>T("todos                                             ")</f>
        <v xml:space="preserve">todos                                             </v>
      </c>
      <c r="H15137" t="str">
        <f>T("GASOLINA                                          ")</f>
        <v xml:space="preserve">GASOLINA                                          </v>
      </c>
      <c r="I15137">
        <v>5</v>
      </c>
    </row>
    <row r="15138" spans="1:9">
      <c r="A15138" t="str">
        <f>T("2018")</f>
        <v>2018</v>
      </c>
      <c r="B15138" t="str">
        <f>T("FISICO                                            ")</f>
        <v xml:space="preserve">FISICO                                            </v>
      </c>
      <c r="C15138" t="str">
        <f>T("USERA               ")</f>
        <v xml:space="preserve">USERA               </v>
      </c>
      <c r="D15138" t="str">
        <f>T("SIN BARRIO          ")</f>
        <v xml:space="preserve">SIN BARRIO          </v>
      </c>
      <c r="E15138" t="str">
        <f>T("CI ")</f>
        <v xml:space="preserve">CI </v>
      </c>
      <c r="F15138" t="str">
        <f>T("CICLOMOTORES   ")</f>
        <v xml:space="preserve">CICLOMOTORES   </v>
      </c>
      <c r="G15138" t="str">
        <f>T("todos                                             ")</f>
        <v xml:space="preserve">todos                                             </v>
      </c>
      <c r="H15138" t="str">
        <f>T("GASOLINA                                          ")</f>
        <v xml:space="preserve">GASOLINA                                          </v>
      </c>
      <c r="I15138">
        <v>2</v>
      </c>
    </row>
    <row r="15139" spans="1:9">
      <c r="A15139" t="str">
        <f>T("2018")</f>
        <v>2018</v>
      </c>
      <c r="B15139" t="str">
        <f>T("FISICO                                            ")</f>
        <v xml:space="preserve">FISICO                                            </v>
      </c>
      <c r="C15139" t="str">
        <f>T("USERA               ")</f>
        <v xml:space="preserve">USERA               </v>
      </c>
      <c r="D15139" t="str">
        <f>T("ORCASITAS           ")</f>
        <v xml:space="preserve">ORCASITAS           </v>
      </c>
      <c r="E15139" t="str">
        <f>T("CI ")</f>
        <v xml:space="preserve">CI </v>
      </c>
      <c r="F15139" t="str">
        <f>T("CICLOMOTORES   ")</f>
        <v xml:space="preserve">CICLOMOTORES   </v>
      </c>
      <c r="G15139" t="str">
        <f>T("todos                                             ")</f>
        <v xml:space="preserve">todos                                             </v>
      </c>
      <c r="H15139" t="str">
        <f>T("GASOLINA                                          ")</f>
        <v xml:space="preserve">GASOLINA                                          </v>
      </c>
      <c r="I15139">
        <v>211</v>
      </c>
    </row>
    <row r="15140" spans="1:9">
      <c r="A15140" t="str">
        <f>T("2018")</f>
        <v>2018</v>
      </c>
      <c r="B15140" t="str">
        <f>T("FISICO                                            ")</f>
        <v xml:space="preserve">FISICO                                            </v>
      </c>
      <c r="C15140" t="str">
        <f>T("USERA               ")</f>
        <v xml:space="preserve">USERA               </v>
      </c>
      <c r="D15140" t="str">
        <f>T("ORCASUR             ")</f>
        <v xml:space="preserve">ORCASUR             </v>
      </c>
      <c r="E15140" t="str">
        <f>T("CI ")</f>
        <v xml:space="preserve">CI </v>
      </c>
      <c r="F15140" t="str">
        <f>T("CICLOMOTORES   ")</f>
        <v xml:space="preserve">CICLOMOTORES   </v>
      </c>
      <c r="G15140" t="str">
        <f>T("todos                                             ")</f>
        <v xml:space="preserve">todos                                             </v>
      </c>
      <c r="H15140" t="str">
        <f>T("GASOLINA                                          ")</f>
        <v xml:space="preserve">GASOLINA                                          </v>
      </c>
      <c r="I15140">
        <v>164</v>
      </c>
    </row>
    <row r="15141" spans="1:9">
      <c r="A15141" t="str">
        <f>T("2018")</f>
        <v>2018</v>
      </c>
      <c r="B15141" t="str">
        <f>T("FISICO                                            ")</f>
        <v xml:space="preserve">FISICO                                            </v>
      </c>
      <c r="C15141" t="str">
        <f>T("USERA               ")</f>
        <v xml:space="preserve">USERA               </v>
      </c>
      <c r="D15141" t="str">
        <f>T("SAN FERMIN          ")</f>
        <v xml:space="preserve">SAN FERMIN          </v>
      </c>
      <c r="E15141" t="str">
        <f>T("CI ")</f>
        <v xml:space="preserve">CI </v>
      </c>
      <c r="F15141" t="str">
        <f>T("CICLOMOTORES   ")</f>
        <v xml:space="preserve">CICLOMOTORES   </v>
      </c>
      <c r="G15141" t="str">
        <f>T("todos                                             ")</f>
        <v xml:space="preserve">todos                                             </v>
      </c>
      <c r="H15141" t="str">
        <f>T("GASOLINA                                          ")</f>
        <v xml:space="preserve">GASOLINA                                          </v>
      </c>
      <c r="I15141">
        <v>222</v>
      </c>
    </row>
    <row r="15142" spans="1:9">
      <c r="A15142" t="str">
        <f>T("2018")</f>
        <v>2018</v>
      </c>
      <c r="B15142" t="str">
        <f>T("FISICO                                            ")</f>
        <v xml:space="preserve">FISICO                                            </v>
      </c>
      <c r="C15142" t="str">
        <f>T("USERA               ")</f>
        <v xml:space="preserve">USERA               </v>
      </c>
      <c r="D15142" t="str">
        <f>T("ALMENDRALES         ")</f>
        <v xml:space="preserve">ALMENDRALES         </v>
      </c>
      <c r="E15142" t="str">
        <f>T("CI ")</f>
        <v xml:space="preserve">CI </v>
      </c>
      <c r="F15142" t="str">
        <f>T("CICLOMOTORES   ")</f>
        <v xml:space="preserve">CICLOMOTORES   </v>
      </c>
      <c r="G15142" t="str">
        <f>T("todos                                             ")</f>
        <v xml:space="preserve">todos                                             </v>
      </c>
      <c r="H15142" t="str">
        <f>T("GASOLINA                                          ")</f>
        <v xml:space="preserve">GASOLINA                                          </v>
      </c>
      <c r="I15142">
        <v>151</v>
      </c>
    </row>
    <row r="15143" spans="1:9">
      <c r="A15143" t="str">
        <f>T("2018")</f>
        <v>2018</v>
      </c>
      <c r="B15143" t="str">
        <f>T("FISICO                                            ")</f>
        <v xml:space="preserve">FISICO                                            </v>
      </c>
      <c r="C15143" t="str">
        <f>T("USERA               ")</f>
        <v xml:space="preserve">USERA               </v>
      </c>
      <c r="D15143" t="str">
        <f>T("MOSCARDO            ")</f>
        <v xml:space="preserve">MOSCARDO            </v>
      </c>
      <c r="E15143" t="str">
        <f>T("CI ")</f>
        <v xml:space="preserve">CI </v>
      </c>
      <c r="F15143" t="str">
        <f>T("CICLOMOTORES   ")</f>
        <v xml:space="preserve">CICLOMOTORES   </v>
      </c>
      <c r="G15143" t="str">
        <f>T("todos                                             ")</f>
        <v xml:space="preserve">todos                                             </v>
      </c>
      <c r="H15143" t="str">
        <f>T("GASOLINA                                          ")</f>
        <v xml:space="preserve">GASOLINA                                          </v>
      </c>
      <c r="I15143">
        <v>244</v>
      </c>
    </row>
    <row r="15144" spans="1:9">
      <c r="A15144" t="str">
        <f>T("2018")</f>
        <v>2018</v>
      </c>
      <c r="B15144" t="str">
        <f>T("FISICO                                            ")</f>
        <v xml:space="preserve">FISICO                                            </v>
      </c>
      <c r="C15144" t="str">
        <f>T("USERA               ")</f>
        <v xml:space="preserve">USERA               </v>
      </c>
      <c r="D15144" t="str">
        <f>T("ZOFIO               ")</f>
        <v xml:space="preserve">ZOFIO               </v>
      </c>
      <c r="E15144" t="str">
        <f>T("CI ")</f>
        <v xml:space="preserve">CI </v>
      </c>
      <c r="F15144" t="str">
        <f>T("CICLOMOTORES   ")</f>
        <v xml:space="preserve">CICLOMOTORES   </v>
      </c>
      <c r="G15144" t="str">
        <f>T("todos                                             ")</f>
        <v xml:space="preserve">todos                                             </v>
      </c>
      <c r="H15144" t="str">
        <f>T("GASOLINA                                          ")</f>
        <v xml:space="preserve">GASOLINA                                          </v>
      </c>
      <c r="I15144">
        <v>121</v>
      </c>
    </row>
    <row r="15145" spans="1:9">
      <c r="A15145" t="str">
        <f>T("2018")</f>
        <v>2018</v>
      </c>
      <c r="B15145" t="str">
        <f>T("FISICO                                            ")</f>
        <v xml:space="preserve">FISICO                                            </v>
      </c>
      <c r="C15145" t="str">
        <f>T("USERA               ")</f>
        <v xml:space="preserve">USERA               </v>
      </c>
      <c r="D15145" t="str">
        <f>T("PRADOLONGO          ")</f>
        <v xml:space="preserve">PRADOLONGO          </v>
      </c>
      <c r="E15145" t="str">
        <f>T("CI ")</f>
        <v xml:space="preserve">CI </v>
      </c>
      <c r="F15145" t="str">
        <f>T("CICLOMOTORES   ")</f>
        <v xml:space="preserve">CICLOMOTORES   </v>
      </c>
      <c r="G15145" t="str">
        <f>T("todos                                             ")</f>
        <v xml:space="preserve">todos                                             </v>
      </c>
      <c r="H15145" t="str">
        <f>T("GASOLINA                                          ")</f>
        <v xml:space="preserve">GASOLINA                                          </v>
      </c>
      <c r="I15145">
        <v>206</v>
      </c>
    </row>
    <row r="15146" spans="1:9">
      <c r="A15146" t="str">
        <f>T("2018")</f>
        <v>2018</v>
      </c>
      <c r="B15146" t="str">
        <f>T("JURIDICO                                          ")</f>
        <v xml:space="preserve">JURIDICO                                          </v>
      </c>
      <c r="C15146" t="str">
        <f>T("USERA               ")</f>
        <v xml:space="preserve">USERA               </v>
      </c>
      <c r="D15146" t="str">
        <f>T("ORCASUR             ")</f>
        <v xml:space="preserve">ORCASUR             </v>
      </c>
      <c r="E15146" t="str">
        <f>T("CI ")</f>
        <v xml:space="preserve">CI </v>
      </c>
      <c r="F15146" t="str">
        <f>T("CICLOMOTORES   ")</f>
        <v xml:space="preserve">CICLOMOTORES   </v>
      </c>
      <c r="G15146" t="str">
        <f>T("todos                                             ")</f>
        <v xml:space="preserve">todos                                             </v>
      </c>
      <c r="H15146" t="str">
        <f>T("GASOLINA                                          ")</f>
        <v xml:space="preserve">GASOLINA                                          </v>
      </c>
      <c r="I15146">
        <v>1</v>
      </c>
    </row>
    <row r="15147" spans="1:9">
      <c r="A15147" t="str">
        <f>T("2018")</f>
        <v>2018</v>
      </c>
      <c r="B15147" t="str">
        <f>T("JURIDICO                                          ")</f>
        <v xml:space="preserve">JURIDICO                                          </v>
      </c>
      <c r="C15147" t="str">
        <f>T("USERA               ")</f>
        <v xml:space="preserve">USERA               </v>
      </c>
      <c r="D15147" t="str">
        <f>T("SAN FERMIN          ")</f>
        <v xml:space="preserve">SAN FERMIN          </v>
      </c>
      <c r="E15147" t="str">
        <f>T("CI ")</f>
        <v xml:space="preserve">CI </v>
      </c>
      <c r="F15147" t="str">
        <f>T("CICLOMOTORES   ")</f>
        <v xml:space="preserve">CICLOMOTORES   </v>
      </c>
      <c r="G15147" t="str">
        <f>T("todos                                             ")</f>
        <v xml:space="preserve">todos                                             </v>
      </c>
      <c r="H15147" t="str">
        <f>T("GASOLINA                                          ")</f>
        <v xml:space="preserve">GASOLINA                                          </v>
      </c>
      <c r="I15147">
        <v>1</v>
      </c>
    </row>
    <row r="15148" spans="1:9">
      <c r="A15148" t="str">
        <f>T("2018")</f>
        <v>2018</v>
      </c>
      <c r="B15148" t="str">
        <f>T("JURIDICO                                          ")</f>
        <v xml:space="preserve">JURIDICO                                          </v>
      </c>
      <c r="C15148" t="str">
        <f>T("USERA               ")</f>
        <v xml:space="preserve">USERA               </v>
      </c>
      <c r="D15148" t="str">
        <f>T("ALMENDRALES         ")</f>
        <v xml:space="preserve">ALMENDRALES         </v>
      </c>
      <c r="E15148" t="str">
        <f>T("CI ")</f>
        <v xml:space="preserve">CI </v>
      </c>
      <c r="F15148" t="str">
        <f>T("CICLOMOTORES   ")</f>
        <v xml:space="preserve">CICLOMOTORES   </v>
      </c>
      <c r="G15148" t="str">
        <f>T("todos                                             ")</f>
        <v xml:space="preserve">todos                                             </v>
      </c>
      <c r="H15148" t="str">
        <f>T("GASOLINA                                          ")</f>
        <v xml:space="preserve">GASOLINA                                          </v>
      </c>
      <c r="I15148">
        <v>5</v>
      </c>
    </row>
    <row r="15149" spans="1:9">
      <c r="A15149" t="str">
        <f>T("2018")</f>
        <v>2018</v>
      </c>
      <c r="B15149" t="str">
        <f>T("JURIDICO                                          ")</f>
        <v xml:space="preserve">JURIDICO                                          </v>
      </c>
      <c r="C15149" t="str">
        <f>T("USERA               ")</f>
        <v xml:space="preserve">USERA               </v>
      </c>
      <c r="D15149" t="str">
        <f>T("MOSCARDO            ")</f>
        <v xml:space="preserve">MOSCARDO            </v>
      </c>
      <c r="E15149" t="str">
        <f>T("CI ")</f>
        <v xml:space="preserve">CI </v>
      </c>
      <c r="F15149" t="str">
        <f>T("CICLOMOTORES   ")</f>
        <v xml:space="preserve">CICLOMOTORES   </v>
      </c>
      <c r="G15149" t="str">
        <f>T("todos                                             ")</f>
        <v xml:space="preserve">todos                                             </v>
      </c>
      <c r="H15149" t="str">
        <f>T("GASOLINA                                          ")</f>
        <v xml:space="preserve">GASOLINA                                          </v>
      </c>
      <c r="I15149">
        <v>4</v>
      </c>
    </row>
    <row r="15150" spans="1:9">
      <c r="A15150" t="str">
        <f>T("2018")</f>
        <v>2018</v>
      </c>
      <c r="B15150" t="str">
        <f>T("JURIDICO                                          ")</f>
        <v xml:space="preserve">JURIDICO                                          </v>
      </c>
      <c r="C15150" t="str">
        <f>T("USERA               ")</f>
        <v xml:space="preserve">USERA               </v>
      </c>
      <c r="D15150" t="str">
        <f>T("ZOFIO               ")</f>
        <v xml:space="preserve">ZOFIO               </v>
      </c>
      <c r="E15150" t="str">
        <f>T("CI ")</f>
        <v xml:space="preserve">CI </v>
      </c>
      <c r="F15150" t="str">
        <f>T("CICLOMOTORES   ")</f>
        <v xml:space="preserve">CICLOMOTORES   </v>
      </c>
      <c r="G15150" t="str">
        <f>T("todos                                             ")</f>
        <v xml:space="preserve">todos                                             </v>
      </c>
      <c r="H15150" t="str">
        <f>T("GASOLINA                                          ")</f>
        <v xml:space="preserve">GASOLINA                                          </v>
      </c>
      <c r="I15150">
        <v>3</v>
      </c>
    </row>
    <row r="15151" spans="1:9">
      <c r="A15151" t="str">
        <f>T("2018")</f>
        <v>2018</v>
      </c>
      <c r="B15151" t="str">
        <f>T("JURIDICO                                          ")</f>
        <v xml:space="preserve">JURIDICO                                          </v>
      </c>
      <c r="C15151" t="str">
        <f>T("USERA               ")</f>
        <v xml:space="preserve">USERA               </v>
      </c>
      <c r="D15151" t="str">
        <f>T("PRADOLONGO          ")</f>
        <v xml:space="preserve">PRADOLONGO          </v>
      </c>
      <c r="E15151" t="str">
        <f>T("CI ")</f>
        <v xml:space="preserve">CI </v>
      </c>
      <c r="F15151" t="str">
        <f>T("CICLOMOTORES   ")</f>
        <v xml:space="preserve">CICLOMOTORES   </v>
      </c>
      <c r="G15151" t="str">
        <f>T("todos                                             ")</f>
        <v xml:space="preserve">todos                                             </v>
      </c>
      <c r="H15151" t="str">
        <f>T("GASOLINA                                          ")</f>
        <v xml:space="preserve">GASOLINA                                          </v>
      </c>
      <c r="I15151">
        <v>5</v>
      </c>
    </row>
    <row r="15152" spans="1:9">
      <c r="A15152" t="str">
        <f>T("2018")</f>
        <v>2018</v>
      </c>
      <c r="B15152" t="str">
        <f>T("Entidad sin personalidad jurídica (art. 35.4 LGT) ")</f>
        <v xml:space="preserve">Entidad sin personalidad jurídica (art. 35.4 LGT) </v>
      </c>
      <c r="C15152" t="str">
        <f>T("USERA               ")</f>
        <v xml:space="preserve">USERA               </v>
      </c>
      <c r="D15152" t="str">
        <f>T("ORCASITAS           ")</f>
        <v xml:space="preserve">ORCASITAS           </v>
      </c>
      <c r="E15152" t="str">
        <f>T("CI ")</f>
        <v xml:space="preserve">CI </v>
      </c>
      <c r="F15152" t="str">
        <f>T("CICLOMOTORES   ")</f>
        <v xml:space="preserve">CICLOMOTORES   </v>
      </c>
      <c r="G15152" t="str">
        <f>T("todos                                             ")</f>
        <v xml:space="preserve">todos                                             </v>
      </c>
      <c r="I15152">
        <v>1</v>
      </c>
    </row>
    <row r="15153" spans="1:9">
      <c r="A15153" t="str">
        <f>T("2018")</f>
        <v>2018</v>
      </c>
      <c r="B15153" t="str">
        <f>T("Entidad sin personalidad jurídica (art. 35.4 LGT) ")</f>
        <v xml:space="preserve">Entidad sin personalidad jurídica (art. 35.4 LGT) </v>
      </c>
      <c r="C15153" t="str">
        <f>T("USERA               ")</f>
        <v xml:space="preserve">USERA               </v>
      </c>
      <c r="D15153" t="str">
        <f>T("ORCASUR             ")</f>
        <v xml:space="preserve">ORCASUR             </v>
      </c>
      <c r="E15153" t="str">
        <f>T("CI ")</f>
        <v xml:space="preserve">CI </v>
      </c>
      <c r="F15153" t="str">
        <f>T("CICLOMOTORES   ")</f>
        <v xml:space="preserve">CICLOMOTORES   </v>
      </c>
      <c r="G15153" t="str">
        <f>T("todos                                             ")</f>
        <v xml:space="preserve">todos                                             </v>
      </c>
      <c r="I15153">
        <v>1</v>
      </c>
    </row>
    <row r="15154" spans="1:9">
      <c r="A15154" t="str">
        <f>T("2018")</f>
        <v>2018</v>
      </c>
      <c r="B15154" t="str">
        <f>T("Entidad sin personalidad jurídica (art. 35.4 LGT) ")</f>
        <v xml:space="preserve">Entidad sin personalidad jurídica (art. 35.4 LGT) </v>
      </c>
      <c r="C15154" t="str">
        <f>T("USERA               ")</f>
        <v xml:space="preserve">USERA               </v>
      </c>
      <c r="D15154" t="str">
        <f>T("PRADOLONGO          ")</f>
        <v xml:space="preserve">PRADOLONGO          </v>
      </c>
      <c r="E15154" t="str">
        <f>T("CI ")</f>
        <v xml:space="preserve">CI </v>
      </c>
      <c r="F15154" t="str">
        <f>T("CICLOMOTORES   ")</f>
        <v xml:space="preserve">CICLOMOTORES   </v>
      </c>
      <c r="G15154" t="str">
        <f>T("todos                                             ")</f>
        <v xml:space="preserve">todos                                             </v>
      </c>
      <c r="I15154">
        <v>1</v>
      </c>
    </row>
    <row r="15155" spans="1:9">
      <c r="A15155" t="str">
        <f>T("2018")</f>
        <v>2018</v>
      </c>
      <c r="B15155" t="str">
        <f>T("FISICO                                            ")</f>
        <v xml:space="preserve">FISICO                                            </v>
      </c>
      <c r="C15155" t="str">
        <f>T("USERA               ")</f>
        <v xml:space="preserve">USERA               </v>
      </c>
      <c r="D15155" t="str">
        <f>T("ORCASITAS           ")</f>
        <v xml:space="preserve">ORCASITAS           </v>
      </c>
      <c r="E15155" t="str">
        <f>T("CI ")</f>
        <v xml:space="preserve">CI </v>
      </c>
      <c r="F15155" t="str">
        <f>T("CICLOMOTORES   ")</f>
        <v xml:space="preserve">CICLOMOTORES   </v>
      </c>
      <c r="G15155" t="str">
        <f>T("todos                                             ")</f>
        <v xml:space="preserve">todos                                             </v>
      </c>
      <c r="I15155">
        <v>29</v>
      </c>
    </row>
    <row r="15156" spans="1:9">
      <c r="A15156" t="str">
        <f>T("2018")</f>
        <v>2018</v>
      </c>
      <c r="B15156" t="str">
        <f>T("FISICO                                            ")</f>
        <v xml:space="preserve">FISICO                                            </v>
      </c>
      <c r="C15156" t="str">
        <f>T("USERA               ")</f>
        <v xml:space="preserve">USERA               </v>
      </c>
      <c r="D15156" t="str">
        <f>T("ORCASUR             ")</f>
        <v xml:space="preserve">ORCASUR             </v>
      </c>
      <c r="E15156" t="str">
        <f>T("CI ")</f>
        <v xml:space="preserve">CI </v>
      </c>
      <c r="F15156" t="str">
        <f>T("CICLOMOTORES   ")</f>
        <v xml:space="preserve">CICLOMOTORES   </v>
      </c>
      <c r="G15156" t="str">
        <f>T("todos                                             ")</f>
        <v xml:space="preserve">todos                                             </v>
      </c>
      <c r="I15156">
        <v>17</v>
      </c>
    </row>
    <row r="15157" spans="1:9">
      <c r="A15157" t="str">
        <f>T("2018")</f>
        <v>2018</v>
      </c>
      <c r="B15157" t="str">
        <f>T("FISICO                                            ")</f>
        <v xml:space="preserve">FISICO                                            </v>
      </c>
      <c r="C15157" t="str">
        <f>T("USERA               ")</f>
        <v xml:space="preserve">USERA               </v>
      </c>
      <c r="D15157" t="str">
        <f>T("SAN FERMIN          ")</f>
        <v xml:space="preserve">SAN FERMIN          </v>
      </c>
      <c r="E15157" t="str">
        <f>T("CI ")</f>
        <v xml:space="preserve">CI </v>
      </c>
      <c r="F15157" t="str">
        <f>T("CICLOMOTORES   ")</f>
        <v xml:space="preserve">CICLOMOTORES   </v>
      </c>
      <c r="G15157" t="str">
        <f>T("todos                                             ")</f>
        <v xml:space="preserve">todos                                             </v>
      </c>
      <c r="I15157">
        <v>14</v>
      </c>
    </row>
    <row r="15158" spans="1:9">
      <c r="A15158" t="str">
        <f>T("2018")</f>
        <v>2018</v>
      </c>
      <c r="B15158" t="str">
        <f>T("FISICO                                            ")</f>
        <v xml:space="preserve">FISICO                                            </v>
      </c>
      <c r="C15158" t="str">
        <f>T("USERA               ")</f>
        <v xml:space="preserve">USERA               </v>
      </c>
      <c r="D15158" t="str">
        <f>T("ALMENDRALES         ")</f>
        <v xml:space="preserve">ALMENDRALES         </v>
      </c>
      <c r="E15158" t="str">
        <f>T("CI ")</f>
        <v xml:space="preserve">CI </v>
      </c>
      <c r="F15158" t="str">
        <f>T("CICLOMOTORES   ")</f>
        <v xml:space="preserve">CICLOMOTORES   </v>
      </c>
      <c r="G15158" t="str">
        <f>T("todos                                             ")</f>
        <v xml:space="preserve">todos                                             </v>
      </c>
      <c r="I15158">
        <v>9</v>
      </c>
    </row>
    <row r="15159" spans="1:9">
      <c r="A15159" t="str">
        <f>T("2018")</f>
        <v>2018</v>
      </c>
      <c r="B15159" t="str">
        <f>T("FISICO                                            ")</f>
        <v xml:space="preserve">FISICO                                            </v>
      </c>
      <c r="C15159" t="str">
        <f>T("USERA               ")</f>
        <v xml:space="preserve">USERA               </v>
      </c>
      <c r="D15159" t="str">
        <f>T("MOSCARDO            ")</f>
        <v xml:space="preserve">MOSCARDO            </v>
      </c>
      <c r="E15159" t="str">
        <f>T("CI ")</f>
        <v xml:space="preserve">CI </v>
      </c>
      <c r="F15159" t="str">
        <f>T("CICLOMOTORES   ")</f>
        <v xml:space="preserve">CICLOMOTORES   </v>
      </c>
      <c r="G15159" t="str">
        <f>T("todos                                             ")</f>
        <v xml:space="preserve">todos                                             </v>
      </c>
      <c r="I15159">
        <v>24</v>
      </c>
    </row>
    <row r="15160" spans="1:9">
      <c r="A15160" t="str">
        <f>T("2018")</f>
        <v>2018</v>
      </c>
      <c r="B15160" t="str">
        <f>T("FISICO                                            ")</f>
        <v xml:space="preserve">FISICO                                            </v>
      </c>
      <c r="C15160" t="str">
        <f>T("USERA               ")</f>
        <v xml:space="preserve">USERA               </v>
      </c>
      <c r="D15160" t="str">
        <f>T("ZOFIO               ")</f>
        <v xml:space="preserve">ZOFIO               </v>
      </c>
      <c r="E15160" t="str">
        <f>T("CI ")</f>
        <v xml:space="preserve">CI </v>
      </c>
      <c r="F15160" t="str">
        <f>T("CICLOMOTORES   ")</f>
        <v xml:space="preserve">CICLOMOTORES   </v>
      </c>
      <c r="G15160" t="str">
        <f>T("todos                                             ")</f>
        <v xml:space="preserve">todos                                             </v>
      </c>
      <c r="I15160">
        <v>10</v>
      </c>
    </row>
    <row r="15161" spans="1:9">
      <c r="A15161" t="str">
        <f>T("2018")</f>
        <v>2018</v>
      </c>
      <c r="B15161" t="str">
        <f>T("FISICO                                            ")</f>
        <v xml:space="preserve">FISICO                                            </v>
      </c>
      <c r="C15161" t="str">
        <f>T("USERA               ")</f>
        <v xml:space="preserve">USERA               </v>
      </c>
      <c r="D15161" t="str">
        <f>T("PRADOLONGO          ")</f>
        <v xml:space="preserve">PRADOLONGO          </v>
      </c>
      <c r="E15161" t="str">
        <f>T("CI ")</f>
        <v xml:space="preserve">CI </v>
      </c>
      <c r="F15161" t="str">
        <f>T("CICLOMOTORES   ")</f>
        <v xml:space="preserve">CICLOMOTORES   </v>
      </c>
      <c r="G15161" t="str">
        <f>T("todos                                             ")</f>
        <v xml:space="preserve">todos                                             </v>
      </c>
      <c r="I15161">
        <v>20</v>
      </c>
    </row>
    <row r="15162" spans="1:9">
      <c r="A15162" t="str">
        <f>T("2018")</f>
        <v>2018</v>
      </c>
      <c r="B15162" t="str">
        <f>T("FISICO                                            ")</f>
        <v xml:space="preserve">FISICO                                            </v>
      </c>
      <c r="C15162" t="str">
        <f>T("USERA               ")</f>
        <v xml:space="preserve">USERA               </v>
      </c>
      <c r="D15162" t="str">
        <f>T("ORCASUR             ")</f>
        <v xml:space="preserve">ORCASUR             </v>
      </c>
      <c r="E15162" t="str">
        <f>T("MT ")</f>
        <v xml:space="preserve">MT </v>
      </c>
      <c r="F15162" t="str">
        <f>T("MOTOCICLETAS   ")</f>
        <v xml:space="preserve">MOTOCICLETAS   </v>
      </c>
      <c r="G15162" t="str">
        <f>T("De 500,01 a 1.000 CENTIMETROS CUBICOS             ")</f>
        <v xml:space="preserve">De 500,01 a 1.000 CENTIMETROS CUBICOS             </v>
      </c>
      <c r="H15162" t="str">
        <f>T("DIESEL                                            ")</f>
        <v xml:space="preserve">DIESEL                                            </v>
      </c>
      <c r="I15162">
        <v>1</v>
      </c>
    </row>
    <row r="15163" spans="1:9">
      <c r="A15163" t="str">
        <f>T("2018")</f>
        <v>2018</v>
      </c>
      <c r="B15163" t="str">
        <f>T("FISICO                                            ")</f>
        <v xml:space="preserve">FISICO                                            </v>
      </c>
      <c r="C15163" t="str">
        <f>T("USERA               ")</f>
        <v xml:space="preserve">USERA               </v>
      </c>
      <c r="D15163" t="str">
        <f>T("MOSCARDO            ")</f>
        <v xml:space="preserve">MOSCARDO            </v>
      </c>
      <c r="E15163" t="str">
        <f>T("MT ")</f>
        <v xml:space="preserve">MT </v>
      </c>
      <c r="F15163" t="str">
        <f>T("MOTOCICLETAS   ")</f>
        <v xml:space="preserve">MOTOCICLETAS   </v>
      </c>
      <c r="G15163" t="str">
        <f>T("De menos de 125,01 CENTIMETROS CUBICOS            ")</f>
        <v xml:space="preserve">De menos de 125,01 CENTIMETROS CUBICOS            </v>
      </c>
      <c r="H15163" t="str">
        <f>T("ELÉCTRICO                                         ")</f>
        <v xml:space="preserve">ELÉCTRICO                                         </v>
      </c>
      <c r="I15163">
        <v>1</v>
      </c>
    </row>
    <row r="15164" spans="1:9">
      <c r="A15164" t="str">
        <f>T("2018")</f>
        <v>2018</v>
      </c>
      <c r="B15164" t="str">
        <f>T("JURIDICO                                          ")</f>
        <v xml:space="preserve">JURIDICO                                          </v>
      </c>
      <c r="C15164" t="str">
        <f>T("USERA               ")</f>
        <v xml:space="preserve">USERA               </v>
      </c>
      <c r="D15164" t="str">
        <f>T("MOSCARDO            ")</f>
        <v xml:space="preserve">MOSCARDO            </v>
      </c>
      <c r="E15164" t="str">
        <f>T("MT ")</f>
        <v xml:space="preserve">MT </v>
      </c>
      <c r="F15164" t="str">
        <f>T("MOTOCICLETAS   ")</f>
        <v xml:space="preserve">MOTOCICLETAS   </v>
      </c>
      <c r="G15164" t="str">
        <f>T("De menos de 125,01 CENTIMETROS CUBICOS            ")</f>
        <v xml:space="preserve">De menos de 125,01 CENTIMETROS CUBICOS            </v>
      </c>
      <c r="H15164" t="str">
        <f>T("ELÉCTRICO                                         ")</f>
        <v xml:space="preserve">ELÉCTRICO                                         </v>
      </c>
      <c r="I15164">
        <v>1</v>
      </c>
    </row>
    <row r="15165" spans="1:9">
      <c r="A15165" t="str">
        <f>T("2018")</f>
        <v>2018</v>
      </c>
      <c r="B15165" t="str">
        <f>T("JURIDICO                                          ")</f>
        <v xml:space="preserve">JURIDICO                                          </v>
      </c>
      <c r="C15165" t="str">
        <f>T("USERA               ")</f>
        <v xml:space="preserve">USERA               </v>
      </c>
      <c r="D15165" t="str">
        <f>T("PRADOLONGO          ")</f>
        <v xml:space="preserve">PRADOLONGO          </v>
      </c>
      <c r="E15165" t="str">
        <f>T("MT ")</f>
        <v xml:space="preserve">MT </v>
      </c>
      <c r="F15165" t="str">
        <f>T("MOTOCICLETAS   ")</f>
        <v xml:space="preserve">MOTOCICLETAS   </v>
      </c>
      <c r="G15165" t="str">
        <f>T("De menos de 125,01 CENTIMETROS CUBICOS            ")</f>
        <v xml:space="preserve">De menos de 125,01 CENTIMETROS CUBICOS            </v>
      </c>
      <c r="H15165" t="str">
        <f>T("ELÉCTRICO                                         ")</f>
        <v xml:space="preserve">ELÉCTRICO                                         </v>
      </c>
      <c r="I15165">
        <v>1</v>
      </c>
    </row>
    <row r="15166" spans="1:9">
      <c r="A15166" t="str">
        <f>T("2018")</f>
        <v>2018</v>
      </c>
      <c r="B15166" t="str">
        <f>T("Entidad sin personalidad jurídica (art. 35.4 LGT) ")</f>
        <v xml:space="preserve">Entidad sin personalidad jurídica (art. 35.4 LGT) </v>
      </c>
      <c r="C15166" t="str">
        <f>T("USERA               ")</f>
        <v xml:space="preserve">USERA               </v>
      </c>
      <c r="D15166" t="str">
        <f>T("ORCASITAS           ")</f>
        <v xml:space="preserve">ORCASITAS           </v>
      </c>
      <c r="E15166" t="str">
        <f>T("MT ")</f>
        <v xml:space="preserve">MT </v>
      </c>
      <c r="F15166" t="str">
        <f>T("MOTOCICLETAS   ")</f>
        <v xml:space="preserve">MOTOCICLETAS   </v>
      </c>
      <c r="G15166" t="str">
        <f>T("De menos de 125,01 CENTIMETROS CUBICOS            ")</f>
        <v xml:space="preserve">De menos de 125,01 CENTIMETROS CUBICOS            </v>
      </c>
      <c r="H15166" t="str">
        <f>T("GASOLINA                                          ")</f>
        <v xml:space="preserve">GASOLINA                                          </v>
      </c>
      <c r="I15166">
        <v>1</v>
      </c>
    </row>
    <row r="15167" spans="1:9">
      <c r="A15167" t="str">
        <f>T("2018")</f>
        <v>2018</v>
      </c>
      <c r="B15167" t="str">
        <f>T("Entidad sin personalidad jurídica (art. 35.4 LGT) ")</f>
        <v xml:space="preserve">Entidad sin personalidad jurídica (art. 35.4 LGT) </v>
      </c>
      <c r="C15167" t="str">
        <f>T("USERA               ")</f>
        <v xml:space="preserve">USERA               </v>
      </c>
      <c r="D15167" t="str">
        <f>T("ORCASITAS           ")</f>
        <v xml:space="preserve">ORCASITAS           </v>
      </c>
      <c r="E15167" t="str">
        <f>T("MT ")</f>
        <v xml:space="preserve">MT </v>
      </c>
      <c r="F15167" t="str">
        <f>T("MOTOCICLETAS   ")</f>
        <v xml:space="preserve">MOTOCICLETAS   </v>
      </c>
      <c r="G15167" t="str">
        <f>T("De 125,01 a 250 CENTIMETROS CUBICOS               ")</f>
        <v xml:space="preserve">De 125,01 a 250 CENTIMETROS CUBICOS               </v>
      </c>
      <c r="H15167" t="str">
        <f>T("GASOLINA                                          ")</f>
        <v xml:space="preserve">GASOLINA                                          </v>
      </c>
      <c r="I15167">
        <v>1</v>
      </c>
    </row>
    <row r="15168" spans="1:9">
      <c r="A15168" t="str">
        <f>T("2018")</f>
        <v>2018</v>
      </c>
      <c r="B15168" t="str">
        <f>T("Entidad sin personalidad jurídica (art. 35.4 LGT) ")</f>
        <v xml:space="preserve">Entidad sin personalidad jurídica (art. 35.4 LGT) </v>
      </c>
      <c r="C15168" t="str">
        <f>T("USERA               ")</f>
        <v xml:space="preserve">USERA               </v>
      </c>
      <c r="D15168" t="str">
        <f>T("ORCASITAS           ")</f>
        <v xml:space="preserve">ORCASITAS           </v>
      </c>
      <c r="E15168" t="str">
        <f>T("MT ")</f>
        <v xml:space="preserve">MT </v>
      </c>
      <c r="F15168" t="str">
        <f>T("MOTOCICLETAS   ")</f>
        <v xml:space="preserve">MOTOCICLETAS   </v>
      </c>
      <c r="G15168" t="str">
        <f>T("De 250,01 a 500 CENTIMETROS CUBICOS               ")</f>
        <v xml:space="preserve">De 250,01 a 500 CENTIMETROS CUBICOS               </v>
      </c>
      <c r="H15168" t="str">
        <f>T("GASOLINA                                          ")</f>
        <v xml:space="preserve">GASOLINA                                          </v>
      </c>
      <c r="I15168">
        <v>1</v>
      </c>
    </row>
    <row r="15169" spans="1:9">
      <c r="A15169" t="str">
        <f>T("2018")</f>
        <v>2018</v>
      </c>
      <c r="B15169" t="str">
        <f>T("Entidad sin personalidad jurídica (art. 35.4 LGT) ")</f>
        <v xml:space="preserve">Entidad sin personalidad jurídica (art. 35.4 LGT) </v>
      </c>
      <c r="C15169" t="str">
        <f>T("USERA               ")</f>
        <v xml:space="preserve">USERA               </v>
      </c>
      <c r="D15169" t="str">
        <f>T("ORCASITAS           ")</f>
        <v xml:space="preserve">ORCASITAS           </v>
      </c>
      <c r="E15169" t="str">
        <f>T("MT ")</f>
        <v xml:space="preserve">MT </v>
      </c>
      <c r="F15169" t="str">
        <f>T("MOTOCICLETAS   ")</f>
        <v xml:space="preserve">MOTOCICLETAS   </v>
      </c>
      <c r="G15169" t="str">
        <f>T("De 500,01 a 1.000 CENTIMETROS CUBICOS             ")</f>
        <v xml:space="preserve">De 500,01 a 1.000 CENTIMETROS CUBICOS             </v>
      </c>
      <c r="H15169" t="str">
        <f>T("GASOLINA                                          ")</f>
        <v xml:space="preserve">GASOLINA                                          </v>
      </c>
      <c r="I15169">
        <v>1</v>
      </c>
    </row>
    <row r="15170" spans="1:9">
      <c r="A15170" t="str">
        <f>T("2018")</f>
        <v>2018</v>
      </c>
      <c r="B15170" t="str">
        <f>T("Entidad sin personalidad jurídica (art. 35.4 LGT) ")</f>
        <v xml:space="preserve">Entidad sin personalidad jurídica (art. 35.4 LGT) </v>
      </c>
      <c r="C15170" t="str">
        <f>T("USERA               ")</f>
        <v xml:space="preserve">USERA               </v>
      </c>
      <c r="D15170" t="str">
        <f>T("ORCASUR             ")</f>
        <v xml:space="preserve">ORCASUR             </v>
      </c>
      <c r="E15170" t="str">
        <f>T("MT ")</f>
        <v xml:space="preserve">MT </v>
      </c>
      <c r="F15170" t="str">
        <f>T("MOTOCICLETAS   ")</f>
        <v xml:space="preserve">MOTOCICLETAS   </v>
      </c>
      <c r="G15170" t="str">
        <f>T("De menos de 125,01 CENTIMETROS CUBICOS            ")</f>
        <v xml:space="preserve">De menos de 125,01 CENTIMETROS CUBICOS            </v>
      </c>
      <c r="H15170" t="str">
        <f>T("GASOLINA                                          ")</f>
        <v xml:space="preserve">GASOLINA                                          </v>
      </c>
      <c r="I15170">
        <v>3</v>
      </c>
    </row>
    <row r="15171" spans="1:9">
      <c r="A15171" t="str">
        <f>T("2018")</f>
        <v>2018</v>
      </c>
      <c r="B15171" t="str">
        <f>T("Entidad sin personalidad jurídica (art. 35.4 LGT) ")</f>
        <v xml:space="preserve">Entidad sin personalidad jurídica (art. 35.4 LGT) </v>
      </c>
      <c r="C15171" t="str">
        <f>T("USERA               ")</f>
        <v xml:space="preserve">USERA               </v>
      </c>
      <c r="D15171" t="str">
        <f>T("ORCASUR             ")</f>
        <v xml:space="preserve">ORCASUR             </v>
      </c>
      <c r="E15171" t="str">
        <f>T("MT ")</f>
        <v xml:space="preserve">MT </v>
      </c>
      <c r="F15171" t="str">
        <f>T("MOTOCICLETAS   ")</f>
        <v xml:space="preserve">MOTOCICLETAS   </v>
      </c>
      <c r="G15171" t="str">
        <f>T("De 125,01 a 250 CENTIMETROS CUBICOS               ")</f>
        <v xml:space="preserve">De 125,01 a 250 CENTIMETROS CUBICOS               </v>
      </c>
      <c r="H15171" t="str">
        <f>T("GASOLINA                                          ")</f>
        <v xml:space="preserve">GASOLINA                                          </v>
      </c>
      <c r="I15171">
        <v>1</v>
      </c>
    </row>
    <row r="15172" spans="1:9">
      <c r="A15172" t="str">
        <f>T("2018")</f>
        <v>2018</v>
      </c>
      <c r="B15172" t="str">
        <f>T("Entidad sin personalidad jurídica (art. 35.4 LGT) ")</f>
        <v xml:space="preserve">Entidad sin personalidad jurídica (art. 35.4 LGT) </v>
      </c>
      <c r="C15172" t="str">
        <f>T("USERA               ")</f>
        <v xml:space="preserve">USERA               </v>
      </c>
      <c r="D15172" t="str">
        <f>T("SAN FERMIN          ")</f>
        <v xml:space="preserve">SAN FERMIN          </v>
      </c>
      <c r="E15172" t="str">
        <f>T("MT ")</f>
        <v xml:space="preserve">MT </v>
      </c>
      <c r="F15172" t="str">
        <f>T("MOTOCICLETAS   ")</f>
        <v xml:space="preserve">MOTOCICLETAS   </v>
      </c>
      <c r="G15172" t="str">
        <f>T("De menos de 125,01 CENTIMETROS CUBICOS            ")</f>
        <v xml:space="preserve">De menos de 125,01 CENTIMETROS CUBICOS            </v>
      </c>
      <c r="H15172" t="str">
        <f>T("GASOLINA                                          ")</f>
        <v xml:space="preserve">GASOLINA                                          </v>
      </c>
      <c r="I15172">
        <v>2</v>
      </c>
    </row>
    <row r="15173" spans="1:9">
      <c r="A15173" t="str">
        <f>T("2018")</f>
        <v>2018</v>
      </c>
      <c r="B15173" t="str">
        <f>T("Entidad sin personalidad jurídica (art. 35.4 LGT) ")</f>
        <v xml:space="preserve">Entidad sin personalidad jurídica (art. 35.4 LGT) </v>
      </c>
      <c r="C15173" t="str">
        <f>T("USERA               ")</f>
        <v xml:space="preserve">USERA               </v>
      </c>
      <c r="D15173" t="str">
        <f>T("SAN FERMIN          ")</f>
        <v xml:space="preserve">SAN FERMIN          </v>
      </c>
      <c r="E15173" t="str">
        <f>T("MT ")</f>
        <v xml:space="preserve">MT </v>
      </c>
      <c r="F15173" t="str">
        <f>T("MOTOCICLETAS   ")</f>
        <v xml:space="preserve">MOTOCICLETAS   </v>
      </c>
      <c r="G15173" t="str">
        <f>T("De 125,01 a 250 CENTIMETROS CUBICOS               ")</f>
        <v xml:space="preserve">De 125,01 a 250 CENTIMETROS CUBICOS               </v>
      </c>
      <c r="H15173" t="str">
        <f>T("GASOLINA                                          ")</f>
        <v xml:space="preserve">GASOLINA                                          </v>
      </c>
      <c r="I15173">
        <v>1</v>
      </c>
    </row>
    <row r="15174" spans="1:9">
      <c r="A15174" t="str">
        <f>T("2018")</f>
        <v>2018</v>
      </c>
      <c r="B15174" t="str">
        <f>T("Entidad sin personalidad jurídica (art. 35.4 LGT) ")</f>
        <v xml:space="preserve">Entidad sin personalidad jurídica (art. 35.4 LGT) </v>
      </c>
      <c r="C15174" t="str">
        <f>T("USERA               ")</f>
        <v xml:space="preserve">USERA               </v>
      </c>
      <c r="D15174" t="str">
        <f>T("SAN FERMIN          ")</f>
        <v xml:space="preserve">SAN FERMIN          </v>
      </c>
      <c r="E15174" t="str">
        <f>T("MT ")</f>
        <v xml:space="preserve">MT </v>
      </c>
      <c r="F15174" t="str">
        <f>T("MOTOCICLETAS   ")</f>
        <v xml:space="preserve">MOTOCICLETAS   </v>
      </c>
      <c r="G15174" t="str">
        <f>T("De 250,01 a 500 CENTIMETROS CUBICOS               ")</f>
        <v xml:space="preserve">De 250,01 a 500 CENTIMETROS CUBICOS               </v>
      </c>
      <c r="H15174" t="str">
        <f>T("GASOLINA                                          ")</f>
        <v xml:space="preserve">GASOLINA                                          </v>
      </c>
      <c r="I15174">
        <v>2</v>
      </c>
    </row>
    <row r="15175" spans="1:9">
      <c r="A15175" t="str">
        <f>T("2018")</f>
        <v>2018</v>
      </c>
      <c r="B15175" t="str">
        <f>T("Entidad sin personalidad jurídica (art. 35.4 LGT) ")</f>
        <v xml:space="preserve">Entidad sin personalidad jurídica (art. 35.4 LGT) </v>
      </c>
      <c r="C15175" t="str">
        <f>T("USERA               ")</f>
        <v xml:space="preserve">USERA               </v>
      </c>
      <c r="D15175" t="str">
        <f>T("SAN FERMIN          ")</f>
        <v xml:space="preserve">SAN FERMIN          </v>
      </c>
      <c r="E15175" t="str">
        <f>T("MT ")</f>
        <v xml:space="preserve">MT </v>
      </c>
      <c r="F15175" t="str">
        <f>T("MOTOCICLETAS   ")</f>
        <v xml:space="preserve">MOTOCICLETAS   </v>
      </c>
      <c r="G15175" t="str">
        <f>T("De 500,01 a 1.000 CENTIMETROS CUBICOS             ")</f>
        <v xml:space="preserve">De 500,01 a 1.000 CENTIMETROS CUBICOS             </v>
      </c>
      <c r="H15175" t="str">
        <f>T("GASOLINA                                          ")</f>
        <v xml:space="preserve">GASOLINA                                          </v>
      </c>
      <c r="I15175">
        <v>1</v>
      </c>
    </row>
    <row r="15176" spans="1:9">
      <c r="A15176" t="str">
        <f>T("2018")</f>
        <v>2018</v>
      </c>
      <c r="B15176" t="str">
        <f>T("Entidad sin personalidad jurídica (art. 35.4 LGT) ")</f>
        <v xml:space="preserve">Entidad sin personalidad jurídica (art. 35.4 LGT) </v>
      </c>
      <c r="C15176" t="str">
        <f>T("USERA               ")</f>
        <v xml:space="preserve">USERA               </v>
      </c>
      <c r="D15176" t="str">
        <f>T("ALMENDRALES         ")</f>
        <v xml:space="preserve">ALMENDRALES         </v>
      </c>
      <c r="E15176" t="str">
        <f>T("MT ")</f>
        <v xml:space="preserve">MT </v>
      </c>
      <c r="F15176" t="str">
        <f>T("MOTOCICLETAS   ")</f>
        <v xml:space="preserve">MOTOCICLETAS   </v>
      </c>
      <c r="G15176" t="str">
        <f>T("De menos de 125,01 CENTIMETROS CUBICOS            ")</f>
        <v xml:space="preserve">De menos de 125,01 CENTIMETROS CUBICOS            </v>
      </c>
      <c r="H15176" t="str">
        <f>T("GASOLINA                                          ")</f>
        <v xml:space="preserve">GASOLINA                                          </v>
      </c>
      <c r="I15176">
        <v>3</v>
      </c>
    </row>
    <row r="15177" spans="1:9">
      <c r="A15177" t="str">
        <f>T("2018")</f>
        <v>2018</v>
      </c>
      <c r="B15177" t="str">
        <f>T("Entidad sin personalidad jurídica (art. 35.4 LGT) ")</f>
        <v xml:space="preserve">Entidad sin personalidad jurídica (art. 35.4 LGT) </v>
      </c>
      <c r="C15177" t="str">
        <f>T("USERA               ")</f>
        <v xml:space="preserve">USERA               </v>
      </c>
      <c r="D15177" t="str">
        <f>T("ALMENDRALES         ")</f>
        <v xml:space="preserve">ALMENDRALES         </v>
      </c>
      <c r="E15177" t="str">
        <f>T("MT ")</f>
        <v xml:space="preserve">MT </v>
      </c>
      <c r="F15177" t="str">
        <f>T("MOTOCICLETAS   ")</f>
        <v xml:space="preserve">MOTOCICLETAS   </v>
      </c>
      <c r="G15177" t="str">
        <f>T("De 125,01 a 250 CENTIMETROS CUBICOS               ")</f>
        <v xml:space="preserve">De 125,01 a 250 CENTIMETROS CUBICOS               </v>
      </c>
      <c r="H15177" t="str">
        <f>T("GASOLINA                                          ")</f>
        <v xml:space="preserve">GASOLINA                                          </v>
      </c>
      <c r="I15177">
        <v>1</v>
      </c>
    </row>
    <row r="15178" spans="1:9">
      <c r="A15178" t="str">
        <f>T("2018")</f>
        <v>2018</v>
      </c>
      <c r="B15178" t="str">
        <f>T("Entidad sin personalidad jurídica (art. 35.4 LGT) ")</f>
        <v xml:space="preserve">Entidad sin personalidad jurídica (art. 35.4 LGT) </v>
      </c>
      <c r="C15178" t="str">
        <f>T("USERA               ")</f>
        <v xml:space="preserve">USERA               </v>
      </c>
      <c r="D15178" t="str">
        <f>T("MOSCARDO            ")</f>
        <v xml:space="preserve">MOSCARDO            </v>
      </c>
      <c r="E15178" t="str">
        <f>T("MT ")</f>
        <v xml:space="preserve">MT </v>
      </c>
      <c r="F15178" t="str">
        <f>T("MOTOCICLETAS   ")</f>
        <v xml:space="preserve">MOTOCICLETAS   </v>
      </c>
      <c r="G15178" t="str">
        <f>T("De menos de 125,01 CENTIMETROS CUBICOS            ")</f>
        <v xml:space="preserve">De menos de 125,01 CENTIMETROS CUBICOS            </v>
      </c>
      <c r="H15178" t="str">
        <f>T("GASOLINA                                          ")</f>
        <v xml:space="preserve">GASOLINA                                          </v>
      </c>
      <c r="I15178">
        <v>4</v>
      </c>
    </row>
    <row r="15179" spans="1:9">
      <c r="A15179" t="str">
        <f>T("2018")</f>
        <v>2018</v>
      </c>
      <c r="B15179" t="str">
        <f>T("Entidad sin personalidad jurídica (art. 35.4 LGT) ")</f>
        <v xml:space="preserve">Entidad sin personalidad jurídica (art. 35.4 LGT) </v>
      </c>
      <c r="C15179" t="str">
        <f>T("USERA               ")</f>
        <v xml:space="preserve">USERA               </v>
      </c>
      <c r="D15179" t="str">
        <f>T("MOSCARDO            ")</f>
        <v xml:space="preserve">MOSCARDO            </v>
      </c>
      <c r="E15179" t="str">
        <f>T("MT ")</f>
        <v xml:space="preserve">MT </v>
      </c>
      <c r="F15179" t="str">
        <f>T("MOTOCICLETAS   ")</f>
        <v xml:space="preserve">MOTOCICLETAS   </v>
      </c>
      <c r="G15179" t="str">
        <f>T("De 500,01 a 1.000 CENTIMETROS CUBICOS             ")</f>
        <v xml:space="preserve">De 500,01 a 1.000 CENTIMETROS CUBICOS             </v>
      </c>
      <c r="H15179" t="str">
        <f>T("GASOLINA                                          ")</f>
        <v xml:space="preserve">GASOLINA                                          </v>
      </c>
      <c r="I15179">
        <v>1</v>
      </c>
    </row>
    <row r="15180" spans="1:9">
      <c r="A15180" t="str">
        <f>T("2018")</f>
        <v>2018</v>
      </c>
      <c r="B15180" t="str">
        <f>T("Entidad sin personalidad jurídica (art. 35.4 LGT) ")</f>
        <v xml:space="preserve">Entidad sin personalidad jurídica (art. 35.4 LGT) </v>
      </c>
      <c r="C15180" t="str">
        <f>T("USERA               ")</f>
        <v xml:space="preserve">USERA               </v>
      </c>
      <c r="D15180" t="str">
        <f>T("ZOFIO               ")</f>
        <v xml:space="preserve">ZOFIO               </v>
      </c>
      <c r="E15180" t="str">
        <f>T("MT ")</f>
        <v xml:space="preserve">MT </v>
      </c>
      <c r="F15180" t="str">
        <f>T("MOTOCICLETAS   ")</f>
        <v xml:space="preserve">MOTOCICLETAS   </v>
      </c>
      <c r="G15180" t="str">
        <f>T("De menos de 125,01 CENTIMETROS CUBICOS            ")</f>
        <v xml:space="preserve">De menos de 125,01 CENTIMETROS CUBICOS            </v>
      </c>
      <c r="H15180" t="str">
        <f>T("GASOLINA                                          ")</f>
        <v xml:space="preserve">GASOLINA                                          </v>
      </c>
      <c r="I15180">
        <v>1</v>
      </c>
    </row>
    <row r="15181" spans="1:9">
      <c r="A15181" t="str">
        <f>T("2018")</f>
        <v>2018</v>
      </c>
      <c r="B15181" t="str">
        <f>T("Entidad sin personalidad jurídica (art. 35.4 LGT) ")</f>
        <v xml:space="preserve">Entidad sin personalidad jurídica (art. 35.4 LGT) </v>
      </c>
      <c r="C15181" t="str">
        <f>T("USERA               ")</f>
        <v xml:space="preserve">USERA               </v>
      </c>
      <c r="D15181" t="str">
        <f>T("ZOFIO               ")</f>
        <v xml:space="preserve">ZOFIO               </v>
      </c>
      <c r="E15181" t="str">
        <f>T("MT ")</f>
        <v xml:space="preserve">MT </v>
      </c>
      <c r="F15181" t="str">
        <f>T("MOTOCICLETAS   ")</f>
        <v xml:space="preserve">MOTOCICLETAS   </v>
      </c>
      <c r="G15181" t="str">
        <f>T("De 125,01 a 250 CENTIMETROS CUBICOS               ")</f>
        <v xml:space="preserve">De 125,01 a 250 CENTIMETROS CUBICOS               </v>
      </c>
      <c r="H15181" t="str">
        <f>T("GASOLINA                                          ")</f>
        <v xml:space="preserve">GASOLINA                                          </v>
      </c>
      <c r="I15181">
        <v>2</v>
      </c>
    </row>
    <row r="15182" spans="1:9">
      <c r="A15182" t="str">
        <f>T("2018")</f>
        <v>2018</v>
      </c>
      <c r="B15182" t="str">
        <f>T("Entidad sin personalidad jurídica (art. 35.4 LGT) ")</f>
        <v xml:space="preserve">Entidad sin personalidad jurídica (art. 35.4 LGT) </v>
      </c>
      <c r="C15182" t="str">
        <f>T("USERA               ")</f>
        <v xml:space="preserve">USERA               </v>
      </c>
      <c r="D15182" t="str">
        <f>T("PRADOLONGO          ")</f>
        <v xml:space="preserve">PRADOLONGO          </v>
      </c>
      <c r="E15182" t="str">
        <f>T("MT ")</f>
        <v xml:space="preserve">MT </v>
      </c>
      <c r="F15182" t="str">
        <f>T("MOTOCICLETAS   ")</f>
        <v xml:space="preserve">MOTOCICLETAS   </v>
      </c>
      <c r="G15182" t="str">
        <f>T("De menos de 125,01 CENTIMETROS CUBICOS            ")</f>
        <v xml:space="preserve">De menos de 125,01 CENTIMETROS CUBICOS            </v>
      </c>
      <c r="H15182" t="str">
        <f>T("GASOLINA                                          ")</f>
        <v xml:space="preserve">GASOLINA                                          </v>
      </c>
      <c r="I15182">
        <v>3</v>
      </c>
    </row>
    <row r="15183" spans="1:9">
      <c r="A15183" t="str">
        <f>T("2018")</f>
        <v>2018</v>
      </c>
      <c r="B15183" t="str">
        <f>T("Entidad sin personalidad jurídica (art. 35.4 LGT) ")</f>
        <v xml:space="preserve">Entidad sin personalidad jurídica (art. 35.4 LGT) </v>
      </c>
      <c r="C15183" t="str">
        <f>T("USERA               ")</f>
        <v xml:space="preserve">USERA               </v>
      </c>
      <c r="D15183" t="str">
        <f>T("PRADOLONGO          ")</f>
        <v xml:space="preserve">PRADOLONGO          </v>
      </c>
      <c r="E15183" t="str">
        <f>T("MT ")</f>
        <v xml:space="preserve">MT </v>
      </c>
      <c r="F15183" t="str">
        <f>T("MOTOCICLETAS   ")</f>
        <v xml:space="preserve">MOTOCICLETAS   </v>
      </c>
      <c r="G15183" t="str">
        <f>T("De 125,01 a 250 CENTIMETROS CUBICOS               ")</f>
        <v xml:space="preserve">De 125,01 a 250 CENTIMETROS CUBICOS               </v>
      </c>
      <c r="H15183" t="str">
        <f>T("GASOLINA                                          ")</f>
        <v xml:space="preserve">GASOLINA                                          </v>
      </c>
      <c r="I15183">
        <v>1</v>
      </c>
    </row>
    <row r="15184" spans="1:9">
      <c r="A15184" t="str">
        <f>T("2018")</f>
        <v>2018</v>
      </c>
      <c r="B15184" t="str">
        <f>T("Entidad sin personalidad jurídica (art. 35.4 LGT) ")</f>
        <v xml:space="preserve">Entidad sin personalidad jurídica (art. 35.4 LGT) </v>
      </c>
      <c r="C15184" t="str">
        <f>T("USERA               ")</f>
        <v xml:space="preserve">USERA               </v>
      </c>
      <c r="D15184" t="str">
        <f>T("PRADOLONGO          ")</f>
        <v xml:space="preserve">PRADOLONGO          </v>
      </c>
      <c r="E15184" t="str">
        <f>T("MT ")</f>
        <v xml:space="preserve">MT </v>
      </c>
      <c r="F15184" t="str">
        <f>T("MOTOCICLETAS   ")</f>
        <v xml:space="preserve">MOTOCICLETAS   </v>
      </c>
      <c r="G15184" t="str">
        <f>T("De 250,01 a 500 CENTIMETROS CUBICOS               ")</f>
        <v xml:space="preserve">De 250,01 a 500 CENTIMETROS CUBICOS               </v>
      </c>
      <c r="H15184" t="str">
        <f>T("GASOLINA                                          ")</f>
        <v xml:space="preserve">GASOLINA                                          </v>
      </c>
      <c r="I15184">
        <v>3</v>
      </c>
    </row>
    <row r="15185" spans="1:9">
      <c r="A15185" t="str">
        <f>T("2018")</f>
        <v>2018</v>
      </c>
      <c r="B15185" t="str">
        <f>T("FISICO                                            ")</f>
        <v xml:space="preserve">FISICO                                            </v>
      </c>
      <c r="C15185" t="str">
        <f>T("USERA               ")</f>
        <v xml:space="preserve">USERA               </v>
      </c>
      <c r="D15185" t="str">
        <f>T("SIN BARRIO          ")</f>
        <v xml:space="preserve">SIN BARRIO          </v>
      </c>
      <c r="E15185" t="str">
        <f>T("MT ")</f>
        <v xml:space="preserve">MT </v>
      </c>
      <c r="F15185" t="str">
        <f>T("MOTOCICLETAS   ")</f>
        <v xml:space="preserve">MOTOCICLETAS   </v>
      </c>
      <c r="G15185" t="str">
        <f>T("De menos de 125,01 CENTIMETROS CUBICOS            ")</f>
        <v xml:space="preserve">De menos de 125,01 CENTIMETROS CUBICOS            </v>
      </c>
      <c r="H15185" t="str">
        <f>T("GASOLINA                                          ")</f>
        <v xml:space="preserve">GASOLINA                                          </v>
      </c>
      <c r="I15185">
        <v>1</v>
      </c>
    </row>
    <row r="15186" spans="1:9">
      <c r="A15186" t="str">
        <f>T("2018")</f>
        <v>2018</v>
      </c>
      <c r="B15186" t="str">
        <f>T("FISICO                                            ")</f>
        <v xml:space="preserve">FISICO                                            </v>
      </c>
      <c r="C15186" t="str">
        <f>T("USERA               ")</f>
        <v xml:space="preserve">USERA               </v>
      </c>
      <c r="D15186" t="str">
        <f>T("SIN BARRIO          ")</f>
        <v xml:space="preserve">SIN BARRIO          </v>
      </c>
      <c r="E15186" t="str">
        <f>T("MT ")</f>
        <v xml:space="preserve">MT </v>
      </c>
      <c r="F15186" t="str">
        <f>T("MOTOCICLETAS   ")</f>
        <v xml:space="preserve">MOTOCICLETAS   </v>
      </c>
      <c r="G15186" t="str">
        <f>T("De 250,01 a 500 CENTIMETROS CUBICOS               ")</f>
        <v xml:space="preserve">De 250,01 a 500 CENTIMETROS CUBICOS               </v>
      </c>
      <c r="H15186" t="str">
        <f>T("GASOLINA                                          ")</f>
        <v xml:space="preserve">GASOLINA                                          </v>
      </c>
      <c r="I15186">
        <v>2</v>
      </c>
    </row>
    <row r="15187" spans="1:9">
      <c r="A15187" t="str">
        <f>T("2018")</f>
        <v>2018</v>
      </c>
      <c r="B15187" t="str">
        <f>T("FISICO                                            ")</f>
        <v xml:space="preserve">FISICO                                            </v>
      </c>
      <c r="C15187" t="str">
        <f>T("USERA               ")</f>
        <v xml:space="preserve">USERA               </v>
      </c>
      <c r="D15187" t="str">
        <f>T("SIN BARRIO          ")</f>
        <v xml:space="preserve">SIN BARRIO          </v>
      </c>
      <c r="E15187" t="str">
        <f>T("MT ")</f>
        <v xml:space="preserve">MT </v>
      </c>
      <c r="F15187" t="str">
        <f>T("MOTOCICLETAS   ")</f>
        <v xml:space="preserve">MOTOCICLETAS   </v>
      </c>
      <c r="G15187" t="str">
        <f>T("De 500,01 a 1.000 CENTIMETROS CUBICOS             ")</f>
        <v xml:space="preserve">De 500,01 a 1.000 CENTIMETROS CUBICOS             </v>
      </c>
      <c r="H15187" t="str">
        <f>T("GASOLINA                                          ")</f>
        <v xml:space="preserve">GASOLINA                                          </v>
      </c>
      <c r="I15187">
        <v>2</v>
      </c>
    </row>
    <row r="15188" spans="1:9">
      <c r="A15188" t="str">
        <f>T("2018")</f>
        <v>2018</v>
      </c>
      <c r="B15188" t="str">
        <f>T("FISICO                                            ")</f>
        <v xml:space="preserve">FISICO                                            </v>
      </c>
      <c r="C15188" t="str">
        <f>T("USERA               ")</f>
        <v xml:space="preserve">USERA               </v>
      </c>
      <c r="D15188" t="str">
        <f>T("SIN BARRIO          ")</f>
        <v xml:space="preserve">SIN BARRIO          </v>
      </c>
      <c r="E15188" t="str">
        <f>T("MT ")</f>
        <v xml:space="preserve">MT </v>
      </c>
      <c r="F15188" t="str">
        <f>T("MOTOCICLETAS   ")</f>
        <v xml:space="preserve">MOTOCICLETAS   </v>
      </c>
      <c r="G15188" t="str">
        <f>T("De 1.000,01 CENTIMETROS CUBICOS en adelante       ")</f>
        <v xml:space="preserve">De 1.000,01 CENTIMETROS CUBICOS en adelante       </v>
      </c>
      <c r="H15188" t="str">
        <f>T("GASOLINA                                          ")</f>
        <v xml:space="preserve">GASOLINA                                          </v>
      </c>
      <c r="I15188">
        <v>1</v>
      </c>
    </row>
    <row r="15189" spans="1:9">
      <c r="A15189" t="str">
        <f>T("2018")</f>
        <v>2018</v>
      </c>
      <c r="B15189" t="str">
        <f>T("FISICO                                            ")</f>
        <v xml:space="preserve">FISICO                                            </v>
      </c>
      <c r="C15189" t="str">
        <f>T("USERA               ")</f>
        <v xml:space="preserve">USERA               </v>
      </c>
      <c r="D15189" t="str">
        <f>T("ORCASITAS           ")</f>
        <v xml:space="preserve">ORCASITAS           </v>
      </c>
      <c r="E15189" t="str">
        <f>T("MT ")</f>
        <v xml:space="preserve">MT </v>
      </c>
      <c r="F15189" t="str">
        <f>T("MOTOCICLETAS   ")</f>
        <v xml:space="preserve">MOTOCICLETAS   </v>
      </c>
      <c r="G15189" t="str">
        <f>T("De menos de 125,01 CENTIMETROS CUBICOS            ")</f>
        <v xml:space="preserve">De menos de 125,01 CENTIMETROS CUBICOS            </v>
      </c>
      <c r="H15189" t="str">
        <f>T("GASOLINA                                          ")</f>
        <v xml:space="preserve">GASOLINA                                          </v>
      </c>
      <c r="I15189">
        <v>333</v>
      </c>
    </row>
    <row r="15190" spans="1:9">
      <c r="A15190" t="str">
        <f>T("2018")</f>
        <v>2018</v>
      </c>
      <c r="B15190" t="str">
        <f>T("FISICO                                            ")</f>
        <v xml:space="preserve">FISICO                                            </v>
      </c>
      <c r="C15190" t="str">
        <f>T("USERA               ")</f>
        <v xml:space="preserve">USERA               </v>
      </c>
      <c r="D15190" t="str">
        <f>T("ORCASITAS           ")</f>
        <v xml:space="preserve">ORCASITAS           </v>
      </c>
      <c r="E15190" t="str">
        <f>T("MT ")</f>
        <v xml:space="preserve">MT </v>
      </c>
      <c r="F15190" t="str">
        <f>T("MOTOCICLETAS   ")</f>
        <v xml:space="preserve">MOTOCICLETAS   </v>
      </c>
      <c r="G15190" t="str">
        <f>T("De 125,01 a 250 CENTIMETROS CUBICOS               ")</f>
        <v xml:space="preserve">De 125,01 a 250 CENTIMETROS CUBICOS               </v>
      </c>
      <c r="H15190" t="str">
        <f>T("GASOLINA                                          ")</f>
        <v xml:space="preserve">GASOLINA                                          </v>
      </c>
      <c r="I15190">
        <v>97</v>
      </c>
    </row>
    <row r="15191" spans="1:9">
      <c r="A15191" t="str">
        <f>T("2018")</f>
        <v>2018</v>
      </c>
      <c r="B15191" t="str">
        <f>T("FISICO                                            ")</f>
        <v xml:space="preserve">FISICO                                            </v>
      </c>
      <c r="C15191" t="str">
        <f>T("USERA               ")</f>
        <v xml:space="preserve">USERA               </v>
      </c>
      <c r="D15191" t="str">
        <f>T("ORCASITAS           ")</f>
        <v xml:space="preserve">ORCASITAS           </v>
      </c>
      <c r="E15191" t="str">
        <f>T("MT ")</f>
        <v xml:space="preserve">MT </v>
      </c>
      <c r="F15191" t="str">
        <f>T("MOTOCICLETAS   ")</f>
        <v xml:space="preserve">MOTOCICLETAS   </v>
      </c>
      <c r="G15191" t="str">
        <f>T("De 250,01 a 500 CENTIMETROS CUBICOS               ")</f>
        <v xml:space="preserve">De 250,01 a 500 CENTIMETROS CUBICOS               </v>
      </c>
      <c r="H15191" t="str">
        <f>T("GASOLINA                                          ")</f>
        <v xml:space="preserve">GASOLINA                                          </v>
      </c>
      <c r="I15191">
        <v>77</v>
      </c>
    </row>
    <row r="15192" spans="1:9">
      <c r="A15192" t="str">
        <f>T("2018")</f>
        <v>2018</v>
      </c>
      <c r="B15192" t="str">
        <f>T("FISICO                                            ")</f>
        <v xml:space="preserve">FISICO                                            </v>
      </c>
      <c r="C15192" t="str">
        <f>T("USERA               ")</f>
        <v xml:space="preserve">USERA               </v>
      </c>
      <c r="D15192" t="str">
        <f>T("ORCASITAS           ")</f>
        <v xml:space="preserve">ORCASITAS           </v>
      </c>
      <c r="E15192" t="str">
        <f>T("MT ")</f>
        <v xml:space="preserve">MT </v>
      </c>
      <c r="F15192" t="str">
        <f>T("MOTOCICLETAS   ")</f>
        <v xml:space="preserve">MOTOCICLETAS   </v>
      </c>
      <c r="G15192" t="str">
        <f>T("De 500,01 a 1.000 CENTIMETROS CUBICOS             ")</f>
        <v xml:space="preserve">De 500,01 a 1.000 CENTIMETROS CUBICOS             </v>
      </c>
      <c r="H15192" t="str">
        <f>T("GASOLINA                                          ")</f>
        <v xml:space="preserve">GASOLINA                                          </v>
      </c>
      <c r="I15192">
        <v>220</v>
      </c>
    </row>
    <row r="15193" spans="1:9">
      <c r="A15193" t="str">
        <f>T("2018")</f>
        <v>2018</v>
      </c>
      <c r="B15193" t="str">
        <f>T("FISICO                                            ")</f>
        <v xml:space="preserve">FISICO                                            </v>
      </c>
      <c r="C15193" t="str">
        <f>T("USERA               ")</f>
        <v xml:space="preserve">USERA               </v>
      </c>
      <c r="D15193" t="str">
        <f>T("ORCASITAS           ")</f>
        <v xml:space="preserve">ORCASITAS           </v>
      </c>
      <c r="E15193" t="str">
        <f>T("MT ")</f>
        <v xml:space="preserve">MT </v>
      </c>
      <c r="F15193" t="str">
        <f>T("MOTOCICLETAS   ")</f>
        <v xml:space="preserve">MOTOCICLETAS   </v>
      </c>
      <c r="G15193" t="str">
        <f>T("De 1.000,01 CENTIMETROS CUBICOS en adelante       ")</f>
        <v xml:space="preserve">De 1.000,01 CENTIMETROS CUBICOS en adelante       </v>
      </c>
      <c r="H15193" t="str">
        <f>T("GASOLINA                                          ")</f>
        <v xml:space="preserve">GASOLINA                                          </v>
      </c>
      <c r="I15193">
        <v>29</v>
      </c>
    </row>
    <row r="15194" spans="1:9">
      <c r="A15194" t="str">
        <f>T("2018")</f>
        <v>2018</v>
      </c>
      <c r="B15194" t="str">
        <f>T("FISICO                                            ")</f>
        <v xml:space="preserve">FISICO                                            </v>
      </c>
      <c r="C15194" t="str">
        <f>T("USERA               ")</f>
        <v xml:space="preserve">USERA               </v>
      </c>
      <c r="D15194" t="str">
        <f>T("ORCASUR             ")</f>
        <v xml:space="preserve">ORCASUR             </v>
      </c>
      <c r="E15194" t="str">
        <f>T("MT ")</f>
        <v xml:space="preserve">MT </v>
      </c>
      <c r="F15194" t="str">
        <f>T("MOTOCICLETAS   ")</f>
        <v xml:space="preserve">MOTOCICLETAS   </v>
      </c>
      <c r="G15194" t="str">
        <f>T("De menos de 125,01 CENTIMETROS CUBICOS            ")</f>
        <v xml:space="preserve">De menos de 125,01 CENTIMETROS CUBICOS            </v>
      </c>
      <c r="H15194" t="str">
        <f>T("GASOLINA                                          ")</f>
        <v xml:space="preserve">GASOLINA                                          </v>
      </c>
      <c r="I15194">
        <v>140</v>
      </c>
    </row>
    <row r="15195" spans="1:9">
      <c r="A15195" t="str">
        <f>T("2018")</f>
        <v>2018</v>
      </c>
      <c r="B15195" t="str">
        <f>T("FISICO                                            ")</f>
        <v xml:space="preserve">FISICO                                            </v>
      </c>
      <c r="C15195" t="str">
        <f>T("USERA               ")</f>
        <v xml:space="preserve">USERA               </v>
      </c>
      <c r="D15195" t="str">
        <f>T("ORCASUR             ")</f>
        <v xml:space="preserve">ORCASUR             </v>
      </c>
      <c r="E15195" t="str">
        <f>T("MT ")</f>
        <v xml:space="preserve">MT </v>
      </c>
      <c r="F15195" t="str">
        <f>T("MOTOCICLETAS   ")</f>
        <v xml:space="preserve">MOTOCICLETAS   </v>
      </c>
      <c r="G15195" t="str">
        <f>T("De 125,01 a 250 CENTIMETROS CUBICOS               ")</f>
        <v xml:space="preserve">De 125,01 a 250 CENTIMETROS CUBICOS               </v>
      </c>
      <c r="H15195" t="str">
        <f>T("GASOLINA                                          ")</f>
        <v xml:space="preserve">GASOLINA                                          </v>
      </c>
      <c r="I15195">
        <v>45</v>
      </c>
    </row>
    <row r="15196" spans="1:9">
      <c r="A15196" t="str">
        <f>T("2018")</f>
        <v>2018</v>
      </c>
      <c r="B15196" t="str">
        <f>T("FISICO                                            ")</f>
        <v xml:space="preserve">FISICO                                            </v>
      </c>
      <c r="C15196" t="str">
        <f>T("USERA               ")</f>
        <v xml:space="preserve">USERA               </v>
      </c>
      <c r="D15196" t="str">
        <f>T("ORCASUR             ")</f>
        <v xml:space="preserve">ORCASUR             </v>
      </c>
      <c r="E15196" t="str">
        <f>T("MT ")</f>
        <v xml:space="preserve">MT </v>
      </c>
      <c r="F15196" t="str">
        <f>T("MOTOCICLETAS   ")</f>
        <v xml:space="preserve">MOTOCICLETAS   </v>
      </c>
      <c r="G15196" t="str">
        <f>T("De 250,01 a 500 CENTIMETROS CUBICOS               ")</f>
        <v xml:space="preserve">De 250,01 a 500 CENTIMETROS CUBICOS               </v>
      </c>
      <c r="H15196" t="str">
        <f>T("GASOLINA                                          ")</f>
        <v xml:space="preserve">GASOLINA                                          </v>
      </c>
      <c r="I15196">
        <v>36</v>
      </c>
    </row>
    <row r="15197" spans="1:9">
      <c r="A15197" t="str">
        <f>T("2018")</f>
        <v>2018</v>
      </c>
      <c r="B15197" t="str">
        <f>T("FISICO                                            ")</f>
        <v xml:space="preserve">FISICO                                            </v>
      </c>
      <c r="C15197" t="str">
        <f>T("USERA               ")</f>
        <v xml:space="preserve">USERA               </v>
      </c>
      <c r="D15197" t="str">
        <f>T("ORCASUR             ")</f>
        <v xml:space="preserve">ORCASUR             </v>
      </c>
      <c r="E15197" t="str">
        <f>T("MT ")</f>
        <v xml:space="preserve">MT </v>
      </c>
      <c r="F15197" t="str">
        <f>T("MOTOCICLETAS   ")</f>
        <v xml:space="preserve">MOTOCICLETAS   </v>
      </c>
      <c r="G15197" t="str">
        <f>T("De 500,01 a 1.000 CENTIMETROS CUBICOS             ")</f>
        <v xml:space="preserve">De 500,01 a 1.000 CENTIMETROS CUBICOS             </v>
      </c>
      <c r="H15197" t="str">
        <f>T("GASOLINA                                          ")</f>
        <v xml:space="preserve">GASOLINA                                          </v>
      </c>
      <c r="I15197">
        <v>81</v>
      </c>
    </row>
    <row r="15198" spans="1:9">
      <c r="A15198" t="str">
        <f>T("2018")</f>
        <v>2018</v>
      </c>
      <c r="B15198" t="str">
        <f>T("FISICO                                            ")</f>
        <v xml:space="preserve">FISICO                                            </v>
      </c>
      <c r="C15198" t="str">
        <f>T("USERA               ")</f>
        <v xml:space="preserve">USERA               </v>
      </c>
      <c r="D15198" t="str">
        <f>T("ORCASUR             ")</f>
        <v xml:space="preserve">ORCASUR             </v>
      </c>
      <c r="E15198" t="str">
        <f>T("MT ")</f>
        <v xml:space="preserve">MT </v>
      </c>
      <c r="F15198" t="str">
        <f>T("MOTOCICLETAS   ")</f>
        <v xml:space="preserve">MOTOCICLETAS   </v>
      </c>
      <c r="G15198" t="str">
        <f>T("De 1.000,01 CENTIMETROS CUBICOS en adelante       ")</f>
        <v xml:space="preserve">De 1.000,01 CENTIMETROS CUBICOS en adelante       </v>
      </c>
      <c r="H15198" t="str">
        <f>T("GASOLINA                                          ")</f>
        <v xml:space="preserve">GASOLINA                                          </v>
      </c>
      <c r="I15198">
        <v>16</v>
      </c>
    </row>
    <row r="15199" spans="1:9">
      <c r="A15199" t="str">
        <f>T("2018")</f>
        <v>2018</v>
      </c>
      <c r="B15199" t="str">
        <f>T("FISICO                                            ")</f>
        <v xml:space="preserve">FISICO                                            </v>
      </c>
      <c r="C15199" t="str">
        <f>T("USERA               ")</f>
        <v xml:space="preserve">USERA               </v>
      </c>
      <c r="D15199" t="str">
        <f>T("SAN FERMIN          ")</f>
        <v xml:space="preserve">SAN FERMIN          </v>
      </c>
      <c r="E15199" t="str">
        <f>T("MT ")</f>
        <v xml:space="preserve">MT </v>
      </c>
      <c r="F15199" t="str">
        <f>T("MOTOCICLETAS   ")</f>
        <v xml:space="preserve">MOTOCICLETAS   </v>
      </c>
      <c r="G15199" t="str">
        <f>T("De menos de 125,01 CENTIMETROS CUBICOS            ")</f>
        <v xml:space="preserve">De menos de 125,01 CENTIMETROS CUBICOS            </v>
      </c>
      <c r="H15199" t="str">
        <f>T("GASOLINA                                          ")</f>
        <v xml:space="preserve">GASOLINA                                          </v>
      </c>
      <c r="I15199">
        <v>279</v>
      </c>
    </row>
    <row r="15200" spans="1:9">
      <c r="A15200" t="str">
        <f>T("2018")</f>
        <v>2018</v>
      </c>
      <c r="B15200" t="str">
        <f>T("FISICO                                            ")</f>
        <v xml:space="preserve">FISICO                                            </v>
      </c>
      <c r="C15200" t="str">
        <f>T("USERA               ")</f>
        <v xml:space="preserve">USERA               </v>
      </c>
      <c r="D15200" t="str">
        <f>T("SAN FERMIN          ")</f>
        <v xml:space="preserve">SAN FERMIN          </v>
      </c>
      <c r="E15200" t="str">
        <f>T("MT ")</f>
        <v xml:space="preserve">MT </v>
      </c>
      <c r="F15200" t="str">
        <f>T("MOTOCICLETAS   ")</f>
        <v xml:space="preserve">MOTOCICLETAS   </v>
      </c>
      <c r="G15200" t="str">
        <f>T("De 125,01 a 250 CENTIMETROS CUBICOS               ")</f>
        <v xml:space="preserve">De 125,01 a 250 CENTIMETROS CUBICOS               </v>
      </c>
      <c r="H15200" t="str">
        <f>T("GASOLINA                                          ")</f>
        <v xml:space="preserve">GASOLINA                                          </v>
      </c>
      <c r="I15200">
        <v>95</v>
      </c>
    </row>
    <row r="15201" spans="1:9">
      <c r="A15201" t="str">
        <f>T("2018")</f>
        <v>2018</v>
      </c>
      <c r="B15201" t="str">
        <f>T("FISICO                                            ")</f>
        <v xml:space="preserve">FISICO                                            </v>
      </c>
      <c r="C15201" t="str">
        <f>T("USERA               ")</f>
        <v xml:space="preserve">USERA               </v>
      </c>
      <c r="D15201" t="str">
        <f>T("SAN FERMIN          ")</f>
        <v xml:space="preserve">SAN FERMIN          </v>
      </c>
      <c r="E15201" t="str">
        <f>T("MT ")</f>
        <v xml:space="preserve">MT </v>
      </c>
      <c r="F15201" t="str">
        <f>T("MOTOCICLETAS   ")</f>
        <v xml:space="preserve">MOTOCICLETAS   </v>
      </c>
      <c r="G15201" t="str">
        <f>T("De 250,01 a 500 CENTIMETROS CUBICOS               ")</f>
        <v xml:space="preserve">De 250,01 a 500 CENTIMETROS CUBICOS               </v>
      </c>
      <c r="H15201" t="str">
        <f>T("GASOLINA                                          ")</f>
        <v xml:space="preserve">GASOLINA                                          </v>
      </c>
      <c r="I15201">
        <v>84</v>
      </c>
    </row>
    <row r="15202" spans="1:9">
      <c r="A15202" t="str">
        <f>T("2018")</f>
        <v>2018</v>
      </c>
      <c r="B15202" t="str">
        <f>T("FISICO                                            ")</f>
        <v xml:space="preserve">FISICO                                            </v>
      </c>
      <c r="C15202" t="str">
        <f>T("USERA               ")</f>
        <v xml:space="preserve">USERA               </v>
      </c>
      <c r="D15202" t="str">
        <f>T("SAN FERMIN          ")</f>
        <v xml:space="preserve">SAN FERMIN          </v>
      </c>
      <c r="E15202" t="str">
        <f>T("MT ")</f>
        <v xml:space="preserve">MT </v>
      </c>
      <c r="F15202" t="str">
        <f>T("MOTOCICLETAS   ")</f>
        <v xml:space="preserve">MOTOCICLETAS   </v>
      </c>
      <c r="G15202" t="str">
        <f>T("De 500,01 a 1.000 CENTIMETROS CUBICOS             ")</f>
        <v xml:space="preserve">De 500,01 a 1.000 CENTIMETROS CUBICOS             </v>
      </c>
      <c r="H15202" t="str">
        <f>T("GASOLINA                                          ")</f>
        <v xml:space="preserve">GASOLINA                                          </v>
      </c>
      <c r="I15202">
        <v>178</v>
      </c>
    </row>
    <row r="15203" spans="1:9">
      <c r="A15203" t="str">
        <f>T("2018")</f>
        <v>2018</v>
      </c>
      <c r="B15203" t="str">
        <f>T("FISICO                                            ")</f>
        <v xml:space="preserve">FISICO                                            </v>
      </c>
      <c r="C15203" t="str">
        <f>T("USERA               ")</f>
        <v xml:space="preserve">USERA               </v>
      </c>
      <c r="D15203" t="str">
        <f>T("SAN FERMIN          ")</f>
        <v xml:space="preserve">SAN FERMIN          </v>
      </c>
      <c r="E15203" t="str">
        <f>T("MT ")</f>
        <v xml:space="preserve">MT </v>
      </c>
      <c r="F15203" t="str">
        <f>T("MOTOCICLETAS   ")</f>
        <v xml:space="preserve">MOTOCICLETAS   </v>
      </c>
      <c r="G15203" t="str">
        <f>T("De 1.000,01 CENTIMETROS CUBICOS en adelante       ")</f>
        <v xml:space="preserve">De 1.000,01 CENTIMETROS CUBICOS en adelante       </v>
      </c>
      <c r="H15203" t="str">
        <f>T("GASOLINA                                          ")</f>
        <v xml:space="preserve">GASOLINA                                          </v>
      </c>
      <c r="I15203">
        <v>36</v>
      </c>
    </row>
    <row r="15204" spans="1:9">
      <c r="A15204" t="str">
        <f>T("2018")</f>
        <v>2018</v>
      </c>
      <c r="B15204" t="str">
        <f>T("FISICO                                            ")</f>
        <v xml:space="preserve">FISICO                                            </v>
      </c>
      <c r="C15204" t="str">
        <f>T("USERA               ")</f>
        <v xml:space="preserve">USERA               </v>
      </c>
      <c r="D15204" t="str">
        <f>T("ALMENDRALES         ")</f>
        <v xml:space="preserve">ALMENDRALES         </v>
      </c>
      <c r="E15204" t="str">
        <f>T("MT ")</f>
        <v xml:space="preserve">MT </v>
      </c>
      <c r="F15204" t="str">
        <f>T("MOTOCICLETAS   ")</f>
        <v xml:space="preserve">MOTOCICLETAS   </v>
      </c>
      <c r="G15204" t="str">
        <f>T("De menos de 125,01 CENTIMETROS CUBICOS            ")</f>
        <v xml:space="preserve">De menos de 125,01 CENTIMETROS CUBICOS            </v>
      </c>
      <c r="H15204" t="str">
        <f>T("GASOLINA                                          ")</f>
        <v xml:space="preserve">GASOLINA                                          </v>
      </c>
      <c r="I15204">
        <v>229</v>
      </c>
    </row>
    <row r="15205" spans="1:9">
      <c r="A15205" t="str">
        <f>T("2018")</f>
        <v>2018</v>
      </c>
      <c r="B15205" t="str">
        <f>T("FISICO                                            ")</f>
        <v xml:space="preserve">FISICO                                            </v>
      </c>
      <c r="C15205" t="str">
        <f>T("USERA               ")</f>
        <v xml:space="preserve">USERA               </v>
      </c>
      <c r="D15205" t="str">
        <f>T("ALMENDRALES         ")</f>
        <v xml:space="preserve">ALMENDRALES         </v>
      </c>
      <c r="E15205" t="str">
        <f>T("MT ")</f>
        <v xml:space="preserve">MT </v>
      </c>
      <c r="F15205" t="str">
        <f>T("MOTOCICLETAS   ")</f>
        <v xml:space="preserve">MOTOCICLETAS   </v>
      </c>
      <c r="G15205" t="str">
        <f>T("De 125,01 a 250 CENTIMETROS CUBICOS               ")</f>
        <v xml:space="preserve">De 125,01 a 250 CENTIMETROS CUBICOS               </v>
      </c>
      <c r="H15205" t="str">
        <f>T("GASOLINA                                          ")</f>
        <v xml:space="preserve">GASOLINA                                          </v>
      </c>
      <c r="I15205">
        <v>80</v>
      </c>
    </row>
    <row r="15206" spans="1:9">
      <c r="A15206" t="str">
        <f>T("2018")</f>
        <v>2018</v>
      </c>
      <c r="B15206" t="str">
        <f>T("FISICO                                            ")</f>
        <v xml:space="preserve">FISICO                                            </v>
      </c>
      <c r="C15206" t="str">
        <f>T("USERA               ")</f>
        <v xml:space="preserve">USERA               </v>
      </c>
      <c r="D15206" t="str">
        <f>T("ALMENDRALES         ")</f>
        <v xml:space="preserve">ALMENDRALES         </v>
      </c>
      <c r="E15206" t="str">
        <f>T("MT ")</f>
        <v xml:space="preserve">MT </v>
      </c>
      <c r="F15206" t="str">
        <f>T("MOTOCICLETAS   ")</f>
        <v xml:space="preserve">MOTOCICLETAS   </v>
      </c>
      <c r="G15206" t="str">
        <f>T("De 250,01 a 500 CENTIMETROS CUBICOS               ")</f>
        <v xml:space="preserve">De 250,01 a 500 CENTIMETROS CUBICOS               </v>
      </c>
      <c r="H15206" t="str">
        <f>T("GASOLINA                                          ")</f>
        <v xml:space="preserve">GASOLINA                                          </v>
      </c>
      <c r="I15206">
        <v>61</v>
      </c>
    </row>
    <row r="15207" spans="1:9">
      <c r="A15207" t="str">
        <f>T("2018")</f>
        <v>2018</v>
      </c>
      <c r="B15207" t="str">
        <f>T("FISICO                                            ")</f>
        <v xml:space="preserve">FISICO                                            </v>
      </c>
      <c r="C15207" t="str">
        <f>T("USERA               ")</f>
        <v xml:space="preserve">USERA               </v>
      </c>
      <c r="D15207" t="str">
        <f>T("ALMENDRALES         ")</f>
        <v xml:space="preserve">ALMENDRALES         </v>
      </c>
      <c r="E15207" t="str">
        <f>T("MT ")</f>
        <v xml:space="preserve">MT </v>
      </c>
      <c r="F15207" t="str">
        <f>T("MOTOCICLETAS   ")</f>
        <v xml:space="preserve">MOTOCICLETAS   </v>
      </c>
      <c r="G15207" t="str">
        <f>T("De 500,01 a 1.000 CENTIMETROS CUBICOS             ")</f>
        <v xml:space="preserve">De 500,01 a 1.000 CENTIMETROS CUBICOS             </v>
      </c>
      <c r="H15207" t="str">
        <f>T("GASOLINA                                          ")</f>
        <v xml:space="preserve">GASOLINA                                          </v>
      </c>
      <c r="I15207">
        <v>119</v>
      </c>
    </row>
    <row r="15208" spans="1:9">
      <c r="A15208" t="str">
        <f>T("2018")</f>
        <v>2018</v>
      </c>
      <c r="B15208" t="str">
        <f>T("FISICO                                            ")</f>
        <v xml:space="preserve">FISICO                                            </v>
      </c>
      <c r="C15208" t="str">
        <f>T("USERA               ")</f>
        <v xml:space="preserve">USERA               </v>
      </c>
      <c r="D15208" t="str">
        <f>T("ALMENDRALES         ")</f>
        <v xml:space="preserve">ALMENDRALES         </v>
      </c>
      <c r="E15208" t="str">
        <f>T("MT ")</f>
        <v xml:space="preserve">MT </v>
      </c>
      <c r="F15208" t="str">
        <f>T("MOTOCICLETAS   ")</f>
        <v xml:space="preserve">MOTOCICLETAS   </v>
      </c>
      <c r="G15208" t="str">
        <f>T("De 1.000,01 CENTIMETROS CUBICOS en adelante       ")</f>
        <v xml:space="preserve">De 1.000,01 CENTIMETROS CUBICOS en adelante       </v>
      </c>
      <c r="H15208" t="str">
        <f>T("GASOLINA                                          ")</f>
        <v xml:space="preserve">GASOLINA                                          </v>
      </c>
      <c r="I15208">
        <v>24</v>
      </c>
    </row>
    <row r="15209" spans="1:9">
      <c r="A15209" t="str">
        <f>T("2018")</f>
        <v>2018</v>
      </c>
      <c r="B15209" t="str">
        <f>T("FISICO                                            ")</f>
        <v xml:space="preserve">FISICO                                            </v>
      </c>
      <c r="C15209" t="str">
        <f>T("USERA               ")</f>
        <v xml:space="preserve">USERA               </v>
      </c>
      <c r="D15209" t="str">
        <f>T("MOSCARDO            ")</f>
        <v xml:space="preserve">MOSCARDO            </v>
      </c>
      <c r="E15209" t="str">
        <f>T("MT ")</f>
        <v xml:space="preserve">MT </v>
      </c>
      <c r="F15209" t="str">
        <f>T("MOTOCICLETAS   ")</f>
        <v xml:space="preserve">MOTOCICLETAS   </v>
      </c>
      <c r="G15209" t="str">
        <f>T("De menos de 125,01 CENTIMETROS CUBICOS            ")</f>
        <v xml:space="preserve">De menos de 125,01 CENTIMETROS CUBICOS            </v>
      </c>
      <c r="H15209" t="str">
        <f>T("GASOLINA                                          ")</f>
        <v xml:space="preserve">GASOLINA                                          </v>
      </c>
      <c r="I15209">
        <v>333</v>
      </c>
    </row>
    <row r="15210" spans="1:9">
      <c r="A15210" t="str">
        <f>T("2018")</f>
        <v>2018</v>
      </c>
      <c r="B15210" t="str">
        <f>T("FISICO                                            ")</f>
        <v xml:space="preserve">FISICO                                            </v>
      </c>
      <c r="C15210" t="str">
        <f>T("USERA               ")</f>
        <v xml:space="preserve">USERA               </v>
      </c>
      <c r="D15210" t="str">
        <f>T("MOSCARDO            ")</f>
        <v xml:space="preserve">MOSCARDO            </v>
      </c>
      <c r="E15210" t="str">
        <f>T("MT ")</f>
        <v xml:space="preserve">MT </v>
      </c>
      <c r="F15210" t="str">
        <f>T("MOTOCICLETAS   ")</f>
        <v xml:space="preserve">MOTOCICLETAS   </v>
      </c>
      <c r="G15210" t="str">
        <f>T("De 125,01 a 250 CENTIMETROS CUBICOS               ")</f>
        <v xml:space="preserve">De 125,01 a 250 CENTIMETROS CUBICOS               </v>
      </c>
      <c r="H15210" t="str">
        <f>T("GASOLINA                                          ")</f>
        <v xml:space="preserve">GASOLINA                                          </v>
      </c>
      <c r="I15210">
        <v>114</v>
      </c>
    </row>
    <row r="15211" spans="1:9">
      <c r="A15211" t="str">
        <f>T("2018")</f>
        <v>2018</v>
      </c>
      <c r="B15211" t="str">
        <f>T("FISICO                                            ")</f>
        <v xml:space="preserve">FISICO                                            </v>
      </c>
      <c r="C15211" t="str">
        <f>T("USERA               ")</f>
        <v xml:space="preserve">USERA               </v>
      </c>
      <c r="D15211" t="str">
        <f>T("MOSCARDO            ")</f>
        <v xml:space="preserve">MOSCARDO            </v>
      </c>
      <c r="E15211" t="str">
        <f>T("MT ")</f>
        <v xml:space="preserve">MT </v>
      </c>
      <c r="F15211" t="str">
        <f>T("MOTOCICLETAS   ")</f>
        <v xml:space="preserve">MOTOCICLETAS   </v>
      </c>
      <c r="G15211" t="str">
        <f>T("De 250,01 a 500 CENTIMETROS CUBICOS               ")</f>
        <v xml:space="preserve">De 250,01 a 500 CENTIMETROS CUBICOS               </v>
      </c>
      <c r="H15211" t="str">
        <f>T("GASOLINA                                          ")</f>
        <v xml:space="preserve">GASOLINA                                          </v>
      </c>
      <c r="I15211">
        <v>84</v>
      </c>
    </row>
    <row r="15212" spans="1:9">
      <c r="A15212" t="str">
        <f>T("2018")</f>
        <v>2018</v>
      </c>
      <c r="B15212" t="str">
        <f>T("FISICO                                            ")</f>
        <v xml:space="preserve">FISICO                                            </v>
      </c>
      <c r="C15212" t="str">
        <f>T("USERA               ")</f>
        <v xml:space="preserve">USERA               </v>
      </c>
      <c r="D15212" t="str">
        <f>T("MOSCARDO            ")</f>
        <v xml:space="preserve">MOSCARDO            </v>
      </c>
      <c r="E15212" t="str">
        <f>T("MT ")</f>
        <v xml:space="preserve">MT </v>
      </c>
      <c r="F15212" t="str">
        <f>T("MOTOCICLETAS   ")</f>
        <v xml:space="preserve">MOTOCICLETAS   </v>
      </c>
      <c r="G15212" t="str">
        <f>T("De 500,01 a 1.000 CENTIMETROS CUBICOS             ")</f>
        <v xml:space="preserve">De 500,01 a 1.000 CENTIMETROS CUBICOS             </v>
      </c>
      <c r="H15212" t="str">
        <f>T("GASOLINA                                          ")</f>
        <v xml:space="preserve">GASOLINA                                          </v>
      </c>
      <c r="I15212">
        <v>188</v>
      </c>
    </row>
    <row r="15213" spans="1:9">
      <c r="A15213" t="str">
        <f>T("2018")</f>
        <v>2018</v>
      </c>
      <c r="B15213" t="str">
        <f>T("FISICO                                            ")</f>
        <v xml:space="preserve">FISICO                                            </v>
      </c>
      <c r="C15213" t="str">
        <f>T("USERA               ")</f>
        <v xml:space="preserve">USERA               </v>
      </c>
      <c r="D15213" t="str">
        <f>T("MOSCARDO            ")</f>
        <v xml:space="preserve">MOSCARDO            </v>
      </c>
      <c r="E15213" t="str">
        <f>T("MT ")</f>
        <v xml:space="preserve">MT </v>
      </c>
      <c r="F15213" t="str">
        <f>T("MOTOCICLETAS   ")</f>
        <v xml:space="preserve">MOTOCICLETAS   </v>
      </c>
      <c r="G15213" t="str">
        <f>T("De 1.000,01 CENTIMETROS CUBICOS en adelante       ")</f>
        <v xml:space="preserve">De 1.000,01 CENTIMETROS CUBICOS en adelante       </v>
      </c>
      <c r="H15213" t="str">
        <f>T("GASOLINA                                          ")</f>
        <v xml:space="preserve">GASOLINA                                          </v>
      </c>
      <c r="I15213">
        <v>31</v>
      </c>
    </row>
    <row r="15214" spans="1:9">
      <c r="A15214" t="str">
        <f>T("2018")</f>
        <v>2018</v>
      </c>
      <c r="B15214" t="str">
        <f>T("FISICO                                            ")</f>
        <v xml:space="preserve">FISICO                                            </v>
      </c>
      <c r="C15214" t="str">
        <f>T("USERA               ")</f>
        <v xml:space="preserve">USERA               </v>
      </c>
      <c r="D15214" t="str">
        <f>T("ZOFIO               ")</f>
        <v xml:space="preserve">ZOFIO               </v>
      </c>
      <c r="E15214" t="str">
        <f>T("MT ")</f>
        <v xml:space="preserve">MT </v>
      </c>
      <c r="F15214" t="str">
        <f>T("MOTOCICLETAS   ")</f>
        <v xml:space="preserve">MOTOCICLETAS   </v>
      </c>
      <c r="G15214" t="str">
        <f>T("De menos de 125,01 CENTIMETROS CUBICOS            ")</f>
        <v xml:space="preserve">De menos de 125,01 CENTIMETROS CUBICOS            </v>
      </c>
      <c r="H15214" t="str">
        <f>T("GASOLINA                                          ")</f>
        <v xml:space="preserve">GASOLINA                                          </v>
      </c>
      <c r="I15214">
        <v>167</v>
      </c>
    </row>
    <row r="15215" spans="1:9">
      <c r="A15215" t="str">
        <f>T("2018")</f>
        <v>2018</v>
      </c>
      <c r="B15215" t="str">
        <f>T("FISICO                                            ")</f>
        <v xml:space="preserve">FISICO                                            </v>
      </c>
      <c r="C15215" t="str">
        <f>T("USERA               ")</f>
        <v xml:space="preserve">USERA               </v>
      </c>
      <c r="D15215" t="str">
        <f>T("ZOFIO               ")</f>
        <v xml:space="preserve">ZOFIO               </v>
      </c>
      <c r="E15215" t="str">
        <f>T("MT ")</f>
        <v xml:space="preserve">MT </v>
      </c>
      <c r="F15215" t="str">
        <f>T("MOTOCICLETAS   ")</f>
        <v xml:space="preserve">MOTOCICLETAS   </v>
      </c>
      <c r="G15215" t="str">
        <f>T("De 125,01 a 250 CENTIMETROS CUBICOS               ")</f>
        <v xml:space="preserve">De 125,01 a 250 CENTIMETROS CUBICOS               </v>
      </c>
      <c r="H15215" t="str">
        <f>T("GASOLINA                                          ")</f>
        <v xml:space="preserve">GASOLINA                                          </v>
      </c>
      <c r="I15215">
        <v>66</v>
      </c>
    </row>
    <row r="15216" spans="1:9">
      <c r="A15216" t="str">
        <f>T("2018")</f>
        <v>2018</v>
      </c>
      <c r="B15216" t="str">
        <f>T("FISICO                                            ")</f>
        <v xml:space="preserve">FISICO                                            </v>
      </c>
      <c r="C15216" t="str">
        <f>T("USERA               ")</f>
        <v xml:space="preserve">USERA               </v>
      </c>
      <c r="D15216" t="str">
        <f>T("ZOFIO               ")</f>
        <v xml:space="preserve">ZOFIO               </v>
      </c>
      <c r="E15216" t="str">
        <f>T("MT ")</f>
        <v xml:space="preserve">MT </v>
      </c>
      <c r="F15216" t="str">
        <f>T("MOTOCICLETAS   ")</f>
        <v xml:space="preserve">MOTOCICLETAS   </v>
      </c>
      <c r="G15216" t="str">
        <f>T("De 250,01 a 500 CENTIMETROS CUBICOS               ")</f>
        <v xml:space="preserve">De 250,01 a 500 CENTIMETROS CUBICOS               </v>
      </c>
      <c r="H15216" t="str">
        <f>T("GASOLINA                                          ")</f>
        <v xml:space="preserve">GASOLINA                                          </v>
      </c>
      <c r="I15216">
        <v>32</v>
      </c>
    </row>
    <row r="15217" spans="1:9">
      <c r="A15217" t="str">
        <f>T("2018")</f>
        <v>2018</v>
      </c>
      <c r="B15217" t="str">
        <f>T("FISICO                                            ")</f>
        <v xml:space="preserve">FISICO                                            </v>
      </c>
      <c r="C15217" t="str">
        <f>T("USERA               ")</f>
        <v xml:space="preserve">USERA               </v>
      </c>
      <c r="D15217" t="str">
        <f>T("ZOFIO               ")</f>
        <v xml:space="preserve">ZOFIO               </v>
      </c>
      <c r="E15217" t="str">
        <f>T("MT ")</f>
        <v xml:space="preserve">MT </v>
      </c>
      <c r="F15217" t="str">
        <f>T("MOTOCICLETAS   ")</f>
        <v xml:space="preserve">MOTOCICLETAS   </v>
      </c>
      <c r="G15217" t="str">
        <f>T("De 500,01 a 1.000 CENTIMETROS CUBICOS             ")</f>
        <v xml:space="preserve">De 500,01 a 1.000 CENTIMETROS CUBICOS             </v>
      </c>
      <c r="H15217" t="str">
        <f>T("GASOLINA                                          ")</f>
        <v xml:space="preserve">GASOLINA                                          </v>
      </c>
      <c r="I15217">
        <v>100</v>
      </c>
    </row>
    <row r="15218" spans="1:9">
      <c r="A15218" t="str">
        <f>T("2018")</f>
        <v>2018</v>
      </c>
      <c r="B15218" t="str">
        <f>T("FISICO                                            ")</f>
        <v xml:space="preserve">FISICO                                            </v>
      </c>
      <c r="C15218" t="str">
        <f>T("USERA               ")</f>
        <v xml:space="preserve">USERA               </v>
      </c>
      <c r="D15218" t="str">
        <f>T("ZOFIO               ")</f>
        <v xml:space="preserve">ZOFIO               </v>
      </c>
      <c r="E15218" t="str">
        <f>T("MT ")</f>
        <v xml:space="preserve">MT </v>
      </c>
      <c r="F15218" t="str">
        <f>T("MOTOCICLETAS   ")</f>
        <v xml:space="preserve">MOTOCICLETAS   </v>
      </c>
      <c r="G15218" t="str">
        <f>T("De 1.000,01 CENTIMETROS CUBICOS en adelante       ")</f>
        <v xml:space="preserve">De 1.000,01 CENTIMETROS CUBICOS en adelante       </v>
      </c>
      <c r="H15218" t="str">
        <f>T("GASOLINA                                          ")</f>
        <v xml:space="preserve">GASOLINA                                          </v>
      </c>
      <c r="I15218">
        <v>19</v>
      </c>
    </row>
    <row r="15219" spans="1:9">
      <c r="A15219" t="str">
        <f>T("2018")</f>
        <v>2018</v>
      </c>
      <c r="B15219" t="str">
        <f>T("FISICO                                            ")</f>
        <v xml:space="preserve">FISICO                                            </v>
      </c>
      <c r="C15219" t="str">
        <f>T("USERA               ")</f>
        <v xml:space="preserve">USERA               </v>
      </c>
      <c r="D15219" t="str">
        <f>T("PRADOLONGO          ")</f>
        <v xml:space="preserve">PRADOLONGO          </v>
      </c>
      <c r="E15219" t="str">
        <f>T("MT ")</f>
        <v xml:space="preserve">MT </v>
      </c>
      <c r="F15219" t="str">
        <f>T("MOTOCICLETAS   ")</f>
        <v xml:space="preserve">MOTOCICLETAS   </v>
      </c>
      <c r="G15219" t="str">
        <f>T("De menos de 125,01 CENTIMETROS CUBICOS            ")</f>
        <v xml:space="preserve">De menos de 125,01 CENTIMETROS CUBICOS            </v>
      </c>
      <c r="H15219" t="str">
        <f>T("GASOLINA                                          ")</f>
        <v xml:space="preserve">GASOLINA                                          </v>
      </c>
      <c r="I15219">
        <v>222</v>
      </c>
    </row>
    <row r="15220" spans="1:9">
      <c r="A15220" t="str">
        <f>T("2018")</f>
        <v>2018</v>
      </c>
      <c r="B15220" t="str">
        <f>T("FISICO                                            ")</f>
        <v xml:space="preserve">FISICO                                            </v>
      </c>
      <c r="C15220" t="str">
        <f>T("USERA               ")</f>
        <v xml:space="preserve">USERA               </v>
      </c>
      <c r="D15220" t="str">
        <f>T("PRADOLONGO          ")</f>
        <v xml:space="preserve">PRADOLONGO          </v>
      </c>
      <c r="E15220" t="str">
        <f>T("MT ")</f>
        <v xml:space="preserve">MT </v>
      </c>
      <c r="F15220" t="str">
        <f>T("MOTOCICLETAS   ")</f>
        <v xml:space="preserve">MOTOCICLETAS   </v>
      </c>
      <c r="G15220" t="str">
        <f>T("De 125,01 a 250 CENTIMETROS CUBICOS               ")</f>
        <v xml:space="preserve">De 125,01 a 250 CENTIMETROS CUBICOS               </v>
      </c>
      <c r="H15220" t="str">
        <f>T("GASOLINA                                          ")</f>
        <v xml:space="preserve">GASOLINA                                          </v>
      </c>
      <c r="I15220">
        <v>67</v>
      </c>
    </row>
    <row r="15221" spans="1:9">
      <c r="A15221" t="str">
        <f>T("2018")</f>
        <v>2018</v>
      </c>
      <c r="B15221" t="str">
        <f>T("FISICO                                            ")</f>
        <v xml:space="preserve">FISICO                                            </v>
      </c>
      <c r="C15221" t="str">
        <f>T("USERA               ")</f>
        <v xml:space="preserve">USERA               </v>
      </c>
      <c r="D15221" t="str">
        <f>T("PRADOLONGO          ")</f>
        <v xml:space="preserve">PRADOLONGO          </v>
      </c>
      <c r="E15221" t="str">
        <f>T("MT ")</f>
        <v xml:space="preserve">MT </v>
      </c>
      <c r="F15221" t="str">
        <f>T("MOTOCICLETAS   ")</f>
        <v xml:space="preserve">MOTOCICLETAS   </v>
      </c>
      <c r="G15221" t="str">
        <f>T("De 250,01 a 500 CENTIMETROS CUBICOS               ")</f>
        <v xml:space="preserve">De 250,01 a 500 CENTIMETROS CUBICOS               </v>
      </c>
      <c r="H15221" t="str">
        <f>T("GASOLINA                                          ")</f>
        <v xml:space="preserve">GASOLINA                                          </v>
      </c>
      <c r="I15221">
        <v>47</v>
      </c>
    </row>
    <row r="15222" spans="1:9">
      <c r="A15222" t="str">
        <f>T("2018")</f>
        <v>2018</v>
      </c>
      <c r="B15222" t="str">
        <f>T("FISICO                                            ")</f>
        <v xml:space="preserve">FISICO                                            </v>
      </c>
      <c r="C15222" t="str">
        <f>T("USERA               ")</f>
        <v xml:space="preserve">USERA               </v>
      </c>
      <c r="D15222" t="str">
        <f>T("PRADOLONGO          ")</f>
        <v xml:space="preserve">PRADOLONGO          </v>
      </c>
      <c r="E15222" t="str">
        <f>T("MT ")</f>
        <v xml:space="preserve">MT </v>
      </c>
      <c r="F15222" t="str">
        <f>T("MOTOCICLETAS   ")</f>
        <v xml:space="preserve">MOTOCICLETAS   </v>
      </c>
      <c r="G15222" t="str">
        <f>T("De 500,01 a 1.000 CENTIMETROS CUBICOS             ")</f>
        <v xml:space="preserve">De 500,01 a 1.000 CENTIMETROS CUBICOS             </v>
      </c>
      <c r="H15222" t="str">
        <f>T("GASOLINA                                          ")</f>
        <v xml:space="preserve">GASOLINA                                          </v>
      </c>
      <c r="I15222">
        <v>96</v>
      </c>
    </row>
    <row r="15223" spans="1:9">
      <c r="A15223" t="str">
        <f>T("2018")</f>
        <v>2018</v>
      </c>
      <c r="B15223" t="str">
        <f>T("FISICO                                            ")</f>
        <v xml:space="preserve">FISICO                                            </v>
      </c>
      <c r="C15223" t="str">
        <f>T("USERA               ")</f>
        <v xml:space="preserve">USERA               </v>
      </c>
      <c r="D15223" t="str">
        <f>T("PRADOLONGO          ")</f>
        <v xml:space="preserve">PRADOLONGO          </v>
      </c>
      <c r="E15223" t="str">
        <f>T("MT ")</f>
        <v xml:space="preserve">MT </v>
      </c>
      <c r="F15223" t="str">
        <f>T("MOTOCICLETAS   ")</f>
        <v xml:space="preserve">MOTOCICLETAS   </v>
      </c>
      <c r="G15223" t="str">
        <f>T("De 1.000,01 CENTIMETROS CUBICOS en adelante       ")</f>
        <v xml:space="preserve">De 1.000,01 CENTIMETROS CUBICOS en adelante       </v>
      </c>
      <c r="H15223" t="str">
        <f>T("GASOLINA                                          ")</f>
        <v xml:space="preserve">GASOLINA                                          </v>
      </c>
      <c r="I15223">
        <v>18</v>
      </c>
    </row>
    <row r="15224" spans="1:9">
      <c r="A15224" t="str">
        <f>T("2018")</f>
        <v>2018</v>
      </c>
      <c r="B15224" t="str">
        <f>T("JURIDICO                                          ")</f>
        <v xml:space="preserve">JURIDICO                                          </v>
      </c>
      <c r="C15224" t="str">
        <f>T("USERA               ")</f>
        <v xml:space="preserve">USERA               </v>
      </c>
      <c r="D15224" t="str">
        <f>T("ORCASITAS           ")</f>
        <v xml:space="preserve">ORCASITAS           </v>
      </c>
      <c r="E15224" t="str">
        <f>T("MT ")</f>
        <v xml:space="preserve">MT </v>
      </c>
      <c r="F15224" t="str">
        <f>T("MOTOCICLETAS   ")</f>
        <v xml:space="preserve">MOTOCICLETAS   </v>
      </c>
      <c r="G15224" t="str">
        <f>T("De menos de 125,01 CENTIMETROS CUBICOS            ")</f>
        <v xml:space="preserve">De menos de 125,01 CENTIMETROS CUBICOS            </v>
      </c>
      <c r="H15224" t="str">
        <f>T("GASOLINA                                          ")</f>
        <v xml:space="preserve">GASOLINA                                          </v>
      </c>
      <c r="I15224">
        <v>1</v>
      </c>
    </row>
    <row r="15225" spans="1:9">
      <c r="A15225" t="str">
        <f>T("2018")</f>
        <v>2018</v>
      </c>
      <c r="B15225" t="str">
        <f>T("JURIDICO                                          ")</f>
        <v xml:space="preserve">JURIDICO                                          </v>
      </c>
      <c r="C15225" t="str">
        <f>T("USERA               ")</f>
        <v xml:space="preserve">USERA               </v>
      </c>
      <c r="D15225" t="str">
        <f>T("ORCASITAS           ")</f>
        <v xml:space="preserve">ORCASITAS           </v>
      </c>
      <c r="E15225" t="str">
        <f>T("MT ")</f>
        <v xml:space="preserve">MT </v>
      </c>
      <c r="F15225" t="str">
        <f>T("MOTOCICLETAS   ")</f>
        <v xml:space="preserve">MOTOCICLETAS   </v>
      </c>
      <c r="G15225" t="str">
        <f>T("De 125,01 a 250 CENTIMETROS CUBICOS               ")</f>
        <v xml:space="preserve">De 125,01 a 250 CENTIMETROS CUBICOS               </v>
      </c>
      <c r="H15225" t="str">
        <f>T("GASOLINA                                          ")</f>
        <v xml:space="preserve">GASOLINA                                          </v>
      </c>
      <c r="I15225">
        <v>2</v>
      </c>
    </row>
    <row r="15226" spans="1:9">
      <c r="A15226" t="str">
        <f>T("2018")</f>
        <v>2018</v>
      </c>
      <c r="B15226" t="str">
        <f>T("JURIDICO                                          ")</f>
        <v xml:space="preserve">JURIDICO                                          </v>
      </c>
      <c r="C15226" t="str">
        <f>T("USERA               ")</f>
        <v xml:space="preserve">USERA               </v>
      </c>
      <c r="D15226" t="str">
        <f>T("ORCASITAS           ")</f>
        <v xml:space="preserve">ORCASITAS           </v>
      </c>
      <c r="E15226" t="str">
        <f>T("MT ")</f>
        <v xml:space="preserve">MT </v>
      </c>
      <c r="F15226" t="str">
        <f>T("MOTOCICLETAS   ")</f>
        <v xml:space="preserve">MOTOCICLETAS   </v>
      </c>
      <c r="G15226" t="str">
        <f>T("De 250,01 a 500 CENTIMETROS CUBICOS               ")</f>
        <v xml:space="preserve">De 250,01 a 500 CENTIMETROS CUBICOS               </v>
      </c>
      <c r="H15226" t="str">
        <f>T("GASOLINA                                          ")</f>
        <v xml:space="preserve">GASOLINA                                          </v>
      </c>
      <c r="I15226">
        <v>1</v>
      </c>
    </row>
    <row r="15227" spans="1:9">
      <c r="A15227" t="str">
        <f>T("2018")</f>
        <v>2018</v>
      </c>
      <c r="B15227" t="str">
        <f>T("JURIDICO                                          ")</f>
        <v xml:space="preserve">JURIDICO                                          </v>
      </c>
      <c r="C15227" t="str">
        <f>T("USERA               ")</f>
        <v xml:space="preserve">USERA               </v>
      </c>
      <c r="D15227" t="str">
        <f>T("ORCASITAS           ")</f>
        <v xml:space="preserve">ORCASITAS           </v>
      </c>
      <c r="E15227" t="str">
        <f>T("MT ")</f>
        <v xml:space="preserve">MT </v>
      </c>
      <c r="F15227" t="str">
        <f>T("MOTOCICLETAS   ")</f>
        <v xml:space="preserve">MOTOCICLETAS   </v>
      </c>
      <c r="G15227" t="str">
        <f>T("De 500,01 a 1.000 CENTIMETROS CUBICOS             ")</f>
        <v xml:space="preserve">De 500,01 a 1.000 CENTIMETROS CUBICOS             </v>
      </c>
      <c r="H15227" t="str">
        <f>T("GASOLINA                                          ")</f>
        <v xml:space="preserve">GASOLINA                                          </v>
      </c>
      <c r="I15227">
        <v>2</v>
      </c>
    </row>
    <row r="15228" spans="1:9">
      <c r="A15228" t="str">
        <f>T("2018")</f>
        <v>2018</v>
      </c>
      <c r="B15228" t="str">
        <f>T("JURIDICO                                          ")</f>
        <v xml:space="preserve">JURIDICO                                          </v>
      </c>
      <c r="C15228" t="str">
        <f>T("USERA               ")</f>
        <v xml:space="preserve">USERA               </v>
      </c>
      <c r="D15228" t="str">
        <f>T("ORCASUR             ")</f>
        <v xml:space="preserve">ORCASUR             </v>
      </c>
      <c r="E15228" t="str">
        <f>T("MT ")</f>
        <v xml:space="preserve">MT </v>
      </c>
      <c r="F15228" t="str">
        <f>T("MOTOCICLETAS   ")</f>
        <v xml:space="preserve">MOTOCICLETAS   </v>
      </c>
      <c r="G15228" t="str">
        <f>T("De menos de 125,01 CENTIMETROS CUBICOS            ")</f>
        <v xml:space="preserve">De menos de 125,01 CENTIMETROS CUBICOS            </v>
      </c>
      <c r="H15228" t="str">
        <f>T("GASOLINA                                          ")</f>
        <v xml:space="preserve">GASOLINA                                          </v>
      </c>
      <c r="I15228">
        <v>1</v>
      </c>
    </row>
    <row r="15229" spans="1:9">
      <c r="A15229" t="str">
        <f>T("2018")</f>
        <v>2018</v>
      </c>
      <c r="B15229" t="str">
        <f>T("JURIDICO                                          ")</f>
        <v xml:space="preserve">JURIDICO                                          </v>
      </c>
      <c r="C15229" t="str">
        <f>T("USERA               ")</f>
        <v xml:space="preserve">USERA               </v>
      </c>
      <c r="D15229" t="str">
        <f>T("ORCASUR             ")</f>
        <v xml:space="preserve">ORCASUR             </v>
      </c>
      <c r="E15229" t="str">
        <f>T("MT ")</f>
        <v xml:space="preserve">MT </v>
      </c>
      <c r="F15229" t="str">
        <f>T("MOTOCICLETAS   ")</f>
        <v xml:space="preserve">MOTOCICLETAS   </v>
      </c>
      <c r="G15229" t="str">
        <f>T("De 250,01 a 500 CENTIMETROS CUBICOS               ")</f>
        <v xml:space="preserve">De 250,01 a 500 CENTIMETROS CUBICOS               </v>
      </c>
      <c r="H15229" t="str">
        <f>T("GASOLINA                                          ")</f>
        <v xml:space="preserve">GASOLINA                                          </v>
      </c>
      <c r="I15229">
        <v>3</v>
      </c>
    </row>
    <row r="15230" spans="1:9">
      <c r="A15230" t="str">
        <f>T("2018")</f>
        <v>2018</v>
      </c>
      <c r="B15230" t="str">
        <f>T("JURIDICO                                          ")</f>
        <v xml:space="preserve">JURIDICO                                          </v>
      </c>
      <c r="C15230" t="str">
        <f>T("USERA               ")</f>
        <v xml:space="preserve">USERA               </v>
      </c>
      <c r="D15230" t="str">
        <f>T("ORCASUR             ")</f>
        <v xml:space="preserve">ORCASUR             </v>
      </c>
      <c r="E15230" t="str">
        <f>T("MT ")</f>
        <v xml:space="preserve">MT </v>
      </c>
      <c r="F15230" t="str">
        <f>T("MOTOCICLETAS   ")</f>
        <v xml:space="preserve">MOTOCICLETAS   </v>
      </c>
      <c r="G15230" t="str">
        <f>T("De 500,01 a 1.000 CENTIMETROS CUBICOS             ")</f>
        <v xml:space="preserve">De 500,01 a 1.000 CENTIMETROS CUBICOS             </v>
      </c>
      <c r="H15230" t="str">
        <f>T("GASOLINA                                          ")</f>
        <v xml:space="preserve">GASOLINA                                          </v>
      </c>
      <c r="I15230">
        <v>2</v>
      </c>
    </row>
    <row r="15231" spans="1:9">
      <c r="A15231" t="str">
        <f>T("2018")</f>
        <v>2018</v>
      </c>
      <c r="B15231" t="str">
        <f>T("JURIDICO                                          ")</f>
        <v xml:space="preserve">JURIDICO                                          </v>
      </c>
      <c r="C15231" t="str">
        <f>T("USERA               ")</f>
        <v xml:space="preserve">USERA               </v>
      </c>
      <c r="D15231" t="str">
        <f>T("SAN FERMIN          ")</f>
        <v xml:space="preserve">SAN FERMIN          </v>
      </c>
      <c r="E15231" t="str">
        <f>T("MT ")</f>
        <v xml:space="preserve">MT </v>
      </c>
      <c r="F15231" t="str">
        <f>T("MOTOCICLETAS   ")</f>
        <v xml:space="preserve">MOTOCICLETAS   </v>
      </c>
      <c r="G15231" t="str">
        <f>T("De menos de 125,01 CENTIMETROS CUBICOS            ")</f>
        <v xml:space="preserve">De menos de 125,01 CENTIMETROS CUBICOS            </v>
      </c>
      <c r="H15231" t="str">
        <f>T("GASOLINA                                          ")</f>
        <v xml:space="preserve">GASOLINA                                          </v>
      </c>
      <c r="I15231">
        <v>2</v>
      </c>
    </row>
    <row r="15232" spans="1:9">
      <c r="A15232" t="str">
        <f>T("2018")</f>
        <v>2018</v>
      </c>
      <c r="B15232" t="str">
        <f>T("JURIDICO                                          ")</f>
        <v xml:space="preserve">JURIDICO                                          </v>
      </c>
      <c r="C15232" t="str">
        <f>T("USERA               ")</f>
        <v xml:space="preserve">USERA               </v>
      </c>
      <c r="D15232" t="str">
        <f>T("SAN FERMIN          ")</f>
        <v xml:space="preserve">SAN FERMIN          </v>
      </c>
      <c r="E15232" t="str">
        <f>T("MT ")</f>
        <v xml:space="preserve">MT </v>
      </c>
      <c r="F15232" t="str">
        <f>T("MOTOCICLETAS   ")</f>
        <v xml:space="preserve">MOTOCICLETAS   </v>
      </c>
      <c r="G15232" t="str">
        <f>T("De 125,01 a 250 CENTIMETROS CUBICOS               ")</f>
        <v xml:space="preserve">De 125,01 a 250 CENTIMETROS CUBICOS               </v>
      </c>
      <c r="H15232" t="str">
        <f>T("GASOLINA                                          ")</f>
        <v xml:space="preserve">GASOLINA                                          </v>
      </c>
      <c r="I15232">
        <v>2</v>
      </c>
    </row>
    <row r="15233" spans="1:9">
      <c r="A15233" t="str">
        <f>T("2018")</f>
        <v>2018</v>
      </c>
      <c r="B15233" t="str">
        <f>T("JURIDICO                                          ")</f>
        <v xml:space="preserve">JURIDICO                                          </v>
      </c>
      <c r="C15233" t="str">
        <f>T("USERA               ")</f>
        <v xml:space="preserve">USERA               </v>
      </c>
      <c r="D15233" t="str">
        <f>T("SAN FERMIN          ")</f>
        <v xml:space="preserve">SAN FERMIN          </v>
      </c>
      <c r="E15233" t="str">
        <f>T("MT ")</f>
        <v xml:space="preserve">MT </v>
      </c>
      <c r="F15233" t="str">
        <f>T("MOTOCICLETAS   ")</f>
        <v xml:space="preserve">MOTOCICLETAS   </v>
      </c>
      <c r="G15233" t="str">
        <f>T("De 250,01 a 500 CENTIMETROS CUBICOS               ")</f>
        <v xml:space="preserve">De 250,01 a 500 CENTIMETROS CUBICOS               </v>
      </c>
      <c r="H15233" t="str">
        <f>T("GASOLINA                                          ")</f>
        <v xml:space="preserve">GASOLINA                                          </v>
      </c>
      <c r="I15233">
        <v>3</v>
      </c>
    </row>
    <row r="15234" spans="1:9">
      <c r="A15234" t="str">
        <f>T("2018")</f>
        <v>2018</v>
      </c>
      <c r="B15234" t="str">
        <f>T("JURIDICO                                          ")</f>
        <v xml:space="preserve">JURIDICO                                          </v>
      </c>
      <c r="C15234" t="str">
        <f>T("USERA               ")</f>
        <v xml:space="preserve">USERA               </v>
      </c>
      <c r="D15234" t="str">
        <f>T("SAN FERMIN          ")</f>
        <v xml:space="preserve">SAN FERMIN          </v>
      </c>
      <c r="E15234" t="str">
        <f>T("MT ")</f>
        <v xml:space="preserve">MT </v>
      </c>
      <c r="F15234" t="str">
        <f>T("MOTOCICLETAS   ")</f>
        <v xml:space="preserve">MOTOCICLETAS   </v>
      </c>
      <c r="G15234" t="str">
        <f>T("De 500,01 a 1.000 CENTIMETROS CUBICOS             ")</f>
        <v xml:space="preserve">De 500,01 a 1.000 CENTIMETROS CUBICOS             </v>
      </c>
      <c r="H15234" t="str">
        <f>T("GASOLINA                                          ")</f>
        <v xml:space="preserve">GASOLINA                                          </v>
      </c>
      <c r="I15234">
        <v>2</v>
      </c>
    </row>
    <row r="15235" spans="1:9">
      <c r="A15235" t="str">
        <f>T("2018")</f>
        <v>2018</v>
      </c>
      <c r="B15235" t="str">
        <f>T("JURIDICO                                          ")</f>
        <v xml:space="preserve">JURIDICO                                          </v>
      </c>
      <c r="C15235" t="str">
        <f>T("USERA               ")</f>
        <v xml:space="preserve">USERA               </v>
      </c>
      <c r="D15235" t="str">
        <f>T("SAN FERMIN          ")</f>
        <v xml:space="preserve">SAN FERMIN          </v>
      </c>
      <c r="E15235" t="str">
        <f>T("MT ")</f>
        <v xml:space="preserve">MT </v>
      </c>
      <c r="F15235" t="str">
        <f>T("MOTOCICLETAS   ")</f>
        <v xml:space="preserve">MOTOCICLETAS   </v>
      </c>
      <c r="G15235" t="str">
        <f>T("De 1.000,01 CENTIMETROS CUBICOS en adelante       ")</f>
        <v xml:space="preserve">De 1.000,01 CENTIMETROS CUBICOS en adelante       </v>
      </c>
      <c r="H15235" t="str">
        <f>T("GASOLINA                                          ")</f>
        <v xml:space="preserve">GASOLINA                                          </v>
      </c>
      <c r="I15235">
        <v>5</v>
      </c>
    </row>
    <row r="15236" spans="1:9">
      <c r="A15236" t="str">
        <f>T("2018")</f>
        <v>2018</v>
      </c>
      <c r="B15236" t="str">
        <f>T("JURIDICO                                          ")</f>
        <v xml:space="preserve">JURIDICO                                          </v>
      </c>
      <c r="C15236" t="str">
        <f>T("USERA               ")</f>
        <v xml:space="preserve">USERA               </v>
      </c>
      <c r="D15236" t="str">
        <f>T("ALMENDRALES         ")</f>
        <v xml:space="preserve">ALMENDRALES         </v>
      </c>
      <c r="E15236" t="str">
        <f>T("MT ")</f>
        <v xml:space="preserve">MT </v>
      </c>
      <c r="F15236" t="str">
        <f>T("MOTOCICLETAS   ")</f>
        <v xml:space="preserve">MOTOCICLETAS   </v>
      </c>
      <c r="G15236" t="str">
        <f>T("De menos de 125,01 CENTIMETROS CUBICOS            ")</f>
        <v xml:space="preserve">De menos de 125,01 CENTIMETROS CUBICOS            </v>
      </c>
      <c r="H15236" t="str">
        <f>T("GASOLINA                                          ")</f>
        <v xml:space="preserve">GASOLINA                                          </v>
      </c>
      <c r="I15236">
        <v>18</v>
      </c>
    </row>
    <row r="15237" spans="1:9">
      <c r="A15237" t="str">
        <f>T("2018")</f>
        <v>2018</v>
      </c>
      <c r="B15237" t="str">
        <f>T("JURIDICO                                          ")</f>
        <v xml:space="preserve">JURIDICO                                          </v>
      </c>
      <c r="C15237" t="str">
        <f>T("USERA               ")</f>
        <v xml:space="preserve">USERA               </v>
      </c>
      <c r="D15237" t="str">
        <f>T("ALMENDRALES         ")</f>
        <v xml:space="preserve">ALMENDRALES         </v>
      </c>
      <c r="E15237" t="str">
        <f>T("MT ")</f>
        <v xml:space="preserve">MT </v>
      </c>
      <c r="F15237" t="str">
        <f>T("MOTOCICLETAS   ")</f>
        <v xml:space="preserve">MOTOCICLETAS   </v>
      </c>
      <c r="G15237" t="str">
        <f>T("De 125,01 a 250 CENTIMETROS CUBICOS               ")</f>
        <v xml:space="preserve">De 125,01 a 250 CENTIMETROS CUBICOS               </v>
      </c>
      <c r="H15237" t="str">
        <f>T("GASOLINA                                          ")</f>
        <v xml:space="preserve">GASOLINA                                          </v>
      </c>
      <c r="I15237">
        <v>1</v>
      </c>
    </row>
    <row r="15238" spans="1:9">
      <c r="A15238" t="str">
        <f>T("2018")</f>
        <v>2018</v>
      </c>
      <c r="B15238" t="str">
        <f>T("JURIDICO                                          ")</f>
        <v xml:space="preserve">JURIDICO                                          </v>
      </c>
      <c r="C15238" t="str">
        <f>T("USERA               ")</f>
        <v xml:space="preserve">USERA               </v>
      </c>
      <c r="D15238" t="str">
        <f>T("ALMENDRALES         ")</f>
        <v xml:space="preserve">ALMENDRALES         </v>
      </c>
      <c r="E15238" t="str">
        <f>T("MT ")</f>
        <v xml:space="preserve">MT </v>
      </c>
      <c r="F15238" t="str">
        <f>T("MOTOCICLETAS   ")</f>
        <v xml:space="preserve">MOTOCICLETAS   </v>
      </c>
      <c r="G15238" t="str">
        <f>T("De 250,01 a 500 CENTIMETROS CUBICOS               ")</f>
        <v xml:space="preserve">De 250,01 a 500 CENTIMETROS CUBICOS               </v>
      </c>
      <c r="H15238" t="str">
        <f>T("GASOLINA                                          ")</f>
        <v xml:space="preserve">GASOLINA                                          </v>
      </c>
      <c r="I15238">
        <v>5</v>
      </c>
    </row>
    <row r="15239" spans="1:9">
      <c r="A15239" t="str">
        <f>T("2018")</f>
        <v>2018</v>
      </c>
      <c r="B15239" t="str">
        <f>T("JURIDICO                                          ")</f>
        <v xml:space="preserve">JURIDICO                                          </v>
      </c>
      <c r="C15239" t="str">
        <f>T("USERA               ")</f>
        <v xml:space="preserve">USERA               </v>
      </c>
      <c r="D15239" t="str">
        <f>T("ALMENDRALES         ")</f>
        <v xml:space="preserve">ALMENDRALES         </v>
      </c>
      <c r="E15239" t="str">
        <f>T("MT ")</f>
        <v xml:space="preserve">MT </v>
      </c>
      <c r="F15239" t="str">
        <f>T("MOTOCICLETAS   ")</f>
        <v xml:space="preserve">MOTOCICLETAS   </v>
      </c>
      <c r="G15239" t="str">
        <f>T("De 500,01 a 1.000 CENTIMETROS CUBICOS             ")</f>
        <v xml:space="preserve">De 500,01 a 1.000 CENTIMETROS CUBICOS             </v>
      </c>
      <c r="H15239" t="str">
        <f>T("GASOLINA                                          ")</f>
        <v xml:space="preserve">GASOLINA                                          </v>
      </c>
      <c r="I15239">
        <v>3</v>
      </c>
    </row>
    <row r="15240" spans="1:9">
      <c r="A15240" t="str">
        <f>T("2018")</f>
        <v>2018</v>
      </c>
      <c r="B15240" t="str">
        <f>T("JURIDICO                                          ")</f>
        <v xml:space="preserve">JURIDICO                                          </v>
      </c>
      <c r="C15240" t="str">
        <f>T("USERA               ")</f>
        <v xml:space="preserve">USERA               </v>
      </c>
      <c r="D15240" t="str">
        <f>T("ALMENDRALES         ")</f>
        <v xml:space="preserve">ALMENDRALES         </v>
      </c>
      <c r="E15240" t="str">
        <f>T("MT ")</f>
        <v xml:space="preserve">MT </v>
      </c>
      <c r="F15240" t="str">
        <f>T("MOTOCICLETAS   ")</f>
        <v xml:space="preserve">MOTOCICLETAS   </v>
      </c>
      <c r="G15240" t="str">
        <f>T("De 1.000,01 CENTIMETROS CUBICOS en adelante       ")</f>
        <v xml:space="preserve">De 1.000,01 CENTIMETROS CUBICOS en adelante       </v>
      </c>
      <c r="H15240" t="str">
        <f>T("GASOLINA                                          ")</f>
        <v xml:space="preserve">GASOLINA                                          </v>
      </c>
      <c r="I15240">
        <v>2</v>
      </c>
    </row>
    <row r="15241" spans="1:9">
      <c r="A15241" t="str">
        <f>T("2018")</f>
        <v>2018</v>
      </c>
      <c r="B15241" t="str">
        <f>T("JURIDICO                                          ")</f>
        <v xml:space="preserve">JURIDICO                                          </v>
      </c>
      <c r="C15241" t="str">
        <f>T("USERA               ")</f>
        <v xml:space="preserve">USERA               </v>
      </c>
      <c r="D15241" t="str">
        <f>T("MOSCARDO            ")</f>
        <v xml:space="preserve">MOSCARDO            </v>
      </c>
      <c r="E15241" t="str">
        <f>T("MT ")</f>
        <v xml:space="preserve">MT </v>
      </c>
      <c r="F15241" t="str">
        <f>T("MOTOCICLETAS   ")</f>
        <v xml:space="preserve">MOTOCICLETAS   </v>
      </c>
      <c r="G15241" t="str">
        <f>T("De menos de 125,01 CENTIMETROS CUBICOS            ")</f>
        <v xml:space="preserve">De menos de 125,01 CENTIMETROS CUBICOS            </v>
      </c>
      <c r="H15241" t="str">
        <f>T("GASOLINA                                          ")</f>
        <v xml:space="preserve">GASOLINA                                          </v>
      </c>
      <c r="I15241">
        <v>17</v>
      </c>
    </row>
    <row r="15242" spans="1:9">
      <c r="A15242" t="str">
        <f>T("2018")</f>
        <v>2018</v>
      </c>
      <c r="B15242" t="str">
        <f>T("JURIDICO                                          ")</f>
        <v xml:space="preserve">JURIDICO                                          </v>
      </c>
      <c r="C15242" t="str">
        <f>T("USERA               ")</f>
        <v xml:space="preserve">USERA               </v>
      </c>
      <c r="D15242" t="str">
        <f>T("MOSCARDO            ")</f>
        <v xml:space="preserve">MOSCARDO            </v>
      </c>
      <c r="E15242" t="str">
        <f>T("MT ")</f>
        <v xml:space="preserve">MT </v>
      </c>
      <c r="F15242" t="str">
        <f>T("MOTOCICLETAS   ")</f>
        <v xml:space="preserve">MOTOCICLETAS   </v>
      </c>
      <c r="G15242" t="str">
        <f>T("De 125,01 a 250 CENTIMETROS CUBICOS               ")</f>
        <v xml:space="preserve">De 125,01 a 250 CENTIMETROS CUBICOS               </v>
      </c>
      <c r="H15242" t="str">
        <f>T("GASOLINA                                          ")</f>
        <v xml:space="preserve">GASOLINA                                          </v>
      </c>
      <c r="I15242">
        <v>9</v>
      </c>
    </row>
    <row r="15243" spans="1:9">
      <c r="A15243" t="str">
        <f>T("2018")</f>
        <v>2018</v>
      </c>
      <c r="B15243" t="str">
        <f>T("JURIDICO                                          ")</f>
        <v xml:space="preserve">JURIDICO                                          </v>
      </c>
      <c r="C15243" t="str">
        <f>T("USERA               ")</f>
        <v xml:space="preserve">USERA               </v>
      </c>
      <c r="D15243" t="str">
        <f>T("MOSCARDO            ")</f>
        <v xml:space="preserve">MOSCARDO            </v>
      </c>
      <c r="E15243" t="str">
        <f>T("MT ")</f>
        <v xml:space="preserve">MT </v>
      </c>
      <c r="F15243" t="str">
        <f>T("MOTOCICLETAS   ")</f>
        <v xml:space="preserve">MOTOCICLETAS   </v>
      </c>
      <c r="G15243" t="str">
        <f>T("De 250,01 a 500 CENTIMETROS CUBICOS               ")</f>
        <v xml:space="preserve">De 250,01 a 500 CENTIMETROS CUBICOS               </v>
      </c>
      <c r="H15243" t="str">
        <f>T("GASOLINA                                          ")</f>
        <v xml:space="preserve">GASOLINA                                          </v>
      </c>
      <c r="I15243">
        <v>7</v>
      </c>
    </row>
    <row r="15244" spans="1:9">
      <c r="A15244" t="str">
        <f>T("2018")</f>
        <v>2018</v>
      </c>
      <c r="B15244" t="str">
        <f>T("JURIDICO                                          ")</f>
        <v xml:space="preserve">JURIDICO                                          </v>
      </c>
      <c r="C15244" t="str">
        <f>T("USERA               ")</f>
        <v xml:space="preserve">USERA               </v>
      </c>
      <c r="D15244" t="str">
        <f>T("MOSCARDO            ")</f>
        <v xml:space="preserve">MOSCARDO            </v>
      </c>
      <c r="E15244" t="str">
        <f>T("MT ")</f>
        <v xml:space="preserve">MT </v>
      </c>
      <c r="F15244" t="str">
        <f>T("MOTOCICLETAS   ")</f>
        <v xml:space="preserve">MOTOCICLETAS   </v>
      </c>
      <c r="G15244" t="str">
        <f>T("De 500,01 a 1.000 CENTIMETROS CUBICOS             ")</f>
        <v xml:space="preserve">De 500,01 a 1.000 CENTIMETROS CUBICOS             </v>
      </c>
      <c r="H15244" t="str">
        <f>T("GASOLINA                                          ")</f>
        <v xml:space="preserve">GASOLINA                                          </v>
      </c>
      <c r="I15244">
        <v>5</v>
      </c>
    </row>
    <row r="15245" spans="1:9">
      <c r="A15245" t="str">
        <f>T("2018")</f>
        <v>2018</v>
      </c>
      <c r="B15245" t="str">
        <f>T("JURIDICO                                          ")</f>
        <v xml:space="preserve">JURIDICO                                          </v>
      </c>
      <c r="C15245" t="str">
        <f>T("USERA               ")</f>
        <v xml:space="preserve">USERA               </v>
      </c>
      <c r="D15245" t="str">
        <f>T("MOSCARDO            ")</f>
        <v xml:space="preserve">MOSCARDO            </v>
      </c>
      <c r="E15245" t="str">
        <f>T("MT ")</f>
        <v xml:space="preserve">MT </v>
      </c>
      <c r="F15245" t="str">
        <f>T("MOTOCICLETAS   ")</f>
        <v xml:space="preserve">MOTOCICLETAS   </v>
      </c>
      <c r="G15245" t="str">
        <f>T("De 1.000,01 CENTIMETROS CUBICOS en adelante       ")</f>
        <v xml:space="preserve">De 1.000,01 CENTIMETROS CUBICOS en adelante       </v>
      </c>
      <c r="H15245" t="str">
        <f>T("GASOLINA                                          ")</f>
        <v xml:space="preserve">GASOLINA                                          </v>
      </c>
      <c r="I15245">
        <v>2</v>
      </c>
    </row>
    <row r="15246" spans="1:9">
      <c r="A15246" t="str">
        <f>T("2018")</f>
        <v>2018</v>
      </c>
      <c r="B15246" t="str">
        <f>T("JURIDICO                                          ")</f>
        <v xml:space="preserve">JURIDICO                                          </v>
      </c>
      <c r="C15246" t="str">
        <f>T("USERA               ")</f>
        <v xml:space="preserve">USERA               </v>
      </c>
      <c r="D15246" t="str">
        <f>T("ZOFIO               ")</f>
        <v xml:space="preserve">ZOFIO               </v>
      </c>
      <c r="E15246" t="str">
        <f>T("MT ")</f>
        <v xml:space="preserve">MT </v>
      </c>
      <c r="F15246" t="str">
        <f>T("MOTOCICLETAS   ")</f>
        <v xml:space="preserve">MOTOCICLETAS   </v>
      </c>
      <c r="G15246" t="str">
        <f>T("De menos de 125,01 CENTIMETROS CUBICOS            ")</f>
        <v xml:space="preserve">De menos de 125,01 CENTIMETROS CUBICOS            </v>
      </c>
      <c r="H15246" t="str">
        <f>T("GASOLINA                                          ")</f>
        <v xml:space="preserve">GASOLINA                                          </v>
      </c>
      <c r="I15246">
        <v>4</v>
      </c>
    </row>
    <row r="15247" spans="1:9">
      <c r="A15247" t="str">
        <f>T("2018")</f>
        <v>2018</v>
      </c>
      <c r="B15247" t="str">
        <f>T("JURIDICO                                          ")</f>
        <v xml:space="preserve">JURIDICO                                          </v>
      </c>
      <c r="C15247" t="str">
        <f>T("USERA               ")</f>
        <v xml:space="preserve">USERA               </v>
      </c>
      <c r="D15247" t="str">
        <f>T("ZOFIO               ")</f>
        <v xml:space="preserve">ZOFIO               </v>
      </c>
      <c r="E15247" t="str">
        <f>T("MT ")</f>
        <v xml:space="preserve">MT </v>
      </c>
      <c r="F15247" t="str">
        <f>T("MOTOCICLETAS   ")</f>
        <v xml:space="preserve">MOTOCICLETAS   </v>
      </c>
      <c r="G15247" t="str">
        <f>T("De 125,01 a 250 CENTIMETROS CUBICOS               ")</f>
        <v xml:space="preserve">De 125,01 a 250 CENTIMETROS CUBICOS               </v>
      </c>
      <c r="H15247" t="str">
        <f>T("GASOLINA                                          ")</f>
        <v xml:space="preserve">GASOLINA                                          </v>
      </c>
      <c r="I15247">
        <v>1</v>
      </c>
    </row>
    <row r="15248" spans="1:9">
      <c r="A15248" t="str">
        <f>T("2018")</f>
        <v>2018</v>
      </c>
      <c r="B15248" t="str">
        <f>T("JURIDICO                                          ")</f>
        <v xml:space="preserve">JURIDICO                                          </v>
      </c>
      <c r="C15248" t="str">
        <f>T("USERA               ")</f>
        <v xml:space="preserve">USERA               </v>
      </c>
      <c r="D15248" t="str">
        <f>T("ZOFIO               ")</f>
        <v xml:space="preserve">ZOFIO               </v>
      </c>
      <c r="E15248" t="str">
        <f>T("MT ")</f>
        <v xml:space="preserve">MT </v>
      </c>
      <c r="F15248" t="str">
        <f>T("MOTOCICLETAS   ")</f>
        <v xml:space="preserve">MOTOCICLETAS   </v>
      </c>
      <c r="G15248" t="str">
        <f>T("De 250,01 a 500 CENTIMETROS CUBICOS               ")</f>
        <v xml:space="preserve">De 250,01 a 500 CENTIMETROS CUBICOS               </v>
      </c>
      <c r="H15248" t="str">
        <f>T("GASOLINA                                          ")</f>
        <v xml:space="preserve">GASOLINA                                          </v>
      </c>
      <c r="I15248">
        <v>4</v>
      </c>
    </row>
    <row r="15249" spans="1:9">
      <c r="A15249" t="str">
        <f>T("2018")</f>
        <v>2018</v>
      </c>
      <c r="B15249" t="str">
        <f>T("JURIDICO                                          ")</f>
        <v xml:space="preserve">JURIDICO                                          </v>
      </c>
      <c r="C15249" t="str">
        <f>T("USERA               ")</f>
        <v xml:space="preserve">USERA               </v>
      </c>
      <c r="D15249" t="str">
        <f>T("ZOFIO               ")</f>
        <v xml:space="preserve">ZOFIO               </v>
      </c>
      <c r="E15249" t="str">
        <f>T("MT ")</f>
        <v xml:space="preserve">MT </v>
      </c>
      <c r="F15249" t="str">
        <f>T("MOTOCICLETAS   ")</f>
        <v xml:space="preserve">MOTOCICLETAS   </v>
      </c>
      <c r="G15249" t="str">
        <f>T("De 500,01 a 1.000 CENTIMETROS CUBICOS             ")</f>
        <v xml:space="preserve">De 500,01 a 1.000 CENTIMETROS CUBICOS             </v>
      </c>
      <c r="H15249" t="str">
        <f>T("GASOLINA                                          ")</f>
        <v xml:space="preserve">GASOLINA                                          </v>
      </c>
      <c r="I15249">
        <v>3</v>
      </c>
    </row>
    <row r="15250" spans="1:9">
      <c r="A15250" t="str">
        <f>T("2018")</f>
        <v>2018</v>
      </c>
      <c r="B15250" t="str">
        <f>T("JURIDICO                                          ")</f>
        <v xml:space="preserve">JURIDICO                                          </v>
      </c>
      <c r="C15250" t="str">
        <f>T("USERA               ")</f>
        <v xml:space="preserve">USERA               </v>
      </c>
      <c r="D15250" t="str">
        <f>T("ZOFIO               ")</f>
        <v xml:space="preserve">ZOFIO               </v>
      </c>
      <c r="E15250" t="str">
        <f>T("MT ")</f>
        <v xml:space="preserve">MT </v>
      </c>
      <c r="F15250" t="str">
        <f>T("MOTOCICLETAS   ")</f>
        <v xml:space="preserve">MOTOCICLETAS   </v>
      </c>
      <c r="G15250" t="str">
        <f>T("De 1.000,01 CENTIMETROS CUBICOS en adelante       ")</f>
        <v xml:space="preserve">De 1.000,01 CENTIMETROS CUBICOS en adelante       </v>
      </c>
      <c r="H15250" t="str">
        <f>T("GASOLINA                                          ")</f>
        <v xml:space="preserve">GASOLINA                                          </v>
      </c>
      <c r="I15250">
        <v>2</v>
      </c>
    </row>
    <row r="15251" spans="1:9">
      <c r="A15251" t="str">
        <f>T("2018")</f>
        <v>2018</v>
      </c>
      <c r="B15251" t="str">
        <f>T("JURIDICO                                          ")</f>
        <v xml:space="preserve">JURIDICO                                          </v>
      </c>
      <c r="C15251" t="str">
        <f>T("USERA               ")</f>
        <v xml:space="preserve">USERA               </v>
      </c>
      <c r="D15251" t="str">
        <f>T("PRADOLONGO          ")</f>
        <v xml:space="preserve">PRADOLONGO          </v>
      </c>
      <c r="E15251" t="str">
        <f>T("MT ")</f>
        <v xml:space="preserve">MT </v>
      </c>
      <c r="F15251" t="str">
        <f>T("MOTOCICLETAS   ")</f>
        <v xml:space="preserve">MOTOCICLETAS   </v>
      </c>
      <c r="G15251" t="str">
        <f>T("De menos de 125,01 CENTIMETROS CUBICOS            ")</f>
        <v xml:space="preserve">De menos de 125,01 CENTIMETROS CUBICOS            </v>
      </c>
      <c r="H15251" t="str">
        <f>T("GASOLINA                                          ")</f>
        <v xml:space="preserve">GASOLINA                                          </v>
      </c>
      <c r="I15251">
        <v>10</v>
      </c>
    </row>
    <row r="15252" spans="1:9">
      <c r="A15252" t="str">
        <f>T("2018")</f>
        <v>2018</v>
      </c>
      <c r="B15252" t="str">
        <f>T("JURIDICO                                          ")</f>
        <v xml:space="preserve">JURIDICO                                          </v>
      </c>
      <c r="C15252" t="str">
        <f>T("USERA               ")</f>
        <v xml:space="preserve">USERA               </v>
      </c>
      <c r="D15252" t="str">
        <f>T("PRADOLONGO          ")</f>
        <v xml:space="preserve">PRADOLONGO          </v>
      </c>
      <c r="E15252" t="str">
        <f>T("MT ")</f>
        <v xml:space="preserve">MT </v>
      </c>
      <c r="F15252" t="str">
        <f>T("MOTOCICLETAS   ")</f>
        <v xml:space="preserve">MOTOCICLETAS   </v>
      </c>
      <c r="G15252" t="str">
        <f>T("De 125,01 a 250 CENTIMETROS CUBICOS               ")</f>
        <v xml:space="preserve">De 125,01 a 250 CENTIMETROS CUBICOS               </v>
      </c>
      <c r="H15252" t="str">
        <f>T("GASOLINA                                          ")</f>
        <v xml:space="preserve">GASOLINA                                          </v>
      </c>
      <c r="I15252">
        <v>3</v>
      </c>
    </row>
    <row r="15253" spans="1:9">
      <c r="A15253" t="str">
        <f>T("2018")</f>
        <v>2018</v>
      </c>
      <c r="B15253" t="str">
        <f>T("JURIDICO                                          ")</f>
        <v xml:space="preserve">JURIDICO                                          </v>
      </c>
      <c r="C15253" t="str">
        <f>T("USERA               ")</f>
        <v xml:space="preserve">USERA               </v>
      </c>
      <c r="D15253" t="str">
        <f>T("PRADOLONGO          ")</f>
        <v xml:space="preserve">PRADOLONGO          </v>
      </c>
      <c r="E15253" t="str">
        <f>T("MT ")</f>
        <v xml:space="preserve">MT </v>
      </c>
      <c r="F15253" t="str">
        <f>T("MOTOCICLETAS   ")</f>
        <v xml:space="preserve">MOTOCICLETAS   </v>
      </c>
      <c r="G15253" t="str">
        <f>T("De 250,01 a 500 CENTIMETROS CUBICOS               ")</f>
        <v xml:space="preserve">De 250,01 a 500 CENTIMETROS CUBICOS               </v>
      </c>
      <c r="H15253" t="str">
        <f>T("GASOLINA                                          ")</f>
        <v xml:space="preserve">GASOLINA                                          </v>
      </c>
      <c r="I15253">
        <v>5</v>
      </c>
    </row>
    <row r="15254" spans="1:9">
      <c r="A15254" t="str">
        <f>T("2018")</f>
        <v>2018</v>
      </c>
      <c r="B15254" t="str">
        <f>T("JURIDICO                                          ")</f>
        <v xml:space="preserve">JURIDICO                                          </v>
      </c>
      <c r="C15254" t="str">
        <f>T("USERA               ")</f>
        <v xml:space="preserve">USERA               </v>
      </c>
      <c r="D15254" t="str">
        <f>T("PRADOLONGO          ")</f>
        <v xml:space="preserve">PRADOLONGO          </v>
      </c>
      <c r="E15254" t="str">
        <f>T("MT ")</f>
        <v xml:space="preserve">MT </v>
      </c>
      <c r="F15254" t="str">
        <f>T("MOTOCICLETAS   ")</f>
        <v xml:space="preserve">MOTOCICLETAS   </v>
      </c>
      <c r="G15254" t="str">
        <f>T("De 500,01 a 1.000 CENTIMETROS CUBICOS             ")</f>
        <v xml:space="preserve">De 500,01 a 1.000 CENTIMETROS CUBICOS             </v>
      </c>
      <c r="H15254" t="str">
        <f>T("GASOLINA                                          ")</f>
        <v xml:space="preserve">GASOLINA                                          </v>
      </c>
      <c r="I15254">
        <v>12</v>
      </c>
    </row>
    <row r="15255" spans="1:9">
      <c r="A15255" t="str">
        <f>T("2018")</f>
        <v>2018</v>
      </c>
      <c r="B15255" t="str">
        <f>T("Entidad sin personalidad jurídica (art. 35.4 LGT) ")</f>
        <v xml:space="preserve">Entidad sin personalidad jurídica (art. 35.4 LGT) </v>
      </c>
      <c r="C15255" t="str">
        <f>T("USERA               ")</f>
        <v xml:space="preserve">USERA               </v>
      </c>
      <c r="D15255" t="str">
        <f>T("ORCASITAS           ")</f>
        <v xml:space="preserve">ORCASITAS           </v>
      </c>
      <c r="E15255" t="str">
        <f>T("MT ")</f>
        <v xml:space="preserve">MT </v>
      </c>
      <c r="F15255" t="str">
        <f>T("MOTOCICLETAS   ")</f>
        <v xml:space="preserve">MOTOCICLETAS   </v>
      </c>
      <c r="G15255" t="str">
        <f>T("De menos de 125,01 CENTIMETROS CUBICOS            ")</f>
        <v xml:space="preserve">De menos de 125,01 CENTIMETROS CUBICOS            </v>
      </c>
      <c r="I15255">
        <v>1</v>
      </c>
    </row>
    <row r="15256" spans="1:9">
      <c r="A15256" t="str">
        <f>T("2018")</f>
        <v>2018</v>
      </c>
      <c r="B15256" t="str">
        <f>T("Entidad sin personalidad jurídica (art. 35.4 LGT) ")</f>
        <v xml:space="preserve">Entidad sin personalidad jurídica (art. 35.4 LGT) </v>
      </c>
      <c r="C15256" t="str">
        <f>T("USERA               ")</f>
        <v xml:space="preserve">USERA               </v>
      </c>
      <c r="D15256" t="str">
        <f>T("SAN FERMIN          ")</f>
        <v xml:space="preserve">SAN FERMIN          </v>
      </c>
      <c r="E15256" t="str">
        <f>T("MT ")</f>
        <v xml:space="preserve">MT </v>
      </c>
      <c r="F15256" t="str">
        <f>T("MOTOCICLETAS   ")</f>
        <v xml:space="preserve">MOTOCICLETAS   </v>
      </c>
      <c r="G15256" t="str">
        <f>T("De 500,01 a 1.000 CENTIMETROS CUBICOS             ")</f>
        <v xml:space="preserve">De 500,01 a 1.000 CENTIMETROS CUBICOS             </v>
      </c>
      <c r="I15256">
        <v>1</v>
      </c>
    </row>
    <row r="15257" spans="1:9">
      <c r="A15257" t="str">
        <f>T("2018")</f>
        <v>2018</v>
      </c>
      <c r="B15257" t="str">
        <f>T("Entidad sin personalidad jurídica (art. 35.4 LGT) ")</f>
        <v xml:space="preserve">Entidad sin personalidad jurídica (art. 35.4 LGT) </v>
      </c>
      <c r="C15257" t="str">
        <f>T("USERA               ")</f>
        <v xml:space="preserve">USERA               </v>
      </c>
      <c r="D15257" t="str">
        <f>T("MOSCARDO            ")</f>
        <v xml:space="preserve">MOSCARDO            </v>
      </c>
      <c r="E15257" t="str">
        <f>T("MT ")</f>
        <v xml:space="preserve">MT </v>
      </c>
      <c r="F15257" t="str">
        <f>T("MOTOCICLETAS   ")</f>
        <v xml:space="preserve">MOTOCICLETAS   </v>
      </c>
      <c r="G15257" t="str">
        <f>T("De menos de 125,01 CENTIMETROS CUBICOS            ")</f>
        <v xml:space="preserve">De menos de 125,01 CENTIMETROS CUBICOS            </v>
      </c>
      <c r="I15257">
        <v>2</v>
      </c>
    </row>
    <row r="15258" spans="1:9">
      <c r="A15258" t="str">
        <f>T("2018")</f>
        <v>2018</v>
      </c>
      <c r="B15258" t="str">
        <f>T("Entidad sin personalidad jurídica (art. 35.4 LGT) ")</f>
        <v xml:space="preserve">Entidad sin personalidad jurídica (art. 35.4 LGT) </v>
      </c>
      <c r="C15258" t="str">
        <f>T("USERA               ")</f>
        <v xml:space="preserve">USERA               </v>
      </c>
      <c r="D15258" t="str">
        <f>T("MOSCARDO            ")</f>
        <v xml:space="preserve">MOSCARDO            </v>
      </c>
      <c r="E15258" t="str">
        <f>T("MT ")</f>
        <v xml:space="preserve">MT </v>
      </c>
      <c r="F15258" t="str">
        <f>T("MOTOCICLETAS   ")</f>
        <v xml:space="preserve">MOTOCICLETAS   </v>
      </c>
      <c r="G15258" t="str">
        <f>T("De 125,01 a 250 CENTIMETROS CUBICOS               ")</f>
        <v xml:space="preserve">De 125,01 a 250 CENTIMETROS CUBICOS               </v>
      </c>
      <c r="I15258">
        <v>1</v>
      </c>
    </row>
    <row r="15259" spans="1:9">
      <c r="A15259" t="str">
        <f>T("2018")</f>
        <v>2018</v>
      </c>
      <c r="B15259" t="str">
        <f>T("Entidad sin personalidad jurídica (art. 35.4 LGT) ")</f>
        <v xml:space="preserve">Entidad sin personalidad jurídica (art. 35.4 LGT) </v>
      </c>
      <c r="C15259" t="str">
        <f>T("USERA               ")</f>
        <v xml:space="preserve">USERA               </v>
      </c>
      <c r="D15259" t="str">
        <f>T("PRADOLONGO          ")</f>
        <v xml:space="preserve">PRADOLONGO          </v>
      </c>
      <c r="E15259" t="str">
        <f>T("MT ")</f>
        <v xml:space="preserve">MT </v>
      </c>
      <c r="F15259" t="str">
        <f>T("MOTOCICLETAS   ")</f>
        <v xml:space="preserve">MOTOCICLETAS   </v>
      </c>
      <c r="G15259" t="str">
        <f>T("De 250,01 a 500 CENTIMETROS CUBICOS               ")</f>
        <v xml:space="preserve">De 250,01 a 500 CENTIMETROS CUBICOS               </v>
      </c>
      <c r="I15259">
        <v>1</v>
      </c>
    </row>
    <row r="15260" spans="1:9">
      <c r="A15260" t="str">
        <f>T("2018")</f>
        <v>2018</v>
      </c>
      <c r="B15260" t="str">
        <f>T("FISICO                                            ")</f>
        <v xml:space="preserve">FISICO                                            </v>
      </c>
      <c r="C15260" t="str">
        <f>T("USERA               ")</f>
        <v xml:space="preserve">USERA               </v>
      </c>
      <c r="D15260" t="str">
        <f>T("ORCASITAS           ")</f>
        <v xml:space="preserve">ORCASITAS           </v>
      </c>
      <c r="E15260" t="str">
        <f>T("MT ")</f>
        <v xml:space="preserve">MT </v>
      </c>
      <c r="F15260" t="str">
        <f>T("MOTOCICLETAS   ")</f>
        <v xml:space="preserve">MOTOCICLETAS   </v>
      </c>
      <c r="G15260" t="str">
        <f>T("De menos de 125,01 CENTIMETROS CUBICOS            ")</f>
        <v xml:space="preserve">De menos de 125,01 CENTIMETROS CUBICOS            </v>
      </c>
      <c r="I15260">
        <v>4</v>
      </c>
    </row>
    <row r="15261" spans="1:9">
      <c r="A15261" t="str">
        <f>T("2018")</f>
        <v>2018</v>
      </c>
      <c r="B15261" t="str">
        <f>T("FISICO                                            ")</f>
        <v xml:space="preserve">FISICO                                            </v>
      </c>
      <c r="C15261" t="str">
        <f>T("USERA               ")</f>
        <v xml:space="preserve">USERA               </v>
      </c>
      <c r="D15261" t="str">
        <f>T("ORCASITAS           ")</f>
        <v xml:space="preserve">ORCASITAS           </v>
      </c>
      <c r="E15261" t="str">
        <f>T("MT ")</f>
        <v xml:space="preserve">MT </v>
      </c>
      <c r="F15261" t="str">
        <f>T("MOTOCICLETAS   ")</f>
        <v xml:space="preserve">MOTOCICLETAS   </v>
      </c>
      <c r="G15261" t="str">
        <f>T("De 125,01 a 250 CENTIMETROS CUBICOS               ")</f>
        <v xml:space="preserve">De 125,01 a 250 CENTIMETROS CUBICOS               </v>
      </c>
      <c r="I15261">
        <v>5</v>
      </c>
    </row>
    <row r="15262" spans="1:9">
      <c r="A15262" t="str">
        <f>T("2018")</f>
        <v>2018</v>
      </c>
      <c r="B15262" t="str">
        <f>T("FISICO                                            ")</f>
        <v xml:space="preserve">FISICO                                            </v>
      </c>
      <c r="C15262" t="str">
        <f>T("USERA               ")</f>
        <v xml:space="preserve">USERA               </v>
      </c>
      <c r="D15262" t="str">
        <f>T("ORCASITAS           ")</f>
        <v xml:space="preserve">ORCASITAS           </v>
      </c>
      <c r="E15262" t="str">
        <f>T("MT ")</f>
        <v xml:space="preserve">MT </v>
      </c>
      <c r="F15262" t="str">
        <f>T("MOTOCICLETAS   ")</f>
        <v xml:space="preserve">MOTOCICLETAS   </v>
      </c>
      <c r="G15262" t="str">
        <f>T("De 250,01 a 500 CENTIMETROS CUBICOS               ")</f>
        <v xml:space="preserve">De 250,01 a 500 CENTIMETROS CUBICOS               </v>
      </c>
      <c r="I15262">
        <v>5</v>
      </c>
    </row>
    <row r="15263" spans="1:9">
      <c r="A15263" t="str">
        <f>T("2018")</f>
        <v>2018</v>
      </c>
      <c r="B15263" t="str">
        <f>T("FISICO                                            ")</f>
        <v xml:space="preserve">FISICO                                            </v>
      </c>
      <c r="C15263" t="str">
        <f>T("USERA               ")</f>
        <v xml:space="preserve">USERA               </v>
      </c>
      <c r="D15263" t="str">
        <f>T("ORCASITAS           ")</f>
        <v xml:space="preserve">ORCASITAS           </v>
      </c>
      <c r="E15263" t="str">
        <f>T("MT ")</f>
        <v xml:space="preserve">MT </v>
      </c>
      <c r="F15263" t="str">
        <f>T("MOTOCICLETAS   ")</f>
        <v xml:space="preserve">MOTOCICLETAS   </v>
      </c>
      <c r="G15263" t="str">
        <f>T("De 500,01 a 1.000 CENTIMETROS CUBICOS             ")</f>
        <v xml:space="preserve">De 500,01 a 1.000 CENTIMETROS CUBICOS             </v>
      </c>
      <c r="I15263">
        <v>6</v>
      </c>
    </row>
    <row r="15264" spans="1:9">
      <c r="A15264" t="str">
        <f>T("2018")</f>
        <v>2018</v>
      </c>
      <c r="B15264" t="str">
        <f>T("FISICO                                            ")</f>
        <v xml:space="preserve">FISICO                                            </v>
      </c>
      <c r="C15264" t="str">
        <f>T("USERA               ")</f>
        <v xml:space="preserve">USERA               </v>
      </c>
      <c r="D15264" t="str">
        <f>T("ORCASITAS           ")</f>
        <v xml:space="preserve">ORCASITAS           </v>
      </c>
      <c r="E15264" t="str">
        <f>T("MT ")</f>
        <v xml:space="preserve">MT </v>
      </c>
      <c r="F15264" t="str">
        <f>T("MOTOCICLETAS   ")</f>
        <v xml:space="preserve">MOTOCICLETAS   </v>
      </c>
      <c r="G15264" t="str">
        <f>T("De 1.000,01 CENTIMETROS CUBICOS en adelante       ")</f>
        <v xml:space="preserve">De 1.000,01 CENTIMETROS CUBICOS en adelante       </v>
      </c>
      <c r="I15264">
        <v>2</v>
      </c>
    </row>
    <row r="15265" spans="1:9">
      <c r="A15265" t="str">
        <f>T("2018")</f>
        <v>2018</v>
      </c>
      <c r="B15265" t="str">
        <f>T("FISICO                                            ")</f>
        <v xml:space="preserve">FISICO                                            </v>
      </c>
      <c r="C15265" t="str">
        <f>T("USERA               ")</f>
        <v xml:space="preserve">USERA               </v>
      </c>
      <c r="D15265" t="str">
        <f>T("ORCASUR             ")</f>
        <v xml:space="preserve">ORCASUR             </v>
      </c>
      <c r="E15265" t="str">
        <f>T("MT ")</f>
        <v xml:space="preserve">MT </v>
      </c>
      <c r="F15265" t="str">
        <f>T("MOTOCICLETAS   ")</f>
        <v xml:space="preserve">MOTOCICLETAS   </v>
      </c>
      <c r="G15265" t="str">
        <f>T("De menos de 125,01 CENTIMETROS CUBICOS            ")</f>
        <v xml:space="preserve">De menos de 125,01 CENTIMETROS CUBICOS            </v>
      </c>
      <c r="I15265">
        <v>5</v>
      </c>
    </row>
    <row r="15266" spans="1:9">
      <c r="A15266" t="str">
        <f>T("2018")</f>
        <v>2018</v>
      </c>
      <c r="B15266" t="str">
        <f>T("FISICO                                            ")</f>
        <v xml:space="preserve">FISICO                                            </v>
      </c>
      <c r="C15266" t="str">
        <f>T("USERA               ")</f>
        <v xml:space="preserve">USERA               </v>
      </c>
      <c r="D15266" t="str">
        <f>T("ORCASUR             ")</f>
        <v xml:space="preserve">ORCASUR             </v>
      </c>
      <c r="E15266" t="str">
        <f>T("MT ")</f>
        <v xml:space="preserve">MT </v>
      </c>
      <c r="F15266" t="str">
        <f>T("MOTOCICLETAS   ")</f>
        <v xml:space="preserve">MOTOCICLETAS   </v>
      </c>
      <c r="G15266" t="str">
        <f>T("De 125,01 a 250 CENTIMETROS CUBICOS               ")</f>
        <v xml:space="preserve">De 125,01 a 250 CENTIMETROS CUBICOS               </v>
      </c>
      <c r="I15266">
        <v>1</v>
      </c>
    </row>
    <row r="15267" spans="1:9">
      <c r="A15267" t="str">
        <f>T("2018")</f>
        <v>2018</v>
      </c>
      <c r="B15267" t="str">
        <f>T("FISICO                                            ")</f>
        <v xml:space="preserve">FISICO                                            </v>
      </c>
      <c r="C15267" t="str">
        <f>T("USERA               ")</f>
        <v xml:space="preserve">USERA               </v>
      </c>
      <c r="D15267" t="str">
        <f>T("ORCASUR             ")</f>
        <v xml:space="preserve">ORCASUR             </v>
      </c>
      <c r="E15267" t="str">
        <f>T("MT ")</f>
        <v xml:space="preserve">MT </v>
      </c>
      <c r="F15267" t="str">
        <f>T("MOTOCICLETAS   ")</f>
        <v xml:space="preserve">MOTOCICLETAS   </v>
      </c>
      <c r="G15267" t="str">
        <f>T("De 250,01 a 500 CENTIMETROS CUBICOS               ")</f>
        <v xml:space="preserve">De 250,01 a 500 CENTIMETROS CUBICOS               </v>
      </c>
      <c r="I15267">
        <v>1</v>
      </c>
    </row>
    <row r="15268" spans="1:9">
      <c r="A15268" t="str">
        <f>T("2018")</f>
        <v>2018</v>
      </c>
      <c r="B15268" t="str">
        <f>T("FISICO                                            ")</f>
        <v xml:space="preserve">FISICO                                            </v>
      </c>
      <c r="C15268" t="str">
        <f>T("USERA               ")</f>
        <v xml:space="preserve">USERA               </v>
      </c>
      <c r="D15268" t="str">
        <f>T("ORCASUR             ")</f>
        <v xml:space="preserve">ORCASUR             </v>
      </c>
      <c r="E15268" t="str">
        <f>T("MT ")</f>
        <v xml:space="preserve">MT </v>
      </c>
      <c r="F15268" t="str">
        <f>T("MOTOCICLETAS   ")</f>
        <v xml:space="preserve">MOTOCICLETAS   </v>
      </c>
      <c r="G15268" t="str">
        <f>T("De 500,01 a 1.000 CENTIMETROS CUBICOS             ")</f>
        <v xml:space="preserve">De 500,01 a 1.000 CENTIMETROS CUBICOS             </v>
      </c>
      <c r="I15268">
        <v>1</v>
      </c>
    </row>
    <row r="15269" spans="1:9">
      <c r="A15269" t="str">
        <f>T("2018")</f>
        <v>2018</v>
      </c>
      <c r="B15269" t="str">
        <f>T("FISICO                                            ")</f>
        <v xml:space="preserve">FISICO                                            </v>
      </c>
      <c r="C15269" t="str">
        <f>T("USERA               ")</f>
        <v xml:space="preserve">USERA               </v>
      </c>
      <c r="D15269" t="str">
        <f>T("SAN FERMIN          ")</f>
        <v xml:space="preserve">SAN FERMIN          </v>
      </c>
      <c r="E15269" t="str">
        <f>T("MT ")</f>
        <v xml:space="preserve">MT </v>
      </c>
      <c r="F15269" t="str">
        <f>T("MOTOCICLETAS   ")</f>
        <v xml:space="preserve">MOTOCICLETAS   </v>
      </c>
      <c r="G15269" t="str">
        <f>T("De menos de 125,01 CENTIMETROS CUBICOS            ")</f>
        <v xml:space="preserve">De menos de 125,01 CENTIMETROS CUBICOS            </v>
      </c>
      <c r="I15269">
        <v>7</v>
      </c>
    </row>
    <row r="15270" spans="1:9">
      <c r="A15270" t="str">
        <f>T("2018")</f>
        <v>2018</v>
      </c>
      <c r="B15270" t="str">
        <f>T("FISICO                                            ")</f>
        <v xml:space="preserve">FISICO                                            </v>
      </c>
      <c r="C15270" t="str">
        <f>T("USERA               ")</f>
        <v xml:space="preserve">USERA               </v>
      </c>
      <c r="D15270" t="str">
        <f>T("SAN FERMIN          ")</f>
        <v xml:space="preserve">SAN FERMIN          </v>
      </c>
      <c r="E15270" t="str">
        <f>T("MT ")</f>
        <v xml:space="preserve">MT </v>
      </c>
      <c r="F15270" t="str">
        <f>T("MOTOCICLETAS   ")</f>
        <v xml:space="preserve">MOTOCICLETAS   </v>
      </c>
      <c r="G15270" t="str">
        <f>T("De 125,01 a 250 CENTIMETROS CUBICOS               ")</f>
        <v xml:space="preserve">De 125,01 a 250 CENTIMETROS CUBICOS               </v>
      </c>
      <c r="I15270">
        <v>3</v>
      </c>
    </row>
    <row r="15271" spans="1:9">
      <c r="A15271" t="str">
        <f>T("2018")</f>
        <v>2018</v>
      </c>
      <c r="B15271" t="str">
        <f>T("FISICO                                            ")</f>
        <v xml:space="preserve">FISICO                                            </v>
      </c>
      <c r="C15271" t="str">
        <f>T("USERA               ")</f>
        <v xml:space="preserve">USERA               </v>
      </c>
      <c r="D15271" t="str">
        <f>T("SAN FERMIN          ")</f>
        <v xml:space="preserve">SAN FERMIN          </v>
      </c>
      <c r="E15271" t="str">
        <f>T("MT ")</f>
        <v xml:space="preserve">MT </v>
      </c>
      <c r="F15271" t="str">
        <f>T("MOTOCICLETAS   ")</f>
        <v xml:space="preserve">MOTOCICLETAS   </v>
      </c>
      <c r="G15271" t="str">
        <f>T("De 250,01 a 500 CENTIMETROS CUBICOS               ")</f>
        <v xml:space="preserve">De 250,01 a 500 CENTIMETROS CUBICOS               </v>
      </c>
      <c r="I15271">
        <v>4</v>
      </c>
    </row>
    <row r="15272" spans="1:9">
      <c r="A15272" t="str">
        <f>T("2018")</f>
        <v>2018</v>
      </c>
      <c r="B15272" t="str">
        <f>T("FISICO                                            ")</f>
        <v xml:space="preserve">FISICO                                            </v>
      </c>
      <c r="C15272" t="str">
        <f>T("USERA               ")</f>
        <v xml:space="preserve">USERA               </v>
      </c>
      <c r="D15272" t="str">
        <f>T("SAN FERMIN          ")</f>
        <v xml:space="preserve">SAN FERMIN          </v>
      </c>
      <c r="E15272" t="str">
        <f>T("MT ")</f>
        <v xml:space="preserve">MT </v>
      </c>
      <c r="F15272" t="str">
        <f>T("MOTOCICLETAS   ")</f>
        <v xml:space="preserve">MOTOCICLETAS   </v>
      </c>
      <c r="G15272" t="str">
        <f>T("De 500,01 a 1.000 CENTIMETROS CUBICOS             ")</f>
        <v xml:space="preserve">De 500,01 a 1.000 CENTIMETROS CUBICOS             </v>
      </c>
      <c r="I15272">
        <v>11</v>
      </c>
    </row>
    <row r="15273" spans="1:9">
      <c r="A15273" t="str">
        <f>T("2018")</f>
        <v>2018</v>
      </c>
      <c r="B15273" t="str">
        <f>T("FISICO                                            ")</f>
        <v xml:space="preserve">FISICO                                            </v>
      </c>
      <c r="C15273" t="str">
        <f>T("USERA               ")</f>
        <v xml:space="preserve">USERA               </v>
      </c>
      <c r="D15273" t="str">
        <f>T("ALMENDRALES         ")</f>
        <v xml:space="preserve">ALMENDRALES         </v>
      </c>
      <c r="E15273" t="str">
        <f>T("MT ")</f>
        <v xml:space="preserve">MT </v>
      </c>
      <c r="F15273" t="str">
        <f>T("MOTOCICLETAS   ")</f>
        <v xml:space="preserve">MOTOCICLETAS   </v>
      </c>
      <c r="G15273" t="str">
        <f>T("De menos de 125,01 CENTIMETROS CUBICOS            ")</f>
        <v xml:space="preserve">De menos de 125,01 CENTIMETROS CUBICOS            </v>
      </c>
      <c r="I15273">
        <v>5</v>
      </c>
    </row>
    <row r="15274" spans="1:9">
      <c r="A15274" t="str">
        <f>T("2018")</f>
        <v>2018</v>
      </c>
      <c r="B15274" t="str">
        <f>T("FISICO                                            ")</f>
        <v xml:space="preserve">FISICO                                            </v>
      </c>
      <c r="C15274" t="str">
        <f>T("USERA               ")</f>
        <v xml:space="preserve">USERA               </v>
      </c>
      <c r="D15274" t="str">
        <f>T("ALMENDRALES         ")</f>
        <v xml:space="preserve">ALMENDRALES         </v>
      </c>
      <c r="E15274" t="str">
        <f>T("MT ")</f>
        <v xml:space="preserve">MT </v>
      </c>
      <c r="F15274" t="str">
        <f>T("MOTOCICLETAS   ")</f>
        <v xml:space="preserve">MOTOCICLETAS   </v>
      </c>
      <c r="G15274" t="str">
        <f>T("De 125,01 a 250 CENTIMETROS CUBICOS               ")</f>
        <v xml:space="preserve">De 125,01 a 250 CENTIMETROS CUBICOS               </v>
      </c>
      <c r="I15274">
        <v>3</v>
      </c>
    </row>
    <row r="15275" spans="1:9">
      <c r="A15275" t="str">
        <f>T("2018")</f>
        <v>2018</v>
      </c>
      <c r="B15275" t="str">
        <f>T("FISICO                                            ")</f>
        <v xml:space="preserve">FISICO                                            </v>
      </c>
      <c r="C15275" t="str">
        <f>T("USERA               ")</f>
        <v xml:space="preserve">USERA               </v>
      </c>
      <c r="D15275" t="str">
        <f>T("ALMENDRALES         ")</f>
        <v xml:space="preserve">ALMENDRALES         </v>
      </c>
      <c r="E15275" t="str">
        <f>T("MT ")</f>
        <v xml:space="preserve">MT </v>
      </c>
      <c r="F15275" t="str">
        <f>T("MOTOCICLETAS   ")</f>
        <v xml:space="preserve">MOTOCICLETAS   </v>
      </c>
      <c r="G15275" t="str">
        <f>T("De 250,01 a 500 CENTIMETROS CUBICOS               ")</f>
        <v xml:space="preserve">De 250,01 a 500 CENTIMETROS CUBICOS               </v>
      </c>
      <c r="I15275">
        <v>1</v>
      </c>
    </row>
    <row r="15276" spans="1:9">
      <c r="A15276" t="str">
        <f>T("2018")</f>
        <v>2018</v>
      </c>
      <c r="B15276" t="str">
        <f>T("FISICO                                            ")</f>
        <v xml:space="preserve">FISICO                                            </v>
      </c>
      <c r="C15276" t="str">
        <f>T("USERA               ")</f>
        <v xml:space="preserve">USERA               </v>
      </c>
      <c r="D15276" t="str">
        <f>T("ALMENDRALES         ")</f>
        <v xml:space="preserve">ALMENDRALES         </v>
      </c>
      <c r="E15276" t="str">
        <f>T("MT ")</f>
        <v xml:space="preserve">MT </v>
      </c>
      <c r="F15276" t="str">
        <f>T("MOTOCICLETAS   ")</f>
        <v xml:space="preserve">MOTOCICLETAS   </v>
      </c>
      <c r="G15276" t="str">
        <f>T("De 500,01 a 1.000 CENTIMETROS CUBICOS             ")</f>
        <v xml:space="preserve">De 500,01 a 1.000 CENTIMETROS CUBICOS             </v>
      </c>
      <c r="I15276">
        <v>6</v>
      </c>
    </row>
    <row r="15277" spans="1:9">
      <c r="A15277" t="str">
        <f>T("2018")</f>
        <v>2018</v>
      </c>
      <c r="B15277" t="str">
        <f>T("FISICO                                            ")</f>
        <v xml:space="preserve">FISICO                                            </v>
      </c>
      <c r="C15277" t="str">
        <f>T("USERA               ")</f>
        <v xml:space="preserve">USERA               </v>
      </c>
      <c r="D15277" t="str">
        <f>T("MOSCARDO            ")</f>
        <v xml:space="preserve">MOSCARDO            </v>
      </c>
      <c r="E15277" t="str">
        <f>T("MT ")</f>
        <v xml:space="preserve">MT </v>
      </c>
      <c r="F15277" t="str">
        <f>T("MOTOCICLETAS   ")</f>
        <v xml:space="preserve">MOTOCICLETAS   </v>
      </c>
      <c r="G15277" t="str">
        <f>T("De menos de 125,01 CENTIMETROS CUBICOS            ")</f>
        <v xml:space="preserve">De menos de 125,01 CENTIMETROS CUBICOS            </v>
      </c>
      <c r="I15277">
        <v>8</v>
      </c>
    </row>
    <row r="15278" spans="1:9">
      <c r="A15278" t="str">
        <f>T("2018")</f>
        <v>2018</v>
      </c>
      <c r="B15278" t="str">
        <f>T("FISICO                                            ")</f>
        <v xml:space="preserve">FISICO                                            </v>
      </c>
      <c r="C15278" t="str">
        <f>T("USERA               ")</f>
        <v xml:space="preserve">USERA               </v>
      </c>
      <c r="D15278" t="str">
        <f>T("MOSCARDO            ")</f>
        <v xml:space="preserve">MOSCARDO            </v>
      </c>
      <c r="E15278" t="str">
        <f>T("MT ")</f>
        <v xml:space="preserve">MT </v>
      </c>
      <c r="F15278" t="str">
        <f>T("MOTOCICLETAS   ")</f>
        <v xml:space="preserve">MOTOCICLETAS   </v>
      </c>
      <c r="G15278" t="str">
        <f>T("De 125,01 a 250 CENTIMETROS CUBICOS               ")</f>
        <v xml:space="preserve">De 125,01 a 250 CENTIMETROS CUBICOS               </v>
      </c>
      <c r="I15278">
        <v>12</v>
      </c>
    </row>
    <row r="15279" spans="1:9">
      <c r="A15279" t="str">
        <f>T("2018")</f>
        <v>2018</v>
      </c>
      <c r="B15279" t="str">
        <f>T("FISICO                                            ")</f>
        <v xml:space="preserve">FISICO                                            </v>
      </c>
      <c r="C15279" t="str">
        <f>T("USERA               ")</f>
        <v xml:space="preserve">USERA               </v>
      </c>
      <c r="D15279" t="str">
        <f>T("MOSCARDO            ")</f>
        <v xml:space="preserve">MOSCARDO            </v>
      </c>
      <c r="E15279" t="str">
        <f>T("MT ")</f>
        <v xml:space="preserve">MT </v>
      </c>
      <c r="F15279" t="str">
        <f>T("MOTOCICLETAS   ")</f>
        <v xml:space="preserve">MOTOCICLETAS   </v>
      </c>
      <c r="G15279" t="str">
        <f>T("De 250,01 a 500 CENTIMETROS CUBICOS               ")</f>
        <v xml:space="preserve">De 250,01 a 500 CENTIMETROS CUBICOS               </v>
      </c>
      <c r="I15279">
        <v>3</v>
      </c>
    </row>
    <row r="15280" spans="1:9">
      <c r="A15280" t="str">
        <f>T("2018")</f>
        <v>2018</v>
      </c>
      <c r="B15280" t="str">
        <f>T("FISICO                                            ")</f>
        <v xml:space="preserve">FISICO                                            </v>
      </c>
      <c r="C15280" t="str">
        <f>T("USERA               ")</f>
        <v xml:space="preserve">USERA               </v>
      </c>
      <c r="D15280" t="str">
        <f>T("MOSCARDO            ")</f>
        <v xml:space="preserve">MOSCARDO            </v>
      </c>
      <c r="E15280" t="str">
        <f>T("MT ")</f>
        <v xml:space="preserve">MT </v>
      </c>
      <c r="F15280" t="str">
        <f>T("MOTOCICLETAS   ")</f>
        <v xml:space="preserve">MOTOCICLETAS   </v>
      </c>
      <c r="G15280" t="str">
        <f>T("De 500,01 a 1.000 CENTIMETROS CUBICOS             ")</f>
        <v xml:space="preserve">De 500,01 a 1.000 CENTIMETROS CUBICOS             </v>
      </c>
      <c r="I15280">
        <v>10</v>
      </c>
    </row>
    <row r="15281" spans="1:9">
      <c r="A15281" t="str">
        <f>T("2018")</f>
        <v>2018</v>
      </c>
      <c r="B15281" t="str">
        <f>T("FISICO                                            ")</f>
        <v xml:space="preserve">FISICO                                            </v>
      </c>
      <c r="C15281" t="str">
        <f>T("USERA               ")</f>
        <v xml:space="preserve">USERA               </v>
      </c>
      <c r="D15281" t="str">
        <f>T("ZOFIO               ")</f>
        <v xml:space="preserve">ZOFIO               </v>
      </c>
      <c r="E15281" t="str">
        <f>T("MT ")</f>
        <v xml:space="preserve">MT </v>
      </c>
      <c r="F15281" t="str">
        <f>T("MOTOCICLETAS   ")</f>
        <v xml:space="preserve">MOTOCICLETAS   </v>
      </c>
      <c r="G15281" t="str">
        <f>T("De menos de 125,01 CENTIMETROS CUBICOS            ")</f>
        <v xml:space="preserve">De menos de 125,01 CENTIMETROS CUBICOS            </v>
      </c>
      <c r="I15281">
        <v>6</v>
      </c>
    </row>
    <row r="15282" spans="1:9">
      <c r="A15282" t="str">
        <f>T("2018")</f>
        <v>2018</v>
      </c>
      <c r="B15282" t="str">
        <f>T("FISICO                                            ")</f>
        <v xml:space="preserve">FISICO                                            </v>
      </c>
      <c r="C15282" t="str">
        <f>T("USERA               ")</f>
        <v xml:space="preserve">USERA               </v>
      </c>
      <c r="D15282" t="str">
        <f>T("ZOFIO               ")</f>
        <v xml:space="preserve">ZOFIO               </v>
      </c>
      <c r="E15282" t="str">
        <f>T("MT ")</f>
        <v xml:space="preserve">MT </v>
      </c>
      <c r="F15282" t="str">
        <f>T("MOTOCICLETAS   ")</f>
        <v xml:space="preserve">MOTOCICLETAS   </v>
      </c>
      <c r="G15282" t="str">
        <f>T("De 125,01 a 250 CENTIMETROS CUBICOS               ")</f>
        <v xml:space="preserve">De 125,01 a 250 CENTIMETROS CUBICOS               </v>
      </c>
      <c r="I15282">
        <v>8</v>
      </c>
    </row>
    <row r="15283" spans="1:9">
      <c r="A15283" t="str">
        <f>T("2018")</f>
        <v>2018</v>
      </c>
      <c r="B15283" t="str">
        <f>T("FISICO                                            ")</f>
        <v xml:space="preserve">FISICO                                            </v>
      </c>
      <c r="C15283" t="str">
        <f>T("USERA               ")</f>
        <v xml:space="preserve">USERA               </v>
      </c>
      <c r="D15283" t="str">
        <f>T("ZOFIO               ")</f>
        <v xml:space="preserve">ZOFIO               </v>
      </c>
      <c r="E15283" t="str">
        <f>T("MT ")</f>
        <v xml:space="preserve">MT </v>
      </c>
      <c r="F15283" t="str">
        <f>T("MOTOCICLETAS   ")</f>
        <v xml:space="preserve">MOTOCICLETAS   </v>
      </c>
      <c r="G15283" t="str">
        <f>T("De 250,01 a 500 CENTIMETROS CUBICOS               ")</f>
        <v xml:space="preserve">De 250,01 a 500 CENTIMETROS CUBICOS               </v>
      </c>
      <c r="I15283">
        <v>2</v>
      </c>
    </row>
    <row r="15284" spans="1:9">
      <c r="A15284" t="str">
        <f>T("2018")</f>
        <v>2018</v>
      </c>
      <c r="B15284" t="str">
        <f>T("FISICO                                            ")</f>
        <v xml:space="preserve">FISICO                                            </v>
      </c>
      <c r="C15284" t="str">
        <f>T("USERA               ")</f>
        <v xml:space="preserve">USERA               </v>
      </c>
      <c r="D15284" t="str">
        <f>T("ZOFIO               ")</f>
        <v xml:space="preserve">ZOFIO               </v>
      </c>
      <c r="E15284" t="str">
        <f>T("MT ")</f>
        <v xml:space="preserve">MT </v>
      </c>
      <c r="F15284" t="str">
        <f>T("MOTOCICLETAS   ")</f>
        <v xml:space="preserve">MOTOCICLETAS   </v>
      </c>
      <c r="G15284" t="str">
        <f>T("De 500,01 a 1.000 CENTIMETROS CUBICOS             ")</f>
        <v xml:space="preserve">De 500,01 a 1.000 CENTIMETROS CUBICOS             </v>
      </c>
      <c r="I15284">
        <v>5</v>
      </c>
    </row>
    <row r="15285" spans="1:9">
      <c r="A15285" t="str">
        <f>T("2018")</f>
        <v>2018</v>
      </c>
      <c r="B15285" t="str">
        <f>T("FISICO                                            ")</f>
        <v xml:space="preserve">FISICO                                            </v>
      </c>
      <c r="C15285" t="str">
        <f>T("USERA               ")</f>
        <v xml:space="preserve">USERA               </v>
      </c>
      <c r="D15285" t="str">
        <f>T("ZOFIO               ")</f>
        <v xml:space="preserve">ZOFIO               </v>
      </c>
      <c r="E15285" t="str">
        <f>T("MT ")</f>
        <v xml:space="preserve">MT </v>
      </c>
      <c r="F15285" t="str">
        <f>T("MOTOCICLETAS   ")</f>
        <v xml:space="preserve">MOTOCICLETAS   </v>
      </c>
      <c r="G15285" t="str">
        <f>T("De 1.000,01 CENTIMETROS CUBICOS en adelante       ")</f>
        <v xml:space="preserve">De 1.000,01 CENTIMETROS CUBICOS en adelante       </v>
      </c>
      <c r="I15285">
        <v>1</v>
      </c>
    </row>
    <row r="15286" spans="1:9">
      <c r="A15286" t="str">
        <f>T("2018")</f>
        <v>2018</v>
      </c>
      <c r="B15286" t="str">
        <f>T("FISICO                                            ")</f>
        <v xml:space="preserve">FISICO                                            </v>
      </c>
      <c r="C15286" t="str">
        <f>T("USERA               ")</f>
        <v xml:space="preserve">USERA               </v>
      </c>
      <c r="D15286" t="str">
        <f>T("PRADOLONGO          ")</f>
        <v xml:space="preserve">PRADOLONGO          </v>
      </c>
      <c r="E15286" t="str">
        <f>T("MT ")</f>
        <v xml:space="preserve">MT </v>
      </c>
      <c r="F15286" t="str">
        <f>T("MOTOCICLETAS   ")</f>
        <v xml:space="preserve">MOTOCICLETAS   </v>
      </c>
      <c r="G15286" t="str">
        <f>T("De menos de 125,01 CENTIMETROS CUBICOS            ")</f>
        <v xml:space="preserve">De menos de 125,01 CENTIMETROS CUBICOS            </v>
      </c>
      <c r="I15286">
        <v>12</v>
      </c>
    </row>
    <row r="15287" spans="1:9">
      <c r="A15287" t="str">
        <f>T("2018")</f>
        <v>2018</v>
      </c>
      <c r="B15287" t="str">
        <f>T("FISICO                                            ")</f>
        <v xml:space="preserve">FISICO                                            </v>
      </c>
      <c r="C15287" t="str">
        <f>T("USERA               ")</f>
        <v xml:space="preserve">USERA               </v>
      </c>
      <c r="D15287" t="str">
        <f>T("PRADOLONGO          ")</f>
        <v xml:space="preserve">PRADOLONGO          </v>
      </c>
      <c r="E15287" t="str">
        <f>T("MT ")</f>
        <v xml:space="preserve">MT </v>
      </c>
      <c r="F15287" t="str">
        <f>T("MOTOCICLETAS   ")</f>
        <v xml:space="preserve">MOTOCICLETAS   </v>
      </c>
      <c r="G15287" t="str">
        <f>T("De 125,01 a 250 CENTIMETROS CUBICOS               ")</f>
        <v xml:space="preserve">De 125,01 a 250 CENTIMETROS CUBICOS               </v>
      </c>
      <c r="I15287">
        <v>5</v>
      </c>
    </row>
    <row r="15288" spans="1:9">
      <c r="A15288" t="str">
        <f>T("2018")</f>
        <v>2018</v>
      </c>
      <c r="B15288" t="str">
        <f>T("FISICO                                            ")</f>
        <v xml:space="preserve">FISICO                                            </v>
      </c>
      <c r="C15288" t="str">
        <f>T("USERA               ")</f>
        <v xml:space="preserve">USERA               </v>
      </c>
      <c r="D15288" t="str">
        <f>T("PRADOLONGO          ")</f>
        <v xml:space="preserve">PRADOLONGO          </v>
      </c>
      <c r="E15288" t="str">
        <f>T("MT ")</f>
        <v xml:space="preserve">MT </v>
      </c>
      <c r="F15288" t="str">
        <f>T("MOTOCICLETAS   ")</f>
        <v xml:space="preserve">MOTOCICLETAS   </v>
      </c>
      <c r="G15288" t="str">
        <f>T("De 500,01 a 1.000 CENTIMETROS CUBICOS             ")</f>
        <v xml:space="preserve">De 500,01 a 1.000 CENTIMETROS CUBICOS             </v>
      </c>
      <c r="I15288">
        <v>4</v>
      </c>
    </row>
    <row r="15289" spans="1:9">
      <c r="A15289" t="str">
        <f>T("2018")</f>
        <v>2018</v>
      </c>
      <c r="B15289" t="str">
        <f>T("FISICO                                            ")</f>
        <v xml:space="preserve">FISICO                                            </v>
      </c>
      <c r="C15289" t="str">
        <f>T("USERA               ")</f>
        <v xml:space="preserve">USERA               </v>
      </c>
      <c r="D15289" t="str">
        <f>T("PRADOLONGO          ")</f>
        <v xml:space="preserve">PRADOLONGO          </v>
      </c>
      <c r="E15289" t="str">
        <f>T("MT ")</f>
        <v xml:space="preserve">MT </v>
      </c>
      <c r="F15289" t="str">
        <f>T("MOTOCICLETAS   ")</f>
        <v xml:space="preserve">MOTOCICLETAS   </v>
      </c>
      <c r="G15289" t="str">
        <f>T("De 1.000,01 CENTIMETROS CUBICOS en adelante       ")</f>
        <v xml:space="preserve">De 1.000,01 CENTIMETROS CUBICOS en adelante       </v>
      </c>
      <c r="I15289">
        <v>1</v>
      </c>
    </row>
    <row r="15290" spans="1:9">
      <c r="A15290" t="str">
        <f>T("2018")</f>
        <v>2018</v>
      </c>
      <c r="B15290" t="str">
        <f>T("JURIDICO                                          ")</f>
        <v xml:space="preserve">JURIDICO                                          </v>
      </c>
      <c r="C15290" t="str">
        <f>T("USERA               ")</f>
        <v xml:space="preserve">USERA               </v>
      </c>
      <c r="D15290" t="str">
        <f>T("ORCASITAS           ")</f>
        <v xml:space="preserve">ORCASITAS           </v>
      </c>
      <c r="E15290" t="str">
        <f>T("MT ")</f>
        <v xml:space="preserve">MT </v>
      </c>
      <c r="F15290" t="str">
        <f>T("MOTOCICLETAS   ")</f>
        <v xml:space="preserve">MOTOCICLETAS   </v>
      </c>
      <c r="G15290" t="str">
        <f>T("De 125,01 a 250 CENTIMETROS CUBICOS               ")</f>
        <v xml:space="preserve">De 125,01 a 250 CENTIMETROS CUBICOS               </v>
      </c>
      <c r="I15290">
        <v>1</v>
      </c>
    </row>
    <row r="15291" spans="1:9">
      <c r="A15291" t="str">
        <f>T("2018")</f>
        <v>2018</v>
      </c>
      <c r="B15291" t="str">
        <f>T("JURIDICO                                          ")</f>
        <v xml:space="preserve">JURIDICO                                          </v>
      </c>
      <c r="C15291" t="str">
        <f>T("USERA               ")</f>
        <v xml:space="preserve">USERA               </v>
      </c>
      <c r="D15291" t="str">
        <f>T("ALMENDRALES         ")</f>
        <v xml:space="preserve">ALMENDRALES         </v>
      </c>
      <c r="E15291" t="str">
        <f>T("MT ")</f>
        <v xml:space="preserve">MT </v>
      </c>
      <c r="F15291" t="str">
        <f>T("MOTOCICLETAS   ")</f>
        <v xml:space="preserve">MOTOCICLETAS   </v>
      </c>
      <c r="G15291" t="str">
        <f>T("De menos de 125,01 CENTIMETROS CUBICOS            ")</f>
        <v xml:space="preserve">De menos de 125,01 CENTIMETROS CUBICOS            </v>
      </c>
      <c r="I15291">
        <v>1</v>
      </c>
    </row>
    <row r="15292" spans="1:9">
      <c r="A15292" t="str">
        <f>T("2018")</f>
        <v>2018</v>
      </c>
      <c r="B15292" t="str">
        <f>T("JURIDICO                                          ")</f>
        <v xml:space="preserve">JURIDICO                                          </v>
      </c>
      <c r="C15292" t="str">
        <f>T("USERA               ")</f>
        <v xml:space="preserve">USERA               </v>
      </c>
      <c r="D15292" t="str">
        <f>T("ALMENDRALES         ")</f>
        <v xml:space="preserve">ALMENDRALES         </v>
      </c>
      <c r="E15292" t="str">
        <f>T("MT ")</f>
        <v xml:space="preserve">MT </v>
      </c>
      <c r="F15292" t="str">
        <f>T("MOTOCICLETAS   ")</f>
        <v xml:space="preserve">MOTOCICLETAS   </v>
      </c>
      <c r="G15292" t="str">
        <f>T("De 1.000,01 CENTIMETROS CUBICOS en adelante       ")</f>
        <v xml:space="preserve">De 1.000,01 CENTIMETROS CUBICOS en adelante       </v>
      </c>
      <c r="I15292">
        <v>1</v>
      </c>
    </row>
    <row r="15293" spans="1:9">
      <c r="A15293" t="str">
        <f>T("2018")</f>
        <v>2018</v>
      </c>
      <c r="B15293" t="str">
        <f>T("JURIDICO                                          ")</f>
        <v xml:space="preserve">JURIDICO                                          </v>
      </c>
      <c r="C15293" t="str">
        <f>T("USERA               ")</f>
        <v xml:space="preserve">USERA               </v>
      </c>
      <c r="D15293" t="str">
        <f>T("ZOFIO               ")</f>
        <v xml:space="preserve">ZOFIO               </v>
      </c>
      <c r="E15293" t="str">
        <f>T("MT ")</f>
        <v xml:space="preserve">MT </v>
      </c>
      <c r="F15293" t="str">
        <f>T("MOTOCICLETAS   ")</f>
        <v xml:space="preserve">MOTOCICLETAS   </v>
      </c>
      <c r="G15293" t="str">
        <f>T("De menos de 125,01 CENTIMETROS CUBICOS            ")</f>
        <v xml:space="preserve">De menos de 125,01 CENTIMETROS CUBICOS            </v>
      </c>
      <c r="I15293">
        <v>1</v>
      </c>
    </row>
    <row r="15294" spans="1:9">
      <c r="A15294" t="str">
        <f>T("2018")</f>
        <v>2018</v>
      </c>
      <c r="B15294" t="str">
        <f>T("JURIDICO                                          ")</f>
        <v xml:space="preserve">JURIDICO                                          </v>
      </c>
      <c r="C15294" t="str">
        <f>T("USERA               ")</f>
        <v xml:space="preserve">USERA               </v>
      </c>
      <c r="D15294" t="str">
        <f>T("PRADOLONGO          ")</f>
        <v xml:space="preserve">PRADOLONGO          </v>
      </c>
      <c r="E15294" t="str">
        <f>T("MT ")</f>
        <v xml:space="preserve">MT </v>
      </c>
      <c r="F15294" t="str">
        <f>T("MOTOCICLETAS   ")</f>
        <v xml:space="preserve">MOTOCICLETAS   </v>
      </c>
      <c r="G15294" t="str">
        <f>T("De menos de 125,01 CENTIMETROS CUBICOS            ")</f>
        <v xml:space="preserve">De menos de 125,01 CENTIMETROS CUBICOS            </v>
      </c>
      <c r="I15294">
        <v>1</v>
      </c>
    </row>
    <row r="15295" spans="1:9">
      <c r="A15295" t="str">
        <f>T("2018")</f>
        <v>2018</v>
      </c>
      <c r="B15295" t="str">
        <f>T("FISICO                                            ")</f>
        <v xml:space="preserve">FISICO                                            </v>
      </c>
      <c r="C15295" t="str">
        <f>T("USERA               ")</f>
        <v xml:space="preserve">USERA               </v>
      </c>
      <c r="D15295" t="str">
        <f>T("ORCASUR             ")</f>
        <v xml:space="preserve">ORCASUR             </v>
      </c>
      <c r="E15295" t="str">
        <f>T("RE ")</f>
        <v xml:space="preserve">RE </v>
      </c>
      <c r="F15295" t="str">
        <f>T("REMOLQUES      ")</f>
        <v xml:space="preserve">REMOLQUES      </v>
      </c>
      <c r="G15295" t="str">
        <f>T("De 3.000 KG DE CARGA ÚTIL en adelante             ")</f>
        <v xml:space="preserve">De 3.000 KG DE CARGA ÚTIL en adelante             </v>
      </c>
      <c r="H15295" t="str">
        <f>T("DIESEL                                            ")</f>
        <v xml:space="preserve">DIESEL                                            </v>
      </c>
      <c r="I15295">
        <v>1</v>
      </c>
    </row>
    <row r="15296" spans="1:9">
      <c r="A15296" t="str">
        <f>T("2018")</f>
        <v>2018</v>
      </c>
      <c r="B15296" t="str">
        <f>T("FISICO                                            ")</f>
        <v xml:space="preserve">FISICO                                            </v>
      </c>
      <c r="C15296" t="str">
        <f>T("USERA               ")</f>
        <v xml:space="preserve">USERA               </v>
      </c>
      <c r="D15296" t="str">
        <f>T("ORCASUR             ")</f>
        <v xml:space="preserve">ORCASUR             </v>
      </c>
      <c r="E15296" t="str">
        <f>T("RE ")</f>
        <v xml:space="preserve">RE </v>
      </c>
      <c r="F15296" t="str">
        <f>T("REMOLQUES      ")</f>
        <v xml:space="preserve">REMOLQUES      </v>
      </c>
      <c r="G15296" t="str">
        <f>T("De 3.000 KG DE CARGA ÚTIL en adelante             ")</f>
        <v xml:space="preserve">De 3.000 KG DE CARGA ÚTIL en adelante             </v>
      </c>
      <c r="H15296" t="str">
        <f>T("GASOLINA                                          ")</f>
        <v xml:space="preserve">GASOLINA                                          </v>
      </c>
      <c r="I15296">
        <v>1</v>
      </c>
    </row>
    <row r="15297" spans="1:9">
      <c r="A15297" t="str">
        <f>T("2018")</f>
        <v>2018</v>
      </c>
      <c r="B15297" t="str">
        <f>T("FISICO                                            ")</f>
        <v xml:space="preserve">FISICO                                            </v>
      </c>
      <c r="C15297" t="str">
        <f>T("USERA               ")</f>
        <v xml:space="preserve">USERA               </v>
      </c>
      <c r="D15297" t="str">
        <f>T("ORCASITAS           ")</f>
        <v xml:space="preserve">ORCASITAS           </v>
      </c>
      <c r="E15297" t="str">
        <f>T("RE ")</f>
        <v xml:space="preserve">RE </v>
      </c>
      <c r="F15297" t="str">
        <f>T("REMOLQUES      ")</f>
        <v xml:space="preserve">REMOLQUES      </v>
      </c>
      <c r="G15297" t="str">
        <f>T("De 1.000 a 2.999 KG DE CARGA ÚTIL                 ")</f>
        <v xml:space="preserve">De 1.000 a 2.999 KG DE CARGA ÚTIL                 </v>
      </c>
      <c r="I15297">
        <v>1</v>
      </c>
    </row>
    <row r="15298" spans="1:9">
      <c r="A15298" t="str">
        <f>T("2018")</f>
        <v>2018</v>
      </c>
      <c r="B15298" t="str">
        <f>T("FISICO                                            ")</f>
        <v xml:space="preserve">FISICO                                            </v>
      </c>
      <c r="C15298" t="str">
        <f>T("USERA               ")</f>
        <v xml:space="preserve">USERA               </v>
      </c>
      <c r="D15298" t="str">
        <f>T("ORCASITAS           ")</f>
        <v xml:space="preserve">ORCASITAS           </v>
      </c>
      <c r="E15298" t="str">
        <f>T("RE ")</f>
        <v xml:space="preserve">RE </v>
      </c>
      <c r="F15298" t="str">
        <f>T("REMOLQUES      ")</f>
        <v xml:space="preserve">REMOLQUES      </v>
      </c>
      <c r="G15298" t="str">
        <f>T("De 3.000 KG DE CARGA ÚTIL en adelante             ")</f>
        <v xml:space="preserve">De 3.000 KG DE CARGA ÚTIL en adelante             </v>
      </c>
      <c r="I15298">
        <v>1</v>
      </c>
    </row>
    <row r="15299" spans="1:9">
      <c r="A15299" t="str">
        <f>T("2018")</f>
        <v>2018</v>
      </c>
      <c r="B15299" t="str">
        <f>T("FISICO                                            ")</f>
        <v xml:space="preserve">FISICO                                            </v>
      </c>
      <c r="C15299" t="str">
        <f>T("USERA               ")</f>
        <v xml:space="preserve">USERA               </v>
      </c>
      <c r="D15299" t="str">
        <f>T("ORCASUR             ")</f>
        <v xml:space="preserve">ORCASUR             </v>
      </c>
      <c r="E15299" t="str">
        <f>T("RE ")</f>
        <v xml:space="preserve">RE </v>
      </c>
      <c r="F15299" t="str">
        <f>T("REMOLQUES      ")</f>
        <v xml:space="preserve">REMOLQUES      </v>
      </c>
      <c r="G15299" t="str">
        <f>T("De 3.000 KG DE CARGA ÚTIL en adelante             ")</f>
        <v xml:space="preserve">De 3.000 KG DE CARGA ÚTIL en adelante             </v>
      </c>
      <c r="I15299">
        <v>1</v>
      </c>
    </row>
    <row r="15300" spans="1:9">
      <c r="A15300" t="str">
        <f>T("2018")</f>
        <v>2018</v>
      </c>
      <c r="B15300" t="str">
        <f>T("FISICO                                            ")</f>
        <v xml:space="preserve">FISICO                                            </v>
      </c>
      <c r="C15300" t="str">
        <f>T("USERA               ")</f>
        <v xml:space="preserve">USERA               </v>
      </c>
      <c r="D15300" t="str">
        <f>T("SAN FERMIN          ")</f>
        <v xml:space="preserve">SAN FERMIN          </v>
      </c>
      <c r="E15300" t="str">
        <f>T("RE ")</f>
        <v xml:space="preserve">RE </v>
      </c>
      <c r="F15300" t="str">
        <f>T("REMOLQUES      ")</f>
        <v xml:space="preserve">REMOLQUES      </v>
      </c>
      <c r="G15300" t="str">
        <f>T("De 1.000 a 2.999 KG DE CARGA ÚTIL                 ")</f>
        <v xml:space="preserve">De 1.000 a 2.999 KG DE CARGA ÚTIL                 </v>
      </c>
      <c r="I15300">
        <v>1</v>
      </c>
    </row>
    <row r="15301" spans="1:9">
      <c r="A15301" t="str">
        <f>T("2018")</f>
        <v>2018</v>
      </c>
      <c r="B15301" t="str">
        <f>T("FISICO                                            ")</f>
        <v xml:space="preserve">FISICO                                            </v>
      </c>
      <c r="C15301" t="str">
        <f>T("USERA               ")</f>
        <v xml:space="preserve">USERA               </v>
      </c>
      <c r="D15301" t="str">
        <f>T("SAN FERMIN          ")</f>
        <v xml:space="preserve">SAN FERMIN          </v>
      </c>
      <c r="E15301" t="str">
        <f>T("RE ")</f>
        <v xml:space="preserve">RE </v>
      </c>
      <c r="F15301" t="str">
        <f>T("REMOLQUES      ")</f>
        <v xml:space="preserve">REMOLQUES      </v>
      </c>
      <c r="G15301" t="str">
        <f>T("De 3.000 KG DE CARGA ÚTIL en adelante             ")</f>
        <v xml:space="preserve">De 3.000 KG DE CARGA ÚTIL en adelante             </v>
      </c>
      <c r="I15301">
        <v>4</v>
      </c>
    </row>
    <row r="15302" spans="1:9">
      <c r="A15302" t="str">
        <f>T("2018")</f>
        <v>2018</v>
      </c>
      <c r="B15302" t="str">
        <f>T("FISICO                                            ")</f>
        <v xml:space="preserve">FISICO                                            </v>
      </c>
      <c r="C15302" t="str">
        <f>T("USERA               ")</f>
        <v xml:space="preserve">USERA               </v>
      </c>
      <c r="D15302" t="str">
        <f>T("ALMENDRALES         ")</f>
        <v xml:space="preserve">ALMENDRALES         </v>
      </c>
      <c r="E15302" t="str">
        <f>T("RE ")</f>
        <v xml:space="preserve">RE </v>
      </c>
      <c r="F15302" t="str">
        <f>T("REMOLQUES      ")</f>
        <v xml:space="preserve">REMOLQUES      </v>
      </c>
      <c r="G15302" t="str">
        <f>T("De 3.000 KG DE CARGA ÚTIL en adelante             ")</f>
        <v xml:space="preserve">De 3.000 KG DE CARGA ÚTIL en adelante             </v>
      </c>
      <c r="I15302">
        <v>2</v>
      </c>
    </row>
    <row r="15303" spans="1:9">
      <c r="A15303" t="str">
        <f>T("2018")</f>
        <v>2018</v>
      </c>
      <c r="B15303" t="str">
        <f>T("FISICO                                            ")</f>
        <v xml:space="preserve">FISICO                                            </v>
      </c>
      <c r="C15303" t="str">
        <f>T("USERA               ")</f>
        <v xml:space="preserve">USERA               </v>
      </c>
      <c r="D15303" t="str">
        <f>T("MOSCARDO            ")</f>
        <v xml:space="preserve">MOSCARDO            </v>
      </c>
      <c r="E15303" t="str">
        <f>T("RE ")</f>
        <v xml:space="preserve">RE </v>
      </c>
      <c r="F15303" t="str">
        <f>T("REMOLQUES      ")</f>
        <v xml:space="preserve">REMOLQUES      </v>
      </c>
      <c r="G15303" t="str">
        <f>T("De 751 a 999 KG DE CARGA ÚTIL                     ")</f>
        <v xml:space="preserve">De 751 a 999 KG DE CARGA ÚTIL                     </v>
      </c>
      <c r="I15303">
        <v>1</v>
      </c>
    </row>
    <row r="15304" spans="1:9">
      <c r="A15304" t="str">
        <f>T("2018")</f>
        <v>2018</v>
      </c>
      <c r="B15304" t="str">
        <f>T("FISICO                                            ")</f>
        <v xml:space="preserve">FISICO                                            </v>
      </c>
      <c r="C15304" t="str">
        <f>T("USERA               ")</f>
        <v xml:space="preserve">USERA               </v>
      </c>
      <c r="D15304" t="str">
        <f>T("MOSCARDO            ")</f>
        <v xml:space="preserve">MOSCARDO            </v>
      </c>
      <c r="E15304" t="str">
        <f>T("RE ")</f>
        <v xml:space="preserve">RE </v>
      </c>
      <c r="F15304" t="str">
        <f>T("REMOLQUES      ")</f>
        <v xml:space="preserve">REMOLQUES      </v>
      </c>
      <c r="G15304" t="str">
        <f>T("De 1.000 a 2.999 KG DE CARGA ÚTIL                 ")</f>
        <v xml:space="preserve">De 1.000 a 2.999 KG DE CARGA ÚTIL                 </v>
      </c>
      <c r="I15304">
        <v>1</v>
      </c>
    </row>
    <row r="15305" spans="1:9">
      <c r="A15305" t="str">
        <f>T("2018")</f>
        <v>2018</v>
      </c>
      <c r="B15305" t="str">
        <f>T("FISICO                                            ")</f>
        <v xml:space="preserve">FISICO                                            </v>
      </c>
      <c r="C15305" t="str">
        <f>T("USERA               ")</f>
        <v xml:space="preserve">USERA               </v>
      </c>
      <c r="D15305" t="str">
        <f>T("ZOFIO               ")</f>
        <v xml:space="preserve">ZOFIO               </v>
      </c>
      <c r="E15305" t="str">
        <f>T("RE ")</f>
        <v xml:space="preserve">RE </v>
      </c>
      <c r="F15305" t="str">
        <f>T("REMOLQUES      ")</f>
        <v xml:space="preserve">REMOLQUES      </v>
      </c>
      <c r="G15305" t="str">
        <f>T("De 3.000 KG DE CARGA ÚTIL en adelante             ")</f>
        <v xml:space="preserve">De 3.000 KG DE CARGA ÚTIL en adelante             </v>
      </c>
      <c r="I15305">
        <v>2</v>
      </c>
    </row>
    <row r="15306" spans="1:9">
      <c r="A15306" t="str">
        <f>T("2018")</f>
        <v>2018</v>
      </c>
      <c r="B15306" t="str">
        <f>T("FISICO                                            ")</f>
        <v xml:space="preserve">FISICO                                            </v>
      </c>
      <c r="C15306" t="str">
        <f>T("USERA               ")</f>
        <v xml:space="preserve">USERA               </v>
      </c>
      <c r="D15306" t="str">
        <f>T("PRADOLONGO          ")</f>
        <v xml:space="preserve">PRADOLONGO          </v>
      </c>
      <c r="E15306" t="str">
        <f>T("RE ")</f>
        <v xml:space="preserve">RE </v>
      </c>
      <c r="F15306" t="str">
        <f>T("REMOLQUES      ")</f>
        <v xml:space="preserve">REMOLQUES      </v>
      </c>
      <c r="G15306" t="str">
        <f>T("De 3.000 KG DE CARGA ÚTIL en adelante             ")</f>
        <v xml:space="preserve">De 3.000 KG DE CARGA ÚTIL en adelante             </v>
      </c>
      <c r="I15306">
        <v>1</v>
      </c>
    </row>
    <row r="15307" spans="1:9">
      <c r="A15307" t="str">
        <f>T("2018")</f>
        <v>2018</v>
      </c>
      <c r="B15307" t="str">
        <f>T("JURIDICO                                          ")</f>
        <v xml:space="preserve">JURIDICO                                          </v>
      </c>
      <c r="C15307" t="str">
        <f>T("USERA               ")</f>
        <v xml:space="preserve">USERA               </v>
      </c>
      <c r="D15307" t="str">
        <f>T("ORCASUR             ")</f>
        <v xml:space="preserve">ORCASUR             </v>
      </c>
      <c r="E15307" t="str">
        <f>T("RE ")</f>
        <v xml:space="preserve">RE </v>
      </c>
      <c r="F15307" t="str">
        <f>T("REMOLQUES      ")</f>
        <v xml:space="preserve">REMOLQUES      </v>
      </c>
      <c r="G15307" t="str">
        <f>T("De 1.000 a 2.999 KG DE CARGA ÚTIL                 ")</f>
        <v xml:space="preserve">De 1.000 a 2.999 KG DE CARGA ÚTIL                 </v>
      </c>
      <c r="I15307">
        <v>2</v>
      </c>
    </row>
    <row r="15308" spans="1:9">
      <c r="A15308" t="str">
        <f>T("2018")</f>
        <v>2018</v>
      </c>
      <c r="B15308" t="str">
        <f>T("JURIDICO                                          ")</f>
        <v xml:space="preserve">JURIDICO                                          </v>
      </c>
      <c r="C15308" t="str">
        <f>T("USERA               ")</f>
        <v xml:space="preserve">USERA               </v>
      </c>
      <c r="D15308" t="str">
        <f>T("ORCASUR             ")</f>
        <v xml:space="preserve">ORCASUR             </v>
      </c>
      <c r="E15308" t="str">
        <f>T("RE ")</f>
        <v xml:space="preserve">RE </v>
      </c>
      <c r="F15308" t="str">
        <f>T("REMOLQUES      ")</f>
        <v xml:space="preserve">REMOLQUES      </v>
      </c>
      <c r="G15308" t="str">
        <f>T("De 3.000 KG DE CARGA ÚTIL en adelante             ")</f>
        <v xml:space="preserve">De 3.000 KG DE CARGA ÚTIL en adelante             </v>
      </c>
      <c r="I15308">
        <v>1</v>
      </c>
    </row>
    <row r="15309" spans="1:9">
      <c r="A15309" t="str">
        <f>T("2018")</f>
        <v>2018</v>
      </c>
      <c r="B15309" t="str">
        <f>T("JURIDICO                                          ")</f>
        <v xml:space="preserve">JURIDICO                                          </v>
      </c>
      <c r="C15309" t="str">
        <f>T("USERA               ")</f>
        <v xml:space="preserve">USERA               </v>
      </c>
      <c r="D15309" t="str">
        <f>T("SAN FERMIN          ")</f>
        <v xml:space="preserve">SAN FERMIN          </v>
      </c>
      <c r="E15309" t="str">
        <f>T("RE ")</f>
        <v xml:space="preserve">RE </v>
      </c>
      <c r="F15309" t="str">
        <f>T("REMOLQUES      ")</f>
        <v xml:space="preserve">REMOLQUES      </v>
      </c>
      <c r="G15309" t="str">
        <f>T("De 3.000 KG DE CARGA ÚTIL en adelante             ")</f>
        <v xml:space="preserve">De 3.000 KG DE CARGA ÚTIL en adelante             </v>
      </c>
      <c r="I15309">
        <v>3</v>
      </c>
    </row>
    <row r="15310" spans="1:9">
      <c r="A15310" t="str">
        <f>T("2018")</f>
        <v>2018</v>
      </c>
      <c r="B15310" t="str">
        <f>T("FISICO                                            ")</f>
        <v xml:space="preserve">FISICO                                            </v>
      </c>
      <c r="C15310" t="str">
        <f>T("USERA               ")</f>
        <v xml:space="preserve">USERA               </v>
      </c>
      <c r="D15310" t="str">
        <f>T("ORCASITAS           ")</f>
        <v xml:space="preserve">ORCASITAS           </v>
      </c>
      <c r="E15310" t="str">
        <f>T("RE ")</f>
        <v xml:space="preserve">RE </v>
      </c>
      <c r="F15310" t="str">
        <f>T("REMOLQUES      ")</f>
        <v xml:space="preserve">REMOLQUES      </v>
      </c>
      <c r="G15310" t="str">
        <f>T("De 3.000 KG DE CARGA ÚTIL en adelante             ")</f>
        <v xml:space="preserve">De 3.000 KG DE CARGA ÚTIL en adelante             </v>
      </c>
      <c r="I15310">
        <v>6</v>
      </c>
    </row>
    <row r="15311" spans="1:9">
      <c r="A15311" t="str">
        <f>T("2018")</f>
        <v>2018</v>
      </c>
      <c r="B15311" t="str">
        <f>T("FISICO                                            ")</f>
        <v xml:space="preserve">FISICO                                            </v>
      </c>
      <c r="C15311" t="str">
        <f>T("USERA               ")</f>
        <v xml:space="preserve">USERA               </v>
      </c>
      <c r="D15311" t="str">
        <f>T("ORCASUR             ")</f>
        <v xml:space="preserve">ORCASUR             </v>
      </c>
      <c r="E15311" t="str">
        <f>T("RE ")</f>
        <v xml:space="preserve">RE </v>
      </c>
      <c r="F15311" t="str">
        <f>T("REMOLQUES      ")</f>
        <v xml:space="preserve">REMOLQUES      </v>
      </c>
      <c r="G15311" t="str">
        <f>T("De 3.000 KG DE CARGA ÚTIL en adelante             ")</f>
        <v xml:space="preserve">De 3.000 KG DE CARGA ÚTIL en adelante             </v>
      </c>
      <c r="I15311">
        <v>3</v>
      </c>
    </row>
    <row r="15312" spans="1:9">
      <c r="A15312" t="str">
        <f>T("2018")</f>
        <v>2018</v>
      </c>
      <c r="B15312" t="str">
        <f>T("FISICO                                            ")</f>
        <v xml:space="preserve">FISICO                                            </v>
      </c>
      <c r="C15312" t="str">
        <f>T("USERA               ")</f>
        <v xml:space="preserve">USERA               </v>
      </c>
      <c r="D15312" t="str">
        <f>T("SAN FERMIN          ")</f>
        <v xml:space="preserve">SAN FERMIN          </v>
      </c>
      <c r="E15312" t="str">
        <f>T("RE ")</f>
        <v xml:space="preserve">RE </v>
      </c>
      <c r="F15312" t="str">
        <f>T("REMOLQUES      ")</f>
        <v xml:space="preserve">REMOLQUES      </v>
      </c>
      <c r="G15312" t="str">
        <f>T("De 751 a 999 KG DE CARGA ÚTIL                     ")</f>
        <v xml:space="preserve">De 751 a 999 KG DE CARGA ÚTIL                     </v>
      </c>
      <c r="I15312">
        <v>1</v>
      </c>
    </row>
    <row r="15313" spans="1:9">
      <c r="A15313" t="str">
        <f>T("2018")</f>
        <v>2018</v>
      </c>
      <c r="B15313" t="str">
        <f>T("FISICO                                            ")</f>
        <v xml:space="preserve">FISICO                                            </v>
      </c>
      <c r="C15313" t="str">
        <f>T("USERA               ")</f>
        <v xml:space="preserve">USERA               </v>
      </c>
      <c r="D15313" t="str">
        <f>T("SAN FERMIN          ")</f>
        <v xml:space="preserve">SAN FERMIN          </v>
      </c>
      <c r="E15313" t="str">
        <f>T("RE ")</f>
        <v xml:space="preserve">RE </v>
      </c>
      <c r="F15313" t="str">
        <f>T("REMOLQUES      ")</f>
        <v xml:space="preserve">REMOLQUES      </v>
      </c>
      <c r="G15313" t="str">
        <f>T("De 1.000 a 2.999 KG DE CARGA ÚTIL                 ")</f>
        <v xml:space="preserve">De 1.000 a 2.999 KG DE CARGA ÚTIL                 </v>
      </c>
      <c r="I15313">
        <v>8</v>
      </c>
    </row>
    <row r="15314" spans="1:9">
      <c r="A15314" t="str">
        <f>T("2018")</f>
        <v>2018</v>
      </c>
      <c r="B15314" t="str">
        <f>T("FISICO                                            ")</f>
        <v xml:space="preserve">FISICO                                            </v>
      </c>
      <c r="C15314" t="str">
        <f>T("USERA               ")</f>
        <v xml:space="preserve">USERA               </v>
      </c>
      <c r="D15314" t="str">
        <f>T("SAN FERMIN          ")</f>
        <v xml:space="preserve">SAN FERMIN          </v>
      </c>
      <c r="E15314" t="str">
        <f>T("RE ")</f>
        <v xml:space="preserve">RE </v>
      </c>
      <c r="F15314" t="str">
        <f>T("REMOLQUES      ")</f>
        <v xml:space="preserve">REMOLQUES      </v>
      </c>
      <c r="G15314" t="str">
        <f>T("De 3.000 KG DE CARGA ÚTIL en adelante             ")</f>
        <v xml:space="preserve">De 3.000 KG DE CARGA ÚTIL en adelante             </v>
      </c>
      <c r="I15314">
        <v>18</v>
      </c>
    </row>
    <row r="15315" spans="1:9">
      <c r="A15315" t="str">
        <f>T("2018")</f>
        <v>2018</v>
      </c>
      <c r="B15315" t="str">
        <f>T("FISICO                                            ")</f>
        <v xml:space="preserve">FISICO                                            </v>
      </c>
      <c r="C15315" t="str">
        <f>T("USERA               ")</f>
        <v xml:space="preserve">USERA               </v>
      </c>
      <c r="D15315" t="str">
        <f>T("ALMENDRALES         ")</f>
        <v xml:space="preserve">ALMENDRALES         </v>
      </c>
      <c r="E15315" t="str">
        <f>T("RE ")</f>
        <v xml:space="preserve">RE </v>
      </c>
      <c r="F15315" t="str">
        <f>T("REMOLQUES      ")</f>
        <v xml:space="preserve">REMOLQUES      </v>
      </c>
      <c r="G15315" t="str">
        <f>T("De 751 a 999 KG DE CARGA ÚTIL                     ")</f>
        <v xml:space="preserve">De 751 a 999 KG DE CARGA ÚTIL                     </v>
      </c>
      <c r="I15315">
        <v>1</v>
      </c>
    </row>
    <row r="15316" spans="1:9">
      <c r="A15316" t="str">
        <f>T("2018")</f>
        <v>2018</v>
      </c>
      <c r="B15316" t="str">
        <f>T("FISICO                                            ")</f>
        <v xml:space="preserve">FISICO                                            </v>
      </c>
      <c r="C15316" t="str">
        <f>T("USERA               ")</f>
        <v xml:space="preserve">USERA               </v>
      </c>
      <c r="D15316" t="str">
        <f>T("ALMENDRALES         ")</f>
        <v xml:space="preserve">ALMENDRALES         </v>
      </c>
      <c r="E15316" t="str">
        <f>T("RE ")</f>
        <v xml:space="preserve">RE </v>
      </c>
      <c r="F15316" t="str">
        <f>T("REMOLQUES      ")</f>
        <v xml:space="preserve">REMOLQUES      </v>
      </c>
      <c r="G15316" t="str">
        <f>T("De 1.000 a 2.999 KG DE CARGA ÚTIL                 ")</f>
        <v xml:space="preserve">De 1.000 a 2.999 KG DE CARGA ÚTIL                 </v>
      </c>
      <c r="I15316">
        <v>3</v>
      </c>
    </row>
    <row r="15317" spans="1:9">
      <c r="A15317" t="str">
        <f>T("2018")</f>
        <v>2018</v>
      </c>
      <c r="B15317" t="str">
        <f>T("FISICO                                            ")</f>
        <v xml:space="preserve">FISICO                                            </v>
      </c>
      <c r="C15317" t="str">
        <f>T("USERA               ")</f>
        <v xml:space="preserve">USERA               </v>
      </c>
      <c r="D15317" t="str">
        <f>T("ALMENDRALES         ")</f>
        <v xml:space="preserve">ALMENDRALES         </v>
      </c>
      <c r="E15317" t="str">
        <f>T("RE ")</f>
        <v xml:space="preserve">RE </v>
      </c>
      <c r="F15317" t="str">
        <f>T("REMOLQUES      ")</f>
        <v xml:space="preserve">REMOLQUES      </v>
      </c>
      <c r="G15317" t="str">
        <f>T("De 3.000 KG DE CARGA ÚTIL en adelante             ")</f>
        <v xml:space="preserve">De 3.000 KG DE CARGA ÚTIL en adelante             </v>
      </c>
      <c r="I15317">
        <v>15</v>
      </c>
    </row>
    <row r="15318" spans="1:9">
      <c r="A15318" t="str">
        <f>T("2018")</f>
        <v>2018</v>
      </c>
      <c r="B15318" t="str">
        <f>T("FISICO                                            ")</f>
        <v xml:space="preserve">FISICO                                            </v>
      </c>
      <c r="C15318" t="str">
        <f>T("USERA               ")</f>
        <v xml:space="preserve">USERA               </v>
      </c>
      <c r="D15318" t="str">
        <f>T("MOSCARDO            ")</f>
        <v xml:space="preserve">MOSCARDO            </v>
      </c>
      <c r="E15318" t="str">
        <f>T("RE ")</f>
        <v xml:space="preserve">RE </v>
      </c>
      <c r="F15318" t="str">
        <f>T("REMOLQUES      ")</f>
        <v xml:space="preserve">REMOLQUES      </v>
      </c>
      <c r="G15318" t="str">
        <f>T("De 1.000 a 2.999 KG DE CARGA ÚTIL                 ")</f>
        <v xml:space="preserve">De 1.000 a 2.999 KG DE CARGA ÚTIL                 </v>
      </c>
      <c r="I15318">
        <v>4</v>
      </c>
    </row>
    <row r="15319" spans="1:9">
      <c r="A15319" t="str">
        <f>T("2018")</f>
        <v>2018</v>
      </c>
      <c r="B15319" t="str">
        <f>T("FISICO                                            ")</f>
        <v xml:space="preserve">FISICO                                            </v>
      </c>
      <c r="C15319" t="str">
        <f>T("USERA               ")</f>
        <v xml:space="preserve">USERA               </v>
      </c>
      <c r="D15319" t="str">
        <f>T("ZOFIO               ")</f>
        <v xml:space="preserve">ZOFIO               </v>
      </c>
      <c r="E15319" t="str">
        <f>T("RE ")</f>
        <v xml:space="preserve">RE </v>
      </c>
      <c r="F15319" t="str">
        <f>T("REMOLQUES      ")</f>
        <v xml:space="preserve">REMOLQUES      </v>
      </c>
      <c r="G15319" t="str">
        <f>T("De 3.000 KG DE CARGA ÚTIL en adelante             ")</f>
        <v xml:space="preserve">De 3.000 KG DE CARGA ÚTIL en adelante             </v>
      </c>
      <c r="I15319">
        <v>2</v>
      </c>
    </row>
    <row r="15320" spans="1:9">
      <c r="A15320" t="str">
        <f>T("2018")</f>
        <v>2018</v>
      </c>
      <c r="B15320" t="str">
        <f>T("FISICO                                            ")</f>
        <v xml:space="preserve">FISICO                                            </v>
      </c>
      <c r="C15320" t="str">
        <f>T("USERA               ")</f>
        <v xml:space="preserve">USERA               </v>
      </c>
      <c r="D15320" t="str">
        <f>T("PRADOLONGO          ")</f>
        <v xml:space="preserve">PRADOLONGO          </v>
      </c>
      <c r="E15320" t="str">
        <f>T("RE ")</f>
        <v xml:space="preserve">RE </v>
      </c>
      <c r="F15320" t="str">
        <f>T("REMOLQUES      ")</f>
        <v xml:space="preserve">REMOLQUES      </v>
      </c>
      <c r="G15320" t="str">
        <f>T("De 751 a 999 KG DE CARGA ÚTIL                     ")</f>
        <v xml:space="preserve">De 751 a 999 KG DE CARGA ÚTIL                     </v>
      </c>
      <c r="I15320">
        <v>1</v>
      </c>
    </row>
    <row r="15321" spans="1:9">
      <c r="A15321" t="str">
        <f>T("2018")</f>
        <v>2018</v>
      </c>
      <c r="B15321" t="str">
        <f>T("FISICO                                            ")</f>
        <v xml:space="preserve">FISICO                                            </v>
      </c>
      <c r="C15321" t="str">
        <f>T("USERA               ")</f>
        <v xml:space="preserve">USERA               </v>
      </c>
      <c r="D15321" t="str">
        <f>T("PRADOLONGO          ")</f>
        <v xml:space="preserve">PRADOLONGO          </v>
      </c>
      <c r="E15321" t="str">
        <f>T("RE ")</f>
        <v xml:space="preserve">RE </v>
      </c>
      <c r="F15321" t="str">
        <f>T("REMOLQUES      ")</f>
        <v xml:space="preserve">REMOLQUES      </v>
      </c>
      <c r="G15321" t="str">
        <f>T("De 1.000 a 2.999 KG DE CARGA ÚTIL                 ")</f>
        <v xml:space="preserve">De 1.000 a 2.999 KG DE CARGA ÚTIL                 </v>
      </c>
      <c r="I15321">
        <v>1</v>
      </c>
    </row>
    <row r="15322" spans="1:9">
      <c r="A15322" t="str">
        <f>T("2018")</f>
        <v>2018</v>
      </c>
      <c r="B15322" t="str">
        <f>T("FISICO                                            ")</f>
        <v xml:space="preserve">FISICO                                            </v>
      </c>
      <c r="C15322" t="str">
        <f>T("USERA               ")</f>
        <v xml:space="preserve">USERA               </v>
      </c>
      <c r="D15322" t="str">
        <f>T("PRADOLONGO          ")</f>
        <v xml:space="preserve">PRADOLONGO          </v>
      </c>
      <c r="E15322" t="str">
        <f>T("RE ")</f>
        <v xml:space="preserve">RE </v>
      </c>
      <c r="F15322" t="str">
        <f>T("REMOLQUES      ")</f>
        <v xml:space="preserve">REMOLQUES      </v>
      </c>
      <c r="G15322" t="str">
        <f>T("De 3.000 KG DE CARGA ÚTIL en adelante             ")</f>
        <v xml:space="preserve">De 3.000 KG DE CARGA ÚTIL en adelante             </v>
      </c>
      <c r="I15322">
        <v>2</v>
      </c>
    </row>
    <row r="15323" spans="1:9">
      <c r="A15323" t="str">
        <f>T("2018")</f>
        <v>2018</v>
      </c>
      <c r="B15323" t="str">
        <f>T("JURIDICO                                          ")</f>
        <v xml:space="preserve">JURIDICO                                          </v>
      </c>
      <c r="C15323" t="str">
        <f>T("USERA               ")</f>
        <v xml:space="preserve">USERA               </v>
      </c>
      <c r="D15323" t="str">
        <f>T("ORCASITAS           ")</f>
        <v xml:space="preserve">ORCASITAS           </v>
      </c>
      <c r="E15323" t="str">
        <f>T("RE ")</f>
        <v xml:space="preserve">RE </v>
      </c>
      <c r="F15323" t="str">
        <f>T("REMOLQUES      ")</f>
        <v xml:space="preserve">REMOLQUES      </v>
      </c>
      <c r="G15323" t="str">
        <f>T("De 3.000 KG DE CARGA ÚTIL en adelante             ")</f>
        <v xml:space="preserve">De 3.000 KG DE CARGA ÚTIL en adelante             </v>
      </c>
      <c r="I15323">
        <v>2</v>
      </c>
    </row>
    <row r="15324" spans="1:9">
      <c r="A15324" t="str">
        <f>T("2018")</f>
        <v>2018</v>
      </c>
      <c r="B15324" t="str">
        <f>T("JURIDICO                                          ")</f>
        <v xml:space="preserve">JURIDICO                                          </v>
      </c>
      <c r="C15324" t="str">
        <f>T("USERA               ")</f>
        <v xml:space="preserve">USERA               </v>
      </c>
      <c r="D15324" t="str">
        <f>T("ORCASUR             ")</f>
        <v xml:space="preserve">ORCASUR             </v>
      </c>
      <c r="E15324" t="str">
        <f>T("RE ")</f>
        <v xml:space="preserve">RE </v>
      </c>
      <c r="F15324" t="str">
        <f>T("REMOLQUES      ")</f>
        <v xml:space="preserve">REMOLQUES      </v>
      </c>
      <c r="G15324" t="str">
        <f>T("De 3.000 KG DE CARGA ÚTIL en adelante             ")</f>
        <v xml:space="preserve">De 3.000 KG DE CARGA ÚTIL en adelante             </v>
      </c>
      <c r="I15324">
        <v>7</v>
      </c>
    </row>
    <row r="15325" spans="1:9">
      <c r="A15325" t="str">
        <f>T("2018")</f>
        <v>2018</v>
      </c>
      <c r="B15325" t="str">
        <f>T("JURIDICO                                          ")</f>
        <v xml:space="preserve">JURIDICO                                          </v>
      </c>
      <c r="C15325" t="str">
        <f>T("USERA               ")</f>
        <v xml:space="preserve">USERA               </v>
      </c>
      <c r="D15325" t="str">
        <f>T("SAN FERMIN          ")</f>
        <v xml:space="preserve">SAN FERMIN          </v>
      </c>
      <c r="E15325" t="str">
        <f>T("RE ")</f>
        <v xml:space="preserve">RE </v>
      </c>
      <c r="F15325" t="str">
        <f>T("REMOLQUES      ")</f>
        <v xml:space="preserve">REMOLQUES      </v>
      </c>
      <c r="G15325" t="str">
        <f>T("De 3.000 KG DE CARGA ÚTIL en adelante             ")</f>
        <v xml:space="preserve">De 3.000 KG DE CARGA ÚTIL en adelante             </v>
      </c>
      <c r="I15325">
        <v>8</v>
      </c>
    </row>
    <row r="15326" spans="1:9">
      <c r="A15326" t="str">
        <f>T("2018")</f>
        <v>2018</v>
      </c>
      <c r="B15326" t="str">
        <f>T("JURIDICO                                          ")</f>
        <v xml:space="preserve">JURIDICO                                          </v>
      </c>
      <c r="C15326" t="str">
        <f>T("USERA               ")</f>
        <v xml:space="preserve">USERA               </v>
      </c>
      <c r="D15326" t="str">
        <f>T("ALMENDRALES         ")</f>
        <v xml:space="preserve">ALMENDRALES         </v>
      </c>
      <c r="E15326" t="str">
        <f>T("RE ")</f>
        <v xml:space="preserve">RE </v>
      </c>
      <c r="F15326" t="str">
        <f>T("REMOLQUES      ")</f>
        <v xml:space="preserve">REMOLQUES      </v>
      </c>
      <c r="G15326" t="str">
        <f>T("De 1.000 a 2.999 KG DE CARGA ÚTIL                 ")</f>
        <v xml:space="preserve">De 1.000 a 2.999 KG DE CARGA ÚTIL                 </v>
      </c>
      <c r="I15326">
        <v>3</v>
      </c>
    </row>
    <row r="15327" spans="1:9">
      <c r="A15327" t="str">
        <f>T("2018")</f>
        <v>2018</v>
      </c>
      <c r="B15327" t="str">
        <f>T("JURIDICO                                          ")</f>
        <v xml:space="preserve">JURIDICO                                          </v>
      </c>
      <c r="C15327" t="str">
        <f>T("USERA               ")</f>
        <v xml:space="preserve">USERA               </v>
      </c>
      <c r="D15327" t="str">
        <f>T("ALMENDRALES         ")</f>
        <v xml:space="preserve">ALMENDRALES         </v>
      </c>
      <c r="E15327" t="str">
        <f>T("RE ")</f>
        <v xml:space="preserve">RE </v>
      </c>
      <c r="F15327" t="str">
        <f>T("REMOLQUES      ")</f>
        <v xml:space="preserve">REMOLQUES      </v>
      </c>
      <c r="G15327" t="str">
        <f>T("De 3.000 KG DE CARGA ÚTIL en adelante             ")</f>
        <v xml:space="preserve">De 3.000 KG DE CARGA ÚTIL en adelante             </v>
      </c>
      <c r="I15327">
        <v>28</v>
      </c>
    </row>
    <row r="15328" spans="1:9">
      <c r="A15328" t="str">
        <f>T("2018")</f>
        <v>2018</v>
      </c>
      <c r="B15328" t="str">
        <f>T("JURIDICO                                          ")</f>
        <v xml:space="preserve">JURIDICO                                          </v>
      </c>
      <c r="C15328" t="str">
        <f>T("USERA               ")</f>
        <v xml:space="preserve">USERA               </v>
      </c>
      <c r="D15328" t="str">
        <f>T("MOSCARDO            ")</f>
        <v xml:space="preserve">MOSCARDO            </v>
      </c>
      <c r="E15328" t="str">
        <f>T("RE ")</f>
        <v xml:space="preserve">RE </v>
      </c>
      <c r="F15328" t="str">
        <f>T("REMOLQUES      ")</f>
        <v xml:space="preserve">REMOLQUES      </v>
      </c>
      <c r="G15328" t="str">
        <f>T("De 751 a 999 KG DE CARGA ÚTIL                     ")</f>
        <v xml:space="preserve">De 751 a 999 KG DE CARGA ÚTIL                     </v>
      </c>
      <c r="I15328">
        <v>2</v>
      </c>
    </row>
    <row r="15329" spans="1:9">
      <c r="A15329" t="str">
        <f>T("2018")</f>
        <v>2018</v>
      </c>
      <c r="B15329" t="str">
        <f>T("JURIDICO                                          ")</f>
        <v xml:space="preserve">JURIDICO                                          </v>
      </c>
      <c r="C15329" t="str">
        <f>T("USERA               ")</f>
        <v xml:space="preserve">USERA               </v>
      </c>
      <c r="D15329" t="str">
        <f>T("MOSCARDO            ")</f>
        <v xml:space="preserve">MOSCARDO            </v>
      </c>
      <c r="E15329" t="str">
        <f>T("RE ")</f>
        <v xml:space="preserve">RE </v>
      </c>
      <c r="F15329" t="str">
        <f>T("REMOLQUES      ")</f>
        <v xml:space="preserve">REMOLQUES      </v>
      </c>
      <c r="G15329" t="str">
        <f>T("De 3.000 KG DE CARGA ÚTIL en adelante             ")</f>
        <v xml:space="preserve">De 3.000 KG DE CARGA ÚTIL en adelante             </v>
      </c>
      <c r="I15329">
        <v>11</v>
      </c>
    </row>
    <row r="15330" spans="1:9">
      <c r="A15330" t="str">
        <f>T("2018")</f>
        <v>2018</v>
      </c>
      <c r="B15330" t="str">
        <f>T("JURIDICO                                          ")</f>
        <v xml:space="preserve">JURIDICO                                          </v>
      </c>
      <c r="C15330" t="str">
        <f>T("USERA               ")</f>
        <v xml:space="preserve">USERA               </v>
      </c>
      <c r="D15330" t="str">
        <f>T("ZOFIO               ")</f>
        <v xml:space="preserve">ZOFIO               </v>
      </c>
      <c r="E15330" t="str">
        <f>T("RE ")</f>
        <v xml:space="preserve">RE </v>
      </c>
      <c r="F15330" t="str">
        <f>T("REMOLQUES      ")</f>
        <v xml:space="preserve">REMOLQUES      </v>
      </c>
      <c r="G15330" t="str">
        <f>T("De 3.000 KG DE CARGA ÚTIL en adelante             ")</f>
        <v xml:space="preserve">De 3.000 KG DE CARGA ÚTIL en adelante             </v>
      </c>
      <c r="I15330">
        <v>3</v>
      </c>
    </row>
    <row r="15331" spans="1:9">
      <c r="A15331" t="str">
        <f>T("2018")</f>
        <v>2018</v>
      </c>
      <c r="B15331" t="str">
        <f>T("JURIDICO                                          ")</f>
        <v xml:space="preserve">JURIDICO                                          </v>
      </c>
      <c r="C15331" t="str">
        <f>T("USERA               ")</f>
        <v xml:space="preserve">USERA               </v>
      </c>
      <c r="D15331" t="str">
        <f>T("PRADOLONGO          ")</f>
        <v xml:space="preserve">PRADOLONGO          </v>
      </c>
      <c r="E15331" t="str">
        <f>T("RE ")</f>
        <v xml:space="preserve">RE </v>
      </c>
      <c r="F15331" t="str">
        <f>T("REMOLQUES      ")</f>
        <v xml:space="preserve">REMOLQUES      </v>
      </c>
      <c r="G15331" t="str">
        <f>T("De 3.000 KG DE CARGA ÚTIL en adelante             ")</f>
        <v xml:space="preserve">De 3.000 KG DE CARGA ÚTIL en adelante             </v>
      </c>
      <c r="I15331">
        <v>7</v>
      </c>
    </row>
    <row r="15332" spans="1:9">
      <c r="A15332" t="str">
        <f>T("2018")</f>
        <v>2018</v>
      </c>
      <c r="B15332" t="str">
        <f>T("FISICO                                            ")</f>
        <v xml:space="preserve">FISICO                                            </v>
      </c>
      <c r="C15332" t="str">
        <f>T("USERA               ")</f>
        <v xml:space="preserve">USERA               </v>
      </c>
      <c r="D15332" t="str">
        <f>T("SAN FERMIN          ")</f>
        <v xml:space="preserve">SAN FERMIN          </v>
      </c>
      <c r="E15332" t="str">
        <f>T("SE ")</f>
        <v xml:space="preserve">SE </v>
      </c>
      <c r="F15332" t="str">
        <f>T("SEMIRREMOLQUES ")</f>
        <v xml:space="preserve">SEMIRREMOLQUES </v>
      </c>
      <c r="G15332" t="str">
        <f>T("De 3.000 KG DE CARGA ÚTIL en adelante             ")</f>
        <v xml:space="preserve">De 3.000 KG DE CARGA ÚTIL en adelante             </v>
      </c>
      <c r="I15332">
        <v>1</v>
      </c>
    </row>
    <row r="15333" spans="1:9">
      <c r="A15333" t="str">
        <f>T("2018")</f>
        <v>2018</v>
      </c>
      <c r="B15333" t="str">
        <f>T("Entidad sin personalidad jurídica (art. 35.4 LGT) ")</f>
        <v xml:space="preserve">Entidad sin personalidad jurídica (art. 35.4 LGT) </v>
      </c>
      <c r="C15333" t="str">
        <f>T("USERA               ")</f>
        <v xml:space="preserve">USERA               </v>
      </c>
      <c r="D15333" t="str">
        <f>T("SAN FERMIN          ")</f>
        <v xml:space="preserve">SAN FERMIN          </v>
      </c>
      <c r="E15333" t="str">
        <f>T("TR ")</f>
        <v xml:space="preserve">TR </v>
      </c>
      <c r="F15333" t="str">
        <f>T("TRACTORES      ")</f>
        <v xml:space="preserve">TRACTORES      </v>
      </c>
      <c r="G15333" t="str">
        <f>T("De 25,01 CABALLOS FISCALES en adelante            ")</f>
        <v xml:space="preserve">De 25,01 CABALLOS FISCALES en adelante            </v>
      </c>
      <c r="H15333" t="str">
        <f>T("DIESEL                                            ")</f>
        <v xml:space="preserve">DIESEL                                            </v>
      </c>
      <c r="I15333">
        <v>1</v>
      </c>
    </row>
    <row r="15334" spans="1:9">
      <c r="A15334" t="str">
        <f>T("2018")</f>
        <v>2018</v>
      </c>
      <c r="B15334" t="str">
        <f>T("FISICO                                            ")</f>
        <v xml:space="preserve">FISICO                                            </v>
      </c>
      <c r="C15334" t="str">
        <f>T("USERA               ")</f>
        <v xml:space="preserve">USERA               </v>
      </c>
      <c r="D15334" t="str">
        <f>T("ORCASITAS           ")</f>
        <v xml:space="preserve">ORCASITAS           </v>
      </c>
      <c r="E15334" t="str">
        <f>T("TR ")</f>
        <v xml:space="preserve">TR </v>
      </c>
      <c r="F15334" t="str">
        <f>T("TRACTORES      ")</f>
        <v xml:space="preserve">TRACTORES      </v>
      </c>
      <c r="G15334" t="str">
        <f>T("De menos de 16 CABALLOS FISCALES                  ")</f>
        <v xml:space="preserve">De menos de 16 CABALLOS FISCALES                  </v>
      </c>
      <c r="H15334" t="str">
        <f>T("DIESEL                                            ")</f>
        <v xml:space="preserve">DIESEL                                            </v>
      </c>
      <c r="I15334">
        <v>1</v>
      </c>
    </row>
    <row r="15335" spans="1:9">
      <c r="A15335" t="str">
        <f>T("2018")</f>
        <v>2018</v>
      </c>
      <c r="B15335" t="str">
        <f>T("FISICO                                            ")</f>
        <v xml:space="preserve">FISICO                                            </v>
      </c>
      <c r="C15335" t="str">
        <f>T("USERA               ")</f>
        <v xml:space="preserve">USERA               </v>
      </c>
      <c r="D15335" t="str">
        <f>T("ORCASITAS           ")</f>
        <v xml:space="preserve">ORCASITAS           </v>
      </c>
      <c r="E15335" t="str">
        <f>T("TR ")</f>
        <v xml:space="preserve">TR </v>
      </c>
      <c r="F15335" t="str">
        <f>T("TRACTORES      ")</f>
        <v xml:space="preserve">TRACTORES      </v>
      </c>
      <c r="G15335" t="str">
        <f>T("De 16 a 25 CABALLOS FISCALES                      ")</f>
        <v xml:space="preserve">De 16 a 25 CABALLOS FISCALES                      </v>
      </c>
      <c r="H15335" t="str">
        <f>T("DIESEL                                            ")</f>
        <v xml:space="preserve">DIESEL                                            </v>
      </c>
      <c r="I15335">
        <v>2</v>
      </c>
    </row>
    <row r="15336" spans="1:9">
      <c r="A15336" t="str">
        <f>T("2018")</f>
        <v>2018</v>
      </c>
      <c r="B15336" t="str">
        <f>T("FISICO                                            ")</f>
        <v xml:space="preserve">FISICO                                            </v>
      </c>
      <c r="C15336" t="str">
        <f>T("USERA               ")</f>
        <v xml:space="preserve">USERA               </v>
      </c>
      <c r="D15336" t="str">
        <f>T("ORCASITAS           ")</f>
        <v xml:space="preserve">ORCASITAS           </v>
      </c>
      <c r="E15336" t="str">
        <f>T("TR ")</f>
        <v xml:space="preserve">TR </v>
      </c>
      <c r="F15336" t="str">
        <f>T("TRACTORES      ")</f>
        <v xml:space="preserve">TRACTORES      </v>
      </c>
      <c r="G15336" t="str">
        <f>T("De 25,01 CABALLOS FISCALES en adelante            ")</f>
        <v xml:space="preserve">De 25,01 CABALLOS FISCALES en adelante            </v>
      </c>
      <c r="H15336" t="str">
        <f>T("DIESEL                                            ")</f>
        <v xml:space="preserve">DIESEL                                            </v>
      </c>
      <c r="I15336">
        <v>12</v>
      </c>
    </row>
    <row r="15337" spans="1:9">
      <c r="A15337" t="str">
        <f>T("2018")</f>
        <v>2018</v>
      </c>
      <c r="B15337" t="str">
        <f>T("FISICO                                            ")</f>
        <v xml:space="preserve">FISICO                                            </v>
      </c>
      <c r="C15337" t="str">
        <f>T("USERA               ")</f>
        <v xml:space="preserve">USERA               </v>
      </c>
      <c r="D15337" t="str">
        <f>T("ORCASUR             ")</f>
        <v xml:space="preserve">ORCASUR             </v>
      </c>
      <c r="E15337" t="str">
        <f>T("TR ")</f>
        <v xml:space="preserve">TR </v>
      </c>
      <c r="F15337" t="str">
        <f>T("TRACTORES      ")</f>
        <v xml:space="preserve">TRACTORES      </v>
      </c>
      <c r="G15337" t="str">
        <f>T("De menos de 16 CABALLOS FISCALES                  ")</f>
        <v xml:space="preserve">De menos de 16 CABALLOS FISCALES                  </v>
      </c>
      <c r="H15337" t="str">
        <f>T("DIESEL                                            ")</f>
        <v xml:space="preserve">DIESEL                                            </v>
      </c>
      <c r="I15337">
        <v>4</v>
      </c>
    </row>
    <row r="15338" spans="1:9">
      <c r="A15338" t="str">
        <f>T("2018")</f>
        <v>2018</v>
      </c>
      <c r="B15338" t="str">
        <f>T("FISICO                                            ")</f>
        <v xml:space="preserve">FISICO                                            </v>
      </c>
      <c r="C15338" t="str">
        <f>T("USERA               ")</f>
        <v xml:space="preserve">USERA               </v>
      </c>
      <c r="D15338" t="str">
        <f>T("ORCASUR             ")</f>
        <v xml:space="preserve">ORCASUR             </v>
      </c>
      <c r="E15338" t="str">
        <f>T("TR ")</f>
        <v xml:space="preserve">TR </v>
      </c>
      <c r="F15338" t="str">
        <f>T("TRACTORES      ")</f>
        <v xml:space="preserve">TRACTORES      </v>
      </c>
      <c r="G15338" t="str">
        <f>T("De 16 a 25 CABALLOS FISCALES                      ")</f>
        <v xml:space="preserve">De 16 a 25 CABALLOS FISCALES                      </v>
      </c>
      <c r="H15338" t="str">
        <f>T("DIESEL                                            ")</f>
        <v xml:space="preserve">DIESEL                                            </v>
      </c>
      <c r="I15338">
        <v>6</v>
      </c>
    </row>
    <row r="15339" spans="1:9">
      <c r="A15339" t="str">
        <f>T("2018")</f>
        <v>2018</v>
      </c>
      <c r="B15339" t="str">
        <f>T("FISICO                                            ")</f>
        <v xml:space="preserve">FISICO                                            </v>
      </c>
      <c r="C15339" t="str">
        <f>T("USERA               ")</f>
        <v xml:space="preserve">USERA               </v>
      </c>
      <c r="D15339" t="str">
        <f>T("ORCASUR             ")</f>
        <v xml:space="preserve">ORCASUR             </v>
      </c>
      <c r="E15339" t="str">
        <f>T("TR ")</f>
        <v xml:space="preserve">TR </v>
      </c>
      <c r="F15339" t="str">
        <f>T("TRACTORES      ")</f>
        <v xml:space="preserve">TRACTORES      </v>
      </c>
      <c r="G15339" t="str">
        <f>T("De 25,01 CABALLOS FISCALES en adelante            ")</f>
        <v xml:space="preserve">De 25,01 CABALLOS FISCALES en adelante            </v>
      </c>
      <c r="H15339" t="str">
        <f>T("DIESEL                                            ")</f>
        <v xml:space="preserve">DIESEL                                            </v>
      </c>
      <c r="I15339">
        <v>3</v>
      </c>
    </row>
    <row r="15340" spans="1:9">
      <c r="A15340" t="str">
        <f>T("2018")</f>
        <v>2018</v>
      </c>
      <c r="B15340" t="str">
        <f>T("FISICO                                            ")</f>
        <v xml:space="preserve">FISICO                                            </v>
      </c>
      <c r="C15340" t="str">
        <f>T("USERA               ")</f>
        <v xml:space="preserve">USERA               </v>
      </c>
      <c r="D15340" t="str">
        <f>T("SAN FERMIN          ")</f>
        <v xml:space="preserve">SAN FERMIN          </v>
      </c>
      <c r="E15340" t="str">
        <f>T("TR ")</f>
        <v xml:space="preserve">TR </v>
      </c>
      <c r="F15340" t="str">
        <f>T("TRACTORES      ")</f>
        <v xml:space="preserve">TRACTORES      </v>
      </c>
      <c r="G15340" t="str">
        <f>T("De menos de 16 CABALLOS FISCALES                  ")</f>
        <v xml:space="preserve">De menos de 16 CABALLOS FISCALES                  </v>
      </c>
      <c r="H15340" t="str">
        <f>T("DIESEL                                            ")</f>
        <v xml:space="preserve">DIESEL                                            </v>
      </c>
      <c r="I15340">
        <v>4</v>
      </c>
    </row>
    <row r="15341" spans="1:9">
      <c r="A15341" t="str">
        <f>T("2018")</f>
        <v>2018</v>
      </c>
      <c r="B15341" t="str">
        <f>T("FISICO                                            ")</f>
        <v xml:space="preserve">FISICO                                            </v>
      </c>
      <c r="C15341" t="str">
        <f>T("USERA               ")</f>
        <v xml:space="preserve">USERA               </v>
      </c>
      <c r="D15341" t="str">
        <f>T("SAN FERMIN          ")</f>
        <v xml:space="preserve">SAN FERMIN          </v>
      </c>
      <c r="E15341" t="str">
        <f>T("TR ")</f>
        <v xml:space="preserve">TR </v>
      </c>
      <c r="F15341" t="str">
        <f>T("TRACTORES      ")</f>
        <v xml:space="preserve">TRACTORES      </v>
      </c>
      <c r="G15341" t="str">
        <f>T("De 16 a 25 CABALLOS FISCALES                      ")</f>
        <v xml:space="preserve">De 16 a 25 CABALLOS FISCALES                      </v>
      </c>
      <c r="H15341" t="str">
        <f>T("DIESEL                                            ")</f>
        <v xml:space="preserve">DIESEL                                            </v>
      </c>
      <c r="I15341">
        <v>6</v>
      </c>
    </row>
    <row r="15342" spans="1:9">
      <c r="A15342" t="str">
        <f>T("2018")</f>
        <v>2018</v>
      </c>
      <c r="B15342" t="str">
        <f>T("FISICO                                            ")</f>
        <v xml:space="preserve">FISICO                                            </v>
      </c>
      <c r="C15342" t="str">
        <f>T("USERA               ")</f>
        <v xml:space="preserve">USERA               </v>
      </c>
      <c r="D15342" t="str">
        <f>T("SAN FERMIN          ")</f>
        <v xml:space="preserve">SAN FERMIN          </v>
      </c>
      <c r="E15342" t="str">
        <f>T("TR ")</f>
        <v xml:space="preserve">TR </v>
      </c>
      <c r="F15342" t="str">
        <f>T("TRACTORES      ")</f>
        <v xml:space="preserve">TRACTORES      </v>
      </c>
      <c r="G15342" t="str">
        <f>T("De 25,01 CABALLOS FISCALES en adelante            ")</f>
        <v xml:space="preserve">De 25,01 CABALLOS FISCALES en adelante            </v>
      </c>
      <c r="H15342" t="str">
        <f>T("DIESEL                                            ")</f>
        <v xml:space="preserve">DIESEL                                            </v>
      </c>
      <c r="I15342">
        <v>23</v>
      </c>
    </row>
    <row r="15343" spans="1:9">
      <c r="A15343" t="str">
        <f>T("2018")</f>
        <v>2018</v>
      </c>
      <c r="B15343" t="str">
        <f>T("FISICO                                            ")</f>
        <v xml:space="preserve">FISICO                                            </v>
      </c>
      <c r="C15343" t="str">
        <f>T("USERA               ")</f>
        <v xml:space="preserve">USERA               </v>
      </c>
      <c r="D15343" t="str">
        <f>T("ALMENDRALES         ")</f>
        <v xml:space="preserve">ALMENDRALES         </v>
      </c>
      <c r="E15343" t="str">
        <f>T("TR ")</f>
        <v xml:space="preserve">TR </v>
      </c>
      <c r="F15343" t="str">
        <f>T("TRACTORES      ")</f>
        <v xml:space="preserve">TRACTORES      </v>
      </c>
      <c r="G15343" t="str">
        <f>T("De menos de 16 CABALLOS FISCALES                  ")</f>
        <v xml:space="preserve">De menos de 16 CABALLOS FISCALES                  </v>
      </c>
      <c r="H15343" t="str">
        <f>T("DIESEL                                            ")</f>
        <v xml:space="preserve">DIESEL                                            </v>
      </c>
      <c r="I15343">
        <v>1</v>
      </c>
    </row>
    <row r="15344" spans="1:9">
      <c r="A15344" t="str">
        <f>T("2018")</f>
        <v>2018</v>
      </c>
      <c r="B15344" t="str">
        <f>T("FISICO                                            ")</f>
        <v xml:space="preserve">FISICO                                            </v>
      </c>
      <c r="C15344" t="str">
        <f>T("USERA               ")</f>
        <v xml:space="preserve">USERA               </v>
      </c>
      <c r="D15344" t="str">
        <f>T("ALMENDRALES         ")</f>
        <v xml:space="preserve">ALMENDRALES         </v>
      </c>
      <c r="E15344" t="str">
        <f>T("TR ")</f>
        <v xml:space="preserve">TR </v>
      </c>
      <c r="F15344" t="str">
        <f>T("TRACTORES      ")</f>
        <v xml:space="preserve">TRACTORES      </v>
      </c>
      <c r="G15344" t="str">
        <f>T("De 25,01 CABALLOS FISCALES en adelante            ")</f>
        <v xml:space="preserve">De 25,01 CABALLOS FISCALES en adelante            </v>
      </c>
      <c r="H15344" t="str">
        <f>T("DIESEL                                            ")</f>
        <v xml:space="preserve">DIESEL                                            </v>
      </c>
      <c r="I15344">
        <v>9</v>
      </c>
    </row>
    <row r="15345" spans="1:9">
      <c r="A15345" t="str">
        <f>T("2018")</f>
        <v>2018</v>
      </c>
      <c r="B15345" t="str">
        <f>T("FISICO                                            ")</f>
        <v xml:space="preserve">FISICO                                            </v>
      </c>
      <c r="C15345" t="str">
        <f>T("USERA               ")</f>
        <v xml:space="preserve">USERA               </v>
      </c>
      <c r="D15345" t="str">
        <f>T("MOSCARDO            ")</f>
        <v xml:space="preserve">MOSCARDO            </v>
      </c>
      <c r="E15345" t="str">
        <f>T("TR ")</f>
        <v xml:space="preserve">TR </v>
      </c>
      <c r="F15345" t="str">
        <f>T("TRACTORES      ")</f>
        <v xml:space="preserve">TRACTORES      </v>
      </c>
      <c r="G15345" t="str">
        <f>T("De menos de 16 CABALLOS FISCALES                  ")</f>
        <v xml:space="preserve">De menos de 16 CABALLOS FISCALES                  </v>
      </c>
      <c r="H15345" t="str">
        <f>T("DIESEL                                            ")</f>
        <v xml:space="preserve">DIESEL                                            </v>
      </c>
      <c r="I15345">
        <v>5</v>
      </c>
    </row>
    <row r="15346" spans="1:9">
      <c r="A15346" t="str">
        <f>T("2018")</f>
        <v>2018</v>
      </c>
      <c r="B15346" t="str">
        <f>T("FISICO                                            ")</f>
        <v xml:space="preserve">FISICO                                            </v>
      </c>
      <c r="C15346" t="str">
        <f>T("USERA               ")</f>
        <v xml:space="preserve">USERA               </v>
      </c>
      <c r="D15346" t="str">
        <f>T("MOSCARDO            ")</f>
        <v xml:space="preserve">MOSCARDO            </v>
      </c>
      <c r="E15346" t="str">
        <f>T("TR ")</f>
        <v xml:space="preserve">TR </v>
      </c>
      <c r="F15346" t="str">
        <f>T("TRACTORES      ")</f>
        <v xml:space="preserve">TRACTORES      </v>
      </c>
      <c r="G15346" t="str">
        <f>T("De 16 a 25 CABALLOS FISCALES                      ")</f>
        <v xml:space="preserve">De 16 a 25 CABALLOS FISCALES                      </v>
      </c>
      <c r="H15346" t="str">
        <f>T("DIESEL                                            ")</f>
        <v xml:space="preserve">DIESEL                                            </v>
      </c>
      <c r="I15346">
        <v>3</v>
      </c>
    </row>
    <row r="15347" spans="1:9">
      <c r="A15347" t="str">
        <f>T("2018")</f>
        <v>2018</v>
      </c>
      <c r="B15347" t="str">
        <f>T("FISICO                                            ")</f>
        <v xml:space="preserve">FISICO                                            </v>
      </c>
      <c r="C15347" t="str">
        <f>T("USERA               ")</f>
        <v xml:space="preserve">USERA               </v>
      </c>
      <c r="D15347" t="str">
        <f>T("MOSCARDO            ")</f>
        <v xml:space="preserve">MOSCARDO            </v>
      </c>
      <c r="E15347" t="str">
        <f>T("TR ")</f>
        <v xml:space="preserve">TR </v>
      </c>
      <c r="F15347" t="str">
        <f>T("TRACTORES      ")</f>
        <v xml:space="preserve">TRACTORES      </v>
      </c>
      <c r="G15347" t="str">
        <f>T("De 25,01 CABALLOS FISCALES en adelante            ")</f>
        <v xml:space="preserve">De 25,01 CABALLOS FISCALES en adelante            </v>
      </c>
      <c r="H15347" t="str">
        <f>T("DIESEL                                            ")</f>
        <v xml:space="preserve">DIESEL                                            </v>
      </c>
      <c r="I15347">
        <v>3</v>
      </c>
    </row>
    <row r="15348" spans="1:9">
      <c r="A15348" t="str">
        <f>T("2018")</f>
        <v>2018</v>
      </c>
      <c r="B15348" t="str">
        <f>T("FISICO                                            ")</f>
        <v xml:space="preserve">FISICO                                            </v>
      </c>
      <c r="C15348" t="str">
        <f>T("USERA               ")</f>
        <v xml:space="preserve">USERA               </v>
      </c>
      <c r="D15348" t="str">
        <f>T("ZOFIO               ")</f>
        <v xml:space="preserve">ZOFIO               </v>
      </c>
      <c r="E15348" t="str">
        <f>T("TR ")</f>
        <v xml:space="preserve">TR </v>
      </c>
      <c r="F15348" t="str">
        <f>T("TRACTORES      ")</f>
        <v xml:space="preserve">TRACTORES      </v>
      </c>
      <c r="G15348" t="str">
        <f>T("De menos de 16 CABALLOS FISCALES                  ")</f>
        <v xml:space="preserve">De menos de 16 CABALLOS FISCALES                  </v>
      </c>
      <c r="H15348" t="str">
        <f>T("DIESEL                                            ")</f>
        <v xml:space="preserve">DIESEL                                            </v>
      </c>
      <c r="I15348">
        <v>4</v>
      </c>
    </row>
    <row r="15349" spans="1:9">
      <c r="A15349" t="str">
        <f>T("2018")</f>
        <v>2018</v>
      </c>
      <c r="B15349" t="str">
        <f>T("FISICO                                            ")</f>
        <v xml:space="preserve">FISICO                                            </v>
      </c>
      <c r="C15349" t="str">
        <f>T("USERA               ")</f>
        <v xml:space="preserve">USERA               </v>
      </c>
      <c r="D15349" t="str">
        <f>T("ZOFIO               ")</f>
        <v xml:space="preserve">ZOFIO               </v>
      </c>
      <c r="E15349" t="str">
        <f>T("TR ")</f>
        <v xml:space="preserve">TR </v>
      </c>
      <c r="F15349" t="str">
        <f>T("TRACTORES      ")</f>
        <v xml:space="preserve">TRACTORES      </v>
      </c>
      <c r="G15349" t="str">
        <f>T("De 16 a 25 CABALLOS FISCALES                      ")</f>
        <v xml:space="preserve">De 16 a 25 CABALLOS FISCALES                      </v>
      </c>
      <c r="H15349" t="str">
        <f>T("DIESEL                                            ")</f>
        <v xml:space="preserve">DIESEL                                            </v>
      </c>
      <c r="I15349">
        <v>6</v>
      </c>
    </row>
    <row r="15350" spans="1:9">
      <c r="A15350" t="str">
        <f>T("2018")</f>
        <v>2018</v>
      </c>
      <c r="B15350" t="str">
        <f>T("FISICO                                            ")</f>
        <v xml:space="preserve">FISICO                                            </v>
      </c>
      <c r="C15350" t="str">
        <f>T("USERA               ")</f>
        <v xml:space="preserve">USERA               </v>
      </c>
      <c r="D15350" t="str">
        <f>T("ZOFIO               ")</f>
        <v xml:space="preserve">ZOFIO               </v>
      </c>
      <c r="E15350" t="str">
        <f>T("TR ")</f>
        <v xml:space="preserve">TR </v>
      </c>
      <c r="F15350" t="str">
        <f>T("TRACTORES      ")</f>
        <v xml:space="preserve">TRACTORES      </v>
      </c>
      <c r="G15350" t="str">
        <f>T("De 25,01 CABALLOS FISCALES en adelante            ")</f>
        <v xml:space="preserve">De 25,01 CABALLOS FISCALES en adelante            </v>
      </c>
      <c r="H15350" t="str">
        <f>T("DIESEL                                            ")</f>
        <v xml:space="preserve">DIESEL                                            </v>
      </c>
      <c r="I15350">
        <v>4</v>
      </c>
    </row>
    <row r="15351" spans="1:9">
      <c r="A15351" t="str">
        <f>T("2018")</f>
        <v>2018</v>
      </c>
      <c r="B15351" t="str">
        <f>T("FISICO                                            ")</f>
        <v xml:space="preserve">FISICO                                            </v>
      </c>
      <c r="C15351" t="str">
        <f>T("USERA               ")</f>
        <v xml:space="preserve">USERA               </v>
      </c>
      <c r="D15351" t="str">
        <f>T("PRADOLONGO          ")</f>
        <v xml:space="preserve">PRADOLONGO          </v>
      </c>
      <c r="E15351" t="str">
        <f>T("TR ")</f>
        <v xml:space="preserve">TR </v>
      </c>
      <c r="F15351" t="str">
        <f>T("TRACTORES      ")</f>
        <v xml:space="preserve">TRACTORES      </v>
      </c>
      <c r="G15351" t="str">
        <f>T("De menos de 16 CABALLOS FISCALES                  ")</f>
        <v xml:space="preserve">De menos de 16 CABALLOS FISCALES                  </v>
      </c>
      <c r="H15351" t="str">
        <f>T("DIESEL                                            ")</f>
        <v xml:space="preserve">DIESEL                                            </v>
      </c>
      <c r="I15351">
        <v>4</v>
      </c>
    </row>
    <row r="15352" spans="1:9">
      <c r="A15352" t="str">
        <f>T("2018")</f>
        <v>2018</v>
      </c>
      <c r="B15352" t="str">
        <f>T("FISICO                                            ")</f>
        <v xml:space="preserve">FISICO                                            </v>
      </c>
      <c r="C15352" t="str">
        <f>T("USERA               ")</f>
        <v xml:space="preserve">USERA               </v>
      </c>
      <c r="D15352" t="str">
        <f>T("PRADOLONGO          ")</f>
        <v xml:space="preserve">PRADOLONGO          </v>
      </c>
      <c r="E15352" t="str">
        <f>T("TR ")</f>
        <v xml:space="preserve">TR </v>
      </c>
      <c r="F15352" t="str">
        <f>T("TRACTORES      ")</f>
        <v xml:space="preserve">TRACTORES      </v>
      </c>
      <c r="G15352" t="str">
        <f>T("De 16 a 25 CABALLOS FISCALES                      ")</f>
        <v xml:space="preserve">De 16 a 25 CABALLOS FISCALES                      </v>
      </c>
      <c r="H15352" t="str">
        <f>T("DIESEL                                            ")</f>
        <v xml:space="preserve">DIESEL                                            </v>
      </c>
      <c r="I15352">
        <v>4</v>
      </c>
    </row>
    <row r="15353" spans="1:9">
      <c r="A15353" t="str">
        <f>T("2018")</f>
        <v>2018</v>
      </c>
      <c r="B15353" t="str">
        <f>T("FISICO                                            ")</f>
        <v xml:space="preserve">FISICO                                            </v>
      </c>
      <c r="C15353" t="str">
        <f>T("USERA               ")</f>
        <v xml:space="preserve">USERA               </v>
      </c>
      <c r="D15353" t="str">
        <f>T("PRADOLONGO          ")</f>
        <v xml:space="preserve">PRADOLONGO          </v>
      </c>
      <c r="E15353" t="str">
        <f>T("TR ")</f>
        <v xml:space="preserve">TR </v>
      </c>
      <c r="F15353" t="str">
        <f>T("TRACTORES      ")</f>
        <v xml:space="preserve">TRACTORES      </v>
      </c>
      <c r="G15353" t="str">
        <f>T("De 25,01 CABALLOS FISCALES en adelante            ")</f>
        <v xml:space="preserve">De 25,01 CABALLOS FISCALES en adelante            </v>
      </c>
      <c r="H15353" t="str">
        <f>T("DIESEL                                            ")</f>
        <v xml:space="preserve">DIESEL                                            </v>
      </c>
      <c r="I15353">
        <v>2</v>
      </c>
    </row>
    <row r="15354" spans="1:9">
      <c r="A15354" t="str">
        <f>T("2018")</f>
        <v>2018</v>
      </c>
      <c r="B15354" t="str">
        <f>T("JURIDICO                                          ")</f>
        <v xml:space="preserve">JURIDICO                                          </v>
      </c>
      <c r="C15354" t="str">
        <f>T("USERA               ")</f>
        <v xml:space="preserve">USERA               </v>
      </c>
      <c r="D15354" t="str">
        <f>T("ORCASITAS           ")</f>
        <v xml:space="preserve">ORCASITAS           </v>
      </c>
      <c r="E15354" t="str">
        <f>T("TR ")</f>
        <v xml:space="preserve">TR </v>
      </c>
      <c r="F15354" t="str">
        <f>T("TRACTORES      ")</f>
        <v xml:space="preserve">TRACTORES      </v>
      </c>
      <c r="G15354" t="str">
        <f>T("De 25,01 CABALLOS FISCALES en adelante            ")</f>
        <v xml:space="preserve">De 25,01 CABALLOS FISCALES en adelante            </v>
      </c>
      <c r="H15354" t="str">
        <f>T("DIESEL                                            ")</f>
        <v xml:space="preserve">DIESEL                                            </v>
      </c>
      <c r="I15354">
        <v>3</v>
      </c>
    </row>
    <row r="15355" spans="1:9">
      <c r="A15355" t="str">
        <f>T("2018")</f>
        <v>2018</v>
      </c>
      <c r="B15355" t="str">
        <f>T("JURIDICO                                          ")</f>
        <v xml:space="preserve">JURIDICO                                          </v>
      </c>
      <c r="C15355" t="str">
        <f>T("USERA               ")</f>
        <v xml:space="preserve">USERA               </v>
      </c>
      <c r="D15355" t="str">
        <f>T("ORCASUR             ")</f>
        <v xml:space="preserve">ORCASUR             </v>
      </c>
      <c r="E15355" t="str">
        <f>T("TR ")</f>
        <v xml:space="preserve">TR </v>
      </c>
      <c r="F15355" t="str">
        <f>T("TRACTORES      ")</f>
        <v xml:space="preserve">TRACTORES      </v>
      </c>
      <c r="G15355" t="str">
        <f>T("De menos de 16 CABALLOS FISCALES                  ")</f>
        <v xml:space="preserve">De menos de 16 CABALLOS FISCALES                  </v>
      </c>
      <c r="H15355" t="str">
        <f>T("DIESEL                                            ")</f>
        <v xml:space="preserve">DIESEL                                            </v>
      </c>
      <c r="I15355">
        <v>2</v>
      </c>
    </row>
    <row r="15356" spans="1:9">
      <c r="A15356" t="str">
        <f>T("2018")</f>
        <v>2018</v>
      </c>
      <c r="B15356" t="str">
        <f>T("JURIDICO                                          ")</f>
        <v xml:space="preserve">JURIDICO                                          </v>
      </c>
      <c r="C15356" t="str">
        <f>T("USERA               ")</f>
        <v xml:space="preserve">USERA               </v>
      </c>
      <c r="D15356" t="str">
        <f>T("ORCASUR             ")</f>
        <v xml:space="preserve">ORCASUR             </v>
      </c>
      <c r="E15356" t="str">
        <f>T("TR ")</f>
        <v xml:space="preserve">TR </v>
      </c>
      <c r="F15356" t="str">
        <f>T("TRACTORES      ")</f>
        <v xml:space="preserve">TRACTORES      </v>
      </c>
      <c r="G15356" t="str">
        <f>T("De 16 a 25 CABALLOS FISCALES                      ")</f>
        <v xml:space="preserve">De 16 a 25 CABALLOS FISCALES                      </v>
      </c>
      <c r="H15356" t="str">
        <f>T("DIESEL                                            ")</f>
        <v xml:space="preserve">DIESEL                                            </v>
      </c>
      <c r="I15356">
        <v>2</v>
      </c>
    </row>
    <row r="15357" spans="1:9">
      <c r="A15357" t="str">
        <f>T("2018")</f>
        <v>2018</v>
      </c>
      <c r="B15357" t="str">
        <f>T("JURIDICO                                          ")</f>
        <v xml:space="preserve">JURIDICO                                          </v>
      </c>
      <c r="C15357" t="str">
        <f>T("USERA               ")</f>
        <v xml:space="preserve">USERA               </v>
      </c>
      <c r="D15357" t="str">
        <f>T("ORCASUR             ")</f>
        <v xml:space="preserve">ORCASUR             </v>
      </c>
      <c r="E15357" t="str">
        <f>T("TR ")</f>
        <v xml:space="preserve">TR </v>
      </c>
      <c r="F15357" t="str">
        <f>T("TRACTORES      ")</f>
        <v xml:space="preserve">TRACTORES      </v>
      </c>
      <c r="G15357" t="str">
        <f>T("De 25,01 CABALLOS FISCALES en adelante            ")</f>
        <v xml:space="preserve">De 25,01 CABALLOS FISCALES en adelante            </v>
      </c>
      <c r="H15357" t="str">
        <f>T("DIESEL                                            ")</f>
        <v xml:space="preserve">DIESEL                                            </v>
      </c>
      <c r="I15357">
        <v>4</v>
      </c>
    </row>
    <row r="15358" spans="1:9">
      <c r="A15358" t="str">
        <f>T("2018")</f>
        <v>2018</v>
      </c>
      <c r="B15358" t="str">
        <f>T("JURIDICO                                          ")</f>
        <v xml:space="preserve">JURIDICO                                          </v>
      </c>
      <c r="C15358" t="str">
        <f>T("USERA               ")</f>
        <v xml:space="preserve">USERA               </v>
      </c>
      <c r="D15358" t="str">
        <f>T("SAN FERMIN          ")</f>
        <v xml:space="preserve">SAN FERMIN          </v>
      </c>
      <c r="E15358" t="str">
        <f>T("TR ")</f>
        <v xml:space="preserve">TR </v>
      </c>
      <c r="F15358" t="str">
        <f>T("TRACTORES      ")</f>
        <v xml:space="preserve">TRACTORES      </v>
      </c>
      <c r="G15358" t="str">
        <f>T("De 16 a 25 CABALLOS FISCALES                      ")</f>
        <v xml:space="preserve">De 16 a 25 CABALLOS FISCALES                      </v>
      </c>
      <c r="H15358" t="str">
        <f>T("DIESEL                                            ")</f>
        <v xml:space="preserve">DIESEL                                            </v>
      </c>
      <c r="I15358">
        <v>1</v>
      </c>
    </row>
    <row r="15359" spans="1:9">
      <c r="A15359" t="str">
        <f>T("2018")</f>
        <v>2018</v>
      </c>
      <c r="B15359" t="str">
        <f>T("JURIDICO                                          ")</f>
        <v xml:space="preserve">JURIDICO                                          </v>
      </c>
      <c r="C15359" t="str">
        <f>T("USERA               ")</f>
        <v xml:space="preserve">USERA               </v>
      </c>
      <c r="D15359" t="str">
        <f>T("SAN FERMIN          ")</f>
        <v xml:space="preserve">SAN FERMIN          </v>
      </c>
      <c r="E15359" t="str">
        <f>T("TR ")</f>
        <v xml:space="preserve">TR </v>
      </c>
      <c r="F15359" t="str">
        <f>T("TRACTORES      ")</f>
        <v xml:space="preserve">TRACTORES      </v>
      </c>
      <c r="G15359" t="str">
        <f>T("De 25,01 CABALLOS FISCALES en adelante            ")</f>
        <v xml:space="preserve">De 25,01 CABALLOS FISCALES en adelante            </v>
      </c>
      <c r="H15359" t="str">
        <f>T("DIESEL                                            ")</f>
        <v xml:space="preserve">DIESEL                                            </v>
      </c>
      <c r="I15359">
        <v>16</v>
      </c>
    </row>
    <row r="15360" spans="1:9">
      <c r="A15360" t="str">
        <f>T("2018")</f>
        <v>2018</v>
      </c>
      <c r="B15360" t="str">
        <f>T("JURIDICO                                          ")</f>
        <v xml:space="preserve">JURIDICO                                          </v>
      </c>
      <c r="C15360" t="str">
        <f>T("USERA               ")</f>
        <v xml:space="preserve">USERA               </v>
      </c>
      <c r="D15360" t="str">
        <f>T("ALMENDRALES         ")</f>
        <v xml:space="preserve">ALMENDRALES         </v>
      </c>
      <c r="E15360" t="str">
        <f>T("TR ")</f>
        <v xml:space="preserve">TR </v>
      </c>
      <c r="F15360" t="str">
        <f>T("TRACTORES      ")</f>
        <v xml:space="preserve">TRACTORES      </v>
      </c>
      <c r="G15360" t="str">
        <f>T("De menos de 16 CABALLOS FISCALES                  ")</f>
        <v xml:space="preserve">De menos de 16 CABALLOS FISCALES                  </v>
      </c>
      <c r="H15360" t="str">
        <f>T("DIESEL                                            ")</f>
        <v xml:space="preserve">DIESEL                                            </v>
      </c>
      <c r="I15360">
        <v>7</v>
      </c>
    </row>
    <row r="15361" spans="1:9">
      <c r="A15361" t="str">
        <f>T("2018")</f>
        <v>2018</v>
      </c>
      <c r="B15361" t="str">
        <f>T("JURIDICO                                          ")</f>
        <v xml:space="preserve">JURIDICO                                          </v>
      </c>
      <c r="C15361" t="str">
        <f>T("USERA               ")</f>
        <v xml:space="preserve">USERA               </v>
      </c>
      <c r="D15361" t="str">
        <f>T("ALMENDRALES         ")</f>
        <v xml:space="preserve">ALMENDRALES         </v>
      </c>
      <c r="E15361" t="str">
        <f>T("TR ")</f>
        <v xml:space="preserve">TR </v>
      </c>
      <c r="F15361" t="str">
        <f>T("TRACTORES      ")</f>
        <v xml:space="preserve">TRACTORES      </v>
      </c>
      <c r="G15361" t="str">
        <f>T("De 16 a 25 CABALLOS FISCALES                      ")</f>
        <v xml:space="preserve">De 16 a 25 CABALLOS FISCALES                      </v>
      </c>
      <c r="H15361" t="str">
        <f>T("DIESEL                                            ")</f>
        <v xml:space="preserve">DIESEL                                            </v>
      </c>
      <c r="I15361">
        <v>5</v>
      </c>
    </row>
    <row r="15362" spans="1:9">
      <c r="A15362" t="str">
        <f>T("2018")</f>
        <v>2018</v>
      </c>
      <c r="B15362" t="str">
        <f>T("JURIDICO                                          ")</f>
        <v xml:space="preserve">JURIDICO                                          </v>
      </c>
      <c r="C15362" t="str">
        <f>T("USERA               ")</f>
        <v xml:space="preserve">USERA               </v>
      </c>
      <c r="D15362" t="str">
        <f>T("ALMENDRALES         ")</f>
        <v xml:space="preserve">ALMENDRALES         </v>
      </c>
      <c r="E15362" t="str">
        <f>T("TR ")</f>
        <v xml:space="preserve">TR </v>
      </c>
      <c r="F15362" t="str">
        <f>T("TRACTORES      ")</f>
        <v xml:space="preserve">TRACTORES      </v>
      </c>
      <c r="G15362" t="str">
        <f>T("De 25,01 CABALLOS FISCALES en adelante            ")</f>
        <v xml:space="preserve">De 25,01 CABALLOS FISCALES en adelante            </v>
      </c>
      <c r="H15362" t="str">
        <f>T("DIESEL                                            ")</f>
        <v xml:space="preserve">DIESEL                                            </v>
      </c>
      <c r="I15362">
        <v>23</v>
      </c>
    </row>
    <row r="15363" spans="1:9">
      <c r="A15363" t="str">
        <f>T("2018")</f>
        <v>2018</v>
      </c>
      <c r="B15363" t="str">
        <f>T("JURIDICO                                          ")</f>
        <v xml:space="preserve">JURIDICO                                          </v>
      </c>
      <c r="C15363" t="str">
        <f>T("USERA               ")</f>
        <v xml:space="preserve">USERA               </v>
      </c>
      <c r="D15363" t="str">
        <f>T("MOSCARDO            ")</f>
        <v xml:space="preserve">MOSCARDO            </v>
      </c>
      <c r="E15363" t="str">
        <f>T("TR ")</f>
        <v xml:space="preserve">TR </v>
      </c>
      <c r="F15363" t="str">
        <f>T("TRACTORES      ")</f>
        <v xml:space="preserve">TRACTORES      </v>
      </c>
      <c r="G15363" t="str">
        <f>T("De menos de 16 CABALLOS FISCALES                  ")</f>
        <v xml:space="preserve">De menos de 16 CABALLOS FISCALES                  </v>
      </c>
      <c r="H15363" t="str">
        <f>T("DIESEL                                            ")</f>
        <v xml:space="preserve">DIESEL                                            </v>
      </c>
      <c r="I15363">
        <v>4</v>
      </c>
    </row>
    <row r="15364" spans="1:9">
      <c r="A15364" t="str">
        <f>T("2018")</f>
        <v>2018</v>
      </c>
      <c r="B15364" t="str">
        <f>T("JURIDICO                                          ")</f>
        <v xml:space="preserve">JURIDICO                                          </v>
      </c>
      <c r="C15364" t="str">
        <f>T("USERA               ")</f>
        <v xml:space="preserve">USERA               </v>
      </c>
      <c r="D15364" t="str">
        <f>T("MOSCARDO            ")</f>
        <v xml:space="preserve">MOSCARDO            </v>
      </c>
      <c r="E15364" t="str">
        <f>T("TR ")</f>
        <v xml:space="preserve">TR </v>
      </c>
      <c r="F15364" t="str">
        <f>T("TRACTORES      ")</f>
        <v xml:space="preserve">TRACTORES      </v>
      </c>
      <c r="G15364" t="str">
        <f>T("De 16 a 25 CABALLOS FISCALES                      ")</f>
        <v xml:space="preserve">De 16 a 25 CABALLOS FISCALES                      </v>
      </c>
      <c r="H15364" t="str">
        <f>T("DIESEL                                            ")</f>
        <v xml:space="preserve">DIESEL                                            </v>
      </c>
      <c r="I15364">
        <v>1</v>
      </c>
    </row>
    <row r="15365" spans="1:9">
      <c r="A15365" t="str">
        <f>T("2018")</f>
        <v>2018</v>
      </c>
      <c r="B15365" t="str">
        <f>T("JURIDICO                                          ")</f>
        <v xml:space="preserve">JURIDICO                                          </v>
      </c>
      <c r="C15365" t="str">
        <f>T("USERA               ")</f>
        <v xml:space="preserve">USERA               </v>
      </c>
      <c r="D15365" t="str">
        <f>T("MOSCARDO            ")</f>
        <v xml:space="preserve">MOSCARDO            </v>
      </c>
      <c r="E15365" t="str">
        <f>T("TR ")</f>
        <v xml:space="preserve">TR </v>
      </c>
      <c r="F15365" t="str">
        <f>T("TRACTORES      ")</f>
        <v xml:space="preserve">TRACTORES      </v>
      </c>
      <c r="G15365" t="str">
        <f>T("De 25,01 CABALLOS FISCALES en adelante            ")</f>
        <v xml:space="preserve">De 25,01 CABALLOS FISCALES en adelante            </v>
      </c>
      <c r="H15365" t="str">
        <f>T("DIESEL                                            ")</f>
        <v xml:space="preserve">DIESEL                                            </v>
      </c>
      <c r="I15365">
        <v>15</v>
      </c>
    </row>
    <row r="15366" spans="1:9">
      <c r="A15366" t="str">
        <f>T("2018")</f>
        <v>2018</v>
      </c>
      <c r="B15366" t="str">
        <f>T("JURIDICO                                          ")</f>
        <v xml:space="preserve">JURIDICO                                          </v>
      </c>
      <c r="C15366" t="str">
        <f>T("USERA               ")</f>
        <v xml:space="preserve">USERA               </v>
      </c>
      <c r="D15366" t="str">
        <f>T("ZOFIO               ")</f>
        <v xml:space="preserve">ZOFIO               </v>
      </c>
      <c r="E15366" t="str">
        <f>T("TR ")</f>
        <v xml:space="preserve">TR </v>
      </c>
      <c r="F15366" t="str">
        <f>T("TRACTORES      ")</f>
        <v xml:space="preserve">TRACTORES      </v>
      </c>
      <c r="G15366" t="str">
        <f>T("De menos de 16 CABALLOS FISCALES                  ")</f>
        <v xml:space="preserve">De menos de 16 CABALLOS FISCALES                  </v>
      </c>
      <c r="H15366" t="str">
        <f>T("DIESEL                                            ")</f>
        <v xml:space="preserve">DIESEL                                            </v>
      </c>
      <c r="I15366">
        <v>2</v>
      </c>
    </row>
    <row r="15367" spans="1:9">
      <c r="A15367" t="str">
        <f>T("2018")</f>
        <v>2018</v>
      </c>
      <c r="B15367" t="str">
        <f>T("JURIDICO                                          ")</f>
        <v xml:space="preserve">JURIDICO                                          </v>
      </c>
      <c r="C15367" t="str">
        <f>T("USERA               ")</f>
        <v xml:space="preserve">USERA               </v>
      </c>
      <c r="D15367" t="str">
        <f>T("ZOFIO               ")</f>
        <v xml:space="preserve">ZOFIO               </v>
      </c>
      <c r="E15367" t="str">
        <f>T("TR ")</f>
        <v xml:space="preserve">TR </v>
      </c>
      <c r="F15367" t="str">
        <f>T("TRACTORES      ")</f>
        <v xml:space="preserve">TRACTORES      </v>
      </c>
      <c r="G15367" t="str">
        <f>T("De 16 a 25 CABALLOS FISCALES                      ")</f>
        <v xml:space="preserve">De 16 a 25 CABALLOS FISCALES                      </v>
      </c>
      <c r="H15367" t="str">
        <f>T("DIESEL                                            ")</f>
        <v xml:space="preserve">DIESEL                                            </v>
      </c>
      <c r="I15367">
        <v>1</v>
      </c>
    </row>
    <row r="15368" spans="1:9">
      <c r="A15368" t="str">
        <f>T("2018")</f>
        <v>2018</v>
      </c>
      <c r="B15368" t="str">
        <f>T("JURIDICO                                          ")</f>
        <v xml:space="preserve">JURIDICO                                          </v>
      </c>
      <c r="C15368" t="str">
        <f>T("USERA               ")</f>
        <v xml:space="preserve">USERA               </v>
      </c>
      <c r="D15368" t="str">
        <f>T("ZOFIO               ")</f>
        <v xml:space="preserve">ZOFIO               </v>
      </c>
      <c r="E15368" t="str">
        <f>T("TR ")</f>
        <v xml:space="preserve">TR </v>
      </c>
      <c r="F15368" t="str">
        <f>T("TRACTORES      ")</f>
        <v xml:space="preserve">TRACTORES      </v>
      </c>
      <c r="G15368" t="str">
        <f>T("De 25,01 CABALLOS FISCALES en adelante            ")</f>
        <v xml:space="preserve">De 25,01 CABALLOS FISCALES en adelante            </v>
      </c>
      <c r="H15368" t="str">
        <f>T("DIESEL                                            ")</f>
        <v xml:space="preserve">DIESEL                                            </v>
      </c>
      <c r="I15368">
        <v>3</v>
      </c>
    </row>
    <row r="15369" spans="1:9">
      <c r="A15369" t="str">
        <f>T("2018")</f>
        <v>2018</v>
      </c>
      <c r="B15369" t="str">
        <f>T("JURIDICO                                          ")</f>
        <v xml:space="preserve">JURIDICO                                          </v>
      </c>
      <c r="C15369" t="str">
        <f>T("USERA               ")</f>
        <v xml:space="preserve">USERA               </v>
      </c>
      <c r="D15369" t="str">
        <f>T("PRADOLONGO          ")</f>
        <v xml:space="preserve">PRADOLONGO          </v>
      </c>
      <c r="E15369" t="str">
        <f>T("TR ")</f>
        <v xml:space="preserve">TR </v>
      </c>
      <c r="F15369" t="str">
        <f>T("TRACTORES      ")</f>
        <v xml:space="preserve">TRACTORES      </v>
      </c>
      <c r="G15369" t="str">
        <f>T("De menos de 16 CABALLOS FISCALES                  ")</f>
        <v xml:space="preserve">De menos de 16 CABALLOS FISCALES                  </v>
      </c>
      <c r="H15369" t="str">
        <f>T("DIESEL                                            ")</f>
        <v xml:space="preserve">DIESEL                                            </v>
      </c>
      <c r="I15369">
        <v>2</v>
      </c>
    </row>
    <row r="15370" spans="1:9">
      <c r="A15370" t="str">
        <f>T("2018")</f>
        <v>2018</v>
      </c>
      <c r="B15370" t="str">
        <f>T("JURIDICO                                          ")</f>
        <v xml:space="preserve">JURIDICO                                          </v>
      </c>
      <c r="C15370" t="str">
        <f>T("USERA               ")</f>
        <v xml:space="preserve">USERA               </v>
      </c>
      <c r="D15370" t="str">
        <f>T("PRADOLONGO          ")</f>
        <v xml:space="preserve">PRADOLONGO          </v>
      </c>
      <c r="E15370" t="str">
        <f>T("TR ")</f>
        <v xml:space="preserve">TR </v>
      </c>
      <c r="F15370" t="str">
        <f>T("TRACTORES      ")</f>
        <v xml:space="preserve">TRACTORES      </v>
      </c>
      <c r="G15370" t="str">
        <f>T("De 16 a 25 CABALLOS FISCALES                      ")</f>
        <v xml:space="preserve">De 16 a 25 CABALLOS FISCALES                      </v>
      </c>
      <c r="H15370" t="str">
        <f>T("DIESEL                                            ")</f>
        <v xml:space="preserve">DIESEL                                            </v>
      </c>
      <c r="I15370">
        <v>1</v>
      </c>
    </row>
    <row r="15371" spans="1:9">
      <c r="A15371" t="str">
        <f>T("2018")</f>
        <v>2018</v>
      </c>
      <c r="B15371" t="str">
        <f>T("JURIDICO                                          ")</f>
        <v xml:space="preserve">JURIDICO                                          </v>
      </c>
      <c r="C15371" t="str">
        <f>T("USERA               ")</f>
        <v xml:space="preserve">USERA               </v>
      </c>
      <c r="D15371" t="str">
        <f>T("PRADOLONGO          ")</f>
        <v xml:space="preserve">PRADOLONGO          </v>
      </c>
      <c r="E15371" t="str">
        <f>T("TR ")</f>
        <v xml:space="preserve">TR </v>
      </c>
      <c r="F15371" t="str">
        <f>T("TRACTORES      ")</f>
        <v xml:space="preserve">TRACTORES      </v>
      </c>
      <c r="G15371" t="str">
        <f>T("De 25,01 CABALLOS FISCALES en adelante            ")</f>
        <v xml:space="preserve">De 25,01 CABALLOS FISCALES en adelante            </v>
      </c>
      <c r="H15371" t="str">
        <f>T("DIESEL                                            ")</f>
        <v xml:space="preserve">DIESEL                                            </v>
      </c>
      <c r="I15371">
        <v>14</v>
      </c>
    </row>
    <row r="15372" spans="1:9">
      <c r="A15372" t="str">
        <f>T("2018")</f>
        <v>2018</v>
      </c>
      <c r="B15372" t="str">
        <f>T("JURIDICO                                          ")</f>
        <v xml:space="preserve">JURIDICO                                          </v>
      </c>
      <c r="C15372" t="str">
        <f>T("USERA               ")</f>
        <v xml:space="preserve">USERA               </v>
      </c>
      <c r="D15372" t="str">
        <f>T("ORCASUR             ")</f>
        <v xml:space="preserve">ORCASUR             </v>
      </c>
      <c r="E15372" t="str">
        <f>T("TR ")</f>
        <v xml:space="preserve">TR </v>
      </c>
      <c r="F15372" t="str">
        <f>T("TRACTORES      ")</f>
        <v xml:space="preserve">TRACTORES      </v>
      </c>
      <c r="G15372" t="str">
        <f>T("De menos de 16 CABALLOS FISCALES                  ")</f>
        <v xml:space="preserve">De menos de 16 CABALLOS FISCALES                  </v>
      </c>
      <c r="H15372" t="str">
        <f>T("ELÉCTRICO                                         ")</f>
        <v xml:space="preserve">ELÉCTRICO                                         </v>
      </c>
      <c r="I15372">
        <v>1</v>
      </c>
    </row>
    <row r="15373" spans="1:9">
      <c r="A15373" t="str">
        <f>T("2018")</f>
        <v>2018</v>
      </c>
      <c r="B15373" t="str">
        <f>T("JURIDICO                                          ")</f>
        <v xml:space="preserve">JURIDICO                                          </v>
      </c>
      <c r="C15373" t="str">
        <f>T("USERA               ")</f>
        <v xml:space="preserve">USERA               </v>
      </c>
      <c r="D15373" t="str">
        <f>T("ALMENDRALES         ")</f>
        <v xml:space="preserve">ALMENDRALES         </v>
      </c>
      <c r="E15373" t="str">
        <f>T("TR ")</f>
        <v xml:space="preserve">TR </v>
      </c>
      <c r="F15373" t="str">
        <f>T("TRACTORES      ")</f>
        <v xml:space="preserve">TRACTORES      </v>
      </c>
      <c r="G15373" t="str">
        <f>T("De 16 a 25 CABALLOS FISCALES                      ")</f>
        <v xml:space="preserve">De 16 a 25 CABALLOS FISCALES                      </v>
      </c>
      <c r="H15373" t="str">
        <f>T("GAS LICUADO DE PETROLEO                           ")</f>
        <v xml:space="preserve">GAS LICUADO DE PETROLEO                           </v>
      </c>
      <c r="I15373">
        <v>1</v>
      </c>
    </row>
    <row r="15374" spans="1:9">
      <c r="A15374" t="str">
        <f>T("2018")</f>
        <v>2018</v>
      </c>
      <c r="B15374" t="str">
        <f>T("FISICO                                            ")</f>
        <v xml:space="preserve">FISICO                                            </v>
      </c>
      <c r="C15374" t="str">
        <f>T("USERA               ")</f>
        <v xml:space="preserve">USERA               </v>
      </c>
      <c r="D15374" t="str">
        <f>T("ORCASITAS           ")</f>
        <v xml:space="preserve">ORCASITAS           </v>
      </c>
      <c r="E15374" t="str">
        <f>T("TR ")</f>
        <v xml:space="preserve">TR </v>
      </c>
      <c r="F15374" t="str">
        <f>T("TRACTORES      ")</f>
        <v xml:space="preserve">TRACTORES      </v>
      </c>
      <c r="G15374" t="str">
        <f>T("De menos de 16 CABALLOS FISCALES                  ")</f>
        <v xml:space="preserve">De menos de 16 CABALLOS FISCALES                  </v>
      </c>
      <c r="H15374" t="str">
        <f>T("GASOLINA                                          ")</f>
        <v xml:space="preserve">GASOLINA                                          </v>
      </c>
      <c r="I15374">
        <v>38</v>
      </c>
    </row>
    <row r="15375" spans="1:9">
      <c r="A15375" t="str">
        <f>T("2018")</f>
        <v>2018</v>
      </c>
      <c r="B15375" t="str">
        <f>T("FISICO                                            ")</f>
        <v xml:space="preserve">FISICO                                            </v>
      </c>
      <c r="C15375" t="str">
        <f>T("USERA               ")</f>
        <v xml:space="preserve">USERA               </v>
      </c>
      <c r="D15375" t="str">
        <f>T("ORCASUR             ")</f>
        <v xml:space="preserve">ORCASUR             </v>
      </c>
      <c r="E15375" t="str">
        <f>T("TR ")</f>
        <v xml:space="preserve">TR </v>
      </c>
      <c r="F15375" t="str">
        <f>T("TRACTORES      ")</f>
        <v xml:space="preserve">TRACTORES      </v>
      </c>
      <c r="G15375" t="str">
        <f>T("De menos de 16 CABALLOS FISCALES                  ")</f>
        <v xml:space="preserve">De menos de 16 CABALLOS FISCALES                  </v>
      </c>
      <c r="H15375" t="str">
        <f>T("GASOLINA                                          ")</f>
        <v xml:space="preserve">GASOLINA                                          </v>
      </c>
      <c r="I15375">
        <v>28</v>
      </c>
    </row>
    <row r="15376" spans="1:9">
      <c r="A15376" t="str">
        <f>T("2018")</f>
        <v>2018</v>
      </c>
      <c r="B15376" t="str">
        <f>T("FISICO                                            ")</f>
        <v xml:space="preserve">FISICO                                            </v>
      </c>
      <c r="C15376" t="str">
        <f>T("USERA               ")</f>
        <v xml:space="preserve">USERA               </v>
      </c>
      <c r="D15376" t="str">
        <f>T("SAN FERMIN          ")</f>
        <v xml:space="preserve">SAN FERMIN          </v>
      </c>
      <c r="E15376" t="str">
        <f>T("TR ")</f>
        <v xml:space="preserve">TR </v>
      </c>
      <c r="F15376" t="str">
        <f>T("TRACTORES      ")</f>
        <v xml:space="preserve">TRACTORES      </v>
      </c>
      <c r="G15376" t="str">
        <f>T("De menos de 16 CABALLOS FISCALES                  ")</f>
        <v xml:space="preserve">De menos de 16 CABALLOS FISCALES                  </v>
      </c>
      <c r="H15376" t="str">
        <f>T("GASOLINA                                          ")</f>
        <v xml:space="preserve">GASOLINA                                          </v>
      </c>
      <c r="I15376">
        <v>35</v>
      </c>
    </row>
    <row r="15377" spans="1:9">
      <c r="A15377" t="str">
        <f>T("2018")</f>
        <v>2018</v>
      </c>
      <c r="B15377" t="str">
        <f>T("FISICO                                            ")</f>
        <v xml:space="preserve">FISICO                                            </v>
      </c>
      <c r="C15377" t="str">
        <f>T("USERA               ")</f>
        <v xml:space="preserve">USERA               </v>
      </c>
      <c r="D15377" t="str">
        <f>T("ALMENDRALES         ")</f>
        <v xml:space="preserve">ALMENDRALES         </v>
      </c>
      <c r="E15377" t="str">
        <f>T("TR ")</f>
        <v xml:space="preserve">TR </v>
      </c>
      <c r="F15377" t="str">
        <f>T("TRACTORES      ")</f>
        <v xml:space="preserve">TRACTORES      </v>
      </c>
      <c r="G15377" t="str">
        <f>T("De menos de 16 CABALLOS FISCALES                  ")</f>
        <v xml:space="preserve">De menos de 16 CABALLOS FISCALES                  </v>
      </c>
      <c r="H15377" t="str">
        <f>T("GASOLINA                                          ")</f>
        <v xml:space="preserve">GASOLINA                                          </v>
      </c>
      <c r="I15377">
        <v>18</v>
      </c>
    </row>
    <row r="15378" spans="1:9">
      <c r="A15378" t="str">
        <f>T("2018")</f>
        <v>2018</v>
      </c>
      <c r="B15378" t="str">
        <f>T("FISICO                                            ")</f>
        <v xml:space="preserve">FISICO                                            </v>
      </c>
      <c r="C15378" t="str">
        <f>T("USERA               ")</f>
        <v xml:space="preserve">USERA               </v>
      </c>
      <c r="D15378" t="str">
        <f>T("MOSCARDO            ")</f>
        <v xml:space="preserve">MOSCARDO            </v>
      </c>
      <c r="E15378" t="str">
        <f>T("TR ")</f>
        <v xml:space="preserve">TR </v>
      </c>
      <c r="F15378" t="str">
        <f>T("TRACTORES      ")</f>
        <v xml:space="preserve">TRACTORES      </v>
      </c>
      <c r="G15378" t="str">
        <f>T("De menos de 16 CABALLOS FISCALES                  ")</f>
        <v xml:space="preserve">De menos de 16 CABALLOS FISCALES                  </v>
      </c>
      <c r="H15378" t="str">
        <f>T("GASOLINA                                          ")</f>
        <v xml:space="preserve">GASOLINA                                          </v>
      </c>
      <c r="I15378">
        <v>17</v>
      </c>
    </row>
    <row r="15379" spans="1:9">
      <c r="A15379" t="str">
        <f>T("2018")</f>
        <v>2018</v>
      </c>
      <c r="B15379" t="str">
        <f>T("FISICO                                            ")</f>
        <v xml:space="preserve">FISICO                                            </v>
      </c>
      <c r="C15379" t="str">
        <f>T("USERA               ")</f>
        <v xml:space="preserve">USERA               </v>
      </c>
      <c r="D15379" t="str">
        <f>T("ZOFIO               ")</f>
        <v xml:space="preserve">ZOFIO               </v>
      </c>
      <c r="E15379" t="str">
        <f>T("TR ")</f>
        <v xml:space="preserve">TR </v>
      </c>
      <c r="F15379" t="str">
        <f>T("TRACTORES      ")</f>
        <v xml:space="preserve">TRACTORES      </v>
      </c>
      <c r="G15379" t="str">
        <f>T("De menos de 16 CABALLOS FISCALES                  ")</f>
        <v xml:space="preserve">De menos de 16 CABALLOS FISCALES                  </v>
      </c>
      <c r="H15379" t="str">
        <f>T("GASOLINA                                          ")</f>
        <v xml:space="preserve">GASOLINA                                          </v>
      </c>
      <c r="I15379">
        <v>7</v>
      </c>
    </row>
    <row r="15380" spans="1:9">
      <c r="A15380" t="str">
        <f>T("2018")</f>
        <v>2018</v>
      </c>
      <c r="B15380" t="str">
        <f>T("FISICO                                            ")</f>
        <v xml:space="preserve">FISICO                                            </v>
      </c>
      <c r="C15380" t="str">
        <f>T("USERA               ")</f>
        <v xml:space="preserve">USERA               </v>
      </c>
      <c r="D15380" t="str">
        <f>T("PRADOLONGO          ")</f>
        <v xml:space="preserve">PRADOLONGO          </v>
      </c>
      <c r="E15380" t="str">
        <f>T("TR ")</f>
        <v xml:space="preserve">TR </v>
      </c>
      <c r="F15380" t="str">
        <f>T("TRACTORES      ")</f>
        <v xml:space="preserve">TRACTORES      </v>
      </c>
      <c r="G15380" t="str">
        <f>T("De menos de 16 CABALLOS FISCALES                  ")</f>
        <v xml:space="preserve">De menos de 16 CABALLOS FISCALES                  </v>
      </c>
      <c r="H15380" t="str">
        <f>T("GASOLINA                                          ")</f>
        <v xml:space="preserve">GASOLINA                                          </v>
      </c>
      <c r="I15380">
        <v>17</v>
      </c>
    </row>
    <row r="15381" spans="1:9">
      <c r="A15381" t="str">
        <f>T("2018")</f>
        <v>2018</v>
      </c>
      <c r="B15381" t="str">
        <f>T("JURIDICO                                          ")</f>
        <v xml:space="preserve">JURIDICO                                          </v>
      </c>
      <c r="C15381" t="str">
        <f>T("USERA               ")</f>
        <v xml:space="preserve">USERA               </v>
      </c>
      <c r="D15381" t="str">
        <f>T("MOSCARDO            ")</f>
        <v xml:space="preserve">MOSCARDO            </v>
      </c>
      <c r="E15381" t="str">
        <f>T("TR ")</f>
        <v xml:space="preserve">TR </v>
      </c>
      <c r="F15381" t="str">
        <f>T("TRACTORES      ")</f>
        <v xml:space="preserve">TRACTORES      </v>
      </c>
      <c r="G15381" t="str">
        <f>T("De menos de 16 CABALLOS FISCALES                  ")</f>
        <v xml:space="preserve">De menos de 16 CABALLOS FISCALES                  </v>
      </c>
      <c r="H15381" t="str">
        <f>T("GASOLINA                                          ")</f>
        <v xml:space="preserve">GASOLINA                                          </v>
      </c>
      <c r="I15381">
        <v>2</v>
      </c>
    </row>
    <row r="15382" spans="1:9">
      <c r="A15382" t="str">
        <f>T("2018")</f>
        <v>2018</v>
      </c>
      <c r="B15382" t="str">
        <f>T("FISICO                                            ")</f>
        <v xml:space="preserve">FISICO                                            </v>
      </c>
      <c r="C15382" t="str">
        <f>T("USERA               ")</f>
        <v xml:space="preserve">USERA               </v>
      </c>
      <c r="D15382" t="str">
        <f>T("ALMENDRALES         ")</f>
        <v xml:space="preserve">ALMENDRALES         </v>
      </c>
      <c r="E15382" t="str">
        <f>T("TR ")</f>
        <v xml:space="preserve">TR </v>
      </c>
      <c r="F15382" t="str">
        <f>T("TRACTORES      ")</f>
        <v xml:space="preserve">TRACTORES      </v>
      </c>
      <c r="G15382" t="str">
        <f>T("De 16 a 25 CABALLOS FISCALES                      ")</f>
        <v xml:space="preserve">De 16 a 25 CABALLOS FISCALES                      </v>
      </c>
      <c r="H15382" t="str">
        <f>T("OTROS                                             ")</f>
        <v xml:space="preserve">OTROS                                             </v>
      </c>
      <c r="I15382">
        <v>1</v>
      </c>
    </row>
    <row r="15383" spans="1:9">
      <c r="A15383" t="str">
        <f>T("2018")</f>
        <v>2018</v>
      </c>
      <c r="B15383" t="str">
        <f>T("JURIDICO                                          ")</f>
        <v xml:space="preserve">JURIDICO                                          </v>
      </c>
      <c r="C15383" t="str">
        <f>T("USERA               ")</f>
        <v xml:space="preserve">USERA               </v>
      </c>
      <c r="D15383" t="str">
        <f>T("PRADOLONGO          ")</f>
        <v xml:space="preserve">PRADOLONGO          </v>
      </c>
      <c r="E15383" t="str">
        <f>T("TR ")</f>
        <v xml:space="preserve">TR </v>
      </c>
      <c r="F15383" t="str">
        <f>T("TRACTORES      ")</f>
        <v xml:space="preserve">TRACTORES      </v>
      </c>
      <c r="G15383" t="str">
        <f>T("De menos de 16 CABALLOS FISCALES                  ")</f>
        <v xml:space="preserve">De menos de 16 CABALLOS FISCALES                  </v>
      </c>
      <c r="H15383" t="str">
        <f>T("OTROS                                             ")</f>
        <v xml:space="preserve">OTROS                                             </v>
      </c>
      <c r="I15383">
        <v>1</v>
      </c>
    </row>
    <row r="15384" spans="1:9">
      <c r="A15384" t="str">
        <f>T("2018")</f>
        <v>2018</v>
      </c>
      <c r="B15384" t="str">
        <f>T("FISICO                                            ")</f>
        <v xml:space="preserve">FISICO                                            </v>
      </c>
      <c r="C15384" t="str">
        <f>T("USERA               ")</f>
        <v xml:space="preserve">USERA               </v>
      </c>
      <c r="D15384" t="str">
        <f>T("ORCASITAS           ")</f>
        <v xml:space="preserve">ORCASITAS           </v>
      </c>
      <c r="E15384" t="str">
        <f>T("TR ")</f>
        <v xml:space="preserve">TR </v>
      </c>
      <c r="F15384" t="str">
        <f>T("TRACTORES      ")</f>
        <v xml:space="preserve">TRACTORES      </v>
      </c>
      <c r="G15384" t="str">
        <f>T("De menos de 16 CABALLOS FISCALES                  ")</f>
        <v xml:space="preserve">De menos de 16 CABALLOS FISCALES                  </v>
      </c>
      <c r="I15384">
        <v>2</v>
      </c>
    </row>
    <row r="15385" spans="1:9">
      <c r="A15385" t="str">
        <f>T("2018")</f>
        <v>2018</v>
      </c>
      <c r="B15385" t="str">
        <f>T("FISICO                                            ")</f>
        <v xml:space="preserve">FISICO                                            </v>
      </c>
      <c r="C15385" t="str">
        <f>T("USERA               ")</f>
        <v xml:space="preserve">USERA               </v>
      </c>
      <c r="D15385" t="str">
        <f>T("SAN FERMIN          ")</f>
        <v xml:space="preserve">SAN FERMIN          </v>
      </c>
      <c r="E15385" t="str">
        <f>T("TR ")</f>
        <v xml:space="preserve">TR </v>
      </c>
      <c r="F15385" t="str">
        <f>T("TRACTORES      ")</f>
        <v xml:space="preserve">TRACTORES      </v>
      </c>
      <c r="G15385" t="str">
        <f>T("De menos de 16 CABALLOS FISCALES                  ")</f>
        <v xml:space="preserve">De menos de 16 CABALLOS FISCALES                  </v>
      </c>
      <c r="I15385">
        <v>2</v>
      </c>
    </row>
    <row r="15386" spans="1:9">
      <c r="A15386" t="str">
        <f>T("2018")</f>
        <v>2018</v>
      </c>
      <c r="B15386" t="str">
        <f>T("FISICO                                            ")</f>
        <v xml:space="preserve">FISICO                                            </v>
      </c>
      <c r="C15386" t="str">
        <f>T("USERA               ")</f>
        <v xml:space="preserve">USERA               </v>
      </c>
      <c r="D15386" t="str">
        <f>T("SAN FERMIN          ")</f>
        <v xml:space="preserve">SAN FERMIN          </v>
      </c>
      <c r="E15386" t="str">
        <f>T("TR ")</f>
        <v xml:space="preserve">TR </v>
      </c>
      <c r="F15386" t="str">
        <f>T("TRACTORES      ")</f>
        <v xml:space="preserve">TRACTORES      </v>
      </c>
      <c r="G15386" t="str">
        <f>T("De 16 a 25 CABALLOS FISCALES                      ")</f>
        <v xml:space="preserve">De 16 a 25 CABALLOS FISCALES                      </v>
      </c>
      <c r="I15386">
        <v>1</v>
      </c>
    </row>
    <row r="15387" spans="1:9">
      <c r="A15387" t="str">
        <f>T("2018")</f>
        <v>2018</v>
      </c>
      <c r="B15387" t="str">
        <f>T("FISICO                                            ")</f>
        <v xml:space="preserve">FISICO                                            </v>
      </c>
      <c r="C15387" t="str">
        <f>T("USERA               ")</f>
        <v xml:space="preserve">USERA               </v>
      </c>
      <c r="D15387" t="str">
        <f>T("SAN FERMIN          ")</f>
        <v xml:space="preserve">SAN FERMIN          </v>
      </c>
      <c r="E15387" t="str">
        <f>T("TR ")</f>
        <v xml:space="preserve">TR </v>
      </c>
      <c r="F15387" t="str">
        <f>T("TRACTORES      ")</f>
        <v xml:space="preserve">TRACTORES      </v>
      </c>
      <c r="G15387" t="str">
        <f>T("De 25,01 CABALLOS FISCALES en adelante            ")</f>
        <v xml:space="preserve">De 25,01 CABALLOS FISCALES en adelante            </v>
      </c>
      <c r="I15387">
        <v>3</v>
      </c>
    </row>
    <row r="15388" spans="1:9">
      <c r="A15388" t="str">
        <f>T("2018")</f>
        <v>2018</v>
      </c>
      <c r="B15388" t="str">
        <f>T("FISICO                                            ")</f>
        <v xml:space="preserve">FISICO                                            </v>
      </c>
      <c r="C15388" t="str">
        <f>T("USERA               ")</f>
        <v xml:space="preserve">USERA               </v>
      </c>
      <c r="D15388" t="str">
        <f>T("ALMENDRALES         ")</f>
        <v xml:space="preserve">ALMENDRALES         </v>
      </c>
      <c r="E15388" t="str">
        <f>T("TR ")</f>
        <v xml:space="preserve">TR </v>
      </c>
      <c r="F15388" t="str">
        <f>T("TRACTORES      ")</f>
        <v xml:space="preserve">TRACTORES      </v>
      </c>
      <c r="G15388" t="str">
        <f>T("De menos de 16 CABALLOS FISCALES                  ")</f>
        <v xml:space="preserve">De menos de 16 CABALLOS FISCALES                  </v>
      </c>
      <c r="I15388">
        <v>1</v>
      </c>
    </row>
    <row r="15389" spans="1:9">
      <c r="A15389" t="str">
        <f>T("2018")</f>
        <v>2018</v>
      </c>
      <c r="B15389" t="str">
        <f>T("FISICO                                            ")</f>
        <v xml:space="preserve">FISICO                                            </v>
      </c>
      <c r="C15389" t="str">
        <f>T("USERA               ")</f>
        <v xml:space="preserve">USERA               </v>
      </c>
      <c r="D15389" t="str">
        <f>T("MOSCARDO            ")</f>
        <v xml:space="preserve">MOSCARDO            </v>
      </c>
      <c r="E15389" t="str">
        <f>T("TR ")</f>
        <v xml:space="preserve">TR </v>
      </c>
      <c r="F15389" t="str">
        <f>T("TRACTORES      ")</f>
        <v xml:space="preserve">TRACTORES      </v>
      </c>
      <c r="G15389" t="str">
        <f>T("De menos de 16 CABALLOS FISCALES                  ")</f>
        <v xml:space="preserve">De menos de 16 CABALLOS FISCALES                  </v>
      </c>
      <c r="I15389">
        <v>2</v>
      </c>
    </row>
    <row r="15390" spans="1:9">
      <c r="A15390" t="str">
        <f>T("2018")</f>
        <v>2018</v>
      </c>
      <c r="B15390" t="str">
        <f>T("FISICO                                            ")</f>
        <v xml:space="preserve">FISICO                                            </v>
      </c>
      <c r="C15390" t="str">
        <f>T("USERA               ")</f>
        <v xml:space="preserve">USERA               </v>
      </c>
      <c r="D15390" t="str">
        <f>T("MOSCARDO            ")</f>
        <v xml:space="preserve">MOSCARDO            </v>
      </c>
      <c r="E15390" t="str">
        <f>T("TR ")</f>
        <v xml:space="preserve">TR </v>
      </c>
      <c r="F15390" t="str">
        <f>T("TRACTORES      ")</f>
        <v xml:space="preserve">TRACTORES      </v>
      </c>
      <c r="G15390" t="str">
        <f>T("De 16 a 25 CABALLOS FISCALES                      ")</f>
        <v xml:space="preserve">De 16 a 25 CABALLOS FISCALES                      </v>
      </c>
      <c r="I15390">
        <v>1</v>
      </c>
    </row>
    <row r="15391" spans="1:9">
      <c r="A15391" t="str">
        <f>T("2018")</f>
        <v>2018</v>
      </c>
      <c r="B15391" t="str">
        <f>T("FISICO                                            ")</f>
        <v xml:space="preserve">FISICO                                            </v>
      </c>
      <c r="C15391" t="str">
        <f>T("USERA               ")</f>
        <v xml:space="preserve">USERA               </v>
      </c>
      <c r="D15391" t="str">
        <f>T("MOSCARDO            ")</f>
        <v xml:space="preserve">MOSCARDO            </v>
      </c>
      <c r="E15391" t="str">
        <f>T("TR ")</f>
        <v xml:space="preserve">TR </v>
      </c>
      <c r="F15391" t="str">
        <f>T("TRACTORES      ")</f>
        <v xml:space="preserve">TRACTORES      </v>
      </c>
      <c r="G15391" t="str">
        <f>T("De 25,01 CABALLOS FISCALES en adelante            ")</f>
        <v xml:space="preserve">De 25,01 CABALLOS FISCALES en adelante            </v>
      </c>
      <c r="I15391">
        <v>1</v>
      </c>
    </row>
    <row r="15392" spans="1:9">
      <c r="A15392" t="str">
        <f>T("2018")</f>
        <v>2018</v>
      </c>
      <c r="B15392" t="str">
        <f>T("FISICO                                            ")</f>
        <v xml:space="preserve">FISICO                                            </v>
      </c>
      <c r="C15392" t="str">
        <f>T("USERA               ")</f>
        <v xml:space="preserve">USERA               </v>
      </c>
      <c r="D15392" t="str">
        <f>T("ZOFIO               ")</f>
        <v xml:space="preserve">ZOFIO               </v>
      </c>
      <c r="E15392" t="str">
        <f>T("TR ")</f>
        <v xml:space="preserve">TR </v>
      </c>
      <c r="F15392" t="str">
        <f>T("TRACTORES      ")</f>
        <v xml:space="preserve">TRACTORES      </v>
      </c>
      <c r="G15392" t="str">
        <f>T("De menos de 16 CABALLOS FISCALES                  ")</f>
        <v xml:space="preserve">De menos de 16 CABALLOS FISCALES                  </v>
      </c>
      <c r="I15392">
        <v>1</v>
      </c>
    </row>
    <row r="15393" spans="1:9">
      <c r="A15393" t="str">
        <f>T("2018")</f>
        <v>2018</v>
      </c>
      <c r="B15393" t="str">
        <f>T("FISICO                                            ")</f>
        <v xml:space="preserve">FISICO                                            </v>
      </c>
      <c r="C15393" t="str">
        <f>T("USERA               ")</f>
        <v xml:space="preserve">USERA               </v>
      </c>
      <c r="D15393" t="str">
        <f>T("PRADOLONGO          ")</f>
        <v xml:space="preserve">PRADOLONGO          </v>
      </c>
      <c r="E15393" t="str">
        <f>T("TR ")</f>
        <v xml:space="preserve">TR </v>
      </c>
      <c r="F15393" t="str">
        <f>T("TRACTORES      ")</f>
        <v xml:space="preserve">TRACTORES      </v>
      </c>
      <c r="G15393" t="str">
        <f>T("De menos de 16 CABALLOS FISCALES                  ")</f>
        <v xml:space="preserve">De menos de 16 CABALLOS FISCALES                  </v>
      </c>
      <c r="I15393">
        <v>1</v>
      </c>
    </row>
    <row r="15394" spans="1:9">
      <c r="A15394" t="str">
        <f>T("2018")</f>
        <v>2018</v>
      </c>
      <c r="B15394" t="str">
        <f>T("JURIDICO                                          ")</f>
        <v xml:space="preserve">JURIDICO                                          </v>
      </c>
      <c r="C15394" t="str">
        <f>T("USERA               ")</f>
        <v xml:space="preserve">USERA               </v>
      </c>
      <c r="D15394" t="str">
        <f>T("ORCASUR             ")</f>
        <v xml:space="preserve">ORCASUR             </v>
      </c>
      <c r="E15394" t="str">
        <f>T("TR ")</f>
        <v xml:space="preserve">TR </v>
      </c>
      <c r="F15394" t="str">
        <f>T("TRACTORES      ")</f>
        <v xml:space="preserve">TRACTORES      </v>
      </c>
      <c r="G15394" t="str">
        <f>T("De 25,01 CABALLOS FISCALES en adelante            ")</f>
        <v xml:space="preserve">De 25,01 CABALLOS FISCALES en adelante            </v>
      </c>
      <c r="I15394">
        <v>1</v>
      </c>
    </row>
    <row r="15395" spans="1:9">
      <c r="A15395" t="str">
        <f>T("2018")</f>
        <v>2018</v>
      </c>
      <c r="B15395" t="str">
        <f>T("FISICO                                            ")</f>
        <v xml:space="preserve">FISICO                                            </v>
      </c>
      <c r="C15395" t="str">
        <f>T("USERA               ")</f>
        <v xml:space="preserve">USERA               </v>
      </c>
      <c r="D15395" t="str">
        <f>T("ORCASITAS           ")</f>
        <v xml:space="preserve">ORCASITAS           </v>
      </c>
      <c r="E15395" t="str">
        <f>T("TU ")</f>
        <v xml:space="preserve">TU </v>
      </c>
      <c r="F15395" t="str">
        <f>T("TURISMOS       ")</f>
        <v xml:space="preserve">TURISMOS       </v>
      </c>
      <c r="G15395" t="str">
        <f>T("De 8 a 11,99 CABALLOS FISCALES                    ")</f>
        <v xml:space="preserve">De 8 a 11,99 CABALLOS FISCALES                    </v>
      </c>
      <c r="H15395" t="str">
        <f>T("BIODIESEL                                         ")</f>
        <v xml:space="preserve">BIODIESEL                                         </v>
      </c>
      <c r="I15395">
        <v>1</v>
      </c>
    </row>
    <row r="15396" spans="1:9">
      <c r="A15396" t="str">
        <f>T("2018")</f>
        <v>2018</v>
      </c>
      <c r="B15396" t="str">
        <f>T("Entidad sin personalidad jurídica (art. 35.4 LGT) ")</f>
        <v xml:space="preserve">Entidad sin personalidad jurídica (art. 35.4 LGT) </v>
      </c>
      <c r="C15396" t="str">
        <f>T("USERA               ")</f>
        <v xml:space="preserve">USERA               </v>
      </c>
      <c r="D15396" t="str">
        <f>T("ORCASITAS           ")</f>
        <v xml:space="preserve">ORCASITAS           </v>
      </c>
      <c r="E15396" t="str">
        <f>T("TU ")</f>
        <v xml:space="preserve">TU </v>
      </c>
      <c r="F15396" t="str">
        <f>T("TURISMOS       ")</f>
        <v xml:space="preserve">TURISMOS       </v>
      </c>
      <c r="G15396" t="str">
        <f>T("De 8 a 11,99 CABALLOS FISCALES                    ")</f>
        <v xml:space="preserve">De 8 a 11,99 CABALLOS FISCALES                    </v>
      </c>
      <c r="H15396" t="str">
        <f>T("DIESEL                                            ")</f>
        <v xml:space="preserve">DIESEL                                            </v>
      </c>
      <c r="I15396">
        <v>3</v>
      </c>
    </row>
    <row r="15397" spans="1:9">
      <c r="A15397" t="str">
        <f>T("2018")</f>
        <v>2018</v>
      </c>
      <c r="B15397" t="str">
        <f>T("Entidad sin personalidad jurídica (art. 35.4 LGT) ")</f>
        <v xml:space="preserve">Entidad sin personalidad jurídica (art. 35.4 LGT) </v>
      </c>
      <c r="C15397" t="str">
        <f>T("USERA               ")</f>
        <v xml:space="preserve">USERA               </v>
      </c>
      <c r="D15397" t="str">
        <f>T("ORCASITAS           ")</f>
        <v xml:space="preserve">ORCASITAS           </v>
      </c>
      <c r="E15397" t="str">
        <f>T("TU ")</f>
        <v xml:space="preserve">TU </v>
      </c>
      <c r="F15397" t="str">
        <f>T("TURISMOS       ")</f>
        <v xml:space="preserve">TURISMOS       </v>
      </c>
      <c r="G15397" t="str">
        <f>T("De 12 a 15,99 CABALLOS FISCALES                   ")</f>
        <v xml:space="preserve">De 12 a 15,99 CABALLOS FISCALES                   </v>
      </c>
      <c r="H15397" t="str">
        <f>T("DIESEL                                            ")</f>
        <v xml:space="preserve">DIESEL                                            </v>
      </c>
      <c r="I15397">
        <v>15</v>
      </c>
    </row>
    <row r="15398" spans="1:9">
      <c r="A15398" t="str">
        <f>T("2018")</f>
        <v>2018</v>
      </c>
      <c r="B15398" t="str">
        <f>T("Entidad sin personalidad jurídica (art. 35.4 LGT) ")</f>
        <v xml:space="preserve">Entidad sin personalidad jurídica (art. 35.4 LGT) </v>
      </c>
      <c r="C15398" t="str">
        <f>T("USERA               ")</f>
        <v xml:space="preserve">USERA               </v>
      </c>
      <c r="D15398" t="str">
        <f>T("ORCASUR             ")</f>
        <v xml:space="preserve">ORCASUR             </v>
      </c>
      <c r="E15398" t="str">
        <f>T("TU ")</f>
        <v xml:space="preserve">TU </v>
      </c>
      <c r="F15398" t="str">
        <f>T("TURISMOS       ")</f>
        <v xml:space="preserve">TURISMOS       </v>
      </c>
      <c r="G15398" t="str">
        <f>T("De 12 a 15,99 CABALLOS FISCALES                   ")</f>
        <v xml:space="preserve">De 12 a 15,99 CABALLOS FISCALES                   </v>
      </c>
      <c r="H15398" t="str">
        <f>T("DIESEL                                            ")</f>
        <v xml:space="preserve">DIESEL                                            </v>
      </c>
      <c r="I15398">
        <v>12</v>
      </c>
    </row>
    <row r="15399" spans="1:9">
      <c r="A15399" t="str">
        <f>T("2018")</f>
        <v>2018</v>
      </c>
      <c r="B15399" t="str">
        <f>T("Entidad sin personalidad jurídica (art. 35.4 LGT) ")</f>
        <v xml:space="preserve">Entidad sin personalidad jurídica (art. 35.4 LGT) </v>
      </c>
      <c r="C15399" t="str">
        <f>T("USERA               ")</f>
        <v xml:space="preserve">USERA               </v>
      </c>
      <c r="D15399" t="str">
        <f>T("SAN FERMIN          ")</f>
        <v xml:space="preserve">SAN FERMIN          </v>
      </c>
      <c r="E15399" t="str">
        <f>T("TU ")</f>
        <v xml:space="preserve">TU </v>
      </c>
      <c r="F15399" t="str">
        <f>T("TURISMOS       ")</f>
        <v xml:space="preserve">TURISMOS       </v>
      </c>
      <c r="G15399" t="str">
        <f>T("De 8 a 11,99 CABALLOS FISCALES                    ")</f>
        <v xml:space="preserve">De 8 a 11,99 CABALLOS FISCALES                    </v>
      </c>
      <c r="H15399" t="str">
        <f>T("DIESEL                                            ")</f>
        <v xml:space="preserve">DIESEL                                            </v>
      </c>
      <c r="I15399">
        <v>3</v>
      </c>
    </row>
    <row r="15400" spans="1:9">
      <c r="A15400" t="str">
        <f>T("2018")</f>
        <v>2018</v>
      </c>
      <c r="B15400" t="str">
        <f>T("Entidad sin personalidad jurídica (art. 35.4 LGT) ")</f>
        <v xml:space="preserve">Entidad sin personalidad jurídica (art. 35.4 LGT) </v>
      </c>
      <c r="C15400" t="str">
        <f>T("USERA               ")</f>
        <v xml:space="preserve">USERA               </v>
      </c>
      <c r="D15400" t="str">
        <f>T("SAN FERMIN          ")</f>
        <v xml:space="preserve">SAN FERMIN          </v>
      </c>
      <c r="E15400" t="str">
        <f>T("TU ")</f>
        <v xml:space="preserve">TU </v>
      </c>
      <c r="F15400" t="str">
        <f>T("TURISMOS       ")</f>
        <v xml:space="preserve">TURISMOS       </v>
      </c>
      <c r="G15400" t="str">
        <f>T("De 12 a 15,99 CABALLOS FISCALES                   ")</f>
        <v xml:space="preserve">De 12 a 15,99 CABALLOS FISCALES                   </v>
      </c>
      <c r="H15400" t="str">
        <f>T("DIESEL                                            ")</f>
        <v xml:space="preserve">DIESEL                                            </v>
      </c>
      <c r="I15400">
        <v>10</v>
      </c>
    </row>
    <row r="15401" spans="1:9">
      <c r="A15401" t="str">
        <f>T("2018")</f>
        <v>2018</v>
      </c>
      <c r="B15401" t="str">
        <f>T("Entidad sin personalidad jurídica (art. 35.4 LGT) ")</f>
        <v xml:space="preserve">Entidad sin personalidad jurídica (art. 35.4 LGT) </v>
      </c>
      <c r="C15401" t="str">
        <f>T("USERA               ")</f>
        <v xml:space="preserve">USERA               </v>
      </c>
      <c r="D15401" t="str">
        <f>T("SAN FERMIN          ")</f>
        <v xml:space="preserve">SAN FERMIN          </v>
      </c>
      <c r="E15401" t="str">
        <f>T("TU ")</f>
        <v xml:space="preserve">TU </v>
      </c>
      <c r="F15401" t="str">
        <f>T("TURISMOS       ")</f>
        <v xml:space="preserve">TURISMOS       </v>
      </c>
      <c r="G15401" t="str">
        <f>T("De 16 a 19,99 CABALLOS FISCALES                   ")</f>
        <v xml:space="preserve">De 16 a 19,99 CABALLOS FISCALES                   </v>
      </c>
      <c r="H15401" t="str">
        <f>T("DIESEL                                            ")</f>
        <v xml:space="preserve">DIESEL                                            </v>
      </c>
      <c r="I15401">
        <v>1</v>
      </c>
    </row>
    <row r="15402" spans="1:9">
      <c r="A15402" t="str">
        <f>T("2018")</f>
        <v>2018</v>
      </c>
      <c r="B15402" t="str">
        <f>T("Entidad sin personalidad jurídica (art. 35.4 LGT) ")</f>
        <v xml:space="preserve">Entidad sin personalidad jurídica (art. 35.4 LGT) </v>
      </c>
      <c r="C15402" t="str">
        <f>T("USERA               ")</f>
        <v xml:space="preserve">USERA               </v>
      </c>
      <c r="D15402" t="str">
        <f>T("ALMENDRALES         ")</f>
        <v xml:space="preserve">ALMENDRALES         </v>
      </c>
      <c r="E15402" t="str">
        <f>T("TU ")</f>
        <v xml:space="preserve">TU </v>
      </c>
      <c r="F15402" t="str">
        <f>T("TURISMOS       ")</f>
        <v xml:space="preserve">TURISMOS       </v>
      </c>
      <c r="G15402" t="str">
        <f>T("De 8 a 11,99 CABALLOS FISCALES                    ")</f>
        <v xml:space="preserve">De 8 a 11,99 CABALLOS FISCALES                    </v>
      </c>
      <c r="H15402" t="str">
        <f>T("DIESEL                                            ")</f>
        <v xml:space="preserve">DIESEL                                            </v>
      </c>
      <c r="I15402">
        <v>5</v>
      </c>
    </row>
    <row r="15403" spans="1:9">
      <c r="A15403" t="str">
        <f>T("2018")</f>
        <v>2018</v>
      </c>
      <c r="B15403" t="str">
        <f>T("Entidad sin personalidad jurídica (art. 35.4 LGT) ")</f>
        <v xml:space="preserve">Entidad sin personalidad jurídica (art. 35.4 LGT) </v>
      </c>
      <c r="C15403" t="str">
        <f>T("USERA               ")</f>
        <v xml:space="preserve">USERA               </v>
      </c>
      <c r="D15403" t="str">
        <f>T("ALMENDRALES         ")</f>
        <v xml:space="preserve">ALMENDRALES         </v>
      </c>
      <c r="E15403" t="str">
        <f>T("TU ")</f>
        <v xml:space="preserve">TU </v>
      </c>
      <c r="F15403" t="str">
        <f>T("TURISMOS       ")</f>
        <v xml:space="preserve">TURISMOS       </v>
      </c>
      <c r="G15403" t="str">
        <f>T("De 12 a 15,99 CABALLOS FISCALES                   ")</f>
        <v xml:space="preserve">De 12 a 15,99 CABALLOS FISCALES                   </v>
      </c>
      <c r="H15403" t="str">
        <f>T("DIESEL                                            ")</f>
        <v xml:space="preserve">DIESEL                                            </v>
      </c>
      <c r="I15403">
        <v>15</v>
      </c>
    </row>
    <row r="15404" spans="1:9">
      <c r="A15404" t="str">
        <f>T("2018")</f>
        <v>2018</v>
      </c>
      <c r="B15404" t="str">
        <f>T("Entidad sin personalidad jurídica (art. 35.4 LGT) ")</f>
        <v xml:space="preserve">Entidad sin personalidad jurídica (art. 35.4 LGT) </v>
      </c>
      <c r="C15404" t="str">
        <f>T("USERA               ")</f>
        <v xml:space="preserve">USERA               </v>
      </c>
      <c r="D15404" t="str">
        <f>T("ALMENDRALES         ")</f>
        <v xml:space="preserve">ALMENDRALES         </v>
      </c>
      <c r="E15404" t="str">
        <f>T("TU ")</f>
        <v xml:space="preserve">TU </v>
      </c>
      <c r="F15404" t="str">
        <f>T("TURISMOS       ")</f>
        <v xml:space="preserve">TURISMOS       </v>
      </c>
      <c r="G15404" t="str">
        <f>T("De 16 a 19,99 CABALLOS FISCALES                   ")</f>
        <v xml:space="preserve">De 16 a 19,99 CABALLOS FISCALES                   </v>
      </c>
      <c r="H15404" t="str">
        <f>T("DIESEL                                            ")</f>
        <v xml:space="preserve">DIESEL                                            </v>
      </c>
      <c r="I15404">
        <v>4</v>
      </c>
    </row>
    <row r="15405" spans="1:9">
      <c r="A15405" t="str">
        <f>T("2018")</f>
        <v>2018</v>
      </c>
      <c r="B15405" t="str">
        <f>T("Entidad sin personalidad jurídica (art. 35.4 LGT) ")</f>
        <v xml:space="preserve">Entidad sin personalidad jurídica (art. 35.4 LGT) </v>
      </c>
      <c r="C15405" t="str">
        <f>T("USERA               ")</f>
        <v xml:space="preserve">USERA               </v>
      </c>
      <c r="D15405" t="str">
        <f>T("MOSCARDO            ")</f>
        <v xml:space="preserve">MOSCARDO            </v>
      </c>
      <c r="E15405" t="str">
        <f>T("TU ")</f>
        <v xml:space="preserve">TU </v>
      </c>
      <c r="F15405" t="str">
        <f>T("TURISMOS       ")</f>
        <v xml:space="preserve">TURISMOS       </v>
      </c>
      <c r="G15405" t="str">
        <f>T("De 8 a 11,99 CABALLOS FISCALES                    ")</f>
        <v xml:space="preserve">De 8 a 11,99 CABALLOS FISCALES                    </v>
      </c>
      <c r="H15405" t="str">
        <f>T("DIESEL                                            ")</f>
        <v xml:space="preserve">DIESEL                                            </v>
      </c>
      <c r="I15405">
        <v>5</v>
      </c>
    </row>
    <row r="15406" spans="1:9">
      <c r="A15406" t="str">
        <f>T("2018")</f>
        <v>2018</v>
      </c>
      <c r="B15406" t="str">
        <f>T("Entidad sin personalidad jurídica (art. 35.4 LGT) ")</f>
        <v xml:space="preserve">Entidad sin personalidad jurídica (art. 35.4 LGT) </v>
      </c>
      <c r="C15406" t="str">
        <f>T("USERA               ")</f>
        <v xml:space="preserve">USERA               </v>
      </c>
      <c r="D15406" t="str">
        <f>T("MOSCARDO            ")</f>
        <v xml:space="preserve">MOSCARDO            </v>
      </c>
      <c r="E15406" t="str">
        <f>T("TU ")</f>
        <v xml:space="preserve">TU </v>
      </c>
      <c r="F15406" t="str">
        <f>T("TURISMOS       ")</f>
        <v xml:space="preserve">TURISMOS       </v>
      </c>
      <c r="G15406" t="str">
        <f>T("De 12 a 15,99 CABALLOS FISCALES                   ")</f>
        <v xml:space="preserve">De 12 a 15,99 CABALLOS FISCALES                   </v>
      </c>
      <c r="H15406" t="str">
        <f>T("DIESEL                                            ")</f>
        <v xml:space="preserve">DIESEL                                            </v>
      </c>
      <c r="I15406">
        <v>8</v>
      </c>
    </row>
    <row r="15407" spans="1:9">
      <c r="A15407" t="str">
        <f>T("2018")</f>
        <v>2018</v>
      </c>
      <c r="B15407" t="str">
        <f>T("Entidad sin personalidad jurídica (art. 35.4 LGT) ")</f>
        <v xml:space="preserve">Entidad sin personalidad jurídica (art. 35.4 LGT) </v>
      </c>
      <c r="C15407" t="str">
        <f>T("USERA               ")</f>
        <v xml:space="preserve">USERA               </v>
      </c>
      <c r="D15407" t="str">
        <f>T("MOSCARDO            ")</f>
        <v xml:space="preserve">MOSCARDO            </v>
      </c>
      <c r="E15407" t="str">
        <f>T("TU ")</f>
        <v xml:space="preserve">TU </v>
      </c>
      <c r="F15407" t="str">
        <f>T("TURISMOS       ")</f>
        <v xml:space="preserve">TURISMOS       </v>
      </c>
      <c r="G15407" t="str">
        <f>T("De 16 a 19,99 CABALLOS FISCALES                   ")</f>
        <v xml:space="preserve">De 16 a 19,99 CABALLOS FISCALES                   </v>
      </c>
      <c r="H15407" t="str">
        <f>T("DIESEL                                            ")</f>
        <v xml:space="preserve">DIESEL                                            </v>
      </c>
      <c r="I15407">
        <v>1</v>
      </c>
    </row>
    <row r="15408" spans="1:9">
      <c r="A15408" t="str">
        <f>T("2018")</f>
        <v>2018</v>
      </c>
      <c r="B15408" t="str">
        <f>T("Entidad sin personalidad jurídica (art. 35.4 LGT) ")</f>
        <v xml:space="preserve">Entidad sin personalidad jurídica (art. 35.4 LGT) </v>
      </c>
      <c r="C15408" t="str">
        <f>T("USERA               ")</f>
        <v xml:space="preserve">USERA               </v>
      </c>
      <c r="D15408" t="str">
        <f>T("ZOFIO               ")</f>
        <v xml:space="preserve">ZOFIO               </v>
      </c>
      <c r="E15408" t="str">
        <f>T("TU ")</f>
        <v xml:space="preserve">TU </v>
      </c>
      <c r="F15408" t="str">
        <f>T("TURISMOS       ")</f>
        <v xml:space="preserve">TURISMOS       </v>
      </c>
      <c r="G15408" t="str">
        <f>T("De 8 a 11,99 CABALLOS FISCALES                    ")</f>
        <v xml:space="preserve">De 8 a 11,99 CABALLOS FISCALES                    </v>
      </c>
      <c r="H15408" t="str">
        <f>T("DIESEL                                            ")</f>
        <v xml:space="preserve">DIESEL                                            </v>
      </c>
      <c r="I15408">
        <v>4</v>
      </c>
    </row>
    <row r="15409" spans="1:9">
      <c r="A15409" t="str">
        <f>T("2018")</f>
        <v>2018</v>
      </c>
      <c r="B15409" t="str">
        <f>T("Entidad sin personalidad jurídica (art. 35.4 LGT) ")</f>
        <v xml:space="preserve">Entidad sin personalidad jurídica (art. 35.4 LGT) </v>
      </c>
      <c r="C15409" t="str">
        <f>T("USERA               ")</f>
        <v xml:space="preserve">USERA               </v>
      </c>
      <c r="D15409" t="str">
        <f>T("ZOFIO               ")</f>
        <v xml:space="preserve">ZOFIO               </v>
      </c>
      <c r="E15409" t="str">
        <f>T("TU ")</f>
        <v xml:space="preserve">TU </v>
      </c>
      <c r="F15409" t="str">
        <f>T("TURISMOS       ")</f>
        <v xml:space="preserve">TURISMOS       </v>
      </c>
      <c r="G15409" t="str">
        <f>T("De 12 a 15,99 CABALLOS FISCALES                   ")</f>
        <v xml:space="preserve">De 12 a 15,99 CABALLOS FISCALES                   </v>
      </c>
      <c r="H15409" t="str">
        <f>T("DIESEL                                            ")</f>
        <v xml:space="preserve">DIESEL                                            </v>
      </c>
      <c r="I15409">
        <v>7</v>
      </c>
    </row>
    <row r="15410" spans="1:9">
      <c r="A15410" t="str">
        <f>T("2018")</f>
        <v>2018</v>
      </c>
      <c r="B15410" t="str">
        <f>T("Entidad sin personalidad jurídica (art. 35.4 LGT) ")</f>
        <v xml:space="preserve">Entidad sin personalidad jurídica (art. 35.4 LGT) </v>
      </c>
      <c r="C15410" t="str">
        <f>T("USERA               ")</f>
        <v xml:space="preserve">USERA               </v>
      </c>
      <c r="D15410" t="str">
        <f>T("PRADOLONGO          ")</f>
        <v xml:space="preserve">PRADOLONGO          </v>
      </c>
      <c r="E15410" t="str">
        <f>T("TU ")</f>
        <v xml:space="preserve">TU </v>
      </c>
      <c r="F15410" t="str">
        <f>T("TURISMOS       ")</f>
        <v xml:space="preserve">TURISMOS       </v>
      </c>
      <c r="G15410" t="str">
        <f>T("De 8 a 11,99 CABALLOS FISCALES                    ")</f>
        <v xml:space="preserve">De 8 a 11,99 CABALLOS FISCALES                    </v>
      </c>
      <c r="H15410" t="str">
        <f>T("DIESEL                                            ")</f>
        <v xml:space="preserve">DIESEL                                            </v>
      </c>
      <c r="I15410">
        <v>1</v>
      </c>
    </row>
    <row r="15411" spans="1:9">
      <c r="A15411" t="str">
        <f>T("2018")</f>
        <v>2018</v>
      </c>
      <c r="B15411" t="str">
        <f>T("Entidad sin personalidad jurídica (art. 35.4 LGT) ")</f>
        <v xml:space="preserve">Entidad sin personalidad jurídica (art. 35.4 LGT) </v>
      </c>
      <c r="C15411" t="str">
        <f>T("USERA               ")</f>
        <v xml:space="preserve">USERA               </v>
      </c>
      <c r="D15411" t="str">
        <f>T("PRADOLONGO          ")</f>
        <v xml:space="preserve">PRADOLONGO          </v>
      </c>
      <c r="E15411" t="str">
        <f>T("TU ")</f>
        <v xml:space="preserve">TU </v>
      </c>
      <c r="F15411" t="str">
        <f>T("TURISMOS       ")</f>
        <v xml:space="preserve">TURISMOS       </v>
      </c>
      <c r="G15411" t="str">
        <f>T("De 12 a 15,99 CABALLOS FISCALES                   ")</f>
        <v xml:space="preserve">De 12 a 15,99 CABALLOS FISCALES                   </v>
      </c>
      <c r="H15411" t="str">
        <f>T("DIESEL                                            ")</f>
        <v xml:space="preserve">DIESEL                                            </v>
      </c>
      <c r="I15411">
        <v>11</v>
      </c>
    </row>
    <row r="15412" spans="1:9">
      <c r="A15412" t="str">
        <f>T("2018")</f>
        <v>2018</v>
      </c>
      <c r="B15412" t="str">
        <f>T("Entidad sin personalidad jurídica (art. 35.4 LGT) ")</f>
        <v xml:space="preserve">Entidad sin personalidad jurídica (art. 35.4 LGT) </v>
      </c>
      <c r="C15412" t="str">
        <f>T("USERA               ")</f>
        <v xml:space="preserve">USERA               </v>
      </c>
      <c r="D15412" t="str">
        <f>T("PRADOLONGO          ")</f>
        <v xml:space="preserve">PRADOLONGO          </v>
      </c>
      <c r="E15412" t="str">
        <f>T("TU ")</f>
        <v xml:space="preserve">TU </v>
      </c>
      <c r="F15412" t="str">
        <f>T("TURISMOS       ")</f>
        <v xml:space="preserve">TURISMOS       </v>
      </c>
      <c r="G15412" t="str">
        <f>T("De 16 a 19,99 CABALLOS FISCALES                   ")</f>
        <v xml:space="preserve">De 16 a 19,99 CABALLOS FISCALES                   </v>
      </c>
      <c r="H15412" t="str">
        <f>T("DIESEL                                            ")</f>
        <v xml:space="preserve">DIESEL                                            </v>
      </c>
      <c r="I15412">
        <v>1</v>
      </c>
    </row>
    <row r="15413" spans="1:9">
      <c r="A15413" t="str">
        <f>T("2018")</f>
        <v>2018</v>
      </c>
      <c r="B15413" t="str">
        <f>T("FISICO                                            ")</f>
        <v xml:space="preserve">FISICO                                            </v>
      </c>
      <c r="C15413" t="str">
        <f>T("USERA               ")</f>
        <v xml:space="preserve">USERA               </v>
      </c>
      <c r="D15413" t="str">
        <f>T("SIN BARRIO          ")</f>
        <v xml:space="preserve">SIN BARRIO          </v>
      </c>
      <c r="E15413" t="str">
        <f>T("TU ")</f>
        <v xml:space="preserve">TU </v>
      </c>
      <c r="F15413" t="str">
        <f>T("TURISMOS       ")</f>
        <v xml:space="preserve">TURISMOS       </v>
      </c>
      <c r="G15413" t="str">
        <f>T("De 8 a 11,99 CABALLOS FISCALES                    ")</f>
        <v xml:space="preserve">De 8 a 11,99 CABALLOS FISCALES                    </v>
      </c>
      <c r="H15413" t="str">
        <f>T("DIESEL                                            ")</f>
        <v xml:space="preserve">DIESEL                                            </v>
      </c>
      <c r="I15413">
        <v>16</v>
      </c>
    </row>
    <row r="15414" spans="1:9">
      <c r="A15414" t="str">
        <f>T("2018")</f>
        <v>2018</v>
      </c>
      <c r="B15414" t="str">
        <f>T("FISICO                                            ")</f>
        <v xml:space="preserve">FISICO                                            </v>
      </c>
      <c r="C15414" t="str">
        <f>T("USERA               ")</f>
        <v xml:space="preserve">USERA               </v>
      </c>
      <c r="D15414" t="str">
        <f>T("SIN BARRIO          ")</f>
        <v xml:space="preserve">SIN BARRIO          </v>
      </c>
      <c r="E15414" t="str">
        <f>T("TU ")</f>
        <v xml:space="preserve">TU </v>
      </c>
      <c r="F15414" t="str">
        <f>T("TURISMOS       ")</f>
        <v xml:space="preserve">TURISMOS       </v>
      </c>
      <c r="G15414" t="str">
        <f>T("De 12 a 15,99 CABALLOS FISCALES                   ")</f>
        <v xml:space="preserve">De 12 a 15,99 CABALLOS FISCALES                   </v>
      </c>
      <c r="H15414" t="str">
        <f>T("DIESEL                                            ")</f>
        <v xml:space="preserve">DIESEL                                            </v>
      </c>
      <c r="I15414">
        <v>23</v>
      </c>
    </row>
    <row r="15415" spans="1:9">
      <c r="A15415" t="str">
        <f>T("2018")</f>
        <v>2018</v>
      </c>
      <c r="B15415" t="str">
        <f>T("FISICO                                            ")</f>
        <v xml:space="preserve">FISICO                                            </v>
      </c>
      <c r="C15415" t="str">
        <f>T("USERA               ")</f>
        <v xml:space="preserve">USERA               </v>
      </c>
      <c r="D15415" t="str">
        <f>T("ORCASITAS           ")</f>
        <v xml:space="preserve">ORCASITAS           </v>
      </c>
      <c r="E15415" t="str">
        <f>T("TU ")</f>
        <v xml:space="preserve">TU </v>
      </c>
      <c r="F15415" t="str">
        <f>T("TURISMOS       ")</f>
        <v xml:space="preserve">TURISMOS       </v>
      </c>
      <c r="G15415" t="str">
        <f>T("De menos de 8 CABALLOS FISCALES                   ")</f>
        <v xml:space="preserve">De menos de 8 CABALLOS FISCALES                   </v>
      </c>
      <c r="H15415" t="str">
        <f>T("DIESEL                                            ")</f>
        <v xml:space="preserve">DIESEL                                            </v>
      </c>
      <c r="I15415">
        <v>2</v>
      </c>
    </row>
    <row r="15416" spans="1:9">
      <c r="A15416" t="str">
        <f>T("2018")</f>
        <v>2018</v>
      </c>
      <c r="B15416" t="str">
        <f>T("FISICO                                            ")</f>
        <v xml:space="preserve">FISICO                                            </v>
      </c>
      <c r="C15416" t="str">
        <f>T("USERA               ")</f>
        <v xml:space="preserve">USERA               </v>
      </c>
      <c r="D15416" t="str">
        <f>T("ORCASITAS           ")</f>
        <v xml:space="preserve">ORCASITAS           </v>
      </c>
      <c r="E15416" t="str">
        <f>T("TU ")</f>
        <v xml:space="preserve">TU </v>
      </c>
      <c r="F15416" t="str">
        <f>T("TURISMOS       ")</f>
        <v xml:space="preserve">TURISMOS       </v>
      </c>
      <c r="G15416" t="str">
        <f>T("De 8 a 11,99 CABALLOS FISCALES                    ")</f>
        <v xml:space="preserve">De 8 a 11,99 CABALLOS FISCALES                    </v>
      </c>
      <c r="H15416" t="str">
        <f>T("DIESEL                                            ")</f>
        <v xml:space="preserve">DIESEL                                            </v>
      </c>
      <c r="I15416" s="1">
        <v>1634</v>
      </c>
    </row>
    <row r="15417" spans="1:9">
      <c r="A15417" t="str">
        <f>T("2018")</f>
        <v>2018</v>
      </c>
      <c r="B15417" t="str">
        <f>T("FISICO                                            ")</f>
        <v xml:space="preserve">FISICO                                            </v>
      </c>
      <c r="C15417" t="str">
        <f>T("USERA               ")</f>
        <v xml:space="preserve">USERA               </v>
      </c>
      <c r="D15417" t="str">
        <f>T("ORCASITAS           ")</f>
        <v xml:space="preserve">ORCASITAS           </v>
      </c>
      <c r="E15417" t="str">
        <f>T("TU ")</f>
        <v xml:space="preserve">TU </v>
      </c>
      <c r="F15417" t="str">
        <f>T("TURISMOS       ")</f>
        <v xml:space="preserve">TURISMOS       </v>
      </c>
      <c r="G15417" t="str">
        <f>T("De 12 a 15,99 CABALLOS FISCALES                   ")</f>
        <v xml:space="preserve">De 12 a 15,99 CABALLOS FISCALES                   </v>
      </c>
      <c r="H15417" t="str">
        <f>T("DIESEL                                            ")</f>
        <v xml:space="preserve">DIESEL                                            </v>
      </c>
      <c r="I15417" s="1">
        <v>3261</v>
      </c>
    </row>
    <row r="15418" spans="1:9">
      <c r="A15418" t="str">
        <f>T("2018")</f>
        <v>2018</v>
      </c>
      <c r="B15418" t="str">
        <f>T("FISICO                                            ")</f>
        <v xml:space="preserve">FISICO                                            </v>
      </c>
      <c r="C15418" t="str">
        <f>T("USERA               ")</f>
        <v xml:space="preserve">USERA               </v>
      </c>
      <c r="D15418" t="str">
        <f>T("ORCASITAS           ")</f>
        <v xml:space="preserve">ORCASITAS           </v>
      </c>
      <c r="E15418" t="str">
        <f>T("TU ")</f>
        <v xml:space="preserve">TU </v>
      </c>
      <c r="F15418" t="str">
        <f>T("TURISMOS       ")</f>
        <v xml:space="preserve">TURISMOS       </v>
      </c>
      <c r="G15418" t="str">
        <f>T("De 16 a 19,99 CABALLOS FISCALES                   ")</f>
        <v xml:space="preserve">De 16 a 19,99 CABALLOS FISCALES                   </v>
      </c>
      <c r="H15418" t="str">
        <f>T("DIESEL                                            ")</f>
        <v xml:space="preserve">DIESEL                                            </v>
      </c>
      <c r="I15418">
        <v>198</v>
      </c>
    </row>
    <row r="15419" spans="1:9">
      <c r="A15419" t="str">
        <f>T("2018")</f>
        <v>2018</v>
      </c>
      <c r="B15419" t="str">
        <f>T("FISICO                                            ")</f>
        <v xml:space="preserve">FISICO                                            </v>
      </c>
      <c r="C15419" t="str">
        <f>T("USERA               ")</f>
        <v xml:space="preserve">USERA               </v>
      </c>
      <c r="D15419" t="str">
        <f>T("ORCASITAS           ")</f>
        <v xml:space="preserve">ORCASITAS           </v>
      </c>
      <c r="E15419" t="str">
        <f>T("TU ")</f>
        <v xml:space="preserve">TU </v>
      </c>
      <c r="F15419" t="str">
        <f>T("TURISMOS       ")</f>
        <v xml:space="preserve">TURISMOS       </v>
      </c>
      <c r="G15419" t="str">
        <f>T("De 20 CABALLOS FISCALES en adelante               ")</f>
        <v xml:space="preserve">De 20 CABALLOS FISCALES en adelante               </v>
      </c>
      <c r="H15419" t="str">
        <f>T("DIESEL                                            ")</f>
        <v xml:space="preserve">DIESEL                                            </v>
      </c>
      <c r="I15419">
        <v>6</v>
      </c>
    </row>
    <row r="15420" spans="1:9">
      <c r="A15420" t="str">
        <f>T("2018")</f>
        <v>2018</v>
      </c>
      <c r="B15420" t="str">
        <f>T("FISICO                                            ")</f>
        <v xml:space="preserve">FISICO                                            </v>
      </c>
      <c r="C15420" t="str">
        <f>T("USERA               ")</f>
        <v xml:space="preserve">USERA               </v>
      </c>
      <c r="D15420" t="str">
        <f>T("ORCASUR             ")</f>
        <v xml:space="preserve">ORCASUR             </v>
      </c>
      <c r="E15420" t="str">
        <f>T("TU ")</f>
        <v xml:space="preserve">TU </v>
      </c>
      <c r="F15420" t="str">
        <f>T("TURISMOS       ")</f>
        <v xml:space="preserve">TURISMOS       </v>
      </c>
      <c r="G15420" t="str">
        <f>T("De 8 a 11,99 CABALLOS FISCALES                    ")</f>
        <v xml:space="preserve">De 8 a 11,99 CABALLOS FISCALES                    </v>
      </c>
      <c r="H15420" t="str">
        <f>T("DIESEL                                            ")</f>
        <v xml:space="preserve">DIESEL                                            </v>
      </c>
      <c r="I15420">
        <v>853</v>
      </c>
    </row>
    <row r="15421" spans="1:9">
      <c r="A15421" t="str">
        <f>T("2018")</f>
        <v>2018</v>
      </c>
      <c r="B15421" t="str">
        <f>T("FISICO                                            ")</f>
        <v xml:space="preserve">FISICO                                            </v>
      </c>
      <c r="C15421" t="str">
        <f>T("USERA               ")</f>
        <v xml:space="preserve">USERA               </v>
      </c>
      <c r="D15421" t="str">
        <f>T("ORCASUR             ")</f>
        <v xml:space="preserve">ORCASUR             </v>
      </c>
      <c r="E15421" t="str">
        <f>T("TU ")</f>
        <v xml:space="preserve">TU </v>
      </c>
      <c r="F15421" t="str">
        <f>T("TURISMOS       ")</f>
        <v xml:space="preserve">TURISMOS       </v>
      </c>
      <c r="G15421" t="str">
        <f>T("De 12 a 15,99 CABALLOS FISCALES                   ")</f>
        <v xml:space="preserve">De 12 a 15,99 CABALLOS FISCALES                   </v>
      </c>
      <c r="H15421" t="str">
        <f>T("DIESEL                                            ")</f>
        <v xml:space="preserve">DIESEL                                            </v>
      </c>
      <c r="I15421" s="1">
        <v>1677</v>
      </c>
    </row>
    <row r="15422" spans="1:9">
      <c r="A15422" t="str">
        <f>T("2018")</f>
        <v>2018</v>
      </c>
      <c r="B15422" t="str">
        <f>T("FISICO                                            ")</f>
        <v xml:space="preserve">FISICO                                            </v>
      </c>
      <c r="C15422" t="str">
        <f>T("USERA               ")</f>
        <v xml:space="preserve">USERA               </v>
      </c>
      <c r="D15422" t="str">
        <f>T("ORCASUR             ")</f>
        <v xml:space="preserve">ORCASUR             </v>
      </c>
      <c r="E15422" t="str">
        <f>T("TU ")</f>
        <v xml:space="preserve">TU </v>
      </c>
      <c r="F15422" t="str">
        <f>T("TURISMOS       ")</f>
        <v xml:space="preserve">TURISMOS       </v>
      </c>
      <c r="G15422" t="str">
        <f>T("De 16 a 19,99 CABALLOS FISCALES                   ")</f>
        <v xml:space="preserve">De 16 a 19,99 CABALLOS FISCALES                   </v>
      </c>
      <c r="H15422" t="str">
        <f>T("DIESEL                                            ")</f>
        <v xml:space="preserve">DIESEL                                            </v>
      </c>
      <c r="I15422">
        <v>121</v>
      </c>
    </row>
    <row r="15423" spans="1:9">
      <c r="A15423" t="str">
        <f>T("2018")</f>
        <v>2018</v>
      </c>
      <c r="B15423" t="str">
        <f>T("FISICO                                            ")</f>
        <v xml:space="preserve">FISICO                                            </v>
      </c>
      <c r="C15423" t="str">
        <f>T("USERA               ")</f>
        <v xml:space="preserve">USERA               </v>
      </c>
      <c r="D15423" t="str">
        <f>T("ORCASUR             ")</f>
        <v xml:space="preserve">ORCASUR             </v>
      </c>
      <c r="E15423" t="str">
        <f>T("TU ")</f>
        <v xml:space="preserve">TU </v>
      </c>
      <c r="F15423" t="str">
        <f>T("TURISMOS       ")</f>
        <v xml:space="preserve">TURISMOS       </v>
      </c>
      <c r="G15423" t="str">
        <f>T("De 20 CABALLOS FISCALES en adelante               ")</f>
        <v xml:space="preserve">De 20 CABALLOS FISCALES en adelante               </v>
      </c>
      <c r="H15423" t="str">
        <f>T("DIESEL                                            ")</f>
        <v xml:space="preserve">DIESEL                                            </v>
      </c>
      <c r="I15423">
        <v>8</v>
      </c>
    </row>
    <row r="15424" spans="1:9">
      <c r="A15424" t="str">
        <f>T("2018")</f>
        <v>2018</v>
      </c>
      <c r="B15424" t="str">
        <f>T("FISICO                                            ")</f>
        <v xml:space="preserve">FISICO                                            </v>
      </c>
      <c r="C15424" t="str">
        <f>T("USERA               ")</f>
        <v xml:space="preserve">USERA               </v>
      </c>
      <c r="D15424" t="str">
        <f>T("SAN FERMIN          ")</f>
        <v xml:space="preserve">SAN FERMIN          </v>
      </c>
      <c r="E15424" t="str">
        <f>T("TU ")</f>
        <v xml:space="preserve">TU </v>
      </c>
      <c r="F15424" t="str">
        <f>T("TURISMOS       ")</f>
        <v xml:space="preserve">TURISMOS       </v>
      </c>
      <c r="G15424" t="str">
        <f>T("De menos de 8 CABALLOS FISCALES                   ")</f>
        <v xml:space="preserve">De menos de 8 CABALLOS FISCALES                   </v>
      </c>
      <c r="H15424" t="str">
        <f>T("DIESEL                                            ")</f>
        <v xml:space="preserve">DIESEL                                            </v>
      </c>
      <c r="I15424">
        <v>2</v>
      </c>
    </row>
    <row r="15425" spans="1:9">
      <c r="A15425" t="str">
        <f>T("2018")</f>
        <v>2018</v>
      </c>
      <c r="B15425" t="str">
        <f>T("FISICO                                            ")</f>
        <v xml:space="preserve">FISICO                                            </v>
      </c>
      <c r="C15425" t="str">
        <f>T("USERA               ")</f>
        <v xml:space="preserve">USERA               </v>
      </c>
      <c r="D15425" t="str">
        <f>T("SAN FERMIN          ")</f>
        <v xml:space="preserve">SAN FERMIN          </v>
      </c>
      <c r="E15425" t="str">
        <f>T("TU ")</f>
        <v xml:space="preserve">TU </v>
      </c>
      <c r="F15425" t="str">
        <f>T("TURISMOS       ")</f>
        <v xml:space="preserve">TURISMOS       </v>
      </c>
      <c r="G15425" t="str">
        <f>T("De 8 a 11,99 CABALLOS FISCALES                    ")</f>
        <v xml:space="preserve">De 8 a 11,99 CABALLOS FISCALES                    </v>
      </c>
      <c r="H15425" t="str">
        <f>T("DIESEL                                            ")</f>
        <v xml:space="preserve">DIESEL                                            </v>
      </c>
      <c r="I15425" s="1">
        <v>1529</v>
      </c>
    </row>
    <row r="15426" spans="1:9">
      <c r="A15426" t="str">
        <f>T("2018")</f>
        <v>2018</v>
      </c>
      <c r="B15426" t="str">
        <f>T("FISICO                                            ")</f>
        <v xml:space="preserve">FISICO                                            </v>
      </c>
      <c r="C15426" t="str">
        <f>T("USERA               ")</f>
        <v xml:space="preserve">USERA               </v>
      </c>
      <c r="D15426" t="str">
        <f>T("SAN FERMIN          ")</f>
        <v xml:space="preserve">SAN FERMIN          </v>
      </c>
      <c r="E15426" t="str">
        <f>T("TU ")</f>
        <v xml:space="preserve">TU </v>
      </c>
      <c r="F15426" t="str">
        <f>T("TURISMOS       ")</f>
        <v xml:space="preserve">TURISMOS       </v>
      </c>
      <c r="G15426" t="str">
        <f>T("De 12 a 15,99 CABALLOS FISCALES                   ")</f>
        <v xml:space="preserve">De 12 a 15,99 CABALLOS FISCALES                   </v>
      </c>
      <c r="H15426" t="str">
        <f>T("DIESEL                                            ")</f>
        <v xml:space="preserve">DIESEL                                            </v>
      </c>
      <c r="I15426" s="1">
        <v>2910</v>
      </c>
    </row>
    <row r="15427" spans="1:9">
      <c r="A15427" t="str">
        <f>T("2018")</f>
        <v>2018</v>
      </c>
      <c r="B15427" t="str">
        <f>T("FISICO                                            ")</f>
        <v xml:space="preserve">FISICO                                            </v>
      </c>
      <c r="C15427" t="str">
        <f>T("USERA               ")</f>
        <v xml:space="preserve">USERA               </v>
      </c>
      <c r="D15427" t="str">
        <f>T("SAN FERMIN          ")</f>
        <v xml:space="preserve">SAN FERMIN          </v>
      </c>
      <c r="E15427" t="str">
        <f>T("TU ")</f>
        <v xml:space="preserve">TU </v>
      </c>
      <c r="F15427" t="str">
        <f>T("TURISMOS       ")</f>
        <v xml:space="preserve">TURISMOS       </v>
      </c>
      <c r="G15427" t="str">
        <f>T("De 16 a 19,99 CABALLOS FISCALES                   ")</f>
        <v xml:space="preserve">De 16 a 19,99 CABALLOS FISCALES                   </v>
      </c>
      <c r="H15427" t="str">
        <f>T("DIESEL                                            ")</f>
        <v xml:space="preserve">DIESEL                                            </v>
      </c>
      <c r="I15427">
        <v>185</v>
      </c>
    </row>
    <row r="15428" spans="1:9">
      <c r="A15428" t="str">
        <f>T("2018")</f>
        <v>2018</v>
      </c>
      <c r="B15428" t="str">
        <f>T("FISICO                                            ")</f>
        <v xml:space="preserve">FISICO                                            </v>
      </c>
      <c r="C15428" t="str">
        <f>T("USERA               ")</f>
        <v xml:space="preserve">USERA               </v>
      </c>
      <c r="D15428" t="str">
        <f>T("SAN FERMIN          ")</f>
        <v xml:space="preserve">SAN FERMIN          </v>
      </c>
      <c r="E15428" t="str">
        <f>T("TU ")</f>
        <v xml:space="preserve">TU </v>
      </c>
      <c r="F15428" t="str">
        <f>T("TURISMOS       ")</f>
        <v xml:space="preserve">TURISMOS       </v>
      </c>
      <c r="G15428" t="str">
        <f>T("De 20 CABALLOS FISCALES en adelante               ")</f>
        <v xml:space="preserve">De 20 CABALLOS FISCALES en adelante               </v>
      </c>
      <c r="H15428" t="str">
        <f>T("DIESEL                                            ")</f>
        <v xml:space="preserve">DIESEL                                            </v>
      </c>
      <c r="I15428">
        <v>5</v>
      </c>
    </row>
    <row r="15429" spans="1:9">
      <c r="A15429" t="str">
        <f>T("2018")</f>
        <v>2018</v>
      </c>
      <c r="B15429" t="str">
        <f>T("FISICO                                            ")</f>
        <v xml:space="preserve">FISICO                                            </v>
      </c>
      <c r="C15429" t="str">
        <f>T("USERA               ")</f>
        <v xml:space="preserve">USERA               </v>
      </c>
      <c r="D15429" t="str">
        <f>T("ALMENDRALES         ")</f>
        <v xml:space="preserve">ALMENDRALES         </v>
      </c>
      <c r="E15429" t="str">
        <f>T("TU ")</f>
        <v xml:space="preserve">TU </v>
      </c>
      <c r="F15429" t="str">
        <f>T("TURISMOS       ")</f>
        <v xml:space="preserve">TURISMOS       </v>
      </c>
      <c r="G15429" t="str">
        <f>T("De menos de 8 CABALLOS FISCALES                   ")</f>
        <v xml:space="preserve">De menos de 8 CABALLOS FISCALES                   </v>
      </c>
      <c r="H15429" t="str">
        <f>T("DIESEL                                            ")</f>
        <v xml:space="preserve">DIESEL                                            </v>
      </c>
      <c r="I15429">
        <v>1</v>
      </c>
    </row>
    <row r="15430" spans="1:9">
      <c r="A15430" t="str">
        <f>T("2018")</f>
        <v>2018</v>
      </c>
      <c r="B15430" t="str">
        <f>T("FISICO                                            ")</f>
        <v xml:space="preserve">FISICO                                            </v>
      </c>
      <c r="C15430" t="str">
        <f>T("USERA               ")</f>
        <v xml:space="preserve">USERA               </v>
      </c>
      <c r="D15430" t="str">
        <f>T("ALMENDRALES         ")</f>
        <v xml:space="preserve">ALMENDRALES         </v>
      </c>
      <c r="E15430" t="str">
        <f>T("TU ")</f>
        <v xml:space="preserve">TU </v>
      </c>
      <c r="F15430" t="str">
        <f>T("TURISMOS       ")</f>
        <v xml:space="preserve">TURISMOS       </v>
      </c>
      <c r="G15430" t="str">
        <f>T("De 8 a 11,99 CABALLOS FISCALES                    ")</f>
        <v xml:space="preserve">De 8 a 11,99 CABALLOS FISCALES                    </v>
      </c>
      <c r="H15430" t="str">
        <f>T("DIESEL                                            ")</f>
        <v xml:space="preserve">DIESEL                                            </v>
      </c>
      <c r="I15430" s="1">
        <v>1053</v>
      </c>
    </row>
    <row r="15431" spans="1:9">
      <c r="A15431" t="str">
        <f>T("2018")</f>
        <v>2018</v>
      </c>
      <c r="B15431" t="str">
        <f>T("FISICO                                            ")</f>
        <v xml:space="preserve">FISICO                                            </v>
      </c>
      <c r="C15431" t="str">
        <f>T("USERA               ")</f>
        <v xml:space="preserve">USERA               </v>
      </c>
      <c r="D15431" t="str">
        <f>T("ALMENDRALES         ")</f>
        <v xml:space="preserve">ALMENDRALES         </v>
      </c>
      <c r="E15431" t="str">
        <f>T("TU ")</f>
        <v xml:space="preserve">TU </v>
      </c>
      <c r="F15431" t="str">
        <f>T("TURISMOS       ")</f>
        <v xml:space="preserve">TURISMOS       </v>
      </c>
      <c r="G15431" t="str">
        <f>T("De 12 a 15,99 CABALLOS FISCALES                   ")</f>
        <v xml:space="preserve">De 12 a 15,99 CABALLOS FISCALES                   </v>
      </c>
      <c r="H15431" t="str">
        <f>T("DIESEL                                            ")</f>
        <v xml:space="preserve">DIESEL                                            </v>
      </c>
      <c r="I15431" s="1">
        <v>1957</v>
      </c>
    </row>
    <row r="15432" spans="1:9">
      <c r="A15432" t="str">
        <f>T("2018")</f>
        <v>2018</v>
      </c>
      <c r="B15432" t="str">
        <f>T("FISICO                                            ")</f>
        <v xml:space="preserve">FISICO                                            </v>
      </c>
      <c r="C15432" t="str">
        <f>T("USERA               ")</f>
        <v xml:space="preserve">USERA               </v>
      </c>
      <c r="D15432" t="str">
        <f>T("ALMENDRALES         ")</f>
        <v xml:space="preserve">ALMENDRALES         </v>
      </c>
      <c r="E15432" t="str">
        <f>T("TU ")</f>
        <v xml:space="preserve">TU </v>
      </c>
      <c r="F15432" t="str">
        <f>T("TURISMOS       ")</f>
        <v xml:space="preserve">TURISMOS       </v>
      </c>
      <c r="G15432" t="str">
        <f>T("De 16 a 19,99 CABALLOS FISCALES                   ")</f>
        <v xml:space="preserve">De 16 a 19,99 CABALLOS FISCALES                   </v>
      </c>
      <c r="H15432" t="str">
        <f>T("DIESEL                                            ")</f>
        <v xml:space="preserve">DIESEL                                            </v>
      </c>
      <c r="I15432">
        <v>148</v>
      </c>
    </row>
    <row r="15433" spans="1:9">
      <c r="A15433" t="str">
        <f>T("2018")</f>
        <v>2018</v>
      </c>
      <c r="B15433" t="str">
        <f>T("FISICO                                            ")</f>
        <v xml:space="preserve">FISICO                                            </v>
      </c>
      <c r="C15433" t="str">
        <f>T("USERA               ")</f>
        <v xml:space="preserve">USERA               </v>
      </c>
      <c r="D15433" t="str">
        <f>T("ALMENDRALES         ")</f>
        <v xml:space="preserve">ALMENDRALES         </v>
      </c>
      <c r="E15433" t="str">
        <f>T("TU ")</f>
        <v xml:space="preserve">TU </v>
      </c>
      <c r="F15433" t="str">
        <f>T("TURISMOS       ")</f>
        <v xml:space="preserve">TURISMOS       </v>
      </c>
      <c r="G15433" t="str">
        <f>T("De 20 CABALLOS FISCALES en adelante               ")</f>
        <v xml:space="preserve">De 20 CABALLOS FISCALES en adelante               </v>
      </c>
      <c r="H15433" t="str">
        <f>T("DIESEL                                            ")</f>
        <v xml:space="preserve">DIESEL                                            </v>
      </c>
      <c r="I15433">
        <v>10</v>
      </c>
    </row>
    <row r="15434" spans="1:9">
      <c r="A15434" t="str">
        <f>T("2018")</f>
        <v>2018</v>
      </c>
      <c r="B15434" t="str">
        <f>T("FISICO                                            ")</f>
        <v xml:space="preserve">FISICO                                            </v>
      </c>
      <c r="C15434" t="str">
        <f>T("USERA               ")</f>
        <v xml:space="preserve">USERA               </v>
      </c>
      <c r="D15434" t="str">
        <f>T("MOSCARDO            ")</f>
        <v xml:space="preserve">MOSCARDO            </v>
      </c>
      <c r="E15434" t="str">
        <f>T("TU ")</f>
        <v xml:space="preserve">TU </v>
      </c>
      <c r="F15434" t="str">
        <f>T("TURISMOS       ")</f>
        <v xml:space="preserve">TURISMOS       </v>
      </c>
      <c r="G15434" t="str">
        <f>T("De menos de 8 CABALLOS FISCALES                   ")</f>
        <v xml:space="preserve">De menos de 8 CABALLOS FISCALES                   </v>
      </c>
      <c r="H15434" t="str">
        <f>T("DIESEL                                            ")</f>
        <v xml:space="preserve">DIESEL                                            </v>
      </c>
      <c r="I15434">
        <v>3</v>
      </c>
    </row>
    <row r="15435" spans="1:9">
      <c r="A15435" t="str">
        <f>T("2018")</f>
        <v>2018</v>
      </c>
      <c r="B15435" t="str">
        <f>T("FISICO                                            ")</f>
        <v xml:space="preserve">FISICO                                            </v>
      </c>
      <c r="C15435" t="str">
        <f>T("USERA               ")</f>
        <v xml:space="preserve">USERA               </v>
      </c>
      <c r="D15435" t="str">
        <f>T("MOSCARDO            ")</f>
        <v xml:space="preserve">MOSCARDO            </v>
      </c>
      <c r="E15435" t="str">
        <f>T("TU ")</f>
        <v xml:space="preserve">TU </v>
      </c>
      <c r="F15435" t="str">
        <f>T("TURISMOS       ")</f>
        <v xml:space="preserve">TURISMOS       </v>
      </c>
      <c r="G15435" t="str">
        <f>T("De 8 a 11,99 CABALLOS FISCALES                    ")</f>
        <v xml:space="preserve">De 8 a 11,99 CABALLOS FISCALES                    </v>
      </c>
      <c r="H15435" t="str">
        <f>T("DIESEL                                            ")</f>
        <v xml:space="preserve">DIESEL                                            </v>
      </c>
      <c r="I15435" s="1">
        <v>1348</v>
      </c>
    </row>
    <row r="15436" spans="1:9">
      <c r="A15436" t="str">
        <f>T("2018")</f>
        <v>2018</v>
      </c>
      <c r="B15436" t="str">
        <f>T("FISICO                                            ")</f>
        <v xml:space="preserve">FISICO                                            </v>
      </c>
      <c r="C15436" t="str">
        <f>T("USERA               ")</f>
        <v xml:space="preserve">USERA               </v>
      </c>
      <c r="D15436" t="str">
        <f>T("MOSCARDO            ")</f>
        <v xml:space="preserve">MOSCARDO            </v>
      </c>
      <c r="E15436" t="str">
        <f>T("TU ")</f>
        <v xml:space="preserve">TU </v>
      </c>
      <c r="F15436" t="str">
        <f>T("TURISMOS       ")</f>
        <v xml:space="preserve">TURISMOS       </v>
      </c>
      <c r="G15436" t="str">
        <f>T("De 12 a 15,99 CABALLOS FISCALES                   ")</f>
        <v xml:space="preserve">De 12 a 15,99 CABALLOS FISCALES                   </v>
      </c>
      <c r="H15436" t="str">
        <f>T("DIESEL                                            ")</f>
        <v xml:space="preserve">DIESEL                                            </v>
      </c>
      <c r="I15436" s="1">
        <v>2515</v>
      </c>
    </row>
    <row r="15437" spans="1:9">
      <c r="A15437" t="str">
        <f>T("2018")</f>
        <v>2018</v>
      </c>
      <c r="B15437" t="str">
        <f>T("FISICO                                            ")</f>
        <v xml:space="preserve">FISICO                                            </v>
      </c>
      <c r="C15437" t="str">
        <f>T("USERA               ")</f>
        <v xml:space="preserve">USERA               </v>
      </c>
      <c r="D15437" t="str">
        <f>T("MOSCARDO            ")</f>
        <v xml:space="preserve">MOSCARDO            </v>
      </c>
      <c r="E15437" t="str">
        <f>T("TU ")</f>
        <v xml:space="preserve">TU </v>
      </c>
      <c r="F15437" t="str">
        <f>T("TURISMOS       ")</f>
        <v xml:space="preserve">TURISMOS       </v>
      </c>
      <c r="G15437" t="str">
        <f>T("De 16 a 19,99 CABALLOS FISCALES                   ")</f>
        <v xml:space="preserve">De 16 a 19,99 CABALLOS FISCALES                   </v>
      </c>
      <c r="H15437" t="str">
        <f>T("DIESEL                                            ")</f>
        <v xml:space="preserve">DIESEL                                            </v>
      </c>
      <c r="I15437">
        <v>172</v>
      </c>
    </row>
    <row r="15438" spans="1:9">
      <c r="A15438" t="str">
        <f>T("2018")</f>
        <v>2018</v>
      </c>
      <c r="B15438" t="str">
        <f>T("FISICO                                            ")</f>
        <v xml:space="preserve">FISICO                                            </v>
      </c>
      <c r="C15438" t="str">
        <f>T("USERA               ")</f>
        <v xml:space="preserve">USERA               </v>
      </c>
      <c r="D15438" t="str">
        <f>T("MOSCARDO            ")</f>
        <v xml:space="preserve">MOSCARDO            </v>
      </c>
      <c r="E15438" t="str">
        <f>T("TU ")</f>
        <v xml:space="preserve">TU </v>
      </c>
      <c r="F15438" t="str">
        <f>T("TURISMOS       ")</f>
        <v xml:space="preserve">TURISMOS       </v>
      </c>
      <c r="G15438" t="str">
        <f>T("De 20 CABALLOS FISCALES en adelante               ")</f>
        <v xml:space="preserve">De 20 CABALLOS FISCALES en adelante               </v>
      </c>
      <c r="H15438" t="str">
        <f>T("DIESEL                                            ")</f>
        <v xml:space="preserve">DIESEL                                            </v>
      </c>
      <c r="I15438">
        <v>8</v>
      </c>
    </row>
    <row r="15439" spans="1:9">
      <c r="A15439" t="str">
        <f>T("2018")</f>
        <v>2018</v>
      </c>
      <c r="B15439" t="str">
        <f>T("FISICO                                            ")</f>
        <v xml:space="preserve">FISICO                                            </v>
      </c>
      <c r="C15439" t="str">
        <f>T("USERA               ")</f>
        <v xml:space="preserve">USERA               </v>
      </c>
      <c r="D15439" t="str">
        <f>T("ZOFIO               ")</f>
        <v xml:space="preserve">ZOFIO               </v>
      </c>
      <c r="E15439" t="str">
        <f>T("TU ")</f>
        <v xml:space="preserve">TU </v>
      </c>
      <c r="F15439" t="str">
        <f>T("TURISMOS       ")</f>
        <v xml:space="preserve">TURISMOS       </v>
      </c>
      <c r="G15439" t="str">
        <f>T("De menos de 8 CABALLOS FISCALES                   ")</f>
        <v xml:space="preserve">De menos de 8 CABALLOS FISCALES                   </v>
      </c>
      <c r="H15439" t="str">
        <f>T("DIESEL                                            ")</f>
        <v xml:space="preserve">DIESEL                                            </v>
      </c>
      <c r="I15439">
        <v>2</v>
      </c>
    </row>
    <row r="15440" spans="1:9">
      <c r="A15440" t="str">
        <f>T("2018")</f>
        <v>2018</v>
      </c>
      <c r="B15440" t="str">
        <f>T("FISICO                                            ")</f>
        <v xml:space="preserve">FISICO                                            </v>
      </c>
      <c r="C15440" t="str">
        <f>T("USERA               ")</f>
        <v xml:space="preserve">USERA               </v>
      </c>
      <c r="D15440" t="str">
        <f>T("ZOFIO               ")</f>
        <v xml:space="preserve">ZOFIO               </v>
      </c>
      <c r="E15440" t="str">
        <f>T("TU ")</f>
        <v xml:space="preserve">TU </v>
      </c>
      <c r="F15440" t="str">
        <f>T("TURISMOS       ")</f>
        <v xml:space="preserve">TURISMOS       </v>
      </c>
      <c r="G15440" t="str">
        <f>T("De 8 a 11,99 CABALLOS FISCALES                    ")</f>
        <v xml:space="preserve">De 8 a 11,99 CABALLOS FISCALES                    </v>
      </c>
      <c r="H15440" t="str">
        <f>T("DIESEL                                            ")</f>
        <v xml:space="preserve">DIESEL                                            </v>
      </c>
      <c r="I15440">
        <v>813</v>
      </c>
    </row>
    <row r="15441" spans="1:9">
      <c r="A15441" t="str">
        <f>T("2018")</f>
        <v>2018</v>
      </c>
      <c r="B15441" t="str">
        <f>T("FISICO                                            ")</f>
        <v xml:space="preserve">FISICO                                            </v>
      </c>
      <c r="C15441" t="str">
        <f>T("USERA               ")</f>
        <v xml:space="preserve">USERA               </v>
      </c>
      <c r="D15441" t="str">
        <f>T("ZOFIO               ")</f>
        <v xml:space="preserve">ZOFIO               </v>
      </c>
      <c r="E15441" t="str">
        <f>T("TU ")</f>
        <v xml:space="preserve">TU </v>
      </c>
      <c r="F15441" t="str">
        <f>T("TURISMOS       ")</f>
        <v xml:space="preserve">TURISMOS       </v>
      </c>
      <c r="G15441" t="str">
        <f>T("De 12 a 15,99 CABALLOS FISCALES                   ")</f>
        <v xml:space="preserve">De 12 a 15,99 CABALLOS FISCALES                   </v>
      </c>
      <c r="H15441" t="str">
        <f>T("DIESEL                                            ")</f>
        <v xml:space="preserve">DIESEL                                            </v>
      </c>
      <c r="I15441" s="1">
        <v>1472</v>
      </c>
    </row>
    <row r="15442" spans="1:9">
      <c r="A15442" t="str">
        <f>T("2018")</f>
        <v>2018</v>
      </c>
      <c r="B15442" t="str">
        <f>T("FISICO                                            ")</f>
        <v xml:space="preserve">FISICO                                            </v>
      </c>
      <c r="C15442" t="str">
        <f>T("USERA               ")</f>
        <v xml:space="preserve">USERA               </v>
      </c>
      <c r="D15442" t="str">
        <f>T("ZOFIO               ")</f>
        <v xml:space="preserve">ZOFIO               </v>
      </c>
      <c r="E15442" t="str">
        <f>T("TU ")</f>
        <v xml:space="preserve">TU </v>
      </c>
      <c r="F15442" t="str">
        <f>T("TURISMOS       ")</f>
        <v xml:space="preserve">TURISMOS       </v>
      </c>
      <c r="G15442" t="str">
        <f>T("De 16 a 19,99 CABALLOS FISCALES                   ")</f>
        <v xml:space="preserve">De 16 a 19,99 CABALLOS FISCALES                   </v>
      </c>
      <c r="H15442" t="str">
        <f>T("DIESEL                                            ")</f>
        <v xml:space="preserve">DIESEL                                            </v>
      </c>
      <c r="I15442">
        <v>95</v>
      </c>
    </row>
    <row r="15443" spans="1:9">
      <c r="A15443" t="str">
        <f>T("2018")</f>
        <v>2018</v>
      </c>
      <c r="B15443" t="str">
        <f>T("FISICO                                            ")</f>
        <v xml:space="preserve">FISICO                                            </v>
      </c>
      <c r="C15443" t="str">
        <f>T("USERA               ")</f>
        <v xml:space="preserve">USERA               </v>
      </c>
      <c r="D15443" t="str">
        <f>T("ZOFIO               ")</f>
        <v xml:space="preserve">ZOFIO               </v>
      </c>
      <c r="E15443" t="str">
        <f>T("TU ")</f>
        <v xml:space="preserve">TU </v>
      </c>
      <c r="F15443" t="str">
        <f>T("TURISMOS       ")</f>
        <v xml:space="preserve">TURISMOS       </v>
      </c>
      <c r="G15443" t="str">
        <f>T("De 20 CABALLOS FISCALES en adelante               ")</f>
        <v xml:space="preserve">De 20 CABALLOS FISCALES en adelante               </v>
      </c>
      <c r="H15443" t="str">
        <f>T("DIESEL                                            ")</f>
        <v xml:space="preserve">DIESEL                                            </v>
      </c>
      <c r="I15443">
        <v>4</v>
      </c>
    </row>
    <row r="15444" spans="1:9">
      <c r="A15444" t="str">
        <f>T("2018")</f>
        <v>2018</v>
      </c>
      <c r="B15444" t="str">
        <f>T("FISICO                                            ")</f>
        <v xml:space="preserve">FISICO                                            </v>
      </c>
      <c r="C15444" t="str">
        <f>T("USERA               ")</f>
        <v xml:space="preserve">USERA               </v>
      </c>
      <c r="D15444" t="str">
        <f>T("PRADOLONGO          ")</f>
        <v xml:space="preserve">PRADOLONGO          </v>
      </c>
      <c r="E15444" t="str">
        <f>T("TU ")</f>
        <v xml:space="preserve">TU </v>
      </c>
      <c r="F15444" t="str">
        <f>T("TURISMOS       ")</f>
        <v xml:space="preserve">TURISMOS       </v>
      </c>
      <c r="G15444" t="str">
        <f>T("De 8 a 11,99 CABALLOS FISCALES                    ")</f>
        <v xml:space="preserve">De 8 a 11,99 CABALLOS FISCALES                    </v>
      </c>
      <c r="H15444" t="str">
        <f>T("DIESEL                                            ")</f>
        <v xml:space="preserve">DIESEL                                            </v>
      </c>
      <c r="I15444">
        <v>893</v>
      </c>
    </row>
    <row r="15445" spans="1:9">
      <c r="A15445" t="str">
        <f>T("2018")</f>
        <v>2018</v>
      </c>
      <c r="B15445" t="str">
        <f>T("FISICO                                            ")</f>
        <v xml:space="preserve">FISICO                                            </v>
      </c>
      <c r="C15445" t="str">
        <f>T("USERA               ")</f>
        <v xml:space="preserve">USERA               </v>
      </c>
      <c r="D15445" t="str">
        <f>T("PRADOLONGO          ")</f>
        <v xml:space="preserve">PRADOLONGO          </v>
      </c>
      <c r="E15445" t="str">
        <f>T("TU ")</f>
        <v xml:space="preserve">TU </v>
      </c>
      <c r="F15445" t="str">
        <f>T("TURISMOS       ")</f>
        <v xml:space="preserve">TURISMOS       </v>
      </c>
      <c r="G15445" t="str">
        <f>T("De 12 a 15,99 CABALLOS FISCALES                   ")</f>
        <v xml:space="preserve">De 12 a 15,99 CABALLOS FISCALES                   </v>
      </c>
      <c r="H15445" t="str">
        <f>T("DIESEL                                            ")</f>
        <v xml:space="preserve">DIESEL                                            </v>
      </c>
      <c r="I15445" s="1">
        <v>1687</v>
      </c>
    </row>
    <row r="15446" spans="1:9">
      <c r="A15446" t="str">
        <f>T("2018")</f>
        <v>2018</v>
      </c>
      <c r="B15446" t="str">
        <f>T("FISICO                                            ")</f>
        <v xml:space="preserve">FISICO                                            </v>
      </c>
      <c r="C15446" t="str">
        <f>T("USERA               ")</f>
        <v xml:space="preserve">USERA               </v>
      </c>
      <c r="D15446" t="str">
        <f>T("PRADOLONGO          ")</f>
        <v xml:space="preserve">PRADOLONGO          </v>
      </c>
      <c r="E15446" t="str">
        <f>T("TU ")</f>
        <v xml:space="preserve">TU </v>
      </c>
      <c r="F15446" t="str">
        <f>T("TURISMOS       ")</f>
        <v xml:space="preserve">TURISMOS       </v>
      </c>
      <c r="G15446" t="str">
        <f>T("De 16 a 19,99 CABALLOS FISCALES                   ")</f>
        <v xml:space="preserve">De 16 a 19,99 CABALLOS FISCALES                   </v>
      </c>
      <c r="H15446" t="str">
        <f>T("DIESEL                                            ")</f>
        <v xml:space="preserve">DIESEL                                            </v>
      </c>
      <c r="I15446">
        <v>92</v>
      </c>
    </row>
    <row r="15447" spans="1:9">
      <c r="A15447" t="str">
        <f>T("2018")</f>
        <v>2018</v>
      </c>
      <c r="B15447" t="str">
        <f>T("FISICO                                            ")</f>
        <v xml:space="preserve">FISICO                                            </v>
      </c>
      <c r="C15447" t="str">
        <f>T("USERA               ")</f>
        <v xml:space="preserve">USERA               </v>
      </c>
      <c r="D15447" t="str">
        <f>T("PRADOLONGO          ")</f>
        <v xml:space="preserve">PRADOLONGO          </v>
      </c>
      <c r="E15447" t="str">
        <f>T("TU ")</f>
        <v xml:space="preserve">TU </v>
      </c>
      <c r="F15447" t="str">
        <f>T("TURISMOS       ")</f>
        <v xml:space="preserve">TURISMOS       </v>
      </c>
      <c r="G15447" t="str">
        <f>T("De 20 CABALLOS FISCALES en adelante               ")</f>
        <v xml:space="preserve">De 20 CABALLOS FISCALES en adelante               </v>
      </c>
      <c r="H15447" t="str">
        <f>T("DIESEL                                            ")</f>
        <v xml:space="preserve">DIESEL                                            </v>
      </c>
      <c r="I15447">
        <v>7</v>
      </c>
    </row>
    <row r="15448" spans="1:9">
      <c r="A15448" t="str">
        <f>T("2018")</f>
        <v>2018</v>
      </c>
      <c r="B15448" t="str">
        <f>T("JURIDICO                                          ")</f>
        <v xml:space="preserve">JURIDICO                                          </v>
      </c>
      <c r="C15448" t="str">
        <f>T("USERA               ")</f>
        <v xml:space="preserve">USERA               </v>
      </c>
      <c r="D15448" t="str">
        <f>T("SIN BARRIO          ")</f>
        <v xml:space="preserve">SIN BARRIO          </v>
      </c>
      <c r="E15448" t="str">
        <f>T("TU ")</f>
        <v xml:space="preserve">TU </v>
      </c>
      <c r="F15448" t="str">
        <f>T("TURISMOS       ")</f>
        <v xml:space="preserve">TURISMOS       </v>
      </c>
      <c r="G15448" t="str">
        <f>T("De 12 a 15,99 CABALLOS FISCALES                   ")</f>
        <v xml:space="preserve">De 12 a 15,99 CABALLOS FISCALES                   </v>
      </c>
      <c r="H15448" t="str">
        <f>T("DIESEL                                            ")</f>
        <v xml:space="preserve">DIESEL                                            </v>
      </c>
      <c r="I15448">
        <v>1</v>
      </c>
    </row>
    <row r="15449" spans="1:9">
      <c r="A15449" t="str">
        <f>T("2018")</f>
        <v>2018</v>
      </c>
      <c r="B15449" t="str">
        <f>T("JURIDICO                                          ")</f>
        <v xml:space="preserve">JURIDICO                                          </v>
      </c>
      <c r="C15449" t="str">
        <f>T("USERA               ")</f>
        <v xml:space="preserve">USERA               </v>
      </c>
      <c r="D15449" t="str">
        <f>T("ORCASITAS           ")</f>
        <v xml:space="preserve">ORCASITAS           </v>
      </c>
      <c r="E15449" t="str">
        <f>T("TU ")</f>
        <v xml:space="preserve">TU </v>
      </c>
      <c r="F15449" t="str">
        <f>T("TURISMOS       ")</f>
        <v xml:space="preserve">TURISMOS       </v>
      </c>
      <c r="G15449" t="str">
        <f>T("De 8 a 11,99 CABALLOS FISCALES                    ")</f>
        <v xml:space="preserve">De 8 a 11,99 CABALLOS FISCALES                    </v>
      </c>
      <c r="H15449" t="str">
        <f>T("DIESEL                                            ")</f>
        <v xml:space="preserve">DIESEL                                            </v>
      </c>
      <c r="I15449">
        <v>19</v>
      </c>
    </row>
    <row r="15450" spans="1:9">
      <c r="A15450" t="str">
        <f>T("2018")</f>
        <v>2018</v>
      </c>
      <c r="B15450" t="str">
        <f>T("JURIDICO                                          ")</f>
        <v xml:space="preserve">JURIDICO                                          </v>
      </c>
      <c r="C15450" t="str">
        <f>T("USERA               ")</f>
        <v xml:space="preserve">USERA               </v>
      </c>
      <c r="D15450" t="str">
        <f>T("ORCASITAS           ")</f>
        <v xml:space="preserve">ORCASITAS           </v>
      </c>
      <c r="E15450" t="str">
        <f>T("TU ")</f>
        <v xml:space="preserve">TU </v>
      </c>
      <c r="F15450" t="str">
        <f>T("TURISMOS       ")</f>
        <v xml:space="preserve">TURISMOS       </v>
      </c>
      <c r="G15450" t="str">
        <f>T("De 12 a 15,99 CABALLOS FISCALES                   ")</f>
        <v xml:space="preserve">De 12 a 15,99 CABALLOS FISCALES                   </v>
      </c>
      <c r="H15450" t="str">
        <f>T("DIESEL                                            ")</f>
        <v xml:space="preserve">DIESEL                                            </v>
      </c>
      <c r="I15450">
        <v>68</v>
      </c>
    </row>
    <row r="15451" spans="1:9">
      <c r="A15451" t="str">
        <f>T("2018")</f>
        <v>2018</v>
      </c>
      <c r="B15451" t="str">
        <f>T("JURIDICO                                          ")</f>
        <v xml:space="preserve">JURIDICO                                          </v>
      </c>
      <c r="C15451" t="str">
        <f>T("USERA               ")</f>
        <v xml:space="preserve">USERA               </v>
      </c>
      <c r="D15451" t="str">
        <f>T("ORCASITAS           ")</f>
        <v xml:space="preserve">ORCASITAS           </v>
      </c>
      <c r="E15451" t="str">
        <f>T("TU ")</f>
        <v xml:space="preserve">TU </v>
      </c>
      <c r="F15451" t="str">
        <f>T("TURISMOS       ")</f>
        <v xml:space="preserve">TURISMOS       </v>
      </c>
      <c r="G15451" t="str">
        <f>T("De 16 a 19,99 CABALLOS FISCALES                   ")</f>
        <v xml:space="preserve">De 16 a 19,99 CABALLOS FISCALES                   </v>
      </c>
      <c r="H15451" t="str">
        <f>T("DIESEL                                            ")</f>
        <v xml:space="preserve">DIESEL                                            </v>
      </c>
      <c r="I15451">
        <v>14</v>
      </c>
    </row>
    <row r="15452" spans="1:9">
      <c r="A15452" t="str">
        <f>T("2018")</f>
        <v>2018</v>
      </c>
      <c r="B15452" t="str">
        <f>T("JURIDICO                                          ")</f>
        <v xml:space="preserve">JURIDICO                                          </v>
      </c>
      <c r="C15452" t="str">
        <f>T("USERA               ")</f>
        <v xml:space="preserve">USERA               </v>
      </c>
      <c r="D15452" t="str">
        <f>T("ORCASITAS           ")</f>
        <v xml:space="preserve">ORCASITAS           </v>
      </c>
      <c r="E15452" t="str">
        <f>T("TU ")</f>
        <v xml:space="preserve">TU </v>
      </c>
      <c r="F15452" t="str">
        <f>T("TURISMOS       ")</f>
        <v xml:space="preserve">TURISMOS       </v>
      </c>
      <c r="G15452" t="str">
        <f>T("De 20 CABALLOS FISCALES en adelante               ")</f>
        <v xml:space="preserve">De 20 CABALLOS FISCALES en adelante               </v>
      </c>
      <c r="H15452" t="str">
        <f>T("DIESEL                                            ")</f>
        <v xml:space="preserve">DIESEL                                            </v>
      </c>
      <c r="I15452">
        <v>2</v>
      </c>
    </row>
    <row r="15453" spans="1:9">
      <c r="A15453" t="str">
        <f>T("2018")</f>
        <v>2018</v>
      </c>
      <c r="B15453" t="str">
        <f>T("JURIDICO                                          ")</f>
        <v xml:space="preserve">JURIDICO                                          </v>
      </c>
      <c r="C15453" t="str">
        <f>T("USERA               ")</f>
        <v xml:space="preserve">USERA               </v>
      </c>
      <c r="D15453" t="str">
        <f>T("ORCASUR             ")</f>
        <v xml:space="preserve">ORCASUR             </v>
      </c>
      <c r="E15453" t="str">
        <f>T("TU ")</f>
        <v xml:space="preserve">TU </v>
      </c>
      <c r="F15453" t="str">
        <f>T("TURISMOS       ")</f>
        <v xml:space="preserve">TURISMOS       </v>
      </c>
      <c r="G15453" t="str">
        <f>T("De menos de 8 CABALLOS FISCALES                   ")</f>
        <v xml:space="preserve">De menos de 8 CABALLOS FISCALES                   </v>
      </c>
      <c r="H15453" t="str">
        <f>T("DIESEL                                            ")</f>
        <v xml:space="preserve">DIESEL                                            </v>
      </c>
      <c r="I15453">
        <v>1</v>
      </c>
    </row>
    <row r="15454" spans="1:9">
      <c r="A15454" t="str">
        <f>T("2018")</f>
        <v>2018</v>
      </c>
      <c r="B15454" t="str">
        <f>T("JURIDICO                                          ")</f>
        <v xml:space="preserve">JURIDICO                                          </v>
      </c>
      <c r="C15454" t="str">
        <f>T("USERA               ")</f>
        <v xml:space="preserve">USERA               </v>
      </c>
      <c r="D15454" t="str">
        <f>T("ORCASUR             ")</f>
        <v xml:space="preserve">ORCASUR             </v>
      </c>
      <c r="E15454" t="str">
        <f>T("TU ")</f>
        <v xml:space="preserve">TU </v>
      </c>
      <c r="F15454" t="str">
        <f>T("TURISMOS       ")</f>
        <v xml:space="preserve">TURISMOS       </v>
      </c>
      <c r="G15454" t="str">
        <f>T("De 8 a 11,99 CABALLOS FISCALES                    ")</f>
        <v xml:space="preserve">De 8 a 11,99 CABALLOS FISCALES                    </v>
      </c>
      <c r="H15454" t="str">
        <f>T("DIESEL                                            ")</f>
        <v xml:space="preserve">DIESEL                                            </v>
      </c>
      <c r="I15454">
        <v>21</v>
      </c>
    </row>
    <row r="15455" spans="1:9">
      <c r="A15455" t="str">
        <f>T("2018")</f>
        <v>2018</v>
      </c>
      <c r="B15455" t="str">
        <f>T("JURIDICO                                          ")</f>
        <v xml:space="preserve">JURIDICO                                          </v>
      </c>
      <c r="C15455" t="str">
        <f>T("USERA               ")</f>
        <v xml:space="preserve">USERA               </v>
      </c>
      <c r="D15455" t="str">
        <f>T("ORCASUR             ")</f>
        <v xml:space="preserve">ORCASUR             </v>
      </c>
      <c r="E15455" t="str">
        <f>T("TU ")</f>
        <v xml:space="preserve">TU </v>
      </c>
      <c r="F15455" t="str">
        <f>T("TURISMOS       ")</f>
        <v xml:space="preserve">TURISMOS       </v>
      </c>
      <c r="G15455" t="str">
        <f>T("De 12 a 15,99 CABALLOS FISCALES                   ")</f>
        <v xml:space="preserve">De 12 a 15,99 CABALLOS FISCALES                   </v>
      </c>
      <c r="H15455" t="str">
        <f>T("DIESEL                                            ")</f>
        <v xml:space="preserve">DIESEL                                            </v>
      </c>
      <c r="I15455">
        <v>44</v>
      </c>
    </row>
    <row r="15456" spans="1:9">
      <c r="A15456" t="str">
        <f>T("2018")</f>
        <v>2018</v>
      </c>
      <c r="B15456" t="str">
        <f>T("JURIDICO                                          ")</f>
        <v xml:space="preserve">JURIDICO                                          </v>
      </c>
      <c r="C15456" t="str">
        <f>T("USERA               ")</f>
        <v xml:space="preserve">USERA               </v>
      </c>
      <c r="D15456" t="str">
        <f>T("ORCASUR             ")</f>
        <v xml:space="preserve">ORCASUR             </v>
      </c>
      <c r="E15456" t="str">
        <f>T("TU ")</f>
        <v xml:space="preserve">TU </v>
      </c>
      <c r="F15456" t="str">
        <f>T("TURISMOS       ")</f>
        <v xml:space="preserve">TURISMOS       </v>
      </c>
      <c r="G15456" t="str">
        <f>T("De 16 a 19,99 CABALLOS FISCALES                   ")</f>
        <v xml:space="preserve">De 16 a 19,99 CABALLOS FISCALES                   </v>
      </c>
      <c r="H15456" t="str">
        <f>T("DIESEL                                            ")</f>
        <v xml:space="preserve">DIESEL                                            </v>
      </c>
      <c r="I15456">
        <v>26</v>
      </c>
    </row>
    <row r="15457" spans="1:9">
      <c r="A15457" t="str">
        <f>T("2018")</f>
        <v>2018</v>
      </c>
      <c r="B15457" t="str">
        <f>T("JURIDICO                                          ")</f>
        <v xml:space="preserve">JURIDICO                                          </v>
      </c>
      <c r="C15457" t="str">
        <f>T("USERA               ")</f>
        <v xml:space="preserve">USERA               </v>
      </c>
      <c r="D15457" t="str">
        <f>T("ORCASUR             ")</f>
        <v xml:space="preserve">ORCASUR             </v>
      </c>
      <c r="E15457" t="str">
        <f>T("TU ")</f>
        <v xml:space="preserve">TU </v>
      </c>
      <c r="F15457" t="str">
        <f>T("TURISMOS       ")</f>
        <v xml:space="preserve">TURISMOS       </v>
      </c>
      <c r="G15457" t="str">
        <f>T("De 20 CABALLOS FISCALES en adelante               ")</f>
        <v xml:space="preserve">De 20 CABALLOS FISCALES en adelante               </v>
      </c>
      <c r="H15457" t="str">
        <f>T("DIESEL                                            ")</f>
        <v xml:space="preserve">DIESEL                                            </v>
      </c>
      <c r="I15457">
        <v>2</v>
      </c>
    </row>
    <row r="15458" spans="1:9">
      <c r="A15458" t="str">
        <f>T("2018")</f>
        <v>2018</v>
      </c>
      <c r="B15458" t="str">
        <f>T("JURIDICO                                          ")</f>
        <v xml:space="preserve">JURIDICO                                          </v>
      </c>
      <c r="C15458" t="str">
        <f>T("USERA               ")</f>
        <v xml:space="preserve">USERA               </v>
      </c>
      <c r="D15458" t="str">
        <f>T("SAN FERMIN          ")</f>
        <v xml:space="preserve">SAN FERMIN          </v>
      </c>
      <c r="E15458" t="str">
        <f>T("TU ")</f>
        <v xml:space="preserve">TU </v>
      </c>
      <c r="F15458" t="str">
        <f>T("TURISMOS       ")</f>
        <v xml:space="preserve">TURISMOS       </v>
      </c>
      <c r="G15458" t="str">
        <f>T("De 8 a 11,99 CABALLOS FISCALES                    ")</f>
        <v xml:space="preserve">De 8 a 11,99 CABALLOS FISCALES                    </v>
      </c>
      <c r="H15458" t="str">
        <f>T("DIESEL                                            ")</f>
        <v xml:space="preserve">DIESEL                                            </v>
      </c>
      <c r="I15458">
        <v>64</v>
      </c>
    </row>
    <row r="15459" spans="1:9">
      <c r="A15459" t="str">
        <f>T("2018")</f>
        <v>2018</v>
      </c>
      <c r="B15459" t="str">
        <f>T("JURIDICO                                          ")</f>
        <v xml:space="preserve">JURIDICO                                          </v>
      </c>
      <c r="C15459" t="str">
        <f>T("USERA               ")</f>
        <v xml:space="preserve">USERA               </v>
      </c>
      <c r="D15459" t="str">
        <f>T("SAN FERMIN          ")</f>
        <v xml:space="preserve">SAN FERMIN          </v>
      </c>
      <c r="E15459" t="str">
        <f>T("TU ")</f>
        <v xml:space="preserve">TU </v>
      </c>
      <c r="F15459" t="str">
        <f>T("TURISMOS       ")</f>
        <v xml:space="preserve">TURISMOS       </v>
      </c>
      <c r="G15459" t="str">
        <f>T("De 12 a 15,99 CABALLOS FISCALES                   ")</f>
        <v xml:space="preserve">De 12 a 15,99 CABALLOS FISCALES                   </v>
      </c>
      <c r="H15459" t="str">
        <f>T("DIESEL                                            ")</f>
        <v xml:space="preserve">DIESEL                                            </v>
      </c>
      <c r="I15459">
        <v>79</v>
      </c>
    </row>
    <row r="15460" spans="1:9">
      <c r="A15460" t="str">
        <f>T("2018")</f>
        <v>2018</v>
      </c>
      <c r="B15460" t="str">
        <f>T("JURIDICO                                          ")</f>
        <v xml:space="preserve">JURIDICO                                          </v>
      </c>
      <c r="C15460" t="str">
        <f>T("USERA               ")</f>
        <v xml:space="preserve">USERA               </v>
      </c>
      <c r="D15460" t="str">
        <f>T("SAN FERMIN          ")</f>
        <v xml:space="preserve">SAN FERMIN          </v>
      </c>
      <c r="E15460" t="str">
        <f>T("TU ")</f>
        <v xml:space="preserve">TU </v>
      </c>
      <c r="F15460" t="str">
        <f>T("TURISMOS       ")</f>
        <v xml:space="preserve">TURISMOS       </v>
      </c>
      <c r="G15460" t="str">
        <f>T("De 16 a 19,99 CABALLOS FISCALES                   ")</f>
        <v xml:space="preserve">De 16 a 19,99 CABALLOS FISCALES                   </v>
      </c>
      <c r="H15460" t="str">
        <f>T("DIESEL                                            ")</f>
        <v xml:space="preserve">DIESEL                                            </v>
      </c>
      <c r="I15460">
        <v>17</v>
      </c>
    </row>
    <row r="15461" spans="1:9">
      <c r="A15461" t="str">
        <f>T("2018")</f>
        <v>2018</v>
      </c>
      <c r="B15461" t="str">
        <f>T("JURIDICO                                          ")</f>
        <v xml:space="preserve">JURIDICO                                          </v>
      </c>
      <c r="C15461" t="str">
        <f>T("USERA               ")</f>
        <v xml:space="preserve">USERA               </v>
      </c>
      <c r="D15461" t="str">
        <f>T("SAN FERMIN          ")</f>
        <v xml:space="preserve">SAN FERMIN          </v>
      </c>
      <c r="E15461" t="str">
        <f>T("TU ")</f>
        <v xml:space="preserve">TU </v>
      </c>
      <c r="F15461" t="str">
        <f>T("TURISMOS       ")</f>
        <v xml:space="preserve">TURISMOS       </v>
      </c>
      <c r="G15461" t="str">
        <f>T("De 20 CABALLOS FISCALES en adelante               ")</f>
        <v xml:space="preserve">De 20 CABALLOS FISCALES en adelante               </v>
      </c>
      <c r="H15461" t="str">
        <f>T("DIESEL                                            ")</f>
        <v xml:space="preserve">DIESEL                                            </v>
      </c>
      <c r="I15461">
        <v>3</v>
      </c>
    </row>
    <row r="15462" spans="1:9">
      <c r="A15462" t="str">
        <f>T("2018")</f>
        <v>2018</v>
      </c>
      <c r="B15462" t="str">
        <f>T("JURIDICO                                          ")</f>
        <v xml:space="preserve">JURIDICO                                          </v>
      </c>
      <c r="C15462" t="str">
        <f>T("USERA               ")</f>
        <v xml:space="preserve">USERA               </v>
      </c>
      <c r="D15462" t="str">
        <f>T("ALMENDRALES         ")</f>
        <v xml:space="preserve">ALMENDRALES         </v>
      </c>
      <c r="E15462" t="str">
        <f>T("TU ")</f>
        <v xml:space="preserve">TU </v>
      </c>
      <c r="F15462" t="str">
        <f>T("TURISMOS       ")</f>
        <v xml:space="preserve">TURISMOS       </v>
      </c>
      <c r="G15462" t="str">
        <f>T("De 8 a 11,99 CABALLOS FISCALES                    ")</f>
        <v xml:space="preserve">De 8 a 11,99 CABALLOS FISCALES                    </v>
      </c>
      <c r="H15462" t="str">
        <f>T("DIESEL                                            ")</f>
        <v xml:space="preserve">DIESEL                                            </v>
      </c>
      <c r="I15462">
        <v>77</v>
      </c>
    </row>
    <row r="15463" spans="1:9">
      <c r="A15463" t="str">
        <f>T("2018")</f>
        <v>2018</v>
      </c>
      <c r="B15463" t="str">
        <f>T("JURIDICO                                          ")</f>
        <v xml:space="preserve">JURIDICO                                          </v>
      </c>
      <c r="C15463" t="str">
        <f>T("USERA               ")</f>
        <v xml:space="preserve">USERA               </v>
      </c>
      <c r="D15463" t="str">
        <f>T("ALMENDRALES         ")</f>
        <v xml:space="preserve">ALMENDRALES         </v>
      </c>
      <c r="E15463" t="str">
        <f>T("TU ")</f>
        <v xml:space="preserve">TU </v>
      </c>
      <c r="F15463" t="str">
        <f>T("TURISMOS       ")</f>
        <v xml:space="preserve">TURISMOS       </v>
      </c>
      <c r="G15463" t="str">
        <f>T("De 12 a 15,99 CABALLOS FISCALES                   ")</f>
        <v xml:space="preserve">De 12 a 15,99 CABALLOS FISCALES                   </v>
      </c>
      <c r="H15463" t="str">
        <f>T("DIESEL                                            ")</f>
        <v xml:space="preserve">DIESEL                                            </v>
      </c>
      <c r="I15463">
        <v>124</v>
      </c>
    </row>
    <row r="15464" spans="1:9">
      <c r="A15464" t="str">
        <f>T("2018")</f>
        <v>2018</v>
      </c>
      <c r="B15464" t="str">
        <f>T("JURIDICO                                          ")</f>
        <v xml:space="preserve">JURIDICO                                          </v>
      </c>
      <c r="C15464" t="str">
        <f>T("USERA               ")</f>
        <v xml:space="preserve">USERA               </v>
      </c>
      <c r="D15464" t="str">
        <f>T("ALMENDRALES         ")</f>
        <v xml:space="preserve">ALMENDRALES         </v>
      </c>
      <c r="E15464" t="str">
        <f>T("TU ")</f>
        <v xml:space="preserve">TU </v>
      </c>
      <c r="F15464" t="str">
        <f>T("TURISMOS       ")</f>
        <v xml:space="preserve">TURISMOS       </v>
      </c>
      <c r="G15464" t="str">
        <f>T("De 16 a 19,99 CABALLOS FISCALES                   ")</f>
        <v xml:space="preserve">De 16 a 19,99 CABALLOS FISCALES                   </v>
      </c>
      <c r="H15464" t="str">
        <f>T("DIESEL                                            ")</f>
        <v xml:space="preserve">DIESEL                                            </v>
      </c>
      <c r="I15464">
        <v>37</v>
      </c>
    </row>
    <row r="15465" spans="1:9">
      <c r="A15465" t="str">
        <f>T("2018")</f>
        <v>2018</v>
      </c>
      <c r="B15465" t="str">
        <f>T("JURIDICO                                          ")</f>
        <v xml:space="preserve">JURIDICO                                          </v>
      </c>
      <c r="C15465" t="str">
        <f>T("USERA               ")</f>
        <v xml:space="preserve">USERA               </v>
      </c>
      <c r="D15465" t="str">
        <f>T("ALMENDRALES         ")</f>
        <v xml:space="preserve">ALMENDRALES         </v>
      </c>
      <c r="E15465" t="str">
        <f>T("TU ")</f>
        <v xml:space="preserve">TU </v>
      </c>
      <c r="F15465" t="str">
        <f>T("TURISMOS       ")</f>
        <v xml:space="preserve">TURISMOS       </v>
      </c>
      <c r="G15465" t="str">
        <f>T("De 20 CABALLOS FISCALES en adelante               ")</f>
        <v xml:space="preserve">De 20 CABALLOS FISCALES en adelante               </v>
      </c>
      <c r="H15465" t="str">
        <f>T("DIESEL                                            ")</f>
        <v xml:space="preserve">DIESEL                                            </v>
      </c>
      <c r="I15465">
        <v>3</v>
      </c>
    </row>
    <row r="15466" spans="1:9">
      <c r="A15466" t="str">
        <f>T("2018")</f>
        <v>2018</v>
      </c>
      <c r="B15466" t="str">
        <f>T("JURIDICO                                          ")</f>
        <v xml:space="preserve">JURIDICO                                          </v>
      </c>
      <c r="C15466" t="str">
        <f>T("USERA               ")</f>
        <v xml:space="preserve">USERA               </v>
      </c>
      <c r="D15466" t="str">
        <f>T("MOSCARDO            ")</f>
        <v xml:space="preserve">MOSCARDO            </v>
      </c>
      <c r="E15466" t="str">
        <f>T("TU ")</f>
        <v xml:space="preserve">TU </v>
      </c>
      <c r="F15466" t="str">
        <f>T("TURISMOS       ")</f>
        <v xml:space="preserve">TURISMOS       </v>
      </c>
      <c r="G15466" t="str">
        <f>T("De 8 a 11,99 CABALLOS FISCALES                    ")</f>
        <v xml:space="preserve">De 8 a 11,99 CABALLOS FISCALES                    </v>
      </c>
      <c r="H15466" t="str">
        <f>T("DIESEL                                            ")</f>
        <v xml:space="preserve">DIESEL                                            </v>
      </c>
      <c r="I15466">
        <v>79</v>
      </c>
    </row>
    <row r="15467" spans="1:9">
      <c r="A15467" t="str">
        <f>T("2018")</f>
        <v>2018</v>
      </c>
      <c r="B15467" t="str">
        <f>T("JURIDICO                                          ")</f>
        <v xml:space="preserve">JURIDICO                                          </v>
      </c>
      <c r="C15467" t="str">
        <f>T("USERA               ")</f>
        <v xml:space="preserve">USERA               </v>
      </c>
      <c r="D15467" t="str">
        <f>T("MOSCARDO            ")</f>
        <v xml:space="preserve">MOSCARDO            </v>
      </c>
      <c r="E15467" t="str">
        <f>T("TU ")</f>
        <v xml:space="preserve">TU </v>
      </c>
      <c r="F15467" t="str">
        <f>T("TURISMOS       ")</f>
        <v xml:space="preserve">TURISMOS       </v>
      </c>
      <c r="G15467" t="str">
        <f>T("De 12 a 15,99 CABALLOS FISCALES                   ")</f>
        <v xml:space="preserve">De 12 a 15,99 CABALLOS FISCALES                   </v>
      </c>
      <c r="H15467" t="str">
        <f>T("DIESEL                                            ")</f>
        <v xml:space="preserve">DIESEL                                            </v>
      </c>
      <c r="I15467">
        <v>142</v>
      </c>
    </row>
    <row r="15468" spans="1:9">
      <c r="A15468" t="str">
        <f>T("2018")</f>
        <v>2018</v>
      </c>
      <c r="B15468" t="str">
        <f>T("JURIDICO                                          ")</f>
        <v xml:space="preserve">JURIDICO                                          </v>
      </c>
      <c r="C15468" t="str">
        <f>T("USERA               ")</f>
        <v xml:space="preserve">USERA               </v>
      </c>
      <c r="D15468" t="str">
        <f>T("MOSCARDO            ")</f>
        <v xml:space="preserve">MOSCARDO            </v>
      </c>
      <c r="E15468" t="str">
        <f>T("TU ")</f>
        <v xml:space="preserve">TU </v>
      </c>
      <c r="F15468" t="str">
        <f>T("TURISMOS       ")</f>
        <v xml:space="preserve">TURISMOS       </v>
      </c>
      <c r="G15468" t="str">
        <f>T("De 16 a 19,99 CABALLOS FISCALES                   ")</f>
        <v xml:space="preserve">De 16 a 19,99 CABALLOS FISCALES                   </v>
      </c>
      <c r="H15468" t="str">
        <f>T("DIESEL                                            ")</f>
        <v xml:space="preserve">DIESEL                                            </v>
      </c>
      <c r="I15468">
        <v>40</v>
      </c>
    </row>
    <row r="15469" spans="1:9">
      <c r="A15469" t="str">
        <f>T("2018")</f>
        <v>2018</v>
      </c>
      <c r="B15469" t="str">
        <f>T("JURIDICO                                          ")</f>
        <v xml:space="preserve">JURIDICO                                          </v>
      </c>
      <c r="C15469" t="str">
        <f>T("USERA               ")</f>
        <v xml:space="preserve">USERA               </v>
      </c>
      <c r="D15469" t="str">
        <f>T("MOSCARDO            ")</f>
        <v xml:space="preserve">MOSCARDO            </v>
      </c>
      <c r="E15469" t="str">
        <f>T("TU ")</f>
        <v xml:space="preserve">TU </v>
      </c>
      <c r="F15469" t="str">
        <f>T("TURISMOS       ")</f>
        <v xml:space="preserve">TURISMOS       </v>
      </c>
      <c r="G15469" t="str">
        <f>T("De 20 CABALLOS FISCALES en adelante               ")</f>
        <v xml:space="preserve">De 20 CABALLOS FISCALES en adelante               </v>
      </c>
      <c r="H15469" t="str">
        <f>T("DIESEL                                            ")</f>
        <v xml:space="preserve">DIESEL                                            </v>
      </c>
      <c r="I15469">
        <v>2</v>
      </c>
    </row>
    <row r="15470" spans="1:9">
      <c r="A15470" t="str">
        <f>T("2018")</f>
        <v>2018</v>
      </c>
      <c r="B15470" t="str">
        <f>T("JURIDICO                                          ")</f>
        <v xml:space="preserve">JURIDICO                                          </v>
      </c>
      <c r="C15470" t="str">
        <f>T("USERA               ")</f>
        <v xml:space="preserve">USERA               </v>
      </c>
      <c r="D15470" t="str">
        <f>T("ZOFIO               ")</f>
        <v xml:space="preserve">ZOFIO               </v>
      </c>
      <c r="E15470" t="str">
        <f>T("TU ")</f>
        <v xml:space="preserve">TU </v>
      </c>
      <c r="F15470" t="str">
        <f>T("TURISMOS       ")</f>
        <v xml:space="preserve">TURISMOS       </v>
      </c>
      <c r="G15470" t="str">
        <f>T("De 8 a 11,99 CABALLOS FISCALES                    ")</f>
        <v xml:space="preserve">De 8 a 11,99 CABALLOS FISCALES                    </v>
      </c>
      <c r="H15470" t="str">
        <f>T("DIESEL                                            ")</f>
        <v xml:space="preserve">DIESEL                                            </v>
      </c>
      <c r="I15470">
        <v>21</v>
      </c>
    </row>
    <row r="15471" spans="1:9">
      <c r="A15471" t="str">
        <f>T("2018")</f>
        <v>2018</v>
      </c>
      <c r="B15471" t="str">
        <f>T("JURIDICO                                          ")</f>
        <v xml:space="preserve">JURIDICO                                          </v>
      </c>
      <c r="C15471" t="str">
        <f>T("USERA               ")</f>
        <v xml:space="preserve">USERA               </v>
      </c>
      <c r="D15471" t="str">
        <f>T("ZOFIO               ")</f>
        <v xml:space="preserve">ZOFIO               </v>
      </c>
      <c r="E15471" t="str">
        <f>T("TU ")</f>
        <v xml:space="preserve">TU </v>
      </c>
      <c r="F15471" t="str">
        <f>T("TURISMOS       ")</f>
        <v xml:space="preserve">TURISMOS       </v>
      </c>
      <c r="G15471" t="str">
        <f>T("De 12 a 15,99 CABALLOS FISCALES                   ")</f>
        <v xml:space="preserve">De 12 a 15,99 CABALLOS FISCALES                   </v>
      </c>
      <c r="H15471" t="str">
        <f>T("DIESEL                                            ")</f>
        <v xml:space="preserve">DIESEL                                            </v>
      </c>
      <c r="I15471">
        <v>62</v>
      </c>
    </row>
    <row r="15472" spans="1:9">
      <c r="A15472" t="str">
        <f>T("2018")</f>
        <v>2018</v>
      </c>
      <c r="B15472" t="str">
        <f>T("JURIDICO                                          ")</f>
        <v xml:space="preserve">JURIDICO                                          </v>
      </c>
      <c r="C15472" t="str">
        <f>T("USERA               ")</f>
        <v xml:space="preserve">USERA               </v>
      </c>
      <c r="D15472" t="str">
        <f>T("ZOFIO               ")</f>
        <v xml:space="preserve">ZOFIO               </v>
      </c>
      <c r="E15472" t="str">
        <f>T("TU ")</f>
        <v xml:space="preserve">TU </v>
      </c>
      <c r="F15472" t="str">
        <f>T("TURISMOS       ")</f>
        <v xml:space="preserve">TURISMOS       </v>
      </c>
      <c r="G15472" t="str">
        <f>T("De 16 a 19,99 CABALLOS FISCALES                   ")</f>
        <v xml:space="preserve">De 16 a 19,99 CABALLOS FISCALES                   </v>
      </c>
      <c r="H15472" t="str">
        <f>T("DIESEL                                            ")</f>
        <v xml:space="preserve">DIESEL                                            </v>
      </c>
      <c r="I15472">
        <v>14</v>
      </c>
    </row>
    <row r="15473" spans="1:9">
      <c r="A15473" t="str">
        <f>T("2018")</f>
        <v>2018</v>
      </c>
      <c r="B15473" t="str">
        <f>T("JURIDICO                                          ")</f>
        <v xml:space="preserve">JURIDICO                                          </v>
      </c>
      <c r="C15473" t="str">
        <f>T("USERA               ")</f>
        <v xml:space="preserve">USERA               </v>
      </c>
      <c r="D15473" t="str">
        <f>T("PRADOLONGO          ")</f>
        <v xml:space="preserve">PRADOLONGO          </v>
      </c>
      <c r="E15473" t="str">
        <f>T("TU ")</f>
        <v xml:space="preserve">TU </v>
      </c>
      <c r="F15473" t="str">
        <f>T("TURISMOS       ")</f>
        <v xml:space="preserve">TURISMOS       </v>
      </c>
      <c r="G15473" t="str">
        <f>T("De 8 a 11,99 CABALLOS FISCALES                    ")</f>
        <v xml:space="preserve">De 8 a 11,99 CABALLOS FISCALES                    </v>
      </c>
      <c r="H15473" t="str">
        <f>T("DIESEL                                            ")</f>
        <v xml:space="preserve">DIESEL                                            </v>
      </c>
      <c r="I15473">
        <v>39</v>
      </c>
    </row>
    <row r="15474" spans="1:9">
      <c r="A15474" t="str">
        <f>T("2018")</f>
        <v>2018</v>
      </c>
      <c r="B15474" t="str">
        <f>T("JURIDICO                                          ")</f>
        <v xml:space="preserve">JURIDICO                                          </v>
      </c>
      <c r="C15474" t="str">
        <f>T("USERA               ")</f>
        <v xml:space="preserve">USERA               </v>
      </c>
      <c r="D15474" t="str">
        <f>T("PRADOLONGO          ")</f>
        <v xml:space="preserve">PRADOLONGO          </v>
      </c>
      <c r="E15474" t="str">
        <f>T("TU ")</f>
        <v xml:space="preserve">TU </v>
      </c>
      <c r="F15474" t="str">
        <f>T("TURISMOS       ")</f>
        <v xml:space="preserve">TURISMOS       </v>
      </c>
      <c r="G15474" t="str">
        <f>T("De 12 a 15,99 CABALLOS FISCALES                   ")</f>
        <v xml:space="preserve">De 12 a 15,99 CABALLOS FISCALES                   </v>
      </c>
      <c r="H15474" t="str">
        <f>T("DIESEL                                            ")</f>
        <v xml:space="preserve">DIESEL                                            </v>
      </c>
      <c r="I15474">
        <v>88</v>
      </c>
    </row>
    <row r="15475" spans="1:9">
      <c r="A15475" t="str">
        <f>T("2018")</f>
        <v>2018</v>
      </c>
      <c r="B15475" t="str">
        <f>T("JURIDICO                                          ")</f>
        <v xml:space="preserve">JURIDICO                                          </v>
      </c>
      <c r="C15475" t="str">
        <f>T("USERA               ")</f>
        <v xml:space="preserve">USERA               </v>
      </c>
      <c r="D15475" t="str">
        <f>T("PRADOLONGO          ")</f>
        <v xml:space="preserve">PRADOLONGO          </v>
      </c>
      <c r="E15475" t="str">
        <f>T("TU ")</f>
        <v xml:space="preserve">TU </v>
      </c>
      <c r="F15475" t="str">
        <f>T("TURISMOS       ")</f>
        <v xml:space="preserve">TURISMOS       </v>
      </c>
      <c r="G15475" t="str">
        <f>T("De 16 a 19,99 CABALLOS FISCALES                   ")</f>
        <v xml:space="preserve">De 16 a 19,99 CABALLOS FISCALES                   </v>
      </c>
      <c r="H15475" t="str">
        <f>T("DIESEL                                            ")</f>
        <v xml:space="preserve">DIESEL                                            </v>
      </c>
      <c r="I15475">
        <v>25</v>
      </c>
    </row>
    <row r="15476" spans="1:9">
      <c r="A15476" t="str">
        <f>T("2018")</f>
        <v>2018</v>
      </c>
      <c r="B15476" t="str">
        <f>T("JURIDICO                                          ")</f>
        <v xml:space="preserve">JURIDICO                                          </v>
      </c>
      <c r="C15476" t="str">
        <f>T("USERA               ")</f>
        <v xml:space="preserve">USERA               </v>
      </c>
      <c r="D15476" t="str">
        <f>T("PRADOLONGO          ")</f>
        <v xml:space="preserve">PRADOLONGO          </v>
      </c>
      <c r="E15476" t="str">
        <f>T("TU ")</f>
        <v xml:space="preserve">TU </v>
      </c>
      <c r="F15476" t="str">
        <f>T("TURISMOS       ")</f>
        <v xml:space="preserve">TURISMOS       </v>
      </c>
      <c r="G15476" t="str">
        <f>T("De 20 CABALLOS FISCALES en adelante               ")</f>
        <v xml:space="preserve">De 20 CABALLOS FISCALES en adelante               </v>
      </c>
      <c r="H15476" t="str">
        <f>T("DIESEL                                            ")</f>
        <v xml:space="preserve">DIESEL                                            </v>
      </c>
      <c r="I15476">
        <v>5</v>
      </c>
    </row>
    <row r="15477" spans="1:9">
      <c r="A15477" t="str">
        <f>T("2018")</f>
        <v>2018</v>
      </c>
      <c r="B15477" t="str">
        <f>T("FISICO                                            ")</f>
        <v xml:space="preserve">FISICO                                            </v>
      </c>
      <c r="C15477" t="str">
        <f>T("USERA               ")</f>
        <v xml:space="preserve">USERA               </v>
      </c>
      <c r="D15477" t="str">
        <f>T("ORCASITAS           ")</f>
        <v xml:space="preserve">ORCASITAS           </v>
      </c>
      <c r="E15477" t="str">
        <f>T("TU ")</f>
        <v xml:space="preserve">TU </v>
      </c>
      <c r="F15477" t="str">
        <f>T("TURISMOS       ")</f>
        <v xml:space="preserve">TURISMOS       </v>
      </c>
      <c r="G15477" t="str">
        <f>T("De 8 a 11,99 CABALLOS FISCALES                    ")</f>
        <v xml:space="preserve">De 8 a 11,99 CABALLOS FISCALES                    </v>
      </c>
      <c r="H15477" t="str">
        <f>T("ELÉCTRICO                                         ")</f>
        <v xml:space="preserve">ELÉCTRICO                                         </v>
      </c>
      <c r="I15477">
        <v>1</v>
      </c>
    </row>
    <row r="15478" spans="1:9">
      <c r="A15478" t="str">
        <f>T("2018")</f>
        <v>2018</v>
      </c>
      <c r="B15478" t="str">
        <f>T("FISICO                                            ")</f>
        <v xml:space="preserve">FISICO                                            </v>
      </c>
      <c r="C15478" t="str">
        <f>T("USERA               ")</f>
        <v xml:space="preserve">USERA               </v>
      </c>
      <c r="D15478" t="str">
        <f>T("ALMENDRALES         ")</f>
        <v xml:space="preserve">ALMENDRALES         </v>
      </c>
      <c r="E15478" t="str">
        <f>T("TU ")</f>
        <v xml:space="preserve">TU </v>
      </c>
      <c r="F15478" t="str">
        <f>T("TURISMOS       ")</f>
        <v xml:space="preserve">TURISMOS       </v>
      </c>
      <c r="G15478" t="str">
        <f>T("De 8 a 11,99 CABALLOS FISCALES                    ")</f>
        <v xml:space="preserve">De 8 a 11,99 CABALLOS FISCALES                    </v>
      </c>
      <c r="H15478" t="str">
        <f>T("ELÉCTRICO                                         ")</f>
        <v xml:space="preserve">ELÉCTRICO                                         </v>
      </c>
      <c r="I15478">
        <v>1</v>
      </c>
    </row>
    <row r="15479" spans="1:9">
      <c r="A15479" t="str">
        <f>T("2018")</f>
        <v>2018</v>
      </c>
      <c r="B15479" t="str">
        <f>T("FISICO                                            ")</f>
        <v xml:space="preserve">FISICO                                            </v>
      </c>
      <c r="C15479" t="str">
        <f>T("USERA               ")</f>
        <v xml:space="preserve">USERA               </v>
      </c>
      <c r="D15479" t="str">
        <f>T("MOSCARDO            ")</f>
        <v xml:space="preserve">MOSCARDO            </v>
      </c>
      <c r="E15479" t="str">
        <f>T("TU ")</f>
        <v xml:space="preserve">TU </v>
      </c>
      <c r="F15479" t="str">
        <f>T("TURISMOS       ")</f>
        <v xml:space="preserve">TURISMOS       </v>
      </c>
      <c r="G15479" t="str">
        <f>T("De menos de 8 CABALLOS FISCALES                   ")</f>
        <v xml:space="preserve">De menos de 8 CABALLOS FISCALES                   </v>
      </c>
      <c r="H15479" t="str">
        <f>T("ELÉCTRICO                                         ")</f>
        <v xml:space="preserve">ELÉCTRICO                                         </v>
      </c>
      <c r="I15479">
        <v>1</v>
      </c>
    </row>
    <row r="15480" spans="1:9">
      <c r="A15480" t="str">
        <f>T("2018")</f>
        <v>2018</v>
      </c>
      <c r="B15480" t="str">
        <f>T("FISICO                                            ")</f>
        <v xml:space="preserve">FISICO                                            </v>
      </c>
      <c r="C15480" t="str">
        <f>T("USERA               ")</f>
        <v xml:space="preserve">USERA               </v>
      </c>
      <c r="D15480" t="str">
        <f>T("MOSCARDO            ")</f>
        <v xml:space="preserve">MOSCARDO            </v>
      </c>
      <c r="E15480" t="str">
        <f>T("TU ")</f>
        <v xml:space="preserve">TU </v>
      </c>
      <c r="F15480" t="str">
        <f>T("TURISMOS       ")</f>
        <v xml:space="preserve">TURISMOS       </v>
      </c>
      <c r="G15480" t="str">
        <f>T("De 8 a 11,99 CABALLOS FISCALES                    ")</f>
        <v xml:space="preserve">De 8 a 11,99 CABALLOS FISCALES                    </v>
      </c>
      <c r="H15480" t="str">
        <f>T("ELÉCTRICO                                         ")</f>
        <v xml:space="preserve">ELÉCTRICO                                         </v>
      </c>
      <c r="I15480">
        <v>1</v>
      </c>
    </row>
    <row r="15481" spans="1:9">
      <c r="A15481" t="str">
        <f>T("2018")</f>
        <v>2018</v>
      </c>
      <c r="B15481" t="str">
        <f>T("JURIDICO                                          ")</f>
        <v xml:space="preserve">JURIDICO                                          </v>
      </c>
      <c r="C15481" t="str">
        <f>T("USERA               ")</f>
        <v xml:space="preserve">USERA               </v>
      </c>
      <c r="D15481" t="str">
        <f>T("SAN FERMIN          ")</f>
        <v xml:space="preserve">SAN FERMIN          </v>
      </c>
      <c r="E15481" t="str">
        <f>T("TU ")</f>
        <v xml:space="preserve">TU </v>
      </c>
      <c r="F15481" t="str">
        <f>T("TURISMOS       ")</f>
        <v xml:space="preserve">TURISMOS       </v>
      </c>
      <c r="G15481" t="str">
        <f>T("De menos de 8 CABALLOS FISCALES                   ")</f>
        <v xml:space="preserve">De menos de 8 CABALLOS FISCALES                   </v>
      </c>
      <c r="H15481" t="str">
        <f>T("ELÉCTRICO                                         ")</f>
        <v xml:space="preserve">ELÉCTRICO                                         </v>
      </c>
      <c r="I15481">
        <v>1</v>
      </c>
    </row>
    <row r="15482" spans="1:9">
      <c r="A15482" t="str">
        <f>T("2018")</f>
        <v>2018</v>
      </c>
      <c r="B15482" t="str">
        <f>T("JURIDICO                                          ")</f>
        <v xml:space="preserve">JURIDICO                                          </v>
      </c>
      <c r="C15482" t="str">
        <f>T("USERA               ")</f>
        <v xml:space="preserve">USERA               </v>
      </c>
      <c r="D15482" t="str">
        <f>T("SAN FERMIN          ")</f>
        <v xml:space="preserve">SAN FERMIN          </v>
      </c>
      <c r="E15482" t="str">
        <f>T("TU ")</f>
        <v xml:space="preserve">TU </v>
      </c>
      <c r="F15482" t="str">
        <f>T("TURISMOS       ")</f>
        <v xml:space="preserve">TURISMOS       </v>
      </c>
      <c r="G15482" t="str">
        <f>T("De 20 CABALLOS FISCALES en adelante               ")</f>
        <v xml:space="preserve">De 20 CABALLOS FISCALES en adelante               </v>
      </c>
      <c r="H15482" t="str">
        <f>T("ELÉCTRICO                                         ")</f>
        <v xml:space="preserve">ELÉCTRICO                                         </v>
      </c>
      <c r="I15482">
        <v>1</v>
      </c>
    </row>
    <row r="15483" spans="1:9">
      <c r="A15483" t="str">
        <f>T("2018")</f>
        <v>2018</v>
      </c>
      <c r="B15483" t="str">
        <f>T("FISICO                                            ")</f>
        <v xml:space="preserve">FISICO                                            </v>
      </c>
      <c r="C15483" t="str">
        <f>T("USERA               ")</f>
        <v xml:space="preserve">USERA               </v>
      </c>
      <c r="D15483" t="str">
        <f>T("MOSCARDO            ")</f>
        <v xml:space="preserve">MOSCARDO            </v>
      </c>
      <c r="E15483" t="str">
        <f>T("TU ")</f>
        <v xml:space="preserve">TU </v>
      </c>
      <c r="F15483" t="str">
        <f>T("TURISMOS       ")</f>
        <v xml:space="preserve">TURISMOS       </v>
      </c>
      <c r="G15483" t="str">
        <f>T("De 20 CABALLOS FISCALES en adelante               ")</f>
        <v xml:space="preserve">De 20 CABALLOS FISCALES en adelante               </v>
      </c>
      <c r="H15483" t="str">
        <f>T("ELECTRICOS RANGO EXTENDIDO                        ")</f>
        <v xml:space="preserve">ELECTRICOS RANGO EXTENDIDO                        </v>
      </c>
      <c r="I15483">
        <v>1</v>
      </c>
    </row>
    <row r="15484" spans="1:9">
      <c r="A15484" t="str">
        <f>T("2018")</f>
        <v>2018</v>
      </c>
      <c r="B15484" t="str">
        <f>T("FISICO                                            ")</f>
        <v xml:space="preserve">FISICO                                            </v>
      </c>
      <c r="C15484" t="str">
        <f>T("USERA               ")</f>
        <v xml:space="preserve">USERA               </v>
      </c>
      <c r="D15484" t="str">
        <f>T("ORCASITAS           ")</f>
        <v xml:space="preserve">ORCASITAS           </v>
      </c>
      <c r="E15484" t="str">
        <f>T("TU ")</f>
        <v xml:space="preserve">TU </v>
      </c>
      <c r="F15484" t="str">
        <f>T("TURISMOS       ")</f>
        <v xml:space="preserve">TURISMOS       </v>
      </c>
      <c r="G15484" t="str">
        <f>T("De menos de 8 CABALLOS FISCALES                   ")</f>
        <v xml:space="preserve">De menos de 8 CABALLOS FISCALES                   </v>
      </c>
      <c r="H15484" t="str">
        <f>T("GAS LICUADO DE PETROLEO                           ")</f>
        <v xml:space="preserve">GAS LICUADO DE PETROLEO                           </v>
      </c>
      <c r="I15484">
        <v>1</v>
      </c>
    </row>
    <row r="15485" spans="1:9">
      <c r="A15485" t="str">
        <f>T("2018")</f>
        <v>2018</v>
      </c>
      <c r="B15485" t="str">
        <f>T("FISICO                                            ")</f>
        <v xml:space="preserve">FISICO                                            </v>
      </c>
      <c r="C15485" t="str">
        <f>T("USERA               ")</f>
        <v xml:space="preserve">USERA               </v>
      </c>
      <c r="D15485" t="str">
        <f>T("ORCASITAS           ")</f>
        <v xml:space="preserve">ORCASITAS           </v>
      </c>
      <c r="E15485" t="str">
        <f>T("TU ")</f>
        <v xml:space="preserve">TU </v>
      </c>
      <c r="F15485" t="str">
        <f>T("TURISMOS       ")</f>
        <v xml:space="preserve">TURISMOS       </v>
      </c>
      <c r="G15485" t="str">
        <f>T("De 8 a 11,99 CABALLOS FISCALES                    ")</f>
        <v xml:space="preserve">De 8 a 11,99 CABALLOS FISCALES                    </v>
      </c>
      <c r="H15485" t="str">
        <f>T("GAS LICUADO DE PETROLEO                           ")</f>
        <v xml:space="preserve">GAS LICUADO DE PETROLEO                           </v>
      </c>
      <c r="I15485">
        <v>16</v>
      </c>
    </row>
    <row r="15486" spans="1:9">
      <c r="A15486" t="str">
        <f>T("2018")</f>
        <v>2018</v>
      </c>
      <c r="B15486" t="str">
        <f>T("FISICO                                            ")</f>
        <v xml:space="preserve">FISICO                                            </v>
      </c>
      <c r="C15486" t="str">
        <f>T("USERA               ")</f>
        <v xml:space="preserve">USERA               </v>
      </c>
      <c r="D15486" t="str">
        <f>T("ORCASITAS           ")</f>
        <v xml:space="preserve">ORCASITAS           </v>
      </c>
      <c r="E15486" t="str">
        <f>T("TU ")</f>
        <v xml:space="preserve">TU </v>
      </c>
      <c r="F15486" t="str">
        <f>T("TURISMOS       ")</f>
        <v xml:space="preserve">TURISMOS       </v>
      </c>
      <c r="G15486" t="str">
        <f>T("De 12 a 15,99 CABALLOS FISCALES                   ")</f>
        <v xml:space="preserve">De 12 a 15,99 CABALLOS FISCALES                   </v>
      </c>
      <c r="H15486" t="str">
        <f>T("GAS LICUADO DE PETROLEO                           ")</f>
        <v xml:space="preserve">GAS LICUADO DE PETROLEO                           </v>
      </c>
      <c r="I15486">
        <v>2</v>
      </c>
    </row>
    <row r="15487" spans="1:9">
      <c r="A15487" t="str">
        <f>T("2018")</f>
        <v>2018</v>
      </c>
      <c r="B15487" t="str">
        <f>T("FISICO                                            ")</f>
        <v xml:space="preserve">FISICO                                            </v>
      </c>
      <c r="C15487" t="str">
        <f>T("USERA               ")</f>
        <v xml:space="preserve">USERA               </v>
      </c>
      <c r="D15487" t="str">
        <f>T("ORCASITAS           ")</f>
        <v xml:space="preserve">ORCASITAS           </v>
      </c>
      <c r="E15487" t="str">
        <f>T("TU ")</f>
        <v xml:space="preserve">TU </v>
      </c>
      <c r="F15487" t="str">
        <f>T("TURISMOS       ")</f>
        <v xml:space="preserve">TURISMOS       </v>
      </c>
      <c r="G15487" t="str">
        <f>T("De 16 a 19,99 CABALLOS FISCALES                   ")</f>
        <v xml:space="preserve">De 16 a 19,99 CABALLOS FISCALES                   </v>
      </c>
      <c r="H15487" t="str">
        <f>T("GAS LICUADO DE PETROLEO                           ")</f>
        <v xml:space="preserve">GAS LICUADO DE PETROLEO                           </v>
      </c>
      <c r="I15487">
        <v>2</v>
      </c>
    </row>
    <row r="15488" spans="1:9">
      <c r="A15488" t="str">
        <f>T("2018")</f>
        <v>2018</v>
      </c>
      <c r="B15488" t="str">
        <f>T("FISICO                                            ")</f>
        <v xml:space="preserve">FISICO                                            </v>
      </c>
      <c r="C15488" t="str">
        <f>T("USERA               ")</f>
        <v xml:space="preserve">USERA               </v>
      </c>
      <c r="D15488" t="str">
        <f>T("ORCASITAS           ")</f>
        <v xml:space="preserve">ORCASITAS           </v>
      </c>
      <c r="E15488" t="str">
        <f>T("TU ")</f>
        <v xml:space="preserve">TU </v>
      </c>
      <c r="F15488" t="str">
        <f>T("TURISMOS       ")</f>
        <v xml:space="preserve">TURISMOS       </v>
      </c>
      <c r="G15488" t="str">
        <f>T("De 20 CABALLOS FISCALES en adelante               ")</f>
        <v xml:space="preserve">De 20 CABALLOS FISCALES en adelante               </v>
      </c>
      <c r="H15488" t="str">
        <f>T("GAS LICUADO DE PETROLEO                           ")</f>
        <v xml:space="preserve">GAS LICUADO DE PETROLEO                           </v>
      </c>
      <c r="I15488">
        <v>2</v>
      </c>
    </row>
    <row r="15489" spans="1:9">
      <c r="A15489" t="str">
        <f>T("2018")</f>
        <v>2018</v>
      </c>
      <c r="B15489" t="str">
        <f>T("FISICO                                            ")</f>
        <v xml:space="preserve">FISICO                                            </v>
      </c>
      <c r="C15489" t="str">
        <f>T("USERA               ")</f>
        <v xml:space="preserve">USERA               </v>
      </c>
      <c r="D15489" t="str">
        <f>T("ORCASUR             ")</f>
        <v xml:space="preserve">ORCASUR             </v>
      </c>
      <c r="E15489" t="str">
        <f>T("TU ")</f>
        <v xml:space="preserve">TU </v>
      </c>
      <c r="F15489" t="str">
        <f>T("TURISMOS       ")</f>
        <v xml:space="preserve">TURISMOS       </v>
      </c>
      <c r="G15489" t="str">
        <f>T("De 8 a 11,99 CABALLOS FISCALES                    ")</f>
        <v xml:space="preserve">De 8 a 11,99 CABALLOS FISCALES                    </v>
      </c>
      <c r="H15489" t="str">
        <f>T("GAS LICUADO DE PETROLEO                           ")</f>
        <v xml:space="preserve">GAS LICUADO DE PETROLEO                           </v>
      </c>
      <c r="I15489">
        <v>6</v>
      </c>
    </row>
    <row r="15490" spans="1:9">
      <c r="A15490" t="str">
        <f>T("2018")</f>
        <v>2018</v>
      </c>
      <c r="B15490" t="str">
        <f>T("FISICO                                            ")</f>
        <v xml:space="preserve">FISICO                                            </v>
      </c>
      <c r="C15490" t="str">
        <f>T("USERA               ")</f>
        <v xml:space="preserve">USERA               </v>
      </c>
      <c r="D15490" t="str">
        <f>T("ORCASUR             ")</f>
        <v xml:space="preserve">ORCASUR             </v>
      </c>
      <c r="E15490" t="str">
        <f>T("TU ")</f>
        <v xml:space="preserve">TU </v>
      </c>
      <c r="F15490" t="str">
        <f>T("TURISMOS       ")</f>
        <v xml:space="preserve">TURISMOS       </v>
      </c>
      <c r="G15490" t="str">
        <f>T("De 12 a 15,99 CABALLOS FISCALES                   ")</f>
        <v xml:space="preserve">De 12 a 15,99 CABALLOS FISCALES                   </v>
      </c>
      <c r="H15490" t="str">
        <f>T("GAS LICUADO DE PETROLEO                           ")</f>
        <v xml:space="preserve">GAS LICUADO DE PETROLEO                           </v>
      </c>
      <c r="I15490">
        <v>1</v>
      </c>
    </row>
    <row r="15491" spans="1:9">
      <c r="A15491" t="str">
        <f>T("2018")</f>
        <v>2018</v>
      </c>
      <c r="B15491" t="str">
        <f>T("FISICO                                            ")</f>
        <v xml:space="preserve">FISICO                                            </v>
      </c>
      <c r="C15491" t="str">
        <f>T("USERA               ")</f>
        <v xml:space="preserve">USERA               </v>
      </c>
      <c r="D15491" t="str">
        <f>T("ORCASUR             ")</f>
        <v xml:space="preserve">ORCASUR             </v>
      </c>
      <c r="E15491" t="str">
        <f>T("TU ")</f>
        <v xml:space="preserve">TU </v>
      </c>
      <c r="F15491" t="str">
        <f>T("TURISMOS       ")</f>
        <v xml:space="preserve">TURISMOS       </v>
      </c>
      <c r="G15491" t="str">
        <f>T("De 16 a 19,99 CABALLOS FISCALES                   ")</f>
        <v xml:space="preserve">De 16 a 19,99 CABALLOS FISCALES                   </v>
      </c>
      <c r="H15491" t="str">
        <f>T("GAS LICUADO DE PETROLEO                           ")</f>
        <v xml:space="preserve">GAS LICUADO DE PETROLEO                           </v>
      </c>
      <c r="I15491">
        <v>1</v>
      </c>
    </row>
    <row r="15492" spans="1:9">
      <c r="A15492" t="str">
        <f>T("2018")</f>
        <v>2018</v>
      </c>
      <c r="B15492" t="str">
        <f>T("FISICO                                            ")</f>
        <v xml:space="preserve">FISICO                                            </v>
      </c>
      <c r="C15492" t="str">
        <f>T("USERA               ")</f>
        <v xml:space="preserve">USERA               </v>
      </c>
      <c r="D15492" t="str">
        <f>T("ORCASUR             ")</f>
        <v xml:space="preserve">ORCASUR             </v>
      </c>
      <c r="E15492" t="str">
        <f>T("TU ")</f>
        <v xml:space="preserve">TU </v>
      </c>
      <c r="F15492" t="str">
        <f>T("TURISMOS       ")</f>
        <v xml:space="preserve">TURISMOS       </v>
      </c>
      <c r="G15492" t="str">
        <f>T("De 20 CABALLOS FISCALES en adelante               ")</f>
        <v xml:space="preserve">De 20 CABALLOS FISCALES en adelante               </v>
      </c>
      <c r="H15492" t="str">
        <f>T("GAS LICUADO DE PETROLEO                           ")</f>
        <v xml:space="preserve">GAS LICUADO DE PETROLEO                           </v>
      </c>
      <c r="I15492">
        <v>1</v>
      </c>
    </row>
    <row r="15493" spans="1:9">
      <c r="A15493" t="str">
        <f>T("2018")</f>
        <v>2018</v>
      </c>
      <c r="B15493" t="str">
        <f>T("FISICO                                            ")</f>
        <v xml:space="preserve">FISICO                                            </v>
      </c>
      <c r="C15493" t="str">
        <f>T("USERA               ")</f>
        <v xml:space="preserve">USERA               </v>
      </c>
      <c r="D15493" t="str">
        <f>T("SAN FERMIN          ")</f>
        <v xml:space="preserve">SAN FERMIN          </v>
      </c>
      <c r="E15493" t="str">
        <f>T("TU ")</f>
        <v xml:space="preserve">TU </v>
      </c>
      <c r="F15493" t="str">
        <f>T("TURISMOS       ")</f>
        <v xml:space="preserve">TURISMOS       </v>
      </c>
      <c r="G15493" t="str">
        <f>T("De 8 a 11,99 CABALLOS FISCALES                    ")</f>
        <v xml:space="preserve">De 8 a 11,99 CABALLOS FISCALES                    </v>
      </c>
      <c r="H15493" t="str">
        <f>T("GAS LICUADO DE PETROLEO                           ")</f>
        <v xml:space="preserve">GAS LICUADO DE PETROLEO                           </v>
      </c>
      <c r="I15493">
        <v>22</v>
      </c>
    </row>
    <row r="15494" spans="1:9">
      <c r="A15494" t="str">
        <f>T("2018")</f>
        <v>2018</v>
      </c>
      <c r="B15494" t="str">
        <f>T("FISICO                                            ")</f>
        <v xml:space="preserve">FISICO                                            </v>
      </c>
      <c r="C15494" t="str">
        <f>T("USERA               ")</f>
        <v xml:space="preserve">USERA               </v>
      </c>
      <c r="D15494" t="str">
        <f>T("SAN FERMIN          ")</f>
        <v xml:space="preserve">SAN FERMIN          </v>
      </c>
      <c r="E15494" t="str">
        <f>T("TU ")</f>
        <v xml:space="preserve">TU </v>
      </c>
      <c r="F15494" t="str">
        <f>T("TURISMOS       ")</f>
        <v xml:space="preserve">TURISMOS       </v>
      </c>
      <c r="G15494" t="str">
        <f>T("De 20 CABALLOS FISCALES en adelante               ")</f>
        <v xml:space="preserve">De 20 CABALLOS FISCALES en adelante               </v>
      </c>
      <c r="H15494" t="str">
        <f>T("GAS LICUADO DE PETROLEO                           ")</f>
        <v xml:space="preserve">GAS LICUADO DE PETROLEO                           </v>
      </c>
      <c r="I15494">
        <v>2</v>
      </c>
    </row>
    <row r="15495" spans="1:9">
      <c r="A15495" t="str">
        <f>T("2018")</f>
        <v>2018</v>
      </c>
      <c r="B15495" t="str">
        <f>T("FISICO                                            ")</f>
        <v xml:space="preserve">FISICO                                            </v>
      </c>
      <c r="C15495" t="str">
        <f>T("USERA               ")</f>
        <v xml:space="preserve">USERA               </v>
      </c>
      <c r="D15495" t="str">
        <f>T("ALMENDRALES         ")</f>
        <v xml:space="preserve">ALMENDRALES         </v>
      </c>
      <c r="E15495" t="str">
        <f>T("TU ")</f>
        <v xml:space="preserve">TU </v>
      </c>
      <c r="F15495" t="str">
        <f>T("TURISMOS       ")</f>
        <v xml:space="preserve">TURISMOS       </v>
      </c>
      <c r="G15495" t="str">
        <f>T("De 8 a 11,99 CABALLOS FISCALES                    ")</f>
        <v xml:space="preserve">De 8 a 11,99 CABALLOS FISCALES                    </v>
      </c>
      <c r="H15495" t="str">
        <f>T("GAS LICUADO DE PETROLEO                           ")</f>
        <v xml:space="preserve">GAS LICUADO DE PETROLEO                           </v>
      </c>
      <c r="I15495">
        <v>3</v>
      </c>
    </row>
    <row r="15496" spans="1:9">
      <c r="A15496" t="str">
        <f>T("2018")</f>
        <v>2018</v>
      </c>
      <c r="B15496" t="str">
        <f>T("FISICO                                            ")</f>
        <v xml:space="preserve">FISICO                                            </v>
      </c>
      <c r="C15496" t="str">
        <f>T("USERA               ")</f>
        <v xml:space="preserve">USERA               </v>
      </c>
      <c r="D15496" t="str">
        <f>T("MOSCARDO            ")</f>
        <v xml:space="preserve">MOSCARDO            </v>
      </c>
      <c r="E15496" t="str">
        <f>T("TU ")</f>
        <v xml:space="preserve">TU </v>
      </c>
      <c r="F15496" t="str">
        <f>T("TURISMOS       ")</f>
        <v xml:space="preserve">TURISMOS       </v>
      </c>
      <c r="G15496" t="str">
        <f>T("De 8 a 11,99 CABALLOS FISCALES                    ")</f>
        <v xml:space="preserve">De 8 a 11,99 CABALLOS FISCALES                    </v>
      </c>
      <c r="H15496" t="str">
        <f>T("GAS LICUADO DE PETROLEO                           ")</f>
        <v xml:space="preserve">GAS LICUADO DE PETROLEO                           </v>
      </c>
      <c r="I15496">
        <v>10</v>
      </c>
    </row>
    <row r="15497" spans="1:9">
      <c r="A15497" t="str">
        <f>T("2018")</f>
        <v>2018</v>
      </c>
      <c r="B15497" t="str">
        <f>T("FISICO                                            ")</f>
        <v xml:space="preserve">FISICO                                            </v>
      </c>
      <c r="C15497" t="str">
        <f>T("USERA               ")</f>
        <v xml:space="preserve">USERA               </v>
      </c>
      <c r="D15497" t="str">
        <f>T("MOSCARDO            ")</f>
        <v xml:space="preserve">MOSCARDO            </v>
      </c>
      <c r="E15497" t="str">
        <f>T("TU ")</f>
        <v xml:space="preserve">TU </v>
      </c>
      <c r="F15497" t="str">
        <f>T("TURISMOS       ")</f>
        <v xml:space="preserve">TURISMOS       </v>
      </c>
      <c r="G15497" t="str">
        <f>T("De 12 a 15,99 CABALLOS FISCALES                   ")</f>
        <v xml:space="preserve">De 12 a 15,99 CABALLOS FISCALES                   </v>
      </c>
      <c r="H15497" t="str">
        <f>T("GAS LICUADO DE PETROLEO                           ")</f>
        <v xml:space="preserve">GAS LICUADO DE PETROLEO                           </v>
      </c>
      <c r="I15497">
        <v>1</v>
      </c>
    </row>
    <row r="15498" spans="1:9">
      <c r="A15498" t="str">
        <f>T("2018")</f>
        <v>2018</v>
      </c>
      <c r="B15498" t="str">
        <f>T("FISICO                                            ")</f>
        <v xml:space="preserve">FISICO                                            </v>
      </c>
      <c r="C15498" t="str">
        <f>T("USERA               ")</f>
        <v xml:space="preserve">USERA               </v>
      </c>
      <c r="D15498" t="str">
        <f>T("MOSCARDO            ")</f>
        <v xml:space="preserve">MOSCARDO            </v>
      </c>
      <c r="E15498" t="str">
        <f>T("TU ")</f>
        <v xml:space="preserve">TU </v>
      </c>
      <c r="F15498" t="str">
        <f>T("TURISMOS       ")</f>
        <v xml:space="preserve">TURISMOS       </v>
      </c>
      <c r="G15498" t="str">
        <f>T("De 20 CABALLOS FISCALES en adelante               ")</f>
        <v xml:space="preserve">De 20 CABALLOS FISCALES en adelante               </v>
      </c>
      <c r="H15498" t="str">
        <f>T("GAS LICUADO DE PETROLEO                           ")</f>
        <v xml:space="preserve">GAS LICUADO DE PETROLEO                           </v>
      </c>
      <c r="I15498">
        <v>2</v>
      </c>
    </row>
    <row r="15499" spans="1:9">
      <c r="A15499" t="str">
        <f>T("2018")</f>
        <v>2018</v>
      </c>
      <c r="B15499" t="str">
        <f>T("FISICO                                            ")</f>
        <v xml:space="preserve">FISICO                                            </v>
      </c>
      <c r="C15499" t="str">
        <f>T("USERA               ")</f>
        <v xml:space="preserve">USERA               </v>
      </c>
      <c r="D15499" t="str">
        <f>T("ZOFIO               ")</f>
        <v xml:space="preserve">ZOFIO               </v>
      </c>
      <c r="E15499" t="str">
        <f>T("TU ")</f>
        <v xml:space="preserve">TU </v>
      </c>
      <c r="F15499" t="str">
        <f>T("TURISMOS       ")</f>
        <v xml:space="preserve">TURISMOS       </v>
      </c>
      <c r="G15499" t="str">
        <f>T("De menos de 8 CABALLOS FISCALES                   ")</f>
        <v xml:space="preserve">De menos de 8 CABALLOS FISCALES                   </v>
      </c>
      <c r="H15499" t="str">
        <f>T("GAS LICUADO DE PETROLEO                           ")</f>
        <v xml:space="preserve">GAS LICUADO DE PETROLEO                           </v>
      </c>
      <c r="I15499">
        <v>1</v>
      </c>
    </row>
    <row r="15500" spans="1:9">
      <c r="A15500" t="str">
        <f>T("2018")</f>
        <v>2018</v>
      </c>
      <c r="B15500" t="str">
        <f>T("FISICO                                            ")</f>
        <v xml:space="preserve">FISICO                                            </v>
      </c>
      <c r="C15500" t="str">
        <f>T("USERA               ")</f>
        <v xml:space="preserve">USERA               </v>
      </c>
      <c r="D15500" t="str">
        <f>T("ZOFIO               ")</f>
        <v xml:space="preserve">ZOFIO               </v>
      </c>
      <c r="E15500" t="str">
        <f>T("TU ")</f>
        <v xml:space="preserve">TU </v>
      </c>
      <c r="F15500" t="str">
        <f>T("TURISMOS       ")</f>
        <v xml:space="preserve">TURISMOS       </v>
      </c>
      <c r="G15500" t="str">
        <f>T("De 8 a 11,99 CABALLOS FISCALES                    ")</f>
        <v xml:space="preserve">De 8 a 11,99 CABALLOS FISCALES                    </v>
      </c>
      <c r="H15500" t="str">
        <f>T("GAS LICUADO DE PETROLEO                           ")</f>
        <v xml:space="preserve">GAS LICUADO DE PETROLEO                           </v>
      </c>
      <c r="I15500">
        <v>2</v>
      </c>
    </row>
    <row r="15501" spans="1:9">
      <c r="A15501" t="str">
        <f>T("2018")</f>
        <v>2018</v>
      </c>
      <c r="B15501" t="str">
        <f>T("FISICO                                            ")</f>
        <v xml:space="preserve">FISICO                                            </v>
      </c>
      <c r="C15501" t="str">
        <f>T("USERA               ")</f>
        <v xml:space="preserve">USERA               </v>
      </c>
      <c r="D15501" t="str">
        <f>T("ZOFIO               ")</f>
        <v xml:space="preserve">ZOFIO               </v>
      </c>
      <c r="E15501" t="str">
        <f>T("TU ")</f>
        <v xml:space="preserve">TU </v>
      </c>
      <c r="F15501" t="str">
        <f>T("TURISMOS       ")</f>
        <v xml:space="preserve">TURISMOS       </v>
      </c>
      <c r="G15501" t="str">
        <f>T("De 12 a 15,99 CABALLOS FISCALES                   ")</f>
        <v xml:space="preserve">De 12 a 15,99 CABALLOS FISCALES                   </v>
      </c>
      <c r="H15501" t="str">
        <f>T("GAS LICUADO DE PETROLEO                           ")</f>
        <v xml:space="preserve">GAS LICUADO DE PETROLEO                           </v>
      </c>
      <c r="I15501">
        <v>1</v>
      </c>
    </row>
    <row r="15502" spans="1:9">
      <c r="A15502" t="str">
        <f>T("2018")</f>
        <v>2018</v>
      </c>
      <c r="B15502" t="str">
        <f>T("FISICO                                            ")</f>
        <v xml:space="preserve">FISICO                                            </v>
      </c>
      <c r="C15502" t="str">
        <f>T("USERA               ")</f>
        <v xml:space="preserve">USERA               </v>
      </c>
      <c r="D15502" t="str">
        <f>T("PRADOLONGO          ")</f>
        <v xml:space="preserve">PRADOLONGO          </v>
      </c>
      <c r="E15502" t="str">
        <f>T("TU ")</f>
        <v xml:space="preserve">TU </v>
      </c>
      <c r="F15502" t="str">
        <f>T("TURISMOS       ")</f>
        <v xml:space="preserve">TURISMOS       </v>
      </c>
      <c r="G15502" t="str">
        <f>T("De 8 a 11,99 CABALLOS FISCALES                    ")</f>
        <v xml:space="preserve">De 8 a 11,99 CABALLOS FISCALES                    </v>
      </c>
      <c r="H15502" t="str">
        <f>T("GAS LICUADO DE PETROLEO                           ")</f>
        <v xml:space="preserve">GAS LICUADO DE PETROLEO                           </v>
      </c>
      <c r="I15502">
        <v>4</v>
      </c>
    </row>
    <row r="15503" spans="1:9">
      <c r="A15503" t="str">
        <f>T("2018")</f>
        <v>2018</v>
      </c>
      <c r="B15503" t="str">
        <f>T("FISICO                                            ")</f>
        <v xml:space="preserve">FISICO                                            </v>
      </c>
      <c r="C15503" t="str">
        <f>T("USERA               ")</f>
        <v xml:space="preserve">USERA               </v>
      </c>
      <c r="D15503" t="str">
        <f>T("PRADOLONGO          ")</f>
        <v xml:space="preserve">PRADOLONGO          </v>
      </c>
      <c r="E15503" t="str">
        <f>T("TU ")</f>
        <v xml:space="preserve">TU </v>
      </c>
      <c r="F15503" t="str">
        <f>T("TURISMOS       ")</f>
        <v xml:space="preserve">TURISMOS       </v>
      </c>
      <c r="G15503" t="str">
        <f>T("De 20 CABALLOS FISCALES en adelante               ")</f>
        <v xml:space="preserve">De 20 CABALLOS FISCALES en adelante               </v>
      </c>
      <c r="H15503" t="str">
        <f>T("GAS LICUADO DE PETROLEO                           ")</f>
        <v xml:space="preserve">GAS LICUADO DE PETROLEO                           </v>
      </c>
      <c r="I15503">
        <v>1</v>
      </c>
    </row>
    <row r="15504" spans="1:9">
      <c r="A15504" t="str">
        <f>T("2018")</f>
        <v>2018</v>
      </c>
      <c r="B15504" t="str">
        <f>T("JURIDICO                                          ")</f>
        <v xml:space="preserve">JURIDICO                                          </v>
      </c>
      <c r="C15504" t="str">
        <f>T("USERA               ")</f>
        <v xml:space="preserve">USERA               </v>
      </c>
      <c r="D15504" t="str">
        <f>T("ORCASUR             ")</f>
        <v xml:space="preserve">ORCASUR             </v>
      </c>
      <c r="E15504" t="str">
        <f>T("TU ")</f>
        <v xml:space="preserve">TU </v>
      </c>
      <c r="F15504" t="str">
        <f>T("TURISMOS       ")</f>
        <v xml:space="preserve">TURISMOS       </v>
      </c>
      <c r="G15504" t="str">
        <f>T("De 16 a 19,99 CABALLOS FISCALES                   ")</f>
        <v xml:space="preserve">De 16 a 19,99 CABALLOS FISCALES                   </v>
      </c>
      <c r="H15504" t="str">
        <f>T("GAS LICUADO DE PETROLEO                           ")</f>
        <v xml:space="preserve">GAS LICUADO DE PETROLEO                           </v>
      </c>
      <c r="I15504">
        <v>1</v>
      </c>
    </row>
    <row r="15505" spans="1:9">
      <c r="A15505" t="str">
        <f>T("2018")</f>
        <v>2018</v>
      </c>
      <c r="B15505" t="str">
        <f>T("JURIDICO                                          ")</f>
        <v xml:space="preserve">JURIDICO                                          </v>
      </c>
      <c r="C15505" t="str">
        <f>T("USERA               ")</f>
        <v xml:space="preserve">USERA               </v>
      </c>
      <c r="D15505" t="str">
        <f>T("SAN FERMIN          ")</f>
        <v xml:space="preserve">SAN FERMIN          </v>
      </c>
      <c r="E15505" t="str">
        <f>T("TU ")</f>
        <v xml:space="preserve">TU </v>
      </c>
      <c r="F15505" t="str">
        <f>T("TURISMOS       ")</f>
        <v xml:space="preserve">TURISMOS       </v>
      </c>
      <c r="G15505" t="str">
        <f>T("De 8 a 11,99 CABALLOS FISCALES                    ")</f>
        <v xml:space="preserve">De 8 a 11,99 CABALLOS FISCALES                    </v>
      </c>
      <c r="H15505" t="str">
        <f>T("GAS LICUADO DE PETROLEO                           ")</f>
        <v xml:space="preserve">GAS LICUADO DE PETROLEO                           </v>
      </c>
      <c r="I15505">
        <v>2</v>
      </c>
    </row>
    <row r="15506" spans="1:9">
      <c r="A15506" t="str">
        <f>T("2018")</f>
        <v>2018</v>
      </c>
      <c r="B15506" t="str">
        <f>T("JURIDICO                                          ")</f>
        <v xml:space="preserve">JURIDICO                                          </v>
      </c>
      <c r="C15506" t="str">
        <f>T("USERA               ")</f>
        <v xml:space="preserve">USERA               </v>
      </c>
      <c r="D15506" t="str">
        <f>T("SAN FERMIN          ")</f>
        <v xml:space="preserve">SAN FERMIN          </v>
      </c>
      <c r="E15506" t="str">
        <f>T("TU ")</f>
        <v xml:space="preserve">TU </v>
      </c>
      <c r="F15506" t="str">
        <f>T("TURISMOS       ")</f>
        <v xml:space="preserve">TURISMOS       </v>
      </c>
      <c r="G15506" t="str">
        <f>T("De 16 a 19,99 CABALLOS FISCALES                   ")</f>
        <v xml:space="preserve">De 16 a 19,99 CABALLOS FISCALES                   </v>
      </c>
      <c r="H15506" t="str">
        <f>T("GAS LICUADO DE PETROLEO                           ")</f>
        <v xml:space="preserve">GAS LICUADO DE PETROLEO                           </v>
      </c>
      <c r="I15506">
        <v>1</v>
      </c>
    </row>
    <row r="15507" spans="1:9">
      <c r="A15507" t="str">
        <f>T("2018")</f>
        <v>2018</v>
      </c>
      <c r="B15507" t="str">
        <f>T("JURIDICO                                          ")</f>
        <v xml:space="preserve">JURIDICO                                          </v>
      </c>
      <c r="C15507" t="str">
        <f>T("USERA               ")</f>
        <v xml:space="preserve">USERA               </v>
      </c>
      <c r="D15507" t="str">
        <f>T("MOSCARDO            ")</f>
        <v xml:space="preserve">MOSCARDO            </v>
      </c>
      <c r="E15507" t="str">
        <f>T("TU ")</f>
        <v xml:space="preserve">TU </v>
      </c>
      <c r="F15507" t="str">
        <f>T("TURISMOS       ")</f>
        <v xml:space="preserve">TURISMOS       </v>
      </c>
      <c r="G15507" t="str">
        <f>T("De 20 CABALLOS FISCALES en adelante               ")</f>
        <v xml:space="preserve">De 20 CABALLOS FISCALES en adelante               </v>
      </c>
      <c r="H15507" t="str">
        <f>T("GAS LICUADO DE PETROLEO                           ")</f>
        <v xml:space="preserve">GAS LICUADO DE PETROLEO                           </v>
      </c>
      <c r="I15507">
        <v>1</v>
      </c>
    </row>
    <row r="15508" spans="1:9">
      <c r="A15508" t="str">
        <f>T("2018")</f>
        <v>2018</v>
      </c>
      <c r="B15508" t="str">
        <f>T("JURIDICO                                          ")</f>
        <v xml:space="preserve">JURIDICO                                          </v>
      </c>
      <c r="C15508" t="str">
        <f>T("USERA               ")</f>
        <v xml:space="preserve">USERA               </v>
      </c>
      <c r="D15508" t="str">
        <f>T("ZOFIO               ")</f>
        <v xml:space="preserve">ZOFIO               </v>
      </c>
      <c r="E15508" t="str">
        <f>T("TU ")</f>
        <v xml:space="preserve">TU </v>
      </c>
      <c r="F15508" t="str">
        <f>T("TURISMOS       ")</f>
        <v xml:space="preserve">TURISMOS       </v>
      </c>
      <c r="G15508" t="str">
        <f>T("De 8 a 11,99 CABALLOS FISCALES                    ")</f>
        <v xml:space="preserve">De 8 a 11,99 CABALLOS FISCALES                    </v>
      </c>
      <c r="H15508" t="str">
        <f>T("GAS LICUADO DE PETROLEO                           ")</f>
        <v xml:space="preserve">GAS LICUADO DE PETROLEO                           </v>
      </c>
      <c r="I15508">
        <v>1</v>
      </c>
    </row>
    <row r="15509" spans="1:9">
      <c r="A15509" t="str">
        <f>T("2018")</f>
        <v>2018</v>
      </c>
      <c r="B15509" t="str">
        <f>T("JURIDICO                                          ")</f>
        <v xml:space="preserve">JURIDICO                                          </v>
      </c>
      <c r="C15509" t="str">
        <f>T("USERA               ")</f>
        <v xml:space="preserve">USERA               </v>
      </c>
      <c r="D15509" t="str">
        <f>T("PRADOLONGO          ")</f>
        <v xml:space="preserve">PRADOLONGO          </v>
      </c>
      <c r="E15509" t="str">
        <f>T("TU ")</f>
        <v xml:space="preserve">TU </v>
      </c>
      <c r="F15509" t="str">
        <f>T("TURISMOS       ")</f>
        <v xml:space="preserve">TURISMOS       </v>
      </c>
      <c r="G15509" t="str">
        <f>T("De 8 a 11,99 CABALLOS FISCALES                    ")</f>
        <v xml:space="preserve">De 8 a 11,99 CABALLOS FISCALES                    </v>
      </c>
      <c r="H15509" t="str">
        <f>T("GAS LICUADO DE PETROLEO                           ")</f>
        <v xml:space="preserve">GAS LICUADO DE PETROLEO                           </v>
      </c>
      <c r="I15509">
        <v>1</v>
      </c>
    </row>
    <row r="15510" spans="1:9">
      <c r="A15510" t="str">
        <f>T("2018")</f>
        <v>2018</v>
      </c>
      <c r="B15510" t="str">
        <f>T("FISICO                                            ")</f>
        <v xml:space="preserve">FISICO                                            </v>
      </c>
      <c r="C15510" t="str">
        <f>T("USERA               ")</f>
        <v xml:space="preserve">USERA               </v>
      </c>
      <c r="D15510" t="str">
        <f>T("SIN BARRIO          ")</f>
        <v xml:space="preserve">SIN BARRIO          </v>
      </c>
      <c r="E15510" t="str">
        <f>T("TU ")</f>
        <v xml:space="preserve">TU </v>
      </c>
      <c r="F15510" t="str">
        <f>T("TURISMOS       ")</f>
        <v xml:space="preserve">TURISMOS       </v>
      </c>
      <c r="G15510" t="str">
        <f>T("De 8 a 11,99 CABALLOS FISCALES                    ")</f>
        <v xml:space="preserve">De 8 a 11,99 CABALLOS FISCALES                    </v>
      </c>
      <c r="H15510" t="str">
        <f>T("GAS NATURAL COMPRIMIDO                            ")</f>
        <v xml:space="preserve">GAS NATURAL COMPRIMIDO                            </v>
      </c>
      <c r="I15510">
        <v>1</v>
      </c>
    </row>
    <row r="15511" spans="1:9">
      <c r="A15511" t="str">
        <f>T("2018")</f>
        <v>2018</v>
      </c>
      <c r="B15511" t="str">
        <f>T("FISICO                                            ")</f>
        <v xml:space="preserve">FISICO                                            </v>
      </c>
      <c r="C15511" t="str">
        <f>T("USERA               ")</f>
        <v xml:space="preserve">USERA               </v>
      </c>
      <c r="D15511" t="str">
        <f>T("ORCASITAS           ")</f>
        <v xml:space="preserve">ORCASITAS           </v>
      </c>
      <c r="E15511" t="str">
        <f>T("TU ")</f>
        <v xml:space="preserve">TU </v>
      </c>
      <c r="F15511" t="str">
        <f>T("TURISMOS       ")</f>
        <v xml:space="preserve">TURISMOS       </v>
      </c>
      <c r="G15511" t="str">
        <f>T("De 8 a 11,99 CABALLOS FISCALES                    ")</f>
        <v xml:space="preserve">De 8 a 11,99 CABALLOS FISCALES                    </v>
      </c>
      <c r="H15511" t="str">
        <f>T("GAS NATURAL COMPRIMIDO                            ")</f>
        <v xml:space="preserve">GAS NATURAL COMPRIMIDO                            </v>
      </c>
      <c r="I15511">
        <v>2</v>
      </c>
    </row>
    <row r="15512" spans="1:9">
      <c r="A15512" t="str">
        <f>T("2018")</f>
        <v>2018</v>
      </c>
      <c r="B15512" t="str">
        <f>T("FISICO                                            ")</f>
        <v xml:space="preserve">FISICO                                            </v>
      </c>
      <c r="C15512" t="str">
        <f>T("USERA               ")</f>
        <v xml:space="preserve">USERA               </v>
      </c>
      <c r="D15512" t="str">
        <f>T("ORCASUR             ")</f>
        <v xml:space="preserve">ORCASUR             </v>
      </c>
      <c r="E15512" t="str">
        <f>T("TU ")</f>
        <v xml:space="preserve">TU </v>
      </c>
      <c r="F15512" t="str">
        <f>T("TURISMOS       ")</f>
        <v xml:space="preserve">TURISMOS       </v>
      </c>
      <c r="G15512" t="str">
        <f>T("De 8 a 11,99 CABALLOS FISCALES                    ")</f>
        <v xml:space="preserve">De 8 a 11,99 CABALLOS FISCALES                    </v>
      </c>
      <c r="H15512" t="str">
        <f>T("GAS NATURAL COMPRIMIDO                            ")</f>
        <v xml:space="preserve">GAS NATURAL COMPRIMIDO                            </v>
      </c>
      <c r="I15512">
        <v>1</v>
      </c>
    </row>
    <row r="15513" spans="1:9">
      <c r="A15513" t="str">
        <f>T("2018")</f>
        <v>2018</v>
      </c>
      <c r="B15513" t="str">
        <f>T("FISICO                                            ")</f>
        <v xml:space="preserve">FISICO                                            </v>
      </c>
      <c r="C15513" t="str">
        <f>T("USERA               ")</f>
        <v xml:space="preserve">USERA               </v>
      </c>
      <c r="D15513" t="str">
        <f>T("ORCASUR             ")</f>
        <v xml:space="preserve">ORCASUR             </v>
      </c>
      <c r="E15513" t="str">
        <f>T("TU ")</f>
        <v xml:space="preserve">TU </v>
      </c>
      <c r="F15513" t="str">
        <f>T("TURISMOS       ")</f>
        <v xml:space="preserve">TURISMOS       </v>
      </c>
      <c r="G15513" t="str">
        <f>T("De 12 a 15,99 CABALLOS FISCALES                   ")</f>
        <v xml:space="preserve">De 12 a 15,99 CABALLOS FISCALES                   </v>
      </c>
      <c r="H15513" t="str">
        <f>T("GAS NATURAL COMPRIMIDO                            ")</f>
        <v xml:space="preserve">GAS NATURAL COMPRIMIDO                            </v>
      </c>
      <c r="I15513">
        <v>1</v>
      </c>
    </row>
    <row r="15514" spans="1:9">
      <c r="A15514" t="str">
        <f>T("2018")</f>
        <v>2018</v>
      </c>
      <c r="B15514" t="str">
        <f>T("FISICO                                            ")</f>
        <v xml:space="preserve">FISICO                                            </v>
      </c>
      <c r="C15514" t="str">
        <f>T("USERA               ")</f>
        <v xml:space="preserve">USERA               </v>
      </c>
      <c r="D15514" t="str">
        <f>T("SAN FERMIN          ")</f>
        <v xml:space="preserve">SAN FERMIN          </v>
      </c>
      <c r="E15514" t="str">
        <f>T("TU ")</f>
        <v xml:space="preserve">TU </v>
      </c>
      <c r="F15514" t="str">
        <f>T("TURISMOS       ")</f>
        <v xml:space="preserve">TURISMOS       </v>
      </c>
      <c r="G15514" t="str">
        <f>T("De 8 a 11,99 CABALLOS FISCALES                    ")</f>
        <v xml:space="preserve">De 8 a 11,99 CABALLOS FISCALES                    </v>
      </c>
      <c r="H15514" t="str">
        <f>T("GAS NATURAL COMPRIMIDO                            ")</f>
        <v xml:space="preserve">GAS NATURAL COMPRIMIDO                            </v>
      </c>
      <c r="I15514">
        <v>1</v>
      </c>
    </row>
    <row r="15515" spans="1:9">
      <c r="A15515" t="str">
        <f>T("2018")</f>
        <v>2018</v>
      </c>
      <c r="B15515" t="str">
        <f>T("FISICO                                            ")</f>
        <v xml:space="preserve">FISICO                                            </v>
      </c>
      <c r="C15515" t="str">
        <f>T("USERA               ")</f>
        <v xml:space="preserve">USERA               </v>
      </c>
      <c r="D15515" t="str">
        <f>T("ALMENDRALES         ")</f>
        <v xml:space="preserve">ALMENDRALES         </v>
      </c>
      <c r="E15515" t="str">
        <f>T("TU ")</f>
        <v xml:space="preserve">TU </v>
      </c>
      <c r="F15515" t="str">
        <f>T("TURISMOS       ")</f>
        <v xml:space="preserve">TURISMOS       </v>
      </c>
      <c r="G15515" t="str">
        <f>T("De 8 a 11,99 CABALLOS FISCALES                    ")</f>
        <v xml:space="preserve">De 8 a 11,99 CABALLOS FISCALES                    </v>
      </c>
      <c r="H15515" t="str">
        <f>T("GAS NATURAL COMPRIMIDO                            ")</f>
        <v xml:space="preserve">GAS NATURAL COMPRIMIDO                            </v>
      </c>
      <c r="I15515">
        <v>1</v>
      </c>
    </row>
    <row r="15516" spans="1:9">
      <c r="A15516" t="str">
        <f>T("2018")</f>
        <v>2018</v>
      </c>
      <c r="B15516" t="str">
        <f>T("FISICO                                            ")</f>
        <v xml:space="preserve">FISICO                                            </v>
      </c>
      <c r="C15516" t="str">
        <f>T("USERA               ")</f>
        <v xml:space="preserve">USERA               </v>
      </c>
      <c r="D15516" t="str">
        <f>T("ZOFIO               ")</f>
        <v xml:space="preserve">ZOFIO               </v>
      </c>
      <c r="E15516" t="str">
        <f>T("TU ")</f>
        <v xml:space="preserve">TU </v>
      </c>
      <c r="F15516" t="str">
        <f>T("TURISMOS       ")</f>
        <v xml:space="preserve">TURISMOS       </v>
      </c>
      <c r="G15516" t="str">
        <f>T("De 8 a 11,99 CABALLOS FISCALES                    ")</f>
        <v xml:space="preserve">De 8 a 11,99 CABALLOS FISCALES                    </v>
      </c>
      <c r="H15516" t="str">
        <f>T("GAS NATURAL COMPRIMIDO                            ")</f>
        <v xml:space="preserve">GAS NATURAL COMPRIMIDO                            </v>
      </c>
      <c r="I15516">
        <v>1</v>
      </c>
    </row>
    <row r="15517" spans="1:9">
      <c r="A15517" t="str">
        <f>T("2018")</f>
        <v>2018</v>
      </c>
      <c r="B15517" t="str">
        <f>T("FISICO                                            ")</f>
        <v xml:space="preserve">FISICO                                            </v>
      </c>
      <c r="C15517" t="str">
        <f>T("USERA               ")</f>
        <v xml:space="preserve">USERA               </v>
      </c>
      <c r="D15517" t="str">
        <f>T("PRADOLONGO          ")</f>
        <v xml:space="preserve">PRADOLONGO          </v>
      </c>
      <c r="E15517" t="str">
        <f>T("TU ")</f>
        <v xml:space="preserve">TU </v>
      </c>
      <c r="F15517" t="str">
        <f>T("TURISMOS       ")</f>
        <v xml:space="preserve">TURISMOS       </v>
      </c>
      <c r="G15517" t="str">
        <f>T("De 8 a 11,99 CABALLOS FISCALES                    ")</f>
        <v xml:space="preserve">De 8 a 11,99 CABALLOS FISCALES                    </v>
      </c>
      <c r="H15517" t="str">
        <f>T("GAS NATURAL COMPRIMIDO                            ")</f>
        <v xml:space="preserve">GAS NATURAL COMPRIMIDO                            </v>
      </c>
      <c r="I15517">
        <v>2</v>
      </c>
    </row>
    <row r="15518" spans="1:9">
      <c r="A15518" t="str">
        <f>T("2018")</f>
        <v>2018</v>
      </c>
      <c r="B15518" t="str">
        <f>T("Entidad sin personalidad jurídica (art. 35.4 LGT) ")</f>
        <v xml:space="preserve">Entidad sin personalidad jurídica (art. 35.4 LGT) </v>
      </c>
      <c r="C15518" t="str">
        <f>T("USERA               ")</f>
        <v xml:space="preserve">USERA               </v>
      </c>
      <c r="D15518" t="str">
        <f>T("SIN BARRIO          ")</f>
        <v xml:space="preserve">SIN BARRIO          </v>
      </c>
      <c r="E15518" t="str">
        <f>T("TU ")</f>
        <v xml:space="preserve">TU </v>
      </c>
      <c r="F15518" t="str">
        <f>T("TURISMOS       ")</f>
        <v xml:space="preserve">TURISMOS       </v>
      </c>
      <c r="G15518" t="str">
        <f>T("De 8 a 11,99 CABALLOS FISCALES                    ")</f>
        <v xml:space="preserve">De 8 a 11,99 CABALLOS FISCALES                    </v>
      </c>
      <c r="H15518" t="str">
        <f>T("GASOLINA                                          ")</f>
        <v xml:space="preserve">GASOLINA                                          </v>
      </c>
      <c r="I15518">
        <v>1</v>
      </c>
    </row>
    <row r="15519" spans="1:9">
      <c r="A15519" t="str">
        <f>T("2018")</f>
        <v>2018</v>
      </c>
      <c r="B15519" t="str">
        <f>T("Entidad sin personalidad jurídica (art. 35.4 LGT) ")</f>
        <v xml:space="preserve">Entidad sin personalidad jurídica (art. 35.4 LGT) </v>
      </c>
      <c r="C15519" t="str">
        <f>T("USERA               ")</f>
        <v xml:space="preserve">USERA               </v>
      </c>
      <c r="D15519" t="str">
        <f>T("ORCASITAS           ")</f>
        <v xml:space="preserve">ORCASITAS           </v>
      </c>
      <c r="E15519" t="str">
        <f>T("TU ")</f>
        <v xml:space="preserve">TU </v>
      </c>
      <c r="F15519" t="str">
        <f>T("TURISMOS       ")</f>
        <v xml:space="preserve">TURISMOS       </v>
      </c>
      <c r="G15519" t="str">
        <f>T("De menos de 8 CABALLOS FISCALES                   ")</f>
        <v xml:space="preserve">De menos de 8 CABALLOS FISCALES                   </v>
      </c>
      <c r="H15519" t="str">
        <f>T("GASOLINA                                          ")</f>
        <v xml:space="preserve">GASOLINA                                          </v>
      </c>
      <c r="I15519">
        <v>1</v>
      </c>
    </row>
    <row r="15520" spans="1:9">
      <c r="A15520" t="str">
        <f>T("2018")</f>
        <v>2018</v>
      </c>
      <c r="B15520" t="str">
        <f>T("Entidad sin personalidad jurídica (art. 35.4 LGT) ")</f>
        <v xml:space="preserve">Entidad sin personalidad jurídica (art. 35.4 LGT) </v>
      </c>
      <c r="C15520" t="str">
        <f>T("USERA               ")</f>
        <v xml:space="preserve">USERA               </v>
      </c>
      <c r="D15520" t="str">
        <f>T("ORCASITAS           ")</f>
        <v xml:space="preserve">ORCASITAS           </v>
      </c>
      <c r="E15520" t="str">
        <f>T("TU ")</f>
        <v xml:space="preserve">TU </v>
      </c>
      <c r="F15520" t="str">
        <f>T("TURISMOS       ")</f>
        <v xml:space="preserve">TURISMOS       </v>
      </c>
      <c r="G15520" t="str">
        <f>T("De 8 a 11,99 CABALLOS FISCALES                    ")</f>
        <v xml:space="preserve">De 8 a 11,99 CABALLOS FISCALES                    </v>
      </c>
      <c r="H15520" t="str">
        <f>T("GASOLINA                                          ")</f>
        <v xml:space="preserve">GASOLINA                                          </v>
      </c>
      <c r="I15520">
        <v>45</v>
      </c>
    </row>
    <row r="15521" spans="1:9">
      <c r="A15521" t="str">
        <f>T("2018")</f>
        <v>2018</v>
      </c>
      <c r="B15521" t="str">
        <f>T("Entidad sin personalidad jurídica (art. 35.4 LGT) ")</f>
        <v xml:space="preserve">Entidad sin personalidad jurídica (art. 35.4 LGT) </v>
      </c>
      <c r="C15521" t="str">
        <f>T("USERA               ")</f>
        <v xml:space="preserve">USERA               </v>
      </c>
      <c r="D15521" t="str">
        <f>T("ORCASITAS           ")</f>
        <v xml:space="preserve">ORCASITAS           </v>
      </c>
      <c r="E15521" t="str">
        <f>T("TU ")</f>
        <v xml:space="preserve">TU </v>
      </c>
      <c r="F15521" t="str">
        <f>T("TURISMOS       ")</f>
        <v xml:space="preserve">TURISMOS       </v>
      </c>
      <c r="G15521" t="str">
        <f>T("De 12 a 15,99 CABALLOS FISCALES                   ")</f>
        <v xml:space="preserve">De 12 a 15,99 CABALLOS FISCALES                   </v>
      </c>
      <c r="H15521" t="str">
        <f>T("GASOLINA                                          ")</f>
        <v xml:space="preserve">GASOLINA                                          </v>
      </c>
      <c r="I15521">
        <v>12</v>
      </c>
    </row>
    <row r="15522" spans="1:9">
      <c r="A15522" t="str">
        <f>T("2018")</f>
        <v>2018</v>
      </c>
      <c r="B15522" t="str">
        <f>T("Entidad sin personalidad jurídica (art. 35.4 LGT) ")</f>
        <v xml:space="preserve">Entidad sin personalidad jurídica (art. 35.4 LGT) </v>
      </c>
      <c r="C15522" t="str">
        <f>T("USERA               ")</f>
        <v xml:space="preserve">USERA               </v>
      </c>
      <c r="D15522" t="str">
        <f>T("ORCASITAS           ")</f>
        <v xml:space="preserve">ORCASITAS           </v>
      </c>
      <c r="E15522" t="str">
        <f>T("TU ")</f>
        <v xml:space="preserve">TU </v>
      </c>
      <c r="F15522" t="str">
        <f>T("TURISMOS       ")</f>
        <v xml:space="preserve">TURISMOS       </v>
      </c>
      <c r="G15522" t="str">
        <f>T("De 16 a 19,99 CABALLOS FISCALES                   ")</f>
        <v xml:space="preserve">De 16 a 19,99 CABALLOS FISCALES                   </v>
      </c>
      <c r="H15522" t="str">
        <f>T("GASOLINA                                          ")</f>
        <v xml:space="preserve">GASOLINA                                          </v>
      </c>
      <c r="I15522">
        <v>1</v>
      </c>
    </row>
    <row r="15523" spans="1:9">
      <c r="A15523" t="str">
        <f>T("2018")</f>
        <v>2018</v>
      </c>
      <c r="B15523" t="str">
        <f>T("Entidad sin personalidad jurídica (art. 35.4 LGT) ")</f>
        <v xml:space="preserve">Entidad sin personalidad jurídica (art. 35.4 LGT) </v>
      </c>
      <c r="C15523" t="str">
        <f>T("USERA               ")</f>
        <v xml:space="preserve">USERA               </v>
      </c>
      <c r="D15523" t="str">
        <f>T("ORCASUR             ")</f>
        <v xml:space="preserve">ORCASUR             </v>
      </c>
      <c r="E15523" t="str">
        <f>T("TU ")</f>
        <v xml:space="preserve">TU </v>
      </c>
      <c r="F15523" t="str">
        <f>T("TURISMOS       ")</f>
        <v xml:space="preserve">TURISMOS       </v>
      </c>
      <c r="G15523" t="str">
        <f>T("De menos de 8 CABALLOS FISCALES                   ")</f>
        <v xml:space="preserve">De menos de 8 CABALLOS FISCALES                   </v>
      </c>
      <c r="H15523" t="str">
        <f>T("GASOLINA                                          ")</f>
        <v xml:space="preserve">GASOLINA                                          </v>
      </c>
      <c r="I15523">
        <v>4</v>
      </c>
    </row>
    <row r="15524" spans="1:9">
      <c r="A15524" t="str">
        <f>T("2018")</f>
        <v>2018</v>
      </c>
      <c r="B15524" t="str">
        <f>T("Entidad sin personalidad jurídica (art. 35.4 LGT) ")</f>
        <v xml:space="preserve">Entidad sin personalidad jurídica (art. 35.4 LGT) </v>
      </c>
      <c r="C15524" t="str">
        <f>T("USERA               ")</f>
        <v xml:space="preserve">USERA               </v>
      </c>
      <c r="D15524" t="str">
        <f>T("ORCASUR             ")</f>
        <v xml:space="preserve">ORCASUR             </v>
      </c>
      <c r="E15524" t="str">
        <f>T("TU ")</f>
        <v xml:space="preserve">TU </v>
      </c>
      <c r="F15524" t="str">
        <f>T("TURISMOS       ")</f>
        <v xml:space="preserve">TURISMOS       </v>
      </c>
      <c r="G15524" t="str">
        <f>T("De 8 a 11,99 CABALLOS FISCALES                    ")</f>
        <v xml:space="preserve">De 8 a 11,99 CABALLOS FISCALES                    </v>
      </c>
      <c r="H15524" t="str">
        <f>T("GASOLINA                                          ")</f>
        <v xml:space="preserve">GASOLINA                                          </v>
      </c>
      <c r="I15524">
        <v>59</v>
      </c>
    </row>
    <row r="15525" spans="1:9">
      <c r="A15525" t="str">
        <f>T("2018")</f>
        <v>2018</v>
      </c>
      <c r="B15525" t="str">
        <f>T("Entidad sin personalidad jurídica (art. 35.4 LGT) ")</f>
        <v xml:space="preserve">Entidad sin personalidad jurídica (art. 35.4 LGT) </v>
      </c>
      <c r="C15525" t="str">
        <f>T("USERA               ")</f>
        <v xml:space="preserve">USERA               </v>
      </c>
      <c r="D15525" t="str">
        <f>T("ORCASUR             ")</f>
        <v xml:space="preserve">ORCASUR             </v>
      </c>
      <c r="E15525" t="str">
        <f>T("TU ")</f>
        <v xml:space="preserve">TU </v>
      </c>
      <c r="F15525" t="str">
        <f>T("TURISMOS       ")</f>
        <v xml:space="preserve">TURISMOS       </v>
      </c>
      <c r="G15525" t="str">
        <f>T("De 12 a 15,99 CABALLOS FISCALES                   ")</f>
        <v xml:space="preserve">De 12 a 15,99 CABALLOS FISCALES                   </v>
      </c>
      <c r="H15525" t="str">
        <f>T("GASOLINA                                          ")</f>
        <v xml:space="preserve">GASOLINA                                          </v>
      </c>
      <c r="I15525">
        <v>20</v>
      </c>
    </row>
    <row r="15526" spans="1:9">
      <c r="A15526" t="str">
        <f>T("2018")</f>
        <v>2018</v>
      </c>
      <c r="B15526" t="str">
        <f>T("Entidad sin personalidad jurídica (art. 35.4 LGT) ")</f>
        <v xml:space="preserve">Entidad sin personalidad jurídica (art. 35.4 LGT) </v>
      </c>
      <c r="C15526" t="str">
        <f>T("USERA               ")</f>
        <v xml:space="preserve">USERA               </v>
      </c>
      <c r="D15526" t="str">
        <f>T("ORCASUR             ")</f>
        <v xml:space="preserve">ORCASUR             </v>
      </c>
      <c r="E15526" t="str">
        <f>T("TU ")</f>
        <v xml:space="preserve">TU </v>
      </c>
      <c r="F15526" t="str">
        <f>T("TURISMOS       ")</f>
        <v xml:space="preserve">TURISMOS       </v>
      </c>
      <c r="G15526" t="str">
        <f>T("De 16 a 19,99 CABALLOS FISCALES                   ")</f>
        <v xml:space="preserve">De 16 a 19,99 CABALLOS FISCALES                   </v>
      </c>
      <c r="H15526" t="str">
        <f>T("GASOLINA                                          ")</f>
        <v xml:space="preserve">GASOLINA                                          </v>
      </c>
      <c r="I15526">
        <v>2</v>
      </c>
    </row>
    <row r="15527" spans="1:9">
      <c r="A15527" t="str">
        <f>T("2018")</f>
        <v>2018</v>
      </c>
      <c r="B15527" t="str">
        <f>T("Entidad sin personalidad jurídica (art. 35.4 LGT) ")</f>
        <v xml:space="preserve">Entidad sin personalidad jurídica (art. 35.4 LGT) </v>
      </c>
      <c r="C15527" t="str">
        <f>T("USERA               ")</f>
        <v xml:space="preserve">USERA               </v>
      </c>
      <c r="D15527" t="str">
        <f>T("SAN FERMIN          ")</f>
        <v xml:space="preserve">SAN FERMIN          </v>
      </c>
      <c r="E15527" t="str">
        <f>T("TU ")</f>
        <v xml:space="preserve">TU </v>
      </c>
      <c r="F15527" t="str">
        <f>T("TURISMOS       ")</f>
        <v xml:space="preserve">TURISMOS       </v>
      </c>
      <c r="G15527" t="str">
        <f>T("De menos de 8 CABALLOS FISCALES                   ")</f>
        <v xml:space="preserve">De menos de 8 CABALLOS FISCALES                   </v>
      </c>
      <c r="H15527" t="str">
        <f>T("GASOLINA                                          ")</f>
        <v xml:space="preserve">GASOLINA                                          </v>
      </c>
      <c r="I15527">
        <v>3</v>
      </c>
    </row>
    <row r="15528" spans="1:9">
      <c r="A15528" t="str">
        <f>T("2018")</f>
        <v>2018</v>
      </c>
      <c r="B15528" t="str">
        <f>T("Entidad sin personalidad jurídica (art. 35.4 LGT) ")</f>
        <v xml:space="preserve">Entidad sin personalidad jurídica (art. 35.4 LGT) </v>
      </c>
      <c r="C15528" t="str">
        <f>T("USERA               ")</f>
        <v xml:space="preserve">USERA               </v>
      </c>
      <c r="D15528" t="str">
        <f>T("SAN FERMIN          ")</f>
        <v xml:space="preserve">SAN FERMIN          </v>
      </c>
      <c r="E15528" t="str">
        <f>T("TU ")</f>
        <v xml:space="preserve">TU </v>
      </c>
      <c r="F15528" t="str">
        <f>T("TURISMOS       ")</f>
        <v xml:space="preserve">TURISMOS       </v>
      </c>
      <c r="G15528" t="str">
        <f>T("De 8 a 11,99 CABALLOS FISCALES                    ")</f>
        <v xml:space="preserve">De 8 a 11,99 CABALLOS FISCALES                    </v>
      </c>
      <c r="H15528" t="str">
        <f>T("GASOLINA                                          ")</f>
        <v xml:space="preserve">GASOLINA                                          </v>
      </c>
      <c r="I15528">
        <v>44</v>
      </c>
    </row>
    <row r="15529" spans="1:9">
      <c r="A15529" t="str">
        <f>T("2018")</f>
        <v>2018</v>
      </c>
      <c r="B15529" t="str">
        <f>T("Entidad sin personalidad jurídica (art. 35.4 LGT) ")</f>
        <v xml:space="preserve">Entidad sin personalidad jurídica (art. 35.4 LGT) </v>
      </c>
      <c r="C15529" t="str">
        <f>T("USERA               ")</f>
        <v xml:space="preserve">USERA               </v>
      </c>
      <c r="D15529" t="str">
        <f>T("SAN FERMIN          ")</f>
        <v xml:space="preserve">SAN FERMIN          </v>
      </c>
      <c r="E15529" t="str">
        <f>T("TU ")</f>
        <v xml:space="preserve">TU </v>
      </c>
      <c r="F15529" t="str">
        <f>T("TURISMOS       ")</f>
        <v xml:space="preserve">TURISMOS       </v>
      </c>
      <c r="G15529" t="str">
        <f>T("De 12 a 15,99 CABALLOS FISCALES                   ")</f>
        <v xml:space="preserve">De 12 a 15,99 CABALLOS FISCALES                   </v>
      </c>
      <c r="H15529" t="str">
        <f>T("GASOLINA                                          ")</f>
        <v xml:space="preserve">GASOLINA                                          </v>
      </c>
      <c r="I15529">
        <v>8</v>
      </c>
    </row>
    <row r="15530" spans="1:9">
      <c r="A15530" t="str">
        <f>T("2018")</f>
        <v>2018</v>
      </c>
      <c r="B15530" t="str">
        <f>T("Entidad sin personalidad jurídica (art. 35.4 LGT) ")</f>
        <v xml:space="preserve">Entidad sin personalidad jurídica (art. 35.4 LGT) </v>
      </c>
      <c r="C15530" t="str">
        <f>T("USERA               ")</f>
        <v xml:space="preserve">USERA               </v>
      </c>
      <c r="D15530" t="str">
        <f>T("SAN FERMIN          ")</f>
        <v xml:space="preserve">SAN FERMIN          </v>
      </c>
      <c r="E15530" t="str">
        <f>T("TU ")</f>
        <v xml:space="preserve">TU </v>
      </c>
      <c r="F15530" t="str">
        <f>T("TURISMOS       ")</f>
        <v xml:space="preserve">TURISMOS       </v>
      </c>
      <c r="G15530" t="str">
        <f>T("De 16 a 19,99 CABALLOS FISCALES                   ")</f>
        <v xml:space="preserve">De 16 a 19,99 CABALLOS FISCALES                   </v>
      </c>
      <c r="H15530" t="str">
        <f>T("GASOLINA                                          ")</f>
        <v xml:space="preserve">GASOLINA                                          </v>
      </c>
      <c r="I15530">
        <v>2</v>
      </c>
    </row>
    <row r="15531" spans="1:9">
      <c r="A15531" t="str">
        <f>T("2018")</f>
        <v>2018</v>
      </c>
      <c r="B15531" t="str">
        <f>T("Entidad sin personalidad jurídica (art. 35.4 LGT) ")</f>
        <v xml:space="preserve">Entidad sin personalidad jurídica (art. 35.4 LGT) </v>
      </c>
      <c r="C15531" t="str">
        <f>T("USERA               ")</f>
        <v xml:space="preserve">USERA               </v>
      </c>
      <c r="D15531" t="str">
        <f>T("SAN FERMIN          ")</f>
        <v xml:space="preserve">SAN FERMIN          </v>
      </c>
      <c r="E15531" t="str">
        <f>T("TU ")</f>
        <v xml:space="preserve">TU </v>
      </c>
      <c r="F15531" t="str">
        <f>T("TURISMOS       ")</f>
        <v xml:space="preserve">TURISMOS       </v>
      </c>
      <c r="G15531" t="str">
        <f>T("De 20 CABALLOS FISCALES en adelante               ")</f>
        <v xml:space="preserve">De 20 CABALLOS FISCALES en adelante               </v>
      </c>
      <c r="H15531" t="str">
        <f>T("GASOLINA                                          ")</f>
        <v xml:space="preserve">GASOLINA                                          </v>
      </c>
      <c r="I15531">
        <v>1</v>
      </c>
    </row>
    <row r="15532" spans="1:9">
      <c r="A15532" t="str">
        <f>T("2018")</f>
        <v>2018</v>
      </c>
      <c r="B15532" t="str">
        <f>T("Entidad sin personalidad jurídica (art. 35.4 LGT) ")</f>
        <v xml:space="preserve">Entidad sin personalidad jurídica (art. 35.4 LGT) </v>
      </c>
      <c r="C15532" t="str">
        <f>T("USERA               ")</f>
        <v xml:space="preserve">USERA               </v>
      </c>
      <c r="D15532" t="str">
        <f>T("ALMENDRALES         ")</f>
        <v xml:space="preserve">ALMENDRALES         </v>
      </c>
      <c r="E15532" t="str">
        <f>T("TU ")</f>
        <v xml:space="preserve">TU </v>
      </c>
      <c r="F15532" t="str">
        <f>T("TURISMOS       ")</f>
        <v xml:space="preserve">TURISMOS       </v>
      </c>
      <c r="G15532" t="str">
        <f>T("De menos de 8 CABALLOS FISCALES                   ")</f>
        <v xml:space="preserve">De menos de 8 CABALLOS FISCALES                   </v>
      </c>
      <c r="H15532" t="str">
        <f>T("GASOLINA                                          ")</f>
        <v xml:space="preserve">GASOLINA                                          </v>
      </c>
      <c r="I15532">
        <v>8</v>
      </c>
    </row>
    <row r="15533" spans="1:9">
      <c r="A15533" t="str">
        <f>T("2018")</f>
        <v>2018</v>
      </c>
      <c r="B15533" t="str">
        <f>T("Entidad sin personalidad jurídica (art. 35.4 LGT) ")</f>
        <v xml:space="preserve">Entidad sin personalidad jurídica (art. 35.4 LGT) </v>
      </c>
      <c r="C15533" t="str">
        <f>T("USERA               ")</f>
        <v xml:space="preserve">USERA               </v>
      </c>
      <c r="D15533" t="str">
        <f>T("ALMENDRALES         ")</f>
        <v xml:space="preserve">ALMENDRALES         </v>
      </c>
      <c r="E15533" t="str">
        <f>T("TU ")</f>
        <v xml:space="preserve">TU </v>
      </c>
      <c r="F15533" t="str">
        <f>T("TURISMOS       ")</f>
        <v xml:space="preserve">TURISMOS       </v>
      </c>
      <c r="G15533" t="str">
        <f>T("De 8 a 11,99 CABALLOS FISCALES                    ")</f>
        <v xml:space="preserve">De 8 a 11,99 CABALLOS FISCALES                    </v>
      </c>
      <c r="H15533" t="str">
        <f>T("GASOLINA                                          ")</f>
        <v xml:space="preserve">GASOLINA                                          </v>
      </c>
      <c r="I15533">
        <v>32</v>
      </c>
    </row>
    <row r="15534" spans="1:9">
      <c r="A15534" t="str">
        <f>T("2018")</f>
        <v>2018</v>
      </c>
      <c r="B15534" t="str">
        <f>T("Entidad sin personalidad jurídica (art. 35.4 LGT) ")</f>
        <v xml:space="preserve">Entidad sin personalidad jurídica (art. 35.4 LGT) </v>
      </c>
      <c r="C15534" t="str">
        <f>T("USERA               ")</f>
        <v xml:space="preserve">USERA               </v>
      </c>
      <c r="D15534" t="str">
        <f>T("ALMENDRALES         ")</f>
        <v xml:space="preserve">ALMENDRALES         </v>
      </c>
      <c r="E15534" t="str">
        <f>T("TU ")</f>
        <v xml:space="preserve">TU </v>
      </c>
      <c r="F15534" t="str">
        <f>T("TURISMOS       ")</f>
        <v xml:space="preserve">TURISMOS       </v>
      </c>
      <c r="G15534" t="str">
        <f>T("De 12 a 15,99 CABALLOS FISCALES                   ")</f>
        <v xml:space="preserve">De 12 a 15,99 CABALLOS FISCALES                   </v>
      </c>
      <c r="H15534" t="str">
        <f>T("GASOLINA                                          ")</f>
        <v xml:space="preserve">GASOLINA                                          </v>
      </c>
      <c r="I15534">
        <v>9</v>
      </c>
    </row>
    <row r="15535" spans="1:9">
      <c r="A15535" t="str">
        <f>T("2018")</f>
        <v>2018</v>
      </c>
      <c r="B15535" t="str">
        <f>T("Entidad sin personalidad jurídica (art. 35.4 LGT) ")</f>
        <v xml:space="preserve">Entidad sin personalidad jurídica (art. 35.4 LGT) </v>
      </c>
      <c r="C15535" t="str">
        <f>T("USERA               ")</f>
        <v xml:space="preserve">USERA               </v>
      </c>
      <c r="D15535" t="str">
        <f>T("ALMENDRALES         ")</f>
        <v xml:space="preserve">ALMENDRALES         </v>
      </c>
      <c r="E15535" t="str">
        <f>T("TU ")</f>
        <v xml:space="preserve">TU </v>
      </c>
      <c r="F15535" t="str">
        <f>T("TURISMOS       ")</f>
        <v xml:space="preserve">TURISMOS       </v>
      </c>
      <c r="G15535" t="str">
        <f>T("De 16 a 19,99 CABALLOS FISCALES                   ")</f>
        <v xml:space="preserve">De 16 a 19,99 CABALLOS FISCALES                   </v>
      </c>
      <c r="H15535" t="str">
        <f>T("GASOLINA                                          ")</f>
        <v xml:space="preserve">GASOLINA                                          </v>
      </c>
      <c r="I15535">
        <v>2</v>
      </c>
    </row>
    <row r="15536" spans="1:9">
      <c r="A15536" t="str">
        <f>T("2018")</f>
        <v>2018</v>
      </c>
      <c r="B15536" t="str">
        <f>T("Entidad sin personalidad jurídica (art. 35.4 LGT) ")</f>
        <v xml:space="preserve">Entidad sin personalidad jurídica (art. 35.4 LGT) </v>
      </c>
      <c r="C15536" t="str">
        <f>T("USERA               ")</f>
        <v xml:space="preserve">USERA               </v>
      </c>
      <c r="D15536" t="str">
        <f>T("ALMENDRALES         ")</f>
        <v xml:space="preserve">ALMENDRALES         </v>
      </c>
      <c r="E15536" t="str">
        <f>T("TU ")</f>
        <v xml:space="preserve">TU </v>
      </c>
      <c r="F15536" t="str">
        <f>T("TURISMOS       ")</f>
        <v xml:space="preserve">TURISMOS       </v>
      </c>
      <c r="G15536" t="str">
        <f>T("De 20 CABALLOS FISCALES en adelante               ")</f>
        <v xml:space="preserve">De 20 CABALLOS FISCALES en adelante               </v>
      </c>
      <c r="H15536" t="str">
        <f>T("GASOLINA                                          ")</f>
        <v xml:space="preserve">GASOLINA                                          </v>
      </c>
      <c r="I15536">
        <v>1</v>
      </c>
    </row>
    <row r="15537" spans="1:9">
      <c r="A15537" t="str">
        <f>T("2018")</f>
        <v>2018</v>
      </c>
      <c r="B15537" t="str">
        <f>T("Entidad sin personalidad jurídica (art. 35.4 LGT) ")</f>
        <v xml:space="preserve">Entidad sin personalidad jurídica (art. 35.4 LGT) </v>
      </c>
      <c r="C15537" t="str">
        <f>T("USERA               ")</f>
        <v xml:space="preserve">USERA               </v>
      </c>
      <c r="D15537" t="str">
        <f>T("MOSCARDO            ")</f>
        <v xml:space="preserve">MOSCARDO            </v>
      </c>
      <c r="E15537" t="str">
        <f>T("TU ")</f>
        <v xml:space="preserve">TU </v>
      </c>
      <c r="F15537" t="str">
        <f>T("TURISMOS       ")</f>
        <v xml:space="preserve">TURISMOS       </v>
      </c>
      <c r="G15537" t="str">
        <f>T("De menos de 8 CABALLOS FISCALES                   ")</f>
        <v xml:space="preserve">De menos de 8 CABALLOS FISCALES                   </v>
      </c>
      <c r="H15537" t="str">
        <f>T("GASOLINA                                          ")</f>
        <v xml:space="preserve">GASOLINA                                          </v>
      </c>
      <c r="I15537">
        <v>3</v>
      </c>
    </row>
    <row r="15538" spans="1:9">
      <c r="A15538" t="str">
        <f>T("2018")</f>
        <v>2018</v>
      </c>
      <c r="B15538" t="str">
        <f>T("Entidad sin personalidad jurídica (art. 35.4 LGT) ")</f>
        <v xml:space="preserve">Entidad sin personalidad jurídica (art. 35.4 LGT) </v>
      </c>
      <c r="C15538" t="str">
        <f>T("USERA               ")</f>
        <v xml:space="preserve">USERA               </v>
      </c>
      <c r="D15538" t="str">
        <f>T("MOSCARDO            ")</f>
        <v xml:space="preserve">MOSCARDO            </v>
      </c>
      <c r="E15538" t="str">
        <f>T("TU ")</f>
        <v xml:space="preserve">TU </v>
      </c>
      <c r="F15538" t="str">
        <f>T("TURISMOS       ")</f>
        <v xml:space="preserve">TURISMOS       </v>
      </c>
      <c r="G15538" t="str">
        <f>T("De 8 a 11,99 CABALLOS FISCALES                    ")</f>
        <v xml:space="preserve">De 8 a 11,99 CABALLOS FISCALES                    </v>
      </c>
      <c r="H15538" t="str">
        <f>T("GASOLINA                                          ")</f>
        <v xml:space="preserve">GASOLINA                                          </v>
      </c>
      <c r="I15538">
        <v>38</v>
      </c>
    </row>
    <row r="15539" spans="1:9">
      <c r="A15539" t="str">
        <f>T("2018")</f>
        <v>2018</v>
      </c>
      <c r="B15539" t="str">
        <f>T("Entidad sin personalidad jurídica (art. 35.4 LGT) ")</f>
        <v xml:space="preserve">Entidad sin personalidad jurídica (art. 35.4 LGT) </v>
      </c>
      <c r="C15539" t="str">
        <f>T("USERA               ")</f>
        <v xml:space="preserve">USERA               </v>
      </c>
      <c r="D15539" t="str">
        <f>T("MOSCARDO            ")</f>
        <v xml:space="preserve">MOSCARDO            </v>
      </c>
      <c r="E15539" t="str">
        <f>T("TU ")</f>
        <v xml:space="preserve">TU </v>
      </c>
      <c r="F15539" t="str">
        <f>T("TURISMOS       ")</f>
        <v xml:space="preserve">TURISMOS       </v>
      </c>
      <c r="G15539" t="str">
        <f>T("De 12 a 15,99 CABALLOS FISCALES                   ")</f>
        <v xml:space="preserve">De 12 a 15,99 CABALLOS FISCALES                   </v>
      </c>
      <c r="H15539" t="str">
        <f>T("GASOLINA                                          ")</f>
        <v xml:space="preserve">GASOLINA                                          </v>
      </c>
      <c r="I15539">
        <v>12</v>
      </c>
    </row>
    <row r="15540" spans="1:9">
      <c r="A15540" t="str">
        <f>T("2018")</f>
        <v>2018</v>
      </c>
      <c r="B15540" t="str">
        <f>T("Entidad sin personalidad jurídica (art. 35.4 LGT) ")</f>
        <v xml:space="preserve">Entidad sin personalidad jurídica (art. 35.4 LGT) </v>
      </c>
      <c r="C15540" t="str">
        <f>T("USERA               ")</f>
        <v xml:space="preserve">USERA               </v>
      </c>
      <c r="D15540" t="str">
        <f>T("MOSCARDO            ")</f>
        <v xml:space="preserve">MOSCARDO            </v>
      </c>
      <c r="E15540" t="str">
        <f>T("TU ")</f>
        <v xml:space="preserve">TU </v>
      </c>
      <c r="F15540" t="str">
        <f>T("TURISMOS       ")</f>
        <v xml:space="preserve">TURISMOS       </v>
      </c>
      <c r="G15540" t="str">
        <f>T("De 16 a 19,99 CABALLOS FISCALES                   ")</f>
        <v xml:space="preserve">De 16 a 19,99 CABALLOS FISCALES                   </v>
      </c>
      <c r="H15540" t="str">
        <f>T("GASOLINA                                          ")</f>
        <v xml:space="preserve">GASOLINA                                          </v>
      </c>
      <c r="I15540">
        <v>6</v>
      </c>
    </row>
    <row r="15541" spans="1:9">
      <c r="A15541" t="str">
        <f>T("2018")</f>
        <v>2018</v>
      </c>
      <c r="B15541" t="str">
        <f>T("Entidad sin personalidad jurídica (art. 35.4 LGT) ")</f>
        <v xml:space="preserve">Entidad sin personalidad jurídica (art. 35.4 LGT) </v>
      </c>
      <c r="C15541" t="str">
        <f>T("USERA               ")</f>
        <v xml:space="preserve">USERA               </v>
      </c>
      <c r="D15541" t="str">
        <f>T("ZOFIO               ")</f>
        <v xml:space="preserve">ZOFIO               </v>
      </c>
      <c r="E15541" t="str">
        <f>T("TU ")</f>
        <v xml:space="preserve">TU </v>
      </c>
      <c r="F15541" t="str">
        <f>T("TURISMOS       ")</f>
        <v xml:space="preserve">TURISMOS       </v>
      </c>
      <c r="G15541" t="str">
        <f>T("De menos de 8 CABALLOS FISCALES                   ")</f>
        <v xml:space="preserve">De menos de 8 CABALLOS FISCALES                   </v>
      </c>
      <c r="H15541" t="str">
        <f>T("GASOLINA                                          ")</f>
        <v xml:space="preserve">GASOLINA                                          </v>
      </c>
      <c r="I15541">
        <v>2</v>
      </c>
    </row>
    <row r="15542" spans="1:9">
      <c r="A15542" t="str">
        <f>T("2018")</f>
        <v>2018</v>
      </c>
      <c r="B15542" t="str">
        <f>T("Entidad sin personalidad jurídica (art. 35.4 LGT) ")</f>
        <v xml:space="preserve">Entidad sin personalidad jurídica (art. 35.4 LGT) </v>
      </c>
      <c r="C15542" t="str">
        <f>T("USERA               ")</f>
        <v xml:space="preserve">USERA               </v>
      </c>
      <c r="D15542" t="str">
        <f>T("ZOFIO               ")</f>
        <v xml:space="preserve">ZOFIO               </v>
      </c>
      <c r="E15542" t="str">
        <f>T("TU ")</f>
        <v xml:space="preserve">TU </v>
      </c>
      <c r="F15542" t="str">
        <f>T("TURISMOS       ")</f>
        <v xml:space="preserve">TURISMOS       </v>
      </c>
      <c r="G15542" t="str">
        <f>T("De 8 a 11,99 CABALLOS FISCALES                    ")</f>
        <v xml:space="preserve">De 8 a 11,99 CABALLOS FISCALES                    </v>
      </c>
      <c r="H15542" t="str">
        <f>T("GASOLINA                                          ")</f>
        <v xml:space="preserve">GASOLINA                                          </v>
      </c>
      <c r="I15542">
        <v>27</v>
      </c>
    </row>
    <row r="15543" spans="1:9">
      <c r="A15543" t="str">
        <f>T("2018")</f>
        <v>2018</v>
      </c>
      <c r="B15543" t="str">
        <f>T("Entidad sin personalidad jurídica (art. 35.4 LGT) ")</f>
        <v xml:space="preserve">Entidad sin personalidad jurídica (art. 35.4 LGT) </v>
      </c>
      <c r="C15543" t="str">
        <f>T("USERA               ")</f>
        <v xml:space="preserve">USERA               </v>
      </c>
      <c r="D15543" t="str">
        <f>T("ZOFIO               ")</f>
        <v xml:space="preserve">ZOFIO               </v>
      </c>
      <c r="E15543" t="str">
        <f>T("TU ")</f>
        <v xml:space="preserve">TU </v>
      </c>
      <c r="F15543" t="str">
        <f>T("TURISMOS       ")</f>
        <v xml:space="preserve">TURISMOS       </v>
      </c>
      <c r="G15543" t="str">
        <f>T("De 12 a 15,99 CABALLOS FISCALES                   ")</f>
        <v xml:space="preserve">De 12 a 15,99 CABALLOS FISCALES                   </v>
      </c>
      <c r="H15543" t="str">
        <f>T("GASOLINA                                          ")</f>
        <v xml:space="preserve">GASOLINA                                          </v>
      </c>
      <c r="I15543">
        <v>6</v>
      </c>
    </row>
    <row r="15544" spans="1:9">
      <c r="A15544" t="str">
        <f>T("2018")</f>
        <v>2018</v>
      </c>
      <c r="B15544" t="str">
        <f>T("Entidad sin personalidad jurídica (art. 35.4 LGT) ")</f>
        <v xml:space="preserve">Entidad sin personalidad jurídica (art. 35.4 LGT) </v>
      </c>
      <c r="C15544" t="str">
        <f>T("USERA               ")</f>
        <v xml:space="preserve">USERA               </v>
      </c>
      <c r="D15544" t="str">
        <f>T("ZOFIO               ")</f>
        <v xml:space="preserve">ZOFIO               </v>
      </c>
      <c r="E15544" t="str">
        <f>T("TU ")</f>
        <v xml:space="preserve">TU </v>
      </c>
      <c r="F15544" t="str">
        <f>T("TURISMOS       ")</f>
        <v xml:space="preserve">TURISMOS       </v>
      </c>
      <c r="G15544" t="str">
        <f>T("De 16 a 19,99 CABALLOS FISCALES                   ")</f>
        <v xml:space="preserve">De 16 a 19,99 CABALLOS FISCALES                   </v>
      </c>
      <c r="H15544" t="str">
        <f>T("GASOLINA                                          ")</f>
        <v xml:space="preserve">GASOLINA                                          </v>
      </c>
      <c r="I15544">
        <v>1</v>
      </c>
    </row>
    <row r="15545" spans="1:9">
      <c r="A15545" t="str">
        <f>T("2018")</f>
        <v>2018</v>
      </c>
      <c r="B15545" t="str">
        <f>T("Entidad sin personalidad jurídica (art. 35.4 LGT) ")</f>
        <v xml:space="preserve">Entidad sin personalidad jurídica (art. 35.4 LGT) </v>
      </c>
      <c r="C15545" t="str">
        <f>T("USERA               ")</f>
        <v xml:space="preserve">USERA               </v>
      </c>
      <c r="D15545" t="str">
        <f>T("PRADOLONGO          ")</f>
        <v xml:space="preserve">PRADOLONGO          </v>
      </c>
      <c r="E15545" t="str">
        <f>T("TU ")</f>
        <v xml:space="preserve">TU </v>
      </c>
      <c r="F15545" t="str">
        <f>T("TURISMOS       ")</f>
        <v xml:space="preserve">TURISMOS       </v>
      </c>
      <c r="G15545" t="str">
        <f>T("De menos de 8 CABALLOS FISCALES                   ")</f>
        <v xml:space="preserve">De menos de 8 CABALLOS FISCALES                   </v>
      </c>
      <c r="H15545" t="str">
        <f>T("GASOLINA                                          ")</f>
        <v xml:space="preserve">GASOLINA                                          </v>
      </c>
      <c r="I15545">
        <v>3</v>
      </c>
    </row>
    <row r="15546" spans="1:9">
      <c r="A15546" t="str">
        <f>T("2018")</f>
        <v>2018</v>
      </c>
      <c r="B15546" t="str">
        <f>T("Entidad sin personalidad jurídica (art. 35.4 LGT) ")</f>
        <v xml:space="preserve">Entidad sin personalidad jurídica (art. 35.4 LGT) </v>
      </c>
      <c r="C15546" t="str">
        <f>T("USERA               ")</f>
        <v xml:space="preserve">USERA               </v>
      </c>
      <c r="D15546" t="str">
        <f>T("PRADOLONGO          ")</f>
        <v xml:space="preserve">PRADOLONGO          </v>
      </c>
      <c r="E15546" t="str">
        <f>T("TU ")</f>
        <v xml:space="preserve">TU </v>
      </c>
      <c r="F15546" t="str">
        <f>T("TURISMOS       ")</f>
        <v xml:space="preserve">TURISMOS       </v>
      </c>
      <c r="G15546" t="str">
        <f>T("De 8 a 11,99 CABALLOS FISCALES                    ")</f>
        <v xml:space="preserve">De 8 a 11,99 CABALLOS FISCALES                    </v>
      </c>
      <c r="H15546" t="str">
        <f>T("GASOLINA                                          ")</f>
        <v xml:space="preserve">GASOLINA                                          </v>
      </c>
      <c r="I15546">
        <v>35</v>
      </c>
    </row>
    <row r="15547" spans="1:9">
      <c r="A15547" t="str">
        <f>T("2018")</f>
        <v>2018</v>
      </c>
      <c r="B15547" t="str">
        <f>T("Entidad sin personalidad jurídica (art. 35.4 LGT) ")</f>
        <v xml:space="preserve">Entidad sin personalidad jurídica (art. 35.4 LGT) </v>
      </c>
      <c r="C15547" t="str">
        <f>T("USERA               ")</f>
        <v xml:space="preserve">USERA               </v>
      </c>
      <c r="D15547" t="str">
        <f>T("PRADOLONGO          ")</f>
        <v xml:space="preserve">PRADOLONGO          </v>
      </c>
      <c r="E15547" t="str">
        <f>T("TU ")</f>
        <v xml:space="preserve">TU </v>
      </c>
      <c r="F15547" t="str">
        <f>T("TURISMOS       ")</f>
        <v xml:space="preserve">TURISMOS       </v>
      </c>
      <c r="G15547" t="str">
        <f>T("De 12 a 15,99 CABALLOS FISCALES                   ")</f>
        <v xml:space="preserve">De 12 a 15,99 CABALLOS FISCALES                   </v>
      </c>
      <c r="H15547" t="str">
        <f>T("GASOLINA                                          ")</f>
        <v xml:space="preserve">GASOLINA                                          </v>
      </c>
      <c r="I15547">
        <v>10</v>
      </c>
    </row>
    <row r="15548" spans="1:9">
      <c r="A15548" t="str">
        <f>T("2018")</f>
        <v>2018</v>
      </c>
      <c r="B15548" t="str">
        <f>T("FISICO                                            ")</f>
        <v xml:space="preserve">FISICO                                            </v>
      </c>
      <c r="C15548" t="str">
        <f>T("USERA               ")</f>
        <v xml:space="preserve">USERA               </v>
      </c>
      <c r="D15548" t="str">
        <f>T("SIN BARRIO          ")</f>
        <v xml:space="preserve">SIN BARRIO          </v>
      </c>
      <c r="E15548" t="str">
        <f>T("TU ")</f>
        <v xml:space="preserve">TU </v>
      </c>
      <c r="F15548" t="str">
        <f>T("TURISMOS       ")</f>
        <v xml:space="preserve">TURISMOS       </v>
      </c>
      <c r="G15548" t="str">
        <f>T("De menos de 8 CABALLOS FISCALES                   ")</f>
        <v xml:space="preserve">De menos de 8 CABALLOS FISCALES                   </v>
      </c>
      <c r="H15548" t="str">
        <f>T("GASOLINA                                          ")</f>
        <v xml:space="preserve">GASOLINA                                          </v>
      </c>
      <c r="I15548">
        <v>2</v>
      </c>
    </row>
    <row r="15549" spans="1:9">
      <c r="A15549" t="str">
        <f>T("2018")</f>
        <v>2018</v>
      </c>
      <c r="B15549" t="str">
        <f>T("FISICO                                            ")</f>
        <v xml:space="preserve">FISICO                                            </v>
      </c>
      <c r="C15549" t="str">
        <f>T("USERA               ")</f>
        <v xml:space="preserve">USERA               </v>
      </c>
      <c r="D15549" t="str">
        <f>T("SIN BARRIO          ")</f>
        <v xml:space="preserve">SIN BARRIO          </v>
      </c>
      <c r="E15549" t="str">
        <f>T("TU ")</f>
        <v xml:space="preserve">TU </v>
      </c>
      <c r="F15549" t="str">
        <f>T("TURISMOS       ")</f>
        <v xml:space="preserve">TURISMOS       </v>
      </c>
      <c r="G15549" t="str">
        <f>T("De 8 a 11,99 CABALLOS FISCALES                    ")</f>
        <v xml:space="preserve">De 8 a 11,99 CABALLOS FISCALES                    </v>
      </c>
      <c r="H15549" t="str">
        <f>T("GASOLINA                                          ")</f>
        <v xml:space="preserve">GASOLINA                                          </v>
      </c>
      <c r="I15549">
        <v>11</v>
      </c>
    </row>
    <row r="15550" spans="1:9">
      <c r="A15550" t="str">
        <f>T("2018")</f>
        <v>2018</v>
      </c>
      <c r="B15550" t="str">
        <f>T("FISICO                                            ")</f>
        <v xml:space="preserve">FISICO                                            </v>
      </c>
      <c r="C15550" t="str">
        <f>T("USERA               ")</f>
        <v xml:space="preserve">USERA               </v>
      </c>
      <c r="D15550" t="str">
        <f>T("SIN BARRIO          ")</f>
        <v xml:space="preserve">SIN BARRIO          </v>
      </c>
      <c r="E15550" t="str">
        <f>T("TU ")</f>
        <v xml:space="preserve">TU </v>
      </c>
      <c r="F15550" t="str">
        <f>T("TURISMOS       ")</f>
        <v xml:space="preserve">TURISMOS       </v>
      </c>
      <c r="G15550" t="str">
        <f>T("De 16 a 19,99 CABALLOS FISCALES                   ")</f>
        <v xml:space="preserve">De 16 a 19,99 CABALLOS FISCALES                   </v>
      </c>
      <c r="H15550" t="str">
        <f>T("GASOLINA                                          ")</f>
        <v xml:space="preserve">GASOLINA                                          </v>
      </c>
      <c r="I15550">
        <v>1</v>
      </c>
    </row>
    <row r="15551" spans="1:9">
      <c r="A15551" t="str">
        <f>T("2018")</f>
        <v>2018</v>
      </c>
      <c r="B15551" t="str">
        <f>T("FISICO                                            ")</f>
        <v xml:space="preserve">FISICO                                            </v>
      </c>
      <c r="C15551" t="str">
        <f>T("USERA               ")</f>
        <v xml:space="preserve">USERA               </v>
      </c>
      <c r="D15551" t="str">
        <f>T("ORCASITAS           ")</f>
        <v xml:space="preserve">ORCASITAS           </v>
      </c>
      <c r="E15551" t="str">
        <f>T("TU ")</f>
        <v xml:space="preserve">TU </v>
      </c>
      <c r="F15551" t="str">
        <f>T("TURISMOS       ")</f>
        <v xml:space="preserve">TURISMOS       </v>
      </c>
      <c r="G15551" t="str">
        <f>T("De menos de 8 CABALLOS FISCALES                   ")</f>
        <v xml:space="preserve">De menos de 8 CABALLOS FISCALES                   </v>
      </c>
      <c r="H15551" t="str">
        <f>T("GASOLINA                                          ")</f>
        <v xml:space="preserve">GASOLINA                                          </v>
      </c>
      <c r="I15551">
        <v>207</v>
      </c>
    </row>
    <row r="15552" spans="1:9">
      <c r="A15552" t="str">
        <f>T("2018")</f>
        <v>2018</v>
      </c>
      <c r="B15552" t="str">
        <f>T("FISICO                                            ")</f>
        <v xml:space="preserve">FISICO                                            </v>
      </c>
      <c r="C15552" t="str">
        <f>T("USERA               ")</f>
        <v xml:space="preserve">USERA               </v>
      </c>
      <c r="D15552" t="str">
        <f>T("ORCASITAS           ")</f>
        <v xml:space="preserve">ORCASITAS           </v>
      </c>
      <c r="E15552" t="str">
        <f>T("TU ")</f>
        <v xml:space="preserve">TU </v>
      </c>
      <c r="F15552" t="str">
        <f>T("TURISMOS       ")</f>
        <v xml:space="preserve">TURISMOS       </v>
      </c>
      <c r="G15552" t="str">
        <f>T("De 8 a 11,99 CABALLOS FISCALES                    ")</f>
        <v xml:space="preserve">De 8 a 11,99 CABALLOS FISCALES                    </v>
      </c>
      <c r="H15552" t="str">
        <f>T("GASOLINA                                          ")</f>
        <v xml:space="preserve">GASOLINA                                          </v>
      </c>
      <c r="I15552" s="1">
        <v>2103</v>
      </c>
    </row>
    <row r="15553" spans="1:9">
      <c r="A15553" t="str">
        <f>T("2018")</f>
        <v>2018</v>
      </c>
      <c r="B15553" t="str">
        <f>T("FISICO                                            ")</f>
        <v xml:space="preserve">FISICO                                            </v>
      </c>
      <c r="C15553" t="str">
        <f>T("USERA               ")</f>
        <v xml:space="preserve">USERA               </v>
      </c>
      <c r="D15553" t="str">
        <f>T("ORCASITAS           ")</f>
        <v xml:space="preserve">ORCASITAS           </v>
      </c>
      <c r="E15553" t="str">
        <f>T("TU ")</f>
        <v xml:space="preserve">TU </v>
      </c>
      <c r="F15553" t="str">
        <f>T("TURISMOS       ")</f>
        <v xml:space="preserve">TURISMOS       </v>
      </c>
      <c r="G15553" t="str">
        <f>T("De 12 a 15,99 CABALLOS FISCALES                   ")</f>
        <v xml:space="preserve">De 12 a 15,99 CABALLOS FISCALES                   </v>
      </c>
      <c r="H15553" t="str">
        <f>T("GASOLINA                                          ")</f>
        <v xml:space="preserve">GASOLINA                                          </v>
      </c>
      <c r="I15553">
        <v>566</v>
      </c>
    </row>
    <row r="15554" spans="1:9">
      <c r="A15554" t="str">
        <f>T("2018")</f>
        <v>2018</v>
      </c>
      <c r="B15554" t="str">
        <f>T("FISICO                                            ")</f>
        <v xml:space="preserve">FISICO                                            </v>
      </c>
      <c r="C15554" t="str">
        <f>T("USERA               ")</f>
        <v xml:space="preserve">USERA               </v>
      </c>
      <c r="D15554" t="str">
        <f>T("ORCASITAS           ")</f>
        <v xml:space="preserve">ORCASITAS           </v>
      </c>
      <c r="E15554" t="str">
        <f>T("TU ")</f>
        <v xml:space="preserve">TU </v>
      </c>
      <c r="F15554" t="str">
        <f>T("TURISMOS       ")</f>
        <v xml:space="preserve">TURISMOS       </v>
      </c>
      <c r="G15554" t="str">
        <f>T("De 16 a 19,99 CABALLOS FISCALES                   ")</f>
        <v xml:space="preserve">De 16 a 19,99 CABALLOS FISCALES                   </v>
      </c>
      <c r="H15554" t="str">
        <f>T("GASOLINA                                          ")</f>
        <v xml:space="preserve">GASOLINA                                          </v>
      </c>
      <c r="I15554">
        <v>101</v>
      </c>
    </row>
    <row r="15555" spans="1:9">
      <c r="A15555" t="str">
        <f>T("2018")</f>
        <v>2018</v>
      </c>
      <c r="B15555" t="str">
        <f>T("FISICO                                            ")</f>
        <v xml:space="preserve">FISICO                                            </v>
      </c>
      <c r="C15555" t="str">
        <f>T("USERA               ")</f>
        <v xml:space="preserve">USERA               </v>
      </c>
      <c r="D15555" t="str">
        <f>T("ORCASITAS           ")</f>
        <v xml:space="preserve">ORCASITAS           </v>
      </c>
      <c r="E15555" t="str">
        <f>T("TU ")</f>
        <v xml:space="preserve">TU </v>
      </c>
      <c r="F15555" t="str">
        <f>T("TURISMOS       ")</f>
        <v xml:space="preserve">TURISMOS       </v>
      </c>
      <c r="G15555" t="str">
        <f>T("De 20 CABALLOS FISCALES en adelante               ")</f>
        <v xml:space="preserve">De 20 CABALLOS FISCALES en adelante               </v>
      </c>
      <c r="H15555" t="str">
        <f>T("GASOLINA                                          ")</f>
        <v xml:space="preserve">GASOLINA                                          </v>
      </c>
      <c r="I15555">
        <v>42</v>
      </c>
    </row>
    <row r="15556" spans="1:9">
      <c r="A15556" t="str">
        <f>T("2018")</f>
        <v>2018</v>
      </c>
      <c r="B15556" t="str">
        <f>T("FISICO                                            ")</f>
        <v xml:space="preserve">FISICO                                            </v>
      </c>
      <c r="C15556" t="str">
        <f>T("USERA               ")</f>
        <v xml:space="preserve">USERA               </v>
      </c>
      <c r="D15556" t="str">
        <f>T("ORCASUR             ")</f>
        <v xml:space="preserve">ORCASUR             </v>
      </c>
      <c r="E15556" t="str">
        <f>T("TU ")</f>
        <v xml:space="preserve">TU </v>
      </c>
      <c r="F15556" t="str">
        <f>T("TURISMOS       ")</f>
        <v xml:space="preserve">TURISMOS       </v>
      </c>
      <c r="G15556" t="str">
        <f>T("De menos de 8 CABALLOS FISCALES                   ")</f>
        <v xml:space="preserve">De menos de 8 CABALLOS FISCALES                   </v>
      </c>
      <c r="H15556" t="str">
        <f>T("GASOLINA                                          ")</f>
        <v xml:space="preserve">GASOLINA                                          </v>
      </c>
      <c r="I15556">
        <v>82</v>
      </c>
    </row>
    <row r="15557" spans="1:9">
      <c r="A15557" t="str">
        <f>T("2018")</f>
        <v>2018</v>
      </c>
      <c r="B15557" t="str">
        <f>T("FISICO                                            ")</f>
        <v xml:space="preserve">FISICO                                            </v>
      </c>
      <c r="C15557" t="str">
        <f>T("USERA               ")</f>
        <v xml:space="preserve">USERA               </v>
      </c>
      <c r="D15557" t="str">
        <f>T("ORCASUR             ")</f>
        <v xml:space="preserve">ORCASUR             </v>
      </c>
      <c r="E15557" t="str">
        <f>T("TU ")</f>
        <v xml:space="preserve">TU </v>
      </c>
      <c r="F15557" t="str">
        <f>T("TURISMOS       ")</f>
        <v xml:space="preserve">TURISMOS       </v>
      </c>
      <c r="G15557" t="str">
        <f>T("De 8 a 11,99 CABALLOS FISCALES                    ")</f>
        <v xml:space="preserve">De 8 a 11,99 CABALLOS FISCALES                    </v>
      </c>
      <c r="H15557" t="str">
        <f>T("GASOLINA                                          ")</f>
        <v xml:space="preserve">GASOLINA                                          </v>
      </c>
      <c r="I15557" s="1">
        <v>1155</v>
      </c>
    </row>
    <row r="15558" spans="1:9">
      <c r="A15558" t="str">
        <f>T("2018")</f>
        <v>2018</v>
      </c>
      <c r="B15558" t="str">
        <f>T("FISICO                                            ")</f>
        <v xml:space="preserve">FISICO                                            </v>
      </c>
      <c r="C15558" t="str">
        <f>T("USERA               ")</f>
        <v xml:space="preserve">USERA               </v>
      </c>
      <c r="D15558" t="str">
        <f>T("ORCASUR             ")</f>
        <v xml:space="preserve">ORCASUR             </v>
      </c>
      <c r="E15558" t="str">
        <f>T("TU ")</f>
        <v xml:space="preserve">TU </v>
      </c>
      <c r="F15558" t="str">
        <f>T("TURISMOS       ")</f>
        <v xml:space="preserve">TURISMOS       </v>
      </c>
      <c r="G15558" t="str">
        <f>T("De 12 a 15,99 CABALLOS FISCALES                   ")</f>
        <v xml:space="preserve">De 12 a 15,99 CABALLOS FISCALES                   </v>
      </c>
      <c r="H15558" t="str">
        <f>T("GASOLINA                                          ")</f>
        <v xml:space="preserve">GASOLINA                                          </v>
      </c>
      <c r="I15558">
        <v>397</v>
      </c>
    </row>
    <row r="15559" spans="1:9">
      <c r="A15559" t="str">
        <f>T("2018")</f>
        <v>2018</v>
      </c>
      <c r="B15559" t="str">
        <f>T("FISICO                                            ")</f>
        <v xml:space="preserve">FISICO                                            </v>
      </c>
      <c r="C15559" t="str">
        <f>T("USERA               ")</f>
        <v xml:space="preserve">USERA               </v>
      </c>
      <c r="D15559" t="str">
        <f>T("ORCASUR             ")</f>
        <v xml:space="preserve">ORCASUR             </v>
      </c>
      <c r="E15559" t="str">
        <f>T("TU ")</f>
        <v xml:space="preserve">TU </v>
      </c>
      <c r="F15559" t="str">
        <f>T("TURISMOS       ")</f>
        <v xml:space="preserve">TURISMOS       </v>
      </c>
      <c r="G15559" t="str">
        <f>T("De 16 a 19,99 CABALLOS FISCALES                   ")</f>
        <v xml:space="preserve">De 16 a 19,99 CABALLOS FISCALES                   </v>
      </c>
      <c r="H15559" t="str">
        <f>T("GASOLINA                                          ")</f>
        <v xml:space="preserve">GASOLINA                                          </v>
      </c>
      <c r="I15559">
        <v>68</v>
      </c>
    </row>
    <row r="15560" spans="1:9">
      <c r="A15560" t="str">
        <f>T("2018")</f>
        <v>2018</v>
      </c>
      <c r="B15560" t="str">
        <f>T("FISICO                                            ")</f>
        <v xml:space="preserve">FISICO                                            </v>
      </c>
      <c r="C15560" t="str">
        <f>T("USERA               ")</f>
        <v xml:space="preserve">USERA               </v>
      </c>
      <c r="D15560" t="str">
        <f>T("ORCASUR             ")</f>
        <v xml:space="preserve">ORCASUR             </v>
      </c>
      <c r="E15560" t="str">
        <f>T("TU ")</f>
        <v xml:space="preserve">TU </v>
      </c>
      <c r="F15560" t="str">
        <f>T("TURISMOS       ")</f>
        <v xml:space="preserve">TURISMOS       </v>
      </c>
      <c r="G15560" t="str">
        <f>T("De 20 CABALLOS FISCALES en adelante               ")</f>
        <v xml:space="preserve">De 20 CABALLOS FISCALES en adelante               </v>
      </c>
      <c r="H15560" t="str">
        <f>T("GASOLINA                                          ")</f>
        <v xml:space="preserve">GASOLINA                                          </v>
      </c>
      <c r="I15560">
        <v>17</v>
      </c>
    </row>
    <row r="15561" spans="1:9">
      <c r="A15561" t="str">
        <f>T("2018")</f>
        <v>2018</v>
      </c>
      <c r="B15561" t="str">
        <f>T("FISICO                                            ")</f>
        <v xml:space="preserve">FISICO                                            </v>
      </c>
      <c r="C15561" t="str">
        <f>T("USERA               ")</f>
        <v xml:space="preserve">USERA               </v>
      </c>
      <c r="D15561" t="str">
        <f>T("SAN FERMIN          ")</f>
        <v xml:space="preserve">SAN FERMIN          </v>
      </c>
      <c r="E15561" t="str">
        <f>T("TU ")</f>
        <v xml:space="preserve">TU </v>
      </c>
      <c r="F15561" t="str">
        <f>T("TURISMOS       ")</f>
        <v xml:space="preserve">TURISMOS       </v>
      </c>
      <c r="G15561" t="str">
        <f>T("De menos de 8 CABALLOS FISCALES                   ")</f>
        <v xml:space="preserve">De menos de 8 CABALLOS FISCALES                   </v>
      </c>
      <c r="H15561" t="str">
        <f>T("GASOLINA                                          ")</f>
        <v xml:space="preserve">GASOLINA                                          </v>
      </c>
      <c r="I15561">
        <v>145</v>
      </c>
    </row>
    <row r="15562" spans="1:9">
      <c r="A15562" t="str">
        <f>T("2018")</f>
        <v>2018</v>
      </c>
      <c r="B15562" t="str">
        <f>T("FISICO                                            ")</f>
        <v xml:space="preserve">FISICO                                            </v>
      </c>
      <c r="C15562" t="str">
        <f>T("USERA               ")</f>
        <v xml:space="preserve">USERA               </v>
      </c>
      <c r="D15562" t="str">
        <f>T("SAN FERMIN          ")</f>
        <v xml:space="preserve">SAN FERMIN          </v>
      </c>
      <c r="E15562" t="str">
        <f>T("TU ")</f>
        <v xml:space="preserve">TU </v>
      </c>
      <c r="F15562" t="str">
        <f>T("TURISMOS       ")</f>
        <v xml:space="preserve">TURISMOS       </v>
      </c>
      <c r="G15562" t="str">
        <f>T("De 8 a 11,99 CABALLOS FISCALES                    ")</f>
        <v xml:space="preserve">De 8 a 11,99 CABALLOS FISCALES                    </v>
      </c>
      <c r="H15562" t="str">
        <f>T("GASOLINA                                          ")</f>
        <v xml:space="preserve">GASOLINA                                          </v>
      </c>
      <c r="I15562" s="1">
        <v>1875</v>
      </c>
    </row>
    <row r="15563" spans="1:9">
      <c r="A15563" t="str">
        <f>T("2018")</f>
        <v>2018</v>
      </c>
      <c r="B15563" t="str">
        <f>T("FISICO                                            ")</f>
        <v xml:space="preserve">FISICO                                            </v>
      </c>
      <c r="C15563" t="str">
        <f>T("USERA               ")</f>
        <v xml:space="preserve">USERA               </v>
      </c>
      <c r="D15563" t="str">
        <f>T("SAN FERMIN          ")</f>
        <v xml:space="preserve">SAN FERMIN          </v>
      </c>
      <c r="E15563" t="str">
        <f>T("TU ")</f>
        <v xml:space="preserve">TU </v>
      </c>
      <c r="F15563" t="str">
        <f>T("TURISMOS       ")</f>
        <v xml:space="preserve">TURISMOS       </v>
      </c>
      <c r="G15563" t="str">
        <f>T("De 12 a 15,99 CABALLOS FISCALES                   ")</f>
        <v xml:space="preserve">De 12 a 15,99 CABALLOS FISCALES                   </v>
      </c>
      <c r="H15563" t="str">
        <f>T("GASOLINA                                          ")</f>
        <v xml:space="preserve">GASOLINA                                          </v>
      </c>
      <c r="I15563">
        <v>590</v>
      </c>
    </row>
    <row r="15564" spans="1:9">
      <c r="A15564" t="str">
        <f>T("2018")</f>
        <v>2018</v>
      </c>
      <c r="B15564" t="str">
        <f>T("FISICO                                            ")</f>
        <v xml:space="preserve">FISICO                                            </v>
      </c>
      <c r="C15564" t="str">
        <f>T("USERA               ")</f>
        <v xml:space="preserve">USERA               </v>
      </c>
      <c r="D15564" t="str">
        <f>T("SAN FERMIN          ")</f>
        <v xml:space="preserve">SAN FERMIN          </v>
      </c>
      <c r="E15564" t="str">
        <f>T("TU ")</f>
        <v xml:space="preserve">TU </v>
      </c>
      <c r="F15564" t="str">
        <f>T("TURISMOS       ")</f>
        <v xml:space="preserve">TURISMOS       </v>
      </c>
      <c r="G15564" t="str">
        <f>T("De 16 a 19,99 CABALLOS FISCALES                   ")</f>
        <v xml:space="preserve">De 16 a 19,99 CABALLOS FISCALES                   </v>
      </c>
      <c r="H15564" t="str">
        <f>T("GASOLINA                                          ")</f>
        <v xml:space="preserve">GASOLINA                                          </v>
      </c>
      <c r="I15564">
        <v>80</v>
      </c>
    </row>
    <row r="15565" spans="1:9">
      <c r="A15565" t="str">
        <f>T("2018")</f>
        <v>2018</v>
      </c>
      <c r="B15565" t="str">
        <f>T("FISICO                                            ")</f>
        <v xml:space="preserve">FISICO                                            </v>
      </c>
      <c r="C15565" t="str">
        <f>T("USERA               ")</f>
        <v xml:space="preserve">USERA               </v>
      </c>
      <c r="D15565" t="str">
        <f>T("SAN FERMIN          ")</f>
        <v xml:space="preserve">SAN FERMIN          </v>
      </c>
      <c r="E15565" t="str">
        <f>T("TU ")</f>
        <v xml:space="preserve">TU </v>
      </c>
      <c r="F15565" t="str">
        <f>T("TURISMOS       ")</f>
        <v xml:space="preserve">TURISMOS       </v>
      </c>
      <c r="G15565" t="str">
        <f>T("De 20 CABALLOS FISCALES en adelante               ")</f>
        <v xml:space="preserve">De 20 CABALLOS FISCALES en adelante               </v>
      </c>
      <c r="H15565" t="str">
        <f>T("GASOLINA                                          ")</f>
        <v xml:space="preserve">GASOLINA                                          </v>
      </c>
      <c r="I15565">
        <v>33</v>
      </c>
    </row>
    <row r="15566" spans="1:9">
      <c r="A15566" t="str">
        <f>T("2018")</f>
        <v>2018</v>
      </c>
      <c r="B15566" t="str">
        <f>T("FISICO                                            ")</f>
        <v xml:space="preserve">FISICO                                            </v>
      </c>
      <c r="C15566" t="str">
        <f>T("USERA               ")</f>
        <v xml:space="preserve">USERA               </v>
      </c>
      <c r="D15566" t="str">
        <f>T("ALMENDRALES         ")</f>
        <v xml:space="preserve">ALMENDRALES         </v>
      </c>
      <c r="E15566" t="str">
        <f>T("TU ")</f>
        <v xml:space="preserve">TU </v>
      </c>
      <c r="F15566" t="str">
        <f>T("TURISMOS       ")</f>
        <v xml:space="preserve">TURISMOS       </v>
      </c>
      <c r="G15566" t="str">
        <f>T("De menos de 8 CABALLOS FISCALES                   ")</f>
        <v xml:space="preserve">De menos de 8 CABALLOS FISCALES                   </v>
      </c>
      <c r="H15566" t="str">
        <f>T("GASOLINA                                          ")</f>
        <v xml:space="preserve">GASOLINA                                          </v>
      </c>
      <c r="I15566">
        <v>95</v>
      </c>
    </row>
    <row r="15567" spans="1:9">
      <c r="A15567" t="str">
        <f>T("2018")</f>
        <v>2018</v>
      </c>
      <c r="B15567" t="str">
        <f>T("FISICO                                            ")</f>
        <v xml:space="preserve">FISICO                                            </v>
      </c>
      <c r="C15567" t="str">
        <f>T("USERA               ")</f>
        <v xml:space="preserve">USERA               </v>
      </c>
      <c r="D15567" t="str">
        <f>T("ALMENDRALES         ")</f>
        <v xml:space="preserve">ALMENDRALES         </v>
      </c>
      <c r="E15567" t="str">
        <f>T("TU ")</f>
        <v xml:space="preserve">TU </v>
      </c>
      <c r="F15567" t="str">
        <f>T("TURISMOS       ")</f>
        <v xml:space="preserve">TURISMOS       </v>
      </c>
      <c r="G15567" t="str">
        <f>T("De 8 a 11,99 CABALLOS FISCALES                    ")</f>
        <v xml:space="preserve">De 8 a 11,99 CABALLOS FISCALES                    </v>
      </c>
      <c r="H15567" t="str">
        <f>T("GASOLINA                                          ")</f>
        <v xml:space="preserve">GASOLINA                                          </v>
      </c>
      <c r="I15567" s="1">
        <v>1435</v>
      </c>
    </row>
    <row r="15568" spans="1:9">
      <c r="A15568" t="str">
        <f>T("2018")</f>
        <v>2018</v>
      </c>
      <c r="B15568" t="str">
        <f>T("FISICO                                            ")</f>
        <v xml:space="preserve">FISICO                                            </v>
      </c>
      <c r="C15568" t="str">
        <f>T("USERA               ")</f>
        <v xml:space="preserve">USERA               </v>
      </c>
      <c r="D15568" t="str">
        <f>T("ALMENDRALES         ")</f>
        <v xml:space="preserve">ALMENDRALES         </v>
      </c>
      <c r="E15568" t="str">
        <f>T("TU ")</f>
        <v xml:space="preserve">TU </v>
      </c>
      <c r="F15568" t="str">
        <f>T("TURISMOS       ")</f>
        <v xml:space="preserve">TURISMOS       </v>
      </c>
      <c r="G15568" t="str">
        <f>T("De 12 a 15,99 CABALLOS FISCALES                   ")</f>
        <v xml:space="preserve">De 12 a 15,99 CABALLOS FISCALES                   </v>
      </c>
      <c r="H15568" t="str">
        <f>T("GASOLINA                                          ")</f>
        <v xml:space="preserve">GASOLINA                                          </v>
      </c>
      <c r="I15568">
        <v>416</v>
      </c>
    </row>
    <row r="15569" spans="1:9">
      <c r="A15569" t="str">
        <f>T("2018")</f>
        <v>2018</v>
      </c>
      <c r="B15569" t="str">
        <f>T("FISICO                                            ")</f>
        <v xml:space="preserve">FISICO                                            </v>
      </c>
      <c r="C15569" t="str">
        <f>T("USERA               ")</f>
        <v xml:space="preserve">USERA               </v>
      </c>
      <c r="D15569" t="str">
        <f>T("ALMENDRALES         ")</f>
        <v xml:space="preserve">ALMENDRALES         </v>
      </c>
      <c r="E15569" t="str">
        <f>T("TU ")</f>
        <v xml:space="preserve">TU </v>
      </c>
      <c r="F15569" t="str">
        <f>T("TURISMOS       ")</f>
        <v xml:space="preserve">TURISMOS       </v>
      </c>
      <c r="G15569" t="str">
        <f>T("De 16 a 19,99 CABALLOS FISCALES                   ")</f>
        <v xml:space="preserve">De 16 a 19,99 CABALLOS FISCALES                   </v>
      </c>
      <c r="H15569" t="str">
        <f>T("GASOLINA                                          ")</f>
        <v xml:space="preserve">GASOLINA                                          </v>
      </c>
      <c r="I15569">
        <v>74</v>
      </c>
    </row>
    <row r="15570" spans="1:9">
      <c r="A15570" t="str">
        <f>T("2018")</f>
        <v>2018</v>
      </c>
      <c r="B15570" t="str">
        <f>T("FISICO                                            ")</f>
        <v xml:space="preserve">FISICO                                            </v>
      </c>
      <c r="C15570" t="str">
        <f>T("USERA               ")</f>
        <v xml:space="preserve">USERA               </v>
      </c>
      <c r="D15570" t="str">
        <f>T("ALMENDRALES         ")</f>
        <v xml:space="preserve">ALMENDRALES         </v>
      </c>
      <c r="E15570" t="str">
        <f>T("TU ")</f>
        <v xml:space="preserve">TU </v>
      </c>
      <c r="F15570" t="str">
        <f>T("TURISMOS       ")</f>
        <v xml:space="preserve">TURISMOS       </v>
      </c>
      <c r="G15570" t="str">
        <f>T("De 20 CABALLOS FISCALES en adelante               ")</f>
        <v xml:space="preserve">De 20 CABALLOS FISCALES en adelante               </v>
      </c>
      <c r="H15570" t="str">
        <f>T("GASOLINA                                          ")</f>
        <v xml:space="preserve">GASOLINA                                          </v>
      </c>
      <c r="I15570">
        <v>29</v>
      </c>
    </row>
    <row r="15571" spans="1:9">
      <c r="A15571" t="str">
        <f>T("2018")</f>
        <v>2018</v>
      </c>
      <c r="B15571" t="str">
        <f>T("FISICO                                            ")</f>
        <v xml:space="preserve">FISICO                                            </v>
      </c>
      <c r="C15571" t="str">
        <f>T("USERA               ")</f>
        <v xml:space="preserve">USERA               </v>
      </c>
      <c r="D15571" t="str">
        <f>T("MOSCARDO            ")</f>
        <v xml:space="preserve">MOSCARDO            </v>
      </c>
      <c r="E15571" t="str">
        <f>T("TU ")</f>
        <v xml:space="preserve">TU </v>
      </c>
      <c r="F15571" t="str">
        <f>T("TURISMOS       ")</f>
        <v xml:space="preserve">TURISMOS       </v>
      </c>
      <c r="G15571" t="str">
        <f>T("De menos de 8 CABALLOS FISCALES                   ")</f>
        <v xml:space="preserve">De menos de 8 CABALLOS FISCALES                   </v>
      </c>
      <c r="H15571" t="str">
        <f>T("GASOLINA                                          ")</f>
        <v xml:space="preserve">GASOLINA                                          </v>
      </c>
      <c r="I15571">
        <v>157</v>
      </c>
    </row>
    <row r="15572" spans="1:9">
      <c r="A15572" t="str">
        <f>T("2018")</f>
        <v>2018</v>
      </c>
      <c r="B15572" t="str">
        <f>T("FISICO                                            ")</f>
        <v xml:space="preserve">FISICO                                            </v>
      </c>
      <c r="C15572" t="str">
        <f>T("USERA               ")</f>
        <v xml:space="preserve">USERA               </v>
      </c>
      <c r="D15572" t="str">
        <f>T("MOSCARDO            ")</f>
        <v xml:space="preserve">MOSCARDO            </v>
      </c>
      <c r="E15572" t="str">
        <f>T("TU ")</f>
        <v xml:space="preserve">TU </v>
      </c>
      <c r="F15572" t="str">
        <f>T("TURISMOS       ")</f>
        <v xml:space="preserve">TURISMOS       </v>
      </c>
      <c r="G15572" t="str">
        <f>T("De 8 a 11,99 CABALLOS FISCALES                    ")</f>
        <v xml:space="preserve">De 8 a 11,99 CABALLOS FISCALES                    </v>
      </c>
      <c r="H15572" t="str">
        <f>T("GASOLINA                                          ")</f>
        <v xml:space="preserve">GASOLINA                                          </v>
      </c>
      <c r="I15572" s="1">
        <v>2047</v>
      </c>
    </row>
    <row r="15573" spans="1:9">
      <c r="A15573" t="str">
        <f>T("2018")</f>
        <v>2018</v>
      </c>
      <c r="B15573" t="str">
        <f>T("FISICO                                            ")</f>
        <v xml:space="preserve">FISICO                                            </v>
      </c>
      <c r="C15573" t="str">
        <f>T("USERA               ")</f>
        <v xml:space="preserve">USERA               </v>
      </c>
      <c r="D15573" t="str">
        <f>T("MOSCARDO            ")</f>
        <v xml:space="preserve">MOSCARDO            </v>
      </c>
      <c r="E15573" t="str">
        <f>T("TU ")</f>
        <v xml:space="preserve">TU </v>
      </c>
      <c r="F15573" t="str">
        <f>T("TURISMOS       ")</f>
        <v xml:space="preserve">TURISMOS       </v>
      </c>
      <c r="G15573" t="str">
        <f>T("De 12 a 15,99 CABALLOS FISCALES                   ")</f>
        <v xml:space="preserve">De 12 a 15,99 CABALLOS FISCALES                   </v>
      </c>
      <c r="H15573" t="str">
        <f>T("GASOLINA                                          ")</f>
        <v xml:space="preserve">GASOLINA                                          </v>
      </c>
      <c r="I15573">
        <v>667</v>
      </c>
    </row>
    <row r="15574" spans="1:9">
      <c r="A15574" t="str">
        <f>T("2018")</f>
        <v>2018</v>
      </c>
      <c r="B15574" t="str">
        <f>T("FISICO                                            ")</f>
        <v xml:space="preserve">FISICO                                            </v>
      </c>
      <c r="C15574" t="str">
        <f>T("USERA               ")</f>
        <v xml:space="preserve">USERA               </v>
      </c>
      <c r="D15574" t="str">
        <f>T("MOSCARDO            ")</f>
        <v xml:space="preserve">MOSCARDO            </v>
      </c>
      <c r="E15574" t="str">
        <f>T("TU ")</f>
        <v xml:space="preserve">TU </v>
      </c>
      <c r="F15574" t="str">
        <f>T("TURISMOS       ")</f>
        <v xml:space="preserve">TURISMOS       </v>
      </c>
      <c r="G15574" t="str">
        <f>T("De 16 a 19,99 CABALLOS FISCALES                   ")</f>
        <v xml:space="preserve">De 16 a 19,99 CABALLOS FISCALES                   </v>
      </c>
      <c r="H15574" t="str">
        <f>T("GASOLINA                                          ")</f>
        <v xml:space="preserve">GASOLINA                                          </v>
      </c>
      <c r="I15574">
        <v>98</v>
      </c>
    </row>
    <row r="15575" spans="1:9">
      <c r="A15575" t="str">
        <f>T("2018")</f>
        <v>2018</v>
      </c>
      <c r="B15575" t="str">
        <f>T("FISICO                                            ")</f>
        <v xml:space="preserve">FISICO                                            </v>
      </c>
      <c r="C15575" t="str">
        <f>T("USERA               ")</f>
        <v xml:space="preserve">USERA               </v>
      </c>
      <c r="D15575" t="str">
        <f>T("MOSCARDO            ")</f>
        <v xml:space="preserve">MOSCARDO            </v>
      </c>
      <c r="E15575" t="str">
        <f>T("TU ")</f>
        <v xml:space="preserve">TU </v>
      </c>
      <c r="F15575" t="str">
        <f>T("TURISMOS       ")</f>
        <v xml:space="preserve">TURISMOS       </v>
      </c>
      <c r="G15575" t="str">
        <f>T("De 20 CABALLOS FISCALES en adelante               ")</f>
        <v xml:space="preserve">De 20 CABALLOS FISCALES en adelante               </v>
      </c>
      <c r="H15575" t="str">
        <f>T("GASOLINA                                          ")</f>
        <v xml:space="preserve">GASOLINA                                          </v>
      </c>
      <c r="I15575">
        <v>43</v>
      </c>
    </row>
    <row r="15576" spans="1:9">
      <c r="A15576" t="str">
        <f>T("2018")</f>
        <v>2018</v>
      </c>
      <c r="B15576" t="str">
        <f>T("FISICO                                            ")</f>
        <v xml:space="preserve">FISICO                                            </v>
      </c>
      <c r="C15576" t="str">
        <f>T("USERA               ")</f>
        <v xml:space="preserve">USERA               </v>
      </c>
      <c r="D15576" t="str">
        <f>T("ZOFIO               ")</f>
        <v xml:space="preserve">ZOFIO               </v>
      </c>
      <c r="E15576" t="str">
        <f>T("TU ")</f>
        <v xml:space="preserve">TU </v>
      </c>
      <c r="F15576" t="str">
        <f>T("TURISMOS       ")</f>
        <v xml:space="preserve">TURISMOS       </v>
      </c>
      <c r="G15576" t="str">
        <f>T("De menos de 8 CABALLOS FISCALES                   ")</f>
        <v xml:space="preserve">De menos de 8 CABALLOS FISCALES                   </v>
      </c>
      <c r="H15576" t="str">
        <f>T("GASOLINA                                          ")</f>
        <v xml:space="preserve">GASOLINA                                          </v>
      </c>
      <c r="I15576">
        <v>76</v>
      </c>
    </row>
    <row r="15577" spans="1:9">
      <c r="A15577" t="str">
        <f>T("2018")</f>
        <v>2018</v>
      </c>
      <c r="B15577" t="str">
        <f>T("FISICO                                            ")</f>
        <v xml:space="preserve">FISICO                                            </v>
      </c>
      <c r="C15577" t="str">
        <f>T("USERA               ")</f>
        <v xml:space="preserve">USERA               </v>
      </c>
      <c r="D15577" t="str">
        <f>T("ZOFIO               ")</f>
        <v xml:space="preserve">ZOFIO               </v>
      </c>
      <c r="E15577" t="str">
        <f>T("TU ")</f>
        <v xml:space="preserve">TU </v>
      </c>
      <c r="F15577" t="str">
        <f>T("TURISMOS       ")</f>
        <v xml:space="preserve">TURISMOS       </v>
      </c>
      <c r="G15577" t="str">
        <f>T("De 8 a 11,99 CABALLOS FISCALES                    ")</f>
        <v xml:space="preserve">De 8 a 11,99 CABALLOS FISCALES                    </v>
      </c>
      <c r="H15577" t="str">
        <f>T("GASOLINA                                          ")</f>
        <v xml:space="preserve">GASOLINA                                          </v>
      </c>
      <c r="I15577" s="1">
        <v>1201</v>
      </c>
    </row>
    <row r="15578" spans="1:9">
      <c r="A15578" t="str">
        <f>T("2018")</f>
        <v>2018</v>
      </c>
      <c r="B15578" t="str">
        <f>T("FISICO                                            ")</f>
        <v xml:space="preserve">FISICO                                            </v>
      </c>
      <c r="C15578" t="str">
        <f>T("USERA               ")</f>
        <v xml:space="preserve">USERA               </v>
      </c>
      <c r="D15578" t="str">
        <f>T("ZOFIO               ")</f>
        <v xml:space="preserve">ZOFIO               </v>
      </c>
      <c r="E15578" t="str">
        <f>T("TU ")</f>
        <v xml:space="preserve">TU </v>
      </c>
      <c r="F15578" t="str">
        <f>T("TURISMOS       ")</f>
        <v xml:space="preserve">TURISMOS       </v>
      </c>
      <c r="G15578" t="str">
        <f>T("De 12 a 15,99 CABALLOS FISCALES                   ")</f>
        <v xml:space="preserve">De 12 a 15,99 CABALLOS FISCALES                   </v>
      </c>
      <c r="H15578" t="str">
        <f>T("GASOLINA                                          ")</f>
        <v xml:space="preserve">GASOLINA                                          </v>
      </c>
      <c r="I15578">
        <v>353</v>
      </c>
    </row>
    <row r="15579" spans="1:9">
      <c r="A15579" t="str">
        <f>T("2018")</f>
        <v>2018</v>
      </c>
      <c r="B15579" t="str">
        <f>T("FISICO                                            ")</f>
        <v xml:space="preserve">FISICO                                            </v>
      </c>
      <c r="C15579" t="str">
        <f>T("USERA               ")</f>
        <v xml:space="preserve">USERA               </v>
      </c>
      <c r="D15579" t="str">
        <f>T("ZOFIO               ")</f>
        <v xml:space="preserve">ZOFIO               </v>
      </c>
      <c r="E15579" t="str">
        <f>T("TU ")</f>
        <v xml:space="preserve">TU </v>
      </c>
      <c r="F15579" t="str">
        <f>T("TURISMOS       ")</f>
        <v xml:space="preserve">TURISMOS       </v>
      </c>
      <c r="G15579" t="str">
        <f>T("De 16 a 19,99 CABALLOS FISCALES                   ")</f>
        <v xml:space="preserve">De 16 a 19,99 CABALLOS FISCALES                   </v>
      </c>
      <c r="H15579" t="str">
        <f>T("GASOLINA                                          ")</f>
        <v xml:space="preserve">GASOLINA                                          </v>
      </c>
      <c r="I15579">
        <v>51</v>
      </c>
    </row>
    <row r="15580" spans="1:9">
      <c r="A15580" t="str">
        <f>T("2018")</f>
        <v>2018</v>
      </c>
      <c r="B15580" t="str">
        <f>T("FISICO                                            ")</f>
        <v xml:space="preserve">FISICO                                            </v>
      </c>
      <c r="C15580" t="str">
        <f>T("USERA               ")</f>
        <v xml:space="preserve">USERA               </v>
      </c>
      <c r="D15580" t="str">
        <f>T("ZOFIO               ")</f>
        <v xml:space="preserve">ZOFIO               </v>
      </c>
      <c r="E15580" t="str">
        <f>T("TU ")</f>
        <v xml:space="preserve">TU </v>
      </c>
      <c r="F15580" t="str">
        <f>T("TURISMOS       ")</f>
        <v xml:space="preserve">TURISMOS       </v>
      </c>
      <c r="G15580" t="str">
        <f>T("De 20 CABALLOS FISCALES en adelante               ")</f>
        <v xml:space="preserve">De 20 CABALLOS FISCALES en adelante               </v>
      </c>
      <c r="H15580" t="str">
        <f>T("GASOLINA                                          ")</f>
        <v xml:space="preserve">GASOLINA                                          </v>
      </c>
      <c r="I15580">
        <v>19</v>
      </c>
    </row>
    <row r="15581" spans="1:9">
      <c r="A15581" t="str">
        <f>T("2018")</f>
        <v>2018</v>
      </c>
      <c r="B15581" t="str">
        <f>T("FISICO                                            ")</f>
        <v xml:space="preserve">FISICO                                            </v>
      </c>
      <c r="C15581" t="str">
        <f>T("USERA               ")</f>
        <v xml:space="preserve">USERA               </v>
      </c>
      <c r="D15581" t="str">
        <f>T("PRADOLONGO          ")</f>
        <v xml:space="preserve">PRADOLONGO          </v>
      </c>
      <c r="E15581" t="str">
        <f>T("TU ")</f>
        <v xml:space="preserve">TU </v>
      </c>
      <c r="F15581" t="str">
        <f>T("TURISMOS       ")</f>
        <v xml:space="preserve">TURISMOS       </v>
      </c>
      <c r="G15581" t="str">
        <f>T("De menos de 8 CABALLOS FISCALES                   ")</f>
        <v xml:space="preserve">De menos de 8 CABALLOS FISCALES                   </v>
      </c>
      <c r="H15581" t="str">
        <f>T("GASOLINA                                          ")</f>
        <v xml:space="preserve">GASOLINA                                          </v>
      </c>
      <c r="I15581">
        <v>110</v>
      </c>
    </row>
    <row r="15582" spans="1:9">
      <c r="A15582" t="str">
        <f>T("2018")</f>
        <v>2018</v>
      </c>
      <c r="B15582" t="str">
        <f>T("FISICO                                            ")</f>
        <v xml:space="preserve">FISICO                                            </v>
      </c>
      <c r="C15582" t="str">
        <f>T("USERA               ")</f>
        <v xml:space="preserve">USERA               </v>
      </c>
      <c r="D15582" t="str">
        <f>T("PRADOLONGO          ")</f>
        <v xml:space="preserve">PRADOLONGO          </v>
      </c>
      <c r="E15582" t="str">
        <f>T("TU ")</f>
        <v xml:space="preserve">TU </v>
      </c>
      <c r="F15582" t="str">
        <f>T("TURISMOS       ")</f>
        <v xml:space="preserve">TURISMOS       </v>
      </c>
      <c r="G15582" t="str">
        <f>T("De 8 a 11,99 CABALLOS FISCALES                    ")</f>
        <v xml:space="preserve">De 8 a 11,99 CABALLOS FISCALES                    </v>
      </c>
      <c r="H15582" t="str">
        <f>T("GASOLINA                                          ")</f>
        <v xml:space="preserve">GASOLINA                                          </v>
      </c>
      <c r="I15582" s="1">
        <v>1271</v>
      </c>
    </row>
    <row r="15583" spans="1:9">
      <c r="A15583" t="str">
        <f>T("2018")</f>
        <v>2018</v>
      </c>
      <c r="B15583" t="str">
        <f>T("FISICO                                            ")</f>
        <v xml:space="preserve">FISICO                                            </v>
      </c>
      <c r="C15583" t="str">
        <f>T("USERA               ")</f>
        <v xml:space="preserve">USERA               </v>
      </c>
      <c r="D15583" t="str">
        <f>T("PRADOLONGO          ")</f>
        <v xml:space="preserve">PRADOLONGO          </v>
      </c>
      <c r="E15583" t="str">
        <f>T("TU ")</f>
        <v xml:space="preserve">TU </v>
      </c>
      <c r="F15583" t="str">
        <f>T("TURISMOS       ")</f>
        <v xml:space="preserve">TURISMOS       </v>
      </c>
      <c r="G15583" t="str">
        <f>T("De 12 a 15,99 CABALLOS FISCALES                   ")</f>
        <v xml:space="preserve">De 12 a 15,99 CABALLOS FISCALES                   </v>
      </c>
      <c r="H15583" t="str">
        <f>T("GASOLINA                                          ")</f>
        <v xml:space="preserve">GASOLINA                                          </v>
      </c>
      <c r="I15583">
        <v>387</v>
      </c>
    </row>
    <row r="15584" spans="1:9">
      <c r="A15584" t="str">
        <f>T("2018")</f>
        <v>2018</v>
      </c>
      <c r="B15584" t="str">
        <f>T("FISICO                                            ")</f>
        <v xml:space="preserve">FISICO                                            </v>
      </c>
      <c r="C15584" t="str">
        <f>T("USERA               ")</f>
        <v xml:space="preserve">USERA               </v>
      </c>
      <c r="D15584" t="str">
        <f>T("PRADOLONGO          ")</f>
        <v xml:space="preserve">PRADOLONGO          </v>
      </c>
      <c r="E15584" t="str">
        <f>T("TU ")</f>
        <v xml:space="preserve">TU </v>
      </c>
      <c r="F15584" t="str">
        <f>T("TURISMOS       ")</f>
        <v xml:space="preserve">TURISMOS       </v>
      </c>
      <c r="G15584" t="str">
        <f>T("De 16 a 19,99 CABALLOS FISCALES                   ")</f>
        <v xml:space="preserve">De 16 a 19,99 CABALLOS FISCALES                   </v>
      </c>
      <c r="H15584" t="str">
        <f>T("GASOLINA                                          ")</f>
        <v xml:space="preserve">GASOLINA                                          </v>
      </c>
      <c r="I15584">
        <v>62</v>
      </c>
    </row>
    <row r="15585" spans="1:9">
      <c r="A15585" t="str">
        <f>T("2018")</f>
        <v>2018</v>
      </c>
      <c r="B15585" t="str">
        <f>T("FISICO                                            ")</f>
        <v xml:space="preserve">FISICO                                            </v>
      </c>
      <c r="C15585" t="str">
        <f>T("USERA               ")</f>
        <v xml:space="preserve">USERA               </v>
      </c>
      <c r="D15585" t="str">
        <f>T("PRADOLONGO          ")</f>
        <v xml:space="preserve">PRADOLONGO          </v>
      </c>
      <c r="E15585" t="str">
        <f>T("TU ")</f>
        <v xml:space="preserve">TU </v>
      </c>
      <c r="F15585" t="str">
        <f>T("TURISMOS       ")</f>
        <v xml:space="preserve">TURISMOS       </v>
      </c>
      <c r="G15585" t="str">
        <f>T("De 20 CABALLOS FISCALES en adelante               ")</f>
        <v xml:space="preserve">De 20 CABALLOS FISCALES en adelante               </v>
      </c>
      <c r="H15585" t="str">
        <f>T("GASOLINA                                          ")</f>
        <v xml:space="preserve">GASOLINA                                          </v>
      </c>
      <c r="I15585">
        <v>21</v>
      </c>
    </row>
    <row r="15586" spans="1:9">
      <c r="A15586" t="str">
        <f>T("2018")</f>
        <v>2018</v>
      </c>
      <c r="B15586" t="str">
        <f>T("JURIDICO                                          ")</f>
        <v xml:space="preserve">JURIDICO                                          </v>
      </c>
      <c r="C15586" t="str">
        <f>T("USERA               ")</f>
        <v xml:space="preserve">USERA               </v>
      </c>
      <c r="D15586" t="str">
        <f>T("SIN BARRIO          ")</f>
        <v xml:space="preserve">SIN BARRIO          </v>
      </c>
      <c r="E15586" t="str">
        <f>T("TU ")</f>
        <v xml:space="preserve">TU </v>
      </c>
      <c r="F15586" t="str">
        <f>T("TURISMOS       ")</f>
        <v xml:space="preserve">TURISMOS       </v>
      </c>
      <c r="G15586" t="str">
        <f>T("De menos de 8 CABALLOS FISCALES                   ")</f>
        <v xml:space="preserve">De menos de 8 CABALLOS FISCALES                   </v>
      </c>
      <c r="H15586" t="str">
        <f>T("GASOLINA                                          ")</f>
        <v xml:space="preserve">GASOLINA                                          </v>
      </c>
      <c r="I15586">
        <v>1</v>
      </c>
    </row>
    <row r="15587" spans="1:9">
      <c r="A15587" t="str">
        <f>T("2018")</f>
        <v>2018</v>
      </c>
      <c r="B15587" t="str">
        <f>T("JURIDICO                                          ")</f>
        <v xml:space="preserve">JURIDICO                                          </v>
      </c>
      <c r="C15587" t="str">
        <f>T("USERA               ")</f>
        <v xml:space="preserve">USERA               </v>
      </c>
      <c r="D15587" t="str">
        <f>T("ORCASITAS           ")</f>
        <v xml:space="preserve">ORCASITAS           </v>
      </c>
      <c r="E15587" t="str">
        <f>T("TU ")</f>
        <v xml:space="preserve">TU </v>
      </c>
      <c r="F15587" t="str">
        <f>T("TURISMOS       ")</f>
        <v xml:space="preserve">TURISMOS       </v>
      </c>
      <c r="G15587" t="str">
        <f>T("De menos de 8 CABALLOS FISCALES                   ")</f>
        <v xml:space="preserve">De menos de 8 CABALLOS FISCALES                   </v>
      </c>
      <c r="H15587" t="str">
        <f>T("GASOLINA                                          ")</f>
        <v xml:space="preserve">GASOLINA                                          </v>
      </c>
      <c r="I15587">
        <v>5</v>
      </c>
    </row>
    <row r="15588" spans="1:9">
      <c r="A15588" t="str">
        <f>T("2018")</f>
        <v>2018</v>
      </c>
      <c r="B15588" t="str">
        <f>T("JURIDICO                                          ")</f>
        <v xml:space="preserve">JURIDICO                                          </v>
      </c>
      <c r="C15588" t="str">
        <f>T("USERA               ")</f>
        <v xml:space="preserve">USERA               </v>
      </c>
      <c r="D15588" t="str">
        <f>T("ORCASITAS           ")</f>
        <v xml:space="preserve">ORCASITAS           </v>
      </c>
      <c r="E15588" t="str">
        <f>T("TU ")</f>
        <v xml:space="preserve">TU </v>
      </c>
      <c r="F15588" t="str">
        <f>T("TURISMOS       ")</f>
        <v xml:space="preserve">TURISMOS       </v>
      </c>
      <c r="G15588" t="str">
        <f>T("De 8 a 11,99 CABALLOS FISCALES                    ")</f>
        <v xml:space="preserve">De 8 a 11,99 CABALLOS FISCALES                    </v>
      </c>
      <c r="H15588" t="str">
        <f>T("GASOLINA                                          ")</f>
        <v xml:space="preserve">GASOLINA                                          </v>
      </c>
      <c r="I15588">
        <v>20</v>
      </c>
    </row>
    <row r="15589" spans="1:9">
      <c r="A15589" t="str">
        <f>T("2018")</f>
        <v>2018</v>
      </c>
      <c r="B15589" t="str">
        <f>T("JURIDICO                                          ")</f>
        <v xml:space="preserve">JURIDICO                                          </v>
      </c>
      <c r="C15589" t="str">
        <f>T("USERA               ")</f>
        <v xml:space="preserve">USERA               </v>
      </c>
      <c r="D15589" t="str">
        <f>T("ORCASITAS           ")</f>
        <v xml:space="preserve">ORCASITAS           </v>
      </c>
      <c r="E15589" t="str">
        <f>T("TU ")</f>
        <v xml:space="preserve">TU </v>
      </c>
      <c r="F15589" t="str">
        <f>T("TURISMOS       ")</f>
        <v xml:space="preserve">TURISMOS       </v>
      </c>
      <c r="G15589" t="str">
        <f>T("De 12 a 15,99 CABALLOS FISCALES                   ")</f>
        <v xml:space="preserve">De 12 a 15,99 CABALLOS FISCALES                   </v>
      </c>
      <c r="H15589" t="str">
        <f>T("GASOLINA                                          ")</f>
        <v xml:space="preserve">GASOLINA                                          </v>
      </c>
      <c r="I15589">
        <v>14</v>
      </c>
    </row>
    <row r="15590" spans="1:9">
      <c r="A15590" t="str">
        <f>T("2018")</f>
        <v>2018</v>
      </c>
      <c r="B15590" t="str">
        <f>T("JURIDICO                                          ")</f>
        <v xml:space="preserve">JURIDICO                                          </v>
      </c>
      <c r="C15590" t="str">
        <f>T("USERA               ")</f>
        <v xml:space="preserve">USERA               </v>
      </c>
      <c r="D15590" t="str">
        <f>T("ORCASITAS           ")</f>
        <v xml:space="preserve">ORCASITAS           </v>
      </c>
      <c r="E15590" t="str">
        <f>T("TU ")</f>
        <v xml:space="preserve">TU </v>
      </c>
      <c r="F15590" t="str">
        <f>T("TURISMOS       ")</f>
        <v xml:space="preserve">TURISMOS       </v>
      </c>
      <c r="G15590" t="str">
        <f>T("De 20 CABALLOS FISCALES en adelante               ")</f>
        <v xml:space="preserve">De 20 CABALLOS FISCALES en adelante               </v>
      </c>
      <c r="H15590" t="str">
        <f>T("GASOLINA                                          ")</f>
        <v xml:space="preserve">GASOLINA                                          </v>
      </c>
      <c r="I15590">
        <v>2</v>
      </c>
    </row>
    <row r="15591" spans="1:9">
      <c r="A15591" t="str">
        <f>T("2018")</f>
        <v>2018</v>
      </c>
      <c r="B15591" t="str">
        <f>T("JURIDICO                                          ")</f>
        <v xml:space="preserve">JURIDICO                                          </v>
      </c>
      <c r="C15591" t="str">
        <f>T("USERA               ")</f>
        <v xml:space="preserve">USERA               </v>
      </c>
      <c r="D15591" t="str">
        <f>T("ORCASUR             ")</f>
        <v xml:space="preserve">ORCASUR             </v>
      </c>
      <c r="E15591" t="str">
        <f>T("TU ")</f>
        <v xml:space="preserve">TU </v>
      </c>
      <c r="F15591" t="str">
        <f>T("TURISMOS       ")</f>
        <v xml:space="preserve">TURISMOS       </v>
      </c>
      <c r="G15591" t="str">
        <f>T("De menos de 8 CABALLOS FISCALES                   ")</f>
        <v xml:space="preserve">De menos de 8 CABALLOS FISCALES                   </v>
      </c>
      <c r="H15591" t="str">
        <f>T("GASOLINA                                          ")</f>
        <v xml:space="preserve">GASOLINA                                          </v>
      </c>
      <c r="I15591">
        <v>3</v>
      </c>
    </row>
    <row r="15592" spans="1:9">
      <c r="A15592" t="str">
        <f>T("2018")</f>
        <v>2018</v>
      </c>
      <c r="B15592" t="str">
        <f>T("JURIDICO                                          ")</f>
        <v xml:space="preserve">JURIDICO                                          </v>
      </c>
      <c r="C15592" t="str">
        <f>T("USERA               ")</f>
        <v xml:space="preserve">USERA               </v>
      </c>
      <c r="D15592" t="str">
        <f>T("ORCASUR             ")</f>
        <v xml:space="preserve">ORCASUR             </v>
      </c>
      <c r="E15592" t="str">
        <f>T("TU ")</f>
        <v xml:space="preserve">TU </v>
      </c>
      <c r="F15592" t="str">
        <f>T("TURISMOS       ")</f>
        <v xml:space="preserve">TURISMOS       </v>
      </c>
      <c r="G15592" t="str">
        <f>T("De 8 a 11,99 CABALLOS FISCALES                    ")</f>
        <v xml:space="preserve">De 8 a 11,99 CABALLOS FISCALES                    </v>
      </c>
      <c r="H15592" t="str">
        <f>T("GASOLINA                                          ")</f>
        <v xml:space="preserve">GASOLINA                                          </v>
      </c>
      <c r="I15592">
        <v>17</v>
      </c>
    </row>
    <row r="15593" spans="1:9">
      <c r="A15593" t="str">
        <f>T("2018")</f>
        <v>2018</v>
      </c>
      <c r="B15593" t="str">
        <f>T("JURIDICO                                          ")</f>
        <v xml:space="preserve">JURIDICO                                          </v>
      </c>
      <c r="C15593" t="str">
        <f>T("USERA               ")</f>
        <v xml:space="preserve">USERA               </v>
      </c>
      <c r="D15593" t="str">
        <f>T("ORCASUR             ")</f>
        <v xml:space="preserve">ORCASUR             </v>
      </c>
      <c r="E15593" t="str">
        <f>T("TU ")</f>
        <v xml:space="preserve">TU </v>
      </c>
      <c r="F15593" t="str">
        <f>T("TURISMOS       ")</f>
        <v xml:space="preserve">TURISMOS       </v>
      </c>
      <c r="G15593" t="str">
        <f>T("De 12 a 15,99 CABALLOS FISCALES                   ")</f>
        <v xml:space="preserve">De 12 a 15,99 CABALLOS FISCALES                   </v>
      </c>
      <c r="H15593" t="str">
        <f>T("GASOLINA                                          ")</f>
        <v xml:space="preserve">GASOLINA                                          </v>
      </c>
      <c r="I15593">
        <v>7</v>
      </c>
    </row>
    <row r="15594" spans="1:9">
      <c r="A15594" t="str">
        <f>T("2018")</f>
        <v>2018</v>
      </c>
      <c r="B15594" t="str">
        <f>T("JURIDICO                                          ")</f>
        <v xml:space="preserve">JURIDICO                                          </v>
      </c>
      <c r="C15594" t="str">
        <f>T("USERA               ")</f>
        <v xml:space="preserve">USERA               </v>
      </c>
      <c r="D15594" t="str">
        <f>T("ORCASUR             ")</f>
        <v xml:space="preserve">ORCASUR             </v>
      </c>
      <c r="E15594" t="str">
        <f>T("TU ")</f>
        <v xml:space="preserve">TU </v>
      </c>
      <c r="F15594" t="str">
        <f>T("TURISMOS       ")</f>
        <v xml:space="preserve">TURISMOS       </v>
      </c>
      <c r="G15594" t="str">
        <f>T("De 16 a 19,99 CABALLOS FISCALES                   ")</f>
        <v xml:space="preserve">De 16 a 19,99 CABALLOS FISCALES                   </v>
      </c>
      <c r="H15594" t="str">
        <f>T("GASOLINA                                          ")</f>
        <v xml:space="preserve">GASOLINA                                          </v>
      </c>
      <c r="I15594">
        <v>4</v>
      </c>
    </row>
    <row r="15595" spans="1:9">
      <c r="A15595" t="str">
        <f>T("2018")</f>
        <v>2018</v>
      </c>
      <c r="B15595" t="str">
        <f>T("JURIDICO                                          ")</f>
        <v xml:space="preserve">JURIDICO                                          </v>
      </c>
      <c r="C15595" t="str">
        <f>T("USERA               ")</f>
        <v xml:space="preserve">USERA               </v>
      </c>
      <c r="D15595" t="str">
        <f>T("ORCASUR             ")</f>
        <v xml:space="preserve">ORCASUR             </v>
      </c>
      <c r="E15595" t="str">
        <f>T("TU ")</f>
        <v xml:space="preserve">TU </v>
      </c>
      <c r="F15595" t="str">
        <f>T("TURISMOS       ")</f>
        <v xml:space="preserve">TURISMOS       </v>
      </c>
      <c r="G15595" t="str">
        <f>T("De 20 CABALLOS FISCALES en adelante               ")</f>
        <v xml:space="preserve">De 20 CABALLOS FISCALES en adelante               </v>
      </c>
      <c r="H15595" t="str">
        <f>T("GASOLINA                                          ")</f>
        <v xml:space="preserve">GASOLINA                                          </v>
      </c>
      <c r="I15595">
        <v>8</v>
      </c>
    </row>
    <row r="15596" spans="1:9">
      <c r="A15596" t="str">
        <f>T("2018")</f>
        <v>2018</v>
      </c>
      <c r="B15596" t="str">
        <f>T("JURIDICO                                          ")</f>
        <v xml:space="preserve">JURIDICO                                          </v>
      </c>
      <c r="C15596" t="str">
        <f>T("USERA               ")</f>
        <v xml:space="preserve">USERA               </v>
      </c>
      <c r="D15596" t="str">
        <f>T("SAN FERMIN          ")</f>
        <v xml:space="preserve">SAN FERMIN          </v>
      </c>
      <c r="E15596" t="str">
        <f>T("TU ")</f>
        <v xml:space="preserve">TU </v>
      </c>
      <c r="F15596" t="str">
        <f>T("TURISMOS       ")</f>
        <v xml:space="preserve">TURISMOS       </v>
      </c>
      <c r="G15596" t="str">
        <f>T("De menos de 8 CABALLOS FISCALES                   ")</f>
        <v xml:space="preserve">De menos de 8 CABALLOS FISCALES                   </v>
      </c>
      <c r="H15596" t="str">
        <f>T("GASOLINA                                          ")</f>
        <v xml:space="preserve">GASOLINA                                          </v>
      </c>
      <c r="I15596">
        <v>19</v>
      </c>
    </row>
    <row r="15597" spans="1:9">
      <c r="A15597" t="str">
        <f>T("2018")</f>
        <v>2018</v>
      </c>
      <c r="B15597" t="str">
        <f>T("JURIDICO                                          ")</f>
        <v xml:space="preserve">JURIDICO                                          </v>
      </c>
      <c r="C15597" t="str">
        <f>T("USERA               ")</f>
        <v xml:space="preserve">USERA               </v>
      </c>
      <c r="D15597" t="str">
        <f>T("SAN FERMIN          ")</f>
        <v xml:space="preserve">SAN FERMIN          </v>
      </c>
      <c r="E15597" t="str">
        <f>T("TU ")</f>
        <v xml:space="preserve">TU </v>
      </c>
      <c r="F15597" t="str">
        <f>T("TURISMOS       ")</f>
        <v xml:space="preserve">TURISMOS       </v>
      </c>
      <c r="G15597" t="str">
        <f>T("De 8 a 11,99 CABALLOS FISCALES                    ")</f>
        <v xml:space="preserve">De 8 a 11,99 CABALLOS FISCALES                    </v>
      </c>
      <c r="H15597" t="str">
        <f>T("GASOLINA                                          ")</f>
        <v xml:space="preserve">GASOLINA                                          </v>
      </c>
      <c r="I15597">
        <v>44</v>
      </c>
    </row>
    <row r="15598" spans="1:9">
      <c r="A15598" t="str">
        <f>T("2018")</f>
        <v>2018</v>
      </c>
      <c r="B15598" t="str">
        <f>T("JURIDICO                                          ")</f>
        <v xml:space="preserve">JURIDICO                                          </v>
      </c>
      <c r="C15598" t="str">
        <f>T("USERA               ")</f>
        <v xml:space="preserve">USERA               </v>
      </c>
      <c r="D15598" t="str">
        <f>T("SAN FERMIN          ")</f>
        <v xml:space="preserve">SAN FERMIN          </v>
      </c>
      <c r="E15598" t="str">
        <f>T("TU ")</f>
        <v xml:space="preserve">TU </v>
      </c>
      <c r="F15598" t="str">
        <f>T("TURISMOS       ")</f>
        <v xml:space="preserve">TURISMOS       </v>
      </c>
      <c r="G15598" t="str">
        <f>T("De 12 a 15,99 CABALLOS FISCALES                   ")</f>
        <v xml:space="preserve">De 12 a 15,99 CABALLOS FISCALES                   </v>
      </c>
      <c r="H15598" t="str">
        <f>T("GASOLINA                                          ")</f>
        <v xml:space="preserve">GASOLINA                                          </v>
      </c>
      <c r="I15598">
        <v>8</v>
      </c>
    </row>
    <row r="15599" spans="1:9">
      <c r="A15599" t="str">
        <f>T("2018")</f>
        <v>2018</v>
      </c>
      <c r="B15599" t="str">
        <f>T("JURIDICO                                          ")</f>
        <v xml:space="preserve">JURIDICO                                          </v>
      </c>
      <c r="C15599" t="str">
        <f>T("USERA               ")</f>
        <v xml:space="preserve">USERA               </v>
      </c>
      <c r="D15599" t="str">
        <f>T("SAN FERMIN          ")</f>
        <v xml:space="preserve">SAN FERMIN          </v>
      </c>
      <c r="E15599" t="str">
        <f>T("TU ")</f>
        <v xml:space="preserve">TU </v>
      </c>
      <c r="F15599" t="str">
        <f>T("TURISMOS       ")</f>
        <v xml:space="preserve">TURISMOS       </v>
      </c>
      <c r="G15599" t="str">
        <f>T("De 16 a 19,99 CABALLOS FISCALES                   ")</f>
        <v xml:space="preserve">De 16 a 19,99 CABALLOS FISCALES                   </v>
      </c>
      <c r="H15599" t="str">
        <f>T("GASOLINA                                          ")</f>
        <v xml:space="preserve">GASOLINA                                          </v>
      </c>
      <c r="I15599">
        <v>2</v>
      </c>
    </row>
    <row r="15600" spans="1:9">
      <c r="A15600" t="str">
        <f>T("2018")</f>
        <v>2018</v>
      </c>
      <c r="B15600" t="str">
        <f>T("JURIDICO                                          ")</f>
        <v xml:space="preserve">JURIDICO                                          </v>
      </c>
      <c r="C15600" t="str">
        <f>T("USERA               ")</f>
        <v xml:space="preserve">USERA               </v>
      </c>
      <c r="D15600" t="str">
        <f>T("SAN FERMIN          ")</f>
        <v xml:space="preserve">SAN FERMIN          </v>
      </c>
      <c r="E15600" t="str">
        <f>T("TU ")</f>
        <v xml:space="preserve">TU </v>
      </c>
      <c r="F15600" t="str">
        <f>T("TURISMOS       ")</f>
        <v xml:space="preserve">TURISMOS       </v>
      </c>
      <c r="G15600" t="str">
        <f>T("De 20 CABALLOS FISCALES en adelante               ")</f>
        <v xml:space="preserve">De 20 CABALLOS FISCALES en adelante               </v>
      </c>
      <c r="H15600" t="str">
        <f>T("GASOLINA                                          ")</f>
        <v xml:space="preserve">GASOLINA                                          </v>
      </c>
      <c r="I15600">
        <v>9</v>
      </c>
    </row>
    <row r="15601" spans="1:9">
      <c r="A15601" t="str">
        <f>T("2018")</f>
        <v>2018</v>
      </c>
      <c r="B15601" t="str">
        <f>T("JURIDICO                                          ")</f>
        <v xml:space="preserve">JURIDICO                                          </v>
      </c>
      <c r="C15601" t="str">
        <f>T("USERA               ")</f>
        <v xml:space="preserve">USERA               </v>
      </c>
      <c r="D15601" t="str">
        <f>T("ALMENDRALES         ")</f>
        <v xml:space="preserve">ALMENDRALES         </v>
      </c>
      <c r="E15601" t="str">
        <f>T("TU ")</f>
        <v xml:space="preserve">TU </v>
      </c>
      <c r="F15601" t="str">
        <f>T("TURISMOS       ")</f>
        <v xml:space="preserve">TURISMOS       </v>
      </c>
      <c r="G15601" t="str">
        <f>T("De menos de 8 CABALLOS FISCALES                   ")</f>
        <v xml:space="preserve">De menos de 8 CABALLOS FISCALES                   </v>
      </c>
      <c r="H15601" t="str">
        <f>T("GASOLINA                                          ")</f>
        <v xml:space="preserve">GASOLINA                                          </v>
      </c>
      <c r="I15601">
        <v>42</v>
      </c>
    </row>
    <row r="15602" spans="1:9">
      <c r="A15602" t="str">
        <f>T("2018")</f>
        <v>2018</v>
      </c>
      <c r="B15602" t="str">
        <f>T("JURIDICO                                          ")</f>
        <v xml:space="preserve">JURIDICO                                          </v>
      </c>
      <c r="C15602" t="str">
        <f>T("USERA               ")</f>
        <v xml:space="preserve">USERA               </v>
      </c>
      <c r="D15602" t="str">
        <f>T("ALMENDRALES         ")</f>
        <v xml:space="preserve">ALMENDRALES         </v>
      </c>
      <c r="E15602" t="str">
        <f>T("TU ")</f>
        <v xml:space="preserve">TU </v>
      </c>
      <c r="F15602" t="str">
        <f>T("TURISMOS       ")</f>
        <v xml:space="preserve">TURISMOS       </v>
      </c>
      <c r="G15602" t="str">
        <f>T("De 8 a 11,99 CABALLOS FISCALES                    ")</f>
        <v xml:space="preserve">De 8 a 11,99 CABALLOS FISCALES                    </v>
      </c>
      <c r="H15602" t="str">
        <f>T("GASOLINA                                          ")</f>
        <v xml:space="preserve">GASOLINA                                          </v>
      </c>
      <c r="I15602">
        <v>50</v>
      </c>
    </row>
    <row r="15603" spans="1:9">
      <c r="A15603" t="str">
        <f>T("2018")</f>
        <v>2018</v>
      </c>
      <c r="B15603" t="str">
        <f>T("JURIDICO                                          ")</f>
        <v xml:space="preserve">JURIDICO                                          </v>
      </c>
      <c r="C15603" t="str">
        <f>T("USERA               ")</f>
        <v xml:space="preserve">USERA               </v>
      </c>
      <c r="D15603" t="str">
        <f>T("ALMENDRALES         ")</f>
        <v xml:space="preserve">ALMENDRALES         </v>
      </c>
      <c r="E15603" t="str">
        <f>T("TU ")</f>
        <v xml:space="preserve">TU </v>
      </c>
      <c r="F15603" t="str">
        <f>T("TURISMOS       ")</f>
        <v xml:space="preserve">TURISMOS       </v>
      </c>
      <c r="G15603" t="str">
        <f>T("De 12 a 15,99 CABALLOS FISCALES                   ")</f>
        <v xml:space="preserve">De 12 a 15,99 CABALLOS FISCALES                   </v>
      </c>
      <c r="H15603" t="str">
        <f>T("GASOLINA                                          ")</f>
        <v xml:space="preserve">GASOLINA                                          </v>
      </c>
      <c r="I15603">
        <v>29</v>
      </c>
    </row>
    <row r="15604" spans="1:9">
      <c r="A15604" t="str">
        <f>T("2018")</f>
        <v>2018</v>
      </c>
      <c r="B15604" t="str">
        <f>T("JURIDICO                                          ")</f>
        <v xml:space="preserve">JURIDICO                                          </v>
      </c>
      <c r="C15604" t="str">
        <f>T("USERA               ")</f>
        <v xml:space="preserve">USERA               </v>
      </c>
      <c r="D15604" t="str">
        <f>T("ALMENDRALES         ")</f>
        <v xml:space="preserve">ALMENDRALES         </v>
      </c>
      <c r="E15604" t="str">
        <f>T("TU ")</f>
        <v xml:space="preserve">TU </v>
      </c>
      <c r="F15604" t="str">
        <f>T("TURISMOS       ")</f>
        <v xml:space="preserve">TURISMOS       </v>
      </c>
      <c r="G15604" t="str">
        <f>T("De 16 a 19,99 CABALLOS FISCALES                   ")</f>
        <v xml:space="preserve">De 16 a 19,99 CABALLOS FISCALES                   </v>
      </c>
      <c r="H15604" t="str">
        <f>T("GASOLINA                                          ")</f>
        <v xml:space="preserve">GASOLINA                                          </v>
      </c>
      <c r="I15604">
        <v>9</v>
      </c>
    </row>
    <row r="15605" spans="1:9">
      <c r="A15605" t="str">
        <f>T("2018")</f>
        <v>2018</v>
      </c>
      <c r="B15605" t="str">
        <f>T("JURIDICO                                          ")</f>
        <v xml:space="preserve">JURIDICO                                          </v>
      </c>
      <c r="C15605" t="str">
        <f>T("USERA               ")</f>
        <v xml:space="preserve">USERA               </v>
      </c>
      <c r="D15605" t="str">
        <f>T("ALMENDRALES         ")</f>
        <v xml:space="preserve">ALMENDRALES         </v>
      </c>
      <c r="E15605" t="str">
        <f>T("TU ")</f>
        <v xml:space="preserve">TU </v>
      </c>
      <c r="F15605" t="str">
        <f>T("TURISMOS       ")</f>
        <v xml:space="preserve">TURISMOS       </v>
      </c>
      <c r="G15605" t="str">
        <f>T("De 20 CABALLOS FISCALES en adelante               ")</f>
        <v xml:space="preserve">De 20 CABALLOS FISCALES en adelante               </v>
      </c>
      <c r="H15605" t="str">
        <f>T("GASOLINA                                          ")</f>
        <v xml:space="preserve">GASOLINA                                          </v>
      </c>
      <c r="I15605">
        <v>10</v>
      </c>
    </row>
    <row r="15606" spans="1:9">
      <c r="A15606" t="str">
        <f>T("2018")</f>
        <v>2018</v>
      </c>
      <c r="B15606" t="str">
        <f>T("JURIDICO                                          ")</f>
        <v xml:space="preserve">JURIDICO                                          </v>
      </c>
      <c r="C15606" t="str">
        <f>T("USERA               ")</f>
        <v xml:space="preserve">USERA               </v>
      </c>
      <c r="D15606" t="str">
        <f>T("MOSCARDO            ")</f>
        <v xml:space="preserve">MOSCARDO            </v>
      </c>
      <c r="E15606" t="str">
        <f>T("TU ")</f>
        <v xml:space="preserve">TU </v>
      </c>
      <c r="F15606" t="str">
        <f>T("TURISMOS       ")</f>
        <v xml:space="preserve">TURISMOS       </v>
      </c>
      <c r="G15606" t="str">
        <f>T("De menos de 8 CABALLOS FISCALES                   ")</f>
        <v xml:space="preserve">De menos de 8 CABALLOS FISCALES                   </v>
      </c>
      <c r="H15606" t="str">
        <f>T("GASOLINA                                          ")</f>
        <v xml:space="preserve">GASOLINA                                          </v>
      </c>
      <c r="I15606">
        <v>7</v>
      </c>
    </row>
    <row r="15607" spans="1:9">
      <c r="A15607" t="str">
        <f>T("2018")</f>
        <v>2018</v>
      </c>
      <c r="B15607" t="str">
        <f>T("JURIDICO                                          ")</f>
        <v xml:space="preserve">JURIDICO                                          </v>
      </c>
      <c r="C15607" t="str">
        <f>T("USERA               ")</f>
        <v xml:space="preserve">USERA               </v>
      </c>
      <c r="D15607" t="str">
        <f>T("MOSCARDO            ")</f>
        <v xml:space="preserve">MOSCARDO            </v>
      </c>
      <c r="E15607" t="str">
        <f>T("TU ")</f>
        <v xml:space="preserve">TU </v>
      </c>
      <c r="F15607" t="str">
        <f>T("TURISMOS       ")</f>
        <v xml:space="preserve">TURISMOS       </v>
      </c>
      <c r="G15607" t="str">
        <f>T("De 8 a 11,99 CABALLOS FISCALES                    ")</f>
        <v xml:space="preserve">De 8 a 11,99 CABALLOS FISCALES                    </v>
      </c>
      <c r="H15607" t="str">
        <f>T("GASOLINA                                          ")</f>
        <v xml:space="preserve">GASOLINA                                          </v>
      </c>
      <c r="I15607">
        <v>74</v>
      </c>
    </row>
    <row r="15608" spans="1:9">
      <c r="A15608" t="str">
        <f>T("2018")</f>
        <v>2018</v>
      </c>
      <c r="B15608" t="str">
        <f>T("JURIDICO                                          ")</f>
        <v xml:space="preserve">JURIDICO                                          </v>
      </c>
      <c r="C15608" t="str">
        <f>T("USERA               ")</f>
        <v xml:space="preserve">USERA               </v>
      </c>
      <c r="D15608" t="str">
        <f>T("MOSCARDO            ")</f>
        <v xml:space="preserve">MOSCARDO            </v>
      </c>
      <c r="E15608" t="str">
        <f>T("TU ")</f>
        <v xml:space="preserve">TU </v>
      </c>
      <c r="F15608" t="str">
        <f>T("TURISMOS       ")</f>
        <v xml:space="preserve">TURISMOS       </v>
      </c>
      <c r="G15608" t="str">
        <f>T("De 12 a 15,99 CABALLOS FISCALES                   ")</f>
        <v xml:space="preserve">De 12 a 15,99 CABALLOS FISCALES                   </v>
      </c>
      <c r="H15608" t="str">
        <f>T("GASOLINA                                          ")</f>
        <v xml:space="preserve">GASOLINA                                          </v>
      </c>
      <c r="I15608">
        <v>31</v>
      </c>
    </row>
    <row r="15609" spans="1:9">
      <c r="A15609" t="str">
        <f>T("2018")</f>
        <v>2018</v>
      </c>
      <c r="B15609" t="str">
        <f>T("JURIDICO                                          ")</f>
        <v xml:space="preserve">JURIDICO                                          </v>
      </c>
      <c r="C15609" t="str">
        <f>T("USERA               ")</f>
        <v xml:space="preserve">USERA               </v>
      </c>
      <c r="D15609" t="str">
        <f>T("MOSCARDO            ")</f>
        <v xml:space="preserve">MOSCARDO            </v>
      </c>
      <c r="E15609" t="str">
        <f>T("TU ")</f>
        <v xml:space="preserve">TU </v>
      </c>
      <c r="F15609" t="str">
        <f>T("TURISMOS       ")</f>
        <v xml:space="preserve">TURISMOS       </v>
      </c>
      <c r="G15609" t="str">
        <f>T("De 16 a 19,99 CABALLOS FISCALES                   ")</f>
        <v xml:space="preserve">De 16 a 19,99 CABALLOS FISCALES                   </v>
      </c>
      <c r="H15609" t="str">
        <f>T("GASOLINA                                          ")</f>
        <v xml:space="preserve">GASOLINA                                          </v>
      </c>
      <c r="I15609">
        <v>8</v>
      </c>
    </row>
    <row r="15610" spans="1:9">
      <c r="A15610" t="str">
        <f>T("2018")</f>
        <v>2018</v>
      </c>
      <c r="B15610" t="str">
        <f>T("JURIDICO                                          ")</f>
        <v xml:space="preserve">JURIDICO                                          </v>
      </c>
      <c r="C15610" t="str">
        <f>T("USERA               ")</f>
        <v xml:space="preserve">USERA               </v>
      </c>
      <c r="D15610" t="str">
        <f>T("MOSCARDO            ")</f>
        <v xml:space="preserve">MOSCARDO            </v>
      </c>
      <c r="E15610" t="str">
        <f>T("TU ")</f>
        <v xml:space="preserve">TU </v>
      </c>
      <c r="F15610" t="str">
        <f>T("TURISMOS       ")</f>
        <v xml:space="preserve">TURISMOS       </v>
      </c>
      <c r="G15610" t="str">
        <f>T("De 20 CABALLOS FISCALES en adelante               ")</f>
        <v xml:space="preserve">De 20 CABALLOS FISCALES en adelante               </v>
      </c>
      <c r="H15610" t="str">
        <f>T("GASOLINA                                          ")</f>
        <v xml:space="preserve">GASOLINA                                          </v>
      </c>
      <c r="I15610">
        <v>10</v>
      </c>
    </row>
    <row r="15611" spans="1:9">
      <c r="A15611" t="str">
        <f>T("2018")</f>
        <v>2018</v>
      </c>
      <c r="B15611" t="str">
        <f>T("JURIDICO                                          ")</f>
        <v xml:space="preserve">JURIDICO                                          </v>
      </c>
      <c r="C15611" t="str">
        <f>T("USERA               ")</f>
        <v xml:space="preserve">USERA               </v>
      </c>
      <c r="D15611" t="str">
        <f>T("ZOFIO               ")</f>
        <v xml:space="preserve">ZOFIO               </v>
      </c>
      <c r="E15611" t="str">
        <f>T("TU ")</f>
        <v xml:space="preserve">TU </v>
      </c>
      <c r="F15611" t="str">
        <f>T("TURISMOS       ")</f>
        <v xml:space="preserve">TURISMOS       </v>
      </c>
      <c r="G15611" t="str">
        <f>T("De menos de 8 CABALLOS FISCALES                   ")</f>
        <v xml:space="preserve">De menos de 8 CABALLOS FISCALES                   </v>
      </c>
      <c r="H15611" t="str">
        <f>T("GASOLINA                                          ")</f>
        <v xml:space="preserve">GASOLINA                                          </v>
      </c>
      <c r="I15611">
        <v>4</v>
      </c>
    </row>
    <row r="15612" spans="1:9">
      <c r="A15612" t="str">
        <f>T("2018")</f>
        <v>2018</v>
      </c>
      <c r="B15612" t="str">
        <f>T("JURIDICO                                          ")</f>
        <v xml:space="preserve">JURIDICO                                          </v>
      </c>
      <c r="C15612" t="str">
        <f>T("USERA               ")</f>
        <v xml:space="preserve">USERA               </v>
      </c>
      <c r="D15612" t="str">
        <f>T("ZOFIO               ")</f>
        <v xml:space="preserve">ZOFIO               </v>
      </c>
      <c r="E15612" t="str">
        <f>T("TU ")</f>
        <v xml:space="preserve">TU </v>
      </c>
      <c r="F15612" t="str">
        <f>T("TURISMOS       ")</f>
        <v xml:space="preserve">TURISMOS       </v>
      </c>
      <c r="G15612" t="str">
        <f>T("De 8 a 11,99 CABALLOS FISCALES                    ")</f>
        <v xml:space="preserve">De 8 a 11,99 CABALLOS FISCALES                    </v>
      </c>
      <c r="H15612" t="str">
        <f>T("GASOLINA                                          ")</f>
        <v xml:space="preserve">GASOLINA                                          </v>
      </c>
      <c r="I15612">
        <v>31</v>
      </c>
    </row>
    <row r="15613" spans="1:9">
      <c r="A15613" t="str">
        <f>T("2018")</f>
        <v>2018</v>
      </c>
      <c r="B15613" t="str">
        <f>T("JURIDICO                                          ")</f>
        <v xml:space="preserve">JURIDICO                                          </v>
      </c>
      <c r="C15613" t="str">
        <f>T("USERA               ")</f>
        <v xml:space="preserve">USERA               </v>
      </c>
      <c r="D15613" t="str">
        <f>T("ZOFIO               ")</f>
        <v xml:space="preserve">ZOFIO               </v>
      </c>
      <c r="E15613" t="str">
        <f>T("TU ")</f>
        <v xml:space="preserve">TU </v>
      </c>
      <c r="F15613" t="str">
        <f>T("TURISMOS       ")</f>
        <v xml:space="preserve">TURISMOS       </v>
      </c>
      <c r="G15613" t="str">
        <f>T("De 12 a 15,99 CABALLOS FISCALES                   ")</f>
        <v xml:space="preserve">De 12 a 15,99 CABALLOS FISCALES                   </v>
      </c>
      <c r="H15613" t="str">
        <f>T("GASOLINA                                          ")</f>
        <v xml:space="preserve">GASOLINA                                          </v>
      </c>
      <c r="I15613">
        <v>5</v>
      </c>
    </row>
    <row r="15614" spans="1:9">
      <c r="A15614" t="str">
        <f>T("2018")</f>
        <v>2018</v>
      </c>
      <c r="B15614" t="str">
        <f>T("JURIDICO                                          ")</f>
        <v xml:space="preserve">JURIDICO                                          </v>
      </c>
      <c r="C15614" t="str">
        <f>T("USERA               ")</f>
        <v xml:space="preserve">USERA               </v>
      </c>
      <c r="D15614" t="str">
        <f>T("ZOFIO               ")</f>
        <v xml:space="preserve">ZOFIO               </v>
      </c>
      <c r="E15614" t="str">
        <f>T("TU ")</f>
        <v xml:space="preserve">TU </v>
      </c>
      <c r="F15614" t="str">
        <f>T("TURISMOS       ")</f>
        <v xml:space="preserve">TURISMOS       </v>
      </c>
      <c r="G15614" t="str">
        <f>T("De 16 a 19,99 CABALLOS FISCALES                   ")</f>
        <v xml:space="preserve">De 16 a 19,99 CABALLOS FISCALES                   </v>
      </c>
      <c r="H15614" t="str">
        <f>T("GASOLINA                                          ")</f>
        <v xml:space="preserve">GASOLINA                                          </v>
      </c>
      <c r="I15614">
        <v>8</v>
      </c>
    </row>
    <row r="15615" spans="1:9">
      <c r="A15615" t="str">
        <f>T("2018")</f>
        <v>2018</v>
      </c>
      <c r="B15615" t="str">
        <f>T("JURIDICO                                          ")</f>
        <v xml:space="preserve">JURIDICO                                          </v>
      </c>
      <c r="C15615" t="str">
        <f>T("USERA               ")</f>
        <v xml:space="preserve">USERA               </v>
      </c>
      <c r="D15615" t="str">
        <f>T("ZOFIO               ")</f>
        <v xml:space="preserve">ZOFIO               </v>
      </c>
      <c r="E15615" t="str">
        <f>T("TU ")</f>
        <v xml:space="preserve">TU </v>
      </c>
      <c r="F15615" t="str">
        <f>T("TURISMOS       ")</f>
        <v xml:space="preserve">TURISMOS       </v>
      </c>
      <c r="G15615" t="str">
        <f>T("De 20 CABALLOS FISCALES en adelante               ")</f>
        <v xml:space="preserve">De 20 CABALLOS FISCALES en adelante               </v>
      </c>
      <c r="H15615" t="str">
        <f>T("GASOLINA                                          ")</f>
        <v xml:space="preserve">GASOLINA                                          </v>
      </c>
      <c r="I15615">
        <v>2</v>
      </c>
    </row>
    <row r="15616" spans="1:9">
      <c r="A15616" t="str">
        <f>T("2018")</f>
        <v>2018</v>
      </c>
      <c r="B15616" t="str">
        <f>T("JURIDICO                                          ")</f>
        <v xml:space="preserve">JURIDICO                                          </v>
      </c>
      <c r="C15616" t="str">
        <f>T("USERA               ")</f>
        <v xml:space="preserve">USERA               </v>
      </c>
      <c r="D15616" t="str">
        <f>T("PRADOLONGO          ")</f>
        <v xml:space="preserve">PRADOLONGO          </v>
      </c>
      <c r="E15616" t="str">
        <f>T("TU ")</f>
        <v xml:space="preserve">TU </v>
      </c>
      <c r="F15616" t="str">
        <f>T("TURISMOS       ")</f>
        <v xml:space="preserve">TURISMOS       </v>
      </c>
      <c r="G15616" t="str">
        <f>T("De menos de 8 CABALLOS FISCALES                   ")</f>
        <v xml:space="preserve">De menos de 8 CABALLOS FISCALES                   </v>
      </c>
      <c r="H15616" t="str">
        <f>T("GASOLINA                                          ")</f>
        <v xml:space="preserve">GASOLINA                                          </v>
      </c>
      <c r="I15616">
        <v>8</v>
      </c>
    </row>
    <row r="15617" spans="1:9">
      <c r="A15617" t="str">
        <f>T("2018")</f>
        <v>2018</v>
      </c>
      <c r="B15617" t="str">
        <f>T("JURIDICO                                          ")</f>
        <v xml:space="preserve">JURIDICO                                          </v>
      </c>
      <c r="C15617" t="str">
        <f>T("USERA               ")</f>
        <v xml:space="preserve">USERA               </v>
      </c>
      <c r="D15617" t="str">
        <f>T("PRADOLONGO          ")</f>
        <v xml:space="preserve">PRADOLONGO          </v>
      </c>
      <c r="E15617" t="str">
        <f>T("TU ")</f>
        <v xml:space="preserve">TU </v>
      </c>
      <c r="F15617" t="str">
        <f>T("TURISMOS       ")</f>
        <v xml:space="preserve">TURISMOS       </v>
      </c>
      <c r="G15617" t="str">
        <f>T("De 8 a 11,99 CABALLOS FISCALES                    ")</f>
        <v xml:space="preserve">De 8 a 11,99 CABALLOS FISCALES                    </v>
      </c>
      <c r="H15617" t="str">
        <f>T("GASOLINA                                          ")</f>
        <v xml:space="preserve">GASOLINA                                          </v>
      </c>
      <c r="I15617">
        <v>47</v>
      </c>
    </row>
    <row r="15618" spans="1:9">
      <c r="A15618" t="str">
        <f>T("2018")</f>
        <v>2018</v>
      </c>
      <c r="B15618" t="str">
        <f>T("JURIDICO                                          ")</f>
        <v xml:space="preserve">JURIDICO                                          </v>
      </c>
      <c r="C15618" t="str">
        <f>T("USERA               ")</f>
        <v xml:space="preserve">USERA               </v>
      </c>
      <c r="D15618" t="str">
        <f>T("PRADOLONGO          ")</f>
        <v xml:space="preserve">PRADOLONGO          </v>
      </c>
      <c r="E15618" t="str">
        <f>T("TU ")</f>
        <v xml:space="preserve">TU </v>
      </c>
      <c r="F15618" t="str">
        <f>T("TURISMOS       ")</f>
        <v xml:space="preserve">TURISMOS       </v>
      </c>
      <c r="G15618" t="str">
        <f>T("De 12 a 15,99 CABALLOS FISCALES                   ")</f>
        <v xml:space="preserve">De 12 a 15,99 CABALLOS FISCALES                   </v>
      </c>
      <c r="H15618" t="str">
        <f>T("GASOLINA                                          ")</f>
        <v xml:space="preserve">GASOLINA                                          </v>
      </c>
      <c r="I15618">
        <v>10</v>
      </c>
    </row>
    <row r="15619" spans="1:9">
      <c r="A15619" t="str">
        <f>T("2018")</f>
        <v>2018</v>
      </c>
      <c r="B15619" t="str">
        <f>T("JURIDICO                                          ")</f>
        <v xml:space="preserve">JURIDICO                                          </v>
      </c>
      <c r="C15619" t="str">
        <f>T("USERA               ")</f>
        <v xml:space="preserve">USERA               </v>
      </c>
      <c r="D15619" t="str">
        <f>T("PRADOLONGO          ")</f>
        <v xml:space="preserve">PRADOLONGO          </v>
      </c>
      <c r="E15619" t="str">
        <f>T("TU ")</f>
        <v xml:space="preserve">TU </v>
      </c>
      <c r="F15619" t="str">
        <f>T("TURISMOS       ")</f>
        <v xml:space="preserve">TURISMOS       </v>
      </c>
      <c r="G15619" t="str">
        <f>T("De 16 a 19,99 CABALLOS FISCALES                   ")</f>
        <v xml:space="preserve">De 16 a 19,99 CABALLOS FISCALES                   </v>
      </c>
      <c r="H15619" t="str">
        <f>T("GASOLINA                                          ")</f>
        <v xml:space="preserve">GASOLINA                                          </v>
      </c>
      <c r="I15619">
        <v>5</v>
      </c>
    </row>
    <row r="15620" spans="1:9">
      <c r="A15620" t="str">
        <f>T("2018")</f>
        <v>2018</v>
      </c>
      <c r="B15620" t="str">
        <f>T("JURIDICO                                          ")</f>
        <v xml:space="preserve">JURIDICO                                          </v>
      </c>
      <c r="C15620" t="str">
        <f>T("USERA               ")</f>
        <v xml:space="preserve">USERA               </v>
      </c>
      <c r="D15620" t="str">
        <f>T("PRADOLONGO          ")</f>
        <v xml:space="preserve">PRADOLONGO          </v>
      </c>
      <c r="E15620" t="str">
        <f>T("TU ")</f>
        <v xml:space="preserve">TU </v>
      </c>
      <c r="F15620" t="str">
        <f>T("TURISMOS       ")</f>
        <v xml:space="preserve">TURISMOS       </v>
      </c>
      <c r="G15620" t="str">
        <f>T("De 20 CABALLOS FISCALES en adelante               ")</f>
        <v xml:space="preserve">De 20 CABALLOS FISCALES en adelante               </v>
      </c>
      <c r="H15620" t="str">
        <f>T("GASOLINA                                          ")</f>
        <v xml:space="preserve">GASOLINA                                          </v>
      </c>
      <c r="I15620">
        <v>5</v>
      </c>
    </row>
    <row r="15621" spans="1:9">
      <c r="A15621" t="str">
        <f>T("2018")</f>
        <v>2018</v>
      </c>
      <c r="B15621" t="str">
        <f>T("FISICO                                            ")</f>
        <v xml:space="preserve">FISICO                                            </v>
      </c>
      <c r="C15621" t="str">
        <f>T("USERA               ")</f>
        <v xml:space="preserve">USERA               </v>
      </c>
      <c r="D15621" t="str">
        <f>T("SIN BARRIO          ")</f>
        <v xml:space="preserve">SIN BARRIO          </v>
      </c>
      <c r="E15621" t="str">
        <f>T("TU ")</f>
        <v xml:space="preserve">TU </v>
      </c>
      <c r="F15621" t="str">
        <f>T("TURISMOS       ")</f>
        <v xml:space="preserve">TURISMOS       </v>
      </c>
      <c r="G15621" t="str">
        <f>T("De 8 a 11,99 CABALLOS FISCALES                    ")</f>
        <v xml:space="preserve">De 8 a 11,99 CABALLOS FISCALES                    </v>
      </c>
      <c r="H15621" t="str">
        <f>T("HÍBRIDO                                           ")</f>
        <v xml:space="preserve">HÍBRIDO                                           </v>
      </c>
      <c r="I15621">
        <v>1</v>
      </c>
    </row>
    <row r="15622" spans="1:9">
      <c r="A15622" t="str">
        <f>T("2018")</f>
        <v>2018</v>
      </c>
      <c r="B15622" t="str">
        <f>T("FISICO                                            ")</f>
        <v xml:space="preserve">FISICO                                            </v>
      </c>
      <c r="C15622" t="str">
        <f>T("USERA               ")</f>
        <v xml:space="preserve">USERA               </v>
      </c>
      <c r="D15622" t="str">
        <f>T("ORCASITAS           ")</f>
        <v xml:space="preserve">ORCASITAS           </v>
      </c>
      <c r="E15622" t="str">
        <f>T("TU ")</f>
        <v xml:space="preserve">TU </v>
      </c>
      <c r="F15622" t="str">
        <f>T("TURISMOS       ")</f>
        <v xml:space="preserve">TURISMOS       </v>
      </c>
      <c r="G15622" t="str">
        <f>T("De 8 a 11,99 CABALLOS FISCALES                    ")</f>
        <v xml:space="preserve">De 8 a 11,99 CABALLOS FISCALES                    </v>
      </c>
      <c r="H15622" t="str">
        <f>T("HÍBRIDO                                           ")</f>
        <v xml:space="preserve">HÍBRIDO                                           </v>
      </c>
      <c r="I15622">
        <v>10</v>
      </c>
    </row>
    <row r="15623" spans="1:9">
      <c r="A15623" t="str">
        <f>T("2018")</f>
        <v>2018</v>
      </c>
      <c r="B15623" t="str">
        <f>T("FISICO                                            ")</f>
        <v xml:space="preserve">FISICO                                            </v>
      </c>
      <c r="C15623" t="str">
        <f>T("USERA               ")</f>
        <v xml:space="preserve">USERA               </v>
      </c>
      <c r="D15623" t="str">
        <f>T("ORCASITAS           ")</f>
        <v xml:space="preserve">ORCASITAS           </v>
      </c>
      <c r="E15623" t="str">
        <f>T("TU ")</f>
        <v xml:space="preserve">TU </v>
      </c>
      <c r="F15623" t="str">
        <f>T("TURISMOS       ")</f>
        <v xml:space="preserve">TURISMOS       </v>
      </c>
      <c r="G15623" t="str">
        <f>T("De 12 a 15,99 CABALLOS FISCALES                   ")</f>
        <v xml:space="preserve">De 12 a 15,99 CABALLOS FISCALES                   </v>
      </c>
      <c r="H15623" t="str">
        <f>T("HÍBRIDO                                           ")</f>
        <v xml:space="preserve">HÍBRIDO                                           </v>
      </c>
      <c r="I15623">
        <v>48</v>
      </c>
    </row>
    <row r="15624" spans="1:9">
      <c r="A15624" t="str">
        <f>T("2018")</f>
        <v>2018</v>
      </c>
      <c r="B15624" t="str">
        <f>T("FISICO                                            ")</f>
        <v xml:space="preserve">FISICO                                            </v>
      </c>
      <c r="C15624" t="str">
        <f>T("USERA               ")</f>
        <v xml:space="preserve">USERA               </v>
      </c>
      <c r="D15624" t="str">
        <f>T("ORCASUR             ")</f>
        <v xml:space="preserve">ORCASUR             </v>
      </c>
      <c r="E15624" t="str">
        <f>T("TU ")</f>
        <v xml:space="preserve">TU </v>
      </c>
      <c r="F15624" t="str">
        <f>T("TURISMOS       ")</f>
        <v xml:space="preserve">TURISMOS       </v>
      </c>
      <c r="G15624" t="str">
        <f>T("De 8 a 11,99 CABALLOS FISCALES                    ")</f>
        <v xml:space="preserve">De 8 a 11,99 CABALLOS FISCALES                    </v>
      </c>
      <c r="H15624" t="str">
        <f>T("HÍBRIDO                                           ")</f>
        <v xml:space="preserve">HÍBRIDO                                           </v>
      </c>
      <c r="I15624">
        <v>7</v>
      </c>
    </row>
    <row r="15625" spans="1:9">
      <c r="A15625" t="str">
        <f>T("2018")</f>
        <v>2018</v>
      </c>
      <c r="B15625" t="str">
        <f>T("FISICO                                            ")</f>
        <v xml:space="preserve">FISICO                                            </v>
      </c>
      <c r="C15625" t="str">
        <f>T("USERA               ")</f>
        <v xml:space="preserve">USERA               </v>
      </c>
      <c r="D15625" t="str">
        <f>T("ORCASUR             ")</f>
        <v xml:space="preserve">ORCASUR             </v>
      </c>
      <c r="E15625" t="str">
        <f>T("TU ")</f>
        <v xml:space="preserve">TU </v>
      </c>
      <c r="F15625" t="str">
        <f>T("TURISMOS       ")</f>
        <v xml:space="preserve">TURISMOS       </v>
      </c>
      <c r="G15625" t="str">
        <f>T("De 12 a 15,99 CABALLOS FISCALES                   ")</f>
        <v xml:space="preserve">De 12 a 15,99 CABALLOS FISCALES                   </v>
      </c>
      <c r="H15625" t="str">
        <f>T("HÍBRIDO                                           ")</f>
        <v xml:space="preserve">HÍBRIDO                                           </v>
      </c>
      <c r="I15625">
        <v>13</v>
      </c>
    </row>
    <row r="15626" spans="1:9">
      <c r="A15626" t="str">
        <f>T("2018")</f>
        <v>2018</v>
      </c>
      <c r="B15626" t="str">
        <f>T("FISICO                                            ")</f>
        <v xml:space="preserve">FISICO                                            </v>
      </c>
      <c r="C15626" t="str">
        <f>T("USERA               ")</f>
        <v xml:space="preserve">USERA               </v>
      </c>
      <c r="D15626" t="str">
        <f>T("SAN FERMIN          ")</f>
        <v xml:space="preserve">SAN FERMIN          </v>
      </c>
      <c r="E15626" t="str">
        <f>T("TU ")</f>
        <v xml:space="preserve">TU </v>
      </c>
      <c r="F15626" t="str">
        <f>T("TURISMOS       ")</f>
        <v xml:space="preserve">TURISMOS       </v>
      </c>
      <c r="G15626" t="str">
        <f>T("De 8 a 11,99 CABALLOS FISCALES                    ")</f>
        <v xml:space="preserve">De 8 a 11,99 CABALLOS FISCALES                    </v>
      </c>
      <c r="H15626" t="str">
        <f>T("HÍBRIDO                                           ")</f>
        <v xml:space="preserve">HÍBRIDO                                           </v>
      </c>
      <c r="I15626">
        <v>6</v>
      </c>
    </row>
    <row r="15627" spans="1:9">
      <c r="A15627" t="str">
        <f>T("2018")</f>
        <v>2018</v>
      </c>
      <c r="B15627" t="str">
        <f>T("FISICO                                            ")</f>
        <v xml:space="preserve">FISICO                                            </v>
      </c>
      <c r="C15627" t="str">
        <f>T("USERA               ")</f>
        <v xml:space="preserve">USERA               </v>
      </c>
      <c r="D15627" t="str">
        <f>T("SAN FERMIN          ")</f>
        <v xml:space="preserve">SAN FERMIN          </v>
      </c>
      <c r="E15627" t="str">
        <f>T("TU ")</f>
        <v xml:space="preserve">TU </v>
      </c>
      <c r="F15627" t="str">
        <f>T("TURISMOS       ")</f>
        <v xml:space="preserve">TURISMOS       </v>
      </c>
      <c r="G15627" t="str">
        <f>T("De 12 a 15,99 CABALLOS FISCALES                   ")</f>
        <v xml:space="preserve">De 12 a 15,99 CABALLOS FISCALES                   </v>
      </c>
      <c r="H15627" t="str">
        <f>T("HÍBRIDO                                           ")</f>
        <v xml:space="preserve">HÍBRIDO                                           </v>
      </c>
      <c r="I15627">
        <v>38</v>
      </c>
    </row>
    <row r="15628" spans="1:9">
      <c r="A15628" t="str">
        <f>T("2018")</f>
        <v>2018</v>
      </c>
      <c r="B15628" t="str">
        <f>T("FISICO                                            ")</f>
        <v xml:space="preserve">FISICO                                            </v>
      </c>
      <c r="C15628" t="str">
        <f>T("USERA               ")</f>
        <v xml:space="preserve">USERA               </v>
      </c>
      <c r="D15628" t="str">
        <f>T("ALMENDRALES         ")</f>
        <v xml:space="preserve">ALMENDRALES         </v>
      </c>
      <c r="E15628" t="str">
        <f>T("TU ")</f>
        <v xml:space="preserve">TU </v>
      </c>
      <c r="F15628" t="str">
        <f>T("TURISMOS       ")</f>
        <v xml:space="preserve">TURISMOS       </v>
      </c>
      <c r="G15628" t="str">
        <f>T("De 8 a 11,99 CABALLOS FISCALES                    ")</f>
        <v xml:space="preserve">De 8 a 11,99 CABALLOS FISCALES                    </v>
      </c>
      <c r="H15628" t="str">
        <f>T("HÍBRIDO                                           ")</f>
        <v xml:space="preserve">HÍBRIDO                                           </v>
      </c>
      <c r="I15628">
        <v>6</v>
      </c>
    </row>
    <row r="15629" spans="1:9">
      <c r="A15629" t="str">
        <f>T("2018")</f>
        <v>2018</v>
      </c>
      <c r="B15629" t="str">
        <f>T("FISICO                                            ")</f>
        <v xml:space="preserve">FISICO                                            </v>
      </c>
      <c r="C15629" t="str">
        <f>T("USERA               ")</f>
        <v xml:space="preserve">USERA               </v>
      </c>
      <c r="D15629" t="str">
        <f>T("ALMENDRALES         ")</f>
        <v xml:space="preserve">ALMENDRALES         </v>
      </c>
      <c r="E15629" t="str">
        <f>T("TU ")</f>
        <v xml:space="preserve">TU </v>
      </c>
      <c r="F15629" t="str">
        <f>T("TURISMOS       ")</f>
        <v xml:space="preserve">TURISMOS       </v>
      </c>
      <c r="G15629" t="str">
        <f>T("De 12 a 15,99 CABALLOS FISCALES                   ")</f>
        <v xml:space="preserve">De 12 a 15,99 CABALLOS FISCALES                   </v>
      </c>
      <c r="H15629" t="str">
        <f>T("HÍBRIDO                                           ")</f>
        <v xml:space="preserve">HÍBRIDO                                           </v>
      </c>
      <c r="I15629">
        <v>22</v>
      </c>
    </row>
    <row r="15630" spans="1:9">
      <c r="A15630" t="str">
        <f>T("2018")</f>
        <v>2018</v>
      </c>
      <c r="B15630" t="str">
        <f>T("FISICO                                            ")</f>
        <v xml:space="preserve">FISICO                                            </v>
      </c>
      <c r="C15630" t="str">
        <f>T("USERA               ")</f>
        <v xml:space="preserve">USERA               </v>
      </c>
      <c r="D15630" t="str">
        <f>T("ALMENDRALES         ")</f>
        <v xml:space="preserve">ALMENDRALES         </v>
      </c>
      <c r="E15630" t="str">
        <f>T("TU ")</f>
        <v xml:space="preserve">TU </v>
      </c>
      <c r="F15630" t="str">
        <f>T("TURISMOS       ")</f>
        <v xml:space="preserve">TURISMOS       </v>
      </c>
      <c r="G15630" t="str">
        <f>T("De 20 CABALLOS FISCALES en adelante               ")</f>
        <v xml:space="preserve">De 20 CABALLOS FISCALES en adelante               </v>
      </c>
      <c r="H15630" t="str">
        <f>T("HÍBRIDO                                           ")</f>
        <v xml:space="preserve">HÍBRIDO                                           </v>
      </c>
      <c r="I15630">
        <v>1</v>
      </c>
    </row>
    <row r="15631" spans="1:9">
      <c r="A15631" t="str">
        <f>T("2018")</f>
        <v>2018</v>
      </c>
      <c r="B15631" t="str">
        <f>T("FISICO                                            ")</f>
        <v xml:space="preserve">FISICO                                            </v>
      </c>
      <c r="C15631" t="str">
        <f>T("USERA               ")</f>
        <v xml:space="preserve">USERA               </v>
      </c>
      <c r="D15631" t="str">
        <f>T("MOSCARDO            ")</f>
        <v xml:space="preserve">MOSCARDO            </v>
      </c>
      <c r="E15631" t="str">
        <f>T("TU ")</f>
        <v xml:space="preserve">TU </v>
      </c>
      <c r="F15631" t="str">
        <f>T("TURISMOS       ")</f>
        <v xml:space="preserve">TURISMOS       </v>
      </c>
      <c r="G15631" t="str">
        <f>T("De 8 a 11,99 CABALLOS FISCALES                    ")</f>
        <v xml:space="preserve">De 8 a 11,99 CABALLOS FISCALES                    </v>
      </c>
      <c r="H15631" t="str">
        <f>T("HÍBRIDO                                           ")</f>
        <v xml:space="preserve">HÍBRIDO                                           </v>
      </c>
      <c r="I15631">
        <v>16</v>
      </c>
    </row>
    <row r="15632" spans="1:9">
      <c r="A15632" t="str">
        <f>T("2018")</f>
        <v>2018</v>
      </c>
      <c r="B15632" t="str">
        <f>T("FISICO                                            ")</f>
        <v xml:space="preserve">FISICO                                            </v>
      </c>
      <c r="C15632" t="str">
        <f>T("USERA               ")</f>
        <v xml:space="preserve">USERA               </v>
      </c>
      <c r="D15632" t="str">
        <f>T("MOSCARDO            ")</f>
        <v xml:space="preserve">MOSCARDO            </v>
      </c>
      <c r="E15632" t="str">
        <f>T("TU ")</f>
        <v xml:space="preserve">TU </v>
      </c>
      <c r="F15632" t="str">
        <f>T("TURISMOS       ")</f>
        <v xml:space="preserve">TURISMOS       </v>
      </c>
      <c r="G15632" t="str">
        <f>T("De 12 a 15,99 CABALLOS FISCALES                   ")</f>
        <v xml:space="preserve">De 12 a 15,99 CABALLOS FISCALES                   </v>
      </c>
      <c r="H15632" t="str">
        <f>T("HÍBRIDO                                           ")</f>
        <v xml:space="preserve">HÍBRIDO                                           </v>
      </c>
      <c r="I15632">
        <v>48</v>
      </c>
    </row>
    <row r="15633" spans="1:9">
      <c r="A15633" t="str">
        <f>T("2018")</f>
        <v>2018</v>
      </c>
      <c r="B15633" t="str">
        <f>T("FISICO                                            ")</f>
        <v xml:space="preserve">FISICO                                            </v>
      </c>
      <c r="C15633" t="str">
        <f>T("USERA               ")</f>
        <v xml:space="preserve">USERA               </v>
      </c>
      <c r="D15633" t="str">
        <f>T("MOSCARDO            ")</f>
        <v xml:space="preserve">MOSCARDO            </v>
      </c>
      <c r="E15633" t="str">
        <f>T("TU ")</f>
        <v xml:space="preserve">TU </v>
      </c>
      <c r="F15633" t="str">
        <f>T("TURISMOS       ")</f>
        <v xml:space="preserve">TURISMOS       </v>
      </c>
      <c r="G15633" t="str">
        <f>T("De 20 CABALLOS FISCALES en adelante               ")</f>
        <v xml:space="preserve">De 20 CABALLOS FISCALES en adelante               </v>
      </c>
      <c r="H15633" t="str">
        <f>T("HÍBRIDO                                           ")</f>
        <v xml:space="preserve">HÍBRIDO                                           </v>
      </c>
      <c r="I15633">
        <v>1</v>
      </c>
    </row>
    <row r="15634" spans="1:9">
      <c r="A15634" t="str">
        <f>T("2018")</f>
        <v>2018</v>
      </c>
      <c r="B15634" t="str">
        <f>T("FISICO                                            ")</f>
        <v xml:space="preserve">FISICO                                            </v>
      </c>
      <c r="C15634" t="str">
        <f>T("USERA               ")</f>
        <v xml:space="preserve">USERA               </v>
      </c>
      <c r="D15634" t="str">
        <f>T("ZOFIO               ")</f>
        <v xml:space="preserve">ZOFIO               </v>
      </c>
      <c r="E15634" t="str">
        <f>T("TU ")</f>
        <v xml:space="preserve">TU </v>
      </c>
      <c r="F15634" t="str">
        <f>T("TURISMOS       ")</f>
        <v xml:space="preserve">TURISMOS       </v>
      </c>
      <c r="G15634" t="str">
        <f>T("De 8 a 11,99 CABALLOS FISCALES                    ")</f>
        <v xml:space="preserve">De 8 a 11,99 CABALLOS FISCALES                    </v>
      </c>
      <c r="H15634" t="str">
        <f>T("HÍBRIDO                                           ")</f>
        <v xml:space="preserve">HÍBRIDO                                           </v>
      </c>
      <c r="I15634">
        <v>13</v>
      </c>
    </row>
    <row r="15635" spans="1:9">
      <c r="A15635" t="str">
        <f>T("2018")</f>
        <v>2018</v>
      </c>
      <c r="B15635" t="str">
        <f>T("FISICO                                            ")</f>
        <v xml:space="preserve">FISICO                                            </v>
      </c>
      <c r="C15635" t="str">
        <f>T("USERA               ")</f>
        <v xml:space="preserve">USERA               </v>
      </c>
      <c r="D15635" t="str">
        <f>T("ZOFIO               ")</f>
        <v xml:space="preserve">ZOFIO               </v>
      </c>
      <c r="E15635" t="str">
        <f>T("TU ")</f>
        <v xml:space="preserve">TU </v>
      </c>
      <c r="F15635" t="str">
        <f>T("TURISMOS       ")</f>
        <v xml:space="preserve">TURISMOS       </v>
      </c>
      <c r="G15635" t="str">
        <f>T("De 12 a 15,99 CABALLOS FISCALES                   ")</f>
        <v xml:space="preserve">De 12 a 15,99 CABALLOS FISCALES                   </v>
      </c>
      <c r="H15635" t="str">
        <f>T("HÍBRIDO                                           ")</f>
        <v xml:space="preserve">HÍBRIDO                                           </v>
      </c>
      <c r="I15635">
        <v>16</v>
      </c>
    </row>
    <row r="15636" spans="1:9">
      <c r="A15636" t="str">
        <f>T("2018")</f>
        <v>2018</v>
      </c>
      <c r="B15636" t="str">
        <f>T("FISICO                                            ")</f>
        <v xml:space="preserve">FISICO                                            </v>
      </c>
      <c r="C15636" t="str">
        <f>T("USERA               ")</f>
        <v xml:space="preserve">USERA               </v>
      </c>
      <c r="D15636" t="str">
        <f>T("ZOFIO               ")</f>
        <v xml:space="preserve">ZOFIO               </v>
      </c>
      <c r="E15636" t="str">
        <f>T("TU ")</f>
        <v xml:space="preserve">TU </v>
      </c>
      <c r="F15636" t="str">
        <f>T("TURISMOS       ")</f>
        <v xml:space="preserve">TURISMOS       </v>
      </c>
      <c r="G15636" t="str">
        <f>T("De 20 CABALLOS FISCALES en adelante               ")</f>
        <v xml:space="preserve">De 20 CABALLOS FISCALES en adelante               </v>
      </c>
      <c r="H15636" t="str">
        <f>T("HÍBRIDO                                           ")</f>
        <v xml:space="preserve">HÍBRIDO                                           </v>
      </c>
      <c r="I15636">
        <v>1</v>
      </c>
    </row>
    <row r="15637" spans="1:9">
      <c r="A15637" t="str">
        <f>T("2018")</f>
        <v>2018</v>
      </c>
      <c r="B15637" t="str">
        <f>T("FISICO                                            ")</f>
        <v xml:space="preserve">FISICO                                            </v>
      </c>
      <c r="C15637" t="str">
        <f>T("USERA               ")</f>
        <v xml:space="preserve">USERA               </v>
      </c>
      <c r="D15637" t="str">
        <f>T("PRADOLONGO          ")</f>
        <v xml:space="preserve">PRADOLONGO          </v>
      </c>
      <c r="E15637" t="str">
        <f>T("TU ")</f>
        <v xml:space="preserve">TU </v>
      </c>
      <c r="F15637" t="str">
        <f>T("TURISMOS       ")</f>
        <v xml:space="preserve">TURISMOS       </v>
      </c>
      <c r="G15637" t="str">
        <f>T("De 8 a 11,99 CABALLOS FISCALES                    ")</f>
        <v xml:space="preserve">De 8 a 11,99 CABALLOS FISCALES                    </v>
      </c>
      <c r="H15637" t="str">
        <f>T("HÍBRIDO                                           ")</f>
        <v xml:space="preserve">HÍBRIDO                                           </v>
      </c>
      <c r="I15637">
        <v>5</v>
      </c>
    </row>
    <row r="15638" spans="1:9">
      <c r="A15638" t="str">
        <f>T("2018")</f>
        <v>2018</v>
      </c>
      <c r="B15638" t="str">
        <f>T("FISICO                                            ")</f>
        <v xml:space="preserve">FISICO                                            </v>
      </c>
      <c r="C15638" t="str">
        <f>T("USERA               ")</f>
        <v xml:space="preserve">USERA               </v>
      </c>
      <c r="D15638" t="str">
        <f>T("PRADOLONGO          ")</f>
        <v xml:space="preserve">PRADOLONGO          </v>
      </c>
      <c r="E15638" t="str">
        <f>T("TU ")</f>
        <v xml:space="preserve">TU </v>
      </c>
      <c r="F15638" t="str">
        <f>T("TURISMOS       ")</f>
        <v xml:space="preserve">TURISMOS       </v>
      </c>
      <c r="G15638" t="str">
        <f>T("De 12 a 15,99 CABALLOS FISCALES                   ")</f>
        <v xml:space="preserve">De 12 a 15,99 CABALLOS FISCALES                   </v>
      </c>
      <c r="H15638" t="str">
        <f>T("HÍBRIDO                                           ")</f>
        <v xml:space="preserve">HÍBRIDO                                           </v>
      </c>
      <c r="I15638">
        <v>19</v>
      </c>
    </row>
    <row r="15639" spans="1:9">
      <c r="A15639" t="str">
        <f>T("2018")</f>
        <v>2018</v>
      </c>
      <c r="B15639" t="str">
        <f>T("JURIDICO                                          ")</f>
        <v xml:space="preserve">JURIDICO                                          </v>
      </c>
      <c r="C15639" t="str">
        <f>T("USERA               ")</f>
        <v xml:space="preserve">USERA               </v>
      </c>
      <c r="D15639" t="str">
        <f>T("SIN BARRIO          ")</f>
        <v xml:space="preserve">SIN BARRIO          </v>
      </c>
      <c r="E15639" t="str">
        <f>T("TU ")</f>
        <v xml:space="preserve">TU </v>
      </c>
      <c r="F15639" t="str">
        <f>T("TURISMOS       ")</f>
        <v xml:space="preserve">TURISMOS       </v>
      </c>
      <c r="G15639" t="str">
        <f>T("De 12 a 15,99 CABALLOS FISCALES                   ")</f>
        <v xml:space="preserve">De 12 a 15,99 CABALLOS FISCALES                   </v>
      </c>
      <c r="H15639" t="str">
        <f>T("HÍBRIDO                                           ")</f>
        <v xml:space="preserve">HÍBRIDO                                           </v>
      </c>
      <c r="I15639">
        <v>1</v>
      </c>
    </row>
    <row r="15640" spans="1:9">
      <c r="A15640" t="str">
        <f>T("2018")</f>
        <v>2018</v>
      </c>
      <c r="B15640" t="str">
        <f>T("JURIDICO                                          ")</f>
        <v xml:space="preserve">JURIDICO                                          </v>
      </c>
      <c r="C15640" t="str">
        <f>T("USERA               ")</f>
        <v xml:space="preserve">USERA               </v>
      </c>
      <c r="D15640" t="str">
        <f>T("ORCASUR             ")</f>
        <v xml:space="preserve">ORCASUR             </v>
      </c>
      <c r="E15640" t="str">
        <f>T("TU ")</f>
        <v xml:space="preserve">TU </v>
      </c>
      <c r="F15640" t="str">
        <f>T("TURISMOS       ")</f>
        <v xml:space="preserve">TURISMOS       </v>
      </c>
      <c r="G15640" t="str">
        <f>T("De 12 a 15,99 CABALLOS FISCALES                   ")</f>
        <v xml:space="preserve">De 12 a 15,99 CABALLOS FISCALES                   </v>
      </c>
      <c r="H15640" t="str">
        <f>T("HÍBRIDO                                           ")</f>
        <v xml:space="preserve">HÍBRIDO                                           </v>
      </c>
      <c r="I15640">
        <v>2</v>
      </c>
    </row>
    <row r="15641" spans="1:9">
      <c r="A15641" t="str">
        <f>T("2018")</f>
        <v>2018</v>
      </c>
      <c r="B15641" t="str">
        <f>T("JURIDICO                                          ")</f>
        <v xml:space="preserve">JURIDICO                                          </v>
      </c>
      <c r="C15641" t="str">
        <f>T("USERA               ")</f>
        <v xml:space="preserve">USERA               </v>
      </c>
      <c r="D15641" t="str">
        <f>T("SAN FERMIN          ")</f>
        <v xml:space="preserve">SAN FERMIN          </v>
      </c>
      <c r="E15641" t="str">
        <f>T("TU ")</f>
        <v xml:space="preserve">TU </v>
      </c>
      <c r="F15641" t="str">
        <f>T("TURISMOS       ")</f>
        <v xml:space="preserve">TURISMOS       </v>
      </c>
      <c r="G15641" t="str">
        <f>T("De 8 a 11,99 CABALLOS FISCALES                    ")</f>
        <v xml:space="preserve">De 8 a 11,99 CABALLOS FISCALES                    </v>
      </c>
      <c r="H15641" t="str">
        <f>T("HÍBRIDO                                           ")</f>
        <v xml:space="preserve">HÍBRIDO                                           </v>
      </c>
      <c r="I15641">
        <v>4</v>
      </c>
    </row>
    <row r="15642" spans="1:9">
      <c r="A15642" t="str">
        <f>T("2018")</f>
        <v>2018</v>
      </c>
      <c r="B15642" t="str">
        <f>T("JURIDICO                                          ")</f>
        <v xml:space="preserve">JURIDICO                                          </v>
      </c>
      <c r="C15642" t="str">
        <f>T("USERA               ")</f>
        <v xml:space="preserve">USERA               </v>
      </c>
      <c r="D15642" t="str">
        <f>T("ALMENDRALES         ")</f>
        <v xml:space="preserve">ALMENDRALES         </v>
      </c>
      <c r="E15642" t="str">
        <f>T("TU ")</f>
        <v xml:space="preserve">TU </v>
      </c>
      <c r="F15642" t="str">
        <f>T("TURISMOS       ")</f>
        <v xml:space="preserve">TURISMOS       </v>
      </c>
      <c r="G15642" t="str">
        <f>T("De 12 a 15,99 CABALLOS FISCALES                   ")</f>
        <v xml:space="preserve">De 12 a 15,99 CABALLOS FISCALES                   </v>
      </c>
      <c r="H15642" t="str">
        <f>T("HÍBRIDO                                           ")</f>
        <v xml:space="preserve">HÍBRIDO                                           </v>
      </c>
      <c r="I15642">
        <v>3</v>
      </c>
    </row>
    <row r="15643" spans="1:9">
      <c r="A15643" t="str">
        <f>T("2018")</f>
        <v>2018</v>
      </c>
      <c r="B15643" t="str">
        <f>T("JURIDICO                                          ")</f>
        <v xml:space="preserve">JURIDICO                                          </v>
      </c>
      <c r="C15643" t="str">
        <f>T("USERA               ")</f>
        <v xml:space="preserve">USERA               </v>
      </c>
      <c r="D15643" t="str">
        <f>T("MOSCARDO            ")</f>
        <v xml:space="preserve">MOSCARDO            </v>
      </c>
      <c r="E15643" t="str">
        <f>T("TU ")</f>
        <v xml:space="preserve">TU </v>
      </c>
      <c r="F15643" t="str">
        <f>T("TURISMOS       ")</f>
        <v xml:space="preserve">TURISMOS       </v>
      </c>
      <c r="G15643" t="str">
        <f>T("De 12 a 15,99 CABALLOS FISCALES                   ")</f>
        <v xml:space="preserve">De 12 a 15,99 CABALLOS FISCALES                   </v>
      </c>
      <c r="H15643" t="str">
        <f>T("HÍBRIDO                                           ")</f>
        <v xml:space="preserve">HÍBRIDO                                           </v>
      </c>
      <c r="I15643">
        <v>4</v>
      </c>
    </row>
    <row r="15644" spans="1:9">
      <c r="A15644" t="str">
        <f>T("2018")</f>
        <v>2018</v>
      </c>
      <c r="B15644" t="str">
        <f>T("JURIDICO                                          ")</f>
        <v xml:space="preserve">JURIDICO                                          </v>
      </c>
      <c r="C15644" t="str">
        <f>T("USERA               ")</f>
        <v xml:space="preserve">USERA               </v>
      </c>
      <c r="D15644" t="str">
        <f>T("ZOFIO               ")</f>
        <v xml:space="preserve">ZOFIO               </v>
      </c>
      <c r="E15644" t="str">
        <f>T("TU ")</f>
        <v xml:space="preserve">TU </v>
      </c>
      <c r="F15644" t="str">
        <f>T("TURISMOS       ")</f>
        <v xml:space="preserve">TURISMOS       </v>
      </c>
      <c r="G15644" t="str">
        <f>T("De 12 a 15,99 CABALLOS FISCALES                   ")</f>
        <v xml:space="preserve">De 12 a 15,99 CABALLOS FISCALES                   </v>
      </c>
      <c r="H15644" t="str">
        <f>T("HÍBRIDO                                           ")</f>
        <v xml:space="preserve">HÍBRIDO                                           </v>
      </c>
      <c r="I15644">
        <v>2</v>
      </c>
    </row>
    <row r="15645" spans="1:9">
      <c r="A15645" t="str">
        <f>T("2018")</f>
        <v>2018</v>
      </c>
      <c r="B15645" t="str">
        <f>T("JURIDICO                                          ")</f>
        <v xml:space="preserve">JURIDICO                                          </v>
      </c>
      <c r="C15645" t="str">
        <f>T("USERA               ")</f>
        <v xml:space="preserve">USERA               </v>
      </c>
      <c r="D15645" t="str">
        <f>T("PRADOLONGO          ")</f>
        <v xml:space="preserve">PRADOLONGO          </v>
      </c>
      <c r="E15645" t="str">
        <f>T("TU ")</f>
        <v xml:space="preserve">TU </v>
      </c>
      <c r="F15645" t="str">
        <f>T("TURISMOS       ")</f>
        <v xml:space="preserve">TURISMOS       </v>
      </c>
      <c r="G15645" t="str">
        <f>T("De 8 a 11,99 CABALLOS FISCALES                    ")</f>
        <v xml:space="preserve">De 8 a 11,99 CABALLOS FISCALES                    </v>
      </c>
      <c r="H15645" t="str">
        <f>T("HÍBRIDO                                           ")</f>
        <v xml:space="preserve">HÍBRIDO                                           </v>
      </c>
      <c r="I15645">
        <v>1</v>
      </c>
    </row>
    <row r="15646" spans="1:9">
      <c r="A15646" t="str">
        <f>T("2018")</f>
        <v>2018</v>
      </c>
      <c r="B15646" t="str">
        <f>T("FISICO                                            ")</f>
        <v xml:space="preserve">FISICO                                            </v>
      </c>
      <c r="C15646" t="str">
        <f>T("USERA               ")</f>
        <v xml:space="preserve">USERA               </v>
      </c>
      <c r="D15646" t="str">
        <f>T("ORCASITAS           ")</f>
        <v xml:space="preserve">ORCASITAS           </v>
      </c>
      <c r="E15646" t="str">
        <f>T("TU ")</f>
        <v xml:space="preserve">TU </v>
      </c>
      <c r="F15646" t="str">
        <f>T("TURISMOS       ")</f>
        <v xml:space="preserve">TURISMOS       </v>
      </c>
      <c r="G15646" t="str">
        <f>T("De 12 a 15,99 CABALLOS FISCALES                   ")</f>
        <v xml:space="preserve">De 12 a 15,99 CABALLOS FISCALES                   </v>
      </c>
      <c r="H15646" t="str">
        <f>T("HIBRIDO ENCHUFABLES PHEV                          ")</f>
        <v xml:space="preserve">HIBRIDO ENCHUFABLES PHEV                          </v>
      </c>
      <c r="I15646">
        <v>2</v>
      </c>
    </row>
    <row r="15647" spans="1:9">
      <c r="A15647" t="str">
        <f>T("2018")</f>
        <v>2018</v>
      </c>
      <c r="B15647" t="str">
        <f>T("JURIDICO                                          ")</f>
        <v xml:space="preserve">JURIDICO                                          </v>
      </c>
      <c r="C15647" t="str">
        <f>T("USERA               ")</f>
        <v xml:space="preserve">USERA               </v>
      </c>
      <c r="D15647" t="str">
        <f>T("SAN FERMIN          ")</f>
        <v xml:space="preserve">SAN FERMIN          </v>
      </c>
      <c r="E15647" t="str">
        <f>T("TU ")</f>
        <v xml:space="preserve">TU </v>
      </c>
      <c r="F15647" t="str">
        <f>T("TURISMOS       ")</f>
        <v xml:space="preserve">TURISMOS       </v>
      </c>
      <c r="G15647" t="str">
        <f>T("De 8 a 11,99 CABALLOS FISCALES                    ")</f>
        <v xml:space="preserve">De 8 a 11,99 CABALLOS FISCALES                    </v>
      </c>
      <c r="H15647" t="str">
        <f>T("HIBRIDO ENCHUFABLES PHEV                          ")</f>
        <v xml:space="preserve">HIBRIDO ENCHUFABLES PHEV                          </v>
      </c>
      <c r="I15647">
        <v>1</v>
      </c>
    </row>
    <row r="15648" spans="1:9">
      <c r="A15648" t="str">
        <f>T("2018")</f>
        <v>2018</v>
      </c>
      <c r="B15648" t="str">
        <f>T("JURIDICO                                          ")</f>
        <v xml:space="preserve">JURIDICO                                          </v>
      </c>
      <c r="C15648" t="str">
        <f>T("USERA               ")</f>
        <v xml:space="preserve">USERA               </v>
      </c>
      <c r="D15648" t="str">
        <f>T("SAN FERMIN          ")</f>
        <v xml:space="preserve">SAN FERMIN          </v>
      </c>
      <c r="E15648" t="str">
        <f>T("TU ")</f>
        <v xml:space="preserve">TU </v>
      </c>
      <c r="F15648" t="str">
        <f>T("TURISMOS       ")</f>
        <v xml:space="preserve">TURISMOS       </v>
      </c>
      <c r="G15648" t="str">
        <f>T("De 12 a 15,99 CABALLOS FISCALES                   ")</f>
        <v xml:space="preserve">De 12 a 15,99 CABALLOS FISCALES                   </v>
      </c>
      <c r="H15648" t="str">
        <f>T("HIBRIDO ENCHUFABLES PHEV                          ")</f>
        <v xml:space="preserve">HIBRIDO ENCHUFABLES PHEV                          </v>
      </c>
      <c r="I15648">
        <v>1</v>
      </c>
    </row>
    <row r="15649" spans="1:9">
      <c r="A15649" t="str">
        <f>T("2018")</f>
        <v>2018</v>
      </c>
      <c r="B15649" t="str">
        <f>T("FISICO                                            ")</f>
        <v xml:space="preserve">FISICO                                            </v>
      </c>
      <c r="C15649" t="str">
        <f>T("USERA               ")</f>
        <v xml:space="preserve">USERA               </v>
      </c>
      <c r="D15649" t="str">
        <f>T("ALMENDRALES         ")</f>
        <v xml:space="preserve">ALMENDRALES         </v>
      </c>
      <c r="E15649" t="str">
        <f>T("TU ")</f>
        <v xml:space="preserve">TU </v>
      </c>
      <c r="F15649" t="str">
        <f>T("TURISMOS       ")</f>
        <v xml:space="preserve">TURISMOS       </v>
      </c>
      <c r="G15649" t="str">
        <f>T("De 16 a 19,99 CABALLOS FISCALES                   ")</f>
        <v xml:space="preserve">De 16 a 19,99 CABALLOS FISCALES                   </v>
      </c>
      <c r="H15649" t="str">
        <f>T("OTROS                                             ")</f>
        <v xml:space="preserve">OTROS                                             </v>
      </c>
      <c r="I15649">
        <v>1</v>
      </c>
    </row>
    <row r="15650" spans="1:9">
      <c r="A15650" t="str">
        <f>T("2018")</f>
        <v>2018</v>
      </c>
      <c r="B15650" t="str">
        <f>T("Entidad sin personalidad jurídica (art. 35.4 LGT) ")</f>
        <v xml:space="preserve">Entidad sin personalidad jurídica (art. 35.4 LGT) </v>
      </c>
      <c r="C15650" t="str">
        <f>T("USERA               ")</f>
        <v xml:space="preserve">USERA               </v>
      </c>
      <c r="D15650" t="str">
        <f>T("ORCASITAS           ")</f>
        <v xml:space="preserve">ORCASITAS           </v>
      </c>
      <c r="E15650" t="str">
        <f>T("TU ")</f>
        <v xml:space="preserve">TU </v>
      </c>
      <c r="F15650" t="str">
        <f>T("TURISMOS       ")</f>
        <v xml:space="preserve">TURISMOS       </v>
      </c>
      <c r="G15650" t="str">
        <f>T("De menos de 8 CABALLOS FISCALES                   ")</f>
        <v xml:space="preserve">De menos de 8 CABALLOS FISCALES                   </v>
      </c>
      <c r="I15650">
        <v>1</v>
      </c>
    </row>
    <row r="15651" spans="1:9">
      <c r="A15651" t="str">
        <f>T("2018")</f>
        <v>2018</v>
      </c>
      <c r="B15651" t="str">
        <f>T("Entidad sin personalidad jurídica (art. 35.4 LGT) ")</f>
        <v xml:space="preserve">Entidad sin personalidad jurídica (art. 35.4 LGT) </v>
      </c>
      <c r="C15651" t="str">
        <f>T("USERA               ")</f>
        <v xml:space="preserve">USERA               </v>
      </c>
      <c r="D15651" t="str">
        <f>T("ORCASITAS           ")</f>
        <v xml:space="preserve">ORCASITAS           </v>
      </c>
      <c r="E15651" t="str">
        <f>T("TU ")</f>
        <v xml:space="preserve">TU </v>
      </c>
      <c r="F15651" t="str">
        <f>T("TURISMOS       ")</f>
        <v xml:space="preserve">TURISMOS       </v>
      </c>
      <c r="G15651" t="str">
        <f>T("De 8 a 11,99 CABALLOS FISCALES                    ")</f>
        <v xml:space="preserve">De 8 a 11,99 CABALLOS FISCALES                    </v>
      </c>
      <c r="I15651">
        <v>5</v>
      </c>
    </row>
    <row r="15652" spans="1:9">
      <c r="A15652" t="str">
        <f>T("2018")</f>
        <v>2018</v>
      </c>
      <c r="B15652" t="str">
        <f>T("Entidad sin personalidad jurídica (art. 35.4 LGT) ")</f>
        <v xml:space="preserve">Entidad sin personalidad jurídica (art. 35.4 LGT) </v>
      </c>
      <c r="C15652" t="str">
        <f>T("USERA               ")</f>
        <v xml:space="preserve">USERA               </v>
      </c>
      <c r="D15652" t="str">
        <f>T("ORCASITAS           ")</f>
        <v xml:space="preserve">ORCASITAS           </v>
      </c>
      <c r="E15652" t="str">
        <f>T("TU ")</f>
        <v xml:space="preserve">TU </v>
      </c>
      <c r="F15652" t="str">
        <f>T("TURISMOS       ")</f>
        <v xml:space="preserve">TURISMOS       </v>
      </c>
      <c r="G15652" t="str">
        <f>T("De 12 a 15,99 CABALLOS FISCALES                   ")</f>
        <v xml:space="preserve">De 12 a 15,99 CABALLOS FISCALES                   </v>
      </c>
      <c r="I15652">
        <v>1</v>
      </c>
    </row>
    <row r="15653" spans="1:9">
      <c r="A15653" t="str">
        <f>T("2018")</f>
        <v>2018</v>
      </c>
      <c r="B15653" t="str">
        <f>T("Entidad sin personalidad jurídica (art. 35.4 LGT) ")</f>
        <v xml:space="preserve">Entidad sin personalidad jurídica (art. 35.4 LGT) </v>
      </c>
      <c r="C15653" t="str">
        <f>T("USERA               ")</f>
        <v xml:space="preserve">USERA               </v>
      </c>
      <c r="D15653" t="str">
        <f>T("ORCASITAS           ")</f>
        <v xml:space="preserve">ORCASITAS           </v>
      </c>
      <c r="E15653" t="str">
        <f>T("TU ")</f>
        <v xml:space="preserve">TU </v>
      </c>
      <c r="F15653" t="str">
        <f>T("TURISMOS       ")</f>
        <v xml:space="preserve">TURISMOS       </v>
      </c>
      <c r="G15653" t="str">
        <f>T("De 16 a 19,99 CABALLOS FISCALES                   ")</f>
        <v xml:space="preserve">De 16 a 19,99 CABALLOS FISCALES                   </v>
      </c>
      <c r="I15653">
        <v>1</v>
      </c>
    </row>
    <row r="15654" spans="1:9">
      <c r="A15654" t="str">
        <f>T("2018")</f>
        <v>2018</v>
      </c>
      <c r="B15654" t="str">
        <f>T("Entidad sin personalidad jurídica (art. 35.4 LGT) ")</f>
        <v xml:space="preserve">Entidad sin personalidad jurídica (art. 35.4 LGT) </v>
      </c>
      <c r="C15654" t="str">
        <f>T("USERA               ")</f>
        <v xml:space="preserve">USERA               </v>
      </c>
      <c r="D15654" t="str">
        <f>T("ORCASUR             ")</f>
        <v xml:space="preserve">ORCASUR             </v>
      </c>
      <c r="E15654" t="str">
        <f>T("TU ")</f>
        <v xml:space="preserve">TU </v>
      </c>
      <c r="F15654" t="str">
        <f>T("TURISMOS       ")</f>
        <v xml:space="preserve">TURISMOS       </v>
      </c>
      <c r="G15654" t="str">
        <f>T("De menos de 8 CABALLOS FISCALES                   ")</f>
        <v xml:space="preserve">De menos de 8 CABALLOS FISCALES                   </v>
      </c>
      <c r="I15654">
        <v>1</v>
      </c>
    </row>
    <row r="15655" spans="1:9">
      <c r="A15655" t="str">
        <f>T("2018")</f>
        <v>2018</v>
      </c>
      <c r="B15655" t="str">
        <f>T("Entidad sin personalidad jurídica (art. 35.4 LGT) ")</f>
        <v xml:space="preserve">Entidad sin personalidad jurídica (art. 35.4 LGT) </v>
      </c>
      <c r="C15655" t="str">
        <f>T("USERA               ")</f>
        <v xml:space="preserve">USERA               </v>
      </c>
      <c r="D15655" t="str">
        <f>T("ORCASUR             ")</f>
        <v xml:space="preserve">ORCASUR             </v>
      </c>
      <c r="E15655" t="str">
        <f>T("TU ")</f>
        <v xml:space="preserve">TU </v>
      </c>
      <c r="F15655" t="str">
        <f>T("TURISMOS       ")</f>
        <v xml:space="preserve">TURISMOS       </v>
      </c>
      <c r="G15655" t="str">
        <f>T("De 8 a 11,99 CABALLOS FISCALES                    ")</f>
        <v xml:space="preserve">De 8 a 11,99 CABALLOS FISCALES                    </v>
      </c>
      <c r="I15655">
        <v>4</v>
      </c>
    </row>
    <row r="15656" spans="1:9">
      <c r="A15656" t="str">
        <f>T("2018")</f>
        <v>2018</v>
      </c>
      <c r="B15656" t="str">
        <f>T("Entidad sin personalidad jurídica (art. 35.4 LGT) ")</f>
        <v xml:space="preserve">Entidad sin personalidad jurídica (art. 35.4 LGT) </v>
      </c>
      <c r="C15656" t="str">
        <f>T("USERA               ")</f>
        <v xml:space="preserve">USERA               </v>
      </c>
      <c r="D15656" t="str">
        <f>T("ORCASUR             ")</f>
        <v xml:space="preserve">ORCASUR             </v>
      </c>
      <c r="E15656" t="str">
        <f>T("TU ")</f>
        <v xml:space="preserve">TU </v>
      </c>
      <c r="F15656" t="str">
        <f>T("TURISMOS       ")</f>
        <v xml:space="preserve">TURISMOS       </v>
      </c>
      <c r="G15656" t="str">
        <f>T("De 12 a 15,99 CABALLOS FISCALES                   ")</f>
        <v xml:space="preserve">De 12 a 15,99 CABALLOS FISCALES                   </v>
      </c>
      <c r="I15656">
        <v>3</v>
      </c>
    </row>
    <row r="15657" spans="1:9">
      <c r="A15657" t="str">
        <f>T("2018")</f>
        <v>2018</v>
      </c>
      <c r="B15657" t="str">
        <f>T("Entidad sin personalidad jurídica (art. 35.4 LGT) ")</f>
        <v xml:space="preserve">Entidad sin personalidad jurídica (art. 35.4 LGT) </v>
      </c>
      <c r="C15657" t="str">
        <f>T("USERA               ")</f>
        <v xml:space="preserve">USERA               </v>
      </c>
      <c r="D15657" t="str">
        <f>T("SAN FERMIN          ")</f>
        <v xml:space="preserve">SAN FERMIN          </v>
      </c>
      <c r="E15657" t="str">
        <f>T("TU ")</f>
        <v xml:space="preserve">TU </v>
      </c>
      <c r="F15657" t="str">
        <f>T("TURISMOS       ")</f>
        <v xml:space="preserve">TURISMOS       </v>
      </c>
      <c r="G15657" t="str">
        <f>T("De 8 a 11,99 CABALLOS FISCALES                    ")</f>
        <v xml:space="preserve">De 8 a 11,99 CABALLOS FISCALES                    </v>
      </c>
      <c r="I15657">
        <v>2</v>
      </c>
    </row>
    <row r="15658" spans="1:9">
      <c r="A15658" t="str">
        <f>T("2018")</f>
        <v>2018</v>
      </c>
      <c r="B15658" t="str">
        <f>T("Entidad sin personalidad jurídica (art. 35.4 LGT) ")</f>
        <v xml:space="preserve">Entidad sin personalidad jurídica (art. 35.4 LGT) </v>
      </c>
      <c r="C15658" t="str">
        <f>T("USERA               ")</f>
        <v xml:space="preserve">USERA               </v>
      </c>
      <c r="D15658" t="str">
        <f>T("SAN FERMIN          ")</f>
        <v xml:space="preserve">SAN FERMIN          </v>
      </c>
      <c r="E15658" t="str">
        <f>T("TU ")</f>
        <v xml:space="preserve">TU </v>
      </c>
      <c r="F15658" t="str">
        <f>T("TURISMOS       ")</f>
        <v xml:space="preserve">TURISMOS       </v>
      </c>
      <c r="G15658" t="str">
        <f>T("De 12 a 15,99 CABALLOS FISCALES                   ")</f>
        <v xml:space="preserve">De 12 a 15,99 CABALLOS FISCALES                   </v>
      </c>
      <c r="I15658">
        <v>3</v>
      </c>
    </row>
    <row r="15659" spans="1:9">
      <c r="A15659" t="str">
        <f>T("2018")</f>
        <v>2018</v>
      </c>
      <c r="B15659" t="str">
        <f>T("Entidad sin personalidad jurídica (art. 35.4 LGT) ")</f>
        <v xml:space="preserve">Entidad sin personalidad jurídica (art. 35.4 LGT) </v>
      </c>
      <c r="C15659" t="str">
        <f>T("USERA               ")</f>
        <v xml:space="preserve">USERA               </v>
      </c>
      <c r="D15659" t="str">
        <f>T("ALMENDRALES         ")</f>
        <v xml:space="preserve">ALMENDRALES         </v>
      </c>
      <c r="E15659" t="str">
        <f>T("TU ")</f>
        <v xml:space="preserve">TU </v>
      </c>
      <c r="F15659" t="str">
        <f>T("TURISMOS       ")</f>
        <v xml:space="preserve">TURISMOS       </v>
      </c>
      <c r="G15659" t="str">
        <f>T("De menos de 8 CABALLOS FISCALES                   ")</f>
        <v xml:space="preserve">De menos de 8 CABALLOS FISCALES                   </v>
      </c>
      <c r="I15659">
        <v>2</v>
      </c>
    </row>
    <row r="15660" spans="1:9">
      <c r="A15660" t="str">
        <f>T("2018")</f>
        <v>2018</v>
      </c>
      <c r="B15660" t="str">
        <f>T("Entidad sin personalidad jurídica (art. 35.4 LGT) ")</f>
        <v xml:space="preserve">Entidad sin personalidad jurídica (art. 35.4 LGT) </v>
      </c>
      <c r="C15660" t="str">
        <f>T("USERA               ")</f>
        <v xml:space="preserve">USERA               </v>
      </c>
      <c r="D15660" t="str">
        <f>T("ALMENDRALES         ")</f>
        <v xml:space="preserve">ALMENDRALES         </v>
      </c>
      <c r="E15660" t="str">
        <f>T("TU ")</f>
        <v xml:space="preserve">TU </v>
      </c>
      <c r="F15660" t="str">
        <f>T("TURISMOS       ")</f>
        <v xml:space="preserve">TURISMOS       </v>
      </c>
      <c r="G15660" t="str">
        <f>T("De 8 a 11,99 CABALLOS FISCALES                    ")</f>
        <v xml:space="preserve">De 8 a 11,99 CABALLOS FISCALES                    </v>
      </c>
      <c r="I15660">
        <v>2</v>
      </c>
    </row>
    <row r="15661" spans="1:9">
      <c r="A15661" t="str">
        <f>T("2018")</f>
        <v>2018</v>
      </c>
      <c r="B15661" t="str">
        <f>T("Entidad sin personalidad jurídica (art. 35.4 LGT) ")</f>
        <v xml:space="preserve">Entidad sin personalidad jurídica (art. 35.4 LGT) </v>
      </c>
      <c r="C15661" t="str">
        <f>T("USERA               ")</f>
        <v xml:space="preserve">USERA               </v>
      </c>
      <c r="D15661" t="str">
        <f>T("ALMENDRALES         ")</f>
        <v xml:space="preserve">ALMENDRALES         </v>
      </c>
      <c r="E15661" t="str">
        <f>T("TU ")</f>
        <v xml:space="preserve">TU </v>
      </c>
      <c r="F15661" t="str">
        <f>T("TURISMOS       ")</f>
        <v xml:space="preserve">TURISMOS       </v>
      </c>
      <c r="G15661" t="str">
        <f>T("De 12 a 15,99 CABALLOS FISCALES                   ")</f>
        <v xml:space="preserve">De 12 a 15,99 CABALLOS FISCALES                   </v>
      </c>
      <c r="I15661">
        <v>5</v>
      </c>
    </row>
    <row r="15662" spans="1:9">
      <c r="A15662" t="str">
        <f>T("2018")</f>
        <v>2018</v>
      </c>
      <c r="B15662" t="str">
        <f>T("Entidad sin personalidad jurídica (art. 35.4 LGT) ")</f>
        <v xml:space="preserve">Entidad sin personalidad jurídica (art. 35.4 LGT) </v>
      </c>
      <c r="C15662" t="str">
        <f>T("USERA               ")</f>
        <v xml:space="preserve">USERA               </v>
      </c>
      <c r="D15662" t="str">
        <f>T("MOSCARDO            ")</f>
        <v xml:space="preserve">MOSCARDO            </v>
      </c>
      <c r="E15662" t="str">
        <f>T("TU ")</f>
        <v xml:space="preserve">TU </v>
      </c>
      <c r="F15662" t="str">
        <f>T("TURISMOS       ")</f>
        <v xml:space="preserve">TURISMOS       </v>
      </c>
      <c r="G15662" t="str">
        <f>T("De 8 a 11,99 CABALLOS FISCALES                    ")</f>
        <v xml:space="preserve">De 8 a 11,99 CABALLOS FISCALES                    </v>
      </c>
      <c r="I15662">
        <v>5</v>
      </c>
    </row>
    <row r="15663" spans="1:9">
      <c r="A15663" t="str">
        <f>T("2018")</f>
        <v>2018</v>
      </c>
      <c r="B15663" t="str">
        <f>T("Entidad sin personalidad jurídica (art. 35.4 LGT) ")</f>
        <v xml:space="preserve">Entidad sin personalidad jurídica (art. 35.4 LGT) </v>
      </c>
      <c r="C15663" t="str">
        <f>T("USERA               ")</f>
        <v xml:space="preserve">USERA               </v>
      </c>
      <c r="D15663" t="str">
        <f>T("MOSCARDO            ")</f>
        <v xml:space="preserve">MOSCARDO            </v>
      </c>
      <c r="E15663" t="str">
        <f>T("TU ")</f>
        <v xml:space="preserve">TU </v>
      </c>
      <c r="F15663" t="str">
        <f>T("TURISMOS       ")</f>
        <v xml:space="preserve">TURISMOS       </v>
      </c>
      <c r="G15663" t="str">
        <f>T("De 12 a 15,99 CABALLOS FISCALES                   ")</f>
        <v xml:space="preserve">De 12 a 15,99 CABALLOS FISCALES                   </v>
      </c>
      <c r="I15663">
        <v>1</v>
      </c>
    </row>
    <row r="15664" spans="1:9">
      <c r="A15664" t="str">
        <f>T("2018")</f>
        <v>2018</v>
      </c>
      <c r="B15664" t="str">
        <f>T("Entidad sin personalidad jurídica (art. 35.4 LGT) ")</f>
        <v xml:space="preserve">Entidad sin personalidad jurídica (art. 35.4 LGT) </v>
      </c>
      <c r="C15664" t="str">
        <f>T("USERA               ")</f>
        <v xml:space="preserve">USERA               </v>
      </c>
      <c r="D15664" t="str">
        <f>T("MOSCARDO            ")</f>
        <v xml:space="preserve">MOSCARDO            </v>
      </c>
      <c r="E15664" t="str">
        <f>T("TU ")</f>
        <v xml:space="preserve">TU </v>
      </c>
      <c r="F15664" t="str">
        <f>T("TURISMOS       ")</f>
        <v xml:space="preserve">TURISMOS       </v>
      </c>
      <c r="G15664" t="str">
        <f>T("De 16 a 19,99 CABALLOS FISCALES                   ")</f>
        <v xml:space="preserve">De 16 a 19,99 CABALLOS FISCALES                   </v>
      </c>
      <c r="I15664">
        <v>1</v>
      </c>
    </row>
    <row r="15665" spans="1:9">
      <c r="A15665" t="str">
        <f>T("2018")</f>
        <v>2018</v>
      </c>
      <c r="B15665" t="str">
        <f>T("Entidad sin personalidad jurídica (art. 35.4 LGT) ")</f>
        <v xml:space="preserve">Entidad sin personalidad jurídica (art. 35.4 LGT) </v>
      </c>
      <c r="C15665" t="str">
        <f>T("USERA               ")</f>
        <v xml:space="preserve">USERA               </v>
      </c>
      <c r="D15665" t="str">
        <f>T("ZOFIO               ")</f>
        <v xml:space="preserve">ZOFIO               </v>
      </c>
      <c r="E15665" t="str">
        <f>T("TU ")</f>
        <v xml:space="preserve">TU </v>
      </c>
      <c r="F15665" t="str">
        <f>T("TURISMOS       ")</f>
        <v xml:space="preserve">TURISMOS       </v>
      </c>
      <c r="G15665" t="str">
        <f>T("De 8 a 11,99 CABALLOS FISCALES                    ")</f>
        <v xml:space="preserve">De 8 a 11,99 CABALLOS FISCALES                    </v>
      </c>
      <c r="I15665">
        <v>3</v>
      </c>
    </row>
    <row r="15666" spans="1:9">
      <c r="A15666" t="str">
        <f>T("2018")</f>
        <v>2018</v>
      </c>
      <c r="B15666" t="str">
        <f>T("Entidad sin personalidad jurídica (art. 35.4 LGT) ")</f>
        <v xml:space="preserve">Entidad sin personalidad jurídica (art. 35.4 LGT) </v>
      </c>
      <c r="C15666" t="str">
        <f>T("USERA               ")</f>
        <v xml:space="preserve">USERA               </v>
      </c>
      <c r="D15666" t="str">
        <f>T("PRADOLONGO          ")</f>
        <v xml:space="preserve">PRADOLONGO          </v>
      </c>
      <c r="E15666" t="str">
        <f>T("TU ")</f>
        <v xml:space="preserve">TU </v>
      </c>
      <c r="F15666" t="str">
        <f>T("TURISMOS       ")</f>
        <v xml:space="preserve">TURISMOS       </v>
      </c>
      <c r="G15666" t="str">
        <f>T("De 8 a 11,99 CABALLOS FISCALES                    ")</f>
        <v xml:space="preserve">De 8 a 11,99 CABALLOS FISCALES                    </v>
      </c>
      <c r="I15666">
        <v>2</v>
      </c>
    </row>
    <row r="15667" spans="1:9">
      <c r="A15667" t="str">
        <f>T("2018")</f>
        <v>2018</v>
      </c>
      <c r="B15667" t="str">
        <f>T("FISICO                                            ")</f>
        <v xml:space="preserve">FISICO                                            </v>
      </c>
      <c r="C15667" t="str">
        <f>T("USERA               ")</f>
        <v xml:space="preserve">USERA               </v>
      </c>
      <c r="D15667" t="str">
        <f>T("SIN BARRIO          ")</f>
        <v xml:space="preserve">SIN BARRIO          </v>
      </c>
      <c r="E15667" t="str">
        <f>T("TU ")</f>
        <v xml:space="preserve">TU </v>
      </c>
      <c r="F15667" t="str">
        <f>T("TURISMOS       ")</f>
        <v xml:space="preserve">TURISMOS       </v>
      </c>
      <c r="G15667" t="str">
        <f>T("De 8 a 11,99 CABALLOS FISCALES                    ")</f>
        <v xml:space="preserve">De 8 a 11,99 CABALLOS FISCALES                    </v>
      </c>
      <c r="I15667">
        <v>1</v>
      </c>
    </row>
    <row r="15668" spans="1:9">
      <c r="A15668" t="str">
        <f>T("2018")</f>
        <v>2018</v>
      </c>
      <c r="B15668" t="str">
        <f>T("FISICO                                            ")</f>
        <v xml:space="preserve">FISICO                                            </v>
      </c>
      <c r="C15668" t="str">
        <f>T("USERA               ")</f>
        <v xml:space="preserve">USERA               </v>
      </c>
      <c r="D15668" t="str">
        <f>T("ORCASITAS           ")</f>
        <v xml:space="preserve">ORCASITAS           </v>
      </c>
      <c r="E15668" t="str">
        <f>T("TU ")</f>
        <v xml:space="preserve">TU </v>
      </c>
      <c r="F15668" t="str">
        <f>T("TURISMOS       ")</f>
        <v xml:space="preserve">TURISMOS       </v>
      </c>
      <c r="G15668" t="str">
        <f>T("De menos de 8 CABALLOS FISCALES                   ")</f>
        <v xml:space="preserve">De menos de 8 CABALLOS FISCALES                   </v>
      </c>
      <c r="I15668">
        <v>3</v>
      </c>
    </row>
    <row r="15669" spans="1:9">
      <c r="A15669" t="str">
        <f>T("2018")</f>
        <v>2018</v>
      </c>
      <c r="B15669" t="str">
        <f>T("FISICO                                            ")</f>
        <v xml:space="preserve">FISICO                                            </v>
      </c>
      <c r="C15669" t="str">
        <f>T("USERA               ")</f>
        <v xml:space="preserve">USERA               </v>
      </c>
      <c r="D15669" t="str">
        <f>T("ORCASITAS           ")</f>
        <v xml:space="preserve">ORCASITAS           </v>
      </c>
      <c r="E15669" t="str">
        <f>T("TU ")</f>
        <v xml:space="preserve">TU </v>
      </c>
      <c r="F15669" t="str">
        <f>T("TURISMOS       ")</f>
        <v xml:space="preserve">TURISMOS       </v>
      </c>
      <c r="G15669" t="str">
        <f>T("De 8 a 11,99 CABALLOS FISCALES                    ")</f>
        <v xml:space="preserve">De 8 a 11,99 CABALLOS FISCALES                    </v>
      </c>
      <c r="I15669">
        <v>62</v>
      </c>
    </row>
    <row r="15670" spans="1:9">
      <c r="A15670" t="str">
        <f>T("2018")</f>
        <v>2018</v>
      </c>
      <c r="B15670" t="str">
        <f>T("FISICO                                            ")</f>
        <v xml:space="preserve">FISICO                                            </v>
      </c>
      <c r="C15670" t="str">
        <f>T("USERA               ")</f>
        <v xml:space="preserve">USERA               </v>
      </c>
      <c r="D15670" t="str">
        <f>T("ORCASITAS           ")</f>
        <v xml:space="preserve">ORCASITAS           </v>
      </c>
      <c r="E15670" t="str">
        <f>T("TU ")</f>
        <v xml:space="preserve">TU </v>
      </c>
      <c r="F15670" t="str">
        <f>T("TURISMOS       ")</f>
        <v xml:space="preserve">TURISMOS       </v>
      </c>
      <c r="G15670" t="str">
        <f>T("De 12 a 15,99 CABALLOS FISCALES                   ")</f>
        <v xml:space="preserve">De 12 a 15,99 CABALLOS FISCALES                   </v>
      </c>
      <c r="I15670">
        <v>83</v>
      </c>
    </row>
    <row r="15671" spans="1:9">
      <c r="A15671" t="str">
        <f>T("2018")</f>
        <v>2018</v>
      </c>
      <c r="B15671" t="str">
        <f>T("FISICO                                            ")</f>
        <v xml:space="preserve">FISICO                                            </v>
      </c>
      <c r="C15671" t="str">
        <f>T("USERA               ")</f>
        <v xml:space="preserve">USERA               </v>
      </c>
      <c r="D15671" t="str">
        <f>T("ORCASITAS           ")</f>
        <v xml:space="preserve">ORCASITAS           </v>
      </c>
      <c r="E15671" t="str">
        <f>T("TU ")</f>
        <v xml:space="preserve">TU </v>
      </c>
      <c r="F15671" t="str">
        <f>T("TURISMOS       ")</f>
        <v xml:space="preserve">TURISMOS       </v>
      </c>
      <c r="G15671" t="str">
        <f>T("De 16 a 19,99 CABALLOS FISCALES                   ")</f>
        <v xml:space="preserve">De 16 a 19,99 CABALLOS FISCALES                   </v>
      </c>
      <c r="I15671">
        <v>6</v>
      </c>
    </row>
    <row r="15672" spans="1:9">
      <c r="A15672" t="str">
        <f>T("2018")</f>
        <v>2018</v>
      </c>
      <c r="B15672" t="str">
        <f>T("FISICO                                            ")</f>
        <v xml:space="preserve">FISICO                                            </v>
      </c>
      <c r="C15672" t="str">
        <f>T("USERA               ")</f>
        <v xml:space="preserve">USERA               </v>
      </c>
      <c r="D15672" t="str">
        <f>T("ORCASUR             ")</f>
        <v xml:space="preserve">ORCASUR             </v>
      </c>
      <c r="E15672" t="str">
        <f>T("TU ")</f>
        <v xml:space="preserve">TU </v>
      </c>
      <c r="F15672" t="str">
        <f>T("TURISMOS       ")</f>
        <v xml:space="preserve">TURISMOS       </v>
      </c>
      <c r="G15672" t="str">
        <f>T("De menos de 8 CABALLOS FISCALES                   ")</f>
        <v xml:space="preserve">De menos de 8 CABALLOS FISCALES                   </v>
      </c>
      <c r="I15672">
        <v>1</v>
      </c>
    </row>
    <row r="15673" spans="1:9">
      <c r="A15673" t="str">
        <f>T("2018")</f>
        <v>2018</v>
      </c>
      <c r="B15673" t="str">
        <f>T("FISICO                                            ")</f>
        <v xml:space="preserve">FISICO                                            </v>
      </c>
      <c r="C15673" t="str">
        <f>T("USERA               ")</f>
        <v xml:space="preserve">USERA               </v>
      </c>
      <c r="D15673" t="str">
        <f>T("ORCASUR             ")</f>
        <v xml:space="preserve">ORCASUR             </v>
      </c>
      <c r="E15673" t="str">
        <f>T("TU ")</f>
        <v xml:space="preserve">TU </v>
      </c>
      <c r="F15673" t="str">
        <f>T("TURISMOS       ")</f>
        <v xml:space="preserve">TURISMOS       </v>
      </c>
      <c r="G15673" t="str">
        <f>T("De 8 a 11,99 CABALLOS FISCALES                    ")</f>
        <v xml:space="preserve">De 8 a 11,99 CABALLOS FISCALES                    </v>
      </c>
      <c r="I15673">
        <v>51</v>
      </c>
    </row>
    <row r="15674" spans="1:9">
      <c r="A15674" t="str">
        <f>T("2018")</f>
        <v>2018</v>
      </c>
      <c r="B15674" t="str">
        <f>T("FISICO                                            ")</f>
        <v xml:space="preserve">FISICO                                            </v>
      </c>
      <c r="C15674" t="str">
        <f>T("USERA               ")</f>
        <v xml:space="preserve">USERA               </v>
      </c>
      <c r="D15674" t="str">
        <f>T("ORCASUR             ")</f>
        <v xml:space="preserve">ORCASUR             </v>
      </c>
      <c r="E15674" t="str">
        <f>T("TU ")</f>
        <v xml:space="preserve">TU </v>
      </c>
      <c r="F15674" t="str">
        <f>T("TURISMOS       ")</f>
        <v xml:space="preserve">TURISMOS       </v>
      </c>
      <c r="G15674" t="str">
        <f>T("De 12 a 15,99 CABALLOS FISCALES                   ")</f>
        <v xml:space="preserve">De 12 a 15,99 CABALLOS FISCALES                   </v>
      </c>
      <c r="I15674">
        <v>50</v>
      </c>
    </row>
    <row r="15675" spans="1:9">
      <c r="A15675" t="str">
        <f>T("2018")</f>
        <v>2018</v>
      </c>
      <c r="B15675" t="str">
        <f>T("FISICO                                            ")</f>
        <v xml:space="preserve">FISICO                                            </v>
      </c>
      <c r="C15675" t="str">
        <f>T("USERA               ")</f>
        <v xml:space="preserve">USERA               </v>
      </c>
      <c r="D15675" t="str">
        <f>T("ORCASUR             ")</f>
        <v xml:space="preserve">ORCASUR             </v>
      </c>
      <c r="E15675" t="str">
        <f>T("TU ")</f>
        <v xml:space="preserve">TU </v>
      </c>
      <c r="F15675" t="str">
        <f>T("TURISMOS       ")</f>
        <v xml:space="preserve">TURISMOS       </v>
      </c>
      <c r="G15675" t="str">
        <f>T("De 16 a 19,99 CABALLOS FISCALES                   ")</f>
        <v xml:space="preserve">De 16 a 19,99 CABALLOS FISCALES                   </v>
      </c>
      <c r="I15675">
        <v>6</v>
      </c>
    </row>
    <row r="15676" spans="1:9">
      <c r="A15676" t="str">
        <f>T("2018")</f>
        <v>2018</v>
      </c>
      <c r="B15676" t="str">
        <f>T("FISICO                                            ")</f>
        <v xml:space="preserve">FISICO                                            </v>
      </c>
      <c r="C15676" t="str">
        <f>T("USERA               ")</f>
        <v xml:space="preserve">USERA               </v>
      </c>
      <c r="D15676" t="str">
        <f>T("ORCASUR             ")</f>
        <v xml:space="preserve">ORCASUR             </v>
      </c>
      <c r="E15676" t="str">
        <f>T("TU ")</f>
        <v xml:space="preserve">TU </v>
      </c>
      <c r="F15676" t="str">
        <f>T("TURISMOS       ")</f>
        <v xml:space="preserve">TURISMOS       </v>
      </c>
      <c r="G15676" t="str">
        <f>T("De 20 CABALLOS FISCALES en adelante               ")</f>
        <v xml:space="preserve">De 20 CABALLOS FISCALES en adelante               </v>
      </c>
      <c r="I15676">
        <v>4</v>
      </c>
    </row>
    <row r="15677" spans="1:9">
      <c r="A15677" t="str">
        <f>T("2018")</f>
        <v>2018</v>
      </c>
      <c r="B15677" t="str">
        <f>T("FISICO                                            ")</f>
        <v xml:space="preserve">FISICO                                            </v>
      </c>
      <c r="C15677" t="str">
        <f>T("USERA               ")</f>
        <v xml:space="preserve">USERA               </v>
      </c>
      <c r="D15677" t="str">
        <f>T("SAN FERMIN          ")</f>
        <v xml:space="preserve">SAN FERMIN          </v>
      </c>
      <c r="E15677" t="str">
        <f>T("TU ")</f>
        <v xml:space="preserve">TU </v>
      </c>
      <c r="F15677" t="str">
        <f>T("TURISMOS       ")</f>
        <v xml:space="preserve">TURISMOS       </v>
      </c>
      <c r="G15677" t="str">
        <f>T("De menos de 8 CABALLOS FISCALES                   ")</f>
        <v xml:space="preserve">De menos de 8 CABALLOS FISCALES                   </v>
      </c>
      <c r="I15677">
        <v>3</v>
      </c>
    </row>
    <row r="15678" spans="1:9">
      <c r="A15678" t="str">
        <f>T("2018")</f>
        <v>2018</v>
      </c>
      <c r="B15678" t="str">
        <f>T("FISICO                                            ")</f>
        <v xml:space="preserve">FISICO                                            </v>
      </c>
      <c r="C15678" t="str">
        <f>T("USERA               ")</f>
        <v xml:space="preserve">USERA               </v>
      </c>
      <c r="D15678" t="str">
        <f>T("SAN FERMIN          ")</f>
        <v xml:space="preserve">SAN FERMIN          </v>
      </c>
      <c r="E15678" t="str">
        <f>T("TU ")</f>
        <v xml:space="preserve">TU </v>
      </c>
      <c r="F15678" t="str">
        <f>T("TURISMOS       ")</f>
        <v xml:space="preserve">TURISMOS       </v>
      </c>
      <c r="G15678" t="str">
        <f>T("De 8 a 11,99 CABALLOS FISCALES                    ")</f>
        <v xml:space="preserve">De 8 a 11,99 CABALLOS FISCALES                    </v>
      </c>
      <c r="I15678">
        <v>73</v>
      </c>
    </row>
    <row r="15679" spans="1:9">
      <c r="A15679" t="str">
        <f>T("2018")</f>
        <v>2018</v>
      </c>
      <c r="B15679" t="str">
        <f>T("FISICO                                            ")</f>
        <v xml:space="preserve">FISICO                                            </v>
      </c>
      <c r="C15679" t="str">
        <f>T("USERA               ")</f>
        <v xml:space="preserve">USERA               </v>
      </c>
      <c r="D15679" t="str">
        <f>T("SAN FERMIN          ")</f>
        <v xml:space="preserve">SAN FERMIN          </v>
      </c>
      <c r="E15679" t="str">
        <f>T("TU ")</f>
        <v xml:space="preserve">TU </v>
      </c>
      <c r="F15679" t="str">
        <f>T("TURISMOS       ")</f>
        <v xml:space="preserve">TURISMOS       </v>
      </c>
      <c r="G15679" t="str">
        <f>T("De 12 a 15,99 CABALLOS FISCALES                   ")</f>
        <v xml:space="preserve">De 12 a 15,99 CABALLOS FISCALES                   </v>
      </c>
      <c r="I15679">
        <v>82</v>
      </c>
    </row>
    <row r="15680" spans="1:9">
      <c r="A15680" t="str">
        <f>T("2018")</f>
        <v>2018</v>
      </c>
      <c r="B15680" t="str">
        <f>T("FISICO                                            ")</f>
        <v xml:space="preserve">FISICO                                            </v>
      </c>
      <c r="C15680" t="str">
        <f>T("USERA               ")</f>
        <v xml:space="preserve">USERA               </v>
      </c>
      <c r="D15680" t="str">
        <f>T("SAN FERMIN          ")</f>
        <v xml:space="preserve">SAN FERMIN          </v>
      </c>
      <c r="E15680" t="str">
        <f>T("TU ")</f>
        <v xml:space="preserve">TU </v>
      </c>
      <c r="F15680" t="str">
        <f>T("TURISMOS       ")</f>
        <v xml:space="preserve">TURISMOS       </v>
      </c>
      <c r="G15680" t="str">
        <f>T("De 16 a 19,99 CABALLOS FISCALES                   ")</f>
        <v xml:space="preserve">De 16 a 19,99 CABALLOS FISCALES                   </v>
      </c>
      <c r="I15680">
        <v>6</v>
      </c>
    </row>
    <row r="15681" spans="1:9">
      <c r="A15681" t="str">
        <f>T("2018")</f>
        <v>2018</v>
      </c>
      <c r="B15681" t="str">
        <f>T("FISICO                                            ")</f>
        <v xml:space="preserve">FISICO                                            </v>
      </c>
      <c r="C15681" t="str">
        <f>T("USERA               ")</f>
        <v xml:space="preserve">USERA               </v>
      </c>
      <c r="D15681" t="str">
        <f>T("SAN FERMIN          ")</f>
        <v xml:space="preserve">SAN FERMIN          </v>
      </c>
      <c r="E15681" t="str">
        <f>T("TU ")</f>
        <v xml:space="preserve">TU </v>
      </c>
      <c r="F15681" t="str">
        <f>T("TURISMOS       ")</f>
        <v xml:space="preserve">TURISMOS       </v>
      </c>
      <c r="G15681" t="str">
        <f>T("De 20 CABALLOS FISCALES en adelante               ")</f>
        <v xml:space="preserve">De 20 CABALLOS FISCALES en adelante               </v>
      </c>
      <c r="I15681">
        <v>1</v>
      </c>
    </row>
    <row r="15682" spans="1:9">
      <c r="A15682" t="str">
        <f>T("2018")</f>
        <v>2018</v>
      </c>
      <c r="B15682" t="str">
        <f>T("FISICO                                            ")</f>
        <v xml:space="preserve">FISICO                                            </v>
      </c>
      <c r="C15682" t="str">
        <f>T("USERA               ")</f>
        <v xml:space="preserve">USERA               </v>
      </c>
      <c r="D15682" t="str">
        <f>T("ALMENDRALES         ")</f>
        <v xml:space="preserve">ALMENDRALES         </v>
      </c>
      <c r="E15682" t="str">
        <f>T("TU ")</f>
        <v xml:space="preserve">TU </v>
      </c>
      <c r="F15682" t="str">
        <f>T("TURISMOS       ")</f>
        <v xml:space="preserve">TURISMOS       </v>
      </c>
      <c r="G15682" t="str">
        <f>T("De menos de 8 CABALLOS FISCALES                   ")</f>
        <v xml:space="preserve">De menos de 8 CABALLOS FISCALES                   </v>
      </c>
      <c r="I15682">
        <v>2</v>
      </c>
    </row>
    <row r="15683" spans="1:9">
      <c r="A15683" t="str">
        <f>T("2018")</f>
        <v>2018</v>
      </c>
      <c r="B15683" t="str">
        <f>T("FISICO                                            ")</f>
        <v xml:space="preserve">FISICO                                            </v>
      </c>
      <c r="C15683" t="str">
        <f>T("USERA               ")</f>
        <v xml:space="preserve">USERA               </v>
      </c>
      <c r="D15683" t="str">
        <f>T("ALMENDRALES         ")</f>
        <v xml:space="preserve">ALMENDRALES         </v>
      </c>
      <c r="E15683" t="str">
        <f>T("TU ")</f>
        <v xml:space="preserve">TU </v>
      </c>
      <c r="F15683" t="str">
        <f>T("TURISMOS       ")</f>
        <v xml:space="preserve">TURISMOS       </v>
      </c>
      <c r="G15683" t="str">
        <f>T("De 8 a 11,99 CABALLOS FISCALES                    ")</f>
        <v xml:space="preserve">De 8 a 11,99 CABALLOS FISCALES                    </v>
      </c>
      <c r="I15683">
        <v>51</v>
      </c>
    </row>
    <row r="15684" spans="1:9">
      <c r="A15684" t="str">
        <f>T("2018")</f>
        <v>2018</v>
      </c>
      <c r="B15684" t="str">
        <f>T("FISICO                                            ")</f>
        <v xml:space="preserve">FISICO                                            </v>
      </c>
      <c r="C15684" t="str">
        <f>T("USERA               ")</f>
        <v xml:space="preserve">USERA               </v>
      </c>
      <c r="D15684" t="str">
        <f>T("ALMENDRALES         ")</f>
        <v xml:space="preserve">ALMENDRALES         </v>
      </c>
      <c r="E15684" t="str">
        <f>T("TU ")</f>
        <v xml:space="preserve">TU </v>
      </c>
      <c r="F15684" t="str">
        <f>T("TURISMOS       ")</f>
        <v xml:space="preserve">TURISMOS       </v>
      </c>
      <c r="G15684" t="str">
        <f>T("De 12 a 15,99 CABALLOS FISCALES                   ")</f>
        <v xml:space="preserve">De 12 a 15,99 CABALLOS FISCALES                   </v>
      </c>
      <c r="I15684">
        <v>61</v>
      </c>
    </row>
    <row r="15685" spans="1:9">
      <c r="A15685" t="str">
        <f>T("2018")</f>
        <v>2018</v>
      </c>
      <c r="B15685" t="str">
        <f>T("FISICO                                            ")</f>
        <v xml:space="preserve">FISICO                                            </v>
      </c>
      <c r="C15685" t="str">
        <f>T("USERA               ")</f>
        <v xml:space="preserve">USERA               </v>
      </c>
      <c r="D15685" t="str">
        <f>T("ALMENDRALES         ")</f>
        <v xml:space="preserve">ALMENDRALES         </v>
      </c>
      <c r="E15685" t="str">
        <f>T("TU ")</f>
        <v xml:space="preserve">TU </v>
      </c>
      <c r="F15685" t="str">
        <f>T("TURISMOS       ")</f>
        <v xml:space="preserve">TURISMOS       </v>
      </c>
      <c r="G15685" t="str">
        <f>T("De 16 a 19,99 CABALLOS FISCALES                   ")</f>
        <v xml:space="preserve">De 16 a 19,99 CABALLOS FISCALES                   </v>
      </c>
      <c r="I15685">
        <v>5</v>
      </c>
    </row>
    <row r="15686" spans="1:9">
      <c r="A15686" t="str">
        <f>T("2018")</f>
        <v>2018</v>
      </c>
      <c r="B15686" t="str">
        <f>T("FISICO                                            ")</f>
        <v xml:space="preserve">FISICO                                            </v>
      </c>
      <c r="C15686" t="str">
        <f>T("USERA               ")</f>
        <v xml:space="preserve">USERA               </v>
      </c>
      <c r="D15686" t="str">
        <f>T("ALMENDRALES         ")</f>
        <v xml:space="preserve">ALMENDRALES         </v>
      </c>
      <c r="E15686" t="str">
        <f>T("TU ")</f>
        <v xml:space="preserve">TU </v>
      </c>
      <c r="F15686" t="str">
        <f>T("TURISMOS       ")</f>
        <v xml:space="preserve">TURISMOS       </v>
      </c>
      <c r="G15686" t="str">
        <f>T("De 20 CABALLOS FISCALES en adelante               ")</f>
        <v xml:space="preserve">De 20 CABALLOS FISCALES en adelante               </v>
      </c>
      <c r="I15686">
        <v>1</v>
      </c>
    </row>
    <row r="15687" spans="1:9">
      <c r="A15687" t="str">
        <f>T("2018")</f>
        <v>2018</v>
      </c>
      <c r="B15687" t="str">
        <f>T("FISICO                                            ")</f>
        <v xml:space="preserve">FISICO                                            </v>
      </c>
      <c r="C15687" t="str">
        <f>T("USERA               ")</f>
        <v xml:space="preserve">USERA               </v>
      </c>
      <c r="D15687" t="str">
        <f>T("MOSCARDO            ")</f>
        <v xml:space="preserve">MOSCARDO            </v>
      </c>
      <c r="E15687" t="str">
        <f>T("TU ")</f>
        <v xml:space="preserve">TU </v>
      </c>
      <c r="F15687" t="str">
        <f>T("TURISMOS       ")</f>
        <v xml:space="preserve">TURISMOS       </v>
      </c>
      <c r="G15687" t="str">
        <f>T("De menos de 8 CABALLOS FISCALES                   ")</f>
        <v xml:space="preserve">De menos de 8 CABALLOS FISCALES                   </v>
      </c>
      <c r="I15687">
        <v>3</v>
      </c>
    </row>
    <row r="15688" spans="1:9">
      <c r="A15688" t="str">
        <f>T("2018")</f>
        <v>2018</v>
      </c>
      <c r="B15688" t="str">
        <f>T("FISICO                                            ")</f>
        <v xml:space="preserve">FISICO                                            </v>
      </c>
      <c r="C15688" t="str">
        <f>T("USERA               ")</f>
        <v xml:space="preserve">USERA               </v>
      </c>
      <c r="D15688" t="str">
        <f>T("MOSCARDO            ")</f>
        <v xml:space="preserve">MOSCARDO            </v>
      </c>
      <c r="E15688" t="str">
        <f>T("TU ")</f>
        <v xml:space="preserve">TU </v>
      </c>
      <c r="F15688" t="str">
        <f>T("TURISMOS       ")</f>
        <v xml:space="preserve">TURISMOS       </v>
      </c>
      <c r="G15688" t="str">
        <f>T("De 8 a 11,99 CABALLOS FISCALES                    ")</f>
        <v xml:space="preserve">De 8 a 11,99 CABALLOS FISCALES                    </v>
      </c>
      <c r="I15688">
        <v>79</v>
      </c>
    </row>
    <row r="15689" spans="1:9">
      <c r="A15689" t="str">
        <f>T("2018")</f>
        <v>2018</v>
      </c>
      <c r="B15689" t="str">
        <f>T("FISICO                                            ")</f>
        <v xml:space="preserve">FISICO                                            </v>
      </c>
      <c r="C15689" t="str">
        <f>T("USERA               ")</f>
        <v xml:space="preserve">USERA               </v>
      </c>
      <c r="D15689" t="str">
        <f>T("MOSCARDO            ")</f>
        <v xml:space="preserve">MOSCARDO            </v>
      </c>
      <c r="E15689" t="str">
        <f>T("TU ")</f>
        <v xml:space="preserve">TU </v>
      </c>
      <c r="F15689" t="str">
        <f>T("TURISMOS       ")</f>
        <v xml:space="preserve">TURISMOS       </v>
      </c>
      <c r="G15689" t="str">
        <f>T("De 12 a 15,99 CABALLOS FISCALES                   ")</f>
        <v xml:space="preserve">De 12 a 15,99 CABALLOS FISCALES                   </v>
      </c>
      <c r="I15689">
        <v>86</v>
      </c>
    </row>
    <row r="15690" spans="1:9">
      <c r="A15690" t="str">
        <f>T("2018")</f>
        <v>2018</v>
      </c>
      <c r="B15690" t="str">
        <f>T("FISICO                                            ")</f>
        <v xml:space="preserve">FISICO                                            </v>
      </c>
      <c r="C15690" t="str">
        <f>T("USERA               ")</f>
        <v xml:space="preserve">USERA               </v>
      </c>
      <c r="D15690" t="str">
        <f>T("MOSCARDO            ")</f>
        <v xml:space="preserve">MOSCARDO            </v>
      </c>
      <c r="E15690" t="str">
        <f>T("TU ")</f>
        <v xml:space="preserve">TU </v>
      </c>
      <c r="F15690" t="str">
        <f>T("TURISMOS       ")</f>
        <v xml:space="preserve">TURISMOS       </v>
      </c>
      <c r="G15690" t="str">
        <f>T("De 16 a 19,99 CABALLOS FISCALES                   ")</f>
        <v xml:space="preserve">De 16 a 19,99 CABALLOS FISCALES                   </v>
      </c>
      <c r="I15690">
        <v>14</v>
      </c>
    </row>
    <row r="15691" spans="1:9">
      <c r="A15691" t="str">
        <f>T("2018")</f>
        <v>2018</v>
      </c>
      <c r="B15691" t="str">
        <f>T("FISICO                                            ")</f>
        <v xml:space="preserve">FISICO                                            </v>
      </c>
      <c r="C15691" t="str">
        <f>T("USERA               ")</f>
        <v xml:space="preserve">USERA               </v>
      </c>
      <c r="D15691" t="str">
        <f>T("MOSCARDO            ")</f>
        <v xml:space="preserve">MOSCARDO            </v>
      </c>
      <c r="E15691" t="str">
        <f>T("TU ")</f>
        <v xml:space="preserve">TU </v>
      </c>
      <c r="F15691" t="str">
        <f>T("TURISMOS       ")</f>
        <v xml:space="preserve">TURISMOS       </v>
      </c>
      <c r="G15691" t="str">
        <f>T("De 20 CABALLOS FISCALES en adelante               ")</f>
        <v xml:space="preserve">De 20 CABALLOS FISCALES en adelante               </v>
      </c>
      <c r="I15691">
        <v>2</v>
      </c>
    </row>
    <row r="15692" spans="1:9">
      <c r="A15692" t="str">
        <f>T("2018")</f>
        <v>2018</v>
      </c>
      <c r="B15692" t="str">
        <f>T("FISICO                                            ")</f>
        <v xml:space="preserve">FISICO                                            </v>
      </c>
      <c r="C15692" t="str">
        <f>T("USERA               ")</f>
        <v xml:space="preserve">USERA               </v>
      </c>
      <c r="D15692" t="str">
        <f>T("ZOFIO               ")</f>
        <v xml:space="preserve">ZOFIO               </v>
      </c>
      <c r="E15692" t="str">
        <f>T("TU ")</f>
        <v xml:space="preserve">TU </v>
      </c>
      <c r="F15692" t="str">
        <f>T("TURISMOS       ")</f>
        <v xml:space="preserve">TURISMOS       </v>
      </c>
      <c r="G15692" t="str">
        <f>T("De menos de 8 CABALLOS FISCALES                   ")</f>
        <v xml:space="preserve">De menos de 8 CABALLOS FISCALES                   </v>
      </c>
      <c r="I15692">
        <v>2</v>
      </c>
    </row>
    <row r="15693" spans="1:9">
      <c r="A15693" t="str">
        <f>T("2018")</f>
        <v>2018</v>
      </c>
      <c r="B15693" t="str">
        <f>T("FISICO                                            ")</f>
        <v xml:space="preserve">FISICO                                            </v>
      </c>
      <c r="C15693" t="str">
        <f>T("USERA               ")</f>
        <v xml:space="preserve">USERA               </v>
      </c>
      <c r="D15693" t="str">
        <f>T("ZOFIO               ")</f>
        <v xml:space="preserve">ZOFIO               </v>
      </c>
      <c r="E15693" t="str">
        <f>T("TU ")</f>
        <v xml:space="preserve">TU </v>
      </c>
      <c r="F15693" t="str">
        <f>T("TURISMOS       ")</f>
        <v xml:space="preserve">TURISMOS       </v>
      </c>
      <c r="G15693" t="str">
        <f>T("De 8 a 11,99 CABALLOS FISCALES                    ")</f>
        <v xml:space="preserve">De 8 a 11,99 CABALLOS FISCALES                    </v>
      </c>
      <c r="I15693">
        <v>51</v>
      </c>
    </row>
    <row r="15694" spans="1:9">
      <c r="A15694" t="str">
        <f>T("2018")</f>
        <v>2018</v>
      </c>
      <c r="B15694" t="str">
        <f>T("FISICO                                            ")</f>
        <v xml:space="preserve">FISICO                                            </v>
      </c>
      <c r="C15694" t="str">
        <f>T("USERA               ")</f>
        <v xml:space="preserve">USERA               </v>
      </c>
      <c r="D15694" t="str">
        <f>T("ZOFIO               ")</f>
        <v xml:space="preserve">ZOFIO               </v>
      </c>
      <c r="E15694" t="str">
        <f>T("TU ")</f>
        <v xml:space="preserve">TU </v>
      </c>
      <c r="F15694" t="str">
        <f>T("TURISMOS       ")</f>
        <v xml:space="preserve">TURISMOS       </v>
      </c>
      <c r="G15694" t="str">
        <f>T("De 12 a 15,99 CABALLOS FISCALES                   ")</f>
        <v xml:space="preserve">De 12 a 15,99 CABALLOS FISCALES                   </v>
      </c>
      <c r="I15694">
        <v>39</v>
      </c>
    </row>
    <row r="15695" spans="1:9">
      <c r="A15695" t="str">
        <f>T("2018")</f>
        <v>2018</v>
      </c>
      <c r="B15695" t="str">
        <f>T("FISICO                                            ")</f>
        <v xml:space="preserve">FISICO                                            </v>
      </c>
      <c r="C15695" t="str">
        <f>T("USERA               ")</f>
        <v xml:space="preserve">USERA               </v>
      </c>
      <c r="D15695" t="str">
        <f>T("ZOFIO               ")</f>
        <v xml:space="preserve">ZOFIO               </v>
      </c>
      <c r="E15695" t="str">
        <f>T("TU ")</f>
        <v xml:space="preserve">TU </v>
      </c>
      <c r="F15695" t="str">
        <f>T("TURISMOS       ")</f>
        <v xml:space="preserve">TURISMOS       </v>
      </c>
      <c r="G15695" t="str">
        <f>T("De 16 a 19,99 CABALLOS FISCALES                   ")</f>
        <v xml:space="preserve">De 16 a 19,99 CABALLOS FISCALES                   </v>
      </c>
      <c r="I15695">
        <v>5</v>
      </c>
    </row>
    <row r="15696" spans="1:9">
      <c r="A15696" t="str">
        <f>T("2018")</f>
        <v>2018</v>
      </c>
      <c r="B15696" t="str">
        <f>T("FISICO                                            ")</f>
        <v xml:space="preserve">FISICO                                            </v>
      </c>
      <c r="C15696" t="str">
        <f>T("USERA               ")</f>
        <v xml:space="preserve">USERA               </v>
      </c>
      <c r="D15696" t="str">
        <f>T("PRADOLONGO          ")</f>
        <v xml:space="preserve">PRADOLONGO          </v>
      </c>
      <c r="E15696" t="str">
        <f>T("TU ")</f>
        <v xml:space="preserve">TU </v>
      </c>
      <c r="F15696" t="str">
        <f>T("TURISMOS       ")</f>
        <v xml:space="preserve">TURISMOS       </v>
      </c>
      <c r="G15696" t="str">
        <f>T("De menos de 8 CABALLOS FISCALES                   ")</f>
        <v xml:space="preserve">De menos de 8 CABALLOS FISCALES                   </v>
      </c>
      <c r="I15696">
        <v>3</v>
      </c>
    </row>
    <row r="15697" spans="1:9">
      <c r="A15697" t="str">
        <f>T("2018")</f>
        <v>2018</v>
      </c>
      <c r="B15697" t="str">
        <f>T("FISICO                                            ")</f>
        <v xml:space="preserve">FISICO                                            </v>
      </c>
      <c r="C15697" t="str">
        <f>T("USERA               ")</f>
        <v xml:space="preserve">USERA               </v>
      </c>
      <c r="D15697" t="str">
        <f>T("PRADOLONGO          ")</f>
        <v xml:space="preserve">PRADOLONGO          </v>
      </c>
      <c r="E15697" t="str">
        <f>T("TU ")</f>
        <v xml:space="preserve">TU </v>
      </c>
      <c r="F15697" t="str">
        <f>T("TURISMOS       ")</f>
        <v xml:space="preserve">TURISMOS       </v>
      </c>
      <c r="G15697" t="str">
        <f>T("De 8 a 11,99 CABALLOS FISCALES                    ")</f>
        <v xml:space="preserve">De 8 a 11,99 CABALLOS FISCALES                    </v>
      </c>
      <c r="I15697">
        <v>37</v>
      </c>
    </row>
    <row r="15698" spans="1:9">
      <c r="A15698" t="str">
        <f>T("2018")</f>
        <v>2018</v>
      </c>
      <c r="B15698" t="str">
        <f>T("FISICO                                            ")</f>
        <v xml:space="preserve">FISICO                                            </v>
      </c>
      <c r="C15698" t="str">
        <f>T("USERA               ")</f>
        <v xml:space="preserve">USERA               </v>
      </c>
      <c r="D15698" t="str">
        <f>T("PRADOLONGO          ")</f>
        <v xml:space="preserve">PRADOLONGO          </v>
      </c>
      <c r="E15698" t="str">
        <f>T("TU ")</f>
        <v xml:space="preserve">TU </v>
      </c>
      <c r="F15698" t="str">
        <f>T("TURISMOS       ")</f>
        <v xml:space="preserve">TURISMOS       </v>
      </c>
      <c r="G15698" t="str">
        <f>T("De 12 a 15,99 CABALLOS FISCALES                   ")</f>
        <v xml:space="preserve">De 12 a 15,99 CABALLOS FISCALES                   </v>
      </c>
      <c r="I15698">
        <v>52</v>
      </c>
    </row>
    <row r="15699" spans="1:9">
      <c r="A15699" t="str">
        <f>T("2018")</f>
        <v>2018</v>
      </c>
      <c r="B15699" t="str">
        <f>T("FISICO                                            ")</f>
        <v xml:space="preserve">FISICO                                            </v>
      </c>
      <c r="C15699" t="str">
        <f>T("USERA               ")</f>
        <v xml:space="preserve">USERA               </v>
      </c>
      <c r="D15699" t="str">
        <f>T("PRADOLONGO          ")</f>
        <v xml:space="preserve">PRADOLONGO          </v>
      </c>
      <c r="E15699" t="str">
        <f>T("TU ")</f>
        <v xml:space="preserve">TU </v>
      </c>
      <c r="F15699" t="str">
        <f>T("TURISMOS       ")</f>
        <v xml:space="preserve">TURISMOS       </v>
      </c>
      <c r="G15699" t="str">
        <f>T("De 16 a 19,99 CABALLOS FISCALES                   ")</f>
        <v xml:space="preserve">De 16 a 19,99 CABALLOS FISCALES                   </v>
      </c>
      <c r="I15699">
        <v>2</v>
      </c>
    </row>
    <row r="15700" spans="1:9">
      <c r="A15700" t="str">
        <f>T("2018")</f>
        <v>2018</v>
      </c>
      <c r="B15700" t="str">
        <f>T("FISICO                                            ")</f>
        <v xml:space="preserve">FISICO                                            </v>
      </c>
      <c r="C15700" t="str">
        <f>T("USERA               ")</f>
        <v xml:space="preserve">USERA               </v>
      </c>
      <c r="D15700" t="str">
        <f>T("PRADOLONGO          ")</f>
        <v xml:space="preserve">PRADOLONGO          </v>
      </c>
      <c r="E15700" t="str">
        <f>T("TU ")</f>
        <v xml:space="preserve">TU </v>
      </c>
      <c r="F15700" t="str">
        <f>T("TURISMOS       ")</f>
        <v xml:space="preserve">TURISMOS       </v>
      </c>
      <c r="G15700" t="str">
        <f>T("De 20 CABALLOS FISCALES en adelante               ")</f>
        <v xml:space="preserve">De 20 CABALLOS FISCALES en adelante               </v>
      </c>
      <c r="I15700">
        <v>2</v>
      </c>
    </row>
    <row r="15701" spans="1:9">
      <c r="A15701" t="str">
        <f>T("2018")</f>
        <v>2018</v>
      </c>
      <c r="B15701" t="str">
        <f>T("JURIDICO                                          ")</f>
        <v xml:space="preserve">JURIDICO                                          </v>
      </c>
      <c r="C15701" t="str">
        <f>T("USERA               ")</f>
        <v xml:space="preserve">USERA               </v>
      </c>
      <c r="D15701" t="str">
        <f>T("ORCASITAS           ")</f>
        <v xml:space="preserve">ORCASITAS           </v>
      </c>
      <c r="E15701" t="str">
        <f>T("TU ")</f>
        <v xml:space="preserve">TU </v>
      </c>
      <c r="F15701" t="str">
        <f>T("TURISMOS       ")</f>
        <v xml:space="preserve">TURISMOS       </v>
      </c>
      <c r="G15701" t="str">
        <f>T("De 16 a 19,99 CABALLOS FISCALES                   ")</f>
        <v xml:space="preserve">De 16 a 19,99 CABALLOS FISCALES                   </v>
      </c>
      <c r="I15701">
        <v>1</v>
      </c>
    </row>
    <row r="15702" spans="1:9">
      <c r="A15702" t="str">
        <f>T("2018")</f>
        <v>2018</v>
      </c>
      <c r="B15702" t="str">
        <f>T("JURIDICO                                          ")</f>
        <v xml:space="preserve">JURIDICO                                          </v>
      </c>
      <c r="C15702" t="str">
        <f>T("USERA               ")</f>
        <v xml:space="preserve">USERA               </v>
      </c>
      <c r="D15702" t="str">
        <f>T("ORCASUR             ")</f>
        <v xml:space="preserve">ORCASUR             </v>
      </c>
      <c r="E15702" t="str">
        <f>T("TU ")</f>
        <v xml:space="preserve">TU </v>
      </c>
      <c r="F15702" t="str">
        <f>T("TURISMOS       ")</f>
        <v xml:space="preserve">TURISMOS       </v>
      </c>
      <c r="G15702" t="str">
        <f>T("De 8 a 11,99 CABALLOS FISCALES                    ")</f>
        <v xml:space="preserve">De 8 a 11,99 CABALLOS FISCALES                    </v>
      </c>
      <c r="I15702">
        <v>1</v>
      </c>
    </row>
    <row r="15703" spans="1:9">
      <c r="A15703" t="str">
        <f>T("2018")</f>
        <v>2018</v>
      </c>
      <c r="B15703" t="str">
        <f>T("JURIDICO                                          ")</f>
        <v xml:space="preserve">JURIDICO                                          </v>
      </c>
      <c r="C15703" t="str">
        <f>T("USERA               ")</f>
        <v xml:space="preserve">USERA               </v>
      </c>
      <c r="D15703" t="str">
        <f>T("ORCASUR             ")</f>
        <v xml:space="preserve">ORCASUR             </v>
      </c>
      <c r="E15703" t="str">
        <f>T("TU ")</f>
        <v xml:space="preserve">TU </v>
      </c>
      <c r="F15703" t="str">
        <f>T("TURISMOS       ")</f>
        <v xml:space="preserve">TURISMOS       </v>
      </c>
      <c r="G15703" t="str">
        <f>T("De 12 a 15,99 CABALLOS FISCALES                   ")</f>
        <v xml:space="preserve">De 12 a 15,99 CABALLOS FISCALES                   </v>
      </c>
      <c r="I15703">
        <v>1</v>
      </c>
    </row>
    <row r="15704" spans="1:9">
      <c r="A15704" t="str">
        <f>T("2018")</f>
        <v>2018</v>
      </c>
      <c r="B15704" t="str">
        <f>T("JURIDICO                                          ")</f>
        <v xml:space="preserve">JURIDICO                                          </v>
      </c>
      <c r="C15704" t="str">
        <f>T("USERA               ")</f>
        <v xml:space="preserve">USERA               </v>
      </c>
      <c r="D15704" t="str">
        <f>T("ORCASUR             ")</f>
        <v xml:space="preserve">ORCASUR             </v>
      </c>
      <c r="E15704" t="str">
        <f>T("TU ")</f>
        <v xml:space="preserve">TU </v>
      </c>
      <c r="F15704" t="str">
        <f>T("TURISMOS       ")</f>
        <v xml:space="preserve">TURISMOS       </v>
      </c>
      <c r="G15704" t="str">
        <f>T("De 16 a 19,99 CABALLOS FISCALES                   ")</f>
        <v xml:space="preserve">De 16 a 19,99 CABALLOS FISCALES                   </v>
      </c>
      <c r="I15704">
        <v>1</v>
      </c>
    </row>
    <row r="15705" spans="1:9">
      <c r="A15705" t="str">
        <f>T("2018")</f>
        <v>2018</v>
      </c>
      <c r="B15705" t="str">
        <f>T("JURIDICO                                          ")</f>
        <v xml:space="preserve">JURIDICO                                          </v>
      </c>
      <c r="C15705" t="str">
        <f>T("USERA               ")</f>
        <v xml:space="preserve">USERA               </v>
      </c>
      <c r="D15705" t="str">
        <f>T("SAN FERMIN          ")</f>
        <v xml:space="preserve">SAN FERMIN          </v>
      </c>
      <c r="E15705" t="str">
        <f>T("TU ")</f>
        <v xml:space="preserve">TU </v>
      </c>
      <c r="F15705" t="str">
        <f>T("TURISMOS       ")</f>
        <v xml:space="preserve">TURISMOS       </v>
      </c>
      <c r="G15705" t="str">
        <f>T("De 8 a 11,99 CABALLOS FISCALES                    ")</f>
        <v xml:space="preserve">De 8 a 11,99 CABALLOS FISCALES                    </v>
      </c>
      <c r="I15705">
        <v>3</v>
      </c>
    </row>
    <row r="15706" spans="1:9">
      <c r="A15706" t="str">
        <f>T("2018")</f>
        <v>2018</v>
      </c>
      <c r="B15706" t="str">
        <f>T("JURIDICO                                          ")</f>
        <v xml:space="preserve">JURIDICO                                          </v>
      </c>
      <c r="C15706" t="str">
        <f>T("USERA               ")</f>
        <v xml:space="preserve">USERA               </v>
      </c>
      <c r="D15706" t="str">
        <f>T("SAN FERMIN          ")</f>
        <v xml:space="preserve">SAN FERMIN          </v>
      </c>
      <c r="E15706" t="str">
        <f>T("TU ")</f>
        <v xml:space="preserve">TU </v>
      </c>
      <c r="F15706" t="str">
        <f>T("TURISMOS       ")</f>
        <v xml:space="preserve">TURISMOS       </v>
      </c>
      <c r="G15706" t="str">
        <f>T("De 12 a 15,99 CABALLOS FISCALES                   ")</f>
        <v xml:space="preserve">De 12 a 15,99 CABALLOS FISCALES                   </v>
      </c>
      <c r="I15706">
        <v>2</v>
      </c>
    </row>
    <row r="15707" spans="1:9">
      <c r="A15707" t="str">
        <f>T("2018")</f>
        <v>2018</v>
      </c>
      <c r="B15707" t="str">
        <f>T("JURIDICO                                          ")</f>
        <v xml:space="preserve">JURIDICO                                          </v>
      </c>
      <c r="C15707" t="str">
        <f>T("USERA               ")</f>
        <v xml:space="preserve">USERA               </v>
      </c>
      <c r="D15707" t="str">
        <f>T("ALMENDRALES         ")</f>
        <v xml:space="preserve">ALMENDRALES         </v>
      </c>
      <c r="E15707" t="str">
        <f>T("TU ")</f>
        <v xml:space="preserve">TU </v>
      </c>
      <c r="F15707" t="str">
        <f>T("TURISMOS       ")</f>
        <v xml:space="preserve">TURISMOS       </v>
      </c>
      <c r="G15707" t="str">
        <f>T("De menos de 8 CABALLOS FISCALES                   ")</f>
        <v xml:space="preserve">De menos de 8 CABALLOS FISCALES                   </v>
      </c>
      <c r="I15707">
        <v>2</v>
      </c>
    </row>
    <row r="15708" spans="1:9">
      <c r="A15708" t="str">
        <f>T("2018")</f>
        <v>2018</v>
      </c>
      <c r="B15708" t="str">
        <f>T("JURIDICO                                          ")</f>
        <v xml:space="preserve">JURIDICO                                          </v>
      </c>
      <c r="C15708" t="str">
        <f>T("USERA               ")</f>
        <v xml:space="preserve">USERA               </v>
      </c>
      <c r="D15708" t="str">
        <f>T("ALMENDRALES         ")</f>
        <v xml:space="preserve">ALMENDRALES         </v>
      </c>
      <c r="E15708" t="str">
        <f>T("TU ")</f>
        <v xml:space="preserve">TU </v>
      </c>
      <c r="F15708" t="str">
        <f>T("TURISMOS       ")</f>
        <v xml:space="preserve">TURISMOS       </v>
      </c>
      <c r="G15708" t="str">
        <f>T("De 8 a 11,99 CABALLOS FISCALES                    ")</f>
        <v xml:space="preserve">De 8 a 11,99 CABALLOS FISCALES                    </v>
      </c>
      <c r="I15708">
        <v>11</v>
      </c>
    </row>
    <row r="15709" spans="1:9">
      <c r="A15709" t="str">
        <f>T("2018")</f>
        <v>2018</v>
      </c>
      <c r="B15709" t="str">
        <f>T("JURIDICO                                          ")</f>
        <v xml:space="preserve">JURIDICO                                          </v>
      </c>
      <c r="C15709" t="str">
        <f>T("USERA               ")</f>
        <v xml:space="preserve">USERA               </v>
      </c>
      <c r="D15709" t="str">
        <f>T("ALMENDRALES         ")</f>
        <v xml:space="preserve">ALMENDRALES         </v>
      </c>
      <c r="E15709" t="str">
        <f>T("TU ")</f>
        <v xml:space="preserve">TU </v>
      </c>
      <c r="F15709" t="str">
        <f>T("TURISMOS       ")</f>
        <v xml:space="preserve">TURISMOS       </v>
      </c>
      <c r="G15709" t="str">
        <f>T("De 12 a 15,99 CABALLOS FISCALES                   ")</f>
        <v xml:space="preserve">De 12 a 15,99 CABALLOS FISCALES                   </v>
      </c>
      <c r="I15709">
        <v>1</v>
      </c>
    </row>
    <row r="15710" spans="1:9">
      <c r="A15710" t="str">
        <f>T("2018")</f>
        <v>2018</v>
      </c>
      <c r="B15710" t="str">
        <f>T("JURIDICO                                          ")</f>
        <v xml:space="preserve">JURIDICO                                          </v>
      </c>
      <c r="C15710" t="str">
        <f>T("USERA               ")</f>
        <v xml:space="preserve">USERA               </v>
      </c>
      <c r="D15710" t="str">
        <f>T("ALMENDRALES         ")</f>
        <v xml:space="preserve">ALMENDRALES         </v>
      </c>
      <c r="E15710" t="str">
        <f>T("TU ")</f>
        <v xml:space="preserve">TU </v>
      </c>
      <c r="F15710" t="str">
        <f>T("TURISMOS       ")</f>
        <v xml:space="preserve">TURISMOS       </v>
      </c>
      <c r="G15710" t="str">
        <f>T("De 16 a 19,99 CABALLOS FISCALES                   ")</f>
        <v xml:space="preserve">De 16 a 19,99 CABALLOS FISCALES                   </v>
      </c>
      <c r="I15710">
        <v>1</v>
      </c>
    </row>
    <row r="15711" spans="1:9">
      <c r="A15711" t="str">
        <f>T("2018")</f>
        <v>2018</v>
      </c>
      <c r="B15711" t="str">
        <f>T("JURIDICO                                          ")</f>
        <v xml:space="preserve">JURIDICO                                          </v>
      </c>
      <c r="C15711" t="str">
        <f>T("USERA               ")</f>
        <v xml:space="preserve">USERA               </v>
      </c>
      <c r="D15711" t="str">
        <f>T("MOSCARDO            ")</f>
        <v xml:space="preserve">MOSCARDO            </v>
      </c>
      <c r="E15711" t="str">
        <f>T("TU ")</f>
        <v xml:space="preserve">TU </v>
      </c>
      <c r="F15711" t="str">
        <f>T("TURISMOS       ")</f>
        <v xml:space="preserve">TURISMOS       </v>
      </c>
      <c r="G15711" t="str">
        <f>T("De 8 a 11,99 CABALLOS FISCALES                    ")</f>
        <v xml:space="preserve">De 8 a 11,99 CABALLOS FISCALES                    </v>
      </c>
      <c r="I15711">
        <v>1</v>
      </c>
    </row>
    <row r="15712" spans="1:9">
      <c r="A15712" t="str">
        <f>T("2018")</f>
        <v>2018</v>
      </c>
      <c r="B15712" t="str">
        <f>T("JURIDICO                                          ")</f>
        <v xml:space="preserve">JURIDICO                                          </v>
      </c>
      <c r="C15712" t="str">
        <f>T("USERA               ")</f>
        <v xml:space="preserve">USERA               </v>
      </c>
      <c r="D15712" t="str">
        <f>T("MOSCARDO            ")</f>
        <v xml:space="preserve">MOSCARDO            </v>
      </c>
      <c r="E15712" t="str">
        <f>T("TU ")</f>
        <v xml:space="preserve">TU </v>
      </c>
      <c r="F15712" t="str">
        <f>T("TURISMOS       ")</f>
        <v xml:space="preserve">TURISMOS       </v>
      </c>
      <c r="G15712" t="str">
        <f>T("De 12 a 15,99 CABALLOS FISCALES                   ")</f>
        <v xml:space="preserve">De 12 a 15,99 CABALLOS FISCALES                   </v>
      </c>
      <c r="I15712">
        <v>6</v>
      </c>
    </row>
    <row r="15713" spans="1:9">
      <c r="A15713" t="str">
        <f>T("2018")</f>
        <v>2018</v>
      </c>
      <c r="B15713" t="str">
        <f>T("JURIDICO                                          ")</f>
        <v xml:space="preserve">JURIDICO                                          </v>
      </c>
      <c r="C15713" t="str">
        <f>T("USERA               ")</f>
        <v xml:space="preserve">USERA               </v>
      </c>
      <c r="D15713" t="str">
        <f>T("MOSCARDO            ")</f>
        <v xml:space="preserve">MOSCARDO            </v>
      </c>
      <c r="E15713" t="str">
        <f>T("TU ")</f>
        <v xml:space="preserve">TU </v>
      </c>
      <c r="F15713" t="str">
        <f>T("TURISMOS       ")</f>
        <v xml:space="preserve">TURISMOS       </v>
      </c>
      <c r="G15713" t="str">
        <f>T("De 16 a 19,99 CABALLOS FISCALES                   ")</f>
        <v xml:space="preserve">De 16 a 19,99 CABALLOS FISCALES                   </v>
      </c>
      <c r="I15713">
        <v>2</v>
      </c>
    </row>
    <row r="15714" spans="1:9">
      <c r="A15714" t="str">
        <f>T("2018")</f>
        <v>2018</v>
      </c>
      <c r="B15714" t="str">
        <f>T("JURIDICO                                          ")</f>
        <v xml:space="preserve">JURIDICO                                          </v>
      </c>
      <c r="C15714" t="str">
        <f>T("USERA               ")</f>
        <v xml:space="preserve">USERA               </v>
      </c>
      <c r="D15714" t="str">
        <f>T("MOSCARDO            ")</f>
        <v xml:space="preserve">MOSCARDO            </v>
      </c>
      <c r="E15714" t="str">
        <f>T("TU ")</f>
        <v xml:space="preserve">TU </v>
      </c>
      <c r="F15714" t="str">
        <f>T("TURISMOS       ")</f>
        <v xml:space="preserve">TURISMOS       </v>
      </c>
      <c r="G15714" t="str">
        <f>T("De 20 CABALLOS FISCALES en adelante               ")</f>
        <v xml:space="preserve">De 20 CABALLOS FISCALES en adelante               </v>
      </c>
      <c r="I15714">
        <v>1</v>
      </c>
    </row>
    <row r="15715" spans="1:9">
      <c r="A15715" t="str">
        <f>T("2018")</f>
        <v>2018</v>
      </c>
      <c r="B15715" t="str">
        <f>T("JURIDICO                                          ")</f>
        <v xml:space="preserve">JURIDICO                                          </v>
      </c>
      <c r="C15715" t="str">
        <f>T("USERA               ")</f>
        <v xml:space="preserve">USERA               </v>
      </c>
      <c r="D15715" t="str">
        <f>T("ZOFIO               ")</f>
        <v xml:space="preserve">ZOFIO               </v>
      </c>
      <c r="E15715" t="str">
        <f>T("TU ")</f>
        <v xml:space="preserve">TU </v>
      </c>
      <c r="F15715" t="str">
        <f>T("TURISMOS       ")</f>
        <v xml:space="preserve">TURISMOS       </v>
      </c>
      <c r="G15715" t="str">
        <f>T("De 8 a 11,99 CABALLOS FISCALES                    ")</f>
        <v xml:space="preserve">De 8 a 11,99 CABALLOS FISCALES                    </v>
      </c>
      <c r="I15715">
        <v>3</v>
      </c>
    </row>
    <row r="15716" spans="1:9">
      <c r="A15716" t="str">
        <f>T("2018")</f>
        <v>2018</v>
      </c>
      <c r="B15716" t="str">
        <f>T("JURIDICO                                          ")</f>
        <v xml:space="preserve">JURIDICO                                          </v>
      </c>
      <c r="C15716" t="str">
        <f>T("USERA               ")</f>
        <v xml:space="preserve">USERA               </v>
      </c>
      <c r="D15716" t="str">
        <f>T("PRADOLONGO          ")</f>
        <v xml:space="preserve">PRADOLONGO          </v>
      </c>
      <c r="E15716" t="str">
        <f>T("TU ")</f>
        <v xml:space="preserve">TU </v>
      </c>
      <c r="F15716" t="str">
        <f>T("TURISMOS       ")</f>
        <v xml:space="preserve">TURISMOS       </v>
      </c>
      <c r="G15716" t="str">
        <f>T("De 8 a 11,99 CABALLOS FISCALES                    ")</f>
        <v xml:space="preserve">De 8 a 11,99 CABALLOS FISCALES                    </v>
      </c>
      <c r="I15716">
        <v>5</v>
      </c>
    </row>
    <row r="15717" spans="1:9">
      <c r="A15717" t="str">
        <f>T("2018")</f>
        <v>2018</v>
      </c>
      <c r="B15717" t="str">
        <f>T("JURIDICO                                          ")</f>
        <v xml:space="preserve">JURIDICO                                          </v>
      </c>
      <c r="C15717" t="str">
        <f>T("USERA               ")</f>
        <v xml:space="preserve">USERA               </v>
      </c>
      <c r="D15717" t="str">
        <f>T("PRADOLONGO          ")</f>
        <v xml:space="preserve">PRADOLONGO          </v>
      </c>
      <c r="E15717" t="str">
        <f>T("TU ")</f>
        <v xml:space="preserve">TU </v>
      </c>
      <c r="F15717" t="str">
        <f>T("TURISMOS       ")</f>
        <v xml:space="preserve">TURISMOS       </v>
      </c>
      <c r="G15717" t="str">
        <f>T("De 12 a 15,99 CABALLOS FISCALES                   ")</f>
        <v xml:space="preserve">De 12 a 15,99 CABALLOS FISCALES                   </v>
      </c>
      <c r="I15717">
        <v>3</v>
      </c>
    </row>
    <row r="15718" spans="1:9">
      <c r="A15718" t="str">
        <f>T("2018")</f>
        <v>2018</v>
      </c>
      <c r="B15718" t="str">
        <f>T("FISICO                                            ")</f>
        <v xml:space="preserve">FISICO                                            </v>
      </c>
      <c r="C15718" t="str">
        <f>T("USERA               ")</f>
        <v xml:space="preserve">USERA               </v>
      </c>
      <c r="D15718" t="str">
        <f>T("ORCASITAS           ")</f>
        <v xml:space="preserve">ORCASITAS           </v>
      </c>
      <c r="E15718" t="str">
        <f>T("TU ")</f>
        <v xml:space="preserve">TU </v>
      </c>
      <c r="F15718" t="str">
        <f>T("TURISMOS       ")</f>
        <v xml:space="preserve">TURISMOS       </v>
      </c>
      <c r="G15718" t="str">
        <f>T("De 8 a 11,99 CABALLOS FISCALES                    ")</f>
        <v xml:space="preserve">De 8 a 11,99 CABALLOS FISCALES                    </v>
      </c>
      <c r="I15718">
        <v>1</v>
      </c>
    </row>
    <row r="15719" spans="1:9">
      <c r="A15719" t="str">
        <f>T("2018")</f>
        <v>2018</v>
      </c>
      <c r="B15719" t="str">
        <f>T("FISICO                                            ")</f>
        <v xml:space="preserve">FISICO                                            </v>
      </c>
      <c r="C15719" t="str">
        <f>T("USERA               ")</f>
        <v xml:space="preserve">USERA               </v>
      </c>
      <c r="D15719" t="str">
        <f>T("MOSCARDO            ")</f>
        <v xml:space="preserve">MOSCARDO            </v>
      </c>
      <c r="E15719" t="str">
        <f>T("TU ")</f>
        <v xml:space="preserve">TU </v>
      </c>
      <c r="F15719" t="str">
        <f>T("TURISMOS       ")</f>
        <v xml:space="preserve">TURISMOS       </v>
      </c>
      <c r="G15719" t="str">
        <f>T("De 8 a 11,99 CABALLOS FISCALES                    ")</f>
        <v xml:space="preserve">De 8 a 11,99 CABALLOS FISCALES                    </v>
      </c>
      <c r="I15719">
        <v>1</v>
      </c>
    </row>
    <row r="15720" spans="1:9">
      <c r="A15720" t="str">
        <f>T("2018")</f>
        <v>2018</v>
      </c>
      <c r="B15720" t="str">
        <f>T("FISICO                                            ")</f>
        <v xml:space="preserve">FISICO                                            </v>
      </c>
      <c r="C15720" t="str">
        <f>T("VICALVARO           ")</f>
        <v xml:space="preserve">VICALVARO           </v>
      </c>
      <c r="D15720" t="str">
        <f>T("CASCO H.VICALVARO   ")</f>
        <v xml:space="preserve">CASCO H.VICALVARO   </v>
      </c>
      <c r="E15720" t="str">
        <f>T("AU ")</f>
        <v xml:space="preserve">AU </v>
      </c>
      <c r="F15720" t="str">
        <f>T("AUTOBUSES      ")</f>
        <v xml:space="preserve">AUTOBUSES      </v>
      </c>
      <c r="G15720" t="str">
        <f>T("De menos de 21 PLAZAS                             ")</f>
        <v xml:space="preserve">De menos de 21 PLAZAS                             </v>
      </c>
      <c r="H15720" t="str">
        <f>T("DIESEL                                            ")</f>
        <v xml:space="preserve">DIESEL                                            </v>
      </c>
      <c r="I15720">
        <v>1</v>
      </c>
    </row>
    <row r="15721" spans="1:9">
      <c r="A15721" t="str">
        <f>T("2018")</f>
        <v>2018</v>
      </c>
      <c r="B15721" t="str">
        <f>T("JURIDICO                                          ")</f>
        <v xml:space="preserve">JURIDICO                                          </v>
      </c>
      <c r="C15721" t="str">
        <f>T("VICALVARO           ")</f>
        <v xml:space="preserve">VICALVARO           </v>
      </c>
      <c r="D15721" t="str">
        <f>T("CASCO H.VICALVARO   ")</f>
        <v xml:space="preserve">CASCO H.VICALVARO   </v>
      </c>
      <c r="E15721" t="str">
        <f>T("AU ")</f>
        <v xml:space="preserve">AU </v>
      </c>
      <c r="F15721" t="str">
        <f>T("AUTOBUSES      ")</f>
        <v xml:space="preserve">AUTOBUSES      </v>
      </c>
      <c r="G15721" t="str">
        <f>T("De menos de 21 PLAZAS                             ")</f>
        <v xml:space="preserve">De menos de 21 PLAZAS                             </v>
      </c>
      <c r="H15721" t="str">
        <f>T("DIESEL                                            ")</f>
        <v xml:space="preserve">DIESEL                                            </v>
      </c>
      <c r="I15721">
        <v>7</v>
      </c>
    </row>
    <row r="15722" spans="1:9">
      <c r="A15722" t="str">
        <f>T("2018")</f>
        <v>2018</v>
      </c>
      <c r="B15722" t="str">
        <f>T("JURIDICO                                          ")</f>
        <v xml:space="preserve">JURIDICO                                          </v>
      </c>
      <c r="C15722" t="str">
        <f>T("VICALVARO           ")</f>
        <v xml:space="preserve">VICALVARO           </v>
      </c>
      <c r="D15722" t="str">
        <f>T("CASCO H.VICALVARO   ")</f>
        <v xml:space="preserve">CASCO H.VICALVARO   </v>
      </c>
      <c r="E15722" t="str">
        <f>T("AU ")</f>
        <v xml:space="preserve">AU </v>
      </c>
      <c r="F15722" t="str">
        <f>T("AUTOBUSES      ")</f>
        <v xml:space="preserve">AUTOBUSES      </v>
      </c>
      <c r="G15722" t="str">
        <f>T("De 21 a 50 PLAZAS                                 ")</f>
        <v xml:space="preserve">De 21 a 50 PLAZAS                                 </v>
      </c>
      <c r="H15722" t="str">
        <f>T("DIESEL                                            ")</f>
        <v xml:space="preserve">DIESEL                                            </v>
      </c>
      <c r="I15722">
        <v>10</v>
      </c>
    </row>
    <row r="15723" spans="1:9">
      <c r="A15723" t="str">
        <f>T("2018")</f>
        <v>2018</v>
      </c>
      <c r="B15723" t="str">
        <f>T("JURIDICO                                          ")</f>
        <v xml:space="preserve">JURIDICO                                          </v>
      </c>
      <c r="C15723" t="str">
        <f>T("VICALVARO           ")</f>
        <v xml:space="preserve">VICALVARO           </v>
      </c>
      <c r="D15723" t="str">
        <f>T("CASCO H.VICALVARO   ")</f>
        <v xml:space="preserve">CASCO H.VICALVARO   </v>
      </c>
      <c r="E15723" t="str">
        <f>T("AU ")</f>
        <v xml:space="preserve">AU </v>
      </c>
      <c r="F15723" t="str">
        <f>T("AUTOBUSES      ")</f>
        <v xml:space="preserve">AUTOBUSES      </v>
      </c>
      <c r="G15723" t="str">
        <f>T("De 51 PLAZAS en adelante                          ")</f>
        <v xml:space="preserve">De 51 PLAZAS en adelante                          </v>
      </c>
      <c r="H15723" t="str">
        <f>T("DIESEL                                            ")</f>
        <v xml:space="preserve">DIESEL                                            </v>
      </c>
      <c r="I15723">
        <v>37</v>
      </c>
    </row>
    <row r="15724" spans="1:9">
      <c r="A15724" t="str">
        <f>T("2018")</f>
        <v>2018</v>
      </c>
      <c r="B15724" t="str">
        <f>T("JURIDICO                                          ")</f>
        <v xml:space="preserve">JURIDICO                                          </v>
      </c>
      <c r="C15724" t="str">
        <f>T("VICALVARO           ")</f>
        <v xml:space="preserve">VICALVARO           </v>
      </c>
      <c r="D15724" t="str">
        <f>T("VALDEBERNARDO       ")</f>
        <v xml:space="preserve">VALDEBERNARDO       </v>
      </c>
      <c r="E15724" t="str">
        <f>T("AU ")</f>
        <v xml:space="preserve">AU </v>
      </c>
      <c r="F15724" t="str">
        <f>T("AUTOBUSES      ")</f>
        <v xml:space="preserve">AUTOBUSES      </v>
      </c>
      <c r="G15724" t="str">
        <f>T("De 21 a 50 PLAZAS                                 ")</f>
        <v xml:space="preserve">De 21 a 50 PLAZAS                                 </v>
      </c>
      <c r="H15724" t="str">
        <f>T("DIESEL                                            ")</f>
        <v xml:space="preserve">DIESEL                                            </v>
      </c>
      <c r="I15724">
        <v>1</v>
      </c>
    </row>
    <row r="15725" spans="1:9">
      <c r="A15725" t="str">
        <f>T("2018")</f>
        <v>2018</v>
      </c>
      <c r="B15725" t="str">
        <f>T("JURIDICO                                          ")</f>
        <v xml:space="preserve">JURIDICO                                          </v>
      </c>
      <c r="C15725" t="str">
        <f>T("VICALVARO           ")</f>
        <v xml:space="preserve">VICALVARO           </v>
      </c>
      <c r="D15725" t="str">
        <f>T("VALDERRIVAS         ")</f>
        <v xml:space="preserve">VALDERRIVAS         </v>
      </c>
      <c r="E15725" t="str">
        <f>T("AU ")</f>
        <v xml:space="preserve">AU </v>
      </c>
      <c r="F15725" t="str">
        <f>T("AUTOBUSES      ")</f>
        <v xml:space="preserve">AUTOBUSES      </v>
      </c>
      <c r="G15725" t="str">
        <f>T("De menos de 21 PLAZAS                             ")</f>
        <v xml:space="preserve">De menos de 21 PLAZAS                             </v>
      </c>
      <c r="H15725" t="str">
        <f>T("DIESEL                                            ")</f>
        <v xml:space="preserve">DIESEL                                            </v>
      </c>
      <c r="I15725">
        <v>1</v>
      </c>
    </row>
    <row r="15726" spans="1:9">
      <c r="A15726" t="str">
        <f>T("2018")</f>
        <v>2018</v>
      </c>
      <c r="B15726" t="str">
        <f>T("Entidad sin personalidad jurídica (art. 35.4 LGT) ")</f>
        <v xml:space="preserve">Entidad sin personalidad jurídica (art. 35.4 LGT) </v>
      </c>
      <c r="C15726" t="str">
        <f>T("VICALVARO           ")</f>
        <v xml:space="preserve">VICALVARO           </v>
      </c>
      <c r="D15726" t="str">
        <f>T("CASCO H.VICALVARO   ")</f>
        <v xml:space="preserve">CASCO H.VICALVARO   </v>
      </c>
      <c r="E15726" t="str">
        <f>T("CA ")</f>
        <v xml:space="preserve">CA </v>
      </c>
      <c r="F15726" t="str">
        <f>T("CAMIONES       ")</f>
        <v xml:space="preserve">CAMIONES       </v>
      </c>
      <c r="G15726" t="str">
        <f>T("De menos de 1.000 KG DE CARGA ÚTIL                ")</f>
        <v xml:space="preserve">De menos de 1.000 KG DE CARGA ÚTIL                </v>
      </c>
      <c r="H15726" t="str">
        <f>T("DIESEL                                            ")</f>
        <v xml:space="preserve">DIESEL                                            </v>
      </c>
      <c r="I15726">
        <v>11</v>
      </c>
    </row>
    <row r="15727" spans="1:9">
      <c r="A15727" t="str">
        <f>T("2018")</f>
        <v>2018</v>
      </c>
      <c r="B15727" t="str">
        <f>T("Entidad sin personalidad jurídica (art. 35.4 LGT) ")</f>
        <v xml:space="preserve">Entidad sin personalidad jurídica (art. 35.4 LGT) </v>
      </c>
      <c r="C15727" t="str">
        <f>T("VICALVARO           ")</f>
        <v xml:space="preserve">VICALVARO           </v>
      </c>
      <c r="D15727" t="str">
        <f>T("CASCO H.VICALVARO   ")</f>
        <v xml:space="preserve">CASCO H.VICALVARO   </v>
      </c>
      <c r="E15727" t="str">
        <f>T("CA ")</f>
        <v xml:space="preserve">CA </v>
      </c>
      <c r="F15727" t="str">
        <f>T("CAMIONES       ")</f>
        <v xml:space="preserve">CAMIONES       </v>
      </c>
      <c r="G15727" t="str">
        <f>T("De 1.000 a 2.999 KG DE CARGA ÚTIL                 ")</f>
        <v xml:space="preserve">De 1.000 a 2.999 KG DE CARGA ÚTIL                 </v>
      </c>
      <c r="H15727" t="str">
        <f>T("DIESEL                                            ")</f>
        <v xml:space="preserve">DIESEL                                            </v>
      </c>
      <c r="I15727">
        <v>5</v>
      </c>
    </row>
    <row r="15728" spans="1:9">
      <c r="A15728" t="str">
        <f>T("2018")</f>
        <v>2018</v>
      </c>
      <c r="B15728" t="str">
        <f>T("Entidad sin personalidad jurídica (art. 35.4 LGT) ")</f>
        <v xml:space="preserve">Entidad sin personalidad jurídica (art. 35.4 LGT) </v>
      </c>
      <c r="C15728" t="str">
        <f>T("VICALVARO           ")</f>
        <v xml:space="preserve">VICALVARO           </v>
      </c>
      <c r="D15728" t="str">
        <f>T("CASCO H.VICALVARO   ")</f>
        <v xml:space="preserve">CASCO H.VICALVARO   </v>
      </c>
      <c r="E15728" t="str">
        <f>T("CA ")</f>
        <v xml:space="preserve">CA </v>
      </c>
      <c r="F15728" t="str">
        <f>T("CAMIONES       ")</f>
        <v xml:space="preserve">CAMIONES       </v>
      </c>
      <c r="G15728" t="str">
        <f>T("De 3.000 a 9.999 KG DE CARGA ÚTIL                 ")</f>
        <v xml:space="preserve">De 3.000 a 9.999 KG DE CARGA ÚTIL                 </v>
      </c>
      <c r="H15728" t="str">
        <f>T("DIESEL                                            ")</f>
        <v xml:space="preserve">DIESEL                                            </v>
      </c>
      <c r="I15728">
        <v>1</v>
      </c>
    </row>
    <row r="15729" spans="1:9">
      <c r="A15729" t="str">
        <f>T("2018")</f>
        <v>2018</v>
      </c>
      <c r="B15729" t="str">
        <f>T("Entidad sin personalidad jurídica (art. 35.4 LGT) ")</f>
        <v xml:space="preserve">Entidad sin personalidad jurídica (art. 35.4 LGT) </v>
      </c>
      <c r="C15729" t="str">
        <f>T("VICALVARO           ")</f>
        <v xml:space="preserve">VICALVARO           </v>
      </c>
      <c r="D15729" t="str">
        <f>T("VALDEBERNARDO       ")</f>
        <v xml:space="preserve">VALDEBERNARDO       </v>
      </c>
      <c r="E15729" t="str">
        <f>T("CA ")</f>
        <v xml:space="preserve">CA </v>
      </c>
      <c r="F15729" t="str">
        <f>T("CAMIONES       ")</f>
        <v xml:space="preserve">CAMIONES       </v>
      </c>
      <c r="G15729" t="str">
        <f>T("De menos de 1.000 KG DE CARGA ÚTIL                ")</f>
        <v xml:space="preserve">De menos de 1.000 KG DE CARGA ÚTIL                </v>
      </c>
      <c r="H15729" t="str">
        <f>T("DIESEL                                            ")</f>
        <v xml:space="preserve">DIESEL                                            </v>
      </c>
      <c r="I15729">
        <v>2</v>
      </c>
    </row>
    <row r="15730" spans="1:9">
      <c r="A15730" t="str">
        <f>T("2018")</f>
        <v>2018</v>
      </c>
      <c r="B15730" t="str">
        <f>T("Entidad sin personalidad jurídica (art. 35.4 LGT) ")</f>
        <v xml:space="preserve">Entidad sin personalidad jurídica (art. 35.4 LGT) </v>
      </c>
      <c r="C15730" t="str">
        <f>T("VICALVARO           ")</f>
        <v xml:space="preserve">VICALVARO           </v>
      </c>
      <c r="D15730" t="str">
        <f>T("VALDEBERNARDO       ")</f>
        <v xml:space="preserve">VALDEBERNARDO       </v>
      </c>
      <c r="E15730" t="str">
        <f>T("CA ")</f>
        <v xml:space="preserve">CA </v>
      </c>
      <c r="F15730" t="str">
        <f>T("CAMIONES       ")</f>
        <v xml:space="preserve">CAMIONES       </v>
      </c>
      <c r="G15730" t="str">
        <f>T("De 1.000 a 2.999 KG DE CARGA ÚTIL                 ")</f>
        <v xml:space="preserve">De 1.000 a 2.999 KG DE CARGA ÚTIL                 </v>
      </c>
      <c r="H15730" t="str">
        <f>T("DIESEL                                            ")</f>
        <v xml:space="preserve">DIESEL                                            </v>
      </c>
      <c r="I15730">
        <v>1</v>
      </c>
    </row>
    <row r="15731" spans="1:9">
      <c r="A15731" t="str">
        <f>T("2018")</f>
        <v>2018</v>
      </c>
      <c r="B15731" t="str">
        <f>T("FISICO                                            ")</f>
        <v xml:space="preserve">FISICO                                            </v>
      </c>
      <c r="C15731" t="str">
        <f>T("VICALVARO           ")</f>
        <v xml:space="preserve">VICALVARO           </v>
      </c>
      <c r="D15731" t="str">
        <f>T("SIN BARRIO          ")</f>
        <v xml:space="preserve">SIN BARRIO          </v>
      </c>
      <c r="E15731" t="str">
        <f>T("CA ")</f>
        <v xml:space="preserve">CA </v>
      </c>
      <c r="F15731" t="str">
        <f>T("CAMIONES       ")</f>
        <v xml:space="preserve">CAMIONES       </v>
      </c>
      <c r="G15731" t="str">
        <f>T("De menos de 1.000 KG DE CARGA ÚTIL                ")</f>
        <v xml:space="preserve">De menos de 1.000 KG DE CARGA ÚTIL                </v>
      </c>
      <c r="H15731" t="str">
        <f>T("DIESEL                                            ")</f>
        <v xml:space="preserve">DIESEL                                            </v>
      </c>
      <c r="I15731">
        <v>6</v>
      </c>
    </row>
    <row r="15732" spans="1:9">
      <c r="A15732" t="str">
        <f>T("2018")</f>
        <v>2018</v>
      </c>
      <c r="B15732" t="str">
        <f>T("FISICO                                            ")</f>
        <v xml:space="preserve">FISICO                                            </v>
      </c>
      <c r="C15732" t="str">
        <f>T("VICALVARO           ")</f>
        <v xml:space="preserve">VICALVARO           </v>
      </c>
      <c r="D15732" t="str">
        <f>T("SIN BARRIO          ")</f>
        <v xml:space="preserve">SIN BARRIO          </v>
      </c>
      <c r="E15732" t="str">
        <f>T("CA ")</f>
        <v xml:space="preserve">CA </v>
      </c>
      <c r="F15732" t="str">
        <f>T("CAMIONES       ")</f>
        <v xml:space="preserve">CAMIONES       </v>
      </c>
      <c r="G15732" t="str">
        <f>T("De 1.000 a 2.999 KG DE CARGA ÚTIL                 ")</f>
        <v xml:space="preserve">De 1.000 a 2.999 KG DE CARGA ÚTIL                 </v>
      </c>
      <c r="H15732" t="str">
        <f>T("DIESEL                                            ")</f>
        <v xml:space="preserve">DIESEL                                            </v>
      </c>
      <c r="I15732">
        <v>3</v>
      </c>
    </row>
    <row r="15733" spans="1:9">
      <c r="A15733" t="str">
        <f>T("2018")</f>
        <v>2018</v>
      </c>
      <c r="B15733" t="str">
        <f>T("FISICO                                            ")</f>
        <v xml:space="preserve">FISICO                                            </v>
      </c>
      <c r="C15733" t="str">
        <f>T("VICALVARO           ")</f>
        <v xml:space="preserve">VICALVARO           </v>
      </c>
      <c r="D15733" t="str">
        <f>T("CASCO H.VICALVARO   ")</f>
        <v xml:space="preserve">CASCO H.VICALVARO   </v>
      </c>
      <c r="E15733" t="str">
        <f>T("CA ")</f>
        <v xml:space="preserve">CA </v>
      </c>
      <c r="F15733" t="str">
        <f>T("CAMIONES       ")</f>
        <v xml:space="preserve">CAMIONES       </v>
      </c>
      <c r="G15733" t="str">
        <f>T("De menos de 1.000 KG DE CARGA ÚTIL                ")</f>
        <v xml:space="preserve">De menos de 1.000 KG DE CARGA ÚTIL                </v>
      </c>
      <c r="H15733" t="str">
        <f>T("DIESEL                                            ")</f>
        <v xml:space="preserve">DIESEL                                            </v>
      </c>
      <c r="I15733">
        <v>769</v>
      </c>
    </row>
    <row r="15734" spans="1:9">
      <c r="A15734" t="str">
        <f>T("2018")</f>
        <v>2018</v>
      </c>
      <c r="B15734" t="str">
        <f>T("FISICO                                            ")</f>
        <v xml:space="preserve">FISICO                                            </v>
      </c>
      <c r="C15734" t="str">
        <f>T("VICALVARO           ")</f>
        <v xml:space="preserve">VICALVARO           </v>
      </c>
      <c r="D15734" t="str">
        <f>T("CASCO H.VICALVARO   ")</f>
        <v xml:space="preserve">CASCO H.VICALVARO   </v>
      </c>
      <c r="E15734" t="str">
        <f>T("CA ")</f>
        <v xml:space="preserve">CA </v>
      </c>
      <c r="F15734" t="str">
        <f>T("CAMIONES       ")</f>
        <v xml:space="preserve">CAMIONES       </v>
      </c>
      <c r="G15734" t="str">
        <f>T("De 1.000 a 2.999 KG DE CARGA ÚTIL                 ")</f>
        <v xml:space="preserve">De 1.000 a 2.999 KG DE CARGA ÚTIL                 </v>
      </c>
      <c r="H15734" t="str">
        <f>T("DIESEL                                            ")</f>
        <v xml:space="preserve">DIESEL                                            </v>
      </c>
      <c r="I15734">
        <v>453</v>
      </c>
    </row>
    <row r="15735" spans="1:9">
      <c r="A15735" t="str">
        <f>T("2018")</f>
        <v>2018</v>
      </c>
      <c r="B15735" t="str">
        <f>T("FISICO                                            ")</f>
        <v xml:space="preserve">FISICO                                            </v>
      </c>
      <c r="C15735" t="str">
        <f>T("VICALVARO           ")</f>
        <v xml:space="preserve">VICALVARO           </v>
      </c>
      <c r="D15735" t="str">
        <f>T("CASCO H.VICALVARO   ")</f>
        <v xml:space="preserve">CASCO H.VICALVARO   </v>
      </c>
      <c r="E15735" t="str">
        <f>T("CA ")</f>
        <v xml:space="preserve">CA </v>
      </c>
      <c r="F15735" t="str">
        <f>T("CAMIONES       ")</f>
        <v xml:space="preserve">CAMIONES       </v>
      </c>
      <c r="G15735" t="str">
        <f>T("De 3.000 a 9.999 KG DE CARGA ÚTIL                 ")</f>
        <v xml:space="preserve">De 3.000 a 9.999 KG DE CARGA ÚTIL                 </v>
      </c>
      <c r="H15735" t="str">
        <f>T("DIESEL                                            ")</f>
        <v xml:space="preserve">DIESEL                                            </v>
      </c>
      <c r="I15735">
        <v>17</v>
      </c>
    </row>
    <row r="15736" spans="1:9">
      <c r="A15736" t="str">
        <f>T("2018")</f>
        <v>2018</v>
      </c>
      <c r="B15736" t="str">
        <f>T("FISICO                                            ")</f>
        <v xml:space="preserve">FISICO                                            </v>
      </c>
      <c r="C15736" t="str">
        <f>T("VICALVARO           ")</f>
        <v xml:space="preserve">VICALVARO           </v>
      </c>
      <c r="D15736" t="str">
        <f>T("CASCO H.VICALVARO   ")</f>
        <v xml:space="preserve">CASCO H.VICALVARO   </v>
      </c>
      <c r="E15736" t="str">
        <f>T("CA ")</f>
        <v xml:space="preserve">CA </v>
      </c>
      <c r="F15736" t="str">
        <f>T("CAMIONES       ")</f>
        <v xml:space="preserve">CAMIONES       </v>
      </c>
      <c r="G15736" t="str">
        <f>T("De 10.000 KG DE CARGA ÚTIL en adelante            ")</f>
        <v xml:space="preserve">De 10.000 KG DE CARGA ÚTIL en adelante            </v>
      </c>
      <c r="H15736" t="str">
        <f>T("DIESEL                                            ")</f>
        <v xml:space="preserve">DIESEL                                            </v>
      </c>
      <c r="I15736">
        <v>15</v>
      </c>
    </row>
    <row r="15737" spans="1:9">
      <c r="A15737" t="str">
        <f>T("2018")</f>
        <v>2018</v>
      </c>
      <c r="B15737" t="str">
        <f>T("FISICO                                            ")</f>
        <v xml:space="preserve">FISICO                                            </v>
      </c>
      <c r="C15737" t="str">
        <f>T("VICALVARO           ")</f>
        <v xml:space="preserve">VICALVARO           </v>
      </c>
      <c r="D15737" t="str">
        <f>T("VALDEBERNARDO       ")</f>
        <v xml:space="preserve">VALDEBERNARDO       </v>
      </c>
      <c r="E15737" t="str">
        <f>T("CA ")</f>
        <v xml:space="preserve">CA </v>
      </c>
      <c r="F15737" t="str">
        <f>T("CAMIONES       ")</f>
        <v xml:space="preserve">CAMIONES       </v>
      </c>
      <c r="G15737" t="str">
        <f>T("De menos de 1.000 KG DE CARGA ÚTIL                ")</f>
        <v xml:space="preserve">De menos de 1.000 KG DE CARGA ÚTIL                </v>
      </c>
      <c r="H15737" t="str">
        <f>T("DIESEL                                            ")</f>
        <v xml:space="preserve">DIESEL                                            </v>
      </c>
      <c r="I15737">
        <v>179</v>
      </c>
    </row>
    <row r="15738" spans="1:9">
      <c r="A15738" t="str">
        <f>T("2018")</f>
        <v>2018</v>
      </c>
      <c r="B15738" t="str">
        <f>T("FISICO                                            ")</f>
        <v xml:space="preserve">FISICO                                            </v>
      </c>
      <c r="C15738" t="str">
        <f>T("VICALVARO           ")</f>
        <v xml:space="preserve">VICALVARO           </v>
      </c>
      <c r="D15738" t="str">
        <f>T("VALDEBERNARDO       ")</f>
        <v xml:space="preserve">VALDEBERNARDO       </v>
      </c>
      <c r="E15738" t="str">
        <f>T("CA ")</f>
        <v xml:space="preserve">CA </v>
      </c>
      <c r="F15738" t="str">
        <f>T("CAMIONES       ")</f>
        <v xml:space="preserve">CAMIONES       </v>
      </c>
      <c r="G15738" t="str">
        <f>T("De 1.000 a 2.999 KG DE CARGA ÚTIL                 ")</f>
        <v xml:space="preserve">De 1.000 a 2.999 KG DE CARGA ÚTIL                 </v>
      </c>
      <c r="H15738" t="str">
        <f>T("DIESEL                                            ")</f>
        <v xml:space="preserve">DIESEL                                            </v>
      </c>
      <c r="I15738">
        <v>71</v>
      </c>
    </row>
    <row r="15739" spans="1:9">
      <c r="A15739" t="str">
        <f>T("2018")</f>
        <v>2018</v>
      </c>
      <c r="B15739" t="str">
        <f>T("FISICO                                            ")</f>
        <v xml:space="preserve">FISICO                                            </v>
      </c>
      <c r="C15739" t="str">
        <f>T("VICALVARO           ")</f>
        <v xml:space="preserve">VICALVARO           </v>
      </c>
      <c r="D15739" t="str">
        <f>T("VALDEBERNARDO       ")</f>
        <v xml:space="preserve">VALDEBERNARDO       </v>
      </c>
      <c r="E15739" t="str">
        <f>T("CA ")</f>
        <v xml:space="preserve">CA </v>
      </c>
      <c r="F15739" t="str">
        <f>T("CAMIONES       ")</f>
        <v xml:space="preserve">CAMIONES       </v>
      </c>
      <c r="G15739" t="str">
        <f>T("De 3.000 a 9.999 KG DE CARGA ÚTIL                 ")</f>
        <v xml:space="preserve">De 3.000 a 9.999 KG DE CARGA ÚTIL                 </v>
      </c>
      <c r="H15739" t="str">
        <f>T("DIESEL                                            ")</f>
        <v xml:space="preserve">DIESEL                                            </v>
      </c>
      <c r="I15739">
        <v>6</v>
      </c>
    </row>
    <row r="15740" spans="1:9">
      <c r="A15740" t="str">
        <f>T("2018")</f>
        <v>2018</v>
      </c>
      <c r="B15740" t="str">
        <f>T("FISICO                                            ")</f>
        <v xml:space="preserve">FISICO                                            </v>
      </c>
      <c r="C15740" t="str">
        <f>T("VICALVARO           ")</f>
        <v xml:space="preserve">VICALVARO           </v>
      </c>
      <c r="D15740" t="str">
        <f>T("VALDERRIVAS         ")</f>
        <v xml:space="preserve">VALDERRIVAS         </v>
      </c>
      <c r="E15740" t="str">
        <f>T("CA ")</f>
        <v xml:space="preserve">CA </v>
      </c>
      <c r="F15740" t="str">
        <f>T("CAMIONES       ")</f>
        <v xml:space="preserve">CAMIONES       </v>
      </c>
      <c r="G15740" t="str">
        <f>T("De menos de 1.000 KG DE CARGA ÚTIL                ")</f>
        <v xml:space="preserve">De menos de 1.000 KG DE CARGA ÚTIL                </v>
      </c>
      <c r="H15740" t="str">
        <f>T("DIESEL                                            ")</f>
        <v xml:space="preserve">DIESEL                                            </v>
      </c>
      <c r="I15740">
        <v>133</v>
      </c>
    </row>
    <row r="15741" spans="1:9">
      <c r="A15741" t="str">
        <f>T("2018")</f>
        <v>2018</v>
      </c>
      <c r="B15741" t="str">
        <f>T("FISICO                                            ")</f>
        <v xml:space="preserve">FISICO                                            </v>
      </c>
      <c r="C15741" t="str">
        <f>T("VICALVARO           ")</f>
        <v xml:space="preserve">VICALVARO           </v>
      </c>
      <c r="D15741" t="str">
        <f>T("VALDERRIVAS         ")</f>
        <v xml:space="preserve">VALDERRIVAS         </v>
      </c>
      <c r="E15741" t="str">
        <f>T("CA ")</f>
        <v xml:space="preserve">CA </v>
      </c>
      <c r="F15741" t="str">
        <f>T("CAMIONES       ")</f>
        <v xml:space="preserve">CAMIONES       </v>
      </c>
      <c r="G15741" t="str">
        <f>T("De 1.000 a 2.999 KG DE CARGA ÚTIL                 ")</f>
        <v xml:space="preserve">De 1.000 a 2.999 KG DE CARGA ÚTIL                 </v>
      </c>
      <c r="H15741" t="str">
        <f>T("DIESEL                                            ")</f>
        <v xml:space="preserve">DIESEL                                            </v>
      </c>
      <c r="I15741">
        <v>54</v>
      </c>
    </row>
    <row r="15742" spans="1:9">
      <c r="A15742" t="str">
        <f>T("2018")</f>
        <v>2018</v>
      </c>
      <c r="B15742" t="str">
        <f>T("FISICO                                            ")</f>
        <v xml:space="preserve">FISICO                                            </v>
      </c>
      <c r="C15742" t="str">
        <f>T("VICALVARO           ")</f>
        <v xml:space="preserve">VICALVARO           </v>
      </c>
      <c r="D15742" t="str">
        <f>T("VALDERRIVAS         ")</f>
        <v xml:space="preserve">VALDERRIVAS         </v>
      </c>
      <c r="E15742" t="str">
        <f>T("CA ")</f>
        <v xml:space="preserve">CA </v>
      </c>
      <c r="F15742" t="str">
        <f>T("CAMIONES       ")</f>
        <v xml:space="preserve">CAMIONES       </v>
      </c>
      <c r="G15742" t="str">
        <f>T("De 3.000 a 9.999 KG DE CARGA ÚTIL                 ")</f>
        <v xml:space="preserve">De 3.000 a 9.999 KG DE CARGA ÚTIL                 </v>
      </c>
      <c r="H15742" t="str">
        <f>T("DIESEL                                            ")</f>
        <v xml:space="preserve">DIESEL                                            </v>
      </c>
      <c r="I15742">
        <v>13</v>
      </c>
    </row>
    <row r="15743" spans="1:9">
      <c r="A15743" t="str">
        <f>T("2018")</f>
        <v>2018</v>
      </c>
      <c r="B15743" t="str">
        <f>T("FISICO                                            ")</f>
        <v xml:space="preserve">FISICO                                            </v>
      </c>
      <c r="C15743" t="str">
        <f>T("VICALVARO           ")</f>
        <v xml:space="preserve">VICALVARO           </v>
      </c>
      <c r="D15743" t="str">
        <f>T("VALDERRIVAS         ")</f>
        <v xml:space="preserve">VALDERRIVAS         </v>
      </c>
      <c r="E15743" t="str">
        <f>T("CA ")</f>
        <v xml:space="preserve">CA </v>
      </c>
      <c r="F15743" t="str">
        <f>T("CAMIONES       ")</f>
        <v xml:space="preserve">CAMIONES       </v>
      </c>
      <c r="G15743" t="str">
        <f>T("De 10.000 KG DE CARGA ÚTIL en adelante            ")</f>
        <v xml:space="preserve">De 10.000 KG DE CARGA ÚTIL en adelante            </v>
      </c>
      <c r="H15743" t="str">
        <f>T("DIESEL                                            ")</f>
        <v xml:space="preserve">DIESEL                                            </v>
      </c>
      <c r="I15743">
        <v>2</v>
      </c>
    </row>
    <row r="15744" spans="1:9">
      <c r="A15744" t="str">
        <f>T("2018")</f>
        <v>2018</v>
      </c>
      <c r="B15744" t="str">
        <f>T("FISICO                                            ")</f>
        <v xml:space="preserve">FISICO                                            </v>
      </c>
      <c r="C15744" t="str">
        <f>T("VICALVARO           ")</f>
        <v xml:space="preserve">VICALVARO           </v>
      </c>
      <c r="D15744" t="str">
        <f>T("EL CAÑAVERAL        ")</f>
        <v xml:space="preserve">EL CAÑAVERAL        </v>
      </c>
      <c r="E15744" t="str">
        <f>T("CA ")</f>
        <v xml:space="preserve">CA </v>
      </c>
      <c r="F15744" t="str">
        <f>T("CAMIONES       ")</f>
        <v xml:space="preserve">CAMIONES       </v>
      </c>
      <c r="G15744" t="str">
        <f>T("De menos de 1.000 KG DE CARGA ÚTIL                ")</f>
        <v xml:space="preserve">De menos de 1.000 KG DE CARGA ÚTIL                </v>
      </c>
      <c r="H15744" t="str">
        <f>T("DIESEL                                            ")</f>
        <v xml:space="preserve">DIESEL                                            </v>
      </c>
      <c r="I15744">
        <v>11</v>
      </c>
    </row>
    <row r="15745" spans="1:9">
      <c r="A15745" t="str">
        <f>T("2018")</f>
        <v>2018</v>
      </c>
      <c r="B15745" t="str">
        <f>T("FISICO                                            ")</f>
        <v xml:space="preserve">FISICO                                            </v>
      </c>
      <c r="C15745" t="str">
        <f>T("VICALVARO           ")</f>
        <v xml:space="preserve">VICALVARO           </v>
      </c>
      <c r="D15745" t="str">
        <f>T("EL CAÑAVERAL        ")</f>
        <v xml:space="preserve">EL CAÑAVERAL        </v>
      </c>
      <c r="E15745" t="str">
        <f>T("CA ")</f>
        <v xml:space="preserve">CA </v>
      </c>
      <c r="F15745" t="str">
        <f>T("CAMIONES       ")</f>
        <v xml:space="preserve">CAMIONES       </v>
      </c>
      <c r="G15745" t="str">
        <f>T("De 1.000 a 2.999 KG DE CARGA ÚTIL                 ")</f>
        <v xml:space="preserve">De 1.000 a 2.999 KG DE CARGA ÚTIL                 </v>
      </c>
      <c r="H15745" t="str">
        <f>T("DIESEL                                            ")</f>
        <v xml:space="preserve">DIESEL                                            </v>
      </c>
      <c r="I15745">
        <v>1</v>
      </c>
    </row>
    <row r="15746" spans="1:9">
      <c r="A15746" t="str">
        <f>T("2018")</f>
        <v>2018</v>
      </c>
      <c r="B15746" t="str">
        <f>T("FISICO                                            ")</f>
        <v xml:space="preserve">FISICO                                            </v>
      </c>
      <c r="C15746" t="str">
        <f>T("VICALVARO           ")</f>
        <v xml:space="preserve">VICALVARO           </v>
      </c>
      <c r="D15746" t="str">
        <f>T("EL CAÑAVERAL        ")</f>
        <v xml:space="preserve">EL CAÑAVERAL        </v>
      </c>
      <c r="E15746" t="str">
        <f>T("CA ")</f>
        <v xml:space="preserve">CA </v>
      </c>
      <c r="F15746" t="str">
        <f>T("CAMIONES       ")</f>
        <v xml:space="preserve">CAMIONES       </v>
      </c>
      <c r="G15746" t="str">
        <f>T("De 3.000 a 9.999 KG DE CARGA ÚTIL                 ")</f>
        <v xml:space="preserve">De 3.000 a 9.999 KG DE CARGA ÚTIL                 </v>
      </c>
      <c r="H15746" t="str">
        <f>T("DIESEL                                            ")</f>
        <v xml:space="preserve">DIESEL                                            </v>
      </c>
      <c r="I15746">
        <v>2</v>
      </c>
    </row>
    <row r="15747" spans="1:9">
      <c r="A15747" t="str">
        <f>T("2018")</f>
        <v>2018</v>
      </c>
      <c r="B15747" t="str">
        <f>T("JURIDICO                                          ")</f>
        <v xml:space="preserve">JURIDICO                                          </v>
      </c>
      <c r="C15747" t="str">
        <f>T("VICALVARO           ")</f>
        <v xml:space="preserve">VICALVARO           </v>
      </c>
      <c r="D15747" t="str">
        <f>T("SIN BARRIO          ")</f>
        <v xml:space="preserve">SIN BARRIO          </v>
      </c>
      <c r="E15747" t="str">
        <f>T("CA ")</f>
        <v xml:space="preserve">CA </v>
      </c>
      <c r="F15747" t="str">
        <f>T("CAMIONES       ")</f>
        <v xml:space="preserve">CAMIONES       </v>
      </c>
      <c r="G15747" t="str">
        <f>T("De menos de 1.000 KG DE CARGA ÚTIL                ")</f>
        <v xml:space="preserve">De menos de 1.000 KG DE CARGA ÚTIL                </v>
      </c>
      <c r="H15747" t="str">
        <f>T("DIESEL                                            ")</f>
        <v xml:space="preserve">DIESEL                                            </v>
      </c>
      <c r="I15747">
        <v>1</v>
      </c>
    </row>
    <row r="15748" spans="1:9">
      <c r="A15748" t="str">
        <f>T("2018")</f>
        <v>2018</v>
      </c>
      <c r="B15748" t="str">
        <f>T("JURIDICO                                          ")</f>
        <v xml:space="preserve">JURIDICO                                          </v>
      </c>
      <c r="C15748" t="str">
        <f>T("VICALVARO           ")</f>
        <v xml:space="preserve">VICALVARO           </v>
      </c>
      <c r="D15748" t="str">
        <f>T("SIN BARRIO          ")</f>
        <v xml:space="preserve">SIN BARRIO          </v>
      </c>
      <c r="E15748" t="str">
        <f>T("CA ")</f>
        <v xml:space="preserve">CA </v>
      </c>
      <c r="F15748" t="str">
        <f>T("CAMIONES       ")</f>
        <v xml:space="preserve">CAMIONES       </v>
      </c>
      <c r="G15748" t="str">
        <f>T("De 1.000 a 2.999 KG DE CARGA ÚTIL                 ")</f>
        <v xml:space="preserve">De 1.000 a 2.999 KG DE CARGA ÚTIL                 </v>
      </c>
      <c r="H15748" t="str">
        <f>T("DIESEL                                            ")</f>
        <v xml:space="preserve">DIESEL                                            </v>
      </c>
      <c r="I15748">
        <v>1</v>
      </c>
    </row>
    <row r="15749" spans="1:9">
      <c r="A15749" t="str">
        <f>T("2018")</f>
        <v>2018</v>
      </c>
      <c r="B15749" t="str">
        <f>T("JURIDICO                                          ")</f>
        <v xml:space="preserve">JURIDICO                                          </v>
      </c>
      <c r="C15749" t="str">
        <f>T("VICALVARO           ")</f>
        <v xml:space="preserve">VICALVARO           </v>
      </c>
      <c r="D15749" t="str">
        <f>T("CASCO H.VICALVARO   ")</f>
        <v xml:space="preserve">CASCO H.VICALVARO   </v>
      </c>
      <c r="E15749" t="str">
        <f>T("CA ")</f>
        <v xml:space="preserve">CA </v>
      </c>
      <c r="F15749" t="str">
        <f>T("CAMIONES       ")</f>
        <v xml:space="preserve">CAMIONES       </v>
      </c>
      <c r="G15749" t="str">
        <f>T("De menos de 1.000 KG DE CARGA ÚTIL                ")</f>
        <v xml:space="preserve">De menos de 1.000 KG DE CARGA ÚTIL                </v>
      </c>
      <c r="H15749" t="str">
        <f>T("DIESEL                                            ")</f>
        <v xml:space="preserve">DIESEL                                            </v>
      </c>
      <c r="I15749">
        <v>279</v>
      </c>
    </row>
    <row r="15750" spans="1:9">
      <c r="A15750" t="str">
        <f>T("2018")</f>
        <v>2018</v>
      </c>
      <c r="B15750" t="str">
        <f>T("JURIDICO                                          ")</f>
        <v xml:space="preserve">JURIDICO                                          </v>
      </c>
      <c r="C15750" t="str">
        <f>T("VICALVARO           ")</f>
        <v xml:space="preserve">VICALVARO           </v>
      </c>
      <c r="D15750" t="str">
        <f>T("CASCO H.VICALVARO   ")</f>
        <v xml:space="preserve">CASCO H.VICALVARO   </v>
      </c>
      <c r="E15750" t="str">
        <f>T("CA ")</f>
        <v xml:space="preserve">CA </v>
      </c>
      <c r="F15750" t="str">
        <f>T("CAMIONES       ")</f>
        <v xml:space="preserve">CAMIONES       </v>
      </c>
      <c r="G15750" t="str">
        <f>T("De 1.000 a 2.999 KG DE CARGA ÚTIL                 ")</f>
        <v xml:space="preserve">De 1.000 a 2.999 KG DE CARGA ÚTIL                 </v>
      </c>
      <c r="H15750" t="str">
        <f>T("DIESEL                                            ")</f>
        <v xml:space="preserve">DIESEL                                            </v>
      </c>
      <c r="I15750">
        <v>302</v>
      </c>
    </row>
    <row r="15751" spans="1:9">
      <c r="A15751" t="str">
        <f>T("2018")</f>
        <v>2018</v>
      </c>
      <c r="B15751" t="str">
        <f>T("JURIDICO                                          ")</f>
        <v xml:space="preserve">JURIDICO                                          </v>
      </c>
      <c r="C15751" t="str">
        <f>T("VICALVARO           ")</f>
        <v xml:space="preserve">VICALVARO           </v>
      </c>
      <c r="D15751" t="str">
        <f>T("CASCO H.VICALVARO   ")</f>
        <v xml:space="preserve">CASCO H.VICALVARO   </v>
      </c>
      <c r="E15751" t="str">
        <f>T("CA ")</f>
        <v xml:space="preserve">CA </v>
      </c>
      <c r="F15751" t="str">
        <f>T("CAMIONES       ")</f>
        <v xml:space="preserve">CAMIONES       </v>
      </c>
      <c r="G15751" t="str">
        <f>T("De 3.000 a 9.999 KG DE CARGA ÚTIL                 ")</f>
        <v xml:space="preserve">De 3.000 a 9.999 KG DE CARGA ÚTIL                 </v>
      </c>
      <c r="H15751" t="str">
        <f>T("DIESEL                                            ")</f>
        <v xml:space="preserve">DIESEL                                            </v>
      </c>
      <c r="I15751">
        <v>46</v>
      </c>
    </row>
    <row r="15752" spans="1:9">
      <c r="A15752" t="str">
        <f>T("2018")</f>
        <v>2018</v>
      </c>
      <c r="B15752" t="str">
        <f>T("JURIDICO                                          ")</f>
        <v xml:space="preserve">JURIDICO                                          </v>
      </c>
      <c r="C15752" t="str">
        <f>T("VICALVARO           ")</f>
        <v xml:space="preserve">VICALVARO           </v>
      </c>
      <c r="D15752" t="str">
        <f>T("CASCO H.VICALVARO   ")</f>
        <v xml:space="preserve">CASCO H.VICALVARO   </v>
      </c>
      <c r="E15752" t="str">
        <f>T("CA ")</f>
        <v xml:space="preserve">CA </v>
      </c>
      <c r="F15752" t="str">
        <f>T("CAMIONES       ")</f>
        <v xml:space="preserve">CAMIONES       </v>
      </c>
      <c r="G15752" t="str">
        <f>T("De 10.000 KG DE CARGA ÚTIL en adelante            ")</f>
        <v xml:space="preserve">De 10.000 KG DE CARGA ÚTIL en adelante            </v>
      </c>
      <c r="H15752" t="str">
        <f>T("DIESEL                                            ")</f>
        <v xml:space="preserve">DIESEL                                            </v>
      </c>
      <c r="I15752">
        <v>29</v>
      </c>
    </row>
    <row r="15753" spans="1:9">
      <c r="A15753" t="str">
        <f>T("2018")</f>
        <v>2018</v>
      </c>
      <c r="B15753" t="str">
        <f>T("JURIDICO                                          ")</f>
        <v xml:space="preserve">JURIDICO                                          </v>
      </c>
      <c r="C15753" t="str">
        <f>T("VICALVARO           ")</f>
        <v xml:space="preserve">VICALVARO           </v>
      </c>
      <c r="D15753" t="str">
        <f>T("VALDEBERNARDO       ")</f>
        <v xml:space="preserve">VALDEBERNARDO       </v>
      </c>
      <c r="E15753" t="str">
        <f>T("CA ")</f>
        <v xml:space="preserve">CA </v>
      </c>
      <c r="F15753" t="str">
        <f>T("CAMIONES       ")</f>
        <v xml:space="preserve">CAMIONES       </v>
      </c>
      <c r="G15753" t="str">
        <f>T("De menos de 1.000 KG DE CARGA ÚTIL                ")</f>
        <v xml:space="preserve">De menos de 1.000 KG DE CARGA ÚTIL                </v>
      </c>
      <c r="H15753" t="str">
        <f>T("DIESEL                                            ")</f>
        <v xml:space="preserve">DIESEL                                            </v>
      </c>
      <c r="I15753">
        <v>58</v>
      </c>
    </row>
    <row r="15754" spans="1:9">
      <c r="A15754" t="str">
        <f>T("2018")</f>
        <v>2018</v>
      </c>
      <c r="B15754" t="str">
        <f>T("JURIDICO                                          ")</f>
        <v xml:space="preserve">JURIDICO                                          </v>
      </c>
      <c r="C15754" t="str">
        <f>T("VICALVARO           ")</f>
        <v xml:space="preserve">VICALVARO           </v>
      </c>
      <c r="D15754" t="str">
        <f>T("VALDEBERNARDO       ")</f>
        <v xml:space="preserve">VALDEBERNARDO       </v>
      </c>
      <c r="E15754" t="str">
        <f>T("CA ")</f>
        <v xml:space="preserve">CA </v>
      </c>
      <c r="F15754" t="str">
        <f>T("CAMIONES       ")</f>
        <v xml:space="preserve">CAMIONES       </v>
      </c>
      <c r="G15754" t="str">
        <f>T("De 1.000 a 2.999 KG DE CARGA ÚTIL                 ")</f>
        <v xml:space="preserve">De 1.000 a 2.999 KG DE CARGA ÚTIL                 </v>
      </c>
      <c r="H15754" t="str">
        <f>T("DIESEL                                            ")</f>
        <v xml:space="preserve">DIESEL                                            </v>
      </c>
      <c r="I15754">
        <v>11</v>
      </c>
    </row>
    <row r="15755" spans="1:9">
      <c r="A15755" t="str">
        <f>T("2018")</f>
        <v>2018</v>
      </c>
      <c r="B15755" t="str">
        <f>T("JURIDICO                                          ")</f>
        <v xml:space="preserve">JURIDICO                                          </v>
      </c>
      <c r="C15755" t="str">
        <f>T("VICALVARO           ")</f>
        <v xml:space="preserve">VICALVARO           </v>
      </c>
      <c r="D15755" t="str">
        <f>T("VALDEBERNARDO       ")</f>
        <v xml:space="preserve">VALDEBERNARDO       </v>
      </c>
      <c r="E15755" t="str">
        <f>T("CA ")</f>
        <v xml:space="preserve">CA </v>
      </c>
      <c r="F15755" t="str">
        <f>T("CAMIONES       ")</f>
        <v xml:space="preserve">CAMIONES       </v>
      </c>
      <c r="G15755" t="str">
        <f>T("De 3.000 a 9.999 KG DE CARGA ÚTIL                 ")</f>
        <v xml:space="preserve">De 3.000 a 9.999 KG DE CARGA ÚTIL                 </v>
      </c>
      <c r="H15755" t="str">
        <f>T("DIESEL                                            ")</f>
        <v xml:space="preserve">DIESEL                                            </v>
      </c>
      <c r="I15755">
        <v>8</v>
      </c>
    </row>
    <row r="15756" spans="1:9">
      <c r="A15756" t="str">
        <f>T("2018")</f>
        <v>2018</v>
      </c>
      <c r="B15756" t="str">
        <f>T("JURIDICO                                          ")</f>
        <v xml:space="preserve">JURIDICO                                          </v>
      </c>
      <c r="C15756" t="str">
        <f>T("VICALVARO           ")</f>
        <v xml:space="preserve">VICALVARO           </v>
      </c>
      <c r="D15756" t="str">
        <f>T("VALDEBERNARDO       ")</f>
        <v xml:space="preserve">VALDEBERNARDO       </v>
      </c>
      <c r="E15756" t="str">
        <f>T("CA ")</f>
        <v xml:space="preserve">CA </v>
      </c>
      <c r="F15756" t="str">
        <f>T("CAMIONES       ")</f>
        <v xml:space="preserve">CAMIONES       </v>
      </c>
      <c r="G15756" t="str">
        <f>T("De 10.000 KG DE CARGA ÚTIL en adelante            ")</f>
        <v xml:space="preserve">De 10.000 KG DE CARGA ÚTIL en adelante            </v>
      </c>
      <c r="H15756" t="str">
        <f>T("DIESEL                                            ")</f>
        <v xml:space="preserve">DIESEL                                            </v>
      </c>
      <c r="I15756">
        <v>4</v>
      </c>
    </row>
    <row r="15757" spans="1:9">
      <c r="A15757" t="str">
        <f>T("2018")</f>
        <v>2018</v>
      </c>
      <c r="B15757" t="str">
        <f>T("JURIDICO                                          ")</f>
        <v xml:space="preserve">JURIDICO                                          </v>
      </c>
      <c r="C15757" t="str">
        <f>T("VICALVARO           ")</f>
        <v xml:space="preserve">VICALVARO           </v>
      </c>
      <c r="D15757" t="str">
        <f>T("VALDERRIVAS         ")</f>
        <v xml:space="preserve">VALDERRIVAS         </v>
      </c>
      <c r="E15757" t="str">
        <f>T("CA ")</f>
        <v xml:space="preserve">CA </v>
      </c>
      <c r="F15757" t="str">
        <f>T("CAMIONES       ")</f>
        <v xml:space="preserve">CAMIONES       </v>
      </c>
      <c r="G15757" t="str">
        <f>T("De menos de 1.000 KG DE CARGA ÚTIL                ")</f>
        <v xml:space="preserve">De menos de 1.000 KG DE CARGA ÚTIL                </v>
      </c>
      <c r="H15757" t="str">
        <f>T("DIESEL                                            ")</f>
        <v xml:space="preserve">DIESEL                                            </v>
      </c>
      <c r="I15757">
        <v>33</v>
      </c>
    </row>
    <row r="15758" spans="1:9">
      <c r="A15758" t="str">
        <f>T("2018")</f>
        <v>2018</v>
      </c>
      <c r="B15758" t="str">
        <f>T("JURIDICO                                          ")</f>
        <v xml:space="preserve">JURIDICO                                          </v>
      </c>
      <c r="C15758" t="str">
        <f>T("VICALVARO           ")</f>
        <v xml:space="preserve">VICALVARO           </v>
      </c>
      <c r="D15758" t="str">
        <f>T("VALDERRIVAS         ")</f>
        <v xml:space="preserve">VALDERRIVAS         </v>
      </c>
      <c r="E15758" t="str">
        <f>T("CA ")</f>
        <v xml:space="preserve">CA </v>
      </c>
      <c r="F15758" t="str">
        <f>T("CAMIONES       ")</f>
        <v xml:space="preserve">CAMIONES       </v>
      </c>
      <c r="G15758" t="str">
        <f>T("De 1.000 a 2.999 KG DE CARGA ÚTIL                 ")</f>
        <v xml:space="preserve">De 1.000 a 2.999 KG DE CARGA ÚTIL                 </v>
      </c>
      <c r="H15758" t="str">
        <f>T("DIESEL                                            ")</f>
        <v xml:space="preserve">DIESEL                                            </v>
      </c>
      <c r="I15758">
        <v>26</v>
      </c>
    </row>
    <row r="15759" spans="1:9">
      <c r="A15759" t="str">
        <f>T("2018")</f>
        <v>2018</v>
      </c>
      <c r="B15759" t="str">
        <f>T("JURIDICO                                          ")</f>
        <v xml:space="preserve">JURIDICO                                          </v>
      </c>
      <c r="C15759" t="str">
        <f>T("VICALVARO           ")</f>
        <v xml:space="preserve">VICALVARO           </v>
      </c>
      <c r="D15759" t="str">
        <f>T("VALDERRIVAS         ")</f>
        <v xml:space="preserve">VALDERRIVAS         </v>
      </c>
      <c r="E15759" t="str">
        <f>T("CA ")</f>
        <v xml:space="preserve">CA </v>
      </c>
      <c r="F15759" t="str">
        <f>T("CAMIONES       ")</f>
        <v xml:space="preserve">CAMIONES       </v>
      </c>
      <c r="G15759" t="str">
        <f>T("De 3.000 a 9.999 KG DE CARGA ÚTIL                 ")</f>
        <v xml:space="preserve">De 3.000 a 9.999 KG DE CARGA ÚTIL                 </v>
      </c>
      <c r="H15759" t="str">
        <f>T("DIESEL                                            ")</f>
        <v xml:space="preserve">DIESEL                                            </v>
      </c>
      <c r="I15759">
        <v>7</v>
      </c>
    </row>
    <row r="15760" spans="1:9">
      <c r="A15760" t="str">
        <f>T("2018")</f>
        <v>2018</v>
      </c>
      <c r="B15760" t="str">
        <f>T("JURIDICO                                          ")</f>
        <v xml:space="preserve">JURIDICO                                          </v>
      </c>
      <c r="C15760" t="str">
        <f>T("VICALVARO           ")</f>
        <v xml:space="preserve">VICALVARO           </v>
      </c>
      <c r="D15760" t="str">
        <f>T("VALDERRIVAS         ")</f>
        <v xml:space="preserve">VALDERRIVAS         </v>
      </c>
      <c r="E15760" t="str">
        <f>T("CA ")</f>
        <v xml:space="preserve">CA </v>
      </c>
      <c r="F15760" t="str">
        <f>T("CAMIONES       ")</f>
        <v xml:space="preserve">CAMIONES       </v>
      </c>
      <c r="G15760" t="str">
        <f>T("De 10.000 KG DE CARGA ÚTIL en adelante            ")</f>
        <v xml:space="preserve">De 10.000 KG DE CARGA ÚTIL en adelante            </v>
      </c>
      <c r="H15760" t="str">
        <f>T("DIESEL                                            ")</f>
        <v xml:space="preserve">DIESEL                                            </v>
      </c>
      <c r="I15760">
        <v>6</v>
      </c>
    </row>
    <row r="15761" spans="1:9">
      <c r="A15761" t="str">
        <f>T("2018")</f>
        <v>2018</v>
      </c>
      <c r="B15761" t="str">
        <f>T("FISICO                                            ")</f>
        <v xml:space="preserve">FISICO                                            </v>
      </c>
      <c r="C15761" t="str">
        <f>T("VICALVARO           ")</f>
        <v xml:space="preserve">VICALVARO           </v>
      </c>
      <c r="D15761" t="str">
        <f>T("CASCO H.VICALVARO   ")</f>
        <v xml:space="preserve">CASCO H.VICALVARO   </v>
      </c>
      <c r="E15761" t="str">
        <f>T("CA ")</f>
        <v xml:space="preserve">CA </v>
      </c>
      <c r="F15761" t="str">
        <f>T("CAMIONES       ")</f>
        <v xml:space="preserve">CAMIONES       </v>
      </c>
      <c r="G15761" t="str">
        <f>T("De menos de 1.000 KG DE CARGA ÚTIL                ")</f>
        <v xml:space="preserve">De menos de 1.000 KG DE CARGA ÚTIL                </v>
      </c>
      <c r="H15761" t="str">
        <f>T("GAS LICUADO DE PETROLEO                           ")</f>
        <v xml:space="preserve">GAS LICUADO DE PETROLEO                           </v>
      </c>
      <c r="I15761">
        <v>1</v>
      </c>
    </row>
    <row r="15762" spans="1:9">
      <c r="A15762" t="str">
        <f>T("2018")</f>
        <v>2018</v>
      </c>
      <c r="B15762" t="str">
        <f>T("FISICO                                            ")</f>
        <v xml:space="preserve">FISICO                                            </v>
      </c>
      <c r="C15762" t="str">
        <f>T("VICALVARO           ")</f>
        <v xml:space="preserve">VICALVARO           </v>
      </c>
      <c r="D15762" t="str">
        <f>T("VALDERRIVAS         ")</f>
        <v xml:space="preserve">VALDERRIVAS         </v>
      </c>
      <c r="E15762" t="str">
        <f>T("CA ")</f>
        <v xml:space="preserve">CA </v>
      </c>
      <c r="F15762" t="str">
        <f>T("CAMIONES       ")</f>
        <v xml:space="preserve">CAMIONES       </v>
      </c>
      <c r="G15762" t="str">
        <f>T("De menos de 1.000 KG DE CARGA ÚTIL                ")</f>
        <v xml:space="preserve">De menos de 1.000 KG DE CARGA ÚTIL                </v>
      </c>
      <c r="H15762" t="str">
        <f>T("GAS LICUADO DE PETROLEO                           ")</f>
        <v xml:space="preserve">GAS LICUADO DE PETROLEO                           </v>
      </c>
      <c r="I15762">
        <v>1</v>
      </c>
    </row>
    <row r="15763" spans="1:9">
      <c r="A15763" t="str">
        <f>T("2018")</f>
        <v>2018</v>
      </c>
      <c r="B15763" t="str">
        <f>T("FISICO                                            ")</f>
        <v xml:space="preserve">FISICO                                            </v>
      </c>
      <c r="C15763" t="str">
        <f>T("VICALVARO           ")</f>
        <v xml:space="preserve">VICALVARO           </v>
      </c>
      <c r="D15763" t="str">
        <f>T("SIN BARRIO          ")</f>
        <v xml:space="preserve">SIN BARRIO          </v>
      </c>
      <c r="E15763" t="str">
        <f>T("CA ")</f>
        <v xml:space="preserve">CA </v>
      </c>
      <c r="F15763" t="str">
        <f>T("CAMIONES       ")</f>
        <v xml:space="preserve">CAMIONES       </v>
      </c>
      <c r="G15763" t="str">
        <f>T("De 3.000 a 9.999 KG DE CARGA ÚTIL                 ")</f>
        <v xml:space="preserve">De 3.000 a 9.999 KG DE CARGA ÚTIL                 </v>
      </c>
      <c r="H15763" t="str">
        <f>T("GAS NATURAL COMPRIMIDO                            ")</f>
        <v xml:space="preserve">GAS NATURAL COMPRIMIDO                            </v>
      </c>
      <c r="I15763">
        <v>1</v>
      </c>
    </row>
    <row r="15764" spans="1:9">
      <c r="A15764" t="str">
        <f>T("2018")</f>
        <v>2018</v>
      </c>
      <c r="B15764" t="str">
        <f>T("JURIDICO                                          ")</f>
        <v xml:space="preserve">JURIDICO                                          </v>
      </c>
      <c r="C15764" t="str">
        <f>T("VICALVARO           ")</f>
        <v xml:space="preserve">VICALVARO           </v>
      </c>
      <c r="D15764" t="str">
        <f>T("CASCO H.VICALVARO   ")</f>
        <v xml:space="preserve">CASCO H.VICALVARO   </v>
      </c>
      <c r="E15764" t="str">
        <f>T("CA ")</f>
        <v xml:space="preserve">CA </v>
      </c>
      <c r="F15764" t="str">
        <f>T("CAMIONES       ")</f>
        <v xml:space="preserve">CAMIONES       </v>
      </c>
      <c r="G15764" t="str">
        <f>T("De 1.000 a 2.999 KG DE CARGA ÚTIL                 ")</f>
        <v xml:space="preserve">De 1.000 a 2.999 KG DE CARGA ÚTIL                 </v>
      </c>
      <c r="H15764" t="str">
        <f>T("GAS NATURAL COMPRIMIDO                            ")</f>
        <v xml:space="preserve">GAS NATURAL COMPRIMIDO                            </v>
      </c>
      <c r="I15764">
        <v>1</v>
      </c>
    </row>
    <row r="15765" spans="1:9">
      <c r="A15765" t="str">
        <f>T("2018")</f>
        <v>2018</v>
      </c>
      <c r="B15765" t="str">
        <f>T("FISICO                                            ")</f>
        <v xml:space="preserve">FISICO                                            </v>
      </c>
      <c r="C15765" t="str">
        <f>T("VICALVARO           ")</f>
        <v xml:space="preserve">VICALVARO           </v>
      </c>
      <c r="D15765" t="str">
        <f>T("SIN BARRIO          ")</f>
        <v xml:space="preserve">SIN BARRIO          </v>
      </c>
      <c r="E15765" t="str">
        <f>T("CA ")</f>
        <v xml:space="preserve">CA </v>
      </c>
      <c r="F15765" t="str">
        <f>T("CAMIONES       ")</f>
        <v xml:space="preserve">CAMIONES       </v>
      </c>
      <c r="G15765" t="str">
        <f>T("De menos de 1.000 KG DE CARGA ÚTIL                ")</f>
        <v xml:space="preserve">De menos de 1.000 KG DE CARGA ÚTIL                </v>
      </c>
      <c r="H15765" t="str">
        <f>T("GASOLINA                                          ")</f>
        <v xml:space="preserve">GASOLINA                                          </v>
      </c>
      <c r="I15765">
        <v>1</v>
      </c>
    </row>
    <row r="15766" spans="1:9">
      <c r="A15766" t="str">
        <f>T("2018")</f>
        <v>2018</v>
      </c>
      <c r="B15766" t="str">
        <f>T("FISICO                                            ")</f>
        <v xml:space="preserve">FISICO                                            </v>
      </c>
      <c r="C15766" t="str">
        <f>T("VICALVARO           ")</f>
        <v xml:space="preserve">VICALVARO           </v>
      </c>
      <c r="D15766" t="str">
        <f>T("CASCO H.VICALVARO   ")</f>
        <v xml:space="preserve">CASCO H.VICALVARO   </v>
      </c>
      <c r="E15766" t="str">
        <f>T("CA ")</f>
        <v xml:space="preserve">CA </v>
      </c>
      <c r="F15766" t="str">
        <f>T("CAMIONES       ")</f>
        <v xml:space="preserve">CAMIONES       </v>
      </c>
      <c r="G15766" t="str">
        <f>T("De menos de 1.000 KG DE CARGA ÚTIL                ")</f>
        <v xml:space="preserve">De menos de 1.000 KG DE CARGA ÚTIL                </v>
      </c>
      <c r="H15766" t="str">
        <f>T("GASOLINA                                          ")</f>
        <v xml:space="preserve">GASOLINA                                          </v>
      </c>
      <c r="I15766">
        <v>50</v>
      </c>
    </row>
    <row r="15767" spans="1:9">
      <c r="A15767" t="str">
        <f>T("2018")</f>
        <v>2018</v>
      </c>
      <c r="B15767" t="str">
        <f>T("FISICO                                            ")</f>
        <v xml:space="preserve">FISICO                                            </v>
      </c>
      <c r="C15767" t="str">
        <f>T("VICALVARO           ")</f>
        <v xml:space="preserve">VICALVARO           </v>
      </c>
      <c r="D15767" t="str">
        <f>T("CASCO H.VICALVARO   ")</f>
        <v xml:space="preserve">CASCO H.VICALVARO   </v>
      </c>
      <c r="E15767" t="str">
        <f>T("CA ")</f>
        <v xml:space="preserve">CA </v>
      </c>
      <c r="F15767" t="str">
        <f>T("CAMIONES       ")</f>
        <v xml:space="preserve">CAMIONES       </v>
      </c>
      <c r="G15767" t="str">
        <f>T("De 1.000 a 2.999 KG DE CARGA ÚTIL                 ")</f>
        <v xml:space="preserve">De 1.000 a 2.999 KG DE CARGA ÚTIL                 </v>
      </c>
      <c r="H15767" t="str">
        <f>T("GASOLINA                                          ")</f>
        <v xml:space="preserve">GASOLINA                                          </v>
      </c>
      <c r="I15767">
        <v>4</v>
      </c>
    </row>
    <row r="15768" spans="1:9">
      <c r="A15768" t="str">
        <f>T("2018")</f>
        <v>2018</v>
      </c>
      <c r="B15768" t="str">
        <f>T("FISICO                                            ")</f>
        <v xml:space="preserve">FISICO                                            </v>
      </c>
      <c r="C15768" t="str">
        <f>T("VICALVARO           ")</f>
        <v xml:space="preserve">VICALVARO           </v>
      </c>
      <c r="D15768" t="str">
        <f>T("VALDEBERNARDO       ")</f>
        <v xml:space="preserve">VALDEBERNARDO       </v>
      </c>
      <c r="E15768" t="str">
        <f>T("CA ")</f>
        <v xml:space="preserve">CA </v>
      </c>
      <c r="F15768" t="str">
        <f>T("CAMIONES       ")</f>
        <v xml:space="preserve">CAMIONES       </v>
      </c>
      <c r="G15768" t="str">
        <f>T("De menos de 1.000 KG DE CARGA ÚTIL                ")</f>
        <v xml:space="preserve">De menos de 1.000 KG DE CARGA ÚTIL                </v>
      </c>
      <c r="H15768" t="str">
        <f>T("GASOLINA                                          ")</f>
        <v xml:space="preserve">GASOLINA                                          </v>
      </c>
      <c r="I15768">
        <v>5</v>
      </c>
    </row>
    <row r="15769" spans="1:9">
      <c r="A15769" t="str">
        <f>T("2018")</f>
        <v>2018</v>
      </c>
      <c r="B15769" t="str">
        <f>T("FISICO                                            ")</f>
        <v xml:space="preserve">FISICO                                            </v>
      </c>
      <c r="C15769" t="str">
        <f>T("VICALVARO           ")</f>
        <v xml:space="preserve">VICALVARO           </v>
      </c>
      <c r="D15769" t="str">
        <f>T("VALDERRIVAS         ")</f>
        <v xml:space="preserve">VALDERRIVAS         </v>
      </c>
      <c r="E15769" t="str">
        <f>T("CA ")</f>
        <v xml:space="preserve">CA </v>
      </c>
      <c r="F15769" t="str">
        <f>T("CAMIONES       ")</f>
        <v xml:space="preserve">CAMIONES       </v>
      </c>
      <c r="G15769" t="str">
        <f>T("De menos de 1.000 KG DE CARGA ÚTIL                ")</f>
        <v xml:space="preserve">De menos de 1.000 KG DE CARGA ÚTIL                </v>
      </c>
      <c r="H15769" t="str">
        <f>T("GASOLINA                                          ")</f>
        <v xml:space="preserve">GASOLINA                                          </v>
      </c>
      <c r="I15769">
        <v>6</v>
      </c>
    </row>
    <row r="15770" spans="1:9">
      <c r="A15770" t="str">
        <f>T("2018")</f>
        <v>2018</v>
      </c>
      <c r="B15770" t="str">
        <f>T("JURIDICO                                          ")</f>
        <v xml:space="preserve">JURIDICO                                          </v>
      </c>
      <c r="C15770" t="str">
        <f>T("VICALVARO           ")</f>
        <v xml:space="preserve">VICALVARO           </v>
      </c>
      <c r="D15770" t="str">
        <f>T("CASCO H.VICALVARO   ")</f>
        <v xml:space="preserve">CASCO H.VICALVARO   </v>
      </c>
      <c r="E15770" t="str">
        <f>T("CA ")</f>
        <v xml:space="preserve">CA </v>
      </c>
      <c r="F15770" t="str">
        <f>T("CAMIONES       ")</f>
        <v xml:space="preserve">CAMIONES       </v>
      </c>
      <c r="G15770" t="str">
        <f>T("De menos de 1.000 KG DE CARGA ÚTIL                ")</f>
        <v xml:space="preserve">De menos de 1.000 KG DE CARGA ÚTIL                </v>
      </c>
      <c r="H15770" t="str">
        <f>T("GASOLINA                                          ")</f>
        <v xml:space="preserve">GASOLINA                                          </v>
      </c>
      <c r="I15770">
        <v>8</v>
      </c>
    </row>
    <row r="15771" spans="1:9">
      <c r="A15771" t="str">
        <f>T("2018")</f>
        <v>2018</v>
      </c>
      <c r="B15771" t="str">
        <f>T("JURIDICO                                          ")</f>
        <v xml:space="preserve">JURIDICO                                          </v>
      </c>
      <c r="C15771" t="str">
        <f>T("VICALVARO           ")</f>
        <v xml:space="preserve">VICALVARO           </v>
      </c>
      <c r="D15771" t="str">
        <f>T("CASCO H.VICALVARO   ")</f>
        <v xml:space="preserve">CASCO H.VICALVARO   </v>
      </c>
      <c r="E15771" t="str">
        <f>T("CA ")</f>
        <v xml:space="preserve">CA </v>
      </c>
      <c r="F15771" t="str">
        <f>T("CAMIONES       ")</f>
        <v xml:space="preserve">CAMIONES       </v>
      </c>
      <c r="G15771" t="str">
        <f>T("De 10.000 KG DE CARGA ÚTIL en adelante            ")</f>
        <v xml:space="preserve">De 10.000 KG DE CARGA ÚTIL en adelante            </v>
      </c>
      <c r="H15771" t="str">
        <f>T("GASOLINA                                          ")</f>
        <v xml:space="preserve">GASOLINA                                          </v>
      </c>
      <c r="I15771">
        <v>1</v>
      </c>
    </row>
    <row r="15772" spans="1:9">
      <c r="A15772" t="str">
        <f>T("2018")</f>
        <v>2018</v>
      </c>
      <c r="B15772" t="str">
        <f>T("JURIDICO                                          ")</f>
        <v xml:space="preserve">JURIDICO                                          </v>
      </c>
      <c r="C15772" t="str">
        <f>T("VICALVARO           ")</f>
        <v xml:space="preserve">VICALVARO           </v>
      </c>
      <c r="D15772" t="str">
        <f>T("VALDEBERNARDO       ")</f>
        <v xml:space="preserve">VALDEBERNARDO       </v>
      </c>
      <c r="E15772" t="str">
        <f>T("CA ")</f>
        <v xml:space="preserve">CA </v>
      </c>
      <c r="F15772" t="str">
        <f>T("CAMIONES       ")</f>
        <v xml:space="preserve">CAMIONES       </v>
      </c>
      <c r="G15772" t="str">
        <f>T("De menos de 1.000 KG DE CARGA ÚTIL                ")</f>
        <v xml:space="preserve">De menos de 1.000 KG DE CARGA ÚTIL                </v>
      </c>
      <c r="H15772" t="str">
        <f>T("GASOLINA                                          ")</f>
        <v xml:space="preserve">GASOLINA                                          </v>
      </c>
      <c r="I15772">
        <v>3</v>
      </c>
    </row>
    <row r="15773" spans="1:9">
      <c r="A15773" t="str">
        <f>T("2018")</f>
        <v>2018</v>
      </c>
      <c r="B15773" t="str">
        <f>T("JURIDICO                                          ")</f>
        <v xml:space="preserve">JURIDICO                                          </v>
      </c>
      <c r="C15773" t="str">
        <f>T("VICALVARO           ")</f>
        <v xml:space="preserve">VICALVARO           </v>
      </c>
      <c r="D15773" t="str">
        <f>T("VALDEBERNARDO       ")</f>
        <v xml:space="preserve">VALDEBERNARDO       </v>
      </c>
      <c r="E15773" t="str">
        <f>T("CA ")</f>
        <v xml:space="preserve">CA </v>
      </c>
      <c r="F15773" t="str">
        <f>T("CAMIONES       ")</f>
        <v xml:space="preserve">CAMIONES       </v>
      </c>
      <c r="G15773" t="str">
        <f>T("De 1.000 a 2.999 KG DE CARGA ÚTIL                 ")</f>
        <v xml:space="preserve">De 1.000 a 2.999 KG DE CARGA ÚTIL                 </v>
      </c>
      <c r="H15773" t="str">
        <f>T("GASOLINA                                          ")</f>
        <v xml:space="preserve">GASOLINA                                          </v>
      </c>
      <c r="I15773">
        <v>1</v>
      </c>
    </row>
    <row r="15774" spans="1:9">
      <c r="A15774" t="str">
        <f>T("2018")</f>
        <v>2018</v>
      </c>
      <c r="B15774" t="str">
        <f>T("JURIDICO                                          ")</f>
        <v xml:space="preserve">JURIDICO                                          </v>
      </c>
      <c r="C15774" t="str">
        <f>T("VICALVARO           ")</f>
        <v xml:space="preserve">VICALVARO           </v>
      </c>
      <c r="D15774" t="str">
        <f>T("VALDERRIVAS         ")</f>
        <v xml:space="preserve">VALDERRIVAS         </v>
      </c>
      <c r="E15774" t="str">
        <f>T("CA ")</f>
        <v xml:space="preserve">CA </v>
      </c>
      <c r="F15774" t="str">
        <f>T("CAMIONES       ")</f>
        <v xml:space="preserve">CAMIONES       </v>
      </c>
      <c r="G15774" t="str">
        <f>T("De menos de 1.000 KG DE CARGA ÚTIL                ")</f>
        <v xml:space="preserve">De menos de 1.000 KG DE CARGA ÚTIL                </v>
      </c>
      <c r="H15774" t="str">
        <f>T("GASOLINA                                          ")</f>
        <v xml:space="preserve">GASOLINA                                          </v>
      </c>
      <c r="I15774">
        <v>2</v>
      </c>
    </row>
    <row r="15775" spans="1:9">
      <c r="A15775" t="str">
        <f>T("2018")</f>
        <v>2018</v>
      </c>
      <c r="B15775" t="str">
        <f>T("Entidad sin personalidad jurídica (art. 35.4 LGT) ")</f>
        <v xml:space="preserve">Entidad sin personalidad jurídica (art. 35.4 LGT) </v>
      </c>
      <c r="C15775" t="str">
        <f>T("VICALVARO           ")</f>
        <v xml:space="preserve">VICALVARO           </v>
      </c>
      <c r="D15775" t="str">
        <f>T("CASCO H.VICALVARO   ")</f>
        <v xml:space="preserve">CASCO H.VICALVARO   </v>
      </c>
      <c r="E15775" t="str">
        <f>T("CA ")</f>
        <v xml:space="preserve">CA </v>
      </c>
      <c r="F15775" t="str">
        <f>T("CAMIONES       ")</f>
        <v xml:space="preserve">CAMIONES       </v>
      </c>
      <c r="G15775" t="str">
        <f>T("De 1.000 a 2.999 KG DE CARGA ÚTIL                 ")</f>
        <v xml:space="preserve">De 1.000 a 2.999 KG DE CARGA ÚTIL                 </v>
      </c>
      <c r="I15775">
        <v>1</v>
      </c>
    </row>
    <row r="15776" spans="1:9">
      <c r="A15776" t="str">
        <f>T("2018")</f>
        <v>2018</v>
      </c>
      <c r="B15776" t="str">
        <f>T("FISICO                                            ")</f>
        <v xml:space="preserve">FISICO                                            </v>
      </c>
      <c r="C15776" t="str">
        <f>T("VICALVARO           ")</f>
        <v xml:space="preserve">VICALVARO           </v>
      </c>
      <c r="D15776" t="str">
        <f>T("CASCO H.VICALVARO   ")</f>
        <v xml:space="preserve">CASCO H.VICALVARO   </v>
      </c>
      <c r="E15776" t="str">
        <f>T("CA ")</f>
        <v xml:space="preserve">CA </v>
      </c>
      <c r="F15776" t="str">
        <f>T("CAMIONES       ")</f>
        <v xml:space="preserve">CAMIONES       </v>
      </c>
      <c r="G15776" t="str">
        <f>T("De menos de 1.000 KG DE CARGA ÚTIL                ")</f>
        <v xml:space="preserve">De menos de 1.000 KG DE CARGA ÚTIL                </v>
      </c>
      <c r="I15776">
        <v>26</v>
      </c>
    </row>
    <row r="15777" spans="1:9">
      <c r="A15777" t="str">
        <f>T("2018")</f>
        <v>2018</v>
      </c>
      <c r="B15777" t="str">
        <f>T("FISICO                                            ")</f>
        <v xml:space="preserve">FISICO                                            </v>
      </c>
      <c r="C15777" t="str">
        <f>T("VICALVARO           ")</f>
        <v xml:space="preserve">VICALVARO           </v>
      </c>
      <c r="D15777" t="str">
        <f>T("CASCO H.VICALVARO   ")</f>
        <v xml:space="preserve">CASCO H.VICALVARO   </v>
      </c>
      <c r="E15777" t="str">
        <f>T("CA ")</f>
        <v xml:space="preserve">CA </v>
      </c>
      <c r="F15777" t="str">
        <f>T("CAMIONES       ")</f>
        <v xml:space="preserve">CAMIONES       </v>
      </c>
      <c r="G15777" t="str">
        <f>T("De 1.000 a 2.999 KG DE CARGA ÚTIL                 ")</f>
        <v xml:space="preserve">De 1.000 a 2.999 KG DE CARGA ÚTIL                 </v>
      </c>
      <c r="I15777">
        <v>23</v>
      </c>
    </row>
    <row r="15778" spans="1:9">
      <c r="A15778" t="str">
        <f>T("2018")</f>
        <v>2018</v>
      </c>
      <c r="B15778" t="str">
        <f>T("FISICO                                            ")</f>
        <v xml:space="preserve">FISICO                                            </v>
      </c>
      <c r="C15778" t="str">
        <f>T("VICALVARO           ")</f>
        <v xml:space="preserve">VICALVARO           </v>
      </c>
      <c r="D15778" t="str">
        <f>T("VALDEBERNARDO       ")</f>
        <v xml:space="preserve">VALDEBERNARDO       </v>
      </c>
      <c r="E15778" t="str">
        <f>T("CA ")</f>
        <v xml:space="preserve">CA </v>
      </c>
      <c r="F15778" t="str">
        <f>T("CAMIONES       ")</f>
        <v xml:space="preserve">CAMIONES       </v>
      </c>
      <c r="G15778" t="str">
        <f>T("De menos de 1.000 KG DE CARGA ÚTIL                ")</f>
        <v xml:space="preserve">De menos de 1.000 KG DE CARGA ÚTIL                </v>
      </c>
      <c r="I15778">
        <v>5</v>
      </c>
    </row>
    <row r="15779" spans="1:9">
      <c r="A15779" t="str">
        <f>T("2018")</f>
        <v>2018</v>
      </c>
      <c r="B15779" t="str">
        <f>T("FISICO                                            ")</f>
        <v xml:space="preserve">FISICO                                            </v>
      </c>
      <c r="C15779" t="str">
        <f>T("VICALVARO           ")</f>
        <v xml:space="preserve">VICALVARO           </v>
      </c>
      <c r="D15779" t="str">
        <f>T("VALDEBERNARDO       ")</f>
        <v xml:space="preserve">VALDEBERNARDO       </v>
      </c>
      <c r="E15779" t="str">
        <f>T("CA ")</f>
        <v xml:space="preserve">CA </v>
      </c>
      <c r="F15779" t="str">
        <f>T("CAMIONES       ")</f>
        <v xml:space="preserve">CAMIONES       </v>
      </c>
      <c r="G15779" t="str">
        <f>T("De 1.000 a 2.999 KG DE CARGA ÚTIL                 ")</f>
        <v xml:space="preserve">De 1.000 a 2.999 KG DE CARGA ÚTIL                 </v>
      </c>
      <c r="I15779">
        <v>1</v>
      </c>
    </row>
    <row r="15780" spans="1:9">
      <c r="A15780" t="str">
        <f>T("2018")</f>
        <v>2018</v>
      </c>
      <c r="B15780" t="str">
        <f>T("FISICO                                            ")</f>
        <v xml:space="preserve">FISICO                                            </v>
      </c>
      <c r="C15780" t="str">
        <f>T("VICALVARO           ")</f>
        <v xml:space="preserve">VICALVARO           </v>
      </c>
      <c r="D15780" t="str">
        <f>T("VALDEBERNARDO       ")</f>
        <v xml:space="preserve">VALDEBERNARDO       </v>
      </c>
      <c r="E15780" t="str">
        <f>T("CA ")</f>
        <v xml:space="preserve">CA </v>
      </c>
      <c r="F15780" t="str">
        <f>T("CAMIONES       ")</f>
        <v xml:space="preserve">CAMIONES       </v>
      </c>
      <c r="G15780" t="str">
        <f>T("De 3.000 a 9.999 KG DE CARGA ÚTIL                 ")</f>
        <v xml:space="preserve">De 3.000 a 9.999 KG DE CARGA ÚTIL                 </v>
      </c>
      <c r="I15780">
        <v>2</v>
      </c>
    </row>
    <row r="15781" spans="1:9">
      <c r="A15781" t="str">
        <f>T("2018")</f>
        <v>2018</v>
      </c>
      <c r="B15781" t="str">
        <f>T("FISICO                                            ")</f>
        <v xml:space="preserve">FISICO                                            </v>
      </c>
      <c r="C15781" t="str">
        <f>T("VICALVARO           ")</f>
        <v xml:space="preserve">VICALVARO           </v>
      </c>
      <c r="D15781" t="str">
        <f>T("VALDERRIVAS         ")</f>
        <v xml:space="preserve">VALDERRIVAS         </v>
      </c>
      <c r="E15781" t="str">
        <f>T("CA ")</f>
        <v xml:space="preserve">CA </v>
      </c>
      <c r="F15781" t="str">
        <f>T("CAMIONES       ")</f>
        <v xml:space="preserve">CAMIONES       </v>
      </c>
      <c r="G15781" t="str">
        <f>T("De menos de 1.000 KG DE CARGA ÚTIL                ")</f>
        <v xml:space="preserve">De menos de 1.000 KG DE CARGA ÚTIL                </v>
      </c>
      <c r="I15781">
        <v>4</v>
      </c>
    </row>
    <row r="15782" spans="1:9">
      <c r="A15782" t="str">
        <f>T("2018")</f>
        <v>2018</v>
      </c>
      <c r="B15782" t="str">
        <f>T("FISICO                                            ")</f>
        <v xml:space="preserve">FISICO                                            </v>
      </c>
      <c r="C15782" t="str">
        <f>T("VICALVARO           ")</f>
        <v xml:space="preserve">VICALVARO           </v>
      </c>
      <c r="D15782" t="str">
        <f>T("VALDERRIVAS         ")</f>
        <v xml:space="preserve">VALDERRIVAS         </v>
      </c>
      <c r="E15782" t="str">
        <f>T("CA ")</f>
        <v xml:space="preserve">CA </v>
      </c>
      <c r="F15782" t="str">
        <f>T("CAMIONES       ")</f>
        <v xml:space="preserve">CAMIONES       </v>
      </c>
      <c r="G15782" t="str">
        <f>T("De 1.000 a 2.999 KG DE CARGA ÚTIL                 ")</f>
        <v xml:space="preserve">De 1.000 a 2.999 KG DE CARGA ÚTIL                 </v>
      </c>
      <c r="I15782">
        <v>2</v>
      </c>
    </row>
    <row r="15783" spans="1:9">
      <c r="A15783" t="str">
        <f>T("2018")</f>
        <v>2018</v>
      </c>
      <c r="B15783" t="str">
        <f>T("JURIDICO                                          ")</f>
        <v xml:space="preserve">JURIDICO                                          </v>
      </c>
      <c r="C15783" t="str">
        <f>T("VICALVARO           ")</f>
        <v xml:space="preserve">VICALVARO           </v>
      </c>
      <c r="D15783" t="str">
        <f>T("CASCO H.VICALVARO   ")</f>
        <v xml:space="preserve">CASCO H.VICALVARO   </v>
      </c>
      <c r="E15783" t="str">
        <f>T("CA ")</f>
        <v xml:space="preserve">CA </v>
      </c>
      <c r="F15783" t="str">
        <f>T("CAMIONES       ")</f>
        <v xml:space="preserve">CAMIONES       </v>
      </c>
      <c r="G15783" t="str">
        <f>T("De menos de 1.000 KG DE CARGA ÚTIL                ")</f>
        <v xml:space="preserve">De menos de 1.000 KG DE CARGA ÚTIL                </v>
      </c>
      <c r="I15783">
        <v>1</v>
      </c>
    </row>
    <row r="15784" spans="1:9">
      <c r="A15784" t="str">
        <f>T("2018")</f>
        <v>2018</v>
      </c>
      <c r="B15784" t="str">
        <f>T("JURIDICO                                          ")</f>
        <v xml:space="preserve">JURIDICO                                          </v>
      </c>
      <c r="C15784" t="str">
        <f>T("VICALVARO           ")</f>
        <v xml:space="preserve">VICALVARO           </v>
      </c>
      <c r="D15784" t="str">
        <f>T("CASCO H.VICALVARO   ")</f>
        <v xml:space="preserve">CASCO H.VICALVARO   </v>
      </c>
      <c r="E15784" t="str">
        <f>T("CA ")</f>
        <v xml:space="preserve">CA </v>
      </c>
      <c r="F15784" t="str">
        <f>T("CAMIONES       ")</f>
        <v xml:space="preserve">CAMIONES       </v>
      </c>
      <c r="G15784" t="str">
        <f>T("De 1.000 a 2.999 KG DE CARGA ÚTIL                 ")</f>
        <v xml:space="preserve">De 1.000 a 2.999 KG DE CARGA ÚTIL                 </v>
      </c>
      <c r="I15784">
        <v>3</v>
      </c>
    </row>
    <row r="15785" spans="1:9">
      <c r="A15785" t="str">
        <f>T("2018")</f>
        <v>2018</v>
      </c>
      <c r="B15785" t="str">
        <f>T("JURIDICO                                          ")</f>
        <v xml:space="preserve">JURIDICO                                          </v>
      </c>
      <c r="C15785" t="str">
        <f>T("VICALVARO           ")</f>
        <v xml:space="preserve">VICALVARO           </v>
      </c>
      <c r="D15785" t="str">
        <f>T("CASCO H.VICALVARO   ")</f>
        <v xml:space="preserve">CASCO H.VICALVARO   </v>
      </c>
      <c r="E15785" t="str">
        <f>T("CA ")</f>
        <v xml:space="preserve">CA </v>
      </c>
      <c r="F15785" t="str">
        <f>T("CAMIONES       ")</f>
        <v xml:space="preserve">CAMIONES       </v>
      </c>
      <c r="G15785" t="str">
        <f>T("De 3.000 a 9.999 KG DE CARGA ÚTIL                 ")</f>
        <v xml:space="preserve">De 3.000 a 9.999 KG DE CARGA ÚTIL                 </v>
      </c>
      <c r="I15785">
        <v>1</v>
      </c>
    </row>
    <row r="15786" spans="1:9">
      <c r="A15786" t="str">
        <f>T("2018")</f>
        <v>2018</v>
      </c>
      <c r="B15786" t="str">
        <f>T("JURIDICO                                          ")</f>
        <v xml:space="preserve">JURIDICO                                          </v>
      </c>
      <c r="C15786" t="str">
        <f>T("VICALVARO           ")</f>
        <v xml:space="preserve">VICALVARO           </v>
      </c>
      <c r="D15786" t="str">
        <f>T("VALDERRIVAS         ")</f>
        <v xml:space="preserve">VALDERRIVAS         </v>
      </c>
      <c r="E15786" t="str">
        <f>T("CA ")</f>
        <v xml:space="preserve">CA </v>
      </c>
      <c r="F15786" t="str">
        <f>T("CAMIONES       ")</f>
        <v xml:space="preserve">CAMIONES       </v>
      </c>
      <c r="G15786" t="str">
        <f>T("De menos de 1.000 KG DE CARGA ÚTIL                ")</f>
        <v xml:space="preserve">De menos de 1.000 KG DE CARGA ÚTIL                </v>
      </c>
      <c r="I15786">
        <v>1</v>
      </c>
    </row>
    <row r="15787" spans="1:9">
      <c r="A15787" t="str">
        <f>T("2018")</f>
        <v>2018</v>
      </c>
      <c r="B15787" t="str">
        <f>T("FISICO                                            ")</f>
        <v xml:space="preserve">FISICO                                            </v>
      </c>
      <c r="C15787" t="str">
        <f>T("VICALVARO           ")</f>
        <v xml:space="preserve">VICALVARO           </v>
      </c>
      <c r="D15787" t="str">
        <f>T("CASCO H.VICALVARO   ")</f>
        <v xml:space="preserve">CASCO H.VICALVARO   </v>
      </c>
      <c r="E15787" t="str">
        <f>T("CI ")</f>
        <v xml:space="preserve">CI </v>
      </c>
      <c r="F15787" t="str">
        <f>T("CICLOMOTORES   ")</f>
        <v xml:space="preserve">CICLOMOTORES   </v>
      </c>
      <c r="G15787" t="str">
        <f>T("todos                                             ")</f>
        <v xml:space="preserve">todos                                             </v>
      </c>
      <c r="H15787" t="str">
        <f>T("DIESEL                                            ")</f>
        <v xml:space="preserve">DIESEL                                            </v>
      </c>
      <c r="I15787">
        <v>12</v>
      </c>
    </row>
    <row r="15788" spans="1:9">
      <c r="A15788" t="str">
        <f>T("2018")</f>
        <v>2018</v>
      </c>
      <c r="B15788" t="str">
        <f>T("FISICO                                            ")</f>
        <v xml:space="preserve">FISICO                                            </v>
      </c>
      <c r="C15788" t="str">
        <f>T("VICALVARO           ")</f>
        <v xml:space="preserve">VICALVARO           </v>
      </c>
      <c r="D15788" t="str">
        <f>T("VALDEBERNARDO       ")</f>
        <v xml:space="preserve">VALDEBERNARDO       </v>
      </c>
      <c r="E15788" t="str">
        <f>T("CI ")</f>
        <v xml:space="preserve">CI </v>
      </c>
      <c r="F15788" t="str">
        <f>T("CICLOMOTORES   ")</f>
        <v xml:space="preserve">CICLOMOTORES   </v>
      </c>
      <c r="G15788" t="str">
        <f>T("todos                                             ")</f>
        <v xml:space="preserve">todos                                             </v>
      </c>
      <c r="H15788" t="str">
        <f>T("DIESEL                                            ")</f>
        <v xml:space="preserve">DIESEL                                            </v>
      </c>
      <c r="I15788">
        <v>1</v>
      </c>
    </row>
    <row r="15789" spans="1:9">
      <c r="A15789" t="str">
        <f>T("2018")</f>
        <v>2018</v>
      </c>
      <c r="B15789" t="str">
        <f>T("FISICO                                            ")</f>
        <v xml:space="preserve">FISICO                                            </v>
      </c>
      <c r="C15789" t="str">
        <f>T("VICALVARO           ")</f>
        <v xml:space="preserve">VICALVARO           </v>
      </c>
      <c r="D15789" t="str">
        <f>T("VALDERRIVAS         ")</f>
        <v xml:space="preserve">VALDERRIVAS         </v>
      </c>
      <c r="E15789" t="str">
        <f>T("CI ")</f>
        <v xml:space="preserve">CI </v>
      </c>
      <c r="F15789" t="str">
        <f>T("CICLOMOTORES   ")</f>
        <v xml:space="preserve">CICLOMOTORES   </v>
      </c>
      <c r="G15789" t="str">
        <f>T("todos                                             ")</f>
        <v xml:space="preserve">todos                                             </v>
      </c>
      <c r="H15789" t="str">
        <f>T("DIESEL                                            ")</f>
        <v xml:space="preserve">DIESEL                                            </v>
      </c>
      <c r="I15789">
        <v>1</v>
      </c>
    </row>
    <row r="15790" spans="1:9">
      <c r="A15790" t="str">
        <f>T("2018")</f>
        <v>2018</v>
      </c>
      <c r="B15790" t="str">
        <f>T("FISICO                                            ")</f>
        <v xml:space="preserve">FISICO                                            </v>
      </c>
      <c r="C15790" t="str">
        <f>T("VICALVARO           ")</f>
        <v xml:space="preserve">VICALVARO           </v>
      </c>
      <c r="D15790" t="str">
        <f>T("CASCO H.VICALVARO   ")</f>
        <v xml:space="preserve">CASCO H.VICALVARO   </v>
      </c>
      <c r="E15790" t="str">
        <f>T("CI ")</f>
        <v xml:space="preserve">CI </v>
      </c>
      <c r="F15790" t="str">
        <f>T("CICLOMOTORES   ")</f>
        <v xml:space="preserve">CICLOMOTORES   </v>
      </c>
      <c r="G15790" t="str">
        <f>T("todos                                             ")</f>
        <v xml:space="preserve">todos                                             </v>
      </c>
      <c r="H15790" t="str">
        <f>T("ELÉCTRICO                                         ")</f>
        <v xml:space="preserve">ELÉCTRICO                                         </v>
      </c>
      <c r="I15790">
        <v>1</v>
      </c>
    </row>
    <row r="15791" spans="1:9">
      <c r="A15791" t="str">
        <f>T("2018")</f>
        <v>2018</v>
      </c>
      <c r="B15791" t="str">
        <f>T("Entidad sin personalidad jurídica (art. 35.4 LGT) ")</f>
        <v xml:space="preserve">Entidad sin personalidad jurídica (art. 35.4 LGT) </v>
      </c>
      <c r="C15791" t="str">
        <f>T("VICALVARO           ")</f>
        <v xml:space="preserve">VICALVARO           </v>
      </c>
      <c r="D15791" t="str">
        <f>T("CASCO H.VICALVARO   ")</f>
        <v xml:space="preserve">CASCO H.VICALVARO   </v>
      </c>
      <c r="E15791" t="str">
        <f>T("CI ")</f>
        <v xml:space="preserve">CI </v>
      </c>
      <c r="F15791" t="str">
        <f>T("CICLOMOTORES   ")</f>
        <v xml:space="preserve">CICLOMOTORES   </v>
      </c>
      <c r="G15791" t="str">
        <f>T("todos                                             ")</f>
        <v xml:space="preserve">todos                                             </v>
      </c>
      <c r="H15791" t="str">
        <f>T("GASOLINA                                          ")</f>
        <v xml:space="preserve">GASOLINA                                          </v>
      </c>
      <c r="I15791">
        <v>6</v>
      </c>
    </row>
    <row r="15792" spans="1:9">
      <c r="A15792" t="str">
        <f>T("2018")</f>
        <v>2018</v>
      </c>
      <c r="B15792" t="str">
        <f>T("FISICO                                            ")</f>
        <v xml:space="preserve">FISICO                                            </v>
      </c>
      <c r="C15792" t="str">
        <f>T("VICALVARO           ")</f>
        <v xml:space="preserve">VICALVARO           </v>
      </c>
      <c r="D15792" t="str">
        <f>T("SIN BARRIO          ")</f>
        <v xml:space="preserve">SIN BARRIO          </v>
      </c>
      <c r="E15792" t="str">
        <f>T("CI ")</f>
        <v xml:space="preserve">CI </v>
      </c>
      <c r="F15792" t="str">
        <f>T("CICLOMOTORES   ")</f>
        <v xml:space="preserve">CICLOMOTORES   </v>
      </c>
      <c r="G15792" t="str">
        <f>T("todos                                             ")</f>
        <v xml:space="preserve">todos                                             </v>
      </c>
      <c r="H15792" t="str">
        <f>T("GASOLINA                                          ")</f>
        <v xml:space="preserve">GASOLINA                                          </v>
      </c>
      <c r="I15792">
        <v>3</v>
      </c>
    </row>
    <row r="15793" spans="1:9">
      <c r="A15793" t="str">
        <f>T("2018")</f>
        <v>2018</v>
      </c>
      <c r="B15793" t="str">
        <f>T("FISICO                                            ")</f>
        <v xml:space="preserve">FISICO                                            </v>
      </c>
      <c r="C15793" t="str">
        <f>T("VICALVARO           ")</f>
        <v xml:space="preserve">VICALVARO           </v>
      </c>
      <c r="D15793" t="str">
        <f>T("CASCO H.VICALVARO   ")</f>
        <v xml:space="preserve">CASCO H.VICALVARO   </v>
      </c>
      <c r="E15793" t="str">
        <f>T("CI ")</f>
        <v xml:space="preserve">CI </v>
      </c>
      <c r="F15793" t="str">
        <f>T("CICLOMOTORES   ")</f>
        <v xml:space="preserve">CICLOMOTORES   </v>
      </c>
      <c r="G15793" t="str">
        <f>T("todos                                             ")</f>
        <v xml:space="preserve">todos                                             </v>
      </c>
      <c r="H15793" t="str">
        <f>T("GASOLINA                                          ")</f>
        <v xml:space="preserve">GASOLINA                                          </v>
      </c>
      <c r="I15793">
        <v>356</v>
      </c>
    </row>
    <row r="15794" spans="1:9">
      <c r="A15794" t="str">
        <f>T("2018")</f>
        <v>2018</v>
      </c>
      <c r="B15794" t="str">
        <f>T("FISICO                                            ")</f>
        <v xml:space="preserve">FISICO                                            </v>
      </c>
      <c r="C15794" t="str">
        <f>T("VICALVARO           ")</f>
        <v xml:space="preserve">VICALVARO           </v>
      </c>
      <c r="D15794" t="str">
        <f>T("VALDEBERNARDO       ")</f>
        <v xml:space="preserve">VALDEBERNARDO       </v>
      </c>
      <c r="E15794" t="str">
        <f>T("CI ")</f>
        <v xml:space="preserve">CI </v>
      </c>
      <c r="F15794" t="str">
        <f>T("CICLOMOTORES   ")</f>
        <v xml:space="preserve">CICLOMOTORES   </v>
      </c>
      <c r="G15794" t="str">
        <f>T("todos                                             ")</f>
        <v xml:space="preserve">todos                                             </v>
      </c>
      <c r="H15794" t="str">
        <f>T("GASOLINA                                          ")</f>
        <v xml:space="preserve">GASOLINA                                          </v>
      </c>
      <c r="I15794">
        <v>120</v>
      </c>
    </row>
    <row r="15795" spans="1:9">
      <c r="A15795" t="str">
        <f>T("2018")</f>
        <v>2018</v>
      </c>
      <c r="B15795" t="str">
        <f>T("FISICO                                            ")</f>
        <v xml:space="preserve">FISICO                                            </v>
      </c>
      <c r="C15795" t="str">
        <f>T("VICALVARO           ")</f>
        <v xml:space="preserve">VICALVARO           </v>
      </c>
      <c r="D15795" t="str">
        <f>T("VALDERRIVAS         ")</f>
        <v xml:space="preserve">VALDERRIVAS         </v>
      </c>
      <c r="E15795" t="str">
        <f>T("CI ")</f>
        <v xml:space="preserve">CI </v>
      </c>
      <c r="F15795" t="str">
        <f>T("CICLOMOTORES   ")</f>
        <v xml:space="preserve">CICLOMOTORES   </v>
      </c>
      <c r="G15795" t="str">
        <f>T("todos                                             ")</f>
        <v xml:space="preserve">todos                                             </v>
      </c>
      <c r="H15795" t="str">
        <f>T("GASOLINA                                          ")</f>
        <v xml:space="preserve">GASOLINA                                          </v>
      </c>
      <c r="I15795">
        <v>74</v>
      </c>
    </row>
    <row r="15796" spans="1:9">
      <c r="A15796" t="str">
        <f>T("2018")</f>
        <v>2018</v>
      </c>
      <c r="B15796" t="str">
        <f>T("JURIDICO                                          ")</f>
        <v xml:space="preserve">JURIDICO                                          </v>
      </c>
      <c r="C15796" t="str">
        <f>T("VICALVARO           ")</f>
        <v xml:space="preserve">VICALVARO           </v>
      </c>
      <c r="D15796" t="str">
        <f>T("CASCO H.VICALVARO   ")</f>
        <v xml:space="preserve">CASCO H.VICALVARO   </v>
      </c>
      <c r="E15796" t="str">
        <f>T("CI ")</f>
        <v xml:space="preserve">CI </v>
      </c>
      <c r="F15796" t="str">
        <f>T("CICLOMOTORES   ")</f>
        <v xml:space="preserve">CICLOMOTORES   </v>
      </c>
      <c r="G15796" t="str">
        <f>T("todos                                             ")</f>
        <v xml:space="preserve">todos                                             </v>
      </c>
      <c r="H15796" t="str">
        <f>T("GASOLINA                                          ")</f>
        <v xml:space="preserve">GASOLINA                                          </v>
      </c>
      <c r="I15796">
        <v>5</v>
      </c>
    </row>
    <row r="15797" spans="1:9">
      <c r="A15797" t="str">
        <f>T("2018")</f>
        <v>2018</v>
      </c>
      <c r="B15797" t="str">
        <f>T("JURIDICO                                          ")</f>
        <v xml:space="preserve">JURIDICO                                          </v>
      </c>
      <c r="C15797" t="str">
        <f>T("VICALVARO           ")</f>
        <v xml:space="preserve">VICALVARO           </v>
      </c>
      <c r="D15797" t="str">
        <f>T("VALDEBERNARDO       ")</f>
        <v xml:space="preserve">VALDEBERNARDO       </v>
      </c>
      <c r="E15797" t="str">
        <f>T("CI ")</f>
        <v xml:space="preserve">CI </v>
      </c>
      <c r="F15797" t="str">
        <f>T("CICLOMOTORES   ")</f>
        <v xml:space="preserve">CICLOMOTORES   </v>
      </c>
      <c r="G15797" t="str">
        <f>T("todos                                             ")</f>
        <v xml:space="preserve">todos                                             </v>
      </c>
      <c r="H15797" t="str">
        <f>T("GASOLINA                                          ")</f>
        <v xml:space="preserve">GASOLINA                                          </v>
      </c>
      <c r="I15797">
        <v>24</v>
      </c>
    </row>
    <row r="15798" spans="1:9">
      <c r="A15798" t="str">
        <f>T("2018")</f>
        <v>2018</v>
      </c>
      <c r="B15798" t="str">
        <f>T("JURIDICO                                          ")</f>
        <v xml:space="preserve">JURIDICO                                          </v>
      </c>
      <c r="C15798" t="str">
        <f>T("VICALVARO           ")</f>
        <v xml:space="preserve">VICALVARO           </v>
      </c>
      <c r="D15798" t="str">
        <f>T("VALDERRIVAS         ")</f>
        <v xml:space="preserve">VALDERRIVAS         </v>
      </c>
      <c r="E15798" t="str">
        <f>T("CI ")</f>
        <v xml:space="preserve">CI </v>
      </c>
      <c r="F15798" t="str">
        <f>T("CICLOMOTORES   ")</f>
        <v xml:space="preserve">CICLOMOTORES   </v>
      </c>
      <c r="G15798" t="str">
        <f>T("todos                                             ")</f>
        <v xml:space="preserve">todos                                             </v>
      </c>
      <c r="H15798" t="str">
        <f>T("GASOLINA                                          ")</f>
        <v xml:space="preserve">GASOLINA                                          </v>
      </c>
      <c r="I15798">
        <v>3</v>
      </c>
    </row>
    <row r="15799" spans="1:9">
      <c r="A15799" t="str">
        <f>T("2018")</f>
        <v>2018</v>
      </c>
      <c r="B15799" t="str">
        <f>T("FISICO                                            ")</f>
        <v xml:space="preserve">FISICO                                            </v>
      </c>
      <c r="C15799" t="str">
        <f>T("VICALVARO           ")</f>
        <v xml:space="preserve">VICALVARO           </v>
      </c>
      <c r="D15799" t="str">
        <f>T("CASCO H.VICALVARO   ")</f>
        <v xml:space="preserve">CASCO H.VICALVARO   </v>
      </c>
      <c r="E15799" t="str">
        <f>T("CI ")</f>
        <v xml:space="preserve">CI </v>
      </c>
      <c r="F15799" t="str">
        <f>T("CICLOMOTORES   ")</f>
        <v xml:space="preserve">CICLOMOTORES   </v>
      </c>
      <c r="G15799" t="str">
        <f>T("todos                                             ")</f>
        <v xml:space="preserve">todos                                             </v>
      </c>
      <c r="I15799">
        <v>35</v>
      </c>
    </row>
    <row r="15800" spans="1:9">
      <c r="A15800" t="str">
        <f>T("2018")</f>
        <v>2018</v>
      </c>
      <c r="B15800" t="str">
        <f>T("FISICO                                            ")</f>
        <v xml:space="preserve">FISICO                                            </v>
      </c>
      <c r="C15800" t="str">
        <f>T("VICALVARO           ")</f>
        <v xml:space="preserve">VICALVARO           </v>
      </c>
      <c r="D15800" t="str">
        <f>T("VALDEBERNARDO       ")</f>
        <v xml:space="preserve">VALDEBERNARDO       </v>
      </c>
      <c r="E15800" t="str">
        <f>T("CI ")</f>
        <v xml:space="preserve">CI </v>
      </c>
      <c r="F15800" t="str">
        <f>T("CICLOMOTORES   ")</f>
        <v xml:space="preserve">CICLOMOTORES   </v>
      </c>
      <c r="G15800" t="str">
        <f>T("todos                                             ")</f>
        <v xml:space="preserve">todos                                             </v>
      </c>
      <c r="I15800">
        <v>5</v>
      </c>
    </row>
    <row r="15801" spans="1:9">
      <c r="A15801" t="str">
        <f>T("2018")</f>
        <v>2018</v>
      </c>
      <c r="B15801" t="str">
        <f>T("FISICO                                            ")</f>
        <v xml:space="preserve">FISICO                                            </v>
      </c>
      <c r="C15801" t="str">
        <f>T("VICALVARO           ")</f>
        <v xml:space="preserve">VICALVARO           </v>
      </c>
      <c r="D15801" t="str">
        <f>T("VALDERRIVAS         ")</f>
        <v xml:space="preserve">VALDERRIVAS         </v>
      </c>
      <c r="E15801" t="str">
        <f>T("CI ")</f>
        <v xml:space="preserve">CI </v>
      </c>
      <c r="F15801" t="str">
        <f>T("CICLOMOTORES   ")</f>
        <v xml:space="preserve">CICLOMOTORES   </v>
      </c>
      <c r="G15801" t="str">
        <f>T("todos                                             ")</f>
        <v xml:space="preserve">todos                                             </v>
      </c>
      <c r="I15801">
        <v>4</v>
      </c>
    </row>
    <row r="15802" spans="1:9">
      <c r="A15802" t="str">
        <f>T("2018")</f>
        <v>2018</v>
      </c>
      <c r="B15802" t="str">
        <f>T("FISICO                                            ")</f>
        <v xml:space="preserve">FISICO                                            </v>
      </c>
      <c r="C15802" t="str">
        <f>T("VICALVARO           ")</f>
        <v xml:space="preserve">VICALVARO           </v>
      </c>
      <c r="D15802" t="str">
        <f>T("CASCO H.VICALVARO   ")</f>
        <v xml:space="preserve">CASCO H.VICALVARO   </v>
      </c>
      <c r="E15802" t="str">
        <f>T("MT ")</f>
        <v xml:space="preserve">MT </v>
      </c>
      <c r="F15802" t="str">
        <f>T("MOTOCICLETAS   ")</f>
        <v xml:space="preserve">MOTOCICLETAS   </v>
      </c>
      <c r="G15802" t="str">
        <f>T("De menos de 125,01 CENTIMETROS CUBICOS            ")</f>
        <v xml:space="preserve">De menos de 125,01 CENTIMETROS CUBICOS            </v>
      </c>
      <c r="H15802" t="str">
        <f>T("ELÉCTRICO                                         ")</f>
        <v xml:space="preserve">ELÉCTRICO                                         </v>
      </c>
      <c r="I15802">
        <v>3</v>
      </c>
    </row>
    <row r="15803" spans="1:9">
      <c r="A15803" t="str">
        <f>T("2018")</f>
        <v>2018</v>
      </c>
      <c r="B15803" t="str">
        <f>T("FISICO                                            ")</f>
        <v xml:space="preserve">FISICO                                            </v>
      </c>
      <c r="C15803" t="str">
        <f>T("VICALVARO           ")</f>
        <v xml:space="preserve">VICALVARO           </v>
      </c>
      <c r="D15803" t="str">
        <f>T("VALDEBERNARDO       ")</f>
        <v xml:space="preserve">VALDEBERNARDO       </v>
      </c>
      <c r="E15803" t="str">
        <f>T("MT ")</f>
        <v xml:space="preserve">MT </v>
      </c>
      <c r="F15803" t="str">
        <f>T("MOTOCICLETAS   ")</f>
        <v xml:space="preserve">MOTOCICLETAS   </v>
      </c>
      <c r="G15803" t="str">
        <f>T("De menos de 125,01 CENTIMETROS CUBICOS            ")</f>
        <v xml:space="preserve">De menos de 125,01 CENTIMETROS CUBICOS            </v>
      </c>
      <c r="H15803" t="str">
        <f>T("ELÉCTRICO                                         ")</f>
        <v xml:space="preserve">ELÉCTRICO                                         </v>
      </c>
      <c r="I15803">
        <v>3</v>
      </c>
    </row>
    <row r="15804" spans="1:9">
      <c r="A15804" t="str">
        <f>T("2018")</f>
        <v>2018</v>
      </c>
      <c r="B15804" t="str">
        <f>T("FISICO                                            ")</f>
        <v xml:space="preserve">FISICO                                            </v>
      </c>
      <c r="C15804" t="str">
        <f>T("VICALVARO           ")</f>
        <v xml:space="preserve">VICALVARO           </v>
      </c>
      <c r="D15804" t="str">
        <f>T("VALDERRIVAS         ")</f>
        <v xml:space="preserve">VALDERRIVAS         </v>
      </c>
      <c r="E15804" t="str">
        <f>T("MT ")</f>
        <v xml:space="preserve">MT </v>
      </c>
      <c r="F15804" t="str">
        <f>T("MOTOCICLETAS   ")</f>
        <v xml:space="preserve">MOTOCICLETAS   </v>
      </c>
      <c r="G15804" t="str">
        <f>T("De menos de 125,01 CENTIMETROS CUBICOS            ")</f>
        <v xml:space="preserve">De menos de 125,01 CENTIMETROS CUBICOS            </v>
      </c>
      <c r="H15804" t="str">
        <f>T("ELÉCTRICO                                         ")</f>
        <v xml:space="preserve">ELÉCTRICO                                         </v>
      </c>
      <c r="I15804">
        <v>1</v>
      </c>
    </row>
    <row r="15805" spans="1:9">
      <c r="A15805" t="str">
        <f>T("2018")</f>
        <v>2018</v>
      </c>
      <c r="B15805" t="str">
        <f>T("JURIDICO                                          ")</f>
        <v xml:space="preserve">JURIDICO                                          </v>
      </c>
      <c r="C15805" t="str">
        <f>T("VICALVARO           ")</f>
        <v xml:space="preserve">VICALVARO           </v>
      </c>
      <c r="D15805" t="str">
        <f>T("CASCO H.VICALVARO   ")</f>
        <v xml:space="preserve">CASCO H.VICALVARO   </v>
      </c>
      <c r="E15805" t="str">
        <f>T("MT ")</f>
        <v xml:space="preserve">MT </v>
      </c>
      <c r="F15805" t="str">
        <f>T("MOTOCICLETAS   ")</f>
        <v xml:space="preserve">MOTOCICLETAS   </v>
      </c>
      <c r="G15805" t="str">
        <f>T("De menos de 125,01 CENTIMETROS CUBICOS            ")</f>
        <v xml:space="preserve">De menos de 125,01 CENTIMETROS CUBICOS            </v>
      </c>
      <c r="H15805" t="str">
        <f>T("ELÉCTRICO                                         ")</f>
        <v xml:space="preserve">ELÉCTRICO                                         </v>
      </c>
      <c r="I15805">
        <v>1</v>
      </c>
    </row>
    <row r="15806" spans="1:9">
      <c r="A15806" t="str">
        <f>T("2018")</f>
        <v>2018</v>
      </c>
      <c r="B15806" t="str">
        <f>T("Entidad sin personalidad jurídica (art. 35.4 LGT) ")</f>
        <v xml:space="preserve">Entidad sin personalidad jurídica (art. 35.4 LGT) </v>
      </c>
      <c r="C15806" t="str">
        <f>T("VICALVARO           ")</f>
        <v xml:space="preserve">VICALVARO           </v>
      </c>
      <c r="D15806" t="str">
        <f>T("CASCO H.VICALVARO   ")</f>
        <v xml:space="preserve">CASCO H.VICALVARO   </v>
      </c>
      <c r="E15806" t="str">
        <f>T("MT ")</f>
        <v xml:space="preserve">MT </v>
      </c>
      <c r="F15806" t="str">
        <f>T("MOTOCICLETAS   ")</f>
        <v xml:space="preserve">MOTOCICLETAS   </v>
      </c>
      <c r="G15806" t="str">
        <f>T("De menos de 125,01 CENTIMETROS CUBICOS            ")</f>
        <v xml:space="preserve">De menos de 125,01 CENTIMETROS CUBICOS            </v>
      </c>
      <c r="H15806" t="str">
        <f>T("GASOLINA                                          ")</f>
        <v xml:space="preserve">GASOLINA                                          </v>
      </c>
      <c r="I15806">
        <v>2</v>
      </c>
    </row>
    <row r="15807" spans="1:9">
      <c r="A15807" t="str">
        <f>T("2018")</f>
        <v>2018</v>
      </c>
      <c r="B15807" t="str">
        <f>T("Entidad sin personalidad jurídica (art. 35.4 LGT) ")</f>
        <v xml:space="preserve">Entidad sin personalidad jurídica (art. 35.4 LGT) </v>
      </c>
      <c r="C15807" t="str">
        <f>T("VICALVARO           ")</f>
        <v xml:space="preserve">VICALVARO           </v>
      </c>
      <c r="D15807" t="str">
        <f>T("CASCO H.VICALVARO   ")</f>
        <v xml:space="preserve">CASCO H.VICALVARO   </v>
      </c>
      <c r="E15807" t="str">
        <f>T("MT ")</f>
        <v xml:space="preserve">MT </v>
      </c>
      <c r="F15807" t="str">
        <f>T("MOTOCICLETAS   ")</f>
        <v xml:space="preserve">MOTOCICLETAS   </v>
      </c>
      <c r="G15807" t="str">
        <f>T("De 125,01 a 250 CENTIMETROS CUBICOS               ")</f>
        <v xml:space="preserve">De 125,01 a 250 CENTIMETROS CUBICOS               </v>
      </c>
      <c r="H15807" t="str">
        <f>T("GASOLINA                                          ")</f>
        <v xml:space="preserve">GASOLINA                                          </v>
      </c>
      <c r="I15807">
        <v>4</v>
      </c>
    </row>
    <row r="15808" spans="1:9">
      <c r="A15808" t="str">
        <f>T("2018")</f>
        <v>2018</v>
      </c>
      <c r="B15808" t="str">
        <f>T("Entidad sin personalidad jurídica (art. 35.4 LGT) ")</f>
        <v xml:space="preserve">Entidad sin personalidad jurídica (art. 35.4 LGT) </v>
      </c>
      <c r="C15808" t="str">
        <f>T("VICALVARO           ")</f>
        <v xml:space="preserve">VICALVARO           </v>
      </c>
      <c r="D15808" t="str">
        <f>T("CASCO H.VICALVARO   ")</f>
        <v xml:space="preserve">CASCO H.VICALVARO   </v>
      </c>
      <c r="E15808" t="str">
        <f>T("MT ")</f>
        <v xml:space="preserve">MT </v>
      </c>
      <c r="F15808" t="str">
        <f>T("MOTOCICLETAS   ")</f>
        <v xml:space="preserve">MOTOCICLETAS   </v>
      </c>
      <c r="G15808" t="str">
        <f>T("De 250,01 a 500 CENTIMETROS CUBICOS               ")</f>
        <v xml:space="preserve">De 250,01 a 500 CENTIMETROS CUBICOS               </v>
      </c>
      <c r="H15808" t="str">
        <f>T("GASOLINA                                          ")</f>
        <v xml:space="preserve">GASOLINA                                          </v>
      </c>
      <c r="I15808">
        <v>1</v>
      </c>
    </row>
    <row r="15809" spans="1:9">
      <c r="A15809" t="str">
        <f>T("2018")</f>
        <v>2018</v>
      </c>
      <c r="B15809" t="str">
        <f>T("Entidad sin personalidad jurídica (art. 35.4 LGT) ")</f>
        <v xml:space="preserve">Entidad sin personalidad jurídica (art. 35.4 LGT) </v>
      </c>
      <c r="C15809" t="str">
        <f>T("VICALVARO           ")</f>
        <v xml:space="preserve">VICALVARO           </v>
      </c>
      <c r="D15809" t="str">
        <f>T("CASCO H.VICALVARO   ")</f>
        <v xml:space="preserve">CASCO H.VICALVARO   </v>
      </c>
      <c r="E15809" t="str">
        <f>T("MT ")</f>
        <v xml:space="preserve">MT </v>
      </c>
      <c r="F15809" t="str">
        <f>T("MOTOCICLETAS   ")</f>
        <v xml:space="preserve">MOTOCICLETAS   </v>
      </c>
      <c r="G15809" t="str">
        <f>T("De 500,01 a 1.000 CENTIMETROS CUBICOS             ")</f>
        <v xml:space="preserve">De 500,01 a 1.000 CENTIMETROS CUBICOS             </v>
      </c>
      <c r="H15809" t="str">
        <f>T("GASOLINA                                          ")</f>
        <v xml:space="preserve">GASOLINA                                          </v>
      </c>
      <c r="I15809">
        <v>1</v>
      </c>
    </row>
    <row r="15810" spans="1:9">
      <c r="A15810" t="str">
        <f>T("2018")</f>
        <v>2018</v>
      </c>
      <c r="B15810" t="str">
        <f>T("Entidad sin personalidad jurídica (art. 35.4 LGT) ")</f>
        <v xml:space="preserve">Entidad sin personalidad jurídica (art. 35.4 LGT) </v>
      </c>
      <c r="C15810" t="str">
        <f>T("VICALVARO           ")</f>
        <v xml:space="preserve">VICALVARO           </v>
      </c>
      <c r="D15810" t="str">
        <f>T("VALDERRIVAS         ")</f>
        <v xml:space="preserve">VALDERRIVAS         </v>
      </c>
      <c r="E15810" t="str">
        <f>T("MT ")</f>
        <v xml:space="preserve">MT </v>
      </c>
      <c r="F15810" t="str">
        <f>T("MOTOCICLETAS   ")</f>
        <v xml:space="preserve">MOTOCICLETAS   </v>
      </c>
      <c r="G15810" t="str">
        <f>T("De menos de 125,01 CENTIMETROS CUBICOS            ")</f>
        <v xml:space="preserve">De menos de 125,01 CENTIMETROS CUBICOS            </v>
      </c>
      <c r="H15810" t="str">
        <f>T("GASOLINA                                          ")</f>
        <v xml:space="preserve">GASOLINA                                          </v>
      </c>
      <c r="I15810">
        <v>1</v>
      </c>
    </row>
    <row r="15811" spans="1:9">
      <c r="A15811" t="str">
        <f>T("2018")</f>
        <v>2018</v>
      </c>
      <c r="B15811" t="str">
        <f>T("FISICO                                            ")</f>
        <v xml:space="preserve">FISICO                                            </v>
      </c>
      <c r="C15811" t="str">
        <f>T("VICALVARO           ")</f>
        <v xml:space="preserve">VICALVARO           </v>
      </c>
      <c r="D15811" t="str">
        <f>T("SIN BARRIO          ")</f>
        <v xml:space="preserve">SIN BARRIO          </v>
      </c>
      <c r="E15811" t="str">
        <f>T("MT ")</f>
        <v xml:space="preserve">MT </v>
      </c>
      <c r="F15811" t="str">
        <f>T("MOTOCICLETAS   ")</f>
        <v xml:space="preserve">MOTOCICLETAS   </v>
      </c>
      <c r="G15811" t="str">
        <f>T("De menos de 125,01 CENTIMETROS CUBICOS            ")</f>
        <v xml:space="preserve">De menos de 125,01 CENTIMETROS CUBICOS            </v>
      </c>
      <c r="H15811" t="str">
        <f>T("GASOLINA                                          ")</f>
        <v xml:space="preserve">GASOLINA                                          </v>
      </c>
      <c r="I15811">
        <v>20</v>
      </c>
    </row>
    <row r="15812" spans="1:9">
      <c r="A15812" t="str">
        <f>T("2018")</f>
        <v>2018</v>
      </c>
      <c r="B15812" t="str">
        <f>T("FISICO                                            ")</f>
        <v xml:space="preserve">FISICO                                            </v>
      </c>
      <c r="C15812" t="str">
        <f>T("VICALVARO           ")</f>
        <v xml:space="preserve">VICALVARO           </v>
      </c>
      <c r="D15812" t="str">
        <f>T("SIN BARRIO          ")</f>
        <v xml:space="preserve">SIN BARRIO          </v>
      </c>
      <c r="E15812" t="str">
        <f>T("MT ")</f>
        <v xml:space="preserve">MT </v>
      </c>
      <c r="F15812" t="str">
        <f>T("MOTOCICLETAS   ")</f>
        <v xml:space="preserve">MOTOCICLETAS   </v>
      </c>
      <c r="G15812" t="str">
        <f>T("De 125,01 a 250 CENTIMETROS CUBICOS               ")</f>
        <v xml:space="preserve">De 125,01 a 250 CENTIMETROS CUBICOS               </v>
      </c>
      <c r="H15812" t="str">
        <f>T("GASOLINA                                          ")</f>
        <v xml:space="preserve">GASOLINA                                          </v>
      </c>
      <c r="I15812">
        <v>2</v>
      </c>
    </row>
    <row r="15813" spans="1:9">
      <c r="A15813" t="str">
        <f>T("2018")</f>
        <v>2018</v>
      </c>
      <c r="B15813" t="str">
        <f>T("FISICO                                            ")</f>
        <v xml:space="preserve">FISICO                                            </v>
      </c>
      <c r="C15813" t="str">
        <f>T("VICALVARO           ")</f>
        <v xml:space="preserve">VICALVARO           </v>
      </c>
      <c r="D15813" t="str">
        <f>T("SIN BARRIO          ")</f>
        <v xml:space="preserve">SIN BARRIO          </v>
      </c>
      <c r="E15813" t="str">
        <f>T("MT ")</f>
        <v xml:space="preserve">MT </v>
      </c>
      <c r="F15813" t="str">
        <f>T("MOTOCICLETAS   ")</f>
        <v xml:space="preserve">MOTOCICLETAS   </v>
      </c>
      <c r="G15813" t="str">
        <f>T("De 250,01 a 500 CENTIMETROS CUBICOS               ")</f>
        <v xml:space="preserve">De 250,01 a 500 CENTIMETROS CUBICOS               </v>
      </c>
      <c r="H15813" t="str">
        <f>T("GASOLINA                                          ")</f>
        <v xml:space="preserve">GASOLINA                                          </v>
      </c>
      <c r="I15813">
        <v>5</v>
      </c>
    </row>
    <row r="15814" spans="1:9">
      <c r="A15814" t="str">
        <f>T("2018")</f>
        <v>2018</v>
      </c>
      <c r="B15814" t="str">
        <f>T("FISICO                                            ")</f>
        <v xml:space="preserve">FISICO                                            </v>
      </c>
      <c r="C15814" t="str">
        <f>T("VICALVARO           ")</f>
        <v xml:space="preserve">VICALVARO           </v>
      </c>
      <c r="D15814" t="str">
        <f>T("SIN BARRIO          ")</f>
        <v xml:space="preserve">SIN BARRIO          </v>
      </c>
      <c r="E15814" t="str">
        <f>T("MT ")</f>
        <v xml:space="preserve">MT </v>
      </c>
      <c r="F15814" t="str">
        <f>T("MOTOCICLETAS   ")</f>
        <v xml:space="preserve">MOTOCICLETAS   </v>
      </c>
      <c r="G15814" t="str">
        <f>T("De 500,01 a 1.000 CENTIMETROS CUBICOS             ")</f>
        <v xml:space="preserve">De 500,01 a 1.000 CENTIMETROS CUBICOS             </v>
      </c>
      <c r="H15814" t="str">
        <f>T("GASOLINA                                          ")</f>
        <v xml:space="preserve">GASOLINA                                          </v>
      </c>
      <c r="I15814">
        <v>14</v>
      </c>
    </row>
    <row r="15815" spans="1:9">
      <c r="A15815" t="str">
        <f>T("2018")</f>
        <v>2018</v>
      </c>
      <c r="B15815" t="str">
        <f>T("FISICO                                            ")</f>
        <v xml:space="preserve">FISICO                                            </v>
      </c>
      <c r="C15815" t="str">
        <f>T("VICALVARO           ")</f>
        <v xml:space="preserve">VICALVARO           </v>
      </c>
      <c r="D15815" t="str">
        <f>T("SIN BARRIO          ")</f>
        <v xml:space="preserve">SIN BARRIO          </v>
      </c>
      <c r="E15815" t="str">
        <f>T("MT ")</f>
        <v xml:space="preserve">MT </v>
      </c>
      <c r="F15815" t="str">
        <f>T("MOTOCICLETAS   ")</f>
        <v xml:space="preserve">MOTOCICLETAS   </v>
      </c>
      <c r="G15815" t="str">
        <f>T("De 1.000,01 CENTIMETROS CUBICOS en adelante       ")</f>
        <v xml:space="preserve">De 1.000,01 CENTIMETROS CUBICOS en adelante       </v>
      </c>
      <c r="H15815" t="str">
        <f>T("GASOLINA                                          ")</f>
        <v xml:space="preserve">GASOLINA                                          </v>
      </c>
      <c r="I15815">
        <v>1</v>
      </c>
    </row>
    <row r="15816" spans="1:9">
      <c r="A15816" t="str">
        <f>T("2018")</f>
        <v>2018</v>
      </c>
      <c r="B15816" t="str">
        <f>T("FISICO                                            ")</f>
        <v xml:space="preserve">FISICO                                            </v>
      </c>
      <c r="C15816" t="str">
        <f>T("VICALVARO           ")</f>
        <v xml:space="preserve">VICALVARO           </v>
      </c>
      <c r="D15816" t="str">
        <f>T("CASCO H.VICALVARO   ")</f>
        <v xml:space="preserve">CASCO H.VICALVARO   </v>
      </c>
      <c r="E15816" t="str">
        <f>T("MT ")</f>
        <v xml:space="preserve">MT </v>
      </c>
      <c r="F15816" t="str">
        <f>T("MOTOCICLETAS   ")</f>
        <v xml:space="preserve">MOTOCICLETAS   </v>
      </c>
      <c r="G15816" t="str">
        <f>T("De menos de 125,01 CENTIMETROS CUBICOS            ")</f>
        <v xml:space="preserve">De menos de 125,01 CENTIMETROS CUBICOS            </v>
      </c>
      <c r="H15816" t="str">
        <f>T("GASOLINA                                          ")</f>
        <v xml:space="preserve">GASOLINA                                          </v>
      </c>
      <c r="I15816">
        <v>528</v>
      </c>
    </row>
    <row r="15817" spans="1:9">
      <c r="A15817" t="str">
        <f>T("2018")</f>
        <v>2018</v>
      </c>
      <c r="B15817" t="str">
        <f>T("FISICO                                            ")</f>
        <v xml:space="preserve">FISICO                                            </v>
      </c>
      <c r="C15817" t="str">
        <f>T("VICALVARO           ")</f>
        <v xml:space="preserve">VICALVARO           </v>
      </c>
      <c r="D15817" t="str">
        <f>T("CASCO H.VICALVARO   ")</f>
        <v xml:space="preserve">CASCO H.VICALVARO   </v>
      </c>
      <c r="E15817" t="str">
        <f>T("MT ")</f>
        <v xml:space="preserve">MT </v>
      </c>
      <c r="F15817" t="str">
        <f>T("MOTOCICLETAS   ")</f>
        <v xml:space="preserve">MOTOCICLETAS   </v>
      </c>
      <c r="G15817" t="str">
        <f>T("De 125,01 a 250 CENTIMETROS CUBICOS               ")</f>
        <v xml:space="preserve">De 125,01 a 250 CENTIMETROS CUBICOS               </v>
      </c>
      <c r="H15817" t="str">
        <f>T("GASOLINA                                          ")</f>
        <v xml:space="preserve">GASOLINA                                          </v>
      </c>
      <c r="I15817">
        <v>139</v>
      </c>
    </row>
    <row r="15818" spans="1:9">
      <c r="A15818" t="str">
        <f>T("2018")</f>
        <v>2018</v>
      </c>
      <c r="B15818" t="str">
        <f>T("FISICO                                            ")</f>
        <v xml:space="preserve">FISICO                                            </v>
      </c>
      <c r="C15818" t="str">
        <f>T("VICALVARO           ")</f>
        <v xml:space="preserve">VICALVARO           </v>
      </c>
      <c r="D15818" t="str">
        <f>T("CASCO H.VICALVARO   ")</f>
        <v xml:space="preserve">CASCO H.VICALVARO   </v>
      </c>
      <c r="E15818" t="str">
        <f>T("MT ")</f>
        <v xml:space="preserve">MT </v>
      </c>
      <c r="F15818" t="str">
        <f>T("MOTOCICLETAS   ")</f>
        <v xml:space="preserve">MOTOCICLETAS   </v>
      </c>
      <c r="G15818" t="str">
        <f>T("De 250,01 a 500 CENTIMETROS CUBICOS               ")</f>
        <v xml:space="preserve">De 250,01 a 500 CENTIMETROS CUBICOS               </v>
      </c>
      <c r="H15818" t="str">
        <f>T("GASOLINA                                          ")</f>
        <v xml:space="preserve">GASOLINA                                          </v>
      </c>
      <c r="I15818">
        <v>162</v>
      </c>
    </row>
    <row r="15819" spans="1:9">
      <c r="A15819" t="str">
        <f>T("2018")</f>
        <v>2018</v>
      </c>
      <c r="B15819" t="str">
        <f>T("FISICO                                            ")</f>
        <v xml:space="preserve">FISICO                                            </v>
      </c>
      <c r="C15819" t="str">
        <f>T("VICALVARO           ")</f>
        <v xml:space="preserve">VICALVARO           </v>
      </c>
      <c r="D15819" t="str">
        <f>T("CASCO H.VICALVARO   ")</f>
        <v xml:space="preserve">CASCO H.VICALVARO   </v>
      </c>
      <c r="E15819" t="str">
        <f>T("MT ")</f>
        <v xml:space="preserve">MT </v>
      </c>
      <c r="F15819" t="str">
        <f>T("MOTOCICLETAS   ")</f>
        <v xml:space="preserve">MOTOCICLETAS   </v>
      </c>
      <c r="G15819" t="str">
        <f>T("De 500,01 a 1.000 CENTIMETROS CUBICOS             ")</f>
        <v xml:space="preserve">De 500,01 a 1.000 CENTIMETROS CUBICOS             </v>
      </c>
      <c r="H15819" t="str">
        <f>T("GASOLINA                                          ")</f>
        <v xml:space="preserve">GASOLINA                                          </v>
      </c>
      <c r="I15819">
        <v>314</v>
      </c>
    </row>
    <row r="15820" spans="1:9">
      <c r="A15820" t="str">
        <f>T("2018")</f>
        <v>2018</v>
      </c>
      <c r="B15820" t="str">
        <f>T("FISICO                                            ")</f>
        <v xml:space="preserve">FISICO                                            </v>
      </c>
      <c r="C15820" t="str">
        <f>T("VICALVARO           ")</f>
        <v xml:space="preserve">VICALVARO           </v>
      </c>
      <c r="D15820" t="str">
        <f>T("CASCO H.VICALVARO   ")</f>
        <v xml:space="preserve">CASCO H.VICALVARO   </v>
      </c>
      <c r="E15820" t="str">
        <f>T("MT ")</f>
        <v xml:space="preserve">MT </v>
      </c>
      <c r="F15820" t="str">
        <f>T("MOTOCICLETAS   ")</f>
        <v xml:space="preserve">MOTOCICLETAS   </v>
      </c>
      <c r="G15820" t="str">
        <f>T("De 1.000,01 CENTIMETROS CUBICOS en adelante       ")</f>
        <v xml:space="preserve">De 1.000,01 CENTIMETROS CUBICOS en adelante       </v>
      </c>
      <c r="H15820" t="str">
        <f>T("GASOLINA                                          ")</f>
        <v xml:space="preserve">GASOLINA                                          </v>
      </c>
      <c r="I15820">
        <v>56</v>
      </c>
    </row>
    <row r="15821" spans="1:9">
      <c r="A15821" t="str">
        <f>T("2018")</f>
        <v>2018</v>
      </c>
      <c r="B15821" t="str">
        <f>T("FISICO                                            ")</f>
        <v xml:space="preserve">FISICO                                            </v>
      </c>
      <c r="C15821" t="str">
        <f>T("VICALVARO           ")</f>
        <v xml:space="preserve">VICALVARO           </v>
      </c>
      <c r="D15821" t="str">
        <f>T("VALDEBERNARDO       ")</f>
        <v xml:space="preserve">VALDEBERNARDO       </v>
      </c>
      <c r="E15821" t="str">
        <f>T("MT ")</f>
        <v xml:space="preserve">MT </v>
      </c>
      <c r="F15821" t="str">
        <f>T("MOTOCICLETAS   ")</f>
        <v xml:space="preserve">MOTOCICLETAS   </v>
      </c>
      <c r="G15821" t="str">
        <f>T("De menos de 125,01 CENTIMETROS CUBICOS            ")</f>
        <v xml:space="preserve">De menos de 125,01 CENTIMETROS CUBICOS            </v>
      </c>
      <c r="H15821" t="str">
        <f>T("GASOLINA                                          ")</f>
        <v xml:space="preserve">GASOLINA                                          </v>
      </c>
      <c r="I15821">
        <v>189</v>
      </c>
    </row>
    <row r="15822" spans="1:9">
      <c r="A15822" t="str">
        <f>T("2018")</f>
        <v>2018</v>
      </c>
      <c r="B15822" t="str">
        <f>T("FISICO                                            ")</f>
        <v xml:space="preserve">FISICO                                            </v>
      </c>
      <c r="C15822" t="str">
        <f>T("VICALVARO           ")</f>
        <v xml:space="preserve">VICALVARO           </v>
      </c>
      <c r="D15822" t="str">
        <f>T("VALDEBERNARDO       ")</f>
        <v xml:space="preserve">VALDEBERNARDO       </v>
      </c>
      <c r="E15822" t="str">
        <f>T("MT ")</f>
        <v xml:space="preserve">MT </v>
      </c>
      <c r="F15822" t="str">
        <f>T("MOTOCICLETAS   ")</f>
        <v xml:space="preserve">MOTOCICLETAS   </v>
      </c>
      <c r="G15822" t="str">
        <f>T("De 125,01 a 250 CENTIMETROS CUBICOS               ")</f>
        <v xml:space="preserve">De 125,01 a 250 CENTIMETROS CUBICOS               </v>
      </c>
      <c r="H15822" t="str">
        <f>T("GASOLINA                                          ")</f>
        <v xml:space="preserve">GASOLINA                                          </v>
      </c>
      <c r="I15822">
        <v>75</v>
      </c>
    </row>
    <row r="15823" spans="1:9">
      <c r="A15823" t="str">
        <f>T("2018")</f>
        <v>2018</v>
      </c>
      <c r="B15823" t="str">
        <f>T("FISICO                                            ")</f>
        <v xml:space="preserve">FISICO                                            </v>
      </c>
      <c r="C15823" t="str">
        <f>T("VICALVARO           ")</f>
        <v xml:space="preserve">VICALVARO           </v>
      </c>
      <c r="D15823" t="str">
        <f>T("VALDEBERNARDO       ")</f>
        <v xml:space="preserve">VALDEBERNARDO       </v>
      </c>
      <c r="E15823" t="str">
        <f>T("MT ")</f>
        <v xml:space="preserve">MT </v>
      </c>
      <c r="F15823" t="str">
        <f>T("MOTOCICLETAS   ")</f>
        <v xml:space="preserve">MOTOCICLETAS   </v>
      </c>
      <c r="G15823" t="str">
        <f>T("De 250,01 a 500 CENTIMETROS CUBICOS               ")</f>
        <v xml:space="preserve">De 250,01 a 500 CENTIMETROS CUBICOS               </v>
      </c>
      <c r="H15823" t="str">
        <f>T("GASOLINA                                          ")</f>
        <v xml:space="preserve">GASOLINA                                          </v>
      </c>
      <c r="I15823">
        <v>85</v>
      </c>
    </row>
    <row r="15824" spans="1:9">
      <c r="A15824" t="str">
        <f>T("2018")</f>
        <v>2018</v>
      </c>
      <c r="B15824" t="str">
        <f>T("FISICO                                            ")</f>
        <v xml:space="preserve">FISICO                                            </v>
      </c>
      <c r="C15824" t="str">
        <f>T("VICALVARO           ")</f>
        <v xml:space="preserve">VICALVARO           </v>
      </c>
      <c r="D15824" t="str">
        <f>T("VALDEBERNARDO       ")</f>
        <v xml:space="preserve">VALDEBERNARDO       </v>
      </c>
      <c r="E15824" t="str">
        <f>T("MT ")</f>
        <v xml:space="preserve">MT </v>
      </c>
      <c r="F15824" t="str">
        <f>T("MOTOCICLETAS   ")</f>
        <v xml:space="preserve">MOTOCICLETAS   </v>
      </c>
      <c r="G15824" t="str">
        <f>T("De 500,01 a 1.000 CENTIMETROS CUBICOS             ")</f>
        <v xml:space="preserve">De 500,01 a 1.000 CENTIMETROS CUBICOS             </v>
      </c>
      <c r="H15824" t="str">
        <f>T("GASOLINA                                          ")</f>
        <v xml:space="preserve">GASOLINA                                          </v>
      </c>
      <c r="I15824">
        <v>155</v>
      </c>
    </row>
    <row r="15825" spans="1:9">
      <c r="A15825" t="str">
        <f>T("2018")</f>
        <v>2018</v>
      </c>
      <c r="B15825" t="str">
        <f>T("FISICO                                            ")</f>
        <v xml:space="preserve">FISICO                                            </v>
      </c>
      <c r="C15825" t="str">
        <f>T("VICALVARO           ")</f>
        <v xml:space="preserve">VICALVARO           </v>
      </c>
      <c r="D15825" t="str">
        <f>T("VALDEBERNARDO       ")</f>
        <v xml:space="preserve">VALDEBERNARDO       </v>
      </c>
      <c r="E15825" t="str">
        <f>T("MT ")</f>
        <v xml:space="preserve">MT </v>
      </c>
      <c r="F15825" t="str">
        <f>T("MOTOCICLETAS   ")</f>
        <v xml:space="preserve">MOTOCICLETAS   </v>
      </c>
      <c r="G15825" t="str">
        <f>T("De 1.000,01 CENTIMETROS CUBICOS en adelante       ")</f>
        <v xml:space="preserve">De 1.000,01 CENTIMETROS CUBICOS en adelante       </v>
      </c>
      <c r="H15825" t="str">
        <f>T("GASOLINA                                          ")</f>
        <v xml:space="preserve">GASOLINA                                          </v>
      </c>
      <c r="I15825">
        <v>25</v>
      </c>
    </row>
    <row r="15826" spans="1:9">
      <c r="A15826" t="str">
        <f>T("2018")</f>
        <v>2018</v>
      </c>
      <c r="B15826" t="str">
        <f>T("FISICO                                            ")</f>
        <v xml:space="preserve">FISICO                                            </v>
      </c>
      <c r="C15826" t="str">
        <f>T("VICALVARO           ")</f>
        <v xml:space="preserve">VICALVARO           </v>
      </c>
      <c r="D15826" t="str">
        <f>T("VALDERRIVAS         ")</f>
        <v xml:space="preserve">VALDERRIVAS         </v>
      </c>
      <c r="E15826" t="str">
        <f>T("MT ")</f>
        <v xml:space="preserve">MT </v>
      </c>
      <c r="F15826" t="str">
        <f>T("MOTOCICLETAS   ")</f>
        <v xml:space="preserve">MOTOCICLETAS   </v>
      </c>
      <c r="G15826" t="str">
        <f>T("De menos de 125,01 CENTIMETROS CUBICOS            ")</f>
        <v xml:space="preserve">De menos de 125,01 CENTIMETROS CUBICOS            </v>
      </c>
      <c r="H15826" t="str">
        <f>T("GASOLINA                                          ")</f>
        <v xml:space="preserve">GASOLINA                                          </v>
      </c>
      <c r="I15826">
        <v>281</v>
      </c>
    </row>
    <row r="15827" spans="1:9">
      <c r="A15827" t="str">
        <f>T("2018")</f>
        <v>2018</v>
      </c>
      <c r="B15827" t="str">
        <f>T("FISICO                                            ")</f>
        <v xml:space="preserve">FISICO                                            </v>
      </c>
      <c r="C15827" t="str">
        <f>T("VICALVARO           ")</f>
        <v xml:space="preserve">VICALVARO           </v>
      </c>
      <c r="D15827" t="str">
        <f>T("VALDERRIVAS         ")</f>
        <v xml:space="preserve">VALDERRIVAS         </v>
      </c>
      <c r="E15827" t="str">
        <f>T("MT ")</f>
        <v xml:space="preserve">MT </v>
      </c>
      <c r="F15827" t="str">
        <f>T("MOTOCICLETAS   ")</f>
        <v xml:space="preserve">MOTOCICLETAS   </v>
      </c>
      <c r="G15827" t="str">
        <f>T("De 125,01 a 250 CENTIMETROS CUBICOS               ")</f>
        <v xml:space="preserve">De 125,01 a 250 CENTIMETROS CUBICOS               </v>
      </c>
      <c r="H15827" t="str">
        <f>T("GASOLINA                                          ")</f>
        <v xml:space="preserve">GASOLINA                                          </v>
      </c>
      <c r="I15827">
        <v>92</v>
      </c>
    </row>
    <row r="15828" spans="1:9">
      <c r="A15828" t="str">
        <f>T("2018")</f>
        <v>2018</v>
      </c>
      <c r="B15828" t="str">
        <f>T("FISICO                                            ")</f>
        <v xml:space="preserve">FISICO                                            </v>
      </c>
      <c r="C15828" t="str">
        <f>T("VICALVARO           ")</f>
        <v xml:space="preserve">VICALVARO           </v>
      </c>
      <c r="D15828" t="str">
        <f>T("VALDERRIVAS         ")</f>
        <v xml:space="preserve">VALDERRIVAS         </v>
      </c>
      <c r="E15828" t="str">
        <f>T("MT ")</f>
        <v xml:space="preserve">MT </v>
      </c>
      <c r="F15828" t="str">
        <f>T("MOTOCICLETAS   ")</f>
        <v xml:space="preserve">MOTOCICLETAS   </v>
      </c>
      <c r="G15828" t="str">
        <f>T("De 250,01 a 500 CENTIMETROS CUBICOS               ")</f>
        <v xml:space="preserve">De 250,01 a 500 CENTIMETROS CUBICOS               </v>
      </c>
      <c r="H15828" t="str">
        <f>T("GASOLINA                                          ")</f>
        <v xml:space="preserve">GASOLINA                                          </v>
      </c>
      <c r="I15828">
        <v>107</v>
      </c>
    </row>
    <row r="15829" spans="1:9">
      <c r="A15829" t="str">
        <f>T("2018")</f>
        <v>2018</v>
      </c>
      <c r="B15829" t="str">
        <f>T("FISICO                                            ")</f>
        <v xml:space="preserve">FISICO                                            </v>
      </c>
      <c r="C15829" t="str">
        <f>T("VICALVARO           ")</f>
        <v xml:space="preserve">VICALVARO           </v>
      </c>
      <c r="D15829" t="str">
        <f>T("VALDERRIVAS         ")</f>
        <v xml:space="preserve">VALDERRIVAS         </v>
      </c>
      <c r="E15829" t="str">
        <f>T("MT ")</f>
        <v xml:space="preserve">MT </v>
      </c>
      <c r="F15829" t="str">
        <f>T("MOTOCICLETAS   ")</f>
        <v xml:space="preserve">MOTOCICLETAS   </v>
      </c>
      <c r="G15829" t="str">
        <f>T("De 500,01 a 1.000 CENTIMETROS CUBICOS             ")</f>
        <v xml:space="preserve">De 500,01 a 1.000 CENTIMETROS CUBICOS             </v>
      </c>
      <c r="H15829" t="str">
        <f>T("GASOLINA                                          ")</f>
        <v xml:space="preserve">GASOLINA                                          </v>
      </c>
      <c r="I15829">
        <v>245</v>
      </c>
    </row>
    <row r="15830" spans="1:9">
      <c r="A15830" t="str">
        <f>T("2018")</f>
        <v>2018</v>
      </c>
      <c r="B15830" t="str">
        <f>T("FISICO                                            ")</f>
        <v xml:space="preserve">FISICO                                            </v>
      </c>
      <c r="C15830" t="str">
        <f>T("VICALVARO           ")</f>
        <v xml:space="preserve">VICALVARO           </v>
      </c>
      <c r="D15830" t="str">
        <f>T("VALDERRIVAS         ")</f>
        <v xml:space="preserve">VALDERRIVAS         </v>
      </c>
      <c r="E15830" t="str">
        <f>T("MT ")</f>
        <v xml:space="preserve">MT </v>
      </c>
      <c r="F15830" t="str">
        <f>T("MOTOCICLETAS   ")</f>
        <v xml:space="preserve">MOTOCICLETAS   </v>
      </c>
      <c r="G15830" t="str">
        <f>T("De 1.000,01 CENTIMETROS CUBICOS en adelante       ")</f>
        <v xml:space="preserve">De 1.000,01 CENTIMETROS CUBICOS en adelante       </v>
      </c>
      <c r="H15830" t="str">
        <f>T("GASOLINA                                          ")</f>
        <v xml:space="preserve">GASOLINA                                          </v>
      </c>
      <c r="I15830">
        <v>39</v>
      </c>
    </row>
    <row r="15831" spans="1:9">
      <c r="A15831" t="str">
        <f>T("2018")</f>
        <v>2018</v>
      </c>
      <c r="B15831" t="str">
        <f>T("FISICO                                            ")</f>
        <v xml:space="preserve">FISICO                                            </v>
      </c>
      <c r="C15831" t="str">
        <f>T("VICALVARO           ")</f>
        <v xml:space="preserve">VICALVARO           </v>
      </c>
      <c r="D15831" t="str">
        <f>T("EL CAÑAVERAL        ")</f>
        <v xml:space="preserve">EL CAÑAVERAL        </v>
      </c>
      <c r="E15831" t="str">
        <f>T("MT ")</f>
        <v xml:space="preserve">MT </v>
      </c>
      <c r="F15831" t="str">
        <f>T("MOTOCICLETAS   ")</f>
        <v xml:space="preserve">MOTOCICLETAS   </v>
      </c>
      <c r="G15831" t="str">
        <f>T("De menos de 125,01 CENTIMETROS CUBICOS            ")</f>
        <v xml:space="preserve">De menos de 125,01 CENTIMETROS CUBICOS            </v>
      </c>
      <c r="H15831" t="str">
        <f>T("GASOLINA                                          ")</f>
        <v xml:space="preserve">GASOLINA                                          </v>
      </c>
      <c r="I15831">
        <v>7</v>
      </c>
    </row>
    <row r="15832" spans="1:9">
      <c r="A15832" t="str">
        <f>T("2018")</f>
        <v>2018</v>
      </c>
      <c r="B15832" t="str">
        <f>T("FISICO                                            ")</f>
        <v xml:space="preserve">FISICO                                            </v>
      </c>
      <c r="C15832" t="str">
        <f>T("VICALVARO           ")</f>
        <v xml:space="preserve">VICALVARO           </v>
      </c>
      <c r="D15832" t="str">
        <f>T("EL CAÑAVERAL        ")</f>
        <v xml:space="preserve">EL CAÑAVERAL        </v>
      </c>
      <c r="E15832" t="str">
        <f>T("MT ")</f>
        <v xml:space="preserve">MT </v>
      </c>
      <c r="F15832" t="str">
        <f>T("MOTOCICLETAS   ")</f>
        <v xml:space="preserve">MOTOCICLETAS   </v>
      </c>
      <c r="G15832" t="str">
        <f>T("De 125,01 a 250 CENTIMETROS CUBICOS               ")</f>
        <v xml:space="preserve">De 125,01 a 250 CENTIMETROS CUBICOS               </v>
      </c>
      <c r="H15832" t="str">
        <f>T("GASOLINA                                          ")</f>
        <v xml:space="preserve">GASOLINA                                          </v>
      </c>
      <c r="I15832">
        <v>3</v>
      </c>
    </row>
    <row r="15833" spans="1:9">
      <c r="A15833" t="str">
        <f>T("2018")</f>
        <v>2018</v>
      </c>
      <c r="B15833" t="str">
        <f>T("FISICO                                            ")</f>
        <v xml:space="preserve">FISICO                                            </v>
      </c>
      <c r="C15833" t="str">
        <f>T("VICALVARO           ")</f>
        <v xml:space="preserve">VICALVARO           </v>
      </c>
      <c r="D15833" t="str">
        <f>T("EL CAÑAVERAL        ")</f>
        <v xml:space="preserve">EL CAÑAVERAL        </v>
      </c>
      <c r="E15833" t="str">
        <f>T("MT ")</f>
        <v xml:space="preserve">MT </v>
      </c>
      <c r="F15833" t="str">
        <f>T("MOTOCICLETAS   ")</f>
        <v xml:space="preserve">MOTOCICLETAS   </v>
      </c>
      <c r="G15833" t="str">
        <f>T("De 250,01 a 500 CENTIMETROS CUBICOS               ")</f>
        <v xml:space="preserve">De 250,01 a 500 CENTIMETROS CUBICOS               </v>
      </c>
      <c r="H15833" t="str">
        <f>T("GASOLINA                                          ")</f>
        <v xml:space="preserve">GASOLINA                                          </v>
      </c>
      <c r="I15833">
        <v>2</v>
      </c>
    </row>
    <row r="15834" spans="1:9">
      <c r="A15834" t="str">
        <f>T("2018")</f>
        <v>2018</v>
      </c>
      <c r="B15834" t="str">
        <f>T("FISICO                                            ")</f>
        <v xml:space="preserve">FISICO                                            </v>
      </c>
      <c r="C15834" t="str">
        <f>T("VICALVARO           ")</f>
        <v xml:space="preserve">VICALVARO           </v>
      </c>
      <c r="D15834" t="str">
        <f>T("EL CAÑAVERAL        ")</f>
        <v xml:space="preserve">EL CAÑAVERAL        </v>
      </c>
      <c r="E15834" t="str">
        <f>T("MT ")</f>
        <v xml:space="preserve">MT </v>
      </c>
      <c r="F15834" t="str">
        <f>T("MOTOCICLETAS   ")</f>
        <v xml:space="preserve">MOTOCICLETAS   </v>
      </c>
      <c r="G15834" t="str">
        <f>T("De 500,01 a 1.000 CENTIMETROS CUBICOS             ")</f>
        <v xml:space="preserve">De 500,01 a 1.000 CENTIMETROS CUBICOS             </v>
      </c>
      <c r="H15834" t="str">
        <f>T("GASOLINA                                          ")</f>
        <v xml:space="preserve">GASOLINA                                          </v>
      </c>
      <c r="I15834">
        <v>8</v>
      </c>
    </row>
    <row r="15835" spans="1:9">
      <c r="A15835" t="str">
        <f>T("2018")</f>
        <v>2018</v>
      </c>
      <c r="B15835" t="str">
        <f>T("FISICO                                            ")</f>
        <v xml:space="preserve">FISICO                                            </v>
      </c>
      <c r="C15835" t="str">
        <f>T("VICALVARO           ")</f>
        <v xml:space="preserve">VICALVARO           </v>
      </c>
      <c r="D15835" t="str">
        <f>T("EL CAÑAVERAL        ")</f>
        <v xml:space="preserve">EL CAÑAVERAL        </v>
      </c>
      <c r="E15835" t="str">
        <f>T("MT ")</f>
        <v xml:space="preserve">MT </v>
      </c>
      <c r="F15835" t="str">
        <f>T("MOTOCICLETAS   ")</f>
        <v xml:space="preserve">MOTOCICLETAS   </v>
      </c>
      <c r="G15835" t="str">
        <f>T("De 1.000,01 CENTIMETROS CUBICOS en adelante       ")</f>
        <v xml:space="preserve">De 1.000,01 CENTIMETROS CUBICOS en adelante       </v>
      </c>
      <c r="H15835" t="str">
        <f>T("GASOLINA                                          ")</f>
        <v xml:space="preserve">GASOLINA                                          </v>
      </c>
      <c r="I15835">
        <v>1</v>
      </c>
    </row>
    <row r="15836" spans="1:9">
      <c r="A15836" t="str">
        <f>T("2018")</f>
        <v>2018</v>
      </c>
      <c r="B15836" t="str">
        <f>T("JURIDICO                                          ")</f>
        <v xml:space="preserve">JURIDICO                                          </v>
      </c>
      <c r="C15836" t="str">
        <f>T("VICALVARO           ")</f>
        <v xml:space="preserve">VICALVARO           </v>
      </c>
      <c r="D15836" t="str">
        <f>T("CASCO H.VICALVARO   ")</f>
        <v xml:space="preserve">CASCO H.VICALVARO   </v>
      </c>
      <c r="E15836" t="str">
        <f>T("MT ")</f>
        <v xml:space="preserve">MT </v>
      </c>
      <c r="F15836" t="str">
        <f>T("MOTOCICLETAS   ")</f>
        <v xml:space="preserve">MOTOCICLETAS   </v>
      </c>
      <c r="G15836" t="str">
        <f>T("De menos de 125,01 CENTIMETROS CUBICOS            ")</f>
        <v xml:space="preserve">De menos de 125,01 CENTIMETROS CUBICOS            </v>
      </c>
      <c r="H15836" t="str">
        <f>T("GASOLINA                                          ")</f>
        <v xml:space="preserve">GASOLINA                                          </v>
      </c>
      <c r="I15836">
        <v>15</v>
      </c>
    </row>
    <row r="15837" spans="1:9">
      <c r="A15837" t="str">
        <f>T("2018")</f>
        <v>2018</v>
      </c>
      <c r="B15837" t="str">
        <f>T("JURIDICO                                          ")</f>
        <v xml:space="preserve">JURIDICO                                          </v>
      </c>
      <c r="C15837" t="str">
        <f>T("VICALVARO           ")</f>
        <v xml:space="preserve">VICALVARO           </v>
      </c>
      <c r="D15837" t="str">
        <f>T("CASCO H.VICALVARO   ")</f>
        <v xml:space="preserve">CASCO H.VICALVARO   </v>
      </c>
      <c r="E15837" t="str">
        <f>T("MT ")</f>
        <v xml:space="preserve">MT </v>
      </c>
      <c r="F15837" t="str">
        <f>T("MOTOCICLETAS   ")</f>
        <v xml:space="preserve">MOTOCICLETAS   </v>
      </c>
      <c r="G15837" t="str">
        <f>T("De 125,01 a 250 CENTIMETROS CUBICOS               ")</f>
        <v xml:space="preserve">De 125,01 a 250 CENTIMETROS CUBICOS               </v>
      </c>
      <c r="H15837" t="str">
        <f>T("GASOLINA                                          ")</f>
        <v xml:space="preserve">GASOLINA                                          </v>
      </c>
      <c r="I15837">
        <v>9</v>
      </c>
    </row>
    <row r="15838" spans="1:9">
      <c r="A15838" t="str">
        <f>T("2018")</f>
        <v>2018</v>
      </c>
      <c r="B15838" t="str">
        <f>T("JURIDICO                                          ")</f>
        <v xml:space="preserve">JURIDICO                                          </v>
      </c>
      <c r="C15838" t="str">
        <f>T("VICALVARO           ")</f>
        <v xml:space="preserve">VICALVARO           </v>
      </c>
      <c r="D15838" t="str">
        <f>T("CASCO H.VICALVARO   ")</f>
        <v xml:space="preserve">CASCO H.VICALVARO   </v>
      </c>
      <c r="E15838" t="str">
        <f>T("MT ")</f>
        <v xml:space="preserve">MT </v>
      </c>
      <c r="F15838" t="str">
        <f>T("MOTOCICLETAS   ")</f>
        <v xml:space="preserve">MOTOCICLETAS   </v>
      </c>
      <c r="G15838" t="str">
        <f>T("De 250,01 a 500 CENTIMETROS CUBICOS               ")</f>
        <v xml:space="preserve">De 250,01 a 500 CENTIMETROS CUBICOS               </v>
      </c>
      <c r="H15838" t="str">
        <f>T("GASOLINA                                          ")</f>
        <v xml:space="preserve">GASOLINA                                          </v>
      </c>
      <c r="I15838">
        <v>7</v>
      </c>
    </row>
    <row r="15839" spans="1:9">
      <c r="A15839" t="str">
        <f>T("2018")</f>
        <v>2018</v>
      </c>
      <c r="B15839" t="str">
        <f>T("JURIDICO                                          ")</f>
        <v xml:space="preserve">JURIDICO                                          </v>
      </c>
      <c r="C15839" t="str">
        <f>T("VICALVARO           ")</f>
        <v xml:space="preserve">VICALVARO           </v>
      </c>
      <c r="D15839" t="str">
        <f>T("CASCO H.VICALVARO   ")</f>
        <v xml:space="preserve">CASCO H.VICALVARO   </v>
      </c>
      <c r="E15839" t="str">
        <f>T("MT ")</f>
        <v xml:space="preserve">MT </v>
      </c>
      <c r="F15839" t="str">
        <f>T("MOTOCICLETAS   ")</f>
        <v xml:space="preserve">MOTOCICLETAS   </v>
      </c>
      <c r="G15839" t="str">
        <f>T("De 500,01 a 1.000 CENTIMETROS CUBICOS             ")</f>
        <v xml:space="preserve">De 500,01 a 1.000 CENTIMETROS CUBICOS             </v>
      </c>
      <c r="H15839" t="str">
        <f>T("GASOLINA                                          ")</f>
        <v xml:space="preserve">GASOLINA                                          </v>
      </c>
      <c r="I15839">
        <v>9</v>
      </c>
    </row>
    <row r="15840" spans="1:9">
      <c r="A15840" t="str">
        <f>T("2018")</f>
        <v>2018</v>
      </c>
      <c r="B15840" t="str">
        <f>T("JURIDICO                                          ")</f>
        <v xml:space="preserve">JURIDICO                                          </v>
      </c>
      <c r="C15840" t="str">
        <f>T("VICALVARO           ")</f>
        <v xml:space="preserve">VICALVARO           </v>
      </c>
      <c r="D15840" t="str">
        <f>T("CASCO H.VICALVARO   ")</f>
        <v xml:space="preserve">CASCO H.VICALVARO   </v>
      </c>
      <c r="E15840" t="str">
        <f>T("MT ")</f>
        <v xml:space="preserve">MT </v>
      </c>
      <c r="F15840" t="str">
        <f>T("MOTOCICLETAS   ")</f>
        <v xml:space="preserve">MOTOCICLETAS   </v>
      </c>
      <c r="G15840" t="str">
        <f>T("De 1.000,01 CENTIMETROS CUBICOS en adelante       ")</f>
        <v xml:space="preserve">De 1.000,01 CENTIMETROS CUBICOS en adelante       </v>
      </c>
      <c r="H15840" t="str">
        <f>T("GASOLINA                                          ")</f>
        <v xml:space="preserve">GASOLINA                                          </v>
      </c>
      <c r="I15840">
        <v>1</v>
      </c>
    </row>
    <row r="15841" spans="1:9">
      <c r="A15841" t="str">
        <f>T("2018")</f>
        <v>2018</v>
      </c>
      <c r="B15841" t="str">
        <f>T("JURIDICO                                          ")</f>
        <v xml:space="preserve">JURIDICO                                          </v>
      </c>
      <c r="C15841" t="str">
        <f>T("VICALVARO           ")</f>
        <v xml:space="preserve">VICALVARO           </v>
      </c>
      <c r="D15841" t="str">
        <f>T("VALDEBERNARDO       ")</f>
        <v xml:space="preserve">VALDEBERNARDO       </v>
      </c>
      <c r="E15841" t="str">
        <f>T("MT ")</f>
        <v xml:space="preserve">MT </v>
      </c>
      <c r="F15841" t="str">
        <f>T("MOTOCICLETAS   ")</f>
        <v xml:space="preserve">MOTOCICLETAS   </v>
      </c>
      <c r="G15841" t="str">
        <f>T("De menos de 125,01 CENTIMETROS CUBICOS            ")</f>
        <v xml:space="preserve">De menos de 125,01 CENTIMETROS CUBICOS            </v>
      </c>
      <c r="H15841" t="str">
        <f>T("GASOLINA                                          ")</f>
        <v xml:space="preserve">GASOLINA                                          </v>
      </c>
      <c r="I15841">
        <v>4</v>
      </c>
    </row>
    <row r="15842" spans="1:9">
      <c r="A15842" t="str">
        <f>T("2018")</f>
        <v>2018</v>
      </c>
      <c r="B15842" t="str">
        <f>T("JURIDICO                                          ")</f>
        <v xml:space="preserve">JURIDICO                                          </v>
      </c>
      <c r="C15842" t="str">
        <f>T("VICALVARO           ")</f>
        <v xml:space="preserve">VICALVARO           </v>
      </c>
      <c r="D15842" t="str">
        <f>T("VALDEBERNARDO       ")</f>
        <v xml:space="preserve">VALDEBERNARDO       </v>
      </c>
      <c r="E15842" t="str">
        <f>T("MT ")</f>
        <v xml:space="preserve">MT </v>
      </c>
      <c r="F15842" t="str">
        <f>T("MOTOCICLETAS   ")</f>
        <v xml:space="preserve">MOTOCICLETAS   </v>
      </c>
      <c r="G15842" t="str">
        <f>T("De 125,01 a 250 CENTIMETROS CUBICOS               ")</f>
        <v xml:space="preserve">De 125,01 a 250 CENTIMETROS CUBICOS               </v>
      </c>
      <c r="H15842" t="str">
        <f>T("GASOLINA                                          ")</f>
        <v xml:space="preserve">GASOLINA                                          </v>
      </c>
      <c r="I15842">
        <v>1</v>
      </c>
    </row>
    <row r="15843" spans="1:9">
      <c r="A15843" t="str">
        <f>T("2018")</f>
        <v>2018</v>
      </c>
      <c r="B15843" t="str">
        <f>T("JURIDICO                                          ")</f>
        <v xml:space="preserve">JURIDICO                                          </v>
      </c>
      <c r="C15843" t="str">
        <f>T("VICALVARO           ")</f>
        <v xml:space="preserve">VICALVARO           </v>
      </c>
      <c r="D15843" t="str">
        <f>T("VALDEBERNARDO       ")</f>
        <v xml:space="preserve">VALDEBERNARDO       </v>
      </c>
      <c r="E15843" t="str">
        <f>T("MT ")</f>
        <v xml:space="preserve">MT </v>
      </c>
      <c r="F15843" t="str">
        <f>T("MOTOCICLETAS   ")</f>
        <v xml:space="preserve">MOTOCICLETAS   </v>
      </c>
      <c r="G15843" t="str">
        <f>T("De 500,01 a 1.000 CENTIMETROS CUBICOS             ")</f>
        <v xml:space="preserve">De 500,01 a 1.000 CENTIMETROS CUBICOS             </v>
      </c>
      <c r="H15843" t="str">
        <f>T("GASOLINA                                          ")</f>
        <v xml:space="preserve">GASOLINA                                          </v>
      </c>
      <c r="I15843">
        <v>1</v>
      </c>
    </row>
    <row r="15844" spans="1:9">
      <c r="A15844" t="str">
        <f>T("2018")</f>
        <v>2018</v>
      </c>
      <c r="B15844" t="str">
        <f>T("JURIDICO                                          ")</f>
        <v xml:space="preserve">JURIDICO                                          </v>
      </c>
      <c r="C15844" t="str">
        <f>T("VICALVARO           ")</f>
        <v xml:space="preserve">VICALVARO           </v>
      </c>
      <c r="D15844" t="str">
        <f>T("VALDEBERNARDO       ")</f>
        <v xml:space="preserve">VALDEBERNARDO       </v>
      </c>
      <c r="E15844" t="str">
        <f>T("MT ")</f>
        <v xml:space="preserve">MT </v>
      </c>
      <c r="F15844" t="str">
        <f>T("MOTOCICLETAS   ")</f>
        <v xml:space="preserve">MOTOCICLETAS   </v>
      </c>
      <c r="G15844" t="str">
        <f>T("De 1.000,01 CENTIMETROS CUBICOS en adelante       ")</f>
        <v xml:space="preserve">De 1.000,01 CENTIMETROS CUBICOS en adelante       </v>
      </c>
      <c r="H15844" t="str">
        <f>T("GASOLINA                                          ")</f>
        <v xml:space="preserve">GASOLINA                                          </v>
      </c>
      <c r="I15844">
        <v>2</v>
      </c>
    </row>
    <row r="15845" spans="1:9">
      <c r="A15845" t="str">
        <f>T("2018")</f>
        <v>2018</v>
      </c>
      <c r="B15845" t="str">
        <f>T("JURIDICO                                          ")</f>
        <v xml:space="preserve">JURIDICO                                          </v>
      </c>
      <c r="C15845" t="str">
        <f>T("VICALVARO           ")</f>
        <v xml:space="preserve">VICALVARO           </v>
      </c>
      <c r="D15845" t="str">
        <f>T("VALDERRIVAS         ")</f>
        <v xml:space="preserve">VALDERRIVAS         </v>
      </c>
      <c r="E15845" t="str">
        <f>T("MT ")</f>
        <v xml:space="preserve">MT </v>
      </c>
      <c r="F15845" t="str">
        <f>T("MOTOCICLETAS   ")</f>
        <v xml:space="preserve">MOTOCICLETAS   </v>
      </c>
      <c r="G15845" t="str">
        <f>T("De menos de 125,01 CENTIMETROS CUBICOS            ")</f>
        <v xml:space="preserve">De menos de 125,01 CENTIMETROS CUBICOS            </v>
      </c>
      <c r="H15845" t="str">
        <f>T("GASOLINA                                          ")</f>
        <v xml:space="preserve">GASOLINA                                          </v>
      </c>
      <c r="I15845">
        <v>1</v>
      </c>
    </row>
    <row r="15846" spans="1:9">
      <c r="A15846" t="str">
        <f>T("2018")</f>
        <v>2018</v>
      </c>
      <c r="B15846" t="str">
        <f>T("JURIDICO                                          ")</f>
        <v xml:space="preserve">JURIDICO                                          </v>
      </c>
      <c r="C15846" t="str">
        <f>T("VICALVARO           ")</f>
        <v xml:space="preserve">VICALVARO           </v>
      </c>
      <c r="D15846" t="str">
        <f>T("VALDERRIVAS         ")</f>
        <v xml:space="preserve">VALDERRIVAS         </v>
      </c>
      <c r="E15846" t="str">
        <f>T("MT ")</f>
        <v xml:space="preserve">MT </v>
      </c>
      <c r="F15846" t="str">
        <f>T("MOTOCICLETAS   ")</f>
        <v xml:space="preserve">MOTOCICLETAS   </v>
      </c>
      <c r="G15846" t="str">
        <f>T("De 125,01 a 250 CENTIMETROS CUBICOS               ")</f>
        <v xml:space="preserve">De 125,01 a 250 CENTIMETROS CUBICOS               </v>
      </c>
      <c r="H15846" t="str">
        <f>T("GASOLINA                                          ")</f>
        <v xml:space="preserve">GASOLINA                                          </v>
      </c>
      <c r="I15846">
        <v>1</v>
      </c>
    </row>
    <row r="15847" spans="1:9">
      <c r="A15847" t="str">
        <f>T("2018")</f>
        <v>2018</v>
      </c>
      <c r="B15847" t="str">
        <f>T("JURIDICO                                          ")</f>
        <v xml:space="preserve">JURIDICO                                          </v>
      </c>
      <c r="C15847" t="str">
        <f>T("VICALVARO           ")</f>
        <v xml:space="preserve">VICALVARO           </v>
      </c>
      <c r="D15847" t="str">
        <f>T("VALDERRIVAS         ")</f>
        <v xml:space="preserve">VALDERRIVAS         </v>
      </c>
      <c r="E15847" t="str">
        <f>T("MT ")</f>
        <v xml:space="preserve">MT </v>
      </c>
      <c r="F15847" t="str">
        <f>T("MOTOCICLETAS   ")</f>
        <v xml:space="preserve">MOTOCICLETAS   </v>
      </c>
      <c r="G15847" t="str">
        <f>T("De 250,01 a 500 CENTIMETROS CUBICOS               ")</f>
        <v xml:space="preserve">De 250,01 a 500 CENTIMETROS CUBICOS               </v>
      </c>
      <c r="H15847" t="str">
        <f>T("GASOLINA                                          ")</f>
        <v xml:space="preserve">GASOLINA                                          </v>
      </c>
      <c r="I15847">
        <v>3</v>
      </c>
    </row>
    <row r="15848" spans="1:9">
      <c r="A15848" t="str">
        <f>T("2018")</f>
        <v>2018</v>
      </c>
      <c r="B15848" t="str">
        <f>T("JURIDICO                                          ")</f>
        <v xml:space="preserve">JURIDICO                                          </v>
      </c>
      <c r="C15848" t="str">
        <f>T("VICALVARO           ")</f>
        <v xml:space="preserve">VICALVARO           </v>
      </c>
      <c r="D15848" t="str">
        <f>T("VALDERRIVAS         ")</f>
        <v xml:space="preserve">VALDERRIVAS         </v>
      </c>
      <c r="E15848" t="str">
        <f>T("MT ")</f>
        <v xml:space="preserve">MT </v>
      </c>
      <c r="F15848" t="str">
        <f>T("MOTOCICLETAS   ")</f>
        <v xml:space="preserve">MOTOCICLETAS   </v>
      </c>
      <c r="G15848" t="str">
        <f>T("De 1.000,01 CENTIMETROS CUBICOS en adelante       ")</f>
        <v xml:space="preserve">De 1.000,01 CENTIMETROS CUBICOS en adelante       </v>
      </c>
      <c r="H15848" t="str">
        <f>T("GASOLINA                                          ")</f>
        <v xml:space="preserve">GASOLINA                                          </v>
      </c>
      <c r="I15848">
        <v>1</v>
      </c>
    </row>
    <row r="15849" spans="1:9">
      <c r="A15849" t="str">
        <f>T("2018")</f>
        <v>2018</v>
      </c>
      <c r="B15849" t="str">
        <f>T("Entidad sin personalidad jurídica (art. 35.4 LGT) ")</f>
        <v xml:space="preserve">Entidad sin personalidad jurídica (art. 35.4 LGT) </v>
      </c>
      <c r="C15849" t="str">
        <f>T("VICALVARO           ")</f>
        <v xml:space="preserve">VICALVARO           </v>
      </c>
      <c r="D15849" t="str">
        <f>T("CASCO H.VICALVARO   ")</f>
        <v xml:space="preserve">CASCO H.VICALVARO   </v>
      </c>
      <c r="E15849" t="str">
        <f>T("MT ")</f>
        <v xml:space="preserve">MT </v>
      </c>
      <c r="F15849" t="str">
        <f>T("MOTOCICLETAS   ")</f>
        <v xml:space="preserve">MOTOCICLETAS   </v>
      </c>
      <c r="G15849" t="str">
        <f>T("De menos de 125,01 CENTIMETROS CUBICOS            ")</f>
        <v xml:space="preserve">De menos de 125,01 CENTIMETROS CUBICOS            </v>
      </c>
      <c r="I15849">
        <v>1</v>
      </c>
    </row>
    <row r="15850" spans="1:9">
      <c r="A15850" t="str">
        <f>T("2018")</f>
        <v>2018</v>
      </c>
      <c r="B15850" t="str">
        <f>T("FISICO                                            ")</f>
        <v xml:space="preserve">FISICO                                            </v>
      </c>
      <c r="C15850" t="str">
        <f>T("VICALVARO           ")</f>
        <v xml:space="preserve">VICALVARO           </v>
      </c>
      <c r="D15850" t="str">
        <f>T("CASCO H.VICALVARO   ")</f>
        <v xml:space="preserve">CASCO H.VICALVARO   </v>
      </c>
      <c r="E15850" t="str">
        <f>T("MT ")</f>
        <v xml:space="preserve">MT </v>
      </c>
      <c r="F15850" t="str">
        <f>T("MOTOCICLETAS   ")</f>
        <v xml:space="preserve">MOTOCICLETAS   </v>
      </c>
      <c r="G15850" t="str">
        <f>T("De menos de 125,01 CENTIMETROS CUBICOS            ")</f>
        <v xml:space="preserve">De menos de 125,01 CENTIMETROS CUBICOS            </v>
      </c>
      <c r="I15850">
        <v>11</v>
      </c>
    </row>
    <row r="15851" spans="1:9">
      <c r="A15851" t="str">
        <f>T("2018")</f>
        <v>2018</v>
      </c>
      <c r="B15851" t="str">
        <f>T("FISICO                                            ")</f>
        <v xml:space="preserve">FISICO                                            </v>
      </c>
      <c r="C15851" t="str">
        <f>T("VICALVARO           ")</f>
        <v xml:space="preserve">VICALVARO           </v>
      </c>
      <c r="D15851" t="str">
        <f>T("CASCO H.VICALVARO   ")</f>
        <v xml:space="preserve">CASCO H.VICALVARO   </v>
      </c>
      <c r="E15851" t="str">
        <f>T("MT ")</f>
        <v xml:space="preserve">MT </v>
      </c>
      <c r="F15851" t="str">
        <f>T("MOTOCICLETAS   ")</f>
        <v xml:space="preserve">MOTOCICLETAS   </v>
      </c>
      <c r="G15851" t="str">
        <f>T("De 125,01 a 250 CENTIMETROS CUBICOS               ")</f>
        <v xml:space="preserve">De 125,01 a 250 CENTIMETROS CUBICOS               </v>
      </c>
      <c r="I15851">
        <v>9</v>
      </c>
    </row>
    <row r="15852" spans="1:9">
      <c r="A15852" t="str">
        <f>T("2018")</f>
        <v>2018</v>
      </c>
      <c r="B15852" t="str">
        <f>T("FISICO                                            ")</f>
        <v xml:space="preserve">FISICO                                            </v>
      </c>
      <c r="C15852" t="str">
        <f>T("VICALVARO           ")</f>
        <v xml:space="preserve">VICALVARO           </v>
      </c>
      <c r="D15852" t="str">
        <f>T("CASCO H.VICALVARO   ")</f>
        <v xml:space="preserve">CASCO H.VICALVARO   </v>
      </c>
      <c r="E15852" t="str">
        <f>T("MT ")</f>
        <v xml:space="preserve">MT </v>
      </c>
      <c r="F15852" t="str">
        <f>T("MOTOCICLETAS   ")</f>
        <v xml:space="preserve">MOTOCICLETAS   </v>
      </c>
      <c r="G15852" t="str">
        <f>T("De 250,01 a 500 CENTIMETROS CUBICOS               ")</f>
        <v xml:space="preserve">De 250,01 a 500 CENTIMETROS CUBICOS               </v>
      </c>
      <c r="I15852">
        <v>3</v>
      </c>
    </row>
    <row r="15853" spans="1:9">
      <c r="A15853" t="str">
        <f>T("2018")</f>
        <v>2018</v>
      </c>
      <c r="B15853" t="str">
        <f>T("FISICO                                            ")</f>
        <v xml:space="preserve">FISICO                                            </v>
      </c>
      <c r="C15853" t="str">
        <f>T("VICALVARO           ")</f>
        <v xml:space="preserve">VICALVARO           </v>
      </c>
      <c r="D15853" t="str">
        <f>T("CASCO H.VICALVARO   ")</f>
        <v xml:space="preserve">CASCO H.VICALVARO   </v>
      </c>
      <c r="E15853" t="str">
        <f>T("MT ")</f>
        <v xml:space="preserve">MT </v>
      </c>
      <c r="F15853" t="str">
        <f>T("MOTOCICLETAS   ")</f>
        <v xml:space="preserve">MOTOCICLETAS   </v>
      </c>
      <c r="G15853" t="str">
        <f>T("De 500,01 a 1.000 CENTIMETROS CUBICOS             ")</f>
        <v xml:space="preserve">De 500,01 a 1.000 CENTIMETROS CUBICOS             </v>
      </c>
      <c r="I15853">
        <v>13</v>
      </c>
    </row>
    <row r="15854" spans="1:9">
      <c r="A15854" t="str">
        <f>T("2018")</f>
        <v>2018</v>
      </c>
      <c r="B15854" t="str">
        <f>T("FISICO                                            ")</f>
        <v xml:space="preserve">FISICO                                            </v>
      </c>
      <c r="C15854" t="str">
        <f>T("VICALVARO           ")</f>
        <v xml:space="preserve">VICALVARO           </v>
      </c>
      <c r="D15854" t="str">
        <f>T("CASCO H.VICALVARO   ")</f>
        <v xml:space="preserve">CASCO H.VICALVARO   </v>
      </c>
      <c r="E15854" t="str">
        <f>T("MT ")</f>
        <v xml:space="preserve">MT </v>
      </c>
      <c r="F15854" t="str">
        <f>T("MOTOCICLETAS   ")</f>
        <v xml:space="preserve">MOTOCICLETAS   </v>
      </c>
      <c r="G15854" t="str">
        <f>T("De 1.000,01 CENTIMETROS CUBICOS en adelante       ")</f>
        <v xml:space="preserve">De 1.000,01 CENTIMETROS CUBICOS en adelante       </v>
      </c>
      <c r="I15854">
        <v>3</v>
      </c>
    </row>
    <row r="15855" spans="1:9">
      <c r="A15855" t="str">
        <f>T("2018")</f>
        <v>2018</v>
      </c>
      <c r="B15855" t="str">
        <f>T("FISICO                                            ")</f>
        <v xml:space="preserve">FISICO                                            </v>
      </c>
      <c r="C15855" t="str">
        <f>T("VICALVARO           ")</f>
        <v xml:space="preserve">VICALVARO           </v>
      </c>
      <c r="D15855" t="str">
        <f>T("VALDEBERNARDO       ")</f>
        <v xml:space="preserve">VALDEBERNARDO       </v>
      </c>
      <c r="E15855" t="str">
        <f>T("MT ")</f>
        <v xml:space="preserve">MT </v>
      </c>
      <c r="F15855" t="str">
        <f>T("MOTOCICLETAS   ")</f>
        <v xml:space="preserve">MOTOCICLETAS   </v>
      </c>
      <c r="G15855" t="str">
        <f>T("De menos de 125,01 CENTIMETROS CUBICOS            ")</f>
        <v xml:space="preserve">De menos de 125,01 CENTIMETROS CUBICOS            </v>
      </c>
      <c r="I15855">
        <v>5</v>
      </c>
    </row>
    <row r="15856" spans="1:9">
      <c r="A15856" t="str">
        <f>T("2018")</f>
        <v>2018</v>
      </c>
      <c r="B15856" t="str">
        <f>T("FISICO                                            ")</f>
        <v xml:space="preserve">FISICO                                            </v>
      </c>
      <c r="C15856" t="str">
        <f>T("VICALVARO           ")</f>
        <v xml:space="preserve">VICALVARO           </v>
      </c>
      <c r="D15856" t="str">
        <f>T("VALDEBERNARDO       ")</f>
        <v xml:space="preserve">VALDEBERNARDO       </v>
      </c>
      <c r="E15856" t="str">
        <f>T("MT ")</f>
        <v xml:space="preserve">MT </v>
      </c>
      <c r="F15856" t="str">
        <f>T("MOTOCICLETAS   ")</f>
        <v xml:space="preserve">MOTOCICLETAS   </v>
      </c>
      <c r="G15856" t="str">
        <f>T("De 125,01 a 250 CENTIMETROS CUBICOS               ")</f>
        <v xml:space="preserve">De 125,01 a 250 CENTIMETROS CUBICOS               </v>
      </c>
      <c r="I15856">
        <v>8</v>
      </c>
    </row>
    <row r="15857" spans="1:9">
      <c r="A15857" t="str">
        <f>T("2018")</f>
        <v>2018</v>
      </c>
      <c r="B15857" t="str">
        <f>T("FISICO                                            ")</f>
        <v xml:space="preserve">FISICO                                            </v>
      </c>
      <c r="C15857" t="str">
        <f>T("VICALVARO           ")</f>
        <v xml:space="preserve">VICALVARO           </v>
      </c>
      <c r="D15857" t="str">
        <f>T("VALDEBERNARDO       ")</f>
        <v xml:space="preserve">VALDEBERNARDO       </v>
      </c>
      <c r="E15857" t="str">
        <f>T("MT ")</f>
        <v xml:space="preserve">MT </v>
      </c>
      <c r="F15857" t="str">
        <f>T("MOTOCICLETAS   ")</f>
        <v xml:space="preserve">MOTOCICLETAS   </v>
      </c>
      <c r="G15857" t="str">
        <f>T("De 250,01 a 500 CENTIMETROS CUBICOS               ")</f>
        <v xml:space="preserve">De 250,01 a 500 CENTIMETROS CUBICOS               </v>
      </c>
      <c r="I15857">
        <v>3</v>
      </c>
    </row>
    <row r="15858" spans="1:9">
      <c r="A15858" t="str">
        <f>T("2018")</f>
        <v>2018</v>
      </c>
      <c r="B15858" t="str">
        <f>T("FISICO                                            ")</f>
        <v xml:space="preserve">FISICO                                            </v>
      </c>
      <c r="C15858" t="str">
        <f>T("VICALVARO           ")</f>
        <v xml:space="preserve">VICALVARO           </v>
      </c>
      <c r="D15858" t="str">
        <f>T("VALDEBERNARDO       ")</f>
        <v xml:space="preserve">VALDEBERNARDO       </v>
      </c>
      <c r="E15858" t="str">
        <f>T("MT ")</f>
        <v xml:space="preserve">MT </v>
      </c>
      <c r="F15858" t="str">
        <f>T("MOTOCICLETAS   ")</f>
        <v xml:space="preserve">MOTOCICLETAS   </v>
      </c>
      <c r="G15858" t="str">
        <f>T("De 500,01 a 1.000 CENTIMETROS CUBICOS             ")</f>
        <v xml:space="preserve">De 500,01 a 1.000 CENTIMETROS CUBICOS             </v>
      </c>
      <c r="I15858">
        <v>3</v>
      </c>
    </row>
    <row r="15859" spans="1:9">
      <c r="A15859" t="str">
        <f>T("2018")</f>
        <v>2018</v>
      </c>
      <c r="B15859" t="str">
        <f>T("FISICO                                            ")</f>
        <v xml:space="preserve">FISICO                                            </v>
      </c>
      <c r="C15859" t="str">
        <f>T("VICALVARO           ")</f>
        <v xml:space="preserve">VICALVARO           </v>
      </c>
      <c r="D15859" t="str">
        <f>T("VALDERRIVAS         ")</f>
        <v xml:space="preserve">VALDERRIVAS         </v>
      </c>
      <c r="E15859" t="str">
        <f>T("MT ")</f>
        <v xml:space="preserve">MT </v>
      </c>
      <c r="F15859" t="str">
        <f>T("MOTOCICLETAS   ")</f>
        <v xml:space="preserve">MOTOCICLETAS   </v>
      </c>
      <c r="G15859" t="str">
        <f>T("De menos de 125,01 CENTIMETROS CUBICOS            ")</f>
        <v xml:space="preserve">De menos de 125,01 CENTIMETROS CUBICOS            </v>
      </c>
      <c r="I15859">
        <v>5</v>
      </c>
    </row>
    <row r="15860" spans="1:9">
      <c r="A15860" t="str">
        <f>T("2018")</f>
        <v>2018</v>
      </c>
      <c r="B15860" t="str">
        <f>T("FISICO                                            ")</f>
        <v xml:space="preserve">FISICO                                            </v>
      </c>
      <c r="C15860" t="str">
        <f>T("VICALVARO           ")</f>
        <v xml:space="preserve">VICALVARO           </v>
      </c>
      <c r="D15860" t="str">
        <f>T("VALDERRIVAS         ")</f>
        <v xml:space="preserve">VALDERRIVAS         </v>
      </c>
      <c r="E15860" t="str">
        <f>T("MT ")</f>
        <v xml:space="preserve">MT </v>
      </c>
      <c r="F15860" t="str">
        <f>T("MOTOCICLETAS   ")</f>
        <v xml:space="preserve">MOTOCICLETAS   </v>
      </c>
      <c r="G15860" t="str">
        <f>T("De 125,01 a 250 CENTIMETROS CUBICOS               ")</f>
        <v xml:space="preserve">De 125,01 a 250 CENTIMETROS CUBICOS               </v>
      </c>
      <c r="I15860">
        <v>2</v>
      </c>
    </row>
    <row r="15861" spans="1:9">
      <c r="A15861" t="str">
        <f>T("2018")</f>
        <v>2018</v>
      </c>
      <c r="B15861" t="str">
        <f>T("FISICO                                            ")</f>
        <v xml:space="preserve">FISICO                                            </v>
      </c>
      <c r="C15861" t="str">
        <f>T("VICALVARO           ")</f>
        <v xml:space="preserve">VICALVARO           </v>
      </c>
      <c r="D15861" t="str">
        <f>T("VALDERRIVAS         ")</f>
        <v xml:space="preserve">VALDERRIVAS         </v>
      </c>
      <c r="E15861" t="str">
        <f>T("MT ")</f>
        <v xml:space="preserve">MT </v>
      </c>
      <c r="F15861" t="str">
        <f>T("MOTOCICLETAS   ")</f>
        <v xml:space="preserve">MOTOCICLETAS   </v>
      </c>
      <c r="G15861" t="str">
        <f>T("De 500,01 a 1.000 CENTIMETROS CUBICOS             ")</f>
        <v xml:space="preserve">De 500,01 a 1.000 CENTIMETROS CUBICOS             </v>
      </c>
      <c r="I15861">
        <v>2</v>
      </c>
    </row>
    <row r="15862" spans="1:9">
      <c r="A15862" t="str">
        <f>T("2018")</f>
        <v>2018</v>
      </c>
      <c r="B15862" t="str">
        <f>T("JURIDICO                                          ")</f>
        <v xml:space="preserve">JURIDICO                                          </v>
      </c>
      <c r="C15862" t="str">
        <f>T("VICALVARO           ")</f>
        <v xml:space="preserve">VICALVARO           </v>
      </c>
      <c r="D15862" t="str">
        <f>T("CASCO H.VICALVARO   ")</f>
        <v xml:space="preserve">CASCO H.VICALVARO   </v>
      </c>
      <c r="E15862" t="str">
        <f>T("MT ")</f>
        <v xml:space="preserve">MT </v>
      </c>
      <c r="F15862" t="str">
        <f>T("MOTOCICLETAS   ")</f>
        <v xml:space="preserve">MOTOCICLETAS   </v>
      </c>
      <c r="G15862" t="str">
        <f>T("De 500,01 a 1.000 CENTIMETROS CUBICOS             ")</f>
        <v xml:space="preserve">De 500,01 a 1.000 CENTIMETROS CUBICOS             </v>
      </c>
      <c r="I15862">
        <v>1</v>
      </c>
    </row>
    <row r="15863" spans="1:9">
      <c r="A15863" t="str">
        <f>T("2018")</f>
        <v>2018</v>
      </c>
      <c r="B15863" t="str">
        <f>T("FISICO                                            ")</f>
        <v xml:space="preserve">FISICO                                            </v>
      </c>
      <c r="C15863" t="str">
        <f>T("VICALVARO           ")</f>
        <v xml:space="preserve">VICALVARO           </v>
      </c>
      <c r="D15863" t="str">
        <f>T("CASCO H.VICALVARO   ")</f>
        <v xml:space="preserve">CASCO H.VICALVARO   </v>
      </c>
      <c r="E15863" t="str">
        <f>T("MT ")</f>
        <v xml:space="preserve">MT </v>
      </c>
      <c r="F15863" t="str">
        <f>T("MOTOCICLETAS   ")</f>
        <v xml:space="preserve">MOTOCICLETAS   </v>
      </c>
      <c r="G15863" t="str">
        <f>T("De 500,01 a 1.000 CENTIMETROS CUBICOS             ")</f>
        <v xml:space="preserve">De 500,01 a 1.000 CENTIMETROS CUBICOS             </v>
      </c>
      <c r="I15863">
        <v>1</v>
      </c>
    </row>
    <row r="15864" spans="1:9">
      <c r="A15864" t="str">
        <f>T("2018")</f>
        <v>2018</v>
      </c>
      <c r="B15864" t="str">
        <f>T("FISICO                                            ")</f>
        <v xml:space="preserve">FISICO                                            </v>
      </c>
      <c r="C15864" t="str">
        <f>T("VICALVARO           ")</f>
        <v xml:space="preserve">VICALVARO           </v>
      </c>
      <c r="D15864" t="str">
        <f>T("CASCO H.VICALVARO   ")</f>
        <v xml:space="preserve">CASCO H.VICALVARO   </v>
      </c>
      <c r="E15864" t="str">
        <f>T("RE ")</f>
        <v xml:space="preserve">RE </v>
      </c>
      <c r="F15864" t="str">
        <f>T("REMOLQUES      ")</f>
        <v xml:space="preserve">REMOLQUES      </v>
      </c>
      <c r="G15864" t="str">
        <f>T("De 1.000 a 2.999 KG DE CARGA ÚTIL                 ")</f>
        <v xml:space="preserve">De 1.000 a 2.999 KG DE CARGA ÚTIL                 </v>
      </c>
      <c r="I15864">
        <v>2</v>
      </c>
    </row>
    <row r="15865" spans="1:9">
      <c r="A15865" t="str">
        <f>T("2018")</f>
        <v>2018</v>
      </c>
      <c r="B15865" t="str">
        <f>T("FISICO                                            ")</f>
        <v xml:space="preserve">FISICO                                            </v>
      </c>
      <c r="C15865" t="str">
        <f>T("VICALVARO           ")</f>
        <v xml:space="preserve">VICALVARO           </v>
      </c>
      <c r="D15865" t="str">
        <f>T("CASCO H.VICALVARO   ")</f>
        <v xml:space="preserve">CASCO H.VICALVARO   </v>
      </c>
      <c r="E15865" t="str">
        <f>T("RE ")</f>
        <v xml:space="preserve">RE </v>
      </c>
      <c r="F15865" t="str">
        <f>T("REMOLQUES      ")</f>
        <v xml:space="preserve">REMOLQUES      </v>
      </c>
      <c r="G15865" t="str">
        <f>T("De 3.000 KG DE CARGA ÚTIL en adelante             ")</f>
        <v xml:space="preserve">De 3.000 KG DE CARGA ÚTIL en adelante             </v>
      </c>
      <c r="I15865">
        <v>1</v>
      </c>
    </row>
    <row r="15866" spans="1:9">
      <c r="A15866" t="str">
        <f>T("2018")</f>
        <v>2018</v>
      </c>
      <c r="B15866" t="str">
        <f>T("FISICO                                            ")</f>
        <v xml:space="preserve">FISICO                                            </v>
      </c>
      <c r="C15866" t="str">
        <f>T("VICALVARO           ")</f>
        <v xml:space="preserve">VICALVARO           </v>
      </c>
      <c r="D15866" t="str">
        <f>T("VALDEBERNARDO       ")</f>
        <v xml:space="preserve">VALDEBERNARDO       </v>
      </c>
      <c r="E15866" t="str">
        <f>T("RE ")</f>
        <v xml:space="preserve">RE </v>
      </c>
      <c r="F15866" t="str">
        <f>T("REMOLQUES      ")</f>
        <v xml:space="preserve">REMOLQUES      </v>
      </c>
      <c r="G15866" t="str">
        <f>T("De 751 a 999 KG DE CARGA ÚTIL                     ")</f>
        <v xml:space="preserve">De 751 a 999 KG DE CARGA ÚTIL                     </v>
      </c>
      <c r="I15866">
        <v>1</v>
      </c>
    </row>
    <row r="15867" spans="1:9">
      <c r="A15867" t="str">
        <f>T("2018")</f>
        <v>2018</v>
      </c>
      <c r="B15867" t="str">
        <f>T("FISICO                                            ")</f>
        <v xml:space="preserve">FISICO                                            </v>
      </c>
      <c r="C15867" t="str">
        <f>T("VICALVARO           ")</f>
        <v xml:space="preserve">VICALVARO           </v>
      </c>
      <c r="D15867" t="str">
        <f>T("VALDEBERNARDO       ")</f>
        <v xml:space="preserve">VALDEBERNARDO       </v>
      </c>
      <c r="E15867" t="str">
        <f>T("RE ")</f>
        <v xml:space="preserve">RE </v>
      </c>
      <c r="F15867" t="str">
        <f>T("REMOLQUES      ")</f>
        <v xml:space="preserve">REMOLQUES      </v>
      </c>
      <c r="G15867" t="str">
        <f>T("De 1.000 a 2.999 KG DE CARGA ÚTIL                 ")</f>
        <v xml:space="preserve">De 1.000 a 2.999 KG DE CARGA ÚTIL                 </v>
      </c>
      <c r="I15867">
        <v>1</v>
      </c>
    </row>
    <row r="15868" spans="1:9">
      <c r="A15868" t="str">
        <f>T("2018")</f>
        <v>2018</v>
      </c>
      <c r="B15868" t="str">
        <f>T("FISICO                                            ")</f>
        <v xml:space="preserve">FISICO                                            </v>
      </c>
      <c r="C15868" t="str">
        <f>T("VICALVARO           ")</f>
        <v xml:space="preserve">VICALVARO           </v>
      </c>
      <c r="D15868" t="str">
        <f>T("VALDEBERNARDO       ")</f>
        <v xml:space="preserve">VALDEBERNARDO       </v>
      </c>
      <c r="E15868" t="str">
        <f>T("RE ")</f>
        <v xml:space="preserve">RE </v>
      </c>
      <c r="F15868" t="str">
        <f>T("REMOLQUES      ")</f>
        <v xml:space="preserve">REMOLQUES      </v>
      </c>
      <c r="G15868" t="str">
        <f>T("De 3.000 KG DE CARGA ÚTIL en adelante             ")</f>
        <v xml:space="preserve">De 3.000 KG DE CARGA ÚTIL en adelante             </v>
      </c>
      <c r="I15868">
        <v>1</v>
      </c>
    </row>
    <row r="15869" spans="1:9">
      <c r="A15869" t="str">
        <f>T("2018")</f>
        <v>2018</v>
      </c>
      <c r="B15869" t="str">
        <f>T("FISICO                                            ")</f>
        <v xml:space="preserve">FISICO                                            </v>
      </c>
      <c r="C15869" t="str">
        <f>T("VICALVARO           ")</f>
        <v xml:space="preserve">VICALVARO           </v>
      </c>
      <c r="D15869" t="str">
        <f>T("VALDERRIVAS         ")</f>
        <v xml:space="preserve">VALDERRIVAS         </v>
      </c>
      <c r="E15869" t="str">
        <f>T("RE ")</f>
        <v xml:space="preserve">RE </v>
      </c>
      <c r="F15869" t="str">
        <f>T("REMOLQUES      ")</f>
        <v xml:space="preserve">REMOLQUES      </v>
      </c>
      <c r="G15869" t="str">
        <f>T("De 3.000 KG DE CARGA ÚTIL en adelante             ")</f>
        <v xml:space="preserve">De 3.000 KG DE CARGA ÚTIL en adelante             </v>
      </c>
      <c r="I15869">
        <v>1</v>
      </c>
    </row>
    <row r="15870" spans="1:9">
      <c r="A15870" t="str">
        <f>T("2018")</f>
        <v>2018</v>
      </c>
      <c r="B15870" t="str">
        <f>T("JURIDICO                                          ")</f>
        <v xml:space="preserve">JURIDICO                                          </v>
      </c>
      <c r="C15870" t="str">
        <f>T("VICALVARO           ")</f>
        <v xml:space="preserve">VICALVARO           </v>
      </c>
      <c r="D15870" t="str">
        <f>T("SIN BARRIO          ")</f>
        <v xml:space="preserve">SIN BARRIO          </v>
      </c>
      <c r="E15870" t="str">
        <f>T("RE ")</f>
        <v xml:space="preserve">RE </v>
      </c>
      <c r="F15870" t="str">
        <f>T("REMOLQUES      ")</f>
        <v xml:space="preserve">REMOLQUES      </v>
      </c>
      <c r="G15870" t="str">
        <f>T("De 3.000 KG DE CARGA ÚTIL en adelante             ")</f>
        <v xml:space="preserve">De 3.000 KG DE CARGA ÚTIL en adelante             </v>
      </c>
      <c r="I15870">
        <v>1</v>
      </c>
    </row>
    <row r="15871" spans="1:9">
      <c r="A15871" t="str">
        <f>T("2018")</f>
        <v>2018</v>
      </c>
      <c r="B15871" t="str">
        <f>T("JURIDICO                                          ")</f>
        <v xml:space="preserve">JURIDICO                                          </v>
      </c>
      <c r="C15871" t="str">
        <f>T("VICALVARO           ")</f>
        <v xml:space="preserve">VICALVARO           </v>
      </c>
      <c r="D15871" t="str">
        <f>T("CASCO H.VICALVARO   ")</f>
        <v xml:space="preserve">CASCO H.VICALVARO   </v>
      </c>
      <c r="E15871" t="str">
        <f>T("RE ")</f>
        <v xml:space="preserve">RE </v>
      </c>
      <c r="F15871" t="str">
        <f>T("REMOLQUES      ")</f>
        <v xml:space="preserve">REMOLQUES      </v>
      </c>
      <c r="G15871" t="str">
        <f>T("De 3.000 KG DE CARGA ÚTIL en adelante             ")</f>
        <v xml:space="preserve">De 3.000 KG DE CARGA ÚTIL en adelante             </v>
      </c>
      <c r="I15871">
        <v>3</v>
      </c>
    </row>
    <row r="15872" spans="1:9">
      <c r="A15872" t="str">
        <f>T("2018")</f>
        <v>2018</v>
      </c>
      <c r="B15872" t="str">
        <f>T("JURIDICO                                          ")</f>
        <v xml:space="preserve">JURIDICO                                          </v>
      </c>
      <c r="C15872" t="str">
        <f>T("VICALVARO           ")</f>
        <v xml:space="preserve">VICALVARO           </v>
      </c>
      <c r="D15872" t="str">
        <f>T("VALDEBERNARDO       ")</f>
        <v xml:space="preserve">VALDEBERNARDO       </v>
      </c>
      <c r="E15872" t="str">
        <f>T("RE ")</f>
        <v xml:space="preserve">RE </v>
      </c>
      <c r="F15872" t="str">
        <f>T("REMOLQUES      ")</f>
        <v xml:space="preserve">REMOLQUES      </v>
      </c>
      <c r="G15872" t="str">
        <f>T("De 3.000 KG DE CARGA ÚTIL en adelante             ")</f>
        <v xml:space="preserve">De 3.000 KG DE CARGA ÚTIL en adelante             </v>
      </c>
      <c r="I15872">
        <v>1</v>
      </c>
    </row>
    <row r="15873" spans="1:9">
      <c r="A15873" t="str">
        <f>T("2018")</f>
        <v>2018</v>
      </c>
      <c r="B15873" t="str">
        <f>T("JURIDICO                                          ")</f>
        <v xml:space="preserve">JURIDICO                                          </v>
      </c>
      <c r="C15873" t="str">
        <f>T("VICALVARO           ")</f>
        <v xml:space="preserve">VICALVARO           </v>
      </c>
      <c r="D15873" t="str">
        <f>T("VALDERRIVAS         ")</f>
        <v xml:space="preserve">VALDERRIVAS         </v>
      </c>
      <c r="E15873" t="str">
        <f>T("RE ")</f>
        <v xml:space="preserve">RE </v>
      </c>
      <c r="F15873" t="str">
        <f>T("REMOLQUES      ")</f>
        <v xml:space="preserve">REMOLQUES      </v>
      </c>
      <c r="G15873" t="str">
        <f>T("De 751 a 999 KG DE CARGA ÚTIL                     ")</f>
        <v xml:space="preserve">De 751 a 999 KG DE CARGA ÚTIL                     </v>
      </c>
      <c r="I15873">
        <v>1</v>
      </c>
    </row>
    <row r="15874" spans="1:9">
      <c r="A15874" t="str">
        <f>T("2018")</f>
        <v>2018</v>
      </c>
      <c r="B15874" t="str">
        <f>T("FISICO                                            ")</f>
        <v xml:space="preserve">FISICO                                            </v>
      </c>
      <c r="C15874" t="str">
        <f>T("VICALVARO           ")</f>
        <v xml:space="preserve">VICALVARO           </v>
      </c>
      <c r="D15874" t="str">
        <f>T("CASCO H.VICALVARO   ")</f>
        <v xml:space="preserve">CASCO H.VICALVARO   </v>
      </c>
      <c r="E15874" t="str">
        <f>T("RE ")</f>
        <v xml:space="preserve">RE </v>
      </c>
      <c r="F15874" t="str">
        <f>T("REMOLQUES      ")</f>
        <v xml:space="preserve">REMOLQUES      </v>
      </c>
      <c r="G15874" t="str">
        <f>T("De 751 a 999 KG DE CARGA ÚTIL                     ")</f>
        <v xml:space="preserve">De 751 a 999 KG DE CARGA ÚTIL                     </v>
      </c>
      <c r="I15874">
        <v>2</v>
      </c>
    </row>
    <row r="15875" spans="1:9">
      <c r="A15875" t="str">
        <f>T("2018")</f>
        <v>2018</v>
      </c>
      <c r="B15875" t="str">
        <f>T("FISICO                                            ")</f>
        <v xml:space="preserve">FISICO                                            </v>
      </c>
      <c r="C15875" t="str">
        <f>T("VICALVARO           ")</f>
        <v xml:space="preserve">VICALVARO           </v>
      </c>
      <c r="D15875" t="str">
        <f>T("CASCO H.VICALVARO   ")</f>
        <v xml:space="preserve">CASCO H.VICALVARO   </v>
      </c>
      <c r="E15875" t="str">
        <f>T("RE ")</f>
        <v xml:space="preserve">RE </v>
      </c>
      <c r="F15875" t="str">
        <f>T("REMOLQUES      ")</f>
        <v xml:space="preserve">REMOLQUES      </v>
      </c>
      <c r="G15875" t="str">
        <f>T("De 1.000 a 2.999 KG DE CARGA ÚTIL                 ")</f>
        <v xml:space="preserve">De 1.000 a 2.999 KG DE CARGA ÚTIL                 </v>
      </c>
      <c r="I15875">
        <v>5</v>
      </c>
    </row>
    <row r="15876" spans="1:9">
      <c r="A15876" t="str">
        <f>T("2018")</f>
        <v>2018</v>
      </c>
      <c r="B15876" t="str">
        <f>T("FISICO                                            ")</f>
        <v xml:space="preserve">FISICO                                            </v>
      </c>
      <c r="C15876" t="str">
        <f>T("VICALVARO           ")</f>
        <v xml:space="preserve">VICALVARO           </v>
      </c>
      <c r="D15876" t="str">
        <f>T("CASCO H.VICALVARO   ")</f>
        <v xml:space="preserve">CASCO H.VICALVARO   </v>
      </c>
      <c r="E15876" t="str">
        <f>T("RE ")</f>
        <v xml:space="preserve">RE </v>
      </c>
      <c r="F15876" t="str">
        <f>T("REMOLQUES      ")</f>
        <v xml:space="preserve">REMOLQUES      </v>
      </c>
      <c r="G15876" t="str">
        <f>T("De 3.000 KG DE CARGA ÚTIL en adelante             ")</f>
        <v xml:space="preserve">De 3.000 KG DE CARGA ÚTIL en adelante             </v>
      </c>
      <c r="I15876">
        <v>6</v>
      </c>
    </row>
    <row r="15877" spans="1:9">
      <c r="A15877" t="str">
        <f>T("2018")</f>
        <v>2018</v>
      </c>
      <c r="B15877" t="str">
        <f>T("FISICO                                            ")</f>
        <v xml:space="preserve">FISICO                                            </v>
      </c>
      <c r="C15877" t="str">
        <f>T("VICALVARO           ")</f>
        <v xml:space="preserve">VICALVARO           </v>
      </c>
      <c r="D15877" t="str">
        <f>T("VALDEBERNARDO       ")</f>
        <v xml:space="preserve">VALDEBERNARDO       </v>
      </c>
      <c r="E15877" t="str">
        <f>T("RE ")</f>
        <v xml:space="preserve">RE </v>
      </c>
      <c r="F15877" t="str">
        <f>T("REMOLQUES      ")</f>
        <v xml:space="preserve">REMOLQUES      </v>
      </c>
      <c r="G15877" t="str">
        <f>T("De 3.000 KG DE CARGA ÚTIL en adelante             ")</f>
        <v xml:space="preserve">De 3.000 KG DE CARGA ÚTIL en adelante             </v>
      </c>
      <c r="I15877">
        <v>2</v>
      </c>
    </row>
    <row r="15878" spans="1:9">
      <c r="A15878" t="str">
        <f>T("2018")</f>
        <v>2018</v>
      </c>
      <c r="B15878" t="str">
        <f>T("FISICO                                            ")</f>
        <v xml:space="preserve">FISICO                                            </v>
      </c>
      <c r="C15878" t="str">
        <f>T("VICALVARO           ")</f>
        <v xml:space="preserve">VICALVARO           </v>
      </c>
      <c r="D15878" t="str">
        <f>T("VALDERRIVAS         ")</f>
        <v xml:space="preserve">VALDERRIVAS         </v>
      </c>
      <c r="E15878" t="str">
        <f>T("RE ")</f>
        <v xml:space="preserve">RE </v>
      </c>
      <c r="F15878" t="str">
        <f>T("REMOLQUES      ")</f>
        <v xml:space="preserve">REMOLQUES      </v>
      </c>
      <c r="G15878" t="str">
        <f>T("De 3.000 KG DE CARGA ÚTIL en adelante             ")</f>
        <v xml:space="preserve">De 3.000 KG DE CARGA ÚTIL en adelante             </v>
      </c>
      <c r="I15878">
        <v>1</v>
      </c>
    </row>
    <row r="15879" spans="1:9">
      <c r="A15879" t="str">
        <f>T("2018")</f>
        <v>2018</v>
      </c>
      <c r="B15879" t="str">
        <f>T("JURIDICO                                          ")</f>
        <v xml:space="preserve">JURIDICO                                          </v>
      </c>
      <c r="C15879" t="str">
        <f>T("VICALVARO           ")</f>
        <v xml:space="preserve">VICALVARO           </v>
      </c>
      <c r="D15879" t="str">
        <f>T("CASCO H.VICALVARO   ")</f>
        <v xml:space="preserve">CASCO H.VICALVARO   </v>
      </c>
      <c r="E15879" t="str">
        <f>T("RE ")</f>
        <v xml:space="preserve">RE </v>
      </c>
      <c r="F15879" t="str">
        <f>T("REMOLQUES      ")</f>
        <v xml:space="preserve">REMOLQUES      </v>
      </c>
      <c r="G15879" t="str">
        <f>T("De 1.000 a 2.999 KG DE CARGA ÚTIL                 ")</f>
        <v xml:space="preserve">De 1.000 a 2.999 KG DE CARGA ÚTIL                 </v>
      </c>
      <c r="I15879">
        <v>1</v>
      </c>
    </row>
    <row r="15880" spans="1:9">
      <c r="A15880" t="str">
        <f>T("2018")</f>
        <v>2018</v>
      </c>
      <c r="B15880" t="str">
        <f>T("JURIDICO                                          ")</f>
        <v xml:space="preserve">JURIDICO                                          </v>
      </c>
      <c r="C15880" t="str">
        <f>T("VICALVARO           ")</f>
        <v xml:space="preserve">VICALVARO           </v>
      </c>
      <c r="D15880" t="str">
        <f>T("CASCO H.VICALVARO   ")</f>
        <v xml:space="preserve">CASCO H.VICALVARO   </v>
      </c>
      <c r="E15880" t="str">
        <f>T("RE ")</f>
        <v xml:space="preserve">RE </v>
      </c>
      <c r="F15880" t="str">
        <f>T("REMOLQUES      ")</f>
        <v xml:space="preserve">REMOLQUES      </v>
      </c>
      <c r="G15880" t="str">
        <f>T("De 3.000 KG DE CARGA ÚTIL en adelante             ")</f>
        <v xml:space="preserve">De 3.000 KG DE CARGA ÚTIL en adelante             </v>
      </c>
      <c r="I15880">
        <v>23</v>
      </c>
    </row>
    <row r="15881" spans="1:9">
      <c r="A15881" t="str">
        <f>T("2018")</f>
        <v>2018</v>
      </c>
      <c r="B15881" t="str">
        <f>T("Entidad sin personalidad jurídica (art. 35.4 LGT) ")</f>
        <v xml:space="preserve">Entidad sin personalidad jurídica (art. 35.4 LGT) </v>
      </c>
      <c r="C15881" t="str">
        <f>T("VICALVARO           ")</f>
        <v xml:space="preserve">VICALVARO           </v>
      </c>
      <c r="D15881" t="str">
        <f>T("CASCO H.VICALVARO   ")</f>
        <v xml:space="preserve">CASCO H.VICALVARO   </v>
      </c>
      <c r="E15881" t="str">
        <f>T("TR ")</f>
        <v xml:space="preserve">TR </v>
      </c>
      <c r="F15881" t="str">
        <f>T("TRACTORES      ")</f>
        <v xml:space="preserve">TRACTORES      </v>
      </c>
      <c r="G15881" t="str">
        <f>T("De 25,01 CABALLOS FISCALES en adelante            ")</f>
        <v xml:space="preserve">De 25,01 CABALLOS FISCALES en adelante            </v>
      </c>
      <c r="H15881" t="str">
        <f>T("DIESEL                                            ")</f>
        <v xml:space="preserve">DIESEL                                            </v>
      </c>
      <c r="I15881">
        <v>1</v>
      </c>
    </row>
    <row r="15882" spans="1:9">
      <c r="A15882" t="str">
        <f>T("2018")</f>
        <v>2018</v>
      </c>
      <c r="B15882" t="str">
        <f>T("FISICO                                            ")</f>
        <v xml:space="preserve">FISICO                                            </v>
      </c>
      <c r="C15882" t="str">
        <f>T("VICALVARO           ")</f>
        <v xml:space="preserve">VICALVARO           </v>
      </c>
      <c r="D15882" t="str">
        <f>T("CASCO H.VICALVARO   ")</f>
        <v xml:space="preserve">CASCO H.VICALVARO   </v>
      </c>
      <c r="E15882" t="str">
        <f>T("TR ")</f>
        <v xml:space="preserve">TR </v>
      </c>
      <c r="F15882" t="str">
        <f>T("TRACTORES      ")</f>
        <v xml:space="preserve">TRACTORES      </v>
      </c>
      <c r="G15882" t="str">
        <f>T("De menos de 16 CABALLOS FISCALES                  ")</f>
        <v xml:space="preserve">De menos de 16 CABALLOS FISCALES                  </v>
      </c>
      <c r="H15882" t="str">
        <f>T("DIESEL                                            ")</f>
        <v xml:space="preserve">DIESEL                                            </v>
      </c>
      <c r="I15882">
        <v>8</v>
      </c>
    </row>
    <row r="15883" spans="1:9">
      <c r="A15883" t="str">
        <f>T("2018")</f>
        <v>2018</v>
      </c>
      <c r="B15883" t="str">
        <f>T("FISICO                                            ")</f>
        <v xml:space="preserve">FISICO                                            </v>
      </c>
      <c r="C15883" t="str">
        <f>T("VICALVARO           ")</f>
        <v xml:space="preserve">VICALVARO           </v>
      </c>
      <c r="D15883" t="str">
        <f>T("CASCO H.VICALVARO   ")</f>
        <v xml:space="preserve">CASCO H.VICALVARO   </v>
      </c>
      <c r="E15883" t="str">
        <f>T("TR ")</f>
        <v xml:space="preserve">TR </v>
      </c>
      <c r="F15883" t="str">
        <f>T("TRACTORES      ")</f>
        <v xml:space="preserve">TRACTORES      </v>
      </c>
      <c r="G15883" t="str">
        <f>T("De 16 a 25 CABALLOS FISCALES                      ")</f>
        <v xml:space="preserve">De 16 a 25 CABALLOS FISCALES                      </v>
      </c>
      <c r="H15883" t="str">
        <f>T("DIESEL                                            ")</f>
        <v xml:space="preserve">DIESEL                                            </v>
      </c>
      <c r="I15883">
        <v>5</v>
      </c>
    </row>
    <row r="15884" spans="1:9">
      <c r="A15884" t="str">
        <f>T("2018")</f>
        <v>2018</v>
      </c>
      <c r="B15884" t="str">
        <f>T("FISICO                                            ")</f>
        <v xml:space="preserve">FISICO                                            </v>
      </c>
      <c r="C15884" t="str">
        <f>T("VICALVARO           ")</f>
        <v xml:space="preserve">VICALVARO           </v>
      </c>
      <c r="D15884" t="str">
        <f>T("CASCO H.VICALVARO   ")</f>
        <v xml:space="preserve">CASCO H.VICALVARO   </v>
      </c>
      <c r="E15884" t="str">
        <f>T("TR ")</f>
        <v xml:space="preserve">TR </v>
      </c>
      <c r="F15884" t="str">
        <f>T("TRACTORES      ")</f>
        <v xml:space="preserve">TRACTORES      </v>
      </c>
      <c r="G15884" t="str">
        <f>T("De 25,01 CABALLOS FISCALES en adelante            ")</f>
        <v xml:space="preserve">De 25,01 CABALLOS FISCALES en adelante            </v>
      </c>
      <c r="H15884" t="str">
        <f>T("DIESEL                                            ")</f>
        <v xml:space="preserve">DIESEL                                            </v>
      </c>
      <c r="I15884">
        <v>13</v>
      </c>
    </row>
    <row r="15885" spans="1:9">
      <c r="A15885" t="str">
        <f>T("2018")</f>
        <v>2018</v>
      </c>
      <c r="B15885" t="str">
        <f>T("FISICO                                            ")</f>
        <v xml:space="preserve">FISICO                                            </v>
      </c>
      <c r="C15885" t="str">
        <f>T("VICALVARO           ")</f>
        <v xml:space="preserve">VICALVARO           </v>
      </c>
      <c r="D15885" t="str">
        <f>T("VALDEBERNARDO       ")</f>
        <v xml:space="preserve">VALDEBERNARDO       </v>
      </c>
      <c r="E15885" t="str">
        <f>T("TR ")</f>
        <v xml:space="preserve">TR </v>
      </c>
      <c r="F15885" t="str">
        <f>T("TRACTORES      ")</f>
        <v xml:space="preserve">TRACTORES      </v>
      </c>
      <c r="G15885" t="str">
        <f>T("De menos de 16 CABALLOS FISCALES                  ")</f>
        <v xml:space="preserve">De menos de 16 CABALLOS FISCALES                  </v>
      </c>
      <c r="H15885" t="str">
        <f>T("DIESEL                                            ")</f>
        <v xml:space="preserve">DIESEL                                            </v>
      </c>
      <c r="I15885">
        <v>5</v>
      </c>
    </row>
    <row r="15886" spans="1:9">
      <c r="A15886" t="str">
        <f>T("2018")</f>
        <v>2018</v>
      </c>
      <c r="B15886" t="str">
        <f>T("FISICO                                            ")</f>
        <v xml:space="preserve">FISICO                                            </v>
      </c>
      <c r="C15886" t="str">
        <f>T("VICALVARO           ")</f>
        <v xml:space="preserve">VICALVARO           </v>
      </c>
      <c r="D15886" t="str">
        <f>T("VALDEBERNARDO       ")</f>
        <v xml:space="preserve">VALDEBERNARDO       </v>
      </c>
      <c r="E15886" t="str">
        <f>T("TR ")</f>
        <v xml:space="preserve">TR </v>
      </c>
      <c r="F15886" t="str">
        <f>T("TRACTORES      ")</f>
        <v xml:space="preserve">TRACTORES      </v>
      </c>
      <c r="G15886" t="str">
        <f>T("De 16 a 25 CABALLOS FISCALES                      ")</f>
        <v xml:space="preserve">De 16 a 25 CABALLOS FISCALES                      </v>
      </c>
      <c r="H15886" t="str">
        <f>T("DIESEL                                            ")</f>
        <v xml:space="preserve">DIESEL                                            </v>
      </c>
      <c r="I15886">
        <v>3</v>
      </c>
    </row>
    <row r="15887" spans="1:9">
      <c r="A15887" t="str">
        <f>T("2018")</f>
        <v>2018</v>
      </c>
      <c r="B15887" t="str">
        <f>T("FISICO                                            ")</f>
        <v xml:space="preserve">FISICO                                            </v>
      </c>
      <c r="C15887" t="str">
        <f>T("VICALVARO           ")</f>
        <v xml:space="preserve">VICALVARO           </v>
      </c>
      <c r="D15887" t="str">
        <f>T("VALDEBERNARDO       ")</f>
        <v xml:space="preserve">VALDEBERNARDO       </v>
      </c>
      <c r="E15887" t="str">
        <f>T("TR ")</f>
        <v xml:space="preserve">TR </v>
      </c>
      <c r="F15887" t="str">
        <f>T("TRACTORES      ")</f>
        <v xml:space="preserve">TRACTORES      </v>
      </c>
      <c r="G15887" t="str">
        <f>T("De 25,01 CABALLOS FISCALES en adelante            ")</f>
        <v xml:space="preserve">De 25,01 CABALLOS FISCALES en adelante            </v>
      </c>
      <c r="H15887" t="str">
        <f>T("DIESEL                                            ")</f>
        <v xml:space="preserve">DIESEL                                            </v>
      </c>
      <c r="I15887">
        <v>3</v>
      </c>
    </row>
    <row r="15888" spans="1:9">
      <c r="A15888" t="str">
        <f>T("2018")</f>
        <v>2018</v>
      </c>
      <c r="B15888" t="str">
        <f>T("FISICO                                            ")</f>
        <v xml:space="preserve">FISICO                                            </v>
      </c>
      <c r="C15888" t="str">
        <f>T("VICALVARO           ")</f>
        <v xml:space="preserve">VICALVARO           </v>
      </c>
      <c r="D15888" t="str">
        <f>T("VALDERRIVAS         ")</f>
        <v xml:space="preserve">VALDERRIVAS         </v>
      </c>
      <c r="E15888" t="str">
        <f>T("TR ")</f>
        <v xml:space="preserve">TR </v>
      </c>
      <c r="F15888" t="str">
        <f>T("TRACTORES      ")</f>
        <v xml:space="preserve">TRACTORES      </v>
      </c>
      <c r="G15888" t="str">
        <f>T("De menos de 16 CABALLOS FISCALES                  ")</f>
        <v xml:space="preserve">De menos de 16 CABALLOS FISCALES                  </v>
      </c>
      <c r="H15888" t="str">
        <f>T("DIESEL                                            ")</f>
        <v xml:space="preserve">DIESEL                                            </v>
      </c>
      <c r="I15888">
        <v>1</v>
      </c>
    </row>
    <row r="15889" spans="1:9">
      <c r="A15889" t="str">
        <f>T("2018")</f>
        <v>2018</v>
      </c>
      <c r="B15889" t="str">
        <f>T("FISICO                                            ")</f>
        <v xml:space="preserve">FISICO                                            </v>
      </c>
      <c r="C15889" t="str">
        <f>T("VICALVARO           ")</f>
        <v xml:space="preserve">VICALVARO           </v>
      </c>
      <c r="D15889" t="str">
        <f>T("VALDERRIVAS         ")</f>
        <v xml:space="preserve">VALDERRIVAS         </v>
      </c>
      <c r="E15889" t="str">
        <f>T("TR ")</f>
        <v xml:space="preserve">TR </v>
      </c>
      <c r="F15889" t="str">
        <f>T("TRACTORES      ")</f>
        <v xml:space="preserve">TRACTORES      </v>
      </c>
      <c r="G15889" t="str">
        <f>T("De 16 a 25 CABALLOS FISCALES                      ")</f>
        <v xml:space="preserve">De 16 a 25 CABALLOS FISCALES                      </v>
      </c>
      <c r="H15889" t="str">
        <f>T("DIESEL                                            ")</f>
        <v xml:space="preserve">DIESEL                                            </v>
      </c>
      <c r="I15889">
        <v>4</v>
      </c>
    </row>
    <row r="15890" spans="1:9">
      <c r="A15890" t="str">
        <f>T("2018")</f>
        <v>2018</v>
      </c>
      <c r="B15890" t="str">
        <f>T("FISICO                                            ")</f>
        <v xml:space="preserve">FISICO                                            </v>
      </c>
      <c r="C15890" t="str">
        <f>T("VICALVARO           ")</f>
        <v xml:space="preserve">VICALVARO           </v>
      </c>
      <c r="D15890" t="str">
        <f>T("VALDERRIVAS         ")</f>
        <v xml:space="preserve">VALDERRIVAS         </v>
      </c>
      <c r="E15890" t="str">
        <f>T("TR ")</f>
        <v xml:space="preserve">TR </v>
      </c>
      <c r="F15890" t="str">
        <f>T("TRACTORES      ")</f>
        <v xml:space="preserve">TRACTORES      </v>
      </c>
      <c r="G15890" t="str">
        <f>T("De 25,01 CABALLOS FISCALES en adelante            ")</f>
        <v xml:space="preserve">De 25,01 CABALLOS FISCALES en adelante            </v>
      </c>
      <c r="H15890" t="str">
        <f>T("DIESEL                                            ")</f>
        <v xml:space="preserve">DIESEL                                            </v>
      </c>
      <c r="I15890">
        <v>3</v>
      </c>
    </row>
    <row r="15891" spans="1:9">
      <c r="A15891" t="str">
        <f>T("2018")</f>
        <v>2018</v>
      </c>
      <c r="B15891" t="str">
        <f>T("JURIDICO                                          ")</f>
        <v xml:space="preserve">JURIDICO                                          </v>
      </c>
      <c r="C15891" t="str">
        <f>T("VICALVARO           ")</f>
        <v xml:space="preserve">VICALVARO           </v>
      </c>
      <c r="D15891" t="str">
        <f>T("SIN BARRIO          ")</f>
        <v xml:space="preserve">SIN BARRIO          </v>
      </c>
      <c r="E15891" t="str">
        <f>T("TR ")</f>
        <v xml:space="preserve">TR </v>
      </c>
      <c r="F15891" t="str">
        <f>T("TRACTORES      ")</f>
        <v xml:space="preserve">TRACTORES      </v>
      </c>
      <c r="G15891" t="str">
        <f>T("De 25,01 CABALLOS FISCALES en adelante            ")</f>
        <v xml:space="preserve">De 25,01 CABALLOS FISCALES en adelante            </v>
      </c>
      <c r="H15891" t="str">
        <f>T("DIESEL                                            ")</f>
        <v xml:space="preserve">DIESEL                                            </v>
      </c>
      <c r="I15891">
        <v>2</v>
      </c>
    </row>
    <row r="15892" spans="1:9">
      <c r="A15892" t="str">
        <f>T("2018")</f>
        <v>2018</v>
      </c>
      <c r="B15892" t="str">
        <f>T("JURIDICO                                          ")</f>
        <v xml:space="preserve">JURIDICO                                          </v>
      </c>
      <c r="C15892" t="str">
        <f>T("VICALVARO           ")</f>
        <v xml:space="preserve">VICALVARO           </v>
      </c>
      <c r="D15892" t="str">
        <f>T("CASCO H.VICALVARO   ")</f>
        <v xml:space="preserve">CASCO H.VICALVARO   </v>
      </c>
      <c r="E15892" t="str">
        <f>T("TR ")</f>
        <v xml:space="preserve">TR </v>
      </c>
      <c r="F15892" t="str">
        <f>T("TRACTORES      ")</f>
        <v xml:space="preserve">TRACTORES      </v>
      </c>
      <c r="G15892" t="str">
        <f>T("De menos de 16 CABALLOS FISCALES                  ")</f>
        <v xml:space="preserve">De menos de 16 CABALLOS FISCALES                  </v>
      </c>
      <c r="H15892" t="str">
        <f>T("DIESEL                                            ")</f>
        <v xml:space="preserve">DIESEL                                            </v>
      </c>
      <c r="I15892">
        <v>8</v>
      </c>
    </row>
    <row r="15893" spans="1:9">
      <c r="A15893" t="str">
        <f>T("2018")</f>
        <v>2018</v>
      </c>
      <c r="B15893" t="str">
        <f>T("JURIDICO                                          ")</f>
        <v xml:space="preserve">JURIDICO                                          </v>
      </c>
      <c r="C15893" t="str">
        <f>T("VICALVARO           ")</f>
        <v xml:space="preserve">VICALVARO           </v>
      </c>
      <c r="D15893" t="str">
        <f>T("CASCO H.VICALVARO   ")</f>
        <v xml:space="preserve">CASCO H.VICALVARO   </v>
      </c>
      <c r="E15893" t="str">
        <f>T("TR ")</f>
        <v xml:space="preserve">TR </v>
      </c>
      <c r="F15893" t="str">
        <f>T("TRACTORES      ")</f>
        <v xml:space="preserve">TRACTORES      </v>
      </c>
      <c r="G15893" t="str">
        <f>T("De 16 a 25 CABALLOS FISCALES                      ")</f>
        <v xml:space="preserve">De 16 a 25 CABALLOS FISCALES                      </v>
      </c>
      <c r="H15893" t="str">
        <f>T("DIESEL                                            ")</f>
        <v xml:space="preserve">DIESEL                                            </v>
      </c>
      <c r="I15893">
        <v>16</v>
      </c>
    </row>
    <row r="15894" spans="1:9">
      <c r="A15894" t="str">
        <f>T("2018")</f>
        <v>2018</v>
      </c>
      <c r="B15894" t="str">
        <f>T("JURIDICO                                          ")</f>
        <v xml:space="preserve">JURIDICO                                          </v>
      </c>
      <c r="C15894" t="str">
        <f>T("VICALVARO           ")</f>
        <v xml:space="preserve">VICALVARO           </v>
      </c>
      <c r="D15894" t="str">
        <f>T("CASCO H.VICALVARO   ")</f>
        <v xml:space="preserve">CASCO H.VICALVARO   </v>
      </c>
      <c r="E15894" t="str">
        <f>T("TR ")</f>
        <v xml:space="preserve">TR </v>
      </c>
      <c r="F15894" t="str">
        <f>T("TRACTORES      ")</f>
        <v xml:space="preserve">TRACTORES      </v>
      </c>
      <c r="G15894" t="str">
        <f>T("De 25,01 CABALLOS FISCALES en adelante            ")</f>
        <v xml:space="preserve">De 25,01 CABALLOS FISCALES en adelante            </v>
      </c>
      <c r="H15894" t="str">
        <f>T("DIESEL                                            ")</f>
        <v xml:space="preserve">DIESEL                                            </v>
      </c>
      <c r="I15894">
        <v>38</v>
      </c>
    </row>
    <row r="15895" spans="1:9">
      <c r="A15895" t="str">
        <f>T("2018")</f>
        <v>2018</v>
      </c>
      <c r="B15895" t="str">
        <f>T("JURIDICO                                          ")</f>
        <v xml:space="preserve">JURIDICO                                          </v>
      </c>
      <c r="C15895" t="str">
        <f>T("VICALVARO           ")</f>
        <v xml:space="preserve">VICALVARO           </v>
      </c>
      <c r="D15895" t="str">
        <f>T("VALDEBERNARDO       ")</f>
        <v xml:space="preserve">VALDEBERNARDO       </v>
      </c>
      <c r="E15895" t="str">
        <f>T("TR ")</f>
        <v xml:space="preserve">TR </v>
      </c>
      <c r="F15895" t="str">
        <f>T("TRACTORES      ")</f>
        <v xml:space="preserve">TRACTORES      </v>
      </c>
      <c r="G15895" t="str">
        <f>T("De 25,01 CABALLOS FISCALES en adelante            ")</f>
        <v xml:space="preserve">De 25,01 CABALLOS FISCALES en adelante            </v>
      </c>
      <c r="H15895" t="str">
        <f>T("DIESEL                                            ")</f>
        <v xml:space="preserve">DIESEL                                            </v>
      </c>
      <c r="I15895">
        <v>3</v>
      </c>
    </row>
    <row r="15896" spans="1:9">
      <c r="A15896" t="str">
        <f>T("2018")</f>
        <v>2018</v>
      </c>
      <c r="B15896" t="str">
        <f>T("JURIDICO                                          ")</f>
        <v xml:space="preserve">JURIDICO                                          </v>
      </c>
      <c r="C15896" t="str">
        <f>T("VICALVARO           ")</f>
        <v xml:space="preserve">VICALVARO           </v>
      </c>
      <c r="D15896" t="str">
        <f>T("VALDERRIVAS         ")</f>
        <v xml:space="preserve">VALDERRIVAS         </v>
      </c>
      <c r="E15896" t="str">
        <f>T("TR ")</f>
        <v xml:space="preserve">TR </v>
      </c>
      <c r="F15896" t="str">
        <f>T("TRACTORES      ")</f>
        <v xml:space="preserve">TRACTORES      </v>
      </c>
      <c r="G15896" t="str">
        <f>T("De menos de 16 CABALLOS FISCALES                  ")</f>
        <v xml:space="preserve">De menos de 16 CABALLOS FISCALES                  </v>
      </c>
      <c r="H15896" t="str">
        <f>T("DIESEL                                            ")</f>
        <v xml:space="preserve">DIESEL                                            </v>
      </c>
      <c r="I15896">
        <v>3</v>
      </c>
    </row>
    <row r="15897" spans="1:9">
      <c r="A15897" t="str">
        <f>T("2018")</f>
        <v>2018</v>
      </c>
      <c r="B15897" t="str">
        <f>T("JURIDICO                                          ")</f>
        <v xml:space="preserve">JURIDICO                                          </v>
      </c>
      <c r="C15897" t="str">
        <f>T("VICALVARO           ")</f>
        <v xml:space="preserve">VICALVARO           </v>
      </c>
      <c r="D15897" t="str">
        <f>T("VALDERRIVAS         ")</f>
        <v xml:space="preserve">VALDERRIVAS         </v>
      </c>
      <c r="E15897" t="str">
        <f>T("TR ")</f>
        <v xml:space="preserve">TR </v>
      </c>
      <c r="F15897" t="str">
        <f>T("TRACTORES      ")</f>
        <v xml:space="preserve">TRACTORES      </v>
      </c>
      <c r="G15897" t="str">
        <f>T("De 16 a 25 CABALLOS FISCALES                      ")</f>
        <v xml:space="preserve">De 16 a 25 CABALLOS FISCALES                      </v>
      </c>
      <c r="H15897" t="str">
        <f>T("DIESEL                                            ")</f>
        <v xml:space="preserve">DIESEL                                            </v>
      </c>
      <c r="I15897">
        <v>1</v>
      </c>
    </row>
    <row r="15898" spans="1:9">
      <c r="A15898" t="str">
        <f>T("2018")</f>
        <v>2018</v>
      </c>
      <c r="B15898" t="str">
        <f>T("JURIDICO                                          ")</f>
        <v xml:space="preserve">JURIDICO                                          </v>
      </c>
      <c r="C15898" t="str">
        <f>T("VICALVARO           ")</f>
        <v xml:space="preserve">VICALVARO           </v>
      </c>
      <c r="D15898" t="str">
        <f>T("VALDERRIVAS         ")</f>
        <v xml:space="preserve">VALDERRIVAS         </v>
      </c>
      <c r="E15898" t="str">
        <f>T("TR ")</f>
        <v xml:space="preserve">TR </v>
      </c>
      <c r="F15898" t="str">
        <f>T("TRACTORES      ")</f>
        <v xml:space="preserve">TRACTORES      </v>
      </c>
      <c r="G15898" t="str">
        <f>T("De 25,01 CABALLOS FISCALES en adelante            ")</f>
        <v xml:space="preserve">De 25,01 CABALLOS FISCALES en adelante            </v>
      </c>
      <c r="H15898" t="str">
        <f>T("DIESEL                                            ")</f>
        <v xml:space="preserve">DIESEL                                            </v>
      </c>
      <c r="I15898">
        <v>5</v>
      </c>
    </row>
    <row r="15899" spans="1:9">
      <c r="A15899" t="str">
        <f>T("2018")</f>
        <v>2018</v>
      </c>
      <c r="B15899" t="str">
        <f>T("JURIDICO                                          ")</f>
        <v xml:space="preserve">JURIDICO                                          </v>
      </c>
      <c r="C15899" t="str">
        <f>T("VICALVARO           ")</f>
        <v xml:space="preserve">VICALVARO           </v>
      </c>
      <c r="D15899" t="str">
        <f>T("CASCO H.VICALVARO   ")</f>
        <v xml:space="preserve">CASCO H.VICALVARO   </v>
      </c>
      <c r="E15899" t="str">
        <f>T("TR ")</f>
        <v xml:space="preserve">TR </v>
      </c>
      <c r="F15899" t="str">
        <f>T("TRACTORES      ")</f>
        <v xml:space="preserve">TRACTORES      </v>
      </c>
      <c r="G15899" t="str">
        <f>T("De 16 a 25 CABALLOS FISCALES                      ")</f>
        <v xml:space="preserve">De 16 a 25 CABALLOS FISCALES                      </v>
      </c>
      <c r="H15899" t="str">
        <f>T("ELÉCTRICO                                         ")</f>
        <v xml:space="preserve">ELÉCTRICO                                         </v>
      </c>
      <c r="I15899">
        <v>1</v>
      </c>
    </row>
    <row r="15900" spans="1:9">
      <c r="A15900" t="str">
        <f>T("2018")</f>
        <v>2018</v>
      </c>
      <c r="B15900" t="str">
        <f>T("FISICO                                            ")</f>
        <v xml:space="preserve">FISICO                                            </v>
      </c>
      <c r="C15900" t="str">
        <f>T("VICALVARO           ")</f>
        <v xml:space="preserve">VICALVARO           </v>
      </c>
      <c r="D15900" t="str">
        <f>T("CASCO H.VICALVARO   ")</f>
        <v xml:space="preserve">CASCO H.VICALVARO   </v>
      </c>
      <c r="E15900" t="str">
        <f>T("TR ")</f>
        <v xml:space="preserve">TR </v>
      </c>
      <c r="F15900" t="str">
        <f>T("TRACTORES      ")</f>
        <v xml:space="preserve">TRACTORES      </v>
      </c>
      <c r="G15900" t="str">
        <f>T("De menos de 16 CABALLOS FISCALES                  ")</f>
        <v xml:space="preserve">De menos de 16 CABALLOS FISCALES                  </v>
      </c>
      <c r="H15900" t="str">
        <f>T("GASOLINA                                          ")</f>
        <v xml:space="preserve">GASOLINA                                          </v>
      </c>
      <c r="I15900">
        <v>53</v>
      </c>
    </row>
    <row r="15901" spans="1:9">
      <c r="A15901" t="str">
        <f>T("2018")</f>
        <v>2018</v>
      </c>
      <c r="B15901" t="str">
        <f>T("FISICO                                            ")</f>
        <v xml:space="preserve">FISICO                                            </v>
      </c>
      <c r="C15901" t="str">
        <f>T("VICALVARO           ")</f>
        <v xml:space="preserve">VICALVARO           </v>
      </c>
      <c r="D15901" t="str">
        <f>T("CASCO H.VICALVARO   ")</f>
        <v xml:space="preserve">CASCO H.VICALVARO   </v>
      </c>
      <c r="E15901" t="str">
        <f>T("TR ")</f>
        <v xml:space="preserve">TR </v>
      </c>
      <c r="F15901" t="str">
        <f>T("TRACTORES      ")</f>
        <v xml:space="preserve">TRACTORES      </v>
      </c>
      <c r="G15901" t="str">
        <f>T("De 25,01 CABALLOS FISCALES en adelante            ")</f>
        <v xml:space="preserve">De 25,01 CABALLOS FISCALES en adelante            </v>
      </c>
      <c r="H15901" t="str">
        <f>T("GASOLINA                                          ")</f>
        <v xml:space="preserve">GASOLINA                                          </v>
      </c>
      <c r="I15901">
        <v>1</v>
      </c>
    </row>
    <row r="15902" spans="1:9">
      <c r="A15902" t="str">
        <f>T("2018")</f>
        <v>2018</v>
      </c>
      <c r="B15902" t="str">
        <f>T("FISICO                                            ")</f>
        <v xml:space="preserve">FISICO                                            </v>
      </c>
      <c r="C15902" t="str">
        <f>T("VICALVARO           ")</f>
        <v xml:space="preserve">VICALVARO           </v>
      </c>
      <c r="D15902" t="str">
        <f>T("VALDEBERNARDO       ")</f>
        <v xml:space="preserve">VALDEBERNARDO       </v>
      </c>
      <c r="E15902" t="str">
        <f>T("TR ")</f>
        <v xml:space="preserve">TR </v>
      </c>
      <c r="F15902" t="str">
        <f>T("TRACTORES      ")</f>
        <v xml:space="preserve">TRACTORES      </v>
      </c>
      <c r="G15902" t="str">
        <f>T("De menos de 16 CABALLOS FISCALES                  ")</f>
        <v xml:space="preserve">De menos de 16 CABALLOS FISCALES                  </v>
      </c>
      <c r="H15902" t="str">
        <f>T("GASOLINA                                          ")</f>
        <v xml:space="preserve">GASOLINA                                          </v>
      </c>
      <c r="I15902">
        <v>14</v>
      </c>
    </row>
    <row r="15903" spans="1:9">
      <c r="A15903" t="str">
        <f>T("2018")</f>
        <v>2018</v>
      </c>
      <c r="B15903" t="str">
        <f>T("FISICO                                            ")</f>
        <v xml:space="preserve">FISICO                                            </v>
      </c>
      <c r="C15903" t="str">
        <f>T("VICALVARO           ")</f>
        <v xml:space="preserve">VICALVARO           </v>
      </c>
      <c r="D15903" t="str">
        <f>T("VALDERRIVAS         ")</f>
        <v xml:space="preserve">VALDERRIVAS         </v>
      </c>
      <c r="E15903" t="str">
        <f>T("TR ")</f>
        <v xml:space="preserve">TR </v>
      </c>
      <c r="F15903" t="str">
        <f>T("TRACTORES      ")</f>
        <v xml:space="preserve">TRACTORES      </v>
      </c>
      <c r="G15903" t="str">
        <f>T("De menos de 16 CABALLOS FISCALES                  ")</f>
        <v xml:space="preserve">De menos de 16 CABALLOS FISCALES                  </v>
      </c>
      <c r="H15903" t="str">
        <f>T("GASOLINA                                          ")</f>
        <v xml:space="preserve">GASOLINA                                          </v>
      </c>
      <c r="I15903">
        <v>16</v>
      </c>
    </row>
    <row r="15904" spans="1:9">
      <c r="A15904" t="str">
        <f>T("2018")</f>
        <v>2018</v>
      </c>
      <c r="B15904" t="str">
        <f>T("FISICO                                            ")</f>
        <v xml:space="preserve">FISICO                                            </v>
      </c>
      <c r="C15904" t="str">
        <f>T("VICALVARO           ")</f>
        <v xml:space="preserve">VICALVARO           </v>
      </c>
      <c r="D15904" t="str">
        <f>T("EL CAÑAVERAL        ")</f>
        <v xml:space="preserve">EL CAÑAVERAL        </v>
      </c>
      <c r="E15904" t="str">
        <f>T("TR ")</f>
        <v xml:space="preserve">TR </v>
      </c>
      <c r="F15904" t="str">
        <f>T("TRACTORES      ")</f>
        <v xml:space="preserve">TRACTORES      </v>
      </c>
      <c r="G15904" t="str">
        <f>T("De menos de 16 CABALLOS FISCALES                  ")</f>
        <v xml:space="preserve">De menos de 16 CABALLOS FISCALES                  </v>
      </c>
      <c r="H15904" t="str">
        <f>T("GASOLINA                                          ")</f>
        <v xml:space="preserve">GASOLINA                                          </v>
      </c>
      <c r="I15904">
        <v>1</v>
      </c>
    </row>
    <row r="15905" spans="1:9">
      <c r="A15905" t="str">
        <f>T("2018")</f>
        <v>2018</v>
      </c>
      <c r="B15905" t="str">
        <f>T("JURIDICO                                          ")</f>
        <v xml:space="preserve">JURIDICO                                          </v>
      </c>
      <c r="C15905" t="str">
        <f>T("VICALVARO           ")</f>
        <v xml:space="preserve">VICALVARO           </v>
      </c>
      <c r="D15905" t="str">
        <f>T("CASCO H.VICALVARO   ")</f>
        <v xml:space="preserve">CASCO H.VICALVARO   </v>
      </c>
      <c r="E15905" t="str">
        <f>T("TR ")</f>
        <v xml:space="preserve">TR </v>
      </c>
      <c r="F15905" t="str">
        <f>T("TRACTORES      ")</f>
        <v xml:space="preserve">TRACTORES      </v>
      </c>
      <c r="G15905" t="str">
        <f>T("De menos de 16 CABALLOS FISCALES                  ")</f>
        <v xml:space="preserve">De menos de 16 CABALLOS FISCALES                  </v>
      </c>
      <c r="H15905" t="str">
        <f>T("GASOLINA                                          ")</f>
        <v xml:space="preserve">GASOLINA                                          </v>
      </c>
      <c r="I15905">
        <v>1</v>
      </c>
    </row>
    <row r="15906" spans="1:9">
      <c r="A15906" t="str">
        <f>T("2018")</f>
        <v>2018</v>
      </c>
      <c r="B15906" t="str">
        <f>T("FISICO                                            ")</f>
        <v xml:space="preserve">FISICO                                            </v>
      </c>
      <c r="C15906" t="str">
        <f>T("VICALVARO           ")</f>
        <v xml:space="preserve">VICALVARO           </v>
      </c>
      <c r="D15906" t="str">
        <f>T("CASCO H.VICALVARO   ")</f>
        <v xml:space="preserve">CASCO H.VICALVARO   </v>
      </c>
      <c r="E15906" t="str">
        <f>T("TR ")</f>
        <v xml:space="preserve">TR </v>
      </c>
      <c r="F15906" t="str">
        <f>T("TRACTORES      ")</f>
        <v xml:space="preserve">TRACTORES      </v>
      </c>
      <c r="G15906" t="str">
        <f>T("De 16 a 25 CABALLOS FISCALES                      ")</f>
        <v xml:space="preserve">De 16 a 25 CABALLOS FISCALES                      </v>
      </c>
      <c r="H15906" t="str">
        <f>T("OTROS                                             ")</f>
        <v xml:space="preserve">OTROS                                             </v>
      </c>
      <c r="I15906">
        <v>1</v>
      </c>
    </row>
    <row r="15907" spans="1:9">
      <c r="A15907" t="str">
        <f>T("2018")</f>
        <v>2018</v>
      </c>
      <c r="B15907" t="str">
        <f>T("FISICO                                            ")</f>
        <v xml:space="preserve">FISICO                                            </v>
      </c>
      <c r="C15907" t="str">
        <f>T("VICALVARO           ")</f>
        <v xml:space="preserve">VICALVARO           </v>
      </c>
      <c r="D15907" t="str">
        <f>T("VALDERRIVAS         ")</f>
        <v xml:space="preserve">VALDERRIVAS         </v>
      </c>
      <c r="E15907" t="str">
        <f>T("TR ")</f>
        <v xml:space="preserve">TR </v>
      </c>
      <c r="F15907" t="str">
        <f>T("TRACTORES      ")</f>
        <v xml:space="preserve">TRACTORES      </v>
      </c>
      <c r="G15907" t="str">
        <f>T("De menos de 16 CABALLOS FISCALES                  ")</f>
        <v xml:space="preserve">De menos de 16 CABALLOS FISCALES                  </v>
      </c>
      <c r="H15907" t="str">
        <f>T("OTROS                                             ")</f>
        <v xml:space="preserve">OTROS                                             </v>
      </c>
      <c r="I15907">
        <v>1</v>
      </c>
    </row>
    <row r="15908" spans="1:9">
      <c r="A15908" t="str">
        <f>T("2018")</f>
        <v>2018</v>
      </c>
      <c r="B15908" t="str">
        <f>T("JURIDICO                                          ")</f>
        <v xml:space="preserve">JURIDICO                                          </v>
      </c>
      <c r="C15908" t="str">
        <f>T("VICALVARO           ")</f>
        <v xml:space="preserve">VICALVARO           </v>
      </c>
      <c r="D15908" t="str">
        <f>T("CASCO H.VICALVARO   ")</f>
        <v xml:space="preserve">CASCO H.VICALVARO   </v>
      </c>
      <c r="E15908" t="str">
        <f>T("TR ")</f>
        <v xml:space="preserve">TR </v>
      </c>
      <c r="F15908" t="str">
        <f>T("TRACTORES      ")</f>
        <v xml:space="preserve">TRACTORES      </v>
      </c>
      <c r="G15908" t="str">
        <f>T("De 16 a 25 CABALLOS FISCALES                      ")</f>
        <v xml:space="preserve">De 16 a 25 CABALLOS FISCALES                      </v>
      </c>
      <c r="H15908" t="str">
        <f>T("OTROS                                             ")</f>
        <v xml:space="preserve">OTROS                                             </v>
      </c>
      <c r="I15908">
        <v>1</v>
      </c>
    </row>
    <row r="15909" spans="1:9">
      <c r="A15909" t="str">
        <f>T("2018")</f>
        <v>2018</v>
      </c>
      <c r="B15909" t="str">
        <f>T("FISICO                                            ")</f>
        <v xml:space="preserve">FISICO                                            </v>
      </c>
      <c r="C15909" t="str">
        <f>T("VICALVARO           ")</f>
        <v xml:space="preserve">VICALVARO           </v>
      </c>
      <c r="D15909" t="str">
        <f>T("CASCO H.VICALVARO   ")</f>
        <v xml:space="preserve">CASCO H.VICALVARO   </v>
      </c>
      <c r="E15909" t="str">
        <f>T("TR ")</f>
        <v xml:space="preserve">TR </v>
      </c>
      <c r="F15909" t="str">
        <f>T("TRACTORES      ")</f>
        <v xml:space="preserve">TRACTORES      </v>
      </c>
      <c r="G15909" t="str">
        <f>T("De menos de 16 CABALLOS FISCALES                  ")</f>
        <v xml:space="preserve">De menos de 16 CABALLOS FISCALES                  </v>
      </c>
      <c r="I15909">
        <v>4</v>
      </c>
    </row>
    <row r="15910" spans="1:9">
      <c r="A15910" t="str">
        <f>T("2018")</f>
        <v>2018</v>
      </c>
      <c r="B15910" t="str">
        <f>T("FISICO                                            ")</f>
        <v xml:space="preserve">FISICO                                            </v>
      </c>
      <c r="C15910" t="str">
        <f>T("VICALVARO           ")</f>
        <v xml:space="preserve">VICALVARO           </v>
      </c>
      <c r="D15910" t="str">
        <f>T("VALDEBERNARDO       ")</f>
        <v xml:space="preserve">VALDEBERNARDO       </v>
      </c>
      <c r="E15910" t="str">
        <f>T("TR ")</f>
        <v xml:space="preserve">TR </v>
      </c>
      <c r="F15910" t="str">
        <f>T("TRACTORES      ")</f>
        <v xml:space="preserve">TRACTORES      </v>
      </c>
      <c r="G15910" t="str">
        <f>T("De menos de 16 CABALLOS FISCALES                  ")</f>
        <v xml:space="preserve">De menos de 16 CABALLOS FISCALES                  </v>
      </c>
      <c r="I15910">
        <v>2</v>
      </c>
    </row>
    <row r="15911" spans="1:9">
      <c r="A15911" t="str">
        <f>T("2018")</f>
        <v>2018</v>
      </c>
      <c r="B15911" t="str">
        <f>T("JURIDICO                                          ")</f>
        <v xml:space="preserve">JURIDICO                                          </v>
      </c>
      <c r="C15911" t="str">
        <f>T("VICALVARO           ")</f>
        <v xml:space="preserve">VICALVARO           </v>
      </c>
      <c r="D15911" t="str">
        <f>T("CASCO H.VICALVARO   ")</f>
        <v xml:space="preserve">CASCO H.VICALVARO   </v>
      </c>
      <c r="E15911" t="str">
        <f>T("TR ")</f>
        <v xml:space="preserve">TR </v>
      </c>
      <c r="F15911" t="str">
        <f>T("TRACTORES      ")</f>
        <v xml:space="preserve">TRACTORES      </v>
      </c>
      <c r="G15911" t="str">
        <f>T("De 16 a 25 CABALLOS FISCALES                      ")</f>
        <v xml:space="preserve">De 16 a 25 CABALLOS FISCALES                      </v>
      </c>
      <c r="I15911">
        <v>1</v>
      </c>
    </row>
    <row r="15912" spans="1:9">
      <c r="A15912" t="str">
        <f>T("2018")</f>
        <v>2018</v>
      </c>
      <c r="B15912" t="str">
        <f>T("JURIDICO                                          ")</f>
        <v xml:space="preserve">JURIDICO                                          </v>
      </c>
      <c r="C15912" t="str">
        <f>T("VICALVARO           ")</f>
        <v xml:space="preserve">VICALVARO           </v>
      </c>
      <c r="D15912" t="str">
        <f>T("CASCO H.VICALVARO   ")</f>
        <v xml:space="preserve">CASCO H.VICALVARO   </v>
      </c>
      <c r="E15912" t="str">
        <f>T("TR ")</f>
        <v xml:space="preserve">TR </v>
      </c>
      <c r="F15912" t="str">
        <f>T("TRACTORES      ")</f>
        <v xml:space="preserve">TRACTORES      </v>
      </c>
      <c r="G15912" t="str">
        <f>T("De 25,01 CABALLOS FISCALES en adelante            ")</f>
        <v xml:space="preserve">De 25,01 CABALLOS FISCALES en adelante            </v>
      </c>
      <c r="I15912">
        <v>1</v>
      </c>
    </row>
    <row r="15913" spans="1:9">
      <c r="A15913" t="str">
        <f>T("2018")</f>
        <v>2018</v>
      </c>
      <c r="B15913" t="str">
        <f>T("FISICO                                            ")</f>
        <v xml:space="preserve">FISICO                                            </v>
      </c>
      <c r="C15913" t="str">
        <f>T("VICALVARO           ")</f>
        <v xml:space="preserve">VICALVARO           </v>
      </c>
      <c r="D15913" t="str">
        <f>T("VALDERRIVAS         ")</f>
        <v xml:space="preserve">VALDERRIVAS         </v>
      </c>
      <c r="E15913" t="str">
        <f>T("TU ")</f>
        <v xml:space="preserve">TU </v>
      </c>
      <c r="F15913" t="str">
        <f>T("TURISMOS       ")</f>
        <v xml:space="preserve">TURISMOS       </v>
      </c>
      <c r="G15913" t="str">
        <f>T("De 16 a 19,99 CABALLOS FISCALES                   ")</f>
        <v xml:space="preserve">De 16 a 19,99 CABALLOS FISCALES                   </v>
      </c>
      <c r="H15913" t="s">
        <v>2</v>
      </c>
      <c r="I15913">
        <v>1</v>
      </c>
    </row>
    <row r="15914" spans="1:9">
      <c r="A15914" t="str">
        <f>T("2018")</f>
        <v>2018</v>
      </c>
      <c r="B15914" t="str">
        <f>T("Entidad sin personalidad jurídica (art. 35.4 LGT) ")</f>
        <v xml:space="preserve">Entidad sin personalidad jurídica (art. 35.4 LGT) </v>
      </c>
      <c r="C15914" t="str">
        <f>T("VICALVARO           ")</f>
        <v xml:space="preserve">VICALVARO           </v>
      </c>
      <c r="D15914" t="str">
        <f>T("CASCO H.VICALVARO   ")</f>
        <v xml:space="preserve">CASCO H.VICALVARO   </v>
      </c>
      <c r="E15914" t="str">
        <f>T("TU ")</f>
        <v xml:space="preserve">TU </v>
      </c>
      <c r="F15914" t="str">
        <f>T("TURISMOS       ")</f>
        <v xml:space="preserve">TURISMOS       </v>
      </c>
      <c r="G15914" t="str">
        <f>T("De 8 a 11,99 CABALLOS FISCALES                    ")</f>
        <v xml:space="preserve">De 8 a 11,99 CABALLOS FISCALES                    </v>
      </c>
      <c r="H15914" t="str">
        <f>T("DIESEL                                            ")</f>
        <v xml:space="preserve">DIESEL                                            </v>
      </c>
      <c r="I15914">
        <v>4</v>
      </c>
    </row>
    <row r="15915" spans="1:9">
      <c r="A15915" t="str">
        <f>T("2018")</f>
        <v>2018</v>
      </c>
      <c r="B15915" t="str">
        <f>T("Entidad sin personalidad jurídica (art. 35.4 LGT) ")</f>
        <v xml:space="preserve">Entidad sin personalidad jurídica (art. 35.4 LGT) </v>
      </c>
      <c r="C15915" t="str">
        <f>T("VICALVARO           ")</f>
        <v xml:space="preserve">VICALVARO           </v>
      </c>
      <c r="D15915" t="str">
        <f>T("CASCO H.VICALVARO   ")</f>
        <v xml:space="preserve">CASCO H.VICALVARO   </v>
      </c>
      <c r="E15915" t="str">
        <f>T("TU ")</f>
        <v xml:space="preserve">TU </v>
      </c>
      <c r="F15915" t="str">
        <f>T("TURISMOS       ")</f>
        <v xml:space="preserve">TURISMOS       </v>
      </c>
      <c r="G15915" t="str">
        <f>T("De 12 a 15,99 CABALLOS FISCALES                   ")</f>
        <v xml:space="preserve">De 12 a 15,99 CABALLOS FISCALES                   </v>
      </c>
      <c r="H15915" t="str">
        <f>T("DIESEL                                            ")</f>
        <v xml:space="preserve">DIESEL                                            </v>
      </c>
      <c r="I15915">
        <v>11</v>
      </c>
    </row>
    <row r="15916" spans="1:9">
      <c r="A15916" t="str">
        <f>T("2018")</f>
        <v>2018</v>
      </c>
      <c r="B15916" t="str">
        <f>T("Entidad sin personalidad jurídica (art. 35.4 LGT) ")</f>
        <v xml:space="preserve">Entidad sin personalidad jurídica (art. 35.4 LGT) </v>
      </c>
      <c r="C15916" t="str">
        <f>T("VICALVARO           ")</f>
        <v xml:space="preserve">VICALVARO           </v>
      </c>
      <c r="D15916" t="str">
        <f>T("CASCO H.VICALVARO   ")</f>
        <v xml:space="preserve">CASCO H.VICALVARO   </v>
      </c>
      <c r="E15916" t="str">
        <f>T("TU ")</f>
        <v xml:space="preserve">TU </v>
      </c>
      <c r="F15916" t="str">
        <f>T("TURISMOS       ")</f>
        <v xml:space="preserve">TURISMOS       </v>
      </c>
      <c r="G15916" t="str">
        <f>T("De 16 a 19,99 CABALLOS FISCALES                   ")</f>
        <v xml:space="preserve">De 16 a 19,99 CABALLOS FISCALES                   </v>
      </c>
      <c r="H15916" t="str">
        <f>T("DIESEL                                            ")</f>
        <v xml:space="preserve">DIESEL                                            </v>
      </c>
      <c r="I15916">
        <v>2</v>
      </c>
    </row>
    <row r="15917" spans="1:9">
      <c r="A15917" t="str">
        <f>T("2018")</f>
        <v>2018</v>
      </c>
      <c r="B15917" t="str">
        <f>T("Entidad sin personalidad jurídica (art. 35.4 LGT) ")</f>
        <v xml:space="preserve">Entidad sin personalidad jurídica (art. 35.4 LGT) </v>
      </c>
      <c r="C15917" t="str">
        <f>T("VICALVARO           ")</f>
        <v xml:space="preserve">VICALVARO           </v>
      </c>
      <c r="D15917" t="str">
        <f>T("VALDEBERNARDO       ")</f>
        <v xml:space="preserve">VALDEBERNARDO       </v>
      </c>
      <c r="E15917" t="str">
        <f>T("TU ")</f>
        <v xml:space="preserve">TU </v>
      </c>
      <c r="F15917" t="str">
        <f>T("TURISMOS       ")</f>
        <v xml:space="preserve">TURISMOS       </v>
      </c>
      <c r="G15917" t="str">
        <f>T("De 8 a 11,99 CABALLOS FISCALES                    ")</f>
        <v xml:space="preserve">De 8 a 11,99 CABALLOS FISCALES                    </v>
      </c>
      <c r="H15917" t="str">
        <f>T("DIESEL                                            ")</f>
        <v xml:space="preserve">DIESEL                                            </v>
      </c>
      <c r="I15917">
        <v>1</v>
      </c>
    </row>
    <row r="15918" spans="1:9">
      <c r="A15918" t="str">
        <f>T("2018")</f>
        <v>2018</v>
      </c>
      <c r="B15918" t="str">
        <f>T("Entidad sin personalidad jurídica (art. 35.4 LGT) ")</f>
        <v xml:space="preserve">Entidad sin personalidad jurídica (art. 35.4 LGT) </v>
      </c>
      <c r="C15918" t="str">
        <f>T("VICALVARO           ")</f>
        <v xml:space="preserve">VICALVARO           </v>
      </c>
      <c r="D15918" t="str">
        <f>T("VALDEBERNARDO       ")</f>
        <v xml:space="preserve">VALDEBERNARDO       </v>
      </c>
      <c r="E15918" t="str">
        <f>T("TU ")</f>
        <v xml:space="preserve">TU </v>
      </c>
      <c r="F15918" t="str">
        <f>T("TURISMOS       ")</f>
        <v xml:space="preserve">TURISMOS       </v>
      </c>
      <c r="G15918" t="str">
        <f>T("De 12 a 15,99 CABALLOS FISCALES                   ")</f>
        <v xml:space="preserve">De 12 a 15,99 CABALLOS FISCALES                   </v>
      </c>
      <c r="H15918" t="str">
        <f>T("DIESEL                                            ")</f>
        <v xml:space="preserve">DIESEL                                            </v>
      </c>
      <c r="I15918">
        <v>5</v>
      </c>
    </row>
    <row r="15919" spans="1:9">
      <c r="A15919" t="str">
        <f>T("2018")</f>
        <v>2018</v>
      </c>
      <c r="B15919" t="str">
        <f>T("Entidad sin personalidad jurídica (art. 35.4 LGT) ")</f>
        <v xml:space="preserve">Entidad sin personalidad jurídica (art. 35.4 LGT) </v>
      </c>
      <c r="C15919" t="str">
        <f>T("VICALVARO           ")</f>
        <v xml:space="preserve">VICALVARO           </v>
      </c>
      <c r="D15919" t="str">
        <f>T("VALDERRIVAS         ")</f>
        <v xml:space="preserve">VALDERRIVAS         </v>
      </c>
      <c r="E15919" t="str">
        <f>T("TU ")</f>
        <v xml:space="preserve">TU </v>
      </c>
      <c r="F15919" t="str">
        <f>T("TURISMOS       ")</f>
        <v xml:space="preserve">TURISMOS       </v>
      </c>
      <c r="G15919" t="str">
        <f>T("De 12 a 15,99 CABALLOS FISCALES                   ")</f>
        <v xml:space="preserve">De 12 a 15,99 CABALLOS FISCALES                   </v>
      </c>
      <c r="H15919" t="str">
        <f>T("DIESEL                                            ")</f>
        <v xml:space="preserve">DIESEL                                            </v>
      </c>
      <c r="I15919">
        <v>4</v>
      </c>
    </row>
    <row r="15920" spans="1:9">
      <c r="A15920" t="str">
        <f>T("2018")</f>
        <v>2018</v>
      </c>
      <c r="B15920" t="str">
        <f>T("FISICO                                            ")</f>
        <v xml:space="preserve">FISICO                                            </v>
      </c>
      <c r="C15920" t="str">
        <f>T("VICALVARO           ")</f>
        <v xml:space="preserve">VICALVARO           </v>
      </c>
      <c r="D15920" t="str">
        <f>T("SIN BARRIO          ")</f>
        <v xml:space="preserve">SIN BARRIO          </v>
      </c>
      <c r="E15920" t="str">
        <f>T("TU ")</f>
        <v xml:space="preserve">TU </v>
      </c>
      <c r="F15920" t="str">
        <f>T("TURISMOS       ")</f>
        <v xml:space="preserve">TURISMOS       </v>
      </c>
      <c r="G15920" t="str">
        <f>T("De 8 a 11,99 CABALLOS FISCALES                    ")</f>
        <v xml:space="preserve">De 8 a 11,99 CABALLOS FISCALES                    </v>
      </c>
      <c r="H15920" t="str">
        <f>T("DIESEL                                            ")</f>
        <v xml:space="preserve">DIESEL                                            </v>
      </c>
      <c r="I15920">
        <v>42</v>
      </c>
    </row>
    <row r="15921" spans="1:9">
      <c r="A15921" t="str">
        <f>T("2018")</f>
        <v>2018</v>
      </c>
      <c r="B15921" t="str">
        <f>T("FISICO                                            ")</f>
        <v xml:space="preserve">FISICO                                            </v>
      </c>
      <c r="C15921" t="str">
        <f>T("VICALVARO           ")</f>
        <v xml:space="preserve">VICALVARO           </v>
      </c>
      <c r="D15921" t="str">
        <f>T("SIN BARRIO          ")</f>
        <v xml:space="preserve">SIN BARRIO          </v>
      </c>
      <c r="E15921" t="str">
        <f>T("TU ")</f>
        <v xml:space="preserve">TU </v>
      </c>
      <c r="F15921" t="str">
        <f>T("TURISMOS       ")</f>
        <v xml:space="preserve">TURISMOS       </v>
      </c>
      <c r="G15921" t="str">
        <f>T("De 12 a 15,99 CABALLOS FISCALES                   ")</f>
        <v xml:space="preserve">De 12 a 15,99 CABALLOS FISCALES                   </v>
      </c>
      <c r="H15921" t="str">
        <f>T("DIESEL                                            ")</f>
        <v xml:space="preserve">DIESEL                                            </v>
      </c>
      <c r="I15921">
        <v>80</v>
      </c>
    </row>
    <row r="15922" spans="1:9">
      <c r="A15922" t="str">
        <f>T("2018")</f>
        <v>2018</v>
      </c>
      <c r="B15922" t="str">
        <f>T("FISICO                                            ")</f>
        <v xml:space="preserve">FISICO                                            </v>
      </c>
      <c r="C15922" t="str">
        <f>T("VICALVARO           ")</f>
        <v xml:space="preserve">VICALVARO           </v>
      </c>
      <c r="D15922" t="str">
        <f>T("SIN BARRIO          ")</f>
        <v xml:space="preserve">SIN BARRIO          </v>
      </c>
      <c r="E15922" t="str">
        <f>T("TU ")</f>
        <v xml:space="preserve">TU </v>
      </c>
      <c r="F15922" t="str">
        <f>T("TURISMOS       ")</f>
        <v xml:space="preserve">TURISMOS       </v>
      </c>
      <c r="G15922" t="str">
        <f>T("De 16 a 19,99 CABALLOS FISCALES                   ")</f>
        <v xml:space="preserve">De 16 a 19,99 CABALLOS FISCALES                   </v>
      </c>
      <c r="H15922" t="str">
        <f>T("DIESEL                                            ")</f>
        <v xml:space="preserve">DIESEL                                            </v>
      </c>
      <c r="I15922">
        <v>3</v>
      </c>
    </row>
    <row r="15923" spans="1:9">
      <c r="A15923" t="str">
        <f>T("2018")</f>
        <v>2018</v>
      </c>
      <c r="B15923" t="str">
        <f>T("FISICO                                            ")</f>
        <v xml:space="preserve">FISICO                                            </v>
      </c>
      <c r="C15923" t="str">
        <f>T("VICALVARO           ")</f>
        <v xml:space="preserve">VICALVARO           </v>
      </c>
      <c r="D15923" t="str">
        <f>T("CASCO H.VICALVARO   ")</f>
        <v xml:space="preserve">CASCO H.VICALVARO   </v>
      </c>
      <c r="E15923" t="str">
        <f>T("TU ")</f>
        <v xml:space="preserve">TU </v>
      </c>
      <c r="F15923" t="str">
        <f>T("TURISMOS       ")</f>
        <v xml:space="preserve">TURISMOS       </v>
      </c>
      <c r="G15923" t="str">
        <f>T("De menos de 8 CABALLOS FISCALES                   ")</f>
        <v xml:space="preserve">De menos de 8 CABALLOS FISCALES                   </v>
      </c>
      <c r="H15923" t="str">
        <f>T("DIESEL                                            ")</f>
        <v xml:space="preserve">DIESEL                                            </v>
      </c>
      <c r="I15923">
        <v>4</v>
      </c>
    </row>
    <row r="15924" spans="1:9">
      <c r="A15924" t="str">
        <f>T("2018")</f>
        <v>2018</v>
      </c>
      <c r="B15924" t="str">
        <f>T("FISICO                                            ")</f>
        <v xml:space="preserve">FISICO                                            </v>
      </c>
      <c r="C15924" t="str">
        <f>T("VICALVARO           ")</f>
        <v xml:space="preserve">VICALVARO           </v>
      </c>
      <c r="D15924" t="str">
        <f>T("CASCO H.VICALVARO   ")</f>
        <v xml:space="preserve">CASCO H.VICALVARO   </v>
      </c>
      <c r="E15924" t="str">
        <f>T("TU ")</f>
        <v xml:space="preserve">TU </v>
      </c>
      <c r="F15924" t="str">
        <f>T("TURISMOS       ")</f>
        <v xml:space="preserve">TURISMOS       </v>
      </c>
      <c r="G15924" t="str">
        <f>T("De 8 a 11,99 CABALLOS FISCALES                    ")</f>
        <v xml:space="preserve">De 8 a 11,99 CABALLOS FISCALES                    </v>
      </c>
      <c r="H15924" t="str">
        <f>T("DIESEL                                            ")</f>
        <v xml:space="preserve">DIESEL                                            </v>
      </c>
      <c r="I15924" s="1">
        <v>2658</v>
      </c>
    </row>
    <row r="15925" spans="1:9">
      <c r="A15925" t="str">
        <f>T("2018")</f>
        <v>2018</v>
      </c>
      <c r="B15925" t="str">
        <f>T("FISICO                                            ")</f>
        <v xml:space="preserve">FISICO                                            </v>
      </c>
      <c r="C15925" t="str">
        <f>T("VICALVARO           ")</f>
        <v xml:space="preserve">VICALVARO           </v>
      </c>
      <c r="D15925" t="str">
        <f>T("CASCO H.VICALVARO   ")</f>
        <v xml:space="preserve">CASCO H.VICALVARO   </v>
      </c>
      <c r="E15925" t="str">
        <f>T("TU ")</f>
        <v xml:space="preserve">TU </v>
      </c>
      <c r="F15925" t="str">
        <f>T("TURISMOS       ")</f>
        <v xml:space="preserve">TURISMOS       </v>
      </c>
      <c r="G15925" t="str">
        <f>T("De 12 a 15,99 CABALLOS FISCALES                   ")</f>
        <v xml:space="preserve">De 12 a 15,99 CABALLOS FISCALES                   </v>
      </c>
      <c r="H15925" t="str">
        <f>T("DIESEL                                            ")</f>
        <v xml:space="preserve">DIESEL                                            </v>
      </c>
      <c r="I15925" s="1">
        <v>5206</v>
      </c>
    </row>
    <row r="15926" spans="1:9">
      <c r="A15926" t="str">
        <f>T("2018")</f>
        <v>2018</v>
      </c>
      <c r="B15926" t="str">
        <f>T("FISICO                                            ")</f>
        <v xml:space="preserve">FISICO                                            </v>
      </c>
      <c r="C15926" t="str">
        <f>T("VICALVARO           ")</f>
        <v xml:space="preserve">VICALVARO           </v>
      </c>
      <c r="D15926" t="str">
        <f>T("CASCO H.VICALVARO   ")</f>
        <v xml:space="preserve">CASCO H.VICALVARO   </v>
      </c>
      <c r="E15926" t="str">
        <f>T("TU ")</f>
        <v xml:space="preserve">TU </v>
      </c>
      <c r="F15926" t="str">
        <f>T("TURISMOS       ")</f>
        <v xml:space="preserve">TURISMOS       </v>
      </c>
      <c r="G15926" t="str">
        <f>T("De 16 a 19,99 CABALLOS FISCALES                   ")</f>
        <v xml:space="preserve">De 16 a 19,99 CABALLOS FISCALES                   </v>
      </c>
      <c r="H15926" t="str">
        <f>T("DIESEL                                            ")</f>
        <v xml:space="preserve">DIESEL                                            </v>
      </c>
      <c r="I15926">
        <v>293</v>
      </c>
    </row>
    <row r="15927" spans="1:9">
      <c r="A15927" t="str">
        <f>T("2018")</f>
        <v>2018</v>
      </c>
      <c r="B15927" t="str">
        <f>T("FISICO                                            ")</f>
        <v xml:space="preserve">FISICO                                            </v>
      </c>
      <c r="C15927" t="str">
        <f>T("VICALVARO           ")</f>
        <v xml:space="preserve">VICALVARO           </v>
      </c>
      <c r="D15927" t="str">
        <f>T("CASCO H.VICALVARO   ")</f>
        <v xml:space="preserve">CASCO H.VICALVARO   </v>
      </c>
      <c r="E15927" t="str">
        <f>T("TU ")</f>
        <v xml:space="preserve">TU </v>
      </c>
      <c r="F15927" t="str">
        <f>T("TURISMOS       ")</f>
        <v xml:space="preserve">TURISMOS       </v>
      </c>
      <c r="G15927" t="str">
        <f>T("De 20 CABALLOS FISCALES en adelante               ")</f>
        <v xml:space="preserve">De 20 CABALLOS FISCALES en adelante               </v>
      </c>
      <c r="H15927" t="str">
        <f>T("DIESEL                                            ")</f>
        <v xml:space="preserve">DIESEL                                            </v>
      </c>
      <c r="I15927">
        <v>20</v>
      </c>
    </row>
    <row r="15928" spans="1:9">
      <c r="A15928" t="str">
        <f>T("2018")</f>
        <v>2018</v>
      </c>
      <c r="B15928" t="str">
        <f>T("FISICO                                            ")</f>
        <v xml:space="preserve">FISICO                                            </v>
      </c>
      <c r="C15928" t="str">
        <f>T("VICALVARO           ")</f>
        <v xml:space="preserve">VICALVARO           </v>
      </c>
      <c r="D15928" t="str">
        <f>T("VALDEBERNARDO       ")</f>
        <v xml:space="preserve">VALDEBERNARDO       </v>
      </c>
      <c r="E15928" t="str">
        <f>T("TU ")</f>
        <v xml:space="preserve">TU </v>
      </c>
      <c r="F15928" t="str">
        <f>T("TURISMOS       ")</f>
        <v xml:space="preserve">TURISMOS       </v>
      </c>
      <c r="G15928" t="str">
        <f>T("De menos de 8 CABALLOS FISCALES                   ")</f>
        <v xml:space="preserve">De menos de 8 CABALLOS FISCALES                   </v>
      </c>
      <c r="H15928" t="str">
        <f>T("DIESEL                                            ")</f>
        <v xml:space="preserve">DIESEL                                            </v>
      </c>
      <c r="I15928">
        <v>1</v>
      </c>
    </row>
    <row r="15929" spans="1:9">
      <c r="A15929" t="str">
        <f>T("2018")</f>
        <v>2018</v>
      </c>
      <c r="B15929" t="str">
        <f>T("FISICO                                            ")</f>
        <v xml:space="preserve">FISICO                                            </v>
      </c>
      <c r="C15929" t="str">
        <f>T("VICALVARO           ")</f>
        <v xml:space="preserve">VICALVARO           </v>
      </c>
      <c r="D15929" t="str">
        <f>T("VALDEBERNARDO       ")</f>
        <v xml:space="preserve">VALDEBERNARDO       </v>
      </c>
      <c r="E15929" t="str">
        <f>T("TU ")</f>
        <v xml:space="preserve">TU </v>
      </c>
      <c r="F15929" t="str">
        <f>T("TURISMOS       ")</f>
        <v xml:space="preserve">TURISMOS       </v>
      </c>
      <c r="G15929" t="str">
        <f>T("De 8 a 11,99 CABALLOS FISCALES                    ")</f>
        <v xml:space="preserve">De 8 a 11,99 CABALLOS FISCALES                    </v>
      </c>
      <c r="H15929" t="str">
        <f>T("DIESEL                                            ")</f>
        <v xml:space="preserve">DIESEL                                            </v>
      </c>
      <c r="I15929" s="1">
        <v>1069</v>
      </c>
    </row>
    <row r="15930" spans="1:9">
      <c r="A15930" t="str">
        <f>T("2018")</f>
        <v>2018</v>
      </c>
      <c r="B15930" t="str">
        <f>T("FISICO                                            ")</f>
        <v xml:space="preserve">FISICO                                            </v>
      </c>
      <c r="C15930" t="str">
        <f>T("VICALVARO           ")</f>
        <v xml:space="preserve">VICALVARO           </v>
      </c>
      <c r="D15930" t="str">
        <f>T("VALDEBERNARDO       ")</f>
        <v xml:space="preserve">VALDEBERNARDO       </v>
      </c>
      <c r="E15930" t="str">
        <f>T("TU ")</f>
        <v xml:space="preserve">TU </v>
      </c>
      <c r="F15930" t="str">
        <f>T("TURISMOS       ")</f>
        <v xml:space="preserve">TURISMOS       </v>
      </c>
      <c r="G15930" t="str">
        <f>T("De 12 a 15,99 CABALLOS FISCALES                   ")</f>
        <v xml:space="preserve">De 12 a 15,99 CABALLOS FISCALES                   </v>
      </c>
      <c r="H15930" t="str">
        <f>T("DIESEL                                            ")</f>
        <v xml:space="preserve">DIESEL                                            </v>
      </c>
      <c r="I15930" s="1">
        <v>2076</v>
      </c>
    </row>
    <row r="15931" spans="1:9">
      <c r="A15931" t="str">
        <f>T("2018")</f>
        <v>2018</v>
      </c>
      <c r="B15931" t="str">
        <f>T("FISICO                                            ")</f>
        <v xml:space="preserve">FISICO                                            </v>
      </c>
      <c r="C15931" t="str">
        <f>T("VICALVARO           ")</f>
        <v xml:space="preserve">VICALVARO           </v>
      </c>
      <c r="D15931" t="str">
        <f>T("VALDEBERNARDO       ")</f>
        <v xml:space="preserve">VALDEBERNARDO       </v>
      </c>
      <c r="E15931" t="str">
        <f>T("TU ")</f>
        <v xml:space="preserve">TU </v>
      </c>
      <c r="F15931" t="str">
        <f>T("TURISMOS       ")</f>
        <v xml:space="preserve">TURISMOS       </v>
      </c>
      <c r="G15931" t="str">
        <f>T("De 16 a 19,99 CABALLOS FISCALES                   ")</f>
        <v xml:space="preserve">De 16 a 19,99 CABALLOS FISCALES                   </v>
      </c>
      <c r="H15931" t="str">
        <f>T("DIESEL                                            ")</f>
        <v xml:space="preserve">DIESEL                                            </v>
      </c>
      <c r="I15931">
        <v>145</v>
      </c>
    </row>
    <row r="15932" spans="1:9">
      <c r="A15932" t="str">
        <f>T("2018")</f>
        <v>2018</v>
      </c>
      <c r="B15932" t="str">
        <f>T("FISICO                                            ")</f>
        <v xml:space="preserve">FISICO                                            </v>
      </c>
      <c r="C15932" t="str">
        <f>T("VICALVARO           ")</f>
        <v xml:space="preserve">VICALVARO           </v>
      </c>
      <c r="D15932" t="str">
        <f>T("VALDEBERNARDO       ")</f>
        <v xml:space="preserve">VALDEBERNARDO       </v>
      </c>
      <c r="E15932" t="str">
        <f>T("TU ")</f>
        <v xml:space="preserve">TU </v>
      </c>
      <c r="F15932" t="str">
        <f>T("TURISMOS       ")</f>
        <v xml:space="preserve">TURISMOS       </v>
      </c>
      <c r="G15932" t="str">
        <f>T("De 20 CABALLOS FISCALES en adelante               ")</f>
        <v xml:space="preserve">De 20 CABALLOS FISCALES en adelante               </v>
      </c>
      <c r="H15932" t="str">
        <f>T("DIESEL                                            ")</f>
        <v xml:space="preserve">DIESEL                                            </v>
      </c>
      <c r="I15932">
        <v>7</v>
      </c>
    </row>
    <row r="15933" spans="1:9">
      <c r="A15933" t="str">
        <f>T("2018")</f>
        <v>2018</v>
      </c>
      <c r="B15933" t="str">
        <f>T("FISICO                                            ")</f>
        <v xml:space="preserve">FISICO                                            </v>
      </c>
      <c r="C15933" t="str">
        <f>T("VICALVARO           ")</f>
        <v xml:space="preserve">VICALVARO           </v>
      </c>
      <c r="D15933" t="str">
        <f>T("VALDERRIVAS         ")</f>
        <v xml:space="preserve">VALDERRIVAS         </v>
      </c>
      <c r="E15933" t="str">
        <f>T("TU ")</f>
        <v xml:space="preserve">TU </v>
      </c>
      <c r="F15933" t="str">
        <f>T("TURISMOS       ")</f>
        <v xml:space="preserve">TURISMOS       </v>
      </c>
      <c r="G15933" t="str">
        <f>T("De menos de 8 CABALLOS FISCALES                   ")</f>
        <v xml:space="preserve">De menos de 8 CABALLOS FISCALES                   </v>
      </c>
      <c r="H15933" t="str">
        <f>T("DIESEL                                            ")</f>
        <v xml:space="preserve">DIESEL                                            </v>
      </c>
      <c r="I15933">
        <v>1</v>
      </c>
    </row>
    <row r="15934" spans="1:9">
      <c r="A15934" t="str">
        <f>T("2018")</f>
        <v>2018</v>
      </c>
      <c r="B15934" t="str">
        <f>T("FISICO                                            ")</f>
        <v xml:space="preserve">FISICO                                            </v>
      </c>
      <c r="C15934" t="str">
        <f>T("VICALVARO           ")</f>
        <v xml:space="preserve">VICALVARO           </v>
      </c>
      <c r="D15934" t="str">
        <f>T("VALDERRIVAS         ")</f>
        <v xml:space="preserve">VALDERRIVAS         </v>
      </c>
      <c r="E15934" t="str">
        <f>T("TU ")</f>
        <v xml:space="preserve">TU </v>
      </c>
      <c r="F15934" t="str">
        <f>T("TURISMOS       ")</f>
        <v xml:space="preserve">TURISMOS       </v>
      </c>
      <c r="G15934" t="str">
        <f>T("De 8 a 11,99 CABALLOS FISCALES                    ")</f>
        <v xml:space="preserve">De 8 a 11,99 CABALLOS FISCALES                    </v>
      </c>
      <c r="H15934" t="str">
        <f>T("DIESEL                                            ")</f>
        <v xml:space="preserve">DIESEL                                            </v>
      </c>
      <c r="I15934" s="1">
        <v>1301</v>
      </c>
    </row>
    <row r="15935" spans="1:9">
      <c r="A15935" t="str">
        <f>T("2018")</f>
        <v>2018</v>
      </c>
      <c r="B15935" t="str">
        <f>T("FISICO                                            ")</f>
        <v xml:space="preserve">FISICO                                            </v>
      </c>
      <c r="C15935" t="str">
        <f>T("VICALVARO           ")</f>
        <v xml:space="preserve">VICALVARO           </v>
      </c>
      <c r="D15935" t="str">
        <f>T("VALDERRIVAS         ")</f>
        <v xml:space="preserve">VALDERRIVAS         </v>
      </c>
      <c r="E15935" t="str">
        <f>T("TU ")</f>
        <v xml:space="preserve">TU </v>
      </c>
      <c r="F15935" t="str">
        <f>T("TURISMOS       ")</f>
        <v xml:space="preserve">TURISMOS       </v>
      </c>
      <c r="G15935" t="str">
        <f>T("De 12 a 15,99 CABALLOS FISCALES                   ")</f>
        <v xml:space="preserve">De 12 a 15,99 CABALLOS FISCALES                   </v>
      </c>
      <c r="H15935" t="str">
        <f>T("DIESEL                                            ")</f>
        <v xml:space="preserve">DIESEL                                            </v>
      </c>
      <c r="I15935" s="1">
        <v>2267</v>
      </c>
    </row>
    <row r="15936" spans="1:9">
      <c r="A15936" t="str">
        <f>T("2018")</f>
        <v>2018</v>
      </c>
      <c r="B15936" t="str">
        <f>T("FISICO                                            ")</f>
        <v xml:space="preserve">FISICO                                            </v>
      </c>
      <c r="C15936" t="str">
        <f>T("VICALVARO           ")</f>
        <v xml:space="preserve">VICALVARO           </v>
      </c>
      <c r="D15936" t="str">
        <f>T("VALDERRIVAS         ")</f>
        <v xml:space="preserve">VALDERRIVAS         </v>
      </c>
      <c r="E15936" t="str">
        <f>T("TU ")</f>
        <v xml:space="preserve">TU </v>
      </c>
      <c r="F15936" t="str">
        <f>T("TURISMOS       ")</f>
        <v xml:space="preserve">TURISMOS       </v>
      </c>
      <c r="G15936" t="str">
        <f>T("De 16 a 19,99 CABALLOS FISCALES                   ")</f>
        <v xml:space="preserve">De 16 a 19,99 CABALLOS FISCALES                   </v>
      </c>
      <c r="H15936" t="str">
        <f>T("DIESEL                                            ")</f>
        <v xml:space="preserve">DIESEL                                            </v>
      </c>
      <c r="I15936">
        <v>141</v>
      </c>
    </row>
    <row r="15937" spans="1:9">
      <c r="A15937" t="str">
        <f>T("2018")</f>
        <v>2018</v>
      </c>
      <c r="B15937" t="str">
        <f>T("FISICO                                            ")</f>
        <v xml:space="preserve">FISICO                                            </v>
      </c>
      <c r="C15937" t="str">
        <f>T("VICALVARO           ")</f>
        <v xml:space="preserve">VICALVARO           </v>
      </c>
      <c r="D15937" t="str">
        <f>T("VALDERRIVAS         ")</f>
        <v xml:space="preserve">VALDERRIVAS         </v>
      </c>
      <c r="E15937" t="str">
        <f>T("TU ")</f>
        <v xml:space="preserve">TU </v>
      </c>
      <c r="F15937" t="str">
        <f>T("TURISMOS       ")</f>
        <v xml:space="preserve">TURISMOS       </v>
      </c>
      <c r="G15937" t="str">
        <f>T("De 20 CABALLOS FISCALES en adelante               ")</f>
        <v xml:space="preserve">De 20 CABALLOS FISCALES en adelante               </v>
      </c>
      <c r="H15937" t="str">
        <f>T("DIESEL                                            ")</f>
        <v xml:space="preserve">DIESEL                                            </v>
      </c>
      <c r="I15937">
        <v>1</v>
      </c>
    </row>
    <row r="15938" spans="1:9">
      <c r="A15938" t="str">
        <f>T("2018")</f>
        <v>2018</v>
      </c>
      <c r="B15938" t="str">
        <f>T("FISICO                                            ")</f>
        <v xml:space="preserve">FISICO                                            </v>
      </c>
      <c r="C15938" t="str">
        <f>T("VICALVARO           ")</f>
        <v xml:space="preserve">VICALVARO           </v>
      </c>
      <c r="D15938" t="str">
        <f>T("EL CAÑAVERAL        ")</f>
        <v xml:space="preserve">EL CAÑAVERAL        </v>
      </c>
      <c r="E15938" t="str">
        <f>T("TU ")</f>
        <v xml:space="preserve">TU </v>
      </c>
      <c r="F15938" t="str">
        <f>T("TURISMOS       ")</f>
        <v xml:space="preserve">TURISMOS       </v>
      </c>
      <c r="G15938" t="str">
        <f>T("De 8 a 11,99 CABALLOS FISCALES                    ")</f>
        <v xml:space="preserve">De 8 a 11,99 CABALLOS FISCALES                    </v>
      </c>
      <c r="H15938" t="str">
        <f>T("DIESEL                                            ")</f>
        <v xml:space="preserve">DIESEL                                            </v>
      </c>
      <c r="I15938">
        <v>44</v>
      </c>
    </row>
    <row r="15939" spans="1:9">
      <c r="A15939" t="str">
        <f>T("2018")</f>
        <v>2018</v>
      </c>
      <c r="B15939" t="str">
        <f>T("FISICO                                            ")</f>
        <v xml:space="preserve">FISICO                                            </v>
      </c>
      <c r="C15939" t="str">
        <f>T("VICALVARO           ")</f>
        <v xml:space="preserve">VICALVARO           </v>
      </c>
      <c r="D15939" t="str">
        <f>T("EL CAÑAVERAL        ")</f>
        <v xml:space="preserve">EL CAÑAVERAL        </v>
      </c>
      <c r="E15939" t="str">
        <f>T("TU ")</f>
        <v xml:space="preserve">TU </v>
      </c>
      <c r="F15939" t="str">
        <f>T("TURISMOS       ")</f>
        <v xml:space="preserve">TURISMOS       </v>
      </c>
      <c r="G15939" t="str">
        <f>T("De 12 a 15,99 CABALLOS FISCALES                   ")</f>
        <v xml:space="preserve">De 12 a 15,99 CABALLOS FISCALES                   </v>
      </c>
      <c r="H15939" t="str">
        <f>T("DIESEL                                            ")</f>
        <v xml:space="preserve">DIESEL                                            </v>
      </c>
      <c r="I15939">
        <v>78</v>
      </c>
    </row>
    <row r="15940" spans="1:9">
      <c r="A15940" t="str">
        <f>T("2018")</f>
        <v>2018</v>
      </c>
      <c r="B15940" t="str">
        <f>T("FISICO                                            ")</f>
        <v xml:space="preserve">FISICO                                            </v>
      </c>
      <c r="C15940" t="str">
        <f>T("VICALVARO           ")</f>
        <v xml:space="preserve">VICALVARO           </v>
      </c>
      <c r="D15940" t="str">
        <f>T("EL CAÑAVERAL        ")</f>
        <v xml:space="preserve">EL CAÑAVERAL        </v>
      </c>
      <c r="E15940" t="str">
        <f>T("TU ")</f>
        <v xml:space="preserve">TU </v>
      </c>
      <c r="F15940" t="str">
        <f>T("TURISMOS       ")</f>
        <v xml:space="preserve">TURISMOS       </v>
      </c>
      <c r="G15940" t="str">
        <f>T("De 16 a 19,99 CABALLOS FISCALES                   ")</f>
        <v xml:space="preserve">De 16 a 19,99 CABALLOS FISCALES                   </v>
      </c>
      <c r="H15940" t="str">
        <f>T("DIESEL                                            ")</f>
        <v xml:space="preserve">DIESEL                                            </v>
      </c>
      <c r="I15940">
        <v>2</v>
      </c>
    </row>
    <row r="15941" spans="1:9">
      <c r="A15941" t="str">
        <f>T("2018")</f>
        <v>2018</v>
      </c>
      <c r="B15941" t="str">
        <f>T("JURIDICO                                          ")</f>
        <v xml:space="preserve">JURIDICO                                          </v>
      </c>
      <c r="C15941" t="str">
        <f>T("VICALVARO           ")</f>
        <v xml:space="preserve">VICALVARO           </v>
      </c>
      <c r="D15941" t="str">
        <f>T("SIN BARRIO          ")</f>
        <v xml:space="preserve">SIN BARRIO          </v>
      </c>
      <c r="E15941" t="str">
        <f>T("TU ")</f>
        <v xml:space="preserve">TU </v>
      </c>
      <c r="F15941" t="str">
        <f>T("TURISMOS       ")</f>
        <v xml:space="preserve">TURISMOS       </v>
      </c>
      <c r="G15941" t="str">
        <f>T("De 8 a 11,99 CABALLOS FISCALES                    ")</f>
        <v xml:space="preserve">De 8 a 11,99 CABALLOS FISCALES                    </v>
      </c>
      <c r="H15941" t="str">
        <f>T("DIESEL                                            ")</f>
        <v xml:space="preserve">DIESEL                                            </v>
      </c>
      <c r="I15941">
        <v>2</v>
      </c>
    </row>
    <row r="15942" spans="1:9">
      <c r="A15942" t="str">
        <f>T("2018")</f>
        <v>2018</v>
      </c>
      <c r="B15942" t="str">
        <f>T("JURIDICO                                          ")</f>
        <v xml:space="preserve">JURIDICO                                          </v>
      </c>
      <c r="C15942" t="str">
        <f>T("VICALVARO           ")</f>
        <v xml:space="preserve">VICALVARO           </v>
      </c>
      <c r="D15942" t="str">
        <f>T("SIN BARRIO          ")</f>
        <v xml:space="preserve">SIN BARRIO          </v>
      </c>
      <c r="E15942" t="str">
        <f>T("TU ")</f>
        <v xml:space="preserve">TU </v>
      </c>
      <c r="F15942" t="str">
        <f>T("TURISMOS       ")</f>
        <v xml:space="preserve">TURISMOS       </v>
      </c>
      <c r="G15942" t="str">
        <f>T("De 12 a 15,99 CABALLOS FISCALES                   ")</f>
        <v xml:space="preserve">De 12 a 15,99 CABALLOS FISCALES                   </v>
      </c>
      <c r="H15942" t="str">
        <f>T("DIESEL                                            ")</f>
        <v xml:space="preserve">DIESEL                                            </v>
      </c>
      <c r="I15942">
        <v>1</v>
      </c>
    </row>
    <row r="15943" spans="1:9">
      <c r="A15943" t="str">
        <f>T("2018")</f>
        <v>2018</v>
      </c>
      <c r="B15943" t="str">
        <f>T("JURIDICO                                          ")</f>
        <v xml:space="preserve">JURIDICO                                          </v>
      </c>
      <c r="C15943" t="str">
        <f>T("VICALVARO           ")</f>
        <v xml:space="preserve">VICALVARO           </v>
      </c>
      <c r="D15943" t="str">
        <f>T("CASCO H.VICALVARO   ")</f>
        <v xml:space="preserve">CASCO H.VICALVARO   </v>
      </c>
      <c r="E15943" t="str">
        <f>T("TU ")</f>
        <v xml:space="preserve">TU </v>
      </c>
      <c r="F15943" t="str">
        <f>T("TURISMOS       ")</f>
        <v xml:space="preserve">TURISMOS       </v>
      </c>
      <c r="G15943" t="str">
        <f>T("De menos de 8 CABALLOS FISCALES                   ")</f>
        <v xml:space="preserve">De menos de 8 CABALLOS FISCALES                   </v>
      </c>
      <c r="H15943" t="str">
        <f>T("DIESEL                                            ")</f>
        <v xml:space="preserve">DIESEL                                            </v>
      </c>
      <c r="I15943">
        <v>1</v>
      </c>
    </row>
    <row r="15944" spans="1:9">
      <c r="A15944" t="str">
        <f>T("2018")</f>
        <v>2018</v>
      </c>
      <c r="B15944" t="str">
        <f>T("JURIDICO                                          ")</f>
        <v xml:space="preserve">JURIDICO                                          </v>
      </c>
      <c r="C15944" t="str">
        <f>T("VICALVARO           ")</f>
        <v xml:space="preserve">VICALVARO           </v>
      </c>
      <c r="D15944" t="str">
        <f>T("CASCO H.VICALVARO   ")</f>
        <v xml:space="preserve">CASCO H.VICALVARO   </v>
      </c>
      <c r="E15944" t="str">
        <f>T("TU ")</f>
        <v xml:space="preserve">TU </v>
      </c>
      <c r="F15944" t="str">
        <f>T("TURISMOS       ")</f>
        <v xml:space="preserve">TURISMOS       </v>
      </c>
      <c r="G15944" t="str">
        <f>T("De 8 a 11,99 CABALLOS FISCALES                    ")</f>
        <v xml:space="preserve">De 8 a 11,99 CABALLOS FISCALES                    </v>
      </c>
      <c r="H15944" t="str">
        <f>T("DIESEL                                            ")</f>
        <v xml:space="preserve">DIESEL                                            </v>
      </c>
      <c r="I15944">
        <v>111</v>
      </c>
    </row>
    <row r="15945" spans="1:9">
      <c r="A15945" t="str">
        <f>T("2018")</f>
        <v>2018</v>
      </c>
      <c r="B15945" t="str">
        <f>T("JURIDICO                                          ")</f>
        <v xml:space="preserve">JURIDICO                                          </v>
      </c>
      <c r="C15945" t="str">
        <f>T("VICALVARO           ")</f>
        <v xml:space="preserve">VICALVARO           </v>
      </c>
      <c r="D15945" t="str">
        <f>T("CASCO H.VICALVARO   ")</f>
        <v xml:space="preserve">CASCO H.VICALVARO   </v>
      </c>
      <c r="E15945" t="str">
        <f>T("TU ")</f>
        <v xml:space="preserve">TU </v>
      </c>
      <c r="F15945" t="str">
        <f>T("TURISMOS       ")</f>
        <v xml:space="preserve">TURISMOS       </v>
      </c>
      <c r="G15945" t="str">
        <f>T("De 12 a 15,99 CABALLOS FISCALES                   ")</f>
        <v xml:space="preserve">De 12 a 15,99 CABALLOS FISCALES                   </v>
      </c>
      <c r="H15945" t="str">
        <f>T("DIESEL                                            ")</f>
        <v xml:space="preserve">DIESEL                                            </v>
      </c>
      <c r="I15945">
        <v>185</v>
      </c>
    </row>
    <row r="15946" spans="1:9">
      <c r="A15946" t="str">
        <f>T("2018")</f>
        <v>2018</v>
      </c>
      <c r="B15946" t="str">
        <f>T("JURIDICO                                          ")</f>
        <v xml:space="preserve">JURIDICO                                          </v>
      </c>
      <c r="C15946" t="str">
        <f>T("VICALVARO           ")</f>
        <v xml:space="preserve">VICALVARO           </v>
      </c>
      <c r="D15946" t="str">
        <f>T("CASCO H.VICALVARO   ")</f>
        <v xml:space="preserve">CASCO H.VICALVARO   </v>
      </c>
      <c r="E15946" t="str">
        <f>T("TU ")</f>
        <v xml:space="preserve">TU </v>
      </c>
      <c r="F15946" t="str">
        <f>T("TURISMOS       ")</f>
        <v xml:space="preserve">TURISMOS       </v>
      </c>
      <c r="G15946" t="str">
        <f>T("De 16 a 19,99 CABALLOS FISCALES                   ")</f>
        <v xml:space="preserve">De 16 a 19,99 CABALLOS FISCALES                   </v>
      </c>
      <c r="H15946" t="str">
        <f>T("DIESEL                                            ")</f>
        <v xml:space="preserve">DIESEL                                            </v>
      </c>
      <c r="I15946">
        <v>72</v>
      </c>
    </row>
    <row r="15947" spans="1:9">
      <c r="A15947" t="str">
        <f>T("2018")</f>
        <v>2018</v>
      </c>
      <c r="B15947" t="str">
        <f>T("JURIDICO                                          ")</f>
        <v xml:space="preserve">JURIDICO                                          </v>
      </c>
      <c r="C15947" t="str">
        <f>T("VICALVARO           ")</f>
        <v xml:space="preserve">VICALVARO           </v>
      </c>
      <c r="D15947" t="str">
        <f>T("CASCO H.VICALVARO   ")</f>
        <v xml:space="preserve">CASCO H.VICALVARO   </v>
      </c>
      <c r="E15947" t="str">
        <f>T("TU ")</f>
        <v xml:space="preserve">TU </v>
      </c>
      <c r="F15947" t="str">
        <f>T("TURISMOS       ")</f>
        <v xml:space="preserve">TURISMOS       </v>
      </c>
      <c r="G15947" t="str">
        <f>T("De 20 CABALLOS FISCALES en adelante               ")</f>
        <v xml:space="preserve">De 20 CABALLOS FISCALES en adelante               </v>
      </c>
      <c r="H15947" t="str">
        <f>T("DIESEL                                            ")</f>
        <v xml:space="preserve">DIESEL                                            </v>
      </c>
      <c r="I15947">
        <v>5</v>
      </c>
    </row>
    <row r="15948" spans="1:9">
      <c r="A15948" t="str">
        <f>T("2018")</f>
        <v>2018</v>
      </c>
      <c r="B15948" t="str">
        <f>T("JURIDICO                                          ")</f>
        <v xml:space="preserve">JURIDICO                                          </v>
      </c>
      <c r="C15948" t="str">
        <f>T("VICALVARO           ")</f>
        <v xml:space="preserve">VICALVARO           </v>
      </c>
      <c r="D15948" t="str">
        <f>T("VALDEBERNARDO       ")</f>
        <v xml:space="preserve">VALDEBERNARDO       </v>
      </c>
      <c r="E15948" t="str">
        <f>T("TU ")</f>
        <v xml:space="preserve">TU </v>
      </c>
      <c r="F15948" t="str">
        <f>T("TURISMOS       ")</f>
        <v xml:space="preserve">TURISMOS       </v>
      </c>
      <c r="G15948" t="str">
        <f>T("De menos de 8 CABALLOS FISCALES                   ")</f>
        <v xml:space="preserve">De menos de 8 CABALLOS FISCALES                   </v>
      </c>
      <c r="H15948" t="str">
        <f>T("DIESEL                                            ")</f>
        <v xml:space="preserve">DIESEL                                            </v>
      </c>
      <c r="I15948">
        <v>1</v>
      </c>
    </row>
    <row r="15949" spans="1:9">
      <c r="A15949" t="str">
        <f>T("2018")</f>
        <v>2018</v>
      </c>
      <c r="B15949" t="str">
        <f>T("JURIDICO                                          ")</f>
        <v xml:space="preserve">JURIDICO                                          </v>
      </c>
      <c r="C15949" t="str">
        <f>T("VICALVARO           ")</f>
        <v xml:space="preserve">VICALVARO           </v>
      </c>
      <c r="D15949" t="str">
        <f>T("VALDEBERNARDO       ")</f>
        <v xml:space="preserve">VALDEBERNARDO       </v>
      </c>
      <c r="E15949" t="str">
        <f>T("TU ")</f>
        <v xml:space="preserve">TU </v>
      </c>
      <c r="F15949" t="str">
        <f>T("TURISMOS       ")</f>
        <v xml:space="preserve">TURISMOS       </v>
      </c>
      <c r="G15949" t="str">
        <f>T("De 8 a 11,99 CABALLOS FISCALES                    ")</f>
        <v xml:space="preserve">De 8 a 11,99 CABALLOS FISCALES                    </v>
      </c>
      <c r="H15949" t="str">
        <f>T("DIESEL                                            ")</f>
        <v xml:space="preserve">DIESEL                                            </v>
      </c>
      <c r="I15949">
        <v>17</v>
      </c>
    </row>
    <row r="15950" spans="1:9">
      <c r="A15950" t="str">
        <f>T("2018")</f>
        <v>2018</v>
      </c>
      <c r="B15950" t="str">
        <f>T("JURIDICO                                          ")</f>
        <v xml:space="preserve">JURIDICO                                          </v>
      </c>
      <c r="C15950" t="str">
        <f>T("VICALVARO           ")</f>
        <v xml:space="preserve">VICALVARO           </v>
      </c>
      <c r="D15950" t="str">
        <f>T("VALDEBERNARDO       ")</f>
        <v xml:space="preserve">VALDEBERNARDO       </v>
      </c>
      <c r="E15950" t="str">
        <f>T("TU ")</f>
        <v xml:space="preserve">TU </v>
      </c>
      <c r="F15950" t="str">
        <f>T("TURISMOS       ")</f>
        <v xml:space="preserve">TURISMOS       </v>
      </c>
      <c r="G15950" t="str">
        <f>T("De 12 a 15,99 CABALLOS FISCALES                   ")</f>
        <v xml:space="preserve">De 12 a 15,99 CABALLOS FISCALES                   </v>
      </c>
      <c r="H15950" t="str">
        <f>T("DIESEL                                            ")</f>
        <v xml:space="preserve">DIESEL                                            </v>
      </c>
      <c r="I15950">
        <v>51</v>
      </c>
    </row>
    <row r="15951" spans="1:9">
      <c r="A15951" t="str">
        <f>T("2018")</f>
        <v>2018</v>
      </c>
      <c r="B15951" t="str">
        <f>T("JURIDICO                                          ")</f>
        <v xml:space="preserve">JURIDICO                                          </v>
      </c>
      <c r="C15951" t="str">
        <f>T("VICALVARO           ")</f>
        <v xml:space="preserve">VICALVARO           </v>
      </c>
      <c r="D15951" t="str">
        <f>T("VALDEBERNARDO       ")</f>
        <v xml:space="preserve">VALDEBERNARDO       </v>
      </c>
      <c r="E15951" t="str">
        <f>T("TU ")</f>
        <v xml:space="preserve">TU </v>
      </c>
      <c r="F15951" t="str">
        <f>T("TURISMOS       ")</f>
        <v xml:space="preserve">TURISMOS       </v>
      </c>
      <c r="G15951" t="str">
        <f>T("De 16 a 19,99 CABALLOS FISCALES                   ")</f>
        <v xml:space="preserve">De 16 a 19,99 CABALLOS FISCALES                   </v>
      </c>
      <c r="H15951" t="str">
        <f>T("DIESEL                                            ")</f>
        <v xml:space="preserve">DIESEL                                            </v>
      </c>
      <c r="I15951">
        <v>9</v>
      </c>
    </row>
    <row r="15952" spans="1:9">
      <c r="A15952" t="str">
        <f>T("2018")</f>
        <v>2018</v>
      </c>
      <c r="B15952" t="str">
        <f>T("JURIDICO                                          ")</f>
        <v xml:space="preserve">JURIDICO                                          </v>
      </c>
      <c r="C15952" t="str">
        <f>T("VICALVARO           ")</f>
        <v xml:space="preserve">VICALVARO           </v>
      </c>
      <c r="D15952" t="str">
        <f>T("VALDEBERNARDO       ")</f>
        <v xml:space="preserve">VALDEBERNARDO       </v>
      </c>
      <c r="E15952" t="str">
        <f>T("TU ")</f>
        <v xml:space="preserve">TU </v>
      </c>
      <c r="F15952" t="str">
        <f>T("TURISMOS       ")</f>
        <v xml:space="preserve">TURISMOS       </v>
      </c>
      <c r="G15952" t="str">
        <f>T("De 20 CABALLOS FISCALES en adelante               ")</f>
        <v xml:space="preserve">De 20 CABALLOS FISCALES en adelante               </v>
      </c>
      <c r="H15952" t="str">
        <f>T("DIESEL                                            ")</f>
        <v xml:space="preserve">DIESEL                                            </v>
      </c>
      <c r="I15952">
        <v>1</v>
      </c>
    </row>
    <row r="15953" spans="1:9">
      <c r="A15953" t="str">
        <f>T("2018")</f>
        <v>2018</v>
      </c>
      <c r="B15953" t="str">
        <f>T("JURIDICO                                          ")</f>
        <v xml:space="preserve">JURIDICO                                          </v>
      </c>
      <c r="C15953" t="str">
        <f>T("VICALVARO           ")</f>
        <v xml:space="preserve">VICALVARO           </v>
      </c>
      <c r="D15953" t="str">
        <f>T("VALDERRIVAS         ")</f>
        <v xml:space="preserve">VALDERRIVAS         </v>
      </c>
      <c r="E15953" t="str">
        <f>T("TU ")</f>
        <v xml:space="preserve">TU </v>
      </c>
      <c r="F15953" t="str">
        <f>T("TURISMOS       ")</f>
        <v xml:space="preserve">TURISMOS       </v>
      </c>
      <c r="G15953" t="str">
        <f>T("De 8 a 11,99 CABALLOS FISCALES                    ")</f>
        <v xml:space="preserve">De 8 a 11,99 CABALLOS FISCALES                    </v>
      </c>
      <c r="H15953" t="str">
        <f>T("DIESEL                                            ")</f>
        <v xml:space="preserve">DIESEL                                            </v>
      </c>
      <c r="I15953">
        <v>11</v>
      </c>
    </row>
    <row r="15954" spans="1:9">
      <c r="A15954" t="str">
        <f>T("2018")</f>
        <v>2018</v>
      </c>
      <c r="B15954" t="str">
        <f>T("JURIDICO                                          ")</f>
        <v xml:space="preserve">JURIDICO                                          </v>
      </c>
      <c r="C15954" t="str">
        <f>T("VICALVARO           ")</f>
        <v xml:space="preserve">VICALVARO           </v>
      </c>
      <c r="D15954" t="str">
        <f>T("VALDERRIVAS         ")</f>
        <v xml:space="preserve">VALDERRIVAS         </v>
      </c>
      <c r="E15954" t="str">
        <f>T("TU ")</f>
        <v xml:space="preserve">TU </v>
      </c>
      <c r="F15954" t="str">
        <f>T("TURISMOS       ")</f>
        <v xml:space="preserve">TURISMOS       </v>
      </c>
      <c r="G15954" t="str">
        <f>T("De 12 a 15,99 CABALLOS FISCALES                   ")</f>
        <v xml:space="preserve">De 12 a 15,99 CABALLOS FISCALES                   </v>
      </c>
      <c r="H15954" t="str">
        <f>T("DIESEL                                            ")</f>
        <v xml:space="preserve">DIESEL                                            </v>
      </c>
      <c r="I15954">
        <v>38</v>
      </c>
    </row>
    <row r="15955" spans="1:9">
      <c r="A15955" t="str">
        <f>T("2018")</f>
        <v>2018</v>
      </c>
      <c r="B15955" t="str">
        <f>T("JURIDICO                                          ")</f>
        <v xml:space="preserve">JURIDICO                                          </v>
      </c>
      <c r="C15955" t="str">
        <f>T("VICALVARO           ")</f>
        <v xml:space="preserve">VICALVARO           </v>
      </c>
      <c r="D15955" t="str">
        <f>T("VALDERRIVAS         ")</f>
        <v xml:space="preserve">VALDERRIVAS         </v>
      </c>
      <c r="E15955" t="str">
        <f>T("TU ")</f>
        <v xml:space="preserve">TU </v>
      </c>
      <c r="F15955" t="str">
        <f>T("TURISMOS       ")</f>
        <v xml:space="preserve">TURISMOS       </v>
      </c>
      <c r="G15955" t="str">
        <f>T("De 16 a 19,99 CABALLOS FISCALES                   ")</f>
        <v xml:space="preserve">De 16 a 19,99 CABALLOS FISCALES                   </v>
      </c>
      <c r="H15955" t="str">
        <f>T("DIESEL                                            ")</f>
        <v xml:space="preserve">DIESEL                                            </v>
      </c>
      <c r="I15955">
        <v>8</v>
      </c>
    </row>
    <row r="15956" spans="1:9">
      <c r="A15956" t="str">
        <f>T("2018")</f>
        <v>2018</v>
      </c>
      <c r="B15956" t="str">
        <f>T("JURIDICO                                          ")</f>
        <v xml:space="preserve">JURIDICO                                          </v>
      </c>
      <c r="C15956" t="str">
        <f>T("VICALVARO           ")</f>
        <v xml:space="preserve">VICALVARO           </v>
      </c>
      <c r="D15956" t="str">
        <f>T("VALDERRIVAS         ")</f>
        <v xml:space="preserve">VALDERRIVAS         </v>
      </c>
      <c r="E15956" t="str">
        <f>T("TU ")</f>
        <v xml:space="preserve">TU </v>
      </c>
      <c r="F15956" t="str">
        <f>T("TURISMOS       ")</f>
        <v xml:space="preserve">TURISMOS       </v>
      </c>
      <c r="G15956" t="str">
        <f>T("De 20 CABALLOS FISCALES en adelante               ")</f>
        <v xml:space="preserve">De 20 CABALLOS FISCALES en adelante               </v>
      </c>
      <c r="H15956" t="str">
        <f>T("DIESEL                                            ")</f>
        <v xml:space="preserve">DIESEL                                            </v>
      </c>
      <c r="I15956">
        <v>1</v>
      </c>
    </row>
    <row r="15957" spans="1:9">
      <c r="A15957" t="str">
        <f>T("2018")</f>
        <v>2018</v>
      </c>
      <c r="B15957" t="str">
        <f>T("FISICO                                            ")</f>
        <v xml:space="preserve">FISICO                                            </v>
      </c>
      <c r="C15957" t="str">
        <f>T("VICALVARO           ")</f>
        <v xml:space="preserve">VICALVARO           </v>
      </c>
      <c r="D15957" t="str">
        <f>T("CASCO H.VICALVARO   ")</f>
        <v xml:space="preserve">CASCO H.VICALVARO   </v>
      </c>
      <c r="E15957" t="str">
        <f>T("TU ")</f>
        <v xml:space="preserve">TU </v>
      </c>
      <c r="F15957" t="str">
        <f>T("TURISMOS       ")</f>
        <v xml:space="preserve">TURISMOS       </v>
      </c>
      <c r="G15957" t="str">
        <f>T("De menos de 8 CABALLOS FISCALES                   ")</f>
        <v xml:space="preserve">De menos de 8 CABALLOS FISCALES                   </v>
      </c>
      <c r="H15957" t="str">
        <f>T("ELÉCTRICO                                         ")</f>
        <v xml:space="preserve">ELÉCTRICO                                         </v>
      </c>
      <c r="I15957">
        <v>2</v>
      </c>
    </row>
    <row r="15958" spans="1:9">
      <c r="A15958" t="str">
        <f>T("2018")</f>
        <v>2018</v>
      </c>
      <c r="B15958" t="str">
        <f>T("FISICO                                            ")</f>
        <v xml:space="preserve">FISICO                                            </v>
      </c>
      <c r="C15958" t="str">
        <f>T("VICALVARO           ")</f>
        <v xml:space="preserve">VICALVARO           </v>
      </c>
      <c r="D15958" t="str">
        <f>T("CASCO H.VICALVARO   ")</f>
        <v xml:space="preserve">CASCO H.VICALVARO   </v>
      </c>
      <c r="E15958" t="str">
        <f>T("TU ")</f>
        <v xml:space="preserve">TU </v>
      </c>
      <c r="F15958" t="str">
        <f>T("TURISMOS       ")</f>
        <v xml:space="preserve">TURISMOS       </v>
      </c>
      <c r="G15958" t="str">
        <f>T("De 8 a 11,99 CABALLOS FISCALES                    ")</f>
        <v xml:space="preserve">De 8 a 11,99 CABALLOS FISCALES                    </v>
      </c>
      <c r="H15958" t="str">
        <f>T("ELÉCTRICO                                         ")</f>
        <v xml:space="preserve">ELÉCTRICO                                         </v>
      </c>
      <c r="I15958">
        <v>2</v>
      </c>
    </row>
    <row r="15959" spans="1:9">
      <c r="A15959" t="str">
        <f>T("2018")</f>
        <v>2018</v>
      </c>
      <c r="B15959" t="str">
        <f>T("FISICO                                            ")</f>
        <v xml:space="preserve">FISICO                                            </v>
      </c>
      <c r="C15959" t="str">
        <f>T("VICALVARO           ")</f>
        <v xml:space="preserve">VICALVARO           </v>
      </c>
      <c r="D15959" t="str">
        <f>T("CASCO H.VICALVARO   ")</f>
        <v xml:space="preserve">CASCO H.VICALVARO   </v>
      </c>
      <c r="E15959" t="str">
        <f>T("TU ")</f>
        <v xml:space="preserve">TU </v>
      </c>
      <c r="F15959" t="str">
        <f>T("TURISMOS       ")</f>
        <v xml:space="preserve">TURISMOS       </v>
      </c>
      <c r="G15959" t="str">
        <f>T("De 16 a 19,99 CABALLOS FISCALES                   ")</f>
        <v xml:space="preserve">De 16 a 19,99 CABALLOS FISCALES                   </v>
      </c>
      <c r="H15959" t="str">
        <f>T("ELÉCTRICO                                         ")</f>
        <v xml:space="preserve">ELÉCTRICO                                         </v>
      </c>
      <c r="I15959">
        <v>1</v>
      </c>
    </row>
    <row r="15960" spans="1:9">
      <c r="A15960" t="str">
        <f>T("2018")</f>
        <v>2018</v>
      </c>
      <c r="B15960" t="str">
        <f>T("FISICO                                            ")</f>
        <v xml:space="preserve">FISICO                                            </v>
      </c>
      <c r="C15960" t="str">
        <f>T("VICALVARO           ")</f>
        <v xml:space="preserve">VICALVARO           </v>
      </c>
      <c r="D15960" t="str">
        <f>T("VALDEBERNARDO       ")</f>
        <v xml:space="preserve">VALDEBERNARDO       </v>
      </c>
      <c r="E15960" t="str">
        <f>T("TU ")</f>
        <v xml:space="preserve">TU </v>
      </c>
      <c r="F15960" t="str">
        <f>T("TURISMOS       ")</f>
        <v xml:space="preserve">TURISMOS       </v>
      </c>
      <c r="G15960" t="str">
        <f>T("De 8 a 11,99 CABALLOS FISCALES                    ")</f>
        <v xml:space="preserve">De 8 a 11,99 CABALLOS FISCALES                    </v>
      </c>
      <c r="H15960" t="str">
        <f>T("ELÉCTRICO                                         ")</f>
        <v xml:space="preserve">ELÉCTRICO                                         </v>
      </c>
      <c r="I15960">
        <v>1</v>
      </c>
    </row>
    <row r="15961" spans="1:9">
      <c r="A15961" t="str">
        <f>T("2018")</f>
        <v>2018</v>
      </c>
      <c r="B15961" t="str">
        <f>T("JURIDICO                                          ")</f>
        <v xml:space="preserve">JURIDICO                                          </v>
      </c>
      <c r="C15961" t="str">
        <f>T("VICALVARO           ")</f>
        <v xml:space="preserve">VICALVARO           </v>
      </c>
      <c r="D15961" t="str">
        <f>T("CASCO H.VICALVARO   ")</f>
        <v xml:space="preserve">CASCO H.VICALVARO   </v>
      </c>
      <c r="E15961" t="str">
        <f>T("TU ")</f>
        <v xml:space="preserve">TU </v>
      </c>
      <c r="F15961" t="str">
        <f>T("TURISMOS       ")</f>
        <v xml:space="preserve">TURISMOS       </v>
      </c>
      <c r="G15961" t="str">
        <f>T("De 12 a 15,99 CABALLOS FISCALES                   ")</f>
        <v xml:space="preserve">De 12 a 15,99 CABALLOS FISCALES                   </v>
      </c>
      <c r="H15961" t="str">
        <f>T("ELÉCTRICO                                         ")</f>
        <v xml:space="preserve">ELÉCTRICO                                         </v>
      </c>
      <c r="I15961">
        <v>1</v>
      </c>
    </row>
    <row r="15962" spans="1:9">
      <c r="A15962" t="str">
        <f>T("2018")</f>
        <v>2018</v>
      </c>
      <c r="B15962" t="str">
        <f>T("JURIDICO                                          ")</f>
        <v xml:space="preserve">JURIDICO                                          </v>
      </c>
      <c r="C15962" t="str">
        <f>T("VICALVARO           ")</f>
        <v xml:space="preserve">VICALVARO           </v>
      </c>
      <c r="D15962" t="str">
        <f>T("VALDEBERNARDO       ")</f>
        <v xml:space="preserve">VALDEBERNARDO       </v>
      </c>
      <c r="E15962" t="str">
        <f>T("TU ")</f>
        <v xml:space="preserve">TU </v>
      </c>
      <c r="F15962" t="str">
        <f>T("TURISMOS       ")</f>
        <v xml:space="preserve">TURISMOS       </v>
      </c>
      <c r="G15962" t="str">
        <f>T("De 8 a 11,99 CABALLOS FISCALES                    ")</f>
        <v xml:space="preserve">De 8 a 11,99 CABALLOS FISCALES                    </v>
      </c>
      <c r="H15962" t="str">
        <f>T("ELÉCTRICO                                         ")</f>
        <v xml:space="preserve">ELÉCTRICO                                         </v>
      </c>
      <c r="I15962">
        <v>1</v>
      </c>
    </row>
    <row r="15963" spans="1:9">
      <c r="A15963" t="str">
        <f>T("2018")</f>
        <v>2018</v>
      </c>
      <c r="B15963" t="str">
        <f>T("FISICO                                            ")</f>
        <v xml:space="preserve">FISICO                                            </v>
      </c>
      <c r="C15963" t="str">
        <f>T("VICALVARO           ")</f>
        <v xml:space="preserve">VICALVARO           </v>
      </c>
      <c r="D15963" t="str">
        <f>T("EL CAÑAVERAL        ")</f>
        <v xml:space="preserve">EL CAÑAVERAL        </v>
      </c>
      <c r="E15963" t="str">
        <f>T("TU ")</f>
        <v xml:space="preserve">TU </v>
      </c>
      <c r="F15963" t="str">
        <f>T("TURISMOS       ")</f>
        <v xml:space="preserve">TURISMOS       </v>
      </c>
      <c r="G15963" t="str">
        <f>T("De 20 CABALLOS FISCALES en adelante               ")</f>
        <v xml:space="preserve">De 20 CABALLOS FISCALES en adelante               </v>
      </c>
      <c r="H15963" t="str">
        <f>T("ELECTRICOS RANGO EXTENDIDO                        ")</f>
        <v xml:space="preserve">ELECTRICOS RANGO EXTENDIDO                        </v>
      </c>
      <c r="I15963">
        <v>1</v>
      </c>
    </row>
    <row r="15964" spans="1:9">
      <c r="A15964" t="str">
        <f>T("2018")</f>
        <v>2018</v>
      </c>
      <c r="B15964" t="str">
        <f>T("FISICO                                            ")</f>
        <v xml:space="preserve">FISICO                                            </v>
      </c>
      <c r="C15964" t="str">
        <f>T("VICALVARO           ")</f>
        <v xml:space="preserve">VICALVARO           </v>
      </c>
      <c r="D15964" t="str">
        <f>T("CASCO H.VICALVARO   ")</f>
        <v xml:space="preserve">CASCO H.VICALVARO   </v>
      </c>
      <c r="E15964" t="str">
        <f>T("TU ")</f>
        <v xml:space="preserve">TU </v>
      </c>
      <c r="F15964" t="str">
        <f>T("TURISMOS       ")</f>
        <v xml:space="preserve">TURISMOS       </v>
      </c>
      <c r="G15964" t="str">
        <f>T("De menos de 8 CABALLOS FISCALES                   ")</f>
        <v xml:space="preserve">De menos de 8 CABALLOS FISCALES                   </v>
      </c>
      <c r="H15964" t="str">
        <f>T("GAS LICUADO DE PETROLEO                           ")</f>
        <v xml:space="preserve">GAS LICUADO DE PETROLEO                           </v>
      </c>
      <c r="I15964">
        <v>1</v>
      </c>
    </row>
    <row r="15965" spans="1:9">
      <c r="A15965" t="str">
        <f>T("2018")</f>
        <v>2018</v>
      </c>
      <c r="B15965" t="str">
        <f>T("FISICO                                            ")</f>
        <v xml:space="preserve">FISICO                                            </v>
      </c>
      <c r="C15965" t="str">
        <f>T("VICALVARO           ")</f>
        <v xml:space="preserve">VICALVARO           </v>
      </c>
      <c r="D15965" t="str">
        <f>T("CASCO H.VICALVARO   ")</f>
        <v xml:space="preserve">CASCO H.VICALVARO   </v>
      </c>
      <c r="E15965" t="str">
        <f>T("TU ")</f>
        <v xml:space="preserve">TU </v>
      </c>
      <c r="F15965" t="str">
        <f>T("TURISMOS       ")</f>
        <v xml:space="preserve">TURISMOS       </v>
      </c>
      <c r="G15965" t="str">
        <f>T("De 8 a 11,99 CABALLOS FISCALES                    ")</f>
        <v xml:space="preserve">De 8 a 11,99 CABALLOS FISCALES                    </v>
      </c>
      <c r="H15965" t="str">
        <f>T("GAS LICUADO DE PETROLEO                           ")</f>
        <v xml:space="preserve">GAS LICUADO DE PETROLEO                           </v>
      </c>
      <c r="I15965">
        <v>25</v>
      </c>
    </row>
    <row r="15966" spans="1:9">
      <c r="A15966" t="str">
        <f>T("2018")</f>
        <v>2018</v>
      </c>
      <c r="B15966" t="str">
        <f>T("FISICO                                            ")</f>
        <v xml:space="preserve">FISICO                                            </v>
      </c>
      <c r="C15966" t="str">
        <f>T("VICALVARO           ")</f>
        <v xml:space="preserve">VICALVARO           </v>
      </c>
      <c r="D15966" t="str">
        <f>T("CASCO H.VICALVARO   ")</f>
        <v xml:space="preserve">CASCO H.VICALVARO   </v>
      </c>
      <c r="E15966" t="str">
        <f>T("TU ")</f>
        <v xml:space="preserve">TU </v>
      </c>
      <c r="F15966" t="str">
        <f>T("TURISMOS       ")</f>
        <v xml:space="preserve">TURISMOS       </v>
      </c>
      <c r="G15966" t="str">
        <f>T("De 12 a 15,99 CABALLOS FISCALES                   ")</f>
        <v xml:space="preserve">De 12 a 15,99 CABALLOS FISCALES                   </v>
      </c>
      <c r="H15966" t="str">
        <f>T("GAS LICUADO DE PETROLEO                           ")</f>
        <v xml:space="preserve">GAS LICUADO DE PETROLEO                           </v>
      </c>
      <c r="I15966">
        <v>1</v>
      </c>
    </row>
    <row r="15967" spans="1:9">
      <c r="A15967" t="str">
        <f>T("2018")</f>
        <v>2018</v>
      </c>
      <c r="B15967" t="str">
        <f>T("FISICO                                            ")</f>
        <v xml:space="preserve">FISICO                                            </v>
      </c>
      <c r="C15967" t="str">
        <f>T("VICALVARO           ")</f>
        <v xml:space="preserve">VICALVARO           </v>
      </c>
      <c r="D15967" t="str">
        <f>T("CASCO H.VICALVARO   ")</f>
        <v xml:space="preserve">CASCO H.VICALVARO   </v>
      </c>
      <c r="E15967" t="str">
        <f>T("TU ")</f>
        <v xml:space="preserve">TU </v>
      </c>
      <c r="F15967" t="str">
        <f>T("TURISMOS       ")</f>
        <v xml:space="preserve">TURISMOS       </v>
      </c>
      <c r="G15967" t="str">
        <f>T("De 16 a 19,99 CABALLOS FISCALES                   ")</f>
        <v xml:space="preserve">De 16 a 19,99 CABALLOS FISCALES                   </v>
      </c>
      <c r="H15967" t="str">
        <f>T("GAS LICUADO DE PETROLEO                           ")</f>
        <v xml:space="preserve">GAS LICUADO DE PETROLEO                           </v>
      </c>
      <c r="I15967">
        <v>1</v>
      </c>
    </row>
    <row r="15968" spans="1:9">
      <c r="A15968" t="str">
        <f>T("2018")</f>
        <v>2018</v>
      </c>
      <c r="B15968" t="str">
        <f>T("FISICO                                            ")</f>
        <v xml:space="preserve">FISICO                                            </v>
      </c>
      <c r="C15968" t="str">
        <f>T("VICALVARO           ")</f>
        <v xml:space="preserve">VICALVARO           </v>
      </c>
      <c r="D15968" t="str">
        <f>T("VALDEBERNARDO       ")</f>
        <v xml:space="preserve">VALDEBERNARDO       </v>
      </c>
      <c r="E15968" t="str">
        <f>T("TU ")</f>
        <v xml:space="preserve">TU </v>
      </c>
      <c r="F15968" t="str">
        <f>T("TURISMOS       ")</f>
        <v xml:space="preserve">TURISMOS       </v>
      </c>
      <c r="G15968" t="str">
        <f>T("De 8 a 11,99 CABALLOS FISCALES                    ")</f>
        <v xml:space="preserve">De 8 a 11,99 CABALLOS FISCALES                    </v>
      </c>
      <c r="H15968" t="str">
        <f>T("GAS LICUADO DE PETROLEO                           ")</f>
        <v xml:space="preserve">GAS LICUADO DE PETROLEO                           </v>
      </c>
      <c r="I15968">
        <v>16</v>
      </c>
    </row>
    <row r="15969" spans="1:9">
      <c r="A15969" t="str">
        <f>T("2018")</f>
        <v>2018</v>
      </c>
      <c r="B15969" t="str">
        <f>T("FISICO                                            ")</f>
        <v xml:space="preserve">FISICO                                            </v>
      </c>
      <c r="C15969" t="str">
        <f>T("VICALVARO           ")</f>
        <v xml:space="preserve">VICALVARO           </v>
      </c>
      <c r="D15969" t="str">
        <f>T("VALDERRIVAS         ")</f>
        <v xml:space="preserve">VALDERRIVAS         </v>
      </c>
      <c r="E15969" t="str">
        <f>T("TU ")</f>
        <v xml:space="preserve">TU </v>
      </c>
      <c r="F15969" t="str">
        <f>T("TURISMOS       ")</f>
        <v xml:space="preserve">TURISMOS       </v>
      </c>
      <c r="G15969" t="str">
        <f>T("De 8 a 11,99 CABALLOS FISCALES                    ")</f>
        <v xml:space="preserve">De 8 a 11,99 CABALLOS FISCALES                    </v>
      </c>
      <c r="H15969" t="str">
        <f>T("GAS LICUADO DE PETROLEO                           ")</f>
        <v xml:space="preserve">GAS LICUADO DE PETROLEO                           </v>
      </c>
      <c r="I15969">
        <v>12</v>
      </c>
    </row>
    <row r="15970" spans="1:9">
      <c r="A15970" t="str">
        <f>T("2018")</f>
        <v>2018</v>
      </c>
      <c r="B15970" t="str">
        <f>T("FISICO                                            ")</f>
        <v xml:space="preserve">FISICO                                            </v>
      </c>
      <c r="C15970" t="str">
        <f>T("VICALVARO           ")</f>
        <v xml:space="preserve">VICALVARO           </v>
      </c>
      <c r="D15970" t="str">
        <f>T("VALDERRIVAS         ")</f>
        <v xml:space="preserve">VALDERRIVAS         </v>
      </c>
      <c r="E15970" t="str">
        <f>T("TU ")</f>
        <v xml:space="preserve">TU </v>
      </c>
      <c r="F15970" t="str">
        <f>T("TURISMOS       ")</f>
        <v xml:space="preserve">TURISMOS       </v>
      </c>
      <c r="G15970" t="str">
        <f>T("De 20 CABALLOS FISCALES en adelante               ")</f>
        <v xml:space="preserve">De 20 CABALLOS FISCALES en adelante               </v>
      </c>
      <c r="H15970" t="str">
        <f>T("GAS LICUADO DE PETROLEO                           ")</f>
        <v xml:space="preserve">GAS LICUADO DE PETROLEO                           </v>
      </c>
      <c r="I15970">
        <v>1</v>
      </c>
    </row>
    <row r="15971" spans="1:9">
      <c r="A15971" t="str">
        <f>T("2018")</f>
        <v>2018</v>
      </c>
      <c r="B15971" t="str">
        <f>T("FISICO                                            ")</f>
        <v xml:space="preserve">FISICO                                            </v>
      </c>
      <c r="C15971" t="str">
        <f>T("VICALVARO           ")</f>
        <v xml:space="preserve">VICALVARO           </v>
      </c>
      <c r="D15971" t="str">
        <f>T("EL CAÑAVERAL        ")</f>
        <v xml:space="preserve">EL CAÑAVERAL        </v>
      </c>
      <c r="E15971" t="str">
        <f>T("TU ")</f>
        <v xml:space="preserve">TU </v>
      </c>
      <c r="F15971" t="str">
        <f>T("TURISMOS       ")</f>
        <v xml:space="preserve">TURISMOS       </v>
      </c>
      <c r="G15971" t="str">
        <f>T("De 8 a 11,99 CABALLOS FISCALES                    ")</f>
        <v xml:space="preserve">De 8 a 11,99 CABALLOS FISCALES                    </v>
      </c>
      <c r="H15971" t="str">
        <f>T("GAS LICUADO DE PETROLEO                           ")</f>
        <v xml:space="preserve">GAS LICUADO DE PETROLEO                           </v>
      </c>
      <c r="I15971">
        <v>3</v>
      </c>
    </row>
    <row r="15972" spans="1:9">
      <c r="A15972" t="str">
        <f>T("2018")</f>
        <v>2018</v>
      </c>
      <c r="B15972" t="str">
        <f>T("FISICO                                            ")</f>
        <v xml:space="preserve">FISICO                                            </v>
      </c>
      <c r="C15972" t="str">
        <f>T("VICALVARO           ")</f>
        <v xml:space="preserve">VICALVARO           </v>
      </c>
      <c r="D15972" t="str">
        <f>T("CASCO H.VICALVARO   ")</f>
        <v xml:space="preserve">CASCO H.VICALVARO   </v>
      </c>
      <c r="E15972" t="str">
        <f>T("TU ")</f>
        <v xml:space="preserve">TU </v>
      </c>
      <c r="F15972" t="str">
        <f>T("TURISMOS       ")</f>
        <v xml:space="preserve">TURISMOS       </v>
      </c>
      <c r="G15972" t="str">
        <f>T("De 8 a 11,99 CABALLOS FISCALES                    ")</f>
        <v xml:space="preserve">De 8 a 11,99 CABALLOS FISCALES                    </v>
      </c>
      <c r="H15972" t="str">
        <f>T("GAS NATURAL COMPRIMIDO                            ")</f>
        <v xml:space="preserve">GAS NATURAL COMPRIMIDO                            </v>
      </c>
      <c r="I15972">
        <v>4</v>
      </c>
    </row>
    <row r="15973" spans="1:9">
      <c r="A15973" t="str">
        <f>T("2018")</f>
        <v>2018</v>
      </c>
      <c r="B15973" t="str">
        <f>T("FISICO                                            ")</f>
        <v xml:space="preserve">FISICO                                            </v>
      </c>
      <c r="C15973" t="str">
        <f>T("VICALVARO           ")</f>
        <v xml:space="preserve">VICALVARO           </v>
      </c>
      <c r="D15973" t="str">
        <f>T("CASCO H.VICALVARO   ")</f>
        <v xml:space="preserve">CASCO H.VICALVARO   </v>
      </c>
      <c r="E15973" t="str">
        <f>T("TU ")</f>
        <v xml:space="preserve">TU </v>
      </c>
      <c r="F15973" t="str">
        <f>T("TURISMOS       ")</f>
        <v xml:space="preserve">TURISMOS       </v>
      </c>
      <c r="G15973" t="str">
        <f>T("De 12 a 15,99 CABALLOS FISCALES                   ")</f>
        <v xml:space="preserve">De 12 a 15,99 CABALLOS FISCALES                   </v>
      </c>
      <c r="H15973" t="str">
        <f>T("GAS NATURAL COMPRIMIDO                            ")</f>
        <v xml:space="preserve">GAS NATURAL COMPRIMIDO                            </v>
      </c>
      <c r="I15973">
        <v>1</v>
      </c>
    </row>
    <row r="15974" spans="1:9">
      <c r="A15974" t="str">
        <f>T("2018")</f>
        <v>2018</v>
      </c>
      <c r="B15974" t="str">
        <f>T("FISICO                                            ")</f>
        <v xml:space="preserve">FISICO                                            </v>
      </c>
      <c r="C15974" t="str">
        <f>T("VICALVARO           ")</f>
        <v xml:space="preserve">VICALVARO           </v>
      </c>
      <c r="D15974" t="str">
        <f>T("VALDEBERNARDO       ")</f>
        <v xml:space="preserve">VALDEBERNARDO       </v>
      </c>
      <c r="E15974" t="str">
        <f>T("TU ")</f>
        <v xml:space="preserve">TU </v>
      </c>
      <c r="F15974" t="str">
        <f>T("TURISMOS       ")</f>
        <v xml:space="preserve">TURISMOS       </v>
      </c>
      <c r="G15974" t="str">
        <f>T("De 8 a 11,99 CABALLOS FISCALES                    ")</f>
        <v xml:space="preserve">De 8 a 11,99 CABALLOS FISCALES                    </v>
      </c>
      <c r="H15974" t="str">
        <f>T("GAS NATURAL COMPRIMIDO                            ")</f>
        <v xml:space="preserve">GAS NATURAL COMPRIMIDO                            </v>
      </c>
      <c r="I15974">
        <v>1</v>
      </c>
    </row>
    <row r="15975" spans="1:9">
      <c r="A15975" t="str">
        <f>T("2018")</f>
        <v>2018</v>
      </c>
      <c r="B15975" t="str">
        <f>T("FISICO                                            ")</f>
        <v xml:space="preserve">FISICO                                            </v>
      </c>
      <c r="C15975" t="str">
        <f>T("VICALVARO           ")</f>
        <v xml:space="preserve">VICALVARO           </v>
      </c>
      <c r="D15975" t="str">
        <f>T("VALDERRIVAS         ")</f>
        <v xml:space="preserve">VALDERRIVAS         </v>
      </c>
      <c r="E15975" t="str">
        <f>T("TU ")</f>
        <v xml:space="preserve">TU </v>
      </c>
      <c r="F15975" t="str">
        <f>T("TURISMOS       ")</f>
        <v xml:space="preserve">TURISMOS       </v>
      </c>
      <c r="G15975" t="str">
        <f>T("De menos de 8 CABALLOS FISCALES                   ")</f>
        <v xml:space="preserve">De menos de 8 CABALLOS FISCALES                   </v>
      </c>
      <c r="H15975" t="str">
        <f>T("GAS NATURAL COMPRIMIDO                            ")</f>
        <v xml:space="preserve">GAS NATURAL COMPRIMIDO                            </v>
      </c>
      <c r="I15975">
        <v>1</v>
      </c>
    </row>
    <row r="15976" spans="1:9">
      <c r="A15976" t="str">
        <f>T("2018")</f>
        <v>2018</v>
      </c>
      <c r="B15976" t="str">
        <f>T("FISICO                                            ")</f>
        <v xml:space="preserve">FISICO                                            </v>
      </c>
      <c r="C15976" t="str">
        <f>T("VICALVARO           ")</f>
        <v xml:space="preserve">VICALVARO           </v>
      </c>
      <c r="D15976" t="str">
        <f>T("VALDERRIVAS         ")</f>
        <v xml:space="preserve">VALDERRIVAS         </v>
      </c>
      <c r="E15976" t="str">
        <f>T("TU ")</f>
        <v xml:space="preserve">TU </v>
      </c>
      <c r="F15976" t="str">
        <f>T("TURISMOS       ")</f>
        <v xml:space="preserve">TURISMOS       </v>
      </c>
      <c r="G15976" t="str">
        <f>T("De 8 a 11,99 CABALLOS FISCALES                    ")</f>
        <v xml:space="preserve">De 8 a 11,99 CABALLOS FISCALES                    </v>
      </c>
      <c r="H15976" t="str">
        <f>T("GAS NATURAL COMPRIMIDO                            ")</f>
        <v xml:space="preserve">GAS NATURAL COMPRIMIDO                            </v>
      </c>
      <c r="I15976">
        <v>4</v>
      </c>
    </row>
    <row r="15977" spans="1:9">
      <c r="A15977" t="str">
        <f>T("2018")</f>
        <v>2018</v>
      </c>
      <c r="B15977" t="str">
        <f>T("FISICO                                            ")</f>
        <v xml:space="preserve">FISICO                                            </v>
      </c>
      <c r="C15977" t="str">
        <f>T("VICALVARO           ")</f>
        <v xml:space="preserve">VICALVARO           </v>
      </c>
      <c r="D15977" t="str">
        <f>T("VALDERRIVAS         ")</f>
        <v xml:space="preserve">VALDERRIVAS         </v>
      </c>
      <c r="E15977" t="str">
        <f>T("TU ")</f>
        <v xml:space="preserve">TU </v>
      </c>
      <c r="F15977" t="str">
        <f>T("TURISMOS       ")</f>
        <v xml:space="preserve">TURISMOS       </v>
      </c>
      <c r="G15977" t="str">
        <f>T("De 8 a 11,99 CABALLOS FISCALES                    ")</f>
        <v xml:space="preserve">De 8 a 11,99 CABALLOS FISCALES                    </v>
      </c>
      <c r="H15977" t="str">
        <f>T("GAS NATURAL LICUADO                               ")</f>
        <v xml:space="preserve">GAS NATURAL LICUADO                               </v>
      </c>
      <c r="I15977">
        <v>1</v>
      </c>
    </row>
    <row r="15978" spans="1:9">
      <c r="A15978" t="str">
        <f>T("2018")</f>
        <v>2018</v>
      </c>
      <c r="B15978" t="str">
        <f>T("Entidad sin personalidad jurídica (art. 35.4 LGT) ")</f>
        <v xml:space="preserve">Entidad sin personalidad jurídica (art. 35.4 LGT) </v>
      </c>
      <c r="C15978" t="str">
        <f>T("VICALVARO           ")</f>
        <v xml:space="preserve">VICALVARO           </v>
      </c>
      <c r="D15978" t="str">
        <f>T("CASCO H.VICALVARO   ")</f>
        <v xml:space="preserve">CASCO H.VICALVARO   </v>
      </c>
      <c r="E15978" t="str">
        <f>T("TU ")</f>
        <v xml:space="preserve">TU </v>
      </c>
      <c r="F15978" t="str">
        <f>T("TURISMOS       ")</f>
        <v xml:space="preserve">TURISMOS       </v>
      </c>
      <c r="G15978" t="str">
        <f>T("De menos de 8 CABALLOS FISCALES                   ")</f>
        <v xml:space="preserve">De menos de 8 CABALLOS FISCALES                   </v>
      </c>
      <c r="H15978" t="str">
        <f>T("GASOLINA                                          ")</f>
        <v xml:space="preserve">GASOLINA                                          </v>
      </c>
      <c r="I15978">
        <v>5</v>
      </c>
    </row>
    <row r="15979" spans="1:9">
      <c r="A15979" t="str">
        <f>T("2018")</f>
        <v>2018</v>
      </c>
      <c r="B15979" t="str">
        <f>T("Entidad sin personalidad jurídica (art. 35.4 LGT) ")</f>
        <v xml:space="preserve">Entidad sin personalidad jurídica (art. 35.4 LGT) </v>
      </c>
      <c r="C15979" t="str">
        <f>T("VICALVARO           ")</f>
        <v xml:space="preserve">VICALVARO           </v>
      </c>
      <c r="D15979" t="str">
        <f>T("CASCO H.VICALVARO   ")</f>
        <v xml:space="preserve">CASCO H.VICALVARO   </v>
      </c>
      <c r="E15979" t="str">
        <f>T("TU ")</f>
        <v xml:space="preserve">TU </v>
      </c>
      <c r="F15979" t="str">
        <f>T("TURISMOS       ")</f>
        <v xml:space="preserve">TURISMOS       </v>
      </c>
      <c r="G15979" t="str">
        <f>T("De 8 a 11,99 CABALLOS FISCALES                    ")</f>
        <v xml:space="preserve">De 8 a 11,99 CABALLOS FISCALES                    </v>
      </c>
      <c r="H15979" t="str">
        <f>T("GASOLINA                                          ")</f>
        <v xml:space="preserve">GASOLINA                                          </v>
      </c>
      <c r="I15979">
        <v>71</v>
      </c>
    </row>
    <row r="15980" spans="1:9">
      <c r="A15980" t="str">
        <f>T("2018")</f>
        <v>2018</v>
      </c>
      <c r="B15980" t="str">
        <f>T("Entidad sin personalidad jurídica (art. 35.4 LGT) ")</f>
        <v xml:space="preserve">Entidad sin personalidad jurídica (art. 35.4 LGT) </v>
      </c>
      <c r="C15980" t="str">
        <f>T("VICALVARO           ")</f>
        <v xml:space="preserve">VICALVARO           </v>
      </c>
      <c r="D15980" t="str">
        <f>T("CASCO H.VICALVARO   ")</f>
        <v xml:space="preserve">CASCO H.VICALVARO   </v>
      </c>
      <c r="E15980" t="str">
        <f>T("TU ")</f>
        <v xml:space="preserve">TU </v>
      </c>
      <c r="F15980" t="str">
        <f>T("TURISMOS       ")</f>
        <v xml:space="preserve">TURISMOS       </v>
      </c>
      <c r="G15980" t="str">
        <f>T("De 12 a 15,99 CABALLOS FISCALES                   ")</f>
        <v xml:space="preserve">De 12 a 15,99 CABALLOS FISCALES                   </v>
      </c>
      <c r="H15980" t="str">
        <f>T("GASOLINA                                          ")</f>
        <v xml:space="preserve">GASOLINA                                          </v>
      </c>
      <c r="I15980">
        <v>16</v>
      </c>
    </row>
    <row r="15981" spans="1:9">
      <c r="A15981" t="str">
        <f>T("2018")</f>
        <v>2018</v>
      </c>
      <c r="B15981" t="str">
        <f>T("Entidad sin personalidad jurídica (art. 35.4 LGT) ")</f>
        <v xml:space="preserve">Entidad sin personalidad jurídica (art. 35.4 LGT) </v>
      </c>
      <c r="C15981" t="str">
        <f>T("VICALVARO           ")</f>
        <v xml:space="preserve">VICALVARO           </v>
      </c>
      <c r="D15981" t="str">
        <f>T("VALDEBERNARDO       ")</f>
        <v xml:space="preserve">VALDEBERNARDO       </v>
      </c>
      <c r="E15981" t="str">
        <f>T("TU ")</f>
        <v xml:space="preserve">TU </v>
      </c>
      <c r="F15981" t="str">
        <f>T("TURISMOS       ")</f>
        <v xml:space="preserve">TURISMOS       </v>
      </c>
      <c r="G15981" t="str">
        <f>T("De 8 a 11,99 CABALLOS FISCALES                    ")</f>
        <v xml:space="preserve">De 8 a 11,99 CABALLOS FISCALES                    </v>
      </c>
      <c r="H15981" t="str">
        <f>T("GASOLINA                                          ")</f>
        <v xml:space="preserve">GASOLINA                                          </v>
      </c>
      <c r="I15981">
        <v>6</v>
      </c>
    </row>
    <row r="15982" spans="1:9">
      <c r="A15982" t="str">
        <f>T("2018")</f>
        <v>2018</v>
      </c>
      <c r="B15982" t="str">
        <f>T("Entidad sin personalidad jurídica (art. 35.4 LGT) ")</f>
        <v xml:space="preserve">Entidad sin personalidad jurídica (art. 35.4 LGT) </v>
      </c>
      <c r="C15982" t="str">
        <f>T("VICALVARO           ")</f>
        <v xml:space="preserve">VICALVARO           </v>
      </c>
      <c r="D15982" t="str">
        <f>T("VALDEBERNARDO       ")</f>
        <v xml:space="preserve">VALDEBERNARDO       </v>
      </c>
      <c r="E15982" t="str">
        <f>T("TU ")</f>
        <v xml:space="preserve">TU </v>
      </c>
      <c r="F15982" t="str">
        <f>T("TURISMOS       ")</f>
        <v xml:space="preserve">TURISMOS       </v>
      </c>
      <c r="G15982" t="str">
        <f>T("De 12 a 15,99 CABALLOS FISCALES                   ")</f>
        <v xml:space="preserve">De 12 a 15,99 CABALLOS FISCALES                   </v>
      </c>
      <c r="H15982" t="str">
        <f>T("GASOLINA                                          ")</f>
        <v xml:space="preserve">GASOLINA                                          </v>
      </c>
      <c r="I15982">
        <v>4</v>
      </c>
    </row>
    <row r="15983" spans="1:9">
      <c r="A15983" t="str">
        <f>T("2018")</f>
        <v>2018</v>
      </c>
      <c r="B15983" t="str">
        <f>T("Entidad sin personalidad jurídica (art. 35.4 LGT) ")</f>
        <v xml:space="preserve">Entidad sin personalidad jurídica (art. 35.4 LGT) </v>
      </c>
      <c r="C15983" t="str">
        <f>T("VICALVARO           ")</f>
        <v xml:space="preserve">VICALVARO           </v>
      </c>
      <c r="D15983" t="str">
        <f>T("VALDERRIVAS         ")</f>
        <v xml:space="preserve">VALDERRIVAS         </v>
      </c>
      <c r="E15983" t="str">
        <f>T("TU ")</f>
        <v xml:space="preserve">TU </v>
      </c>
      <c r="F15983" t="str">
        <f>T("TURISMOS       ")</f>
        <v xml:space="preserve">TURISMOS       </v>
      </c>
      <c r="G15983" t="str">
        <f>T("De 8 a 11,99 CABALLOS FISCALES                    ")</f>
        <v xml:space="preserve">De 8 a 11,99 CABALLOS FISCALES                    </v>
      </c>
      <c r="H15983" t="str">
        <f>T("GASOLINA                                          ")</f>
        <v xml:space="preserve">GASOLINA                                          </v>
      </c>
      <c r="I15983">
        <v>1</v>
      </c>
    </row>
    <row r="15984" spans="1:9">
      <c r="A15984" t="str">
        <f>T("2018")</f>
        <v>2018</v>
      </c>
      <c r="B15984" t="str">
        <f>T("FISICO                                            ")</f>
        <v xml:space="preserve">FISICO                                            </v>
      </c>
      <c r="C15984" t="str">
        <f>T("VICALVARO           ")</f>
        <v xml:space="preserve">VICALVARO           </v>
      </c>
      <c r="D15984" t="str">
        <f>T("SIN BARRIO          ")</f>
        <v xml:space="preserve">SIN BARRIO          </v>
      </c>
      <c r="E15984" t="str">
        <f>T("TU ")</f>
        <v xml:space="preserve">TU </v>
      </c>
      <c r="F15984" t="str">
        <f>T("TURISMOS       ")</f>
        <v xml:space="preserve">TURISMOS       </v>
      </c>
      <c r="G15984" t="str">
        <f>T("De menos de 8 CABALLOS FISCALES                   ")</f>
        <v xml:space="preserve">De menos de 8 CABALLOS FISCALES                   </v>
      </c>
      <c r="H15984" t="str">
        <f>T("GASOLINA                                          ")</f>
        <v xml:space="preserve">GASOLINA                                          </v>
      </c>
      <c r="I15984">
        <v>7</v>
      </c>
    </row>
    <row r="15985" spans="1:9">
      <c r="A15985" t="str">
        <f>T("2018")</f>
        <v>2018</v>
      </c>
      <c r="B15985" t="str">
        <f>T("FISICO                                            ")</f>
        <v xml:space="preserve">FISICO                                            </v>
      </c>
      <c r="C15985" t="str">
        <f>T("VICALVARO           ")</f>
        <v xml:space="preserve">VICALVARO           </v>
      </c>
      <c r="D15985" t="str">
        <f>T("SIN BARRIO          ")</f>
        <v xml:space="preserve">SIN BARRIO          </v>
      </c>
      <c r="E15985" t="str">
        <f>T("TU ")</f>
        <v xml:space="preserve">TU </v>
      </c>
      <c r="F15985" t="str">
        <f>T("TURISMOS       ")</f>
        <v xml:space="preserve">TURISMOS       </v>
      </c>
      <c r="G15985" t="str">
        <f>T("De 8 a 11,99 CABALLOS FISCALES                    ")</f>
        <v xml:space="preserve">De 8 a 11,99 CABALLOS FISCALES                    </v>
      </c>
      <c r="H15985" t="str">
        <f>T("GASOLINA                                          ")</f>
        <v xml:space="preserve">GASOLINA                                          </v>
      </c>
      <c r="I15985">
        <v>57</v>
      </c>
    </row>
    <row r="15986" spans="1:9">
      <c r="A15986" t="str">
        <f>T("2018")</f>
        <v>2018</v>
      </c>
      <c r="B15986" t="str">
        <f>T("FISICO                                            ")</f>
        <v xml:space="preserve">FISICO                                            </v>
      </c>
      <c r="C15986" t="str">
        <f>T("VICALVARO           ")</f>
        <v xml:space="preserve">VICALVARO           </v>
      </c>
      <c r="D15986" t="str">
        <f>T("SIN BARRIO          ")</f>
        <v xml:space="preserve">SIN BARRIO          </v>
      </c>
      <c r="E15986" t="str">
        <f>T("TU ")</f>
        <v xml:space="preserve">TU </v>
      </c>
      <c r="F15986" t="str">
        <f>T("TURISMOS       ")</f>
        <v xml:space="preserve">TURISMOS       </v>
      </c>
      <c r="G15986" t="str">
        <f>T("De 12 a 15,99 CABALLOS FISCALES                   ")</f>
        <v xml:space="preserve">De 12 a 15,99 CABALLOS FISCALES                   </v>
      </c>
      <c r="H15986" t="str">
        <f>T("GASOLINA                                          ")</f>
        <v xml:space="preserve">GASOLINA                                          </v>
      </c>
      <c r="I15986">
        <v>8</v>
      </c>
    </row>
    <row r="15987" spans="1:9">
      <c r="A15987" t="str">
        <f>T("2018")</f>
        <v>2018</v>
      </c>
      <c r="B15987" t="str">
        <f>T("FISICO                                            ")</f>
        <v xml:space="preserve">FISICO                                            </v>
      </c>
      <c r="C15987" t="str">
        <f>T("VICALVARO           ")</f>
        <v xml:space="preserve">VICALVARO           </v>
      </c>
      <c r="D15987" t="str">
        <f>T("SIN BARRIO          ")</f>
        <v xml:space="preserve">SIN BARRIO          </v>
      </c>
      <c r="E15987" t="str">
        <f>T("TU ")</f>
        <v xml:space="preserve">TU </v>
      </c>
      <c r="F15987" t="str">
        <f>T("TURISMOS       ")</f>
        <v xml:space="preserve">TURISMOS       </v>
      </c>
      <c r="G15987" t="str">
        <f>T("De 16 a 19,99 CABALLOS FISCALES                   ")</f>
        <v xml:space="preserve">De 16 a 19,99 CABALLOS FISCALES                   </v>
      </c>
      <c r="H15987" t="str">
        <f>T("GASOLINA                                          ")</f>
        <v xml:space="preserve">GASOLINA                                          </v>
      </c>
      <c r="I15987">
        <v>3</v>
      </c>
    </row>
    <row r="15988" spans="1:9">
      <c r="A15988" t="str">
        <f>T("2018")</f>
        <v>2018</v>
      </c>
      <c r="B15988" t="str">
        <f>T("FISICO                                            ")</f>
        <v xml:space="preserve">FISICO                                            </v>
      </c>
      <c r="C15988" t="str">
        <f>T("VICALVARO           ")</f>
        <v xml:space="preserve">VICALVARO           </v>
      </c>
      <c r="D15988" t="str">
        <f>T("SIN BARRIO          ")</f>
        <v xml:space="preserve">SIN BARRIO          </v>
      </c>
      <c r="E15988" t="str">
        <f>T("TU ")</f>
        <v xml:space="preserve">TU </v>
      </c>
      <c r="F15988" t="str">
        <f>T("TURISMOS       ")</f>
        <v xml:space="preserve">TURISMOS       </v>
      </c>
      <c r="G15988" t="str">
        <f>T("De 20 CABALLOS FISCALES en adelante               ")</f>
        <v xml:space="preserve">De 20 CABALLOS FISCALES en adelante               </v>
      </c>
      <c r="H15988" t="str">
        <f>T("GASOLINA                                          ")</f>
        <v xml:space="preserve">GASOLINA                                          </v>
      </c>
      <c r="I15988">
        <v>1</v>
      </c>
    </row>
    <row r="15989" spans="1:9">
      <c r="A15989" t="str">
        <f>T("2018")</f>
        <v>2018</v>
      </c>
      <c r="B15989" t="str">
        <f>T("FISICO                                            ")</f>
        <v xml:space="preserve">FISICO                                            </v>
      </c>
      <c r="C15989" t="str">
        <f>T("VICALVARO           ")</f>
        <v xml:space="preserve">VICALVARO           </v>
      </c>
      <c r="D15989" t="str">
        <f>T("CASCO H.VICALVARO   ")</f>
        <v xml:space="preserve">CASCO H.VICALVARO   </v>
      </c>
      <c r="E15989" t="str">
        <f>T("TU ")</f>
        <v xml:space="preserve">TU </v>
      </c>
      <c r="F15989" t="str">
        <f>T("TURISMOS       ")</f>
        <v xml:space="preserve">TURISMOS       </v>
      </c>
      <c r="G15989" t="str">
        <f>T("De menos de 8 CABALLOS FISCALES                   ")</f>
        <v xml:space="preserve">De menos de 8 CABALLOS FISCALES                   </v>
      </c>
      <c r="H15989" t="str">
        <f>T("GASOLINA                                          ")</f>
        <v xml:space="preserve">GASOLINA                                          </v>
      </c>
      <c r="I15989">
        <v>321</v>
      </c>
    </row>
    <row r="15990" spans="1:9">
      <c r="A15990" t="str">
        <f>T("2018")</f>
        <v>2018</v>
      </c>
      <c r="B15990" t="str">
        <f>T("FISICO                                            ")</f>
        <v xml:space="preserve">FISICO                                            </v>
      </c>
      <c r="C15990" t="str">
        <f>T("VICALVARO           ")</f>
        <v xml:space="preserve">VICALVARO           </v>
      </c>
      <c r="D15990" t="str">
        <f>T("CASCO H.VICALVARO   ")</f>
        <v xml:space="preserve">CASCO H.VICALVARO   </v>
      </c>
      <c r="E15990" t="str">
        <f>T("TU ")</f>
        <v xml:space="preserve">TU </v>
      </c>
      <c r="F15990" t="str">
        <f>T("TURISMOS       ")</f>
        <v xml:space="preserve">TURISMOS       </v>
      </c>
      <c r="G15990" t="str">
        <f>T("De 8 a 11,99 CABALLOS FISCALES                    ")</f>
        <v xml:space="preserve">De 8 a 11,99 CABALLOS FISCALES                    </v>
      </c>
      <c r="H15990" t="str">
        <f>T("GASOLINA                                          ")</f>
        <v xml:space="preserve">GASOLINA                                          </v>
      </c>
      <c r="I15990" s="1">
        <v>3496</v>
      </c>
    </row>
    <row r="15991" spans="1:9">
      <c r="A15991" t="str">
        <f>T("2018")</f>
        <v>2018</v>
      </c>
      <c r="B15991" t="str">
        <f>T("FISICO                                            ")</f>
        <v xml:space="preserve">FISICO                                            </v>
      </c>
      <c r="C15991" t="str">
        <f>T("VICALVARO           ")</f>
        <v xml:space="preserve">VICALVARO           </v>
      </c>
      <c r="D15991" t="str">
        <f>T("CASCO H.VICALVARO   ")</f>
        <v xml:space="preserve">CASCO H.VICALVARO   </v>
      </c>
      <c r="E15991" t="str">
        <f>T("TU ")</f>
        <v xml:space="preserve">TU </v>
      </c>
      <c r="F15991" t="str">
        <f>T("TURISMOS       ")</f>
        <v xml:space="preserve">TURISMOS       </v>
      </c>
      <c r="G15991" t="str">
        <f>T("De 12 a 15,99 CABALLOS FISCALES                   ")</f>
        <v xml:space="preserve">De 12 a 15,99 CABALLOS FISCALES                   </v>
      </c>
      <c r="H15991" t="str">
        <f>T("GASOLINA                                          ")</f>
        <v xml:space="preserve">GASOLINA                                          </v>
      </c>
      <c r="I15991">
        <v>998</v>
      </c>
    </row>
    <row r="15992" spans="1:9">
      <c r="A15992" t="str">
        <f>T("2018")</f>
        <v>2018</v>
      </c>
      <c r="B15992" t="str">
        <f>T("FISICO                                            ")</f>
        <v xml:space="preserve">FISICO                                            </v>
      </c>
      <c r="C15992" t="str">
        <f>T("VICALVARO           ")</f>
        <v xml:space="preserve">VICALVARO           </v>
      </c>
      <c r="D15992" t="str">
        <f>T("CASCO H.VICALVARO   ")</f>
        <v xml:space="preserve">CASCO H.VICALVARO   </v>
      </c>
      <c r="E15992" t="str">
        <f>T("TU ")</f>
        <v xml:space="preserve">TU </v>
      </c>
      <c r="F15992" t="str">
        <f>T("TURISMOS       ")</f>
        <v xml:space="preserve">TURISMOS       </v>
      </c>
      <c r="G15992" t="str">
        <f>T("De 16 a 19,99 CABALLOS FISCALES                   ")</f>
        <v xml:space="preserve">De 16 a 19,99 CABALLOS FISCALES                   </v>
      </c>
      <c r="H15992" t="str">
        <f>T("GASOLINA                                          ")</f>
        <v xml:space="preserve">GASOLINA                                          </v>
      </c>
      <c r="I15992">
        <v>167</v>
      </c>
    </row>
    <row r="15993" spans="1:9">
      <c r="A15993" t="str">
        <f>T("2018")</f>
        <v>2018</v>
      </c>
      <c r="B15993" t="str">
        <f>T("FISICO                                            ")</f>
        <v xml:space="preserve">FISICO                                            </v>
      </c>
      <c r="C15993" t="str">
        <f>T("VICALVARO           ")</f>
        <v xml:space="preserve">VICALVARO           </v>
      </c>
      <c r="D15993" t="str">
        <f>T("CASCO H.VICALVARO   ")</f>
        <v xml:space="preserve">CASCO H.VICALVARO   </v>
      </c>
      <c r="E15993" t="str">
        <f>T("TU ")</f>
        <v xml:space="preserve">TU </v>
      </c>
      <c r="F15993" t="str">
        <f>T("TURISMOS       ")</f>
        <v xml:space="preserve">TURISMOS       </v>
      </c>
      <c r="G15993" t="str">
        <f>T("De 20 CABALLOS FISCALES en adelante               ")</f>
        <v xml:space="preserve">De 20 CABALLOS FISCALES en adelante               </v>
      </c>
      <c r="H15993" t="str">
        <f>T("GASOLINA                                          ")</f>
        <v xml:space="preserve">GASOLINA                                          </v>
      </c>
      <c r="I15993">
        <v>56</v>
      </c>
    </row>
    <row r="15994" spans="1:9">
      <c r="A15994" t="str">
        <f>T("2018")</f>
        <v>2018</v>
      </c>
      <c r="B15994" t="str">
        <f>T("FISICO                                            ")</f>
        <v xml:space="preserve">FISICO                                            </v>
      </c>
      <c r="C15994" t="str">
        <f>T("VICALVARO           ")</f>
        <v xml:space="preserve">VICALVARO           </v>
      </c>
      <c r="D15994" t="str">
        <f>T("VALDEBERNARDO       ")</f>
        <v xml:space="preserve">VALDEBERNARDO       </v>
      </c>
      <c r="E15994" t="str">
        <f>T("TU ")</f>
        <v xml:space="preserve">TU </v>
      </c>
      <c r="F15994" t="str">
        <f>T("TURISMOS       ")</f>
        <v xml:space="preserve">TURISMOS       </v>
      </c>
      <c r="G15994" t="str">
        <f>T("De menos de 8 CABALLOS FISCALES                   ")</f>
        <v xml:space="preserve">De menos de 8 CABALLOS FISCALES                   </v>
      </c>
      <c r="H15994" t="str">
        <f>T("GASOLINA                                          ")</f>
        <v xml:space="preserve">GASOLINA                                          </v>
      </c>
      <c r="I15994">
        <v>99</v>
      </c>
    </row>
    <row r="15995" spans="1:9">
      <c r="A15995" t="str">
        <f>T("2018")</f>
        <v>2018</v>
      </c>
      <c r="B15995" t="str">
        <f>T("FISICO                                            ")</f>
        <v xml:space="preserve">FISICO                                            </v>
      </c>
      <c r="C15995" t="str">
        <f>T("VICALVARO           ")</f>
        <v xml:space="preserve">VICALVARO           </v>
      </c>
      <c r="D15995" t="str">
        <f>T("VALDEBERNARDO       ")</f>
        <v xml:space="preserve">VALDEBERNARDO       </v>
      </c>
      <c r="E15995" t="str">
        <f>T("TU ")</f>
        <v xml:space="preserve">TU </v>
      </c>
      <c r="F15995" t="str">
        <f>T("TURISMOS       ")</f>
        <v xml:space="preserve">TURISMOS       </v>
      </c>
      <c r="G15995" t="str">
        <f>T("De 8 a 11,99 CABALLOS FISCALES                    ")</f>
        <v xml:space="preserve">De 8 a 11,99 CABALLOS FISCALES                    </v>
      </c>
      <c r="H15995" t="str">
        <f>T("GASOLINA                                          ")</f>
        <v xml:space="preserve">GASOLINA                                          </v>
      </c>
      <c r="I15995" s="1">
        <v>1375</v>
      </c>
    </row>
    <row r="15996" spans="1:9">
      <c r="A15996" t="str">
        <f>T("2018")</f>
        <v>2018</v>
      </c>
      <c r="B15996" t="str">
        <f>T("FISICO                                            ")</f>
        <v xml:space="preserve">FISICO                                            </v>
      </c>
      <c r="C15996" t="str">
        <f>T("VICALVARO           ")</f>
        <v xml:space="preserve">VICALVARO           </v>
      </c>
      <c r="D15996" t="str">
        <f>T("VALDEBERNARDO       ")</f>
        <v xml:space="preserve">VALDEBERNARDO       </v>
      </c>
      <c r="E15996" t="str">
        <f>T("TU ")</f>
        <v xml:space="preserve">TU </v>
      </c>
      <c r="F15996" t="str">
        <f>T("TURISMOS       ")</f>
        <v xml:space="preserve">TURISMOS       </v>
      </c>
      <c r="G15996" t="str">
        <f>T("De 12 a 15,99 CABALLOS FISCALES                   ")</f>
        <v xml:space="preserve">De 12 a 15,99 CABALLOS FISCALES                   </v>
      </c>
      <c r="H15996" t="str">
        <f>T("GASOLINA                                          ")</f>
        <v xml:space="preserve">GASOLINA                                          </v>
      </c>
      <c r="I15996">
        <v>393</v>
      </c>
    </row>
    <row r="15997" spans="1:9">
      <c r="A15997" t="str">
        <f>T("2018")</f>
        <v>2018</v>
      </c>
      <c r="B15997" t="str">
        <f>T("FISICO                                            ")</f>
        <v xml:space="preserve">FISICO                                            </v>
      </c>
      <c r="C15997" t="str">
        <f>T("VICALVARO           ")</f>
        <v xml:space="preserve">VICALVARO           </v>
      </c>
      <c r="D15997" t="str">
        <f>T("VALDEBERNARDO       ")</f>
        <v xml:space="preserve">VALDEBERNARDO       </v>
      </c>
      <c r="E15997" t="str">
        <f>T("TU ")</f>
        <v xml:space="preserve">TU </v>
      </c>
      <c r="F15997" t="str">
        <f>T("TURISMOS       ")</f>
        <v xml:space="preserve">TURISMOS       </v>
      </c>
      <c r="G15997" t="str">
        <f>T("De 16 a 19,99 CABALLOS FISCALES                   ")</f>
        <v xml:space="preserve">De 16 a 19,99 CABALLOS FISCALES                   </v>
      </c>
      <c r="H15997" t="str">
        <f>T("GASOLINA                                          ")</f>
        <v xml:space="preserve">GASOLINA                                          </v>
      </c>
      <c r="I15997">
        <v>49</v>
      </c>
    </row>
    <row r="15998" spans="1:9">
      <c r="A15998" t="str">
        <f>T("2018")</f>
        <v>2018</v>
      </c>
      <c r="B15998" t="str">
        <f>T("FISICO                                            ")</f>
        <v xml:space="preserve">FISICO                                            </v>
      </c>
      <c r="C15998" t="str">
        <f>T("VICALVARO           ")</f>
        <v xml:space="preserve">VICALVARO           </v>
      </c>
      <c r="D15998" t="str">
        <f>T("VALDEBERNARDO       ")</f>
        <v xml:space="preserve">VALDEBERNARDO       </v>
      </c>
      <c r="E15998" t="str">
        <f>T("TU ")</f>
        <v xml:space="preserve">TU </v>
      </c>
      <c r="F15998" t="str">
        <f>T("TURISMOS       ")</f>
        <v xml:space="preserve">TURISMOS       </v>
      </c>
      <c r="G15998" t="str">
        <f>T("De 20 CABALLOS FISCALES en adelante               ")</f>
        <v xml:space="preserve">De 20 CABALLOS FISCALES en adelante               </v>
      </c>
      <c r="H15998" t="str">
        <f>T("GASOLINA                                          ")</f>
        <v xml:space="preserve">GASOLINA                                          </v>
      </c>
      <c r="I15998">
        <v>12</v>
      </c>
    </row>
    <row r="15999" spans="1:9">
      <c r="A15999" t="str">
        <f>T("2018")</f>
        <v>2018</v>
      </c>
      <c r="B15999" t="str">
        <f>T("FISICO                                            ")</f>
        <v xml:space="preserve">FISICO                                            </v>
      </c>
      <c r="C15999" t="str">
        <f>T("VICALVARO           ")</f>
        <v xml:space="preserve">VICALVARO           </v>
      </c>
      <c r="D15999" t="str">
        <f>T("VALDERRIVAS         ")</f>
        <v xml:space="preserve">VALDERRIVAS         </v>
      </c>
      <c r="E15999" t="str">
        <f>T("TU ")</f>
        <v xml:space="preserve">TU </v>
      </c>
      <c r="F15999" t="str">
        <f>T("TURISMOS       ")</f>
        <v xml:space="preserve">TURISMOS       </v>
      </c>
      <c r="G15999" t="str">
        <f>T("De menos de 8 CABALLOS FISCALES                   ")</f>
        <v xml:space="preserve">De menos de 8 CABALLOS FISCALES                   </v>
      </c>
      <c r="H15999" t="str">
        <f>T("GASOLINA                                          ")</f>
        <v xml:space="preserve">GASOLINA                                          </v>
      </c>
      <c r="I15999">
        <v>150</v>
      </c>
    </row>
    <row r="16000" spans="1:9">
      <c r="A16000" t="str">
        <f>T("2018")</f>
        <v>2018</v>
      </c>
      <c r="B16000" t="str">
        <f>T("FISICO                                            ")</f>
        <v xml:space="preserve">FISICO                                            </v>
      </c>
      <c r="C16000" t="str">
        <f>T("VICALVARO           ")</f>
        <v xml:space="preserve">VICALVARO           </v>
      </c>
      <c r="D16000" t="str">
        <f>T("VALDERRIVAS         ")</f>
        <v xml:space="preserve">VALDERRIVAS         </v>
      </c>
      <c r="E16000" t="str">
        <f>T("TU ")</f>
        <v xml:space="preserve">TU </v>
      </c>
      <c r="F16000" t="str">
        <f>T("TURISMOS       ")</f>
        <v xml:space="preserve">TURISMOS       </v>
      </c>
      <c r="G16000" t="str">
        <f>T("De 8 a 11,99 CABALLOS FISCALES                    ")</f>
        <v xml:space="preserve">De 8 a 11,99 CABALLOS FISCALES                    </v>
      </c>
      <c r="H16000" t="str">
        <f>T("GASOLINA                                          ")</f>
        <v xml:space="preserve">GASOLINA                                          </v>
      </c>
      <c r="I16000" s="1">
        <v>1427</v>
      </c>
    </row>
    <row r="16001" spans="1:9">
      <c r="A16001" t="str">
        <f>T("2018")</f>
        <v>2018</v>
      </c>
      <c r="B16001" t="str">
        <f>T("FISICO                                            ")</f>
        <v xml:space="preserve">FISICO                                            </v>
      </c>
      <c r="C16001" t="str">
        <f>T("VICALVARO           ")</f>
        <v xml:space="preserve">VICALVARO           </v>
      </c>
      <c r="D16001" t="str">
        <f>T("VALDERRIVAS         ")</f>
        <v xml:space="preserve">VALDERRIVAS         </v>
      </c>
      <c r="E16001" t="str">
        <f>T("TU ")</f>
        <v xml:space="preserve">TU </v>
      </c>
      <c r="F16001" t="str">
        <f>T("TURISMOS       ")</f>
        <v xml:space="preserve">TURISMOS       </v>
      </c>
      <c r="G16001" t="str">
        <f>T("De 12 a 15,99 CABALLOS FISCALES                   ")</f>
        <v xml:space="preserve">De 12 a 15,99 CABALLOS FISCALES                   </v>
      </c>
      <c r="H16001" t="str">
        <f>T("GASOLINA                                          ")</f>
        <v xml:space="preserve">GASOLINA                                          </v>
      </c>
      <c r="I16001">
        <v>325</v>
      </c>
    </row>
    <row r="16002" spans="1:9">
      <c r="A16002" t="str">
        <f>T("2018")</f>
        <v>2018</v>
      </c>
      <c r="B16002" t="str">
        <f>T("FISICO                                            ")</f>
        <v xml:space="preserve">FISICO                                            </v>
      </c>
      <c r="C16002" t="str">
        <f>T("VICALVARO           ")</f>
        <v xml:space="preserve">VICALVARO           </v>
      </c>
      <c r="D16002" t="str">
        <f>T("VALDERRIVAS         ")</f>
        <v xml:space="preserve">VALDERRIVAS         </v>
      </c>
      <c r="E16002" t="str">
        <f>T("TU ")</f>
        <v xml:space="preserve">TU </v>
      </c>
      <c r="F16002" t="str">
        <f>T("TURISMOS       ")</f>
        <v xml:space="preserve">TURISMOS       </v>
      </c>
      <c r="G16002" t="str">
        <f>T("De 16 a 19,99 CABALLOS FISCALES                   ")</f>
        <v xml:space="preserve">De 16 a 19,99 CABALLOS FISCALES                   </v>
      </c>
      <c r="H16002" t="str">
        <f>T("GASOLINA                                          ")</f>
        <v xml:space="preserve">GASOLINA                                          </v>
      </c>
      <c r="I16002">
        <v>38</v>
      </c>
    </row>
    <row r="16003" spans="1:9">
      <c r="A16003" t="str">
        <f>T("2018")</f>
        <v>2018</v>
      </c>
      <c r="B16003" t="str">
        <f>T("FISICO                                            ")</f>
        <v xml:space="preserve">FISICO                                            </v>
      </c>
      <c r="C16003" t="str">
        <f>T("VICALVARO           ")</f>
        <v xml:space="preserve">VICALVARO           </v>
      </c>
      <c r="D16003" t="str">
        <f>T("VALDERRIVAS         ")</f>
        <v xml:space="preserve">VALDERRIVAS         </v>
      </c>
      <c r="E16003" t="str">
        <f>T("TU ")</f>
        <v xml:space="preserve">TU </v>
      </c>
      <c r="F16003" t="str">
        <f>T("TURISMOS       ")</f>
        <v xml:space="preserve">TURISMOS       </v>
      </c>
      <c r="G16003" t="str">
        <f>T("De 20 CABALLOS FISCALES en adelante               ")</f>
        <v xml:space="preserve">De 20 CABALLOS FISCALES en adelante               </v>
      </c>
      <c r="H16003" t="str">
        <f>T("GASOLINA                                          ")</f>
        <v xml:space="preserve">GASOLINA                                          </v>
      </c>
      <c r="I16003">
        <v>9</v>
      </c>
    </row>
    <row r="16004" spans="1:9">
      <c r="A16004" t="str">
        <f>T("2018")</f>
        <v>2018</v>
      </c>
      <c r="B16004" t="str">
        <f>T("FISICO                                            ")</f>
        <v xml:space="preserve">FISICO                                            </v>
      </c>
      <c r="C16004" t="str">
        <f>T("VICALVARO           ")</f>
        <v xml:space="preserve">VICALVARO           </v>
      </c>
      <c r="D16004" t="str">
        <f>T("EL CAÑAVERAL        ")</f>
        <v xml:space="preserve">EL CAÑAVERAL        </v>
      </c>
      <c r="E16004" t="str">
        <f>T("TU ")</f>
        <v xml:space="preserve">TU </v>
      </c>
      <c r="F16004" t="str">
        <f>T("TURISMOS       ")</f>
        <v xml:space="preserve">TURISMOS       </v>
      </c>
      <c r="G16004" t="str">
        <f>T("De menos de 8 CABALLOS FISCALES                   ")</f>
        <v xml:space="preserve">De menos de 8 CABALLOS FISCALES                   </v>
      </c>
      <c r="H16004" t="str">
        <f>T("GASOLINA                                          ")</f>
        <v xml:space="preserve">GASOLINA                                          </v>
      </c>
      <c r="I16004">
        <v>12</v>
      </c>
    </row>
    <row r="16005" spans="1:9">
      <c r="A16005" t="str">
        <f>T("2018")</f>
        <v>2018</v>
      </c>
      <c r="B16005" t="str">
        <f>T("FISICO                                            ")</f>
        <v xml:space="preserve">FISICO                                            </v>
      </c>
      <c r="C16005" t="str">
        <f>T("VICALVARO           ")</f>
        <v xml:space="preserve">VICALVARO           </v>
      </c>
      <c r="D16005" t="str">
        <f>T("EL CAÑAVERAL        ")</f>
        <v xml:space="preserve">EL CAÑAVERAL        </v>
      </c>
      <c r="E16005" t="str">
        <f>T("TU ")</f>
        <v xml:space="preserve">TU </v>
      </c>
      <c r="F16005" t="str">
        <f>T("TURISMOS       ")</f>
        <v xml:space="preserve">TURISMOS       </v>
      </c>
      <c r="G16005" t="str">
        <f>T("De 8 a 11,99 CABALLOS FISCALES                    ")</f>
        <v xml:space="preserve">De 8 a 11,99 CABALLOS FISCALES                    </v>
      </c>
      <c r="H16005" t="str">
        <f>T("GASOLINA                                          ")</f>
        <v xml:space="preserve">GASOLINA                                          </v>
      </c>
      <c r="I16005">
        <v>45</v>
      </c>
    </row>
    <row r="16006" spans="1:9">
      <c r="A16006" t="str">
        <f>T("2018")</f>
        <v>2018</v>
      </c>
      <c r="B16006" t="str">
        <f>T("FISICO                                            ")</f>
        <v xml:space="preserve">FISICO                                            </v>
      </c>
      <c r="C16006" t="str">
        <f>T("VICALVARO           ")</f>
        <v xml:space="preserve">VICALVARO           </v>
      </c>
      <c r="D16006" t="str">
        <f>T("EL CAÑAVERAL        ")</f>
        <v xml:space="preserve">EL CAÑAVERAL        </v>
      </c>
      <c r="E16006" t="str">
        <f>T("TU ")</f>
        <v xml:space="preserve">TU </v>
      </c>
      <c r="F16006" t="str">
        <f>T("TURISMOS       ")</f>
        <v xml:space="preserve">TURISMOS       </v>
      </c>
      <c r="G16006" t="str">
        <f>T("De 12 a 15,99 CABALLOS FISCALES                   ")</f>
        <v xml:space="preserve">De 12 a 15,99 CABALLOS FISCALES                   </v>
      </c>
      <c r="H16006" t="str">
        <f>T("GASOLINA                                          ")</f>
        <v xml:space="preserve">GASOLINA                                          </v>
      </c>
      <c r="I16006">
        <v>6</v>
      </c>
    </row>
    <row r="16007" spans="1:9">
      <c r="A16007" t="str">
        <f>T("2018")</f>
        <v>2018</v>
      </c>
      <c r="B16007" t="str">
        <f>T("JURIDICO                                          ")</f>
        <v xml:space="preserve">JURIDICO                                          </v>
      </c>
      <c r="C16007" t="str">
        <f>T("VICALVARO           ")</f>
        <v xml:space="preserve">VICALVARO           </v>
      </c>
      <c r="D16007" t="str">
        <f>T("SIN BARRIO          ")</f>
        <v xml:space="preserve">SIN BARRIO          </v>
      </c>
      <c r="E16007" t="str">
        <f>T("TU ")</f>
        <v xml:space="preserve">TU </v>
      </c>
      <c r="F16007" t="str">
        <f>T("TURISMOS       ")</f>
        <v xml:space="preserve">TURISMOS       </v>
      </c>
      <c r="G16007" t="str">
        <f>T("De 8 a 11,99 CABALLOS FISCALES                    ")</f>
        <v xml:space="preserve">De 8 a 11,99 CABALLOS FISCALES                    </v>
      </c>
      <c r="H16007" t="str">
        <f>T("GASOLINA                                          ")</f>
        <v xml:space="preserve">GASOLINA                                          </v>
      </c>
      <c r="I16007">
        <v>3</v>
      </c>
    </row>
    <row r="16008" spans="1:9">
      <c r="A16008" t="str">
        <f>T("2018")</f>
        <v>2018</v>
      </c>
      <c r="B16008" t="str">
        <f>T("JURIDICO                                          ")</f>
        <v xml:space="preserve">JURIDICO                                          </v>
      </c>
      <c r="C16008" t="str">
        <f>T("VICALVARO           ")</f>
        <v xml:space="preserve">VICALVARO           </v>
      </c>
      <c r="D16008" t="str">
        <f>T("CASCO H.VICALVARO   ")</f>
        <v xml:space="preserve">CASCO H.VICALVARO   </v>
      </c>
      <c r="E16008" t="str">
        <f>T("TU ")</f>
        <v xml:space="preserve">TU </v>
      </c>
      <c r="F16008" t="str">
        <f>T("TURISMOS       ")</f>
        <v xml:space="preserve">TURISMOS       </v>
      </c>
      <c r="G16008" t="str">
        <f>T("De menos de 8 CABALLOS FISCALES                   ")</f>
        <v xml:space="preserve">De menos de 8 CABALLOS FISCALES                   </v>
      </c>
      <c r="H16008" t="str">
        <f>T("GASOLINA                                          ")</f>
        <v xml:space="preserve">GASOLINA                                          </v>
      </c>
      <c r="I16008">
        <v>13</v>
      </c>
    </row>
    <row r="16009" spans="1:9">
      <c r="A16009" t="str">
        <f>T("2018")</f>
        <v>2018</v>
      </c>
      <c r="B16009" t="str">
        <f>T("JURIDICO                                          ")</f>
        <v xml:space="preserve">JURIDICO                                          </v>
      </c>
      <c r="C16009" t="str">
        <f>T("VICALVARO           ")</f>
        <v xml:space="preserve">VICALVARO           </v>
      </c>
      <c r="D16009" t="str">
        <f>T("CASCO H.VICALVARO   ")</f>
        <v xml:space="preserve">CASCO H.VICALVARO   </v>
      </c>
      <c r="E16009" t="str">
        <f>T("TU ")</f>
        <v xml:space="preserve">TU </v>
      </c>
      <c r="F16009" t="str">
        <f>T("TURISMOS       ")</f>
        <v xml:space="preserve">TURISMOS       </v>
      </c>
      <c r="G16009" t="str">
        <f>T("De 8 a 11,99 CABALLOS FISCALES                    ")</f>
        <v xml:space="preserve">De 8 a 11,99 CABALLOS FISCALES                    </v>
      </c>
      <c r="H16009" t="str">
        <f>T("GASOLINA                                          ")</f>
        <v xml:space="preserve">GASOLINA                                          </v>
      </c>
      <c r="I16009">
        <v>64</v>
      </c>
    </row>
    <row r="16010" spans="1:9">
      <c r="A16010" t="str">
        <f>T("2018")</f>
        <v>2018</v>
      </c>
      <c r="B16010" t="str">
        <f>T("JURIDICO                                          ")</f>
        <v xml:space="preserve">JURIDICO                                          </v>
      </c>
      <c r="C16010" t="str">
        <f>T("VICALVARO           ")</f>
        <v xml:space="preserve">VICALVARO           </v>
      </c>
      <c r="D16010" t="str">
        <f>T("CASCO H.VICALVARO   ")</f>
        <v xml:space="preserve">CASCO H.VICALVARO   </v>
      </c>
      <c r="E16010" t="str">
        <f>T("TU ")</f>
        <v xml:space="preserve">TU </v>
      </c>
      <c r="F16010" t="str">
        <f>T("TURISMOS       ")</f>
        <v xml:space="preserve">TURISMOS       </v>
      </c>
      <c r="G16010" t="str">
        <f>T("De 12 a 15,99 CABALLOS FISCALES                   ")</f>
        <v xml:space="preserve">De 12 a 15,99 CABALLOS FISCALES                   </v>
      </c>
      <c r="H16010" t="str">
        <f>T("GASOLINA                                          ")</f>
        <v xml:space="preserve">GASOLINA                                          </v>
      </c>
      <c r="I16010">
        <v>41</v>
      </c>
    </row>
    <row r="16011" spans="1:9">
      <c r="A16011" t="str">
        <f>T("2018")</f>
        <v>2018</v>
      </c>
      <c r="B16011" t="str">
        <f>T("JURIDICO                                          ")</f>
        <v xml:space="preserve">JURIDICO                                          </v>
      </c>
      <c r="C16011" t="str">
        <f>T("VICALVARO           ")</f>
        <v xml:space="preserve">VICALVARO           </v>
      </c>
      <c r="D16011" t="str">
        <f>T("CASCO H.VICALVARO   ")</f>
        <v xml:space="preserve">CASCO H.VICALVARO   </v>
      </c>
      <c r="E16011" t="str">
        <f>T("TU ")</f>
        <v xml:space="preserve">TU </v>
      </c>
      <c r="F16011" t="str">
        <f>T("TURISMOS       ")</f>
        <v xml:space="preserve">TURISMOS       </v>
      </c>
      <c r="G16011" t="str">
        <f>T("De 16 a 19,99 CABALLOS FISCALES                   ")</f>
        <v xml:space="preserve">De 16 a 19,99 CABALLOS FISCALES                   </v>
      </c>
      <c r="H16011" t="str">
        <f>T("GASOLINA                                          ")</f>
        <v xml:space="preserve">GASOLINA                                          </v>
      </c>
      <c r="I16011">
        <v>17</v>
      </c>
    </row>
    <row r="16012" spans="1:9">
      <c r="A16012" t="str">
        <f>T("2018")</f>
        <v>2018</v>
      </c>
      <c r="B16012" t="str">
        <f>T("JURIDICO                                          ")</f>
        <v xml:space="preserve">JURIDICO                                          </v>
      </c>
      <c r="C16012" t="str">
        <f>T("VICALVARO           ")</f>
        <v xml:space="preserve">VICALVARO           </v>
      </c>
      <c r="D16012" t="str">
        <f>T("CASCO H.VICALVARO   ")</f>
        <v xml:space="preserve">CASCO H.VICALVARO   </v>
      </c>
      <c r="E16012" t="str">
        <f>T("TU ")</f>
        <v xml:space="preserve">TU </v>
      </c>
      <c r="F16012" t="str">
        <f>T("TURISMOS       ")</f>
        <v xml:space="preserve">TURISMOS       </v>
      </c>
      <c r="G16012" t="str">
        <f>T("De 20 CABALLOS FISCALES en adelante               ")</f>
        <v xml:space="preserve">De 20 CABALLOS FISCALES en adelante               </v>
      </c>
      <c r="H16012" t="str">
        <f>T("GASOLINA                                          ")</f>
        <v xml:space="preserve">GASOLINA                                          </v>
      </c>
      <c r="I16012">
        <v>28</v>
      </c>
    </row>
    <row r="16013" spans="1:9">
      <c r="A16013" t="str">
        <f>T("2018")</f>
        <v>2018</v>
      </c>
      <c r="B16013" t="str">
        <f>T("JURIDICO                                          ")</f>
        <v xml:space="preserve">JURIDICO                                          </v>
      </c>
      <c r="C16013" t="str">
        <f>T("VICALVARO           ")</f>
        <v xml:space="preserve">VICALVARO           </v>
      </c>
      <c r="D16013" t="str">
        <f>T("VALDEBERNARDO       ")</f>
        <v xml:space="preserve">VALDEBERNARDO       </v>
      </c>
      <c r="E16013" t="str">
        <f>T("TU ")</f>
        <v xml:space="preserve">TU </v>
      </c>
      <c r="F16013" t="str">
        <f>T("TURISMOS       ")</f>
        <v xml:space="preserve">TURISMOS       </v>
      </c>
      <c r="G16013" t="str">
        <f>T("De menos de 8 CABALLOS FISCALES                   ")</f>
        <v xml:space="preserve">De menos de 8 CABALLOS FISCALES                   </v>
      </c>
      <c r="H16013" t="str">
        <f>T("GASOLINA                                          ")</f>
        <v xml:space="preserve">GASOLINA                                          </v>
      </c>
      <c r="I16013">
        <v>4</v>
      </c>
    </row>
    <row r="16014" spans="1:9">
      <c r="A16014" t="str">
        <f>T("2018")</f>
        <v>2018</v>
      </c>
      <c r="B16014" t="str">
        <f>T("JURIDICO                                          ")</f>
        <v xml:space="preserve">JURIDICO                                          </v>
      </c>
      <c r="C16014" t="str">
        <f>T("VICALVARO           ")</f>
        <v xml:space="preserve">VICALVARO           </v>
      </c>
      <c r="D16014" t="str">
        <f>T("VALDEBERNARDO       ")</f>
        <v xml:space="preserve">VALDEBERNARDO       </v>
      </c>
      <c r="E16014" t="str">
        <f>T("TU ")</f>
        <v xml:space="preserve">TU </v>
      </c>
      <c r="F16014" t="str">
        <f>T("TURISMOS       ")</f>
        <v xml:space="preserve">TURISMOS       </v>
      </c>
      <c r="G16014" t="str">
        <f>T("De 8 a 11,99 CABALLOS FISCALES                    ")</f>
        <v xml:space="preserve">De 8 a 11,99 CABALLOS FISCALES                    </v>
      </c>
      <c r="H16014" t="str">
        <f>T("GASOLINA                                          ")</f>
        <v xml:space="preserve">GASOLINA                                          </v>
      </c>
      <c r="I16014">
        <v>13</v>
      </c>
    </row>
    <row r="16015" spans="1:9">
      <c r="A16015" t="str">
        <f>T("2018")</f>
        <v>2018</v>
      </c>
      <c r="B16015" t="str">
        <f>T("JURIDICO                                          ")</f>
        <v xml:space="preserve">JURIDICO                                          </v>
      </c>
      <c r="C16015" t="str">
        <f>T("VICALVARO           ")</f>
        <v xml:space="preserve">VICALVARO           </v>
      </c>
      <c r="D16015" t="str">
        <f>T("VALDEBERNARDO       ")</f>
        <v xml:space="preserve">VALDEBERNARDO       </v>
      </c>
      <c r="E16015" t="str">
        <f>T("TU ")</f>
        <v xml:space="preserve">TU </v>
      </c>
      <c r="F16015" t="str">
        <f>T("TURISMOS       ")</f>
        <v xml:space="preserve">TURISMOS       </v>
      </c>
      <c r="G16015" t="str">
        <f>T("De 12 a 15,99 CABALLOS FISCALES                   ")</f>
        <v xml:space="preserve">De 12 a 15,99 CABALLOS FISCALES                   </v>
      </c>
      <c r="H16015" t="str">
        <f>T("GASOLINA                                          ")</f>
        <v xml:space="preserve">GASOLINA                                          </v>
      </c>
      <c r="I16015">
        <v>4</v>
      </c>
    </row>
    <row r="16016" spans="1:9">
      <c r="A16016" t="str">
        <f>T("2018")</f>
        <v>2018</v>
      </c>
      <c r="B16016" t="str">
        <f>T("JURIDICO                                          ")</f>
        <v xml:space="preserve">JURIDICO                                          </v>
      </c>
      <c r="C16016" t="str">
        <f>T("VICALVARO           ")</f>
        <v xml:space="preserve">VICALVARO           </v>
      </c>
      <c r="D16016" t="str">
        <f>T("VALDEBERNARDO       ")</f>
        <v xml:space="preserve">VALDEBERNARDO       </v>
      </c>
      <c r="E16016" t="str">
        <f>T("TU ")</f>
        <v xml:space="preserve">TU </v>
      </c>
      <c r="F16016" t="str">
        <f>T("TURISMOS       ")</f>
        <v xml:space="preserve">TURISMOS       </v>
      </c>
      <c r="G16016" t="str">
        <f>T("De 16 a 19,99 CABALLOS FISCALES                   ")</f>
        <v xml:space="preserve">De 16 a 19,99 CABALLOS FISCALES                   </v>
      </c>
      <c r="H16016" t="str">
        <f>T("GASOLINA                                          ")</f>
        <v xml:space="preserve">GASOLINA                                          </v>
      </c>
      <c r="I16016">
        <v>3</v>
      </c>
    </row>
    <row r="16017" spans="1:9">
      <c r="A16017" t="str">
        <f>T("2018")</f>
        <v>2018</v>
      </c>
      <c r="B16017" t="str">
        <f>T("JURIDICO                                          ")</f>
        <v xml:space="preserve">JURIDICO                                          </v>
      </c>
      <c r="C16017" t="str">
        <f>T("VICALVARO           ")</f>
        <v xml:space="preserve">VICALVARO           </v>
      </c>
      <c r="D16017" t="str">
        <f>T("VALDEBERNARDO       ")</f>
        <v xml:space="preserve">VALDEBERNARDO       </v>
      </c>
      <c r="E16017" t="str">
        <f>T("TU ")</f>
        <v xml:space="preserve">TU </v>
      </c>
      <c r="F16017" t="str">
        <f>T("TURISMOS       ")</f>
        <v xml:space="preserve">TURISMOS       </v>
      </c>
      <c r="G16017" t="str">
        <f>T("De 20 CABALLOS FISCALES en adelante               ")</f>
        <v xml:space="preserve">De 20 CABALLOS FISCALES en adelante               </v>
      </c>
      <c r="H16017" t="str">
        <f>T("GASOLINA                                          ")</f>
        <v xml:space="preserve">GASOLINA                                          </v>
      </c>
      <c r="I16017">
        <v>3</v>
      </c>
    </row>
    <row r="16018" spans="1:9">
      <c r="A16018" t="str">
        <f>T("2018")</f>
        <v>2018</v>
      </c>
      <c r="B16018" t="str">
        <f>T("JURIDICO                                          ")</f>
        <v xml:space="preserve">JURIDICO                                          </v>
      </c>
      <c r="C16018" t="str">
        <f>T("VICALVARO           ")</f>
        <v xml:space="preserve">VICALVARO           </v>
      </c>
      <c r="D16018" t="str">
        <f>T("VALDERRIVAS         ")</f>
        <v xml:space="preserve">VALDERRIVAS         </v>
      </c>
      <c r="E16018" t="str">
        <f>T("TU ")</f>
        <v xml:space="preserve">TU </v>
      </c>
      <c r="F16018" t="str">
        <f>T("TURISMOS       ")</f>
        <v xml:space="preserve">TURISMOS       </v>
      </c>
      <c r="G16018" t="str">
        <f>T("De 8 a 11,99 CABALLOS FISCALES                    ")</f>
        <v xml:space="preserve">De 8 a 11,99 CABALLOS FISCALES                    </v>
      </c>
      <c r="H16018" t="str">
        <f>T("GASOLINA                                          ")</f>
        <v xml:space="preserve">GASOLINA                                          </v>
      </c>
      <c r="I16018">
        <v>6</v>
      </c>
    </row>
    <row r="16019" spans="1:9">
      <c r="A16019" t="str">
        <f>T("2018")</f>
        <v>2018</v>
      </c>
      <c r="B16019" t="str">
        <f>T("JURIDICO                                          ")</f>
        <v xml:space="preserve">JURIDICO                                          </v>
      </c>
      <c r="C16019" t="str">
        <f>T("VICALVARO           ")</f>
        <v xml:space="preserve">VICALVARO           </v>
      </c>
      <c r="D16019" t="str">
        <f>T("VALDERRIVAS         ")</f>
        <v xml:space="preserve">VALDERRIVAS         </v>
      </c>
      <c r="E16019" t="str">
        <f>T("TU ")</f>
        <v xml:space="preserve">TU </v>
      </c>
      <c r="F16019" t="str">
        <f>T("TURISMOS       ")</f>
        <v xml:space="preserve">TURISMOS       </v>
      </c>
      <c r="G16019" t="str">
        <f>T("De 12 a 15,99 CABALLOS FISCALES                   ")</f>
        <v xml:space="preserve">De 12 a 15,99 CABALLOS FISCALES                   </v>
      </c>
      <c r="H16019" t="str">
        <f>T("GASOLINA                                          ")</f>
        <v xml:space="preserve">GASOLINA                                          </v>
      </c>
      <c r="I16019">
        <v>2</v>
      </c>
    </row>
    <row r="16020" spans="1:9">
      <c r="A16020" t="str">
        <f>T("2018")</f>
        <v>2018</v>
      </c>
      <c r="B16020" t="str">
        <f>T("JURIDICO                                          ")</f>
        <v xml:space="preserve">JURIDICO                                          </v>
      </c>
      <c r="C16020" t="str">
        <f>T("VICALVARO           ")</f>
        <v xml:space="preserve">VICALVARO           </v>
      </c>
      <c r="D16020" t="str">
        <f>T("VALDERRIVAS         ")</f>
        <v xml:space="preserve">VALDERRIVAS         </v>
      </c>
      <c r="E16020" t="str">
        <f>T("TU ")</f>
        <v xml:space="preserve">TU </v>
      </c>
      <c r="F16020" t="str">
        <f>T("TURISMOS       ")</f>
        <v xml:space="preserve">TURISMOS       </v>
      </c>
      <c r="G16020" t="str">
        <f>T("De 16 a 19,99 CABALLOS FISCALES                   ")</f>
        <v xml:space="preserve">De 16 a 19,99 CABALLOS FISCALES                   </v>
      </c>
      <c r="H16020" t="str">
        <f>T("GASOLINA                                          ")</f>
        <v xml:space="preserve">GASOLINA                                          </v>
      </c>
      <c r="I16020">
        <v>3</v>
      </c>
    </row>
    <row r="16021" spans="1:9">
      <c r="A16021" t="str">
        <f>T("2018")</f>
        <v>2018</v>
      </c>
      <c r="B16021" t="str">
        <f>T("FISICO                                            ")</f>
        <v xml:space="preserve">FISICO                                            </v>
      </c>
      <c r="C16021" t="str">
        <f>T("VICALVARO           ")</f>
        <v xml:space="preserve">VICALVARO           </v>
      </c>
      <c r="D16021" t="str">
        <f>T("SIN BARRIO          ")</f>
        <v xml:space="preserve">SIN BARRIO          </v>
      </c>
      <c r="E16021" t="str">
        <f>T("TU ")</f>
        <v xml:space="preserve">TU </v>
      </c>
      <c r="F16021" t="str">
        <f>T("TURISMOS       ")</f>
        <v xml:space="preserve">TURISMOS       </v>
      </c>
      <c r="G16021" t="str">
        <f>T("De 8 a 11,99 CABALLOS FISCALES                    ")</f>
        <v xml:space="preserve">De 8 a 11,99 CABALLOS FISCALES                    </v>
      </c>
      <c r="H16021" t="str">
        <f>T("HÍBRIDO                                           ")</f>
        <v xml:space="preserve">HÍBRIDO                                           </v>
      </c>
      <c r="I16021">
        <v>1</v>
      </c>
    </row>
    <row r="16022" spans="1:9">
      <c r="A16022" t="str">
        <f>T("2018")</f>
        <v>2018</v>
      </c>
      <c r="B16022" t="str">
        <f>T("FISICO                                            ")</f>
        <v xml:space="preserve">FISICO                                            </v>
      </c>
      <c r="C16022" t="str">
        <f>T("VICALVARO           ")</f>
        <v xml:space="preserve">VICALVARO           </v>
      </c>
      <c r="D16022" t="str">
        <f>T("SIN BARRIO          ")</f>
        <v xml:space="preserve">SIN BARRIO          </v>
      </c>
      <c r="E16022" t="str">
        <f>T("TU ")</f>
        <v xml:space="preserve">TU </v>
      </c>
      <c r="F16022" t="str">
        <f>T("TURISMOS       ")</f>
        <v xml:space="preserve">TURISMOS       </v>
      </c>
      <c r="G16022" t="str">
        <f>T("De 12 a 15,99 CABALLOS FISCALES                   ")</f>
        <v xml:space="preserve">De 12 a 15,99 CABALLOS FISCALES                   </v>
      </c>
      <c r="H16022" t="str">
        <f>T("HÍBRIDO                                           ")</f>
        <v xml:space="preserve">HÍBRIDO                                           </v>
      </c>
      <c r="I16022">
        <v>5</v>
      </c>
    </row>
    <row r="16023" spans="1:9">
      <c r="A16023" t="str">
        <f>T("2018")</f>
        <v>2018</v>
      </c>
      <c r="B16023" t="str">
        <f>T("FISICO                                            ")</f>
        <v xml:space="preserve">FISICO                                            </v>
      </c>
      <c r="C16023" t="str">
        <f>T("VICALVARO           ")</f>
        <v xml:space="preserve">VICALVARO           </v>
      </c>
      <c r="D16023" t="str">
        <f>T("CASCO H.VICALVARO   ")</f>
        <v xml:space="preserve">CASCO H.VICALVARO   </v>
      </c>
      <c r="E16023" t="str">
        <f>T("TU ")</f>
        <v xml:space="preserve">TU </v>
      </c>
      <c r="F16023" t="str">
        <f>T("TURISMOS       ")</f>
        <v xml:space="preserve">TURISMOS       </v>
      </c>
      <c r="G16023" t="str">
        <f>T("De 8 a 11,99 CABALLOS FISCALES                    ")</f>
        <v xml:space="preserve">De 8 a 11,99 CABALLOS FISCALES                    </v>
      </c>
      <c r="H16023" t="str">
        <f>T("HÍBRIDO                                           ")</f>
        <v xml:space="preserve">HÍBRIDO                                           </v>
      </c>
      <c r="I16023">
        <v>27</v>
      </c>
    </row>
    <row r="16024" spans="1:9">
      <c r="A16024" t="str">
        <f>T("2018")</f>
        <v>2018</v>
      </c>
      <c r="B16024" t="str">
        <f>T("FISICO                                            ")</f>
        <v xml:space="preserve">FISICO                                            </v>
      </c>
      <c r="C16024" t="str">
        <f>T("VICALVARO           ")</f>
        <v xml:space="preserve">VICALVARO           </v>
      </c>
      <c r="D16024" t="str">
        <f>T("CASCO H.VICALVARO   ")</f>
        <v xml:space="preserve">CASCO H.VICALVARO   </v>
      </c>
      <c r="E16024" t="str">
        <f>T("TU ")</f>
        <v xml:space="preserve">TU </v>
      </c>
      <c r="F16024" t="str">
        <f>T("TURISMOS       ")</f>
        <v xml:space="preserve">TURISMOS       </v>
      </c>
      <c r="G16024" t="str">
        <f>T("De 12 a 15,99 CABALLOS FISCALES                   ")</f>
        <v xml:space="preserve">De 12 a 15,99 CABALLOS FISCALES                   </v>
      </c>
      <c r="H16024" t="str">
        <f>T("HÍBRIDO                                           ")</f>
        <v xml:space="preserve">HÍBRIDO                                           </v>
      </c>
      <c r="I16024">
        <v>89</v>
      </c>
    </row>
    <row r="16025" spans="1:9">
      <c r="A16025" t="str">
        <f>T("2018")</f>
        <v>2018</v>
      </c>
      <c r="B16025" t="str">
        <f>T("FISICO                                            ")</f>
        <v xml:space="preserve">FISICO                                            </v>
      </c>
      <c r="C16025" t="str">
        <f>T("VICALVARO           ")</f>
        <v xml:space="preserve">VICALVARO           </v>
      </c>
      <c r="D16025" t="str">
        <f>T("CASCO H.VICALVARO   ")</f>
        <v xml:space="preserve">CASCO H.VICALVARO   </v>
      </c>
      <c r="E16025" t="str">
        <f>T("TU ")</f>
        <v xml:space="preserve">TU </v>
      </c>
      <c r="F16025" t="str">
        <f>T("TURISMOS       ")</f>
        <v xml:space="preserve">TURISMOS       </v>
      </c>
      <c r="G16025" t="str">
        <f>T("De 16 a 19,99 CABALLOS FISCALES                   ")</f>
        <v xml:space="preserve">De 16 a 19,99 CABALLOS FISCALES                   </v>
      </c>
      <c r="H16025" t="str">
        <f>T("HÍBRIDO                                           ")</f>
        <v xml:space="preserve">HÍBRIDO                                           </v>
      </c>
      <c r="I16025">
        <v>1</v>
      </c>
    </row>
    <row r="16026" spans="1:9">
      <c r="A16026" t="str">
        <f>T("2018")</f>
        <v>2018</v>
      </c>
      <c r="B16026" t="str">
        <f>T("FISICO                                            ")</f>
        <v xml:space="preserve">FISICO                                            </v>
      </c>
      <c r="C16026" t="str">
        <f>T("VICALVARO           ")</f>
        <v xml:space="preserve">VICALVARO           </v>
      </c>
      <c r="D16026" t="str">
        <f>T("VALDEBERNARDO       ")</f>
        <v xml:space="preserve">VALDEBERNARDO       </v>
      </c>
      <c r="E16026" t="str">
        <f>T("TU ")</f>
        <v xml:space="preserve">TU </v>
      </c>
      <c r="F16026" t="str">
        <f>T("TURISMOS       ")</f>
        <v xml:space="preserve">TURISMOS       </v>
      </c>
      <c r="G16026" t="str">
        <f>T("De 8 a 11,99 CABALLOS FISCALES                    ")</f>
        <v xml:space="preserve">De 8 a 11,99 CABALLOS FISCALES                    </v>
      </c>
      <c r="H16026" t="str">
        <f>T("HÍBRIDO                                           ")</f>
        <v xml:space="preserve">HÍBRIDO                                           </v>
      </c>
      <c r="I16026">
        <v>15</v>
      </c>
    </row>
    <row r="16027" spans="1:9">
      <c r="A16027" t="str">
        <f>T("2018")</f>
        <v>2018</v>
      </c>
      <c r="B16027" t="str">
        <f>T("FISICO                                            ")</f>
        <v xml:space="preserve">FISICO                                            </v>
      </c>
      <c r="C16027" t="str">
        <f>T("VICALVARO           ")</f>
        <v xml:space="preserve">VICALVARO           </v>
      </c>
      <c r="D16027" t="str">
        <f>T("VALDEBERNARDO       ")</f>
        <v xml:space="preserve">VALDEBERNARDO       </v>
      </c>
      <c r="E16027" t="str">
        <f>T("TU ")</f>
        <v xml:space="preserve">TU </v>
      </c>
      <c r="F16027" t="str">
        <f>T("TURISMOS       ")</f>
        <v xml:space="preserve">TURISMOS       </v>
      </c>
      <c r="G16027" t="str">
        <f>T("De 12 a 15,99 CABALLOS FISCALES                   ")</f>
        <v xml:space="preserve">De 12 a 15,99 CABALLOS FISCALES                   </v>
      </c>
      <c r="H16027" t="str">
        <f>T("HÍBRIDO                                           ")</f>
        <v xml:space="preserve">HÍBRIDO                                           </v>
      </c>
      <c r="I16027">
        <v>40</v>
      </c>
    </row>
    <row r="16028" spans="1:9">
      <c r="A16028" t="str">
        <f>T("2018")</f>
        <v>2018</v>
      </c>
      <c r="B16028" t="str">
        <f>T("FISICO                                            ")</f>
        <v xml:space="preserve">FISICO                                            </v>
      </c>
      <c r="C16028" t="str">
        <f>T("VICALVARO           ")</f>
        <v xml:space="preserve">VICALVARO           </v>
      </c>
      <c r="D16028" t="str">
        <f>T("VALDEBERNARDO       ")</f>
        <v xml:space="preserve">VALDEBERNARDO       </v>
      </c>
      <c r="E16028" t="str">
        <f>T("TU ")</f>
        <v xml:space="preserve">TU </v>
      </c>
      <c r="F16028" t="str">
        <f>T("TURISMOS       ")</f>
        <v xml:space="preserve">TURISMOS       </v>
      </c>
      <c r="G16028" t="str">
        <f>T("De 20 CABALLOS FISCALES en adelante               ")</f>
        <v xml:space="preserve">De 20 CABALLOS FISCALES en adelante               </v>
      </c>
      <c r="H16028" t="str">
        <f>T("HÍBRIDO                                           ")</f>
        <v xml:space="preserve">HÍBRIDO                                           </v>
      </c>
      <c r="I16028">
        <v>1</v>
      </c>
    </row>
    <row r="16029" spans="1:9">
      <c r="A16029" t="str">
        <f>T("2018")</f>
        <v>2018</v>
      </c>
      <c r="B16029" t="str">
        <f>T("FISICO                                            ")</f>
        <v xml:space="preserve">FISICO                                            </v>
      </c>
      <c r="C16029" t="str">
        <f>T("VICALVARO           ")</f>
        <v xml:space="preserve">VICALVARO           </v>
      </c>
      <c r="D16029" t="str">
        <f>T("VALDERRIVAS         ")</f>
        <v xml:space="preserve">VALDERRIVAS         </v>
      </c>
      <c r="E16029" t="str">
        <f>T("TU ")</f>
        <v xml:space="preserve">TU </v>
      </c>
      <c r="F16029" t="str">
        <f>T("TURISMOS       ")</f>
        <v xml:space="preserve">TURISMOS       </v>
      </c>
      <c r="G16029" t="str">
        <f>T("De 8 a 11,99 CABALLOS FISCALES                    ")</f>
        <v xml:space="preserve">De 8 a 11,99 CABALLOS FISCALES                    </v>
      </c>
      <c r="H16029" t="str">
        <f>T("HÍBRIDO                                           ")</f>
        <v xml:space="preserve">HÍBRIDO                                           </v>
      </c>
      <c r="I16029">
        <v>10</v>
      </c>
    </row>
    <row r="16030" spans="1:9">
      <c r="A16030" t="str">
        <f>T("2018")</f>
        <v>2018</v>
      </c>
      <c r="B16030" t="str">
        <f>T("FISICO                                            ")</f>
        <v xml:space="preserve">FISICO                                            </v>
      </c>
      <c r="C16030" t="str">
        <f>T("VICALVARO           ")</f>
        <v xml:space="preserve">VICALVARO           </v>
      </c>
      <c r="D16030" t="str">
        <f>T("VALDERRIVAS         ")</f>
        <v xml:space="preserve">VALDERRIVAS         </v>
      </c>
      <c r="E16030" t="str">
        <f>T("TU ")</f>
        <v xml:space="preserve">TU </v>
      </c>
      <c r="F16030" t="str">
        <f>T("TURISMOS       ")</f>
        <v xml:space="preserve">TURISMOS       </v>
      </c>
      <c r="G16030" t="str">
        <f>T("De 12 a 15,99 CABALLOS FISCALES                   ")</f>
        <v xml:space="preserve">De 12 a 15,99 CABALLOS FISCALES                   </v>
      </c>
      <c r="H16030" t="str">
        <f>T("HÍBRIDO                                           ")</f>
        <v xml:space="preserve">HÍBRIDO                                           </v>
      </c>
      <c r="I16030">
        <v>64</v>
      </c>
    </row>
    <row r="16031" spans="1:9">
      <c r="A16031" t="str">
        <f>T("2018")</f>
        <v>2018</v>
      </c>
      <c r="B16031" t="str">
        <f>T("FISICO                                            ")</f>
        <v xml:space="preserve">FISICO                                            </v>
      </c>
      <c r="C16031" t="str">
        <f>T("VICALVARO           ")</f>
        <v xml:space="preserve">VICALVARO           </v>
      </c>
      <c r="D16031" t="str">
        <f>T("EL CAÑAVERAL        ")</f>
        <v xml:space="preserve">EL CAÑAVERAL        </v>
      </c>
      <c r="E16031" t="str">
        <f>T("TU ")</f>
        <v xml:space="preserve">TU </v>
      </c>
      <c r="F16031" t="str">
        <f>T("TURISMOS       ")</f>
        <v xml:space="preserve">TURISMOS       </v>
      </c>
      <c r="G16031" t="str">
        <f>T("De 12 a 15,99 CABALLOS FISCALES                   ")</f>
        <v xml:space="preserve">De 12 a 15,99 CABALLOS FISCALES                   </v>
      </c>
      <c r="H16031" t="str">
        <f>T("HÍBRIDO                                           ")</f>
        <v xml:space="preserve">HÍBRIDO                                           </v>
      </c>
      <c r="I16031">
        <v>2</v>
      </c>
    </row>
    <row r="16032" spans="1:9">
      <c r="A16032" t="str">
        <f>T("2018")</f>
        <v>2018</v>
      </c>
      <c r="B16032" t="str">
        <f>T("JURIDICO                                          ")</f>
        <v xml:space="preserve">JURIDICO                                          </v>
      </c>
      <c r="C16032" t="str">
        <f>T("VICALVARO           ")</f>
        <v xml:space="preserve">VICALVARO           </v>
      </c>
      <c r="D16032" t="str">
        <f>T("CASCO H.VICALVARO   ")</f>
        <v xml:space="preserve">CASCO H.VICALVARO   </v>
      </c>
      <c r="E16032" t="str">
        <f>T("TU ")</f>
        <v xml:space="preserve">TU </v>
      </c>
      <c r="F16032" t="str">
        <f>T("TURISMOS       ")</f>
        <v xml:space="preserve">TURISMOS       </v>
      </c>
      <c r="G16032" t="str">
        <f>T("De 12 a 15,99 CABALLOS FISCALES                   ")</f>
        <v xml:space="preserve">De 12 a 15,99 CABALLOS FISCALES                   </v>
      </c>
      <c r="H16032" t="str">
        <f>T("HÍBRIDO                                           ")</f>
        <v xml:space="preserve">HÍBRIDO                                           </v>
      </c>
      <c r="I16032">
        <v>3</v>
      </c>
    </row>
    <row r="16033" spans="1:9">
      <c r="A16033" t="str">
        <f>T("2018")</f>
        <v>2018</v>
      </c>
      <c r="B16033" t="str">
        <f>T("JURIDICO                                          ")</f>
        <v xml:space="preserve">JURIDICO                                          </v>
      </c>
      <c r="C16033" t="str">
        <f>T("VICALVARO           ")</f>
        <v xml:space="preserve">VICALVARO           </v>
      </c>
      <c r="D16033" t="str">
        <f>T("VALDEBERNARDO       ")</f>
        <v xml:space="preserve">VALDEBERNARDO       </v>
      </c>
      <c r="E16033" t="str">
        <f>T("TU ")</f>
        <v xml:space="preserve">TU </v>
      </c>
      <c r="F16033" t="str">
        <f>T("TURISMOS       ")</f>
        <v xml:space="preserve">TURISMOS       </v>
      </c>
      <c r="G16033" t="str">
        <f>T("De 12 a 15,99 CABALLOS FISCALES                   ")</f>
        <v xml:space="preserve">De 12 a 15,99 CABALLOS FISCALES                   </v>
      </c>
      <c r="H16033" t="str">
        <f>T("HÍBRIDO                                           ")</f>
        <v xml:space="preserve">HÍBRIDO                                           </v>
      </c>
      <c r="I16033">
        <v>2</v>
      </c>
    </row>
    <row r="16034" spans="1:9">
      <c r="A16034" t="str">
        <f>T("2018")</f>
        <v>2018</v>
      </c>
      <c r="B16034" t="str">
        <f>T("JURIDICO                                          ")</f>
        <v xml:space="preserve">JURIDICO                                          </v>
      </c>
      <c r="C16034" t="str">
        <f>T("VICALVARO           ")</f>
        <v xml:space="preserve">VICALVARO           </v>
      </c>
      <c r="D16034" t="str">
        <f>T("VALDERRIVAS         ")</f>
        <v xml:space="preserve">VALDERRIVAS         </v>
      </c>
      <c r="E16034" t="str">
        <f>T("TU ")</f>
        <v xml:space="preserve">TU </v>
      </c>
      <c r="F16034" t="str">
        <f>T("TURISMOS       ")</f>
        <v xml:space="preserve">TURISMOS       </v>
      </c>
      <c r="G16034" t="str">
        <f>T("De 8 a 11,99 CABALLOS FISCALES                    ")</f>
        <v xml:space="preserve">De 8 a 11,99 CABALLOS FISCALES                    </v>
      </c>
      <c r="H16034" t="str">
        <f>T("HÍBRIDO                                           ")</f>
        <v xml:space="preserve">HÍBRIDO                                           </v>
      </c>
      <c r="I16034">
        <v>1</v>
      </c>
    </row>
    <row r="16035" spans="1:9">
      <c r="A16035" t="str">
        <f>T("2018")</f>
        <v>2018</v>
      </c>
      <c r="B16035" t="str">
        <f>T("JURIDICO                                          ")</f>
        <v xml:space="preserve">JURIDICO                                          </v>
      </c>
      <c r="C16035" t="str">
        <f>T("VICALVARO           ")</f>
        <v xml:space="preserve">VICALVARO           </v>
      </c>
      <c r="D16035" t="str">
        <f>T("VALDERRIVAS         ")</f>
        <v xml:space="preserve">VALDERRIVAS         </v>
      </c>
      <c r="E16035" t="str">
        <f>T("TU ")</f>
        <v xml:space="preserve">TU </v>
      </c>
      <c r="F16035" t="str">
        <f>T("TURISMOS       ")</f>
        <v xml:space="preserve">TURISMOS       </v>
      </c>
      <c r="G16035" t="str">
        <f>T("De 12 a 15,99 CABALLOS FISCALES                   ")</f>
        <v xml:space="preserve">De 12 a 15,99 CABALLOS FISCALES                   </v>
      </c>
      <c r="H16035" t="str">
        <f>T("HÍBRIDO                                           ")</f>
        <v xml:space="preserve">HÍBRIDO                                           </v>
      </c>
      <c r="I16035">
        <v>1</v>
      </c>
    </row>
    <row r="16036" spans="1:9">
      <c r="A16036" t="str">
        <f>T("2018")</f>
        <v>2018</v>
      </c>
      <c r="B16036" t="str">
        <f>T("FISICO                                            ")</f>
        <v xml:space="preserve">FISICO                                            </v>
      </c>
      <c r="C16036" t="str">
        <f>T("VICALVARO           ")</f>
        <v xml:space="preserve">VICALVARO           </v>
      </c>
      <c r="D16036" t="str">
        <f>T("CASCO H.VICALVARO   ")</f>
        <v xml:space="preserve">CASCO H.VICALVARO   </v>
      </c>
      <c r="E16036" t="str">
        <f>T("TU ")</f>
        <v xml:space="preserve">TU </v>
      </c>
      <c r="F16036" t="str">
        <f>T("TURISMOS       ")</f>
        <v xml:space="preserve">TURISMOS       </v>
      </c>
      <c r="G16036" t="str">
        <f>T("De 12 a 15,99 CABALLOS FISCALES                   ")</f>
        <v xml:space="preserve">De 12 a 15,99 CABALLOS FISCALES                   </v>
      </c>
      <c r="H16036" t="str">
        <f>T("OTROS                                             ")</f>
        <v xml:space="preserve">OTROS                                             </v>
      </c>
      <c r="I16036">
        <v>1</v>
      </c>
    </row>
    <row r="16037" spans="1:9">
      <c r="A16037" t="str">
        <f>T("2018")</f>
        <v>2018</v>
      </c>
      <c r="B16037" t="str">
        <f>T("Entidad sin personalidad jurídica (art. 35.4 LGT) ")</f>
        <v xml:space="preserve">Entidad sin personalidad jurídica (art. 35.4 LGT) </v>
      </c>
      <c r="C16037" t="str">
        <f>T("VICALVARO           ")</f>
        <v xml:space="preserve">VICALVARO           </v>
      </c>
      <c r="D16037" t="str">
        <f>T("CASCO H.VICALVARO   ")</f>
        <v xml:space="preserve">CASCO H.VICALVARO   </v>
      </c>
      <c r="E16037" t="str">
        <f>T("TU ")</f>
        <v xml:space="preserve">TU </v>
      </c>
      <c r="F16037" t="str">
        <f>T("TURISMOS       ")</f>
        <v xml:space="preserve">TURISMOS       </v>
      </c>
      <c r="G16037" t="str">
        <f>T("De menos de 8 CABALLOS FISCALES                   ")</f>
        <v xml:space="preserve">De menos de 8 CABALLOS FISCALES                   </v>
      </c>
      <c r="I16037">
        <v>2</v>
      </c>
    </row>
    <row r="16038" spans="1:9">
      <c r="A16038" t="str">
        <f>T("2018")</f>
        <v>2018</v>
      </c>
      <c r="B16038" t="str">
        <f>T("Entidad sin personalidad jurídica (art. 35.4 LGT) ")</f>
        <v xml:space="preserve">Entidad sin personalidad jurídica (art. 35.4 LGT) </v>
      </c>
      <c r="C16038" t="str">
        <f>T("VICALVARO           ")</f>
        <v xml:space="preserve">VICALVARO           </v>
      </c>
      <c r="D16038" t="str">
        <f>T("CASCO H.VICALVARO   ")</f>
        <v xml:space="preserve">CASCO H.VICALVARO   </v>
      </c>
      <c r="E16038" t="str">
        <f>T("TU ")</f>
        <v xml:space="preserve">TU </v>
      </c>
      <c r="F16038" t="str">
        <f>T("TURISMOS       ")</f>
        <v xml:space="preserve">TURISMOS       </v>
      </c>
      <c r="G16038" t="str">
        <f>T("De 8 a 11,99 CABALLOS FISCALES                    ")</f>
        <v xml:space="preserve">De 8 a 11,99 CABALLOS FISCALES                    </v>
      </c>
      <c r="I16038">
        <v>7</v>
      </c>
    </row>
    <row r="16039" spans="1:9">
      <c r="A16039" t="str">
        <f>T("2018")</f>
        <v>2018</v>
      </c>
      <c r="B16039" t="str">
        <f>T("Entidad sin personalidad jurídica (art. 35.4 LGT) ")</f>
        <v xml:space="preserve">Entidad sin personalidad jurídica (art. 35.4 LGT) </v>
      </c>
      <c r="C16039" t="str">
        <f>T("VICALVARO           ")</f>
        <v xml:space="preserve">VICALVARO           </v>
      </c>
      <c r="D16039" t="str">
        <f>T("CASCO H.VICALVARO   ")</f>
        <v xml:space="preserve">CASCO H.VICALVARO   </v>
      </c>
      <c r="E16039" t="str">
        <f>T("TU ")</f>
        <v xml:space="preserve">TU </v>
      </c>
      <c r="F16039" t="str">
        <f>T("TURISMOS       ")</f>
        <v xml:space="preserve">TURISMOS       </v>
      </c>
      <c r="G16039" t="str">
        <f>T("De 12 a 15,99 CABALLOS FISCALES                   ")</f>
        <v xml:space="preserve">De 12 a 15,99 CABALLOS FISCALES                   </v>
      </c>
      <c r="I16039">
        <v>6</v>
      </c>
    </row>
    <row r="16040" spans="1:9">
      <c r="A16040" t="str">
        <f>T("2018")</f>
        <v>2018</v>
      </c>
      <c r="B16040" t="str">
        <f>T("Entidad sin personalidad jurídica (art. 35.4 LGT) ")</f>
        <v xml:space="preserve">Entidad sin personalidad jurídica (art. 35.4 LGT) </v>
      </c>
      <c r="C16040" t="str">
        <f>T("VICALVARO           ")</f>
        <v xml:space="preserve">VICALVARO           </v>
      </c>
      <c r="D16040" t="str">
        <f>T("VALDEBERNARDO       ")</f>
        <v xml:space="preserve">VALDEBERNARDO       </v>
      </c>
      <c r="E16040" t="str">
        <f>T("TU ")</f>
        <v xml:space="preserve">TU </v>
      </c>
      <c r="F16040" t="str">
        <f>T("TURISMOS       ")</f>
        <v xml:space="preserve">TURISMOS       </v>
      </c>
      <c r="G16040" t="str">
        <f>T("De 8 a 11,99 CABALLOS FISCALES                    ")</f>
        <v xml:space="preserve">De 8 a 11,99 CABALLOS FISCALES                    </v>
      </c>
      <c r="I16040">
        <v>1</v>
      </c>
    </row>
    <row r="16041" spans="1:9">
      <c r="A16041" t="str">
        <f>T("2018")</f>
        <v>2018</v>
      </c>
      <c r="B16041" t="str">
        <f>T("Entidad sin personalidad jurídica (art. 35.4 LGT) ")</f>
        <v xml:space="preserve">Entidad sin personalidad jurídica (art. 35.4 LGT) </v>
      </c>
      <c r="C16041" t="str">
        <f>T("VICALVARO           ")</f>
        <v xml:space="preserve">VICALVARO           </v>
      </c>
      <c r="D16041" t="str">
        <f>T("VALDEBERNARDO       ")</f>
        <v xml:space="preserve">VALDEBERNARDO       </v>
      </c>
      <c r="E16041" t="str">
        <f>T("TU ")</f>
        <v xml:space="preserve">TU </v>
      </c>
      <c r="F16041" t="str">
        <f>T("TURISMOS       ")</f>
        <v xml:space="preserve">TURISMOS       </v>
      </c>
      <c r="G16041" t="str">
        <f>T("De 12 a 15,99 CABALLOS FISCALES                   ")</f>
        <v xml:space="preserve">De 12 a 15,99 CABALLOS FISCALES                   </v>
      </c>
      <c r="I16041">
        <v>1</v>
      </c>
    </row>
    <row r="16042" spans="1:9">
      <c r="A16042" t="str">
        <f>T("2018")</f>
        <v>2018</v>
      </c>
      <c r="B16042" t="str">
        <f>T("FISICO                                            ")</f>
        <v xml:space="preserve">FISICO                                            </v>
      </c>
      <c r="C16042" t="str">
        <f>T("VICALVARO           ")</f>
        <v xml:space="preserve">VICALVARO           </v>
      </c>
      <c r="D16042" t="str">
        <f>T("SIN BARRIO          ")</f>
        <v xml:space="preserve">SIN BARRIO          </v>
      </c>
      <c r="E16042" t="str">
        <f>T("TU ")</f>
        <v xml:space="preserve">TU </v>
      </c>
      <c r="F16042" t="str">
        <f>T("TURISMOS       ")</f>
        <v xml:space="preserve">TURISMOS       </v>
      </c>
      <c r="G16042" t="str">
        <f>T("De 8 a 11,99 CABALLOS FISCALES                    ")</f>
        <v xml:space="preserve">De 8 a 11,99 CABALLOS FISCALES                    </v>
      </c>
      <c r="I16042">
        <v>1</v>
      </c>
    </row>
    <row r="16043" spans="1:9">
      <c r="A16043" t="str">
        <f>T("2018")</f>
        <v>2018</v>
      </c>
      <c r="B16043" t="str">
        <f>T("FISICO                                            ")</f>
        <v xml:space="preserve">FISICO                                            </v>
      </c>
      <c r="C16043" t="str">
        <f>T("VICALVARO           ")</f>
        <v xml:space="preserve">VICALVARO           </v>
      </c>
      <c r="D16043" t="str">
        <f>T("CASCO H.VICALVARO   ")</f>
        <v xml:space="preserve">CASCO H.VICALVARO   </v>
      </c>
      <c r="E16043" t="str">
        <f>T("TU ")</f>
        <v xml:space="preserve">TU </v>
      </c>
      <c r="F16043" t="str">
        <f>T("TURISMOS       ")</f>
        <v xml:space="preserve">TURISMOS       </v>
      </c>
      <c r="G16043" t="str">
        <f>T("De menos de 8 CABALLOS FISCALES                   ")</f>
        <v xml:space="preserve">De menos de 8 CABALLOS FISCALES                   </v>
      </c>
      <c r="I16043">
        <v>9</v>
      </c>
    </row>
    <row r="16044" spans="1:9">
      <c r="A16044" t="str">
        <f>T("2018")</f>
        <v>2018</v>
      </c>
      <c r="B16044" t="str">
        <f>T("FISICO                                            ")</f>
        <v xml:space="preserve">FISICO                                            </v>
      </c>
      <c r="C16044" t="str">
        <f>T("VICALVARO           ")</f>
        <v xml:space="preserve">VICALVARO           </v>
      </c>
      <c r="D16044" t="str">
        <f>T("CASCO H.VICALVARO   ")</f>
        <v xml:space="preserve">CASCO H.VICALVARO   </v>
      </c>
      <c r="E16044" t="str">
        <f>T("TU ")</f>
        <v xml:space="preserve">TU </v>
      </c>
      <c r="F16044" t="str">
        <f>T("TURISMOS       ")</f>
        <v xml:space="preserve">TURISMOS       </v>
      </c>
      <c r="G16044" t="str">
        <f>T("De 8 a 11,99 CABALLOS FISCALES                    ")</f>
        <v xml:space="preserve">De 8 a 11,99 CABALLOS FISCALES                    </v>
      </c>
      <c r="I16044">
        <v>131</v>
      </c>
    </row>
    <row r="16045" spans="1:9">
      <c r="A16045" t="str">
        <f>T("2018")</f>
        <v>2018</v>
      </c>
      <c r="B16045" t="str">
        <f>T("FISICO                                            ")</f>
        <v xml:space="preserve">FISICO                                            </v>
      </c>
      <c r="C16045" t="str">
        <f>T("VICALVARO           ")</f>
        <v xml:space="preserve">VICALVARO           </v>
      </c>
      <c r="D16045" t="str">
        <f>T("CASCO H.VICALVARO   ")</f>
        <v xml:space="preserve">CASCO H.VICALVARO   </v>
      </c>
      <c r="E16045" t="str">
        <f>T("TU ")</f>
        <v xml:space="preserve">TU </v>
      </c>
      <c r="F16045" t="str">
        <f>T("TURISMOS       ")</f>
        <v xml:space="preserve">TURISMOS       </v>
      </c>
      <c r="G16045" t="str">
        <f>T("De 12 a 15,99 CABALLOS FISCALES                   ")</f>
        <v xml:space="preserve">De 12 a 15,99 CABALLOS FISCALES                   </v>
      </c>
      <c r="I16045">
        <v>179</v>
      </c>
    </row>
    <row r="16046" spans="1:9">
      <c r="A16046" t="str">
        <f>T("2018")</f>
        <v>2018</v>
      </c>
      <c r="B16046" t="str">
        <f>T("FISICO                                            ")</f>
        <v xml:space="preserve">FISICO                                            </v>
      </c>
      <c r="C16046" t="str">
        <f>T("VICALVARO           ")</f>
        <v xml:space="preserve">VICALVARO           </v>
      </c>
      <c r="D16046" t="str">
        <f>T("CASCO H.VICALVARO   ")</f>
        <v xml:space="preserve">CASCO H.VICALVARO   </v>
      </c>
      <c r="E16046" t="str">
        <f>T("TU ")</f>
        <v xml:space="preserve">TU </v>
      </c>
      <c r="F16046" t="str">
        <f>T("TURISMOS       ")</f>
        <v xml:space="preserve">TURISMOS       </v>
      </c>
      <c r="G16046" t="str">
        <f>T("De 16 a 19,99 CABALLOS FISCALES                   ")</f>
        <v xml:space="preserve">De 16 a 19,99 CABALLOS FISCALES                   </v>
      </c>
      <c r="I16046">
        <v>16</v>
      </c>
    </row>
    <row r="16047" spans="1:9">
      <c r="A16047" t="str">
        <f>T("2018")</f>
        <v>2018</v>
      </c>
      <c r="B16047" t="str">
        <f>T("FISICO                                            ")</f>
        <v xml:space="preserve">FISICO                                            </v>
      </c>
      <c r="C16047" t="str">
        <f>T("VICALVARO           ")</f>
        <v xml:space="preserve">VICALVARO           </v>
      </c>
      <c r="D16047" t="str">
        <f>T("CASCO H.VICALVARO   ")</f>
        <v xml:space="preserve">CASCO H.VICALVARO   </v>
      </c>
      <c r="E16047" t="str">
        <f>T("TU ")</f>
        <v xml:space="preserve">TU </v>
      </c>
      <c r="F16047" t="str">
        <f>T("TURISMOS       ")</f>
        <v xml:space="preserve">TURISMOS       </v>
      </c>
      <c r="G16047" t="str">
        <f>T("De 20 CABALLOS FISCALES en adelante               ")</f>
        <v xml:space="preserve">De 20 CABALLOS FISCALES en adelante               </v>
      </c>
      <c r="I16047">
        <v>7</v>
      </c>
    </row>
    <row r="16048" spans="1:9">
      <c r="A16048" t="str">
        <f>T("2018")</f>
        <v>2018</v>
      </c>
      <c r="B16048" t="str">
        <f>T("FISICO                                            ")</f>
        <v xml:space="preserve">FISICO                                            </v>
      </c>
      <c r="C16048" t="str">
        <f>T("VICALVARO           ")</f>
        <v xml:space="preserve">VICALVARO           </v>
      </c>
      <c r="D16048" t="str">
        <f>T("VALDEBERNARDO       ")</f>
        <v xml:space="preserve">VALDEBERNARDO       </v>
      </c>
      <c r="E16048" t="str">
        <f>T("TU ")</f>
        <v xml:space="preserve">TU </v>
      </c>
      <c r="F16048" t="str">
        <f>T("TURISMOS       ")</f>
        <v xml:space="preserve">TURISMOS       </v>
      </c>
      <c r="G16048" t="str">
        <f>T("De menos de 8 CABALLOS FISCALES                   ")</f>
        <v xml:space="preserve">De menos de 8 CABALLOS FISCALES                   </v>
      </c>
      <c r="I16048">
        <v>2</v>
      </c>
    </row>
    <row r="16049" spans="1:9">
      <c r="A16049" t="str">
        <f>T("2018")</f>
        <v>2018</v>
      </c>
      <c r="B16049" t="str">
        <f>T("FISICO                                            ")</f>
        <v xml:space="preserve">FISICO                                            </v>
      </c>
      <c r="C16049" t="str">
        <f>T("VICALVARO           ")</f>
        <v xml:space="preserve">VICALVARO           </v>
      </c>
      <c r="D16049" t="str">
        <f>T("VALDEBERNARDO       ")</f>
        <v xml:space="preserve">VALDEBERNARDO       </v>
      </c>
      <c r="E16049" t="str">
        <f>T("TU ")</f>
        <v xml:space="preserve">TU </v>
      </c>
      <c r="F16049" t="str">
        <f>T("TURISMOS       ")</f>
        <v xml:space="preserve">TURISMOS       </v>
      </c>
      <c r="G16049" t="str">
        <f>T("De 8 a 11,99 CABALLOS FISCALES                    ")</f>
        <v xml:space="preserve">De 8 a 11,99 CABALLOS FISCALES                    </v>
      </c>
      <c r="I16049">
        <v>37</v>
      </c>
    </row>
    <row r="16050" spans="1:9">
      <c r="A16050" t="str">
        <f>T("2018")</f>
        <v>2018</v>
      </c>
      <c r="B16050" t="str">
        <f>T("FISICO                                            ")</f>
        <v xml:space="preserve">FISICO                                            </v>
      </c>
      <c r="C16050" t="str">
        <f>T("VICALVARO           ")</f>
        <v xml:space="preserve">VICALVARO           </v>
      </c>
      <c r="D16050" t="str">
        <f>T("VALDEBERNARDO       ")</f>
        <v xml:space="preserve">VALDEBERNARDO       </v>
      </c>
      <c r="E16050" t="str">
        <f>T("TU ")</f>
        <v xml:space="preserve">TU </v>
      </c>
      <c r="F16050" t="str">
        <f>T("TURISMOS       ")</f>
        <v xml:space="preserve">TURISMOS       </v>
      </c>
      <c r="G16050" t="str">
        <f>T("De 12 a 15,99 CABALLOS FISCALES                   ")</f>
        <v xml:space="preserve">De 12 a 15,99 CABALLOS FISCALES                   </v>
      </c>
      <c r="I16050">
        <v>53</v>
      </c>
    </row>
    <row r="16051" spans="1:9">
      <c r="A16051" t="str">
        <f>T("2018")</f>
        <v>2018</v>
      </c>
      <c r="B16051" t="str">
        <f>T("FISICO                                            ")</f>
        <v xml:space="preserve">FISICO                                            </v>
      </c>
      <c r="C16051" t="str">
        <f>T("VICALVARO           ")</f>
        <v xml:space="preserve">VICALVARO           </v>
      </c>
      <c r="D16051" t="str">
        <f>T("VALDEBERNARDO       ")</f>
        <v xml:space="preserve">VALDEBERNARDO       </v>
      </c>
      <c r="E16051" t="str">
        <f>T("TU ")</f>
        <v xml:space="preserve">TU </v>
      </c>
      <c r="F16051" t="str">
        <f>T("TURISMOS       ")</f>
        <v xml:space="preserve">TURISMOS       </v>
      </c>
      <c r="G16051" t="str">
        <f>T("De 16 a 19,99 CABALLOS FISCALES                   ")</f>
        <v xml:space="preserve">De 16 a 19,99 CABALLOS FISCALES                   </v>
      </c>
      <c r="I16051">
        <v>11</v>
      </c>
    </row>
    <row r="16052" spans="1:9">
      <c r="A16052" t="str">
        <f>T("2018")</f>
        <v>2018</v>
      </c>
      <c r="B16052" t="str">
        <f>T("FISICO                                            ")</f>
        <v xml:space="preserve">FISICO                                            </v>
      </c>
      <c r="C16052" t="str">
        <f>T("VICALVARO           ")</f>
        <v xml:space="preserve">VICALVARO           </v>
      </c>
      <c r="D16052" t="str">
        <f>T("VALDEBERNARDO       ")</f>
        <v xml:space="preserve">VALDEBERNARDO       </v>
      </c>
      <c r="E16052" t="str">
        <f>T("TU ")</f>
        <v xml:space="preserve">TU </v>
      </c>
      <c r="F16052" t="str">
        <f>T("TURISMOS       ")</f>
        <v xml:space="preserve">TURISMOS       </v>
      </c>
      <c r="G16052" t="str">
        <f>T("De 20 CABALLOS FISCALES en adelante               ")</f>
        <v xml:space="preserve">De 20 CABALLOS FISCALES en adelante               </v>
      </c>
      <c r="I16052">
        <v>1</v>
      </c>
    </row>
    <row r="16053" spans="1:9">
      <c r="A16053" t="str">
        <f>T("2018")</f>
        <v>2018</v>
      </c>
      <c r="B16053" t="str">
        <f>T("FISICO                                            ")</f>
        <v xml:space="preserve">FISICO                                            </v>
      </c>
      <c r="C16053" t="str">
        <f>T("VICALVARO           ")</f>
        <v xml:space="preserve">VICALVARO           </v>
      </c>
      <c r="D16053" t="str">
        <f>T("VALDERRIVAS         ")</f>
        <v xml:space="preserve">VALDERRIVAS         </v>
      </c>
      <c r="E16053" t="str">
        <f>T("TU ")</f>
        <v xml:space="preserve">TU </v>
      </c>
      <c r="F16053" t="str">
        <f>T("TURISMOS       ")</f>
        <v xml:space="preserve">TURISMOS       </v>
      </c>
      <c r="G16053" t="str">
        <f>T("De menos de 8 CABALLOS FISCALES                   ")</f>
        <v xml:space="preserve">De menos de 8 CABALLOS FISCALES                   </v>
      </c>
      <c r="I16053">
        <v>1</v>
      </c>
    </row>
    <row r="16054" spans="1:9">
      <c r="A16054" t="str">
        <f>T("2018")</f>
        <v>2018</v>
      </c>
      <c r="B16054" t="str">
        <f>T("FISICO                                            ")</f>
        <v xml:space="preserve">FISICO                                            </v>
      </c>
      <c r="C16054" t="str">
        <f>T("VICALVARO           ")</f>
        <v xml:space="preserve">VICALVARO           </v>
      </c>
      <c r="D16054" t="str">
        <f>T("VALDERRIVAS         ")</f>
        <v xml:space="preserve">VALDERRIVAS         </v>
      </c>
      <c r="E16054" t="str">
        <f>T("TU ")</f>
        <v xml:space="preserve">TU </v>
      </c>
      <c r="F16054" t="str">
        <f>T("TURISMOS       ")</f>
        <v xml:space="preserve">TURISMOS       </v>
      </c>
      <c r="G16054" t="str">
        <f>T("De 8 a 11,99 CABALLOS FISCALES                    ")</f>
        <v xml:space="preserve">De 8 a 11,99 CABALLOS FISCALES                    </v>
      </c>
      <c r="I16054">
        <v>30</v>
      </c>
    </row>
    <row r="16055" spans="1:9">
      <c r="A16055" t="str">
        <f>T("2018")</f>
        <v>2018</v>
      </c>
      <c r="B16055" t="str">
        <f>T("FISICO                                            ")</f>
        <v xml:space="preserve">FISICO                                            </v>
      </c>
      <c r="C16055" t="str">
        <f>T("VICALVARO           ")</f>
        <v xml:space="preserve">VICALVARO           </v>
      </c>
      <c r="D16055" t="str">
        <f>T("VALDERRIVAS         ")</f>
        <v xml:space="preserve">VALDERRIVAS         </v>
      </c>
      <c r="E16055" t="str">
        <f>T("TU ")</f>
        <v xml:space="preserve">TU </v>
      </c>
      <c r="F16055" t="str">
        <f>T("TURISMOS       ")</f>
        <v xml:space="preserve">TURISMOS       </v>
      </c>
      <c r="G16055" t="str">
        <f>T("De 12 a 15,99 CABALLOS FISCALES                   ")</f>
        <v xml:space="preserve">De 12 a 15,99 CABALLOS FISCALES                   </v>
      </c>
      <c r="I16055">
        <v>40</v>
      </c>
    </row>
    <row r="16056" spans="1:9">
      <c r="A16056" t="str">
        <f>T("2018")</f>
        <v>2018</v>
      </c>
      <c r="B16056" t="str">
        <f>T("FISICO                                            ")</f>
        <v xml:space="preserve">FISICO                                            </v>
      </c>
      <c r="C16056" t="str">
        <f>T("VICALVARO           ")</f>
        <v xml:space="preserve">VICALVARO           </v>
      </c>
      <c r="D16056" t="str">
        <f>T("VALDERRIVAS         ")</f>
        <v xml:space="preserve">VALDERRIVAS         </v>
      </c>
      <c r="E16056" t="str">
        <f>T("TU ")</f>
        <v xml:space="preserve">TU </v>
      </c>
      <c r="F16056" t="str">
        <f>T("TURISMOS       ")</f>
        <v xml:space="preserve">TURISMOS       </v>
      </c>
      <c r="G16056" t="str">
        <f>T("De 16 a 19,99 CABALLOS FISCALES                   ")</f>
        <v xml:space="preserve">De 16 a 19,99 CABALLOS FISCALES                   </v>
      </c>
      <c r="I16056">
        <v>3</v>
      </c>
    </row>
    <row r="16057" spans="1:9">
      <c r="A16057" t="str">
        <f>T("2018")</f>
        <v>2018</v>
      </c>
      <c r="B16057" t="str">
        <f>T("FISICO                                            ")</f>
        <v xml:space="preserve">FISICO                                            </v>
      </c>
      <c r="C16057" t="str">
        <f>T("VICALVARO           ")</f>
        <v xml:space="preserve">VICALVARO           </v>
      </c>
      <c r="D16057" t="str">
        <f>T("VALDERRIVAS         ")</f>
        <v xml:space="preserve">VALDERRIVAS         </v>
      </c>
      <c r="E16057" t="str">
        <f>T("TU ")</f>
        <v xml:space="preserve">TU </v>
      </c>
      <c r="F16057" t="str">
        <f>T("TURISMOS       ")</f>
        <v xml:space="preserve">TURISMOS       </v>
      </c>
      <c r="G16057" t="str">
        <f>T("De 20 CABALLOS FISCALES en adelante               ")</f>
        <v xml:space="preserve">De 20 CABALLOS FISCALES en adelante               </v>
      </c>
      <c r="I16057">
        <v>2</v>
      </c>
    </row>
    <row r="16058" spans="1:9">
      <c r="A16058" t="str">
        <f>T("2018")</f>
        <v>2018</v>
      </c>
      <c r="B16058" t="str">
        <f>T("FISICO                                            ")</f>
        <v xml:space="preserve">FISICO                                            </v>
      </c>
      <c r="C16058" t="str">
        <f>T("VICALVARO           ")</f>
        <v xml:space="preserve">VICALVARO           </v>
      </c>
      <c r="D16058" t="str">
        <f>T("EL CAÑAVERAL        ")</f>
        <v xml:space="preserve">EL CAÑAVERAL        </v>
      </c>
      <c r="E16058" t="str">
        <f>T("TU ")</f>
        <v xml:space="preserve">TU </v>
      </c>
      <c r="F16058" t="str">
        <f>T("TURISMOS       ")</f>
        <v xml:space="preserve">TURISMOS       </v>
      </c>
      <c r="G16058" t="str">
        <f>T("De 12 a 15,99 CABALLOS FISCALES                   ")</f>
        <v xml:space="preserve">De 12 a 15,99 CABALLOS FISCALES                   </v>
      </c>
      <c r="I16058">
        <v>1</v>
      </c>
    </row>
    <row r="16059" spans="1:9">
      <c r="A16059" t="str">
        <f>T("2018")</f>
        <v>2018</v>
      </c>
      <c r="B16059" t="str">
        <f>T("JURIDICO                                          ")</f>
        <v xml:space="preserve">JURIDICO                                          </v>
      </c>
      <c r="C16059" t="str">
        <f>T("VICALVARO           ")</f>
        <v xml:space="preserve">VICALVARO           </v>
      </c>
      <c r="D16059" t="str">
        <f>T("CASCO H.VICALVARO   ")</f>
        <v xml:space="preserve">CASCO H.VICALVARO   </v>
      </c>
      <c r="E16059" t="str">
        <f>T("TU ")</f>
        <v xml:space="preserve">TU </v>
      </c>
      <c r="F16059" t="str">
        <f>T("TURISMOS       ")</f>
        <v xml:space="preserve">TURISMOS       </v>
      </c>
      <c r="G16059" t="str">
        <f>T("De menos de 8 CABALLOS FISCALES                   ")</f>
        <v xml:space="preserve">De menos de 8 CABALLOS FISCALES                   </v>
      </c>
      <c r="I16059">
        <v>1</v>
      </c>
    </row>
    <row r="16060" spans="1:9">
      <c r="A16060" t="str">
        <f>T("2018")</f>
        <v>2018</v>
      </c>
      <c r="B16060" t="str">
        <f>T("JURIDICO                                          ")</f>
        <v xml:space="preserve">JURIDICO                                          </v>
      </c>
      <c r="C16060" t="str">
        <f>T("VICALVARO           ")</f>
        <v xml:space="preserve">VICALVARO           </v>
      </c>
      <c r="D16060" t="str">
        <f>T("CASCO H.VICALVARO   ")</f>
        <v xml:space="preserve">CASCO H.VICALVARO   </v>
      </c>
      <c r="E16060" t="str">
        <f>T("TU ")</f>
        <v xml:space="preserve">TU </v>
      </c>
      <c r="F16060" t="str">
        <f>T("TURISMOS       ")</f>
        <v xml:space="preserve">TURISMOS       </v>
      </c>
      <c r="G16060" t="str">
        <f>T("De 8 a 11,99 CABALLOS FISCALES                    ")</f>
        <v xml:space="preserve">De 8 a 11,99 CABALLOS FISCALES                    </v>
      </c>
      <c r="I16060">
        <v>1</v>
      </c>
    </row>
    <row r="16061" spans="1:9">
      <c r="A16061" t="str">
        <f>T("2018")</f>
        <v>2018</v>
      </c>
      <c r="B16061" t="str">
        <f>T("JURIDICO                                          ")</f>
        <v xml:space="preserve">JURIDICO                                          </v>
      </c>
      <c r="C16061" t="str">
        <f>T("VICALVARO           ")</f>
        <v xml:space="preserve">VICALVARO           </v>
      </c>
      <c r="D16061" t="str">
        <f>T("CASCO H.VICALVARO   ")</f>
        <v xml:space="preserve">CASCO H.VICALVARO   </v>
      </c>
      <c r="E16061" t="str">
        <f>T("TU ")</f>
        <v xml:space="preserve">TU </v>
      </c>
      <c r="F16061" t="str">
        <f>T("TURISMOS       ")</f>
        <v xml:space="preserve">TURISMOS       </v>
      </c>
      <c r="G16061" t="str">
        <f>T("De 12 a 15,99 CABALLOS FISCALES                   ")</f>
        <v xml:space="preserve">De 12 a 15,99 CABALLOS FISCALES                   </v>
      </c>
      <c r="I16061">
        <v>2</v>
      </c>
    </row>
    <row r="16062" spans="1:9">
      <c r="A16062" t="str">
        <f>T("2018")</f>
        <v>2018</v>
      </c>
      <c r="B16062" t="str">
        <f>T("JURIDICO                                          ")</f>
        <v xml:space="preserve">JURIDICO                                          </v>
      </c>
      <c r="C16062" t="str">
        <f>T("VICALVARO           ")</f>
        <v xml:space="preserve">VICALVARO           </v>
      </c>
      <c r="D16062" t="str">
        <f>T("CASCO H.VICALVARO   ")</f>
        <v xml:space="preserve">CASCO H.VICALVARO   </v>
      </c>
      <c r="E16062" t="str">
        <f>T("TU ")</f>
        <v xml:space="preserve">TU </v>
      </c>
      <c r="F16062" t="str">
        <f>T("TURISMOS       ")</f>
        <v xml:space="preserve">TURISMOS       </v>
      </c>
      <c r="G16062" t="str">
        <f>T("De 20 CABALLOS FISCALES en adelante               ")</f>
        <v xml:space="preserve">De 20 CABALLOS FISCALES en adelante               </v>
      </c>
      <c r="I16062">
        <v>2</v>
      </c>
    </row>
    <row r="16063" spans="1:9">
      <c r="A16063" t="str">
        <f>T("2018")</f>
        <v>2018</v>
      </c>
      <c r="B16063" t="str">
        <f>T("JURIDICO                                          ")</f>
        <v xml:space="preserve">JURIDICO                                          </v>
      </c>
      <c r="C16063" t="str">
        <f>T("VICALVARO           ")</f>
        <v xml:space="preserve">VICALVARO           </v>
      </c>
      <c r="D16063" t="str">
        <f>T("VALDEBERNARDO       ")</f>
        <v xml:space="preserve">VALDEBERNARDO       </v>
      </c>
      <c r="E16063" t="str">
        <f>T("TU ")</f>
        <v xml:space="preserve">TU </v>
      </c>
      <c r="F16063" t="str">
        <f>T("TURISMOS       ")</f>
        <v xml:space="preserve">TURISMOS       </v>
      </c>
      <c r="G16063" t="str">
        <f>T("De 8 a 11,99 CABALLOS FISCALES                    ")</f>
        <v xml:space="preserve">De 8 a 11,99 CABALLOS FISCALES                    </v>
      </c>
      <c r="I16063">
        <v>1</v>
      </c>
    </row>
    <row r="16064" spans="1:9">
      <c r="A16064" t="str">
        <f>T("2018")</f>
        <v>2018</v>
      </c>
      <c r="B16064" t="str">
        <f>T("FISICO                                            ")</f>
        <v xml:space="preserve">FISICO                                            </v>
      </c>
      <c r="C16064" t="str">
        <f>T("VICALVARO           ")</f>
        <v xml:space="preserve">VICALVARO           </v>
      </c>
      <c r="D16064" t="str">
        <f>T("CASCO H.VICALVARO   ")</f>
        <v xml:space="preserve">CASCO H.VICALVARO   </v>
      </c>
      <c r="E16064" t="str">
        <f>T("TU ")</f>
        <v xml:space="preserve">TU </v>
      </c>
      <c r="F16064" t="str">
        <f>T("TURISMOS       ")</f>
        <v xml:space="preserve">TURISMOS       </v>
      </c>
      <c r="G16064" t="str">
        <f>T("De 8 a 11,99 CABALLOS FISCALES                    ")</f>
        <v xml:space="preserve">De 8 a 11,99 CABALLOS FISCALES                    </v>
      </c>
      <c r="I16064">
        <v>1</v>
      </c>
    </row>
    <row r="16065" spans="1:9">
      <c r="A16065" t="str">
        <f>T("2018")</f>
        <v>2018</v>
      </c>
      <c r="B16065" t="str">
        <f>T("FISICO                                            ")</f>
        <v xml:space="preserve">FISICO                                            </v>
      </c>
      <c r="C16065" t="str">
        <f>T("VICALVARO           ")</f>
        <v xml:space="preserve">VICALVARO           </v>
      </c>
      <c r="D16065" t="str">
        <f>T("VALDEBERNARDO       ")</f>
        <v xml:space="preserve">VALDEBERNARDO       </v>
      </c>
      <c r="E16065" t="str">
        <f>T("TU ")</f>
        <v xml:space="preserve">TU </v>
      </c>
      <c r="F16065" t="str">
        <f>T("TURISMOS       ")</f>
        <v xml:space="preserve">TURISMOS       </v>
      </c>
      <c r="G16065" t="str">
        <f>T("De 12 a 15,99 CABALLOS FISCALES                   ")</f>
        <v xml:space="preserve">De 12 a 15,99 CABALLOS FISCALES                   </v>
      </c>
      <c r="I16065">
        <v>2</v>
      </c>
    </row>
    <row r="16066" spans="1:9">
      <c r="A16066" t="str">
        <f>T("2018")</f>
        <v>2018</v>
      </c>
      <c r="B16066" t="str">
        <f>T("FISICO                                            ")</f>
        <v xml:space="preserve">FISICO                                            </v>
      </c>
      <c r="C16066" t="str">
        <f>T("VICALVARO           ")</f>
        <v xml:space="preserve">VICALVARO           </v>
      </c>
      <c r="D16066" t="str">
        <f>T("VALDERRIVAS         ")</f>
        <v xml:space="preserve">VALDERRIVAS         </v>
      </c>
      <c r="E16066" t="str">
        <f>T("TU ")</f>
        <v xml:space="preserve">TU </v>
      </c>
      <c r="F16066" t="str">
        <f>T("TURISMOS       ")</f>
        <v xml:space="preserve">TURISMOS       </v>
      </c>
      <c r="G16066" t="str">
        <f>T("De menos de 8 CABALLOS FISCALES                   ")</f>
        <v xml:space="preserve">De menos de 8 CABALLOS FISCALES                   </v>
      </c>
      <c r="I16066">
        <v>1</v>
      </c>
    </row>
    <row r="16067" spans="1:9">
      <c r="A16067" t="str">
        <f>T("2018")</f>
        <v>2018</v>
      </c>
      <c r="B16067" t="str">
        <f>T("FISICO                                            ")</f>
        <v xml:space="preserve">FISICO                                            </v>
      </c>
      <c r="C16067" t="str">
        <f>T("VICALVARO           ")</f>
        <v xml:space="preserve">VICALVARO           </v>
      </c>
      <c r="D16067" t="str">
        <f>T("VALDERRIVAS         ")</f>
        <v xml:space="preserve">VALDERRIVAS         </v>
      </c>
      <c r="E16067" t="str">
        <f>T("TU ")</f>
        <v xml:space="preserve">TU </v>
      </c>
      <c r="F16067" t="str">
        <f>T("TURISMOS       ")</f>
        <v xml:space="preserve">TURISMOS       </v>
      </c>
      <c r="G16067" t="str">
        <f>T("De 8 a 11,99 CABALLOS FISCALES                    ")</f>
        <v xml:space="preserve">De 8 a 11,99 CABALLOS FISCALES                    </v>
      </c>
      <c r="I16067">
        <v>2</v>
      </c>
    </row>
    <row r="16068" spans="1:9">
      <c r="A16068" t="str">
        <f>T("2018")</f>
        <v>2018</v>
      </c>
      <c r="B16068" t="str">
        <f>T("JURIDICO                                          ")</f>
        <v xml:space="preserve">JURIDICO                                          </v>
      </c>
      <c r="C16068" t="str">
        <f>T("VILLA DE VALLECAS   ")</f>
        <v xml:space="preserve">VILLA DE VALLECAS   </v>
      </c>
      <c r="D16068" t="str">
        <f>T("CASCO H.VALLECAS    ")</f>
        <v xml:space="preserve">CASCO H.VALLECAS    </v>
      </c>
      <c r="E16068" t="str">
        <f>T("AU ")</f>
        <v xml:space="preserve">AU </v>
      </c>
      <c r="F16068" t="str">
        <f>T("AUTOBUSES      ")</f>
        <v xml:space="preserve">AUTOBUSES      </v>
      </c>
      <c r="G16068" t="str">
        <f>T("De menos de 21 PLAZAS                             ")</f>
        <v xml:space="preserve">De menos de 21 PLAZAS                             </v>
      </c>
      <c r="H16068" t="str">
        <f>T("DIESEL                                            ")</f>
        <v xml:space="preserve">DIESEL                                            </v>
      </c>
      <c r="I16068">
        <v>2</v>
      </c>
    </row>
    <row r="16069" spans="1:9">
      <c r="A16069" t="str">
        <f>T("2018")</f>
        <v>2018</v>
      </c>
      <c r="B16069" t="str">
        <f>T("JURIDICO                                          ")</f>
        <v xml:space="preserve">JURIDICO                                          </v>
      </c>
      <c r="C16069" t="str">
        <f>T("VILLA DE VALLECAS   ")</f>
        <v xml:space="preserve">VILLA DE VALLECAS   </v>
      </c>
      <c r="D16069" t="str">
        <f>T("CASCO H.VALLECAS    ")</f>
        <v xml:space="preserve">CASCO H.VALLECAS    </v>
      </c>
      <c r="E16069" t="str">
        <f>T("AU ")</f>
        <v xml:space="preserve">AU </v>
      </c>
      <c r="F16069" t="str">
        <f>T("AUTOBUSES      ")</f>
        <v xml:space="preserve">AUTOBUSES      </v>
      </c>
      <c r="G16069" t="str">
        <f>T("De 21 a 50 PLAZAS                                 ")</f>
        <v xml:space="preserve">De 21 a 50 PLAZAS                                 </v>
      </c>
      <c r="H16069" t="str">
        <f>T("DIESEL                                            ")</f>
        <v xml:space="preserve">DIESEL                                            </v>
      </c>
      <c r="I16069">
        <v>9</v>
      </c>
    </row>
    <row r="16070" spans="1:9">
      <c r="A16070" t="str">
        <f>T("2018")</f>
        <v>2018</v>
      </c>
      <c r="B16070" t="str">
        <f>T("JURIDICO                                          ")</f>
        <v xml:space="preserve">JURIDICO                                          </v>
      </c>
      <c r="C16070" t="str">
        <f>T("VILLA DE VALLECAS   ")</f>
        <v xml:space="preserve">VILLA DE VALLECAS   </v>
      </c>
      <c r="D16070" t="str">
        <f>T("CASCO H.VALLECAS    ")</f>
        <v xml:space="preserve">CASCO H.VALLECAS    </v>
      </c>
      <c r="E16070" t="str">
        <f>T("AU ")</f>
        <v xml:space="preserve">AU </v>
      </c>
      <c r="F16070" t="str">
        <f>T("AUTOBUSES      ")</f>
        <v xml:space="preserve">AUTOBUSES      </v>
      </c>
      <c r="G16070" t="str">
        <f>T("De 51 PLAZAS en adelante                          ")</f>
        <v xml:space="preserve">De 51 PLAZAS en adelante                          </v>
      </c>
      <c r="H16070" t="str">
        <f>T("DIESEL                                            ")</f>
        <v xml:space="preserve">DIESEL                                            </v>
      </c>
      <c r="I16070">
        <v>51</v>
      </c>
    </row>
    <row r="16071" spans="1:9">
      <c r="A16071" t="str">
        <f>T("2018")</f>
        <v>2018</v>
      </c>
      <c r="B16071" t="str">
        <f>T("JURIDICO                                          ")</f>
        <v xml:space="preserve">JURIDICO                                          </v>
      </c>
      <c r="C16071" t="str">
        <f>T("VILLA DE VALLECAS   ")</f>
        <v xml:space="preserve">VILLA DE VALLECAS   </v>
      </c>
      <c r="D16071" t="str">
        <f>T("SANTA EUGENIA       ")</f>
        <v xml:space="preserve">SANTA EUGENIA       </v>
      </c>
      <c r="E16071" t="str">
        <f>T("AU ")</f>
        <v xml:space="preserve">AU </v>
      </c>
      <c r="F16071" t="str">
        <f>T("AUTOBUSES      ")</f>
        <v xml:space="preserve">AUTOBUSES      </v>
      </c>
      <c r="G16071" t="str">
        <f>T("De menos de 21 PLAZAS                             ")</f>
        <v xml:space="preserve">De menos de 21 PLAZAS                             </v>
      </c>
      <c r="H16071" t="str">
        <f>T("DIESEL                                            ")</f>
        <v xml:space="preserve">DIESEL                                            </v>
      </c>
      <c r="I16071">
        <v>2</v>
      </c>
    </row>
    <row r="16072" spans="1:9">
      <c r="A16072" t="str">
        <f>T("2018")</f>
        <v>2018</v>
      </c>
      <c r="B16072" t="str">
        <f>T("JURIDICO                                          ")</f>
        <v xml:space="preserve">JURIDICO                                          </v>
      </c>
      <c r="C16072" t="str">
        <f>T("VILLA DE VALLECAS   ")</f>
        <v xml:space="preserve">VILLA DE VALLECAS   </v>
      </c>
      <c r="D16072" t="str">
        <f>T("SANTA EUGENIA       ")</f>
        <v xml:space="preserve">SANTA EUGENIA       </v>
      </c>
      <c r="E16072" t="str">
        <f>T("AU ")</f>
        <v xml:space="preserve">AU </v>
      </c>
      <c r="F16072" t="str">
        <f>T("AUTOBUSES      ")</f>
        <v xml:space="preserve">AUTOBUSES      </v>
      </c>
      <c r="G16072" t="str">
        <f>T("De 51 PLAZAS en adelante                          ")</f>
        <v xml:space="preserve">De 51 PLAZAS en adelante                          </v>
      </c>
      <c r="H16072" t="str">
        <f>T("DIESEL                                            ")</f>
        <v xml:space="preserve">DIESEL                                            </v>
      </c>
      <c r="I16072">
        <v>1</v>
      </c>
    </row>
    <row r="16073" spans="1:9">
      <c r="A16073" t="str">
        <f>T("2018")</f>
        <v>2018</v>
      </c>
      <c r="B16073" t="str">
        <f>T("JURIDICO                                          ")</f>
        <v xml:space="preserve">JURIDICO                                          </v>
      </c>
      <c r="C16073" t="str">
        <f>T("VILLA DE VALLECAS   ")</f>
        <v xml:space="preserve">VILLA DE VALLECAS   </v>
      </c>
      <c r="D16073" t="str">
        <f>T("ENSANCHE DE VALLECAS")</f>
        <v>ENSANCHE DE VALLECAS</v>
      </c>
      <c r="E16073" t="str">
        <f>T("AU ")</f>
        <v xml:space="preserve">AU </v>
      </c>
      <c r="F16073" t="str">
        <f>T("AUTOBUSES      ")</f>
        <v xml:space="preserve">AUTOBUSES      </v>
      </c>
      <c r="G16073" t="str">
        <f>T("De 21 a 50 PLAZAS                                 ")</f>
        <v xml:space="preserve">De 21 a 50 PLAZAS                                 </v>
      </c>
      <c r="H16073" t="str">
        <f>T("DIESEL                                            ")</f>
        <v xml:space="preserve">DIESEL                                            </v>
      </c>
      <c r="I16073">
        <v>1</v>
      </c>
    </row>
    <row r="16074" spans="1:9">
      <c r="A16074" t="str">
        <f>T("2018")</f>
        <v>2018</v>
      </c>
      <c r="B16074" t="str">
        <f>T("JURIDICO                                          ")</f>
        <v xml:space="preserve">JURIDICO                                          </v>
      </c>
      <c r="C16074" t="str">
        <f>T("VILLA DE VALLECAS   ")</f>
        <v xml:space="preserve">VILLA DE VALLECAS   </v>
      </c>
      <c r="D16074" t="str">
        <f>T("CASCO H.VALLECAS    ")</f>
        <v xml:space="preserve">CASCO H.VALLECAS    </v>
      </c>
      <c r="E16074" t="str">
        <f>T("AU ")</f>
        <v xml:space="preserve">AU </v>
      </c>
      <c r="F16074" t="str">
        <f>T("AUTOBUSES      ")</f>
        <v xml:space="preserve">AUTOBUSES      </v>
      </c>
      <c r="G16074" t="str">
        <f>T("De 51 PLAZAS en adelante                          ")</f>
        <v xml:space="preserve">De 51 PLAZAS en adelante                          </v>
      </c>
      <c r="H16074" t="str">
        <f>T("GASOLINA                                          ")</f>
        <v xml:space="preserve">GASOLINA                                          </v>
      </c>
      <c r="I16074">
        <v>2</v>
      </c>
    </row>
    <row r="16075" spans="1:9">
      <c r="A16075" t="str">
        <f>T("2018")</f>
        <v>2018</v>
      </c>
      <c r="B16075" t="str">
        <f>T("FISICO                                            ")</f>
        <v xml:space="preserve">FISICO                                            </v>
      </c>
      <c r="C16075" t="str">
        <f>T("VILLA DE VALLECAS   ")</f>
        <v xml:space="preserve">VILLA DE VALLECAS   </v>
      </c>
      <c r="D16075" t="str">
        <f>T("CASCO H.VALLECAS    ")</f>
        <v xml:space="preserve">CASCO H.VALLECAS    </v>
      </c>
      <c r="E16075" t="str">
        <f>T("AU ")</f>
        <v xml:space="preserve">AU </v>
      </c>
      <c r="F16075" t="str">
        <f>T("AUTOBUSES      ")</f>
        <v xml:space="preserve">AUTOBUSES      </v>
      </c>
      <c r="G16075" t="str">
        <f>T("De menos de 21 PLAZAS                             ")</f>
        <v xml:space="preserve">De menos de 21 PLAZAS                             </v>
      </c>
      <c r="I16075">
        <v>1</v>
      </c>
    </row>
    <row r="16076" spans="1:9">
      <c r="A16076" t="str">
        <f>T("2018")</f>
        <v>2018</v>
      </c>
      <c r="B16076" t="str">
        <f>T("FISICO                                            ")</f>
        <v xml:space="preserve">FISICO                                            </v>
      </c>
      <c r="C16076" t="str">
        <f>T("VILLA DE VALLECAS   ")</f>
        <v xml:space="preserve">VILLA DE VALLECAS   </v>
      </c>
      <c r="D16076" t="str">
        <f>T("SANTA EUGENIA       ")</f>
        <v xml:space="preserve">SANTA EUGENIA       </v>
      </c>
      <c r="E16076" t="str">
        <f>T("AU ")</f>
        <v xml:space="preserve">AU </v>
      </c>
      <c r="F16076" t="str">
        <f>T("AUTOBUSES      ")</f>
        <v xml:space="preserve">AUTOBUSES      </v>
      </c>
      <c r="G16076" t="str">
        <f>T("De menos de 21 PLAZAS                             ")</f>
        <v xml:space="preserve">De menos de 21 PLAZAS                             </v>
      </c>
      <c r="I16076">
        <v>1</v>
      </c>
    </row>
    <row r="16077" spans="1:9">
      <c r="A16077" t="str">
        <f>T("2018")</f>
        <v>2018</v>
      </c>
      <c r="B16077" t="str">
        <f>T("Entidad sin personalidad jurídica (art. 35.4 LGT) ")</f>
        <v xml:space="preserve">Entidad sin personalidad jurídica (art. 35.4 LGT) </v>
      </c>
      <c r="C16077" t="str">
        <f>T("VILLA DE VALLECAS   ")</f>
        <v xml:space="preserve">VILLA DE VALLECAS   </v>
      </c>
      <c r="D16077" t="str">
        <f>T("CASCO H.VALLECAS    ")</f>
        <v xml:space="preserve">CASCO H.VALLECAS    </v>
      </c>
      <c r="E16077" t="str">
        <f>T("CA ")</f>
        <v xml:space="preserve">CA </v>
      </c>
      <c r="F16077" t="str">
        <f>T("CAMIONES       ")</f>
        <v xml:space="preserve">CAMIONES       </v>
      </c>
      <c r="G16077" t="str">
        <f>T("De menos de 1.000 KG DE CARGA ÚTIL                ")</f>
        <v xml:space="preserve">De menos de 1.000 KG DE CARGA ÚTIL                </v>
      </c>
      <c r="H16077" t="str">
        <f>T("DIESEL                                            ")</f>
        <v xml:space="preserve">DIESEL                                            </v>
      </c>
      <c r="I16077">
        <v>8</v>
      </c>
    </row>
    <row r="16078" spans="1:9">
      <c r="A16078" t="str">
        <f>T("2018")</f>
        <v>2018</v>
      </c>
      <c r="B16078" t="str">
        <f>T("Entidad sin personalidad jurídica (art. 35.4 LGT) ")</f>
        <v xml:space="preserve">Entidad sin personalidad jurídica (art. 35.4 LGT) </v>
      </c>
      <c r="C16078" t="str">
        <f>T("VILLA DE VALLECAS   ")</f>
        <v xml:space="preserve">VILLA DE VALLECAS   </v>
      </c>
      <c r="D16078" t="str">
        <f>T("CASCO H.VALLECAS    ")</f>
        <v xml:space="preserve">CASCO H.VALLECAS    </v>
      </c>
      <c r="E16078" t="str">
        <f>T("CA ")</f>
        <v xml:space="preserve">CA </v>
      </c>
      <c r="F16078" t="str">
        <f>T("CAMIONES       ")</f>
        <v xml:space="preserve">CAMIONES       </v>
      </c>
      <c r="G16078" t="str">
        <f>T("De 1.000 a 2.999 KG DE CARGA ÚTIL                 ")</f>
        <v xml:space="preserve">De 1.000 a 2.999 KG DE CARGA ÚTIL                 </v>
      </c>
      <c r="H16078" t="str">
        <f>T("DIESEL                                            ")</f>
        <v xml:space="preserve">DIESEL                                            </v>
      </c>
      <c r="I16078">
        <v>4</v>
      </c>
    </row>
    <row r="16079" spans="1:9">
      <c r="A16079" t="str">
        <f>T("2018")</f>
        <v>2018</v>
      </c>
      <c r="B16079" t="str">
        <f>T("Entidad sin personalidad jurídica (art. 35.4 LGT) ")</f>
        <v xml:space="preserve">Entidad sin personalidad jurídica (art. 35.4 LGT) </v>
      </c>
      <c r="C16079" t="str">
        <f>T("VILLA DE VALLECAS   ")</f>
        <v xml:space="preserve">VILLA DE VALLECAS   </v>
      </c>
      <c r="D16079" t="str">
        <f>T("CASCO H.VALLECAS    ")</f>
        <v xml:space="preserve">CASCO H.VALLECAS    </v>
      </c>
      <c r="E16079" t="str">
        <f>T("CA ")</f>
        <v xml:space="preserve">CA </v>
      </c>
      <c r="F16079" t="str">
        <f>T("CAMIONES       ")</f>
        <v xml:space="preserve">CAMIONES       </v>
      </c>
      <c r="G16079" t="str">
        <f>T("De 10.000 KG DE CARGA ÚTIL en adelante            ")</f>
        <v xml:space="preserve">De 10.000 KG DE CARGA ÚTIL en adelante            </v>
      </c>
      <c r="H16079" t="str">
        <f>T("DIESEL                                            ")</f>
        <v xml:space="preserve">DIESEL                                            </v>
      </c>
      <c r="I16079">
        <v>1</v>
      </c>
    </row>
    <row r="16080" spans="1:9">
      <c r="A16080" t="str">
        <f>T("2018")</f>
        <v>2018</v>
      </c>
      <c r="B16080" t="str">
        <f>T("Entidad sin personalidad jurídica (art. 35.4 LGT) ")</f>
        <v xml:space="preserve">Entidad sin personalidad jurídica (art. 35.4 LGT) </v>
      </c>
      <c r="C16080" t="str">
        <f>T("VILLA DE VALLECAS   ")</f>
        <v xml:space="preserve">VILLA DE VALLECAS   </v>
      </c>
      <c r="D16080" t="str">
        <f>T("SANTA EUGENIA       ")</f>
        <v xml:space="preserve">SANTA EUGENIA       </v>
      </c>
      <c r="E16080" t="str">
        <f>T("CA ")</f>
        <v xml:space="preserve">CA </v>
      </c>
      <c r="F16080" t="str">
        <f>T("CAMIONES       ")</f>
        <v xml:space="preserve">CAMIONES       </v>
      </c>
      <c r="G16080" t="str">
        <f>T("De menos de 1.000 KG DE CARGA ÚTIL                ")</f>
        <v xml:space="preserve">De menos de 1.000 KG DE CARGA ÚTIL                </v>
      </c>
      <c r="H16080" t="str">
        <f>T("DIESEL                                            ")</f>
        <v xml:space="preserve">DIESEL                                            </v>
      </c>
      <c r="I16080">
        <v>3</v>
      </c>
    </row>
    <row r="16081" spans="1:9">
      <c r="A16081" t="str">
        <f>T("2018")</f>
        <v>2018</v>
      </c>
      <c r="B16081" t="str">
        <f>T("Entidad sin personalidad jurídica (art. 35.4 LGT) ")</f>
        <v xml:space="preserve">Entidad sin personalidad jurídica (art. 35.4 LGT) </v>
      </c>
      <c r="C16081" t="str">
        <f>T("VILLA DE VALLECAS   ")</f>
        <v xml:space="preserve">VILLA DE VALLECAS   </v>
      </c>
      <c r="D16081" t="str">
        <f>T("SANTA EUGENIA       ")</f>
        <v xml:space="preserve">SANTA EUGENIA       </v>
      </c>
      <c r="E16081" t="str">
        <f>T("CA ")</f>
        <v xml:space="preserve">CA </v>
      </c>
      <c r="F16081" t="str">
        <f>T("CAMIONES       ")</f>
        <v xml:space="preserve">CAMIONES       </v>
      </c>
      <c r="G16081" t="str">
        <f>T("De 1.000 a 2.999 KG DE CARGA ÚTIL                 ")</f>
        <v xml:space="preserve">De 1.000 a 2.999 KG DE CARGA ÚTIL                 </v>
      </c>
      <c r="H16081" t="str">
        <f>T("DIESEL                                            ")</f>
        <v xml:space="preserve">DIESEL                                            </v>
      </c>
      <c r="I16081">
        <v>4</v>
      </c>
    </row>
    <row r="16082" spans="1:9">
      <c r="A16082" t="str">
        <f>T("2018")</f>
        <v>2018</v>
      </c>
      <c r="B16082" t="str">
        <f>T("Entidad sin personalidad jurídica (art. 35.4 LGT) ")</f>
        <v xml:space="preserve">Entidad sin personalidad jurídica (art. 35.4 LGT) </v>
      </c>
      <c r="C16082" t="str">
        <f>T("VILLA DE VALLECAS   ")</f>
        <v xml:space="preserve">VILLA DE VALLECAS   </v>
      </c>
      <c r="D16082" t="str">
        <f>T("SANTA EUGENIA       ")</f>
        <v xml:space="preserve">SANTA EUGENIA       </v>
      </c>
      <c r="E16082" t="str">
        <f>T("CA ")</f>
        <v xml:space="preserve">CA </v>
      </c>
      <c r="F16082" t="str">
        <f>T("CAMIONES       ")</f>
        <v xml:space="preserve">CAMIONES       </v>
      </c>
      <c r="G16082" t="str">
        <f>T("De 3.000 a 9.999 KG DE CARGA ÚTIL                 ")</f>
        <v xml:space="preserve">De 3.000 a 9.999 KG DE CARGA ÚTIL                 </v>
      </c>
      <c r="H16082" t="str">
        <f>T("DIESEL                                            ")</f>
        <v xml:space="preserve">DIESEL                                            </v>
      </c>
      <c r="I16082">
        <v>1</v>
      </c>
    </row>
    <row r="16083" spans="1:9">
      <c r="A16083" t="str">
        <f>T("2018")</f>
        <v>2018</v>
      </c>
      <c r="B16083" t="str">
        <f>T("FISICO                                            ")</f>
        <v xml:space="preserve">FISICO                                            </v>
      </c>
      <c r="C16083" t="str">
        <f>T("VILLA DE VALLECAS   ")</f>
        <v xml:space="preserve">VILLA DE VALLECAS   </v>
      </c>
      <c r="D16083" t="str">
        <f>T("SIN BARRIO          ")</f>
        <v xml:space="preserve">SIN BARRIO          </v>
      </c>
      <c r="E16083" t="str">
        <f>T("CA ")</f>
        <v xml:space="preserve">CA </v>
      </c>
      <c r="F16083" t="str">
        <f>T("CAMIONES       ")</f>
        <v xml:space="preserve">CAMIONES       </v>
      </c>
      <c r="G16083" t="str">
        <f>T("De menos de 1.000 KG DE CARGA ÚTIL                ")</f>
        <v xml:space="preserve">De menos de 1.000 KG DE CARGA ÚTIL                </v>
      </c>
      <c r="H16083" t="str">
        <f>T("DIESEL                                            ")</f>
        <v xml:space="preserve">DIESEL                                            </v>
      </c>
      <c r="I16083">
        <v>2</v>
      </c>
    </row>
    <row r="16084" spans="1:9">
      <c r="A16084" t="str">
        <f>T("2018")</f>
        <v>2018</v>
      </c>
      <c r="B16084" t="str">
        <f>T("FISICO                                            ")</f>
        <v xml:space="preserve">FISICO                                            </v>
      </c>
      <c r="C16084" t="str">
        <f>T("VILLA DE VALLECAS   ")</f>
        <v xml:space="preserve">VILLA DE VALLECAS   </v>
      </c>
      <c r="D16084" t="str">
        <f>T("SIN BARRIO          ")</f>
        <v xml:space="preserve">SIN BARRIO          </v>
      </c>
      <c r="E16084" t="str">
        <f>T("CA ")</f>
        <v xml:space="preserve">CA </v>
      </c>
      <c r="F16084" t="str">
        <f>T("CAMIONES       ")</f>
        <v xml:space="preserve">CAMIONES       </v>
      </c>
      <c r="G16084" t="str">
        <f>T("De 1.000 a 2.999 KG DE CARGA ÚTIL                 ")</f>
        <v xml:space="preserve">De 1.000 a 2.999 KG DE CARGA ÚTIL                 </v>
      </c>
      <c r="H16084" t="str">
        <f>T("DIESEL                                            ")</f>
        <v xml:space="preserve">DIESEL                                            </v>
      </c>
      <c r="I16084">
        <v>3</v>
      </c>
    </row>
    <row r="16085" spans="1:9">
      <c r="A16085" t="str">
        <f>T("2018")</f>
        <v>2018</v>
      </c>
      <c r="B16085" t="str">
        <f>T("FISICO                                            ")</f>
        <v xml:space="preserve">FISICO                                            </v>
      </c>
      <c r="C16085" t="str">
        <f>T("VILLA DE VALLECAS   ")</f>
        <v xml:space="preserve">VILLA DE VALLECAS   </v>
      </c>
      <c r="D16085" t="str">
        <f>T("CASCO H.VALLECAS    ")</f>
        <v xml:space="preserve">CASCO H.VALLECAS    </v>
      </c>
      <c r="E16085" t="str">
        <f>T("CA ")</f>
        <v xml:space="preserve">CA </v>
      </c>
      <c r="F16085" t="str">
        <f>T("CAMIONES       ")</f>
        <v xml:space="preserve">CAMIONES       </v>
      </c>
      <c r="G16085" t="str">
        <f>T("De menos de 1.000 KG DE CARGA ÚTIL                ")</f>
        <v xml:space="preserve">De menos de 1.000 KG DE CARGA ÚTIL                </v>
      </c>
      <c r="H16085" t="str">
        <f>T("DIESEL                                            ")</f>
        <v xml:space="preserve">DIESEL                                            </v>
      </c>
      <c r="I16085">
        <v>740</v>
      </c>
    </row>
    <row r="16086" spans="1:9">
      <c r="A16086" t="str">
        <f>T("2018")</f>
        <v>2018</v>
      </c>
      <c r="B16086" t="str">
        <f>T("FISICO                                            ")</f>
        <v xml:space="preserve">FISICO                                            </v>
      </c>
      <c r="C16086" t="str">
        <f>T("VILLA DE VALLECAS   ")</f>
        <v xml:space="preserve">VILLA DE VALLECAS   </v>
      </c>
      <c r="D16086" t="str">
        <f>T("CASCO H.VALLECAS    ")</f>
        <v xml:space="preserve">CASCO H.VALLECAS    </v>
      </c>
      <c r="E16086" t="str">
        <f>T("CA ")</f>
        <v xml:space="preserve">CA </v>
      </c>
      <c r="F16086" t="str">
        <f>T("CAMIONES       ")</f>
        <v xml:space="preserve">CAMIONES       </v>
      </c>
      <c r="G16086" t="str">
        <f>T("De 1.000 a 2.999 KG DE CARGA ÚTIL                 ")</f>
        <v xml:space="preserve">De 1.000 a 2.999 KG DE CARGA ÚTIL                 </v>
      </c>
      <c r="H16086" t="str">
        <f>T("DIESEL                                            ")</f>
        <v xml:space="preserve">DIESEL                                            </v>
      </c>
      <c r="I16086">
        <v>362</v>
      </c>
    </row>
    <row r="16087" spans="1:9">
      <c r="A16087" t="str">
        <f>T("2018")</f>
        <v>2018</v>
      </c>
      <c r="B16087" t="str">
        <f>T("FISICO                                            ")</f>
        <v xml:space="preserve">FISICO                                            </v>
      </c>
      <c r="C16087" t="str">
        <f>T("VILLA DE VALLECAS   ")</f>
        <v xml:space="preserve">VILLA DE VALLECAS   </v>
      </c>
      <c r="D16087" t="str">
        <f>T("CASCO H.VALLECAS    ")</f>
        <v xml:space="preserve">CASCO H.VALLECAS    </v>
      </c>
      <c r="E16087" t="str">
        <f>T("CA ")</f>
        <v xml:space="preserve">CA </v>
      </c>
      <c r="F16087" t="str">
        <f>T("CAMIONES       ")</f>
        <v xml:space="preserve">CAMIONES       </v>
      </c>
      <c r="G16087" t="str">
        <f>T("De 3.000 a 9.999 KG DE CARGA ÚTIL                 ")</f>
        <v xml:space="preserve">De 3.000 a 9.999 KG DE CARGA ÚTIL                 </v>
      </c>
      <c r="H16087" t="str">
        <f>T("DIESEL                                            ")</f>
        <v xml:space="preserve">DIESEL                                            </v>
      </c>
      <c r="I16087">
        <v>18</v>
      </c>
    </row>
    <row r="16088" spans="1:9">
      <c r="A16088" t="str">
        <f>T("2018")</f>
        <v>2018</v>
      </c>
      <c r="B16088" t="str">
        <f>T("FISICO                                            ")</f>
        <v xml:space="preserve">FISICO                                            </v>
      </c>
      <c r="C16088" t="str">
        <f>T("VILLA DE VALLECAS   ")</f>
        <v xml:space="preserve">VILLA DE VALLECAS   </v>
      </c>
      <c r="D16088" t="str">
        <f>T("CASCO H.VALLECAS    ")</f>
        <v xml:space="preserve">CASCO H.VALLECAS    </v>
      </c>
      <c r="E16088" t="str">
        <f>T("CA ")</f>
        <v xml:space="preserve">CA </v>
      </c>
      <c r="F16088" t="str">
        <f>T("CAMIONES       ")</f>
        <v xml:space="preserve">CAMIONES       </v>
      </c>
      <c r="G16088" t="str">
        <f>T("De 10.000 KG DE CARGA ÚTIL en adelante            ")</f>
        <v xml:space="preserve">De 10.000 KG DE CARGA ÚTIL en adelante            </v>
      </c>
      <c r="H16088" t="str">
        <f>T("DIESEL                                            ")</f>
        <v xml:space="preserve">DIESEL                                            </v>
      </c>
      <c r="I16088">
        <v>8</v>
      </c>
    </row>
    <row r="16089" spans="1:9">
      <c r="A16089" t="str">
        <f>T("2018")</f>
        <v>2018</v>
      </c>
      <c r="B16089" t="str">
        <f>T("FISICO                                            ")</f>
        <v xml:space="preserve">FISICO                                            </v>
      </c>
      <c r="C16089" t="str">
        <f>T("VILLA DE VALLECAS   ")</f>
        <v xml:space="preserve">VILLA DE VALLECAS   </v>
      </c>
      <c r="D16089" t="str">
        <f>T("SANTA EUGENIA       ")</f>
        <v xml:space="preserve">SANTA EUGENIA       </v>
      </c>
      <c r="E16089" t="str">
        <f>T("CA ")</f>
        <v xml:space="preserve">CA </v>
      </c>
      <c r="F16089" t="str">
        <f>T("CAMIONES       ")</f>
        <v xml:space="preserve">CAMIONES       </v>
      </c>
      <c r="G16089" t="str">
        <f>T("De menos de 1.000 KG DE CARGA ÚTIL                ")</f>
        <v xml:space="preserve">De menos de 1.000 KG DE CARGA ÚTIL                </v>
      </c>
      <c r="H16089" t="str">
        <f>T("DIESEL                                            ")</f>
        <v xml:space="preserve">DIESEL                                            </v>
      </c>
      <c r="I16089">
        <v>344</v>
      </c>
    </row>
    <row r="16090" spans="1:9">
      <c r="A16090" t="str">
        <f>T("2018")</f>
        <v>2018</v>
      </c>
      <c r="B16090" t="str">
        <f>T("FISICO                                            ")</f>
        <v xml:space="preserve">FISICO                                            </v>
      </c>
      <c r="C16090" t="str">
        <f>T("VILLA DE VALLECAS   ")</f>
        <v xml:space="preserve">VILLA DE VALLECAS   </v>
      </c>
      <c r="D16090" t="str">
        <f>T("SANTA EUGENIA       ")</f>
        <v xml:space="preserve">SANTA EUGENIA       </v>
      </c>
      <c r="E16090" t="str">
        <f>T("CA ")</f>
        <v xml:space="preserve">CA </v>
      </c>
      <c r="F16090" t="str">
        <f>T("CAMIONES       ")</f>
        <v xml:space="preserve">CAMIONES       </v>
      </c>
      <c r="G16090" t="str">
        <f>T("De 1.000 a 2.999 KG DE CARGA ÚTIL                 ")</f>
        <v xml:space="preserve">De 1.000 a 2.999 KG DE CARGA ÚTIL                 </v>
      </c>
      <c r="H16090" t="str">
        <f>T("DIESEL                                            ")</f>
        <v xml:space="preserve">DIESEL                                            </v>
      </c>
      <c r="I16090">
        <v>140</v>
      </c>
    </row>
    <row r="16091" spans="1:9">
      <c r="A16091" t="str">
        <f>T("2018")</f>
        <v>2018</v>
      </c>
      <c r="B16091" t="str">
        <f>T("FISICO                                            ")</f>
        <v xml:space="preserve">FISICO                                            </v>
      </c>
      <c r="C16091" t="str">
        <f>T("VILLA DE VALLECAS   ")</f>
        <v xml:space="preserve">VILLA DE VALLECAS   </v>
      </c>
      <c r="D16091" t="str">
        <f>T("SANTA EUGENIA       ")</f>
        <v xml:space="preserve">SANTA EUGENIA       </v>
      </c>
      <c r="E16091" t="str">
        <f>T("CA ")</f>
        <v xml:space="preserve">CA </v>
      </c>
      <c r="F16091" t="str">
        <f>T("CAMIONES       ")</f>
        <v xml:space="preserve">CAMIONES       </v>
      </c>
      <c r="G16091" t="str">
        <f>T("De 3.000 a 9.999 KG DE CARGA ÚTIL                 ")</f>
        <v xml:space="preserve">De 3.000 a 9.999 KG DE CARGA ÚTIL                 </v>
      </c>
      <c r="H16091" t="str">
        <f>T("DIESEL                                            ")</f>
        <v xml:space="preserve">DIESEL                                            </v>
      </c>
      <c r="I16091">
        <v>19</v>
      </c>
    </row>
    <row r="16092" spans="1:9">
      <c r="A16092" t="str">
        <f>T("2018")</f>
        <v>2018</v>
      </c>
      <c r="B16092" t="str">
        <f>T("FISICO                                            ")</f>
        <v xml:space="preserve">FISICO                                            </v>
      </c>
      <c r="C16092" t="str">
        <f>T("VILLA DE VALLECAS   ")</f>
        <v xml:space="preserve">VILLA DE VALLECAS   </v>
      </c>
      <c r="D16092" t="str">
        <f>T("SANTA EUGENIA       ")</f>
        <v xml:space="preserve">SANTA EUGENIA       </v>
      </c>
      <c r="E16092" t="str">
        <f>T("CA ")</f>
        <v xml:space="preserve">CA </v>
      </c>
      <c r="F16092" t="str">
        <f>T("CAMIONES       ")</f>
        <v xml:space="preserve">CAMIONES       </v>
      </c>
      <c r="G16092" t="str">
        <f>T("De 10.000 KG DE CARGA ÚTIL en adelante            ")</f>
        <v xml:space="preserve">De 10.000 KG DE CARGA ÚTIL en adelante            </v>
      </c>
      <c r="H16092" t="str">
        <f>T("DIESEL                                            ")</f>
        <v xml:space="preserve">DIESEL                                            </v>
      </c>
      <c r="I16092">
        <v>4</v>
      </c>
    </row>
    <row r="16093" spans="1:9">
      <c r="A16093" t="str">
        <f>T("2018")</f>
        <v>2018</v>
      </c>
      <c r="B16093" t="str">
        <f>T("FISICO                                            ")</f>
        <v xml:space="preserve">FISICO                                            </v>
      </c>
      <c r="C16093" t="str">
        <f>T("VILLA DE VALLECAS   ")</f>
        <v xml:space="preserve">VILLA DE VALLECAS   </v>
      </c>
      <c r="D16093" t="str">
        <f>T("ENSANCHE DE VALLECAS")</f>
        <v>ENSANCHE DE VALLECAS</v>
      </c>
      <c r="E16093" t="str">
        <f>T("CA ")</f>
        <v xml:space="preserve">CA </v>
      </c>
      <c r="F16093" t="str">
        <f>T("CAMIONES       ")</f>
        <v xml:space="preserve">CAMIONES       </v>
      </c>
      <c r="G16093" t="str">
        <f>T("De menos de 1.000 KG DE CARGA ÚTIL                ")</f>
        <v xml:space="preserve">De menos de 1.000 KG DE CARGA ÚTIL                </v>
      </c>
      <c r="H16093" t="str">
        <f>T("DIESEL                                            ")</f>
        <v xml:space="preserve">DIESEL                                            </v>
      </c>
      <c r="I16093">
        <v>287</v>
      </c>
    </row>
    <row r="16094" spans="1:9">
      <c r="A16094" t="str">
        <f>T("2018")</f>
        <v>2018</v>
      </c>
      <c r="B16094" t="str">
        <f>T("FISICO                                            ")</f>
        <v xml:space="preserve">FISICO                                            </v>
      </c>
      <c r="C16094" t="str">
        <f>T("VILLA DE VALLECAS   ")</f>
        <v xml:space="preserve">VILLA DE VALLECAS   </v>
      </c>
      <c r="D16094" t="str">
        <f>T("ENSANCHE DE VALLECAS")</f>
        <v>ENSANCHE DE VALLECAS</v>
      </c>
      <c r="E16094" t="str">
        <f>T("CA ")</f>
        <v xml:space="preserve">CA </v>
      </c>
      <c r="F16094" t="str">
        <f>T("CAMIONES       ")</f>
        <v xml:space="preserve">CAMIONES       </v>
      </c>
      <c r="G16094" t="str">
        <f>T("De 1.000 a 2.999 KG DE CARGA ÚTIL                 ")</f>
        <v xml:space="preserve">De 1.000 a 2.999 KG DE CARGA ÚTIL                 </v>
      </c>
      <c r="H16094" t="str">
        <f>T("DIESEL                                            ")</f>
        <v xml:space="preserve">DIESEL                                            </v>
      </c>
      <c r="I16094">
        <v>101</v>
      </c>
    </row>
    <row r="16095" spans="1:9">
      <c r="A16095" t="str">
        <f>T("2018")</f>
        <v>2018</v>
      </c>
      <c r="B16095" t="str">
        <f>T("FISICO                                            ")</f>
        <v xml:space="preserve">FISICO                                            </v>
      </c>
      <c r="C16095" t="str">
        <f>T("VILLA DE VALLECAS   ")</f>
        <v xml:space="preserve">VILLA DE VALLECAS   </v>
      </c>
      <c r="D16095" t="str">
        <f>T("ENSANCHE DE VALLECAS")</f>
        <v>ENSANCHE DE VALLECAS</v>
      </c>
      <c r="E16095" t="str">
        <f>T("CA ")</f>
        <v xml:space="preserve">CA </v>
      </c>
      <c r="F16095" t="str">
        <f>T("CAMIONES       ")</f>
        <v xml:space="preserve">CAMIONES       </v>
      </c>
      <c r="G16095" t="str">
        <f>T("De 3.000 a 9.999 KG DE CARGA ÚTIL                 ")</f>
        <v xml:space="preserve">De 3.000 a 9.999 KG DE CARGA ÚTIL                 </v>
      </c>
      <c r="H16095" t="str">
        <f>T("DIESEL                                            ")</f>
        <v xml:space="preserve">DIESEL                                            </v>
      </c>
      <c r="I16095">
        <v>3</v>
      </c>
    </row>
    <row r="16096" spans="1:9">
      <c r="A16096" t="str">
        <f>T("2018")</f>
        <v>2018</v>
      </c>
      <c r="B16096" t="str">
        <f>T("FISICO                                            ")</f>
        <v xml:space="preserve">FISICO                                            </v>
      </c>
      <c r="C16096" t="str">
        <f>T("VILLA DE VALLECAS   ")</f>
        <v xml:space="preserve">VILLA DE VALLECAS   </v>
      </c>
      <c r="D16096" t="str">
        <f>T("ENSANCHE DE VALLECAS")</f>
        <v>ENSANCHE DE VALLECAS</v>
      </c>
      <c r="E16096" t="str">
        <f>T("CA ")</f>
        <v xml:space="preserve">CA </v>
      </c>
      <c r="F16096" t="str">
        <f>T("CAMIONES       ")</f>
        <v xml:space="preserve">CAMIONES       </v>
      </c>
      <c r="G16096" t="str">
        <f>T("De 10.000 KG DE CARGA ÚTIL en adelante            ")</f>
        <v xml:space="preserve">De 10.000 KG DE CARGA ÚTIL en adelante            </v>
      </c>
      <c r="H16096" t="str">
        <f>T("DIESEL                                            ")</f>
        <v xml:space="preserve">DIESEL                                            </v>
      </c>
      <c r="I16096">
        <v>1</v>
      </c>
    </row>
    <row r="16097" spans="1:9">
      <c r="A16097" t="str">
        <f>T("2018")</f>
        <v>2018</v>
      </c>
      <c r="B16097" t="str">
        <f>T("JURIDICO                                          ")</f>
        <v xml:space="preserve">JURIDICO                                          </v>
      </c>
      <c r="C16097" t="str">
        <f>T("VILLA DE VALLECAS   ")</f>
        <v xml:space="preserve">VILLA DE VALLECAS   </v>
      </c>
      <c r="D16097" t="str">
        <f>T("SIN BARRIO          ")</f>
        <v xml:space="preserve">SIN BARRIO          </v>
      </c>
      <c r="E16097" t="str">
        <f>T("CA ")</f>
        <v xml:space="preserve">CA </v>
      </c>
      <c r="F16097" t="str">
        <f>T("CAMIONES       ")</f>
        <v xml:space="preserve">CAMIONES       </v>
      </c>
      <c r="G16097" t="str">
        <f>T("De menos de 1.000 KG DE CARGA ÚTIL                ")</f>
        <v xml:space="preserve">De menos de 1.000 KG DE CARGA ÚTIL                </v>
      </c>
      <c r="H16097" t="str">
        <f>T("DIESEL                                            ")</f>
        <v xml:space="preserve">DIESEL                                            </v>
      </c>
      <c r="I16097">
        <v>2</v>
      </c>
    </row>
    <row r="16098" spans="1:9">
      <c r="A16098" t="str">
        <f>T("2018")</f>
        <v>2018</v>
      </c>
      <c r="B16098" t="str">
        <f>T("JURIDICO                                          ")</f>
        <v xml:space="preserve">JURIDICO                                          </v>
      </c>
      <c r="C16098" t="str">
        <f>T("VILLA DE VALLECAS   ")</f>
        <v xml:space="preserve">VILLA DE VALLECAS   </v>
      </c>
      <c r="D16098" t="str">
        <f>T("SIN BARRIO          ")</f>
        <v xml:space="preserve">SIN BARRIO          </v>
      </c>
      <c r="E16098" t="str">
        <f>T("CA ")</f>
        <v xml:space="preserve">CA </v>
      </c>
      <c r="F16098" t="str">
        <f>T("CAMIONES       ")</f>
        <v xml:space="preserve">CAMIONES       </v>
      </c>
      <c r="G16098" t="str">
        <f>T("De 1.000 a 2.999 KG DE CARGA ÚTIL                 ")</f>
        <v xml:space="preserve">De 1.000 a 2.999 KG DE CARGA ÚTIL                 </v>
      </c>
      <c r="H16098" t="str">
        <f>T("DIESEL                                            ")</f>
        <v xml:space="preserve">DIESEL                                            </v>
      </c>
      <c r="I16098">
        <v>1</v>
      </c>
    </row>
    <row r="16099" spans="1:9">
      <c r="A16099" t="str">
        <f>T("2018")</f>
        <v>2018</v>
      </c>
      <c r="B16099" t="str">
        <f>T("JURIDICO                                          ")</f>
        <v xml:space="preserve">JURIDICO                                          </v>
      </c>
      <c r="C16099" t="str">
        <f>T("VILLA DE VALLECAS   ")</f>
        <v xml:space="preserve">VILLA DE VALLECAS   </v>
      </c>
      <c r="D16099" t="str">
        <f>T("CASCO H.VALLECAS    ")</f>
        <v xml:space="preserve">CASCO H.VALLECAS    </v>
      </c>
      <c r="E16099" t="str">
        <f>T("CA ")</f>
        <v xml:space="preserve">CA </v>
      </c>
      <c r="F16099" t="str">
        <f>T("CAMIONES       ")</f>
        <v xml:space="preserve">CAMIONES       </v>
      </c>
      <c r="G16099" t="str">
        <f>T("De menos de 1.000 KG DE CARGA ÚTIL                ")</f>
        <v xml:space="preserve">De menos de 1.000 KG DE CARGA ÚTIL                </v>
      </c>
      <c r="H16099" t="str">
        <f>T("DIESEL                                            ")</f>
        <v xml:space="preserve">DIESEL                                            </v>
      </c>
      <c r="I16099">
        <v>611</v>
      </c>
    </row>
    <row r="16100" spans="1:9">
      <c r="A16100" t="str">
        <f>T("2018")</f>
        <v>2018</v>
      </c>
      <c r="B16100" t="str">
        <f>T("JURIDICO                                          ")</f>
        <v xml:space="preserve">JURIDICO                                          </v>
      </c>
      <c r="C16100" t="str">
        <f>T("VILLA DE VALLECAS   ")</f>
        <v xml:space="preserve">VILLA DE VALLECAS   </v>
      </c>
      <c r="D16100" t="str">
        <f>T("CASCO H.VALLECAS    ")</f>
        <v xml:space="preserve">CASCO H.VALLECAS    </v>
      </c>
      <c r="E16100" t="str">
        <f>T("CA ")</f>
        <v xml:space="preserve">CA </v>
      </c>
      <c r="F16100" t="str">
        <f>T("CAMIONES       ")</f>
        <v xml:space="preserve">CAMIONES       </v>
      </c>
      <c r="G16100" t="str">
        <f>T("De 1.000 a 2.999 KG DE CARGA ÚTIL                 ")</f>
        <v xml:space="preserve">De 1.000 a 2.999 KG DE CARGA ÚTIL                 </v>
      </c>
      <c r="H16100" t="str">
        <f>T("DIESEL                                            ")</f>
        <v xml:space="preserve">DIESEL                                            </v>
      </c>
      <c r="I16100">
        <v>370</v>
      </c>
    </row>
    <row r="16101" spans="1:9">
      <c r="A16101" t="str">
        <f>T("2018")</f>
        <v>2018</v>
      </c>
      <c r="B16101" t="str">
        <f>T("JURIDICO                                          ")</f>
        <v xml:space="preserve">JURIDICO                                          </v>
      </c>
      <c r="C16101" t="str">
        <f>T("VILLA DE VALLECAS   ")</f>
        <v xml:space="preserve">VILLA DE VALLECAS   </v>
      </c>
      <c r="D16101" t="str">
        <f>T("CASCO H.VALLECAS    ")</f>
        <v xml:space="preserve">CASCO H.VALLECAS    </v>
      </c>
      <c r="E16101" t="str">
        <f>T("CA ")</f>
        <v xml:space="preserve">CA </v>
      </c>
      <c r="F16101" t="str">
        <f>T("CAMIONES       ")</f>
        <v xml:space="preserve">CAMIONES       </v>
      </c>
      <c r="G16101" t="str">
        <f>T("De 3.000 a 9.999 KG DE CARGA ÚTIL                 ")</f>
        <v xml:space="preserve">De 3.000 a 9.999 KG DE CARGA ÚTIL                 </v>
      </c>
      <c r="H16101" t="str">
        <f>T("DIESEL                                            ")</f>
        <v xml:space="preserve">DIESEL                                            </v>
      </c>
      <c r="I16101">
        <v>161</v>
      </c>
    </row>
    <row r="16102" spans="1:9">
      <c r="A16102" t="str">
        <f>T("2018")</f>
        <v>2018</v>
      </c>
      <c r="B16102" t="str">
        <f>T("JURIDICO                                          ")</f>
        <v xml:space="preserve">JURIDICO                                          </v>
      </c>
      <c r="C16102" t="str">
        <f>T("VILLA DE VALLECAS   ")</f>
        <v xml:space="preserve">VILLA DE VALLECAS   </v>
      </c>
      <c r="D16102" t="str">
        <f>T("CASCO H.VALLECAS    ")</f>
        <v xml:space="preserve">CASCO H.VALLECAS    </v>
      </c>
      <c r="E16102" t="str">
        <f>T("CA ")</f>
        <v xml:space="preserve">CA </v>
      </c>
      <c r="F16102" t="str">
        <f>T("CAMIONES       ")</f>
        <v xml:space="preserve">CAMIONES       </v>
      </c>
      <c r="G16102" t="str">
        <f>T("De 10.000 KG DE CARGA ÚTIL en adelante            ")</f>
        <v xml:space="preserve">De 10.000 KG DE CARGA ÚTIL en adelante            </v>
      </c>
      <c r="H16102" t="str">
        <f>T("DIESEL                                            ")</f>
        <v xml:space="preserve">DIESEL                                            </v>
      </c>
      <c r="I16102">
        <v>64</v>
      </c>
    </row>
    <row r="16103" spans="1:9">
      <c r="A16103" t="str">
        <f>T("2018")</f>
        <v>2018</v>
      </c>
      <c r="B16103" t="str">
        <f>T("JURIDICO                                          ")</f>
        <v xml:space="preserve">JURIDICO                                          </v>
      </c>
      <c r="C16103" t="str">
        <f>T("VILLA DE VALLECAS   ")</f>
        <v xml:space="preserve">VILLA DE VALLECAS   </v>
      </c>
      <c r="D16103" t="str">
        <f>T("SANTA EUGENIA       ")</f>
        <v xml:space="preserve">SANTA EUGENIA       </v>
      </c>
      <c r="E16103" t="str">
        <f>T("CA ")</f>
        <v xml:space="preserve">CA </v>
      </c>
      <c r="F16103" t="str">
        <f>T("CAMIONES       ")</f>
        <v xml:space="preserve">CAMIONES       </v>
      </c>
      <c r="G16103" t="str">
        <f>T("De menos de 1.000 KG DE CARGA ÚTIL                ")</f>
        <v xml:space="preserve">De menos de 1.000 KG DE CARGA ÚTIL                </v>
      </c>
      <c r="H16103" t="str">
        <f>T("DIESEL                                            ")</f>
        <v xml:space="preserve">DIESEL                                            </v>
      </c>
      <c r="I16103">
        <v>94</v>
      </c>
    </row>
    <row r="16104" spans="1:9">
      <c r="A16104" t="str">
        <f>T("2018")</f>
        <v>2018</v>
      </c>
      <c r="B16104" t="str">
        <f>T("JURIDICO                                          ")</f>
        <v xml:space="preserve">JURIDICO                                          </v>
      </c>
      <c r="C16104" t="str">
        <f>T("VILLA DE VALLECAS   ")</f>
        <v xml:space="preserve">VILLA DE VALLECAS   </v>
      </c>
      <c r="D16104" t="str">
        <f>T("SANTA EUGENIA       ")</f>
        <v xml:space="preserve">SANTA EUGENIA       </v>
      </c>
      <c r="E16104" t="str">
        <f>T("CA ")</f>
        <v xml:space="preserve">CA </v>
      </c>
      <c r="F16104" t="str">
        <f>T("CAMIONES       ")</f>
        <v xml:space="preserve">CAMIONES       </v>
      </c>
      <c r="G16104" t="str">
        <f>T("De 1.000 a 2.999 KG DE CARGA ÚTIL                 ")</f>
        <v xml:space="preserve">De 1.000 a 2.999 KG DE CARGA ÚTIL                 </v>
      </c>
      <c r="H16104" t="str">
        <f>T("DIESEL                                            ")</f>
        <v xml:space="preserve">DIESEL                                            </v>
      </c>
      <c r="I16104">
        <v>49</v>
      </c>
    </row>
    <row r="16105" spans="1:9">
      <c r="A16105" t="str">
        <f>T("2018")</f>
        <v>2018</v>
      </c>
      <c r="B16105" t="str">
        <f>T("JURIDICO                                          ")</f>
        <v xml:space="preserve">JURIDICO                                          </v>
      </c>
      <c r="C16105" t="str">
        <f>T("VILLA DE VALLECAS   ")</f>
        <v xml:space="preserve">VILLA DE VALLECAS   </v>
      </c>
      <c r="D16105" t="str">
        <f>T("SANTA EUGENIA       ")</f>
        <v xml:space="preserve">SANTA EUGENIA       </v>
      </c>
      <c r="E16105" t="str">
        <f>T("CA ")</f>
        <v xml:space="preserve">CA </v>
      </c>
      <c r="F16105" t="str">
        <f>T("CAMIONES       ")</f>
        <v xml:space="preserve">CAMIONES       </v>
      </c>
      <c r="G16105" t="str">
        <f>T("De 3.000 a 9.999 KG DE CARGA ÚTIL                 ")</f>
        <v xml:space="preserve">De 3.000 a 9.999 KG DE CARGA ÚTIL                 </v>
      </c>
      <c r="H16105" t="str">
        <f>T("DIESEL                                            ")</f>
        <v xml:space="preserve">DIESEL                                            </v>
      </c>
      <c r="I16105">
        <v>11</v>
      </c>
    </row>
    <row r="16106" spans="1:9">
      <c r="A16106" t="str">
        <f>T("2018")</f>
        <v>2018</v>
      </c>
      <c r="B16106" t="str">
        <f>T("JURIDICO                                          ")</f>
        <v xml:space="preserve">JURIDICO                                          </v>
      </c>
      <c r="C16106" t="str">
        <f>T("VILLA DE VALLECAS   ")</f>
        <v xml:space="preserve">VILLA DE VALLECAS   </v>
      </c>
      <c r="D16106" t="str">
        <f>T("SANTA EUGENIA       ")</f>
        <v xml:space="preserve">SANTA EUGENIA       </v>
      </c>
      <c r="E16106" t="str">
        <f>T("CA ")</f>
        <v xml:space="preserve">CA </v>
      </c>
      <c r="F16106" t="str">
        <f>T("CAMIONES       ")</f>
        <v xml:space="preserve">CAMIONES       </v>
      </c>
      <c r="G16106" t="str">
        <f>T("De 10.000 KG DE CARGA ÚTIL en adelante            ")</f>
        <v xml:space="preserve">De 10.000 KG DE CARGA ÚTIL en adelante            </v>
      </c>
      <c r="H16106" t="str">
        <f>T("DIESEL                                            ")</f>
        <v xml:space="preserve">DIESEL                                            </v>
      </c>
      <c r="I16106">
        <v>2</v>
      </c>
    </row>
    <row r="16107" spans="1:9">
      <c r="A16107" t="str">
        <f>T("2018")</f>
        <v>2018</v>
      </c>
      <c r="B16107" t="str">
        <f>T("JURIDICO                                          ")</f>
        <v xml:space="preserve">JURIDICO                                          </v>
      </c>
      <c r="C16107" t="str">
        <f>T("VILLA DE VALLECAS   ")</f>
        <v xml:space="preserve">VILLA DE VALLECAS   </v>
      </c>
      <c r="D16107" t="str">
        <f>T("ENSANCHE DE VALLECAS")</f>
        <v>ENSANCHE DE VALLECAS</v>
      </c>
      <c r="E16107" t="str">
        <f>T("CA ")</f>
        <v xml:space="preserve">CA </v>
      </c>
      <c r="F16107" t="str">
        <f>T("CAMIONES       ")</f>
        <v xml:space="preserve">CAMIONES       </v>
      </c>
      <c r="G16107" t="str">
        <f>T("De menos de 1.000 KG DE CARGA ÚTIL                ")</f>
        <v xml:space="preserve">De menos de 1.000 KG DE CARGA ÚTIL                </v>
      </c>
      <c r="H16107" t="str">
        <f>T("DIESEL                                            ")</f>
        <v xml:space="preserve">DIESEL                                            </v>
      </c>
      <c r="I16107">
        <v>73</v>
      </c>
    </row>
    <row r="16108" spans="1:9">
      <c r="A16108" t="str">
        <f>T("2018")</f>
        <v>2018</v>
      </c>
      <c r="B16108" t="str">
        <f>T("JURIDICO                                          ")</f>
        <v xml:space="preserve">JURIDICO                                          </v>
      </c>
      <c r="C16108" t="str">
        <f>T("VILLA DE VALLECAS   ")</f>
        <v xml:space="preserve">VILLA DE VALLECAS   </v>
      </c>
      <c r="D16108" t="str">
        <f>T("ENSANCHE DE VALLECAS")</f>
        <v>ENSANCHE DE VALLECAS</v>
      </c>
      <c r="E16108" t="str">
        <f>T("CA ")</f>
        <v xml:space="preserve">CA </v>
      </c>
      <c r="F16108" t="str">
        <f>T("CAMIONES       ")</f>
        <v xml:space="preserve">CAMIONES       </v>
      </c>
      <c r="G16108" t="str">
        <f>T("De 1.000 a 2.999 KG DE CARGA ÚTIL                 ")</f>
        <v xml:space="preserve">De 1.000 a 2.999 KG DE CARGA ÚTIL                 </v>
      </c>
      <c r="H16108" t="str">
        <f>T("DIESEL                                            ")</f>
        <v xml:space="preserve">DIESEL                                            </v>
      </c>
      <c r="I16108">
        <v>37</v>
      </c>
    </row>
    <row r="16109" spans="1:9">
      <c r="A16109" t="str">
        <f>T("2018")</f>
        <v>2018</v>
      </c>
      <c r="B16109" t="str">
        <f>T("JURIDICO                                          ")</f>
        <v xml:space="preserve">JURIDICO                                          </v>
      </c>
      <c r="C16109" t="str">
        <f>T("VILLA DE VALLECAS   ")</f>
        <v xml:space="preserve">VILLA DE VALLECAS   </v>
      </c>
      <c r="D16109" t="str">
        <f>T("ENSANCHE DE VALLECAS")</f>
        <v>ENSANCHE DE VALLECAS</v>
      </c>
      <c r="E16109" t="str">
        <f>T("CA ")</f>
        <v xml:space="preserve">CA </v>
      </c>
      <c r="F16109" t="str">
        <f>T("CAMIONES       ")</f>
        <v xml:space="preserve">CAMIONES       </v>
      </c>
      <c r="G16109" t="str">
        <f>T("De 3.000 a 9.999 KG DE CARGA ÚTIL                 ")</f>
        <v xml:space="preserve">De 3.000 a 9.999 KG DE CARGA ÚTIL                 </v>
      </c>
      <c r="H16109" t="str">
        <f>T("DIESEL                                            ")</f>
        <v xml:space="preserve">DIESEL                                            </v>
      </c>
      <c r="I16109">
        <v>17</v>
      </c>
    </row>
    <row r="16110" spans="1:9">
      <c r="A16110" t="str">
        <f>T("2018")</f>
        <v>2018</v>
      </c>
      <c r="B16110" t="str">
        <f>T("JURIDICO                                          ")</f>
        <v xml:space="preserve">JURIDICO                                          </v>
      </c>
      <c r="C16110" t="str">
        <f>T("VILLA DE VALLECAS   ")</f>
        <v xml:space="preserve">VILLA DE VALLECAS   </v>
      </c>
      <c r="D16110" t="str">
        <f>T("ENSANCHE DE VALLECAS")</f>
        <v>ENSANCHE DE VALLECAS</v>
      </c>
      <c r="E16110" t="str">
        <f>T("CA ")</f>
        <v xml:space="preserve">CA </v>
      </c>
      <c r="F16110" t="str">
        <f>T("CAMIONES       ")</f>
        <v xml:space="preserve">CAMIONES       </v>
      </c>
      <c r="G16110" t="str">
        <f>T("De 10.000 KG DE CARGA ÚTIL en adelante            ")</f>
        <v xml:space="preserve">De 10.000 KG DE CARGA ÚTIL en adelante            </v>
      </c>
      <c r="H16110" t="str">
        <f>T("DIESEL                                            ")</f>
        <v xml:space="preserve">DIESEL                                            </v>
      </c>
      <c r="I16110">
        <v>12</v>
      </c>
    </row>
    <row r="16111" spans="1:9">
      <c r="A16111" t="str">
        <f>T("2018")</f>
        <v>2018</v>
      </c>
      <c r="B16111" t="str">
        <f>T("JURIDICO                                          ")</f>
        <v xml:space="preserve">JURIDICO                                          </v>
      </c>
      <c r="C16111" t="str">
        <f>T("VILLA DE VALLECAS   ")</f>
        <v xml:space="preserve">VILLA DE VALLECAS   </v>
      </c>
      <c r="D16111" t="str">
        <f>T("CASCO H.VALLECAS    ")</f>
        <v xml:space="preserve">CASCO H.VALLECAS    </v>
      </c>
      <c r="E16111" t="str">
        <f>T("CA ")</f>
        <v xml:space="preserve">CA </v>
      </c>
      <c r="F16111" t="str">
        <f>T("CAMIONES       ")</f>
        <v xml:space="preserve">CAMIONES       </v>
      </c>
      <c r="G16111" t="str">
        <f>T("De menos de 1.000 KG DE CARGA ÚTIL                ")</f>
        <v xml:space="preserve">De menos de 1.000 KG DE CARGA ÚTIL                </v>
      </c>
      <c r="H16111" t="str">
        <f>T("ELÉCTRICO                                         ")</f>
        <v xml:space="preserve">ELÉCTRICO                                         </v>
      </c>
      <c r="I16111">
        <v>5</v>
      </c>
    </row>
    <row r="16112" spans="1:9">
      <c r="A16112" t="str">
        <f>T("2018")</f>
        <v>2018</v>
      </c>
      <c r="B16112" t="str">
        <f>T("JURIDICO                                          ")</f>
        <v xml:space="preserve">JURIDICO                                          </v>
      </c>
      <c r="C16112" t="str">
        <f>T("VILLA DE VALLECAS   ")</f>
        <v xml:space="preserve">VILLA DE VALLECAS   </v>
      </c>
      <c r="D16112" t="str">
        <f>T("ENSANCHE DE VALLECAS")</f>
        <v>ENSANCHE DE VALLECAS</v>
      </c>
      <c r="E16112" t="str">
        <f>T("CA ")</f>
        <v xml:space="preserve">CA </v>
      </c>
      <c r="F16112" t="str">
        <f>T("CAMIONES       ")</f>
        <v xml:space="preserve">CAMIONES       </v>
      </c>
      <c r="G16112" t="str">
        <f>T("De menos de 1.000 KG DE CARGA ÚTIL                ")</f>
        <v xml:space="preserve">De menos de 1.000 KG DE CARGA ÚTIL                </v>
      </c>
      <c r="H16112" t="str">
        <f>T("ELÉCTRICO                                         ")</f>
        <v xml:space="preserve">ELÉCTRICO                                         </v>
      </c>
      <c r="I16112">
        <v>4</v>
      </c>
    </row>
    <row r="16113" spans="1:9">
      <c r="A16113" t="str">
        <f>T("2018")</f>
        <v>2018</v>
      </c>
      <c r="B16113" t="str">
        <f>T("FISICO                                            ")</f>
        <v xml:space="preserve">FISICO                                            </v>
      </c>
      <c r="C16113" t="str">
        <f>T("VILLA DE VALLECAS   ")</f>
        <v xml:space="preserve">VILLA DE VALLECAS   </v>
      </c>
      <c r="D16113" t="str">
        <f>T("CASCO H.VALLECAS    ")</f>
        <v xml:space="preserve">CASCO H.VALLECAS    </v>
      </c>
      <c r="E16113" t="str">
        <f>T("CA ")</f>
        <v xml:space="preserve">CA </v>
      </c>
      <c r="F16113" t="str">
        <f>T("CAMIONES       ")</f>
        <v xml:space="preserve">CAMIONES       </v>
      </c>
      <c r="G16113" t="str">
        <f>T("De menos de 1.000 KG DE CARGA ÚTIL                ")</f>
        <v xml:space="preserve">De menos de 1.000 KG DE CARGA ÚTIL                </v>
      </c>
      <c r="H16113" t="str">
        <f>T("GAS LICUADO DE PETROLEO                           ")</f>
        <v xml:space="preserve">GAS LICUADO DE PETROLEO                           </v>
      </c>
      <c r="I16113">
        <v>2</v>
      </c>
    </row>
    <row r="16114" spans="1:9">
      <c r="A16114" t="str">
        <f>T("2018")</f>
        <v>2018</v>
      </c>
      <c r="B16114" t="str">
        <f>T("FISICO                                            ")</f>
        <v xml:space="preserve">FISICO                                            </v>
      </c>
      <c r="C16114" t="str">
        <f>T("VILLA DE VALLECAS   ")</f>
        <v xml:space="preserve">VILLA DE VALLECAS   </v>
      </c>
      <c r="D16114" t="str">
        <f>T("SANTA EUGENIA       ")</f>
        <v xml:space="preserve">SANTA EUGENIA       </v>
      </c>
      <c r="E16114" t="str">
        <f>T("CA ")</f>
        <v xml:space="preserve">CA </v>
      </c>
      <c r="F16114" t="str">
        <f>T("CAMIONES       ")</f>
        <v xml:space="preserve">CAMIONES       </v>
      </c>
      <c r="G16114" t="str">
        <f>T("De menos de 1.000 KG DE CARGA ÚTIL                ")</f>
        <v xml:space="preserve">De menos de 1.000 KG DE CARGA ÚTIL                </v>
      </c>
      <c r="H16114" t="str">
        <f>T("GAS LICUADO DE PETROLEO                           ")</f>
        <v xml:space="preserve">GAS LICUADO DE PETROLEO                           </v>
      </c>
      <c r="I16114">
        <v>1</v>
      </c>
    </row>
    <row r="16115" spans="1:9">
      <c r="A16115" t="str">
        <f>T("2018")</f>
        <v>2018</v>
      </c>
      <c r="B16115" t="str">
        <f>T("FISICO                                            ")</f>
        <v xml:space="preserve">FISICO                                            </v>
      </c>
      <c r="C16115" t="str">
        <f>T("VILLA DE VALLECAS   ")</f>
        <v xml:space="preserve">VILLA DE VALLECAS   </v>
      </c>
      <c r="D16115" t="str">
        <f>T("ENSANCHE DE VALLECAS")</f>
        <v>ENSANCHE DE VALLECAS</v>
      </c>
      <c r="E16115" t="str">
        <f>T("CA ")</f>
        <v xml:space="preserve">CA </v>
      </c>
      <c r="F16115" t="str">
        <f>T("CAMIONES       ")</f>
        <v xml:space="preserve">CAMIONES       </v>
      </c>
      <c r="G16115" t="str">
        <f>T("De menos de 1.000 KG DE CARGA ÚTIL                ")</f>
        <v xml:space="preserve">De menos de 1.000 KG DE CARGA ÚTIL                </v>
      </c>
      <c r="H16115" t="str">
        <f>T("GAS LICUADO DE PETROLEO                           ")</f>
        <v xml:space="preserve">GAS LICUADO DE PETROLEO                           </v>
      </c>
      <c r="I16115">
        <v>1</v>
      </c>
    </row>
    <row r="16116" spans="1:9">
      <c r="A16116" t="str">
        <f>T("2018")</f>
        <v>2018</v>
      </c>
      <c r="B16116" t="str">
        <f>T("JURIDICO                                          ")</f>
        <v xml:space="preserve">JURIDICO                                          </v>
      </c>
      <c r="C16116" t="str">
        <f>T("VILLA DE VALLECAS   ")</f>
        <v xml:space="preserve">VILLA DE VALLECAS   </v>
      </c>
      <c r="D16116" t="str">
        <f>T("CASCO H.VALLECAS    ")</f>
        <v xml:space="preserve">CASCO H.VALLECAS    </v>
      </c>
      <c r="E16116" t="str">
        <f>T("CA ")</f>
        <v xml:space="preserve">CA </v>
      </c>
      <c r="F16116" t="str">
        <f>T("CAMIONES       ")</f>
        <v xml:space="preserve">CAMIONES       </v>
      </c>
      <c r="G16116" t="str">
        <f>T("De menos de 1.000 KG DE CARGA ÚTIL                ")</f>
        <v xml:space="preserve">De menos de 1.000 KG DE CARGA ÚTIL                </v>
      </c>
      <c r="H16116" t="str">
        <f>T("GAS LICUADO DE PETROLEO                           ")</f>
        <v xml:space="preserve">GAS LICUADO DE PETROLEO                           </v>
      </c>
      <c r="I16116">
        <v>7</v>
      </c>
    </row>
    <row r="16117" spans="1:9">
      <c r="A16117" t="str">
        <f>T("2018")</f>
        <v>2018</v>
      </c>
      <c r="B16117" t="str">
        <f>T("JURIDICO                                          ")</f>
        <v xml:space="preserve">JURIDICO                                          </v>
      </c>
      <c r="C16117" t="str">
        <f>T("VILLA DE VALLECAS   ")</f>
        <v xml:space="preserve">VILLA DE VALLECAS   </v>
      </c>
      <c r="D16117" t="str">
        <f>T("ENSANCHE DE VALLECAS")</f>
        <v>ENSANCHE DE VALLECAS</v>
      </c>
      <c r="E16117" t="str">
        <f>T("CA ")</f>
        <v xml:space="preserve">CA </v>
      </c>
      <c r="F16117" t="str">
        <f>T("CAMIONES       ")</f>
        <v xml:space="preserve">CAMIONES       </v>
      </c>
      <c r="G16117" t="str">
        <f>T("De menos de 1.000 KG DE CARGA ÚTIL                ")</f>
        <v xml:space="preserve">De menos de 1.000 KG DE CARGA ÚTIL                </v>
      </c>
      <c r="H16117" t="str">
        <f>T("GAS LICUADO DE PETROLEO                           ")</f>
        <v xml:space="preserve">GAS LICUADO DE PETROLEO                           </v>
      </c>
      <c r="I16117">
        <v>1</v>
      </c>
    </row>
    <row r="16118" spans="1:9">
      <c r="A16118" t="str">
        <f>T("2018")</f>
        <v>2018</v>
      </c>
      <c r="B16118" t="str">
        <f>T("JURIDICO                                          ")</f>
        <v xml:space="preserve">JURIDICO                                          </v>
      </c>
      <c r="C16118" t="str">
        <f>T("VILLA DE VALLECAS   ")</f>
        <v xml:space="preserve">VILLA DE VALLECAS   </v>
      </c>
      <c r="D16118" t="str">
        <f>T("CASCO H.VALLECAS    ")</f>
        <v xml:space="preserve">CASCO H.VALLECAS    </v>
      </c>
      <c r="E16118" t="str">
        <f>T("CA ")</f>
        <v xml:space="preserve">CA </v>
      </c>
      <c r="F16118" t="str">
        <f>T("CAMIONES       ")</f>
        <v xml:space="preserve">CAMIONES       </v>
      </c>
      <c r="G16118" t="str">
        <f>T("De menos de 1.000 KG DE CARGA ÚTIL                ")</f>
        <v xml:space="preserve">De menos de 1.000 KG DE CARGA ÚTIL                </v>
      </c>
      <c r="H16118" t="str">
        <f>T("GAS NATURAL COMPRIMIDO                            ")</f>
        <v xml:space="preserve">GAS NATURAL COMPRIMIDO                            </v>
      </c>
      <c r="I16118">
        <v>26</v>
      </c>
    </row>
    <row r="16119" spans="1:9">
      <c r="A16119" t="str">
        <f>T("2018")</f>
        <v>2018</v>
      </c>
      <c r="B16119" t="str">
        <f>T("JURIDICO                                          ")</f>
        <v xml:space="preserve">JURIDICO                                          </v>
      </c>
      <c r="C16119" t="str">
        <f>T("VILLA DE VALLECAS   ")</f>
        <v xml:space="preserve">VILLA DE VALLECAS   </v>
      </c>
      <c r="D16119" t="str">
        <f>T("CASCO H.VALLECAS    ")</f>
        <v xml:space="preserve">CASCO H.VALLECAS    </v>
      </c>
      <c r="E16119" t="str">
        <f>T("CA ")</f>
        <v xml:space="preserve">CA </v>
      </c>
      <c r="F16119" t="str">
        <f>T("CAMIONES       ")</f>
        <v xml:space="preserve">CAMIONES       </v>
      </c>
      <c r="G16119" t="str">
        <f>T("De 1.000 a 2.999 KG DE CARGA ÚTIL                 ")</f>
        <v xml:space="preserve">De 1.000 a 2.999 KG DE CARGA ÚTIL                 </v>
      </c>
      <c r="H16119" t="str">
        <f>T("GAS NATURAL COMPRIMIDO                            ")</f>
        <v xml:space="preserve">GAS NATURAL COMPRIMIDO                            </v>
      </c>
      <c r="I16119">
        <v>8</v>
      </c>
    </row>
    <row r="16120" spans="1:9">
      <c r="A16120" t="str">
        <f>T("2018")</f>
        <v>2018</v>
      </c>
      <c r="B16120" t="str">
        <f>T("JURIDICO                                          ")</f>
        <v xml:space="preserve">JURIDICO                                          </v>
      </c>
      <c r="C16120" t="str">
        <f>T("VILLA DE VALLECAS   ")</f>
        <v xml:space="preserve">VILLA DE VALLECAS   </v>
      </c>
      <c r="D16120" t="str">
        <f>T("CASCO H.VALLECAS    ")</f>
        <v xml:space="preserve">CASCO H.VALLECAS    </v>
      </c>
      <c r="E16120" t="str">
        <f>T("CA ")</f>
        <v xml:space="preserve">CA </v>
      </c>
      <c r="F16120" t="str">
        <f>T("CAMIONES       ")</f>
        <v xml:space="preserve">CAMIONES       </v>
      </c>
      <c r="G16120" t="str">
        <f>T("De 3.000 a 9.999 KG DE CARGA ÚTIL                 ")</f>
        <v xml:space="preserve">De 3.000 a 9.999 KG DE CARGA ÚTIL                 </v>
      </c>
      <c r="H16120" t="str">
        <f>T("GAS NATURAL COMPRIMIDO                            ")</f>
        <v xml:space="preserve">GAS NATURAL COMPRIMIDO                            </v>
      </c>
      <c r="I16120">
        <v>88</v>
      </c>
    </row>
    <row r="16121" spans="1:9">
      <c r="A16121" t="str">
        <f>T("2018")</f>
        <v>2018</v>
      </c>
      <c r="B16121" t="str">
        <f>T("JURIDICO                                          ")</f>
        <v xml:space="preserve">JURIDICO                                          </v>
      </c>
      <c r="C16121" t="str">
        <f>T("VILLA DE VALLECAS   ")</f>
        <v xml:space="preserve">VILLA DE VALLECAS   </v>
      </c>
      <c r="D16121" t="str">
        <f>T("CASCO H.VALLECAS    ")</f>
        <v xml:space="preserve">CASCO H.VALLECAS    </v>
      </c>
      <c r="E16121" t="str">
        <f>T("CA ")</f>
        <v xml:space="preserve">CA </v>
      </c>
      <c r="F16121" t="str">
        <f>T("CAMIONES       ")</f>
        <v xml:space="preserve">CAMIONES       </v>
      </c>
      <c r="G16121" t="str">
        <f>T("De 10.000 KG DE CARGA ÚTIL en adelante            ")</f>
        <v xml:space="preserve">De 10.000 KG DE CARGA ÚTIL en adelante            </v>
      </c>
      <c r="H16121" t="str">
        <f>T("GAS NATURAL COMPRIMIDO                            ")</f>
        <v xml:space="preserve">GAS NATURAL COMPRIMIDO                            </v>
      </c>
      <c r="I16121">
        <v>64</v>
      </c>
    </row>
    <row r="16122" spans="1:9">
      <c r="A16122" t="str">
        <f>T("2018")</f>
        <v>2018</v>
      </c>
      <c r="B16122" t="str">
        <f>T("Entidad sin personalidad jurídica (art. 35.4 LGT) ")</f>
        <v xml:space="preserve">Entidad sin personalidad jurídica (art. 35.4 LGT) </v>
      </c>
      <c r="C16122" t="str">
        <f>T("VILLA DE VALLECAS   ")</f>
        <v xml:space="preserve">VILLA DE VALLECAS   </v>
      </c>
      <c r="D16122" t="str">
        <f>T("CASCO H.VALLECAS    ")</f>
        <v xml:space="preserve">CASCO H.VALLECAS    </v>
      </c>
      <c r="E16122" t="str">
        <f>T("CA ")</f>
        <v xml:space="preserve">CA </v>
      </c>
      <c r="F16122" t="str">
        <f>T("CAMIONES       ")</f>
        <v xml:space="preserve">CAMIONES       </v>
      </c>
      <c r="G16122" t="str">
        <f>T("De menos de 1.000 KG DE CARGA ÚTIL                ")</f>
        <v xml:space="preserve">De menos de 1.000 KG DE CARGA ÚTIL                </v>
      </c>
      <c r="H16122" t="str">
        <f>T("GASOLINA                                          ")</f>
        <v xml:space="preserve">GASOLINA                                          </v>
      </c>
      <c r="I16122">
        <v>2</v>
      </c>
    </row>
    <row r="16123" spans="1:9">
      <c r="A16123" t="str">
        <f>T("2018")</f>
        <v>2018</v>
      </c>
      <c r="B16123" t="str">
        <f>T("Entidad sin personalidad jurídica (art. 35.4 LGT) ")</f>
        <v xml:space="preserve">Entidad sin personalidad jurídica (art. 35.4 LGT) </v>
      </c>
      <c r="C16123" t="str">
        <f>T("VILLA DE VALLECAS   ")</f>
        <v xml:space="preserve">VILLA DE VALLECAS   </v>
      </c>
      <c r="D16123" t="str">
        <f>T("SANTA EUGENIA       ")</f>
        <v xml:space="preserve">SANTA EUGENIA       </v>
      </c>
      <c r="E16123" t="str">
        <f>T("CA ")</f>
        <v xml:space="preserve">CA </v>
      </c>
      <c r="F16123" t="str">
        <f>T("CAMIONES       ")</f>
        <v xml:space="preserve">CAMIONES       </v>
      </c>
      <c r="G16123" t="str">
        <f>T("De menos de 1.000 KG DE CARGA ÚTIL                ")</f>
        <v xml:space="preserve">De menos de 1.000 KG DE CARGA ÚTIL                </v>
      </c>
      <c r="H16123" t="str">
        <f>T("GASOLINA                                          ")</f>
        <v xml:space="preserve">GASOLINA                                          </v>
      </c>
      <c r="I16123">
        <v>2</v>
      </c>
    </row>
    <row r="16124" spans="1:9">
      <c r="A16124" t="str">
        <f>T("2018")</f>
        <v>2018</v>
      </c>
      <c r="B16124" t="str">
        <f>T("FISICO                                            ")</f>
        <v xml:space="preserve">FISICO                                            </v>
      </c>
      <c r="C16124" t="str">
        <f>T("VILLA DE VALLECAS   ")</f>
        <v xml:space="preserve">VILLA DE VALLECAS   </v>
      </c>
      <c r="D16124" t="str">
        <f>T("CASCO H.VALLECAS    ")</f>
        <v xml:space="preserve">CASCO H.VALLECAS    </v>
      </c>
      <c r="E16124" t="str">
        <f>T("CA ")</f>
        <v xml:space="preserve">CA </v>
      </c>
      <c r="F16124" t="str">
        <f>T("CAMIONES       ")</f>
        <v xml:space="preserve">CAMIONES       </v>
      </c>
      <c r="G16124" t="str">
        <f>T("De menos de 1.000 KG DE CARGA ÚTIL                ")</f>
        <v xml:space="preserve">De menos de 1.000 KG DE CARGA ÚTIL                </v>
      </c>
      <c r="H16124" t="str">
        <f>T("GASOLINA                                          ")</f>
        <v xml:space="preserve">GASOLINA                                          </v>
      </c>
      <c r="I16124">
        <v>67</v>
      </c>
    </row>
    <row r="16125" spans="1:9">
      <c r="A16125" t="str">
        <f>T("2018")</f>
        <v>2018</v>
      </c>
      <c r="B16125" t="str">
        <f>T("FISICO                                            ")</f>
        <v xml:space="preserve">FISICO                                            </v>
      </c>
      <c r="C16125" t="str">
        <f>T("VILLA DE VALLECAS   ")</f>
        <v xml:space="preserve">VILLA DE VALLECAS   </v>
      </c>
      <c r="D16125" t="str">
        <f>T("CASCO H.VALLECAS    ")</f>
        <v xml:space="preserve">CASCO H.VALLECAS    </v>
      </c>
      <c r="E16125" t="str">
        <f>T("CA ")</f>
        <v xml:space="preserve">CA </v>
      </c>
      <c r="F16125" t="str">
        <f>T("CAMIONES       ")</f>
        <v xml:space="preserve">CAMIONES       </v>
      </c>
      <c r="G16125" t="str">
        <f>T("De 1.000 a 2.999 KG DE CARGA ÚTIL                 ")</f>
        <v xml:space="preserve">De 1.000 a 2.999 KG DE CARGA ÚTIL                 </v>
      </c>
      <c r="H16125" t="str">
        <f>T("GASOLINA                                          ")</f>
        <v xml:space="preserve">GASOLINA                                          </v>
      </c>
      <c r="I16125">
        <v>1</v>
      </c>
    </row>
    <row r="16126" spans="1:9">
      <c r="A16126" t="str">
        <f>T("2018")</f>
        <v>2018</v>
      </c>
      <c r="B16126" t="str">
        <f>T("FISICO                                            ")</f>
        <v xml:space="preserve">FISICO                                            </v>
      </c>
      <c r="C16126" t="str">
        <f>T("VILLA DE VALLECAS   ")</f>
        <v xml:space="preserve">VILLA DE VALLECAS   </v>
      </c>
      <c r="D16126" t="str">
        <f>T("SANTA EUGENIA       ")</f>
        <v xml:space="preserve">SANTA EUGENIA       </v>
      </c>
      <c r="E16126" t="str">
        <f>T("CA ")</f>
        <v xml:space="preserve">CA </v>
      </c>
      <c r="F16126" t="str">
        <f>T("CAMIONES       ")</f>
        <v xml:space="preserve">CAMIONES       </v>
      </c>
      <c r="G16126" t="str">
        <f>T("De menos de 1.000 KG DE CARGA ÚTIL                ")</f>
        <v xml:space="preserve">De menos de 1.000 KG DE CARGA ÚTIL                </v>
      </c>
      <c r="H16126" t="str">
        <f>T("GASOLINA                                          ")</f>
        <v xml:space="preserve">GASOLINA                                          </v>
      </c>
      <c r="I16126">
        <v>28</v>
      </c>
    </row>
    <row r="16127" spans="1:9">
      <c r="A16127" t="str">
        <f>T("2018")</f>
        <v>2018</v>
      </c>
      <c r="B16127" t="str">
        <f>T("FISICO                                            ")</f>
        <v xml:space="preserve">FISICO                                            </v>
      </c>
      <c r="C16127" t="str">
        <f>T("VILLA DE VALLECAS   ")</f>
        <v xml:space="preserve">VILLA DE VALLECAS   </v>
      </c>
      <c r="D16127" t="str">
        <f>T("SANTA EUGENIA       ")</f>
        <v xml:space="preserve">SANTA EUGENIA       </v>
      </c>
      <c r="E16127" t="str">
        <f>T("CA ")</f>
        <v xml:space="preserve">CA </v>
      </c>
      <c r="F16127" t="str">
        <f>T("CAMIONES       ")</f>
        <v xml:space="preserve">CAMIONES       </v>
      </c>
      <c r="G16127" t="str">
        <f>T("De 1.000 a 2.999 KG DE CARGA ÚTIL                 ")</f>
        <v xml:space="preserve">De 1.000 a 2.999 KG DE CARGA ÚTIL                 </v>
      </c>
      <c r="H16127" t="str">
        <f>T("GASOLINA                                          ")</f>
        <v xml:space="preserve">GASOLINA                                          </v>
      </c>
      <c r="I16127">
        <v>2</v>
      </c>
    </row>
    <row r="16128" spans="1:9">
      <c r="A16128" t="str">
        <f>T("2018")</f>
        <v>2018</v>
      </c>
      <c r="B16128" t="str">
        <f>T("FISICO                                            ")</f>
        <v xml:space="preserve">FISICO                                            </v>
      </c>
      <c r="C16128" t="str">
        <f>T("VILLA DE VALLECAS   ")</f>
        <v xml:space="preserve">VILLA DE VALLECAS   </v>
      </c>
      <c r="D16128" t="str">
        <f>T("ENSANCHE DE VALLECAS")</f>
        <v>ENSANCHE DE VALLECAS</v>
      </c>
      <c r="E16128" t="str">
        <f>T("CA ")</f>
        <v xml:space="preserve">CA </v>
      </c>
      <c r="F16128" t="str">
        <f>T("CAMIONES       ")</f>
        <v xml:space="preserve">CAMIONES       </v>
      </c>
      <c r="G16128" t="str">
        <f>T("De menos de 1.000 KG DE CARGA ÚTIL                ")</f>
        <v xml:space="preserve">De menos de 1.000 KG DE CARGA ÚTIL                </v>
      </c>
      <c r="H16128" t="str">
        <f>T("GASOLINA                                          ")</f>
        <v xml:space="preserve">GASOLINA                                          </v>
      </c>
      <c r="I16128">
        <v>10</v>
      </c>
    </row>
    <row r="16129" spans="1:9">
      <c r="A16129" t="str">
        <f>T("2018")</f>
        <v>2018</v>
      </c>
      <c r="B16129" t="str">
        <f>T("FISICO                                            ")</f>
        <v xml:space="preserve">FISICO                                            </v>
      </c>
      <c r="C16129" t="str">
        <f>T("VILLA DE VALLECAS   ")</f>
        <v xml:space="preserve">VILLA DE VALLECAS   </v>
      </c>
      <c r="D16129" t="str">
        <f>T("ENSANCHE DE VALLECAS")</f>
        <v>ENSANCHE DE VALLECAS</v>
      </c>
      <c r="E16129" t="str">
        <f>T("CA ")</f>
        <v xml:space="preserve">CA </v>
      </c>
      <c r="F16129" t="str">
        <f>T("CAMIONES       ")</f>
        <v xml:space="preserve">CAMIONES       </v>
      </c>
      <c r="G16129" t="str">
        <f>T("De 1.000 a 2.999 KG DE CARGA ÚTIL                 ")</f>
        <v xml:space="preserve">De 1.000 a 2.999 KG DE CARGA ÚTIL                 </v>
      </c>
      <c r="H16129" t="str">
        <f>T("GASOLINA                                          ")</f>
        <v xml:space="preserve">GASOLINA                                          </v>
      </c>
      <c r="I16129">
        <v>1</v>
      </c>
    </row>
    <row r="16130" spans="1:9">
      <c r="A16130" t="str">
        <f>T("2018")</f>
        <v>2018</v>
      </c>
      <c r="B16130" t="str">
        <f>T("JURIDICO                                          ")</f>
        <v xml:space="preserve">JURIDICO                                          </v>
      </c>
      <c r="C16130" t="str">
        <f>T("VILLA DE VALLECAS   ")</f>
        <v xml:space="preserve">VILLA DE VALLECAS   </v>
      </c>
      <c r="D16130" t="str">
        <f>T("CASCO H.VALLECAS    ")</f>
        <v xml:space="preserve">CASCO H.VALLECAS    </v>
      </c>
      <c r="E16130" t="str">
        <f>T("CA ")</f>
        <v xml:space="preserve">CA </v>
      </c>
      <c r="F16130" t="str">
        <f>T("CAMIONES       ")</f>
        <v xml:space="preserve">CAMIONES       </v>
      </c>
      <c r="G16130" t="str">
        <f>T("De menos de 1.000 KG DE CARGA ÚTIL                ")</f>
        <v xml:space="preserve">De menos de 1.000 KG DE CARGA ÚTIL                </v>
      </c>
      <c r="H16130" t="str">
        <f>T("GASOLINA                                          ")</f>
        <v xml:space="preserve">GASOLINA                                          </v>
      </c>
      <c r="I16130">
        <v>22</v>
      </c>
    </row>
    <row r="16131" spans="1:9">
      <c r="A16131" t="str">
        <f>T("2018")</f>
        <v>2018</v>
      </c>
      <c r="B16131" t="str">
        <f>T("JURIDICO                                          ")</f>
        <v xml:space="preserve">JURIDICO                                          </v>
      </c>
      <c r="C16131" t="str">
        <f>T("VILLA DE VALLECAS   ")</f>
        <v xml:space="preserve">VILLA DE VALLECAS   </v>
      </c>
      <c r="D16131" t="str">
        <f>T("CASCO H.VALLECAS    ")</f>
        <v xml:space="preserve">CASCO H.VALLECAS    </v>
      </c>
      <c r="E16131" t="str">
        <f>T("CA ")</f>
        <v xml:space="preserve">CA </v>
      </c>
      <c r="F16131" t="str">
        <f>T("CAMIONES       ")</f>
        <v xml:space="preserve">CAMIONES       </v>
      </c>
      <c r="G16131" t="str">
        <f>T("De 1.000 a 2.999 KG DE CARGA ÚTIL                 ")</f>
        <v xml:space="preserve">De 1.000 a 2.999 KG DE CARGA ÚTIL                 </v>
      </c>
      <c r="H16131" t="str">
        <f>T("GASOLINA                                          ")</f>
        <v xml:space="preserve">GASOLINA                                          </v>
      </c>
      <c r="I16131">
        <v>1</v>
      </c>
    </row>
    <row r="16132" spans="1:9">
      <c r="A16132" t="str">
        <f>T("2018")</f>
        <v>2018</v>
      </c>
      <c r="B16132" t="str">
        <f>T("JURIDICO                                          ")</f>
        <v xml:space="preserve">JURIDICO                                          </v>
      </c>
      <c r="C16132" t="str">
        <f>T("VILLA DE VALLECAS   ")</f>
        <v xml:space="preserve">VILLA DE VALLECAS   </v>
      </c>
      <c r="D16132" t="str">
        <f>T("SANTA EUGENIA       ")</f>
        <v xml:space="preserve">SANTA EUGENIA       </v>
      </c>
      <c r="E16132" t="str">
        <f>T("CA ")</f>
        <v xml:space="preserve">CA </v>
      </c>
      <c r="F16132" t="str">
        <f>T("CAMIONES       ")</f>
        <v xml:space="preserve">CAMIONES       </v>
      </c>
      <c r="G16132" t="str">
        <f>T("De menos de 1.000 KG DE CARGA ÚTIL                ")</f>
        <v xml:space="preserve">De menos de 1.000 KG DE CARGA ÚTIL                </v>
      </c>
      <c r="H16132" t="str">
        <f>T("GASOLINA                                          ")</f>
        <v xml:space="preserve">GASOLINA                                          </v>
      </c>
      <c r="I16132">
        <v>5</v>
      </c>
    </row>
    <row r="16133" spans="1:9">
      <c r="A16133" t="str">
        <f>T("2018")</f>
        <v>2018</v>
      </c>
      <c r="B16133" t="str">
        <f>T("JURIDICO                                          ")</f>
        <v xml:space="preserve">JURIDICO                                          </v>
      </c>
      <c r="C16133" t="str">
        <f>T("VILLA DE VALLECAS   ")</f>
        <v xml:space="preserve">VILLA DE VALLECAS   </v>
      </c>
      <c r="D16133" t="str">
        <f>T("SANTA EUGENIA       ")</f>
        <v xml:space="preserve">SANTA EUGENIA       </v>
      </c>
      <c r="E16133" t="str">
        <f>T("CA ")</f>
        <v xml:space="preserve">CA </v>
      </c>
      <c r="F16133" t="str">
        <f>T("CAMIONES       ")</f>
        <v xml:space="preserve">CAMIONES       </v>
      </c>
      <c r="G16133" t="str">
        <f>T("De 1.000 a 2.999 KG DE CARGA ÚTIL                 ")</f>
        <v xml:space="preserve">De 1.000 a 2.999 KG DE CARGA ÚTIL                 </v>
      </c>
      <c r="H16133" t="str">
        <f>T("GASOLINA                                          ")</f>
        <v xml:space="preserve">GASOLINA                                          </v>
      </c>
      <c r="I16133">
        <v>1</v>
      </c>
    </row>
    <row r="16134" spans="1:9">
      <c r="A16134" t="str">
        <f>T("2018")</f>
        <v>2018</v>
      </c>
      <c r="B16134" t="str">
        <f>T("JURIDICO                                          ")</f>
        <v xml:space="preserve">JURIDICO                                          </v>
      </c>
      <c r="C16134" t="str">
        <f>T("VILLA DE VALLECAS   ")</f>
        <v xml:space="preserve">VILLA DE VALLECAS   </v>
      </c>
      <c r="D16134" t="str">
        <f>T("ENSANCHE DE VALLECAS")</f>
        <v>ENSANCHE DE VALLECAS</v>
      </c>
      <c r="E16134" t="str">
        <f>T("CA ")</f>
        <v xml:space="preserve">CA </v>
      </c>
      <c r="F16134" t="str">
        <f>T("CAMIONES       ")</f>
        <v xml:space="preserve">CAMIONES       </v>
      </c>
      <c r="G16134" t="str">
        <f>T("De menos de 1.000 KG DE CARGA ÚTIL                ")</f>
        <v xml:space="preserve">De menos de 1.000 KG DE CARGA ÚTIL                </v>
      </c>
      <c r="H16134" t="str">
        <f>T("GASOLINA                                          ")</f>
        <v xml:space="preserve">GASOLINA                                          </v>
      </c>
      <c r="I16134">
        <v>5</v>
      </c>
    </row>
    <row r="16135" spans="1:9">
      <c r="A16135" t="str">
        <f>T("2018")</f>
        <v>2018</v>
      </c>
      <c r="B16135" t="str">
        <f>T("JURIDICO                                          ")</f>
        <v xml:space="preserve">JURIDICO                                          </v>
      </c>
      <c r="C16135" t="str">
        <f>T("VILLA DE VALLECAS   ")</f>
        <v xml:space="preserve">VILLA DE VALLECAS   </v>
      </c>
      <c r="D16135" t="str">
        <f>T("ENSANCHE DE VALLECAS")</f>
        <v>ENSANCHE DE VALLECAS</v>
      </c>
      <c r="E16135" t="str">
        <f>T("CA ")</f>
        <v xml:space="preserve">CA </v>
      </c>
      <c r="F16135" t="str">
        <f>T("CAMIONES       ")</f>
        <v xml:space="preserve">CAMIONES       </v>
      </c>
      <c r="G16135" t="str">
        <f>T("De 1.000 a 2.999 KG DE CARGA ÚTIL                 ")</f>
        <v xml:space="preserve">De 1.000 a 2.999 KG DE CARGA ÚTIL                 </v>
      </c>
      <c r="H16135" t="str">
        <f>T("GASOLINA                                          ")</f>
        <v xml:space="preserve">GASOLINA                                          </v>
      </c>
      <c r="I16135">
        <v>1</v>
      </c>
    </row>
    <row r="16136" spans="1:9">
      <c r="A16136" t="str">
        <f>T("2018")</f>
        <v>2018</v>
      </c>
      <c r="B16136" t="str">
        <f>T("JURIDICO                                          ")</f>
        <v xml:space="preserve">JURIDICO                                          </v>
      </c>
      <c r="C16136" t="str">
        <f>T("VILLA DE VALLECAS   ")</f>
        <v xml:space="preserve">VILLA DE VALLECAS   </v>
      </c>
      <c r="D16136" t="str">
        <f>T("CASCO H.VALLECAS    ")</f>
        <v xml:space="preserve">CASCO H.VALLECAS    </v>
      </c>
      <c r="E16136" t="str">
        <f>T("CA ")</f>
        <v xml:space="preserve">CA </v>
      </c>
      <c r="F16136" t="str">
        <f>T("CAMIONES       ")</f>
        <v xml:space="preserve">CAMIONES       </v>
      </c>
      <c r="G16136" t="str">
        <f>T("De 3.000 a 9.999 KG DE CARGA ÚTIL                 ")</f>
        <v xml:space="preserve">De 3.000 a 9.999 KG DE CARGA ÚTIL                 </v>
      </c>
      <c r="H16136" t="str">
        <f>T("HÍBRIDO                                           ")</f>
        <v xml:space="preserve">HÍBRIDO                                           </v>
      </c>
      <c r="I16136">
        <v>1</v>
      </c>
    </row>
    <row r="16137" spans="1:9">
      <c r="A16137" t="str">
        <f>T("2018")</f>
        <v>2018</v>
      </c>
      <c r="B16137" t="str">
        <f>T("Entidad sin personalidad jurídica (art. 35.4 LGT) ")</f>
        <v xml:space="preserve">Entidad sin personalidad jurídica (art. 35.4 LGT) </v>
      </c>
      <c r="C16137" t="str">
        <f>T("VILLA DE VALLECAS   ")</f>
        <v xml:space="preserve">VILLA DE VALLECAS   </v>
      </c>
      <c r="D16137" t="str">
        <f>T("CASCO H.VALLECAS    ")</f>
        <v xml:space="preserve">CASCO H.VALLECAS    </v>
      </c>
      <c r="E16137" t="str">
        <f>T("CA ")</f>
        <v xml:space="preserve">CA </v>
      </c>
      <c r="F16137" t="str">
        <f>T("CAMIONES       ")</f>
        <v xml:space="preserve">CAMIONES       </v>
      </c>
      <c r="G16137" t="str">
        <f>T("De menos de 1.000 KG DE CARGA ÚTIL                ")</f>
        <v xml:space="preserve">De menos de 1.000 KG DE CARGA ÚTIL                </v>
      </c>
      <c r="I16137">
        <v>3</v>
      </c>
    </row>
    <row r="16138" spans="1:9">
      <c r="A16138" t="str">
        <f>T("2018")</f>
        <v>2018</v>
      </c>
      <c r="B16138" t="str">
        <f>T("FISICO                                            ")</f>
        <v xml:space="preserve">FISICO                                            </v>
      </c>
      <c r="C16138" t="str">
        <f>T("VILLA DE VALLECAS   ")</f>
        <v xml:space="preserve">VILLA DE VALLECAS   </v>
      </c>
      <c r="D16138" t="str">
        <f>T("CASCO H.VALLECAS    ")</f>
        <v xml:space="preserve">CASCO H.VALLECAS    </v>
      </c>
      <c r="E16138" t="str">
        <f>T("CA ")</f>
        <v xml:space="preserve">CA </v>
      </c>
      <c r="F16138" t="str">
        <f>T("CAMIONES       ")</f>
        <v xml:space="preserve">CAMIONES       </v>
      </c>
      <c r="G16138" t="str">
        <f>T("De menos de 1.000 KG DE CARGA ÚTIL                ")</f>
        <v xml:space="preserve">De menos de 1.000 KG DE CARGA ÚTIL                </v>
      </c>
      <c r="I16138">
        <v>27</v>
      </c>
    </row>
    <row r="16139" spans="1:9">
      <c r="A16139" t="str">
        <f>T("2018")</f>
        <v>2018</v>
      </c>
      <c r="B16139" t="str">
        <f>T("FISICO                                            ")</f>
        <v xml:space="preserve">FISICO                                            </v>
      </c>
      <c r="C16139" t="str">
        <f>T("VILLA DE VALLECAS   ")</f>
        <v xml:space="preserve">VILLA DE VALLECAS   </v>
      </c>
      <c r="D16139" t="str">
        <f>T("CASCO H.VALLECAS    ")</f>
        <v xml:space="preserve">CASCO H.VALLECAS    </v>
      </c>
      <c r="E16139" t="str">
        <f>T("CA ")</f>
        <v xml:space="preserve">CA </v>
      </c>
      <c r="F16139" t="str">
        <f>T("CAMIONES       ")</f>
        <v xml:space="preserve">CAMIONES       </v>
      </c>
      <c r="G16139" t="str">
        <f>T("De 1.000 a 2.999 KG DE CARGA ÚTIL                 ")</f>
        <v xml:space="preserve">De 1.000 a 2.999 KG DE CARGA ÚTIL                 </v>
      </c>
      <c r="I16139">
        <v>11</v>
      </c>
    </row>
    <row r="16140" spans="1:9">
      <c r="A16140" t="str">
        <f>T("2018")</f>
        <v>2018</v>
      </c>
      <c r="B16140" t="str">
        <f>T("FISICO                                            ")</f>
        <v xml:space="preserve">FISICO                                            </v>
      </c>
      <c r="C16140" t="str">
        <f>T("VILLA DE VALLECAS   ")</f>
        <v xml:space="preserve">VILLA DE VALLECAS   </v>
      </c>
      <c r="D16140" t="str">
        <f>T("CASCO H.VALLECAS    ")</f>
        <v xml:space="preserve">CASCO H.VALLECAS    </v>
      </c>
      <c r="E16140" t="str">
        <f>T("CA ")</f>
        <v xml:space="preserve">CA </v>
      </c>
      <c r="F16140" t="str">
        <f>T("CAMIONES       ")</f>
        <v xml:space="preserve">CAMIONES       </v>
      </c>
      <c r="G16140" t="str">
        <f>T("De 3.000 a 9.999 KG DE CARGA ÚTIL                 ")</f>
        <v xml:space="preserve">De 3.000 a 9.999 KG DE CARGA ÚTIL                 </v>
      </c>
      <c r="I16140">
        <v>1</v>
      </c>
    </row>
    <row r="16141" spans="1:9">
      <c r="A16141" t="str">
        <f>T("2018")</f>
        <v>2018</v>
      </c>
      <c r="B16141" t="str">
        <f>T("FISICO                                            ")</f>
        <v xml:space="preserve">FISICO                                            </v>
      </c>
      <c r="C16141" t="str">
        <f>T("VILLA DE VALLECAS   ")</f>
        <v xml:space="preserve">VILLA DE VALLECAS   </v>
      </c>
      <c r="D16141" t="str">
        <f>T("SANTA EUGENIA       ")</f>
        <v xml:space="preserve">SANTA EUGENIA       </v>
      </c>
      <c r="E16141" t="str">
        <f>T("CA ")</f>
        <v xml:space="preserve">CA </v>
      </c>
      <c r="F16141" t="str">
        <f>T("CAMIONES       ")</f>
        <v xml:space="preserve">CAMIONES       </v>
      </c>
      <c r="G16141" t="str">
        <f>T("De menos de 1.000 KG DE CARGA ÚTIL                ")</f>
        <v xml:space="preserve">De menos de 1.000 KG DE CARGA ÚTIL                </v>
      </c>
      <c r="I16141">
        <v>13</v>
      </c>
    </row>
    <row r="16142" spans="1:9">
      <c r="A16142" t="str">
        <f>T("2018")</f>
        <v>2018</v>
      </c>
      <c r="B16142" t="str">
        <f>T("FISICO                                            ")</f>
        <v xml:space="preserve">FISICO                                            </v>
      </c>
      <c r="C16142" t="str">
        <f>T("VILLA DE VALLECAS   ")</f>
        <v xml:space="preserve">VILLA DE VALLECAS   </v>
      </c>
      <c r="D16142" t="str">
        <f>T("SANTA EUGENIA       ")</f>
        <v xml:space="preserve">SANTA EUGENIA       </v>
      </c>
      <c r="E16142" t="str">
        <f>T("CA ")</f>
        <v xml:space="preserve">CA </v>
      </c>
      <c r="F16142" t="str">
        <f>T("CAMIONES       ")</f>
        <v xml:space="preserve">CAMIONES       </v>
      </c>
      <c r="G16142" t="str">
        <f>T("De 1.000 a 2.999 KG DE CARGA ÚTIL                 ")</f>
        <v xml:space="preserve">De 1.000 a 2.999 KG DE CARGA ÚTIL                 </v>
      </c>
      <c r="I16142">
        <v>7</v>
      </c>
    </row>
    <row r="16143" spans="1:9">
      <c r="A16143" t="str">
        <f>T("2018")</f>
        <v>2018</v>
      </c>
      <c r="B16143" t="str">
        <f>T("FISICO                                            ")</f>
        <v xml:space="preserve">FISICO                                            </v>
      </c>
      <c r="C16143" t="str">
        <f>T("VILLA DE VALLECAS   ")</f>
        <v xml:space="preserve">VILLA DE VALLECAS   </v>
      </c>
      <c r="D16143" t="str">
        <f>T("SANTA EUGENIA       ")</f>
        <v xml:space="preserve">SANTA EUGENIA       </v>
      </c>
      <c r="E16143" t="str">
        <f>T("CA ")</f>
        <v xml:space="preserve">CA </v>
      </c>
      <c r="F16143" t="str">
        <f>T("CAMIONES       ")</f>
        <v xml:space="preserve">CAMIONES       </v>
      </c>
      <c r="G16143" t="str">
        <f>T("De 3.000 a 9.999 KG DE CARGA ÚTIL                 ")</f>
        <v xml:space="preserve">De 3.000 a 9.999 KG DE CARGA ÚTIL                 </v>
      </c>
      <c r="I16143">
        <v>1</v>
      </c>
    </row>
    <row r="16144" spans="1:9">
      <c r="A16144" t="str">
        <f>T("2018")</f>
        <v>2018</v>
      </c>
      <c r="B16144" t="str">
        <f>T("FISICO                                            ")</f>
        <v xml:space="preserve">FISICO                                            </v>
      </c>
      <c r="C16144" t="str">
        <f>T("VILLA DE VALLECAS   ")</f>
        <v xml:space="preserve">VILLA DE VALLECAS   </v>
      </c>
      <c r="D16144" t="str">
        <f>T("ENSANCHE DE VALLECAS")</f>
        <v>ENSANCHE DE VALLECAS</v>
      </c>
      <c r="E16144" t="str">
        <f>T("CA ")</f>
        <v xml:space="preserve">CA </v>
      </c>
      <c r="F16144" t="str">
        <f>T("CAMIONES       ")</f>
        <v xml:space="preserve">CAMIONES       </v>
      </c>
      <c r="G16144" t="str">
        <f>T("De menos de 1.000 KG DE CARGA ÚTIL                ")</f>
        <v xml:space="preserve">De menos de 1.000 KG DE CARGA ÚTIL                </v>
      </c>
      <c r="I16144">
        <v>2</v>
      </c>
    </row>
    <row r="16145" spans="1:9">
      <c r="A16145" t="str">
        <f>T("2018")</f>
        <v>2018</v>
      </c>
      <c r="B16145" t="str">
        <f>T("FISICO                                            ")</f>
        <v xml:space="preserve">FISICO                                            </v>
      </c>
      <c r="C16145" t="str">
        <f>T("VILLA DE VALLECAS   ")</f>
        <v xml:space="preserve">VILLA DE VALLECAS   </v>
      </c>
      <c r="D16145" t="str">
        <f>T("ENSANCHE DE VALLECAS")</f>
        <v>ENSANCHE DE VALLECAS</v>
      </c>
      <c r="E16145" t="str">
        <f>T("CA ")</f>
        <v xml:space="preserve">CA </v>
      </c>
      <c r="F16145" t="str">
        <f>T("CAMIONES       ")</f>
        <v xml:space="preserve">CAMIONES       </v>
      </c>
      <c r="G16145" t="str">
        <f>T("De 1.000 a 2.999 KG DE CARGA ÚTIL                 ")</f>
        <v xml:space="preserve">De 1.000 a 2.999 KG DE CARGA ÚTIL                 </v>
      </c>
      <c r="I16145">
        <v>3</v>
      </c>
    </row>
    <row r="16146" spans="1:9">
      <c r="A16146" t="str">
        <f>T("2018")</f>
        <v>2018</v>
      </c>
      <c r="B16146" t="str">
        <f>T("JURIDICO                                          ")</f>
        <v xml:space="preserve">JURIDICO                                          </v>
      </c>
      <c r="C16146" t="str">
        <f>T("VILLA DE VALLECAS   ")</f>
        <v xml:space="preserve">VILLA DE VALLECAS   </v>
      </c>
      <c r="D16146" t="str">
        <f>T("CASCO H.VALLECAS    ")</f>
        <v xml:space="preserve">CASCO H.VALLECAS    </v>
      </c>
      <c r="E16146" t="str">
        <f>T("CA ")</f>
        <v xml:space="preserve">CA </v>
      </c>
      <c r="F16146" t="str">
        <f>T("CAMIONES       ")</f>
        <v xml:space="preserve">CAMIONES       </v>
      </c>
      <c r="G16146" t="str">
        <f>T("De menos de 1.000 KG DE CARGA ÚTIL                ")</f>
        <v xml:space="preserve">De menos de 1.000 KG DE CARGA ÚTIL                </v>
      </c>
      <c r="I16146">
        <v>14</v>
      </c>
    </row>
    <row r="16147" spans="1:9">
      <c r="A16147" t="str">
        <f>T("2018")</f>
        <v>2018</v>
      </c>
      <c r="B16147" t="str">
        <f>T("JURIDICO                                          ")</f>
        <v xml:space="preserve">JURIDICO                                          </v>
      </c>
      <c r="C16147" t="str">
        <f>T("VILLA DE VALLECAS   ")</f>
        <v xml:space="preserve">VILLA DE VALLECAS   </v>
      </c>
      <c r="D16147" t="str">
        <f>T("CASCO H.VALLECAS    ")</f>
        <v xml:space="preserve">CASCO H.VALLECAS    </v>
      </c>
      <c r="E16147" t="str">
        <f>T("CA ")</f>
        <v xml:space="preserve">CA </v>
      </c>
      <c r="F16147" t="str">
        <f>T("CAMIONES       ")</f>
        <v xml:space="preserve">CAMIONES       </v>
      </c>
      <c r="G16147" t="str">
        <f>T("De 1.000 a 2.999 KG DE CARGA ÚTIL                 ")</f>
        <v xml:space="preserve">De 1.000 a 2.999 KG DE CARGA ÚTIL                 </v>
      </c>
      <c r="I16147">
        <v>9</v>
      </c>
    </row>
    <row r="16148" spans="1:9">
      <c r="A16148" t="str">
        <f>T("2018")</f>
        <v>2018</v>
      </c>
      <c r="B16148" t="str">
        <f>T("JURIDICO                                          ")</f>
        <v xml:space="preserve">JURIDICO                                          </v>
      </c>
      <c r="C16148" t="str">
        <f>T("VILLA DE VALLECAS   ")</f>
        <v xml:space="preserve">VILLA DE VALLECAS   </v>
      </c>
      <c r="D16148" t="str">
        <f>T("CASCO H.VALLECAS    ")</f>
        <v xml:space="preserve">CASCO H.VALLECAS    </v>
      </c>
      <c r="E16148" t="str">
        <f>T("CA ")</f>
        <v xml:space="preserve">CA </v>
      </c>
      <c r="F16148" t="str">
        <f>T("CAMIONES       ")</f>
        <v xml:space="preserve">CAMIONES       </v>
      </c>
      <c r="G16148" t="str">
        <f>T("De 3.000 a 9.999 KG DE CARGA ÚTIL                 ")</f>
        <v xml:space="preserve">De 3.000 a 9.999 KG DE CARGA ÚTIL                 </v>
      </c>
      <c r="I16148">
        <v>5</v>
      </c>
    </row>
    <row r="16149" spans="1:9">
      <c r="A16149" t="str">
        <f>T("2018")</f>
        <v>2018</v>
      </c>
      <c r="B16149" t="str">
        <f>T("JURIDICO                                          ")</f>
        <v xml:space="preserve">JURIDICO                                          </v>
      </c>
      <c r="C16149" t="str">
        <f>T("VILLA DE VALLECAS   ")</f>
        <v xml:space="preserve">VILLA DE VALLECAS   </v>
      </c>
      <c r="D16149" t="str">
        <f>T("CASCO H.VALLECAS    ")</f>
        <v xml:space="preserve">CASCO H.VALLECAS    </v>
      </c>
      <c r="E16149" t="str">
        <f>T("CA ")</f>
        <v xml:space="preserve">CA </v>
      </c>
      <c r="F16149" t="str">
        <f>T("CAMIONES       ")</f>
        <v xml:space="preserve">CAMIONES       </v>
      </c>
      <c r="G16149" t="str">
        <f>T("De 10.000 KG DE CARGA ÚTIL en adelante            ")</f>
        <v xml:space="preserve">De 10.000 KG DE CARGA ÚTIL en adelante            </v>
      </c>
      <c r="I16149">
        <v>2</v>
      </c>
    </row>
    <row r="16150" spans="1:9">
      <c r="A16150" t="str">
        <f>T("2018")</f>
        <v>2018</v>
      </c>
      <c r="B16150" t="str">
        <f>T("JURIDICO                                          ")</f>
        <v xml:space="preserve">JURIDICO                                          </v>
      </c>
      <c r="C16150" t="str">
        <f>T("VILLA DE VALLECAS   ")</f>
        <v xml:space="preserve">VILLA DE VALLECAS   </v>
      </c>
      <c r="D16150" t="str">
        <f>T("SANTA EUGENIA       ")</f>
        <v xml:space="preserve">SANTA EUGENIA       </v>
      </c>
      <c r="E16150" t="str">
        <f>T("CA ")</f>
        <v xml:space="preserve">CA </v>
      </c>
      <c r="F16150" t="str">
        <f>T("CAMIONES       ")</f>
        <v xml:space="preserve">CAMIONES       </v>
      </c>
      <c r="G16150" t="str">
        <f>T("De menos de 1.000 KG DE CARGA ÚTIL                ")</f>
        <v xml:space="preserve">De menos de 1.000 KG DE CARGA ÚTIL                </v>
      </c>
      <c r="I16150">
        <v>2</v>
      </c>
    </row>
    <row r="16151" spans="1:9">
      <c r="A16151" t="str">
        <f>T("2018")</f>
        <v>2018</v>
      </c>
      <c r="B16151" t="str">
        <f>T("JURIDICO                                          ")</f>
        <v xml:space="preserve">JURIDICO                                          </v>
      </c>
      <c r="C16151" t="str">
        <f>T("VILLA DE VALLECAS   ")</f>
        <v xml:space="preserve">VILLA DE VALLECAS   </v>
      </c>
      <c r="D16151" t="str">
        <f>T("SANTA EUGENIA       ")</f>
        <v xml:space="preserve">SANTA EUGENIA       </v>
      </c>
      <c r="E16151" t="str">
        <f>T("CA ")</f>
        <v xml:space="preserve">CA </v>
      </c>
      <c r="F16151" t="str">
        <f>T("CAMIONES       ")</f>
        <v xml:space="preserve">CAMIONES       </v>
      </c>
      <c r="G16151" t="str">
        <f>T("De 10.000 KG DE CARGA ÚTIL en adelante            ")</f>
        <v xml:space="preserve">De 10.000 KG DE CARGA ÚTIL en adelante            </v>
      </c>
      <c r="I16151">
        <v>1</v>
      </c>
    </row>
    <row r="16152" spans="1:9">
      <c r="A16152" t="str">
        <f>T("2018")</f>
        <v>2018</v>
      </c>
      <c r="B16152" t="str">
        <f>T("JURIDICO                                          ")</f>
        <v xml:space="preserve">JURIDICO                                          </v>
      </c>
      <c r="C16152" t="str">
        <f>T("VILLA DE VALLECAS   ")</f>
        <v xml:space="preserve">VILLA DE VALLECAS   </v>
      </c>
      <c r="D16152" t="str">
        <f>T("ENSANCHE DE VALLECAS")</f>
        <v>ENSANCHE DE VALLECAS</v>
      </c>
      <c r="E16152" t="str">
        <f>T("CA ")</f>
        <v xml:space="preserve">CA </v>
      </c>
      <c r="F16152" t="str">
        <f>T("CAMIONES       ")</f>
        <v xml:space="preserve">CAMIONES       </v>
      </c>
      <c r="G16152" t="str">
        <f>T("De 3.000 a 9.999 KG DE CARGA ÚTIL                 ")</f>
        <v xml:space="preserve">De 3.000 a 9.999 KG DE CARGA ÚTIL                 </v>
      </c>
      <c r="I16152">
        <v>5</v>
      </c>
    </row>
    <row r="16153" spans="1:9">
      <c r="A16153" t="str">
        <f>T("2018")</f>
        <v>2018</v>
      </c>
      <c r="B16153" t="str">
        <f>T("FISICO                                            ")</f>
        <v xml:space="preserve">FISICO                                            </v>
      </c>
      <c r="C16153" t="str">
        <f>T("VILLA DE VALLECAS   ")</f>
        <v xml:space="preserve">VILLA DE VALLECAS   </v>
      </c>
      <c r="D16153" t="str">
        <f>T("CASCO H.VALLECAS    ")</f>
        <v xml:space="preserve">CASCO H.VALLECAS    </v>
      </c>
      <c r="E16153" t="str">
        <f>T("CI ")</f>
        <v xml:space="preserve">CI </v>
      </c>
      <c r="F16153" t="str">
        <f>T("CICLOMOTORES   ")</f>
        <v xml:space="preserve">CICLOMOTORES   </v>
      </c>
      <c r="G16153" t="str">
        <f>T("todos                                             ")</f>
        <v xml:space="preserve">todos                                             </v>
      </c>
      <c r="H16153" t="str">
        <f>T("DIESEL                                            ")</f>
        <v xml:space="preserve">DIESEL                                            </v>
      </c>
      <c r="I16153">
        <v>13</v>
      </c>
    </row>
    <row r="16154" spans="1:9">
      <c r="A16154" t="str">
        <f>T("2018")</f>
        <v>2018</v>
      </c>
      <c r="B16154" t="str">
        <f>T("FISICO                                            ")</f>
        <v xml:space="preserve">FISICO                                            </v>
      </c>
      <c r="C16154" t="str">
        <f>T("VILLA DE VALLECAS   ")</f>
        <v xml:space="preserve">VILLA DE VALLECAS   </v>
      </c>
      <c r="D16154" t="str">
        <f>T("SANTA EUGENIA       ")</f>
        <v xml:space="preserve">SANTA EUGENIA       </v>
      </c>
      <c r="E16154" t="str">
        <f>T("CI ")</f>
        <v xml:space="preserve">CI </v>
      </c>
      <c r="F16154" t="str">
        <f>T("CICLOMOTORES   ")</f>
        <v xml:space="preserve">CICLOMOTORES   </v>
      </c>
      <c r="G16154" t="str">
        <f>T("todos                                             ")</f>
        <v xml:space="preserve">todos                                             </v>
      </c>
      <c r="H16154" t="str">
        <f>T("DIESEL                                            ")</f>
        <v xml:space="preserve">DIESEL                                            </v>
      </c>
      <c r="I16154">
        <v>10</v>
      </c>
    </row>
    <row r="16155" spans="1:9">
      <c r="A16155" t="str">
        <f>T("2018")</f>
        <v>2018</v>
      </c>
      <c r="B16155" t="str">
        <f>T("FISICO                                            ")</f>
        <v xml:space="preserve">FISICO                                            </v>
      </c>
      <c r="C16155" t="str">
        <f>T("VILLA DE VALLECAS   ")</f>
        <v xml:space="preserve">VILLA DE VALLECAS   </v>
      </c>
      <c r="D16155" t="str">
        <f>T("ENSANCHE DE VALLECAS")</f>
        <v>ENSANCHE DE VALLECAS</v>
      </c>
      <c r="E16155" t="str">
        <f>T("CI ")</f>
        <v xml:space="preserve">CI </v>
      </c>
      <c r="F16155" t="str">
        <f>T("CICLOMOTORES   ")</f>
        <v xml:space="preserve">CICLOMOTORES   </v>
      </c>
      <c r="G16155" t="str">
        <f>T("todos                                             ")</f>
        <v xml:space="preserve">todos                                             </v>
      </c>
      <c r="H16155" t="str">
        <f>T("DIESEL                                            ")</f>
        <v xml:space="preserve">DIESEL                                            </v>
      </c>
      <c r="I16155">
        <v>2</v>
      </c>
    </row>
    <row r="16156" spans="1:9">
      <c r="A16156" t="str">
        <f>T("2018")</f>
        <v>2018</v>
      </c>
      <c r="B16156" t="str">
        <f>T("FISICO                                            ")</f>
        <v xml:space="preserve">FISICO                                            </v>
      </c>
      <c r="C16156" t="str">
        <f>T("VILLA DE VALLECAS   ")</f>
        <v xml:space="preserve">VILLA DE VALLECAS   </v>
      </c>
      <c r="D16156" t="str">
        <f>T("SANTA EUGENIA       ")</f>
        <v xml:space="preserve">SANTA EUGENIA       </v>
      </c>
      <c r="E16156" t="str">
        <f>T("CI ")</f>
        <v xml:space="preserve">CI </v>
      </c>
      <c r="F16156" t="str">
        <f>T("CICLOMOTORES   ")</f>
        <v xml:space="preserve">CICLOMOTORES   </v>
      </c>
      <c r="G16156" t="str">
        <f>T("todos                                             ")</f>
        <v xml:space="preserve">todos                                             </v>
      </c>
      <c r="H16156" t="str">
        <f>T("ELÉCTRICO                                         ")</f>
        <v xml:space="preserve">ELÉCTRICO                                         </v>
      </c>
      <c r="I16156">
        <v>1</v>
      </c>
    </row>
    <row r="16157" spans="1:9">
      <c r="A16157" t="str">
        <f>T("2018")</f>
        <v>2018</v>
      </c>
      <c r="B16157" t="str">
        <f>T("JURIDICO                                          ")</f>
        <v xml:space="preserve">JURIDICO                                          </v>
      </c>
      <c r="C16157" t="str">
        <f>T("VILLA DE VALLECAS   ")</f>
        <v xml:space="preserve">VILLA DE VALLECAS   </v>
      </c>
      <c r="D16157" t="str">
        <f>T("CASCO H.VALLECAS    ")</f>
        <v xml:space="preserve">CASCO H.VALLECAS    </v>
      </c>
      <c r="E16157" t="str">
        <f>T("CI ")</f>
        <v xml:space="preserve">CI </v>
      </c>
      <c r="F16157" t="str">
        <f>T("CICLOMOTORES   ")</f>
        <v xml:space="preserve">CICLOMOTORES   </v>
      </c>
      <c r="G16157" t="str">
        <f>T("todos                                             ")</f>
        <v xml:space="preserve">todos                                             </v>
      </c>
      <c r="H16157" t="str">
        <f>T("ELÉCTRICO                                         ")</f>
        <v xml:space="preserve">ELÉCTRICO                                         </v>
      </c>
      <c r="I16157">
        <v>1</v>
      </c>
    </row>
    <row r="16158" spans="1:9">
      <c r="A16158" t="str">
        <f>T("2018")</f>
        <v>2018</v>
      </c>
      <c r="B16158" t="str">
        <f>T("JURIDICO                                          ")</f>
        <v xml:space="preserve">JURIDICO                                          </v>
      </c>
      <c r="C16158" t="str">
        <f>T("VILLA DE VALLECAS   ")</f>
        <v xml:space="preserve">VILLA DE VALLECAS   </v>
      </c>
      <c r="D16158" t="str">
        <f>T("ENSANCHE DE VALLECAS")</f>
        <v>ENSANCHE DE VALLECAS</v>
      </c>
      <c r="E16158" t="str">
        <f>T("CI ")</f>
        <v xml:space="preserve">CI </v>
      </c>
      <c r="F16158" t="str">
        <f>T("CICLOMOTORES   ")</f>
        <v xml:space="preserve">CICLOMOTORES   </v>
      </c>
      <c r="G16158" t="str">
        <f>T("todos                                             ")</f>
        <v xml:space="preserve">todos                                             </v>
      </c>
      <c r="H16158" t="str">
        <f>T("ELÉCTRICO                                         ")</f>
        <v xml:space="preserve">ELÉCTRICO                                         </v>
      </c>
      <c r="I16158">
        <v>2</v>
      </c>
    </row>
    <row r="16159" spans="1:9">
      <c r="A16159" t="str">
        <f>T("2018")</f>
        <v>2018</v>
      </c>
      <c r="B16159" t="str">
        <f>T("Entidad sin personalidad jurídica (art. 35.4 LGT) ")</f>
        <v xml:space="preserve">Entidad sin personalidad jurídica (art. 35.4 LGT) </v>
      </c>
      <c r="C16159" t="str">
        <f>T("VILLA DE VALLECAS   ")</f>
        <v xml:space="preserve">VILLA DE VALLECAS   </v>
      </c>
      <c r="D16159" t="str">
        <f>T("CASCO H.VALLECAS    ")</f>
        <v xml:space="preserve">CASCO H.VALLECAS    </v>
      </c>
      <c r="E16159" t="str">
        <f>T("CI ")</f>
        <v xml:space="preserve">CI </v>
      </c>
      <c r="F16159" t="str">
        <f>T("CICLOMOTORES   ")</f>
        <v xml:space="preserve">CICLOMOTORES   </v>
      </c>
      <c r="G16159" t="str">
        <f>T("todos                                             ")</f>
        <v xml:space="preserve">todos                                             </v>
      </c>
      <c r="H16159" t="str">
        <f>T("GASOLINA                                          ")</f>
        <v xml:space="preserve">GASOLINA                                          </v>
      </c>
      <c r="I16159">
        <v>4</v>
      </c>
    </row>
    <row r="16160" spans="1:9">
      <c r="A16160" t="str">
        <f>T("2018")</f>
        <v>2018</v>
      </c>
      <c r="B16160" t="str">
        <f>T("Entidad sin personalidad jurídica (art. 35.4 LGT) ")</f>
        <v xml:space="preserve">Entidad sin personalidad jurídica (art. 35.4 LGT) </v>
      </c>
      <c r="C16160" t="str">
        <f>T("VILLA DE VALLECAS   ")</f>
        <v xml:space="preserve">VILLA DE VALLECAS   </v>
      </c>
      <c r="D16160" t="str">
        <f>T("SANTA EUGENIA       ")</f>
        <v xml:space="preserve">SANTA EUGENIA       </v>
      </c>
      <c r="E16160" t="str">
        <f>T("CI ")</f>
        <v xml:space="preserve">CI </v>
      </c>
      <c r="F16160" t="str">
        <f>T("CICLOMOTORES   ")</f>
        <v xml:space="preserve">CICLOMOTORES   </v>
      </c>
      <c r="G16160" t="str">
        <f>T("todos                                             ")</f>
        <v xml:space="preserve">todos                                             </v>
      </c>
      <c r="H16160" t="str">
        <f>T("GASOLINA                                          ")</f>
        <v xml:space="preserve">GASOLINA                                          </v>
      </c>
      <c r="I16160">
        <v>4</v>
      </c>
    </row>
    <row r="16161" spans="1:9">
      <c r="A16161" t="str">
        <f>T("2018")</f>
        <v>2018</v>
      </c>
      <c r="B16161" t="str">
        <f>T("FISICO                                            ")</f>
        <v xml:space="preserve">FISICO                                            </v>
      </c>
      <c r="C16161" t="str">
        <f>T("VILLA DE VALLECAS   ")</f>
        <v xml:space="preserve">VILLA DE VALLECAS   </v>
      </c>
      <c r="D16161" t="str">
        <f>T("SIN BARRIO          ")</f>
        <v xml:space="preserve">SIN BARRIO          </v>
      </c>
      <c r="E16161" t="str">
        <f>T("CI ")</f>
        <v xml:space="preserve">CI </v>
      </c>
      <c r="F16161" t="str">
        <f>T("CICLOMOTORES   ")</f>
        <v xml:space="preserve">CICLOMOTORES   </v>
      </c>
      <c r="G16161" t="str">
        <f>T("todos                                             ")</f>
        <v xml:space="preserve">todos                                             </v>
      </c>
      <c r="H16161" t="str">
        <f>T("GASOLINA                                          ")</f>
        <v xml:space="preserve">GASOLINA                                          </v>
      </c>
      <c r="I16161">
        <v>1</v>
      </c>
    </row>
    <row r="16162" spans="1:9">
      <c r="A16162" t="str">
        <f>T("2018")</f>
        <v>2018</v>
      </c>
      <c r="B16162" t="str">
        <f>T("FISICO                                            ")</f>
        <v xml:space="preserve">FISICO                                            </v>
      </c>
      <c r="C16162" t="str">
        <f>T("VILLA DE VALLECAS   ")</f>
        <v xml:space="preserve">VILLA DE VALLECAS   </v>
      </c>
      <c r="D16162" t="str">
        <f>T("CASCO H.VALLECAS    ")</f>
        <v xml:space="preserve">CASCO H.VALLECAS    </v>
      </c>
      <c r="E16162" t="str">
        <f>T("CI ")</f>
        <v xml:space="preserve">CI </v>
      </c>
      <c r="F16162" t="str">
        <f>T("CICLOMOTORES   ")</f>
        <v xml:space="preserve">CICLOMOTORES   </v>
      </c>
      <c r="G16162" t="str">
        <f>T("todos                                             ")</f>
        <v xml:space="preserve">todos                                             </v>
      </c>
      <c r="H16162" t="str">
        <f>T("GASOLINA                                          ")</f>
        <v xml:space="preserve">GASOLINA                                          </v>
      </c>
      <c r="I16162">
        <v>413</v>
      </c>
    </row>
    <row r="16163" spans="1:9">
      <c r="A16163" t="str">
        <f>T("2018")</f>
        <v>2018</v>
      </c>
      <c r="B16163" t="str">
        <f>T("FISICO                                            ")</f>
        <v xml:space="preserve">FISICO                                            </v>
      </c>
      <c r="C16163" t="str">
        <f>T("VILLA DE VALLECAS   ")</f>
        <v xml:space="preserve">VILLA DE VALLECAS   </v>
      </c>
      <c r="D16163" t="str">
        <f>T("SANTA EUGENIA       ")</f>
        <v xml:space="preserve">SANTA EUGENIA       </v>
      </c>
      <c r="E16163" t="str">
        <f>T("CI ")</f>
        <v xml:space="preserve">CI </v>
      </c>
      <c r="F16163" t="str">
        <f>T("CICLOMOTORES   ")</f>
        <v xml:space="preserve">CICLOMOTORES   </v>
      </c>
      <c r="G16163" t="str">
        <f>T("todos                                             ")</f>
        <v xml:space="preserve">todos                                             </v>
      </c>
      <c r="H16163" t="str">
        <f>T("GASOLINA                                          ")</f>
        <v xml:space="preserve">GASOLINA                                          </v>
      </c>
      <c r="I16163">
        <v>275</v>
      </c>
    </row>
    <row r="16164" spans="1:9">
      <c r="A16164" t="str">
        <f>T("2018")</f>
        <v>2018</v>
      </c>
      <c r="B16164" t="str">
        <f>T("FISICO                                            ")</f>
        <v xml:space="preserve">FISICO                                            </v>
      </c>
      <c r="C16164" t="str">
        <f>T("VILLA DE VALLECAS   ")</f>
        <v xml:space="preserve">VILLA DE VALLECAS   </v>
      </c>
      <c r="D16164" t="str">
        <f>T("ENSANCHE DE VALLECAS")</f>
        <v>ENSANCHE DE VALLECAS</v>
      </c>
      <c r="E16164" t="str">
        <f>T("CI ")</f>
        <v xml:space="preserve">CI </v>
      </c>
      <c r="F16164" t="str">
        <f>T("CICLOMOTORES   ")</f>
        <v xml:space="preserve">CICLOMOTORES   </v>
      </c>
      <c r="G16164" t="str">
        <f>T("todos                                             ")</f>
        <v xml:space="preserve">todos                                             </v>
      </c>
      <c r="H16164" t="str">
        <f>T("GASOLINA                                          ")</f>
        <v xml:space="preserve">GASOLINA                                          </v>
      </c>
      <c r="I16164">
        <v>126</v>
      </c>
    </row>
    <row r="16165" spans="1:9">
      <c r="A16165" t="str">
        <f>T("2018")</f>
        <v>2018</v>
      </c>
      <c r="B16165" t="str">
        <f>T("JURIDICO                                          ")</f>
        <v xml:space="preserve">JURIDICO                                          </v>
      </c>
      <c r="C16165" t="str">
        <f>T("VILLA DE VALLECAS   ")</f>
        <v xml:space="preserve">VILLA DE VALLECAS   </v>
      </c>
      <c r="D16165" t="str">
        <f>T("CASCO H.VALLECAS    ")</f>
        <v xml:space="preserve">CASCO H.VALLECAS    </v>
      </c>
      <c r="E16165" t="str">
        <f>T("CI ")</f>
        <v xml:space="preserve">CI </v>
      </c>
      <c r="F16165" t="str">
        <f>T("CICLOMOTORES   ")</f>
        <v xml:space="preserve">CICLOMOTORES   </v>
      </c>
      <c r="G16165" t="str">
        <f>T("todos                                             ")</f>
        <v xml:space="preserve">todos                                             </v>
      </c>
      <c r="H16165" t="str">
        <f>T("GASOLINA                                          ")</f>
        <v xml:space="preserve">GASOLINA                                          </v>
      </c>
      <c r="I16165">
        <v>10</v>
      </c>
    </row>
    <row r="16166" spans="1:9">
      <c r="A16166" t="str">
        <f>T("2018")</f>
        <v>2018</v>
      </c>
      <c r="B16166" t="str">
        <f>T("JURIDICO                                          ")</f>
        <v xml:space="preserve">JURIDICO                                          </v>
      </c>
      <c r="C16166" t="str">
        <f>T("VILLA DE VALLECAS   ")</f>
        <v xml:space="preserve">VILLA DE VALLECAS   </v>
      </c>
      <c r="D16166" t="str">
        <f>T("SANTA EUGENIA       ")</f>
        <v xml:space="preserve">SANTA EUGENIA       </v>
      </c>
      <c r="E16166" t="str">
        <f>T("CI ")</f>
        <v xml:space="preserve">CI </v>
      </c>
      <c r="F16166" t="str">
        <f>T("CICLOMOTORES   ")</f>
        <v xml:space="preserve">CICLOMOTORES   </v>
      </c>
      <c r="G16166" t="str">
        <f>T("todos                                             ")</f>
        <v xml:space="preserve">todos                                             </v>
      </c>
      <c r="H16166" t="str">
        <f>T("GASOLINA                                          ")</f>
        <v xml:space="preserve">GASOLINA                                          </v>
      </c>
      <c r="I16166">
        <v>4</v>
      </c>
    </row>
    <row r="16167" spans="1:9">
      <c r="A16167" t="str">
        <f>T("2018")</f>
        <v>2018</v>
      </c>
      <c r="B16167" t="str">
        <f>T("JURIDICO                                          ")</f>
        <v xml:space="preserve">JURIDICO                                          </v>
      </c>
      <c r="C16167" t="str">
        <f>T("VILLA DE VALLECAS   ")</f>
        <v xml:space="preserve">VILLA DE VALLECAS   </v>
      </c>
      <c r="D16167" t="str">
        <f>T("ENSANCHE DE VALLECAS")</f>
        <v>ENSANCHE DE VALLECAS</v>
      </c>
      <c r="E16167" t="str">
        <f>T("CI ")</f>
        <v xml:space="preserve">CI </v>
      </c>
      <c r="F16167" t="str">
        <f>T("CICLOMOTORES   ")</f>
        <v xml:space="preserve">CICLOMOTORES   </v>
      </c>
      <c r="G16167" t="str">
        <f>T("todos                                             ")</f>
        <v xml:space="preserve">todos                                             </v>
      </c>
      <c r="H16167" t="str">
        <f>T("GASOLINA                                          ")</f>
        <v xml:space="preserve">GASOLINA                                          </v>
      </c>
      <c r="I16167">
        <v>15</v>
      </c>
    </row>
    <row r="16168" spans="1:9">
      <c r="A16168" t="str">
        <f>T("2018")</f>
        <v>2018</v>
      </c>
      <c r="B16168" t="str">
        <f>T("FISICO                                            ")</f>
        <v xml:space="preserve">FISICO                                            </v>
      </c>
      <c r="C16168" t="str">
        <f>T("VILLA DE VALLECAS   ")</f>
        <v xml:space="preserve">VILLA DE VALLECAS   </v>
      </c>
      <c r="D16168" t="str">
        <f>T("CASCO H.VALLECAS    ")</f>
        <v xml:space="preserve">CASCO H.VALLECAS    </v>
      </c>
      <c r="E16168" t="str">
        <f>T("CI ")</f>
        <v xml:space="preserve">CI </v>
      </c>
      <c r="F16168" t="str">
        <f>T("CICLOMOTORES   ")</f>
        <v xml:space="preserve">CICLOMOTORES   </v>
      </c>
      <c r="G16168" t="str">
        <f>T("todos                                             ")</f>
        <v xml:space="preserve">todos                                             </v>
      </c>
      <c r="I16168">
        <v>29</v>
      </c>
    </row>
    <row r="16169" spans="1:9">
      <c r="A16169" t="str">
        <f>T("2018")</f>
        <v>2018</v>
      </c>
      <c r="B16169" t="str">
        <f>T("FISICO                                            ")</f>
        <v xml:space="preserve">FISICO                                            </v>
      </c>
      <c r="C16169" t="str">
        <f>T("VILLA DE VALLECAS   ")</f>
        <v xml:space="preserve">VILLA DE VALLECAS   </v>
      </c>
      <c r="D16169" t="str">
        <f>T("SANTA EUGENIA       ")</f>
        <v xml:space="preserve">SANTA EUGENIA       </v>
      </c>
      <c r="E16169" t="str">
        <f>T("CI ")</f>
        <v xml:space="preserve">CI </v>
      </c>
      <c r="F16169" t="str">
        <f>T("CICLOMOTORES   ")</f>
        <v xml:space="preserve">CICLOMOTORES   </v>
      </c>
      <c r="G16169" t="str">
        <f>T("todos                                             ")</f>
        <v xml:space="preserve">todos                                             </v>
      </c>
      <c r="I16169">
        <v>29</v>
      </c>
    </row>
    <row r="16170" spans="1:9">
      <c r="A16170" t="str">
        <f>T("2018")</f>
        <v>2018</v>
      </c>
      <c r="B16170" t="str">
        <f>T("FISICO                                            ")</f>
        <v xml:space="preserve">FISICO                                            </v>
      </c>
      <c r="C16170" t="str">
        <f>T("VILLA DE VALLECAS   ")</f>
        <v xml:space="preserve">VILLA DE VALLECAS   </v>
      </c>
      <c r="D16170" t="str">
        <f>T("ENSANCHE DE VALLECAS")</f>
        <v>ENSANCHE DE VALLECAS</v>
      </c>
      <c r="E16170" t="str">
        <f>T("CI ")</f>
        <v xml:space="preserve">CI </v>
      </c>
      <c r="F16170" t="str">
        <f>T("CICLOMOTORES   ")</f>
        <v xml:space="preserve">CICLOMOTORES   </v>
      </c>
      <c r="G16170" t="str">
        <f>T("todos                                             ")</f>
        <v xml:space="preserve">todos                                             </v>
      </c>
      <c r="I16170">
        <v>11</v>
      </c>
    </row>
    <row r="16171" spans="1:9">
      <c r="A16171" t="str">
        <f>T("2018")</f>
        <v>2018</v>
      </c>
      <c r="B16171" t="str">
        <f>T("JURIDICO                                          ")</f>
        <v xml:space="preserve">JURIDICO                                          </v>
      </c>
      <c r="C16171" t="str">
        <f>T("VILLA DE VALLECAS   ")</f>
        <v xml:space="preserve">VILLA DE VALLECAS   </v>
      </c>
      <c r="D16171" t="str">
        <f>T("CASCO H.VALLECAS    ")</f>
        <v xml:space="preserve">CASCO H.VALLECAS    </v>
      </c>
      <c r="E16171" t="str">
        <f>T("CI ")</f>
        <v xml:space="preserve">CI </v>
      </c>
      <c r="F16171" t="str">
        <f>T("CICLOMOTORES   ")</f>
        <v xml:space="preserve">CICLOMOTORES   </v>
      </c>
      <c r="G16171" t="str">
        <f>T("todos                                             ")</f>
        <v xml:space="preserve">todos                                             </v>
      </c>
      <c r="I16171">
        <v>4</v>
      </c>
    </row>
    <row r="16172" spans="1:9">
      <c r="A16172" t="str">
        <f>T("2018")</f>
        <v>2018</v>
      </c>
      <c r="B16172" t="str">
        <f>T("JURIDICO                                          ")</f>
        <v xml:space="preserve">JURIDICO                                          </v>
      </c>
      <c r="C16172" t="str">
        <f>T("VILLA DE VALLECAS   ")</f>
        <v xml:space="preserve">VILLA DE VALLECAS   </v>
      </c>
      <c r="D16172" t="str">
        <f>T("ENSANCHE DE VALLECAS")</f>
        <v>ENSANCHE DE VALLECAS</v>
      </c>
      <c r="E16172" t="str">
        <f>T("CI ")</f>
        <v xml:space="preserve">CI </v>
      </c>
      <c r="F16172" t="str">
        <f>T("CICLOMOTORES   ")</f>
        <v xml:space="preserve">CICLOMOTORES   </v>
      </c>
      <c r="G16172" t="str">
        <f>T("todos                                             ")</f>
        <v xml:space="preserve">todos                                             </v>
      </c>
      <c r="I16172">
        <v>1</v>
      </c>
    </row>
    <row r="16173" spans="1:9">
      <c r="A16173" t="str">
        <f>T("2018")</f>
        <v>2018</v>
      </c>
      <c r="B16173" t="str">
        <f>T("FISICO                                            ")</f>
        <v xml:space="preserve">FISICO                                            </v>
      </c>
      <c r="C16173" t="str">
        <f>T("VILLA DE VALLECAS   ")</f>
        <v xml:space="preserve">VILLA DE VALLECAS   </v>
      </c>
      <c r="D16173" t="str">
        <f>T("CASCO H.VALLECAS    ")</f>
        <v xml:space="preserve">CASCO H.VALLECAS    </v>
      </c>
      <c r="E16173" t="str">
        <f>T("MT ")</f>
        <v xml:space="preserve">MT </v>
      </c>
      <c r="F16173" t="str">
        <f>T("MOTOCICLETAS   ")</f>
        <v xml:space="preserve">MOTOCICLETAS   </v>
      </c>
      <c r="G16173" t="str">
        <f>T("De menos de 125,01 CENTIMETROS CUBICOS            ")</f>
        <v xml:space="preserve">De menos de 125,01 CENTIMETROS CUBICOS            </v>
      </c>
      <c r="H16173" t="str">
        <f>T("ELÉCTRICO                                         ")</f>
        <v xml:space="preserve">ELÉCTRICO                                         </v>
      </c>
      <c r="I16173">
        <v>1</v>
      </c>
    </row>
    <row r="16174" spans="1:9">
      <c r="A16174" t="str">
        <f>T("2018")</f>
        <v>2018</v>
      </c>
      <c r="B16174" t="str">
        <f>T("JURIDICO                                          ")</f>
        <v xml:space="preserve">JURIDICO                                          </v>
      </c>
      <c r="C16174" t="str">
        <f>T("VILLA DE VALLECAS   ")</f>
        <v xml:space="preserve">VILLA DE VALLECAS   </v>
      </c>
      <c r="D16174" t="str">
        <f>T("CASCO H.VALLECAS    ")</f>
        <v xml:space="preserve">CASCO H.VALLECAS    </v>
      </c>
      <c r="E16174" t="str">
        <f>T("MT ")</f>
        <v xml:space="preserve">MT </v>
      </c>
      <c r="F16174" t="str">
        <f>T("MOTOCICLETAS   ")</f>
        <v xml:space="preserve">MOTOCICLETAS   </v>
      </c>
      <c r="G16174" t="str">
        <f>T("De menos de 125,01 CENTIMETROS CUBICOS            ")</f>
        <v xml:space="preserve">De menos de 125,01 CENTIMETROS CUBICOS            </v>
      </c>
      <c r="H16174" t="str">
        <f>T("ELÉCTRICO                                         ")</f>
        <v xml:space="preserve">ELÉCTRICO                                         </v>
      </c>
      <c r="I16174">
        <v>3</v>
      </c>
    </row>
    <row r="16175" spans="1:9">
      <c r="A16175" t="str">
        <f>T("2018")</f>
        <v>2018</v>
      </c>
      <c r="B16175" t="str">
        <f>T("Entidad sin personalidad jurídica (art. 35.4 LGT) ")</f>
        <v xml:space="preserve">Entidad sin personalidad jurídica (art. 35.4 LGT) </v>
      </c>
      <c r="C16175" t="str">
        <f>T("VILLA DE VALLECAS   ")</f>
        <v xml:space="preserve">VILLA DE VALLECAS   </v>
      </c>
      <c r="D16175" t="str">
        <f>T("CASCO H.VALLECAS    ")</f>
        <v xml:space="preserve">CASCO H.VALLECAS    </v>
      </c>
      <c r="E16175" t="str">
        <f>T("MT ")</f>
        <v xml:space="preserve">MT </v>
      </c>
      <c r="F16175" t="str">
        <f>T("MOTOCICLETAS   ")</f>
        <v xml:space="preserve">MOTOCICLETAS   </v>
      </c>
      <c r="G16175" t="str">
        <f>T("De menos de 125,01 CENTIMETROS CUBICOS            ")</f>
        <v xml:space="preserve">De menos de 125,01 CENTIMETROS CUBICOS            </v>
      </c>
      <c r="H16175" t="str">
        <f>T("GASOLINA                                          ")</f>
        <v xml:space="preserve">GASOLINA                                          </v>
      </c>
      <c r="I16175">
        <v>2</v>
      </c>
    </row>
    <row r="16176" spans="1:9">
      <c r="A16176" t="str">
        <f>T("2018")</f>
        <v>2018</v>
      </c>
      <c r="B16176" t="str">
        <f>T("Entidad sin personalidad jurídica (art. 35.4 LGT) ")</f>
        <v xml:space="preserve">Entidad sin personalidad jurídica (art. 35.4 LGT) </v>
      </c>
      <c r="C16176" t="str">
        <f>T("VILLA DE VALLECAS   ")</f>
        <v xml:space="preserve">VILLA DE VALLECAS   </v>
      </c>
      <c r="D16176" t="str">
        <f>T("CASCO H.VALLECAS    ")</f>
        <v xml:space="preserve">CASCO H.VALLECAS    </v>
      </c>
      <c r="E16176" t="str">
        <f>T("MT ")</f>
        <v xml:space="preserve">MT </v>
      </c>
      <c r="F16176" t="str">
        <f>T("MOTOCICLETAS   ")</f>
        <v xml:space="preserve">MOTOCICLETAS   </v>
      </c>
      <c r="G16176" t="str">
        <f>T("De 125,01 a 250 CENTIMETROS CUBICOS               ")</f>
        <v xml:space="preserve">De 125,01 a 250 CENTIMETROS CUBICOS               </v>
      </c>
      <c r="H16176" t="str">
        <f>T("GASOLINA                                          ")</f>
        <v xml:space="preserve">GASOLINA                                          </v>
      </c>
      <c r="I16176">
        <v>1</v>
      </c>
    </row>
    <row r="16177" spans="1:9">
      <c r="A16177" t="str">
        <f>T("2018")</f>
        <v>2018</v>
      </c>
      <c r="B16177" t="str">
        <f>T("Entidad sin personalidad jurídica (art. 35.4 LGT) ")</f>
        <v xml:space="preserve">Entidad sin personalidad jurídica (art. 35.4 LGT) </v>
      </c>
      <c r="C16177" t="str">
        <f>T("VILLA DE VALLECAS   ")</f>
        <v xml:space="preserve">VILLA DE VALLECAS   </v>
      </c>
      <c r="D16177" t="str">
        <f>T("CASCO H.VALLECAS    ")</f>
        <v xml:space="preserve">CASCO H.VALLECAS    </v>
      </c>
      <c r="E16177" t="str">
        <f>T("MT ")</f>
        <v xml:space="preserve">MT </v>
      </c>
      <c r="F16177" t="str">
        <f>T("MOTOCICLETAS   ")</f>
        <v xml:space="preserve">MOTOCICLETAS   </v>
      </c>
      <c r="G16177" t="str">
        <f>T("De 250,01 a 500 CENTIMETROS CUBICOS               ")</f>
        <v xml:space="preserve">De 250,01 a 500 CENTIMETROS CUBICOS               </v>
      </c>
      <c r="H16177" t="str">
        <f>T("GASOLINA                                          ")</f>
        <v xml:space="preserve">GASOLINA                                          </v>
      </c>
      <c r="I16177">
        <v>1</v>
      </c>
    </row>
    <row r="16178" spans="1:9">
      <c r="A16178" t="str">
        <f>T("2018")</f>
        <v>2018</v>
      </c>
      <c r="B16178" t="str">
        <f>T("Entidad sin personalidad jurídica (art. 35.4 LGT) ")</f>
        <v xml:space="preserve">Entidad sin personalidad jurídica (art. 35.4 LGT) </v>
      </c>
      <c r="C16178" t="str">
        <f>T("VILLA DE VALLECAS   ")</f>
        <v xml:space="preserve">VILLA DE VALLECAS   </v>
      </c>
      <c r="D16178" t="str">
        <f>T("CASCO H.VALLECAS    ")</f>
        <v xml:space="preserve">CASCO H.VALLECAS    </v>
      </c>
      <c r="E16178" t="str">
        <f>T("MT ")</f>
        <v xml:space="preserve">MT </v>
      </c>
      <c r="F16178" t="str">
        <f>T("MOTOCICLETAS   ")</f>
        <v xml:space="preserve">MOTOCICLETAS   </v>
      </c>
      <c r="G16178" t="str">
        <f>T("De 500,01 a 1.000 CENTIMETROS CUBICOS             ")</f>
        <v xml:space="preserve">De 500,01 a 1.000 CENTIMETROS CUBICOS             </v>
      </c>
      <c r="H16178" t="str">
        <f>T("GASOLINA                                          ")</f>
        <v xml:space="preserve">GASOLINA                                          </v>
      </c>
      <c r="I16178">
        <v>1</v>
      </c>
    </row>
    <row r="16179" spans="1:9">
      <c r="A16179" t="str">
        <f>T("2018")</f>
        <v>2018</v>
      </c>
      <c r="B16179" t="str">
        <f>T("Entidad sin personalidad jurídica (art. 35.4 LGT) ")</f>
        <v xml:space="preserve">Entidad sin personalidad jurídica (art. 35.4 LGT) </v>
      </c>
      <c r="C16179" t="str">
        <f>T("VILLA DE VALLECAS   ")</f>
        <v xml:space="preserve">VILLA DE VALLECAS   </v>
      </c>
      <c r="D16179" t="str">
        <f>T("CASCO H.VALLECAS    ")</f>
        <v xml:space="preserve">CASCO H.VALLECAS    </v>
      </c>
      <c r="E16179" t="str">
        <f>T("MT ")</f>
        <v xml:space="preserve">MT </v>
      </c>
      <c r="F16179" t="str">
        <f>T("MOTOCICLETAS   ")</f>
        <v xml:space="preserve">MOTOCICLETAS   </v>
      </c>
      <c r="G16179" t="str">
        <f>T("De 1.000,01 CENTIMETROS CUBICOS en adelante       ")</f>
        <v xml:space="preserve">De 1.000,01 CENTIMETROS CUBICOS en adelante       </v>
      </c>
      <c r="H16179" t="str">
        <f>T("GASOLINA                                          ")</f>
        <v xml:space="preserve">GASOLINA                                          </v>
      </c>
      <c r="I16179">
        <v>1</v>
      </c>
    </row>
    <row r="16180" spans="1:9">
      <c r="A16180" t="str">
        <f>T("2018")</f>
        <v>2018</v>
      </c>
      <c r="B16180" t="str">
        <f>T("Entidad sin personalidad jurídica (art. 35.4 LGT) ")</f>
        <v xml:space="preserve">Entidad sin personalidad jurídica (art. 35.4 LGT) </v>
      </c>
      <c r="C16180" t="str">
        <f>T("VILLA DE VALLECAS   ")</f>
        <v xml:space="preserve">VILLA DE VALLECAS   </v>
      </c>
      <c r="D16180" t="str">
        <f>T("SANTA EUGENIA       ")</f>
        <v xml:space="preserve">SANTA EUGENIA       </v>
      </c>
      <c r="E16180" t="str">
        <f>T("MT ")</f>
        <v xml:space="preserve">MT </v>
      </c>
      <c r="F16180" t="str">
        <f>T("MOTOCICLETAS   ")</f>
        <v xml:space="preserve">MOTOCICLETAS   </v>
      </c>
      <c r="G16180" t="str">
        <f>T("De menos de 125,01 CENTIMETROS CUBICOS            ")</f>
        <v xml:space="preserve">De menos de 125,01 CENTIMETROS CUBICOS            </v>
      </c>
      <c r="H16180" t="str">
        <f>T("GASOLINA                                          ")</f>
        <v xml:space="preserve">GASOLINA                                          </v>
      </c>
      <c r="I16180">
        <v>1</v>
      </c>
    </row>
    <row r="16181" spans="1:9">
      <c r="A16181" t="str">
        <f>T("2018")</f>
        <v>2018</v>
      </c>
      <c r="B16181" t="str">
        <f>T("Entidad sin personalidad jurídica (art. 35.4 LGT) ")</f>
        <v xml:space="preserve">Entidad sin personalidad jurídica (art. 35.4 LGT) </v>
      </c>
      <c r="C16181" t="str">
        <f>T("VILLA DE VALLECAS   ")</f>
        <v xml:space="preserve">VILLA DE VALLECAS   </v>
      </c>
      <c r="D16181" t="str">
        <f>T("SANTA EUGENIA       ")</f>
        <v xml:space="preserve">SANTA EUGENIA       </v>
      </c>
      <c r="E16181" t="str">
        <f>T("MT ")</f>
        <v xml:space="preserve">MT </v>
      </c>
      <c r="F16181" t="str">
        <f>T("MOTOCICLETAS   ")</f>
        <v xml:space="preserve">MOTOCICLETAS   </v>
      </c>
      <c r="G16181" t="str">
        <f>T("De 125,01 a 250 CENTIMETROS CUBICOS               ")</f>
        <v xml:space="preserve">De 125,01 a 250 CENTIMETROS CUBICOS               </v>
      </c>
      <c r="H16181" t="str">
        <f>T("GASOLINA                                          ")</f>
        <v xml:space="preserve">GASOLINA                                          </v>
      </c>
      <c r="I16181">
        <v>4</v>
      </c>
    </row>
    <row r="16182" spans="1:9">
      <c r="A16182" t="str">
        <f>T("2018")</f>
        <v>2018</v>
      </c>
      <c r="B16182" t="str">
        <f>T("Entidad sin personalidad jurídica (art. 35.4 LGT) ")</f>
        <v xml:space="preserve">Entidad sin personalidad jurídica (art. 35.4 LGT) </v>
      </c>
      <c r="C16182" t="str">
        <f>T("VILLA DE VALLECAS   ")</f>
        <v xml:space="preserve">VILLA DE VALLECAS   </v>
      </c>
      <c r="D16182" t="str">
        <f>T("SANTA EUGENIA       ")</f>
        <v xml:space="preserve">SANTA EUGENIA       </v>
      </c>
      <c r="E16182" t="str">
        <f>T("MT ")</f>
        <v xml:space="preserve">MT </v>
      </c>
      <c r="F16182" t="str">
        <f>T("MOTOCICLETAS   ")</f>
        <v xml:space="preserve">MOTOCICLETAS   </v>
      </c>
      <c r="G16182" t="str">
        <f>T("De 250,01 a 500 CENTIMETROS CUBICOS               ")</f>
        <v xml:space="preserve">De 250,01 a 500 CENTIMETROS CUBICOS               </v>
      </c>
      <c r="H16182" t="str">
        <f>T("GASOLINA                                          ")</f>
        <v xml:space="preserve">GASOLINA                                          </v>
      </c>
      <c r="I16182">
        <v>2</v>
      </c>
    </row>
    <row r="16183" spans="1:9">
      <c r="A16183" t="str">
        <f>T("2018")</f>
        <v>2018</v>
      </c>
      <c r="B16183" t="str">
        <f>T("Entidad sin personalidad jurídica (art. 35.4 LGT) ")</f>
        <v xml:space="preserve">Entidad sin personalidad jurídica (art. 35.4 LGT) </v>
      </c>
      <c r="C16183" t="str">
        <f>T("VILLA DE VALLECAS   ")</f>
        <v xml:space="preserve">VILLA DE VALLECAS   </v>
      </c>
      <c r="D16183" t="str">
        <f>T("SANTA EUGENIA       ")</f>
        <v xml:space="preserve">SANTA EUGENIA       </v>
      </c>
      <c r="E16183" t="str">
        <f>T("MT ")</f>
        <v xml:space="preserve">MT </v>
      </c>
      <c r="F16183" t="str">
        <f>T("MOTOCICLETAS   ")</f>
        <v xml:space="preserve">MOTOCICLETAS   </v>
      </c>
      <c r="G16183" t="str">
        <f>T("De 500,01 a 1.000 CENTIMETROS CUBICOS             ")</f>
        <v xml:space="preserve">De 500,01 a 1.000 CENTIMETROS CUBICOS             </v>
      </c>
      <c r="H16183" t="str">
        <f>T("GASOLINA                                          ")</f>
        <v xml:space="preserve">GASOLINA                                          </v>
      </c>
      <c r="I16183">
        <v>1</v>
      </c>
    </row>
    <row r="16184" spans="1:9">
      <c r="A16184" t="str">
        <f>T("2018")</f>
        <v>2018</v>
      </c>
      <c r="B16184" t="str">
        <f>T("FISICO                                            ")</f>
        <v xml:space="preserve">FISICO                                            </v>
      </c>
      <c r="C16184" t="str">
        <f>T("VILLA DE VALLECAS   ")</f>
        <v xml:space="preserve">VILLA DE VALLECAS   </v>
      </c>
      <c r="D16184" t="str">
        <f>T("SIN BARRIO          ")</f>
        <v xml:space="preserve">SIN BARRIO          </v>
      </c>
      <c r="E16184" t="str">
        <f>T("MT ")</f>
        <v xml:space="preserve">MT </v>
      </c>
      <c r="F16184" t="str">
        <f>T("MOTOCICLETAS   ")</f>
        <v xml:space="preserve">MOTOCICLETAS   </v>
      </c>
      <c r="G16184" t="str">
        <f>T("De menos de 125,01 CENTIMETROS CUBICOS            ")</f>
        <v xml:space="preserve">De menos de 125,01 CENTIMETROS CUBICOS            </v>
      </c>
      <c r="H16184" t="str">
        <f>T("GASOLINA                                          ")</f>
        <v xml:space="preserve">GASOLINA                                          </v>
      </c>
      <c r="I16184">
        <v>2</v>
      </c>
    </row>
    <row r="16185" spans="1:9">
      <c r="A16185" t="str">
        <f>T("2018")</f>
        <v>2018</v>
      </c>
      <c r="B16185" t="str">
        <f>T("FISICO                                            ")</f>
        <v xml:space="preserve">FISICO                                            </v>
      </c>
      <c r="C16185" t="str">
        <f>T("VILLA DE VALLECAS   ")</f>
        <v xml:space="preserve">VILLA DE VALLECAS   </v>
      </c>
      <c r="D16185" t="str">
        <f>T("SIN BARRIO          ")</f>
        <v xml:space="preserve">SIN BARRIO          </v>
      </c>
      <c r="E16185" t="str">
        <f>T("MT ")</f>
        <v xml:space="preserve">MT </v>
      </c>
      <c r="F16185" t="str">
        <f>T("MOTOCICLETAS   ")</f>
        <v xml:space="preserve">MOTOCICLETAS   </v>
      </c>
      <c r="G16185" t="str">
        <f>T("De 500,01 a 1.000 CENTIMETROS CUBICOS             ")</f>
        <v xml:space="preserve">De 500,01 a 1.000 CENTIMETROS CUBICOS             </v>
      </c>
      <c r="H16185" t="str">
        <f>T("GASOLINA                                          ")</f>
        <v xml:space="preserve">GASOLINA                                          </v>
      </c>
      <c r="I16185">
        <v>1</v>
      </c>
    </row>
    <row r="16186" spans="1:9">
      <c r="A16186" t="str">
        <f>T("2018")</f>
        <v>2018</v>
      </c>
      <c r="B16186" t="str">
        <f>T("FISICO                                            ")</f>
        <v xml:space="preserve">FISICO                                            </v>
      </c>
      <c r="C16186" t="str">
        <f>T("VILLA DE VALLECAS   ")</f>
        <v xml:space="preserve">VILLA DE VALLECAS   </v>
      </c>
      <c r="D16186" t="str">
        <f>T("CASCO H.VALLECAS    ")</f>
        <v xml:space="preserve">CASCO H.VALLECAS    </v>
      </c>
      <c r="E16186" t="str">
        <f>T("MT ")</f>
        <v xml:space="preserve">MT </v>
      </c>
      <c r="F16186" t="str">
        <f>T("MOTOCICLETAS   ")</f>
        <v xml:space="preserve">MOTOCICLETAS   </v>
      </c>
      <c r="G16186" t="str">
        <f>T("De menos de 125,01 CENTIMETROS CUBICOS            ")</f>
        <v xml:space="preserve">De menos de 125,01 CENTIMETROS CUBICOS            </v>
      </c>
      <c r="H16186" t="str">
        <f>T("GASOLINA                                          ")</f>
        <v xml:space="preserve">GASOLINA                                          </v>
      </c>
      <c r="I16186">
        <v>551</v>
      </c>
    </row>
    <row r="16187" spans="1:9">
      <c r="A16187" t="str">
        <f>T("2018")</f>
        <v>2018</v>
      </c>
      <c r="B16187" t="str">
        <f>T("FISICO                                            ")</f>
        <v xml:space="preserve">FISICO                                            </v>
      </c>
      <c r="C16187" t="str">
        <f>T("VILLA DE VALLECAS   ")</f>
        <v xml:space="preserve">VILLA DE VALLECAS   </v>
      </c>
      <c r="D16187" t="str">
        <f>T("CASCO H.VALLECAS    ")</f>
        <v xml:space="preserve">CASCO H.VALLECAS    </v>
      </c>
      <c r="E16187" t="str">
        <f>T("MT ")</f>
        <v xml:space="preserve">MT </v>
      </c>
      <c r="F16187" t="str">
        <f>T("MOTOCICLETAS   ")</f>
        <v xml:space="preserve">MOTOCICLETAS   </v>
      </c>
      <c r="G16187" t="str">
        <f>T("De 125,01 a 250 CENTIMETROS CUBICOS               ")</f>
        <v xml:space="preserve">De 125,01 a 250 CENTIMETROS CUBICOS               </v>
      </c>
      <c r="H16187" t="str">
        <f>T("GASOLINA                                          ")</f>
        <v xml:space="preserve">GASOLINA                                          </v>
      </c>
      <c r="I16187">
        <v>152</v>
      </c>
    </row>
    <row r="16188" spans="1:9">
      <c r="A16188" t="str">
        <f>T("2018")</f>
        <v>2018</v>
      </c>
      <c r="B16188" t="str">
        <f>T("FISICO                                            ")</f>
        <v xml:space="preserve">FISICO                                            </v>
      </c>
      <c r="C16188" t="str">
        <f>T("VILLA DE VALLECAS   ")</f>
        <v xml:space="preserve">VILLA DE VALLECAS   </v>
      </c>
      <c r="D16188" t="str">
        <f>T("CASCO H.VALLECAS    ")</f>
        <v xml:space="preserve">CASCO H.VALLECAS    </v>
      </c>
      <c r="E16188" t="str">
        <f>T("MT ")</f>
        <v xml:space="preserve">MT </v>
      </c>
      <c r="F16188" t="str">
        <f>T("MOTOCICLETAS   ")</f>
        <v xml:space="preserve">MOTOCICLETAS   </v>
      </c>
      <c r="G16188" t="str">
        <f>T("De 250,01 a 500 CENTIMETROS CUBICOS               ")</f>
        <v xml:space="preserve">De 250,01 a 500 CENTIMETROS CUBICOS               </v>
      </c>
      <c r="H16188" t="str">
        <f>T("GASOLINA                                          ")</f>
        <v xml:space="preserve">GASOLINA                                          </v>
      </c>
      <c r="I16188">
        <v>161</v>
      </c>
    </row>
    <row r="16189" spans="1:9">
      <c r="A16189" t="str">
        <f>T("2018")</f>
        <v>2018</v>
      </c>
      <c r="B16189" t="str">
        <f>T("FISICO                                            ")</f>
        <v xml:space="preserve">FISICO                                            </v>
      </c>
      <c r="C16189" t="str">
        <f>T("VILLA DE VALLECAS   ")</f>
        <v xml:space="preserve">VILLA DE VALLECAS   </v>
      </c>
      <c r="D16189" t="str">
        <f>T("CASCO H.VALLECAS    ")</f>
        <v xml:space="preserve">CASCO H.VALLECAS    </v>
      </c>
      <c r="E16189" t="str">
        <f>T("MT ")</f>
        <v xml:space="preserve">MT </v>
      </c>
      <c r="F16189" t="str">
        <f>T("MOTOCICLETAS   ")</f>
        <v xml:space="preserve">MOTOCICLETAS   </v>
      </c>
      <c r="G16189" t="str">
        <f>T("De 500,01 a 1.000 CENTIMETROS CUBICOS             ")</f>
        <v xml:space="preserve">De 500,01 a 1.000 CENTIMETROS CUBICOS             </v>
      </c>
      <c r="H16189" t="str">
        <f>T("GASOLINA                                          ")</f>
        <v xml:space="preserve">GASOLINA                                          </v>
      </c>
      <c r="I16189">
        <v>366</v>
      </c>
    </row>
    <row r="16190" spans="1:9">
      <c r="A16190" t="str">
        <f>T("2018")</f>
        <v>2018</v>
      </c>
      <c r="B16190" t="str">
        <f>T("FISICO                                            ")</f>
        <v xml:space="preserve">FISICO                                            </v>
      </c>
      <c r="C16190" t="str">
        <f>T("VILLA DE VALLECAS   ")</f>
        <v xml:space="preserve">VILLA DE VALLECAS   </v>
      </c>
      <c r="D16190" t="str">
        <f>T("CASCO H.VALLECAS    ")</f>
        <v xml:space="preserve">CASCO H.VALLECAS    </v>
      </c>
      <c r="E16190" t="str">
        <f>T("MT ")</f>
        <v xml:space="preserve">MT </v>
      </c>
      <c r="F16190" t="str">
        <f>T("MOTOCICLETAS   ")</f>
        <v xml:space="preserve">MOTOCICLETAS   </v>
      </c>
      <c r="G16190" t="str">
        <f>T("De 1.000,01 CENTIMETROS CUBICOS en adelante       ")</f>
        <v xml:space="preserve">De 1.000,01 CENTIMETROS CUBICOS en adelante       </v>
      </c>
      <c r="H16190" t="str">
        <f>T("GASOLINA                                          ")</f>
        <v xml:space="preserve">GASOLINA                                          </v>
      </c>
      <c r="I16190">
        <v>62</v>
      </c>
    </row>
    <row r="16191" spans="1:9">
      <c r="A16191" t="str">
        <f>T("2018")</f>
        <v>2018</v>
      </c>
      <c r="B16191" t="str">
        <f>T("FISICO                                            ")</f>
        <v xml:space="preserve">FISICO                                            </v>
      </c>
      <c r="C16191" t="str">
        <f>T("VILLA DE VALLECAS   ")</f>
        <v xml:space="preserve">VILLA DE VALLECAS   </v>
      </c>
      <c r="D16191" t="str">
        <f>T("SANTA EUGENIA       ")</f>
        <v xml:space="preserve">SANTA EUGENIA       </v>
      </c>
      <c r="E16191" t="str">
        <f>T("MT ")</f>
        <v xml:space="preserve">MT </v>
      </c>
      <c r="F16191" t="str">
        <f>T("MOTOCICLETAS   ")</f>
        <v xml:space="preserve">MOTOCICLETAS   </v>
      </c>
      <c r="G16191" t="str">
        <f>T("De menos de 125,01 CENTIMETROS CUBICOS            ")</f>
        <v xml:space="preserve">De menos de 125,01 CENTIMETROS CUBICOS            </v>
      </c>
      <c r="H16191" t="str">
        <f>T("GASOLINA                                          ")</f>
        <v xml:space="preserve">GASOLINA                                          </v>
      </c>
      <c r="I16191">
        <v>365</v>
      </c>
    </row>
    <row r="16192" spans="1:9">
      <c r="A16192" t="str">
        <f>T("2018")</f>
        <v>2018</v>
      </c>
      <c r="B16192" t="str">
        <f>T("FISICO                                            ")</f>
        <v xml:space="preserve">FISICO                                            </v>
      </c>
      <c r="C16192" t="str">
        <f>T("VILLA DE VALLECAS   ")</f>
        <v xml:space="preserve">VILLA DE VALLECAS   </v>
      </c>
      <c r="D16192" t="str">
        <f>T("SANTA EUGENIA       ")</f>
        <v xml:space="preserve">SANTA EUGENIA       </v>
      </c>
      <c r="E16192" t="str">
        <f>T("MT ")</f>
        <v xml:space="preserve">MT </v>
      </c>
      <c r="F16192" t="str">
        <f>T("MOTOCICLETAS   ")</f>
        <v xml:space="preserve">MOTOCICLETAS   </v>
      </c>
      <c r="G16192" t="str">
        <f>T("De 125,01 a 250 CENTIMETROS CUBICOS               ")</f>
        <v xml:space="preserve">De 125,01 a 250 CENTIMETROS CUBICOS               </v>
      </c>
      <c r="H16192" t="str">
        <f>T("GASOLINA                                          ")</f>
        <v xml:space="preserve">GASOLINA                                          </v>
      </c>
      <c r="I16192">
        <v>129</v>
      </c>
    </row>
    <row r="16193" spans="1:9">
      <c r="A16193" t="str">
        <f>T("2018")</f>
        <v>2018</v>
      </c>
      <c r="B16193" t="str">
        <f>T("FISICO                                            ")</f>
        <v xml:space="preserve">FISICO                                            </v>
      </c>
      <c r="C16193" t="str">
        <f>T("VILLA DE VALLECAS   ")</f>
        <v xml:space="preserve">VILLA DE VALLECAS   </v>
      </c>
      <c r="D16193" t="str">
        <f>T("SANTA EUGENIA       ")</f>
        <v xml:space="preserve">SANTA EUGENIA       </v>
      </c>
      <c r="E16193" t="str">
        <f>T("MT ")</f>
        <v xml:space="preserve">MT </v>
      </c>
      <c r="F16193" t="str">
        <f>T("MOTOCICLETAS   ")</f>
        <v xml:space="preserve">MOTOCICLETAS   </v>
      </c>
      <c r="G16193" t="str">
        <f>T("De 250,01 a 500 CENTIMETROS CUBICOS               ")</f>
        <v xml:space="preserve">De 250,01 a 500 CENTIMETROS CUBICOS               </v>
      </c>
      <c r="H16193" t="str">
        <f>T("GASOLINA                                          ")</f>
        <v xml:space="preserve">GASOLINA                                          </v>
      </c>
      <c r="I16193">
        <v>116</v>
      </c>
    </row>
    <row r="16194" spans="1:9">
      <c r="A16194" t="str">
        <f>T("2018")</f>
        <v>2018</v>
      </c>
      <c r="B16194" t="str">
        <f>T("FISICO                                            ")</f>
        <v xml:space="preserve">FISICO                                            </v>
      </c>
      <c r="C16194" t="str">
        <f>T("VILLA DE VALLECAS   ")</f>
        <v xml:space="preserve">VILLA DE VALLECAS   </v>
      </c>
      <c r="D16194" t="str">
        <f>T("SANTA EUGENIA       ")</f>
        <v xml:space="preserve">SANTA EUGENIA       </v>
      </c>
      <c r="E16194" t="str">
        <f>T("MT ")</f>
        <v xml:space="preserve">MT </v>
      </c>
      <c r="F16194" t="str">
        <f>T("MOTOCICLETAS   ")</f>
        <v xml:space="preserve">MOTOCICLETAS   </v>
      </c>
      <c r="G16194" t="str">
        <f>T("De 500,01 a 1.000 CENTIMETROS CUBICOS             ")</f>
        <v xml:space="preserve">De 500,01 a 1.000 CENTIMETROS CUBICOS             </v>
      </c>
      <c r="H16194" t="str">
        <f>T("GASOLINA                                          ")</f>
        <v xml:space="preserve">GASOLINA                                          </v>
      </c>
      <c r="I16194">
        <v>290</v>
      </c>
    </row>
    <row r="16195" spans="1:9">
      <c r="A16195" t="str">
        <f>T("2018")</f>
        <v>2018</v>
      </c>
      <c r="B16195" t="str">
        <f>T("FISICO                                            ")</f>
        <v xml:space="preserve">FISICO                                            </v>
      </c>
      <c r="C16195" t="str">
        <f>T("VILLA DE VALLECAS   ")</f>
        <v xml:space="preserve">VILLA DE VALLECAS   </v>
      </c>
      <c r="D16195" t="str">
        <f>T("SANTA EUGENIA       ")</f>
        <v xml:space="preserve">SANTA EUGENIA       </v>
      </c>
      <c r="E16195" t="str">
        <f>T("MT ")</f>
        <v xml:space="preserve">MT </v>
      </c>
      <c r="F16195" t="str">
        <f>T("MOTOCICLETAS   ")</f>
        <v xml:space="preserve">MOTOCICLETAS   </v>
      </c>
      <c r="G16195" t="str">
        <f>T("De 1.000,01 CENTIMETROS CUBICOS en adelante       ")</f>
        <v xml:space="preserve">De 1.000,01 CENTIMETROS CUBICOS en adelante       </v>
      </c>
      <c r="H16195" t="str">
        <f>T("GASOLINA                                          ")</f>
        <v xml:space="preserve">GASOLINA                                          </v>
      </c>
      <c r="I16195">
        <v>44</v>
      </c>
    </row>
    <row r="16196" spans="1:9">
      <c r="A16196" t="str">
        <f>T("2018")</f>
        <v>2018</v>
      </c>
      <c r="B16196" t="str">
        <f>T("FISICO                                            ")</f>
        <v xml:space="preserve">FISICO                                            </v>
      </c>
      <c r="C16196" t="str">
        <f>T("VILLA DE VALLECAS   ")</f>
        <v xml:space="preserve">VILLA DE VALLECAS   </v>
      </c>
      <c r="D16196" t="str">
        <f>T("ENSANCHE DE VALLECAS")</f>
        <v>ENSANCHE DE VALLECAS</v>
      </c>
      <c r="E16196" t="str">
        <f>T("MT ")</f>
        <v xml:space="preserve">MT </v>
      </c>
      <c r="F16196" t="str">
        <f>T("MOTOCICLETAS   ")</f>
        <v xml:space="preserve">MOTOCICLETAS   </v>
      </c>
      <c r="G16196" t="str">
        <f>T("De menos de 125,01 CENTIMETROS CUBICOS            ")</f>
        <v xml:space="preserve">De menos de 125,01 CENTIMETROS CUBICOS            </v>
      </c>
      <c r="H16196" t="str">
        <f>T("GASOLINA                                          ")</f>
        <v xml:space="preserve">GASOLINA                                          </v>
      </c>
      <c r="I16196">
        <v>418</v>
      </c>
    </row>
    <row r="16197" spans="1:9">
      <c r="A16197" t="str">
        <f>T("2018")</f>
        <v>2018</v>
      </c>
      <c r="B16197" t="str">
        <f>T("FISICO                                            ")</f>
        <v xml:space="preserve">FISICO                                            </v>
      </c>
      <c r="C16197" t="str">
        <f>T("VILLA DE VALLECAS   ")</f>
        <v xml:space="preserve">VILLA DE VALLECAS   </v>
      </c>
      <c r="D16197" t="str">
        <f>T("ENSANCHE DE VALLECAS")</f>
        <v>ENSANCHE DE VALLECAS</v>
      </c>
      <c r="E16197" t="str">
        <f>T("MT ")</f>
        <v xml:space="preserve">MT </v>
      </c>
      <c r="F16197" t="str">
        <f>T("MOTOCICLETAS   ")</f>
        <v xml:space="preserve">MOTOCICLETAS   </v>
      </c>
      <c r="G16197" t="str">
        <f>T("De 125,01 a 250 CENTIMETROS CUBICOS               ")</f>
        <v xml:space="preserve">De 125,01 a 250 CENTIMETROS CUBICOS               </v>
      </c>
      <c r="H16197" t="str">
        <f>T("GASOLINA                                          ")</f>
        <v xml:space="preserve">GASOLINA                                          </v>
      </c>
      <c r="I16197">
        <v>129</v>
      </c>
    </row>
    <row r="16198" spans="1:9">
      <c r="A16198" t="str">
        <f>T("2018")</f>
        <v>2018</v>
      </c>
      <c r="B16198" t="str">
        <f>T("FISICO                                            ")</f>
        <v xml:space="preserve">FISICO                                            </v>
      </c>
      <c r="C16198" t="str">
        <f>T("VILLA DE VALLECAS   ")</f>
        <v xml:space="preserve">VILLA DE VALLECAS   </v>
      </c>
      <c r="D16198" t="str">
        <f>T("ENSANCHE DE VALLECAS")</f>
        <v>ENSANCHE DE VALLECAS</v>
      </c>
      <c r="E16198" t="str">
        <f>T("MT ")</f>
        <v xml:space="preserve">MT </v>
      </c>
      <c r="F16198" t="str">
        <f>T("MOTOCICLETAS   ")</f>
        <v xml:space="preserve">MOTOCICLETAS   </v>
      </c>
      <c r="G16198" t="str">
        <f>T("De 250,01 a 500 CENTIMETROS CUBICOS               ")</f>
        <v xml:space="preserve">De 250,01 a 500 CENTIMETROS CUBICOS               </v>
      </c>
      <c r="H16198" t="str">
        <f>T("GASOLINA                                          ")</f>
        <v xml:space="preserve">GASOLINA                                          </v>
      </c>
      <c r="I16198">
        <v>184</v>
      </c>
    </row>
    <row r="16199" spans="1:9">
      <c r="A16199" t="str">
        <f>T("2018")</f>
        <v>2018</v>
      </c>
      <c r="B16199" t="str">
        <f>T("FISICO                                            ")</f>
        <v xml:space="preserve">FISICO                                            </v>
      </c>
      <c r="C16199" t="str">
        <f>T("VILLA DE VALLECAS   ")</f>
        <v xml:space="preserve">VILLA DE VALLECAS   </v>
      </c>
      <c r="D16199" t="str">
        <f>T("ENSANCHE DE VALLECAS")</f>
        <v>ENSANCHE DE VALLECAS</v>
      </c>
      <c r="E16199" t="str">
        <f>T("MT ")</f>
        <v xml:space="preserve">MT </v>
      </c>
      <c r="F16199" t="str">
        <f>T("MOTOCICLETAS   ")</f>
        <v xml:space="preserve">MOTOCICLETAS   </v>
      </c>
      <c r="G16199" t="str">
        <f>T("De 500,01 a 1.000 CENTIMETROS CUBICOS             ")</f>
        <v xml:space="preserve">De 500,01 a 1.000 CENTIMETROS CUBICOS             </v>
      </c>
      <c r="H16199" t="str">
        <f>T("GASOLINA                                          ")</f>
        <v xml:space="preserve">GASOLINA                                          </v>
      </c>
      <c r="I16199">
        <v>402</v>
      </c>
    </row>
    <row r="16200" spans="1:9">
      <c r="A16200" t="str">
        <f>T("2018")</f>
        <v>2018</v>
      </c>
      <c r="B16200" t="str">
        <f>T("FISICO                                            ")</f>
        <v xml:space="preserve">FISICO                                            </v>
      </c>
      <c r="C16200" t="str">
        <f>T("VILLA DE VALLECAS   ")</f>
        <v xml:space="preserve">VILLA DE VALLECAS   </v>
      </c>
      <c r="D16200" t="str">
        <f>T("ENSANCHE DE VALLECAS")</f>
        <v>ENSANCHE DE VALLECAS</v>
      </c>
      <c r="E16200" t="str">
        <f>T("MT ")</f>
        <v xml:space="preserve">MT </v>
      </c>
      <c r="F16200" t="str">
        <f>T("MOTOCICLETAS   ")</f>
        <v xml:space="preserve">MOTOCICLETAS   </v>
      </c>
      <c r="G16200" t="str">
        <f>T("De 1.000,01 CENTIMETROS CUBICOS en adelante       ")</f>
        <v xml:space="preserve">De 1.000,01 CENTIMETROS CUBICOS en adelante       </v>
      </c>
      <c r="H16200" t="str">
        <f>T("GASOLINA                                          ")</f>
        <v xml:space="preserve">GASOLINA                                          </v>
      </c>
      <c r="I16200">
        <v>64</v>
      </c>
    </row>
    <row r="16201" spans="1:9">
      <c r="A16201" t="str">
        <f>T("2018")</f>
        <v>2018</v>
      </c>
      <c r="B16201" t="str">
        <f>T("JURIDICO                                          ")</f>
        <v xml:space="preserve">JURIDICO                                          </v>
      </c>
      <c r="C16201" t="str">
        <f>T("VILLA DE VALLECAS   ")</f>
        <v xml:space="preserve">VILLA DE VALLECAS   </v>
      </c>
      <c r="D16201" t="str">
        <f>T("CASCO H.VALLECAS    ")</f>
        <v xml:space="preserve">CASCO H.VALLECAS    </v>
      </c>
      <c r="E16201" t="str">
        <f>T("MT ")</f>
        <v xml:space="preserve">MT </v>
      </c>
      <c r="F16201" t="str">
        <f>T("MOTOCICLETAS   ")</f>
        <v xml:space="preserve">MOTOCICLETAS   </v>
      </c>
      <c r="G16201" t="str">
        <f>T("De menos de 125,01 CENTIMETROS CUBICOS            ")</f>
        <v xml:space="preserve">De menos de 125,01 CENTIMETROS CUBICOS            </v>
      </c>
      <c r="H16201" t="str">
        <f>T("GASOLINA                                          ")</f>
        <v xml:space="preserve">GASOLINA                                          </v>
      </c>
      <c r="I16201">
        <v>31</v>
      </c>
    </row>
    <row r="16202" spans="1:9">
      <c r="A16202" t="str">
        <f>T("2018")</f>
        <v>2018</v>
      </c>
      <c r="B16202" t="str">
        <f>T("JURIDICO                                          ")</f>
        <v xml:space="preserve">JURIDICO                                          </v>
      </c>
      <c r="C16202" t="str">
        <f>T("VILLA DE VALLECAS   ")</f>
        <v xml:space="preserve">VILLA DE VALLECAS   </v>
      </c>
      <c r="D16202" t="str">
        <f>T("CASCO H.VALLECAS    ")</f>
        <v xml:space="preserve">CASCO H.VALLECAS    </v>
      </c>
      <c r="E16202" t="str">
        <f>T("MT ")</f>
        <v xml:space="preserve">MT </v>
      </c>
      <c r="F16202" t="str">
        <f>T("MOTOCICLETAS   ")</f>
        <v xml:space="preserve">MOTOCICLETAS   </v>
      </c>
      <c r="G16202" t="str">
        <f>T("De 125,01 a 250 CENTIMETROS CUBICOS               ")</f>
        <v xml:space="preserve">De 125,01 a 250 CENTIMETROS CUBICOS               </v>
      </c>
      <c r="H16202" t="str">
        <f>T("GASOLINA                                          ")</f>
        <v xml:space="preserve">GASOLINA                                          </v>
      </c>
      <c r="I16202">
        <v>10</v>
      </c>
    </row>
    <row r="16203" spans="1:9">
      <c r="A16203" t="str">
        <f>T("2018")</f>
        <v>2018</v>
      </c>
      <c r="B16203" t="str">
        <f>T("JURIDICO                                          ")</f>
        <v xml:space="preserve">JURIDICO                                          </v>
      </c>
      <c r="C16203" t="str">
        <f>T("VILLA DE VALLECAS   ")</f>
        <v xml:space="preserve">VILLA DE VALLECAS   </v>
      </c>
      <c r="D16203" t="str">
        <f>T("CASCO H.VALLECAS    ")</f>
        <v xml:space="preserve">CASCO H.VALLECAS    </v>
      </c>
      <c r="E16203" t="str">
        <f>T("MT ")</f>
        <v xml:space="preserve">MT </v>
      </c>
      <c r="F16203" t="str">
        <f>T("MOTOCICLETAS   ")</f>
        <v xml:space="preserve">MOTOCICLETAS   </v>
      </c>
      <c r="G16203" t="str">
        <f>T("De 250,01 a 500 CENTIMETROS CUBICOS               ")</f>
        <v xml:space="preserve">De 250,01 a 500 CENTIMETROS CUBICOS               </v>
      </c>
      <c r="H16203" t="str">
        <f>T("GASOLINA                                          ")</f>
        <v xml:space="preserve">GASOLINA                                          </v>
      </c>
      <c r="I16203">
        <v>14</v>
      </c>
    </row>
    <row r="16204" spans="1:9">
      <c r="A16204" t="str">
        <f>T("2018")</f>
        <v>2018</v>
      </c>
      <c r="B16204" t="str">
        <f>T("JURIDICO                                          ")</f>
        <v xml:space="preserve">JURIDICO                                          </v>
      </c>
      <c r="C16204" t="str">
        <f>T("VILLA DE VALLECAS   ")</f>
        <v xml:space="preserve">VILLA DE VALLECAS   </v>
      </c>
      <c r="D16204" t="str">
        <f>T("CASCO H.VALLECAS    ")</f>
        <v xml:space="preserve">CASCO H.VALLECAS    </v>
      </c>
      <c r="E16204" t="str">
        <f>T("MT ")</f>
        <v xml:space="preserve">MT </v>
      </c>
      <c r="F16204" t="str">
        <f>T("MOTOCICLETAS   ")</f>
        <v xml:space="preserve">MOTOCICLETAS   </v>
      </c>
      <c r="G16204" t="str">
        <f>T("De 500,01 a 1.000 CENTIMETROS CUBICOS             ")</f>
        <v xml:space="preserve">De 500,01 a 1.000 CENTIMETROS CUBICOS             </v>
      </c>
      <c r="H16204" t="str">
        <f>T("GASOLINA                                          ")</f>
        <v xml:space="preserve">GASOLINA                                          </v>
      </c>
      <c r="I16204">
        <v>10</v>
      </c>
    </row>
    <row r="16205" spans="1:9">
      <c r="A16205" t="str">
        <f>T("2018")</f>
        <v>2018</v>
      </c>
      <c r="B16205" t="str">
        <f>T("JURIDICO                                          ")</f>
        <v xml:space="preserve">JURIDICO                                          </v>
      </c>
      <c r="C16205" t="str">
        <f>T("VILLA DE VALLECAS   ")</f>
        <v xml:space="preserve">VILLA DE VALLECAS   </v>
      </c>
      <c r="D16205" t="str">
        <f>T("CASCO H.VALLECAS    ")</f>
        <v xml:space="preserve">CASCO H.VALLECAS    </v>
      </c>
      <c r="E16205" t="str">
        <f>T("MT ")</f>
        <v xml:space="preserve">MT </v>
      </c>
      <c r="F16205" t="str">
        <f>T("MOTOCICLETAS   ")</f>
        <v xml:space="preserve">MOTOCICLETAS   </v>
      </c>
      <c r="G16205" t="str">
        <f>T("De 1.000,01 CENTIMETROS CUBICOS en adelante       ")</f>
        <v xml:space="preserve">De 1.000,01 CENTIMETROS CUBICOS en adelante       </v>
      </c>
      <c r="H16205" t="str">
        <f>T("GASOLINA                                          ")</f>
        <v xml:space="preserve">GASOLINA                                          </v>
      </c>
      <c r="I16205">
        <v>4</v>
      </c>
    </row>
    <row r="16206" spans="1:9">
      <c r="A16206" t="str">
        <f>T("2018")</f>
        <v>2018</v>
      </c>
      <c r="B16206" t="str">
        <f>T("JURIDICO                                          ")</f>
        <v xml:space="preserve">JURIDICO                                          </v>
      </c>
      <c r="C16206" t="str">
        <f>T("VILLA DE VALLECAS   ")</f>
        <v xml:space="preserve">VILLA DE VALLECAS   </v>
      </c>
      <c r="D16206" t="str">
        <f>T("SANTA EUGENIA       ")</f>
        <v xml:space="preserve">SANTA EUGENIA       </v>
      </c>
      <c r="E16206" t="str">
        <f>T("MT ")</f>
        <v xml:space="preserve">MT </v>
      </c>
      <c r="F16206" t="str">
        <f>T("MOTOCICLETAS   ")</f>
        <v xml:space="preserve">MOTOCICLETAS   </v>
      </c>
      <c r="G16206" t="str">
        <f>T("De menos de 125,01 CENTIMETROS CUBICOS            ")</f>
        <v xml:space="preserve">De menos de 125,01 CENTIMETROS CUBICOS            </v>
      </c>
      <c r="H16206" t="str">
        <f>T("GASOLINA                                          ")</f>
        <v xml:space="preserve">GASOLINA                                          </v>
      </c>
      <c r="I16206">
        <v>9</v>
      </c>
    </row>
    <row r="16207" spans="1:9">
      <c r="A16207" t="str">
        <f>T("2018")</f>
        <v>2018</v>
      </c>
      <c r="B16207" t="str">
        <f>T("JURIDICO                                          ")</f>
        <v xml:space="preserve">JURIDICO                                          </v>
      </c>
      <c r="C16207" t="str">
        <f>T("VILLA DE VALLECAS   ")</f>
        <v xml:space="preserve">VILLA DE VALLECAS   </v>
      </c>
      <c r="D16207" t="str">
        <f>T("SANTA EUGENIA       ")</f>
        <v xml:space="preserve">SANTA EUGENIA       </v>
      </c>
      <c r="E16207" t="str">
        <f>T("MT ")</f>
        <v xml:space="preserve">MT </v>
      </c>
      <c r="F16207" t="str">
        <f>T("MOTOCICLETAS   ")</f>
        <v xml:space="preserve">MOTOCICLETAS   </v>
      </c>
      <c r="G16207" t="str">
        <f>T("De 125,01 a 250 CENTIMETROS CUBICOS               ")</f>
        <v xml:space="preserve">De 125,01 a 250 CENTIMETROS CUBICOS               </v>
      </c>
      <c r="H16207" t="str">
        <f>T("GASOLINA                                          ")</f>
        <v xml:space="preserve">GASOLINA                                          </v>
      </c>
      <c r="I16207">
        <v>2</v>
      </c>
    </row>
    <row r="16208" spans="1:9">
      <c r="A16208" t="str">
        <f>T("2018")</f>
        <v>2018</v>
      </c>
      <c r="B16208" t="str">
        <f>T("JURIDICO                                          ")</f>
        <v xml:space="preserve">JURIDICO                                          </v>
      </c>
      <c r="C16208" t="str">
        <f>T("VILLA DE VALLECAS   ")</f>
        <v xml:space="preserve">VILLA DE VALLECAS   </v>
      </c>
      <c r="D16208" t="str">
        <f>T("SANTA EUGENIA       ")</f>
        <v xml:space="preserve">SANTA EUGENIA       </v>
      </c>
      <c r="E16208" t="str">
        <f>T("MT ")</f>
        <v xml:space="preserve">MT </v>
      </c>
      <c r="F16208" t="str">
        <f>T("MOTOCICLETAS   ")</f>
        <v xml:space="preserve">MOTOCICLETAS   </v>
      </c>
      <c r="G16208" t="str">
        <f>T("De 250,01 a 500 CENTIMETROS CUBICOS               ")</f>
        <v xml:space="preserve">De 250,01 a 500 CENTIMETROS CUBICOS               </v>
      </c>
      <c r="H16208" t="str">
        <f>T("GASOLINA                                          ")</f>
        <v xml:space="preserve">GASOLINA                                          </v>
      </c>
      <c r="I16208">
        <v>4</v>
      </c>
    </row>
    <row r="16209" spans="1:9">
      <c r="A16209" t="str">
        <f>T("2018")</f>
        <v>2018</v>
      </c>
      <c r="B16209" t="str">
        <f>T("JURIDICO                                          ")</f>
        <v xml:space="preserve">JURIDICO                                          </v>
      </c>
      <c r="C16209" t="str">
        <f>T("VILLA DE VALLECAS   ")</f>
        <v xml:space="preserve">VILLA DE VALLECAS   </v>
      </c>
      <c r="D16209" t="str">
        <f>T("SANTA EUGENIA       ")</f>
        <v xml:space="preserve">SANTA EUGENIA       </v>
      </c>
      <c r="E16209" t="str">
        <f>T("MT ")</f>
        <v xml:space="preserve">MT </v>
      </c>
      <c r="F16209" t="str">
        <f>T("MOTOCICLETAS   ")</f>
        <v xml:space="preserve">MOTOCICLETAS   </v>
      </c>
      <c r="G16209" t="str">
        <f>T("De 500,01 a 1.000 CENTIMETROS CUBICOS             ")</f>
        <v xml:space="preserve">De 500,01 a 1.000 CENTIMETROS CUBICOS             </v>
      </c>
      <c r="H16209" t="str">
        <f>T("GASOLINA                                          ")</f>
        <v xml:space="preserve">GASOLINA                                          </v>
      </c>
      <c r="I16209">
        <v>1</v>
      </c>
    </row>
    <row r="16210" spans="1:9">
      <c r="A16210" t="str">
        <f>T("2018")</f>
        <v>2018</v>
      </c>
      <c r="B16210" t="str">
        <f>T("JURIDICO                                          ")</f>
        <v xml:space="preserve">JURIDICO                                          </v>
      </c>
      <c r="C16210" t="str">
        <f>T("VILLA DE VALLECAS   ")</f>
        <v xml:space="preserve">VILLA DE VALLECAS   </v>
      </c>
      <c r="D16210" t="str">
        <f>T("SANTA EUGENIA       ")</f>
        <v xml:space="preserve">SANTA EUGENIA       </v>
      </c>
      <c r="E16210" t="str">
        <f>T("MT ")</f>
        <v xml:space="preserve">MT </v>
      </c>
      <c r="F16210" t="str">
        <f>T("MOTOCICLETAS   ")</f>
        <v xml:space="preserve">MOTOCICLETAS   </v>
      </c>
      <c r="G16210" t="str">
        <f>T("De 1.000,01 CENTIMETROS CUBICOS en adelante       ")</f>
        <v xml:space="preserve">De 1.000,01 CENTIMETROS CUBICOS en adelante       </v>
      </c>
      <c r="H16210" t="str">
        <f>T("GASOLINA                                          ")</f>
        <v xml:space="preserve">GASOLINA                                          </v>
      </c>
      <c r="I16210">
        <v>4</v>
      </c>
    </row>
    <row r="16211" spans="1:9">
      <c r="A16211" t="str">
        <f>T("2018")</f>
        <v>2018</v>
      </c>
      <c r="B16211" t="str">
        <f>T("JURIDICO                                          ")</f>
        <v xml:space="preserve">JURIDICO                                          </v>
      </c>
      <c r="C16211" t="str">
        <f>T("VILLA DE VALLECAS   ")</f>
        <v xml:space="preserve">VILLA DE VALLECAS   </v>
      </c>
      <c r="D16211" t="str">
        <f>T("ENSANCHE DE VALLECAS")</f>
        <v>ENSANCHE DE VALLECAS</v>
      </c>
      <c r="E16211" t="str">
        <f>T("MT ")</f>
        <v xml:space="preserve">MT </v>
      </c>
      <c r="F16211" t="str">
        <f>T("MOTOCICLETAS   ")</f>
        <v xml:space="preserve">MOTOCICLETAS   </v>
      </c>
      <c r="G16211" t="str">
        <f>T("De menos de 125,01 CENTIMETROS CUBICOS            ")</f>
        <v xml:space="preserve">De menos de 125,01 CENTIMETROS CUBICOS            </v>
      </c>
      <c r="H16211" t="str">
        <f>T("GASOLINA                                          ")</f>
        <v xml:space="preserve">GASOLINA                                          </v>
      </c>
      <c r="I16211">
        <v>21</v>
      </c>
    </row>
    <row r="16212" spans="1:9">
      <c r="A16212" t="str">
        <f>T("2018")</f>
        <v>2018</v>
      </c>
      <c r="B16212" t="str">
        <f>T("JURIDICO                                          ")</f>
        <v xml:space="preserve">JURIDICO                                          </v>
      </c>
      <c r="C16212" t="str">
        <f>T("VILLA DE VALLECAS   ")</f>
        <v xml:space="preserve">VILLA DE VALLECAS   </v>
      </c>
      <c r="D16212" t="str">
        <f>T("ENSANCHE DE VALLECAS")</f>
        <v>ENSANCHE DE VALLECAS</v>
      </c>
      <c r="E16212" t="str">
        <f>T("MT ")</f>
        <v xml:space="preserve">MT </v>
      </c>
      <c r="F16212" t="str">
        <f>T("MOTOCICLETAS   ")</f>
        <v xml:space="preserve">MOTOCICLETAS   </v>
      </c>
      <c r="G16212" t="str">
        <f>T("De 125,01 a 250 CENTIMETROS CUBICOS               ")</f>
        <v xml:space="preserve">De 125,01 a 250 CENTIMETROS CUBICOS               </v>
      </c>
      <c r="H16212" t="str">
        <f>T("GASOLINA                                          ")</f>
        <v xml:space="preserve">GASOLINA                                          </v>
      </c>
      <c r="I16212">
        <v>3</v>
      </c>
    </row>
    <row r="16213" spans="1:9">
      <c r="A16213" t="str">
        <f>T("2018")</f>
        <v>2018</v>
      </c>
      <c r="B16213" t="str">
        <f>T("JURIDICO                                          ")</f>
        <v xml:space="preserve">JURIDICO                                          </v>
      </c>
      <c r="C16213" t="str">
        <f>T("VILLA DE VALLECAS   ")</f>
        <v xml:space="preserve">VILLA DE VALLECAS   </v>
      </c>
      <c r="D16213" t="str">
        <f>T("ENSANCHE DE VALLECAS")</f>
        <v>ENSANCHE DE VALLECAS</v>
      </c>
      <c r="E16213" t="str">
        <f>T("MT ")</f>
        <v xml:space="preserve">MT </v>
      </c>
      <c r="F16213" t="str">
        <f>T("MOTOCICLETAS   ")</f>
        <v xml:space="preserve">MOTOCICLETAS   </v>
      </c>
      <c r="G16213" t="str">
        <f>T("De 250,01 a 500 CENTIMETROS CUBICOS               ")</f>
        <v xml:space="preserve">De 250,01 a 500 CENTIMETROS CUBICOS               </v>
      </c>
      <c r="H16213" t="str">
        <f>T("GASOLINA                                          ")</f>
        <v xml:space="preserve">GASOLINA                                          </v>
      </c>
      <c r="I16213">
        <v>5</v>
      </c>
    </row>
    <row r="16214" spans="1:9">
      <c r="A16214" t="str">
        <f>T("2018")</f>
        <v>2018</v>
      </c>
      <c r="B16214" t="str">
        <f>T("JURIDICO                                          ")</f>
        <v xml:space="preserve">JURIDICO                                          </v>
      </c>
      <c r="C16214" t="str">
        <f>T("VILLA DE VALLECAS   ")</f>
        <v xml:space="preserve">VILLA DE VALLECAS   </v>
      </c>
      <c r="D16214" t="str">
        <f>T("ENSANCHE DE VALLECAS")</f>
        <v>ENSANCHE DE VALLECAS</v>
      </c>
      <c r="E16214" t="str">
        <f>T("MT ")</f>
        <v xml:space="preserve">MT </v>
      </c>
      <c r="F16214" t="str">
        <f>T("MOTOCICLETAS   ")</f>
        <v xml:space="preserve">MOTOCICLETAS   </v>
      </c>
      <c r="G16214" t="str">
        <f>T("De 500,01 a 1.000 CENTIMETROS CUBICOS             ")</f>
        <v xml:space="preserve">De 500,01 a 1.000 CENTIMETROS CUBICOS             </v>
      </c>
      <c r="H16214" t="str">
        <f>T("GASOLINA                                          ")</f>
        <v xml:space="preserve">GASOLINA                                          </v>
      </c>
      <c r="I16214">
        <v>6</v>
      </c>
    </row>
    <row r="16215" spans="1:9">
      <c r="A16215" t="str">
        <f>T("2018")</f>
        <v>2018</v>
      </c>
      <c r="B16215" t="str">
        <f>T("JURIDICO                                          ")</f>
        <v xml:space="preserve">JURIDICO                                          </v>
      </c>
      <c r="C16215" t="str">
        <f>T("VILLA DE VALLECAS   ")</f>
        <v xml:space="preserve">VILLA DE VALLECAS   </v>
      </c>
      <c r="D16215" t="str">
        <f>T("ENSANCHE DE VALLECAS")</f>
        <v>ENSANCHE DE VALLECAS</v>
      </c>
      <c r="E16215" t="str">
        <f>T("MT ")</f>
        <v xml:space="preserve">MT </v>
      </c>
      <c r="F16215" t="str">
        <f>T("MOTOCICLETAS   ")</f>
        <v xml:space="preserve">MOTOCICLETAS   </v>
      </c>
      <c r="G16215" t="str">
        <f>T("De 1.000,01 CENTIMETROS CUBICOS en adelante       ")</f>
        <v xml:space="preserve">De 1.000,01 CENTIMETROS CUBICOS en adelante       </v>
      </c>
      <c r="H16215" t="str">
        <f>T("GASOLINA                                          ")</f>
        <v xml:space="preserve">GASOLINA                                          </v>
      </c>
      <c r="I16215">
        <v>3</v>
      </c>
    </row>
    <row r="16216" spans="1:9">
      <c r="A16216" t="str">
        <f>T("2018")</f>
        <v>2018</v>
      </c>
      <c r="B16216" t="str">
        <f>T("Entidad sin personalidad jurídica (art. 35.4 LGT) ")</f>
        <v xml:space="preserve">Entidad sin personalidad jurídica (art. 35.4 LGT) </v>
      </c>
      <c r="C16216" t="str">
        <f>T("VILLA DE VALLECAS   ")</f>
        <v xml:space="preserve">VILLA DE VALLECAS   </v>
      </c>
      <c r="D16216" t="str">
        <f>T("CASCO H.VALLECAS    ")</f>
        <v xml:space="preserve">CASCO H.VALLECAS    </v>
      </c>
      <c r="E16216" t="str">
        <f>T("MT ")</f>
        <v xml:space="preserve">MT </v>
      </c>
      <c r="F16216" t="str">
        <f>T("MOTOCICLETAS   ")</f>
        <v xml:space="preserve">MOTOCICLETAS   </v>
      </c>
      <c r="G16216" t="str">
        <f>T("De menos de 125,01 CENTIMETROS CUBICOS            ")</f>
        <v xml:space="preserve">De menos de 125,01 CENTIMETROS CUBICOS            </v>
      </c>
      <c r="I16216">
        <v>3</v>
      </c>
    </row>
    <row r="16217" spans="1:9">
      <c r="A16217" t="str">
        <f>T("2018")</f>
        <v>2018</v>
      </c>
      <c r="B16217" t="str">
        <f>T("FISICO                                            ")</f>
        <v xml:space="preserve">FISICO                                            </v>
      </c>
      <c r="C16217" t="str">
        <f>T("VILLA DE VALLECAS   ")</f>
        <v xml:space="preserve">VILLA DE VALLECAS   </v>
      </c>
      <c r="D16217" t="str">
        <f>T("CASCO H.VALLECAS    ")</f>
        <v xml:space="preserve">CASCO H.VALLECAS    </v>
      </c>
      <c r="E16217" t="str">
        <f>T("MT ")</f>
        <v xml:space="preserve">MT </v>
      </c>
      <c r="F16217" t="str">
        <f>T("MOTOCICLETAS   ")</f>
        <v xml:space="preserve">MOTOCICLETAS   </v>
      </c>
      <c r="G16217" t="str">
        <f>T("De menos de 125,01 CENTIMETROS CUBICOS            ")</f>
        <v xml:space="preserve">De menos de 125,01 CENTIMETROS CUBICOS            </v>
      </c>
      <c r="I16217">
        <v>18</v>
      </c>
    </row>
    <row r="16218" spans="1:9">
      <c r="A16218" t="str">
        <f>T("2018")</f>
        <v>2018</v>
      </c>
      <c r="B16218" t="str">
        <f>T("FISICO                                            ")</f>
        <v xml:space="preserve">FISICO                                            </v>
      </c>
      <c r="C16218" t="str">
        <f>T("VILLA DE VALLECAS   ")</f>
        <v xml:space="preserve">VILLA DE VALLECAS   </v>
      </c>
      <c r="D16218" t="str">
        <f>T("CASCO H.VALLECAS    ")</f>
        <v xml:space="preserve">CASCO H.VALLECAS    </v>
      </c>
      <c r="E16218" t="str">
        <f>T("MT ")</f>
        <v xml:space="preserve">MT </v>
      </c>
      <c r="F16218" t="str">
        <f>T("MOTOCICLETAS   ")</f>
        <v xml:space="preserve">MOTOCICLETAS   </v>
      </c>
      <c r="G16218" t="str">
        <f>T("De 125,01 a 250 CENTIMETROS CUBICOS               ")</f>
        <v xml:space="preserve">De 125,01 a 250 CENTIMETROS CUBICOS               </v>
      </c>
      <c r="I16218">
        <v>12</v>
      </c>
    </row>
    <row r="16219" spans="1:9">
      <c r="A16219" t="str">
        <f>T("2018")</f>
        <v>2018</v>
      </c>
      <c r="B16219" t="str">
        <f>T("FISICO                                            ")</f>
        <v xml:space="preserve">FISICO                                            </v>
      </c>
      <c r="C16219" t="str">
        <f>T("VILLA DE VALLECAS   ")</f>
        <v xml:space="preserve">VILLA DE VALLECAS   </v>
      </c>
      <c r="D16219" t="str">
        <f>T("CASCO H.VALLECAS    ")</f>
        <v xml:space="preserve">CASCO H.VALLECAS    </v>
      </c>
      <c r="E16219" t="str">
        <f>T("MT ")</f>
        <v xml:space="preserve">MT </v>
      </c>
      <c r="F16219" t="str">
        <f>T("MOTOCICLETAS   ")</f>
        <v xml:space="preserve">MOTOCICLETAS   </v>
      </c>
      <c r="G16219" t="str">
        <f>T("De 250,01 a 500 CENTIMETROS CUBICOS               ")</f>
        <v xml:space="preserve">De 250,01 a 500 CENTIMETROS CUBICOS               </v>
      </c>
      <c r="I16219">
        <v>3</v>
      </c>
    </row>
    <row r="16220" spans="1:9">
      <c r="A16220" t="str">
        <f>T("2018")</f>
        <v>2018</v>
      </c>
      <c r="B16220" t="str">
        <f>T("FISICO                                            ")</f>
        <v xml:space="preserve">FISICO                                            </v>
      </c>
      <c r="C16220" t="str">
        <f>T("VILLA DE VALLECAS   ")</f>
        <v xml:space="preserve">VILLA DE VALLECAS   </v>
      </c>
      <c r="D16220" t="str">
        <f>T("CASCO H.VALLECAS    ")</f>
        <v xml:space="preserve">CASCO H.VALLECAS    </v>
      </c>
      <c r="E16220" t="str">
        <f>T("MT ")</f>
        <v xml:space="preserve">MT </v>
      </c>
      <c r="F16220" t="str">
        <f>T("MOTOCICLETAS   ")</f>
        <v xml:space="preserve">MOTOCICLETAS   </v>
      </c>
      <c r="G16220" t="str">
        <f>T("De 500,01 a 1.000 CENTIMETROS CUBICOS             ")</f>
        <v xml:space="preserve">De 500,01 a 1.000 CENTIMETROS CUBICOS             </v>
      </c>
      <c r="I16220">
        <v>15</v>
      </c>
    </row>
    <row r="16221" spans="1:9">
      <c r="A16221" t="str">
        <f>T("2018")</f>
        <v>2018</v>
      </c>
      <c r="B16221" t="str">
        <f>T("FISICO                                            ")</f>
        <v xml:space="preserve">FISICO                                            </v>
      </c>
      <c r="C16221" t="str">
        <f>T("VILLA DE VALLECAS   ")</f>
        <v xml:space="preserve">VILLA DE VALLECAS   </v>
      </c>
      <c r="D16221" t="str">
        <f>T("SANTA EUGENIA       ")</f>
        <v xml:space="preserve">SANTA EUGENIA       </v>
      </c>
      <c r="E16221" t="str">
        <f>T("MT ")</f>
        <v xml:space="preserve">MT </v>
      </c>
      <c r="F16221" t="str">
        <f>T("MOTOCICLETAS   ")</f>
        <v xml:space="preserve">MOTOCICLETAS   </v>
      </c>
      <c r="G16221" t="str">
        <f>T("De menos de 125,01 CENTIMETROS CUBICOS            ")</f>
        <v xml:space="preserve">De menos de 125,01 CENTIMETROS CUBICOS            </v>
      </c>
      <c r="I16221">
        <v>10</v>
      </c>
    </row>
    <row r="16222" spans="1:9">
      <c r="A16222" t="str">
        <f>T("2018")</f>
        <v>2018</v>
      </c>
      <c r="B16222" t="str">
        <f>T("FISICO                                            ")</f>
        <v xml:space="preserve">FISICO                                            </v>
      </c>
      <c r="C16222" t="str">
        <f>T("VILLA DE VALLECAS   ")</f>
        <v xml:space="preserve">VILLA DE VALLECAS   </v>
      </c>
      <c r="D16222" t="str">
        <f>T("SANTA EUGENIA       ")</f>
        <v xml:space="preserve">SANTA EUGENIA       </v>
      </c>
      <c r="E16222" t="str">
        <f>T("MT ")</f>
        <v xml:space="preserve">MT </v>
      </c>
      <c r="F16222" t="str">
        <f>T("MOTOCICLETAS   ")</f>
        <v xml:space="preserve">MOTOCICLETAS   </v>
      </c>
      <c r="G16222" t="str">
        <f>T("De 125,01 a 250 CENTIMETROS CUBICOS               ")</f>
        <v xml:space="preserve">De 125,01 a 250 CENTIMETROS CUBICOS               </v>
      </c>
      <c r="I16222">
        <v>11</v>
      </c>
    </row>
    <row r="16223" spans="1:9">
      <c r="A16223" t="str">
        <f>T("2018")</f>
        <v>2018</v>
      </c>
      <c r="B16223" t="str">
        <f>T("FISICO                                            ")</f>
        <v xml:space="preserve">FISICO                                            </v>
      </c>
      <c r="C16223" t="str">
        <f>T("VILLA DE VALLECAS   ")</f>
        <v xml:space="preserve">VILLA DE VALLECAS   </v>
      </c>
      <c r="D16223" t="str">
        <f>T("SANTA EUGENIA       ")</f>
        <v xml:space="preserve">SANTA EUGENIA       </v>
      </c>
      <c r="E16223" t="str">
        <f>T("MT ")</f>
        <v xml:space="preserve">MT </v>
      </c>
      <c r="F16223" t="str">
        <f>T("MOTOCICLETAS   ")</f>
        <v xml:space="preserve">MOTOCICLETAS   </v>
      </c>
      <c r="G16223" t="str">
        <f>T("De 250,01 a 500 CENTIMETROS CUBICOS               ")</f>
        <v xml:space="preserve">De 250,01 a 500 CENTIMETROS CUBICOS               </v>
      </c>
      <c r="I16223">
        <v>2</v>
      </c>
    </row>
    <row r="16224" spans="1:9">
      <c r="A16224" t="str">
        <f>T("2018")</f>
        <v>2018</v>
      </c>
      <c r="B16224" t="str">
        <f>T("FISICO                                            ")</f>
        <v xml:space="preserve">FISICO                                            </v>
      </c>
      <c r="C16224" t="str">
        <f>T("VILLA DE VALLECAS   ")</f>
        <v xml:space="preserve">VILLA DE VALLECAS   </v>
      </c>
      <c r="D16224" t="str">
        <f>T("SANTA EUGENIA       ")</f>
        <v xml:space="preserve">SANTA EUGENIA       </v>
      </c>
      <c r="E16224" t="str">
        <f>T("MT ")</f>
        <v xml:space="preserve">MT </v>
      </c>
      <c r="F16224" t="str">
        <f>T("MOTOCICLETAS   ")</f>
        <v xml:space="preserve">MOTOCICLETAS   </v>
      </c>
      <c r="G16224" t="str">
        <f>T("De 500,01 a 1.000 CENTIMETROS CUBICOS             ")</f>
        <v xml:space="preserve">De 500,01 a 1.000 CENTIMETROS CUBICOS             </v>
      </c>
      <c r="I16224">
        <v>6</v>
      </c>
    </row>
    <row r="16225" spans="1:9">
      <c r="A16225" t="str">
        <f>T("2018")</f>
        <v>2018</v>
      </c>
      <c r="B16225" t="str">
        <f>T("FISICO                                            ")</f>
        <v xml:space="preserve">FISICO                                            </v>
      </c>
      <c r="C16225" t="str">
        <f>T("VILLA DE VALLECAS   ")</f>
        <v xml:space="preserve">VILLA DE VALLECAS   </v>
      </c>
      <c r="D16225" t="str">
        <f>T("SANTA EUGENIA       ")</f>
        <v xml:space="preserve">SANTA EUGENIA       </v>
      </c>
      <c r="E16225" t="str">
        <f>T("MT ")</f>
        <v xml:space="preserve">MT </v>
      </c>
      <c r="F16225" t="str">
        <f>T("MOTOCICLETAS   ")</f>
        <v xml:space="preserve">MOTOCICLETAS   </v>
      </c>
      <c r="G16225" t="str">
        <f>T("De 1.000,01 CENTIMETROS CUBICOS en adelante       ")</f>
        <v xml:space="preserve">De 1.000,01 CENTIMETROS CUBICOS en adelante       </v>
      </c>
      <c r="I16225">
        <v>2</v>
      </c>
    </row>
    <row r="16226" spans="1:9">
      <c r="A16226" t="str">
        <f>T("2018")</f>
        <v>2018</v>
      </c>
      <c r="B16226" t="str">
        <f>T("FISICO                                            ")</f>
        <v xml:space="preserve">FISICO                                            </v>
      </c>
      <c r="C16226" t="str">
        <f>T("VILLA DE VALLECAS   ")</f>
        <v xml:space="preserve">VILLA DE VALLECAS   </v>
      </c>
      <c r="D16226" t="str">
        <f>T("ENSANCHE DE VALLECAS")</f>
        <v>ENSANCHE DE VALLECAS</v>
      </c>
      <c r="E16226" t="str">
        <f>T("MT ")</f>
        <v xml:space="preserve">MT </v>
      </c>
      <c r="F16226" t="str">
        <f>T("MOTOCICLETAS   ")</f>
        <v xml:space="preserve">MOTOCICLETAS   </v>
      </c>
      <c r="G16226" t="str">
        <f>T("De menos de 125,01 CENTIMETROS CUBICOS            ")</f>
        <v xml:space="preserve">De menos de 125,01 CENTIMETROS CUBICOS            </v>
      </c>
      <c r="I16226">
        <v>3</v>
      </c>
    </row>
    <row r="16227" spans="1:9">
      <c r="A16227" t="str">
        <f>T("2018")</f>
        <v>2018</v>
      </c>
      <c r="B16227" t="str">
        <f>T("FISICO                                            ")</f>
        <v xml:space="preserve">FISICO                                            </v>
      </c>
      <c r="C16227" t="str">
        <f>T("VILLA DE VALLECAS   ")</f>
        <v xml:space="preserve">VILLA DE VALLECAS   </v>
      </c>
      <c r="D16227" t="str">
        <f>T("ENSANCHE DE VALLECAS")</f>
        <v>ENSANCHE DE VALLECAS</v>
      </c>
      <c r="E16227" t="str">
        <f>T("MT ")</f>
        <v xml:space="preserve">MT </v>
      </c>
      <c r="F16227" t="str">
        <f>T("MOTOCICLETAS   ")</f>
        <v xml:space="preserve">MOTOCICLETAS   </v>
      </c>
      <c r="G16227" t="str">
        <f>T("De 125,01 a 250 CENTIMETROS CUBICOS               ")</f>
        <v xml:space="preserve">De 125,01 a 250 CENTIMETROS CUBICOS               </v>
      </c>
      <c r="I16227">
        <v>4</v>
      </c>
    </row>
    <row r="16228" spans="1:9">
      <c r="A16228" t="str">
        <f>T("2018")</f>
        <v>2018</v>
      </c>
      <c r="B16228" t="str">
        <f>T("FISICO                                            ")</f>
        <v xml:space="preserve">FISICO                                            </v>
      </c>
      <c r="C16228" t="str">
        <f>T("VILLA DE VALLECAS   ")</f>
        <v xml:space="preserve">VILLA DE VALLECAS   </v>
      </c>
      <c r="D16228" t="str">
        <f>T("ENSANCHE DE VALLECAS")</f>
        <v>ENSANCHE DE VALLECAS</v>
      </c>
      <c r="E16228" t="str">
        <f>T("MT ")</f>
        <v xml:space="preserve">MT </v>
      </c>
      <c r="F16228" t="str">
        <f>T("MOTOCICLETAS   ")</f>
        <v xml:space="preserve">MOTOCICLETAS   </v>
      </c>
      <c r="G16228" t="str">
        <f>T("De 250,01 a 500 CENTIMETROS CUBICOS               ")</f>
        <v xml:space="preserve">De 250,01 a 500 CENTIMETROS CUBICOS               </v>
      </c>
      <c r="I16228">
        <v>4</v>
      </c>
    </row>
    <row r="16229" spans="1:9">
      <c r="A16229" t="str">
        <f>T("2018")</f>
        <v>2018</v>
      </c>
      <c r="B16229" t="str">
        <f>T("FISICO                                            ")</f>
        <v xml:space="preserve">FISICO                                            </v>
      </c>
      <c r="C16229" t="str">
        <f>T("VILLA DE VALLECAS   ")</f>
        <v xml:space="preserve">VILLA DE VALLECAS   </v>
      </c>
      <c r="D16229" t="str">
        <f>T("ENSANCHE DE VALLECAS")</f>
        <v>ENSANCHE DE VALLECAS</v>
      </c>
      <c r="E16229" t="str">
        <f>T("MT ")</f>
        <v xml:space="preserve">MT </v>
      </c>
      <c r="F16229" t="str">
        <f>T("MOTOCICLETAS   ")</f>
        <v xml:space="preserve">MOTOCICLETAS   </v>
      </c>
      <c r="G16229" t="str">
        <f>T("De 500,01 a 1.000 CENTIMETROS CUBICOS             ")</f>
        <v xml:space="preserve">De 500,01 a 1.000 CENTIMETROS CUBICOS             </v>
      </c>
      <c r="I16229">
        <v>6</v>
      </c>
    </row>
    <row r="16230" spans="1:9">
      <c r="A16230" t="str">
        <f>T("2018")</f>
        <v>2018</v>
      </c>
      <c r="B16230" t="str">
        <f>T("FISICO                                            ")</f>
        <v xml:space="preserve">FISICO                                            </v>
      </c>
      <c r="C16230" t="str">
        <f>T("VILLA DE VALLECAS   ")</f>
        <v xml:space="preserve">VILLA DE VALLECAS   </v>
      </c>
      <c r="D16230" t="str">
        <f>T("ENSANCHE DE VALLECAS")</f>
        <v>ENSANCHE DE VALLECAS</v>
      </c>
      <c r="E16230" t="str">
        <f>T("MT ")</f>
        <v xml:space="preserve">MT </v>
      </c>
      <c r="F16230" t="str">
        <f>T("MOTOCICLETAS   ")</f>
        <v xml:space="preserve">MOTOCICLETAS   </v>
      </c>
      <c r="G16230" t="str">
        <f>T("De 1.000,01 CENTIMETROS CUBICOS en adelante       ")</f>
        <v xml:space="preserve">De 1.000,01 CENTIMETROS CUBICOS en adelante       </v>
      </c>
      <c r="I16230">
        <v>1</v>
      </c>
    </row>
    <row r="16231" spans="1:9">
      <c r="A16231" t="str">
        <f>T("2018")</f>
        <v>2018</v>
      </c>
      <c r="B16231" t="str">
        <f>T("JURIDICO                                          ")</f>
        <v xml:space="preserve">JURIDICO                                          </v>
      </c>
      <c r="C16231" t="str">
        <f>T("VILLA DE VALLECAS   ")</f>
        <v xml:space="preserve">VILLA DE VALLECAS   </v>
      </c>
      <c r="D16231" t="str">
        <f>T("CASCO H.VALLECAS    ")</f>
        <v xml:space="preserve">CASCO H.VALLECAS    </v>
      </c>
      <c r="E16231" t="str">
        <f>T("MT ")</f>
        <v xml:space="preserve">MT </v>
      </c>
      <c r="F16231" t="str">
        <f>T("MOTOCICLETAS   ")</f>
        <v xml:space="preserve">MOTOCICLETAS   </v>
      </c>
      <c r="G16231" t="str">
        <f>T("De menos de 125,01 CENTIMETROS CUBICOS            ")</f>
        <v xml:space="preserve">De menos de 125,01 CENTIMETROS CUBICOS            </v>
      </c>
      <c r="I16231">
        <v>1</v>
      </c>
    </row>
    <row r="16232" spans="1:9">
      <c r="A16232" t="str">
        <f>T("2018")</f>
        <v>2018</v>
      </c>
      <c r="B16232" t="str">
        <f>T("JURIDICO                                          ")</f>
        <v xml:space="preserve">JURIDICO                                          </v>
      </c>
      <c r="C16232" t="str">
        <f>T("VILLA DE VALLECAS   ")</f>
        <v xml:space="preserve">VILLA DE VALLECAS   </v>
      </c>
      <c r="D16232" t="str">
        <f>T("CASCO H.VALLECAS    ")</f>
        <v xml:space="preserve">CASCO H.VALLECAS    </v>
      </c>
      <c r="E16232" t="str">
        <f>T("MT ")</f>
        <v xml:space="preserve">MT </v>
      </c>
      <c r="F16232" t="str">
        <f>T("MOTOCICLETAS   ")</f>
        <v xml:space="preserve">MOTOCICLETAS   </v>
      </c>
      <c r="G16232" t="str">
        <f>T("De 125,01 a 250 CENTIMETROS CUBICOS               ")</f>
        <v xml:space="preserve">De 125,01 a 250 CENTIMETROS CUBICOS               </v>
      </c>
      <c r="I16232">
        <v>3</v>
      </c>
    </row>
    <row r="16233" spans="1:9">
      <c r="A16233" t="str">
        <f>T("2018")</f>
        <v>2018</v>
      </c>
      <c r="B16233" t="str">
        <f>T("JURIDICO                                          ")</f>
        <v xml:space="preserve">JURIDICO                                          </v>
      </c>
      <c r="C16233" t="str">
        <f>T("VILLA DE VALLECAS   ")</f>
        <v xml:space="preserve">VILLA DE VALLECAS   </v>
      </c>
      <c r="D16233" t="str">
        <f>T("CASCO H.VALLECAS    ")</f>
        <v xml:space="preserve">CASCO H.VALLECAS    </v>
      </c>
      <c r="E16233" t="str">
        <f>T("MT ")</f>
        <v xml:space="preserve">MT </v>
      </c>
      <c r="F16233" t="str">
        <f>T("MOTOCICLETAS   ")</f>
        <v xml:space="preserve">MOTOCICLETAS   </v>
      </c>
      <c r="G16233" t="str">
        <f>T("De 500,01 a 1.000 CENTIMETROS CUBICOS             ")</f>
        <v xml:space="preserve">De 500,01 a 1.000 CENTIMETROS CUBICOS             </v>
      </c>
      <c r="I16233">
        <v>1</v>
      </c>
    </row>
    <row r="16234" spans="1:9">
      <c r="A16234" t="str">
        <f>T("2018")</f>
        <v>2018</v>
      </c>
      <c r="B16234" t="str">
        <f>T("JURIDICO                                          ")</f>
        <v xml:space="preserve">JURIDICO                                          </v>
      </c>
      <c r="C16234" t="str">
        <f>T("VILLA DE VALLECAS   ")</f>
        <v xml:space="preserve">VILLA DE VALLECAS   </v>
      </c>
      <c r="D16234" t="str">
        <f>T("SANTA EUGENIA       ")</f>
        <v xml:space="preserve">SANTA EUGENIA       </v>
      </c>
      <c r="E16234" t="str">
        <f>T("MT ")</f>
        <v xml:space="preserve">MT </v>
      </c>
      <c r="F16234" t="str">
        <f>T("MOTOCICLETAS   ")</f>
        <v xml:space="preserve">MOTOCICLETAS   </v>
      </c>
      <c r="G16234" t="str">
        <f>T("De menos de 125,01 CENTIMETROS CUBICOS            ")</f>
        <v xml:space="preserve">De menos de 125,01 CENTIMETROS CUBICOS            </v>
      </c>
      <c r="I16234">
        <v>1</v>
      </c>
    </row>
    <row r="16235" spans="1:9">
      <c r="A16235" t="str">
        <f>T("2018")</f>
        <v>2018</v>
      </c>
      <c r="B16235" t="str">
        <f>T("JURIDICO                                          ")</f>
        <v xml:space="preserve">JURIDICO                                          </v>
      </c>
      <c r="C16235" t="str">
        <f>T("VILLA DE VALLECAS   ")</f>
        <v xml:space="preserve">VILLA DE VALLECAS   </v>
      </c>
      <c r="D16235" t="str">
        <f>T("ENSANCHE DE VALLECAS")</f>
        <v>ENSANCHE DE VALLECAS</v>
      </c>
      <c r="E16235" t="str">
        <f>T("MT ")</f>
        <v xml:space="preserve">MT </v>
      </c>
      <c r="F16235" t="str">
        <f>T("MOTOCICLETAS   ")</f>
        <v xml:space="preserve">MOTOCICLETAS   </v>
      </c>
      <c r="G16235" t="str">
        <f>T("De menos de 125,01 CENTIMETROS CUBICOS            ")</f>
        <v xml:space="preserve">De menos de 125,01 CENTIMETROS CUBICOS            </v>
      </c>
      <c r="I16235">
        <v>1</v>
      </c>
    </row>
    <row r="16236" spans="1:9">
      <c r="A16236" t="str">
        <f>T("2018")</f>
        <v>2018</v>
      </c>
      <c r="B16236" t="str">
        <f>T("JURIDICO                                          ")</f>
        <v xml:space="preserve">JURIDICO                                          </v>
      </c>
      <c r="C16236" t="str">
        <f>T("VILLA DE VALLECAS   ")</f>
        <v xml:space="preserve">VILLA DE VALLECAS   </v>
      </c>
      <c r="D16236" t="str">
        <f>T("SANTA EUGENIA       ")</f>
        <v xml:space="preserve">SANTA EUGENIA       </v>
      </c>
      <c r="E16236" t="str">
        <f>T("RE ")</f>
        <v xml:space="preserve">RE </v>
      </c>
      <c r="F16236" t="str">
        <f>T("REMOLQUES      ")</f>
        <v xml:space="preserve">REMOLQUES      </v>
      </c>
      <c r="G16236" t="str">
        <f>T("De 1.000 a 2.999 KG DE CARGA ÚTIL                 ")</f>
        <v xml:space="preserve">De 1.000 a 2.999 KG DE CARGA ÚTIL                 </v>
      </c>
      <c r="H16236" t="str">
        <f>T("ELÉCTRICO                                         ")</f>
        <v xml:space="preserve">ELÉCTRICO                                         </v>
      </c>
      <c r="I16236">
        <v>1</v>
      </c>
    </row>
    <row r="16237" spans="1:9">
      <c r="A16237" t="str">
        <f>T("2018")</f>
        <v>2018</v>
      </c>
      <c r="B16237" t="str">
        <f>T("FISICO                                            ")</f>
        <v xml:space="preserve">FISICO                                            </v>
      </c>
      <c r="C16237" t="str">
        <f>T("VILLA DE VALLECAS   ")</f>
        <v xml:space="preserve">VILLA DE VALLECAS   </v>
      </c>
      <c r="D16237" t="str">
        <f>T("ENSANCHE DE VALLECAS")</f>
        <v>ENSANCHE DE VALLECAS</v>
      </c>
      <c r="E16237" t="str">
        <f>T("RE ")</f>
        <v xml:space="preserve">RE </v>
      </c>
      <c r="F16237" t="str">
        <f>T("REMOLQUES      ")</f>
        <v xml:space="preserve">REMOLQUES      </v>
      </c>
      <c r="G16237" t="str">
        <f>T("De 1.000 a 2.999 KG DE CARGA ÚTIL                 ")</f>
        <v xml:space="preserve">De 1.000 a 2.999 KG DE CARGA ÚTIL                 </v>
      </c>
      <c r="H16237" t="str">
        <f>T("GASOLINA                                          ")</f>
        <v xml:space="preserve">GASOLINA                                          </v>
      </c>
      <c r="I16237">
        <v>1</v>
      </c>
    </row>
    <row r="16238" spans="1:9">
      <c r="A16238" t="str">
        <f>T("2018")</f>
        <v>2018</v>
      </c>
      <c r="B16238" t="str">
        <f>T("FISICO                                            ")</f>
        <v xml:space="preserve">FISICO                                            </v>
      </c>
      <c r="C16238" t="str">
        <f>T("VILLA DE VALLECAS   ")</f>
        <v xml:space="preserve">VILLA DE VALLECAS   </v>
      </c>
      <c r="D16238" t="str">
        <f>T("CASCO H.VALLECAS    ")</f>
        <v xml:space="preserve">CASCO H.VALLECAS    </v>
      </c>
      <c r="E16238" t="str">
        <f>T("RE ")</f>
        <v xml:space="preserve">RE </v>
      </c>
      <c r="F16238" t="str">
        <f>T("REMOLQUES      ")</f>
        <v xml:space="preserve">REMOLQUES      </v>
      </c>
      <c r="G16238" t="str">
        <f>T("De 1.000 a 2.999 KG DE CARGA ÚTIL                 ")</f>
        <v xml:space="preserve">De 1.000 a 2.999 KG DE CARGA ÚTIL                 </v>
      </c>
      <c r="I16238">
        <v>1</v>
      </c>
    </row>
    <row r="16239" spans="1:9">
      <c r="A16239" t="str">
        <f>T("2018")</f>
        <v>2018</v>
      </c>
      <c r="B16239" t="str">
        <f>T("FISICO                                            ")</f>
        <v xml:space="preserve">FISICO                                            </v>
      </c>
      <c r="C16239" t="str">
        <f>T("VILLA DE VALLECAS   ")</f>
        <v xml:space="preserve">VILLA DE VALLECAS   </v>
      </c>
      <c r="D16239" t="str">
        <f>T("CASCO H.VALLECAS    ")</f>
        <v xml:space="preserve">CASCO H.VALLECAS    </v>
      </c>
      <c r="E16239" t="str">
        <f>T("RE ")</f>
        <v xml:space="preserve">RE </v>
      </c>
      <c r="F16239" t="str">
        <f>T("REMOLQUES      ")</f>
        <v xml:space="preserve">REMOLQUES      </v>
      </c>
      <c r="G16239" t="str">
        <f>T("De 3.000 KG DE CARGA ÚTIL en adelante             ")</f>
        <v xml:space="preserve">De 3.000 KG DE CARGA ÚTIL en adelante             </v>
      </c>
      <c r="I16239">
        <v>5</v>
      </c>
    </row>
    <row r="16240" spans="1:9">
      <c r="A16240" t="str">
        <f>T("2018")</f>
        <v>2018</v>
      </c>
      <c r="B16240" t="str">
        <f>T("FISICO                                            ")</f>
        <v xml:space="preserve">FISICO                                            </v>
      </c>
      <c r="C16240" t="str">
        <f>T("VILLA DE VALLECAS   ")</f>
        <v xml:space="preserve">VILLA DE VALLECAS   </v>
      </c>
      <c r="D16240" t="str">
        <f>T("SANTA EUGENIA       ")</f>
        <v xml:space="preserve">SANTA EUGENIA       </v>
      </c>
      <c r="E16240" t="str">
        <f>T("RE ")</f>
        <v xml:space="preserve">RE </v>
      </c>
      <c r="F16240" t="str">
        <f>T("REMOLQUES      ")</f>
        <v xml:space="preserve">REMOLQUES      </v>
      </c>
      <c r="G16240" t="str">
        <f>T("De 1.000 a 2.999 KG DE CARGA ÚTIL                 ")</f>
        <v xml:space="preserve">De 1.000 a 2.999 KG DE CARGA ÚTIL                 </v>
      </c>
      <c r="I16240">
        <v>1</v>
      </c>
    </row>
    <row r="16241" spans="1:9">
      <c r="A16241" t="str">
        <f>T("2018")</f>
        <v>2018</v>
      </c>
      <c r="B16241" t="str">
        <f>T("FISICO                                            ")</f>
        <v xml:space="preserve">FISICO                                            </v>
      </c>
      <c r="C16241" t="str">
        <f>T("VILLA DE VALLECAS   ")</f>
        <v xml:space="preserve">VILLA DE VALLECAS   </v>
      </c>
      <c r="D16241" t="str">
        <f>T("SANTA EUGENIA       ")</f>
        <v xml:space="preserve">SANTA EUGENIA       </v>
      </c>
      <c r="E16241" t="str">
        <f>T("RE ")</f>
        <v xml:space="preserve">RE </v>
      </c>
      <c r="F16241" t="str">
        <f>T("REMOLQUES      ")</f>
        <v xml:space="preserve">REMOLQUES      </v>
      </c>
      <c r="G16241" t="str">
        <f>T("De 3.000 KG DE CARGA ÚTIL en adelante             ")</f>
        <v xml:space="preserve">De 3.000 KG DE CARGA ÚTIL en adelante             </v>
      </c>
      <c r="I16241">
        <v>1</v>
      </c>
    </row>
    <row r="16242" spans="1:9">
      <c r="A16242" t="str">
        <f>T("2018")</f>
        <v>2018</v>
      </c>
      <c r="B16242" t="str">
        <f>T("FISICO                                            ")</f>
        <v xml:space="preserve">FISICO                                            </v>
      </c>
      <c r="C16242" t="str">
        <f>T("VILLA DE VALLECAS   ")</f>
        <v xml:space="preserve">VILLA DE VALLECAS   </v>
      </c>
      <c r="D16242" t="str">
        <f>T("ENSANCHE DE VALLECAS")</f>
        <v>ENSANCHE DE VALLECAS</v>
      </c>
      <c r="E16242" t="str">
        <f>T("RE ")</f>
        <v xml:space="preserve">RE </v>
      </c>
      <c r="F16242" t="str">
        <f>T("REMOLQUES      ")</f>
        <v xml:space="preserve">REMOLQUES      </v>
      </c>
      <c r="G16242" t="str">
        <f>T("De 3.000 KG DE CARGA ÚTIL en adelante             ")</f>
        <v xml:space="preserve">De 3.000 KG DE CARGA ÚTIL en adelante             </v>
      </c>
      <c r="I16242">
        <v>2</v>
      </c>
    </row>
    <row r="16243" spans="1:9">
      <c r="A16243" t="str">
        <f>T("2018")</f>
        <v>2018</v>
      </c>
      <c r="B16243" t="str">
        <f>T("JURIDICO                                          ")</f>
        <v xml:space="preserve">JURIDICO                                          </v>
      </c>
      <c r="C16243" t="str">
        <f>T("VILLA DE VALLECAS   ")</f>
        <v xml:space="preserve">VILLA DE VALLECAS   </v>
      </c>
      <c r="D16243" t="str">
        <f>T("CASCO H.VALLECAS    ")</f>
        <v xml:space="preserve">CASCO H.VALLECAS    </v>
      </c>
      <c r="E16243" t="str">
        <f>T("RE ")</f>
        <v xml:space="preserve">RE </v>
      </c>
      <c r="F16243" t="str">
        <f>T("REMOLQUES      ")</f>
        <v xml:space="preserve">REMOLQUES      </v>
      </c>
      <c r="G16243" t="str">
        <f>T("De 3.000 KG DE CARGA ÚTIL en adelante             ")</f>
        <v xml:space="preserve">De 3.000 KG DE CARGA ÚTIL en adelante             </v>
      </c>
      <c r="I16243">
        <v>16</v>
      </c>
    </row>
    <row r="16244" spans="1:9">
      <c r="A16244" t="str">
        <f>T("2018")</f>
        <v>2018</v>
      </c>
      <c r="B16244" t="str">
        <f>T("JURIDICO                                          ")</f>
        <v xml:space="preserve">JURIDICO                                          </v>
      </c>
      <c r="C16244" t="str">
        <f>T("VILLA DE VALLECAS   ")</f>
        <v xml:space="preserve">VILLA DE VALLECAS   </v>
      </c>
      <c r="D16244" t="str">
        <f>T("SANTA EUGENIA       ")</f>
        <v xml:space="preserve">SANTA EUGENIA       </v>
      </c>
      <c r="E16244" t="str">
        <f>T("RE ")</f>
        <v xml:space="preserve">RE </v>
      </c>
      <c r="F16244" t="str">
        <f>T("REMOLQUES      ")</f>
        <v xml:space="preserve">REMOLQUES      </v>
      </c>
      <c r="G16244" t="str">
        <f>T("De 3.000 KG DE CARGA ÚTIL en adelante             ")</f>
        <v xml:space="preserve">De 3.000 KG DE CARGA ÚTIL en adelante             </v>
      </c>
      <c r="I16244">
        <v>15</v>
      </c>
    </row>
    <row r="16245" spans="1:9">
      <c r="A16245" t="str">
        <f>T("2018")</f>
        <v>2018</v>
      </c>
      <c r="B16245" t="str">
        <f>T("JURIDICO                                          ")</f>
        <v xml:space="preserve">JURIDICO                                          </v>
      </c>
      <c r="C16245" t="str">
        <f>T("VILLA DE VALLECAS   ")</f>
        <v xml:space="preserve">VILLA DE VALLECAS   </v>
      </c>
      <c r="D16245" t="str">
        <f>T("ENSANCHE DE VALLECAS")</f>
        <v>ENSANCHE DE VALLECAS</v>
      </c>
      <c r="E16245" t="str">
        <f>T("RE ")</f>
        <v xml:space="preserve">RE </v>
      </c>
      <c r="F16245" t="str">
        <f>T("REMOLQUES      ")</f>
        <v xml:space="preserve">REMOLQUES      </v>
      </c>
      <c r="G16245" t="str">
        <f>T("De 3.000 KG DE CARGA ÚTIL en adelante             ")</f>
        <v xml:space="preserve">De 3.000 KG DE CARGA ÚTIL en adelante             </v>
      </c>
      <c r="I16245">
        <v>1</v>
      </c>
    </row>
    <row r="16246" spans="1:9">
      <c r="A16246" t="str">
        <f>T("2018")</f>
        <v>2018</v>
      </c>
      <c r="B16246" t="str">
        <f>T("Entidad sin personalidad jurídica (art. 35.4 LGT) ")</f>
        <v xml:space="preserve">Entidad sin personalidad jurídica (art. 35.4 LGT) </v>
      </c>
      <c r="C16246" t="str">
        <f>T("VILLA DE VALLECAS   ")</f>
        <v xml:space="preserve">VILLA DE VALLECAS   </v>
      </c>
      <c r="D16246" t="str">
        <f>T("SANTA EUGENIA       ")</f>
        <v xml:space="preserve">SANTA EUGENIA       </v>
      </c>
      <c r="E16246" t="str">
        <f>T("RE ")</f>
        <v xml:space="preserve">RE </v>
      </c>
      <c r="F16246" t="str">
        <f>T("REMOLQUES      ")</f>
        <v xml:space="preserve">REMOLQUES      </v>
      </c>
      <c r="G16246" t="str">
        <f>T("De 1.000 a 2.999 KG DE CARGA ÚTIL                 ")</f>
        <v xml:space="preserve">De 1.000 a 2.999 KG DE CARGA ÚTIL                 </v>
      </c>
      <c r="I16246">
        <v>1</v>
      </c>
    </row>
    <row r="16247" spans="1:9">
      <c r="A16247" t="str">
        <f>T("2018")</f>
        <v>2018</v>
      </c>
      <c r="B16247" t="str">
        <f>T("FISICO                                            ")</f>
        <v xml:space="preserve">FISICO                                            </v>
      </c>
      <c r="C16247" t="str">
        <f>T("VILLA DE VALLECAS   ")</f>
        <v xml:space="preserve">VILLA DE VALLECAS   </v>
      </c>
      <c r="D16247" t="str">
        <f>T("CASCO H.VALLECAS    ")</f>
        <v xml:space="preserve">CASCO H.VALLECAS    </v>
      </c>
      <c r="E16247" t="str">
        <f>T("RE ")</f>
        <v xml:space="preserve">RE </v>
      </c>
      <c r="F16247" t="str">
        <f>T("REMOLQUES      ")</f>
        <v xml:space="preserve">REMOLQUES      </v>
      </c>
      <c r="G16247" t="str">
        <f>T("De 751 a 999 KG DE CARGA ÚTIL                     ")</f>
        <v xml:space="preserve">De 751 a 999 KG DE CARGA ÚTIL                     </v>
      </c>
      <c r="I16247">
        <v>3</v>
      </c>
    </row>
    <row r="16248" spans="1:9">
      <c r="A16248" t="str">
        <f>T("2018")</f>
        <v>2018</v>
      </c>
      <c r="B16248" t="str">
        <f>T("FISICO                                            ")</f>
        <v xml:space="preserve">FISICO                                            </v>
      </c>
      <c r="C16248" t="str">
        <f>T("VILLA DE VALLECAS   ")</f>
        <v xml:space="preserve">VILLA DE VALLECAS   </v>
      </c>
      <c r="D16248" t="str">
        <f>T("CASCO H.VALLECAS    ")</f>
        <v xml:space="preserve">CASCO H.VALLECAS    </v>
      </c>
      <c r="E16248" t="str">
        <f>T("RE ")</f>
        <v xml:space="preserve">RE </v>
      </c>
      <c r="F16248" t="str">
        <f>T("REMOLQUES      ")</f>
        <v xml:space="preserve">REMOLQUES      </v>
      </c>
      <c r="G16248" t="str">
        <f>T("De 1.000 a 2.999 KG DE CARGA ÚTIL                 ")</f>
        <v xml:space="preserve">De 1.000 a 2.999 KG DE CARGA ÚTIL                 </v>
      </c>
      <c r="I16248">
        <v>2</v>
      </c>
    </row>
    <row r="16249" spans="1:9">
      <c r="A16249" t="str">
        <f>T("2018")</f>
        <v>2018</v>
      </c>
      <c r="B16249" t="str">
        <f>T("FISICO                                            ")</f>
        <v xml:space="preserve">FISICO                                            </v>
      </c>
      <c r="C16249" t="str">
        <f>T("VILLA DE VALLECAS   ")</f>
        <v xml:space="preserve">VILLA DE VALLECAS   </v>
      </c>
      <c r="D16249" t="str">
        <f>T("CASCO H.VALLECAS    ")</f>
        <v xml:space="preserve">CASCO H.VALLECAS    </v>
      </c>
      <c r="E16249" t="str">
        <f>T("RE ")</f>
        <v xml:space="preserve">RE </v>
      </c>
      <c r="F16249" t="str">
        <f>T("REMOLQUES      ")</f>
        <v xml:space="preserve">REMOLQUES      </v>
      </c>
      <c r="G16249" t="str">
        <f>T("De 3.000 KG DE CARGA ÚTIL en adelante             ")</f>
        <v xml:space="preserve">De 3.000 KG DE CARGA ÚTIL en adelante             </v>
      </c>
      <c r="I16249">
        <v>9</v>
      </c>
    </row>
    <row r="16250" spans="1:9">
      <c r="A16250" t="str">
        <f>T("2018")</f>
        <v>2018</v>
      </c>
      <c r="B16250" t="str">
        <f>T("FISICO                                            ")</f>
        <v xml:space="preserve">FISICO                                            </v>
      </c>
      <c r="C16250" t="str">
        <f>T("VILLA DE VALLECAS   ")</f>
        <v xml:space="preserve">VILLA DE VALLECAS   </v>
      </c>
      <c r="D16250" t="str">
        <f>T("SANTA EUGENIA       ")</f>
        <v xml:space="preserve">SANTA EUGENIA       </v>
      </c>
      <c r="E16250" t="str">
        <f>T("RE ")</f>
        <v xml:space="preserve">RE </v>
      </c>
      <c r="F16250" t="str">
        <f>T("REMOLQUES      ")</f>
        <v xml:space="preserve">REMOLQUES      </v>
      </c>
      <c r="G16250" t="str">
        <f>T("De 751 a 999 KG DE CARGA ÚTIL                     ")</f>
        <v xml:space="preserve">De 751 a 999 KG DE CARGA ÚTIL                     </v>
      </c>
      <c r="I16250">
        <v>4</v>
      </c>
    </row>
    <row r="16251" spans="1:9">
      <c r="A16251" t="str">
        <f>T("2018")</f>
        <v>2018</v>
      </c>
      <c r="B16251" t="str">
        <f>T("FISICO                                            ")</f>
        <v xml:space="preserve">FISICO                                            </v>
      </c>
      <c r="C16251" t="str">
        <f>T("VILLA DE VALLECAS   ")</f>
        <v xml:space="preserve">VILLA DE VALLECAS   </v>
      </c>
      <c r="D16251" t="str">
        <f>T("SANTA EUGENIA       ")</f>
        <v xml:space="preserve">SANTA EUGENIA       </v>
      </c>
      <c r="E16251" t="str">
        <f>T("RE ")</f>
        <v xml:space="preserve">RE </v>
      </c>
      <c r="F16251" t="str">
        <f>T("REMOLQUES      ")</f>
        <v xml:space="preserve">REMOLQUES      </v>
      </c>
      <c r="G16251" t="str">
        <f>T("De 1.000 a 2.999 KG DE CARGA ÚTIL                 ")</f>
        <v xml:space="preserve">De 1.000 a 2.999 KG DE CARGA ÚTIL                 </v>
      </c>
      <c r="I16251">
        <v>3</v>
      </c>
    </row>
    <row r="16252" spans="1:9">
      <c r="A16252" t="str">
        <f>T("2018")</f>
        <v>2018</v>
      </c>
      <c r="B16252" t="str">
        <f>T("FISICO                                            ")</f>
        <v xml:space="preserve">FISICO                                            </v>
      </c>
      <c r="C16252" t="str">
        <f>T("VILLA DE VALLECAS   ")</f>
        <v xml:space="preserve">VILLA DE VALLECAS   </v>
      </c>
      <c r="D16252" t="str">
        <f>T("SANTA EUGENIA       ")</f>
        <v xml:space="preserve">SANTA EUGENIA       </v>
      </c>
      <c r="E16252" t="str">
        <f>T("RE ")</f>
        <v xml:space="preserve">RE </v>
      </c>
      <c r="F16252" t="str">
        <f>T("REMOLQUES      ")</f>
        <v xml:space="preserve">REMOLQUES      </v>
      </c>
      <c r="G16252" t="str">
        <f>T("De 3.000 KG DE CARGA ÚTIL en adelante             ")</f>
        <v xml:space="preserve">De 3.000 KG DE CARGA ÚTIL en adelante             </v>
      </c>
      <c r="I16252">
        <v>8</v>
      </c>
    </row>
    <row r="16253" spans="1:9">
      <c r="A16253" t="str">
        <f>T("2018")</f>
        <v>2018</v>
      </c>
      <c r="B16253" t="str">
        <f>T("FISICO                                            ")</f>
        <v xml:space="preserve">FISICO                                            </v>
      </c>
      <c r="C16253" t="str">
        <f>T("VILLA DE VALLECAS   ")</f>
        <v xml:space="preserve">VILLA DE VALLECAS   </v>
      </c>
      <c r="D16253" t="str">
        <f>T("ENSANCHE DE VALLECAS")</f>
        <v>ENSANCHE DE VALLECAS</v>
      </c>
      <c r="E16253" t="str">
        <f>T("RE ")</f>
        <v xml:space="preserve">RE </v>
      </c>
      <c r="F16253" t="str">
        <f>T("REMOLQUES      ")</f>
        <v xml:space="preserve">REMOLQUES      </v>
      </c>
      <c r="G16253" t="str">
        <f>T("De 3.000 KG DE CARGA ÚTIL en adelante             ")</f>
        <v xml:space="preserve">De 3.000 KG DE CARGA ÚTIL en adelante             </v>
      </c>
      <c r="I16253">
        <v>2</v>
      </c>
    </row>
    <row r="16254" spans="1:9">
      <c r="A16254" t="str">
        <f>T("2018")</f>
        <v>2018</v>
      </c>
      <c r="B16254" t="str">
        <f>T("JURIDICO                                          ")</f>
        <v xml:space="preserve">JURIDICO                                          </v>
      </c>
      <c r="C16254" t="str">
        <f>T("VILLA DE VALLECAS   ")</f>
        <v xml:space="preserve">VILLA DE VALLECAS   </v>
      </c>
      <c r="D16254" t="str">
        <f>T("CASCO H.VALLECAS    ")</f>
        <v xml:space="preserve">CASCO H.VALLECAS    </v>
      </c>
      <c r="E16254" t="str">
        <f>T("RE ")</f>
        <v xml:space="preserve">RE </v>
      </c>
      <c r="F16254" t="str">
        <f>T("REMOLQUES      ")</f>
        <v xml:space="preserve">REMOLQUES      </v>
      </c>
      <c r="G16254" t="str">
        <f>T("De 751 a 999 KG DE CARGA ÚTIL                     ")</f>
        <v xml:space="preserve">De 751 a 999 KG DE CARGA ÚTIL                     </v>
      </c>
      <c r="I16254">
        <v>1</v>
      </c>
    </row>
    <row r="16255" spans="1:9">
      <c r="A16255" t="str">
        <f>T("2018")</f>
        <v>2018</v>
      </c>
      <c r="B16255" t="str">
        <f>T("JURIDICO                                          ")</f>
        <v xml:space="preserve">JURIDICO                                          </v>
      </c>
      <c r="C16255" t="str">
        <f>T("VILLA DE VALLECAS   ")</f>
        <v xml:space="preserve">VILLA DE VALLECAS   </v>
      </c>
      <c r="D16255" t="str">
        <f>T("CASCO H.VALLECAS    ")</f>
        <v xml:space="preserve">CASCO H.VALLECAS    </v>
      </c>
      <c r="E16255" t="str">
        <f>T("RE ")</f>
        <v xml:space="preserve">RE </v>
      </c>
      <c r="F16255" t="str">
        <f>T("REMOLQUES      ")</f>
        <v xml:space="preserve">REMOLQUES      </v>
      </c>
      <c r="G16255" t="str">
        <f>T("De 1.000 a 2.999 KG DE CARGA ÚTIL                 ")</f>
        <v xml:space="preserve">De 1.000 a 2.999 KG DE CARGA ÚTIL                 </v>
      </c>
      <c r="I16255">
        <v>7</v>
      </c>
    </row>
    <row r="16256" spans="1:9">
      <c r="A16256" t="str">
        <f>T("2018")</f>
        <v>2018</v>
      </c>
      <c r="B16256" t="str">
        <f>T("JURIDICO                                          ")</f>
        <v xml:space="preserve">JURIDICO                                          </v>
      </c>
      <c r="C16256" t="str">
        <f>T("VILLA DE VALLECAS   ")</f>
        <v xml:space="preserve">VILLA DE VALLECAS   </v>
      </c>
      <c r="D16256" t="str">
        <f>T("CASCO H.VALLECAS    ")</f>
        <v xml:space="preserve">CASCO H.VALLECAS    </v>
      </c>
      <c r="E16256" t="str">
        <f>T("RE ")</f>
        <v xml:space="preserve">RE </v>
      </c>
      <c r="F16256" t="str">
        <f>T("REMOLQUES      ")</f>
        <v xml:space="preserve">REMOLQUES      </v>
      </c>
      <c r="G16256" t="str">
        <f>T("De 3.000 KG DE CARGA ÚTIL en adelante             ")</f>
        <v xml:space="preserve">De 3.000 KG DE CARGA ÚTIL en adelante             </v>
      </c>
      <c r="I16256">
        <v>153</v>
      </c>
    </row>
    <row r="16257" spans="1:9">
      <c r="A16257" t="str">
        <f>T("2018")</f>
        <v>2018</v>
      </c>
      <c r="B16257" t="str">
        <f>T("JURIDICO                                          ")</f>
        <v xml:space="preserve">JURIDICO                                          </v>
      </c>
      <c r="C16257" t="str">
        <f>T("VILLA DE VALLECAS   ")</f>
        <v xml:space="preserve">VILLA DE VALLECAS   </v>
      </c>
      <c r="D16257" t="str">
        <f>T("SANTA EUGENIA       ")</f>
        <v xml:space="preserve">SANTA EUGENIA       </v>
      </c>
      <c r="E16257" t="str">
        <f>T("RE ")</f>
        <v xml:space="preserve">RE </v>
      </c>
      <c r="F16257" t="str">
        <f>T("REMOLQUES      ")</f>
        <v xml:space="preserve">REMOLQUES      </v>
      </c>
      <c r="G16257" t="str">
        <f>T("De 1.000 a 2.999 KG DE CARGA ÚTIL                 ")</f>
        <v xml:space="preserve">De 1.000 a 2.999 KG DE CARGA ÚTIL                 </v>
      </c>
      <c r="I16257">
        <v>2</v>
      </c>
    </row>
    <row r="16258" spans="1:9">
      <c r="A16258" t="str">
        <f>T("2018")</f>
        <v>2018</v>
      </c>
      <c r="B16258" t="str">
        <f>T("JURIDICO                                          ")</f>
        <v xml:space="preserve">JURIDICO                                          </v>
      </c>
      <c r="C16258" t="str">
        <f>T("VILLA DE VALLECAS   ")</f>
        <v xml:space="preserve">VILLA DE VALLECAS   </v>
      </c>
      <c r="D16258" t="str">
        <f>T("SANTA EUGENIA       ")</f>
        <v xml:space="preserve">SANTA EUGENIA       </v>
      </c>
      <c r="E16258" t="str">
        <f>T("RE ")</f>
        <v xml:space="preserve">RE </v>
      </c>
      <c r="F16258" t="str">
        <f>T("REMOLQUES      ")</f>
        <v xml:space="preserve">REMOLQUES      </v>
      </c>
      <c r="G16258" t="str">
        <f>T("De 3.000 KG DE CARGA ÚTIL en adelante             ")</f>
        <v xml:space="preserve">De 3.000 KG DE CARGA ÚTIL en adelante             </v>
      </c>
      <c r="I16258">
        <v>21</v>
      </c>
    </row>
    <row r="16259" spans="1:9">
      <c r="A16259" t="str">
        <f>T("2018")</f>
        <v>2018</v>
      </c>
      <c r="B16259" t="str">
        <f>T("JURIDICO                                          ")</f>
        <v xml:space="preserve">JURIDICO                                          </v>
      </c>
      <c r="C16259" t="str">
        <f>T("VILLA DE VALLECAS   ")</f>
        <v xml:space="preserve">VILLA DE VALLECAS   </v>
      </c>
      <c r="D16259" t="str">
        <f>T("ENSANCHE DE VALLECAS")</f>
        <v>ENSANCHE DE VALLECAS</v>
      </c>
      <c r="E16259" t="str">
        <f>T("RE ")</f>
        <v xml:space="preserve">RE </v>
      </c>
      <c r="F16259" t="str">
        <f>T("REMOLQUES      ")</f>
        <v xml:space="preserve">REMOLQUES      </v>
      </c>
      <c r="G16259" t="str">
        <f>T("De 1.000 a 2.999 KG DE CARGA ÚTIL                 ")</f>
        <v xml:space="preserve">De 1.000 a 2.999 KG DE CARGA ÚTIL                 </v>
      </c>
      <c r="I16259">
        <v>3</v>
      </c>
    </row>
    <row r="16260" spans="1:9">
      <c r="A16260" t="str">
        <f>T("2018")</f>
        <v>2018</v>
      </c>
      <c r="B16260" t="str">
        <f>T("JURIDICO                                          ")</f>
        <v xml:space="preserve">JURIDICO                                          </v>
      </c>
      <c r="C16260" t="str">
        <f>T("VILLA DE VALLECAS   ")</f>
        <v xml:space="preserve">VILLA DE VALLECAS   </v>
      </c>
      <c r="D16260" t="str">
        <f>T("ENSANCHE DE VALLECAS")</f>
        <v>ENSANCHE DE VALLECAS</v>
      </c>
      <c r="E16260" t="str">
        <f>T("RE ")</f>
        <v xml:space="preserve">RE </v>
      </c>
      <c r="F16260" t="str">
        <f>T("REMOLQUES      ")</f>
        <v xml:space="preserve">REMOLQUES      </v>
      </c>
      <c r="G16260" t="str">
        <f>T("De 3.000 KG DE CARGA ÚTIL en adelante             ")</f>
        <v xml:space="preserve">De 3.000 KG DE CARGA ÚTIL en adelante             </v>
      </c>
      <c r="I16260">
        <v>15</v>
      </c>
    </row>
    <row r="16261" spans="1:9">
      <c r="A16261" t="str">
        <f>T("2018")</f>
        <v>2018</v>
      </c>
      <c r="B16261" t="str">
        <f>T("FISICO                                            ")</f>
        <v xml:space="preserve">FISICO                                            </v>
      </c>
      <c r="C16261" t="str">
        <f>T("VILLA DE VALLECAS   ")</f>
        <v xml:space="preserve">VILLA DE VALLECAS   </v>
      </c>
      <c r="D16261" t="str">
        <f>T("SANTA EUGENIA       ")</f>
        <v xml:space="preserve">SANTA EUGENIA       </v>
      </c>
      <c r="E16261" t="str">
        <f>T("SE ")</f>
        <v xml:space="preserve">SE </v>
      </c>
      <c r="F16261" t="str">
        <f>T("SEMIRREMOLQUES ")</f>
        <v xml:space="preserve">SEMIRREMOLQUES </v>
      </c>
      <c r="G16261" t="str">
        <f>T("De 3.000 KG DE CARGA ÚTIL en adelante             ")</f>
        <v xml:space="preserve">De 3.000 KG DE CARGA ÚTIL en adelante             </v>
      </c>
      <c r="I16261">
        <v>1</v>
      </c>
    </row>
    <row r="16262" spans="1:9">
      <c r="A16262" t="str">
        <f>T("2018")</f>
        <v>2018</v>
      </c>
      <c r="B16262" t="str">
        <f>T("JURIDICO                                          ")</f>
        <v xml:space="preserve">JURIDICO                                          </v>
      </c>
      <c r="C16262" t="str">
        <f>T("VILLA DE VALLECAS   ")</f>
        <v xml:space="preserve">VILLA DE VALLECAS   </v>
      </c>
      <c r="D16262" t="str">
        <f>T("CASCO H.VALLECAS    ")</f>
        <v xml:space="preserve">CASCO H.VALLECAS    </v>
      </c>
      <c r="E16262" t="str">
        <f>T("SE ")</f>
        <v xml:space="preserve">SE </v>
      </c>
      <c r="F16262" t="str">
        <f>T("SEMIRREMOLQUES ")</f>
        <v xml:space="preserve">SEMIRREMOLQUES </v>
      </c>
      <c r="G16262" t="str">
        <f>T("De 3.000 KG DE CARGA ÚTIL en adelante             ")</f>
        <v xml:space="preserve">De 3.000 KG DE CARGA ÚTIL en adelante             </v>
      </c>
      <c r="I16262">
        <v>6</v>
      </c>
    </row>
    <row r="16263" spans="1:9">
      <c r="A16263" t="str">
        <f>T("2018")</f>
        <v>2018</v>
      </c>
      <c r="B16263" t="str">
        <f>T("Entidad sin personalidad jurídica (art. 35.4 LGT) ")</f>
        <v xml:space="preserve">Entidad sin personalidad jurídica (art. 35.4 LGT) </v>
      </c>
      <c r="C16263" t="str">
        <f>T("VILLA DE VALLECAS   ")</f>
        <v xml:space="preserve">VILLA DE VALLECAS   </v>
      </c>
      <c r="D16263" t="str">
        <f>T("SANTA EUGENIA       ")</f>
        <v xml:space="preserve">SANTA EUGENIA       </v>
      </c>
      <c r="E16263" t="str">
        <f>T("TR ")</f>
        <v xml:space="preserve">TR </v>
      </c>
      <c r="F16263" t="str">
        <f>T("TRACTORES      ")</f>
        <v xml:space="preserve">TRACTORES      </v>
      </c>
      <c r="G16263" t="str">
        <f>T("De 16 a 25 CABALLOS FISCALES                      ")</f>
        <v xml:space="preserve">De 16 a 25 CABALLOS FISCALES                      </v>
      </c>
      <c r="H16263" t="str">
        <f>T("DIESEL                                            ")</f>
        <v xml:space="preserve">DIESEL                                            </v>
      </c>
      <c r="I16263">
        <v>1</v>
      </c>
    </row>
    <row r="16264" spans="1:9">
      <c r="A16264" t="str">
        <f>T("2018")</f>
        <v>2018</v>
      </c>
      <c r="B16264" t="str">
        <f>T("FISICO                                            ")</f>
        <v xml:space="preserve">FISICO                                            </v>
      </c>
      <c r="C16264" t="str">
        <f>T("VILLA DE VALLECAS   ")</f>
        <v xml:space="preserve">VILLA DE VALLECAS   </v>
      </c>
      <c r="D16264" t="str">
        <f>T("CASCO H.VALLECAS    ")</f>
        <v xml:space="preserve">CASCO H.VALLECAS    </v>
      </c>
      <c r="E16264" t="str">
        <f>T("TR ")</f>
        <v xml:space="preserve">TR </v>
      </c>
      <c r="F16264" t="str">
        <f>T("TRACTORES      ")</f>
        <v xml:space="preserve">TRACTORES      </v>
      </c>
      <c r="G16264" t="str">
        <f>T("De menos de 16 CABALLOS FISCALES                  ")</f>
        <v xml:space="preserve">De menos de 16 CABALLOS FISCALES                  </v>
      </c>
      <c r="H16264" t="str">
        <f>T("DIESEL                                            ")</f>
        <v xml:space="preserve">DIESEL                                            </v>
      </c>
      <c r="I16264">
        <v>8</v>
      </c>
    </row>
    <row r="16265" spans="1:9">
      <c r="A16265" t="str">
        <f>T("2018")</f>
        <v>2018</v>
      </c>
      <c r="B16265" t="str">
        <f>T("FISICO                                            ")</f>
        <v xml:space="preserve">FISICO                                            </v>
      </c>
      <c r="C16265" t="str">
        <f>T("VILLA DE VALLECAS   ")</f>
        <v xml:space="preserve">VILLA DE VALLECAS   </v>
      </c>
      <c r="D16265" t="str">
        <f>T("CASCO H.VALLECAS    ")</f>
        <v xml:space="preserve">CASCO H.VALLECAS    </v>
      </c>
      <c r="E16265" t="str">
        <f>T("TR ")</f>
        <v xml:space="preserve">TR </v>
      </c>
      <c r="F16265" t="str">
        <f>T("TRACTORES      ")</f>
        <v xml:space="preserve">TRACTORES      </v>
      </c>
      <c r="G16265" t="str">
        <f>T("De 16 a 25 CABALLOS FISCALES                      ")</f>
        <v xml:space="preserve">De 16 a 25 CABALLOS FISCALES                      </v>
      </c>
      <c r="H16265" t="str">
        <f>T("DIESEL                                            ")</f>
        <v xml:space="preserve">DIESEL                                            </v>
      </c>
      <c r="I16265">
        <v>8</v>
      </c>
    </row>
    <row r="16266" spans="1:9">
      <c r="A16266" t="str">
        <f>T("2018")</f>
        <v>2018</v>
      </c>
      <c r="B16266" t="str">
        <f>T("FISICO                                            ")</f>
        <v xml:space="preserve">FISICO                                            </v>
      </c>
      <c r="C16266" t="str">
        <f>T("VILLA DE VALLECAS   ")</f>
        <v xml:space="preserve">VILLA DE VALLECAS   </v>
      </c>
      <c r="D16266" t="str">
        <f>T("CASCO H.VALLECAS    ")</f>
        <v xml:space="preserve">CASCO H.VALLECAS    </v>
      </c>
      <c r="E16266" t="str">
        <f>T("TR ")</f>
        <v xml:space="preserve">TR </v>
      </c>
      <c r="F16266" t="str">
        <f>T("TRACTORES      ")</f>
        <v xml:space="preserve">TRACTORES      </v>
      </c>
      <c r="G16266" t="str">
        <f>T("De 25,01 CABALLOS FISCALES en adelante            ")</f>
        <v xml:space="preserve">De 25,01 CABALLOS FISCALES en adelante            </v>
      </c>
      <c r="H16266" t="str">
        <f>T("DIESEL                                            ")</f>
        <v xml:space="preserve">DIESEL                                            </v>
      </c>
      <c r="I16266">
        <v>20</v>
      </c>
    </row>
    <row r="16267" spans="1:9">
      <c r="A16267" t="str">
        <f>T("2018")</f>
        <v>2018</v>
      </c>
      <c r="B16267" t="str">
        <f>T("FISICO                                            ")</f>
        <v xml:space="preserve">FISICO                                            </v>
      </c>
      <c r="C16267" t="str">
        <f>T("VILLA DE VALLECAS   ")</f>
        <v xml:space="preserve">VILLA DE VALLECAS   </v>
      </c>
      <c r="D16267" t="str">
        <f>T("SANTA EUGENIA       ")</f>
        <v xml:space="preserve">SANTA EUGENIA       </v>
      </c>
      <c r="E16267" t="str">
        <f>T("TR ")</f>
        <v xml:space="preserve">TR </v>
      </c>
      <c r="F16267" t="str">
        <f>T("TRACTORES      ")</f>
        <v xml:space="preserve">TRACTORES      </v>
      </c>
      <c r="G16267" t="str">
        <f>T("De menos de 16 CABALLOS FISCALES                  ")</f>
        <v xml:space="preserve">De menos de 16 CABALLOS FISCALES                  </v>
      </c>
      <c r="H16267" t="str">
        <f>T("DIESEL                                            ")</f>
        <v xml:space="preserve">DIESEL                                            </v>
      </c>
      <c r="I16267">
        <v>6</v>
      </c>
    </row>
    <row r="16268" spans="1:9">
      <c r="A16268" t="str">
        <f>T("2018")</f>
        <v>2018</v>
      </c>
      <c r="B16268" t="str">
        <f>T("FISICO                                            ")</f>
        <v xml:space="preserve">FISICO                                            </v>
      </c>
      <c r="C16268" t="str">
        <f>T("VILLA DE VALLECAS   ")</f>
        <v xml:space="preserve">VILLA DE VALLECAS   </v>
      </c>
      <c r="D16268" t="str">
        <f>T("SANTA EUGENIA       ")</f>
        <v xml:space="preserve">SANTA EUGENIA       </v>
      </c>
      <c r="E16268" t="str">
        <f>T("TR ")</f>
        <v xml:space="preserve">TR </v>
      </c>
      <c r="F16268" t="str">
        <f>T("TRACTORES      ")</f>
        <v xml:space="preserve">TRACTORES      </v>
      </c>
      <c r="G16268" t="str">
        <f>T("De 16 a 25 CABALLOS FISCALES                      ")</f>
        <v xml:space="preserve">De 16 a 25 CABALLOS FISCALES                      </v>
      </c>
      <c r="H16268" t="str">
        <f>T("DIESEL                                            ")</f>
        <v xml:space="preserve">DIESEL                                            </v>
      </c>
      <c r="I16268">
        <v>6</v>
      </c>
    </row>
    <row r="16269" spans="1:9">
      <c r="A16269" t="str">
        <f>T("2018")</f>
        <v>2018</v>
      </c>
      <c r="B16269" t="str">
        <f>T("FISICO                                            ")</f>
        <v xml:space="preserve">FISICO                                            </v>
      </c>
      <c r="C16269" t="str">
        <f>T("VILLA DE VALLECAS   ")</f>
        <v xml:space="preserve">VILLA DE VALLECAS   </v>
      </c>
      <c r="D16269" t="str">
        <f>T("SANTA EUGENIA       ")</f>
        <v xml:space="preserve">SANTA EUGENIA       </v>
      </c>
      <c r="E16269" t="str">
        <f>T("TR ")</f>
        <v xml:space="preserve">TR </v>
      </c>
      <c r="F16269" t="str">
        <f>T("TRACTORES      ")</f>
        <v xml:space="preserve">TRACTORES      </v>
      </c>
      <c r="G16269" t="str">
        <f>T("De 25,01 CABALLOS FISCALES en adelante            ")</f>
        <v xml:space="preserve">De 25,01 CABALLOS FISCALES en adelante            </v>
      </c>
      <c r="H16269" t="str">
        <f>T("DIESEL                                            ")</f>
        <v xml:space="preserve">DIESEL                                            </v>
      </c>
      <c r="I16269">
        <v>6</v>
      </c>
    </row>
    <row r="16270" spans="1:9">
      <c r="A16270" t="str">
        <f>T("2018")</f>
        <v>2018</v>
      </c>
      <c r="B16270" t="str">
        <f>T("FISICO                                            ")</f>
        <v xml:space="preserve">FISICO                                            </v>
      </c>
      <c r="C16270" t="str">
        <f>T("VILLA DE VALLECAS   ")</f>
        <v xml:space="preserve">VILLA DE VALLECAS   </v>
      </c>
      <c r="D16270" t="str">
        <f>T("ENSANCHE DE VALLECAS")</f>
        <v>ENSANCHE DE VALLECAS</v>
      </c>
      <c r="E16270" t="str">
        <f>T("TR ")</f>
        <v xml:space="preserve">TR </v>
      </c>
      <c r="F16270" t="str">
        <f>T("TRACTORES      ")</f>
        <v xml:space="preserve">TRACTORES      </v>
      </c>
      <c r="G16270" t="str">
        <f>T("De menos de 16 CABALLOS FISCALES                  ")</f>
        <v xml:space="preserve">De menos de 16 CABALLOS FISCALES                  </v>
      </c>
      <c r="H16270" t="str">
        <f>T("DIESEL                                            ")</f>
        <v xml:space="preserve">DIESEL                                            </v>
      </c>
      <c r="I16270">
        <v>1</v>
      </c>
    </row>
    <row r="16271" spans="1:9">
      <c r="A16271" t="str">
        <f>T("2018")</f>
        <v>2018</v>
      </c>
      <c r="B16271" t="str">
        <f>T("FISICO                                            ")</f>
        <v xml:space="preserve">FISICO                                            </v>
      </c>
      <c r="C16271" t="str">
        <f>T("VILLA DE VALLECAS   ")</f>
        <v xml:space="preserve">VILLA DE VALLECAS   </v>
      </c>
      <c r="D16271" t="str">
        <f>T("ENSANCHE DE VALLECAS")</f>
        <v>ENSANCHE DE VALLECAS</v>
      </c>
      <c r="E16271" t="str">
        <f>T("TR ")</f>
        <v xml:space="preserve">TR </v>
      </c>
      <c r="F16271" t="str">
        <f>T("TRACTORES      ")</f>
        <v xml:space="preserve">TRACTORES      </v>
      </c>
      <c r="G16271" t="str">
        <f>T("De 16 a 25 CABALLOS FISCALES                      ")</f>
        <v xml:space="preserve">De 16 a 25 CABALLOS FISCALES                      </v>
      </c>
      <c r="H16271" t="str">
        <f>T("DIESEL                                            ")</f>
        <v xml:space="preserve">DIESEL                                            </v>
      </c>
      <c r="I16271">
        <v>1</v>
      </c>
    </row>
    <row r="16272" spans="1:9">
      <c r="A16272" t="str">
        <f>T("2018")</f>
        <v>2018</v>
      </c>
      <c r="B16272" t="str">
        <f>T("FISICO                                            ")</f>
        <v xml:space="preserve">FISICO                                            </v>
      </c>
      <c r="C16272" t="str">
        <f>T("VILLA DE VALLECAS   ")</f>
        <v xml:space="preserve">VILLA DE VALLECAS   </v>
      </c>
      <c r="D16272" t="str">
        <f>T("ENSANCHE DE VALLECAS")</f>
        <v>ENSANCHE DE VALLECAS</v>
      </c>
      <c r="E16272" t="str">
        <f>T("TR ")</f>
        <v xml:space="preserve">TR </v>
      </c>
      <c r="F16272" t="str">
        <f>T("TRACTORES      ")</f>
        <v xml:space="preserve">TRACTORES      </v>
      </c>
      <c r="G16272" t="str">
        <f>T("De 25,01 CABALLOS FISCALES en adelante            ")</f>
        <v xml:space="preserve">De 25,01 CABALLOS FISCALES en adelante            </v>
      </c>
      <c r="H16272" t="str">
        <f>T("DIESEL                                            ")</f>
        <v xml:space="preserve">DIESEL                                            </v>
      </c>
      <c r="I16272">
        <v>2</v>
      </c>
    </row>
    <row r="16273" spans="1:9">
      <c r="A16273" t="str">
        <f>T("2018")</f>
        <v>2018</v>
      </c>
      <c r="B16273" t="str">
        <f>T("JURIDICO                                          ")</f>
        <v xml:space="preserve">JURIDICO                                          </v>
      </c>
      <c r="C16273" t="str">
        <f>T("VILLA DE VALLECAS   ")</f>
        <v xml:space="preserve">VILLA DE VALLECAS   </v>
      </c>
      <c r="D16273" t="str">
        <f>T("CASCO H.VALLECAS    ")</f>
        <v xml:space="preserve">CASCO H.VALLECAS    </v>
      </c>
      <c r="E16273" t="str">
        <f>T("TR ")</f>
        <v xml:space="preserve">TR </v>
      </c>
      <c r="F16273" t="str">
        <f>T("TRACTORES      ")</f>
        <v xml:space="preserve">TRACTORES      </v>
      </c>
      <c r="G16273" t="str">
        <f>T("De menos de 16 CABALLOS FISCALES                  ")</f>
        <v xml:space="preserve">De menos de 16 CABALLOS FISCALES                  </v>
      </c>
      <c r="H16273" t="str">
        <f>T("DIESEL                                            ")</f>
        <v xml:space="preserve">DIESEL                                            </v>
      </c>
      <c r="I16273">
        <v>31</v>
      </c>
    </row>
    <row r="16274" spans="1:9">
      <c r="A16274" t="str">
        <f>T("2018")</f>
        <v>2018</v>
      </c>
      <c r="B16274" t="str">
        <f>T("JURIDICO                                          ")</f>
        <v xml:space="preserve">JURIDICO                                          </v>
      </c>
      <c r="C16274" t="str">
        <f>T("VILLA DE VALLECAS   ")</f>
        <v xml:space="preserve">VILLA DE VALLECAS   </v>
      </c>
      <c r="D16274" t="str">
        <f>T("CASCO H.VALLECAS    ")</f>
        <v xml:space="preserve">CASCO H.VALLECAS    </v>
      </c>
      <c r="E16274" t="str">
        <f>T("TR ")</f>
        <v xml:space="preserve">TR </v>
      </c>
      <c r="F16274" t="str">
        <f>T("TRACTORES      ")</f>
        <v xml:space="preserve">TRACTORES      </v>
      </c>
      <c r="G16274" t="str">
        <f>T("De 16 a 25 CABALLOS FISCALES                      ")</f>
        <v xml:space="preserve">De 16 a 25 CABALLOS FISCALES                      </v>
      </c>
      <c r="H16274" t="str">
        <f>T("DIESEL                                            ")</f>
        <v xml:space="preserve">DIESEL                                            </v>
      </c>
      <c r="I16274">
        <v>30</v>
      </c>
    </row>
    <row r="16275" spans="1:9">
      <c r="A16275" t="str">
        <f>T("2018")</f>
        <v>2018</v>
      </c>
      <c r="B16275" t="str">
        <f>T("JURIDICO                                          ")</f>
        <v xml:space="preserve">JURIDICO                                          </v>
      </c>
      <c r="C16275" t="str">
        <f>T("VILLA DE VALLECAS   ")</f>
        <v xml:space="preserve">VILLA DE VALLECAS   </v>
      </c>
      <c r="D16275" t="str">
        <f>T("CASCO H.VALLECAS    ")</f>
        <v xml:space="preserve">CASCO H.VALLECAS    </v>
      </c>
      <c r="E16275" t="str">
        <f>T("TR ")</f>
        <v xml:space="preserve">TR </v>
      </c>
      <c r="F16275" t="str">
        <f>T("TRACTORES      ")</f>
        <v xml:space="preserve">TRACTORES      </v>
      </c>
      <c r="G16275" t="str">
        <f>T("De 25,01 CABALLOS FISCALES en adelante            ")</f>
        <v xml:space="preserve">De 25,01 CABALLOS FISCALES en adelante            </v>
      </c>
      <c r="H16275" t="str">
        <f>T("DIESEL                                            ")</f>
        <v xml:space="preserve">DIESEL                                            </v>
      </c>
      <c r="I16275">
        <v>113</v>
      </c>
    </row>
    <row r="16276" spans="1:9">
      <c r="A16276" t="str">
        <f>T("2018")</f>
        <v>2018</v>
      </c>
      <c r="B16276" t="str">
        <f>T("JURIDICO                                          ")</f>
        <v xml:space="preserve">JURIDICO                                          </v>
      </c>
      <c r="C16276" t="str">
        <f>T("VILLA DE VALLECAS   ")</f>
        <v xml:space="preserve">VILLA DE VALLECAS   </v>
      </c>
      <c r="D16276" t="str">
        <f>T("SANTA EUGENIA       ")</f>
        <v xml:space="preserve">SANTA EUGENIA       </v>
      </c>
      <c r="E16276" t="str">
        <f>T("TR ")</f>
        <v xml:space="preserve">TR </v>
      </c>
      <c r="F16276" t="str">
        <f>T("TRACTORES      ")</f>
        <v xml:space="preserve">TRACTORES      </v>
      </c>
      <c r="G16276" t="str">
        <f>T("De 25,01 CABALLOS FISCALES en adelante            ")</f>
        <v xml:space="preserve">De 25,01 CABALLOS FISCALES en adelante            </v>
      </c>
      <c r="H16276" t="str">
        <f>T("DIESEL                                            ")</f>
        <v xml:space="preserve">DIESEL                                            </v>
      </c>
      <c r="I16276">
        <v>38</v>
      </c>
    </row>
    <row r="16277" spans="1:9">
      <c r="A16277" t="str">
        <f>T("2018")</f>
        <v>2018</v>
      </c>
      <c r="B16277" t="str">
        <f>T("JURIDICO                                          ")</f>
        <v xml:space="preserve">JURIDICO                                          </v>
      </c>
      <c r="C16277" t="str">
        <f>T("VILLA DE VALLECAS   ")</f>
        <v xml:space="preserve">VILLA DE VALLECAS   </v>
      </c>
      <c r="D16277" t="str">
        <f>T("ENSANCHE DE VALLECAS")</f>
        <v>ENSANCHE DE VALLECAS</v>
      </c>
      <c r="E16277" t="str">
        <f>T("TR ")</f>
        <v xml:space="preserve">TR </v>
      </c>
      <c r="F16277" t="str">
        <f>T("TRACTORES      ")</f>
        <v xml:space="preserve">TRACTORES      </v>
      </c>
      <c r="G16277" t="str">
        <f>T("De menos de 16 CABALLOS FISCALES                  ")</f>
        <v xml:space="preserve">De menos de 16 CABALLOS FISCALES                  </v>
      </c>
      <c r="H16277" t="str">
        <f>T("DIESEL                                            ")</f>
        <v xml:space="preserve">DIESEL                                            </v>
      </c>
      <c r="I16277">
        <v>13</v>
      </c>
    </row>
    <row r="16278" spans="1:9">
      <c r="A16278" t="str">
        <f>T("2018")</f>
        <v>2018</v>
      </c>
      <c r="B16278" t="str">
        <f>T("JURIDICO                                          ")</f>
        <v xml:space="preserve">JURIDICO                                          </v>
      </c>
      <c r="C16278" t="str">
        <f>T("VILLA DE VALLECAS   ")</f>
        <v xml:space="preserve">VILLA DE VALLECAS   </v>
      </c>
      <c r="D16278" t="str">
        <f>T("ENSANCHE DE VALLECAS")</f>
        <v>ENSANCHE DE VALLECAS</v>
      </c>
      <c r="E16278" t="str">
        <f>T("TR ")</f>
        <v xml:space="preserve">TR </v>
      </c>
      <c r="F16278" t="str">
        <f>T("TRACTORES      ")</f>
        <v xml:space="preserve">TRACTORES      </v>
      </c>
      <c r="G16278" t="str">
        <f>T("De 16 a 25 CABALLOS FISCALES                      ")</f>
        <v xml:space="preserve">De 16 a 25 CABALLOS FISCALES                      </v>
      </c>
      <c r="H16278" t="str">
        <f>T("DIESEL                                            ")</f>
        <v xml:space="preserve">DIESEL                                            </v>
      </c>
      <c r="I16278">
        <v>10</v>
      </c>
    </row>
    <row r="16279" spans="1:9">
      <c r="A16279" t="str">
        <f>T("2018")</f>
        <v>2018</v>
      </c>
      <c r="B16279" t="str">
        <f>T("JURIDICO                                          ")</f>
        <v xml:space="preserve">JURIDICO                                          </v>
      </c>
      <c r="C16279" t="str">
        <f>T("VILLA DE VALLECAS   ")</f>
        <v xml:space="preserve">VILLA DE VALLECAS   </v>
      </c>
      <c r="D16279" t="str">
        <f>T("ENSANCHE DE VALLECAS")</f>
        <v>ENSANCHE DE VALLECAS</v>
      </c>
      <c r="E16279" t="str">
        <f>T("TR ")</f>
        <v xml:space="preserve">TR </v>
      </c>
      <c r="F16279" t="str">
        <f>T("TRACTORES      ")</f>
        <v xml:space="preserve">TRACTORES      </v>
      </c>
      <c r="G16279" t="str">
        <f>T("De 25,01 CABALLOS FISCALES en adelante            ")</f>
        <v xml:space="preserve">De 25,01 CABALLOS FISCALES en adelante            </v>
      </c>
      <c r="H16279" t="str">
        <f>T("DIESEL                                            ")</f>
        <v xml:space="preserve">DIESEL                                            </v>
      </c>
      <c r="I16279">
        <v>23</v>
      </c>
    </row>
    <row r="16280" spans="1:9">
      <c r="A16280" t="str">
        <f>T("2018")</f>
        <v>2018</v>
      </c>
      <c r="B16280" t="str">
        <f>T("JURIDICO                                          ")</f>
        <v xml:space="preserve">JURIDICO                                          </v>
      </c>
      <c r="C16280" t="str">
        <f>T("VILLA DE VALLECAS   ")</f>
        <v xml:space="preserve">VILLA DE VALLECAS   </v>
      </c>
      <c r="D16280" t="str">
        <f>T("CASCO H.VALLECAS    ")</f>
        <v xml:space="preserve">CASCO H.VALLECAS    </v>
      </c>
      <c r="E16280" t="str">
        <f>T("TR ")</f>
        <v xml:space="preserve">TR </v>
      </c>
      <c r="F16280" t="str">
        <f>T("TRACTORES      ")</f>
        <v xml:space="preserve">TRACTORES      </v>
      </c>
      <c r="G16280" t="str">
        <f>T("De menos de 16 CABALLOS FISCALES                  ")</f>
        <v xml:space="preserve">De menos de 16 CABALLOS FISCALES                  </v>
      </c>
      <c r="H16280" t="str">
        <f>T("ELÉCTRICO                                         ")</f>
        <v xml:space="preserve">ELÉCTRICO                                         </v>
      </c>
      <c r="I16280">
        <v>2</v>
      </c>
    </row>
    <row r="16281" spans="1:9">
      <c r="A16281" t="str">
        <f>T("2018")</f>
        <v>2018</v>
      </c>
      <c r="B16281" t="str">
        <f>T("JURIDICO                                          ")</f>
        <v xml:space="preserve">JURIDICO                                          </v>
      </c>
      <c r="C16281" t="str">
        <f>T("VILLA DE VALLECAS   ")</f>
        <v xml:space="preserve">VILLA DE VALLECAS   </v>
      </c>
      <c r="D16281" t="str">
        <f>T("ENSANCHE DE VALLECAS")</f>
        <v>ENSANCHE DE VALLECAS</v>
      </c>
      <c r="E16281" t="str">
        <f>T("TR ")</f>
        <v xml:space="preserve">TR </v>
      </c>
      <c r="F16281" t="str">
        <f>T("TRACTORES      ")</f>
        <v xml:space="preserve">TRACTORES      </v>
      </c>
      <c r="G16281" t="str">
        <f>T("De menos de 16 CABALLOS FISCALES                  ")</f>
        <v xml:space="preserve">De menos de 16 CABALLOS FISCALES                  </v>
      </c>
      <c r="H16281" t="str">
        <f>T("ELÉCTRICO                                         ")</f>
        <v xml:space="preserve">ELÉCTRICO                                         </v>
      </c>
      <c r="I16281">
        <v>1</v>
      </c>
    </row>
    <row r="16282" spans="1:9">
      <c r="A16282" t="str">
        <f>T("2018")</f>
        <v>2018</v>
      </c>
      <c r="B16282" t="str">
        <f>T("FISICO                                            ")</f>
        <v xml:space="preserve">FISICO                                            </v>
      </c>
      <c r="C16282" t="str">
        <f>T("VILLA DE VALLECAS   ")</f>
        <v xml:space="preserve">VILLA DE VALLECAS   </v>
      </c>
      <c r="D16282" t="str">
        <f>T("SIN BARRIO          ")</f>
        <v xml:space="preserve">SIN BARRIO          </v>
      </c>
      <c r="E16282" t="str">
        <f>T("TR ")</f>
        <v xml:space="preserve">TR </v>
      </c>
      <c r="F16282" t="str">
        <f>T("TRACTORES      ")</f>
        <v xml:space="preserve">TRACTORES      </v>
      </c>
      <c r="G16282" t="str">
        <f>T("De menos de 16 CABALLOS FISCALES                  ")</f>
        <v xml:space="preserve">De menos de 16 CABALLOS FISCALES                  </v>
      </c>
      <c r="H16282" t="str">
        <f>T("GASOLINA                                          ")</f>
        <v xml:space="preserve">GASOLINA                                          </v>
      </c>
      <c r="I16282">
        <v>2</v>
      </c>
    </row>
    <row r="16283" spans="1:9">
      <c r="A16283" t="str">
        <f>T("2018")</f>
        <v>2018</v>
      </c>
      <c r="B16283" t="str">
        <f>T("FISICO                                            ")</f>
        <v xml:space="preserve">FISICO                                            </v>
      </c>
      <c r="C16283" t="str">
        <f>T("VILLA DE VALLECAS   ")</f>
        <v xml:space="preserve">VILLA DE VALLECAS   </v>
      </c>
      <c r="D16283" t="str">
        <f>T("CASCO H.VALLECAS    ")</f>
        <v xml:space="preserve">CASCO H.VALLECAS    </v>
      </c>
      <c r="E16283" t="str">
        <f>T("TR ")</f>
        <v xml:space="preserve">TR </v>
      </c>
      <c r="F16283" t="str">
        <f>T("TRACTORES      ")</f>
        <v xml:space="preserve">TRACTORES      </v>
      </c>
      <c r="G16283" t="str">
        <f>T("De menos de 16 CABALLOS FISCALES                  ")</f>
        <v xml:space="preserve">De menos de 16 CABALLOS FISCALES                  </v>
      </c>
      <c r="H16283" t="str">
        <f>T("GASOLINA                                          ")</f>
        <v xml:space="preserve">GASOLINA                                          </v>
      </c>
      <c r="I16283">
        <v>49</v>
      </c>
    </row>
    <row r="16284" spans="1:9">
      <c r="A16284" t="str">
        <f>T("2018")</f>
        <v>2018</v>
      </c>
      <c r="B16284" t="str">
        <f>T("FISICO                                            ")</f>
        <v xml:space="preserve">FISICO                                            </v>
      </c>
      <c r="C16284" t="str">
        <f>T("VILLA DE VALLECAS   ")</f>
        <v xml:space="preserve">VILLA DE VALLECAS   </v>
      </c>
      <c r="D16284" t="str">
        <f>T("CASCO H.VALLECAS    ")</f>
        <v xml:space="preserve">CASCO H.VALLECAS    </v>
      </c>
      <c r="E16284" t="str">
        <f>T("TR ")</f>
        <v xml:space="preserve">TR </v>
      </c>
      <c r="F16284" t="str">
        <f>T("TRACTORES      ")</f>
        <v xml:space="preserve">TRACTORES      </v>
      </c>
      <c r="G16284" t="str">
        <f>T("De 16 a 25 CABALLOS FISCALES                      ")</f>
        <v xml:space="preserve">De 16 a 25 CABALLOS FISCALES                      </v>
      </c>
      <c r="H16284" t="str">
        <f>T("GASOLINA                                          ")</f>
        <v xml:space="preserve">GASOLINA                                          </v>
      </c>
      <c r="I16284">
        <v>1</v>
      </c>
    </row>
    <row r="16285" spans="1:9">
      <c r="A16285" t="str">
        <f>T("2018")</f>
        <v>2018</v>
      </c>
      <c r="B16285" t="str">
        <f>T("FISICO                                            ")</f>
        <v xml:space="preserve">FISICO                                            </v>
      </c>
      <c r="C16285" t="str">
        <f>T("VILLA DE VALLECAS   ")</f>
        <v xml:space="preserve">VILLA DE VALLECAS   </v>
      </c>
      <c r="D16285" t="str">
        <f>T("SANTA EUGENIA       ")</f>
        <v xml:space="preserve">SANTA EUGENIA       </v>
      </c>
      <c r="E16285" t="str">
        <f>T("TR ")</f>
        <v xml:space="preserve">TR </v>
      </c>
      <c r="F16285" t="str">
        <f>T("TRACTORES      ")</f>
        <v xml:space="preserve">TRACTORES      </v>
      </c>
      <c r="G16285" t="str">
        <f>T("De menos de 16 CABALLOS FISCALES                  ")</f>
        <v xml:space="preserve">De menos de 16 CABALLOS FISCALES                  </v>
      </c>
      <c r="H16285" t="str">
        <f>T("GASOLINA                                          ")</f>
        <v xml:space="preserve">GASOLINA                                          </v>
      </c>
      <c r="I16285">
        <v>33</v>
      </c>
    </row>
    <row r="16286" spans="1:9">
      <c r="A16286" t="str">
        <f>T("2018")</f>
        <v>2018</v>
      </c>
      <c r="B16286" t="str">
        <f>T("FISICO                                            ")</f>
        <v xml:space="preserve">FISICO                                            </v>
      </c>
      <c r="C16286" t="str">
        <f>T("VILLA DE VALLECAS   ")</f>
        <v xml:space="preserve">VILLA DE VALLECAS   </v>
      </c>
      <c r="D16286" t="str">
        <f>T("ENSANCHE DE VALLECAS")</f>
        <v>ENSANCHE DE VALLECAS</v>
      </c>
      <c r="E16286" t="str">
        <f>T("TR ")</f>
        <v xml:space="preserve">TR </v>
      </c>
      <c r="F16286" t="str">
        <f>T("TRACTORES      ")</f>
        <v xml:space="preserve">TRACTORES      </v>
      </c>
      <c r="G16286" t="str">
        <f>T("De menos de 16 CABALLOS FISCALES                  ")</f>
        <v xml:space="preserve">De menos de 16 CABALLOS FISCALES                  </v>
      </c>
      <c r="H16286" t="str">
        <f>T("GASOLINA                                          ")</f>
        <v xml:space="preserve">GASOLINA                                          </v>
      </c>
      <c r="I16286">
        <v>15</v>
      </c>
    </row>
    <row r="16287" spans="1:9">
      <c r="A16287" t="str">
        <f>T("2018")</f>
        <v>2018</v>
      </c>
      <c r="B16287" t="str">
        <f>T("JURIDICO                                          ")</f>
        <v xml:space="preserve">JURIDICO                                          </v>
      </c>
      <c r="C16287" t="str">
        <f>T("VILLA DE VALLECAS   ")</f>
        <v xml:space="preserve">VILLA DE VALLECAS   </v>
      </c>
      <c r="D16287" t="str">
        <f>T("CASCO H.VALLECAS    ")</f>
        <v xml:space="preserve">CASCO H.VALLECAS    </v>
      </c>
      <c r="E16287" t="str">
        <f>T("TR ")</f>
        <v xml:space="preserve">TR </v>
      </c>
      <c r="F16287" t="str">
        <f>T("TRACTORES      ")</f>
        <v xml:space="preserve">TRACTORES      </v>
      </c>
      <c r="G16287" t="str">
        <f>T("De menos de 16 CABALLOS FISCALES                  ")</f>
        <v xml:space="preserve">De menos de 16 CABALLOS FISCALES                  </v>
      </c>
      <c r="H16287" t="str">
        <f>T("GASOLINA                                          ")</f>
        <v xml:space="preserve">GASOLINA                                          </v>
      </c>
      <c r="I16287">
        <v>12</v>
      </c>
    </row>
    <row r="16288" spans="1:9">
      <c r="A16288" t="str">
        <f>T("2018")</f>
        <v>2018</v>
      </c>
      <c r="B16288" t="str">
        <f>T("JURIDICO                                          ")</f>
        <v xml:space="preserve">JURIDICO                                          </v>
      </c>
      <c r="C16288" t="str">
        <f>T("VILLA DE VALLECAS   ")</f>
        <v xml:space="preserve">VILLA DE VALLECAS   </v>
      </c>
      <c r="D16288" t="str">
        <f>T("CASCO H.VALLECAS    ")</f>
        <v xml:space="preserve">CASCO H.VALLECAS    </v>
      </c>
      <c r="E16288" t="str">
        <f>T("TR ")</f>
        <v xml:space="preserve">TR </v>
      </c>
      <c r="F16288" t="str">
        <f>T("TRACTORES      ")</f>
        <v xml:space="preserve">TRACTORES      </v>
      </c>
      <c r="G16288" t="str">
        <f>T("De 16 a 25 CABALLOS FISCALES                      ")</f>
        <v xml:space="preserve">De 16 a 25 CABALLOS FISCALES                      </v>
      </c>
      <c r="H16288" t="str">
        <f>T("GASOLINA                                          ")</f>
        <v xml:space="preserve">GASOLINA                                          </v>
      </c>
      <c r="I16288">
        <v>1</v>
      </c>
    </row>
    <row r="16289" spans="1:9">
      <c r="A16289" t="str">
        <f>T("2018")</f>
        <v>2018</v>
      </c>
      <c r="B16289" t="str">
        <f>T("JURIDICO                                          ")</f>
        <v xml:space="preserve">JURIDICO                                          </v>
      </c>
      <c r="C16289" t="str">
        <f>T("VILLA DE VALLECAS   ")</f>
        <v xml:space="preserve">VILLA DE VALLECAS   </v>
      </c>
      <c r="D16289" t="str">
        <f>T("SANTA EUGENIA       ")</f>
        <v xml:space="preserve">SANTA EUGENIA       </v>
      </c>
      <c r="E16289" t="str">
        <f>T("TR ")</f>
        <v xml:space="preserve">TR </v>
      </c>
      <c r="F16289" t="str">
        <f>T("TRACTORES      ")</f>
        <v xml:space="preserve">TRACTORES      </v>
      </c>
      <c r="G16289" t="str">
        <f>T("De menos de 16 CABALLOS FISCALES                  ")</f>
        <v xml:space="preserve">De menos de 16 CABALLOS FISCALES                  </v>
      </c>
      <c r="H16289" t="str">
        <f>T("GASOLINA                                          ")</f>
        <v xml:space="preserve">GASOLINA                                          </v>
      </c>
      <c r="I16289">
        <v>1</v>
      </c>
    </row>
    <row r="16290" spans="1:9">
      <c r="A16290" t="str">
        <f>T("2018")</f>
        <v>2018</v>
      </c>
      <c r="B16290" t="str">
        <f>T("JURIDICO                                          ")</f>
        <v xml:space="preserve">JURIDICO                                          </v>
      </c>
      <c r="C16290" t="str">
        <f>T("VILLA DE VALLECAS   ")</f>
        <v xml:space="preserve">VILLA DE VALLECAS   </v>
      </c>
      <c r="D16290" t="str">
        <f>T("ENSANCHE DE VALLECAS")</f>
        <v>ENSANCHE DE VALLECAS</v>
      </c>
      <c r="E16290" t="str">
        <f>T("TR ")</f>
        <v xml:space="preserve">TR </v>
      </c>
      <c r="F16290" t="str">
        <f>T("TRACTORES      ")</f>
        <v xml:space="preserve">TRACTORES      </v>
      </c>
      <c r="G16290" t="str">
        <f>T("De menos de 16 CABALLOS FISCALES                  ")</f>
        <v xml:space="preserve">De menos de 16 CABALLOS FISCALES                  </v>
      </c>
      <c r="H16290" t="str">
        <f>T("GASOLINA                                          ")</f>
        <v xml:space="preserve">GASOLINA                                          </v>
      </c>
      <c r="I16290">
        <v>2</v>
      </c>
    </row>
    <row r="16291" spans="1:9">
      <c r="A16291" t="str">
        <f>T("2018")</f>
        <v>2018</v>
      </c>
      <c r="B16291" t="str">
        <f>T("JURIDICO                                          ")</f>
        <v xml:space="preserve">JURIDICO                                          </v>
      </c>
      <c r="C16291" t="str">
        <f>T("VILLA DE VALLECAS   ")</f>
        <v xml:space="preserve">VILLA DE VALLECAS   </v>
      </c>
      <c r="D16291" t="str">
        <f>T("ENSANCHE DE VALLECAS")</f>
        <v>ENSANCHE DE VALLECAS</v>
      </c>
      <c r="E16291" t="str">
        <f>T("TR ")</f>
        <v xml:space="preserve">TR </v>
      </c>
      <c r="F16291" t="str">
        <f>T("TRACTORES      ")</f>
        <v xml:space="preserve">TRACTORES      </v>
      </c>
      <c r="G16291" t="str">
        <f>T("De 16 a 25 CABALLOS FISCALES                      ")</f>
        <v xml:space="preserve">De 16 a 25 CABALLOS FISCALES                      </v>
      </c>
      <c r="H16291" t="str">
        <f>T("GASOLINA                                          ")</f>
        <v xml:space="preserve">GASOLINA                                          </v>
      </c>
      <c r="I16291">
        <v>1</v>
      </c>
    </row>
    <row r="16292" spans="1:9">
      <c r="A16292" t="str">
        <f>T("2018")</f>
        <v>2018</v>
      </c>
      <c r="B16292" t="str">
        <f>T("JURIDICO                                          ")</f>
        <v xml:space="preserve">JURIDICO                                          </v>
      </c>
      <c r="C16292" t="str">
        <f>T("VILLA DE VALLECAS   ")</f>
        <v xml:space="preserve">VILLA DE VALLECAS   </v>
      </c>
      <c r="D16292" t="str">
        <f>T("CASCO H.VALLECAS    ")</f>
        <v xml:space="preserve">CASCO H.VALLECAS    </v>
      </c>
      <c r="E16292" t="str">
        <f>T("TR ")</f>
        <v xml:space="preserve">TR </v>
      </c>
      <c r="F16292" t="str">
        <f>T("TRACTORES      ")</f>
        <v xml:space="preserve">TRACTORES      </v>
      </c>
      <c r="G16292" t="str">
        <f>T("De menos de 16 CABALLOS FISCALES                  ")</f>
        <v xml:space="preserve">De menos de 16 CABALLOS FISCALES                  </v>
      </c>
      <c r="H16292" t="str">
        <f>T("OTROS                                             ")</f>
        <v xml:space="preserve">OTROS                                             </v>
      </c>
      <c r="I16292">
        <v>1</v>
      </c>
    </row>
    <row r="16293" spans="1:9">
      <c r="A16293" t="str">
        <f>T("2018")</f>
        <v>2018</v>
      </c>
      <c r="B16293" t="str">
        <f>T("JURIDICO                                          ")</f>
        <v xml:space="preserve">JURIDICO                                          </v>
      </c>
      <c r="C16293" t="str">
        <f>T("VILLA DE VALLECAS   ")</f>
        <v xml:space="preserve">VILLA DE VALLECAS   </v>
      </c>
      <c r="D16293" t="str">
        <f>T("CASCO H.VALLECAS    ")</f>
        <v xml:space="preserve">CASCO H.VALLECAS    </v>
      </c>
      <c r="E16293" t="str">
        <f>T("TR ")</f>
        <v xml:space="preserve">TR </v>
      </c>
      <c r="F16293" t="str">
        <f>T("TRACTORES      ")</f>
        <v xml:space="preserve">TRACTORES      </v>
      </c>
      <c r="G16293" t="str">
        <f>T("De 25,01 CABALLOS FISCALES en adelante            ")</f>
        <v xml:space="preserve">De 25,01 CABALLOS FISCALES en adelante            </v>
      </c>
      <c r="H16293" t="str">
        <f>T("OTROS                                             ")</f>
        <v xml:space="preserve">OTROS                                             </v>
      </c>
      <c r="I16293">
        <v>1</v>
      </c>
    </row>
    <row r="16294" spans="1:9">
      <c r="A16294" t="str">
        <f>T("2018")</f>
        <v>2018</v>
      </c>
      <c r="B16294" t="str">
        <f>T("FISICO                                            ")</f>
        <v xml:space="preserve">FISICO                                            </v>
      </c>
      <c r="C16294" t="str">
        <f>T("VILLA DE VALLECAS   ")</f>
        <v xml:space="preserve">VILLA DE VALLECAS   </v>
      </c>
      <c r="D16294" t="str">
        <f>T("CASCO H.VALLECAS    ")</f>
        <v xml:space="preserve">CASCO H.VALLECAS    </v>
      </c>
      <c r="E16294" t="str">
        <f>T("TR ")</f>
        <v xml:space="preserve">TR </v>
      </c>
      <c r="F16294" t="str">
        <f>T("TRACTORES      ")</f>
        <v xml:space="preserve">TRACTORES      </v>
      </c>
      <c r="G16294" t="str">
        <f>T("De menos de 16 CABALLOS FISCALES                  ")</f>
        <v xml:space="preserve">De menos de 16 CABALLOS FISCALES                  </v>
      </c>
      <c r="I16294">
        <v>5</v>
      </c>
    </row>
    <row r="16295" spans="1:9">
      <c r="A16295" t="str">
        <f>T("2018")</f>
        <v>2018</v>
      </c>
      <c r="B16295" t="str">
        <f>T("FISICO                                            ")</f>
        <v xml:space="preserve">FISICO                                            </v>
      </c>
      <c r="C16295" t="str">
        <f>T("VILLA DE VALLECAS   ")</f>
        <v xml:space="preserve">VILLA DE VALLECAS   </v>
      </c>
      <c r="D16295" t="str">
        <f>T("CASCO H.VALLECAS    ")</f>
        <v xml:space="preserve">CASCO H.VALLECAS    </v>
      </c>
      <c r="E16295" t="str">
        <f>T("TR ")</f>
        <v xml:space="preserve">TR </v>
      </c>
      <c r="F16295" t="str">
        <f>T("TRACTORES      ")</f>
        <v xml:space="preserve">TRACTORES      </v>
      </c>
      <c r="G16295" t="str">
        <f>T("De 16 a 25 CABALLOS FISCALES                      ")</f>
        <v xml:space="preserve">De 16 a 25 CABALLOS FISCALES                      </v>
      </c>
      <c r="I16295">
        <v>1</v>
      </c>
    </row>
    <row r="16296" spans="1:9">
      <c r="A16296" t="str">
        <f>T("2018")</f>
        <v>2018</v>
      </c>
      <c r="B16296" t="str">
        <f>T("FISICO                                            ")</f>
        <v xml:space="preserve">FISICO                                            </v>
      </c>
      <c r="C16296" t="str">
        <f>T("VILLA DE VALLECAS   ")</f>
        <v xml:space="preserve">VILLA DE VALLECAS   </v>
      </c>
      <c r="D16296" t="str">
        <f>T("CASCO H.VALLECAS    ")</f>
        <v xml:space="preserve">CASCO H.VALLECAS    </v>
      </c>
      <c r="E16296" t="str">
        <f>T("TR ")</f>
        <v xml:space="preserve">TR </v>
      </c>
      <c r="F16296" t="str">
        <f>T("TRACTORES      ")</f>
        <v xml:space="preserve">TRACTORES      </v>
      </c>
      <c r="G16296" t="str">
        <f>T("De 25,01 CABALLOS FISCALES en adelante            ")</f>
        <v xml:space="preserve">De 25,01 CABALLOS FISCALES en adelante            </v>
      </c>
      <c r="I16296">
        <v>2</v>
      </c>
    </row>
    <row r="16297" spans="1:9">
      <c r="A16297" t="str">
        <f>T("2018")</f>
        <v>2018</v>
      </c>
      <c r="B16297" t="str">
        <f>T("FISICO                                            ")</f>
        <v xml:space="preserve">FISICO                                            </v>
      </c>
      <c r="C16297" t="str">
        <f>T("VILLA DE VALLECAS   ")</f>
        <v xml:space="preserve">VILLA DE VALLECAS   </v>
      </c>
      <c r="D16297" t="str">
        <f>T("SANTA EUGENIA       ")</f>
        <v xml:space="preserve">SANTA EUGENIA       </v>
      </c>
      <c r="E16297" t="str">
        <f>T("TR ")</f>
        <v xml:space="preserve">TR </v>
      </c>
      <c r="F16297" t="str">
        <f>T("TRACTORES      ")</f>
        <v xml:space="preserve">TRACTORES      </v>
      </c>
      <c r="G16297" t="str">
        <f>T("De menos de 16 CABALLOS FISCALES                  ")</f>
        <v xml:space="preserve">De menos de 16 CABALLOS FISCALES                  </v>
      </c>
      <c r="I16297">
        <v>3</v>
      </c>
    </row>
    <row r="16298" spans="1:9">
      <c r="A16298" t="str">
        <f>T("2018")</f>
        <v>2018</v>
      </c>
      <c r="B16298" t="str">
        <f>T("JURIDICO                                          ")</f>
        <v xml:space="preserve">JURIDICO                                          </v>
      </c>
      <c r="C16298" t="str">
        <f>T("VILLA DE VALLECAS   ")</f>
        <v xml:space="preserve">VILLA DE VALLECAS   </v>
      </c>
      <c r="D16298" t="str">
        <f>T("CASCO H.VALLECAS    ")</f>
        <v xml:space="preserve">CASCO H.VALLECAS    </v>
      </c>
      <c r="E16298" t="str">
        <f>T("TR ")</f>
        <v xml:space="preserve">TR </v>
      </c>
      <c r="F16298" t="str">
        <f>T("TRACTORES      ")</f>
        <v xml:space="preserve">TRACTORES      </v>
      </c>
      <c r="G16298" t="str">
        <f>T("De 25,01 CABALLOS FISCALES en adelante            ")</f>
        <v xml:space="preserve">De 25,01 CABALLOS FISCALES en adelante            </v>
      </c>
      <c r="I16298">
        <v>1</v>
      </c>
    </row>
    <row r="16299" spans="1:9">
      <c r="A16299" t="str">
        <f>T("2018")</f>
        <v>2018</v>
      </c>
      <c r="B16299" t="str">
        <f>T("JURIDICO                                          ")</f>
        <v xml:space="preserve">JURIDICO                                          </v>
      </c>
      <c r="C16299" t="str">
        <f>T("VILLA DE VALLECAS   ")</f>
        <v xml:space="preserve">VILLA DE VALLECAS   </v>
      </c>
      <c r="D16299" t="str">
        <f>T("SANTA EUGENIA       ")</f>
        <v xml:space="preserve">SANTA EUGENIA       </v>
      </c>
      <c r="E16299" t="str">
        <f>T("TR ")</f>
        <v xml:space="preserve">TR </v>
      </c>
      <c r="F16299" t="str">
        <f>T("TRACTORES      ")</f>
        <v xml:space="preserve">TRACTORES      </v>
      </c>
      <c r="G16299" t="str">
        <f>T("De 25,01 CABALLOS FISCALES en adelante            ")</f>
        <v xml:space="preserve">De 25,01 CABALLOS FISCALES en adelante            </v>
      </c>
      <c r="I16299">
        <v>1</v>
      </c>
    </row>
    <row r="16300" spans="1:9">
      <c r="A16300" t="str">
        <f>T("2018")</f>
        <v>2018</v>
      </c>
      <c r="B16300" t="str">
        <f>T("JURIDICO                                          ")</f>
        <v xml:space="preserve">JURIDICO                                          </v>
      </c>
      <c r="C16300" t="str">
        <f>T("VILLA DE VALLECAS   ")</f>
        <v xml:space="preserve">VILLA DE VALLECAS   </v>
      </c>
      <c r="D16300" t="str">
        <f>T("ENSANCHE DE VALLECAS")</f>
        <v>ENSANCHE DE VALLECAS</v>
      </c>
      <c r="E16300" t="str">
        <f>T("TR ")</f>
        <v xml:space="preserve">TR </v>
      </c>
      <c r="F16300" t="str">
        <f>T("TRACTORES      ")</f>
        <v xml:space="preserve">TRACTORES      </v>
      </c>
      <c r="G16300" t="str">
        <f>T("De 25,01 CABALLOS FISCALES en adelante            ")</f>
        <v xml:space="preserve">De 25,01 CABALLOS FISCALES en adelante            </v>
      </c>
      <c r="I16300">
        <v>1</v>
      </c>
    </row>
    <row r="16301" spans="1:9">
      <c r="A16301" t="str">
        <f>T("2018")</f>
        <v>2018</v>
      </c>
      <c r="B16301" t="str">
        <f>T("FISICO                                            ")</f>
        <v xml:space="preserve">FISICO                                            </v>
      </c>
      <c r="C16301" t="str">
        <f>T("VILLA DE VALLECAS   ")</f>
        <v xml:space="preserve">VILLA DE VALLECAS   </v>
      </c>
      <c r="D16301" t="str">
        <f>T("CASCO H.VALLECAS    ")</f>
        <v xml:space="preserve">CASCO H.VALLECAS    </v>
      </c>
      <c r="E16301" t="str">
        <f>T("TU ")</f>
        <v xml:space="preserve">TU </v>
      </c>
      <c r="F16301" t="str">
        <f>T("TURISMOS       ")</f>
        <v xml:space="preserve">TURISMOS       </v>
      </c>
      <c r="G16301" t="str">
        <f>T("De 8 a 11,99 CABALLOS FISCALES                    ")</f>
        <v xml:space="preserve">De 8 a 11,99 CABALLOS FISCALES                    </v>
      </c>
      <c r="H16301" t="s">
        <v>2</v>
      </c>
      <c r="I16301">
        <v>1</v>
      </c>
    </row>
    <row r="16302" spans="1:9">
      <c r="A16302" t="str">
        <f>T("2018")</f>
        <v>2018</v>
      </c>
      <c r="B16302" t="str">
        <f>T("Entidad sin personalidad jurídica (art. 35.4 LGT) ")</f>
        <v xml:space="preserve">Entidad sin personalidad jurídica (art. 35.4 LGT) </v>
      </c>
      <c r="C16302" t="str">
        <f>T("VILLA DE VALLECAS   ")</f>
        <v xml:space="preserve">VILLA DE VALLECAS   </v>
      </c>
      <c r="D16302" t="str">
        <f>T("CASCO H.VALLECAS    ")</f>
        <v xml:space="preserve">CASCO H.VALLECAS    </v>
      </c>
      <c r="E16302" t="str">
        <f>T("TU ")</f>
        <v xml:space="preserve">TU </v>
      </c>
      <c r="F16302" t="str">
        <f>T("TURISMOS       ")</f>
        <v xml:space="preserve">TURISMOS       </v>
      </c>
      <c r="G16302" t="str">
        <f>T("De 8 a 11,99 CABALLOS FISCALES                    ")</f>
        <v xml:space="preserve">De 8 a 11,99 CABALLOS FISCALES                    </v>
      </c>
      <c r="H16302" t="str">
        <f>T("DIESEL                                            ")</f>
        <v xml:space="preserve">DIESEL                                            </v>
      </c>
      <c r="I16302">
        <v>6</v>
      </c>
    </row>
    <row r="16303" spans="1:9">
      <c r="A16303" t="str">
        <f>T("2018")</f>
        <v>2018</v>
      </c>
      <c r="B16303" t="str">
        <f>T("Entidad sin personalidad jurídica (art. 35.4 LGT) ")</f>
        <v xml:space="preserve">Entidad sin personalidad jurídica (art. 35.4 LGT) </v>
      </c>
      <c r="C16303" t="str">
        <f>T("VILLA DE VALLECAS   ")</f>
        <v xml:space="preserve">VILLA DE VALLECAS   </v>
      </c>
      <c r="D16303" t="str">
        <f>T("CASCO H.VALLECAS    ")</f>
        <v xml:space="preserve">CASCO H.VALLECAS    </v>
      </c>
      <c r="E16303" t="str">
        <f>T("TU ")</f>
        <v xml:space="preserve">TU </v>
      </c>
      <c r="F16303" t="str">
        <f>T("TURISMOS       ")</f>
        <v xml:space="preserve">TURISMOS       </v>
      </c>
      <c r="G16303" t="str">
        <f>T("De 12 a 15,99 CABALLOS FISCALES                   ")</f>
        <v xml:space="preserve">De 12 a 15,99 CABALLOS FISCALES                   </v>
      </c>
      <c r="H16303" t="str">
        <f>T("DIESEL                                            ")</f>
        <v xml:space="preserve">DIESEL                                            </v>
      </c>
      <c r="I16303">
        <v>23</v>
      </c>
    </row>
    <row r="16304" spans="1:9">
      <c r="A16304" t="str">
        <f>T("2018")</f>
        <v>2018</v>
      </c>
      <c r="B16304" t="str">
        <f>T("Entidad sin personalidad jurídica (art. 35.4 LGT) ")</f>
        <v xml:space="preserve">Entidad sin personalidad jurídica (art. 35.4 LGT) </v>
      </c>
      <c r="C16304" t="str">
        <f>T("VILLA DE VALLECAS   ")</f>
        <v xml:space="preserve">VILLA DE VALLECAS   </v>
      </c>
      <c r="D16304" t="str">
        <f>T("SANTA EUGENIA       ")</f>
        <v xml:space="preserve">SANTA EUGENIA       </v>
      </c>
      <c r="E16304" t="str">
        <f>T("TU ")</f>
        <v xml:space="preserve">TU </v>
      </c>
      <c r="F16304" t="str">
        <f>T("TURISMOS       ")</f>
        <v xml:space="preserve">TURISMOS       </v>
      </c>
      <c r="G16304" t="str">
        <f>T("De 8 a 11,99 CABALLOS FISCALES                    ")</f>
        <v xml:space="preserve">De 8 a 11,99 CABALLOS FISCALES                    </v>
      </c>
      <c r="H16304" t="str">
        <f>T("DIESEL                                            ")</f>
        <v xml:space="preserve">DIESEL                                            </v>
      </c>
      <c r="I16304">
        <v>6</v>
      </c>
    </row>
    <row r="16305" spans="1:9">
      <c r="A16305" t="str">
        <f>T("2018")</f>
        <v>2018</v>
      </c>
      <c r="B16305" t="str">
        <f>T("Entidad sin personalidad jurídica (art. 35.4 LGT) ")</f>
        <v xml:space="preserve">Entidad sin personalidad jurídica (art. 35.4 LGT) </v>
      </c>
      <c r="C16305" t="str">
        <f>T("VILLA DE VALLECAS   ")</f>
        <v xml:space="preserve">VILLA DE VALLECAS   </v>
      </c>
      <c r="D16305" t="str">
        <f>T("SANTA EUGENIA       ")</f>
        <v xml:space="preserve">SANTA EUGENIA       </v>
      </c>
      <c r="E16305" t="str">
        <f>T("TU ")</f>
        <v xml:space="preserve">TU </v>
      </c>
      <c r="F16305" t="str">
        <f>T("TURISMOS       ")</f>
        <v xml:space="preserve">TURISMOS       </v>
      </c>
      <c r="G16305" t="str">
        <f>T("De 12 a 15,99 CABALLOS FISCALES                   ")</f>
        <v xml:space="preserve">De 12 a 15,99 CABALLOS FISCALES                   </v>
      </c>
      <c r="H16305" t="str">
        <f>T("DIESEL                                            ")</f>
        <v xml:space="preserve">DIESEL                                            </v>
      </c>
      <c r="I16305">
        <v>27</v>
      </c>
    </row>
    <row r="16306" spans="1:9">
      <c r="A16306" t="str">
        <f>T("2018")</f>
        <v>2018</v>
      </c>
      <c r="B16306" t="str">
        <f>T("Entidad sin personalidad jurídica (art. 35.4 LGT) ")</f>
        <v xml:space="preserve">Entidad sin personalidad jurídica (art. 35.4 LGT) </v>
      </c>
      <c r="C16306" t="str">
        <f>T("VILLA DE VALLECAS   ")</f>
        <v xml:space="preserve">VILLA DE VALLECAS   </v>
      </c>
      <c r="D16306" t="str">
        <f>T("SANTA EUGENIA       ")</f>
        <v xml:space="preserve">SANTA EUGENIA       </v>
      </c>
      <c r="E16306" t="str">
        <f>T("TU ")</f>
        <v xml:space="preserve">TU </v>
      </c>
      <c r="F16306" t="str">
        <f>T("TURISMOS       ")</f>
        <v xml:space="preserve">TURISMOS       </v>
      </c>
      <c r="G16306" t="str">
        <f>T("De 16 a 19,99 CABALLOS FISCALES                   ")</f>
        <v xml:space="preserve">De 16 a 19,99 CABALLOS FISCALES                   </v>
      </c>
      <c r="H16306" t="str">
        <f>T("DIESEL                                            ")</f>
        <v xml:space="preserve">DIESEL                                            </v>
      </c>
      <c r="I16306">
        <v>3</v>
      </c>
    </row>
    <row r="16307" spans="1:9">
      <c r="A16307" t="str">
        <f>T("2018")</f>
        <v>2018</v>
      </c>
      <c r="B16307" t="str">
        <f>T("Entidad sin personalidad jurídica (art. 35.4 LGT) ")</f>
        <v xml:space="preserve">Entidad sin personalidad jurídica (art. 35.4 LGT) </v>
      </c>
      <c r="C16307" t="str">
        <f>T("VILLA DE VALLECAS   ")</f>
        <v xml:space="preserve">VILLA DE VALLECAS   </v>
      </c>
      <c r="D16307" t="str">
        <f>T("ENSANCHE DE VALLECAS")</f>
        <v>ENSANCHE DE VALLECAS</v>
      </c>
      <c r="E16307" t="str">
        <f>T("TU ")</f>
        <v xml:space="preserve">TU </v>
      </c>
      <c r="F16307" t="str">
        <f>T("TURISMOS       ")</f>
        <v xml:space="preserve">TURISMOS       </v>
      </c>
      <c r="G16307" t="str">
        <f>T("De 12 a 15,99 CABALLOS FISCALES                   ")</f>
        <v xml:space="preserve">De 12 a 15,99 CABALLOS FISCALES                   </v>
      </c>
      <c r="H16307" t="str">
        <f>T("DIESEL                                            ")</f>
        <v xml:space="preserve">DIESEL                                            </v>
      </c>
      <c r="I16307">
        <v>2</v>
      </c>
    </row>
    <row r="16308" spans="1:9">
      <c r="A16308" t="str">
        <f>T("2018")</f>
        <v>2018</v>
      </c>
      <c r="B16308" t="str">
        <f>T("FISICO                                            ")</f>
        <v xml:space="preserve">FISICO                                            </v>
      </c>
      <c r="C16308" t="str">
        <f>T("VILLA DE VALLECAS   ")</f>
        <v xml:space="preserve">VILLA DE VALLECAS   </v>
      </c>
      <c r="D16308" t="str">
        <f>T("SIN BARRIO          ")</f>
        <v xml:space="preserve">SIN BARRIO          </v>
      </c>
      <c r="E16308" t="str">
        <f>T("TU ")</f>
        <v xml:space="preserve">TU </v>
      </c>
      <c r="F16308" t="str">
        <f>T("TURISMOS       ")</f>
        <v xml:space="preserve">TURISMOS       </v>
      </c>
      <c r="G16308" t="str">
        <f>T("De 8 a 11,99 CABALLOS FISCALES                    ")</f>
        <v xml:space="preserve">De 8 a 11,99 CABALLOS FISCALES                    </v>
      </c>
      <c r="H16308" t="str">
        <f>T("DIESEL                                            ")</f>
        <v xml:space="preserve">DIESEL                                            </v>
      </c>
      <c r="I16308">
        <v>4</v>
      </c>
    </row>
    <row r="16309" spans="1:9">
      <c r="A16309" t="str">
        <f>T("2018")</f>
        <v>2018</v>
      </c>
      <c r="B16309" t="str">
        <f>T("FISICO                                            ")</f>
        <v xml:space="preserve">FISICO                                            </v>
      </c>
      <c r="C16309" t="str">
        <f>T("VILLA DE VALLECAS   ")</f>
        <v xml:space="preserve">VILLA DE VALLECAS   </v>
      </c>
      <c r="D16309" t="str">
        <f>T("SIN BARRIO          ")</f>
        <v xml:space="preserve">SIN BARRIO          </v>
      </c>
      <c r="E16309" t="str">
        <f>T("TU ")</f>
        <v xml:space="preserve">TU </v>
      </c>
      <c r="F16309" t="str">
        <f>T("TURISMOS       ")</f>
        <v xml:space="preserve">TURISMOS       </v>
      </c>
      <c r="G16309" t="str">
        <f>T("De 12 a 15,99 CABALLOS FISCALES                   ")</f>
        <v xml:space="preserve">De 12 a 15,99 CABALLOS FISCALES                   </v>
      </c>
      <c r="H16309" t="str">
        <f>T("DIESEL                                            ")</f>
        <v xml:space="preserve">DIESEL                                            </v>
      </c>
      <c r="I16309">
        <v>12</v>
      </c>
    </row>
    <row r="16310" spans="1:9">
      <c r="A16310" t="str">
        <f>T("2018")</f>
        <v>2018</v>
      </c>
      <c r="B16310" t="str">
        <f>T("FISICO                                            ")</f>
        <v xml:space="preserve">FISICO                                            </v>
      </c>
      <c r="C16310" t="str">
        <f>T("VILLA DE VALLECAS   ")</f>
        <v xml:space="preserve">VILLA DE VALLECAS   </v>
      </c>
      <c r="D16310" t="str">
        <f>T("SIN BARRIO          ")</f>
        <v xml:space="preserve">SIN BARRIO          </v>
      </c>
      <c r="E16310" t="str">
        <f>T("TU ")</f>
        <v xml:space="preserve">TU </v>
      </c>
      <c r="F16310" t="str">
        <f>T("TURISMOS       ")</f>
        <v xml:space="preserve">TURISMOS       </v>
      </c>
      <c r="G16310" t="str">
        <f>T("De 16 a 19,99 CABALLOS FISCALES                   ")</f>
        <v xml:space="preserve">De 16 a 19,99 CABALLOS FISCALES                   </v>
      </c>
      <c r="H16310" t="str">
        <f>T("DIESEL                                            ")</f>
        <v xml:space="preserve">DIESEL                                            </v>
      </c>
      <c r="I16310">
        <v>1</v>
      </c>
    </row>
    <row r="16311" spans="1:9">
      <c r="A16311" t="str">
        <f>T("2018")</f>
        <v>2018</v>
      </c>
      <c r="B16311" t="str">
        <f>T("FISICO                                            ")</f>
        <v xml:space="preserve">FISICO                                            </v>
      </c>
      <c r="C16311" t="str">
        <f>T("VILLA DE VALLECAS   ")</f>
        <v xml:space="preserve">VILLA DE VALLECAS   </v>
      </c>
      <c r="D16311" t="str">
        <f>T("CASCO H.VALLECAS    ")</f>
        <v xml:space="preserve">CASCO H.VALLECAS    </v>
      </c>
      <c r="E16311" t="str">
        <f>T("TU ")</f>
        <v xml:space="preserve">TU </v>
      </c>
      <c r="F16311" t="str">
        <f>T("TURISMOS       ")</f>
        <v xml:space="preserve">TURISMOS       </v>
      </c>
      <c r="G16311" t="str">
        <f>T("De menos de 8 CABALLOS FISCALES                   ")</f>
        <v xml:space="preserve">De menos de 8 CABALLOS FISCALES                   </v>
      </c>
      <c r="H16311" t="str">
        <f>T("DIESEL                                            ")</f>
        <v xml:space="preserve">DIESEL                                            </v>
      </c>
      <c r="I16311">
        <v>3</v>
      </c>
    </row>
    <row r="16312" spans="1:9">
      <c r="A16312" t="str">
        <f>T("2018")</f>
        <v>2018</v>
      </c>
      <c r="B16312" t="str">
        <f>T("FISICO                                            ")</f>
        <v xml:space="preserve">FISICO                                            </v>
      </c>
      <c r="C16312" t="str">
        <f>T("VILLA DE VALLECAS   ")</f>
        <v xml:space="preserve">VILLA DE VALLECAS   </v>
      </c>
      <c r="D16312" t="str">
        <f>T("CASCO H.VALLECAS    ")</f>
        <v xml:space="preserve">CASCO H.VALLECAS    </v>
      </c>
      <c r="E16312" t="str">
        <f>T("TU ")</f>
        <v xml:space="preserve">TU </v>
      </c>
      <c r="F16312" t="str">
        <f>T("TURISMOS       ")</f>
        <v xml:space="preserve">TURISMOS       </v>
      </c>
      <c r="G16312" t="str">
        <f>T("De 8 a 11,99 CABALLOS FISCALES                    ")</f>
        <v xml:space="preserve">De 8 a 11,99 CABALLOS FISCALES                    </v>
      </c>
      <c r="H16312" t="str">
        <f>T("DIESEL                                            ")</f>
        <v xml:space="preserve">DIESEL                                            </v>
      </c>
      <c r="I16312" s="1">
        <v>3030</v>
      </c>
    </row>
    <row r="16313" spans="1:9">
      <c r="A16313" t="str">
        <f>T("2018")</f>
        <v>2018</v>
      </c>
      <c r="B16313" t="str">
        <f>T("FISICO                                            ")</f>
        <v xml:space="preserve">FISICO                                            </v>
      </c>
      <c r="C16313" t="str">
        <f>T("VILLA DE VALLECAS   ")</f>
        <v xml:space="preserve">VILLA DE VALLECAS   </v>
      </c>
      <c r="D16313" t="str">
        <f>T("CASCO H.VALLECAS    ")</f>
        <v xml:space="preserve">CASCO H.VALLECAS    </v>
      </c>
      <c r="E16313" t="str">
        <f>T("TU ")</f>
        <v xml:space="preserve">TU </v>
      </c>
      <c r="F16313" t="str">
        <f>T("TURISMOS       ")</f>
        <v xml:space="preserve">TURISMOS       </v>
      </c>
      <c r="G16313" t="str">
        <f>T("De 12 a 15,99 CABALLOS FISCALES                   ")</f>
        <v xml:space="preserve">De 12 a 15,99 CABALLOS FISCALES                   </v>
      </c>
      <c r="H16313" t="str">
        <f>T("DIESEL                                            ")</f>
        <v xml:space="preserve">DIESEL                                            </v>
      </c>
      <c r="I16313" s="1">
        <v>5558</v>
      </c>
    </row>
    <row r="16314" spans="1:9">
      <c r="A16314" t="str">
        <f>T("2018")</f>
        <v>2018</v>
      </c>
      <c r="B16314" t="str">
        <f>T("FISICO                                            ")</f>
        <v xml:space="preserve">FISICO                                            </v>
      </c>
      <c r="C16314" t="str">
        <f>T("VILLA DE VALLECAS   ")</f>
        <v xml:space="preserve">VILLA DE VALLECAS   </v>
      </c>
      <c r="D16314" t="str">
        <f>T("CASCO H.VALLECAS    ")</f>
        <v xml:space="preserve">CASCO H.VALLECAS    </v>
      </c>
      <c r="E16314" t="str">
        <f>T("TU ")</f>
        <v xml:space="preserve">TU </v>
      </c>
      <c r="F16314" t="str">
        <f>T("TURISMOS       ")</f>
        <v xml:space="preserve">TURISMOS       </v>
      </c>
      <c r="G16314" t="str">
        <f>T("De 16 a 19,99 CABALLOS FISCALES                   ")</f>
        <v xml:space="preserve">De 16 a 19,99 CABALLOS FISCALES                   </v>
      </c>
      <c r="H16314" t="str">
        <f>T("DIESEL                                            ")</f>
        <v xml:space="preserve">DIESEL                                            </v>
      </c>
      <c r="I16314">
        <v>322</v>
      </c>
    </row>
    <row r="16315" spans="1:9">
      <c r="A16315" t="str">
        <f>T("2018")</f>
        <v>2018</v>
      </c>
      <c r="B16315" t="str">
        <f>T("FISICO                                            ")</f>
        <v xml:space="preserve">FISICO                                            </v>
      </c>
      <c r="C16315" t="str">
        <f>T("VILLA DE VALLECAS   ")</f>
        <v xml:space="preserve">VILLA DE VALLECAS   </v>
      </c>
      <c r="D16315" t="str">
        <f>T("CASCO H.VALLECAS    ")</f>
        <v xml:space="preserve">CASCO H.VALLECAS    </v>
      </c>
      <c r="E16315" t="str">
        <f>T("TU ")</f>
        <v xml:space="preserve">TU </v>
      </c>
      <c r="F16315" t="str">
        <f>T("TURISMOS       ")</f>
        <v xml:space="preserve">TURISMOS       </v>
      </c>
      <c r="G16315" t="str">
        <f>T("De 20 CABALLOS FISCALES en adelante               ")</f>
        <v xml:space="preserve">De 20 CABALLOS FISCALES en adelante               </v>
      </c>
      <c r="H16315" t="str">
        <f>T("DIESEL                                            ")</f>
        <v xml:space="preserve">DIESEL                                            </v>
      </c>
      <c r="I16315">
        <v>19</v>
      </c>
    </row>
    <row r="16316" spans="1:9">
      <c r="A16316" t="str">
        <f>T("2018")</f>
        <v>2018</v>
      </c>
      <c r="B16316" t="str">
        <f>T("FISICO                                            ")</f>
        <v xml:space="preserve">FISICO                                            </v>
      </c>
      <c r="C16316" t="str">
        <f>T("VILLA DE VALLECAS   ")</f>
        <v xml:space="preserve">VILLA DE VALLECAS   </v>
      </c>
      <c r="D16316" t="str">
        <f>T("SANTA EUGENIA       ")</f>
        <v xml:space="preserve">SANTA EUGENIA       </v>
      </c>
      <c r="E16316" t="str">
        <f>T("TU ")</f>
        <v xml:space="preserve">TU </v>
      </c>
      <c r="F16316" t="str">
        <f>T("TURISMOS       ")</f>
        <v xml:space="preserve">TURISMOS       </v>
      </c>
      <c r="G16316" t="str">
        <f>T("De menos de 8 CABALLOS FISCALES                   ")</f>
        <v xml:space="preserve">De menos de 8 CABALLOS FISCALES                   </v>
      </c>
      <c r="H16316" t="str">
        <f>T("DIESEL                                            ")</f>
        <v xml:space="preserve">DIESEL                                            </v>
      </c>
      <c r="I16316">
        <v>6</v>
      </c>
    </row>
    <row r="16317" spans="1:9">
      <c r="A16317" t="str">
        <f>T("2018")</f>
        <v>2018</v>
      </c>
      <c r="B16317" t="str">
        <f>T("FISICO                                            ")</f>
        <v xml:space="preserve">FISICO                                            </v>
      </c>
      <c r="C16317" t="str">
        <f>T("VILLA DE VALLECAS   ")</f>
        <v xml:space="preserve">VILLA DE VALLECAS   </v>
      </c>
      <c r="D16317" t="str">
        <f>T("SANTA EUGENIA       ")</f>
        <v xml:space="preserve">SANTA EUGENIA       </v>
      </c>
      <c r="E16317" t="str">
        <f>T("TU ")</f>
        <v xml:space="preserve">TU </v>
      </c>
      <c r="F16317" t="str">
        <f>T("TURISMOS       ")</f>
        <v xml:space="preserve">TURISMOS       </v>
      </c>
      <c r="G16317" t="str">
        <f>T("De 8 a 11,99 CABALLOS FISCALES                    ")</f>
        <v xml:space="preserve">De 8 a 11,99 CABALLOS FISCALES                    </v>
      </c>
      <c r="H16317" t="str">
        <f>T("DIESEL                                            ")</f>
        <v xml:space="preserve">DIESEL                                            </v>
      </c>
      <c r="I16317" s="1">
        <v>2172</v>
      </c>
    </row>
    <row r="16318" spans="1:9">
      <c r="A16318" t="str">
        <f>T("2018")</f>
        <v>2018</v>
      </c>
      <c r="B16318" t="str">
        <f>T("FISICO                                            ")</f>
        <v xml:space="preserve">FISICO                                            </v>
      </c>
      <c r="C16318" t="str">
        <f>T("VILLA DE VALLECAS   ")</f>
        <v xml:space="preserve">VILLA DE VALLECAS   </v>
      </c>
      <c r="D16318" t="str">
        <f>T("SANTA EUGENIA       ")</f>
        <v xml:space="preserve">SANTA EUGENIA       </v>
      </c>
      <c r="E16318" t="str">
        <f>T("TU ")</f>
        <v xml:space="preserve">TU </v>
      </c>
      <c r="F16318" t="str">
        <f>T("TURISMOS       ")</f>
        <v xml:space="preserve">TURISMOS       </v>
      </c>
      <c r="G16318" t="str">
        <f>T("De 12 a 15,99 CABALLOS FISCALES                   ")</f>
        <v xml:space="preserve">De 12 a 15,99 CABALLOS FISCALES                   </v>
      </c>
      <c r="H16318" t="str">
        <f>T("DIESEL                                            ")</f>
        <v xml:space="preserve">DIESEL                                            </v>
      </c>
      <c r="I16318" s="1">
        <v>4180</v>
      </c>
    </row>
    <row r="16319" spans="1:9">
      <c r="A16319" t="str">
        <f>T("2018")</f>
        <v>2018</v>
      </c>
      <c r="B16319" t="str">
        <f>T("FISICO                                            ")</f>
        <v xml:space="preserve">FISICO                                            </v>
      </c>
      <c r="C16319" t="str">
        <f>T("VILLA DE VALLECAS   ")</f>
        <v xml:space="preserve">VILLA DE VALLECAS   </v>
      </c>
      <c r="D16319" t="str">
        <f>T("SANTA EUGENIA       ")</f>
        <v xml:space="preserve">SANTA EUGENIA       </v>
      </c>
      <c r="E16319" t="str">
        <f>T("TU ")</f>
        <v xml:space="preserve">TU </v>
      </c>
      <c r="F16319" t="str">
        <f>T("TURISMOS       ")</f>
        <v xml:space="preserve">TURISMOS       </v>
      </c>
      <c r="G16319" t="str">
        <f>T("De 16 a 19,99 CABALLOS FISCALES                   ")</f>
        <v xml:space="preserve">De 16 a 19,99 CABALLOS FISCALES                   </v>
      </c>
      <c r="H16319" t="str">
        <f>T("DIESEL                                            ")</f>
        <v xml:space="preserve">DIESEL                                            </v>
      </c>
      <c r="I16319">
        <v>270</v>
      </c>
    </row>
    <row r="16320" spans="1:9">
      <c r="A16320" t="str">
        <f>T("2018")</f>
        <v>2018</v>
      </c>
      <c r="B16320" t="str">
        <f>T("FISICO                                            ")</f>
        <v xml:space="preserve">FISICO                                            </v>
      </c>
      <c r="C16320" t="str">
        <f>T("VILLA DE VALLECAS   ")</f>
        <v xml:space="preserve">VILLA DE VALLECAS   </v>
      </c>
      <c r="D16320" t="str">
        <f>T("SANTA EUGENIA       ")</f>
        <v xml:space="preserve">SANTA EUGENIA       </v>
      </c>
      <c r="E16320" t="str">
        <f>T("TU ")</f>
        <v xml:space="preserve">TU </v>
      </c>
      <c r="F16320" t="str">
        <f>T("TURISMOS       ")</f>
        <v xml:space="preserve">TURISMOS       </v>
      </c>
      <c r="G16320" t="str">
        <f>T("De 20 CABALLOS FISCALES en adelante               ")</f>
        <v xml:space="preserve">De 20 CABALLOS FISCALES en adelante               </v>
      </c>
      <c r="H16320" t="str">
        <f>T("DIESEL                                            ")</f>
        <v xml:space="preserve">DIESEL                                            </v>
      </c>
      <c r="I16320">
        <v>16</v>
      </c>
    </row>
    <row r="16321" spans="1:9">
      <c r="A16321" t="str">
        <f>T("2018")</f>
        <v>2018</v>
      </c>
      <c r="B16321" t="str">
        <f>T("FISICO                                            ")</f>
        <v xml:space="preserve">FISICO                                            </v>
      </c>
      <c r="C16321" t="str">
        <f>T("VILLA DE VALLECAS   ")</f>
        <v xml:space="preserve">VILLA DE VALLECAS   </v>
      </c>
      <c r="D16321" t="str">
        <f>T("ENSANCHE DE VALLECAS")</f>
        <v>ENSANCHE DE VALLECAS</v>
      </c>
      <c r="E16321" t="str">
        <f>T("TU ")</f>
        <v xml:space="preserve">TU </v>
      </c>
      <c r="F16321" t="str">
        <f>T("TURISMOS       ")</f>
        <v xml:space="preserve">TURISMOS       </v>
      </c>
      <c r="G16321" t="str">
        <f>T("De menos de 8 CABALLOS FISCALES                   ")</f>
        <v xml:space="preserve">De menos de 8 CABALLOS FISCALES                   </v>
      </c>
      <c r="H16321" t="str">
        <f>T("DIESEL                                            ")</f>
        <v xml:space="preserve">DIESEL                                            </v>
      </c>
      <c r="I16321">
        <v>5</v>
      </c>
    </row>
    <row r="16322" spans="1:9">
      <c r="A16322" t="str">
        <f>T("2018")</f>
        <v>2018</v>
      </c>
      <c r="B16322" t="str">
        <f>T("FISICO                                            ")</f>
        <v xml:space="preserve">FISICO                                            </v>
      </c>
      <c r="C16322" t="str">
        <f>T("VILLA DE VALLECAS   ")</f>
        <v xml:space="preserve">VILLA DE VALLECAS   </v>
      </c>
      <c r="D16322" t="str">
        <f>T("ENSANCHE DE VALLECAS")</f>
        <v>ENSANCHE DE VALLECAS</v>
      </c>
      <c r="E16322" t="str">
        <f>T("TU ")</f>
        <v xml:space="preserve">TU </v>
      </c>
      <c r="F16322" t="str">
        <f>T("TURISMOS       ")</f>
        <v xml:space="preserve">TURISMOS       </v>
      </c>
      <c r="G16322" t="str">
        <f>T("De 8 a 11,99 CABALLOS FISCALES                    ")</f>
        <v xml:space="preserve">De 8 a 11,99 CABALLOS FISCALES                    </v>
      </c>
      <c r="H16322" t="str">
        <f>T("DIESEL                                            ")</f>
        <v xml:space="preserve">DIESEL                                            </v>
      </c>
      <c r="I16322" s="1">
        <v>2554</v>
      </c>
    </row>
    <row r="16323" spans="1:9">
      <c r="A16323" t="str">
        <f>T("2018")</f>
        <v>2018</v>
      </c>
      <c r="B16323" t="str">
        <f>T("FISICO                                            ")</f>
        <v xml:space="preserve">FISICO                                            </v>
      </c>
      <c r="C16323" t="str">
        <f>T("VILLA DE VALLECAS   ")</f>
        <v xml:space="preserve">VILLA DE VALLECAS   </v>
      </c>
      <c r="D16323" t="str">
        <f>T("ENSANCHE DE VALLECAS")</f>
        <v>ENSANCHE DE VALLECAS</v>
      </c>
      <c r="E16323" t="str">
        <f>T("TU ")</f>
        <v xml:space="preserve">TU </v>
      </c>
      <c r="F16323" t="str">
        <f>T("TURISMOS       ")</f>
        <v xml:space="preserve">TURISMOS       </v>
      </c>
      <c r="G16323" t="str">
        <f>T("De 12 a 15,99 CABALLOS FISCALES                   ")</f>
        <v xml:space="preserve">De 12 a 15,99 CABALLOS FISCALES                   </v>
      </c>
      <c r="H16323" t="str">
        <f>T("DIESEL                                            ")</f>
        <v xml:space="preserve">DIESEL                                            </v>
      </c>
      <c r="I16323" s="1">
        <v>3744</v>
      </c>
    </row>
    <row r="16324" spans="1:9">
      <c r="A16324" t="str">
        <f>T("2018")</f>
        <v>2018</v>
      </c>
      <c r="B16324" t="str">
        <f>T("FISICO                                            ")</f>
        <v xml:space="preserve">FISICO                                            </v>
      </c>
      <c r="C16324" t="str">
        <f>T("VILLA DE VALLECAS   ")</f>
        <v xml:space="preserve">VILLA DE VALLECAS   </v>
      </c>
      <c r="D16324" t="str">
        <f>T("ENSANCHE DE VALLECAS")</f>
        <v>ENSANCHE DE VALLECAS</v>
      </c>
      <c r="E16324" t="str">
        <f>T("TU ")</f>
        <v xml:space="preserve">TU </v>
      </c>
      <c r="F16324" t="str">
        <f>T("TURISMOS       ")</f>
        <v xml:space="preserve">TURISMOS       </v>
      </c>
      <c r="G16324" t="str">
        <f>T("De 16 a 19,99 CABALLOS FISCALES                   ")</f>
        <v xml:space="preserve">De 16 a 19,99 CABALLOS FISCALES                   </v>
      </c>
      <c r="H16324" t="str">
        <f>T("DIESEL                                            ")</f>
        <v xml:space="preserve">DIESEL                                            </v>
      </c>
      <c r="I16324">
        <v>174</v>
      </c>
    </row>
    <row r="16325" spans="1:9">
      <c r="A16325" t="str">
        <f>T("2018")</f>
        <v>2018</v>
      </c>
      <c r="B16325" t="str">
        <f>T("FISICO                                            ")</f>
        <v xml:space="preserve">FISICO                                            </v>
      </c>
      <c r="C16325" t="str">
        <f>T("VILLA DE VALLECAS   ")</f>
        <v xml:space="preserve">VILLA DE VALLECAS   </v>
      </c>
      <c r="D16325" t="str">
        <f>T("ENSANCHE DE VALLECAS")</f>
        <v>ENSANCHE DE VALLECAS</v>
      </c>
      <c r="E16325" t="str">
        <f>T("TU ")</f>
        <v xml:space="preserve">TU </v>
      </c>
      <c r="F16325" t="str">
        <f>T("TURISMOS       ")</f>
        <v xml:space="preserve">TURISMOS       </v>
      </c>
      <c r="G16325" t="str">
        <f>T("De 20 CABALLOS FISCALES en adelante               ")</f>
        <v xml:space="preserve">De 20 CABALLOS FISCALES en adelante               </v>
      </c>
      <c r="H16325" t="str">
        <f>T("DIESEL                                            ")</f>
        <v xml:space="preserve">DIESEL                                            </v>
      </c>
      <c r="I16325">
        <v>9</v>
      </c>
    </row>
    <row r="16326" spans="1:9">
      <c r="A16326" t="str">
        <f>T("2018")</f>
        <v>2018</v>
      </c>
      <c r="B16326" t="str">
        <f>T("JURIDICO                                          ")</f>
        <v xml:space="preserve">JURIDICO                                          </v>
      </c>
      <c r="C16326" t="str">
        <f>T("VILLA DE VALLECAS   ")</f>
        <v xml:space="preserve">VILLA DE VALLECAS   </v>
      </c>
      <c r="D16326" t="str">
        <f>T("CASCO H.VALLECAS    ")</f>
        <v xml:space="preserve">CASCO H.VALLECAS    </v>
      </c>
      <c r="E16326" t="str">
        <f>T("TU ")</f>
        <v xml:space="preserve">TU </v>
      </c>
      <c r="F16326" t="str">
        <f>T("TURISMOS       ")</f>
        <v xml:space="preserve">TURISMOS       </v>
      </c>
      <c r="G16326" t="str">
        <f>T("De menos de 8 CABALLOS FISCALES                   ")</f>
        <v xml:space="preserve">De menos de 8 CABALLOS FISCALES                   </v>
      </c>
      <c r="H16326" t="str">
        <f>T("DIESEL                                            ")</f>
        <v xml:space="preserve">DIESEL                                            </v>
      </c>
      <c r="I16326">
        <v>7</v>
      </c>
    </row>
    <row r="16327" spans="1:9">
      <c r="A16327" t="str">
        <f>T("2018")</f>
        <v>2018</v>
      </c>
      <c r="B16327" t="str">
        <f>T("JURIDICO                                          ")</f>
        <v xml:space="preserve">JURIDICO                                          </v>
      </c>
      <c r="C16327" t="str">
        <f>T("VILLA DE VALLECAS   ")</f>
        <v xml:space="preserve">VILLA DE VALLECAS   </v>
      </c>
      <c r="D16327" t="str">
        <f>T("CASCO H.VALLECAS    ")</f>
        <v xml:space="preserve">CASCO H.VALLECAS    </v>
      </c>
      <c r="E16327" t="str">
        <f>T("TU ")</f>
        <v xml:space="preserve">TU </v>
      </c>
      <c r="F16327" t="str">
        <f>T("TURISMOS       ")</f>
        <v xml:space="preserve">TURISMOS       </v>
      </c>
      <c r="G16327" t="str">
        <f>T("De 8 a 11,99 CABALLOS FISCALES                    ")</f>
        <v xml:space="preserve">De 8 a 11,99 CABALLOS FISCALES                    </v>
      </c>
      <c r="H16327" t="str">
        <f>T("DIESEL                                            ")</f>
        <v xml:space="preserve">DIESEL                                            </v>
      </c>
      <c r="I16327">
        <v>191</v>
      </c>
    </row>
    <row r="16328" spans="1:9">
      <c r="A16328" t="str">
        <f>T("2018")</f>
        <v>2018</v>
      </c>
      <c r="B16328" t="str">
        <f>T("JURIDICO                                          ")</f>
        <v xml:space="preserve">JURIDICO                                          </v>
      </c>
      <c r="C16328" t="str">
        <f>T("VILLA DE VALLECAS   ")</f>
        <v xml:space="preserve">VILLA DE VALLECAS   </v>
      </c>
      <c r="D16328" t="str">
        <f>T("CASCO H.VALLECAS    ")</f>
        <v xml:space="preserve">CASCO H.VALLECAS    </v>
      </c>
      <c r="E16328" t="str">
        <f>T("TU ")</f>
        <v xml:space="preserve">TU </v>
      </c>
      <c r="F16328" t="str">
        <f>T("TURISMOS       ")</f>
        <v xml:space="preserve">TURISMOS       </v>
      </c>
      <c r="G16328" t="str">
        <f>T("De 12 a 15,99 CABALLOS FISCALES                   ")</f>
        <v xml:space="preserve">De 12 a 15,99 CABALLOS FISCALES                   </v>
      </c>
      <c r="H16328" t="str">
        <f>T("DIESEL                                            ")</f>
        <v xml:space="preserve">DIESEL                                            </v>
      </c>
      <c r="I16328">
        <v>472</v>
      </c>
    </row>
    <row r="16329" spans="1:9">
      <c r="A16329" t="str">
        <f>T("2018")</f>
        <v>2018</v>
      </c>
      <c r="B16329" t="str">
        <f>T("JURIDICO                                          ")</f>
        <v xml:space="preserve">JURIDICO                                          </v>
      </c>
      <c r="C16329" t="str">
        <f>T("VILLA DE VALLECAS   ")</f>
        <v xml:space="preserve">VILLA DE VALLECAS   </v>
      </c>
      <c r="D16329" t="str">
        <f>T("CASCO H.VALLECAS    ")</f>
        <v xml:space="preserve">CASCO H.VALLECAS    </v>
      </c>
      <c r="E16329" t="str">
        <f>T("TU ")</f>
        <v xml:space="preserve">TU </v>
      </c>
      <c r="F16329" t="str">
        <f>T("TURISMOS       ")</f>
        <v xml:space="preserve">TURISMOS       </v>
      </c>
      <c r="G16329" t="str">
        <f>T("De 16 a 19,99 CABALLOS FISCALES                   ")</f>
        <v xml:space="preserve">De 16 a 19,99 CABALLOS FISCALES                   </v>
      </c>
      <c r="H16329" t="str">
        <f>T("DIESEL                                            ")</f>
        <v xml:space="preserve">DIESEL                                            </v>
      </c>
      <c r="I16329">
        <v>126</v>
      </c>
    </row>
    <row r="16330" spans="1:9">
      <c r="A16330" t="str">
        <f>T("2018")</f>
        <v>2018</v>
      </c>
      <c r="B16330" t="str">
        <f>T("JURIDICO                                          ")</f>
        <v xml:space="preserve">JURIDICO                                          </v>
      </c>
      <c r="C16330" t="str">
        <f>T("VILLA DE VALLECAS   ")</f>
        <v xml:space="preserve">VILLA DE VALLECAS   </v>
      </c>
      <c r="D16330" t="str">
        <f>T("CASCO H.VALLECAS    ")</f>
        <v xml:space="preserve">CASCO H.VALLECAS    </v>
      </c>
      <c r="E16330" t="str">
        <f>T("TU ")</f>
        <v xml:space="preserve">TU </v>
      </c>
      <c r="F16330" t="str">
        <f>T("TURISMOS       ")</f>
        <v xml:space="preserve">TURISMOS       </v>
      </c>
      <c r="G16330" t="str">
        <f>T("De 20 CABALLOS FISCALES en adelante               ")</f>
        <v xml:space="preserve">De 20 CABALLOS FISCALES en adelante               </v>
      </c>
      <c r="H16330" t="str">
        <f>T("DIESEL                                            ")</f>
        <v xml:space="preserve">DIESEL                                            </v>
      </c>
      <c r="I16330">
        <v>2</v>
      </c>
    </row>
    <row r="16331" spans="1:9">
      <c r="A16331" t="str">
        <f>T("2018")</f>
        <v>2018</v>
      </c>
      <c r="B16331" t="str">
        <f>T("JURIDICO                                          ")</f>
        <v xml:space="preserve">JURIDICO                                          </v>
      </c>
      <c r="C16331" t="str">
        <f>T("VILLA DE VALLECAS   ")</f>
        <v xml:space="preserve">VILLA DE VALLECAS   </v>
      </c>
      <c r="D16331" t="str">
        <f>T("SANTA EUGENIA       ")</f>
        <v xml:space="preserve">SANTA EUGENIA       </v>
      </c>
      <c r="E16331" t="str">
        <f>T("TU ")</f>
        <v xml:space="preserve">TU </v>
      </c>
      <c r="F16331" t="str">
        <f>T("TURISMOS       ")</f>
        <v xml:space="preserve">TURISMOS       </v>
      </c>
      <c r="G16331" t="str">
        <f>T("De 8 a 11,99 CABALLOS FISCALES                    ")</f>
        <v xml:space="preserve">De 8 a 11,99 CABALLOS FISCALES                    </v>
      </c>
      <c r="H16331" t="str">
        <f>T("DIESEL                                            ")</f>
        <v xml:space="preserve">DIESEL                                            </v>
      </c>
      <c r="I16331">
        <v>52</v>
      </c>
    </row>
    <row r="16332" spans="1:9">
      <c r="A16332" t="str">
        <f>T("2018")</f>
        <v>2018</v>
      </c>
      <c r="B16332" t="str">
        <f>T("JURIDICO                                          ")</f>
        <v xml:space="preserve">JURIDICO                                          </v>
      </c>
      <c r="C16332" t="str">
        <f>T("VILLA DE VALLECAS   ")</f>
        <v xml:space="preserve">VILLA DE VALLECAS   </v>
      </c>
      <c r="D16332" t="str">
        <f>T("SANTA EUGENIA       ")</f>
        <v xml:space="preserve">SANTA EUGENIA       </v>
      </c>
      <c r="E16332" t="str">
        <f>T("TU ")</f>
        <v xml:space="preserve">TU </v>
      </c>
      <c r="F16332" t="str">
        <f>T("TURISMOS       ")</f>
        <v xml:space="preserve">TURISMOS       </v>
      </c>
      <c r="G16332" t="str">
        <f>T("De 12 a 15,99 CABALLOS FISCALES                   ")</f>
        <v xml:space="preserve">De 12 a 15,99 CABALLOS FISCALES                   </v>
      </c>
      <c r="H16332" t="str">
        <f>T("DIESEL                                            ")</f>
        <v xml:space="preserve">DIESEL                                            </v>
      </c>
      <c r="I16332">
        <v>135</v>
      </c>
    </row>
    <row r="16333" spans="1:9">
      <c r="A16333" t="str">
        <f>T("2018")</f>
        <v>2018</v>
      </c>
      <c r="B16333" t="str">
        <f>T("JURIDICO                                          ")</f>
        <v xml:space="preserve">JURIDICO                                          </v>
      </c>
      <c r="C16333" t="str">
        <f>T("VILLA DE VALLECAS   ")</f>
        <v xml:space="preserve">VILLA DE VALLECAS   </v>
      </c>
      <c r="D16333" t="str">
        <f>T("SANTA EUGENIA       ")</f>
        <v xml:space="preserve">SANTA EUGENIA       </v>
      </c>
      <c r="E16333" t="str">
        <f>T("TU ")</f>
        <v xml:space="preserve">TU </v>
      </c>
      <c r="F16333" t="str">
        <f>T("TURISMOS       ")</f>
        <v xml:space="preserve">TURISMOS       </v>
      </c>
      <c r="G16333" t="str">
        <f>T("De 16 a 19,99 CABALLOS FISCALES                   ")</f>
        <v xml:space="preserve">De 16 a 19,99 CABALLOS FISCALES                   </v>
      </c>
      <c r="H16333" t="str">
        <f>T("DIESEL                                            ")</f>
        <v xml:space="preserve">DIESEL                                            </v>
      </c>
      <c r="I16333">
        <v>24</v>
      </c>
    </row>
    <row r="16334" spans="1:9">
      <c r="A16334" t="str">
        <f>T("2018")</f>
        <v>2018</v>
      </c>
      <c r="B16334" t="str">
        <f>T("JURIDICO                                          ")</f>
        <v xml:space="preserve">JURIDICO                                          </v>
      </c>
      <c r="C16334" t="str">
        <f>T("VILLA DE VALLECAS   ")</f>
        <v xml:space="preserve">VILLA DE VALLECAS   </v>
      </c>
      <c r="D16334" t="str">
        <f>T("SANTA EUGENIA       ")</f>
        <v xml:space="preserve">SANTA EUGENIA       </v>
      </c>
      <c r="E16334" t="str">
        <f>T("TU ")</f>
        <v xml:space="preserve">TU </v>
      </c>
      <c r="F16334" t="str">
        <f>T("TURISMOS       ")</f>
        <v xml:space="preserve">TURISMOS       </v>
      </c>
      <c r="G16334" t="str">
        <f>T("De 20 CABALLOS FISCALES en adelante               ")</f>
        <v xml:space="preserve">De 20 CABALLOS FISCALES en adelante               </v>
      </c>
      <c r="H16334" t="str">
        <f>T("DIESEL                                            ")</f>
        <v xml:space="preserve">DIESEL                                            </v>
      </c>
      <c r="I16334">
        <v>2</v>
      </c>
    </row>
    <row r="16335" spans="1:9">
      <c r="A16335" t="str">
        <f>T("2018")</f>
        <v>2018</v>
      </c>
      <c r="B16335" t="str">
        <f>T("JURIDICO                                          ")</f>
        <v xml:space="preserve">JURIDICO                                          </v>
      </c>
      <c r="C16335" t="str">
        <f>T("VILLA DE VALLECAS   ")</f>
        <v xml:space="preserve">VILLA DE VALLECAS   </v>
      </c>
      <c r="D16335" t="str">
        <f>T("ENSANCHE DE VALLECAS")</f>
        <v>ENSANCHE DE VALLECAS</v>
      </c>
      <c r="E16335" t="str">
        <f>T("TU ")</f>
        <v xml:space="preserve">TU </v>
      </c>
      <c r="F16335" t="str">
        <f>T("TURISMOS       ")</f>
        <v xml:space="preserve">TURISMOS       </v>
      </c>
      <c r="G16335" t="str">
        <f>T("De 8 a 11,99 CABALLOS FISCALES                    ")</f>
        <v xml:space="preserve">De 8 a 11,99 CABALLOS FISCALES                    </v>
      </c>
      <c r="H16335" t="str">
        <f>T("DIESEL                                            ")</f>
        <v xml:space="preserve">DIESEL                                            </v>
      </c>
      <c r="I16335">
        <v>29</v>
      </c>
    </row>
    <row r="16336" spans="1:9">
      <c r="A16336" t="str">
        <f>T("2018")</f>
        <v>2018</v>
      </c>
      <c r="B16336" t="str">
        <f>T("JURIDICO                                          ")</f>
        <v xml:space="preserve">JURIDICO                                          </v>
      </c>
      <c r="C16336" t="str">
        <f>T("VILLA DE VALLECAS   ")</f>
        <v xml:space="preserve">VILLA DE VALLECAS   </v>
      </c>
      <c r="D16336" t="str">
        <f>T("ENSANCHE DE VALLECAS")</f>
        <v>ENSANCHE DE VALLECAS</v>
      </c>
      <c r="E16336" t="str">
        <f>T("TU ")</f>
        <v xml:space="preserve">TU </v>
      </c>
      <c r="F16336" t="str">
        <f>T("TURISMOS       ")</f>
        <v xml:space="preserve">TURISMOS       </v>
      </c>
      <c r="G16336" t="str">
        <f>T("De 12 a 15,99 CABALLOS FISCALES                   ")</f>
        <v xml:space="preserve">De 12 a 15,99 CABALLOS FISCALES                   </v>
      </c>
      <c r="H16336" t="str">
        <f>T("DIESEL                                            ")</f>
        <v xml:space="preserve">DIESEL                                            </v>
      </c>
      <c r="I16336">
        <v>90</v>
      </c>
    </row>
    <row r="16337" spans="1:9">
      <c r="A16337" t="str">
        <f>T("2018")</f>
        <v>2018</v>
      </c>
      <c r="B16337" t="str">
        <f>T("JURIDICO                                          ")</f>
        <v xml:space="preserve">JURIDICO                                          </v>
      </c>
      <c r="C16337" t="str">
        <f>T("VILLA DE VALLECAS   ")</f>
        <v xml:space="preserve">VILLA DE VALLECAS   </v>
      </c>
      <c r="D16337" t="str">
        <f>T("ENSANCHE DE VALLECAS")</f>
        <v>ENSANCHE DE VALLECAS</v>
      </c>
      <c r="E16337" t="str">
        <f>T("TU ")</f>
        <v xml:space="preserve">TU </v>
      </c>
      <c r="F16337" t="str">
        <f>T("TURISMOS       ")</f>
        <v xml:space="preserve">TURISMOS       </v>
      </c>
      <c r="G16337" t="str">
        <f>T("De 16 a 19,99 CABALLOS FISCALES                   ")</f>
        <v xml:space="preserve">De 16 a 19,99 CABALLOS FISCALES                   </v>
      </c>
      <c r="H16337" t="str">
        <f>T("DIESEL                                            ")</f>
        <v xml:space="preserve">DIESEL                                            </v>
      </c>
      <c r="I16337">
        <v>13</v>
      </c>
    </row>
    <row r="16338" spans="1:9">
      <c r="A16338" t="str">
        <f>T("2018")</f>
        <v>2018</v>
      </c>
      <c r="B16338" t="str">
        <f>T("JURIDICO                                          ")</f>
        <v xml:space="preserve">JURIDICO                                          </v>
      </c>
      <c r="C16338" t="str">
        <f>T("VILLA DE VALLECAS   ")</f>
        <v xml:space="preserve">VILLA DE VALLECAS   </v>
      </c>
      <c r="D16338" t="str">
        <f>T("ENSANCHE DE VALLECAS")</f>
        <v>ENSANCHE DE VALLECAS</v>
      </c>
      <c r="E16338" t="str">
        <f>T("TU ")</f>
        <v xml:space="preserve">TU </v>
      </c>
      <c r="F16338" t="str">
        <f>T("TURISMOS       ")</f>
        <v xml:space="preserve">TURISMOS       </v>
      </c>
      <c r="G16338" t="str">
        <f>T("De 20 CABALLOS FISCALES en adelante               ")</f>
        <v xml:space="preserve">De 20 CABALLOS FISCALES en adelante               </v>
      </c>
      <c r="H16338" t="str">
        <f>T("DIESEL                                            ")</f>
        <v xml:space="preserve">DIESEL                                            </v>
      </c>
      <c r="I16338">
        <v>1</v>
      </c>
    </row>
    <row r="16339" spans="1:9">
      <c r="A16339" t="str">
        <f>T("2018")</f>
        <v>2018</v>
      </c>
      <c r="B16339" t="str">
        <f>T("FISICO                                            ")</f>
        <v xml:space="preserve">FISICO                                            </v>
      </c>
      <c r="C16339" t="str">
        <f>T("VILLA DE VALLECAS   ")</f>
        <v xml:space="preserve">VILLA DE VALLECAS   </v>
      </c>
      <c r="D16339" t="str">
        <f>T("CASCO H.VALLECAS    ")</f>
        <v xml:space="preserve">CASCO H.VALLECAS    </v>
      </c>
      <c r="E16339" t="str">
        <f>T("TU ")</f>
        <v xml:space="preserve">TU </v>
      </c>
      <c r="F16339" t="str">
        <f>T("TURISMOS       ")</f>
        <v xml:space="preserve">TURISMOS       </v>
      </c>
      <c r="G16339" t="str">
        <f>T("De menos de 8 CABALLOS FISCALES                   ")</f>
        <v xml:space="preserve">De menos de 8 CABALLOS FISCALES                   </v>
      </c>
      <c r="H16339" t="str">
        <f>T("ELÉCTRICO                                         ")</f>
        <v xml:space="preserve">ELÉCTRICO                                         </v>
      </c>
      <c r="I16339">
        <v>1</v>
      </c>
    </row>
    <row r="16340" spans="1:9">
      <c r="A16340" t="str">
        <f>T("2018")</f>
        <v>2018</v>
      </c>
      <c r="B16340" t="str">
        <f>T("FISICO                                            ")</f>
        <v xml:space="preserve">FISICO                                            </v>
      </c>
      <c r="C16340" t="str">
        <f>T("VILLA DE VALLECAS   ")</f>
        <v xml:space="preserve">VILLA DE VALLECAS   </v>
      </c>
      <c r="D16340" t="str">
        <f>T("CASCO H.VALLECAS    ")</f>
        <v xml:space="preserve">CASCO H.VALLECAS    </v>
      </c>
      <c r="E16340" t="str">
        <f>T("TU ")</f>
        <v xml:space="preserve">TU </v>
      </c>
      <c r="F16340" t="str">
        <f>T("TURISMOS       ")</f>
        <v xml:space="preserve">TURISMOS       </v>
      </c>
      <c r="G16340" t="str">
        <f>T("De 8 a 11,99 CABALLOS FISCALES                    ")</f>
        <v xml:space="preserve">De 8 a 11,99 CABALLOS FISCALES                    </v>
      </c>
      <c r="H16340" t="str">
        <f>T("ELÉCTRICO                                         ")</f>
        <v xml:space="preserve">ELÉCTRICO                                         </v>
      </c>
      <c r="I16340">
        <v>1</v>
      </c>
    </row>
    <row r="16341" spans="1:9">
      <c r="A16341" t="str">
        <f>T("2018")</f>
        <v>2018</v>
      </c>
      <c r="B16341" t="str">
        <f>T("FISICO                                            ")</f>
        <v xml:space="preserve">FISICO                                            </v>
      </c>
      <c r="C16341" t="str">
        <f>T("VILLA DE VALLECAS   ")</f>
        <v xml:space="preserve">VILLA DE VALLECAS   </v>
      </c>
      <c r="D16341" t="str">
        <f>T("SANTA EUGENIA       ")</f>
        <v xml:space="preserve">SANTA EUGENIA       </v>
      </c>
      <c r="E16341" t="str">
        <f>T("TU ")</f>
        <v xml:space="preserve">TU </v>
      </c>
      <c r="F16341" t="str">
        <f>T("TURISMOS       ")</f>
        <v xml:space="preserve">TURISMOS       </v>
      </c>
      <c r="G16341" t="str">
        <f>T("De 12 a 15,99 CABALLOS FISCALES                   ")</f>
        <v xml:space="preserve">De 12 a 15,99 CABALLOS FISCALES                   </v>
      </c>
      <c r="H16341" t="str">
        <f>T("ELÉCTRICO                                         ")</f>
        <v xml:space="preserve">ELÉCTRICO                                         </v>
      </c>
      <c r="I16341">
        <v>1</v>
      </c>
    </row>
    <row r="16342" spans="1:9">
      <c r="A16342" t="str">
        <f>T("2018")</f>
        <v>2018</v>
      </c>
      <c r="B16342" t="str">
        <f>T("FISICO                                            ")</f>
        <v xml:space="preserve">FISICO                                            </v>
      </c>
      <c r="C16342" t="str">
        <f>T("VILLA DE VALLECAS   ")</f>
        <v xml:space="preserve">VILLA DE VALLECAS   </v>
      </c>
      <c r="D16342" t="str">
        <f>T("ENSANCHE DE VALLECAS")</f>
        <v>ENSANCHE DE VALLECAS</v>
      </c>
      <c r="E16342" t="str">
        <f>T("TU ")</f>
        <v xml:space="preserve">TU </v>
      </c>
      <c r="F16342" t="str">
        <f>T("TURISMOS       ")</f>
        <v xml:space="preserve">TURISMOS       </v>
      </c>
      <c r="G16342" t="str">
        <f>T("De menos de 8 CABALLOS FISCALES                   ")</f>
        <v xml:space="preserve">De menos de 8 CABALLOS FISCALES                   </v>
      </c>
      <c r="H16342" t="str">
        <f>T("ELÉCTRICO                                         ")</f>
        <v xml:space="preserve">ELÉCTRICO                                         </v>
      </c>
      <c r="I16342">
        <v>2</v>
      </c>
    </row>
    <row r="16343" spans="1:9">
      <c r="A16343" t="str">
        <f>T("2018")</f>
        <v>2018</v>
      </c>
      <c r="B16343" t="str">
        <f>T("FISICO                                            ")</f>
        <v xml:space="preserve">FISICO                                            </v>
      </c>
      <c r="C16343" t="str">
        <f>T("VILLA DE VALLECAS   ")</f>
        <v xml:space="preserve">VILLA DE VALLECAS   </v>
      </c>
      <c r="D16343" t="str">
        <f>T("ENSANCHE DE VALLECAS")</f>
        <v>ENSANCHE DE VALLECAS</v>
      </c>
      <c r="E16343" t="str">
        <f>T("TU ")</f>
        <v xml:space="preserve">TU </v>
      </c>
      <c r="F16343" t="str">
        <f>T("TURISMOS       ")</f>
        <v xml:space="preserve">TURISMOS       </v>
      </c>
      <c r="G16343" t="str">
        <f>T("De 8 a 11,99 CABALLOS FISCALES                    ")</f>
        <v xml:space="preserve">De 8 a 11,99 CABALLOS FISCALES                    </v>
      </c>
      <c r="H16343" t="str">
        <f>T("ELÉCTRICO                                         ")</f>
        <v xml:space="preserve">ELÉCTRICO                                         </v>
      </c>
      <c r="I16343">
        <v>2</v>
      </c>
    </row>
    <row r="16344" spans="1:9">
      <c r="A16344" t="str">
        <f>T("2018")</f>
        <v>2018</v>
      </c>
      <c r="B16344" t="str">
        <f>T("FISICO                                            ")</f>
        <v xml:space="preserve">FISICO                                            </v>
      </c>
      <c r="C16344" t="str">
        <f>T("VILLA DE VALLECAS   ")</f>
        <v xml:space="preserve">VILLA DE VALLECAS   </v>
      </c>
      <c r="D16344" t="str">
        <f>T("ENSANCHE DE VALLECAS")</f>
        <v>ENSANCHE DE VALLECAS</v>
      </c>
      <c r="E16344" t="str">
        <f>T("TU ")</f>
        <v xml:space="preserve">TU </v>
      </c>
      <c r="F16344" t="str">
        <f>T("TURISMOS       ")</f>
        <v xml:space="preserve">TURISMOS       </v>
      </c>
      <c r="G16344" t="str">
        <f>T("De 12 a 15,99 CABALLOS FISCALES                   ")</f>
        <v xml:space="preserve">De 12 a 15,99 CABALLOS FISCALES                   </v>
      </c>
      <c r="H16344" t="str">
        <f>T("ELÉCTRICO                                         ")</f>
        <v xml:space="preserve">ELÉCTRICO                                         </v>
      </c>
      <c r="I16344">
        <v>1</v>
      </c>
    </row>
    <row r="16345" spans="1:9">
      <c r="A16345" t="str">
        <f>T("2018")</f>
        <v>2018</v>
      </c>
      <c r="B16345" t="str">
        <f>T("JURIDICO                                          ")</f>
        <v xml:space="preserve">JURIDICO                                          </v>
      </c>
      <c r="C16345" t="str">
        <f>T("VILLA DE VALLECAS   ")</f>
        <v xml:space="preserve">VILLA DE VALLECAS   </v>
      </c>
      <c r="D16345" t="str">
        <f>T("CASCO H.VALLECAS    ")</f>
        <v xml:space="preserve">CASCO H.VALLECAS    </v>
      </c>
      <c r="E16345" t="str">
        <f>T("TU ")</f>
        <v xml:space="preserve">TU </v>
      </c>
      <c r="F16345" t="str">
        <f>T("TURISMOS       ")</f>
        <v xml:space="preserve">TURISMOS       </v>
      </c>
      <c r="G16345" t="str">
        <f>T("De menos de 8 CABALLOS FISCALES                   ")</f>
        <v xml:space="preserve">De menos de 8 CABALLOS FISCALES                   </v>
      </c>
      <c r="H16345" t="str">
        <f>T("ELÉCTRICO                                         ")</f>
        <v xml:space="preserve">ELÉCTRICO                                         </v>
      </c>
      <c r="I16345">
        <v>30</v>
      </c>
    </row>
    <row r="16346" spans="1:9">
      <c r="A16346" t="str">
        <f>T("2018")</f>
        <v>2018</v>
      </c>
      <c r="B16346" t="str">
        <f>T("JURIDICO                                          ")</f>
        <v xml:space="preserve">JURIDICO                                          </v>
      </c>
      <c r="C16346" t="str">
        <f>T("VILLA DE VALLECAS   ")</f>
        <v xml:space="preserve">VILLA DE VALLECAS   </v>
      </c>
      <c r="D16346" t="str">
        <f>T("CASCO H.VALLECAS    ")</f>
        <v xml:space="preserve">CASCO H.VALLECAS    </v>
      </c>
      <c r="E16346" t="str">
        <f>T("TU ")</f>
        <v xml:space="preserve">TU </v>
      </c>
      <c r="F16346" t="str">
        <f>T("TURISMOS       ")</f>
        <v xml:space="preserve">TURISMOS       </v>
      </c>
      <c r="G16346" t="str">
        <f>T("De 8 a 11,99 CABALLOS FISCALES                    ")</f>
        <v xml:space="preserve">De 8 a 11,99 CABALLOS FISCALES                    </v>
      </c>
      <c r="H16346" t="str">
        <f>T("ELÉCTRICO                                         ")</f>
        <v xml:space="preserve">ELÉCTRICO                                         </v>
      </c>
      <c r="I16346">
        <v>2</v>
      </c>
    </row>
    <row r="16347" spans="1:9">
      <c r="A16347" t="str">
        <f>T("2018")</f>
        <v>2018</v>
      </c>
      <c r="B16347" t="str">
        <f>T("JURIDICO                                          ")</f>
        <v xml:space="preserve">JURIDICO                                          </v>
      </c>
      <c r="C16347" t="str">
        <f>T("VILLA DE VALLECAS   ")</f>
        <v xml:space="preserve">VILLA DE VALLECAS   </v>
      </c>
      <c r="D16347" t="str">
        <f>T("CASCO H.VALLECAS    ")</f>
        <v xml:space="preserve">CASCO H.VALLECAS    </v>
      </c>
      <c r="E16347" t="str">
        <f>T("TU ")</f>
        <v xml:space="preserve">TU </v>
      </c>
      <c r="F16347" t="str">
        <f>T("TURISMOS       ")</f>
        <v xml:space="preserve">TURISMOS       </v>
      </c>
      <c r="G16347" t="str">
        <f>T("De 12 a 15,99 CABALLOS FISCALES                   ")</f>
        <v xml:space="preserve">De 12 a 15,99 CABALLOS FISCALES                   </v>
      </c>
      <c r="H16347" t="str">
        <f>T("ELÉCTRICO                                         ")</f>
        <v xml:space="preserve">ELÉCTRICO                                         </v>
      </c>
      <c r="I16347">
        <v>6</v>
      </c>
    </row>
    <row r="16348" spans="1:9">
      <c r="A16348" t="str">
        <f>T("2018")</f>
        <v>2018</v>
      </c>
      <c r="B16348" t="str">
        <f>T("FISICO                                            ")</f>
        <v xml:space="preserve">FISICO                                            </v>
      </c>
      <c r="C16348" t="str">
        <f>T("VILLA DE VALLECAS   ")</f>
        <v xml:space="preserve">VILLA DE VALLECAS   </v>
      </c>
      <c r="D16348" t="str">
        <f>T("CASCO H.VALLECAS    ")</f>
        <v xml:space="preserve">CASCO H.VALLECAS    </v>
      </c>
      <c r="E16348" t="str">
        <f>T("TU ")</f>
        <v xml:space="preserve">TU </v>
      </c>
      <c r="F16348" t="str">
        <f>T("TURISMOS       ")</f>
        <v xml:space="preserve">TURISMOS       </v>
      </c>
      <c r="G16348" t="str">
        <f>T("De menos de 8 CABALLOS FISCALES                   ")</f>
        <v xml:space="preserve">De menos de 8 CABALLOS FISCALES                   </v>
      </c>
      <c r="H16348" t="str">
        <f>T("GAS LICUADO DE PETROLEO                           ")</f>
        <v xml:space="preserve">GAS LICUADO DE PETROLEO                           </v>
      </c>
      <c r="I16348">
        <v>2</v>
      </c>
    </row>
    <row r="16349" spans="1:9">
      <c r="A16349" t="str">
        <f>T("2018")</f>
        <v>2018</v>
      </c>
      <c r="B16349" t="str">
        <f>T("FISICO                                            ")</f>
        <v xml:space="preserve">FISICO                                            </v>
      </c>
      <c r="C16349" t="str">
        <f>T("VILLA DE VALLECAS   ")</f>
        <v xml:space="preserve">VILLA DE VALLECAS   </v>
      </c>
      <c r="D16349" t="str">
        <f>T("CASCO H.VALLECAS    ")</f>
        <v xml:space="preserve">CASCO H.VALLECAS    </v>
      </c>
      <c r="E16349" t="str">
        <f>T("TU ")</f>
        <v xml:space="preserve">TU </v>
      </c>
      <c r="F16349" t="str">
        <f>T("TURISMOS       ")</f>
        <v xml:space="preserve">TURISMOS       </v>
      </c>
      <c r="G16349" t="str">
        <f>T("De 8 a 11,99 CABALLOS FISCALES                    ")</f>
        <v xml:space="preserve">De 8 a 11,99 CABALLOS FISCALES                    </v>
      </c>
      <c r="H16349" t="str">
        <f>T("GAS LICUADO DE PETROLEO                           ")</f>
        <v xml:space="preserve">GAS LICUADO DE PETROLEO                           </v>
      </c>
      <c r="I16349">
        <v>21</v>
      </c>
    </row>
    <row r="16350" spans="1:9">
      <c r="A16350" t="str">
        <f>T("2018")</f>
        <v>2018</v>
      </c>
      <c r="B16350" t="str">
        <f>T("FISICO                                            ")</f>
        <v xml:space="preserve">FISICO                                            </v>
      </c>
      <c r="C16350" t="str">
        <f>T("VILLA DE VALLECAS   ")</f>
        <v xml:space="preserve">VILLA DE VALLECAS   </v>
      </c>
      <c r="D16350" t="str">
        <f>T("CASCO H.VALLECAS    ")</f>
        <v xml:space="preserve">CASCO H.VALLECAS    </v>
      </c>
      <c r="E16350" t="str">
        <f>T("TU ")</f>
        <v xml:space="preserve">TU </v>
      </c>
      <c r="F16350" t="str">
        <f>T("TURISMOS       ")</f>
        <v xml:space="preserve">TURISMOS       </v>
      </c>
      <c r="G16350" t="str">
        <f>T("De 12 a 15,99 CABALLOS FISCALES                   ")</f>
        <v xml:space="preserve">De 12 a 15,99 CABALLOS FISCALES                   </v>
      </c>
      <c r="H16350" t="str">
        <f>T("GAS LICUADO DE PETROLEO                           ")</f>
        <v xml:space="preserve">GAS LICUADO DE PETROLEO                           </v>
      </c>
      <c r="I16350">
        <v>2</v>
      </c>
    </row>
    <row r="16351" spans="1:9">
      <c r="A16351" t="str">
        <f>T("2018")</f>
        <v>2018</v>
      </c>
      <c r="B16351" t="str">
        <f>T("FISICO                                            ")</f>
        <v xml:space="preserve">FISICO                                            </v>
      </c>
      <c r="C16351" t="str">
        <f>T("VILLA DE VALLECAS   ")</f>
        <v xml:space="preserve">VILLA DE VALLECAS   </v>
      </c>
      <c r="D16351" t="str">
        <f>T("CASCO H.VALLECAS    ")</f>
        <v xml:space="preserve">CASCO H.VALLECAS    </v>
      </c>
      <c r="E16351" t="str">
        <f>T("TU ")</f>
        <v xml:space="preserve">TU </v>
      </c>
      <c r="F16351" t="str">
        <f>T("TURISMOS       ")</f>
        <v xml:space="preserve">TURISMOS       </v>
      </c>
      <c r="G16351" t="str">
        <f>T("De 16 a 19,99 CABALLOS FISCALES                   ")</f>
        <v xml:space="preserve">De 16 a 19,99 CABALLOS FISCALES                   </v>
      </c>
      <c r="H16351" t="str">
        <f>T("GAS LICUADO DE PETROLEO                           ")</f>
        <v xml:space="preserve">GAS LICUADO DE PETROLEO                           </v>
      </c>
      <c r="I16351">
        <v>1</v>
      </c>
    </row>
    <row r="16352" spans="1:9">
      <c r="A16352" t="str">
        <f>T("2018")</f>
        <v>2018</v>
      </c>
      <c r="B16352" t="str">
        <f>T("FISICO                                            ")</f>
        <v xml:space="preserve">FISICO                                            </v>
      </c>
      <c r="C16352" t="str">
        <f>T("VILLA DE VALLECAS   ")</f>
        <v xml:space="preserve">VILLA DE VALLECAS   </v>
      </c>
      <c r="D16352" t="str">
        <f>T("SANTA EUGENIA       ")</f>
        <v xml:space="preserve">SANTA EUGENIA       </v>
      </c>
      <c r="E16352" t="str">
        <f>T("TU ")</f>
        <v xml:space="preserve">TU </v>
      </c>
      <c r="F16352" t="str">
        <f>T("TURISMOS       ")</f>
        <v xml:space="preserve">TURISMOS       </v>
      </c>
      <c r="G16352" t="str">
        <f>T("De menos de 8 CABALLOS FISCALES                   ")</f>
        <v xml:space="preserve">De menos de 8 CABALLOS FISCALES                   </v>
      </c>
      <c r="H16352" t="str">
        <f>T("GAS LICUADO DE PETROLEO                           ")</f>
        <v xml:space="preserve">GAS LICUADO DE PETROLEO                           </v>
      </c>
      <c r="I16352">
        <v>1</v>
      </c>
    </row>
    <row r="16353" spans="1:9">
      <c r="A16353" t="str">
        <f>T("2018")</f>
        <v>2018</v>
      </c>
      <c r="B16353" t="str">
        <f>T("FISICO                                            ")</f>
        <v xml:space="preserve">FISICO                                            </v>
      </c>
      <c r="C16353" t="str">
        <f>T("VILLA DE VALLECAS   ")</f>
        <v xml:space="preserve">VILLA DE VALLECAS   </v>
      </c>
      <c r="D16353" t="str">
        <f>T("SANTA EUGENIA       ")</f>
        <v xml:space="preserve">SANTA EUGENIA       </v>
      </c>
      <c r="E16353" t="str">
        <f>T("TU ")</f>
        <v xml:space="preserve">TU </v>
      </c>
      <c r="F16353" t="str">
        <f>T("TURISMOS       ")</f>
        <v xml:space="preserve">TURISMOS       </v>
      </c>
      <c r="G16353" t="str">
        <f>T("De 8 a 11,99 CABALLOS FISCALES                    ")</f>
        <v xml:space="preserve">De 8 a 11,99 CABALLOS FISCALES                    </v>
      </c>
      <c r="H16353" t="str">
        <f>T("GAS LICUADO DE PETROLEO                           ")</f>
        <v xml:space="preserve">GAS LICUADO DE PETROLEO                           </v>
      </c>
      <c r="I16353">
        <v>14</v>
      </c>
    </row>
    <row r="16354" spans="1:9">
      <c r="A16354" t="str">
        <f>T("2018")</f>
        <v>2018</v>
      </c>
      <c r="B16354" t="str">
        <f>T("FISICO                                            ")</f>
        <v xml:space="preserve">FISICO                                            </v>
      </c>
      <c r="C16354" t="str">
        <f>T("VILLA DE VALLECAS   ")</f>
        <v xml:space="preserve">VILLA DE VALLECAS   </v>
      </c>
      <c r="D16354" t="str">
        <f>T("SANTA EUGENIA       ")</f>
        <v xml:space="preserve">SANTA EUGENIA       </v>
      </c>
      <c r="E16354" t="str">
        <f>T("TU ")</f>
        <v xml:space="preserve">TU </v>
      </c>
      <c r="F16354" t="str">
        <f>T("TURISMOS       ")</f>
        <v xml:space="preserve">TURISMOS       </v>
      </c>
      <c r="G16354" t="str">
        <f>T("De 12 a 15,99 CABALLOS FISCALES                   ")</f>
        <v xml:space="preserve">De 12 a 15,99 CABALLOS FISCALES                   </v>
      </c>
      <c r="H16354" t="str">
        <f>T("GAS LICUADO DE PETROLEO                           ")</f>
        <v xml:space="preserve">GAS LICUADO DE PETROLEO                           </v>
      </c>
      <c r="I16354">
        <v>4</v>
      </c>
    </row>
    <row r="16355" spans="1:9">
      <c r="A16355" t="str">
        <f>T("2018")</f>
        <v>2018</v>
      </c>
      <c r="B16355" t="str">
        <f>T("FISICO                                            ")</f>
        <v xml:space="preserve">FISICO                                            </v>
      </c>
      <c r="C16355" t="str">
        <f>T("VILLA DE VALLECAS   ")</f>
        <v xml:space="preserve">VILLA DE VALLECAS   </v>
      </c>
      <c r="D16355" t="str">
        <f>T("ENSANCHE DE VALLECAS")</f>
        <v>ENSANCHE DE VALLECAS</v>
      </c>
      <c r="E16355" t="str">
        <f>T("TU ")</f>
        <v xml:space="preserve">TU </v>
      </c>
      <c r="F16355" t="str">
        <f>T("TURISMOS       ")</f>
        <v xml:space="preserve">TURISMOS       </v>
      </c>
      <c r="G16355" t="str">
        <f>T("De 8 a 11,99 CABALLOS FISCALES                    ")</f>
        <v xml:space="preserve">De 8 a 11,99 CABALLOS FISCALES                    </v>
      </c>
      <c r="H16355" t="str">
        <f>T("GAS LICUADO DE PETROLEO                           ")</f>
        <v xml:space="preserve">GAS LICUADO DE PETROLEO                           </v>
      </c>
      <c r="I16355">
        <v>23</v>
      </c>
    </row>
    <row r="16356" spans="1:9">
      <c r="A16356" t="str">
        <f>T("2018")</f>
        <v>2018</v>
      </c>
      <c r="B16356" t="str">
        <f>T("FISICO                                            ")</f>
        <v xml:space="preserve">FISICO                                            </v>
      </c>
      <c r="C16356" t="str">
        <f>T("VILLA DE VALLECAS   ")</f>
        <v xml:space="preserve">VILLA DE VALLECAS   </v>
      </c>
      <c r="D16356" t="str">
        <f>T("ENSANCHE DE VALLECAS")</f>
        <v>ENSANCHE DE VALLECAS</v>
      </c>
      <c r="E16356" t="str">
        <f>T("TU ")</f>
        <v xml:space="preserve">TU </v>
      </c>
      <c r="F16356" t="str">
        <f>T("TURISMOS       ")</f>
        <v xml:space="preserve">TURISMOS       </v>
      </c>
      <c r="G16356" t="str">
        <f>T("De 12 a 15,99 CABALLOS FISCALES                   ")</f>
        <v xml:space="preserve">De 12 a 15,99 CABALLOS FISCALES                   </v>
      </c>
      <c r="H16356" t="str">
        <f>T("GAS LICUADO DE PETROLEO                           ")</f>
        <v xml:space="preserve">GAS LICUADO DE PETROLEO                           </v>
      </c>
      <c r="I16356">
        <v>4</v>
      </c>
    </row>
    <row r="16357" spans="1:9">
      <c r="A16357" t="str">
        <f>T("2018")</f>
        <v>2018</v>
      </c>
      <c r="B16357" t="str">
        <f>T("FISICO                                            ")</f>
        <v xml:space="preserve">FISICO                                            </v>
      </c>
      <c r="C16357" t="str">
        <f>T("VILLA DE VALLECAS   ")</f>
        <v xml:space="preserve">VILLA DE VALLECAS   </v>
      </c>
      <c r="D16357" t="str">
        <f>T("ENSANCHE DE VALLECAS")</f>
        <v>ENSANCHE DE VALLECAS</v>
      </c>
      <c r="E16357" t="str">
        <f>T("TU ")</f>
        <v xml:space="preserve">TU </v>
      </c>
      <c r="F16357" t="str">
        <f>T("TURISMOS       ")</f>
        <v xml:space="preserve">TURISMOS       </v>
      </c>
      <c r="G16357" t="str">
        <f>T("De 16 a 19,99 CABALLOS FISCALES                   ")</f>
        <v xml:space="preserve">De 16 a 19,99 CABALLOS FISCALES                   </v>
      </c>
      <c r="H16357" t="str">
        <f>T("GAS LICUADO DE PETROLEO                           ")</f>
        <v xml:space="preserve">GAS LICUADO DE PETROLEO                           </v>
      </c>
      <c r="I16357">
        <v>1</v>
      </c>
    </row>
    <row r="16358" spans="1:9">
      <c r="A16358" t="str">
        <f>T("2018")</f>
        <v>2018</v>
      </c>
      <c r="B16358" t="str">
        <f>T("FISICO                                            ")</f>
        <v xml:space="preserve">FISICO                                            </v>
      </c>
      <c r="C16358" t="str">
        <f>T("VILLA DE VALLECAS   ")</f>
        <v xml:space="preserve">VILLA DE VALLECAS   </v>
      </c>
      <c r="D16358" t="str">
        <f>T("ENSANCHE DE VALLECAS")</f>
        <v>ENSANCHE DE VALLECAS</v>
      </c>
      <c r="E16358" t="str">
        <f>T("TU ")</f>
        <v xml:space="preserve">TU </v>
      </c>
      <c r="F16358" t="str">
        <f>T("TURISMOS       ")</f>
        <v xml:space="preserve">TURISMOS       </v>
      </c>
      <c r="G16358" t="str">
        <f>T("De 20 CABALLOS FISCALES en adelante               ")</f>
        <v xml:space="preserve">De 20 CABALLOS FISCALES en adelante               </v>
      </c>
      <c r="H16358" t="str">
        <f>T("GAS LICUADO DE PETROLEO                           ")</f>
        <v xml:space="preserve">GAS LICUADO DE PETROLEO                           </v>
      </c>
      <c r="I16358">
        <v>1</v>
      </c>
    </row>
    <row r="16359" spans="1:9">
      <c r="A16359" t="str">
        <f>T("2018")</f>
        <v>2018</v>
      </c>
      <c r="B16359" t="str">
        <f>T("JURIDICO                                          ")</f>
        <v xml:space="preserve">JURIDICO                                          </v>
      </c>
      <c r="C16359" t="str">
        <f>T("VILLA DE VALLECAS   ")</f>
        <v xml:space="preserve">VILLA DE VALLECAS   </v>
      </c>
      <c r="D16359" t="str">
        <f>T("CASCO H.VALLECAS    ")</f>
        <v xml:space="preserve">CASCO H.VALLECAS    </v>
      </c>
      <c r="E16359" t="str">
        <f>T("TU ")</f>
        <v xml:space="preserve">TU </v>
      </c>
      <c r="F16359" t="str">
        <f>T("TURISMOS       ")</f>
        <v xml:space="preserve">TURISMOS       </v>
      </c>
      <c r="G16359" t="str">
        <f>T("De 8 a 11,99 CABALLOS FISCALES                    ")</f>
        <v xml:space="preserve">De 8 a 11,99 CABALLOS FISCALES                    </v>
      </c>
      <c r="H16359" t="str">
        <f>T("GAS LICUADO DE PETROLEO                           ")</f>
        <v xml:space="preserve">GAS LICUADO DE PETROLEO                           </v>
      </c>
      <c r="I16359">
        <v>2</v>
      </c>
    </row>
    <row r="16360" spans="1:9">
      <c r="A16360" t="str">
        <f>T("2018")</f>
        <v>2018</v>
      </c>
      <c r="B16360" t="str">
        <f>T("FISICO                                            ")</f>
        <v xml:space="preserve">FISICO                                            </v>
      </c>
      <c r="C16360" t="str">
        <f>T("VILLA DE VALLECAS   ")</f>
        <v xml:space="preserve">VILLA DE VALLECAS   </v>
      </c>
      <c r="D16360" t="str">
        <f>T("CASCO H.VALLECAS    ")</f>
        <v xml:space="preserve">CASCO H.VALLECAS    </v>
      </c>
      <c r="E16360" t="str">
        <f>T("TU ")</f>
        <v xml:space="preserve">TU </v>
      </c>
      <c r="F16360" t="str">
        <f>T("TURISMOS       ")</f>
        <v xml:space="preserve">TURISMOS       </v>
      </c>
      <c r="G16360" t="str">
        <f>T("De 8 a 11,99 CABALLOS FISCALES                    ")</f>
        <v xml:space="preserve">De 8 a 11,99 CABALLOS FISCALES                    </v>
      </c>
      <c r="H16360" t="str">
        <f>T("GAS NATURAL COMPRIMIDO                            ")</f>
        <v xml:space="preserve">GAS NATURAL COMPRIMIDO                            </v>
      </c>
      <c r="I16360">
        <v>2</v>
      </c>
    </row>
    <row r="16361" spans="1:9">
      <c r="A16361" t="str">
        <f>T("2018")</f>
        <v>2018</v>
      </c>
      <c r="B16361" t="str">
        <f>T("FISICO                                            ")</f>
        <v xml:space="preserve">FISICO                                            </v>
      </c>
      <c r="C16361" t="str">
        <f>T("VILLA DE VALLECAS   ")</f>
        <v xml:space="preserve">VILLA DE VALLECAS   </v>
      </c>
      <c r="D16361" t="str">
        <f>T("ENSANCHE DE VALLECAS")</f>
        <v>ENSANCHE DE VALLECAS</v>
      </c>
      <c r="E16361" t="str">
        <f>T("TU ")</f>
        <v xml:space="preserve">TU </v>
      </c>
      <c r="F16361" t="str">
        <f>T("TURISMOS       ")</f>
        <v xml:space="preserve">TURISMOS       </v>
      </c>
      <c r="G16361" t="str">
        <f>T("De 8 a 11,99 CABALLOS FISCALES                    ")</f>
        <v xml:space="preserve">De 8 a 11,99 CABALLOS FISCALES                    </v>
      </c>
      <c r="H16361" t="str">
        <f>T("GAS NATURAL COMPRIMIDO                            ")</f>
        <v xml:space="preserve">GAS NATURAL COMPRIMIDO                            </v>
      </c>
      <c r="I16361">
        <v>4</v>
      </c>
    </row>
    <row r="16362" spans="1:9">
      <c r="A16362" t="str">
        <f>T("2018")</f>
        <v>2018</v>
      </c>
      <c r="B16362" t="str">
        <f>T("JURIDICO                                          ")</f>
        <v xml:space="preserve">JURIDICO                                          </v>
      </c>
      <c r="C16362" t="str">
        <f>T("VILLA DE VALLECAS   ")</f>
        <v xml:space="preserve">VILLA DE VALLECAS   </v>
      </c>
      <c r="D16362" t="str">
        <f>T("CASCO H.VALLECAS    ")</f>
        <v xml:space="preserve">CASCO H.VALLECAS    </v>
      </c>
      <c r="E16362" t="str">
        <f>T("TU ")</f>
        <v xml:space="preserve">TU </v>
      </c>
      <c r="F16362" t="str">
        <f>T("TURISMOS       ")</f>
        <v xml:space="preserve">TURISMOS       </v>
      </c>
      <c r="G16362" t="str">
        <f>T("De menos de 8 CABALLOS FISCALES                   ")</f>
        <v xml:space="preserve">De menos de 8 CABALLOS FISCALES                   </v>
      </c>
      <c r="H16362" t="str">
        <f>T("GAS NATURAL COMPRIMIDO                            ")</f>
        <v xml:space="preserve">GAS NATURAL COMPRIMIDO                            </v>
      </c>
      <c r="I16362">
        <v>2</v>
      </c>
    </row>
    <row r="16363" spans="1:9">
      <c r="A16363" t="str">
        <f>T("2018")</f>
        <v>2018</v>
      </c>
      <c r="B16363" t="str">
        <f>T("JURIDICO                                          ")</f>
        <v xml:space="preserve">JURIDICO                                          </v>
      </c>
      <c r="C16363" t="str">
        <f>T("VILLA DE VALLECAS   ")</f>
        <v xml:space="preserve">VILLA DE VALLECAS   </v>
      </c>
      <c r="D16363" t="str">
        <f>T("CASCO H.VALLECAS    ")</f>
        <v xml:space="preserve">CASCO H.VALLECAS    </v>
      </c>
      <c r="E16363" t="str">
        <f>T("TU ")</f>
        <v xml:space="preserve">TU </v>
      </c>
      <c r="F16363" t="str">
        <f>T("TURISMOS       ")</f>
        <v xml:space="preserve">TURISMOS       </v>
      </c>
      <c r="G16363" t="str">
        <f>T("De 8 a 11,99 CABALLOS FISCALES                    ")</f>
        <v xml:space="preserve">De 8 a 11,99 CABALLOS FISCALES                    </v>
      </c>
      <c r="H16363" t="str">
        <f>T("GAS NATURAL COMPRIMIDO                            ")</f>
        <v xml:space="preserve">GAS NATURAL COMPRIMIDO                            </v>
      </c>
      <c r="I16363">
        <v>3</v>
      </c>
    </row>
    <row r="16364" spans="1:9">
      <c r="A16364" t="str">
        <f>T("2018")</f>
        <v>2018</v>
      </c>
      <c r="B16364" t="str">
        <f>T("Entidad sin personalidad jurídica (art. 35.4 LGT) ")</f>
        <v xml:space="preserve">Entidad sin personalidad jurídica (art. 35.4 LGT) </v>
      </c>
      <c r="C16364" t="str">
        <f>T("VILLA DE VALLECAS   ")</f>
        <v xml:space="preserve">VILLA DE VALLECAS   </v>
      </c>
      <c r="D16364" t="str">
        <f>T("CASCO H.VALLECAS    ")</f>
        <v xml:space="preserve">CASCO H.VALLECAS    </v>
      </c>
      <c r="E16364" t="str">
        <f>T("TU ")</f>
        <v xml:space="preserve">TU </v>
      </c>
      <c r="F16364" t="str">
        <f>T("TURISMOS       ")</f>
        <v xml:space="preserve">TURISMOS       </v>
      </c>
      <c r="G16364" t="str">
        <f>T("De menos de 8 CABALLOS FISCALES                   ")</f>
        <v xml:space="preserve">De menos de 8 CABALLOS FISCALES                   </v>
      </c>
      <c r="H16364" t="str">
        <f>T("GASOLINA                                          ")</f>
        <v xml:space="preserve">GASOLINA                                          </v>
      </c>
      <c r="I16364">
        <v>4</v>
      </c>
    </row>
    <row r="16365" spans="1:9">
      <c r="A16365" t="str">
        <f>T("2018")</f>
        <v>2018</v>
      </c>
      <c r="B16365" t="str">
        <f>T("Entidad sin personalidad jurídica (art. 35.4 LGT) ")</f>
        <v xml:space="preserve">Entidad sin personalidad jurídica (art. 35.4 LGT) </v>
      </c>
      <c r="C16365" t="str">
        <f>T("VILLA DE VALLECAS   ")</f>
        <v xml:space="preserve">VILLA DE VALLECAS   </v>
      </c>
      <c r="D16365" t="str">
        <f>T("CASCO H.VALLECAS    ")</f>
        <v xml:space="preserve">CASCO H.VALLECAS    </v>
      </c>
      <c r="E16365" t="str">
        <f>T("TU ")</f>
        <v xml:space="preserve">TU </v>
      </c>
      <c r="F16365" t="str">
        <f>T("TURISMOS       ")</f>
        <v xml:space="preserve">TURISMOS       </v>
      </c>
      <c r="G16365" t="str">
        <f>T("De 8 a 11,99 CABALLOS FISCALES                    ")</f>
        <v xml:space="preserve">De 8 a 11,99 CABALLOS FISCALES                    </v>
      </c>
      <c r="H16365" t="str">
        <f>T("GASOLINA                                          ")</f>
        <v xml:space="preserve">GASOLINA                                          </v>
      </c>
      <c r="I16365">
        <v>56</v>
      </c>
    </row>
    <row r="16366" spans="1:9">
      <c r="A16366" t="str">
        <f>T("2018")</f>
        <v>2018</v>
      </c>
      <c r="B16366" t="str">
        <f>T("Entidad sin personalidad jurídica (art. 35.4 LGT) ")</f>
        <v xml:space="preserve">Entidad sin personalidad jurídica (art. 35.4 LGT) </v>
      </c>
      <c r="C16366" t="str">
        <f>T("VILLA DE VALLECAS   ")</f>
        <v xml:space="preserve">VILLA DE VALLECAS   </v>
      </c>
      <c r="D16366" t="str">
        <f>T("CASCO H.VALLECAS    ")</f>
        <v xml:space="preserve">CASCO H.VALLECAS    </v>
      </c>
      <c r="E16366" t="str">
        <f>T("TU ")</f>
        <v xml:space="preserve">TU </v>
      </c>
      <c r="F16366" t="str">
        <f>T("TURISMOS       ")</f>
        <v xml:space="preserve">TURISMOS       </v>
      </c>
      <c r="G16366" t="str">
        <f>T("De 12 a 15,99 CABALLOS FISCALES                   ")</f>
        <v xml:space="preserve">De 12 a 15,99 CABALLOS FISCALES                   </v>
      </c>
      <c r="H16366" t="str">
        <f>T("GASOLINA                                          ")</f>
        <v xml:space="preserve">GASOLINA                                          </v>
      </c>
      <c r="I16366">
        <v>21</v>
      </c>
    </row>
    <row r="16367" spans="1:9">
      <c r="A16367" t="str">
        <f>T("2018")</f>
        <v>2018</v>
      </c>
      <c r="B16367" t="str">
        <f>T("Entidad sin personalidad jurídica (art. 35.4 LGT) ")</f>
        <v xml:space="preserve">Entidad sin personalidad jurídica (art. 35.4 LGT) </v>
      </c>
      <c r="C16367" t="str">
        <f>T("VILLA DE VALLECAS   ")</f>
        <v xml:space="preserve">VILLA DE VALLECAS   </v>
      </c>
      <c r="D16367" t="str">
        <f>T("CASCO H.VALLECAS    ")</f>
        <v xml:space="preserve">CASCO H.VALLECAS    </v>
      </c>
      <c r="E16367" t="str">
        <f>T("TU ")</f>
        <v xml:space="preserve">TU </v>
      </c>
      <c r="F16367" t="str">
        <f>T("TURISMOS       ")</f>
        <v xml:space="preserve">TURISMOS       </v>
      </c>
      <c r="G16367" t="str">
        <f>T("De 16 a 19,99 CABALLOS FISCALES                   ")</f>
        <v xml:space="preserve">De 16 a 19,99 CABALLOS FISCALES                   </v>
      </c>
      <c r="H16367" t="str">
        <f>T("GASOLINA                                          ")</f>
        <v xml:space="preserve">GASOLINA                                          </v>
      </c>
      <c r="I16367">
        <v>1</v>
      </c>
    </row>
    <row r="16368" spans="1:9">
      <c r="A16368" t="str">
        <f>T("2018")</f>
        <v>2018</v>
      </c>
      <c r="B16368" t="str">
        <f>T("Entidad sin personalidad jurídica (art. 35.4 LGT) ")</f>
        <v xml:space="preserve">Entidad sin personalidad jurídica (art. 35.4 LGT) </v>
      </c>
      <c r="C16368" t="str">
        <f>T("VILLA DE VALLECAS   ")</f>
        <v xml:space="preserve">VILLA DE VALLECAS   </v>
      </c>
      <c r="D16368" t="str">
        <f>T("SANTA EUGENIA       ")</f>
        <v xml:space="preserve">SANTA EUGENIA       </v>
      </c>
      <c r="E16368" t="str">
        <f>T("TU ")</f>
        <v xml:space="preserve">TU </v>
      </c>
      <c r="F16368" t="str">
        <f>T("TURISMOS       ")</f>
        <v xml:space="preserve">TURISMOS       </v>
      </c>
      <c r="G16368" t="str">
        <f>T("De menos de 8 CABALLOS FISCALES                   ")</f>
        <v xml:space="preserve">De menos de 8 CABALLOS FISCALES                   </v>
      </c>
      <c r="H16368" t="str">
        <f>T("GASOLINA                                          ")</f>
        <v xml:space="preserve">GASOLINA                                          </v>
      </c>
      <c r="I16368">
        <v>1</v>
      </c>
    </row>
    <row r="16369" spans="1:9">
      <c r="A16369" t="str">
        <f>T("2018")</f>
        <v>2018</v>
      </c>
      <c r="B16369" t="str">
        <f>T("Entidad sin personalidad jurídica (art. 35.4 LGT) ")</f>
        <v xml:space="preserve">Entidad sin personalidad jurídica (art. 35.4 LGT) </v>
      </c>
      <c r="C16369" t="str">
        <f>T("VILLA DE VALLECAS   ")</f>
        <v xml:space="preserve">VILLA DE VALLECAS   </v>
      </c>
      <c r="D16369" t="str">
        <f>T("SANTA EUGENIA       ")</f>
        <v xml:space="preserve">SANTA EUGENIA       </v>
      </c>
      <c r="E16369" t="str">
        <f>T("TU ")</f>
        <v xml:space="preserve">TU </v>
      </c>
      <c r="F16369" t="str">
        <f>T("TURISMOS       ")</f>
        <v xml:space="preserve">TURISMOS       </v>
      </c>
      <c r="G16369" t="str">
        <f>T("De 8 a 11,99 CABALLOS FISCALES                    ")</f>
        <v xml:space="preserve">De 8 a 11,99 CABALLOS FISCALES                    </v>
      </c>
      <c r="H16369" t="str">
        <f>T("GASOLINA                                          ")</f>
        <v xml:space="preserve">GASOLINA                                          </v>
      </c>
      <c r="I16369">
        <v>32</v>
      </c>
    </row>
    <row r="16370" spans="1:9">
      <c r="A16370" t="str">
        <f>T("2018")</f>
        <v>2018</v>
      </c>
      <c r="B16370" t="str">
        <f>T("Entidad sin personalidad jurídica (art. 35.4 LGT) ")</f>
        <v xml:space="preserve">Entidad sin personalidad jurídica (art. 35.4 LGT) </v>
      </c>
      <c r="C16370" t="str">
        <f>T("VILLA DE VALLECAS   ")</f>
        <v xml:space="preserve">VILLA DE VALLECAS   </v>
      </c>
      <c r="D16370" t="str">
        <f>T("SANTA EUGENIA       ")</f>
        <v xml:space="preserve">SANTA EUGENIA       </v>
      </c>
      <c r="E16370" t="str">
        <f>T("TU ")</f>
        <v xml:space="preserve">TU </v>
      </c>
      <c r="F16370" t="str">
        <f>T("TURISMOS       ")</f>
        <v xml:space="preserve">TURISMOS       </v>
      </c>
      <c r="G16370" t="str">
        <f>T("De 12 a 15,99 CABALLOS FISCALES                   ")</f>
        <v xml:space="preserve">De 12 a 15,99 CABALLOS FISCALES                   </v>
      </c>
      <c r="H16370" t="str">
        <f>T("GASOLINA                                          ")</f>
        <v xml:space="preserve">GASOLINA                                          </v>
      </c>
      <c r="I16370">
        <v>16</v>
      </c>
    </row>
    <row r="16371" spans="1:9">
      <c r="A16371" t="str">
        <f>T("2018")</f>
        <v>2018</v>
      </c>
      <c r="B16371" t="str">
        <f>T("Entidad sin personalidad jurídica (art. 35.4 LGT) ")</f>
        <v xml:space="preserve">Entidad sin personalidad jurídica (art. 35.4 LGT) </v>
      </c>
      <c r="C16371" t="str">
        <f>T("VILLA DE VALLECAS   ")</f>
        <v xml:space="preserve">VILLA DE VALLECAS   </v>
      </c>
      <c r="D16371" t="str">
        <f>T("SANTA EUGENIA       ")</f>
        <v xml:space="preserve">SANTA EUGENIA       </v>
      </c>
      <c r="E16371" t="str">
        <f>T("TU ")</f>
        <v xml:space="preserve">TU </v>
      </c>
      <c r="F16371" t="str">
        <f>T("TURISMOS       ")</f>
        <v xml:space="preserve">TURISMOS       </v>
      </c>
      <c r="G16371" t="str">
        <f>T("De 16 a 19,99 CABALLOS FISCALES                   ")</f>
        <v xml:space="preserve">De 16 a 19,99 CABALLOS FISCALES                   </v>
      </c>
      <c r="H16371" t="str">
        <f>T("GASOLINA                                          ")</f>
        <v xml:space="preserve">GASOLINA                                          </v>
      </c>
      <c r="I16371">
        <v>4</v>
      </c>
    </row>
    <row r="16372" spans="1:9">
      <c r="A16372" t="str">
        <f>T("2018")</f>
        <v>2018</v>
      </c>
      <c r="B16372" t="str">
        <f>T("Entidad sin personalidad jurídica (art. 35.4 LGT) ")</f>
        <v xml:space="preserve">Entidad sin personalidad jurídica (art. 35.4 LGT) </v>
      </c>
      <c r="C16372" t="str">
        <f>T("VILLA DE VALLECAS   ")</f>
        <v xml:space="preserve">VILLA DE VALLECAS   </v>
      </c>
      <c r="D16372" t="str">
        <f>T("SANTA EUGENIA       ")</f>
        <v xml:space="preserve">SANTA EUGENIA       </v>
      </c>
      <c r="E16372" t="str">
        <f>T("TU ")</f>
        <v xml:space="preserve">TU </v>
      </c>
      <c r="F16372" t="str">
        <f>T("TURISMOS       ")</f>
        <v xml:space="preserve">TURISMOS       </v>
      </c>
      <c r="G16372" t="str">
        <f>T("De 20 CABALLOS FISCALES en adelante               ")</f>
        <v xml:space="preserve">De 20 CABALLOS FISCALES en adelante               </v>
      </c>
      <c r="H16372" t="str">
        <f>T("GASOLINA                                          ")</f>
        <v xml:space="preserve">GASOLINA                                          </v>
      </c>
      <c r="I16372">
        <v>1</v>
      </c>
    </row>
    <row r="16373" spans="1:9">
      <c r="A16373" t="str">
        <f>T("2018")</f>
        <v>2018</v>
      </c>
      <c r="B16373" t="str">
        <f>T("Entidad sin personalidad jurídica (art. 35.4 LGT) ")</f>
        <v xml:space="preserve">Entidad sin personalidad jurídica (art. 35.4 LGT) </v>
      </c>
      <c r="C16373" t="str">
        <f>T("VILLA DE VALLECAS   ")</f>
        <v xml:space="preserve">VILLA DE VALLECAS   </v>
      </c>
      <c r="D16373" t="str">
        <f>T("ENSANCHE DE VALLECAS")</f>
        <v>ENSANCHE DE VALLECAS</v>
      </c>
      <c r="E16373" t="str">
        <f>T("TU ")</f>
        <v xml:space="preserve">TU </v>
      </c>
      <c r="F16373" t="str">
        <f>T("TURISMOS       ")</f>
        <v xml:space="preserve">TURISMOS       </v>
      </c>
      <c r="G16373" t="str">
        <f>T("De 8 a 11,99 CABALLOS FISCALES                    ")</f>
        <v xml:space="preserve">De 8 a 11,99 CABALLOS FISCALES                    </v>
      </c>
      <c r="H16373" t="str">
        <f>T("GASOLINA                                          ")</f>
        <v xml:space="preserve">GASOLINA                                          </v>
      </c>
      <c r="I16373">
        <v>1</v>
      </c>
    </row>
    <row r="16374" spans="1:9">
      <c r="A16374" t="str">
        <f>T("2018")</f>
        <v>2018</v>
      </c>
      <c r="B16374" t="str">
        <f>T("Entidad sin personalidad jurídica (art. 35.4 LGT) ")</f>
        <v xml:space="preserve">Entidad sin personalidad jurídica (art. 35.4 LGT) </v>
      </c>
      <c r="C16374" t="str">
        <f>T("VILLA DE VALLECAS   ")</f>
        <v xml:space="preserve">VILLA DE VALLECAS   </v>
      </c>
      <c r="D16374" t="str">
        <f>T("ENSANCHE DE VALLECAS")</f>
        <v>ENSANCHE DE VALLECAS</v>
      </c>
      <c r="E16374" t="str">
        <f>T("TU ")</f>
        <v xml:space="preserve">TU </v>
      </c>
      <c r="F16374" t="str">
        <f>T("TURISMOS       ")</f>
        <v xml:space="preserve">TURISMOS       </v>
      </c>
      <c r="G16374" t="str">
        <f>T("De 20 CABALLOS FISCALES en adelante               ")</f>
        <v xml:space="preserve">De 20 CABALLOS FISCALES en adelante               </v>
      </c>
      <c r="H16374" t="str">
        <f>T("GASOLINA                                          ")</f>
        <v xml:space="preserve">GASOLINA                                          </v>
      </c>
      <c r="I16374">
        <v>1</v>
      </c>
    </row>
    <row r="16375" spans="1:9">
      <c r="A16375" t="str">
        <f>T("2018")</f>
        <v>2018</v>
      </c>
      <c r="B16375" t="str">
        <f>T("FISICO                                            ")</f>
        <v xml:space="preserve">FISICO                                            </v>
      </c>
      <c r="C16375" t="str">
        <f>T("VILLA DE VALLECAS   ")</f>
        <v xml:space="preserve">VILLA DE VALLECAS   </v>
      </c>
      <c r="D16375" t="str">
        <f>T("SIN BARRIO          ")</f>
        <v xml:space="preserve">SIN BARRIO          </v>
      </c>
      <c r="E16375" t="str">
        <f>T("TU ")</f>
        <v xml:space="preserve">TU </v>
      </c>
      <c r="F16375" t="str">
        <f>T("TURISMOS       ")</f>
        <v xml:space="preserve">TURISMOS       </v>
      </c>
      <c r="G16375" t="str">
        <f>T("De 8 a 11,99 CABALLOS FISCALES                    ")</f>
        <v xml:space="preserve">De 8 a 11,99 CABALLOS FISCALES                    </v>
      </c>
      <c r="H16375" t="str">
        <f>T("GASOLINA                                          ")</f>
        <v xml:space="preserve">GASOLINA                                          </v>
      </c>
      <c r="I16375">
        <v>4</v>
      </c>
    </row>
    <row r="16376" spans="1:9">
      <c r="A16376" t="str">
        <f>T("2018")</f>
        <v>2018</v>
      </c>
      <c r="B16376" t="str">
        <f>T("FISICO                                            ")</f>
        <v xml:space="preserve">FISICO                                            </v>
      </c>
      <c r="C16376" t="str">
        <f>T("VILLA DE VALLECAS   ")</f>
        <v xml:space="preserve">VILLA DE VALLECAS   </v>
      </c>
      <c r="D16376" t="str">
        <f>T("SIN BARRIO          ")</f>
        <v xml:space="preserve">SIN BARRIO          </v>
      </c>
      <c r="E16376" t="str">
        <f>T("TU ")</f>
        <v xml:space="preserve">TU </v>
      </c>
      <c r="F16376" t="str">
        <f>T("TURISMOS       ")</f>
        <v xml:space="preserve">TURISMOS       </v>
      </c>
      <c r="G16376" t="str">
        <f>T("De 12 a 15,99 CABALLOS FISCALES                   ")</f>
        <v xml:space="preserve">De 12 a 15,99 CABALLOS FISCALES                   </v>
      </c>
      <c r="H16376" t="str">
        <f>T("GASOLINA                                          ")</f>
        <v xml:space="preserve">GASOLINA                                          </v>
      </c>
      <c r="I16376">
        <v>8</v>
      </c>
    </row>
    <row r="16377" spans="1:9">
      <c r="A16377" t="str">
        <f>T("2018")</f>
        <v>2018</v>
      </c>
      <c r="B16377" t="str">
        <f>T("FISICO                                            ")</f>
        <v xml:space="preserve">FISICO                                            </v>
      </c>
      <c r="C16377" t="str">
        <f>T("VILLA DE VALLECAS   ")</f>
        <v xml:space="preserve">VILLA DE VALLECAS   </v>
      </c>
      <c r="D16377" t="str">
        <f>T("SIN BARRIO          ")</f>
        <v xml:space="preserve">SIN BARRIO          </v>
      </c>
      <c r="E16377" t="str">
        <f>T("TU ")</f>
        <v xml:space="preserve">TU </v>
      </c>
      <c r="F16377" t="str">
        <f>T("TURISMOS       ")</f>
        <v xml:space="preserve">TURISMOS       </v>
      </c>
      <c r="G16377" t="str">
        <f>T("De 16 a 19,99 CABALLOS FISCALES                   ")</f>
        <v xml:space="preserve">De 16 a 19,99 CABALLOS FISCALES                   </v>
      </c>
      <c r="H16377" t="str">
        <f>T("GASOLINA                                          ")</f>
        <v xml:space="preserve">GASOLINA                                          </v>
      </c>
      <c r="I16377">
        <v>2</v>
      </c>
    </row>
    <row r="16378" spans="1:9">
      <c r="A16378" t="str">
        <f>T("2018")</f>
        <v>2018</v>
      </c>
      <c r="B16378" t="str">
        <f>T("FISICO                                            ")</f>
        <v xml:space="preserve">FISICO                                            </v>
      </c>
      <c r="C16378" t="str">
        <f>T("VILLA DE VALLECAS   ")</f>
        <v xml:space="preserve">VILLA DE VALLECAS   </v>
      </c>
      <c r="D16378" t="str">
        <f>T("CASCO H.VALLECAS    ")</f>
        <v xml:space="preserve">CASCO H.VALLECAS    </v>
      </c>
      <c r="E16378" t="str">
        <f>T("TU ")</f>
        <v xml:space="preserve">TU </v>
      </c>
      <c r="F16378" t="str">
        <f>T("TURISMOS       ")</f>
        <v xml:space="preserve">TURISMOS       </v>
      </c>
      <c r="G16378" t="str">
        <f>T("De menos de 8 CABALLOS FISCALES                   ")</f>
        <v xml:space="preserve">De menos de 8 CABALLOS FISCALES                   </v>
      </c>
      <c r="H16378" t="str">
        <f>T("GASOLINA                                          ")</f>
        <v xml:space="preserve">GASOLINA                                          </v>
      </c>
      <c r="I16378">
        <v>362</v>
      </c>
    </row>
    <row r="16379" spans="1:9">
      <c r="A16379" t="str">
        <f>T("2018")</f>
        <v>2018</v>
      </c>
      <c r="B16379" t="str">
        <f>T("FISICO                                            ")</f>
        <v xml:space="preserve">FISICO                                            </v>
      </c>
      <c r="C16379" t="str">
        <f>T("VILLA DE VALLECAS   ")</f>
        <v xml:space="preserve">VILLA DE VALLECAS   </v>
      </c>
      <c r="D16379" t="str">
        <f>T("CASCO H.VALLECAS    ")</f>
        <v xml:space="preserve">CASCO H.VALLECAS    </v>
      </c>
      <c r="E16379" t="str">
        <f>T("TU ")</f>
        <v xml:space="preserve">TU </v>
      </c>
      <c r="F16379" t="str">
        <f>T("TURISMOS       ")</f>
        <v xml:space="preserve">TURISMOS       </v>
      </c>
      <c r="G16379" t="str">
        <f>T("De 8 a 11,99 CABALLOS FISCALES                    ")</f>
        <v xml:space="preserve">De 8 a 11,99 CABALLOS FISCALES                    </v>
      </c>
      <c r="H16379" t="str">
        <f>T("GASOLINA                                          ")</f>
        <v xml:space="preserve">GASOLINA                                          </v>
      </c>
      <c r="I16379" s="1">
        <v>3552</v>
      </c>
    </row>
    <row r="16380" spans="1:9">
      <c r="A16380" t="str">
        <f>T("2018")</f>
        <v>2018</v>
      </c>
      <c r="B16380" t="str">
        <f>T("FISICO                                            ")</f>
        <v xml:space="preserve">FISICO                                            </v>
      </c>
      <c r="C16380" t="str">
        <f>T("VILLA DE VALLECAS   ")</f>
        <v xml:space="preserve">VILLA DE VALLECAS   </v>
      </c>
      <c r="D16380" t="str">
        <f>T("CASCO H.VALLECAS    ")</f>
        <v xml:space="preserve">CASCO H.VALLECAS    </v>
      </c>
      <c r="E16380" t="str">
        <f>T("TU ")</f>
        <v xml:space="preserve">TU </v>
      </c>
      <c r="F16380" t="str">
        <f>T("TURISMOS       ")</f>
        <v xml:space="preserve">TURISMOS       </v>
      </c>
      <c r="G16380" t="str">
        <f>T("De 12 a 15,99 CABALLOS FISCALES                   ")</f>
        <v xml:space="preserve">De 12 a 15,99 CABALLOS FISCALES                   </v>
      </c>
      <c r="H16380" t="str">
        <f>T("GASOLINA                                          ")</f>
        <v xml:space="preserve">GASOLINA                                          </v>
      </c>
      <c r="I16380" s="1">
        <v>1120</v>
      </c>
    </row>
    <row r="16381" spans="1:9">
      <c r="A16381" t="str">
        <f>T("2018")</f>
        <v>2018</v>
      </c>
      <c r="B16381" t="str">
        <f>T("FISICO                                            ")</f>
        <v xml:space="preserve">FISICO                                            </v>
      </c>
      <c r="C16381" t="str">
        <f>T("VILLA DE VALLECAS   ")</f>
        <v xml:space="preserve">VILLA DE VALLECAS   </v>
      </c>
      <c r="D16381" t="str">
        <f>T("CASCO H.VALLECAS    ")</f>
        <v xml:space="preserve">CASCO H.VALLECAS    </v>
      </c>
      <c r="E16381" t="str">
        <f>T("TU ")</f>
        <v xml:space="preserve">TU </v>
      </c>
      <c r="F16381" t="str">
        <f>T("TURISMOS       ")</f>
        <v xml:space="preserve">TURISMOS       </v>
      </c>
      <c r="G16381" t="str">
        <f>T("De 16 a 19,99 CABALLOS FISCALES                   ")</f>
        <v xml:space="preserve">De 16 a 19,99 CABALLOS FISCALES                   </v>
      </c>
      <c r="H16381" t="str">
        <f>T("GASOLINA                                          ")</f>
        <v xml:space="preserve">GASOLINA                                          </v>
      </c>
      <c r="I16381">
        <v>193</v>
      </c>
    </row>
    <row r="16382" spans="1:9">
      <c r="A16382" t="str">
        <f>T("2018")</f>
        <v>2018</v>
      </c>
      <c r="B16382" t="str">
        <f>T("FISICO                                            ")</f>
        <v xml:space="preserve">FISICO                                            </v>
      </c>
      <c r="C16382" t="str">
        <f>T("VILLA DE VALLECAS   ")</f>
        <v xml:space="preserve">VILLA DE VALLECAS   </v>
      </c>
      <c r="D16382" t="str">
        <f>T("CASCO H.VALLECAS    ")</f>
        <v xml:space="preserve">CASCO H.VALLECAS    </v>
      </c>
      <c r="E16382" t="str">
        <f>T("TU ")</f>
        <v xml:space="preserve">TU </v>
      </c>
      <c r="F16382" t="str">
        <f>T("TURISMOS       ")</f>
        <v xml:space="preserve">TURISMOS       </v>
      </c>
      <c r="G16382" t="str">
        <f>T("De 20 CABALLOS FISCALES en adelante               ")</f>
        <v xml:space="preserve">De 20 CABALLOS FISCALES en adelante               </v>
      </c>
      <c r="H16382" t="str">
        <f>T("GASOLINA                                          ")</f>
        <v xml:space="preserve">GASOLINA                                          </v>
      </c>
      <c r="I16382">
        <v>67</v>
      </c>
    </row>
    <row r="16383" spans="1:9">
      <c r="A16383" t="str">
        <f>T("2018")</f>
        <v>2018</v>
      </c>
      <c r="B16383" t="str">
        <f>T("FISICO                                            ")</f>
        <v xml:space="preserve">FISICO                                            </v>
      </c>
      <c r="C16383" t="str">
        <f>T("VILLA DE VALLECAS   ")</f>
        <v xml:space="preserve">VILLA DE VALLECAS   </v>
      </c>
      <c r="D16383" t="str">
        <f>T("SANTA EUGENIA       ")</f>
        <v xml:space="preserve">SANTA EUGENIA       </v>
      </c>
      <c r="E16383" t="str">
        <f>T("TU ")</f>
        <v xml:space="preserve">TU </v>
      </c>
      <c r="F16383" t="str">
        <f>T("TURISMOS       ")</f>
        <v xml:space="preserve">TURISMOS       </v>
      </c>
      <c r="G16383" t="str">
        <f>T("De menos de 8 CABALLOS FISCALES                   ")</f>
        <v xml:space="preserve">De menos de 8 CABALLOS FISCALES                   </v>
      </c>
      <c r="H16383" t="str">
        <f>T("GASOLINA                                          ")</f>
        <v xml:space="preserve">GASOLINA                                          </v>
      </c>
      <c r="I16383">
        <v>287</v>
      </c>
    </row>
    <row r="16384" spans="1:9">
      <c r="A16384" t="str">
        <f>T("2018")</f>
        <v>2018</v>
      </c>
      <c r="B16384" t="str">
        <f>T("FISICO                                            ")</f>
        <v xml:space="preserve">FISICO                                            </v>
      </c>
      <c r="C16384" t="str">
        <f>T("VILLA DE VALLECAS   ")</f>
        <v xml:space="preserve">VILLA DE VALLECAS   </v>
      </c>
      <c r="D16384" t="str">
        <f>T("SANTA EUGENIA       ")</f>
        <v xml:space="preserve">SANTA EUGENIA       </v>
      </c>
      <c r="E16384" t="str">
        <f>T("TU ")</f>
        <v xml:space="preserve">TU </v>
      </c>
      <c r="F16384" t="str">
        <f>T("TURISMOS       ")</f>
        <v xml:space="preserve">TURISMOS       </v>
      </c>
      <c r="G16384" t="str">
        <f>T("De 8 a 11,99 CABALLOS FISCALES                    ")</f>
        <v xml:space="preserve">De 8 a 11,99 CABALLOS FISCALES                    </v>
      </c>
      <c r="H16384" t="str">
        <f>T("GASOLINA                                          ")</f>
        <v xml:space="preserve">GASOLINA                                          </v>
      </c>
      <c r="I16384" s="1">
        <v>2732</v>
      </c>
    </row>
    <row r="16385" spans="1:9">
      <c r="A16385" t="str">
        <f>T("2018")</f>
        <v>2018</v>
      </c>
      <c r="B16385" t="str">
        <f>T("FISICO                                            ")</f>
        <v xml:space="preserve">FISICO                                            </v>
      </c>
      <c r="C16385" t="str">
        <f>T("VILLA DE VALLECAS   ")</f>
        <v xml:space="preserve">VILLA DE VALLECAS   </v>
      </c>
      <c r="D16385" t="str">
        <f>T("SANTA EUGENIA       ")</f>
        <v xml:space="preserve">SANTA EUGENIA       </v>
      </c>
      <c r="E16385" t="str">
        <f>T("TU ")</f>
        <v xml:space="preserve">TU </v>
      </c>
      <c r="F16385" t="str">
        <f>T("TURISMOS       ")</f>
        <v xml:space="preserve">TURISMOS       </v>
      </c>
      <c r="G16385" t="str">
        <f>T("De 12 a 15,99 CABALLOS FISCALES                   ")</f>
        <v xml:space="preserve">De 12 a 15,99 CABALLOS FISCALES                   </v>
      </c>
      <c r="H16385" t="str">
        <f>T("GASOLINA                                          ")</f>
        <v xml:space="preserve">GASOLINA                                          </v>
      </c>
      <c r="I16385">
        <v>848</v>
      </c>
    </row>
    <row r="16386" spans="1:9">
      <c r="A16386" t="str">
        <f>T("2018")</f>
        <v>2018</v>
      </c>
      <c r="B16386" t="str">
        <f>T("FISICO                                            ")</f>
        <v xml:space="preserve">FISICO                                            </v>
      </c>
      <c r="C16386" t="str">
        <f>T("VILLA DE VALLECAS   ")</f>
        <v xml:space="preserve">VILLA DE VALLECAS   </v>
      </c>
      <c r="D16386" t="str">
        <f>T("SANTA EUGENIA       ")</f>
        <v xml:space="preserve">SANTA EUGENIA       </v>
      </c>
      <c r="E16386" t="str">
        <f>T("TU ")</f>
        <v xml:space="preserve">TU </v>
      </c>
      <c r="F16386" t="str">
        <f>T("TURISMOS       ")</f>
        <v xml:space="preserve">TURISMOS       </v>
      </c>
      <c r="G16386" t="str">
        <f>T("De 16 a 19,99 CABALLOS FISCALES                   ")</f>
        <v xml:space="preserve">De 16 a 19,99 CABALLOS FISCALES                   </v>
      </c>
      <c r="H16386" t="str">
        <f>T("GASOLINA                                          ")</f>
        <v xml:space="preserve">GASOLINA                                          </v>
      </c>
      <c r="I16386">
        <v>116</v>
      </c>
    </row>
    <row r="16387" spans="1:9">
      <c r="A16387" t="str">
        <f>T("2018")</f>
        <v>2018</v>
      </c>
      <c r="B16387" t="str">
        <f>T("FISICO                                            ")</f>
        <v xml:space="preserve">FISICO                                            </v>
      </c>
      <c r="C16387" t="str">
        <f>T("VILLA DE VALLECAS   ")</f>
        <v xml:space="preserve">VILLA DE VALLECAS   </v>
      </c>
      <c r="D16387" t="str">
        <f>T("SANTA EUGENIA       ")</f>
        <v xml:space="preserve">SANTA EUGENIA       </v>
      </c>
      <c r="E16387" t="str">
        <f>T("TU ")</f>
        <v xml:space="preserve">TU </v>
      </c>
      <c r="F16387" t="str">
        <f>T("TURISMOS       ")</f>
        <v xml:space="preserve">TURISMOS       </v>
      </c>
      <c r="G16387" t="str">
        <f>T("De 20 CABALLOS FISCALES en adelante               ")</f>
        <v xml:space="preserve">De 20 CABALLOS FISCALES en adelante               </v>
      </c>
      <c r="H16387" t="str">
        <f>T("GASOLINA                                          ")</f>
        <v xml:space="preserve">GASOLINA                                          </v>
      </c>
      <c r="I16387">
        <v>49</v>
      </c>
    </row>
    <row r="16388" spans="1:9">
      <c r="A16388" t="str">
        <f>T("2018")</f>
        <v>2018</v>
      </c>
      <c r="B16388" t="str">
        <f>T("FISICO                                            ")</f>
        <v xml:space="preserve">FISICO                                            </v>
      </c>
      <c r="C16388" t="str">
        <f>T("VILLA DE VALLECAS   ")</f>
        <v xml:space="preserve">VILLA DE VALLECAS   </v>
      </c>
      <c r="D16388" t="str">
        <f>T("ENSANCHE DE VALLECAS")</f>
        <v>ENSANCHE DE VALLECAS</v>
      </c>
      <c r="E16388" t="str">
        <f>T("TU ")</f>
        <v xml:space="preserve">TU </v>
      </c>
      <c r="F16388" t="str">
        <f>T("TURISMOS       ")</f>
        <v xml:space="preserve">TURISMOS       </v>
      </c>
      <c r="G16388" t="str">
        <f>T("De menos de 8 CABALLOS FISCALES                   ")</f>
        <v xml:space="preserve">De menos de 8 CABALLOS FISCALES                   </v>
      </c>
      <c r="H16388" t="str">
        <f>T("GASOLINA                                          ")</f>
        <v xml:space="preserve">GASOLINA                                          </v>
      </c>
      <c r="I16388">
        <v>290</v>
      </c>
    </row>
    <row r="16389" spans="1:9">
      <c r="A16389" t="str">
        <f>T("2018")</f>
        <v>2018</v>
      </c>
      <c r="B16389" t="str">
        <f>T("FISICO                                            ")</f>
        <v xml:space="preserve">FISICO                                            </v>
      </c>
      <c r="C16389" t="str">
        <f>T("VILLA DE VALLECAS   ")</f>
        <v xml:space="preserve">VILLA DE VALLECAS   </v>
      </c>
      <c r="D16389" t="str">
        <f>T("ENSANCHE DE VALLECAS")</f>
        <v>ENSANCHE DE VALLECAS</v>
      </c>
      <c r="E16389" t="str">
        <f>T("TU ")</f>
        <v xml:space="preserve">TU </v>
      </c>
      <c r="F16389" t="str">
        <f>T("TURISMOS       ")</f>
        <v xml:space="preserve">TURISMOS       </v>
      </c>
      <c r="G16389" t="str">
        <f>T("De 8 a 11,99 CABALLOS FISCALES                    ")</f>
        <v xml:space="preserve">De 8 a 11,99 CABALLOS FISCALES                    </v>
      </c>
      <c r="H16389" t="str">
        <f>T("GASOLINA                                          ")</f>
        <v xml:space="preserve">GASOLINA                                          </v>
      </c>
      <c r="I16389" s="1">
        <v>2263</v>
      </c>
    </row>
    <row r="16390" spans="1:9">
      <c r="A16390" t="str">
        <f>T("2018")</f>
        <v>2018</v>
      </c>
      <c r="B16390" t="str">
        <f>T("FISICO                                            ")</f>
        <v xml:space="preserve">FISICO                                            </v>
      </c>
      <c r="C16390" t="str">
        <f>T("VILLA DE VALLECAS   ")</f>
        <v xml:space="preserve">VILLA DE VALLECAS   </v>
      </c>
      <c r="D16390" t="str">
        <f>T("ENSANCHE DE VALLECAS")</f>
        <v>ENSANCHE DE VALLECAS</v>
      </c>
      <c r="E16390" t="str">
        <f>T("TU ")</f>
        <v xml:space="preserve">TU </v>
      </c>
      <c r="F16390" t="str">
        <f>T("TURISMOS       ")</f>
        <v xml:space="preserve">TURISMOS       </v>
      </c>
      <c r="G16390" t="str">
        <f>T("De 12 a 15,99 CABALLOS FISCALES                   ")</f>
        <v xml:space="preserve">De 12 a 15,99 CABALLOS FISCALES                   </v>
      </c>
      <c r="H16390" t="str">
        <f>T("GASOLINA                                          ")</f>
        <v xml:space="preserve">GASOLINA                                          </v>
      </c>
      <c r="I16390">
        <v>485</v>
      </c>
    </row>
    <row r="16391" spans="1:9">
      <c r="A16391" t="str">
        <f>T("2018")</f>
        <v>2018</v>
      </c>
      <c r="B16391" t="str">
        <f>T("FISICO                                            ")</f>
        <v xml:space="preserve">FISICO                                            </v>
      </c>
      <c r="C16391" t="str">
        <f>T("VILLA DE VALLECAS   ")</f>
        <v xml:space="preserve">VILLA DE VALLECAS   </v>
      </c>
      <c r="D16391" t="str">
        <f>T("ENSANCHE DE VALLECAS")</f>
        <v>ENSANCHE DE VALLECAS</v>
      </c>
      <c r="E16391" t="str">
        <f>T("TU ")</f>
        <v xml:space="preserve">TU </v>
      </c>
      <c r="F16391" t="str">
        <f>T("TURISMOS       ")</f>
        <v xml:space="preserve">TURISMOS       </v>
      </c>
      <c r="G16391" t="str">
        <f>T("De 16 a 19,99 CABALLOS FISCALES                   ")</f>
        <v xml:space="preserve">De 16 a 19,99 CABALLOS FISCALES                   </v>
      </c>
      <c r="H16391" t="str">
        <f>T("GASOLINA                                          ")</f>
        <v xml:space="preserve">GASOLINA                                          </v>
      </c>
      <c r="I16391">
        <v>60</v>
      </c>
    </row>
    <row r="16392" spans="1:9">
      <c r="A16392" t="str">
        <f>T("2018")</f>
        <v>2018</v>
      </c>
      <c r="B16392" t="str">
        <f>T("FISICO                                            ")</f>
        <v xml:space="preserve">FISICO                                            </v>
      </c>
      <c r="C16392" t="str">
        <f>T("VILLA DE VALLECAS   ")</f>
        <v xml:space="preserve">VILLA DE VALLECAS   </v>
      </c>
      <c r="D16392" t="str">
        <f>T("ENSANCHE DE VALLECAS")</f>
        <v>ENSANCHE DE VALLECAS</v>
      </c>
      <c r="E16392" t="str">
        <f>T("TU ")</f>
        <v xml:space="preserve">TU </v>
      </c>
      <c r="F16392" t="str">
        <f>T("TURISMOS       ")</f>
        <v xml:space="preserve">TURISMOS       </v>
      </c>
      <c r="G16392" t="str">
        <f>T("De 20 CABALLOS FISCALES en adelante               ")</f>
        <v xml:space="preserve">De 20 CABALLOS FISCALES en adelante               </v>
      </c>
      <c r="H16392" t="str">
        <f>T("GASOLINA                                          ")</f>
        <v xml:space="preserve">GASOLINA                                          </v>
      </c>
      <c r="I16392">
        <v>19</v>
      </c>
    </row>
    <row r="16393" spans="1:9">
      <c r="A16393" t="str">
        <f>T("2018")</f>
        <v>2018</v>
      </c>
      <c r="B16393" t="str">
        <f>T("JURIDICO                                          ")</f>
        <v xml:space="preserve">JURIDICO                                          </v>
      </c>
      <c r="C16393" t="str">
        <f>T("VILLA DE VALLECAS   ")</f>
        <v xml:space="preserve">VILLA DE VALLECAS   </v>
      </c>
      <c r="D16393" t="str">
        <f>T("SIN BARRIO          ")</f>
        <v xml:space="preserve">SIN BARRIO          </v>
      </c>
      <c r="E16393" t="str">
        <f>T("TU ")</f>
        <v xml:space="preserve">TU </v>
      </c>
      <c r="F16393" t="str">
        <f>T("TURISMOS       ")</f>
        <v xml:space="preserve">TURISMOS       </v>
      </c>
      <c r="G16393" t="str">
        <f>T("De 8 a 11,99 CABALLOS FISCALES                    ")</f>
        <v xml:space="preserve">De 8 a 11,99 CABALLOS FISCALES                    </v>
      </c>
      <c r="H16393" t="str">
        <f>T("GASOLINA                                          ")</f>
        <v xml:space="preserve">GASOLINA                                          </v>
      </c>
      <c r="I16393">
        <v>1</v>
      </c>
    </row>
    <row r="16394" spans="1:9">
      <c r="A16394" t="str">
        <f>T("2018")</f>
        <v>2018</v>
      </c>
      <c r="B16394" t="str">
        <f>T("JURIDICO                                          ")</f>
        <v xml:space="preserve">JURIDICO                                          </v>
      </c>
      <c r="C16394" t="str">
        <f>T("VILLA DE VALLECAS   ")</f>
        <v xml:space="preserve">VILLA DE VALLECAS   </v>
      </c>
      <c r="D16394" t="str">
        <f>T("CASCO H.VALLECAS    ")</f>
        <v xml:space="preserve">CASCO H.VALLECAS    </v>
      </c>
      <c r="E16394" t="str">
        <f>T("TU ")</f>
        <v xml:space="preserve">TU </v>
      </c>
      <c r="F16394" t="str">
        <f>T("TURISMOS       ")</f>
        <v xml:space="preserve">TURISMOS       </v>
      </c>
      <c r="G16394" t="str">
        <f>T("De menos de 8 CABALLOS FISCALES                   ")</f>
        <v xml:space="preserve">De menos de 8 CABALLOS FISCALES                   </v>
      </c>
      <c r="H16394" t="str">
        <f>T("GASOLINA                                          ")</f>
        <v xml:space="preserve">GASOLINA                                          </v>
      </c>
      <c r="I16394">
        <v>54</v>
      </c>
    </row>
    <row r="16395" spans="1:9">
      <c r="A16395" t="str">
        <f>T("2018")</f>
        <v>2018</v>
      </c>
      <c r="B16395" t="str">
        <f>T("JURIDICO                                          ")</f>
        <v xml:space="preserve">JURIDICO                                          </v>
      </c>
      <c r="C16395" t="str">
        <f>T("VILLA DE VALLECAS   ")</f>
        <v xml:space="preserve">VILLA DE VALLECAS   </v>
      </c>
      <c r="D16395" t="str">
        <f>T("CASCO H.VALLECAS    ")</f>
        <v xml:space="preserve">CASCO H.VALLECAS    </v>
      </c>
      <c r="E16395" t="str">
        <f>T("TU ")</f>
        <v xml:space="preserve">TU </v>
      </c>
      <c r="F16395" t="str">
        <f>T("TURISMOS       ")</f>
        <v xml:space="preserve">TURISMOS       </v>
      </c>
      <c r="G16395" t="str">
        <f>T("De 8 a 11,99 CABALLOS FISCALES                    ")</f>
        <v xml:space="preserve">De 8 a 11,99 CABALLOS FISCALES                    </v>
      </c>
      <c r="H16395" t="str">
        <f>T("GASOLINA                                          ")</f>
        <v xml:space="preserve">GASOLINA                                          </v>
      </c>
      <c r="I16395">
        <v>136</v>
      </c>
    </row>
    <row r="16396" spans="1:9">
      <c r="A16396" t="str">
        <f>T("2018")</f>
        <v>2018</v>
      </c>
      <c r="B16396" t="str">
        <f>T("JURIDICO                                          ")</f>
        <v xml:space="preserve">JURIDICO                                          </v>
      </c>
      <c r="C16396" t="str">
        <f>T("VILLA DE VALLECAS   ")</f>
        <v xml:space="preserve">VILLA DE VALLECAS   </v>
      </c>
      <c r="D16396" t="str">
        <f>T("CASCO H.VALLECAS    ")</f>
        <v xml:space="preserve">CASCO H.VALLECAS    </v>
      </c>
      <c r="E16396" t="str">
        <f>T("TU ")</f>
        <v xml:space="preserve">TU </v>
      </c>
      <c r="F16396" t="str">
        <f>T("TURISMOS       ")</f>
        <v xml:space="preserve">TURISMOS       </v>
      </c>
      <c r="G16396" t="str">
        <f>T("De 12 a 15,99 CABALLOS FISCALES                   ")</f>
        <v xml:space="preserve">De 12 a 15,99 CABALLOS FISCALES                   </v>
      </c>
      <c r="H16396" t="str">
        <f>T("GASOLINA                                          ")</f>
        <v xml:space="preserve">GASOLINA                                          </v>
      </c>
      <c r="I16396">
        <v>75</v>
      </c>
    </row>
    <row r="16397" spans="1:9">
      <c r="A16397" t="str">
        <f>T("2018")</f>
        <v>2018</v>
      </c>
      <c r="B16397" t="str">
        <f>T("JURIDICO                                          ")</f>
        <v xml:space="preserve">JURIDICO                                          </v>
      </c>
      <c r="C16397" t="str">
        <f>T("VILLA DE VALLECAS   ")</f>
        <v xml:space="preserve">VILLA DE VALLECAS   </v>
      </c>
      <c r="D16397" t="str">
        <f>T("CASCO H.VALLECAS    ")</f>
        <v xml:space="preserve">CASCO H.VALLECAS    </v>
      </c>
      <c r="E16397" t="str">
        <f>T("TU ")</f>
        <v xml:space="preserve">TU </v>
      </c>
      <c r="F16397" t="str">
        <f>T("TURISMOS       ")</f>
        <v xml:space="preserve">TURISMOS       </v>
      </c>
      <c r="G16397" t="str">
        <f>T("De 16 a 19,99 CABALLOS FISCALES                   ")</f>
        <v xml:space="preserve">De 16 a 19,99 CABALLOS FISCALES                   </v>
      </c>
      <c r="H16397" t="str">
        <f>T("GASOLINA                                          ")</f>
        <v xml:space="preserve">GASOLINA                                          </v>
      </c>
      <c r="I16397">
        <v>29</v>
      </c>
    </row>
    <row r="16398" spans="1:9">
      <c r="A16398" t="str">
        <f>T("2018")</f>
        <v>2018</v>
      </c>
      <c r="B16398" t="str">
        <f>T("JURIDICO                                          ")</f>
        <v xml:space="preserve">JURIDICO                                          </v>
      </c>
      <c r="C16398" t="str">
        <f>T("VILLA DE VALLECAS   ")</f>
        <v xml:space="preserve">VILLA DE VALLECAS   </v>
      </c>
      <c r="D16398" t="str">
        <f>T("CASCO H.VALLECAS    ")</f>
        <v xml:space="preserve">CASCO H.VALLECAS    </v>
      </c>
      <c r="E16398" t="str">
        <f>T("TU ")</f>
        <v xml:space="preserve">TU </v>
      </c>
      <c r="F16398" t="str">
        <f>T("TURISMOS       ")</f>
        <v xml:space="preserve">TURISMOS       </v>
      </c>
      <c r="G16398" t="str">
        <f>T("De 20 CABALLOS FISCALES en adelante               ")</f>
        <v xml:space="preserve">De 20 CABALLOS FISCALES en adelante               </v>
      </c>
      <c r="H16398" t="str">
        <f>T("GASOLINA                                          ")</f>
        <v xml:space="preserve">GASOLINA                                          </v>
      </c>
      <c r="I16398">
        <v>38</v>
      </c>
    </row>
    <row r="16399" spans="1:9">
      <c r="A16399" t="str">
        <f>T("2018")</f>
        <v>2018</v>
      </c>
      <c r="B16399" t="str">
        <f>T("JURIDICO                                          ")</f>
        <v xml:space="preserve">JURIDICO                                          </v>
      </c>
      <c r="C16399" t="str">
        <f>T("VILLA DE VALLECAS   ")</f>
        <v xml:space="preserve">VILLA DE VALLECAS   </v>
      </c>
      <c r="D16399" t="str">
        <f>T("SANTA EUGENIA       ")</f>
        <v xml:space="preserve">SANTA EUGENIA       </v>
      </c>
      <c r="E16399" t="str">
        <f>T("TU ")</f>
        <v xml:space="preserve">TU </v>
      </c>
      <c r="F16399" t="str">
        <f>T("TURISMOS       ")</f>
        <v xml:space="preserve">TURISMOS       </v>
      </c>
      <c r="G16399" t="str">
        <f>T("De menos de 8 CABALLOS FISCALES                   ")</f>
        <v xml:space="preserve">De menos de 8 CABALLOS FISCALES                   </v>
      </c>
      <c r="H16399" t="str">
        <f>T("GASOLINA                                          ")</f>
        <v xml:space="preserve">GASOLINA                                          </v>
      </c>
      <c r="I16399">
        <v>6</v>
      </c>
    </row>
    <row r="16400" spans="1:9">
      <c r="A16400" t="str">
        <f>T("2018")</f>
        <v>2018</v>
      </c>
      <c r="B16400" t="str">
        <f>T("JURIDICO                                          ")</f>
        <v xml:space="preserve">JURIDICO                                          </v>
      </c>
      <c r="C16400" t="str">
        <f>T("VILLA DE VALLECAS   ")</f>
        <v xml:space="preserve">VILLA DE VALLECAS   </v>
      </c>
      <c r="D16400" t="str">
        <f>T("SANTA EUGENIA       ")</f>
        <v xml:space="preserve">SANTA EUGENIA       </v>
      </c>
      <c r="E16400" t="str">
        <f>T("TU ")</f>
        <v xml:space="preserve">TU </v>
      </c>
      <c r="F16400" t="str">
        <f>T("TURISMOS       ")</f>
        <v xml:space="preserve">TURISMOS       </v>
      </c>
      <c r="G16400" t="str">
        <f>T("De 8 a 11,99 CABALLOS FISCALES                    ")</f>
        <v xml:space="preserve">De 8 a 11,99 CABALLOS FISCALES                    </v>
      </c>
      <c r="H16400" t="str">
        <f>T("GASOLINA                                          ")</f>
        <v xml:space="preserve">GASOLINA                                          </v>
      </c>
      <c r="I16400">
        <v>51</v>
      </c>
    </row>
    <row r="16401" spans="1:9">
      <c r="A16401" t="str">
        <f>T("2018")</f>
        <v>2018</v>
      </c>
      <c r="B16401" t="str">
        <f>T("JURIDICO                                          ")</f>
        <v xml:space="preserve">JURIDICO                                          </v>
      </c>
      <c r="C16401" t="str">
        <f>T("VILLA DE VALLECAS   ")</f>
        <v xml:space="preserve">VILLA DE VALLECAS   </v>
      </c>
      <c r="D16401" t="str">
        <f>T("SANTA EUGENIA       ")</f>
        <v xml:space="preserve">SANTA EUGENIA       </v>
      </c>
      <c r="E16401" t="str">
        <f>T("TU ")</f>
        <v xml:space="preserve">TU </v>
      </c>
      <c r="F16401" t="str">
        <f>T("TURISMOS       ")</f>
        <v xml:space="preserve">TURISMOS       </v>
      </c>
      <c r="G16401" t="str">
        <f>T("De 12 a 15,99 CABALLOS FISCALES                   ")</f>
        <v xml:space="preserve">De 12 a 15,99 CABALLOS FISCALES                   </v>
      </c>
      <c r="H16401" t="str">
        <f>T("GASOLINA                                          ")</f>
        <v xml:space="preserve">GASOLINA                                          </v>
      </c>
      <c r="I16401">
        <v>19</v>
      </c>
    </row>
    <row r="16402" spans="1:9">
      <c r="A16402" t="str">
        <f>T("2018")</f>
        <v>2018</v>
      </c>
      <c r="B16402" t="str">
        <f>T("JURIDICO                                          ")</f>
        <v xml:space="preserve">JURIDICO                                          </v>
      </c>
      <c r="C16402" t="str">
        <f>T("VILLA DE VALLECAS   ")</f>
        <v xml:space="preserve">VILLA DE VALLECAS   </v>
      </c>
      <c r="D16402" t="str">
        <f>T("SANTA EUGENIA       ")</f>
        <v xml:space="preserve">SANTA EUGENIA       </v>
      </c>
      <c r="E16402" t="str">
        <f>T("TU ")</f>
        <v xml:space="preserve">TU </v>
      </c>
      <c r="F16402" t="str">
        <f>T("TURISMOS       ")</f>
        <v xml:space="preserve">TURISMOS       </v>
      </c>
      <c r="G16402" t="str">
        <f>T("De 16 a 19,99 CABALLOS FISCALES                   ")</f>
        <v xml:space="preserve">De 16 a 19,99 CABALLOS FISCALES                   </v>
      </c>
      <c r="H16402" t="str">
        <f>T("GASOLINA                                          ")</f>
        <v xml:space="preserve">GASOLINA                                          </v>
      </c>
      <c r="I16402">
        <v>13</v>
      </c>
    </row>
    <row r="16403" spans="1:9">
      <c r="A16403" t="str">
        <f>T("2018")</f>
        <v>2018</v>
      </c>
      <c r="B16403" t="str">
        <f>T("JURIDICO                                          ")</f>
        <v xml:space="preserve">JURIDICO                                          </v>
      </c>
      <c r="C16403" t="str">
        <f>T("VILLA DE VALLECAS   ")</f>
        <v xml:space="preserve">VILLA DE VALLECAS   </v>
      </c>
      <c r="D16403" t="str">
        <f>T("SANTA EUGENIA       ")</f>
        <v xml:space="preserve">SANTA EUGENIA       </v>
      </c>
      <c r="E16403" t="str">
        <f>T("TU ")</f>
        <v xml:space="preserve">TU </v>
      </c>
      <c r="F16403" t="str">
        <f>T("TURISMOS       ")</f>
        <v xml:space="preserve">TURISMOS       </v>
      </c>
      <c r="G16403" t="str">
        <f>T("De 20 CABALLOS FISCALES en adelante               ")</f>
        <v xml:space="preserve">De 20 CABALLOS FISCALES en adelante               </v>
      </c>
      <c r="H16403" t="str">
        <f>T("GASOLINA                                          ")</f>
        <v xml:space="preserve">GASOLINA                                          </v>
      </c>
      <c r="I16403">
        <v>9</v>
      </c>
    </row>
    <row r="16404" spans="1:9">
      <c r="A16404" t="str">
        <f>T("2018")</f>
        <v>2018</v>
      </c>
      <c r="B16404" t="str">
        <f>T("JURIDICO                                          ")</f>
        <v xml:space="preserve">JURIDICO                                          </v>
      </c>
      <c r="C16404" t="str">
        <f>T("VILLA DE VALLECAS   ")</f>
        <v xml:space="preserve">VILLA DE VALLECAS   </v>
      </c>
      <c r="D16404" t="str">
        <f>T("ENSANCHE DE VALLECAS")</f>
        <v>ENSANCHE DE VALLECAS</v>
      </c>
      <c r="E16404" t="str">
        <f>T("TU ")</f>
        <v xml:space="preserve">TU </v>
      </c>
      <c r="F16404" t="str">
        <f>T("TURISMOS       ")</f>
        <v xml:space="preserve">TURISMOS       </v>
      </c>
      <c r="G16404" t="str">
        <f>T("De menos de 8 CABALLOS FISCALES                   ")</f>
        <v xml:space="preserve">De menos de 8 CABALLOS FISCALES                   </v>
      </c>
      <c r="H16404" t="str">
        <f>T("GASOLINA                                          ")</f>
        <v xml:space="preserve">GASOLINA                                          </v>
      </c>
      <c r="I16404">
        <v>1</v>
      </c>
    </row>
    <row r="16405" spans="1:9">
      <c r="A16405" t="str">
        <f>T("2018")</f>
        <v>2018</v>
      </c>
      <c r="B16405" t="str">
        <f>T("JURIDICO                                          ")</f>
        <v xml:space="preserve">JURIDICO                                          </v>
      </c>
      <c r="C16405" t="str">
        <f>T("VILLA DE VALLECAS   ")</f>
        <v xml:space="preserve">VILLA DE VALLECAS   </v>
      </c>
      <c r="D16405" t="str">
        <f>T("ENSANCHE DE VALLECAS")</f>
        <v>ENSANCHE DE VALLECAS</v>
      </c>
      <c r="E16405" t="str">
        <f>T("TU ")</f>
        <v xml:space="preserve">TU </v>
      </c>
      <c r="F16405" t="str">
        <f>T("TURISMOS       ")</f>
        <v xml:space="preserve">TURISMOS       </v>
      </c>
      <c r="G16405" t="str">
        <f>T("De 8 a 11,99 CABALLOS FISCALES                    ")</f>
        <v xml:space="preserve">De 8 a 11,99 CABALLOS FISCALES                    </v>
      </c>
      <c r="H16405" t="str">
        <f>T("GASOLINA                                          ")</f>
        <v xml:space="preserve">GASOLINA                                          </v>
      </c>
      <c r="I16405">
        <v>8</v>
      </c>
    </row>
    <row r="16406" spans="1:9">
      <c r="A16406" t="str">
        <f>T("2018")</f>
        <v>2018</v>
      </c>
      <c r="B16406" t="str">
        <f>T("JURIDICO                                          ")</f>
        <v xml:space="preserve">JURIDICO                                          </v>
      </c>
      <c r="C16406" t="str">
        <f>T("VILLA DE VALLECAS   ")</f>
        <v xml:space="preserve">VILLA DE VALLECAS   </v>
      </c>
      <c r="D16406" t="str">
        <f>T("ENSANCHE DE VALLECAS")</f>
        <v>ENSANCHE DE VALLECAS</v>
      </c>
      <c r="E16406" t="str">
        <f>T("TU ")</f>
        <v xml:space="preserve">TU </v>
      </c>
      <c r="F16406" t="str">
        <f>T("TURISMOS       ")</f>
        <v xml:space="preserve">TURISMOS       </v>
      </c>
      <c r="G16406" t="str">
        <f>T("De 12 a 15,99 CABALLOS FISCALES                   ")</f>
        <v xml:space="preserve">De 12 a 15,99 CABALLOS FISCALES                   </v>
      </c>
      <c r="H16406" t="str">
        <f>T("GASOLINA                                          ")</f>
        <v xml:space="preserve">GASOLINA                                          </v>
      </c>
      <c r="I16406">
        <v>8</v>
      </c>
    </row>
    <row r="16407" spans="1:9">
      <c r="A16407" t="str">
        <f>T("2018")</f>
        <v>2018</v>
      </c>
      <c r="B16407" t="str">
        <f>T("JURIDICO                                          ")</f>
        <v xml:space="preserve">JURIDICO                                          </v>
      </c>
      <c r="C16407" t="str">
        <f>T("VILLA DE VALLECAS   ")</f>
        <v xml:space="preserve">VILLA DE VALLECAS   </v>
      </c>
      <c r="D16407" t="str">
        <f>T("ENSANCHE DE VALLECAS")</f>
        <v>ENSANCHE DE VALLECAS</v>
      </c>
      <c r="E16407" t="str">
        <f>T("TU ")</f>
        <v xml:space="preserve">TU </v>
      </c>
      <c r="F16407" t="str">
        <f>T("TURISMOS       ")</f>
        <v xml:space="preserve">TURISMOS       </v>
      </c>
      <c r="G16407" t="str">
        <f>T("De 16 a 19,99 CABALLOS FISCALES                   ")</f>
        <v xml:space="preserve">De 16 a 19,99 CABALLOS FISCALES                   </v>
      </c>
      <c r="H16407" t="str">
        <f>T("GASOLINA                                          ")</f>
        <v xml:space="preserve">GASOLINA                                          </v>
      </c>
      <c r="I16407">
        <v>3</v>
      </c>
    </row>
    <row r="16408" spans="1:9">
      <c r="A16408" t="str">
        <f>T("2018")</f>
        <v>2018</v>
      </c>
      <c r="B16408" t="str">
        <f>T("JURIDICO                                          ")</f>
        <v xml:space="preserve">JURIDICO                                          </v>
      </c>
      <c r="C16408" t="str">
        <f>T("VILLA DE VALLECAS   ")</f>
        <v xml:space="preserve">VILLA DE VALLECAS   </v>
      </c>
      <c r="D16408" t="str">
        <f>T("ENSANCHE DE VALLECAS")</f>
        <v>ENSANCHE DE VALLECAS</v>
      </c>
      <c r="E16408" t="str">
        <f>T("TU ")</f>
        <v xml:space="preserve">TU </v>
      </c>
      <c r="F16408" t="str">
        <f>T("TURISMOS       ")</f>
        <v xml:space="preserve">TURISMOS       </v>
      </c>
      <c r="G16408" t="str">
        <f>T("De 20 CABALLOS FISCALES en adelante               ")</f>
        <v xml:space="preserve">De 20 CABALLOS FISCALES en adelante               </v>
      </c>
      <c r="H16408" t="str">
        <f>T("GASOLINA                                          ")</f>
        <v xml:space="preserve">GASOLINA                                          </v>
      </c>
      <c r="I16408">
        <v>6</v>
      </c>
    </row>
    <row r="16409" spans="1:9">
      <c r="A16409" t="str">
        <f>T("2018")</f>
        <v>2018</v>
      </c>
      <c r="B16409" t="str">
        <f>T("Entidad sin personalidad jurídica (art. 35.4 LGT) ")</f>
        <v xml:space="preserve">Entidad sin personalidad jurídica (art. 35.4 LGT) </v>
      </c>
      <c r="C16409" t="str">
        <f>T("VILLA DE VALLECAS   ")</f>
        <v xml:space="preserve">VILLA DE VALLECAS   </v>
      </c>
      <c r="D16409" t="str">
        <f>T("CASCO H.VALLECAS    ")</f>
        <v xml:space="preserve">CASCO H.VALLECAS    </v>
      </c>
      <c r="E16409" t="str">
        <f>T("TU ")</f>
        <v xml:space="preserve">TU </v>
      </c>
      <c r="F16409" t="str">
        <f>T("TURISMOS       ")</f>
        <v xml:space="preserve">TURISMOS       </v>
      </c>
      <c r="G16409" t="str">
        <f>T("De 8 a 11,99 CABALLOS FISCALES                    ")</f>
        <v xml:space="preserve">De 8 a 11,99 CABALLOS FISCALES                    </v>
      </c>
      <c r="H16409" t="str">
        <f>T("HÍBRIDO                                           ")</f>
        <v xml:space="preserve">HÍBRIDO                                           </v>
      </c>
      <c r="I16409">
        <v>1</v>
      </c>
    </row>
    <row r="16410" spans="1:9">
      <c r="A16410" t="str">
        <f>T("2018")</f>
        <v>2018</v>
      </c>
      <c r="B16410" t="str">
        <f>T("FISICO                                            ")</f>
        <v xml:space="preserve">FISICO                                            </v>
      </c>
      <c r="C16410" t="str">
        <f>T("VILLA DE VALLECAS   ")</f>
        <v xml:space="preserve">VILLA DE VALLECAS   </v>
      </c>
      <c r="D16410" t="str">
        <f>T("CASCO H.VALLECAS    ")</f>
        <v xml:space="preserve">CASCO H.VALLECAS    </v>
      </c>
      <c r="E16410" t="str">
        <f>T("TU ")</f>
        <v xml:space="preserve">TU </v>
      </c>
      <c r="F16410" t="str">
        <f>T("TURISMOS       ")</f>
        <v xml:space="preserve">TURISMOS       </v>
      </c>
      <c r="G16410" t="str">
        <f>T("De 8 a 11,99 CABALLOS FISCALES                    ")</f>
        <v xml:space="preserve">De 8 a 11,99 CABALLOS FISCALES                    </v>
      </c>
      <c r="H16410" t="str">
        <f>T("HÍBRIDO                                           ")</f>
        <v xml:space="preserve">HÍBRIDO                                           </v>
      </c>
      <c r="I16410">
        <v>27</v>
      </c>
    </row>
    <row r="16411" spans="1:9">
      <c r="A16411" t="str">
        <f>T("2018")</f>
        <v>2018</v>
      </c>
      <c r="B16411" t="str">
        <f>T("FISICO                                            ")</f>
        <v xml:space="preserve">FISICO                                            </v>
      </c>
      <c r="C16411" t="str">
        <f>T("VILLA DE VALLECAS   ")</f>
        <v xml:space="preserve">VILLA DE VALLECAS   </v>
      </c>
      <c r="D16411" t="str">
        <f>T("CASCO H.VALLECAS    ")</f>
        <v xml:space="preserve">CASCO H.VALLECAS    </v>
      </c>
      <c r="E16411" t="str">
        <f>T("TU ")</f>
        <v xml:space="preserve">TU </v>
      </c>
      <c r="F16411" t="str">
        <f>T("TURISMOS       ")</f>
        <v xml:space="preserve">TURISMOS       </v>
      </c>
      <c r="G16411" t="str">
        <f>T("De 12 a 15,99 CABALLOS FISCALES                   ")</f>
        <v xml:space="preserve">De 12 a 15,99 CABALLOS FISCALES                   </v>
      </c>
      <c r="H16411" t="str">
        <f>T("HÍBRIDO                                           ")</f>
        <v xml:space="preserve">HÍBRIDO                                           </v>
      </c>
      <c r="I16411">
        <v>77</v>
      </c>
    </row>
    <row r="16412" spans="1:9">
      <c r="A16412" t="str">
        <f>T("2018")</f>
        <v>2018</v>
      </c>
      <c r="B16412" t="str">
        <f>T("FISICO                                            ")</f>
        <v xml:space="preserve">FISICO                                            </v>
      </c>
      <c r="C16412" t="str">
        <f>T("VILLA DE VALLECAS   ")</f>
        <v xml:space="preserve">VILLA DE VALLECAS   </v>
      </c>
      <c r="D16412" t="str">
        <f>T("SANTA EUGENIA       ")</f>
        <v xml:space="preserve">SANTA EUGENIA       </v>
      </c>
      <c r="E16412" t="str">
        <f>T("TU ")</f>
        <v xml:space="preserve">TU </v>
      </c>
      <c r="F16412" t="str">
        <f>T("TURISMOS       ")</f>
        <v xml:space="preserve">TURISMOS       </v>
      </c>
      <c r="G16412" t="str">
        <f>T("De 8 a 11,99 CABALLOS FISCALES                    ")</f>
        <v xml:space="preserve">De 8 a 11,99 CABALLOS FISCALES                    </v>
      </c>
      <c r="H16412" t="str">
        <f>T("HÍBRIDO                                           ")</f>
        <v xml:space="preserve">HÍBRIDO                                           </v>
      </c>
      <c r="I16412">
        <v>37</v>
      </c>
    </row>
    <row r="16413" spans="1:9">
      <c r="A16413" t="str">
        <f>T("2018")</f>
        <v>2018</v>
      </c>
      <c r="B16413" t="str">
        <f>T("FISICO                                            ")</f>
        <v xml:space="preserve">FISICO                                            </v>
      </c>
      <c r="C16413" t="str">
        <f>T("VILLA DE VALLECAS   ")</f>
        <v xml:space="preserve">VILLA DE VALLECAS   </v>
      </c>
      <c r="D16413" t="str">
        <f>T("SANTA EUGENIA       ")</f>
        <v xml:space="preserve">SANTA EUGENIA       </v>
      </c>
      <c r="E16413" t="str">
        <f>T("TU ")</f>
        <v xml:space="preserve">TU </v>
      </c>
      <c r="F16413" t="str">
        <f>T("TURISMOS       ")</f>
        <v xml:space="preserve">TURISMOS       </v>
      </c>
      <c r="G16413" t="str">
        <f>T("De 12 a 15,99 CABALLOS FISCALES                   ")</f>
        <v xml:space="preserve">De 12 a 15,99 CABALLOS FISCALES                   </v>
      </c>
      <c r="H16413" t="str">
        <f>T("HÍBRIDO                                           ")</f>
        <v xml:space="preserve">HÍBRIDO                                           </v>
      </c>
      <c r="I16413">
        <v>78</v>
      </c>
    </row>
    <row r="16414" spans="1:9">
      <c r="A16414" t="str">
        <f>T("2018")</f>
        <v>2018</v>
      </c>
      <c r="B16414" t="str">
        <f>T("FISICO                                            ")</f>
        <v xml:space="preserve">FISICO                                            </v>
      </c>
      <c r="C16414" t="str">
        <f>T("VILLA DE VALLECAS   ")</f>
        <v xml:space="preserve">VILLA DE VALLECAS   </v>
      </c>
      <c r="D16414" t="str">
        <f>T("ENSANCHE DE VALLECAS")</f>
        <v>ENSANCHE DE VALLECAS</v>
      </c>
      <c r="E16414" t="str">
        <f>T("TU ")</f>
        <v xml:space="preserve">TU </v>
      </c>
      <c r="F16414" t="str">
        <f>T("TURISMOS       ")</f>
        <v xml:space="preserve">TURISMOS       </v>
      </c>
      <c r="G16414" t="str">
        <f>T("De 8 a 11,99 CABALLOS FISCALES                    ")</f>
        <v xml:space="preserve">De 8 a 11,99 CABALLOS FISCALES                    </v>
      </c>
      <c r="H16414" t="str">
        <f>T("HÍBRIDO                                           ")</f>
        <v xml:space="preserve">HÍBRIDO                                           </v>
      </c>
      <c r="I16414">
        <v>40</v>
      </c>
    </row>
    <row r="16415" spans="1:9">
      <c r="A16415" t="str">
        <f>T("2018")</f>
        <v>2018</v>
      </c>
      <c r="B16415" t="str">
        <f>T("FISICO                                            ")</f>
        <v xml:space="preserve">FISICO                                            </v>
      </c>
      <c r="C16415" t="str">
        <f>T("VILLA DE VALLECAS   ")</f>
        <v xml:space="preserve">VILLA DE VALLECAS   </v>
      </c>
      <c r="D16415" t="str">
        <f>T("ENSANCHE DE VALLECAS")</f>
        <v>ENSANCHE DE VALLECAS</v>
      </c>
      <c r="E16415" t="str">
        <f>T("TU ")</f>
        <v xml:space="preserve">TU </v>
      </c>
      <c r="F16415" t="str">
        <f>T("TURISMOS       ")</f>
        <v xml:space="preserve">TURISMOS       </v>
      </c>
      <c r="G16415" t="str">
        <f>T("De 12 a 15,99 CABALLOS FISCALES                   ")</f>
        <v xml:space="preserve">De 12 a 15,99 CABALLOS FISCALES                   </v>
      </c>
      <c r="H16415" t="str">
        <f>T("HÍBRIDO                                           ")</f>
        <v xml:space="preserve">HÍBRIDO                                           </v>
      </c>
      <c r="I16415">
        <v>112</v>
      </c>
    </row>
    <row r="16416" spans="1:9">
      <c r="A16416" t="str">
        <f>T("2018")</f>
        <v>2018</v>
      </c>
      <c r="B16416" t="str">
        <f>T("FISICO                                            ")</f>
        <v xml:space="preserve">FISICO                                            </v>
      </c>
      <c r="C16416" t="str">
        <f>T("VILLA DE VALLECAS   ")</f>
        <v xml:space="preserve">VILLA DE VALLECAS   </v>
      </c>
      <c r="D16416" t="str">
        <f>T("ENSANCHE DE VALLECAS")</f>
        <v>ENSANCHE DE VALLECAS</v>
      </c>
      <c r="E16416" t="str">
        <f>T("TU ")</f>
        <v xml:space="preserve">TU </v>
      </c>
      <c r="F16416" t="str">
        <f>T("TURISMOS       ")</f>
        <v xml:space="preserve">TURISMOS       </v>
      </c>
      <c r="G16416" t="str">
        <f>T("De 16 a 19,99 CABALLOS FISCALES                   ")</f>
        <v xml:space="preserve">De 16 a 19,99 CABALLOS FISCALES                   </v>
      </c>
      <c r="H16416" t="str">
        <f>T("HÍBRIDO                                           ")</f>
        <v xml:space="preserve">HÍBRIDO                                           </v>
      </c>
      <c r="I16416">
        <v>1</v>
      </c>
    </row>
    <row r="16417" spans="1:9">
      <c r="A16417" t="str">
        <f>T("2018")</f>
        <v>2018</v>
      </c>
      <c r="B16417" t="str">
        <f>T("FISICO                                            ")</f>
        <v xml:space="preserve">FISICO                                            </v>
      </c>
      <c r="C16417" t="str">
        <f>T("VILLA DE VALLECAS   ")</f>
        <v xml:space="preserve">VILLA DE VALLECAS   </v>
      </c>
      <c r="D16417" t="str">
        <f>T("ENSANCHE DE VALLECAS")</f>
        <v>ENSANCHE DE VALLECAS</v>
      </c>
      <c r="E16417" t="str">
        <f>T("TU ")</f>
        <v xml:space="preserve">TU </v>
      </c>
      <c r="F16417" t="str">
        <f>T("TURISMOS       ")</f>
        <v xml:space="preserve">TURISMOS       </v>
      </c>
      <c r="G16417" t="str">
        <f>T("De 20 CABALLOS FISCALES en adelante               ")</f>
        <v xml:space="preserve">De 20 CABALLOS FISCALES en adelante               </v>
      </c>
      <c r="H16417" t="str">
        <f>T("HÍBRIDO                                           ")</f>
        <v xml:space="preserve">HÍBRIDO                                           </v>
      </c>
      <c r="I16417">
        <v>1</v>
      </c>
    </row>
    <row r="16418" spans="1:9">
      <c r="A16418" t="str">
        <f>T("2018")</f>
        <v>2018</v>
      </c>
      <c r="B16418" t="str">
        <f>T("JURIDICO                                          ")</f>
        <v xml:space="preserve">JURIDICO                                          </v>
      </c>
      <c r="C16418" t="str">
        <f>T("VILLA DE VALLECAS   ")</f>
        <v xml:space="preserve">VILLA DE VALLECAS   </v>
      </c>
      <c r="D16418" t="str">
        <f>T("CASCO H.VALLECAS    ")</f>
        <v xml:space="preserve">CASCO H.VALLECAS    </v>
      </c>
      <c r="E16418" t="str">
        <f>T("TU ")</f>
        <v xml:space="preserve">TU </v>
      </c>
      <c r="F16418" t="str">
        <f>T("TURISMOS       ")</f>
        <v xml:space="preserve">TURISMOS       </v>
      </c>
      <c r="G16418" t="str">
        <f>T("De 8 a 11,99 CABALLOS FISCALES                    ")</f>
        <v xml:space="preserve">De 8 a 11,99 CABALLOS FISCALES                    </v>
      </c>
      <c r="H16418" t="str">
        <f>T("HÍBRIDO                                           ")</f>
        <v xml:space="preserve">HÍBRIDO                                           </v>
      </c>
      <c r="I16418">
        <v>3</v>
      </c>
    </row>
    <row r="16419" spans="1:9">
      <c r="A16419" t="str">
        <f>T("2018")</f>
        <v>2018</v>
      </c>
      <c r="B16419" t="str">
        <f>T("JURIDICO                                          ")</f>
        <v xml:space="preserve">JURIDICO                                          </v>
      </c>
      <c r="C16419" t="str">
        <f>T("VILLA DE VALLECAS   ")</f>
        <v xml:space="preserve">VILLA DE VALLECAS   </v>
      </c>
      <c r="D16419" t="str">
        <f>T("CASCO H.VALLECAS    ")</f>
        <v xml:space="preserve">CASCO H.VALLECAS    </v>
      </c>
      <c r="E16419" t="str">
        <f>T("TU ")</f>
        <v xml:space="preserve">TU </v>
      </c>
      <c r="F16419" t="str">
        <f>T("TURISMOS       ")</f>
        <v xml:space="preserve">TURISMOS       </v>
      </c>
      <c r="G16419" t="str">
        <f>T("De 12 a 15,99 CABALLOS FISCALES                   ")</f>
        <v xml:space="preserve">De 12 a 15,99 CABALLOS FISCALES                   </v>
      </c>
      <c r="H16419" t="str">
        <f>T("HÍBRIDO                                           ")</f>
        <v xml:space="preserve">HÍBRIDO                                           </v>
      </c>
      <c r="I16419">
        <v>7</v>
      </c>
    </row>
    <row r="16420" spans="1:9">
      <c r="A16420" t="str">
        <f>T("2018")</f>
        <v>2018</v>
      </c>
      <c r="B16420" t="str">
        <f>T("JURIDICO                                          ")</f>
        <v xml:space="preserve">JURIDICO                                          </v>
      </c>
      <c r="C16420" t="str">
        <f>T("VILLA DE VALLECAS   ")</f>
        <v xml:space="preserve">VILLA DE VALLECAS   </v>
      </c>
      <c r="D16420" t="str">
        <f>T("CASCO H.VALLECAS    ")</f>
        <v xml:space="preserve">CASCO H.VALLECAS    </v>
      </c>
      <c r="E16420" t="str">
        <f>T("TU ")</f>
        <v xml:space="preserve">TU </v>
      </c>
      <c r="F16420" t="str">
        <f>T("TURISMOS       ")</f>
        <v xml:space="preserve">TURISMOS       </v>
      </c>
      <c r="G16420" t="str">
        <f>T("De 20 CABALLOS FISCALES en adelante               ")</f>
        <v xml:space="preserve">De 20 CABALLOS FISCALES en adelante               </v>
      </c>
      <c r="H16420" t="str">
        <f>T("HÍBRIDO                                           ")</f>
        <v xml:space="preserve">HÍBRIDO                                           </v>
      </c>
      <c r="I16420">
        <v>1</v>
      </c>
    </row>
    <row r="16421" spans="1:9">
      <c r="A16421" t="str">
        <f>T("2018")</f>
        <v>2018</v>
      </c>
      <c r="B16421" t="str">
        <f>T("JURIDICO                                          ")</f>
        <v xml:space="preserve">JURIDICO                                          </v>
      </c>
      <c r="C16421" t="str">
        <f>T("VILLA DE VALLECAS   ")</f>
        <v xml:space="preserve">VILLA DE VALLECAS   </v>
      </c>
      <c r="D16421" t="str">
        <f>T("SANTA EUGENIA       ")</f>
        <v xml:space="preserve">SANTA EUGENIA       </v>
      </c>
      <c r="E16421" t="str">
        <f>T("TU ")</f>
        <v xml:space="preserve">TU </v>
      </c>
      <c r="F16421" t="str">
        <f>T("TURISMOS       ")</f>
        <v xml:space="preserve">TURISMOS       </v>
      </c>
      <c r="G16421" t="str">
        <f>T("De 8 a 11,99 CABALLOS FISCALES                    ")</f>
        <v xml:space="preserve">De 8 a 11,99 CABALLOS FISCALES                    </v>
      </c>
      <c r="H16421" t="str">
        <f>T("HÍBRIDO                                           ")</f>
        <v xml:space="preserve">HÍBRIDO                                           </v>
      </c>
      <c r="I16421">
        <v>2</v>
      </c>
    </row>
    <row r="16422" spans="1:9">
      <c r="A16422" t="str">
        <f>T("2018")</f>
        <v>2018</v>
      </c>
      <c r="B16422" t="str">
        <f>T("JURIDICO                                          ")</f>
        <v xml:space="preserve">JURIDICO                                          </v>
      </c>
      <c r="C16422" t="str">
        <f>T("VILLA DE VALLECAS   ")</f>
        <v xml:space="preserve">VILLA DE VALLECAS   </v>
      </c>
      <c r="D16422" t="str">
        <f>T("SANTA EUGENIA       ")</f>
        <v xml:space="preserve">SANTA EUGENIA       </v>
      </c>
      <c r="E16422" t="str">
        <f>T("TU ")</f>
        <v xml:space="preserve">TU </v>
      </c>
      <c r="F16422" t="str">
        <f>T("TURISMOS       ")</f>
        <v xml:space="preserve">TURISMOS       </v>
      </c>
      <c r="G16422" t="str">
        <f>T("De 12 a 15,99 CABALLOS FISCALES                   ")</f>
        <v xml:space="preserve">De 12 a 15,99 CABALLOS FISCALES                   </v>
      </c>
      <c r="H16422" t="str">
        <f>T("HÍBRIDO                                           ")</f>
        <v xml:space="preserve">HÍBRIDO                                           </v>
      </c>
      <c r="I16422">
        <v>2</v>
      </c>
    </row>
    <row r="16423" spans="1:9">
      <c r="A16423" t="str">
        <f>T("2018")</f>
        <v>2018</v>
      </c>
      <c r="B16423" t="str">
        <f>T("JURIDICO                                          ")</f>
        <v xml:space="preserve">JURIDICO                                          </v>
      </c>
      <c r="C16423" t="str">
        <f>T("VILLA DE VALLECAS   ")</f>
        <v xml:space="preserve">VILLA DE VALLECAS   </v>
      </c>
      <c r="D16423" t="str">
        <f>T("ENSANCHE DE VALLECAS")</f>
        <v>ENSANCHE DE VALLECAS</v>
      </c>
      <c r="E16423" t="str">
        <f>T("TU ")</f>
        <v xml:space="preserve">TU </v>
      </c>
      <c r="F16423" t="str">
        <f>T("TURISMOS       ")</f>
        <v xml:space="preserve">TURISMOS       </v>
      </c>
      <c r="G16423" t="str">
        <f>T("De 12 a 15,99 CABALLOS FISCALES                   ")</f>
        <v xml:space="preserve">De 12 a 15,99 CABALLOS FISCALES                   </v>
      </c>
      <c r="H16423" t="str">
        <f>T("HÍBRIDO                                           ")</f>
        <v xml:space="preserve">HÍBRIDO                                           </v>
      </c>
      <c r="I16423">
        <v>1</v>
      </c>
    </row>
    <row r="16424" spans="1:9">
      <c r="A16424" t="str">
        <f>T("2018")</f>
        <v>2018</v>
      </c>
      <c r="B16424" t="str">
        <f>T("JURIDICO                                          ")</f>
        <v xml:space="preserve">JURIDICO                                          </v>
      </c>
      <c r="C16424" t="str">
        <f>T("VILLA DE VALLECAS   ")</f>
        <v xml:space="preserve">VILLA DE VALLECAS   </v>
      </c>
      <c r="D16424" t="str">
        <f>T("ENSANCHE DE VALLECAS")</f>
        <v>ENSANCHE DE VALLECAS</v>
      </c>
      <c r="E16424" t="str">
        <f>T("TU ")</f>
        <v xml:space="preserve">TU </v>
      </c>
      <c r="F16424" t="str">
        <f>T("TURISMOS       ")</f>
        <v xml:space="preserve">TURISMOS       </v>
      </c>
      <c r="G16424" t="str">
        <f>T("De 20 CABALLOS FISCALES en adelante               ")</f>
        <v xml:space="preserve">De 20 CABALLOS FISCALES en adelante               </v>
      </c>
      <c r="H16424" t="str">
        <f>T("HÍBRIDO                                           ")</f>
        <v xml:space="preserve">HÍBRIDO                                           </v>
      </c>
      <c r="I16424">
        <v>1</v>
      </c>
    </row>
    <row r="16425" spans="1:9">
      <c r="A16425" t="str">
        <f>T("2018")</f>
        <v>2018</v>
      </c>
      <c r="B16425" t="str">
        <f>T("Entidad sin personalidad jurídica (art. 35.4 LGT) ")</f>
        <v xml:space="preserve">Entidad sin personalidad jurídica (art. 35.4 LGT) </v>
      </c>
      <c r="C16425" t="str">
        <f>T("VILLA DE VALLECAS   ")</f>
        <v xml:space="preserve">VILLA DE VALLECAS   </v>
      </c>
      <c r="D16425" t="str">
        <f>T("CASCO H.VALLECAS    ")</f>
        <v xml:space="preserve">CASCO H.VALLECAS    </v>
      </c>
      <c r="E16425" t="str">
        <f>T("TU ")</f>
        <v xml:space="preserve">TU </v>
      </c>
      <c r="F16425" t="str">
        <f>T("TURISMOS       ")</f>
        <v xml:space="preserve">TURISMOS       </v>
      </c>
      <c r="G16425" t="str">
        <f>T("De 12 a 15,99 CABALLOS FISCALES                   ")</f>
        <v xml:space="preserve">De 12 a 15,99 CABALLOS FISCALES                   </v>
      </c>
      <c r="H16425" t="str">
        <f>T("HIBRIDO ENCHUFABLES PHEV                          ")</f>
        <v xml:space="preserve">HIBRIDO ENCHUFABLES PHEV                          </v>
      </c>
      <c r="I16425">
        <v>1</v>
      </c>
    </row>
    <row r="16426" spans="1:9">
      <c r="A16426" t="str">
        <f>T("2018")</f>
        <v>2018</v>
      </c>
      <c r="B16426" t="str">
        <f>T("FISICO                                            ")</f>
        <v xml:space="preserve">FISICO                                            </v>
      </c>
      <c r="C16426" t="str">
        <f>T("VILLA DE VALLECAS   ")</f>
        <v xml:space="preserve">VILLA DE VALLECAS   </v>
      </c>
      <c r="D16426" t="str">
        <f>T("ENSANCHE DE VALLECAS")</f>
        <v>ENSANCHE DE VALLECAS</v>
      </c>
      <c r="E16426" t="str">
        <f>T("TU ")</f>
        <v xml:space="preserve">TU </v>
      </c>
      <c r="F16426" t="str">
        <f>T("TURISMOS       ")</f>
        <v xml:space="preserve">TURISMOS       </v>
      </c>
      <c r="G16426" t="str">
        <f>T("De 8 a 11,99 CABALLOS FISCALES                    ")</f>
        <v xml:space="preserve">De 8 a 11,99 CABALLOS FISCALES                    </v>
      </c>
      <c r="H16426" t="str">
        <f>T("HIBRIDO ENCHUFABLES PHEV                          ")</f>
        <v xml:space="preserve">HIBRIDO ENCHUFABLES PHEV                          </v>
      </c>
      <c r="I16426">
        <v>1</v>
      </c>
    </row>
    <row r="16427" spans="1:9">
      <c r="A16427" t="str">
        <f>T("2018")</f>
        <v>2018</v>
      </c>
      <c r="B16427" t="str">
        <f>T("FISICO                                            ")</f>
        <v xml:space="preserve">FISICO                                            </v>
      </c>
      <c r="C16427" t="str">
        <f>T("VILLA DE VALLECAS   ")</f>
        <v xml:space="preserve">VILLA DE VALLECAS   </v>
      </c>
      <c r="D16427" t="str">
        <f>T("ENSANCHE DE VALLECAS")</f>
        <v>ENSANCHE DE VALLECAS</v>
      </c>
      <c r="E16427" t="str">
        <f>T("TU ")</f>
        <v xml:space="preserve">TU </v>
      </c>
      <c r="F16427" t="str">
        <f>T("TURISMOS       ")</f>
        <v xml:space="preserve">TURISMOS       </v>
      </c>
      <c r="G16427" t="str">
        <f>T("De 12 a 15,99 CABALLOS FISCALES                   ")</f>
        <v xml:space="preserve">De 12 a 15,99 CABALLOS FISCALES                   </v>
      </c>
      <c r="H16427" t="str">
        <f>T("HIBRIDO ENCHUFABLES PHEV                          ")</f>
        <v xml:space="preserve">HIBRIDO ENCHUFABLES PHEV                          </v>
      </c>
      <c r="I16427">
        <v>2</v>
      </c>
    </row>
    <row r="16428" spans="1:9">
      <c r="A16428" t="str">
        <f>T("2018")</f>
        <v>2018</v>
      </c>
      <c r="B16428" t="str">
        <f>T("JURIDICO                                          ")</f>
        <v xml:space="preserve">JURIDICO                                          </v>
      </c>
      <c r="C16428" t="str">
        <f>T("VILLA DE VALLECAS   ")</f>
        <v xml:space="preserve">VILLA DE VALLECAS   </v>
      </c>
      <c r="D16428" t="str">
        <f>T("CASCO H.VALLECAS    ")</f>
        <v xml:space="preserve">CASCO H.VALLECAS    </v>
      </c>
      <c r="E16428" t="str">
        <f>T("TU ")</f>
        <v xml:space="preserve">TU </v>
      </c>
      <c r="F16428" t="str">
        <f>T("TURISMOS       ")</f>
        <v xml:space="preserve">TURISMOS       </v>
      </c>
      <c r="G16428" t="str">
        <f>T("De 12 a 15,99 CABALLOS FISCALES                   ")</f>
        <v xml:space="preserve">De 12 a 15,99 CABALLOS FISCALES                   </v>
      </c>
      <c r="H16428" t="str">
        <f>T("HIBRIDO ENCHUFABLES PHEV                          ")</f>
        <v xml:space="preserve">HIBRIDO ENCHUFABLES PHEV                          </v>
      </c>
      <c r="I16428">
        <v>1</v>
      </c>
    </row>
    <row r="16429" spans="1:9">
      <c r="A16429" t="str">
        <f>T("2018")</f>
        <v>2018</v>
      </c>
      <c r="B16429" t="str">
        <f>T("FISICO                                            ")</f>
        <v xml:space="preserve">FISICO                                            </v>
      </c>
      <c r="C16429" t="str">
        <f>T("VILLA DE VALLECAS   ")</f>
        <v xml:space="preserve">VILLA DE VALLECAS   </v>
      </c>
      <c r="D16429" t="str">
        <f>T("SANTA EUGENIA       ")</f>
        <v xml:space="preserve">SANTA EUGENIA       </v>
      </c>
      <c r="E16429" t="str">
        <f>T("TU ")</f>
        <v xml:space="preserve">TU </v>
      </c>
      <c r="F16429" t="str">
        <f>T("TURISMOS       ")</f>
        <v xml:space="preserve">TURISMOS       </v>
      </c>
      <c r="G16429" t="str">
        <f>T("De 12 a 15,99 CABALLOS FISCALES                   ")</f>
        <v xml:space="preserve">De 12 a 15,99 CABALLOS FISCALES                   </v>
      </c>
      <c r="H16429" t="str">
        <f>T("OTROS                                             ")</f>
        <v xml:space="preserve">OTROS                                             </v>
      </c>
      <c r="I16429">
        <v>1</v>
      </c>
    </row>
    <row r="16430" spans="1:9">
      <c r="A16430" t="str">
        <f>T("2018")</f>
        <v>2018</v>
      </c>
      <c r="B16430" t="str">
        <f>T("Entidad sin personalidad jurídica (art. 35.4 LGT) ")</f>
        <v xml:space="preserve">Entidad sin personalidad jurídica (art. 35.4 LGT) </v>
      </c>
      <c r="C16430" t="str">
        <f>T("VILLA DE VALLECAS   ")</f>
        <v xml:space="preserve">VILLA DE VALLECAS   </v>
      </c>
      <c r="D16430" t="str">
        <f>T("CASCO H.VALLECAS    ")</f>
        <v xml:space="preserve">CASCO H.VALLECAS    </v>
      </c>
      <c r="E16430" t="str">
        <f>T("TU ")</f>
        <v xml:space="preserve">TU </v>
      </c>
      <c r="F16430" t="str">
        <f>T("TURISMOS       ")</f>
        <v xml:space="preserve">TURISMOS       </v>
      </c>
      <c r="G16430" t="str">
        <f>T("De 8 a 11,99 CABALLOS FISCALES                    ")</f>
        <v xml:space="preserve">De 8 a 11,99 CABALLOS FISCALES                    </v>
      </c>
      <c r="I16430">
        <v>2</v>
      </c>
    </row>
    <row r="16431" spans="1:9">
      <c r="A16431" t="str">
        <f>T("2018")</f>
        <v>2018</v>
      </c>
      <c r="B16431" t="str">
        <f>T("Entidad sin personalidad jurídica (art. 35.4 LGT) ")</f>
        <v xml:space="preserve">Entidad sin personalidad jurídica (art. 35.4 LGT) </v>
      </c>
      <c r="C16431" t="str">
        <f>T("VILLA DE VALLECAS   ")</f>
        <v xml:space="preserve">VILLA DE VALLECAS   </v>
      </c>
      <c r="D16431" t="str">
        <f>T("CASCO H.VALLECAS    ")</f>
        <v xml:space="preserve">CASCO H.VALLECAS    </v>
      </c>
      <c r="E16431" t="str">
        <f>T("TU ")</f>
        <v xml:space="preserve">TU </v>
      </c>
      <c r="F16431" t="str">
        <f>T("TURISMOS       ")</f>
        <v xml:space="preserve">TURISMOS       </v>
      </c>
      <c r="G16431" t="str">
        <f>T("De 12 a 15,99 CABALLOS FISCALES                   ")</f>
        <v xml:space="preserve">De 12 a 15,99 CABALLOS FISCALES                   </v>
      </c>
      <c r="I16431">
        <v>2</v>
      </c>
    </row>
    <row r="16432" spans="1:9">
      <c r="A16432" t="str">
        <f>T("2018")</f>
        <v>2018</v>
      </c>
      <c r="B16432" t="str">
        <f>T("Entidad sin personalidad jurídica (art. 35.4 LGT) ")</f>
        <v xml:space="preserve">Entidad sin personalidad jurídica (art. 35.4 LGT) </v>
      </c>
      <c r="C16432" t="str">
        <f>T("VILLA DE VALLECAS   ")</f>
        <v xml:space="preserve">VILLA DE VALLECAS   </v>
      </c>
      <c r="D16432" t="str">
        <f>T("SANTA EUGENIA       ")</f>
        <v xml:space="preserve">SANTA EUGENIA       </v>
      </c>
      <c r="E16432" t="str">
        <f>T("TU ")</f>
        <v xml:space="preserve">TU </v>
      </c>
      <c r="F16432" t="str">
        <f>T("TURISMOS       ")</f>
        <v xml:space="preserve">TURISMOS       </v>
      </c>
      <c r="G16432" t="str">
        <f>T("De 8 a 11,99 CABALLOS FISCALES                    ")</f>
        <v xml:space="preserve">De 8 a 11,99 CABALLOS FISCALES                    </v>
      </c>
      <c r="I16432">
        <v>4</v>
      </c>
    </row>
    <row r="16433" spans="1:9">
      <c r="A16433" t="str">
        <f>T("2018")</f>
        <v>2018</v>
      </c>
      <c r="B16433" t="str">
        <f>T("Entidad sin personalidad jurídica (art. 35.4 LGT) ")</f>
        <v xml:space="preserve">Entidad sin personalidad jurídica (art. 35.4 LGT) </v>
      </c>
      <c r="C16433" t="str">
        <f>T("VILLA DE VALLECAS   ")</f>
        <v xml:space="preserve">VILLA DE VALLECAS   </v>
      </c>
      <c r="D16433" t="str">
        <f>T("SANTA EUGENIA       ")</f>
        <v xml:space="preserve">SANTA EUGENIA       </v>
      </c>
      <c r="E16433" t="str">
        <f>T("TU ")</f>
        <v xml:space="preserve">TU </v>
      </c>
      <c r="F16433" t="str">
        <f>T("TURISMOS       ")</f>
        <v xml:space="preserve">TURISMOS       </v>
      </c>
      <c r="G16433" t="str">
        <f>T("De 12 a 15,99 CABALLOS FISCALES                   ")</f>
        <v xml:space="preserve">De 12 a 15,99 CABALLOS FISCALES                   </v>
      </c>
      <c r="I16433">
        <v>1</v>
      </c>
    </row>
    <row r="16434" spans="1:9">
      <c r="A16434" t="str">
        <f>T("2018")</f>
        <v>2018</v>
      </c>
      <c r="B16434" t="str">
        <f>T("FISICO                                            ")</f>
        <v xml:space="preserve">FISICO                                            </v>
      </c>
      <c r="C16434" t="str">
        <f>T("VILLA DE VALLECAS   ")</f>
        <v xml:space="preserve">VILLA DE VALLECAS   </v>
      </c>
      <c r="D16434" t="str">
        <f>T("CASCO H.VALLECAS    ")</f>
        <v xml:space="preserve">CASCO H.VALLECAS    </v>
      </c>
      <c r="E16434" t="str">
        <f>T("TU ")</f>
        <v xml:space="preserve">TU </v>
      </c>
      <c r="F16434" t="str">
        <f>T("TURISMOS       ")</f>
        <v xml:space="preserve">TURISMOS       </v>
      </c>
      <c r="G16434" t="str">
        <f>T("De menos de 8 CABALLOS FISCALES                   ")</f>
        <v xml:space="preserve">De menos de 8 CABALLOS FISCALES                   </v>
      </c>
      <c r="I16434">
        <v>9</v>
      </c>
    </row>
    <row r="16435" spans="1:9">
      <c r="A16435" t="str">
        <f>T("2018")</f>
        <v>2018</v>
      </c>
      <c r="B16435" t="str">
        <f>T("FISICO                                            ")</f>
        <v xml:space="preserve">FISICO                                            </v>
      </c>
      <c r="C16435" t="str">
        <f>T("VILLA DE VALLECAS   ")</f>
        <v xml:space="preserve">VILLA DE VALLECAS   </v>
      </c>
      <c r="D16435" t="str">
        <f>T("CASCO H.VALLECAS    ")</f>
        <v xml:space="preserve">CASCO H.VALLECAS    </v>
      </c>
      <c r="E16435" t="str">
        <f>T("TU ")</f>
        <v xml:space="preserve">TU </v>
      </c>
      <c r="F16435" t="str">
        <f>T("TURISMOS       ")</f>
        <v xml:space="preserve">TURISMOS       </v>
      </c>
      <c r="G16435" t="str">
        <f>T("De 8 a 11,99 CABALLOS FISCALES                    ")</f>
        <v xml:space="preserve">De 8 a 11,99 CABALLOS FISCALES                    </v>
      </c>
      <c r="I16435">
        <v>130</v>
      </c>
    </row>
    <row r="16436" spans="1:9">
      <c r="A16436" t="str">
        <f>T("2018")</f>
        <v>2018</v>
      </c>
      <c r="B16436" t="str">
        <f>T("FISICO                                            ")</f>
        <v xml:space="preserve">FISICO                                            </v>
      </c>
      <c r="C16436" t="str">
        <f>T("VILLA DE VALLECAS   ")</f>
        <v xml:space="preserve">VILLA DE VALLECAS   </v>
      </c>
      <c r="D16436" t="str">
        <f>T("CASCO H.VALLECAS    ")</f>
        <v xml:space="preserve">CASCO H.VALLECAS    </v>
      </c>
      <c r="E16436" t="str">
        <f>T("TU ")</f>
        <v xml:space="preserve">TU </v>
      </c>
      <c r="F16436" t="str">
        <f>T("TURISMOS       ")</f>
        <v xml:space="preserve">TURISMOS       </v>
      </c>
      <c r="G16436" t="str">
        <f>T("De 12 a 15,99 CABALLOS FISCALES                   ")</f>
        <v xml:space="preserve">De 12 a 15,99 CABALLOS FISCALES                   </v>
      </c>
      <c r="I16436">
        <v>172</v>
      </c>
    </row>
    <row r="16437" spans="1:9">
      <c r="A16437" t="str">
        <f>T("2018")</f>
        <v>2018</v>
      </c>
      <c r="B16437" t="str">
        <f>T("FISICO                                            ")</f>
        <v xml:space="preserve">FISICO                                            </v>
      </c>
      <c r="C16437" t="str">
        <f>T("VILLA DE VALLECAS   ")</f>
        <v xml:space="preserve">VILLA DE VALLECAS   </v>
      </c>
      <c r="D16437" t="str">
        <f>T("CASCO H.VALLECAS    ")</f>
        <v xml:space="preserve">CASCO H.VALLECAS    </v>
      </c>
      <c r="E16437" t="str">
        <f>T("TU ")</f>
        <v xml:space="preserve">TU </v>
      </c>
      <c r="F16437" t="str">
        <f>T("TURISMOS       ")</f>
        <v xml:space="preserve">TURISMOS       </v>
      </c>
      <c r="G16437" t="str">
        <f>T("De 16 a 19,99 CABALLOS FISCALES                   ")</f>
        <v xml:space="preserve">De 16 a 19,99 CABALLOS FISCALES                   </v>
      </c>
      <c r="I16437">
        <v>18</v>
      </c>
    </row>
    <row r="16438" spans="1:9">
      <c r="A16438" t="str">
        <f>T("2018")</f>
        <v>2018</v>
      </c>
      <c r="B16438" t="str">
        <f>T("FISICO                                            ")</f>
        <v xml:space="preserve">FISICO                                            </v>
      </c>
      <c r="C16438" t="str">
        <f>T("VILLA DE VALLECAS   ")</f>
        <v xml:space="preserve">VILLA DE VALLECAS   </v>
      </c>
      <c r="D16438" t="str">
        <f>T("CASCO H.VALLECAS    ")</f>
        <v xml:space="preserve">CASCO H.VALLECAS    </v>
      </c>
      <c r="E16438" t="str">
        <f>T("TU ")</f>
        <v xml:space="preserve">TU </v>
      </c>
      <c r="F16438" t="str">
        <f>T("TURISMOS       ")</f>
        <v xml:space="preserve">TURISMOS       </v>
      </c>
      <c r="G16438" t="str">
        <f>T("De 20 CABALLOS FISCALES en adelante               ")</f>
        <v xml:space="preserve">De 20 CABALLOS FISCALES en adelante               </v>
      </c>
      <c r="I16438">
        <v>3</v>
      </c>
    </row>
    <row r="16439" spans="1:9">
      <c r="A16439" t="str">
        <f>T("2018")</f>
        <v>2018</v>
      </c>
      <c r="B16439" t="str">
        <f>T("FISICO                                            ")</f>
        <v xml:space="preserve">FISICO                                            </v>
      </c>
      <c r="C16439" t="str">
        <f>T("VILLA DE VALLECAS   ")</f>
        <v xml:space="preserve">VILLA DE VALLECAS   </v>
      </c>
      <c r="D16439" t="str">
        <f>T("SANTA EUGENIA       ")</f>
        <v xml:space="preserve">SANTA EUGENIA       </v>
      </c>
      <c r="E16439" t="str">
        <f>T("TU ")</f>
        <v xml:space="preserve">TU </v>
      </c>
      <c r="F16439" t="str">
        <f>T("TURISMOS       ")</f>
        <v xml:space="preserve">TURISMOS       </v>
      </c>
      <c r="G16439" t="str">
        <f>T("De menos de 8 CABALLOS FISCALES                   ")</f>
        <v xml:space="preserve">De menos de 8 CABALLOS FISCALES                   </v>
      </c>
      <c r="I16439">
        <v>4</v>
      </c>
    </row>
    <row r="16440" spans="1:9">
      <c r="A16440" t="str">
        <f>T("2018")</f>
        <v>2018</v>
      </c>
      <c r="B16440" t="str">
        <f>T("FISICO                                            ")</f>
        <v xml:space="preserve">FISICO                                            </v>
      </c>
      <c r="C16440" t="str">
        <f>T("VILLA DE VALLECAS   ")</f>
        <v xml:space="preserve">VILLA DE VALLECAS   </v>
      </c>
      <c r="D16440" t="str">
        <f>T("SANTA EUGENIA       ")</f>
        <v xml:space="preserve">SANTA EUGENIA       </v>
      </c>
      <c r="E16440" t="str">
        <f>T("TU ")</f>
        <v xml:space="preserve">TU </v>
      </c>
      <c r="F16440" t="str">
        <f>T("TURISMOS       ")</f>
        <v xml:space="preserve">TURISMOS       </v>
      </c>
      <c r="G16440" t="str">
        <f>T("De 8 a 11,99 CABALLOS FISCALES                    ")</f>
        <v xml:space="preserve">De 8 a 11,99 CABALLOS FISCALES                    </v>
      </c>
      <c r="I16440">
        <v>72</v>
      </c>
    </row>
    <row r="16441" spans="1:9">
      <c r="A16441" t="str">
        <f>T("2018")</f>
        <v>2018</v>
      </c>
      <c r="B16441" t="str">
        <f>T("FISICO                                            ")</f>
        <v xml:space="preserve">FISICO                                            </v>
      </c>
      <c r="C16441" t="str">
        <f>T("VILLA DE VALLECAS   ")</f>
        <v xml:space="preserve">VILLA DE VALLECAS   </v>
      </c>
      <c r="D16441" t="str">
        <f>T("SANTA EUGENIA       ")</f>
        <v xml:space="preserve">SANTA EUGENIA       </v>
      </c>
      <c r="E16441" t="str">
        <f>T("TU ")</f>
        <v xml:space="preserve">TU </v>
      </c>
      <c r="F16441" t="str">
        <f>T("TURISMOS       ")</f>
        <v xml:space="preserve">TURISMOS       </v>
      </c>
      <c r="G16441" t="str">
        <f>T("De 12 a 15,99 CABALLOS FISCALES                   ")</f>
        <v xml:space="preserve">De 12 a 15,99 CABALLOS FISCALES                   </v>
      </c>
      <c r="I16441">
        <v>86</v>
      </c>
    </row>
    <row r="16442" spans="1:9">
      <c r="A16442" t="str">
        <f>T("2018")</f>
        <v>2018</v>
      </c>
      <c r="B16442" t="str">
        <f>T("FISICO                                            ")</f>
        <v xml:space="preserve">FISICO                                            </v>
      </c>
      <c r="C16442" t="str">
        <f>T("VILLA DE VALLECAS   ")</f>
        <v xml:space="preserve">VILLA DE VALLECAS   </v>
      </c>
      <c r="D16442" t="str">
        <f>T("SANTA EUGENIA       ")</f>
        <v xml:space="preserve">SANTA EUGENIA       </v>
      </c>
      <c r="E16442" t="str">
        <f>T("TU ")</f>
        <v xml:space="preserve">TU </v>
      </c>
      <c r="F16442" t="str">
        <f>T("TURISMOS       ")</f>
        <v xml:space="preserve">TURISMOS       </v>
      </c>
      <c r="G16442" t="str">
        <f>T("De 16 a 19,99 CABALLOS FISCALES                   ")</f>
        <v xml:space="preserve">De 16 a 19,99 CABALLOS FISCALES                   </v>
      </c>
      <c r="I16442">
        <v>12</v>
      </c>
    </row>
    <row r="16443" spans="1:9">
      <c r="A16443" t="str">
        <f>T("2018")</f>
        <v>2018</v>
      </c>
      <c r="B16443" t="str">
        <f>T("FISICO                                            ")</f>
        <v xml:space="preserve">FISICO                                            </v>
      </c>
      <c r="C16443" t="str">
        <f>T("VILLA DE VALLECAS   ")</f>
        <v xml:space="preserve">VILLA DE VALLECAS   </v>
      </c>
      <c r="D16443" t="str">
        <f>T("SANTA EUGENIA       ")</f>
        <v xml:space="preserve">SANTA EUGENIA       </v>
      </c>
      <c r="E16443" t="str">
        <f>T("TU ")</f>
        <v xml:space="preserve">TU </v>
      </c>
      <c r="F16443" t="str">
        <f>T("TURISMOS       ")</f>
        <v xml:space="preserve">TURISMOS       </v>
      </c>
      <c r="G16443" t="str">
        <f>T("De 20 CABALLOS FISCALES en adelante               ")</f>
        <v xml:space="preserve">De 20 CABALLOS FISCALES en adelante               </v>
      </c>
      <c r="I16443">
        <v>1</v>
      </c>
    </row>
    <row r="16444" spans="1:9">
      <c r="A16444" t="str">
        <f>T("2018")</f>
        <v>2018</v>
      </c>
      <c r="B16444" t="str">
        <f>T("FISICO                                            ")</f>
        <v xml:space="preserve">FISICO                                            </v>
      </c>
      <c r="C16444" t="str">
        <f>T("VILLA DE VALLECAS   ")</f>
        <v xml:space="preserve">VILLA DE VALLECAS   </v>
      </c>
      <c r="D16444" t="str">
        <f>T("ENSANCHE DE VALLECAS")</f>
        <v>ENSANCHE DE VALLECAS</v>
      </c>
      <c r="E16444" t="str">
        <f>T("TU ")</f>
        <v xml:space="preserve">TU </v>
      </c>
      <c r="F16444" t="str">
        <f>T("TURISMOS       ")</f>
        <v xml:space="preserve">TURISMOS       </v>
      </c>
      <c r="G16444" t="str">
        <f>T("De 8 a 11,99 CABALLOS FISCALES                    ")</f>
        <v xml:space="preserve">De 8 a 11,99 CABALLOS FISCALES                    </v>
      </c>
      <c r="I16444">
        <v>27</v>
      </c>
    </row>
    <row r="16445" spans="1:9">
      <c r="A16445" t="str">
        <f>T("2018")</f>
        <v>2018</v>
      </c>
      <c r="B16445" t="str">
        <f>T("FISICO                                            ")</f>
        <v xml:space="preserve">FISICO                                            </v>
      </c>
      <c r="C16445" t="str">
        <f>T("VILLA DE VALLECAS   ")</f>
        <v xml:space="preserve">VILLA DE VALLECAS   </v>
      </c>
      <c r="D16445" t="str">
        <f>T("ENSANCHE DE VALLECAS")</f>
        <v>ENSANCHE DE VALLECAS</v>
      </c>
      <c r="E16445" t="str">
        <f>T("TU ")</f>
        <v xml:space="preserve">TU </v>
      </c>
      <c r="F16445" t="str">
        <f>T("TURISMOS       ")</f>
        <v xml:space="preserve">TURISMOS       </v>
      </c>
      <c r="G16445" t="str">
        <f>T("De 12 a 15,99 CABALLOS FISCALES                   ")</f>
        <v xml:space="preserve">De 12 a 15,99 CABALLOS FISCALES                   </v>
      </c>
      <c r="I16445">
        <v>36</v>
      </c>
    </row>
    <row r="16446" spans="1:9">
      <c r="A16446" t="str">
        <f>T("2018")</f>
        <v>2018</v>
      </c>
      <c r="B16446" t="str">
        <f>T("FISICO                                            ")</f>
        <v xml:space="preserve">FISICO                                            </v>
      </c>
      <c r="C16446" t="str">
        <f>T("VILLA DE VALLECAS   ")</f>
        <v xml:space="preserve">VILLA DE VALLECAS   </v>
      </c>
      <c r="D16446" t="str">
        <f>T("ENSANCHE DE VALLECAS")</f>
        <v>ENSANCHE DE VALLECAS</v>
      </c>
      <c r="E16446" t="str">
        <f>T("TU ")</f>
        <v xml:space="preserve">TU </v>
      </c>
      <c r="F16446" t="str">
        <f>T("TURISMOS       ")</f>
        <v xml:space="preserve">TURISMOS       </v>
      </c>
      <c r="G16446" t="str">
        <f>T("De 16 a 19,99 CABALLOS FISCALES                   ")</f>
        <v xml:space="preserve">De 16 a 19,99 CABALLOS FISCALES                   </v>
      </c>
      <c r="I16446">
        <v>6</v>
      </c>
    </row>
    <row r="16447" spans="1:9">
      <c r="A16447" t="str">
        <f>T("2018")</f>
        <v>2018</v>
      </c>
      <c r="B16447" t="str">
        <f>T("FISICO                                            ")</f>
        <v xml:space="preserve">FISICO                                            </v>
      </c>
      <c r="C16447" t="str">
        <f>T("VILLA DE VALLECAS   ")</f>
        <v xml:space="preserve">VILLA DE VALLECAS   </v>
      </c>
      <c r="D16447" t="str">
        <f>T("ENSANCHE DE VALLECAS")</f>
        <v>ENSANCHE DE VALLECAS</v>
      </c>
      <c r="E16447" t="str">
        <f>T("TU ")</f>
        <v xml:space="preserve">TU </v>
      </c>
      <c r="F16447" t="str">
        <f>T("TURISMOS       ")</f>
        <v xml:space="preserve">TURISMOS       </v>
      </c>
      <c r="G16447" t="str">
        <f>T("De 20 CABALLOS FISCALES en adelante               ")</f>
        <v xml:space="preserve">De 20 CABALLOS FISCALES en adelante               </v>
      </c>
      <c r="I16447">
        <v>1</v>
      </c>
    </row>
    <row r="16448" spans="1:9">
      <c r="A16448" t="str">
        <f>T("2018")</f>
        <v>2018</v>
      </c>
      <c r="B16448" t="str">
        <f>T("JURIDICO                                          ")</f>
        <v xml:space="preserve">JURIDICO                                          </v>
      </c>
      <c r="C16448" t="str">
        <f>T("VILLA DE VALLECAS   ")</f>
        <v xml:space="preserve">VILLA DE VALLECAS   </v>
      </c>
      <c r="D16448" t="str">
        <f>T("CASCO H.VALLECAS    ")</f>
        <v xml:space="preserve">CASCO H.VALLECAS    </v>
      </c>
      <c r="E16448" t="str">
        <f>T("TU ")</f>
        <v xml:space="preserve">TU </v>
      </c>
      <c r="F16448" t="str">
        <f>T("TURISMOS       ")</f>
        <v xml:space="preserve">TURISMOS       </v>
      </c>
      <c r="G16448" t="str">
        <f>T("De menos de 8 CABALLOS FISCALES                   ")</f>
        <v xml:space="preserve">De menos de 8 CABALLOS FISCALES                   </v>
      </c>
      <c r="I16448">
        <v>2</v>
      </c>
    </row>
    <row r="16449" spans="1:9">
      <c r="A16449" t="str">
        <f>T("2018")</f>
        <v>2018</v>
      </c>
      <c r="B16449" t="str">
        <f>T("JURIDICO                                          ")</f>
        <v xml:space="preserve">JURIDICO                                          </v>
      </c>
      <c r="C16449" t="str">
        <f>T("VILLA DE VALLECAS   ")</f>
        <v xml:space="preserve">VILLA DE VALLECAS   </v>
      </c>
      <c r="D16449" t="str">
        <f>T("CASCO H.VALLECAS    ")</f>
        <v xml:space="preserve">CASCO H.VALLECAS    </v>
      </c>
      <c r="E16449" t="str">
        <f>T("TU ")</f>
        <v xml:space="preserve">TU </v>
      </c>
      <c r="F16449" t="str">
        <f>T("TURISMOS       ")</f>
        <v xml:space="preserve">TURISMOS       </v>
      </c>
      <c r="G16449" t="str">
        <f>T("De 8 a 11,99 CABALLOS FISCALES                    ")</f>
        <v xml:space="preserve">De 8 a 11,99 CABALLOS FISCALES                    </v>
      </c>
      <c r="I16449">
        <v>6</v>
      </c>
    </row>
    <row r="16450" spans="1:9">
      <c r="A16450" t="str">
        <f>T("2018")</f>
        <v>2018</v>
      </c>
      <c r="B16450" t="str">
        <f>T("JURIDICO                                          ")</f>
        <v xml:space="preserve">JURIDICO                                          </v>
      </c>
      <c r="C16450" t="str">
        <f>T("VILLA DE VALLECAS   ")</f>
        <v xml:space="preserve">VILLA DE VALLECAS   </v>
      </c>
      <c r="D16450" t="str">
        <f>T("CASCO H.VALLECAS    ")</f>
        <v xml:space="preserve">CASCO H.VALLECAS    </v>
      </c>
      <c r="E16450" t="str">
        <f>T("TU ")</f>
        <v xml:space="preserve">TU </v>
      </c>
      <c r="F16450" t="str">
        <f>T("TURISMOS       ")</f>
        <v xml:space="preserve">TURISMOS       </v>
      </c>
      <c r="G16450" t="str">
        <f>T("De 12 a 15,99 CABALLOS FISCALES                   ")</f>
        <v xml:space="preserve">De 12 a 15,99 CABALLOS FISCALES                   </v>
      </c>
      <c r="I16450">
        <v>7</v>
      </c>
    </row>
    <row r="16451" spans="1:9">
      <c r="A16451" t="str">
        <f>T("2018")</f>
        <v>2018</v>
      </c>
      <c r="B16451" t="str">
        <f>T("JURIDICO                                          ")</f>
        <v xml:space="preserve">JURIDICO                                          </v>
      </c>
      <c r="C16451" t="str">
        <f>T("VILLA DE VALLECAS   ")</f>
        <v xml:space="preserve">VILLA DE VALLECAS   </v>
      </c>
      <c r="D16451" t="str">
        <f>T("CASCO H.VALLECAS    ")</f>
        <v xml:space="preserve">CASCO H.VALLECAS    </v>
      </c>
      <c r="E16451" t="str">
        <f>T("TU ")</f>
        <v xml:space="preserve">TU </v>
      </c>
      <c r="F16451" t="str">
        <f>T("TURISMOS       ")</f>
        <v xml:space="preserve">TURISMOS       </v>
      </c>
      <c r="G16451" t="str">
        <f>T("De 16 a 19,99 CABALLOS FISCALES                   ")</f>
        <v xml:space="preserve">De 16 a 19,99 CABALLOS FISCALES                   </v>
      </c>
      <c r="I16451">
        <v>2</v>
      </c>
    </row>
    <row r="16452" spans="1:9">
      <c r="A16452" t="str">
        <f>T("2018")</f>
        <v>2018</v>
      </c>
      <c r="B16452" t="str">
        <f>T("JURIDICO                                          ")</f>
        <v xml:space="preserve">JURIDICO                                          </v>
      </c>
      <c r="C16452" t="str">
        <f>T("VILLA DE VALLECAS   ")</f>
        <v xml:space="preserve">VILLA DE VALLECAS   </v>
      </c>
      <c r="D16452" t="str">
        <f>T("CASCO H.VALLECAS    ")</f>
        <v xml:space="preserve">CASCO H.VALLECAS    </v>
      </c>
      <c r="E16452" t="str">
        <f>T("TU ")</f>
        <v xml:space="preserve">TU </v>
      </c>
      <c r="F16452" t="str">
        <f>T("TURISMOS       ")</f>
        <v xml:space="preserve">TURISMOS       </v>
      </c>
      <c r="G16452" t="str">
        <f>T("De 20 CABALLOS FISCALES en adelante               ")</f>
        <v xml:space="preserve">De 20 CABALLOS FISCALES en adelante               </v>
      </c>
      <c r="I16452">
        <v>5</v>
      </c>
    </row>
    <row r="16453" spans="1:9">
      <c r="A16453" t="str">
        <f>T("2018")</f>
        <v>2018</v>
      </c>
      <c r="B16453" t="str">
        <f>T("JURIDICO                                          ")</f>
        <v xml:space="preserve">JURIDICO                                          </v>
      </c>
      <c r="C16453" t="str">
        <f>T("VILLA DE VALLECAS   ")</f>
        <v xml:space="preserve">VILLA DE VALLECAS   </v>
      </c>
      <c r="D16453" t="str">
        <f>T("SANTA EUGENIA       ")</f>
        <v xml:space="preserve">SANTA EUGENIA       </v>
      </c>
      <c r="E16453" t="str">
        <f>T("TU ")</f>
        <v xml:space="preserve">TU </v>
      </c>
      <c r="F16453" t="str">
        <f>T("TURISMOS       ")</f>
        <v xml:space="preserve">TURISMOS       </v>
      </c>
      <c r="G16453" t="str">
        <f>T("De 8 a 11,99 CABALLOS FISCALES                    ")</f>
        <v xml:space="preserve">De 8 a 11,99 CABALLOS FISCALES                    </v>
      </c>
      <c r="I16453">
        <v>1</v>
      </c>
    </row>
    <row r="16454" spans="1:9">
      <c r="A16454" t="str">
        <f>T("2018")</f>
        <v>2018</v>
      </c>
      <c r="B16454" t="str">
        <f>T("FISICO                                            ")</f>
        <v xml:space="preserve">FISICO                                            </v>
      </c>
      <c r="C16454" t="str">
        <f>T("VILLA DE VALLECAS   ")</f>
        <v xml:space="preserve">VILLA DE VALLECAS   </v>
      </c>
      <c r="D16454" t="str">
        <f>T("ENSANCHE DE VALLECAS")</f>
        <v>ENSANCHE DE VALLECAS</v>
      </c>
      <c r="E16454" t="str">
        <f>T("TU ")</f>
        <v xml:space="preserve">TU </v>
      </c>
      <c r="F16454" t="str">
        <f>T("TURISMOS       ")</f>
        <v xml:space="preserve">TURISMOS       </v>
      </c>
      <c r="G16454" t="str">
        <f>T("De 8 a 11,99 CABALLOS FISCALES                    ")</f>
        <v xml:space="preserve">De 8 a 11,99 CABALLOS FISCALES                    </v>
      </c>
      <c r="I16454">
        <v>2</v>
      </c>
    </row>
    <row r="16455" spans="1:9">
      <c r="A16455" t="str">
        <f>T("2018")</f>
        <v>2018</v>
      </c>
      <c r="B16455" t="str">
        <f>T("FISICO                                            ")</f>
        <v xml:space="preserve">FISICO                                            </v>
      </c>
      <c r="C16455" t="str">
        <f>T("VILLAVERDE          ")</f>
        <v xml:space="preserve">VILLAVERDE          </v>
      </c>
      <c r="D16455" t="str">
        <f>T("SIN BARRIO          ")</f>
        <v xml:space="preserve">SIN BARRIO          </v>
      </c>
      <c r="E16455" t="str">
        <f>T("AU ")</f>
        <v xml:space="preserve">AU </v>
      </c>
      <c r="F16455" t="str">
        <f>T("AUTOBUSES      ")</f>
        <v xml:space="preserve">AUTOBUSES      </v>
      </c>
      <c r="G16455" t="str">
        <f>T("De 21 a 50 PLAZAS                                 ")</f>
        <v xml:space="preserve">De 21 a 50 PLAZAS                                 </v>
      </c>
      <c r="H16455" t="str">
        <f>T("DIESEL                                            ")</f>
        <v xml:space="preserve">DIESEL                                            </v>
      </c>
      <c r="I16455">
        <v>1</v>
      </c>
    </row>
    <row r="16456" spans="1:9">
      <c r="A16456" t="str">
        <f>T("2018")</f>
        <v>2018</v>
      </c>
      <c r="B16456" t="str">
        <f>T("FISICO                                            ")</f>
        <v xml:space="preserve">FISICO                                            </v>
      </c>
      <c r="C16456" t="str">
        <f>T("VILLAVERDE          ")</f>
        <v xml:space="preserve">VILLAVERDE          </v>
      </c>
      <c r="D16456" t="str">
        <f>T("VILLAVERDE ALTO C.H.")</f>
        <v>VILLAVERDE ALTO C.H.</v>
      </c>
      <c r="E16456" t="str">
        <f>T("AU ")</f>
        <v xml:space="preserve">AU </v>
      </c>
      <c r="F16456" t="str">
        <f>T("AUTOBUSES      ")</f>
        <v xml:space="preserve">AUTOBUSES      </v>
      </c>
      <c r="G16456" t="str">
        <f>T("De 21 a 50 PLAZAS                                 ")</f>
        <v xml:space="preserve">De 21 a 50 PLAZAS                                 </v>
      </c>
      <c r="H16456" t="str">
        <f>T("DIESEL                                            ")</f>
        <v xml:space="preserve">DIESEL                                            </v>
      </c>
      <c r="I16456">
        <v>1</v>
      </c>
    </row>
    <row r="16457" spans="1:9">
      <c r="A16457" t="str">
        <f>T("2018")</f>
        <v>2018</v>
      </c>
      <c r="B16457" t="str">
        <f>T("FISICO                                            ")</f>
        <v xml:space="preserve">FISICO                                            </v>
      </c>
      <c r="C16457" t="str">
        <f>T("VILLAVERDE          ")</f>
        <v xml:space="preserve">VILLAVERDE          </v>
      </c>
      <c r="D16457" t="str">
        <f>T("VILLAVERDE ALTO C.H.")</f>
        <v>VILLAVERDE ALTO C.H.</v>
      </c>
      <c r="E16457" t="str">
        <f>T("AU ")</f>
        <v xml:space="preserve">AU </v>
      </c>
      <c r="F16457" t="str">
        <f>T("AUTOBUSES      ")</f>
        <v xml:space="preserve">AUTOBUSES      </v>
      </c>
      <c r="G16457" t="str">
        <f>T("De 51 PLAZAS en adelante                          ")</f>
        <v xml:space="preserve">De 51 PLAZAS en adelante                          </v>
      </c>
      <c r="H16457" t="str">
        <f>T("DIESEL                                            ")</f>
        <v xml:space="preserve">DIESEL                                            </v>
      </c>
      <c r="I16457">
        <v>1</v>
      </c>
    </row>
    <row r="16458" spans="1:9">
      <c r="A16458" t="str">
        <f>T("2018")</f>
        <v>2018</v>
      </c>
      <c r="B16458" t="str">
        <f>T("FISICO                                            ")</f>
        <v xml:space="preserve">FISICO                                            </v>
      </c>
      <c r="C16458" t="str">
        <f>T("VILLAVERDE          ")</f>
        <v xml:space="preserve">VILLAVERDE          </v>
      </c>
      <c r="D16458" t="str">
        <f>T("LOS ANGELES         ")</f>
        <v xml:space="preserve">LOS ANGELES         </v>
      </c>
      <c r="E16458" t="str">
        <f>T("AU ")</f>
        <v xml:space="preserve">AU </v>
      </c>
      <c r="F16458" t="str">
        <f>T("AUTOBUSES      ")</f>
        <v xml:space="preserve">AUTOBUSES      </v>
      </c>
      <c r="G16458" t="str">
        <f>T("De menos de 21 PLAZAS                             ")</f>
        <v xml:space="preserve">De menos de 21 PLAZAS                             </v>
      </c>
      <c r="H16458" t="str">
        <f>T("DIESEL                                            ")</f>
        <v xml:space="preserve">DIESEL                                            </v>
      </c>
      <c r="I16458">
        <v>1</v>
      </c>
    </row>
    <row r="16459" spans="1:9">
      <c r="A16459" t="str">
        <f>T("2018")</f>
        <v>2018</v>
      </c>
      <c r="B16459" t="str">
        <f>T("JURIDICO                                          ")</f>
        <v xml:space="preserve">JURIDICO                                          </v>
      </c>
      <c r="C16459" t="str">
        <f>T("VILLAVERDE          ")</f>
        <v xml:space="preserve">VILLAVERDE          </v>
      </c>
      <c r="D16459" t="str">
        <f>T("VILLAVERDE ALTO C.H.")</f>
        <v>VILLAVERDE ALTO C.H.</v>
      </c>
      <c r="E16459" t="str">
        <f>T("AU ")</f>
        <v xml:space="preserve">AU </v>
      </c>
      <c r="F16459" t="str">
        <f>T("AUTOBUSES      ")</f>
        <v xml:space="preserve">AUTOBUSES      </v>
      </c>
      <c r="G16459" t="str">
        <f>T("De menos de 21 PLAZAS                             ")</f>
        <v xml:space="preserve">De menos de 21 PLAZAS                             </v>
      </c>
      <c r="H16459" t="str">
        <f>T("DIESEL                                            ")</f>
        <v xml:space="preserve">DIESEL                                            </v>
      </c>
      <c r="I16459">
        <v>15</v>
      </c>
    </row>
    <row r="16460" spans="1:9">
      <c r="A16460" t="str">
        <f>T("2018")</f>
        <v>2018</v>
      </c>
      <c r="B16460" t="str">
        <f>T("JURIDICO                                          ")</f>
        <v xml:space="preserve">JURIDICO                                          </v>
      </c>
      <c r="C16460" t="str">
        <f>T("VILLAVERDE          ")</f>
        <v xml:space="preserve">VILLAVERDE          </v>
      </c>
      <c r="D16460" t="str">
        <f>T("VILLAVERDE ALTO C.H.")</f>
        <v>VILLAVERDE ALTO C.H.</v>
      </c>
      <c r="E16460" t="str">
        <f>T("AU ")</f>
        <v xml:space="preserve">AU </v>
      </c>
      <c r="F16460" t="str">
        <f>T("AUTOBUSES      ")</f>
        <v xml:space="preserve">AUTOBUSES      </v>
      </c>
      <c r="G16460" t="str">
        <f>T("De 21 a 50 PLAZAS                                 ")</f>
        <v xml:space="preserve">De 21 a 50 PLAZAS                                 </v>
      </c>
      <c r="H16460" t="str">
        <f>T("DIESEL                                            ")</f>
        <v xml:space="preserve">DIESEL                                            </v>
      </c>
      <c r="I16460">
        <v>19</v>
      </c>
    </row>
    <row r="16461" spans="1:9">
      <c r="A16461" t="str">
        <f>T("2018")</f>
        <v>2018</v>
      </c>
      <c r="B16461" t="str">
        <f>T("JURIDICO                                          ")</f>
        <v xml:space="preserve">JURIDICO                                          </v>
      </c>
      <c r="C16461" t="str">
        <f>T("VILLAVERDE          ")</f>
        <v xml:space="preserve">VILLAVERDE          </v>
      </c>
      <c r="D16461" t="str">
        <f>T("VILLAVERDE ALTO C.H.")</f>
        <v>VILLAVERDE ALTO C.H.</v>
      </c>
      <c r="E16461" t="str">
        <f>T("AU ")</f>
        <v xml:space="preserve">AU </v>
      </c>
      <c r="F16461" t="str">
        <f>T("AUTOBUSES      ")</f>
        <v xml:space="preserve">AUTOBUSES      </v>
      </c>
      <c r="G16461" t="str">
        <f>T("De 51 PLAZAS en adelante                          ")</f>
        <v xml:space="preserve">De 51 PLAZAS en adelante                          </v>
      </c>
      <c r="H16461" t="str">
        <f>T("DIESEL                                            ")</f>
        <v xml:space="preserve">DIESEL                                            </v>
      </c>
      <c r="I16461">
        <v>52</v>
      </c>
    </row>
    <row r="16462" spans="1:9">
      <c r="A16462" t="str">
        <f>T("2018")</f>
        <v>2018</v>
      </c>
      <c r="B16462" t="str">
        <f>T("JURIDICO                                          ")</f>
        <v xml:space="preserve">JURIDICO                                          </v>
      </c>
      <c r="C16462" t="str">
        <f>T("VILLAVERDE          ")</f>
        <v xml:space="preserve">VILLAVERDE          </v>
      </c>
      <c r="D16462" t="str">
        <f>T("BUTARQUE            ")</f>
        <v xml:space="preserve">BUTARQUE            </v>
      </c>
      <c r="E16462" t="str">
        <f>T("AU ")</f>
        <v xml:space="preserve">AU </v>
      </c>
      <c r="F16462" t="str">
        <f>T("AUTOBUSES      ")</f>
        <v xml:space="preserve">AUTOBUSES      </v>
      </c>
      <c r="G16462" t="str">
        <f>T("De 51 PLAZAS en adelante                          ")</f>
        <v xml:space="preserve">De 51 PLAZAS en adelante                          </v>
      </c>
      <c r="H16462" t="str">
        <f>T("DIESEL                                            ")</f>
        <v xml:space="preserve">DIESEL                                            </v>
      </c>
      <c r="I16462">
        <v>3</v>
      </c>
    </row>
    <row r="16463" spans="1:9">
      <c r="A16463" t="str">
        <f>T("2018")</f>
        <v>2018</v>
      </c>
      <c r="B16463" t="str">
        <f>T("JURIDICO                                          ")</f>
        <v xml:space="preserve">JURIDICO                                          </v>
      </c>
      <c r="C16463" t="str">
        <f>T("VILLAVERDE          ")</f>
        <v xml:space="preserve">VILLAVERDE          </v>
      </c>
      <c r="D16463" t="str">
        <f>T("LOS ROSALES         ")</f>
        <v xml:space="preserve">LOS ROSALES         </v>
      </c>
      <c r="E16463" t="str">
        <f>T("AU ")</f>
        <v xml:space="preserve">AU </v>
      </c>
      <c r="F16463" t="str">
        <f>T("AUTOBUSES      ")</f>
        <v xml:space="preserve">AUTOBUSES      </v>
      </c>
      <c r="G16463" t="str">
        <f>T("De 51 PLAZAS en adelante                          ")</f>
        <v xml:space="preserve">De 51 PLAZAS en adelante                          </v>
      </c>
      <c r="H16463" t="str">
        <f>T("DIESEL                                            ")</f>
        <v xml:space="preserve">DIESEL                                            </v>
      </c>
      <c r="I16463">
        <v>1</v>
      </c>
    </row>
    <row r="16464" spans="1:9">
      <c r="A16464" t="str">
        <f>T("2018")</f>
        <v>2018</v>
      </c>
      <c r="B16464" t="str">
        <f>T("JURIDICO                                          ")</f>
        <v xml:space="preserve">JURIDICO                                          </v>
      </c>
      <c r="C16464" t="str">
        <f>T("VILLAVERDE          ")</f>
        <v xml:space="preserve">VILLAVERDE          </v>
      </c>
      <c r="D16464" t="str">
        <f>T("LOS ANGELES         ")</f>
        <v xml:space="preserve">LOS ANGELES         </v>
      </c>
      <c r="E16464" t="str">
        <f>T("AU ")</f>
        <v xml:space="preserve">AU </v>
      </c>
      <c r="F16464" t="str">
        <f>T("AUTOBUSES      ")</f>
        <v xml:space="preserve">AUTOBUSES      </v>
      </c>
      <c r="G16464" t="str">
        <f>T("De menos de 21 PLAZAS                             ")</f>
        <v xml:space="preserve">De menos de 21 PLAZAS                             </v>
      </c>
      <c r="H16464" t="str">
        <f>T("DIESEL                                            ")</f>
        <v xml:space="preserve">DIESEL                                            </v>
      </c>
      <c r="I16464">
        <v>3</v>
      </c>
    </row>
    <row r="16465" spans="1:9">
      <c r="A16465" t="str">
        <f>T("2018")</f>
        <v>2018</v>
      </c>
      <c r="B16465" t="str">
        <f>T("JURIDICO                                          ")</f>
        <v xml:space="preserve">JURIDICO                                          </v>
      </c>
      <c r="C16465" t="str">
        <f>T("VILLAVERDE          ")</f>
        <v xml:space="preserve">VILLAVERDE          </v>
      </c>
      <c r="D16465" t="str">
        <f>T("LOS ANGELES         ")</f>
        <v xml:space="preserve">LOS ANGELES         </v>
      </c>
      <c r="E16465" t="str">
        <f>T("AU ")</f>
        <v xml:space="preserve">AU </v>
      </c>
      <c r="F16465" t="str">
        <f>T("AUTOBUSES      ")</f>
        <v xml:space="preserve">AUTOBUSES      </v>
      </c>
      <c r="G16465" t="str">
        <f>T("De 21 a 50 PLAZAS                                 ")</f>
        <v xml:space="preserve">De 21 a 50 PLAZAS                                 </v>
      </c>
      <c r="H16465" t="str">
        <f>T("DIESEL                                            ")</f>
        <v xml:space="preserve">DIESEL                                            </v>
      </c>
      <c r="I16465">
        <v>1</v>
      </c>
    </row>
    <row r="16466" spans="1:9">
      <c r="A16466" t="str">
        <f>T("2018")</f>
        <v>2018</v>
      </c>
      <c r="B16466" t="str">
        <f>T("JURIDICO                                          ")</f>
        <v xml:space="preserve">JURIDICO                                          </v>
      </c>
      <c r="C16466" t="str">
        <f>T("VILLAVERDE          ")</f>
        <v xml:space="preserve">VILLAVERDE          </v>
      </c>
      <c r="D16466" t="str">
        <f>T("LOS ANGELES         ")</f>
        <v xml:space="preserve">LOS ANGELES         </v>
      </c>
      <c r="E16466" t="str">
        <f>T("AU ")</f>
        <v xml:space="preserve">AU </v>
      </c>
      <c r="F16466" t="str">
        <f>T("AUTOBUSES      ")</f>
        <v xml:space="preserve">AUTOBUSES      </v>
      </c>
      <c r="G16466" t="str">
        <f>T("De 51 PLAZAS en adelante                          ")</f>
        <v xml:space="preserve">De 51 PLAZAS en adelante                          </v>
      </c>
      <c r="H16466" t="str">
        <f>T("DIESEL                                            ")</f>
        <v xml:space="preserve">DIESEL                                            </v>
      </c>
      <c r="I16466">
        <v>7</v>
      </c>
    </row>
    <row r="16467" spans="1:9">
      <c r="A16467" t="str">
        <f>T("2018")</f>
        <v>2018</v>
      </c>
      <c r="B16467" t="str">
        <f>T("FISICO                                            ")</f>
        <v xml:space="preserve">FISICO                                            </v>
      </c>
      <c r="C16467" t="str">
        <f>T("VILLAVERDE          ")</f>
        <v xml:space="preserve">VILLAVERDE          </v>
      </c>
      <c r="D16467" t="str">
        <f>T("VILLAVERDE ALTO C.H.")</f>
        <v>VILLAVERDE ALTO C.H.</v>
      </c>
      <c r="E16467" t="str">
        <f>T("AU ")</f>
        <v xml:space="preserve">AU </v>
      </c>
      <c r="F16467" t="str">
        <f>T("AUTOBUSES      ")</f>
        <v xml:space="preserve">AUTOBUSES      </v>
      </c>
      <c r="G16467" t="str">
        <f>T("De 21 a 50 PLAZAS                                 ")</f>
        <v xml:space="preserve">De 21 a 50 PLAZAS                                 </v>
      </c>
      <c r="I16467">
        <v>1</v>
      </c>
    </row>
    <row r="16468" spans="1:9">
      <c r="A16468" t="str">
        <f>T("2018")</f>
        <v>2018</v>
      </c>
      <c r="B16468" t="str">
        <f>T("Entidad sin personalidad jurídica (art. 35.4 LGT) ")</f>
        <v xml:space="preserve">Entidad sin personalidad jurídica (art. 35.4 LGT) </v>
      </c>
      <c r="C16468" t="str">
        <f>T("VILLAVERDE          ")</f>
        <v xml:space="preserve">VILLAVERDE          </v>
      </c>
      <c r="D16468" t="str">
        <f>T("VILLAVERDE ALTO C.H.")</f>
        <v>VILLAVERDE ALTO C.H.</v>
      </c>
      <c r="E16468" t="str">
        <f>T("CA ")</f>
        <v xml:space="preserve">CA </v>
      </c>
      <c r="F16468" t="str">
        <f>T("CAMIONES       ")</f>
        <v xml:space="preserve">CAMIONES       </v>
      </c>
      <c r="G16468" t="str">
        <f>T("De menos de 1.000 KG DE CARGA ÚTIL                ")</f>
        <v xml:space="preserve">De menos de 1.000 KG DE CARGA ÚTIL                </v>
      </c>
      <c r="H16468" t="str">
        <f>T("DIESEL                                            ")</f>
        <v xml:space="preserve">DIESEL                                            </v>
      </c>
      <c r="I16468">
        <v>12</v>
      </c>
    </row>
    <row r="16469" spans="1:9">
      <c r="A16469" t="str">
        <f>T("2018")</f>
        <v>2018</v>
      </c>
      <c r="B16469" t="str">
        <f>T("Entidad sin personalidad jurídica (art. 35.4 LGT) ")</f>
        <v xml:space="preserve">Entidad sin personalidad jurídica (art. 35.4 LGT) </v>
      </c>
      <c r="C16469" t="str">
        <f>T("VILLAVERDE          ")</f>
        <v xml:space="preserve">VILLAVERDE          </v>
      </c>
      <c r="D16469" t="str">
        <f>T("VILLAVERDE ALTO C.H.")</f>
        <v>VILLAVERDE ALTO C.H.</v>
      </c>
      <c r="E16469" t="str">
        <f>T("CA ")</f>
        <v xml:space="preserve">CA </v>
      </c>
      <c r="F16469" t="str">
        <f>T("CAMIONES       ")</f>
        <v xml:space="preserve">CAMIONES       </v>
      </c>
      <c r="G16469" t="str">
        <f>T("De 1.000 a 2.999 KG DE CARGA ÚTIL                 ")</f>
        <v xml:space="preserve">De 1.000 a 2.999 KG DE CARGA ÚTIL                 </v>
      </c>
      <c r="H16469" t="str">
        <f>T("DIESEL                                            ")</f>
        <v xml:space="preserve">DIESEL                                            </v>
      </c>
      <c r="I16469">
        <v>13</v>
      </c>
    </row>
    <row r="16470" spans="1:9">
      <c r="A16470" t="str">
        <f>T("2018")</f>
        <v>2018</v>
      </c>
      <c r="B16470" t="str">
        <f>T("Entidad sin personalidad jurídica (art. 35.4 LGT) ")</f>
        <v xml:space="preserve">Entidad sin personalidad jurídica (art. 35.4 LGT) </v>
      </c>
      <c r="C16470" t="str">
        <f>T("VILLAVERDE          ")</f>
        <v xml:space="preserve">VILLAVERDE          </v>
      </c>
      <c r="D16470" t="str">
        <f>T("VILLAVERDE ALTO C.H.")</f>
        <v>VILLAVERDE ALTO C.H.</v>
      </c>
      <c r="E16470" t="str">
        <f>T("CA ")</f>
        <v xml:space="preserve">CA </v>
      </c>
      <c r="F16470" t="str">
        <f>T("CAMIONES       ")</f>
        <v xml:space="preserve">CAMIONES       </v>
      </c>
      <c r="G16470" t="str">
        <f>T("De 3.000 a 9.999 KG DE CARGA ÚTIL                 ")</f>
        <v xml:space="preserve">De 3.000 a 9.999 KG DE CARGA ÚTIL                 </v>
      </c>
      <c r="H16470" t="str">
        <f>T("DIESEL                                            ")</f>
        <v xml:space="preserve">DIESEL                                            </v>
      </c>
      <c r="I16470">
        <v>1</v>
      </c>
    </row>
    <row r="16471" spans="1:9">
      <c r="A16471" t="str">
        <f>T("2018")</f>
        <v>2018</v>
      </c>
      <c r="B16471" t="str">
        <f>T("Entidad sin personalidad jurídica (art. 35.4 LGT) ")</f>
        <v xml:space="preserve">Entidad sin personalidad jurídica (art. 35.4 LGT) </v>
      </c>
      <c r="C16471" t="str">
        <f>T("VILLAVERDE          ")</f>
        <v xml:space="preserve">VILLAVERDE          </v>
      </c>
      <c r="D16471" t="str">
        <f>T("VILLAVERDE ALTO C.H.")</f>
        <v>VILLAVERDE ALTO C.H.</v>
      </c>
      <c r="E16471" t="str">
        <f>T("CA ")</f>
        <v xml:space="preserve">CA </v>
      </c>
      <c r="F16471" t="str">
        <f>T("CAMIONES       ")</f>
        <v xml:space="preserve">CAMIONES       </v>
      </c>
      <c r="G16471" t="str">
        <f>T("De 10.000 KG DE CARGA ÚTIL en adelante            ")</f>
        <v xml:space="preserve">De 10.000 KG DE CARGA ÚTIL en adelante            </v>
      </c>
      <c r="H16471" t="str">
        <f>T("DIESEL                                            ")</f>
        <v xml:space="preserve">DIESEL                                            </v>
      </c>
      <c r="I16471">
        <v>1</v>
      </c>
    </row>
    <row r="16472" spans="1:9">
      <c r="A16472" t="str">
        <f>T("2018")</f>
        <v>2018</v>
      </c>
      <c r="B16472" t="str">
        <f>T("Entidad sin personalidad jurídica (art. 35.4 LGT) ")</f>
        <v xml:space="preserve">Entidad sin personalidad jurídica (art. 35.4 LGT) </v>
      </c>
      <c r="C16472" t="str">
        <f>T("VILLAVERDE          ")</f>
        <v xml:space="preserve">VILLAVERDE          </v>
      </c>
      <c r="D16472" t="str">
        <f>T("SAN CRISTOBAL       ")</f>
        <v xml:space="preserve">SAN CRISTOBAL       </v>
      </c>
      <c r="E16472" t="str">
        <f>T("CA ")</f>
        <v xml:space="preserve">CA </v>
      </c>
      <c r="F16472" t="str">
        <f>T("CAMIONES       ")</f>
        <v xml:space="preserve">CAMIONES       </v>
      </c>
      <c r="G16472" t="str">
        <f>T("De menos de 1.000 KG DE CARGA ÚTIL                ")</f>
        <v xml:space="preserve">De menos de 1.000 KG DE CARGA ÚTIL                </v>
      </c>
      <c r="H16472" t="str">
        <f>T("DIESEL                                            ")</f>
        <v xml:space="preserve">DIESEL                                            </v>
      </c>
      <c r="I16472">
        <v>4</v>
      </c>
    </row>
    <row r="16473" spans="1:9">
      <c r="A16473" t="str">
        <f>T("2018")</f>
        <v>2018</v>
      </c>
      <c r="B16473" t="str">
        <f>T("Entidad sin personalidad jurídica (art. 35.4 LGT) ")</f>
        <v xml:space="preserve">Entidad sin personalidad jurídica (art. 35.4 LGT) </v>
      </c>
      <c r="C16473" t="str">
        <f>T("VILLAVERDE          ")</f>
        <v xml:space="preserve">VILLAVERDE          </v>
      </c>
      <c r="D16473" t="str">
        <f>T("SAN CRISTOBAL       ")</f>
        <v xml:space="preserve">SAN CRISTOBAL       </v>
      </c>
      <c r="E16473" t="str">
        <f>T("CA ")</f>
        <v xml:space="preserve">CA </v>
      </c>
      <c r="F16473" t="str">
        <f>T("CAMIONES       ")</f>
        <v xml:space="preserve">CAMIONES       </v>
      </c>
      <c r="G16473" t="str">
        <f>T("De 1.000 a 2.999 KG DE CARGA ÚTIL                 ")</f>
        <v xml:space="preserve">De 1.000 a 2.999 KG DE CARGA ÚTIL                 </v>
      </c>
      <c r="H16473" t="str">
        <f>T("DIESEL                                            ")</f>
        <v xml:space="preserve">DIESEL                                            </v>
      </c>
      <c r="I16473">
        <v>2</v>
      </c>
    </row>
    <row r="16474" spans="1:9">
      <c r="A16474" t="str">
        <f>T("2018")</f>
        <v>2018</v>
      </c>
      <c r="B16474" t="str">
        <f>T("Entidad sin personalidad jurídica (art. 35.4 LGT) ")</f>
        <v xml:space="preserve">Entidad sin personalidad jurídica (art. 35.4 LGT) </v>
      </c>
      <c r="C16474" t="str">
        <f>T("VILLAVERDE          ")</f>
        <v xml:space="preserve">VILLAVERDE          </v>
      </c>
      <c r="D16474" t="str">
        <f>T("BUTARQUE            ")</f>
        <v xml:space="preserve">BUTARQUE            </v>
      </c>
      <c r="E16474" t="str">
        <f>T("CA ")</f>
        <v xml:space="preserve">CA </v>
      </c>
      <c r="F16474" t="str">
        <f>T("CAMIONES       ")</f>
        <v xml:space="preserve">CAMIONES       </v>
      </c>
      <c r="G16474" t="str">
        <f>T("De menos de 1.000 KG DE CARGA ÚTIL                ")</f>
        <v xml:space="preserve">De menos de 1.000 KG DE CARGA ÚTIL                </v>
      </c>
      <c r="H16474" t="str">
        <f>T("DIESEL                                            ")</f>
        <v xml:space="preserve">DIESEL                                            </v>
      </c>
      <c r="I16474">
        <v>1</v>
      </c>
    </row>
    <row r="16475" spans="1:9">
      <c r="A16475" t="str">
        <f>T("2018")</f>
        <v>2018</v>
      </c>
      <c r="B16475" t="str">
        <f>T("Entidad sin personalidad jurídica (art. 35.4 LGT) ")</f>
        <v xml:space="preserve">Entidad sin personalidad jurídica (art. 35.4 LGT) </v>
      </c>
      <c r="C16475" t="str">
        <f>T("VILLAVERDE          ")</f>
        <v xml:space="preserve">VILLAVERDE          </v>
      </c>
      <c r="D16475" t="str">
        <f>T("LOS ROSALES         ")</f>
        <v xml:space="preserve">LOS ROSALES         </v>
      </c>
      <c r="E16475" t="str">
        <f>T("CA ")</f>
        <v xml:space="preserve">CA </v>
      </c>
      <c r="F16475" t="str">
        <f>T("CAMIONES       ")</f>
        <v xml:space="preserve">CAMIONES       </v>
      </c>
      <c r="G16475" t="str">
        <f>T("De menos de 1.000 KG DE CARGA ÚTIL                ")</f>
        <v xml:space="preserve">De menos de 1.000 KG DE CARGA ÚTIL                </v>
      </c>
      <c r="H16475" t="str">
        <f>T("DIESEL                                            ")</f>
        <v xml:space="preserve">DIESEL                                            </v>
      </c>
      <c r="I16475">
        <v>7</v>
      </c>
    </row>
    <row r="16476" spans="1:9">
      <c r="A16476" t="str">
        <f>T("2018")</f>
        <v>2018</v>
      </c>
      <c r="B16476" t="str">
        <f>T("Entidad sin personalidad jurídica (art. 35.4 LGT) ")</f>
        <v xml:space="preserve">Entidad sin personalidad jurídica (art. 35.4 LGT) </v>
      </c>
      <c r="C16476" t="str">
        <f>T("VILLAVERDE          ")</f>
        <v xml:space="preserve">VILLAVERDE          </v>
      </c>
      <c r="D16476" t="str">
        <f>T("LOS ROSALES         ")</f>
        <v xml:space="preserve">LOS ROSALES         </v>
      </c>
      <c r="E16476" t="str">
        <f>T("CA ")</f>
        <v xml:space="preserve">CA </v>
      </c>
      <c r="F16476" t="str">
        <f>T("CAMIONES       ")</f>
        <v xml:space="preserve">CAMIONES       </v>
      </c>
      <c r="G16476" t="str">
        <f>T("De 1.000 a 2.999 KG DE CARGA ÚTIL                 ")</f>
        <v xml:space="preserve">De 1.000 a 2.999 KG DE CARGA ÚTIL                 </v>
      </c>
      <c r="H16476" t="str">
        <f>T("DIESEL                                            ")</f>
        <v xml:space="preserve">DIESEL                                            </v>
      </c>
      <c r="I16476">
        <v>3</v>
      </c>
    </row>
    <row r="16477" spans="1:9">
      <c r="A16477" t="str">
        <f>T("2018")</f>
        <v>2018</v>
      </c>
      <c r="B16477" t="str">
        <f>T("Entidad sin personalidad jurídica (art. 35.4 LGT) ")</f>
        <v xml:space="preserve">Entidad sin personalidad jurídica (art. 35.4 LGT) </v>
      </c>
      <c r="C16477" t="str">
        <f>T("VILLAVERDE          ")</f>
        <v xml:space="preserve">VILLAVERDE          </v>
      </c>
      <c r="D16477" t="str">
        <f>T("LOS ANGELES         ")</f>
        <v xml:space="preserve">LOS ANGELES         </v>
      </c>
      <c r="E16477" t="str">
        <f>T("CA ")</f>
        <v xml:space="preserve">CA </v>
      </c>
      <c r="F16477" t="str">
        <f>T("CAMIONES       ")</f>
        <v xml:space="preserve">CAMIONES       </v>
      </c>
      <c r="G16477" t="str">
        <f>T("De menos de 1.000 KG DE CARGA ÚTIL                ")</f>
        <v xml:space="preserve">De menos de 1.000 KG DE CARGA ÚTIL                </v>
      </c>
      <c r="H16477" t="str">
        <f>T("DIESEL                                            ")</f>
        <v xml:space="preserve">DIESEL                                            </v>
      </c>
      <c r="I16477">
        <v>2</v>
      </c>
    </row>
    <row r="16478" spans="1:9">
      <c r="A16478" t="str">
        <f>T("2018")</f>
        <v>2018</v>
      </c>
      <c r="B16478" t="str">
        <f>T("Entidad sin personalidad jurídica (art. 35.4 LGT) ")</f>
        <v xml:space="preserve">Entidad sin personalidad jurídica (art. 35.4 LGT) </v>
      </c>
      <c r="C16478" t="str">
        <f>T("VILLAVERDE          ")</f>
        <v xml:space="preserve">VILLAVERDE          </v>
      </c>
      <c r="D16478" t="str">
        <f>T("LOS ANGELES         ")</f>
        <v xml:space="preserve">LOS ANGELES         </v>
      </c>
      <c r="E16478" t="str">
        <f>T("CA ")</f>
        <v xml:space="preserve">CA </v>
      </c>
      <c r="F16478" t="str">
        <f>T("CAMIONES       ")</f>
        <v xml:space="preserve">CAMIONES       </v>
      </c>
      <c r="G16478" t="str">
        <f>T("De 1.000 a 2.999 KG DE CARGA ÚTIL                 ")</f>
        <v xml:space="preserve">De 1.000 a 2.999 KG DE CARGA ÚTIL                 </v>
      </c>
      <c r="H16478" t="str">
        <f>T("DIESEL                                            ")</f>
        <v xml:space="preserve">DIESEL                                            </v>
      </c>
      <c r="I16478">
        <v>3</v>
      </c>
    </row>
    <row r="16479" spans="1:9">
      <c r="A16479" t="str">
        <f>T("2018")</f>
        <v>2018</v>
      </c>
      <c r="B16479" t="str">
        <f>T("FISICO                                            ")</f>
        <v xml:space="preserve">FISICO                                            </v>
      </c>
      <c r="C16479" t="str">
        <f>T("VILLAVERDE          ")</f>
        <v xml:space="preserve">VILLAVERDE          </v>
      </c>
      <c r="D16479" t="str">
        <f>T("SIN BARRIO          ")</f>
        <v xml:space="preserve">SIN BARRIO          </v>
      </c>
      <c r="E16479" t="str">
        <f>T("CA ")</f>
        <v xml:space="preserve">CA </v>
      </c>
      <c r="F16479" t="str">
        <f>T("CAMIONES       ")</f>
        <v xml:space="preserve">CAMIONES       </v>
      </c>
      <c r="G16479" t="str">
        <f>T("De menos de 1.000 KG DE CARGA ÚTIL                ")</f>
        <v xml:space="preserve">De menos de 1.000 KG DE CARGA ÚTIL                </v>
      </c>
      <c r="H16479" t="str">
        <f>T("DIESEL                                            ")</f>
        <v xml:space="preserve">DIESEL                                            </v>
      </c>
      <c r="I16479">
        <v>7</v>
      </c>
    </row>
    <row r="16480" spans="1:9">
      <c r="A16480" t="str">
        <f>T("2018")</f>
        <v>2018</v>
      </c>
      <c r="B16480" t="str">
        <f>T("FISICO                                            ")</f>
        <v xml:space="preserve">FISICO                                            </v>
      </c>
      <c r="C16480" t="str">
        <f>T("VILLAVERDE          ")</f>
        <v xml:space="preserve">VILLAVERDE          </v>
      </c>
      <c r="D16480" t="str">
        <f>T("SIN BARRIO          ")</f>
        <v xml:space="preserve">SIN BARRIO          </v>
      </c>
      <c r="E16480" t="str">
        <f>T("CA ")</f>
        <v xml:space="preserve">CA </v>
      </c>
      <c r="F16480" t="str">
        <f>T("CAMIONES       ")</f>
        <v xml:space="preserve">CAMIONES       </v>
      </c>
      <c r="G16480" t="str">
        <f>T("De 1.000 a 2.999 KG DE CARGA ÚTIL                 ")</f>
        <v xml:space="preserve">De 1.000 a 2.999 KG DE CARGA ÚTIL                 </v>
      </c>
      <c r="H16480" t="str">
        <f>T("DIESEL                                            ")</f>
        <v xml:space="preserve">DIESEL                                            </v>
      </c>
      <c r="I16480">
        <v>3</v>
      </c>
    </row>
    <row r="16481" spans="1:9">
      <c r="A16481" t="str">
        <f>T("2018")</f>
        <v>2018</v>
      </c>
      <c r="B16481" t="str">
        <f>T("FISICO                                            ")</f>
        <v xml:space="preserve">FISICO                                            </v>
      </c>
      <c r="C16481" t="str">
        <f>T("VILLAVERDE          ")</f>
        <v xml:space="preserve">VILLAVERDE          </v>
      </c>
      <c r="D16481" t="str">
        <f>T("SIN BARRIO          ")</f>
        <v xml:space="preserve">SIN BARRIO          </v>
      </c>
      <c r="E16481" t="str">
        <f>T("CA ")</f>
        <v xml:space="preserve">CA </v>
      </c>
      <c r="F16481" t="str">
        <f>T("CAMIONES       ")</f>
        <v xml:space="preserve">CAMIONES       </v>
      </c>
      <c r="G16481" t="str">
        <f>T("De 3.000 a 9.999 KG DE CARGA ÚTIL                 ")</f>
        <v xml:space="preserve">De 3.000 a 9.999 KG DE CARGA ÚTIL                 </v>
      </c>
      <c r="H16481" t="str">
        <f>T("DIESEL                                            ")</f>
        <v xml:space="preserve">DIESEL                                            </v>
      </c>
      <c r="I16481">
        <v>1</v>
      </c>
    </row>
    <row r="16482" spans="1:9">
      <c r="A16482" t="str">
        <f>T("2018")</f>
        <v>2018</v>
      </c>
      <c r="B16482" t="str">
        <f>T("FISICO                                            ")</f>
        <v xml:space="preserve">FISICO                                            </v>
      </c>
      <c r="C16482" t="str">
        <f>T("VILLAVERDE          ")</f>
        <v xml:space="preserve">VILLAVERDE          </v>
      </c>
      <c r="D16482" t="str">
        <f>T("VILLAVERDE ALTO C.H.")</f>
        <v>VILLAVERDE ALTO C.H.</v>
      </c>
      <c r="E16482" t="str">
        <f>T("CA ")</f>
        <v xml:space="preserve">CA </v>
      </c>
      <c r="F16482" t="str">
        <f>T("CAMIONES       ")</f>
        <v xml:space="preserve">CAMIONES       </v>
      </c>
      <c r="G16482" t="str">
        <f>T("De menos de 1.000 KG DE CARGA ÚTIL                ")</f>
        <v xml:space="preserve">De menos de 1.000 KG DE CARGA ÚTIL                </v>
      </c>
      <c r="H16482" t="str">
        <f>T("DIESEL                                            ")</f>
        <v xml:space="preserve">DIESEL                                            </v>
      </c>
      <c r="I16482">
        <v>951</v>
      </c>
    </row>
    <row r="16483" spans="1:9">
      <c r="A16483" t="str">
        <f>T("2018")</f>
        <v>2018</v>
      </c>
      <c r="B16483" t="str">
        <f>T("FISICO                                            ")</f>
        <v xml:space="preserve">FISICO                                            </v>
      </c>
      <c r="C16483" t="str">
        <f>T("VILLAVERDE          ")</f>
        <v xml:space="preserve">VILLAVERDE          </v>
      </c>
      <c r="D16483" t="str">
        <f>T("VILLAVERDE ALTO C.H.")</f>
        <v>VILLAVERDE ALTO C.H.</v>
      </c>
      <c r="E16483" t="str">
        <f>T("CA ")</f>
        <v xml:space="preserve">CA </v>
      </c>
      <c r="F16483" t="str">
        <f>T("CAMIONES       ")</f>
        <v xml:space="preserve">CAMIONES       </v>
      </c>
      <c r="G16483" t="str">
        <f>T("De 1.000 a 2.999 KG DE CARGA ÚTIL                 ")</f>
        <v xml:space="preserve">De 1.000 a 2.999 KG DE CARGA ÚTIL                 </v>
      </c>
      <c r="H16483" t="str">
        <f>T("DIESEL                                            ")</f>
        <v xml:space="preserve">DIESEL                                            </v>
      </c>
      <c r="I16483">
        <v>326</v>
      </c>
    </row>
    <row r="16484" spans="1:9">
      <c r="A16484" t="str">
        <f>T("2018")</f>
        <v>2018</v>
      </c>
      <c r="B16484" t="str">
        <f>T("FISICO                                            ")</f>
        <v xml:space="preserve">FISICO                                            </v>
      </c>
      <c r="C16484" t="str">
        <f>T("VILLAVERDE          ")</f>
        <v xml:space="preserve">VILLAVERDE          </v>
      </c>
      <c r="D16484" t="str">
        <f>T("VILLAVERDE ALTO C.H.")</f>
        <v>VILLAVERDE ALTO C.H.</v>
      </c>
      <c r="E16484" t="str">
        <f>T("CA ")</f>
        <v xml:space="preserve">CA </v>
      </c>
      <c r="F16484" t="str">
        <f>T("CAMIONES       ")</f>
        <v xml:space="preserve">CAMIONES       </v>
      </c>
      <c r="G16484" t="str">
        <f>T("De 3.000 a 9.999 KG DE CARGA ÚTIL                 ")</f>
        <v xml:space="preserve">De 3.000 a 9.999 KG DE CARGA ÚTIL                 </v>
      </c>
      <c r="H16484" t="str">
        <f>T("DIESEL                                            ")</f>
        <v xml:space="preserve">DIESEL                                            </v>
      </c>
      <c r="I16484">
        <v>18</v>
      </c>
    </row>
    <row r="16485" spans="1:9">
      <c r="A16485" t="str">
        <f>T("2018")</f>
        <v>2018</v>
      </c>
      <c r="B16485" t="str">
        <f>T("FISICO                                            ")</f>
        <v xml:space="preserve">FISICO                                            </v>
      </c>
      <c r="C16485" t="str">
        <f>T("VILLAVERDE          ")</f>
        <v xml:space="preserve">VILLAVERDE          </v>
      </c>
      <c r="D16485" t="str">
        <f>T("VILLAVERDE ALTO C.H.")</f>
        <v>VILLAVERDE ALTO C.H.</v>
      </c>
      <c r="E16485" t="str">
        <f>T("CA ")</f>
        <v xml:space="preserve">CA </v>
      </c>
      <c r="F16485" t="str">
        <f>T("CAMIONES       ")</f>
        <v xml:space="preserve">CAMIONES       </v>
      </c>
      <c r="G16485" t="str">
        <f>T("De 10.000 KG DE CARGA ÚTIL en adelante            ")</f>
        <v xml:space="preserve">De 10.000 KG DE CARGA ÚTIL en adelante            </v>
      </c>
      <c r="H16485" t="str">
        <f>T("DIESEL                                            ")</f>
        <v xml:space="preserve">DIESEL                                            </v>
      </c>
      <c r="I16485">
        <v>8</v>
      </c>
    </row>
    <row r="16486" spans="1:9">
      <c r="A16486" t="str">
        <f>T("2018")</f>
        <v>2018</v>
      </c>
      <c r="B16486" t="str">
        <f>T("FISICO                                            ")</f>
        <v xml:space="preserve">FISICO                                            </v>
      </c>
      <c r="C16486" t="str">
        <f>T("VILLAVERDE          ")</f>
        <v xml:space="preserve">VILLAVERDE          </v>
      </c>
      <c r="D16486" t="str">
        <f>T("SAN CRISTOBAL       ")</f>
        <v xml:space="preserve">SAN CRISTOBAL       </v>
      </c>
      <c r="E16486" t="str">
        <f>T("CA ")</f>
        <v xml:space="preserve">CA </v>
      </c>
      <c r="F16486" t="str">
        <f>T("CAMIONES       ")</f>
        <v xml:space="preserve">CAMIONES       </v>
      </c>
      <c r="G16486" t="str">
        <f>T("De menos de 1.000 KG DE CARGA ÚTIL                ")</f>
        <v xml:space="preserve">De menos de 1.000 KG DE CARGA ÚTIL                </v>
      </c>
      <c r="H16486" t="str">
        <f>T("DIESEL                                            ")</f>
        <v xml:space="preserve">DIESEL                                            </v>
      </c>
      <c r="I16486">
        <v>314</v>
      </c>
    </row>
    <row r="16487" spans="1:9">
      <c r="A16487" t="str">
        <f>T("2018")</f>
        <v>2018</v>
      </c>
      <c r="B16487" t="str">
        <f>T("FISICO                                            ")</f>
        <v xml:space="preserve">FISICO                                            </v>
      </c>
      <c r="C16487" t="str">
        <f>T("VILLAVERDE          ")</f>
        <v xml:space="preserve">VILLAVERDE          </v>
      </c>
      <c r="D16487" t="str">
        <f>T("SAN CRISTOBAL       ")</f>
        <v xml:space="preserve">SAN CRISTOBAL       </v>
      </c>
      <c r="E16487" t="str">
        <f>T("CA ")</f>
        <v xml:space="preserve">CA </v>
      </c>
      <c r="F16487" t="str">
        <f>T("CAMIONES       ")</f>
        <v xml:space="preserve">CAMIONES       </v>
      </c>
      <c r="G16487" t="str">
        <f>T("De 1.000 a 2.999 KG DE CARGA ÚTIL                 ")</f>
        <v xml:space="preserve">De 1.000 a 2.999 KG DE CARGA ÚTIL                 </v>
      </c>
      <c r="H16487" t="str">
        <f>T("DIESEL                                            ")</f>
        <v xml:space="preserve">DIESEL                                            </v>
      </c>
      <c r="I16487">
        <v>137</v>
      </c>
    </row>
    <row r="16488" spans="1:9">
      <c r="A16488" t="str">
        <f>T("2018")</f>
        <v>2018</v>
      </c>
      <c r="B16488" t="str">
        <f>T("FISICO                                            ")</f>
        <v xml:space="preserve">FISICO                                            </v>
      </c>
      <c r="C16488" t="str">
        <f>T("VILLAVERDE          ")</f>
        <v xml:space="preserve">VILLAVERDE          </v>
      </c>
      <c r="D16488" t="str">
        <f>T("SAN CRISTOBAL       ")</f>
        <v xml:space="preserve">SAN CRISTOBAL       </v>
      </c>
      <c r="E16488" t="str">
        <f>T("CA ")</f>
        <v xml:space="preserve">CA </v>
      </c>
      <c r="F16488" t="str">
        <f>T("CAMIONES       ")</f>
        <v xml:space="preserve">CAMIONES       </v>
      </c>
      <c r="G16488" t="str">
        <f>T("De 3.000 a 9.999 KG DE CARGA ÚTIL                 ")</f>
        <v xml:space="preserve">De 3.000 a 9.999 KG DE CARGA ÚTIL                 </v>
      </c>
      <c r="H16488" t="str">
        <f>T("DIESEL                                            ")</f>
        <v xml:space="preserve">DIESEL                                            </v>
      </c>
      <c r="I16488">
        <v>4</v>
      </c>
    </row>
    <row r="16489" spans="1:9">
      <c r="A16489" t="str">
        <f>T("2018")</f>
        <v>2018</v>
      </c>
      <c r="B16489" t="str">
        <f>T("FISICO                                            ")</f>
        <v xml:space="preserve">FISICO                                            </v>
      </c>
      <c r="C16489" t="str">
        <f>T("VILLAVERDE          ")</f>
        <v xml:space="preserve">VILLAVERDE          </v>
      </c>
      <c r="D16489" t="str">
        <f>T("BUTARQUE            ")</f>
        <v xml:space="preserve">BUTARQUE            </v>
      </c>
      <c r="E16489" t="str">
        <f>T("CA ")</f>
        <v xml:space="preserve">CA </v>
      </c>
      <c r="F16489" t="str">
        <f>T("CAMIONES       ")</f>
        <v xml:space="preserve">CAMIONES       </v>
      </c>
      <c r="G16489" t="str">
        <f>T("De menos de 1.000 KG DE CARGA ÚTIL                ")</f>
        <v xml:space="preserve">De menos de 1.000 KG DE CARGA ÚTIL                </v>
      </c>
      <c r="H16489" t="str">
        <f>T("DIESEL                                            ")</f>
        <v xml:space="preserve">DIESEL                                            </v>
      </c>
      <c r="I16489">
        <v>252</v>
      </c>
    </row>
    <row r="16490" spans="1:9">
      <c r="A16490" t="str">
        <f>T("2018")</f>
        <v>2018</v>
      </c>
      <c r="B16490" t="str">
        <f>T("FISICO                                            ")</f>
        <v xml:space="preserve">FISICO                                            </v>
      </c>
      <c r="C16490" t="str">
        <f>T("VILLAVERDE          ")</f>
        <v xml:space="preserve">VILLAVERDE          </v>
      </c>
      <c r="D16490" t="str">
        <f>T("BUTARQUE            ")</f>
        <v xml:space="preserve">BUTARQUE            </v>
      </c>
      <c r="E16490" t="str">
        <f>T("CA ")</f>
        <v xml:space="preserve">CA </v>
      </c>
      <c r="F16490" t="str">
        <f>T("CAMIONES       ")</f>
        <v xml:space="preserve">CAMIONES       </v>
      </c>
      <c r="G16490" t="str">
        <f>T("De 1.000 a 2.999 KG DE CARGA ÚTIL                 ")</f>
        <v xml:space="preserve">De 1.000 a 2.999 KG DE CARGA ÚTIL                 </v>
      </c>
      <c r="H16490" t="str">
        <f>T("DIESEL                                            ")</f>
        <v xml:space="preserve">DIESEL                                            </v>
      </c>
      <c r="I16490">
        <v>88</v>
      </c>
    </row>
    <row r="16491" spans="1:9">
      <c r="A16491" t="str">
        <f>T("2018")</f>
        <v>2018</v>
      </c>
      <c r="B16491" t="str">
        <f>T("FISICO                                            ")</f>
        <v xml:space="preserve">FISICO                                            </v>
      </c>
      <c r="C16491" t="str">
        <f>T("VILLAVERDE          ")</f>
        <v xml:space="preserve">VILLAVERDE          </v>
      </c>
      <c r="D16491" t="str">
        <f>T("BUTARQUE            ")</f>
        <v xml:space="preserve">BUTARQUE            </v>
      </c>
      <c r="E16491" t="str">
        <f>T("CA ")</f>
        <v xml:space="preserve">CA </v>
      </c>
      <c r="F16491" t="str">
        <f>T("CAMIONES       ")</f>
        <v xml:space="preserve">CAMIONES       </v>
      </c>
      <c r="G16491" t="str">
        <f>T("De 3.000 a 9.999 KG DE CARGA ÚTIL                 ")</f>
        <v xml:space="preserve">De 3.000 a 9.999 KG DE CARGA ÚTIL                 </v>
      </c>
      <c r="H16491" t="str">
        <f>T("DIESEL                                            ")</f>
        <v xml:space="preserve">DIESEL                                            </v>
      </c>
      <c r="I16491">
        <v>20</v>
      </c>
    </row>
    <row r="16492" spans="1:9">
      <c r="A16492" t="str">
        <f>T("2018")</f>
        <v>2018</v>
      </c>
      <c r="B16492" t="str">
        <f>T("FISICO                                            ")</f>
        <v xml:space="preserve">FISICO                                            </v>
      </c>
      <c r="C16492" t="str">
        <f>T("VILLAVERDE          ")</f>
        <v xml:space="preserve">VILLAVERDE          </v>
      </c>
      <c r="D16492" t="str">
        <f>T("BUTARQUE            ")</f>
        <v xml:space="preserve">BUTARQUE            </v>
      </c>
      <c r="E16492" t="str">
        <f>T("CA ")</f>
        <v xml:space="preserve">CA </v>
      </c>
      <c r="F16492" t="str">
        <f>T("CAMIONES       ")</f>
        <v xml:space="preserve">CAMIONES       </v>
      </c>
      <c r="G16492" t="str">
        <f>T("De 10.000 KG DE CARGA ÚTIL en adelante            ")</f>
        <v xml:space="preserve">De 10.000 KG DE CARGA ÚTIL en adelante            </v>
      </c>
      <c r="H16492" t="str">
        <f>T("DIESEL                                            ")</f>
        <v xml:space="preserve">DIESEL                                            </v>
      </c>
      <c r="I16492">
        <v>1</v>
      </c>
    </row>
    <row r="16493" spans="1:9">
      <c r="A16493" t="str">
        <f>T("2018")</f>
        <v>2018</v>
      </c>
      <c r="B16493" t="str">
        <f>T("FISICO                                            ")</f>
        <v xml:space="preserve">FISICO                                            </v>
      </c>
      <c r="C16493" t="str">
        <f>T("VILLAVERDE          ")</f>
        <v xml:space="preserve">VILLAVERDE          </v>
      </c>
      <c r="D16493" t="str">
        <f>T("LOS ROSALES         ")</f>
        <v xml:space="preserve">LOS ROSALES         </v>
      </c>
      <c r="E16493" t="str">
        <f>T("CA ")</f>
        <v xml:space="preserve">CA </v>
      </c>
      <c r="F16493" t="str">
        <f>T("CAMIONES       ")</f>
        <v xml:space="preserve">CAMIONES       </v>
      </c>
      <c r="G16493" t="str">
        <f>T("De menos de 1.000 KG DE CARGA ÚTIL                ")</f>
        <v xml:space="preserve">De menos de 1.000 KG DE CARGA ÚTIL                </v>
      </c>
      <c r="H16493" t="str">
        <f>T("DIESEL                                            ")</f>
        <v xml:space="preserve">DIESEL                                            </v>
      </c>
      <c r="I16493">
        <v>620</v>
      </c>
    </row>
    <row r="16494" spans="1:9">
      <c r="A16494" t="str">
        <f>T("2018")</f>
        <v>2018</v>
      </c>
      <c r="B16494" t="str">
        <f>T("FISICO                                            ")</f>
        <v xml:space="preserve">FISICO                                            </v>
      </c>
      <c r="C16494" t="str">
        <f>T("VILLAVERDE          ")</f>
        <v xml:space="preserve">VILLAVERDE          </v>
      </c>
      <c r="D16494" t="str">
        <f>T("LOS ROSALES         ")</f>
        <v xml:space="preserve">LOS ROSALES         </v>
      </c>
      <c r="E16494" t="str">
        <f>T("CA ")</f>
        <v xml:space="preserve">CA </v>
      </c>
      <c r="F16494" t="str">
        <f>T("CAMIONES       ")</f>
        <v xml:space="preserve">CAMIONES       </v>
      </c>
      <c r="G16494" t="str">
        <f>T("De 1.000 a 2.999 KG DE CARGA ÚTIL                 ")</f>
        <v xml:space="preserve">De 1.000 a 2.999 KG DE CARGA ÚTIL                 </v>
      </c>
      <c r="H16494" t="str">
        <f>T("DIESEL                                            ")</f>
        <v xml:space="preserve">DIESEL                                            </v>
      </c>
      <c r="I16494">
        <v>226</v>
      </c>
    </row>
    <row r="16495" spans="1:9">
      <c r="A16495" t="str">
        <f>T("2018")</f>
        <v>2018</v>
      </c>
      <c r="B16495" t="str">
        <f>T("FISICO                                            ")</f>
        <v xml:space="preserve">FISICO                                            </v>
      </c>
      <c r="C16495" t="str">
        <f>T("VILLAVERDE          ")</f>
        <v xml:space="preserve">VILLAVERDE          </v>
      </c>
      <c r="D16495" t="str">
        <f>T("LOS ROSALES         ")</f>
        <v xml:space="preserve">LOS ROSALES         </v>
      </c>
      <c r="E16495" t="str">
        <f>T("CA ")</f>
        <v xml:space="preserve">CA </v>
      </c>
      <c r="F16495" t="str">
        <f>T("CAMIONES       ")</f>
        <v xml:space="preserve">CAMIONES       </v>
      </c>
      <c r="G16495" t="str">
        <f>T("De 3.000 a 9.999 KG DE CARGA ÚTIL                 ")</f>
        <v xml:space="preserve">De 3.000 a 9.999 KG DE CARGA ÚTIL                 </v>
      </c>
      <c r="H16495" t="str">
        <f>T("DIESEL                                            ")</f>
        <v xml:space="preserve">DIESEL                                            </v>
      </c>
      <c r="I16495">
        <v>17</v>
      </c>
    </row>
    <row r="16496" spans="1:9">
      <c r="A16496" t="str">
        <f>T("2018")</f>
        <v>2018</v>
      </c>
      <c r="B16496" t="str">
        <f>T("FISICO                                            ")</f>
        <v xml:space="preserve">FISICO                                            </v>
      </c>
      <c r="C16496" t="str">
        <f>T("VILLAVERDE          ")</f>
        <v xml:space="preserve">VILLAVERDE          </v>
      </c>
      <c r="D16496" t="str">
        <f>T("LOS ROSALES         ")</f>
        <v xml:space="preserve">LOS ROSALES         </v>
      </c>
      <c r="E16496" t="str">
        <f>T("CA ")</f>
        <v xml:space="preserve">CA </v>
      </c>
      <c r="F16496" t="str">
        <f>T("CAMIONES       ")</f>
        <v xml:space="preserve">CAMIONES       </v>
      </c>
      <c r="G16496" t="str">
        <f>T("De 10.000 KG DE CARGA ÚTIL en adelante            ")</f>
        <v xml:space="preserve">De 10.000 KG DE CARGA ÚTIL en adelante            </v>
      </c>
      <c r="H16496" t="str">
        <f>T("DIESEL                                            ")</f>
        <v xml:space="preserve">DIESEL                                            </v>
      </c>
      <c r="I16496">
        <v>4</v>
      </c>
    </row>
    <row r="16497" spans="1:9">
      <c r="A16497" t="str">
        <f>T("2018")</f>
        <v>2018</v>
      </c>
      <c r="B16497" t="str">
        <f>T("FISICO                                            ")</f>
        <v xml:space="preserve">FISICO                                            </v>
      </c>
      <c r="C16497" t="str">
        <f>T("VILLAVERDE          ")</f>
        <v xml:space="preserve">VILLAVERDE          </v>
      </c>
      <c r="D16497" t="str">
        <f>T("LOS ANGELES         ")</f>
        <v xml:space="preserve">LOS ANGELES         </v>
      </c>
      <c r="E16497" t="str">
        <f>T("CA ")</f>
        <v xml:space="preserve">CA </v>
      </c>
      <c r="F16497" t="str">
        <f>T("CAMIONES       ")</f>
        <v xml:space="preserve">CAMIONES       </v>
      </c>
      <c r="G16497" t="str">
        <f>T("De menos de 1.000 KG DE CARGA ÚTIL                ")</f>
        <v xml:space="preserve">De menos de 1.000 KG DE CARGA ÚTIL                </v>
      </c>
      <c r="H16497" t="str">
        <f>T("DIESEL                                            ")</f>
        <v xml:space="preserve">DIESEL                                            </v>
      </c>
      <c r="I16497">
        <v>451</v>
      </c>
    </row>
    <row r="16498" spans="1:9">
      <c r="A16498" t="str">
        <f>T("2018")</f>
        <v>2018</v>
      </c>
      <c r="B16498" t="str">
        <f>T("FISICO                                            ")</f>
        <v xml:space="preserve">FISICO                                            </v>
      </c>
      <c r="C16498" t="str">
        <f>T("VILLAVERDE          ")</f>
        <v xml:space="preserve">VILLAVERDE          </v>
      </c>
      <c r="D16498" t="str">
        <f>T("LOS ANGELES         ")</f>
        <v xml:space="preserve">LOS ANGELES         </v>
      </c>
      <c r="E16498" t="str">
        <f>T("CA ")</f>
        <v xml:space="preserve">CA </v>
      </c>
      <c r="F16498" t="str">
        <f>T("CAMIONES       ")</f>
        <v xml:space="preserve">CAMIONES       </v>
      </c>
      <c r="G16498" t="str">
        <f>T("De 1.000 a 2.999 KG DE CARGA ÚTIL                 ")</f>
        <v xml:space="preserve">De 1.000 a 2.999 KG DE CARGA ÚTIL                 </v>
      </c>
      <c r="H16498" t="str">
        <f>T("DIESEL                                            ")</f>
        <v xml:space="preserve">DIESEL                                            </v>
      </c>
      <c r="I16498">
        <v>153</v>
      </c>
    </row>
    <row r="16499" spans="1:9">
      <c r="A16499" t="str">
        <f>T("2018")</f>
        <v>2018</v>
      </c>
      <c r="B16499" t="str">
        <f>T("FISICO                                            ")</f>
        <v xml:space="preserve">FISICO                                            </v>
      </c>
      <c r="C16499" t="str">
        <f>T("VILLAVERDE          ")</f>
        <v xml:space="preserve">VILLAVERDE          </v>
      </c>
      <c r="D16499" t="str">
        <f>T("LOS ANGELES         ")</f>
        <v xml:space="preserve">LOS ANGELES         </v>
      </c>
      <c r="E16499" t="str">
        <f>T("CA ")</f>
        <v xml:space="preserve">CA </v>
      </c>
      <c r="F16499" t="str">
        <f>T("CAMIONES       ")</f>
        <v xml:space="preserve">CAMIONES       </v>
      </c>
      <c r="G16499" t="str">
        <f>T("De 3.000 a 9.999 KG DE CARGA ÚTIL                 ")</f>
        <v xml:space="preserve">De 3.000 a 9.999 KG DE CARGA ÚTIL                 </v>
      </c>
      <c r="H16499" t="str">
        <f>T("DIESEL                                            ")</f>
        <v xml:space="preserve">DIESEL                                            </v>
      </c>
      <c r="I16499">
        <v>13</v>
      </c>
    </row>
    <row r="16500" spans="1:9">
      <c r="A16500" t="str">
        <f>T("2018")</f>
        <v>2018</v>
      </c>
      <c r="B16500" t="str">
        <f>T("FISICO                                            ")</f>
        <v xml:space="preserve">FISICO                                            </v>
      </c>
      <c r="C16500" t="str">
        <f>T("VILLAVERDE          ")</f>
        <v xml:space="preserve">VILLAVERDE          </v>
      </c>
      <c r="D16500" t="str">
        <f>T("LOS ANGELES         ")</f>
        <v xml:space="preserve">LOS ANGELES         </v>
      </c>
      <c r="E16500" t="str">
        <f>T("CA ")</f>
        <v xml:space="preserve">CA </v>
      </c>
      <c r="F16500" t="str">
        <f>T("CAMIONES       ")</f>
        <v xml:space="preserve">CAMIONES       </v>
      </c>
      <c r="G16500" t="str">
        <f>T("De 10.000 KG DE CARGA ÚTIL en adelante            ")</f>
        <v xml:space="preserve">De 10.000 KG DE CARGA ÚTIL en adelante            </v>
      </c>
      <c r="H16500" t="str">
        <f>T("DIESEL                                            ")</f>
        <v xml:space="preserve">DIESEL                                            </v>
      </c>
      <c r="I16500">
        <v>5</v>
      </c>
    </row>
    <row r="16501" spans="1:9">
      <c r="A16501" t="str">
        <f>T("2018")</f>
        <v>2018</v>
      </c>
      <c r="B16501" t="str">
        <f>T("JURIDICO                                          ")</f>
        <v xml:space="preserve">JURIDICO                                          </v>
      </c>
      <c r="C16501" t="str">
        <f>T("VILLAVERDE          ")</f>
        <v xml:space="preserve">VILLAVERDE          </v>
      </c>
      <c r="D16501" t="str">
        <f>T("SIN BARRIO          ")</f>
        <v xml:space="preserve">SIN BARRIO          </v>
      </c>
      <c r="E16501" t="str">
        <f>T("CA ")</f>
        <v xml:space="preserve">CA </v>
      </c>
      <c r="F16501" t="str">
        <f>T("CAMIONES       ")</f>
        <v xml:space="preserve">CAMIONES       </v>
      </c>
      <c r="G16501" t="str">
        <f>T("De menos de 1.000 KG DE CARGA ÚTIL                ")</f>
        <v xml:space="preserve">De menos de 1.000 KG DE CARGA ÚTIL                </v>
      </c>
      <c r="H16501" t="str">
        <f>T("DIESEL                                            ")</f>
        <v xml:space="preserve">DIESEL                                            </v>
      </c>
      <c r="I16501">
        <v>6</v>
      </c>
    </row>
    <row r="16502" spans="1:9">
      <c r="A16502" t="str">
        <f>T("2018")</f>
        <v>2018</v>
      </c>
      <c r="B16502" t="str">
        <f>T("JURIDICO                                          ")</f>
        <v xml:space="preserve">JURIDICO                                          </v>
      </c>
      <c r="C16502" t="str">
        <f>T("VILLAVERDE          ")</f>
        <v xml:space="preserve">VILLAVERDE          </v>
      </c>
      <c r="D16502" t="str">
        <f>T("SIN BARRIO          ")</f>
        <v xml:space="preserve">SIN BARRIO          </v>
      </c>
      <c r="E16502" t="str">
        <f>T("CA ")</f>
        <v xml:space="preserve">CA </v>
      </c>
      <c r="F16502" t="str">
        <f>T("CAMIONES       ")</f>
        <v xml:space="preserve">CAMIONES       </v>
      </c>
      <c r="G16502" t="str">
        <f>T("De 1.000 a 2.999 KG DE CARGA ÚTIL                 ")</f>
        <v xml:space="preserve">De 1.000 a 2.999 KG DE CARGA ÚTIL                 </v>
      </c>
      <c r="H16502" t="str">
        <f>T("DIESEL                                            ")</f>
        <v xml:space="preserve">DIESEL                                            </v>
      </c>
      <c r="I16502">
        <v>3</v>
      </c>
    </row>
    <row r="16503" spans="1:9">
      <c r="A16503" t="str">
        <f>T("2018")</f>
        <v>2018</v>
      </c>
      <c r="B16503" t="str">
        <f>T("JURIDICO                                          ")</f>
        <v xml:space="preserve">JURIDICO                                          </v>
      </c>
      <c r="C16503" t="str">
        <f>T("VILLAVERDE          ")</f>
        <v xml:space="preserve">VILLAVERDE          </v>
      </c>
      <c r="D16503" t="str">
        <f>T("VILLAVERDE ALTO C.H.")</f>
        <v>VILLAVERDE ALTO C.H.</v>
      </c>
      <c r="E16503" t="str">
        <f>T("CA ")</f>
        <v xml:space="preserve">CA </v>
      </c>
      <c r="F16503" t="str">
        <f>T("CAMIONES       ")</f>
        <v xml:space="preserve">CAMIONES       </v>
      </c>
      <c r="G16503" t="str">
        <f>T("De menos de 1.000 KG DE CARGA ÚTIL                ")</f>
        <v xml:space="preserve">De menos de 1.000 KG DE CARGA ÚTIL                </v>
      </c>
      <c r="H16503" t="str">
        <f>T("DIESEL                                            ")</f>
        <v xml:space="preserve">DIESEL                                            </v>
      </c>
      <c r="I16503" s="1">
        <v>1226</v>
      </c>
    </row>
    <row r="16504" spans="1:9">
      <c r="A16504" t="str">
        <f>T("2018")</f>
        <v>2018</v>
      </c>
      <c r="B16504" t="str">
        <f>T("JURIDICO                                          ")</f>
        <v xml:space="preserve">JURIDICO                                          </v>
      </c>
      <c r="C16504" t="str">
        <f>T("VILLAVERDE          ")</f>
        <v xml:space="preserve">VILLAVERDE          </v>
      </c>
      <c r="D16504" t="str">
        <f>T("VILLAVERDE ALTO C.H.")</f>
        <v>VILLAVERDE ALTO C.H.</v>
      </c>
      <c r="E16504" t="str">
        <f>T("CA ")</f>
        <v xml:space="preserve">CA </v>
      </c>
      <c r="F16504" t="str">
        <f>T("CAMIONES       ")</f>
        <v xml:space="preserve">CAMIONES       </v>
      </c>
      <c r="G16504" t="str">
        <f>T("De 1.000 a 2.999 KG DE CARGA ÚTIL                 ")</f>
        <v xml:space="preserve">De 1.000 a 2.999 KG DE CARGA ÚTIL                 </v>
      </c>
      <c r="H16504" t="str">
        <f>T("DIESEL                                            ")</f>
        <v xml:space="preserve">DIESEL                                            </v>
      </c>
      <c r="I16504">
        <v>607</v>
      </c>
    </row>
    <row r="16505" spans="1:9">
      <c r="A16505" t="str">
        <f>T("2018")</f>
        <v>2018</v>
      </c>
      <c r="B16505" t="str">
        <f>T("JURIDICO                                          ")</f>
        <v xml:space="preserve">JURIDICO                                          </v>
      </c>
      <c r="C16505" t="str">
        <f>T("VILLAVERDE          ")</f>
        <v xml:space="preserve">VILLAVERDE          </v>
      </c>
      <c r="D16505" t="str">
        <f>T("VILLAVERDE ALTO C.H.")</f>
        <v>VILLAVERDE ALTO C.H.</v>
      </c>
      <c r="E16505" t="str">
        <f>T("CA ")</f>
        <v xml:space="preserve">CA </v>
      </c>
      <c r="F16505" t="str">
        <f>T("CAMIONES       ")</f>
        <v xml:space="preserve">CAMIONES       </v>
      </c>
      <c r="G16505" t="str">
        <f>T("De 3.000 a 9.999 KG DE CARGA ÚTIL                 ")</f>
        <v xml:space="preserve">De 3.000 a 9.999 KG DE CARGA ÚTIL                 </v>
      </c>
      <c r="H16505" t="str">
        <f>T("DIESEL                                            ")</f>
        <v xml:space="preserve">DIESEL                                            </v>
      </c>
      <c r="I16505">
        <v>122</v>
      </c>
    </row>
    <row r="16506" spans="1:9">
      <c r="A16506" t="str">
        <f>T("2018")</f>
        <v>2018</v>
      </c>
      <c r="B16506" t="str">
        <f>T("JURIDICO                                          ")</f>
        <v xml:space="preserve">JURIDICO                                          </v>
      </c>
      <c r="C16506" t="str">
        <f>T("VILLAVERDE          ")</f>
        <v xml:space="preserve">VILLAVERDE          </v>
      </c>
      <c r="D16506" t="str">
        <f>T("VILLAVERDE ALTO C.H.")</f>
        <v>VILLAVERDE ALTO C.H.</v>
      </c>
      <c r="E16506" t="str">
        <f>T("CA ")</f>
        <v xml:space="preserve">CA </v>
      </c>
      <c r="F16506" t="str">
        <f>T("CAMIONES       ")</f>
        <v xml:space="preserve">CAMIONES       </v>
      </c>
      <c r="G16506" t="str">
        <f>T("De 10.000 KG DE CARGA ÚTIL en adelante            ")</f>
        <v xml:space="preserve">De 10.000 KG DE CARGA ÚTIL en adelante            </v>
      </c>
      <c r="H16506" t="str">
        <f>T("DIESEL                                            ")</f>
        <v xml:space="preserve">DIESEL                                            </v>
      </c>
      <c r="I16506">
        <v>17</v>
      </c>
    </row>
    <row r="16507" spans="1:9">
      <c r="A16507" t="str">
        <f>T("2018")</f>
        <v>2018</v>
      </c>
      <c r="B16507" t="str">
        <f>T("JURIDICO                                          ")</f>
        <v xml:space="preserve">JURIDICO                                          </v>
      </c>
      <c r="C16507" t="str">
        <f>T("VILLAVERDE          ")</f>
        <v xml:space="preserve">VILLAVERDE          </v>
      </c>
      <c r="D16507" t="str">
        <f>T("SAN CRISTOBAL       ")</f>
        <v xml:space="preserve">SAN CRISTOBAL       </v>
      </c>
      <c r="E16507" t="str">
        <f>T("CA ")</f>
        <v xml:space="preserve">CA </v>
      </c>
      <c r="F16507" t="str">
        <f>T("CAMIONES       ")</f>
        <v xml:space="preserve">CAMIONES       </v>
      </c>
      <c r="G16507" t="str">
        <f>T("De menos de 1.000 KG DE CARGA ÚTIL                ")</f>
        <v xml:space="preserve">De menos de 1.000 KG DE CARGA ÚTIL                </v>
      </c>
      <c r="H16507" t="str">
        <f>T("DIESEL                                            ")</f>
        <v xml:space="preserve">DIESEL                                            </v>
      </c>
      <c r="I16507">
        <v>28</v>
      </c>
    </row>
    <row r="16508" spans="1:9">
      <c r="A16508" t="str">
        <f>T("2018")</f>
        <v>2018</v>
      </c>
      <c r="B16508" t="str">
        <f>T("JURIDICO                                          ")</f>
        <v xml:space="preserve">JURIDICO                                          </v>
      </c>
      <c r="C16508" t="str">
        <f>T("VILLAVERDE          ")</f>
        <v xml:space="preserve">VILLAVERDE          </v>
      </c>
      <c r="D16508" t="str">
        <f>T("SAN CRISTOBAL       ")</f>
        <v xml:space="preserve">SAN CRISTOBAL       </v>
      </c>
      <c r="E16508" t="str">
        <f>T("CA ")</f>
        <v xml:space="preserve">CA </v>
      </c>
      <c r="F16508" t="str">
        <f>T("CAMIONES       ")</f>
        <v xml:space="preserve">CAMIONES       </v>
      </c>
      <c r="G16508" t="str">
        <f>T("De 1.000 a 2.999 KG DE CARGA ÚTIL                 ")</f>
        <v xml:space="preserve">De 1.000 a 2.999 KG DE CARGA ÚTIL                 </v>
      </c>
      <c r="H16508" t="str">
        <f>T("DIESEL                                            ")</f>
        <v xml:space="preserve">DIESEL                                            </v>
      </c>
      <c r="I16508">
        <v>17</v>
      </c>
    </row>
    <row r="16509" spans="1:9">
      <c r="A16509" t="str">
        <f>T("2018")</f>
        <v>2018</v>
      </c>
      <c r="B16509" t="str">
        <f>T("JURIDICO                                          ")</f>
        <v xml:space="preserve">JURIDICO                                          </v>
      </c>
      <c r="C16509" t="str">
        <f>T("VILLAVERDE          ")</f>
        <v xml:space="preserve">VILLAVERDE          </v>
      </c>
      <c r="D16509" t="str">
        <f>T("SAN CRISTOBAL       ")</f>
        <v xml:space="preserve">SAN CRISTOBAL       </v>
      </c>
      <c r="E16509" t="str">
        <f>T("CA ")</f>
        <v xml:space="preserve">CA </v>
      </c>
      <c r="F16509" t="str">
        <f>T("CAMIONES       ")</f>
        <v xml:space="preserve">CAMIONES       </v>
      </c>
      <c r="G16509" t="str">
        <f>T("De 3.000 a 9.999 KG DE CARGA ÚTIL                 ")</f>
        <v xml:space="preserve">De 3.000 a 9.999 KG DE CARGA ÚTIL                 </v>
      </c>
      <c r="H16509" t="str">
        <f>T("DIESEL                                            ")</f>
        <v xml:space="preserve">DIESEL                                            </v>
      </c>
      <c r="I16509">
        <v>4</v>
      </c>
    </row>
    <row r="16510" spans="1:9">
      <c r="A16510" t="str">
        <f>T("2018")</f>
        <v>2018</v>
      </c>
      <c r="B16510" t="str">
        <f>T("JURIDICO                                          ")</f>
        <v xml:space="preserve">JURIDICO                                          </v>
      </c>
      <c r="C16510" t="str">
        <f>T("VILLAVERDE          ")</f>
        <v xml:space="preserve">VILLAVERDE          </v>
      </c>
      <c r="D16510" t="str">
        <f>T("BUTARQUE            ")</f>
        <v xml:space="preserve">BUTARQUE            </v>
      </c>
      <c r="E16510" t="str">
        <f>T("CA ")</f>
        <v xml:space="preserve">CA </v>
      </c>
      <c r="F16510" t="str">
        <f>T("CAMIONES       ")</f>
        <v xml:space="preserve">CAMIONES       </v>
      </c>
      <c r="G16510" t="str">
        <f>T("De menos de 1.000 KG DE CARGA ÚTIL                ")</f>
        <v xml:space="preserve">De menos de 1.000 KG DE CARGA ÚTIL                </v>
      </c>
      <c r="H16510" t="str">
        <f>T("DIESEL                                            ")</f>
        <v xml:space="preserve">DIESEL                                            </v>
      </c>
      <c r="I16510">
        <v>244</v>
      </c>
    </row>
    <row r="16511" spans="1:9">
      <c r="A16511" t="str">
        <f>T("2018")</f>
        <v>2018</v>
      </c>
      <c r="B16511" t="str">
        <f>T("JURIDICO                                          ")</f>
        <v xml:space="preserve">JURIDICO                                          </v>
      </c>
      <c r="C16511" t="str">
        <f>T("VILLAVERDE          ")</f>
        <v xml:space="preserve">VILLAVERDE          </v>
      </c>
      <c r="D16511" t="str">
        <f>T("BUTARQUE            ")</f>
        <v xml:space="preserve">BUTARQUE            </v>
      </c>
      <c r="E16511" t="str">
        <f>T("CA ")</f>
        <v xml:space="preserve">CA </v>
      </c>
      <c r="F16511" t="str">
        <f>T("CAMIONES       ")</f>
        <v xml:space="preserve">CAMIONES       </v>
      </c>
      <c r="G16511" t="str">
        <f>T("De 1.000 a 2.999 KG DE CARGA ÚTIL                 ")</f>
        <v xml:space="preserve">De 1.000 a 2.999 KG DE CARGA ÚTIL                 </v>
      </c>
      <c r="H16511" t="str">
        <f>T("DIESEL                                            ")</f>
        <v xml:space="preserve">DIESEL                                            </v>
      </c>
      <c r="I16511">
        <v>41</v>
      </c>
    </row>
    <row r="16512" spans="1:9">
      <c r="A16512" t="str">
        <f>T("2018")</f>
        <v>2018</v>
      </c>
      <c r="B16512" t="str">
        <f>T("JURIDICO                                          ")</f>
        <v xml:space="preserve">JURIDICO                                          </v>
      </c>
      <c r="C16512" t="str">
        <f>T("VILLAVERDE          ")</f>
        <v xml:space="preserve">VILLAVERDE          </v>
      </c>
      <c r="D16512" t="str">
        <f>T("BUTARQUE            ")</f>
        <v xml:space="preserve">BUTARQUE            </v>
      </c>
      <c r="E16512" t="str">
        <f>T("CA ")</f>
        <v xml:space="preserve">CA </v>
      </c>
      <c r="F16512" t="str">
        <f>T("CAMIONES       ")</f>
        <v xml:space="preserve">CAMIONES       </v>
      </c>
      <c r="G16512" t="str">
        <f>T("De 3.000 a 9.999 KG DE CARGA ÚTIL                 ")</f>
        <v xml:space="preserve">De 3.000 a 9.999 KG DE CARGA ÚTIL                 </v>
      </c>
      <c r="H16512" t="str">
        <f>T("DIESEL                                            ")</f>
        <v xml:space="preserve">DIESEL                                            </v>
      </c>
      <c r="I16512">
        <v>32</v>
      </c>
    </row>
    <row r="16513" spans="1:9">
      <c r="A16513" t="str">
        <f>T("2018")</f>
        <v>2018</v>
      </c>
      <c r="B16513" t="str">
        <f>T("JURIDICO                                          ")</f>
        <v xml:space="preserve">JURIDICO                                          </v>
      </c>
      <c r="C16513" t="str">
        <f>T("VILLAVERDE          ")</f>
        <v xml:space="preserve">VILLAVERDE          </v>
      </c>
      <c r="D16513" t="str">
        <f>T("BUTARQUE            ")</f>
        <v xml:space="preserve">BUTARQUE            </v>
      </c>
      <c r="E16513" t="str">
        <f>T("CA ")</f>
        <v xml:space="preserve">CA </v>
      </c>
      <c r="F16513" t="str">
        <f>T("CAMIONES       ")</f>
        <v xml:space="preserve">CAMIONES       </v>
      </c>
      <c r="G16513" t="str">
        <f>T("De 10.000 KG DE CARGA ÚTIL en adelante            ")</f>
        <v xml:space="preserve">De 10.000 KG DE CARGA ÚTIL en adelante            </v>
      </c>
      <c r="H16513" t="str">
        <f>T("DIESEL                                            ")</f>
        <v xml:space="preserve">DIESEL                                            </v>
      </c>
      <c r="I16513">
        <v>6</v>
      </c>
    </row>
    <row r="16514" spans="1:9">
      <c r="A16514" t="str">
        <f>T("2018")</f>
        <v>2018</v>
      </c>
      <c r="B16514" t="str">
        <f>T("JURIDICO                                          ")</f>
        <v xml:space="preserve">JURIDICO                                          </v>
      </c>
      <c r="C16514" t="str">
        <f>T("VILLAVERDE          ")</f>
        <v xml:space="preserve">VILLAVERDE          </v>
      </c>
      <c r="D16514" t="str">
        <f>T("LOS ROSALES         ")</f>
        <v xml:space="preserve">LOS ROSALES         </v>
      </c>
      <c r="E16514" t="str">
        <f>T("CA ")</f>
        <v xml:space="preserve">CA </v>
      </c>
      <c r="F16514" t="str">
        <f>T("CAMIONES       ")</f>
        <v xml:space="preserve">CAMIONES       </v>
      </c>
      <c r="G16514" t="str">
        <f>T("De menos de 1.000 KG DE CARGA ÚTIL                ")</f>
        <v xml:space="preserve">De menos de 1.000 KG DE CARGA ÚTIL                </v>
      </c>
      <c r="H16514" t="str">
        <f>T("DIESEL                                            ")</f>
        <v xml:space="preserve">DIESEL                                            </v>
      </c>
      <c r="I16514">
        <v>145</v>
      </c>
    </row>
    <row r="16515" spans="1:9">
      <c r="A16515" t="str">
        <f>T("2018")</f>
        <v>2018</v>
      </c>
      <c r="B16515" t="str">
        <f>T("JURIDICO                                          ")</f>
        <v xml:space="preserve">JURIDICO                                          </v>
      </c>
      <c r="C16515" t="str">
        <f>T("VILLAVERDE          ")</f>
        <v xml:space="preserve">VILLAVERDE          </v>
      </c>
      <c r="D16515" t="str">
        <f>T("LOS ROSALES         ")</f>
        <v xml:space="preserve">LOS ROSALES         </v>
      </c>
      <c r="E16515" t="str">
        <f>T("CA ")</f>
        <v xml:space="preserve">CA </v>
      </c>
      <c r="F16515" t="str">
        <f>T("CAMIONES       ")</f>
        <v xml:space="preserve">CAMIONES       </v>
      </c>
      <c r="G16515" t="str">
        <f>T("De 1.000 a 2.999 KG DE CARGA ÚTIL                 ")</f>
        <v xml:space="preserve">De 1.000 a 2.999 KG DE CARGA ÚTIL                 </v>
      </c>
      <c r="H16515" t="str">
        <f>T("DIESEL                                            ")</f>
        <v xml:space="preserve">DIESEL                                            </v>
      </c>
      <c r="I16515">
        <v>70</v>
      </c>
    </row>
    <row r="16516" spans="1:9">
      <c r="A16516" t="str">
        <f>T("2018")</f>
        <v>2018</v>
      </c>
      <c r="B16516" t="str">
        <f>T("JURIDICO                                          ")</f>
        <v xml:space="preserve">JURIDICO                                          </v>
      </c>
      <c r="C16516" t="str">
        <f>T("VILLAVERDE          ")</f>
        <v xml:space="preserve">VILLAVERDE          </v>
      </c>
      <c r="D16516" t="str">
        <f>T("LOS ROSALES         ")</f>
        <v xml:space="preserve">LOS ROSALES         </v>
      </c>
      <c r="E16516" t="str">
        <f>T("CA ")</f>
        <v xml:space="preserve">CA </v>
      </c>
      <c r="F16516" t="str">
        <f>T("CAMIONES       ")</f>
        <v xml:space="preserve">CAMIONES       </v>
      </c>
      <c r="G16516" t="str">
        <f>T("De 3.000 a 9.999 KG DE CARGA ÚTIL                 ")</f>
        <v xml:space="preserve">De 3.000 a 9.999 KG DE CARGA ÚTIL                 </v>
      </c>
      <c r="H16516" t="str">
        <f>T("DIESEL                                            ")</f>
        <v xml:space="preserve">DIESEL                                            </v>
      </c>
      <c r="I16516">
        <v>16</v>
      </c>
    </row>
    <row r="16517" spans="1:9">
      <c r="A16517" t="str">
        <f>T("2018")</f>
        <v>2018</v>
      </c>
      <c r="B16517" t="str">
        <f>T("JURIDICO                                          ")</f>
        <v xml:space="preserve">JURIDICO                                          </v>
      </c>
      <c r="C16517" t="str">
        <f>T("VILLAVERDE          ")</f>
        <v xml:space="preserve">VILLAVERDE          </v>
      </c>
      <c r="D16517" t="str">
        <f>T("LOS ROSALES         ")</f>
        <v xml:space="preserve">LOS ROSALES         </v>
      </c>
      <c r="E16517" t="str">
        <f>T("CA ")</f>
        <v xml:space="preserve">CA </v>
      </c>
      <c r="F16517" t="str">
        <f>T("CAMIONES       ")</f>
        <v xml:space="preserve">CAMIONES       </v>
      </c>
      <c r="G16517" t="str">
        <f>T("De 10.000 KG DE CARGA ÚTIL en adelante            ")</f>
        <v xml:space="preserve">De 10.000 KG DE CARGA ÚTIL en adelante            </v>
      </c>
      <c r="H16517" t="str">
        <f>T("DIESEL                                            ")</f>
        <v xml:space="preserve">DIESEL                                            </v>
      </c>
      <c r="I16517">
        <v>6</v>
      </c>
    </row>
    <row r="16518" spans="1:9">
      <c r="A16518" t="str">
        <f>T("2018")</f>
        <v>2018</v>
      </c>
      <c r="B16518" t="str">
        <f>T("JURIDICO                                          ")</f>
        <v xml:space="preserve">JURIDICO                                          </v>
      </c>
      <c r="C16518" t="str">
        <f>T("VILLAVERDE          ")</f>
        <v xml:space="preserve">VILLAVERDE          </v>
      </c>
      <c r="D16518" t="str">
        <f>T("LOS ANGELES         ")</f>
        <v xml:space="preserve">LOS ANGELES         </v>
      </c>
      <c r="E16518" t="str">
        <f>T("CA ")</f>
        <v xml:space="preserve">CA </v>
      </c>
      <c r="F16518" t="str">
        <f>T("CAMIONES       ")</f>
        <v xml:space="preserve">CAMIONES       </v>
      </c>
      <c r="G16518" t="str">
        <f>T("De menos de 1.000 KG DE CARGA ÚTIL                ")</f>
        <v xml:space="preserve">De menos de 1.000 KG DE CARGA ÚTIL                </v>
      </c>
      <c r="H16518" t="str">
        <f>T("DIESEL                                            ")</f>
        <v xml:space="preserve">DIESEL                                            </v>
      </c>
      <c r="I16518">
        <v>111</v>
      </c>
    </row>
    <row r="16519" spans="1:9">
      <c r="A16519" t="str">
        <f>T("2018")</f>
        <v>2018</v>
      </c>
      <c r="B16519" t="str">
        <f>T("JURIDICO                                          ")</f>
        <v xml:space="preserve">JURIDICO                                          </v>
      </c>
      <c r="C16519" t="str">
        <f>T("VILLAVERDE          ")</f>
        <v xml:space="preserve">VILLAVERDE          </v>
      </c>
      <c r="D16519" t="str">
        <f>T("LOS ANGELES         ")</f>
        <v xml:space="preserve">LOS ANGELES         </v>
      </c>
      <c r="E16519" t="str">
        <f>T("CA ")</f>
        <v xml:space="preserve">CA </v>
      </c>
      <c r="F16519" t="str">
        <f>T("CAMIONES       ")</f>
        <v xml:space="preserve">CAMIONES       </v>
      </c>
      <c r="G16519" t="str">
        <f>T("De 1.000 a 2.999 KG DE CARGA ÚTIL                 ")</f>
        <v xml:space="preserve">De 1.000 a 2.999 KG DE CARGA ÚTIL                 </v>
      </c>
      <c r="H16519" t="str">
        <f>T("DIESEL                                            ")</f>
        <v xml:space="preserve">DIESEL                                            </v>
      </c>
      <c r="I16519">
        <v>67</v>
      </c>
    </row>
    <row r="16520" spans="1:9">
      <c r="A16520" t="str">
        <f>T("2018")</f>
        <v>2018</v>
      </c>
      <c r="B16520" t="str">
        <f>T("JURIDICO                                          ")</f>
        <v xml:space="preserve">JURIDICO                                          </v>
      </c>
      <c r="C16520" t="str">
        <f>T("VILLAVERDE          ")</f>
        <v xml:space="preserve">VILLAVERDE          </v>
      </c>
      <c r="D16520" t="str">
        <f>T("LOS ANGELES         ")</f>
        <v xml:space="preserve">LOS ANGELES         </v>
      </c>
      <c r="E16520" t="str">
        <f>T("CA ")</f>
        <v xml:space="preserve">CA </v>
      </c>
      <c r="F16520" t="str">
        <f>T("CAMIONES       ")</f>
        <v xml:space="preserve">CAMIONES       </v>
      </c>
      <c r="G16520" t="str">
        <f>T("De 3.000 a 9.999 KG DE CARGA ÚTIL                 ")</f>
        <v xml:space="preserve">De 3.000 a 9.999 KG DE CARGA ÚTIL                 </v>
      </c>
      <c r="H16520" t="str">
        <f>T("DIESEL                                            ")</f>
        <v xml:space="preserve">DIESEL                                            </v>
      </c>
      <c r="I16520">
        <v>3</v>
      </c>
    </row>
    <row r="16521" spans="1:9">
      <c r="A16521" t="str">
        <f>T("2018")</f>
        <v>2018</v>
      </c>
      <c r="B16521" t="str">
        <f>T("JURIDICO                                          ")</f>
        <v xml:space="preserve">JURIDICO                                          </v>
      </c>
      <c r="C16521" t="str">
        <f>T("VILLAVERDE          ")</f>
        <v xml:space="preserve">VILLAVERDE          </v>
      </c>
      <c r="D16521" t="str">
        <f>T("LOS ANGELES         ")</f>
        <v xml:space="preserve">LOS ANGELES         </v>
      </c>
      <c r="E16521" t="str">
        <f>T("CA ")</f>
        <v xml:space="preserve">CA </v>
      </c>
      <c r="F16521" t="str">
        <f>T("CAMIONES       ")</f>
        <v xml:space="preserve">CAMIONES       </v>
      </c>
      <c r="G16521" t="str">
        <f>T("De 10.000 KG DE CARGA ÚTIL en adelante            ")</f>
        <v xml:space="preserve">De 10.000 KG DE CARGA ÚTIL en adelante            </v>
      </c>
      <c r="H16521" t="str">
        <f>T("DIESEL                                            ")</f>
        <v xml:space="preserve">DIESEL                                            </v>
      </c>
      <c r="I16521">
        <v>5</v>
      </c>
    </row>
    <row r="16522" spans="1:9">
      <c r="A16522" t="str">
        <f>T("2018")</f>
        <v>2018</v>
      </c>
      <c r="B16522" t="str">
        <f>T("JURIDICO                                          ")</f>
        <v xml:space="preserve">JURIDICO                                          </v>
      </c>
      <c r="C16522" t="str">
        <f>T("VILLAVERDE          ")</f>
        <v xml:space="preserve">VILLAVERDE          </v>
      </c>
      <c r="D16522" t="str">
        <f>T("VILLAVERDE ALTO C.H.")</f>
        <v>VILLAVERDE ALTO C.H.</v>
      </c>
      <c r="E16522" t="str">
        <f>T("CA ")</f>
        <v xml:space="preserve">CA </v>
      </c>
      <c r="F16522" t="str">
        <f>T("CAMIONES       ")</f>
        <v xml:space="preserve">CAMIONES       </v>
      </c>
      <c r="G16522" t="str">
        <f>T("De menos de 1.000 KG DE CARGA ÚTIL                ")</f>
        <v xml:space="preserve">De menos de 1.000 KG DE CARGA ÚTIL                </v>
      </c>
      <c r="H16522" t="str">
        <f>T("ELÉCTRICO                                         ")</f>
        <v xml:space="preserve">ELÉCTRICO                                         </v>
      </c>
      <c r="I16522">
        <v>6</v>
      </c>
    </row>
    <row r="16523" spans="1:9">
      <c r="A16523" t="str">
        <f>T("2018")</f>
        <v>2018</v>
      </c>
      <c r="B16523" t="str">
        <f>T("JURIDICO                                          ")</f>
        <v xml:space="preserve">JURIDICO                                          </v>
      </c>
      <c r="C16523" t="str">
        <f>T("VILLAVERDE          ")</f>
        <v xml:space="preserve">VILLAVERDE          </v>
      </c>
      <c r="D16523" t="str">
        <f>T("LOS ROSALES         ")</f>
        <v xml:space="preserve">LOS ROSALES         </v>
      </c>
      <c r="E16523" t="str">
        <f>T("CA ")</f>
        <v xml:space="preserve">CA </v>
      </c>
      <c r="F16523" t="str">
        <f>T("CAMIONES       ")</f>
        <v xml:space="preserve">CAMIONES       </v>
      </c>
      <c r="G16523" t="str">
        <f>T("De menos de 1.000 KG DE CARGA ÚTIL                ")</f>
        <v xml:space="preserve">De menos de 1.000 KG DE CARGA ÚTIL                </v>
      </c>
      <c r="H16523" t="str">
        <f>T("ELÉCTRICO                                         ")</f>
        <v xml:space="preserve">ELÉCTRICO                                         </v>
      </c>
      <c r="I16523">
        <v>1</v>
      </c>
    </row>
    <row r="16524" spans="1:9">
      <c r="A16524" t="str">
        <f>T("2018")</f>
        <v>2018</v>
      </c>
      <c r="B16524" t="str">
        <f>T("FISICO                                            ")</f>
        <v xml:space="preserve">FISICO                                            </v>
      </c>
      <c r="C16524" t="str">
        <f>T("VILLAVERDE          ")</f>
        <v xml:space="preserve">VILLAVERDE          </v>
      </c>
      <c r="D16524" t="str">
        <f>T("VILLAVERDE ALTO C.H.")</f>
        <v>VILLAVERDE ALTO C.H.</v>
      </c>
      <c r="E16524" t="str">
        <f>T("CA ")</f>
        <v xml:space="preserve">CA </v>
      </c>
      <c r="F16524" t="str">
        <f>T("CAMIONES       ")</f>
        <v xml:space="preserve">CAMIONES       </v>
      </c>
      <c r="G16524" t="str">
        <f>T("De menos de 1.000 KG DE CARGA ÚTIL                ")</f>
        <v xml:space="preserve">De menos de 1.000 KG DE CARGA ÚTIL                </v>
      </c>
      <c r="H16524" t="str">
        <f>T("GAS LICUADO DE PETROLEO                           ")</f>
        <v xml:space="preserve">GAS LICUADO DE PETROLEO                           </v>
      </c>
      <c r="I16524">
        <v>1</v>
      </c>
    </row>
    <row r="16525" spans="1:9">
      <c r="A16525" t="str">
        <f>T("2018")</f>
        <v>2018</v>
      </c>
      <c r="B16525" t="str">
        <f>T("FISICO                                            ")</f>
        <v xml:space="preserve">FISICO                                            </v>
      </c>
      <c r="C16525" t="str">
        <f>T("VILLAVERDE          ")</f>
        <v xml:space="preserve">VILLAVERDE          </v>
      </c>
      <c r="D16525" t="str">
        <f>T("LOS ROSALES         ")</f>
        <v xml:space="preserve">LOS ROSALES         </v>
      </c>
      <c r="E16525" t="str">
        <f>T("CA ")</f>
        <v xml:space="preserve">CA </v>
      </c>
      <c r="F16525" t="str">
        <f>T("CAMIONES       ")</f>
        <v xml:space="preserve">CAMIONES       </v>
      </c>
      <c r="G16525" t="str">
        <f>T("De menos de 1.000 KG DE CARGA ÚTIL                ")</f>
        <v xml:space="preserve">De menos de 1.000 KG DE CARGA ÚTIL                </v>
      </c>
      <c r="H16525" t="str">
        <f>T("GAS LICUADO DE PETROLEO                           ")</f>
        <v xml:space="preserve">GAS LICUADO DE PETROLEO                           </v>
      </c>
      <c r="I16525">
        <v>1</v>
      </c>
    </row>
    <row r="16526" spans="1:9">
      <c r="A16526" t="str">
        <f>T("2018")</f>
        <v>2018</v>
      </c>
      <c r="B16526" t="str">
        <f>T("JURIDICO                                          ")</f>
        <v xml:space="preserve">JURIDICO                                          </v>
      </c>
      <c r="C16526" t="str">
        <f>T("VILLAVERDE          ")</f>
        <v xml:space="preserve">VILLAVERDE          </v>
      </c>
      <c r="D16526" t="str">
        <f>T("VILLAVERDE ALTO C.H.")</f>
        <v>VILLAVERDE ALTO C.H.</v>
      </c>
      <c r="E16526" t="str">
        <f>T("CA ")</f>
        <v xml:space="preserve">CA </v>
      </c>
      <c r="F16526" t="str">
        <f>T("CAMIONES       ")</f>
        <v xml:space="preserve">CAMIONES       </v>
      </c>
      <c r="G16526" t="str">
        <f>T("De menos de 1.000 KG DE CARGA ÚTIL                ")</f>
        <v xml:space="preserve">De menos de 1.000 KG DE CARGA ÚTIL                </v>
      </c>
      <c r="H16526" t="str">
        <f>T("GAS LICUADO DE PETROLEO                           ")</f>
        <v xml:space="preserve">GAS LICUADO DE PETROLEO                           </v>
      </c>
      <c r="I16526">
        <v>5</v>
      </c>
    </row>
    <row r="16527" spans="1:9">
      <c r="A16527" t="str">
        <f>T("2018")</f>
        <v>2018</v>
      </c>
      <c r="B16527" t="str">
        <f>T("JURIDICO                                          ")</f>
        <v xml:space="preserve">JURIDICO                                          </v>
      </c>
      <c r="C16527" t="str">
        <f>T("VILLAVERDE          ")</f>
        <v xml:space="preserve">VILLAVERDE          </v>
      </c>
      <c r="D16527" t="str">
        <f>T("BUTARQUE            ")</f>
        <v xml:space="preserve">BUTARQUE            </v>
      </c>
      <c r="E16527" t="str">
        <f>T("CA ")</f>
        <v xml:space="preserve">CA </v>
      </c>
      <c r="F16527" t="str">
        <f>T("CAMIONES       ")</f>
        <v xml:space="preserve">CAMIONES       </v>
      </c>
      <c r="G16527" t="str">
        <f>T("De menos de 1.000 KG DE CARGA ÚTIL                ")</f>
        <v xml:space="preserve">De menos de 1.000 KG DE CARGA ÚTIL                </v>
      </c>
      <c r="H16527" t="str">
        <f>T("GAS LICUADO DE PETROLEO                           ")</f>
        <v xml:space="preserve">GAS LICUADO DE PETROLEO                           </v>
      </c>
      <c r="I16527">
        <v>1</v>
      </c>
    </row>
    <row r="16528" spans="1:9">
      <c r="A16528" t="str">
        <f>T("2018")</f>
        <v>2018</v>
      </c>
      <c r="B16528" t="str">
        <f>T("Entidad sin personalidad jurídica (art. 35.4 LGT) ")</f>
        <v xml:space="preserve">Entidad sin personalidad jurídica (art. 35.4 LGT) </v>
      </c>
      <c r="C16528" t="str">
        <f>T("VILLAVERDE          ")</f>
        <v xml:space="preserve">VILLAVERDE          </v>
      </c>
      <c r="D16528" t="str">
        <f>T("VILLAVERDE ALTO C.H.")</f>
        <v>VILLAVERDE ALTO C.H.</v>
      </c>
      <c r="E16528" t="str">
        <f>T("CA ")</f>
        <v xml:space="preserve">CA </v>
      </c>
      <c r="F16528" t="str">
        <f>T("CAMIONES       ")</f>
        <v xml:space="preserve">CAMIONES       </v>
      </c>
      <c r="G16528" t="str">
        <f>T("De menos de 1.000 KG DE CARGA ÚTIL                ")</f>
        <v xml:space="preserve">De menos de 1.000 KG DE CARGA ÚTIL                </v>
      </c>
      <c r="H16528" t="str">
        <f>T("GASOLINA                                          ")</f>
        <v xml:space="preserve">GASOLINA                                          </v>
      </c>
      <c r="I16528">
        <v>4</v>
      </c>
    </row>
    <row r="16529" spans="1:9">
      <c r="A16529" t="str">
        <f>T("2018")</f>
        <v>2018</v>
      </c>
      <c r="B16529" t="str">
        <f>T("Entidad sin personalidad jurídica (art. 35.4 LGT) ")</f>
        <v xml:space="preserve">Entidad sin personalidad jurídica (art. 35.4 LGT) </v>
      </c>
      <c r="C16529" t="str">
        <f>T("VILLAVERDE          ")</f>
        <v xml:space="preserve">VILLAVERDE          </v>
      </c>
      <c r="D16529" t="str">
        <f>T("BUTARQUE            ")</f>
        <v xml:space="preserve">BUTARQUE            </v>
      </c>
      <c r="E16529" t="str">
        <f>T("CA ")</f>
        <v xml:space="preserve">CA </v>
      </c>
      <c r="F16529" t="str">
        <f>T("CAMIONES       ")</f>
        <v xml:space="preserve">CAMIONES       </v>
      </c>
      <c r="G16529" t="str">
        <f>T("De menos de 1.000 KG DE CARGA ÚTIL                ")</f>
        <v xml:space="preserve">De menos de 1.000 KG DE CARGA ÚTIL                </v>
      </c>
      <c r="H16529" t="str">
        <f>T("GASOLINA                                          ")</f>
        <v xml:space="preserve">GASOLINA                                          </v>
      </c>
      <c r="I16529">
        <v>1</v>
      </c>
    </row>
    <row r="16530" spans="1:9">
      <c r="A16530" t="str">
        <f>T("2018")</f>
        <v>2018</v>
      </c>
      <c r="B16530" t="str">
        <f>T("Entidad sin personalidad jurídica (art. 35.4 LGT) ")</f>
        <v xml:space="preserve">Entidad sin personalidad jurídica (art. 35.4 LGT) </v>
      </c>
      <c r="C16530" t="str">
        <f>T("VILLAVERDE          ")</f>
        <v xml:space="preserve">VILLAVERDE          </v>
      </c>
      <c r="D16530" t="str">
        <f>T("LOS ROSALES         ")</f>
        <v xml:space="preserve">LOS ROSALES         </v>
      </c>
      <c r="E16530" t="str">
        <f>T("CA ")</f>
        <v xml:space="preserve">CA </v>
      </c>
      <c r="F16530" t="str">
        <f>T("CAMIONES       ")</f>
        <v xml:space="preserve">CAMIONES       </v>
      </c>
      <c r="G16530" t="str">
        <f>T("De menos de 1.000 KG DE CARGA ÚTIL                ")</f>
        <v xml:space="preserve">De menos de 1.000 KG DE CARGA ÚTIL                </v>
      </c>
      <c r="H16530" t="str">
        <f>T("GASOLINA                                          ")</f>
        <v xml:space="preserve">GASOLINA                                          </v>
      </c>
      <c r="I16530">
        <v>2</v>
      </c>
    </row>
    <row r="16531" spans="1:9">
      <c r="A16531" t="str">
        <f>T("2018")</f>
        <v>2018</v>
      </c>
      <c r="B16531" t="str">
        <f>T("Entidad sin personalidad jurídica (art. 35.4 LGT) ")</f>
        <v xml:space="preserve">Entidad sin personalidad jurídica (art. 35.4 LGT) </v>
      </c>
      <c r="C16531" t="str">
        <f>T("VILLAVERDE          ")</f>
        <v xml:space="preserve">VILLAVERDE          </v>
      </c>
      <c r="D16531" t="str">
        <f>T("LOS ANGELES         ")</f>
        <v xml:space="preserve">LOS ANGELES         </v>
      </c>
      <c r="E16531" t="str">
        <f>T("CA ")</f>
        <v xml:space="preserve">CA </v>
      </c>
      <c r="F16531" t="str">
        <f>T("CAMIONES       ")</f>
        <v xml:space="preserve">CAMIONES       </v>
      </c>
      <c r="G16531" t="str">
        <f>T("De menos de 1.000 KG DE CARGA ÚTIL                ")</f>
        <v xml:space="preserve">De menos de 1.000 KG DE CARGA ÚTIL                </v>
      </c>
      <c r="H16531" t="str">
        <f>T("GASOLINA                                          ")</f>
        <v xml:space="preserve">GASOLINA                                          </v>
      </c>
      <c r="I16531">
        <v>3</v>
      </c>
    </row>
    <row r="16532" spans="1:9">
      <c r="A16532" t="str">
        <f>T("2018")</f>
        <v>2018</v>
      </c>
      <c r="B16532" t="str">
        <f>T("FISICO                                            ")</f>
        <v xml:space="preserve">FISICO                                            </v>
      </c>
      <c r="C16532" t="str">
        <f>T("VILLAVERDE          ")</f>
        <v xml:space="preserve">VILLAVERDE          </v>
      </c>
      <c r="D16532" t="str">
        <f>T("SIN BARRIO          ")</f>
        <v xml:space="preserve">SIN BARRIO          </v>
      </c>
      <c r="E16532" t="str">
        <f>T("CA ")</f>
        <v xml:space="preserve">CA </v>
      </c>
      <c r="F16532" t="str">
        <f>T("CAMIONES       ")</f>
        <v xml:space="preserve">CAMIONES       </v>
      </c>
      <c r="G16532" t="str">
        <f>T("De menos de 1.000 KG DE CARGA ÚTIL                ")</f>
        <v xml:space="preserve">De menos de 1.000 KG DE CARGA ÚTIL                </v>
      </c>
      <c r="H16532" t="str">
        <f>T("GASOLINA                                          ")</f>
        <v xml:space="preserve">GASOLINA                                          </v>
      </c>
      <c r="I16532">
        <v>1</v>
      </c>
    </row>
    <row r="16533" spans="1:9">
      <c r="A16533" t="str">
        <f>T("2018")</f>
        <v>2018</v>
      </c>
      <c r="B16533" t="str">
        <f>T("FISICO                                            ")</f>
        <v xml:space="preserve">FISICO                                            </v>
      </c>
      <c r="C16533" t="str">
        <f>T("VILLAVERDE          ")</f>
        <v xml:space="preserve">VILLAVERDE          </v>
      </c>
      <c r="D16533" t="str">
        <f>T("VILLAVERDE ALTO C.H.")</f>
        <v>VILLAVERDE ALTO C.H.</v>
      </c>
      <c r="E16533" t="str">
        <f>T("CA ")</f>
        <v xml:space="preserve">CA </v>
      </c>
      <c r="F16533" t="str">
        <f>T("CAMIONES       ")</f>
        <v xml:space="preserve">CAMIONES       </v>
      </c>
      <c r="G16533" t="str">
        <f>T("De menos de 1.000 KG DE CARGA ÚTIL                ")</f>
        <v xml:space="preserve">De menos de 1.000 KG DE CARGA ÚTIL                </v>
      </c>
      <c r="H16533" t="str">
        <f>T("GASOLINA                                          ")</f>
        <v xml:space="preserve">GASOLINA                                          </v>
      </c>
      <c r="I16533">
        <v>47</v>
      </c>
    </row>
    <row r="16534" spans="1:9">
      <c r="A16534" t="str">
        <f>T("2018")</f>
        <v>2018</v>
      </c>
      <c r="B16534" t="str">
        <f>T("FISICO                                            ")</f>
        <v xml:space="preserve">FISICO                                            </v>
      </c>
      <c r="C16534" t="str">
        <f>T("VILLAVERDE          ")</f>
        <v xml:space="preserve">VILLAVERDE          </v>
      </c>
      <c r="D16534" t="str">
        <f>T("VILLAVERDE ALTO C.H.")</f>
        <v>VILLAVERDE ALTO C.H.</v>
      </c>
      <c r="E16534" t="str">
        <f>T("CA ")</f>
        <v xml:space="preserve">CA </v>
      </c>
      <c r="F16534" t="str">
        <f>T("CAMIONES       ")</f>
        <v xml:space="preserve">CAMIONES       </v>
      </c>
      <c r="G16534" t="str">
        <f>T("De 3.000 a 9.999 KG DE CARGA ÚTIL                 ")</f>
        <v xml:space="preserve">De 3.000 a 9.999 KG DE CARGA ÚTIL                 </v>
      </c>
      <c r="H16534" t="str">
        <f>T("GASOLINA                                          ")</f>
        <v xml:space="preserve">GASOLINA                                          </v>
      </c>
      <c r="I16534">
        <v>1</v>
      </c>
    </row>
    <row r="16535" spans="1:9">
      <c r="A16535" t="str">
        <f>T("2018")</f>
        <v>2018</v>
      </c>
      <c r="B16535" t="str">
        <f>T("FISICO                                            ")</f>
        <v xml:space="preserve">FISICO                                            </v>
      </c>
      <c r="C16535" t="str">
        <f>T("VILLAVERDE          ")</f>
        <v xml:space="preserve">VILLAVERDE          </v>
      </c>
      <c r="D16535" t="str">
        <f>T("SAN CRISTOBAL       ")</f>
        <v xml:space="preserve">SAN CRISTOBAL       </v>
      </c>
      <c r="E16535" t="str">
        <f>T("CA ")</f>
        <v xml:space="preserve">CA </v>
      </c>
      <c r="F16535" t="str">
        <f>T("CAMIONES       ")</f>
        <v xml:space="preserve">CAMIONES       </v>
      </c>
      <c r="G16535" t="str">
        <f>T("De menos de 1.000 KG DE CARGA ÚTIL                ")</f>
        <v xml:space="preserve">De menos de 1.000 KG DE CARGA ÚTIL                </v>
      </c>
      <c r="H16535" t="str">
        <f>T("GASOLINA                                          ")</f>
        <v xml:space="preserve">GASOLINA                                          </v>
      </c>
      <c r="I16535">
        <v>30</v>
      </c>
    </row>
    <row r="16536" spans="1:9">
      <c r="A16536" t="str">
        <f>T("2018")</f>
        <v>2018</v>
      </c>
      <c r="B16536" t="str">
        <f>T("FISICO                                            ")</f>
        <v xml:space="preserve">FISICO                                            </v>
      </c>
      <c r="C16536" t="str">
        <f>T("VILLAVERDE          ")</f>
        <v xml:space="preserve">VILLAVERDE          </v>
      </c>
      <c r="D16536" t="str">
        <f>T("SAN CRISTOBAL       ")</f>
        <v xml:space="preserve">SAN CRISTOBAL       </v>
      </c>
      <c r="E16536" t="str">
        <f>T("CA ")</f>
        <v xml:space="preserve">CA </v>
      </c>
      <c r="F16536" t="str">
        <f>T("CAMIONES       ")</f>
        <v xml:space="preserve">CAMIONES       </v>
      </c>
      <c r="G16536" t="str">
        <f>T("De 1.000 a 2.999 KG DE CARGA ÚTIL                 ")</f>
        <v xml:space="preserve">De 1.000 a 2.999 KG DE CARGA ÚTIL                 </v>
      </c>
      <c r="H16536" t="str">
        <f>T("GASOLINA                                          ")</f>
        <v xml:space="preserve">GASOLINA                                          </v>
      </c>
      <c r="I16536">
        <v>1</v>
      </c>
    </row>
    <row r="16537" spans="1:9">
      <c r="A16537" t="str">
        <f>T("2018")</f>
        <v>2018</v>
      </c>
      <c r="B16537" t="str">
        <f>T("FISICO                                            ")</f>
        <v xml:space="preserve">FISICO                                            </v>
      </c>
      <c r="C16537" t="str">
        <f>T("VILLAVERDE          ")</f>
        <v xml:space="preserve">VILLAVERDE          </v>
      </c>
      <c r="D16537" t="str">
        <f>T("BUTARQUE            ")</f>
        <v xml:space="preserve">BUTARQUE            </v>
      </c>
      <c r="E16537" t="str">
        <f>T("CA ")</f>
        <v xml:space="preserve">CA </v>
      </c>
      <c r="F16537" t="str">
        <f>T("CAMIONES       ")</f>
        <v xml:space="preserve">CAMIONES       </v>
      </c>
      <c r="G16537" t="str">
        <f>T("De menos de 1.000 KG DE CARGA ÚTIL                ")</f>
        <v xml:space="preserve">De menos de 1.000 KG DE CARGA ÚTIL                </v>
      </c>
      <c r="H16537" t="str">
        <f>T("GASOLINA                                          ")</f>
        <v xml:space="preserve">GASOLINA                                          </v>
      </c>
      <c r="I16537">
        <v>13</v>
      </c>
    </row>
    <row r="16538" spans="1:9">
      <c r="A16538" t="str">
        <f>T("2018")</f>
        <v>2018</v>
      </c>
      <c r="B16538" t="str">
        <f>T("FISICO                                            ")</f>
        <v xml:space="preserve">FISICO                                            </v>
      </c>
      <c r="C16538" t="str">
        <f>T("VILLAVERDE          ")</f>
        <v xml:space="preserve">VILLAVERDE          </v>
      </c>
      <c r="D16538" t="str">
        <f>T("LOS ROSALES         ")</f>
        <v xml:space="preserve">LOS ROSALES         </v>
      </c>
      <c r="E16538" t="str">
        <f>T("CA ")</f>
        <v xml:space="preserve">CA </v>
      </c>
      <c r="F16538" t="str">
        <f>T("CAMIONES       ")</f>
        <v xml:space="preserve">CAMIONES       </v>
      </c>
      <c r="G16538" t="str">
        <f>T("De menos de 1.000 KG DE CARGA ÚTIL                ")</f>
        <v xml:space="preserve">De menos de 1.000 KG DE CARGA ÚTIL                </v>
      </c>
      <c r="H16538" t="str">
        <f>T("GASOLINA                                          ")</f>
        <v xml:space="preserve">GASOLINA                                          </v>
      </c>
      <c r="I16538">
        <v>44</v>
      </c>
    </row>
    <row r="16539" spans="1:9">
      <c r="A16539" t="str">
        <f>T("2018")</f>
        <v>2018</v>
      </c>
      <c r="B16539" t="str">
        <f>T("FISICO                                            ")</f>
        <v xml:space="preserve">FISICO                                            </v>
      </c>
      <c r="C16539" t="str">
        <f>T("VILLAVERDE          ")</f>
        <v xml:space="preserve">VILLAVERDE          </v>
      </c>
      <c r="D16539" t="str">
        <f>T("LOS ROSALES         ")</f>
        <v xml:space="preserve">LOS ROSALES         </v>
      </c>
      <c r="E16539" t="str">
        <f>T("CA ")</f>
        <v xml:space="preserve">CA </v>
      </c>
      <c r="F16539" t="str">
        <f>T("CAMIONES       ")</f>
        <v xml:space="preserve">CAMIONES       </v>
      </c>
      <c r="G16539" t="str">
        <f>T("De 3.000 a 9.999 KG DE CARGA ÚTIL                 ")</f>
        <v xml:space="preserve">De 3.000 a 9.999 KG DE CARGA ÚTIL                 </v>
      </c>
      <c r="H16539" t="str">
        <f>T("GASOLINA                                          ")</f>
        <v xml:space="preserve">GASOLINA                                          </v>
      </c>
      <c r="I16539">
        <v>1</v>
      </c>
    </row>
    <row r="16540" spans="1:9">
      <c r="A16540" t="str">
        <f>T("2018")</f>
        <v>2018</v>
      </c>
      <c r="B16540" t="str">
        <f>T("FISICO                                            ")</f>
        <v xml:space="preserve">FISICO                                            </v>
      </c>
      <c r="C16540" t="str">
        <f>T("VILLAVERDE          ")</f>
        <v xml:space="preserve">VILLAVERDE          </v>
      </c>
      <c r="D16540" t="str">
        <f>T("LOS ANGELES         ")</f>
        <v xml:space="preserve">LOS ANGELES         </v>
      </c>
      <c r="E16540" t="str">
        <f>T("CA ")</f>
        <v xml:space="preserve">CA </v>
      </c>
      <c r="F16540" t="str">
        <f>T("CAMIONES       ")</f>
        <v xml:space="preserve">CAMIONES       </v>
      </c>
      <c r="G16540" t="str">
        <f>T("De menos de 1.000 KG DE CARGA ÚTIL                ")</f>
        <v xml:space="preserve">De menos de 1.000 KG DE CARGA ÚTIL                </v>
      </c>
      <c r="H16540" t="str">
        <f>T("GASOLINA                                          ")</f>
        <v xml:space="preserve">GASOLINA                                          </v>
      </c>
      <c r="I16540">
        <v>32</v>
      </c>
    </row>
    <row r="16541" spans="1:9">
      <c r="A16541" t="str">
        <f>T("2018")</f>
        <v>2018</v>
      </c>
      <c r="B16541" t="str">
        <f>T("FISICO                                            ")</f>
        <v xml:space="preserve">FISICO                                            </v>
      </c>
      <c r="C16541" t="str">
        <f>T("VILLAVERDE          ")</f>
        <v xml:space="preserve">VILLAVERDE          </v>
      </c>
      <c r="D16541" t="str">
        <f>T("LOS ANGELES         ")</f>
        <v xml:space="preserve">LOS ANGELES         </v>
      </c>
      <c r="E16541" t="str">
        <f>T("CA ")</f>
        <v xml:space="preserve">CA </v>
      </c>
      <c r="F16541" t="str">
        <f>T("CAMIONES       ")</f>
        <v xml:space="preserve">CAMIONES       </v>
      </c>
      <c r="G16541" t="str">
        <f>T("De 1.000 a 2.999 KG DE CARGA ÚTIL                 ")</f>
        <v xml:space="preserve">De 1.000 a 2.999 KG DE CARGA ÚTIL                 </v>
      </c>
      <c r="H16541" t="str">
        <f>T("GASOLINA                                          ")</f>
        <v xml:space="preserve">GASOLINA                                          </v>
      </c>
      <c r="I16541">
        <v>2</v>
      </c>
    </row>
    <row r="16542" spans="1:9">
      <c r="A16542" t="str">
        <f>T("2018")</f>
        <v>2018</v>
      </c>
      <c r="B16542" t="str">
        <f>T("JURIDICO                                          ")</f>
        <v xml:space="preserve">JURIDICO                                          </v>
      </c>
      <c r="C16542" t="str">
        <f>T("VILLAVERDE          ")</f>
        <v xml:space="preserve">VILLAVERDE          </v>
      </c>
      <c r="D16542" t="str">
        <f>T("VILLAVERDE ALTO C.H.")</f>
        <v>VILLAVERDE ALTO C.H.</v>
      </c>
      <c r="E16542" t="str">
        <f>T("CA ")</f>
        <v xml:space="preserve">CA </v>
      </c>
      <c r="F16542" t="str">
        <f>T("CAMIONES       ")</f>
        <v xml:space="preserve">CAMIONES       </v>
      </c>
      <c r="G16542" t="str">
        <f>T("De menos de 1.000 KG DE CARGA ÚTIL                ")</f>
        <v xml:space="preserve">De menos de 1.000 KG DE CARGA ÚTIL                </v>
      </c>
      <c r="H16542" t="str">
        <f>T("GASOLINA                                          ")</f>
        <v xml:space="preserve">GASOLINA                                          </v>
      </c>
      <c r="I16542">
        <v>39</v>
      </c>
    </row>
    <row r="16543" spans="1:9">
      <c r="A16543" t="str">
        <f>T("2018")</f>
        <v>2018</v>
      </c>
      <c r="B16543" t="str">
        <f>T("JURIDICO                                          ")</f>
        <v xml:space="preserve">JURIDICO                                          </v>
      </c>
      <c r="C16543" t="str">
        <f>T("VILLAVERDE          ")</f>
        <v xml:space="preserve">VILLAVERDE          </v>
      </c>
      <c r="D16543" t="str">
        <f>T("VILLAVERDE ALTO C.H.")</f>
        <v>VILLAVERDE ALTO C.H.</v>
      </c>
      <c r="E16543" t="str">
        <f>T("CA ")</f>
        <v xml:space="preserve">CA </v>
      </c>
      <c r="F16543" t="str">
        <f>T("CAMIONES       ")</f>
        <v xml:space="preserve">CAMIONES       </v>
      </c>
      <c r="G16543" t="str">
        <f>T("De 1.000 a 2.999 KG DE CARGA ÚTIL                 ")</f>
        <v xml:space="preserve">De 1.000 a 2.999 KG DE CARGA ÚTIL                 </v>
      </c>
      <c r="H16543" t="str">
        <f>T("GASOLINA                                          ")</f>
        <v xml:space="preserve">GASOLINA                                          </v>
      </c>
      <c r="I16543">
        <v>3</v>
      </c>
    </row>
    <row r="16544" spans="1:9">
      <c r="A16544" t="str">
        <f>T("2018")</f>
        <v>2018</v>
      </c>
      <c r="B16544" t="str">
        <f>T("JURIDICO                                          ")</f>
        <v xml:space="preserve">JURIDICO                                          </v>
      </c>
      <c r="C16544" t="str">
        <f>T("VILLAVERDE          ")</f>
        <v xml:space="preserve">VILLAVERDE          </v>
      </c>
      <c r="D16544" t="str">
        <f>T("VILLAVERDE ALTO C.H.")</f>
        <v>VILLAVERDE ALTO C.H.</v>
      </c>
      <c r="E16544" t="str">
        <f>T("CA ")</f>
        <v xml:space="preserve">CA </v>
      </c>
      <c r="F16544" t="str">
        <f>T("CAMIONES       ")</f>
        <v xml:space="preserve">CAMIONES       </v>
      </c>
      <c r="G16544" t="str">
        <f>T("De 10.000 KG DE CARGA ÚTIL en adelante            ")</f>
        <v xml:space="preserve">De 10.000 KG DE CARGA ÚTIL en adelante            </v>
      </c>
      <c r="H16544" t="str">
        <f>T("GASOLINA                                          ")</f>
        <v xml:space="preserve">GASOLINA                                          </v>
      </c>
      <c r="I16544">
        <v>1</v>
      </c>
    </row>
    <row r="16545" spans="1:9">
      <c r="A16545" t="str">
        <f>T("2018")</f>
        <v>2018</v>
      </c>
      <c r="B16545" t="str">
        <f>T("JURIDICO                                          ")</f>
        <v xml:space="preserve">JURIDICO                                          </v>
      </c>
      <c r="C16545" t="str">
        <f>T("VILLAVERDE          ")</f>
        <v xml:space="preserve">VILLAVERDE          </v>
      </c>
      <c r="D16545" t="str">
        <f>T("SAN CRISTOBAL       ")</f>
        <v xml:space="preserve">SAN CRISTOBAL       </v>
      </c>
      <c r="E16545" t="str">
        <f>T("CA ")</f>
        <v xml:space="preserve">CA </v>
      </c>
      <c r="F16545" t="str">
        <f>T("CAMIONES       ")</f>
        <v xml:space="preserve">CAMIONES       </v>
      </c>
      <c r="G16545" t="str">
        <f>T("De menos de 1.000 KG DE CARGA ÚTIL                ")</f>
        <v xml:space="preserve">De menos de 1.000 KG DE CARGA ÚTIL                </v>
      </c>
      <c r="H16545" t="str">
        <f>T("GASOLINA                                          ")</f>
        <v xml:space="preserve">GASOLINA                                          </v>
      </c>
      <c r="I16545">
        <v>1</v>
      </c>
    </row>
    <row r="16546" spans="1:9">
      <c r="A16546" t="str">
        <f>T("2018")</f>
        <v>2018</v>
      </c>
      <c r="B16546" t="str">
        <f>T("JURIDICO                                          ")</f>
        <v xml:space="preserve">JURIDICO                                          </v>
      </c>
      <c r="C16546" t="str">
        <f>T("VILLAVERDE          ")</f>
        <v xml:space="preserve">VILLAVERDE          </v>
      </c>
      <c r="D16546" t="str">
        <f>T("BUTARQUE            ")</f>
        <v xml:space="preserve">BUTARQUE            </v>
      </c>
      <c r="E16546" t="str">
        <f>T("CA ")</f>
        <v xml:space="preserve">CA </v>
      </c>
      <c r="F16546" t="str">
        <f>T("CAMIONES       ")</f>
        <v xml:space="preserve">CAMIONES       </v>
      </c>
      <c r="G16546" t="str">
        <f>T("De menos de 1.000 KG DE CARGA ÚTIL                ")</f>
        <v xml:space="preserve">De menos de 1.000 KG DE CARGA ÚTIL                </v>
      </c>
      <c r="H16546" t="str">
        <f>T("GASOLINA                                          ")</f>
        <v xml:space="preserve">GASOLINA                                          </v>
      </c>
      <c r="I16546">
        <v>2</v>
      </c>
    </row>
    <row r="16547" spans="1:9">
      <c r="A16547" t="str">
        <f>T("2018")</f>
        <v>2018</v>
      </c>
      <c r="B16547" t="str">
        <f>T("JURIDICO                                          ")</f>
        <v xml:space="preserve">JURIDICO                                          </v>
      </c>
      <c r="C16547" t="str">
        <f>T("VILLAVERDE          ")</f>
        <v xml:space="preserve">VILLAVERDE          </v>
      </c>
      <c r="D16547" t="str">
        <f>T("LOS ROSALES         ")</f>
        <v xml:space="preserve">LOS ROSALES         </v>
      </c>
      <c r="E16547" t="str">
        <f>T("CA ")</f>
        <v xml:space="preserve">CA </v>
      </c>
      <c r="F16547" t="str">
        <f>T("CAMIONES       ")</f>
        <v xml:space="preserve">CAMIONES       </v>
      </c>
      <c r="G16547" t="str">
        <f>T("De menos de 1.000 KG DE CARGA ÚTIL                ")</f>
        <v xml:space="preserve">De menos de 1.000 KG DE CARGA ÚTIL                </v>
      </c>
      <c r="H16547" t="str">
        <f>T("GASOLINA                                          ")</f>
        <v xml:space="preserve">GASOLINA                                          </v>
      </c>
      <c r="I16547">
        <v>6</v>
      </c>
    </row>
    <row r="16548" spans="1:9">
      <c r="A16548" t="str">
        <f>T("2018")</f>
        <v>2018</v>
      </c>
      <c r="B16548" t="str">
        <f>T("JURIDICO                                          ")</f>
        <v xml:space="preserve">JURIDICO                                          </v>
      </c>
      <c r="C16548" t="str">
        <f>T("VILLAVERDE          ")</f>
        <v xml:space="preserve">VILLAVERDE          </v>
      </c>
      <c r="D16548" t="str">
        <f>T("LOS ROSALES         ")</f>
        <v xml:space="preserve">LOS ROSALES         </v>
      </c>
      <c r="E16548" t="str">
        <f>T("CA ")</f>
        <v xml:space="preserve">CA </v>
      </c>
      <c r="F16548" t="str">
        <f>T("CAMIONES       ")</f>
        <v xml:space="preserve">CAMIONES       </v>
      </c>
      <c r="G16548" t="str">
        <f>T("De 1.000 a 2.999 KG DE CARGA ÚTIL                 ")</f>
        <v xml:space="preserve">De 1.000 a 2.999 KG DE CARGA ÚTIL                 </v>
      </c>
      <c r="H16548" t="str">
        <f>T("GASOLINA                                          ")</f>
        <v xml:space="preserve">GASOLINA                                          </v>
      </c>
      <c r="I16548">
        <v>2</v>
      </c>
    </row>
    <row r="16549" spans="1:9">
      <c r="A16549" t="str">
        <f>T("2018")</f>
        <v>2018</v>
      </c>
      <c r="B16549" t="str">
        <f>T("JURIDICO                                          ")</f>
        <v xml:space="preserve">JURIDICO                                          </v>
      </c>
      <c r="C16549" t="str">
        <f>T("VILLAVERDE          ")</f>
        <v xml:space="preserve">VILLAVERDE          </v>
      </c>
      <c r="D16549" t="str">
        <f>T("LOS ANGELES         ")</f>
        <v xml:space="preserve">LOS ANGELES         </v>
      </c>
      <c r="E16549" t="str">
        <f>T("CA ")</f>
        <v xml:space="preserve">CA </v>
      </c>
      <c r="F16549" t="str">
        <f>T("CAMIONES       ")</f>
        <v xml:space="preserve">CAMIONES       </v>
      </c>
      <c r="G16549" t="str">
        <f>T("De menos de 1.000 KG DE CARGA ÚTIL                ")</f>
        <v xml:space="preserve">De menos de 1.000 KG DE CARGA ÚTIL                </v>
      </c>
      <c r="H16549" t="str">
        <f>T("GASOLINA                                          ")</f>
        <v xml:space="preserve">GASOLINA                                          </v>
      </c>
      <c r="I16549">
        <v>2</v>
      </c>
    </row>
    <row r="16550" spans="1:9">
      <c r="A16550" t="str">
        <f>T("2018")</f>
        <v>2018</v>
      </c>
      <c r="B16550" t="str">
        <f>T("JURIDICO                                          ")</f>
        <v xml:space="preserve">JURIDICO                                          </v>
      </c>
      <c r="C16550" t="str">
        <f>T("VILLAVERDE          ")</f>
        <v xml:space="preserve">VILLAVERDE          </v>
      </c>
      <c r="D16550" t="str">
        <f>T("LOS ANGELES         ")</f>
        <v xml:space="preserve">LOS ANGELES         </v>
      </c>
      <c r="E16550" t="str">
        <f>T("CA ")</f>
        <v xml:space="preserve">CA </v>
      </c>
      <c r="F16550" t="str">
        <f>T("CAMIONES       ")</f>
        <v xml:space="preserve">CAMIONES       </v>
      </c>
      <c r="G16550" t="str">
        <f>T("De 1.000 a 2.999 KG DE CARGA ÚTIL                 ")</f>
        <v xml:space="preserve">De 1.000 a 2.999 KG DE CARGA ÚTIL                 </v>
      </c>
      <c r="H16550" t="str">
        <f>T("GASOLINA                                          ")</f>
        <v xml:space="preserve">GASOLINA                                          </v>
      </c>
      <c r="I16550">
        <v>1</v>
      </c>
    </row>
    <row r="16551" spans="1:9">
      <c r="A16551" t="str">
        <f>T("2018")</f>
        <v>2018</v>
      </c>
      <c r="B16551" t="str">
        <f>T("JURIDICO                                          ")</f>
        <v xml:space="preserve">JURIDICO                                          </v>
      </c>
      <c r="C16551" t="str">
        <f>T("VILLAVERDE          ")</f>
        <v xml:space="preserve">VILLAVERDE          </v>
      </c>
      <c r="D16551" t="str">
        <f>T("VILLAVERDE ALTO C.H.")</f>
        <v>VILLAVERDE ALTO C.H.</v>
      </c>
      <c r="E16551" t="str">
        <f>T("CA ")</f>
        <v xml:space="preserve">CA </v>
      </c>
      <c r="F16551" t="str">
        <f>T("CAMIONES       ")</f>
        <v xml:space="preserve">CAMIONES       </v>
      </c>
      <c r="G16551" t="str">
        <f>T("De 3.000 a 9.999 KG DE CARGA ÚTIL                 ")</f>
        <v xml:space="preserve">De 3.000 a 9.999 KG DE CARGA ÚTIL                 </v>
      </c>
      <c r="H16551" t="str">
        <f>T("HÍBRIDO                                           ")</f>
        <v xml:space="preserve">HÍBRIDO                                           </v>
      </c>
      <c r="I16551">
        <v>10</v>
      </c>
    </row>
    <row r="16552" spans="1:9">
      <c r="A16552" t="str">
        <f>T("2018")</f>
        <v>2018</v>
      </c>
      <c r="B16552" t="str">
        <f>T("Entidad sin personalidad jurídica (art. 35.4 LGT) ")</f>
        <v xml:space="preserve">Entidad sin personalidad jurídica (art. 35.4 LGT) </v>
      </c>
      <c r="C16552" t="str">
        <f>T("VILLAVERDE          ")</f>
        <v xml:space="preserve">VILLAVERDE          </v>
      </c>
      <c r="D16552" t="str">
        <f>T("VILLAVERDE ALTO C.H.")</f>
        <v>VILLAVERDE ALTO C.H.</v>
      </c>
      <c r="E16552" t="str">
        <f>T("CA ")</f>
        <v xml:space="preserve">CA </v>
      </c>
      <c r="F16552" t="str">
        <f>T("CAMIONES       ")</f>
        <v xml:space="preserve">CAMIONES       </v>
      </c>
      <c r="G16552" t="str">
        <f>T("De 1.000 a 2.999 KG DE CARGA ÚTIL                 ")</f>
        <v xml:space="preserve">De 1.000 a 2.999 KG DE CARGA ÚTIL                 </v>
      </c>
      <c r="I16552">
        <v>3</v>
      </c>
    </row>
    <row r="16553" spans="1:9">
      <c r="A16553" t="str">
        <f>T("2018")</f>
        <v>2018</v>
      </c>
      <c r="B16553" t="str">
        <f>T("Entidad sin personalidad jurídica (art. 35.4 LGT) ")</f>
        <v xml:space="preserve">Entidad sin personalidad jurídica (art. 35.4 LGT) </v>
      </c>
      <c r="C16553" t="str">
        <f>T("VILLAVERDE          ")</f>
        <v xml:space="preserve">VILLAVERDE          </v>
      </c>
      <c r="D16553" t="str">
        <f>T("SAN CRISTOBAL       ")</f>
        <v xml:space="preserve">SAN CRISTOBAL       </v>
      </c>
      <c r="E16553" t="str">
        <f>T("CA ")</f>
        <v xml:space="preserve">CA </v>
      </c>
      <c r="F16553" t="str">
        <f>T("CAMIONES       ")</f>
        <v xml:space="preserve">CAMIONES       </v>
      </c>
      <c r="G16553" t="str">
        <f>T("De menos de 1.000 KG DE CARGA ÚTIL                ")</f>
        <v xml:space="preserve">De menos de 1.000 KG DE CARGA ÚTIL                </v>
      </c>
      <c r="I16553">
        <v>1</v>
      </c>
    </row>
    <row r="16554" spans="1:9">
      <c r="A16554" t="str">
        <f>T("2018")</f>
        <v>2018</v>
      </c>
      <c r="B16554" t="str">
        <f>T("Entidad sin personalidad jurídica (art. 35.4 LGT) ")</f>
        <v xml:space="preserve">Entidad sin personalidad jurídica (art. 35.4 LGT) </v>
      </c>
      <c r="C16554" t="str">
        <f>T("VILLAVERDE          ")</f>
        <v xml:space="preserve">VILLAVERDE          </v>
      </c>
      <c r="D16554" t="str">
        <f>T("LOS ROSALES         ")</f>
        <v xml:space="preserve">LOS ROSALES         </v>
      </c>
      <c r="E16554" t="str">
        <f>T("CA ")</f>
        <v xml:space="preserve">CA </v>
      </c>
      <c r="F16554" t="str">
        <f>T("CAMIONES       ")</f>
        <v xml:space="preserve">CAMIONES       </v>
      </c>
      <c r="G16554" t="str">
        <f>T("De 1.000 a 2.999 KG DE CARGA ÚTIL                 ")</f>
        <v xml:space="preserve">De 1.000 a 2.999 KG DE CARGA ÚTIL                 </v>
      </c>
      <c r="I16554">
        <v>1</v>
      </c>
    </row>
    <row r="16555" spans="1:9">
      <c r="A16555" t="str">
        <f>T("2018")</f>
        <v>2018</v>
      </c>
      <c r="B16555" t="str">
        <f>T("Entidad sin personalidad jurídica (art. 35.4 LGT) ")</f>
        <v xml:space="preserve">Entidad sin personalidad jurídica (art. 35.4 LGT) </v>
      </c>
      <c r="C16555" t="str">
        <f>T("VILLAVERDE          ")</f>
        <v xml:space="preserve">VILLAVERDE          </v>
      </c>
      <c r="D16555" t="str">
        <f>T("LOS ROSALES         ")</f>
        <v xml:space="preserve">LOS ROSALES         </v>
      </c>
      <c r="E16555" t="str">
        <f>T("CA ")</f>
        <v xml:space="preserve">CA </v>
      </c>
      <c r="F16555" t="str">
        <f>T("CAMIONES       ")</f>
        <v xml:space="preserve">CAMIONES       </v>
      </c>
      <c r="G16555" t="str">
        <f>T("De 10.000 KG DE CARGA ÚTIL en adelante            ")</f>
        <v xml:space="preserve">De 10.000 KG DE CARGA ÚTIL en adelante            </v>
      </c>
      <c r="I16555">
        <v>1</v>
      </c>
    </row>
    <row r="16556" spans="1:9">
      <c r="A16556" t="str">
        <f>T("2018")</f>
        <v>2018</v>
      </c>
      <c r="B16556" t="str">
        <f>T("Entidad sin personalidad jurídica (art. 35.4 LGT) ")</f>
        <v xml:space="preserve">Entidad sin personalidad jurídica (art. 35.4 LGT) </v>
      </c>
      <c r="C16556" t="str">
        <f>T("VILLAVERDE          ")</f>
        <v xml:space="preserve">VILLAVERDE          </v>
      </c>
      <c r="D16556" t="str">
        <f>T("LOS ANGELES         ")</f>
        <v xml:space="preserve">LOS ANGELES         </v>
      </c>
      <c r="E16556" t="str">
        <f>T("CA ")</f>
        <v xml:space="preserve">CA </v>
      </c>
      <c r="F16556" t="str">
        <f>T("CAMIONES       ")</f>
        <v xml:space="preserve">CAMIONES       </v>
      </c>
      <c r="G16556" t="str">
        <f>T("De menos de 1.000 KG DE CARGA ÚTIL                ")</f>
        <v xml:space="preserve">De menos de 1.000 KG DE CARGA ÚTIL                </v>
      </c>
      <c r="I16556">
        <v>2</v>
      </c>
    </row>
    <row r="16557" spans="1:9">
      <c r="A16557" t="str">
        <f>T("2018")</f>
        <v>2018</v>
      </c>
      <c r="B16557" t="str">
        <f>T("FISICO                                            ")</f>
        <v xml:space="preserve">FISICO                                            </v>
      </c>
      <c r="C16557" t="str">
        <f>T("VILLAVERDE          ")</f>
        <v xml:space="preserve">VILLAVERDE          </v>
      </c>
      <c r="D16557" t="str">
        <f>T("VILLAVERDE ALTO C.H.")</f>
        <v>VILLAVERDE ALTO C.H.</v>
      </c>
      <c r="E16557" t="str">
        <f>T("CA ")</f>
        <v xml:space="preserve">CA </v>
      </c>
      <c r="F16557" t="str">
        <f>T("CAMIONES       ")</f>
        <v xml:space="preserve">CAMIONES       </v>
      </c>
      <c r="G16557" t="str">
        <f>T("De menos de 1.000 KG DE CARGA ÚTIL                ")</f>
        <v xml:space="preserve">De menos de 1.000 KG DE CARGA ÚTIL                </v>
      </c>
      <c r="I16557">
        <v>32</v>
      </c>
    </row>
    <row r="16558" spans="1:9">
      <c r="A16558" t="str">
        <f>T("2018")</f>
        <v>2018</v>
      </c>
      <c r="B16558" t="str">
        <f>T("FISICO                                            ")</f>
        <v xml:space="preserve">FISICO                                            </v>
      </c>
      <c r="C16558" t="str">
        <f>T("VILLAVERDE          ")</f>
        <v xml:space="preserve">VILLAVERDE          </v>
      </c>
      <c r="D16558" t="str">
        <f>T("VILLAVERDE ALTO C.H.")</f>
        <v>VILLAVERDE ALTO C.H.</v>
      </c>
      <c r="E16558" t="str">
        <f>T("CA ")</f>
        <v xml:space="preserve">CA </v>
      </c>
      <c r="F16558" t="str">
        <f>T("CAMIONES       ")</f>
        <v xml:space="preserve">CAMIONES       </v>
      </c>
      <c r="G16558" t="str">
        <f>T("De 1.000 a 2.999 KG DE CARGA ÚTIL                 ")</f>
        <v xml:space="preserve">De 1.000 a 2.999 KG DE CARGA ÚTIL                 </v>
      </c>
      <c r="I16558">
        <v>10</v>
      </c>
    </row>
    <row r="16559" spans="1:9">
      <c r="A16559" t="str">
        <f>T("2018")</f>
        <v>2018</v>
      </c>
      <c r="B16559" t="str">
        <f>T("FISICO                                            ")</f>
        <v xml:space="preserve">FISICO                                            </v>
      </c>
      <c r="C16559" t="str">
        <f>T("VILLAVERDE          ")</f>
        <v xml:space="preserve">VILLAVERDE          </v>
      </c>
      <c r="D16559" t="str">
        <f>T("VILLAVERDE ALTO C.H.")</f>
        <v>VILLAVERDE ALTO C.H.</v>
      </c>
      <c r="E16559" t="str">
        <f>T("CA ")</f>
        <v xml:space="preserve">CA </v>
      </c>
      <c r="F16559" t="str">
        <f>T("CAMIONES       ")</f>
        <v xml:space="preserve">CAMIONES       </v>
      </c>
      <c r="G16559" t="str">
        <f>T("De 3.000 a 9.999 KG DE CARGA ÚTIL                 ")</f>
        <v xml:space="preserve">De 3.000 a 9.999 KG DE CARGA ÚTIL                 </v>
      </c>
      <c r="I16559">
        <v>4</v>
      </c>
    </row>
    <row r="16560" spans="1:9">
      <c r="A16560" t="str">
        <f>T("2018")</f>
        <v>2018</v>
      </c>
      <c r="B16560" t="str">
        <f>T("FISICO                                            ")</f>
        <v xml:space="preserve">FISICO                                            </v>
      </c>
      <c r="C16560" t="str">
        <f>T("VILLAVERDE          ")</f>
        <v xml:space="preserve">VILLAVERDE          </v>
      </c>
      <c r="D16560" t="str">
        <f>T("SAN CRISTOBAL       ")</f>
        <v xml:space="preserve">SAN CRISTOBAL       </v>
      </c>
      <c r="E16560" t="str">
        <f>T("CA ")</f>
        <v xml:space="preserve">CA </v>
      </c>
      <c r="F16560" t="str">
        <f>T("CAMIONES       ")</f>
        <v xml:space="preserve">CAMIONES       </v>
      </c>
      <c r="G16560" t="str">
        <f>T("De menos de 1.000 KG DE CARGA ÚTIL                ")</f>
        <v xml:space="preserve">De menos de 1.000 KG DE CARGA ÚTIL                </v>
      </c>
      <c r="I16560">
        <v>6</v>
      </c>
    </row>
    <row r="16561" spans="1:9">
      <c r="A16561" t="str">
        <f>T("2018")</f>
        <v>2018</v>
      </c>
      <c r="B16561" t="str">
        <f>T("FISICO                                            ")</f>
        <v xml:space="preserve">FISICO                                            </v>
      </c>
      <c r="C16561" t="str">
        <f>T("VILLAVERDE          ")</f>
        <v xml:space="preserve">VILLAVERDE          </v>
      </c>
      <c r="D16561" t="str">
        <f>T("SAN CRISTOBAL       ")</f>
        <v xml:space="preserve">SAN CRISTOBAL       </v>
      </c>
      <c r="E16561" t="str">
        <f>T("CA ")</f>
        <v xml:space="preserve">CA </v>
      </c>
      <c r="F16561" t="str">
        <f>T("CAMIONES       ")</f>
        <v xml:space="preserve">CAMIONES       </v>
      </c>
      <c r="G16561" t="str">
        <f>T("De 1.000 a 2.999 KG DE CARGA ÚTIL                 ")</f>
        <v xml:space="preserve">De 1.000 a 2.999 KG DE CARGA ÚTIL                 </v>
      </c>
      <c r="I16561">
        <v>6</v>
      </c>
    </row>
    <row r="16562" spans="1:9">
      <c r="A16562" t="str">
        <f>T("2018")</f>
        <v>2018</v>
      </c>
      <c r="B16562" t="str">
        <f>T("FISICO                                            ")</f>
        <v xml:space="preserve">FISICO                                            </v>
      </c>
      <c r="C16562" t="str">
        <f>T("VILLAVERDE          ")</f>
        <v xml:space="preserve">VILLAVERDE          </v>
      </c>
      <c r="D16562" t="str">
        <f>T("BUTARQUE            ")</f>
        <v xml:space="preserve">BUTARQUE            </v>
      </c>
      <c r="E16562" t="str">
        <f>T("CA ")</f>
        <v xml:space="preserve">CA </v>
      </c>
      <c r="F16562" t="str">
        <f>T("CAMIONES       ")</f>
        <v xml:space="preserve">CAMIONES       </v>
      </c>
      <c r="G16562" t="str">
        <f>T("De menos de 1.000 KG DE CARGA ÚTIL                ")</f>
        <v xml:space="preserve">De menos de 1.000 KG DE CARGA ÚTIL                </v>
      </c>
      <c r="I16562">
        <v>6</v>
      </c>
    </row>
    <row r="16563" spans="1:9">
      <c r="A16563" t="str">
        <f>T("2018")</f>
        <v>2018</v>
      </c>
      <c r="B16563" t="str">
        <f>T("FISICO                                            ")</f>
        <v xml:space="preserve">FISICO                                            </v>
      </c>
      <c r="C16563" t="str">
        <f>T("VILLAVERDE          ")</f>
        <v xml:space="preserve">VILLAVERDE          </v>
      </c>
      <c r="D16563" t="str">
        <f>T("BUTARQUE            ")</f>
        <v xml:space="preserve">BUTARQUE            </v>
      </c>
      <c r="E16563" t="str">
        <f>T("CA ")</f>
        <v xml:space="preserve">CA </v>
      </c>
      <c r="F16563" t="str">
        <f>T("CAMIONES       ")</f>
        <v xml:space="preserve">CAMIONES       </v>
      </c>
      <c r="G16563" t="str">
        <f>T("De 1.000 a 2.999 KG DE CARGA ÚTIL                 ")</f>
        <v xml:space="preserve">De 1.000 a 2.999 KG DE CARGA ÚTIL                 </v>
      </c>
      <c r="I16563">
        <v>2</v>
      </c>
    </row>
    <row r="16564" spans="1:9">
      <c r="A16564" t="str">
        <f>T("2018")</f>
        <v>2018</v>
      </c>
      <c r="B16564" t="str">
        <f>T("FISICO                                            ")</f>
        <v xml:space="preserve">FISICO                                            </v>
      </c>
      <c r="C16564" t="str">
        <f>T("VILLAVERDE          ")</f>
        <v xml:space="preserve">VILLAVERDE          </v>
      </c>
      <c r="D16564" t="str">
        <f>T("BUTARQUE            ")</f>
        <v xml:space="preserve">BUTARQUE            </v>
      </c>
      <c r="E16564" t="str">
        <f>T("CA ")</f>
        <v xml:space="preserve">CA </v>
      </c>
      <c r="F16564" t="str">
        <f>T("CAMIONES       ")</f>
        <v xml:space="preserve">CAMIONES       </v>
      </c>
      <c r="G16564" t="str">
        <f>T("De 10.000 KG DE CARGA ÚTIL en adelante            ")</f>
        <v xml:space="preserve">De 10.000 KG DE CARGA ÚTIL en adelante            </v>
      </c>
      <c r="I16564">
        <v>1</v>
      </c>
    </row>
    <row r="16565" spans="1:9">
      <c r="A16565" t="str">
        <f>T("2018")</f>
        <v>2018</v>
      </c>
      <c r="B16565" t="str">
        <f>T("FISICO                                            ")</f>
        <v xml:space="preserve">FISICO                                            </v>
      </c>
      <c r="C16565" t="str">
        <f>T("VILLAVERDE          ")</f>
        <v xml:space="preserve">VILLAVERDE          </v>
      </c>
      <c r="D16565" t="str">
        <f>T("LOS ROSALES         ")</f>
        <v xml:space="preserve">LOS ROSALES         </v>
      </c>
      <c r="E16565" t="str">
        <f>T("CA ")</f>
        <v xml:space="preserve">CA </v>
      </c>
      <c r="F16565" t="str">
        <f>T("CAMIONES       ")</f>
        <v xml:space="preserve">CAMIONES       </v>
      </c>
      <c r="G16565" t="str">
        <f>T("De menos de 1.000 KG DE CARGA ÚTIL                ")</f>
        <v xml:space="preserve">De menos de 1.000 KG DE CARGA ÚTIL                </v>
      </c>
      <c r="I16565">
        <v>22</v>
      </c>
    </row>
    <row r="16566" spans="1:9">
      <c r="A16566" t="str">
        <f>T("2018")</f>
        <v>2018</v>
      </c>
      <c r="B16566" t="str">
        <f>T("FISICO                                            ")</f>
        <v xml:space="preserve">FISICO                                            </v>
      </c>
      <c r="C16566" t="str">
        <f>T("VILLAVERDE          ")</f>
        <v xml:space="preserve">VILLAVERDE          </v>
      </c>
      <c r="D16566" t="str">
        <f>T("LOS ROSALES         ")</f>
        <v xml:space="preserve">LOS ROSALES         </v>
      </c>
      <c r="E16566" t="str">
        <f>T("CA ")</f>
        <v xml:space="preserve">CA </v>
      </c>
      <c r="F16566" t="str">
        <f>T("CAMIONES       ")</f>
        <v xml:space="preserve">CAMIONES       </v>
      </c>
      <c r="G16566" t="str">
        <f>T("De 1.000 a 2.999 KG DE CARGA ÚTIL                 ")</f>
        <v xml:space="preserve">De 1.000 a 2.999 KG DE CARGA ÚTIL                 </v>
      </c>
      <c r="I16566">
        <v>13</v>
      </c>
    </row>
    <row r="16567" spans="1:9">
      <c r="A16567" t="str">
        <f>T("2018")</f>
        <v>2018</v>
      </c>
      <c r="B16567" t="str">
        <f>T("FISICO                                            ")</f>
        <v xml:space="preserve">FISICO                                            </v>
      </c>
      <c r="C16567" t="str">
        <f>T("VILLAVERDE          ")</f>
        <v xml:space="preserve">VILLAVERDE          </v>
      </c>
      <c r="D16567" t="str">
        <f>T("LOS ANGELES         ")</f>
        <v xml:space="preserve">LOS ANGELES         </v>
      </c>
      <c r="E16567" t="str">
        <f>T("CA ")</f>
        <v xml:space="preserve">CA </v>
      </c>
      <c r="F16567" t="str">
        <f>T("CAMIONES       ")</f>
        <v xml:space="preserve">CAMIONES       </v>
      </c>
      <c r="G16567" t="str">
        <f>T("De menos de 1.000 KG DE CARGA ÚTIL                ")</f>
        <v xml:space="preserve">De menos de 1.000 KG DE CARGA ÚTIL                </v>
      </c>
      <c r="I16567">
        <v>21</v>
      </c>
    </row>
    <row r="16568" spans="1:9">
      <c r="A16568" t="str">
        <f>T("2018")</f>
        <v>2018</v>
      </c>
      <c r="B16568" t="str">
        <f>T("FISICO                                            ")</f>
        <v xml:space="preserve">FISICO                                            </v>
      </c>
      <c r="C16568" t="str">
        <f>T("VILLAVERDE          ")</f>
        <v xml:space="preserve">VILLAVERDE          </v>
      </c>
      <c r="D16568" t="str">
        <f>T("LOS ANGELES         ")</f>
        <v xml:space="preserve">LOS ANGELES         </v>
      </c>
      <c r="E16568" t="str">
        <f>T("CA ")</f>
        <v xml:space="preserve">CA </v>
      </c>
      <c r="F16568" t="str">
        <f>T("CAMIONES       ")</f>
        <v xml:space="preserve">CAMIONES       </v>
      </c>
      <c r="G16568" t="str">
        <f>T("De 1.000 a 2.999 KG DE CARGA ÚTIL                 ")</f>
        <v xml:space="preserve">De 1.000 a 2.999 KG DE CARGA ÚTIL                 </v>
      </c>
      <c r="I16568">
        <v>4</v>
      </c>
    </row>
    <row r="16569" spans="1:9">
      <c r="A16569" t="str">
        <f>T("2018")</f>
        <v>2018</v>
      </c>
      <c r="B16569" t="str">
        <f>T("JURIDICO                                          ")</f>
        <v xml:space="preserve">JURIDICO                                          </v>
      </c>
      <c r="C16569" t="str">
        <f>T("VILLAVERDE          ")</f>
        <v xml:space="preserve">VILLAVERDE          </v>
      </c>
      <c r="D16569" t="str">
        <f>T("VILLAVERDE ALTO C.H.")</f>
        <v>VILLAVERDE ALTO C.H.</v>
      </c>
      <c r="E16569" t="str">
        <f>T("CA ")</f>
        <v xml:space="preserve">CA </v>
      </c>
      <c r="F16569" t="str">
        <f>T("CAMIONES       ")</f>
        <v xml:space="preserve">CAMIONES       </v>
      </c>
      <c r="G16569" t="str">
        <f>T("De menos de 1.000 KG DE CARGA ÚTIL                ")</f>
        <v xml:space="preserve">De menos de 1.000 KG DE CARGA ÚTIL                </v>
      </c>
      <c r="I16569">
        <v>21</v>
      </c>
    </row>
    <row r="16570" spans="1:9">
      <c r="A16570" t="str">
        <f>T("2018")</f>
        <v>2018</v>
      </c>
      <c r="B16570" t="str">
        <f>T("JURIDICO                                          ")</f>
        <v xml:space="preserve">JURIDICO                                          </v>
      </c>
      <c r="C16570" t="str">
        <f>T("VILLAVERDE          ")</f>
        <v xml:space="preserve">VILLAVERDE          </v>
      </c>
      <c r="D16570" t="str">
        <f>T("VILLAVERDE ALTO C.H.")</f>
        <v>VILLAVERDE ALTO C.H.</v>
      </c>
      <c r="E16570" t="str">
        <f>T("CA ")</f>
        <v xml:space="preserve">CA </v>
      </c>
      <c r="F16570" t="str">
        <f>T("CAMIONES       ")</f>
        <v xml:space="preserve">CAMIONES       </v>
      </c>
      <c r="G16570" t="str">
        <f>T("De 1.000 a 2.999 KG DE CARGA ÚTIL                 ")</f>
        <v xml:space="preserve">De 1.000 a 2.999 KG DE CARGA ÚTIL                 </v>
      </c>
      <c r="I16570">
        <v>12</v>
      </c>
    </row>
    <row r="16571" spans="1:9">
      <c r="A16571" t="str">
        <f>T("2018")</f>
        <v>2018</v>
      </c>
      <c r="B16571" t="str">
        <f>T("JURIDICO                                          ")</f>
        <v xml:space="preserve">JURIDICO                                          </v>
      </c>
      <c r="C16571" t="str">
        <f>T("VILLAVERDE          ")</f>
        <v xml:space="preserve">VILLAVERDE          </v>
      </c>
      <c r="D16571" t="str">
        <f>T("VILLAVERDE ALTO C.H.")</f>
        <v>VILLAVERDE ALTO C.H.</v>
      </c>
      <c r="E16571" t="str">
        <f>T("CA ")</f>
        <v xml:space="preserve">CA </v>
      </c>
      <c r="F16571" t="str">
        <f>T("CAMIONES       ")</f>
        <v xml:space="preserve">CAMIONES       </v>
      </c>
      <c r="G16571" t="str">
        <f>T("De 3.000 a 9.999 KG DE CARGA ÚTIL                 ")</f>
        <v xml:space="preserve">De 3.000 a 9.999 KG DE CARGA ÚTIL                 </v>
      </c>
      <c r="I16571">
        <v>1</v>
      </c>
    </row>
    <row r="16572" spans="1:9">
      <c r="A16572" t="str">
        <f>T("2018")</f>
        <v>2018</v>
      </c>
      <c r="B16572" t="str">
        <f>T("JURIDICO                                          ")</f>
        <v xml:space="preserve">JURIDICO                                          </v>
      </c>
      <c r="C16572" t="str">
        <f>T("VILLAVERDE          ")</f>
        <v xml:space="preserve">VILLAVERDE          </v>
      </c>
      <c r="D16572" t="str">
        <f>T("VILLAVERDE ALTO C.H.")</f>
        <v>VILLAVERDE ALTO C.H.</v>
      </c>
      <c r="E16572" t="str">
        <f>T("CA ")</f>
        <v xml:space="preserve">CA </v>
      </c>
      <c r="F16572" t="str">
        <f>T("CAMIONES       ")</f>
        <v xml:space="preserve">CAMIONES       </v>
      </c>
      <c r="G16572" t="str">
        <f>T("De 10.000 KG DE CARGA ÚTIL en adelante            ")</f>
        <v xml:space="preserve">De 10.000 KG DE CARGA ÚTIL en adelante            </v>
      </c>
      <c r="I16572">
        <v>1</v>
      </c>
    </row>
    <row r="16573" spans="1:9">
      <c r="A16573" t="str">
        <f>T("2018")</f>
        <v>2018</v>
      </c>
      <c r="B16573" t="str">
        <f>T("JURIDICO                                          ")</f>
        <v xml:space="preserve">JURIDICO                                          </v>
      </c>
      <c r="C16573" t="str">
        <f>T("VILLAVERDE          ")</f>
        <v xml:space="preserve">VILLAVERDE          </v>
      </c>
      <c r="D16573" t="str">
        <f>T("SAN CRISTOBAL       ")</f>
        <v xml:space="preserve">SAN CRISTOBAL       </v>
      </c>
      <c r="E16573" t="str">
        <f>T("CA ")</f>
        <v xml:space="preserve">CA </v>
      </c>
      <c r="F16573" t="str">
        <f>T("CAMIONES       ")</f>
        <v xml:space="preserve">CAMIONES       </v>
      </c>
      <c r="G16573" t="str">
        <f>T("De menos de 1.000 KG DE CARGA ÚTIL                ")</f>
        <v xml:space="preserve">De menos de 1.000 KG DE CARGA ÚTIL                </v>
      </c>
      <c r="I16573">
        <v>1</v>
      </c>
    </row>
    <row r="16574" spans="1:9">
      <c r="A16574" t="str">
        <f>T("2018")</f>
        <v>2018</v>
      </c>
      <c r="B16574" t="str">
        <f>T("JURIDICO                                          ")</f>
        <v xml:space="preserve">JURIDICO                                          </v>
      </c>
      <c r="C16574" t="str">
        <f>T("VILLAVERDE          ")</f>
        <v xml:space="preserve">VILLAVERDE          </v>
      </c>
      <c r="D16574" t="str">
        <f>T("SAN CRISTOBAL       ")</f>
        <v xml:space="preserve">SAN CRISTOBAL       </v>
      </c>
      <c r="E16574" t="str">
        <f>T("CA ")</f>
        <v xml:space="preserve">CA </v>
      </c>
      <c r="F16574" t="str">
        <f>T("CAMIONES       ")</f>
        <v xml:space="preserve">CAMIONES       </v>
      </c>
      <c r="G16574" t="str">
        <f>T("De 1.000 a 2.999 KG DE CARGA ÚTIL                 ")</f>
        <v xml:space="preserve">De 1.000 a 2.999 KG DE CARGA ÚTIL                 </v>
      </c>
      <c r="I16574">
        <v>1</v>
      </c>
    </row>
    <row r="16575" spans="1:9">
      <c r="A16575" t="str">
        <f>T("2018")</f>
        <v>2018</v>
      </c>
      <c r="B16575" t="str">
        <f>T("JURIDICO                                          ")</f>
        <v xml:space="preserve">JURIDICO                                          </v>
      </c>
      <c r="C16575" t="str">
        <f>T("VILLAVERDE          ")</f>
        <v xml:space="preserve">VILLAVERDE          </v>
      </c>
      <c r="D16575" t="str">
        <f>T("BUTARQUE            ")</f>
        <v xml:space="preserve">BUTARQUE            </v>
      </c>
      <c r="E16575" t="str">
        <f>T("CA ")</f>
        <v xml:space="preserve">CA </v>
      </c>
      <c r="F16575" t="str">
        <f>T("CAMIONES       ")</f>
        <v xml:space="preserve">CAMIONES       </v>
      </c>
      <c r="G16575" t="str">
        <f>T("De menos de 1.000 KG DE CARGA ÚTIL                ")</f>
        <v xml:space="preserve">De menos de 1.000 KG DE CARGA ÚTIL                </v>
      </c>
      <c r="I16575">
        <v>1</v>
      </c>
    </row>
    <row r="16576" spans="1:9">
      <c r="A16576" t="str">
        <f>T("2018")</f>
        <v>2018</v>
      </c>
      <c r="B16576" t="str">
        <f>T("JURIDICO                                          ")</f>
        <v xml:space="preserve">JURIDICO                                          </v>
      </c>
      <c r="C16576" t="str">
        <f>T("VILLAVERDE          ")</f>
        <v xml:space="preserve">VILLAVERDE          </v>
      </c>
      <c r="D16576" t="str">
        <f>T("BUTARQUE            ")</f>
        <v xml:space="preserve">BUTARQUE            </v>
      </c>
      <c r="E16576" t="str">
        <f>T("CA ")</f>
        <v xml:space="preserve">CA </v>
      </c>
      <c r="F16576" t="str">
        <f>T("CAMIONES       ")</f>
        <v xml:space="preserve">CAMIONES       </v>
      </c>
      <c r="G16576" t="str">
        <f>T("De 1.000 a 2.999 KG DE CARGA ÚTIL                 ")</f>
        <v xml:space="preserve">De 1.000 a 2.999 KG DE CARGA ÚTIL                 </v>
      </c>
      <c r="I16576">
        <v>1</v>
      </c>
    </row>
    <row r="16577" spans="1:9">
      <c r="A16577" t="str">
        <f>T("2018")</f>
        <v>2018</v>
      </c>
      <c r="B16577" t="str">
        <f>T("JURIDICO                                          ")</f>
        <v xml:space="preserve">JURIDICO                                          </v>
      </c>
      <c r="C16577" t="str">
        <f>T("VILLAVERDE          ")</f>
        <v xml:space="preserve">VILLAVERDE          </v>
      </c>
      <c r="D16577" t="str">
        <f>T("BUTARQUE            ")</f>
        <v xml:space="preserve">BUTARQUE            </v>
      </c>
      <c r="E16577" t="str">
        <f>T("CA ")</f>
        <v xml:space="preserve">CA </v>
      </c>
      <c r="F16577" t="str">
        <f>T("CAMIONES       ")</f>
        <v xml:space="preserve">CAMIONES       </v>
      </c>
      <c r="G16577" t="str">
        <f>T("De 3.000 a 9.999 KG DE CARGA ÚTIL                 ")</f>
        <v xml:space="preserve">De 3.000 a 9.999 KG DE CARGA ÚTIL                 </v>
      </c>
      <c r="I16577">
        <v>1</v>
      </c>
    </row>
    <row r="16578" spans="1:9">
      <c r="A16578" t="str">
        <f>T("2018")</f>
        <v>2018</v>
      </c>
      <c r="B16578" t="str">
        <f>T("JURIDICO                                          ")</f>
        <v xml:space="preserve">JURIDICO                                          </v>
      </c>
      <c r="C16578" t="str">
        <f>T("VILLAVERDE          ")</f>
        <v xml:space="preserve">VILLAVERDE          </v>
      </c>
      <c r="D16578" t="str">
        <f>T("BUTARQUE            ")</f>
        <v xml:space="preserve">BUTARQUE            </v>
      </c>
      <c r="E16578" t="str">
        <f>T("CA ")</f>
        <v xml:space="preserve">CA </v>
      </c>
      <c r="F16578" t="str">
        <f>T("CAMIONES       ")</f>
        <v xml:space="preserve">CAMIONES       </v>
      </c>
      <c r="G16578" t="str">
        <f>T("De 10.000 KG DE CARGA ÚTIL en adelante            ")</f>
        <v xml:space="preserve">De 10.000 KG DE CARGA ÚTIL en adelante            </v>
      </c>
      <c r="I16578">
        <v>2</v>
      </c>
    </row>
    <row r="16579" spans="1:9">
      <c r="A16579" t="str">
        <f>T("2018")</f>
        <v>2018</v>
      </c>
      <c r="B16579" t="str">
        <f>T("JURIDICO                                          ")</f>
        <v xml:space="preserve">JURIDICO                                          </v>
      </c>
      <c r="C16579" t="str">
        <f>T("VILLAVERDE          ")</f>
        <v xml:space="preserve">VILLAVERDE          </v>
      </c>
      <c r="D16579" t="str">
        <f>T("LOS ROSALES         ")</f>
        <v xml:space="preserve">LOS ROSALES         </v>
      </c>
      <c r="E16579" t="str">
        <f>T("CA ")</f>
        <v xml:space="preserve">CA </v>
      </c>
      <c r="F16579" t="str">
        <f>T("CAMIONES       ")</f>
        <v xml:space="preserve">CAMIONES       </v>
      </c>
      <c r="G16579" t="str">
        <f>T("De menos de 1.000 KG DE CARGA ÚTIL                ")</f>
        <v xml:space="preserve">De menos de 1.000 KG DE CARGA ÚTIL                </v>
      </c>
      <c r="I16579">
        <v>8</v>
      </c>
    </row>
    <row r="16580" spans="1:9">
      <c r="A16580" t="str">
        <f>T("2018")</f>
        <v>2018</v>
      </c>
      <c r="B16580" t="str">
        <f>T("JURIDICO                                          ")</f>
        <v xml:space="preserve">JURIDICO                                          </v>
      </c>
      <c r="C16580" t="str">
        <f>T("VILLAVERDE          ")</f>
        <v xml:space="preserve">VILLAVERDE          </v>
      </c>
      <c r="D16580" t="str">
        <f>T("LOS ROSALES         ")</f>
        <v xml:space="preserve">LOS ROSALES         </v>
      </c>
      <c r="E16580" t="str">
        <f>T("CA ")</f>
        <v xml:space="preserve">CA </v>
      </c>
      <c r="F16580" t="str">
        <f>T("CAMIONES       ")</f>
        <v xml:space="preserve">CAMIONES       </v>
      </c>
      <c r="G16580" t="str">
        <f>T("De 1.000 a 2.999 KG DE CARGA ÚTIL                 ")</f>
        <v xml:space="preserve">De 1.000 a 2.999 KG DE CARGA ÚTIL                 </v>
      </c>
      <c r="I16580">
        <v>6</v>
      </c>
    </row>
    <row r="16581" spans="1:9">
      <c r="A16581" t="str">
        <f>T("2018")</f>
        <v>2018</v>
      </c>
      <c r="B16581" t="str">
        <f>T("JURIDICO                                          ")</f>
        <v xml:space="preserve">JURIDICO                                          </v>
      </c>
      <c r="C16581" t="str">
        <f>T("VILLAVERDE          ")</f>
        <v xml:space="preserve">VILLAVERDE          </v>
      </c>
      <c r="D16581" t="str">
        <f>T("LOS ROSALES         ")</f>
        <v xml:space="preserve">LOS ROSALES         </v>
      </c>
      <c r="E16581" t="str">
        <f>T("CA ")</f>
        <v xml:space="preserve">CA </v>
      </c>
      <c r="F16581" t="str">
        <f>T("CAMIONES       ")</f>
        <v xml:space="preserve">CAMIONES       </v>
      </c>
      <c r="G16581" t="str">
        <f>T("De 3.000 a 9.999 KG DE CARGA ÚTIL                 ")</f>
        <v xml:space="preserve">De 3.000 a 9.999 KG DE CARGA ÚTIL                 </v>
      </c>
      <c r="I16581">
        <v>1</v>
      </c>
    </row>
    <row r="16582" spans="1:9">
      <c r="A16582" t="str">
        <f>T("2018")</f>
        <v>2018</v>
      </c>
      <c r="B16582" t="str">
        <f>T("JURIDICO                                          ")</f>
        <v xml:space="preserve">JURIDICO                                          </v>
      </c>
      <c r="C16582" t="str">
        <f>T("VILLAVERDE          ")</f>
        <v xml:space="preserve">VILLAVERDE          </v>
      </c>
      <c r="D16582" t="str">
        <f>T("LOS ANGELES         ")</f>
        <v xml:space="preserve">LOS ANGELES         </v>
      </c>
      <c r="E16582" t="str">
        <f>T("CA ")</f>
        <v xml:space="preserve">CA </v>
      </c>
      <c r="F16582" t="str">
        <f>T("CAMIONES       ")</f>
        <v xml:space="preserve">CAMIONES       </v>
      </c>
      <c r="G16582" t="str">
        <f>T("De 1.000 a 2.999 KG DE CARGA ÚTIL                 ")</f>
        <v xml:space="preserve">De 1.000 a 2.999 KG DE CARGA ÚTIL                 </v>
      </c>
      <c r="I16582">
        <v>2</v>
      </c>
    </row>
    <row r="16583" spans="1:9">
      <c r="A16583" t="str">
        <f>T("2018")</f>
        <v>2018</v>
      </c>
      <c r="B16583" t="str">
        <f>T("FISICO                                            ")</f>
        <v xml:space="preserve">FISICO                                            </v>
      </c>
      <c r="C16583" t="str">
        <f>T("VILLAVERDE          ")</f>
        <v xml:space="preserve">VILLAVERDE          </v>
      </c>
      <c r="D16583" t="str">
        <f>T("LOS ANGELES         ")</f>
        <v xml:space="preserve">LOS ANGELES         </v>
      </c>
      <c r="E16583" t="str">
        <f>T("CA ")</f>
        <v xml:space="preserve">CA </v>
      </c>
      <c r="F16583" t="str">
        <f>T("CAMIONES       ")</f>
        <v xml:space="preserve">CAMIONES       </v>
      </c>
      <c r="G16583" t="str">
        <f>T("De menos de 1.000 KG DE CARGA ÚTIL                ")</f>
        <v xml:space="preserve">De menos de 1.000 KG DE CARGA ÚTIL                </v>
      </c>
      <c r="I16583">
        <v>1</v>
      </c>
    </row>
    <row r="16584" spans="1:9">
      <c r="A16584" t="str">
        <f>T("2018")</f>
        <v>2018</v>
      </c>
      <c r="B16584" t="str">
        <f>T("FISICO                                            ")</f>
        <v xml:space="preserve">FISICO                                            </v>
      </c>
      <c r="C16584" t="str">
        <f>T("VILLAVERDE          ")</f>
        <v xml:space="preserve">VILLAVERDE          </v>
      </c>
      <c r="D16584" t="str">
        <f>T("VILLAVERDE ALTO C.H.")</f>
        <v>VILLAVERDE ALTO C.H.</v>
      </c>
      <c r="E16584" t="str">
        <f>T("CI ")</f>
        <v xml:space="preserve">CI </v>
      </c>
      <c r="F16584" t="str">
        <f>T("CICLOMOTORES   ")</f>
        <v xml:space="preserve">CICLOMOTORES   </v>
      </c>
      <c r="G16584" t="str">
        <f>T("todos                                             ")</f>
        <v xml:space="preserve">todos                                             </v>
      </c>
      <c r="H16584" t="str">
        <f>T("DIESEL                                            ")</f>
        <v xml:space="preserve">DIESEL                                            </v>
      </c>
      <c r="I16584">
        <v>8</v>
      </c>
    </row>
    <row r="16585" spans="1:9">
      <c r="A16585" t="str">
        <f>T("2018")</f>
        <v>2018</v>
      </c>
      <c r="B16585" t="str">
        <f>T("FISICO                                            ")</f>
        <v xml:space="preserve">FISICO                                            </v>
      </c>
      <c r="C16585" t="str">
        <f>T("VILLAVERDE          ")</f>
        <v xml:space="preserve">VILLAVERDE          </v>
      </c>
      <c r="D16585" t="str">
        <f>T("SAN CRISTOBAL       ")</f>
        <v xml:space="preserve">SAN CRISTOBAL       </v>
      </c>
      <c r="E16585" t="str">
        <f>T("CI ")</f>
        <v xml:space="preserve">CI </v>
      </c>
      <c r="F16585" t="str">
        <f>T("CICLOMOTORES   ")</f>
        <v xml:space="preserve">CICLOMOTORES   </v>
      </c>
      <c r="G16585" t="str">
        <f>T("todos                                             ")</f>
        <v xml:space="preserve">todos                                             </v>
      </c>
      <c r="H16585" t="str">
        <f>T("DIESEL                                            ")</f>
        <v xml:space="preserve">DIESEL                                            </v>
      </c>
      <c r="I16585">
        <v>1</v>
      </c>
    </row>
    <row r="16586" spans="1:9">
      <c r="A16586" t="str">
        <f>T("2018")</f>
        <v>2018</v>
      </c>
      <c r="B16586" t="str">
        <f>T("FISICO                                            ")</f>
        <v xml:space="preserve">FISICO                                            </v>
      </c>
      <c r="C16586" t="str">
        <f>T("VILLAVERDE          ")</f>
        <v xml:space="preserve">VILLAVERDE          </v>
      </c>
      <c r="D16586" t="str">
        <f>T("BUTARQUE            ")</f>
        <v xml:space="preserve">BUTARQUE            </v>
      </c>
      <c r="E16586" t="str">
        <f>T("CI ")</f>
        <v xml:space="preserve">CI </v>
      </c>
      <c r="F16586" t="str">
        <f>T("CICLOMOTORES   ")</f>
        <v xml:space="preserve">CICLOMOTORES   </v>
      </c>
      <c r="G16586" t="str">
        <f>T("todos                                             ")</f>
        <v xml:space="preserve">todos                                             </v>
      </c>
      <c r="H16586" t="str">
        <f>T("DIESEL                                            ")</f>
        <v xml:space="preserve">DIESEL                                            </v>
      </c>
      <c r="I16586">
        <v>4</v>
      </c>
    </row>
    <row r="16587" spans="1:9">
      <c r="A16587" t="str">
        <f>T("2018")</f>
        <v>2018</v>
      </c>
      <c r="B16587" t="str">
        <f>T("FISICO                                            ")</f>
        <v xml:space="preserve">FISICO                                            </v>
      </c>
      <c r="C16587" t="str">
        <f>T("VILLAVERDE          ")</f>
        <v xml:space="preserve">VILLAVERDE          </v>
      </c>
      <c r="D16587" t="str">
        <f>T("LOS ROSALES         ")</f>
        <v xml:space="preserve">LOS ROSALES         </v>
      </c>
      <c r="E16587" t="str">
        <f>T("CI ")</f>
        <v xml:space="preserve">CI </v>
      </c>
      <c r="F16587" t="str">
        <f>T("CICLOMOTORES   ")</f>
        <v xml:space="preserve">CICLOMOTORES   </v>
      </c>
      <c r="G16587" t="str">
        <f>T("todos                                             ")</f>
        <v xml:space="preserve">todos                                             </v>
      </c>
      <c r="H16587" t="str">
        <f>T("DIESEL                                            ")</f>
        <v xml:space="preserve">DIESEL                                            </v>
      </c>
      <c r="I16587">
        <v>4</v>
      </c>
    </row>
    <row r="16588" spans="1:9">
      <c r="A16588" t="str">
        <f>T("2018")</f>
        <v>2018</v>
      </c>
      <c r="B16588" t="str">
        <f>T("FISICO                                            ")</f>
        <v xml:space="preserve">FISICO                                            </v>
      </c>
      <c r="C16588" t="str">
        <f>T("VILLAVERDE          ")</f>
        <v xml:space="preserve">VILLAVERDE          </v>
      </c>
      <c r="D16588" t="str">
        <f>T("LOS ANGELES         ")</f>
        <v xml:space="preserve">LOS ANGELES         </v>
      </c>
      <c r="E16588" t="str">
        <f>T("CI ")</f>
        <v xml:space="preserve">CI </v>
      </c>
      <c r="F16588" t="str">
        <f>T("CICLOMOTORES   ")</f>
        <v xml:space="preserve">CICLOMOTORES   </v>
      </c>
      <c r="G16588" t="str">
        <f>T("todos                                             ")</f>
        <v xml:space="preserve">todos                                             </v>
      </c>
      <c r="H16588" t="str">
        <f>T("DIESEL                                            ")</f>
        <v xml:space="preserve">DIESEL                                            </v>
      </c>
      <c r="I16588">
        <v>3</v>
      </c>
    </row>
    <row r="16589" spans="1:9">
      <c r="A16589" t="str">
        <f>T("2018")</f>
        <v>2018</v>
      </c>
      <c r="B16589" t="str">
        <f>T("JURIDICO                                          ")</f>
        <v xml:space="preserve">JURIDICO                                          </v>
      </c>
      <c r="C16589" t="str">
        <f>T("VILLAVERDE          ")</f>
        <v xml:space="preserve">VILLAVERDE          </v>
      </c>
      <c r="D16589" t="str">
        <f>T("VILLAVERDE ALTO C.H.")</f>
        <v>VILLAVERDE ALTO C.H.</v>
      </c>
      <c r="E16589" t="str">
        <f>T("CI ")</f>
        <v xml:space="preserve">CI </v>
      </c>
      <c r="F16589" t="str">
        <f>T("CICLOMOTORES   ")</f>
        <v xml:space="preserve">CICLOMOTORES   </v>
      </c>
      <c r="G16589" t="str">
        <f>T("todos                                             ")</f>
        <v xml:space="preserve">todos                                             </v>
      </c>
      <c r="H16589" t="str">
        <f>T("DIESEL                                            ")</f>
        <v xml:space="preserve">DIESEL                                            </v>
      </c>
      <c r="I16589">
        <v>1</v>
      </c>
    </row>
    <row r="16590" spans="1:9">
      <c r="A16590" t="str">
        <f>T("2018")</f>
        <v>2018</v>
      </c>
      <c r="B16590" t="str">
        <f>T("JURIDICO                                          ")</f>
        <v xml:space="preserve">JURIDICO                                          </v>
      </c>
      <c r="C16590" t="str">
        <f>T("VILLAVERDE          ")</f>
        <v xml:space="preserve">VILLAVERDE          </v>
      </c>
      <c r="D16590" t="str">
        <f>T("LOS ANGELES         ")</f>
        <v xml:space="preserve">LOS ANGELES         </v>
      </c>
      <c r="E16590" t="str">
        <f>T("CI ")</f>
        <v xml:space="preserve">CI </v>
      </c>
      <c r="F16590" t="str">
        <f>T("CICLOMOTORES   ")</f>
        <v xml:space="preserve">CICLOMOTORES   </v>
      </c>
      <c r="G16590" t="str">
        <f>T("todos                                             ")</f>
        <v xml:space="preserve">todos                                             </v>
      </c>
      <c r="H16590" t="str">
        <f>T("DIESEL                                            ")</f>
        <v xml:space="preserve">DIESEL                                            </v>
      </c>
      <c r="I16590">
        <v>1</v>
      </c>
    </row>
    <row r="16591" spans="1:9">
      <c r="A16591" t="str">
        <f>T("2018")</f>
        <v>2018</v>
      </c>
      <c r="B16591" t="str">
        <f>T("FISICO                                            ")</f>
        <v xml:space="preserve">FISICO                                            </v>
      </c>
      <c r="C16591" t="str">
        <f>T("VILLAVERDE          ")</f>
        <v xml:space="preserve">VILLAVERDE          </v>
      </c>
      <c r="D16591" t="str">
        <f>T("VILLAVERDE ALTO C.H.")</f>
        <v>VILLAVERDE ALTO C.H.</v>
      </c>
      <c r="E16591" t="str">
        <f>T("CI ")</f>
        <v xml:space="preserve">CI </v>
      </c>
      <c r="F16591" t="str">
        <f>T("CICLOMOTORES   ")</f>
        <v xml:space="preserve">CICLOMOTORES   </v>
      </c>
      <c r="G16591" t="str">
        <f>T("todos                                             ")</f>
        <v xml:space="preserve">todos                                             </v>
      </c>
      <c r="H16591" t="str">
        <f>T("ELÉCTRICO                                         ")</f>
        <v xml:space="preserve">ELÉCTRICO                                         </v>
      </c>
      <c r="I16591">
        <v>1</v>
      </c>
    </row>
    <row r="16592" spans="1:9">
      <c r="A16592" t="str">
        <f>T("2018")</f>
        <v>2018</v>
      </c>
      <c r="B16592" t="str">
        <f>T("FISICO                                            ")</f>
        <v xml:space="preserve">FISICO                                            </v>
      </c>
      <c r="C16592" t="str">
        <f>T("VILLAVERDE          ")</f>
        <v xml:space="preserve">VILLAVERDE          </v>
      </c>
      <c r="D16592" t="str">
        <f>T("SAN CRISTOBAL       ")</f>
        <v xml:space="preserve">SAN CRISTOBAL       </v>
      </c>
      <c r="E16592" t="str">
        <f>T("CI ")</f>
        <v xml:space="preserve">CI </v>
      </c>
      <c r="F16592" t="str">
        <f>T("CICLOMOTORES   ")</f>
        <v xml:space="preserve">CICLOMOTORES   </v>
      </c>
      <c r="G16592" t="str">
        <f>T("todos                                             ")</f>
        <v xml:space="preserve">todos                                             </v>
      </c>
      <c r="H16592" t="str">
        <f>T("ELÉCTRICO                                         ")</f>
        <v xml:space="preserve">ELÉCTRICO                                         </v>
      </c>
      <c r="I16592">
        <v>1</v>
      </c>
    </row>
    <row r="16593" spans="1:9">
      <c r="A16593" t="str">
        <f>T("2018")</f>
        <v>2018</v>
      </c>
      <c r="B16593" t="str">
        <f>T("FISICO                                            ")</f>
        <v xml:space="preserve">FISICO                                            </v>
      </c>
      <c r="C16593" t="str">
        <f>T("VILLAVERDE          ")</f>
        <v xml:space="preserve">VILLAVERDE          </v>
      </c>
      <c r="D16593" t="str">
        <f>T("LOS ANGELES         ")</f>
        <v xml:space="preserve">LOS ANGELES         </v>
      </c>
      <c r="E16593" t="str">
        <f>T("CI ")</f>
        <v xml:space="preserve">CI </v>
      </c>
      <c r="F16593" t="str">
        <f>T("CICLOMOTORES   ")</f>
        <v xml:space="preserve">CICLOMOTORES   </v>
      </c>
      <c r="G16593" t="str">
        <f>T("todos                                             ")</f>
        <v xml:space="preserve">todos                                             </v>
      </c>
      <c r="H16593" t="str">
        <f>T("ELÉCTRICO                                         ")</f>
        <v xml:space="preserve">ELÉCTRICO                                         </v>
      </c>
      <c r="I16593">
        <v>1</v>
      </c>
    </row>
    <row r="16594" spans="1:9">
      <c r="A16594" t="str">
        <f>T("2018")</f>
        <v>2018</v>
      </c>
      <c r="B16594" t="str">
        <f>T("JURIDICO                                          ")</f>
        <v xml:space="preserve">JURIDICO                                          </v>
      </c>
      <c r="C16594" t="str">
        <f>T("VILLAVERDE          ")</f>
        <v xml:space="preserve">VILLAVERDE          </v>
      </c>
      <c r="D16594" t="str">
        <f>T("BUTARQUE            ")</f>
        <v xml:space="preserve">BUTARQUE            </v>
      </c>
      <c r="E16594" t="str">
        <f>T("CI ")</f>
        <v xml:space="preserve">CI </v>
      </c>
      <c r="F16594" t="str">
        <f>T("CICLOMOTORES   ")</f>
        <v xml:space="preserve">CICLOMOTORES   </v>
      </c>
      <c r="G16594" t="str">
        <f>T("todos                                             ")</f>
        <v xml:space="preserve">todos                                             </v>
      </c>
      <c r="H16594" t="str">
        <f>T("ELÉCTRICO                                         ")</f>
        <v xml:space="preserve">ELÉCTRICO                                         </v>
      </c>
      <c r="I16594">
        <v>2</v>
      </c>
    </row>
    <row r="16595" spans="1:9">
      <c r="A16595" t="str">
        <f>T("2018")</f>
        <v>2018</v>
      </c>
      <c r="B16595" t="str">
        <f>T("Entidad sin personalidad jurídica (art. 35.4 LGT) ")</f>
        <v xml:space="preserve">Entidad sin personalidad jurídica (art. 35.4 LGT) </v>
      </c>
      <c r="C16595" t="str">
        <f>T("VILLAVERDE          ")</f>
        <v xml:space="preserve">VILLAVERDE          </v>
      </c>
      <c r="D16595" t="str">
        <f>T("VILLAVERDE ALTO C.H.")</f>
        <v>VILLAVERDE ALTO C.H.</v>
      </c>
      <c r="E16595" t="str">
        <f>T("CI ")</f>
        <v xml:space="preserve">CI </v>
      </c>
      <c r="F16595" t="str">
        <f>T("CICLOMOTORES   ")</f>
        <v xml:space="preserve">CICLOMOTORES   </v>
      </c>
      <c r="G16595" t="str">
        <f>T("todos                                             ")</f>
        <v xml:space="preserve">todos                                             </v>
      </c>
      <c r="H16595" t="str">
        <f>T("GASOLINA                                          ")</f>
        <v xml:space="preserve">GASOLINA                                          </v>
      </c>
      <c r="I16595">
        <v>7</v>
      </c>
    </row>
    <row r="16596" spans="1:9">
      <c r="A16596" t="str">
        <f>T("2018")</f>
        <v>2018</v>
      </c>
      <c r="B16596" t="str">
        <f>T("Entidad sin personalidad jurídica (art. 35.4 LGT) ")</f>
        <v xml:space="preserve">Entidad sin personalidad jurídica (art. 35.4 LGT) </v>
      </c>
      <c r="C16596" t="str">
        <f>T("VILLAVERDE          ")</f>
        <v xml:space="preserve">VILLAVERDE          </v>
      </c>
      <c r="D16596" t="str">
        <f>T("SAN CRISTOBAL       ")</f>
        <v xml:space="preserve">SAN CRISTOBAL       </v>
      </c>
      <c r="E16596" t="str">
        <f>T("CI ")</f>
        <v xml:space="preserve">CI </v>
      </c>
      <c r="F16596" t="str">
        <f>T("CICLOMOTORES   ")</f>
        <v xml:space="preserve">CICLOMOTORES   </v>
      </c>
      <c r="G16596" t="str">
        <f>T("todos                                             ")</f>
        <v xml:space="preserve">todos                                             </v>
      </c>
      <c r="H16596" t="str">
        <f>T("GASOLINA                                          ")</f>
        <v xml:space="preserve">GASOLINA                                          </v>
      </c>
      <c r="I16596">
        <v>2</v>
      </c>
    </row>
    <row r="16597" spans="1:9">
      <c r="A16597" t="str">
        <f>T("2018")</f>
        <v>2018</v>
      </c>
      <c r="B16597" t="str">
        <f>T("Entidad sin personalidad jurídica (art. 35.4 LGT) ")</f>
        <v xml:space="preserve">Entidad sin personalidad jurídica (art. 35.4 LGT) </v>
      </c>
      <c r="C16597" t="str">
        <f>T("VILLAVERDE          ")</f>
        <v xml:space="preserve">VILLAVERDE          </v>
      </c>
      <c r="D16597" t="str">
        <f>T("BUTARQUE            ")</f>
        <v xml:space="preserve">BUTARQUE            </v>
      </c>
      <c r="E16597" t="str">
        <f>T("CI ")</f>
        <v xml:space="preserve">CI </v>
      </c>
      <c r="F16597" t="str">
        <f>T("CICLOMOTORES   ")</f>
        <v xml:space="preserve">CICLOMOTORES   </v>
      </c>
      <c r="G16597" t="str">
        <f>T("todos                                             ")</f>
        <v xml:space="preserve">todos                                             </v>
      </c>
      <c r="H16597" t="str">
        <f>T("GASOLINA                                          ")</f>
        <v xml:space="preserve">GASOLINA                                          </v>
      </c>
      <c r="I16597">
        <v>1</v>
      </c>
    </row>
    <row r="16598" spans="1:9">
      <c r="A16598" t="str">
        <f>T("2018")</f>
        <v>2018</v>
      </c>
      <c r="B16598" t="str">
        <f>T("Entidad sin personalidad jurídica (art. 35.4 LGT) ")</f>
        <v xml:space="preserve">Entidad sin personalidad jurídica (art. 35.4 LGT) </v>
      </c>
      <c r="C16598" t="str">
        <f>T("VILLAVERDE          ")</f>
        <v xml:space="preserve">VILLAVERDE          </v>
      </c>
      <c r="D16598" t="str">
        <f>T("LOS ROSALES         ")</f>
        <v xml:space="preserve">LOS ROSALES         </v>
      </c>
      <c r="E16598" t="str">
        <f>T("CI ")</f>
        <v xml:space="preserve">CI </v>
      </c>
      <c r="F16598" t="str">
        <f>T("CICLOMOTORES   ")</f>
        <v xml:space="preserve">CICLOMOTORES   </v>
      </c>
      <c r="G16598" t="str">
        <f>T("todos                                             ")</f>
        <v xml:space="preserve">todos                                             </v>
      </c>
      <c r="H16598" t="str">
        <f>T("GASOLINA                                          ")</f>
        <v xml:space="preserve">GASOLINA                                          </v>
      </c>
      <c r="I16598">
        <v>1</v>
      </c>
    </row>
    <row r="16599" spans="1:9">
      <c r="A16599" t="str">
        <f>T("2018")</f>
        <v>2018</v>
      </c>
      <c r="B16599" t="str">
        <f>T("FISICO                                            ")</f>
        <v xml:space="preserve">FISICO                                            </v>
      </c>
      <c r="C16599" t="str">
        <f>T("VILLAVERDE          ")</f>
        <v xml:space="preserve">VILLAVERDE          </v>
      </c>
      <c r="D16599" t="str">
        <f>T("SIN BARRIO          ")</f>
        <v xml:space="preserve">SIN BARRIO          </v>
      </c>
      <c r="E16599" t="str">
        <f>T("CI ")</f>
        <v xml:space="preserve">CI </v>
      </c>
      <c r="F16599" t="str">
        <f>T("CICLOMOTORES   ")</f>
        <v xml:space="preserve">CICLOMOTORES   </v>
      </c>
      <c r="G16599" t="str">
        <f>T("todos                                             ")</f>
        <v xml:space="preserve">todos                                             </v>
      </c>
      <c r="H16599" t="str">
        <f>T("GASOLINA                                          ")</f>
        <v xml:space="preserve">GASOLINA                                          </v>
      </c>
      <c r="I16599">
        <v>2</v>
      </c>
    </row>
    <row r="16600" spans="1:9">
      <c r="A16600" t="str">
        <f>T("2018")</f>
        <v>2018</v>
      </c>
      <c r="B16600" t="str">
        <f>T("FISICO                                            ")</f>
        <v xml:space="preserve">FISICO                                            </v>
      </c>
      <c r="C16600" t="str">
        <f>T("VILLAVERDE          ")</f>
        <v xml:space="preserve">VILLAVERDE          </v>
      </c>
      <c r="D16600" t="str">
        <f>T("VILLAVERDE ALTO C.H.")</f>
        <v>VILLAVERDE ALTO C.H.</v>
      </c>
      <c r="E16600" t="str">
        <f>T("CI ")</f>
        <v xml:space="preserve">CI </v>
      </c>
      <c r="F16600" t="str">
        <f>T("CICLOMOTORES   ")</f>
        <v xml:space="preserve">CICLOMOTORES   </v>
      </c>
      <c r="G16600" t="str">
        <f>T("todos                                             ")</f>
        <v xml:space="preserve">todos                                             </v>
      </c>
      <c r="H16600" t="str">
        <f>T("GASOLINA                                          ")</f>
        <v xml:space="preserve">GASOLINA                                          </v>
      </c>
      <c r="I16600">
        <v>401</v>
      </c>
    </row>
    <row r="16601" spans="1:9">
      <c r="A16601" t="str">
        <f>T("2018")</f>
        <v>2018</v>
      </c>
      <c r="B16601" t="str">
        <f>T("FISICO                                            ")</f>
        <v xml:space="preserve">FISICO                                            </v>
      </c>
      <c r="C16601" t="str">
        <f>T("VILLAVERDE          ")</f>
        <v xml:space="preserve">VILLAVERDE          </v>
      </c>
      <c r="D16601" t="str">
        <f>T("SAN CRISTOBAL       ")</f>
        <v xml:space="preserve">SAN CRISTOBAL       </v>
      </c>
      <c r="E16601" t="str">
        <f>T("CI ")</f>
        <v xml:space="preserve">CI </v>
      </c>
      <c r="F16601" t="str">
        <f>T("CICLOMOTORES   ")</f>
        <v xml:space="preserve">CICLOMOTORES   </v>
      </c>
      <c r="G16601" t="str">
        <f>T("todos                                             ")</f>
        <v xml:space="preserve">todos                                             </v>
      </c>
      <c r="H16601" t="str">
        <f>T("GASOLINA                                          ")</f>
        <v xml:space="preserve">GASOLINA                                          </v>
      </c>
      <c r="I16601">
        <v>116</v>
      </c>
    </row>
    <row r="16602" spans="1:9">
      <c r="A16602" t="str">
        <f>T("2018")</f>
        <v>2018</v>
      </c>
      <c r="B16602" t="str">
        <f>T("FISICO                                            ")</f>
        <v xml:space="preserve">FISICO                                            </v>
      </c>
      <c r="C16602" t="str">
        <f>T("VILLAVERDE          ")</f>
        <v xml:space="preserve">VILLAVERDE          </v>
      </c>
      <c r="D16602" t="str">
        <f>T("BUTARQUE            ")</f>
        <v xml:space="preserve">BUTARQUE            </v>
      </c>
      <c r="E16602" t="str">
        <f>T("CI ")</f>
        <v xml:space="preserve">CI </v>
      </c>
      <c r="F16602" t="str">
        <f>T("CICLOMOTORES   ")</f>
        <v xml:space="preserve">CICLOMOTORES   </v>
      </c>
      <c r="G16602" t="str">
        <f>T("todos                                             ")</f>
        <v xml:space="preserve">todos                                             </v>
      </c>
      <c r="H16602" t="str">
        <f>T("GASOLINA                                          ")</f>
        <v xml:space="preserve">GASOLINA                                          </v>
      </c>
      <c r="I16602">
        <v>112</v>
      </c>
    </row>
    <row r="16603" spans="1:9">
      <c r="A16603" t="str">
        <f>T("2018")</f>
        <v>2018</v>
      </c>
      <c r="B16603" t="str">
        <f>T("FISICO                                            ")</f>
        <v xml:space="preserve">FISICO                                            </v>
      </c>
      <c r="C16603" t="str">
        <f>T("VILLAVERDE          ")</f>
        <v xml:space="preserve">VILLAVERDE          </v>
      </c>
      <c r="D16603" t="str">
        <f>T("LOS ROSALES         ")</f>
        <v xml:space="preserve">LOS ROSALES         </v>
      </c>
      <c r="E16603" t="str">
        <f>T("CI ")</f>
        <v xml:space="preserve">CI </v>
      </c>
      <c r="F16603" t="str">
        <f>T("CICLOMOTORES   ")</f>
        <v xml:space="preserve">CICLOMOTORES   </v>
      </c>
      <c r="G16603" t="str">
        <f>T("todos                                             ")</f>
        <v xml:space="preserve">todos                                             </v>
      </c>
      <c r="H16603" t="str">
        <f>T("GASOLINA                                          ")</f>
        <v xml:space="preserve">GASOLINA                                          </v>
      </c>
      <c r="I16603">
        <v>242</v>
      </c>
    </row>
    <row r="16604" spans="1:9">
      <c r="A16604" t="str">
        <f>T("2018")</f>
        <v>2018</v>
      </c>
      <c r="B16604" t="str">
        <f>T("FISICO                                            ")</f>
        <v xml:space="preserve">FISICO                                            </v>
      </c>
      <c r="C16604" t="str">
        <f>T("VILLAVERDE          ")</f>
        <v xml:space="preserve">VILLAVERDE          </v>
      </c>
      <c r="D16604" t="str">
        <f>T("LOS ANGELES         ")</f>
        <v xml:space="preserve">LOS ANGELES         </v>
      </c>
      <c r="E16604" t="str">
        <f>T("CI ")</f>
        <v xml:space="preserve">CI </v>
      </c>
      <c r="F16604" t="str">
        <f>T("CICLOMOTORES   ")</f>
        <v xml:space="preserve">CICLOMOTORES   </v>
      </c>
      <c r="G16604" t="str">
        <f>T("todos                                             ")</f>
        <v xml:space="preserve">todos                                             </v>
      </c>
      <c r="H16604" t="str">
        <f>T("GASOLINA                                          ")</f>
        <v xml:space="preserve">GASOLINA                                          </v>
      </c>
      <c r="I16604">
        <v>249</v>
      </c>
    </row>
    <row r="16605" spans="1:9">
      <c r="A16605" t="str">
        <f>T("2018")</f>
        <v>2018</v>
      </c>
      <c r="B16605" t="str">
        <f>T("JURIDICO                                          ")</f>
        <v xml:space="preserve">JURIDICO                                          </v>
      </c>
      <c r="C16605" t="str">
        <f>T("VILLAVERDE          ")</f>
        <v xml:space="preserve">VILLAVERDE          </v>
      </c>
      <c r="D16605" t="str">
        <f>T("VILLAVERDE ALTO C.H.")</f>
        <v>VILLAVERDE ALTO C.H.</v>
      </c>
      <c r="E16605" t="str">
        <f>T("CI ")</f>
        <v xml:space="preserve">CI </v>
      </c>
      <c r="F16605" t="str">
        <f>T("CICLOMOTORES   ")</f>
        <v xml:space="preserve">CICLOMOTORES   </v>
      </c>
      <c r="G16605" t="str">
        <f>T("todos                                             ")</f>
        <v xml:space="preserve">todos                                             </v>
      </c>
      <c r="H16605" t="str">
        <f>T("GASOLINA                                          ")</f>
        <v xml:space="preserve">GASOLINA                                          </v>
      </c>
      <c r="I16605">
        <v>23</v>
      </c>
    </row>
    <row r="16606" spans="1:9">
      <c r="A16606" t="str">
        <f>T("2018")</f>
        <v>2018</v>
      </c>
      <c r="B16606" t="str">
        <f>T("JURIDICO                                          ")</f>
        <v xml:space="preserve">JURIDICO                                          </v>
      </c>
      <c r="C16606" t="str">
        <f>T("VILLAVERDE          ")</f>
        <v xml:space="preserve">VILLAVERDE          </v>
      </c>
      <c r="D16606" t="str">
        <f>T("SAN CRISTOBAL       ")</f>
        <v xml:space="preserve">SAN CRISTOBAL       </v>
      </c>
      <c r="E16606" t="str">
        <f>T("CI ")</f>
        <v xml:space="preserve">CI </v>
      </c>
      <c r="F16606" t="str">
        <f>T("CICLOMOTORES   ")</f>
        <v xml:space="preserve">CICLOMOTORES   </v>
      </c>
      <c r="G16606" t="str">
        <f>T("todos                                             ")</f>
        <v xml:space="preserve">todos                                             </v>
      </c>
      <c r="H16606" t="str">
        <f>T("GASOLINA                                          ")</f>
        <v xml:space="preserve">GASOLINA                                          </v>
      </c>
      <c r="I16606">
        <v>34</v>
      </c>
    </row>
    <row r="16607" spans="1:9">
      <c r="A16607" t="str">
        <f>T("2018")</f>
        <v>2018</v>
      </c>
      <c r="B16607" t="str">
        <f>T("JURIDICO                                          ")</f>
        <v xml:space="preserve">JURIDICO                                          </v>
      </c>
      <c r="C16607" t="str">
        <f>T("VILLAVERDE          ")</f>
        <v xml:space="preserve">VILLAVERDE          </v>
      </c>
      <c r="D16607" t="str">
        <f>T("BUTARQUE            ")</f>
        <v xml:space="preserve">BUTARQUE            </v>
      </c>
      <c r="E16607" t="str">
        <f>T("CI ")</f>
        <v xml:space="preserve">CI </v>
      </c>
      <c r="F16607" t="str">
        <f>T("CICLOMOTORES   ")</f>
        <v xml:space="preserve">CICLOMOTORES   </v>
      </c>
      <c r="G16607" t="str">
        <f>T("todos                                             ")</f>
        <v xml:space="preserve">todos                                             </v>
      </c>
      <c r="H16607" t="str">
        <f>T("GASOLINA                                          ")</f>
        <v xml:space="preserve">GASOLINA                                          </v>
      </c>
      <c r="I16607">
        <v>1</v>
      </c>
    </row>
    <row r="16608" spans="1:9">
      <c r="A16608" t="str">
        <f>T("2018")</f>
        <v>2018</v>
      </c>
      <c r="B16608" t="str">
        <f>T("JURIDICO                                          ")</f>
        <v xml:space="preserve">JURIDICO                                          </v>
      </c>
      <c r="C16608" t="str">
        <f>T("VILLAVERDE          ")</f>
        <v xml:space="preserve">VILLAVERDE          </v>
      </c>
      <c r="D16608" t="str">
        <f>T("LOS ROSALES         ")</f>
        <v xml:space="preserve">LOS ROSALES         </v>
      </c>
      <c r="E16608" t="str">
        <f>T("CI ")</f>
        <v xml:space="preserve">CI </v>
      </c>
      <c r="F16608" t="str">
        <f>T("CICLOMOTORES   ")</f>
        <v xml:space="preserve">CICLOMOTORES   </v>
      </c>
      <c r="G16608" t="str">
        <f>T("todos                                             ")</f>
        <v xml:space="preserve">todos                                             </v>
      </c>
      <c r="H16608" t="str">
        <f>T("GASOLINA                                          ")</f>
        <v xml:space="preserve">GASOLINA                                          </v>
      </c>
      <c r="I16608">
        <v>7</v>
      </c>
    </row>
    <row r="16609" spans="1:9">
      <c r="A16609" t="str">
        <f>T("2018")</f>
        <v>2018</v>
      </c>
      <c r="B16609" t="str">
        <f>T("JURIDICO                                          ")</f>
        <v xml:space="preserve">JURIDICO                                          </v>
      </c>
      <c r="C16609" t="str">
        <f>T("VILLAVERDE          ")</f>
        <v xml:space="preserve">VILLAVERDE          </v>
      </c>
      <c r="D16609" t="str">
        <f>T("LOS ANGELES         ")</f>
        <v xml:space="preserve">LOS ANGELES         </v>
      </c>
      <c r="E16609" t="str">
        <f>T("CI ")</f>
        <v xml:space="preserve">CI </v>
      </c>
      <c r="F16609" t="str">
        <f>T("CICLOMOTORES   ")</f>
        <v xml:space="preserve">CICLOMOTORES   </v>
      </c>
      <c r="G16609" t="str">
        <f>T("todos                                             ")</f>
        <v xml:space="preserve">todos                                             </v>
      </c>
      <c r="H16609" t="str">
        <f>T("GASOLINA                                          ")</f>
        <v xml:space="preserve">GASOLINA                                          </v>
      </c>
      <c r="I16609">
        <v>4</v>
      </c>
    </row>
    <row r="16610" spans="1:9">
      <c r="A16610" t="str">
        <f>T("2018")</f>
        <v>2018</v>
      </c>
      <c r="B16610" t="str">
        <f>T("Entidad sin personalidad jurídica (art. 35.4 LGT) ")</f>
        <v xml:space="preserve">Entidad sin personalidad jurídica (art. 35.4 LGT) </v>
      </c>
      <c r="C16610" t="str">
        <f>T("VILLAVERDE          ")</f>
        <v xml:space="preserve">VILLAVERDE          </v>
      </c>
      <c r="D16610" t="str">
        <f>T("VILLAVERDE ALTO C.H.")</f>
        <v>VILLAVERDE ALTO C.H.</v>
      </c>
      <c r="E16610" t="str">
        <f>T("CI ")</f>
        <v xml:space="preserve">CI </v>
      </c>
      <c r="F16610" t="str">
        <f>T("CICLOMOTORES   ")</f>
        <v xml:space="preserve">CICLOMOTORES   </v>
      </c>
      <c r="G16610" t="str">
        <f>T("todos                                             ")</f>
        <v xml:space="preserve">todos                                             </v>
      </c>
      <c r="I16610">
        <v>2</v>
      </c>
    </row>
    <row r="16611" spans="1:9">
      <c r="A16611" t="str">
        <f>T("2018")</f>
        <v>2018</v>
      </c>
      <c r="B16611" t="str">
        <f>T("Entidad sin personalidad jurídica (art. 35.4 LGT) ")</f>
        <v xml:space="preserve">Entidad sin personalidad jurídica (art. 35.4 LGT) </v>
      </c>
      <c r="C16611" t="str">
        <f>T("VILLAVERDE          ")</f>
        <v xml:space="preserve">VILLAVERDE          </v>
      </c>
      <c r="D16611" t="str">
        <f>T("LOS ROSALES         ")</f>
        <v xml:space="preserve">LOS ROSALES         </v>
      </c>
      <c r="E16611" t="str">
        <f>T("CI ")</f>
        <v xml:space="preserve">CI </v>
      </c>
      <c r="F16611" t="str">
        <f>T("CICLOMOTORES   ")</f>
        <v xml:space="preserve">CICLOMOTORES   </v>
      </c>
      <c r="G16611" t="str">
        <f>T("todos                                             ")</f>
        <v xml:space="preserve">todos                                             </v>
      </c>
      <c r="I16611">
        <v>1</v>
      </c>
    </row>
    <row r="16612" spans="1:9">
      <c r="A16612" t="str">
        <f>T("2018")</f>
        <v>2018</v>
      </c>
      <c r="B16612" t="str">
        <f>T("FISICO                                            ")</f>
        <v xml:space="preserve">FISICO                                            </v>
      </c>
      <c r="C16612" t="str">
        <f>T("VILLAVERDE          ")</f>
        <v xml:space="preserve">VILLAVERDE          </v>
      </c>
      <c r="D16612" t="str">
        <f>T("VILLAVERDE ALTO C.H.")</f>
        <v>VILLAVERDE ALTO C.H.</v>
      </c>
      <c r="E16612" t="str">
        <f>T("CI ")</f>
        <v xml:space="preserve">CI </v>
      </c>
      <c r="F16612" t="str">
        <f>T("CICLOMOTORES   ")</f>
        <v xml:space="preserve">CICLOMOTORES   </v>
      </c>
      <c r="G16612" t="str">
        <f>T("todos                                             ")</f>
        <v xml:space="preserve">todos                                             </v>
      </c>
      <c r="I16612">
        <v>37</v>
      </c>
    </row>
    <row r="16613" spans="1:9">
      <c r="A16613" t="str">
        <f>T("2018")</f>
        <v>2018</v>
      </c>
      <c r="B16613" t="str">
        <f>T("FISICO                                            ")</f>
        <v xml:space="preserve">FISICO                                            </v>
      </c>
      <c r="C16613" t="str">
        <f>T("VILLAVERDE          ")</f>
        <v xml:space="preserve">VILLAVERDE          </v>
      </c>
      <c r="D16613" t="str">
        <f>T("SAN CRISTOBAL       ")</f>
        <v xml:space="preserve">SAN CRISTOBAL       </v>
      </c>
      <c r="E16613" t="str">
        <f>T("CI ")</f>
        <v xml:space="preserve">CI </v>
      </c>
      <c r="F16613" t="str">
        <f>T("CICLOMOTORES   ")</f>
        <v xml:space="preserve">CICLOMOTORES   </v>
      </c>
      <c r="G16613" t="str">
        <f>T("todos                                             ")</f>
        <v xml:space="preserve">todos                                             </v>
      </c>
      <c r="I16613">
        <v>14</v>
      </c>
    </row>
    <row r="16614" spans="1:9">
      <c r="A16614" t="str">
        <f>T("2018")</f>
        <v>2018</v>
      </c>
      <c r="B16614" t="str">
        <f>T("FISICO                                            ")</f>
        <v xml:space="preserve">FISICO                                            </v>
      </c>
      <c r="C16614" t="str">
        <f>T("VILLAVERDE          ")</f>
        <v xml:space="preserve">VILLAVERDE          </v>
      </c>
      <c r="D16614" t="str">
        <f>T("BUTARQUE            ")</f>
        <v xml:space="preserve">BUTARQUE            </v>
      </c>
      <c r="E16614" t="str">
        <f>T("CI ")</f>
        <v xml:space="preserve">CI </v>
      </c>
      <c r="F16614" t="str">
        <f>T("CICLOMOTORES   ")</f>
        <v xml:space="preserve">CICLOMOTORES   </v>
      </c>
      <c r="G16614" t="str">
        <f>T("todos                                             ")</f>
        <v xml:space="preserve">todos                                             </v>
      </c>
      <c r="I16614">
        <v>9</v>
      </c>
    </row>
    <row r="16615" spans="1:9">
      <c r="A16615" t="str">
        <f>T("2018")</f>
        <v>2018</v>
      </c>
      <c r="B16615" t="str">
        <f>T("FISICO                                            ")</f>
        <v xml:space="preserve">FISICO                                            </v>
      </c>
      <c r="C16615" t="str">
        <f>T("VILLAVERDE          ")</f>
        <v xml:space="preserve">VILLAVERDE          </v>
      </c>
      <c r="D16615" t="str">
        <f>T("LOS ROSALES         ")</f>
        <v xml:space="preserve">LOS ROSALES         </v>
      </c>
      <c r="E16615" t="str">
        <f>T("CI ")</f>
        <v xml:space="preserve">CI </v>
      </c>
      <c r="F16615" t="str">
        <f>T("CICLOMOTORES   ")</f>
        <v xml:space="preserve">CICLOMOTORES   </v>
      </c>
      <c r="G16615" t="str">
        <f>T("todos                                             ")</f>
        <v xml:space="preserve">todos                                             </v>
      </c>
      <c r="I16615">
        <v>27</v>
      </c>
    </row>
    <row r="16616" spans="1:9">
      <c r="A16616" t="str">
        <f>T("2018")</f>
        <v>2018</v>
      </c>
      <c r="B16616" t="str">
        <f>T("FISICO                                            ")</f>
        <v xml:space="preserve">FISICO                                            </v>
      </c>
      <c r="C16616" t="str">
        <f>T("VILLAVERDE          ")</f>
        <v xml:space="preserve">VILLAVERDE          </v>
      </c>
      <c r="D16616" t="str">
        <f>T("LOS ANGELES         ")</f>
        <v xml:space="preserve">LOS ANGELES         </v>
      </c>
      <c r="E16616" t="str">
        <f>T("CI ")</f>
        <v xml:space="preserve">CI </v>
      </c>
      <c r="F16616" t="str">
        <f>T("CICLOMOTORES   ")</f>
        <v xml:space="preserve">CICLOMOTORES   </v>
      </c>
      <c r="G16616" t="str">
        <f>T("todos                                             ")</f>
        <v xml:space="preserve">todos                                             </v>
      </c>
      <c r="I16616">
        <v>31</v>
      </c>
    </row>
    <row r="16617" spans="1:9">
      <c r="A16617" t="str">
        <f>T("2018")</f>
        <v>2018</v>
      </c>
      <c r="B16617" t="str">
        <f>T("JURIDICO                                          ")</f>
        <v xml:space="preserve">JURIDICO                                          </v>
      </c>
      <c r="C16617" t="str">
        <f>T("VILLAVERDE          ")</f>
        <v xml:space="preserve">VILLAVERDE          </v>
      </c>
      <c r="D16617" t="str">
        <f>T("VILLAVERDE ALTO C.H.")</f>
        <v>VILLAVERDE ALTO C.H.</v>
      </c>
      <c r="E16617" t="str">
        <f>T("CI ")</f>
        <v xml:space="preserve">CI </v>
      </c>
      <c r="F16617" t="str">
        <f>T("CICLOMOTORES   ")</f>
        <v xml:space="preserve">CICLOMOTORES   </v>
      </c>
      <c r="G16617" t="str">
        <f>T("todos                                             ")</f>
        <v xml:space="preserve">todos                                             </v>
      </c>
      <c r="I16617">
        <v>1</v>
      </c>
    </row>
    <row r="16618" spans="1:9">
      <c r="A16618" t="str">
        <f>T("2018")</f>
        <v>2018</v>
      </c>
      <c r="B16618" t="str">
        <f>T("FISICO                                            ")</f>
        <v xml:space="preserve">FISICO                                            </v>
      </c>
      <c r="C16618" t="str">
        <f>T("VILLAVERDE          ")</f>
        <v xml:space="preserve">VILLAVERDE          </v>
      </c>
      <c r="D16618" t="str">
        <f>T("LOS ANGELES         ")</f>
        <v xml:space="preserve">LOS ANGELES         </v>
      </c>
      <c r="E16618" t="str">
        <f>T("MT ")</f>
        <v xml:space="preserve">MT </v>
      </c>
      <c r="F16618" t="str">
        <f>T("MOTOCICLETAS   ")</f>
        <v xml:space="preserve">MOTOCICLETAS   </v>
      </c>
      <c r="G16618" t="str">
        <f>T("De menos de 125,01 CENTIMETROS CUBICOS            ")</f>
        <v xml:space="preserve">De menos de 125,01 CENTIMETROS CUBICOS            </v>
      </c>
      <c r="H16618" t="str">
        <f>T("DIESEL                                            ")</f>
        <v xml:space="preserve">DIESEL                                            </v>
      </c>
      <c r="I16618">
        <v>1</v>
      </c>
    </row>
    <row r="16619" spans="1:9">
      <c r="A16619" t="str">
        <f>T("2018")</f>
        <v>2018</v>
      </c>
      <c r="B16619" t="str">
        <f>T("FISICO                                            ")</f>
        <v xml:space="preserve">FISICO                                            </v>
      </c>
      <c r="C16619" t="str">
        <f>T("VILLAVERDE          ")</f>
        <v xml:space="preserve">VILLAVERDE          </v>
      </c>
      <c r="D16619" t="str">
        <f>T("LOS ANGELES         ")</f>
        <v xml:space="preserve">LOS ANGELES         </v>
      </c>
      <c r="E16619" t="str">
        <f>T("MT ")</f>
        <v xml:space="preserve">MT </v>
      </c>
      <c r="F16619" t="str">
        <f>T("MOTOCICLETAS   ")</f>
        <v xml:space="preserve">MOTOCICLETAS   </v>
      </c>
      <c r="G16619" t="str">
        <f>T("De menos de 125,01 CENTIMETROS CUBICOS            ")</f>
        <v xml:space="preserve">De menos de 125,01 CENTIMETROS CUBICOS            </v>
      </c>
      <c r="H16619" t="str">
        <f>T("ELÉCTRICO                                         ")</f>
        <v xml:space="preserve">ELÉCTRICO                                         </v>
      </c>
      <c r="I16619">
        <v>1</v>
      </c>
    </row>
    <row r="16620" spans="1:9">
      <c r="A16620" t="str">
        <f>T("2018")</f>
        <v>2018</v>
      </c>
      <c r="B16620" t="str">
        <f>T("JURIDICO                                          ")</f>
        <v xml:space="preserve">JURIDICO                                          </v>
      </c>
      <c r="C16620" t="str">
        <f>T("VILLAVERDE          ")</f>
        <v xml:space="preserve">VILLAVERDE          </v>
      </c>
      <c r="D16620" t="str">
        <f>T("VILLAVERDE ALTO C.H.")</f>
        <v>VILLAVERDE ALTO C.H.</v>
      </c>
      <c r="E16620" t="str">
        <f>T("MT ")</f>
        <v xml:space="preserve">MT </v>
      </c>
      <c r="F16620" t="str">
        <f>T("MOTOCICLETAS   ")</f>
        <v xml:space="preserve">MOTOCICLETAS   </v>
      </c>
      <c r="G16620" t="str">
        <f>T("De menos de 125,01 CENTIMETROS CUBICOS            ")</f>
        <v xml:space="preserve">De menos de 125,01 CENTIMETROS CUBICOS            </v>
      </c>
      <c r="H16620" t="str">
        <f>T("ELÉCTRICO                                         ")</f>
        <v xml:space="preserve">ELÉCTRICO                                         </v>
      </c>
      <c r="I16620">
        <v>2</v>
      </c>
    </row>
    <row r="16621" spans="1:9">
      <c r="A16621" t="str">
        <f>T("2018")</f>
        <v>2018</v>
      </c>
      <c r="B16621" t="str">
        <f>T("JURIDICO                                          ")</f>
        <v xml:space="preserve">JURIDICO                                          </v>
      </c>
      <c r="C16621" t="str">
        <f>T("VILLAVERDE          ")</f>
        <v xml:space="preserve">VILLAVERDE          </v>
      </c>
      <c r="D16621" t="str">
        <f>T("SAN CRISTOBAL       ")</f>
        <v xml:space="preserve">SAN CRISTOBAL       </v>
      </c>
      <c r="E16621" t="str">
        <f>T("MT ")</f>
        <v xml:space="preserve">MT </v>
      </c>
      <c r="F16621" t="str">
        <f>T("MOTOCICLETAS   ")</f>
        <v xml:space="preserve">MOTOCICLETAS   </v>
      </c>
      <c r="G16621" t="str">
        <f>T("De menos de 125,01 CENTIMETROS CUBICOS            ")</f>
        <v xml:space="preserve">De menos de 125,01 CENTIMETROS CUBICOS            </v>
      </c>
      <c r="H16621" t="str">
        <f>T("ELÉCTRICO                                         ")</f>
        <v xml:space="preserve">ELÉCTRICO                                         </v>
      </c>
      <c r="I16621">
        <v>1</v>
      </c>
    </row>
    <row r="16622" spans="1:9">
      <c r="A16622" t="str">
        <f>T("2018")</f>
        <v>2018</v>
      </c>
      <c r="B16622" t="str">
        <f>T("Entidad sin personalidad jurídica (art. 35.4 LGT) ")</f>
        <v xml:space="preserve">Entidad sin personalidad jurídica (art. 35.4 LGT) </v>
      </c>
      <c r="C16622" t="str">
        <f>T("VILLAVERDE          ")</f>
        <v xml:space="preserve">VILLAVERDE          </v>
      </c>
      <c r="D16622" t="str">
        <f>T("VILLAVERDE ALTO C.H.")</f>
        <v>VILLAVERDE ALTO C.H.</v>
      </c>
      <c r="E16622" t="str">
        <f>T("MT ")</f>
        <v xml:space="preserve">MT </v>
      </c>
      <c r="F16622" t="str">
        <f>T("MOTOCICLETAS   ")</f>
        <v xml:space="preserve">MOTOCICLETAS   </v>
      </c>
      <c r="G16622" t="str">
        <f>T("De menos de 125,01 CENTIMETROS CUBICOS            ")</f>
        <v xml:space="preserve">De menos de 125,01 CENTIMETROS CUBICOS            </v>
      </c>
      <c r="H16622" t="str">
        <f>T("GASOLINA                                          ")</f>
        <v xml:space="preserve">GASOLINA                                          </v>
      </c>
      <c r="I16622">
        <v>5</v>
      </c>
    </row>
    <row r="16623" spans="1:9">
      <c r="A16623" t="str">
        <f>T("2018")</f>
        <v>2018</v>
      </c>
      <c r="B16623" t="str">
        <f>T("Entidad sin personalidad jurídica (art. 35.4 LGT) ")</f>
        <v xml:space="preserve">Entidad sin personalidad jurídica (art. 35.4 LGT) </v>
      </c>
      <c r="C16623" t="str">
        <f>T("VILLAVERDE          ")</f>
        <v xml:space="preserve">VILLAVERDE          </v>
      </c>
      <c r="D16623" t="str">
        <f>T("VILLAVERDE ALTO C.H.")</f>
        <v>VILLAVERDE ALTO C.H.</v>
      </c>
      <c r="E16623" t="str">
        <f>T("MT ")</f>
        <v xml:space="preserve">MT </v>
      </c>
      <c r="F16623" t="str">
        <f>T("MOTOCICLETAS   ")</f>
        <v xml:space="preserve">MOTOCICLETAS   </v>
      </c>
      <c r="G16623" t="str">
        <f>T("De 125,01 a 250 CENTIMETROS CUBICOS               ")</f>
        <v xml:space="preserve">De 125,01 a 250 CENTIMETROS CUBICOS               </v>
      </c>
      <c r="H16623" t="str">
        <f>T("GASOLINA                                          ")</f>
        <v xml:space="preserve">GASOLINA                                          </v>
      </c>
      <c r="I16623">
        <v>1</v>
      </c>
    </row>
    <row r="16624" spans="1:9">
      <c r="A16624" t="str">
        <f>T("2018")</f>
        <v>2018</v>
      </c>
      <c r="B16624" t="str">
        <f>T("Entidad sin personalidad jurídica (art. 35.4 LGT) ")</f>
        <v xml:space="preserve">Entidad sin personalidad jurídica (art. 35.4 LGT) </v>
      </c>
      <c r="C16624" t="str">
        <f>T("VILLAVERDE          ")</f>
        <v xml:space="preserve">VILLAVERDE          </v>
      </c>
      <c r="D16624" t="str">
        <f>T("VILLAVERDE ALTO C.H.")</f>
        <v>VILLAVERDE ALTO C.H.</v>
      </c>
      <c r="E16624" t="str">
        <f>T("MT ")</f>
        <v xml:space="preserve">MT </v>
      </c>
      <c r="F16624" t="str">
        <f>T("MOTOCICLETAS   ")</f>
        <v xml:space="preserve">MOTOCICLETAS   </v>
      </c>
      <c r="G16624" t="str">
        <f>T("De 250,01 a 500 CENTIMETROS CUBICOS               ")</f>
        <v xml:space="preserve">De 250,01 a 500 CENTIMETROS CUBICOS               </v>
      </c>
      <c r="H16624" t="str">
        <f>T("GASOLINA                                          ")</f>
        <v xml:space="preserve">GASOLINA                                          </v>
      </c>
      <c r="I16624">
        <v>2</v>
      </c>
    </row>
    <row r="16625" spans="1:9">
      <c r="A16625" t="str">
        <f>T("2018")</f>
        <v>2018</v>
      </c>
      <c r="B16625" t="str">
        <f>T("Entidad sin personalidad jurídica (art. 35.4 LGT) ")</f>
        <v xml:space="preserve">Entidad sin personalidad jurídica (art. 35.4 LGT) </v>
      </c>
      <c r="C16625" t="str">
        <f>T("VILLAVERDE          ")</f>
        <v xml:space="preserve">VILLAVERDE          </v>
      </c>
      <c r="D16625" t="str">
        <f>T("VILLAVERDE ALTO C.H.")</f>
        <v>VILLAVERDE ALTO C.H.</v>
      </c>
      <c r="E16625" t="str">
        <f>T("MT ")</f>
        <v xml:space="preserve">MT </v>
      </c>
      <c r="F16625" t="str">
        <f>T("MOTOCICLETAS   ")</f>
        <v xml:space="preserve">MOTOCICLETAS   </v>
      </c>
      <c r="G16625" t="str">
        <f>T("De 500,01 a 1.000 CENTIMETROS CUBICOS             ")</f>
        <v xml:space="preserve">De 500,01 a 1.000 CENTIMETROS CUBICOS             </v>
      </c>
      <c r="H16625" t="str">
        <f>T("GASOLINA                                          ")</f>
        <v xml:space="preserve">GASOLINA                                          </v>
      </c>
      <c r="I16625">
        <v>1</v>
      </c>
    </row>
    <row r="16626" spans="1:9">
      <c r="A16626" t="str">
        <f>T("2018")</f>
        <v>2018</v>
      </c>
      <c r="B16626" t="str">
        <f>T("Entidad sin personalidad jurídica (art. 35.4 LGT) ")</f>
        <v xml:space="preserve">Entidad sin personalidad jurídica (art. 35.4 LGT) </v>
      </c>
      <c r="C16626" t="str">
        <f>T("VILLAVERDE          ")</f>
        <v xml:space="preserve">VILLAVERDE          </v>
      </c>
      <c r="D16626" t="str">
        <f>T("SAN CRISTOBAL       ")</f>
        <v xml:space="preserve">SAN CRISTOBAL       </v>
      </c>
      <c r="E16626" t="str">
        <f>T("MT ")</f>
        <v xml:space="preserve">MT </v>
      </c>
      <c r="F16626" t="str">
        <f>T("MOTOCICLETAS   ")</f>
        <v xml:space="preserve">MOTOCICLETAS   </v>
      </c>
      <c r="G16626" t="str">
        <f>T("De menos de 125,01 CENTIMETROS CUBICOS            ")</f>
        <v xml:space="preserve">De menos de 125,01 CENTIMETROS CUBICOS            </v>
      </c>
      <c r="H16626" t="str">
        <f>T("GASOLINA                                          ")</f>
        <v xml:space="preserve">GASOLINA                                          </v>
      </c>
      <c r="I16626">
        <v>3</v>
      </c>
    </row>
    <row r="16627" spans="1:9">
      <c r="A16627" t="str">
        <f>T("2018")</f>
        <v>2018</v>
      </c>
      <c r="B16627" t="str">
        <f>T("Entidad sin personalidad jurídica (art. 35.4 LGT) ")</f>
        <v xml:space="preserve">Entidad sin personalidad jurídica (art. 35.4 LGT) </v>
      </c>
      <c r="C16627" t="str">
        <f>T("VILLAVERDE          ")</f>
        <v xml:space="preserve">VILLAVERDE          </v>
      </c>
      <c r="D16627" t="str">
        <f>T("SAN CRISTOBAL       ")</f>
        <v xml:space="preserve">SAN CRISTOBAL       </v>
      </c>
      <c r="E16627" t="str">
        <f>T("MT ")</f>
        <v xml:space="preserve">MT </v>
      </c>
      <c r="F16627" t="str">
        <f>T("MOTOCICLETAS   ")</f>
        <v xml:space="preserve">MOTOCICLETAS   </v>
      </c>
      <c r="G16627" t="str">
        <f>T("De 500,01 a 1.000 CENTIMETROS CUBICOS             ")</f>
        <v xml:space="preserve">De 500,01 a 1.000 CENTIMETROS CUBICOS             </v>
      </c>
      <c r="H16627" t="str">
        <f>T("GASOLINA                                          ")</f>
        <v xml:space="preserve">GASOLINA                                          </v>
      </c>
      <c r="I16627">
        <v>1</v>
      </c>
    </row>
    <row r="16628" spans="1:9">
      <c r="A16628" t="str">
        <f>T("2018")</f>
        <v>2018</v>
      </c>
      <c r="B16628" t="str">
        <f>T("Entidad sin personalidad jurídica (art. 35.4 LGT) ")</f>
        <v xml:space="preserve">Entidad sin personalidad jurídica (art. 35.4 LGT) </v>
      </c>
      <c r="C16628" t="str">
        <f>T("VILLAVERDE          ")</f>
        <v xml:space="preserve">VILLAVERDE          </v>
      </c>
      <c r="D16628" t="str">
        <f>T("LOS ROSALES         ")</f>
        <v xml:space="preserve">LOS ROSALES         </v>
      </c>
      <c r="E16628" t="str">
        <f>T("MT ")</f>
        <v xml:space="preserve">MT </v>
      </c>
      <c r="F16628" t="str">
        <f>T("MOTOCICLETAS   ")</f>
        <v xml:space="preserve">MOTOCICLETAS   </v>
      </c>
      <c r="G16628" t="str">
        <f>T("De menos de 125,01 CENTIMETROS CUBICOS            ")</f>
        <v xml:space="preserve">De menos de 125,01 CENTIMETROS CUBICOS            </v>
      </c>
      <c r="H16628" t="str">
        <f>T("GASOLINA                                          ")</f>
        <v xml:space="preserve">GASOLINA                                          </v>
      </c>
      <c r="I16628">
        <v>1</v>
      </c>
    </row>
    <row r="16629" spans="1:9">
      <c r="A16629" t="str">
        <f>T("2018")</f>
        <v>2018</v>
      </c>
      <c r="B16629" t="str">
        <f>T("Entidad sin personalidad jurídica (art. 35.4 LGT) ")</f>
        <v xml:space="preserve">Entidad sin personalidad jurídica (art. 35.4 LGT) </v>
      </c>
      <c r="C16629" t="str">
        <f>T("VILLAVERDE          ")</f>
        <v xml:space="preserve">VILLAVERDE          </v>
      </c>
      <c r="D16629" t="str">
        <f>T("LOS ROSALES         ")</f>
        <v xml:space="preserve">LOS ROSALES         </v>
      </c>
      <c r="E16629" t="str">
        <f>T("MT ")</f>
        <v xml:space="preserve">MT </v>
      </c>
      <c r="F16629" t="str">
        <f>T("MOTOCICLETAS   ")</f>
        <v xml:space="preserve">MOTOCICLETAS   </v>
      </c>
      <c r="G16629" t="str">
        <f>T("De 125,01 a 250 CENTIMETROS CUBICOS               ")</f>
        <v xml:space="preserve">De 125,01 a 250 CENTIMETROS CUBICOS               </v>
      </c>
      <c r="H16629" t="str">
        <f>T("GASOLINA                                          ")</f>
        <v xml:space="preserve">GASOLINA                                          </v>
      </c>
      <c r="I16629">
        <v>1</v>
      </c>
    </row>
    <row r="16630" spans="1:9">
      <c r="A16630" t="str">
        <f>T("2018")</f>
        <v>2018</v>
      </c>
      <c r="B16630" t="str">
        <f>T("Entidad sin personalidad jurídica (art. 35.4 LGT) ")</f>
        <v xml:space="preserve">Entidad sin personalidad jurídica (art. 35.4 LGT) </v>
      </c>
      <c r="C16630" t="str">
        <f>T("VILLAVERDE          ")</f>
        <v xml:space="preserve">VILLAVERDE          </v>
      </c>
      <c r="D16630" t="str">
        <f>T("LOS ANGELES         ")</f>
        <v xml:space="preserve">LOS ANGELES         </v>
      </c>
      <c r="E16630" t="str">
        <f>T("MT ")</f>
        <v xml:space="preserve">MT </v>
      </c>
      <c r="F16630" t="str">
        <f>T("MOTOCICLETAS   ")</f>
        <v xml:space="preserve">MOTOCICLETAS   </v>
      </c>
      <c r="G16630" t="str">
        <f>T("De menos de 125,01 CENTIMETROS CUBICOS            ")</f>
        <v xml:space="preserve">De menos de 125,01 CENTIMETROS CUBICOS            </v>
      </c>
      <c r="H16630" t="str">
        <f>T("GASOLINA                                          ")</f>
        <v xml:space="preserve">GASOLINA                                          </v>
      </c>
      <c r="I16630">
        <v>4</v>
      </c>
    </row>
    <row r="16631" spans="1:9">
      <c r="A16631" t="str">
        <f>T("2018")</f>
        <v>2018</v>
      </c>
      <c r="B16631" t="str">
        <f>T("Entidad sin personalidad jurídica (art. 35.4 LGT) ")</f>
        <v xml:space="preserve">Entidad sin personalidad jurídica (art. 35.4 LGT) </v>
      </c>
      <c r="C16631" t="str">
        <f>T("VILLAVERDE          ")</f>
        <v xml:space="preserve">VILLAVERDE          </v>
      </c>
      <c r="D16631" t="str">
        <f>T("LOS ANGELES         ")</f>
        <v xml:space="preserve">LOS ANGELES         </v>
      </c>
      <c r="E16631" t="str">
        <f>T("MT ")</f>
        <v xml:space="preserve">MT </v>
      </c>
      <c r="F16631" t="str">
        <f>T("MOTOCICLETAS   ")</f>
        <v xml:space="preserve">MOTOCICLETAS   </v>
      </c>
      <c r="G16631" t="str">
        <f>T("De 125,01 a 250 CENTIMETROS CUBICOS               ")</f>
        <v xml:space="preserve">De 125,01 a 250 CENTIMETROS CUBICOS               </v>
      </c>
      <c r="H16631" t="str">
        <f>T("GASOLINA                                          ")</f>
        <v xml:space="preserve">GASOLINA                                          </v>
      </c>
      <c r="I16631">
        <v>1</v>
      </c>
    </row>
    <row r="16632" spans="1:9">
      <c r="A16632" t="str">
        <f>T("2018")</f>
        <v>2018</v>
      </c>
      <c r="B16632" t="str">
        <f>T("Entidad sin personalidad jurídica (art. 35.4 LGT) ")</f>
        <v xml:space="preserve">Entidad sin personalidad jurídica (art. 35.4 LGT) </v>
      </c>
      <c r="C16632" t="str">
        <f>T("VILLAVERDE          ")</f>
        <v xml:space="preserve">VILLAVERDE          </v>
      </c>
      <c r="D16632" t="str">
        <f>T("LOS ANGELES         ")</f>
        <v xml:space="preserve">LOS ANGELES         </v>
      </c>
      <c r="E16632" t="str">
        <f>T("MT ")</f>
        <v xml:space="preserve">MT </v>
      </c>
      <c r="F16632" t="str">
        <f>T("MOTOCICLETAS   ")</f>
        <v xml:space="preserve">MOTOCICLETAS   </v>
      </c>
      <c r="G16632" t="str">
        <f>T("De 500,01 a 1.000 CENTIMETROS CUBICOS             ")</f>
        <v xml:space="preserve">De 500,01 a 1.000 CENTIMETROS CUBICOS             </v>
      </c>
      <c r="H16632" t="str">
        <f>T("GASOLINA                                          ")</f>
        <v xml:space="preserve">GASOLINA                                          </v>
      </c>
      <c r="I16632">
        <v>2</v>
      </c>
    </row>
    <row r="16633" spans="1:9">
      <c r="A16633" t="str">
        <f>T("2018")</f>
        <v>2018</v>
      </c>
      <c r="B16633" t="str">
        <f>T("FISICO                                            ")</f>
        <v xml:space="preserve">FISICO                                            </v>
      </c>
      <c r="C16633" t="str">
        <f>T("VILLAVERDE          ")</f>
        <v xml:space="preserve">VILLAVERDE          </v>
      </c>
      <c r="D16633" t="str">
        <f>T("SIN BARRIO          ")</f>
        <v xml:space="preserve">SIN BARRIO          </v>
      </c>
      <c r="E16633" t="str">
        <f>T("MT ")</f>
        <v xml:space="preserve">MT </v>
      </c>
      <c r="F16633" t="str">
        <f>T("MOTOCICLETAS   ")</f>
        <v xml:space="preserve">MOTOCICLETAS   </v>
      </c>
      <c r="G16633" t="str">
        <f>T("De menos de 125,01 CENTIMETROS CUBICOS            ")</f>
        <v xml:space="preserve">De menos de 125,01 CENTIMETROS CUBICOS            </v>
      </c>
      <c r="H16633" t="str">
        <f>T("GASOLINA                                          ")</f>
        <v xml:space="preserve">GASOLINA                                          </v>
      </c>
      <c r="I16633">
        <v>2</v>
      </c>
    </row>
    <row r="16634" spans="1:9">
      <c r="A16634" t="str">
        <f>T("2018")</f>
        <v>2018</v>
      </c>
      <c r="B16634" t="str">
        <f>T("FISICO                                            ")</f>
        <v xml:space="preserve">FISICO                                            </v>
      </c>
      <c r="C16634" t="str">
        <f>T("VILLAVERDE          ")</f>
        <v xml:space="preserve">VILLAVERDE          </v>
      </c>
      <c r="D16634" t="str">
        <f>T("SIN BARRIO          ")</f>
        <v xml:space="preserve">SIN BARRIO          </v>
      </c>
      <c r="E16634" t="str">
        <f>T("MT ")</f>
        <v xml:space="preserve">MT </v>
      </c>
      <c r="F16634" t="str">
        <f>T("MOTOCICLETAS   ")</f>
        <v xml:space="preserve">MOTOCICLETAS   </v>
      </c>
      <c r="G16634" t="str">
        <f>T("De 125,01 a 250 CENTIMETROS CUBICOS               ")</f>
        <v xml:space="preserve">De 125,01 a 250 CENTIMETROS CUBICOS               </v>
      </c>
      <c r="H16634" t="str">
        <f>T("GASOLINA                                          ")</f>
        <v xml:space="preserve">GASOLINA                                          </v>
      </c>
      <c r="I16634">
        <v>2</v>
      </c>
    </row>
    <row r="16635" spans="1:9">
      <c r="A16635" t="str">
        <f>T("2018")</f>
        <v>2018</v>
      </c>
      <c r="B16635" t="str">
        <f>T("FISICO                                            ")</f>
        <v xml:space="preserve">FISICO                                            </v>
      </c>
      <c r="C16635" t="str">
        <f>T("VILLAVERDE          ")</f>
        <v xml:space="preserve">VILLAVERDE          </v>
      </c>
      <c r="D16635" t="str">
        <f>T("SIN BARRIO          ")</f>
        <v xml:space="preserve">SIN BARRIO          </v>
      </c>
      <c r="E16635" t="str">
        <f>T("MT ")</f>
        <v xml:space="preserve">MT </v>
      </c>
      <c r="F16635" t="str">
        <f>T("MOTOCICLETAS   ")</f>
        <v xml:space="preserve">MOTOCICLETAS   </v>
      </c>
      <c r="G16635" t="str">
        <f>T("De 250,01 a 500 CENTIMETROS CUBICOS               ")</f>
        <v xml:space="preserve">De 250,01 a 500 CENTIMETROS CUBICOS               </v>
      </c>
      <c r="H16635" t="str">
        <f>T("GASOLINA                                          ")</f>
        <v xml:space="preserve">GASOLINA                                          </v>
      </c>
      <c r="I16635">
        <v>1</v>
      </c>
    </row>
    <row r="16636" spans="1:9">
      <c r="A16636" t="str">
        <f>T("2018")</f>
        <v>2018</v>
      </c>
      <c r="B16636" t="str">
        <f>T("FISICO                                            ")</f>
        <v xml:space="preserve">FISICO                                            </v>
      </c>
      <c r="C16636" t="str">
        <f>T("VILLAVERDE          ")</f>
        <v xml:space="preserve">VILLAVERDE          </v>
      </c>
      <c r="D16636" t="str">
        <f>T("SIN BARRIO          ")</f>
        <v xml:space="preserve">SIN BARRIO          </v>
      </c>
      <c r="E16636" t="str">
        <f>T("MT ")</f>
        <v xml:space="preserve">MT </v>
      </c>
      <c r="F16636" t="str">
        <f>T("MOTOCICLETAS   ")</f>
        <v xml:space="preserve">MOTOCICLETAS   </v>
      </c>
      <c r="G16636" t="str">
        <f>T("De 500,01 a 1.000 CENTIMETROS CUBICOS             ")</f>
        <v xml:space="preserve">De 500,01 a 1.000 CENTIMETROS CUBICOS             </v>
      </c>
      <c r="H16636" t="str">
        <f>T("GASOLINA                                          ")</f>
        <v xml:space="preserve">GASOLINA                                          </v>
      </c>
      <c r="I16636">
        <v>4</v>
      </c>
    </row>
    <row r="16637" spans="1:9">
      <c r="A16637" t="str">
        <f>T("2018")</f>
        <v>2018</v>
      </c>
      <c r="B16637" t="str">
        <f>T("FISICO                                            ")</f>
        <v xml:space="preserve">FISICO                                            </v>
      </c>
      <c r="C16637" t="str">
        <f>T("VILLAVERDE          ")</f>
        <v xml:space="preserve">VILLAVERDE          </v>
      </c>
      <c r="D16637" t="str">
        <f>T("VILLAVERDE ALTO C.H.")</f>
        <v>VILLAVERDE ALTO C.H.</v>
      </c>
      <c r="E16637" t="str">
        <f>T("MT ")</f>
        <v xml:space="preserve">MT </v>
      </c>
      <c r="F16637" t="str">
        <f>T("MOTOCICLETAS   ")</f>
        <v xml:space="preserve">MOTOCICLETAS   </v>
      </c>
      <c r="G16637" t="str">
        <f>T("De menos de 125,01 CENTIMETROS CUBICOS            ")</f>
        <v xml:space="preserve">De menos de 125,01 CENTIMETROS CUBICOS            </v>
      </c>
      <c r="H16637" t="str">
        <f>T("GASOLINA                                          ")</f>
        <v xml:space="preserve">GASOLINA                                          </v>
      </c>
      <c r="I16637">
        <v>402</v>
      </c>
    </row>
    <row r="16638" spans="1:9">
      <c r="A16638" t="str">
        <f>T("2018")</f>
        <v>2018</v>
      </c>
      <c r="B16638" t="str">
        <f>T("FISICO                                            ")</f>
        <v xml:space="preserve">FISICO                                            </v>
      </c>
      <c r="C16638" t="str">
        <f>T("VILLAVERDE          ")</f>
        <v xml:space="preserve">VILLAVERDE          </v>
      </c>
      <c r="D16638" t="str">
        <f>T("VILLAVERDE ALTO C.H.")</f>
        <v>VILLAVERDE ALTO C.H.</v>
      </c>
      <c r="E16638" t="str">
        <f>T("MT ")</f>
        <v xml:space="preserve">MT </v>
      </c>
      <c r="F16638" t="str">
        <f>T("MOTOCICLETAS   ")</f>
        <v xml:space="preserve">MOTOCICLETAS   </v>
      </c>
      <c r="G16638" t="str">
        <f>T("De 125,01 a 250 CENTIMETROS CUBICOS               ")</f>
        <v xml:space="preserve">De 125,01 a 250 CENTIMETROS CUBICOS               </v>
      </c>
      <c r="H16638" t="str">
        <f>T("GASOLINA                                          ")</f>
        <v xml:space="preserve">GASOLINA                                          </v>
      </c>
      <c r="I16638">
        <v>104</v>
      </c>
    </row>
    <row r="16639" spans="1:9">
      <c r="A16639" t="str">
        <f>T("2018")</f>
        <v>2018</v>
      </c>
      <c r="B16639" t="str">
        <f>T("FISICO                                            ")</f>
        <v xml:space="preserve">FISICO                                            </v>
      </c>
      <c r="C16639" t="str">
        <f>T("VILLAVERDE          ")</f>
        <v xml:space="preserve">VILLAVERDE          </v>
      </c>
      <c r="D16639" t="str">
        <f>T("VILLAVERDE ALTO C.H.")</f>
        <v>VILLAVERDE ALTO C.H.</v>
      </c>
      <c r="E16639" t="str">
        <f>T("MT ")</f>
        <v xml:space="preserve">MT </v>
      </c>
      <c r="F16639" t="str">
        <f>T("MOTOCICLETAS   ")</f>
        <v xml:space="preserve">MOTOCICLETAS   </v>
      </c>
      <c r="G16639" t="str">
        <f>T("De 250,01 a 500 CENTIMETROS CUBICOS               ")</f>
        <v xml:space="preserve">De 250,01 a 500 CENTIMETROS CUBICOS               </v>
      </c>
      <c r="H16639" t="str">
        <f>T("GASOLINA                                          ")</f>
        <v xml:space="preserve">GASOLINA                                          </v>
      </c>
      <c r="I16639">
        <v>109</v>
      </c>
    </row>
    <row r="16640" spans="1:9">
      <c r="A16640" t="str">
        <f>T("2018")</f>
        <v>2018</v>
      </c>
      <c r="B16640" t="str">
        <f>T("FISICO                                            ")</f>
        <v xml:space="preserve">FISICO                                            </v>
      </c>
      <c r="C16640" t="str">
        <f>T("VILLAVERDE          ")</f>
        <v xml:space="preserve">VILLAVERDE          </v>
      </c>
      <c r="D16640" t="str">
        <f>T("VILLAVERDE ALTO C.H.")</f>
        <v>VILLAVERDE ALTO C.H.</v>
      </c>
      <c r="E16640" t="str">
        <f>T("MT ")</f>
        <v xml:space="preserve">MT </v>
      </c>
      <c r="F16640" t="str">
        <f>T("MOTOCICLETAS   ")</f>
        <v xml:space="preserve">MOTOCICLETAS   </v>
      </c>
      <c r="G16640" t="str">
        <f>T("De 500,01 a 1.000 CENTIMETROS CUBICOS             ")</f>
        <v xml:space="preserve">De 500,01 a 1.000 CENTIMETROS CUBICOS             </v>
      </c>
      <c r="H16640" t="str">
        <f>T("GASOLINA                                          ")</f>
        <v xml:space="preserve">GASOLINA                                          </v>
      </c>
      <c r="I16640">
        <v>266</v>
      </c>
    </row>
    <row r="16641" spans="1:9">
      <c r="A16641" t="str">
        <f>T("2018")</f>
        <v>2018</v>
      </c>
      <c r="B16641" t="str">
        <f>T("FISICO                                            ")</f>
        <v xml:space="preserve">FISICO                                            </v>
      </c>
      <c r="C16641" t="str">
        <f>T("VILLAVERDE          ")</f>
        <v xml:space="preserve">VILLAVERDE          </v>
      </c>
      <c r="D16641" t="str">
        <f>T("VILLAVERDE ALTO C.H.")</f>
        <v>VILLAVERDE ALTO C.H.</v>
      </c>
      <c r="E16641" t="str">
        <f>T("MT ")</f>
        <v xml:space="preserve">MT </v>
      </c>
      <c r="F16641" t="str">
        <f>T("MOTOCICLETAS   ")</f>
        <v xml:space="preserve">MOTOCICLETAS   </v>
      </c>
      <c r="G16641" t="str">
        <f>T("De 1.000,01 CENTIMETROS CUBICOS en adelante       ")</f>
        <v xml:space="preserve">De 1.000,01 CENTIMETROS CUBICOS en adelante       </v>
      </c>
      <c r="H16641" t="str">
        <f>T("GASOLINA                                          ")</f>
        <v xml:space="preserve">GASOLINA                                          </v>
      </c>
      <c r="I16641">
        <v>31</v>
      </c>
    </row>
    <row r="16642" spans="1:9">
      <c r="A16642" t="str">
        <f>T("2018")</f>
        <v>2018</v>
      </c>
      <c r="B16642" t="str">
        <f>T("FISICO                                            ")</f>
        <v xml:space="preserve">FISICO                                            </v>
      </c>
      <c r="C16642" t="str">
        <f>T("VILLAVERDE          ")</f>
        <v xml:space="preserve">VILLAVERDE          </v>
      </c>
      <c r="D16642" t="str">
        <f>T("SAN CRISTOBAL       ")</f>
        <v xml:space="preserve">SAN CRISTOBAL       </v>
      </c>
      <c r="E16642" t="str">
        <f>T("MT ")</f>
        <v xml:space="preserve">MT </v>
      </c>
      <c r="F16642" t="str">
        <f>T("MOTOCICLETAS   ")</f>
        <v xml:space="preserve">MOTOCICLETAS   </v>
      </c>
      <c r="G16642" t="str">
        <f>T("De menos de 125,01 CENTIMETROS CUBICOS            ")</f>
        <v xml:space="preserve">De menos de 125,01 CENTIMETROS CUBICOS            </v>
      </c>
      <c r="H16642" t="str">
        <f>T("GASOLINA                                          ")</f>
        <v xml:space="preserve">GASOLINA                                          </v>
      </c>
      <c r="I16642">
        <v>84</v>
      </c>
    </row>
    <row r="16643" spans="1:9">
      <c r="A16643" t="str">
        <f>T("2018")</f>
        <v>2018</v>
      </c>
      <c r="B16643" t="str">
        <f>T("FISICO                                            ")</f>
        <v xml:space="preserve">FISICO                                            </v>
      </c>
      <c r="C16643" t="str">
        <f>T("VILLAVERDE          ")</f>
        <v xml:space="preserve">VILLAVERDE          </v>
      </c>
      <c r="D16643" t="str">
        <f>T("SAN CRISTOBAL       ")</f>
        <v xml:space="preserve">SAN CRISTOBAL       </v>
      </c>
      <c r="E16643" t="str">
        <f>T("MT ")</f>
        <v xml:space="preserve">MT </v>
      </c>
      <c r="F16643" t="str">
        <f>T("MOTOCICLETAS   ")</f>
        <v xml:space="preserve">MOTOCICLETAS   </v>
      </c>
      <c r="G16643" t="str">
        <f>T("De 125,01 a 250 CENTIMETROS CUBICOS               ")</f>
        <v xml:space="preserve">De 125,01 a 250 CENTIMETROS CUBICOS               </v>
      </c>
      <c r="H16643" t="str">
        <f>T("GASOLINA                                          ")</f>
        <v xml:space="preserve">GASOLINA                                          </v>
      </c>
      <c r="I16643">
        <v>36</v>
      </c>
    </row>
    <row r="16644" spans="1:9">
      <c r="A16644" t="str">
        <f>T("2018")</f>
        <v>2018</v>
      </c>
      <c r="B16644" t="str">
        <f>T("FISICO                                            ")</f>
        <v xml:space="preserve">FISICO                                            </v>
      </c>
      <c r="C16644" t="str">
        <f>T("VILLAVERDE          ")</f>
        <v xml:space="preserve">VILLAVERDE          </v>
      </c>
      <c r="D16644" t="str">
        <f>T("SAN CRISTOBAL       ")</f>
        <v xml:space="preserve">SAN CRISTOBAL       </v>
      </c>
      <c r="E16644" t="str">
        <f>T("MT ")</f>
        <v xml:space="preserve">MT </v>
      </c>
      <c r="F16644" t="str">
        <f>T("MOTOCICLETAS   ")</f>
        <v xml:space="preserve">MOTOCICLETAS   </v>
      </c>
      <c r="G16644" t="str">
        <f>T("De 250,01 a 500 CENTIMETROS CUBICOS               ")</f>
        <v xml:space="preserve">De 250,01 a 500 CENTIMETROS CUBICOS               </v>
      </c>
      <c r="H16644" t="str">
        <f>T("GASOLINA                                          ")</f>
        <v xml:space="preserve">GASOLINA                                          </v>
      </c>
      <c r="I16644">
        <v>14</v>
      </c>
    </row>
    <row r="16645" spans="1:9">
      <c r="A16645" t="str">
        <f>T("2018")</f>
        <v>2018</v>
      </c>
      <c r="B16645" t="str">
        <f>T("FISICO                                            ")</f>
        <v xml:space="preserve">FISICO                                            </v>
      </c>
      <c r="C16645" t="str">
        <f>T("VILLAVERDE          ")</f>
        <v xml:space="preserve">VILLAVERDE          </v>
      </c>
      <c r="D16645" t="str">
        <f>T("SAN CRISTOBAL       ")</f>
        <v xml:space="preserve">SAN CRISTOBAL       </v>
      </c>
      <c r="E16645" t="str">
        <f>T("MT ")</f>
        <v xml:space="preserve">MT </v>
      </c>
      <c r="F16645" t="str">
        <f>T("MOTOCICLETAS   ")</f>
        <v xml:space="preserve">MOTOCICLETAS   </v>
      </c>
      <c r="G16645" t="str">
        <f>T("De 500,01 a 1.000 CENTIMETROS CUBICOS             ")</f>
        <v xml:space="preserve">De 500,01 a 1.000 CENTIMETROS CUBICOS             </v>
      </c>
      <c r="H16645" t="str">
        <f>T("GASOLINA                                          ")</f>
        <v xml:space="preserve">GASOLINA                                          </v>
      </c>
      <c r="I16645">
        <v>56</v>
      </c>
    </row>
    <row r="16646" spans="1:9">
      <c r="A16646" t="str">
        <f>T("2018")</f>
        <v>2018</v>
      </c>
      <c r="B16646" t="str">
        <f>T("FISICO                                            ")</f>
        <v xml:space="preserve">FISICO                                            </v>
      </c>
      <c r="C16646" t="str">
        <f>T("VILLAVERDE          ")</f>
        <v xml:space="preserve">VILLAVERDE          </v>
      </c>
      <c r="D16646" t="str">
        <f>T("SAN CRISTOBAL       ")</f>
        <v xml:space="preserve">SAN CRISTOBAL       </v>
      </c>
      <c r="E16646" t="str">
        <f>T("MT ")</f>
        <v xml:space="preserve">MT </v>
      </c>
      <c r="F16646" t="str">
        <f>T("MOTOCICLETAS   ")</f>
        <v xml:space="preserve">MOTOCICLETAS   </v>
      </c>
      <c r="G16646" t="str">
        <f>T("De 1.000,01 CENTIMETROS CUBICOS en adelante       ")</f>
        <v xml:space="preserve">De 1.000,01 CENTIMETROS CUBICOS en adelante       </v>
      </c>
      <c r="H16646" t="str">
        <f>T("GASOLINA                                          ")</f>
        <v xml:space="preserve">GASOLINA                                          </v>
      </c>
      <c r="I16646">
        <v>6</v>
      </c>
    </row>
    <row r="16647" spans="1:9">
      <c r="A16647" t="str">
        <f>T("2018")</f>
        <v>2018</v>
      </c>
      <c r="B16647" t="str">
        <f>T("FISICO                                            ")</f>
        <v xml:space="preserve">FISICO                                            </v>
      </c>
      <c r="C16647" t="str">
        <f>T("VILLAVERDE          ")</f>
        <v xml:space="preserve">VILLAVERDE          </v>
      </c>
      <c r="D16647" t="str">
        <f>T("BUTARQUE            ")</f>
        <v xml:space="preserve">BUTARQUE            </v>
      </c>
      <c r="E16647" t="str">
        <f>T("MT ")</f>
        <v xml:space="preserve">MT </v>
      </c>
      <c r="F16647" t="str">
        <f>T("MOTOCICLETAS   ")</f>
        <v xml:space="preserve">MOTOCICLETAS   </v>
      </c>
      <c r="G16647" t="str">
        <f>T("De menos de 125,01 CENTIMETROS CUBICOS            ")</f>
        <v xml:space="preserve">De menos de 125,01 CENTIMETROS CUBICOS            </v>
      </c>
      <c r="H16647" t="str">
        <f>T("GASOLINA                                          ")</f>
        <v xml:space="preserve">GASOLINA                                          </v>
      </c>
      <c r="I16647">
        <v>207</v>
      </c>
    </row>
    <row r="16648" spans="1:9">
      <c r="A16648" t="str">
        <f>T("2018")</f>
        <v>2018</v>
      </c>
      <c r="B16648" t="str">
        <f>T("FISICO                                            ")</f>
        <v xml:space="preserve">FISICO                                            </v>
      </c>
      <c r="C16648" t="str">
        <f>T("VILLAVERDE          ")</f>
        <v xml:space="preserve">VILLAVERDE          </v>
      </c>
      <c r="D16648" t="str">
        <f>T("BUTARQUE            ")</f>
        <v xml:space="preserve">BUTARQUE            </v>
      </c>
      <c r="E16648" t="str">
        <f>T("MT ")</f>
        <v xml:space="preserve">MT </v>
      </c>
      <c r="F16648" t="str">
        <f>T("MOTOCICLETAS   ")</f>
        <v xml:space="preserve">MOTOCICLETAS   </v>
      </c>
      <c r="G16648" t="str">
        <f>T("De 125,01 a 250 CENTIMETROS CUBICOS               ")</f>
        <v xml:space="preserve">De 125,01 a 250 CENTIMETROS CUBICOS               </v>
      </c>
      <c r="H16648" t="str">
        <f>T("GASOLINA                                          ")</f>
        <v xml:space="preserve">GASOLINA                                          </v>
      </c>
      <c r="I16648">
        <v>80</v>
      </c>
    </row>
    <row r="16649" spans="1:9">
      <c r="A16649" t="str">
        <f>T("2018")</f>
        <v>2018</v>
      </c>
      <c r="B16649" t="str">
        <f>T("FISICO                                            ")</f>
        <v xml:space="preserve">FISICO                                            </v>
      </c>
      <c r="C16649" t="str">
        <f>T("VILLAVERDE          ")</f>
        <v xml:space="preserve">VILLAVERDE          </v>
      </c>
      <c r="D16649" t="str">
        <f>T("BUTARQUE            ")</f>
        <v xml:space="preserve">BUTARQUE            </v>
      </c>
      <c r="E16649" t="str">
        <f>T("MT ")</f>
        <v xml:space="preserve">MT </v>
      </c>
      <c r="F16649" t="str">
        <f>T("MOTOCICLETAS   ")</f>
        <v xml:space="preserve">MOTOCICLETAS   </v>
      </c>
      <c r="G16649" t="str">
        <f>T("De 250,01 a 500 CENTIMETROS CUBICOS               ")</f>
        <v xml:space="preserve">De 250,01 a 500 CENTIMETROS CUBICOS               </v>
      </c>
      <c r="H16649" t="str">
        <f>T("GASOLINA                                          ")</f>
        <v xml:space="preserve">GASOLINA                                          </v>
      </c>
      <c r="I16649">
        <v>98</v>
      </c>
    </row>
    <row r="16650" spans="1:9">
      <c r="A16650" t="str">
        <f>T("2018")</f>
        <v>2018</v>
      </c>
      <c r="B16650" t="str">
        <f>T("FISICO                                            ")</f>
        <v xml:space="preserve">FISICO                                            </v>
      </c>
      <c r="C16650" t="str">
        <f>T("VILLAVERDE          ")</f>
        <v xml:space="preserve">VILLAVERDE          </v>
      </c>
      <c r="D16650" t="str">
        <f>T("BUTARQUE            ")</f>
        <v xml:space="preserve">BUTARQUE            </v>
      </c>
      <c r="E16650" t="str">
        <f>T("MT ")</f>
        <v xml:space="preserve">MT </v>
      </c>
      <c r="F16650" t="str">
        <f>T("MOTOCICLETAS   ")</f>
        <v xml:space="preserve">MOTOCICLETAS   </v>
      </c>
      <c r="G16650" t="str">
        <f>T("De 500,01 a 1.000 CENTIMETROS CUBICOS             ")</f>
        <v xml:space="preserve">De 500,01 a 1.000 CENTIMETROS CUBICOS             </v>
      </c>
      <c r="H16650" t="str">
        <f>T("GASOLINA                                          ")</f>
        <v xml:space="preserve">GASOLINA                                          </v>
      </c>
      <c r="I16650">
        <v>203</v>
      </c>
    </row>
    <row r="16651" spans="1:9">
      <c r="A16651" t="str">
        <f>T("2018")</f>
        <v>2018</v>
      </c>
      <c r="B16651" t="str">
        <f>T("FISICO                                            ")</f>
        <v xml:space="preserve">FISICO                                            </v>
      </c>
      <c r="C16651" t="str">
        <f>T("VILLAVERDE          ")</f>
        <v xml:space="preserve">VILLAVERDE          </v>
      </c>
      <c r="D16651" t="str">
        <f>T("BUTARQUE            ")</f>
        <v xml:space="preserve">BUTARQUE            </v>
      </c>
      <c r="E16651" t="str">
        <f>T("MT ")</f>
        <v xml:space="preserve">MT </v>
      </c>
      <c r="F16651" t="str">
        <f>T("MOTOCICLETAS   ")</f>
        <v xml:space="preserve">MOTOCICLETAS   </v>
      </c>
      <c r="G16651" t="str">
        <f>T("De 1.000,01 CENTIMETROS CUBICOS en adelante       ")</f>
        <v xml:space="preserve">De 1.000,01 CENTIMETROS CUBICOS en adelante       </v>
      </c>
      <c r="H16651" t="str">
        <f>T("GASOLINA                                          ")</f>
        <v xml:space="preserve">GASOLINA                                          </v>
      </c>
      <c r="I16651">
        <v>29</v>
      </c>
    </row>
    <row r="16652" spans="1:9">
      <c r="A16652" t="str">
        <f>T("2018")</f>
        <v>2018</v>
      </c>
      <c r="B16652" t="str">
        <f>T("FISICO                                            ")</f>
        <v xml:space="preserve">FISICO                                            </v>
      </c>
      <c r="C16652" t="str">
        <f>T("VILLAVERDE          ")</f>
        <v xml:space="preserve">VILLAVERDE          </v>
      </c>
      <c r="D16652" t="str">
        <f>T("LOS ROSALES         ")</f>
        <v xml:space="preserve">LOS ROSALES         </v>
      </c>
      <c r="E16652" t="str">
        <f>T("MT ")</f>
        <v xml:space="preserve">MT </v>
      </c>
      <c r="F16652" t="str">
        <f>T("MOTOCICLETAS   ")</f>
        <v xml:space="preserve">MOTOCICLETAS   </v>
      </c>
      <c r="G16652" t="str">
        <f>T("De menos de 125,01 CENTIMETROS CUBICOS            ")</f>
        <v xml:space="preserve">De menos de 125,01 CENTIMETROS CUBICOS            </v>
      </c>
      <c r="H16652" t="str">
        <f>T("GASOLINA                                          ")</f>
        <v xml:space="preserve">GASOLINA                                          </v>
      </c>
      <c r="I16652">
        <v>369</v>
      </c>
    </row>
    <row r="16653" spans="1:9">
      <c r="A16653" t="str">
        <f>T("2018")</f>
        <v>2018</v>
      </c>
      <c r="B16653" t="str">
        <f>T("FISICO                                            ")</f>
        <v xml:space="preserve">FISICO                                            </v>
      </c>
      <c r="C16653" t="str">
        <f>T("VILLAVERDE          ")</f>
        <v xml:space="preserve">VILLAVERDE          </v>
      </c>
      <c r="D16653" t="str">
        <f>T("LOS ROSALES         ")</f>
        <v xml:space="preserve">LOS ROSALES         </v>
      </c>
      <c r="E16653" t="str">
        <f>T("MT ")</f>
        <v xml:space="preserve">MT </v>
      </c>
      <c r="F16653" t="str">
        <f>T("MOTOCICLETAS   ")</f>
        <v xml:space="preserve">MOTOCICLETAS   </v>
      </c>
      <c r="G16653" t="str">
        <f>T("De 125,01 a 250 CENTIMETROS CUBICOS               ")</f>
        <v xml:space="preserve">De 125,01 a 250 CENTIMETROS CUBICOS               </v>
      </c>
      <c r="H16653" t="str">
        <f>T("GASOLINA                                          ")</f>
        <v xml:space="preserve">GASOLINA                                          </v>
      </c>
      <c r="I16653">
        <v>124</v>
      </c>
    </row>
    <row r="16654" spans="1:9">
      <c r="A16654" t="str">
        <f>T("2018")</f>
        <v>2018</v>
      </c>
      <c r="B16654" t="str">
        <f>T("FISICO                                            ")</f>
        <v xml:space="preserve">FISICO                                            </v>
      </c>
      <c r="C16654" t="str">
        <f>T("VILLAVERDE          ")</f>
        <v xml:space="preserve">VILLAVERDE          </v>
      </c>
      <c r="D16654" t="str">
        <f>T("LOS ROSALES         ")</f>
        <v xml:space="preserve">LOS ROSALES         </v>
      </c>
      <c r="E16654" t="str">
        <f>T("MT ")</f>
        <v xml:space="preserve">MT </v>
      </c>
      <c r="F16654" t="str">
        <f>T("MOTOCICLETAS   ")</f>
        <v xml:space="preserve">MOTOCICLETAS   </v>
      </c>
      <c r="G16654" t="str">
        <f>T("De 250,01 a 500 CENTIMETROS CUBICOS               ")</f>
        <v xml:space="preserve">De 250,01 a 500 CENTIMETROS CUBICOS               </v>
      </c>
      <c r="H16654" t="str">
        <f>T("GASOLINA                                          ")</f>
        <v xml:space="preserve">GASOLINA                                          </v>
      </c>
      <c r="I16654">
        <v>98</v>
      </c>
    </row>
    <row r="16655" spans="1:9">
      <c r="A16655" t="str">
        <f>T("2018")</f>
        <v>2018</v>
      </c>
      <c r="B16655" t="str">
        <f>T("FISICO                                            ")</f>
        <v xml:space="preserve">FISICO                                            </v>
      </c>
      <c r="C16655" t="str">
        <f>T("VILLAVERDE          ")</f>
        <v xml:space="preserve">VILLAVERDE          </v>
      </c>
      <c r="D16655" t="str">
        <f>T("LOS ROSALES         ")</f>
        <v xml:space="preserve">LOS ROSALES         </v>
      </c>
      <c r="E16655" t="str">
        <f>T("MT ")</f>
        <v xml:space="preserve">MT </v>
      </c>
      <c r="F16655" t="str">
        <f>T("MOTOCICLETAS   ")</f>
        <v xml:space="preserve">MOTOCICLETAS   </v>
      </c>
      <c r="G16655" t="str">
        <f>T("De 500,01 a 1.000 CENTIMETROS CUBICOS             ")</f>
        <v xml:space="preserve">De 500,01 a 1.000 CENTIMETROS CUBICOS             </v>
      </c>
      <c r="H16655" t="str">
        <f>T("GASOLINA                                          ")</f>
        <v xml:space="preserve">GASOLINA                                          </v>
      </c>
      <c r="I16655">
        <v>239</v>
      </c>
    </row>
    <row r="16656" spans="1:9">
      <c r="A16656" t="str">
        <f>T("2018")</f>
        <v>2018</v>
      </c>
      <c r="B16656" t="str">
        <f>T("FISICO                                            ")</f>
        <v xml:space="preserve">FISICO                                            </v>
      </c>
      <c r="C16656" t="str">
        <f>T("VILLAVERDE          ")</f>
        <v xml:space="preserve">VILLAVERDE          </v>
      </c>
      <c r="D16656" t="str">
        <f>T("LOS ROSALES         ")</f>
        <v xml:space="preserve">LOS ROSALES         </v>
      </c>
      <c r="E16656" t="str">
        <f>T("MT ")</f>
        <v xml:space="preserve">MT </v>
      </c>
      <c r="F16656" t="str">
        <f>T("MOTOCICLETAS   ")</f>
        <v xml:space="preserve">MOTOCICLETAS   </v>
      </c>
      <c r="G16656" t="str">
        <f>T("De 1.000,01 CENTIMETROS CUBICOS en adelante       ")</f>
        <v xml:space="preserve">De 1.000,01 CENTIMETROS CUBICOS en adelante       </v>
      </c>
      <c r="H16656" t="str">
        <f>T("GASOLINA                                          ")</f>
        <v xml:space="preserve">GASOLINA                                          </v>
      </c>
      <c r="I16656">
        <v>36</v>
      </c>
    </row>
    <row r="16657" spans="1:9">
      <c r="A16657" t="str">
        <f>T("2018")</f>
        <v>2018</v>
      </c>
      <c r="B16657" t="str">
        <f>T("FISICO                                            ")</f>
        <v xml:space="preserve">FISICO                                            </v>
      </c>
      <c r="C16657" t="str">
        <f>T("VILLAVERDE          ")</f>
        <v xml:space="preserve">VILLAVERDE          </v>
      </c>
      <c r="D16657" t="str">
        <f>T("LOS ANGELES         ")</f>
        <v xml:space="preserve">LOS ANGELES         </v>
      </c>
      <c r="E16657" t="str">
        <f>T("MT ")</f>
        <v xml:space="preserve">MT </v>
      </c>
      <c r="F16657" t="str">
        <f>T("MOTOCICLETAS   ")</f>
        <v xml:space="preserve">MOTOCICLETAS   </v>
      </c>
      <c r="G16657" t="str">
        <f>T("De menos de 125,01 CENTIMETROS CUBICOS            ")</f>
        <v xml:space="preserve">De menos de 125,01 CENTIMETROS CUBICOS            </v>
      </c>
      <c r="H16657" t="str">
        <f>T("GASOLINA                                          ")</f>
        <v xml:space="preserve">GASOLINA                                          </v>
      </c>
      <c r="I16657">
        <v>301</v>
      </c>
    </row>
    <row r="16658" spans="1:9">
      <c r="A16658" t="str">
        <f>T("2018")</f>
        <v>2018</v>
      </c>
      <c r="B16658" t="str">
        <f>T("FISICO                                            ")</f>
        <v xml:space="preserve">FISICO                                            </v>
      </c>
      <c r="C16658" t="str">
        <f>T("VILLAVERDE          ")</f>
        <v xml:space="preserve">VILLAVERDE          </v>
      </c>
      <c r="D16658" t="str">
        <f>T("LOS ANGELES         ")</f>
        <v xml:space="preserve">LOS ANGELES         </v>
      </c>
      <c r="E16658" t="str">
        <f>T("MT ")</f>
        <v xml:space="preserve">MT </v>
      </c>
      <c r="F16658" t="str">
        <f>T("MOTOCICLETAS   ")</f>
        <v xml:space="preserve">MOTOCICLETAS   </v>
      </c>
      <c r="G16658" t="str">
        <f>T("De 125,01 a 250 CENTIMETROS CUBICOS               ")</f>
        <v xml:space="preserve">De 125,01 a 250 CENTIMETROS CUBICOS               </v>
      </c>
      <c r="H16658" t="str">
        <f>T("GASOLINA                                          ")</f>
        <v xml:space="preserve">GASOLINA                                          </v>
      </c>
      <c r="I16658">
        <v>129</v>
      </c>
    </row>
    <row r="16659" spans="1:9">
      <c r="A16659" t="str">
        <f>T("2018")</f>
        <v>2018</v>
      </c>
      <c r="B16659" t="str">
        <f>T("FISICO                                            ")</f>
        <v xml:space="preserve">FISICO                                            </v>
      </c>
      <c r="C16659" t="str">
        <f>T("VILLAVERDE          ")</f>
        <v xml:space="preserve">VILLAVERDE          </v>
      </c>
      <c r="D16659" t="str">
        <f>T("LOS ANGELES         ")</f>
        <v xml:space="preserve">LOS ANGELES         </v>
      </c>
      <c r="E16659" t="str">
        <f>T("MT ")</f>
        <v xml:space="preserve">MT </v>
      </c>
      <c r="F16659" t="str">
        <f>T("MOTOCICLETAS   ")</f>
        <v xml:space="preserve">MOTOCICLETAS   </v>
      </c>
      <c r="G16659" t="str">
        <f>T("De 250,01 a 500 CENTIMETROS CUBICOS               ")</f>
        <v xml:space="preserve">De 250,01 a 500 CENTIMETROS CUBICOS               </v>
      </c>
      <c r="H16659" t="str">
        <f>T("GASOLINA                                          ")</f>
        <v xml:space="preserve">GASOLINA                                          </v>
      </c>
      <c r="I16659">
        <v>74</v>
      </c>
    </row>
    <row r="16660" spans="1:9">
      <c r="A16660" t="str">
        <f>T("2018")</f>
        <v>2018</v>
      </c>
      <c r="B16660" t="str">
        <f>T("FISICO                                            ")</f>
        <v xml:space="preserve">FISICO                                            </v>
      </c>
      <c r="C16660" t="str">
        <f>T("VILLAVERDE          ")</f>
        <v xml:space="preserve">VILLAVERDE          </v>
      </c>
      <c r="D16660" t="str">
        <f>T("LOS ANGELES         ")</f>
        <v xml:space="preserve">LOS ANGELES         </v>
      </c>
      <c r="E16660" t="str">
        <f>T("MT ")</f>
        <v xml:space="preserve">MT </v>
      </c>
      <c r="F16660" t="str">
        <f>T("MOTOCICLETAS   ")</f>
        <v xml:space="preserve">MOTOCICLETAS   </v>
      </c>
      <c r="G16660" t="str">
        <f>T("De 500,01 a 1.000 CENTIMETROS CUBICOS             ")</f>
        <v xml:space="preserve">De 500,01 a 1.000 CENTIMETROS CUBICOS             </v>
      </c>
      <c r="H16660" t="str">
        <f>T("GASOLINA                                          ")</f>
        <v xml:space="preserve">GASOLINA                                          </v>
      </c>
      <c r="I16660">
        <v>196</v>
      </c>
    </row>
    <row r="16661" spans="1:9">
      <c r="A16661" t="str">
        <f>T("2018")</f>
        <v>2018</v>
      </c>
      <c r="B16661" t="str">
        <f>T("FISICO                                            ")</f>
        <v xml:space="preserve">FISICO                                            </v>
      </c>
      <c r="C16661" t="str">
        <f>T("VILLAVERDE          ")</f>
        <v xml:space="preserve">VILLAVERDE          </v>
      </c>
      <c r="D16661" t="str">
        <f>T("LOS ANGELES         ")</f>
        <v xml:space="preserve">LOS ANGELES         </v>
      </c>
      <c r="E16661" t="str">
        <f>T("MT ")</f>
        <v xml:space="preserve">MT </v>
      </c>
      <c r="F16661" t="str">
        <f>T("MOTOCICLETAS   ")</f>
        <v xml:space="preserve">MOTOCICLETAS   </v>
      </c>
      <c r="G16661" t="str">
        <f>T("De 1.000,01 CENTIMETROS CUBICOS en adelante       ")</f>
        <v xml:space="preserve">De 1.000,01 CENTIMETROS CUBICOS en adelante       </v>
      </c>
      <c r="H16661" t="str">
        <f>T("GASOLINA                                          ")</f>
        <v xml:space="preserve">GASOLINA                                          </v>
      </c>
      <c r="I16661">
        <v>41</v>
      </c>
    </row>
    <row r="16662" spans="1:9">
      <c r="A16662" t="str">
        <f>T("2018")</f>
        <v>2018</v>
      </c>
      <c r="B16662" t="str">
        <f>T("JURIDICO                                          ")</f>
        <v xml:space="preserve">JURIDICO                                          </v>
      </c>
      <c r="C16662" t="str">
        <f>T("VILLAVERDE          ")</f>
        <v xml:space="preserve">VILLAVERDE          </v>
      </c>
      <c r="D16662" t="str">
        <f>T("VILLAVERDE ALTO C.H.")</f>
        <v>VILLAVERDE ALTO C.H.</v>
      </c>
      <c r="E16662" t="str">
        <f>T("MT ")</f>
        <v xml:space="preserve">MT </v>
      </c>
      <c r="F16662" t="str">
        <f>T("MOTOCICLETAS   ")</f>
        <v xml:space="preserve">MOTOCICLETAS   </v>
      </c>
      <c r="G16662" t="str">
        <f>T("De menos de 125,01 CENTIMETROS CUBICOS            ")</f>
        <v xml:space="preserve">De menos de 125,01 CENTIMETROS CUBICOS            </v>
      </c>
      <c r="H16662" t="str">
        <f>T("GASOLINA                                          ")</f>
        <v xml:space="preserve">GASOLINA                                          </v>
      </c>
      <c r="I16662">
        <v>30</v>
      </c>
    </row>
    <row r="16663" spans="1:9">
      <c r="A16663" t="str">
        <f>T("2018")</f>
        <v>2018</v>
      </c>
      <c r="B16663" t="str">
        <f>T("JURIDICO                                          ")</f>
        <v xml:space="preserve">JURIDICO                                          </v>
      </c>
      <c r="C16663" t="str">
        <f>T("VILLAVERDE          ")</f>
        <v xml:space="preserve">VILLAVERDE          </v>
      </c>
      <c r="D16663" t="str">
        <f>T("VILLAVERDE ALTO C.H.")</f>
        <v>VILLAVERDE ALTO C.H.</v>
      </c>
      <c r="E16663" t="str">
        <f>T("MT ")</f>
        <v xml:space="preserve">MT </v>
      </c>
      <c r="F16663" t="str">
        <f>T("MOTOCICLETAS   ")</f>
        <v xml:space="preserve">MOTOCICLETAS   </v>
      </c>
      <c r="G16663" t="str">
        <f>T("De 125,01 a 250 CENTIMETROS CUBICOS               ")</f>
        <v xml:space="preserve">De 125,01 a 250 CENTIMETROS CUBICOS               </v>
      </c>
      <c r="H16663" t="str">
        <f>T("GASOLINA                                          ")</f>
        <v xml:space="preserve">GASOLINA                                          </v>
      </c>
      <c r="I16663">
        <v>20</v>
      </c>
    </row>
    <row r="16664" spans="1:9">
      <c r="A16664" t="str">
        <f>T("2018")</f>
        <v>2018</v>
      </c>
      <c r="B16664" t="str">
        <f>T("JURIDICO                                          ")</f>
        <v xml:space="preserve">JURIDICO                                          </v>
      </c>
      <c r="C16664" t="str">
        <f>T("VILLAVERDE          ")</f>
        <v xml:space="preserve">VILLAVERDE          </v>
      </c>
      <c r="D16664" t="str">
        <f>T("VILLAVERDE ALTO C.H.")</f>
        <v>VILLAVERDE ALTO C.H.</v>
      </c>
      <c r="E16664" t="str">
        <f>T("MT ")</f>
        <v xml:space="preserve">MT </v>
      </c>
      <c r="F16664" t="str">
        <f>T("MOTOCICLETAS   ")</f>
        <v xml:space="preserve">MOTOCICLETAS   </v>
      </c>
      <c r="G16664" t="str">
        <f>T("De 250,01 a 500 CENTIMETROS CUBICOS               ")</f>
        <v xml:space="preserve">De 250,01 a 500 CENTIMETROS CUBICOS               </v>
      </c>
      <c r="H16664" t="str">
        <f>T("GASOLINA                                          ")</f>
        <v xml:space="preserve">GASOLINA                                          </v>
      </c>
      <c r="I16664">
        <v>19</v>
      </c>
    </row>
    <row r="16665" spans="1:9">
      <c r="A16665" t="str">
        <f>T("2018")</f>
        <v>2018</v>
      </c>
      <c r="B16665" t="str">
        <f>T("JURIDICO                                          ")</f>
        <v xml:space="preserve">JURIDICO                                          </v>
      </c>
      <c r="C16665" t="str">
        <f>T("VILLAVERDE          ")</f>
        <v xml:space="preserve">VILLAVERDE          </v>
      </c>
      <c r="D16665" t="str">
        <f>T("VILLAVERDE ALTO C.H.")</f>
        <v>VILLAVERDE ALTO C.H.</v>
      </c>
      <c r="E16665" t="str">
        <f>T("MT ")</f>
        <v xml:space="preserve">MT </v>
      </c>
      <c r="F16665" t="str">
        <f>T("MOTOCICLETAS   ")</f>
        <v xml:space="preserve">MOTOCICLETAS   </v>
      </c>
      <c r="G16665" t="str">
        <f>T("De 500,01 a 1.000 CENTIMETROS CUBICOS             ")</f>
        <v xml:space="preserve">De 500,01 a 1.000 CENTIMETROS CUBICOS             </v>
      </c>
      <c r="H16665" t="str">
        <f>T("GASOLINA                                          ")</f>
        <v xml:space="preserve">GASOLINA                                          </v>
      </c>
      <c r="I16665">
        <v>27</v>
      </c>
    </row>
    <row r="16666" spans="1:9">
      <c r="A16666" t="str">
        <f>T("2018")</f>
        <v>2018</v>
      </c>
      <c r="B16666" t="str">
        <f>T("JURIDICO                                          ")</f>
        <v xml:space="preserve">JURIDICO                                          </v>
      </c>
      <c r="C16666" t="str">
        <f>T("VILLAVERDE          ")</f>
        <v xml:space="preserve">VILLAVERDE          </v>
      </c>
      <c r="D16666" t="str">
        <f>T("VILLAVERDE ALTO C.H.")</f>
        <v>VILLAVERDE ALTO C.H.</v>
      </c>
      <c r="E16666" t="str">
        <f>T("MT ")</f>
        <v xml:space="preserve">MT </v>
      </c>
      <c r="F16666" t="str">
        <f>T("MOTOCICLETAS   ")</f>
        <v xml:space="preserve">MOTOCICLETAS   </v>
      </c>
      <c r="G16666" t="str">
        <f>T("De 1.000,01 CENTIMETROS CUBICOS en adelante       ")</f>
        <v xml:space="preserve">De 1.000,01 CENTIMETROS CUBICOS en adelante       </v>
      </c>
      <c r="H16666" t="str">
        <f>T("GASOLINA                                          ")</f>
        <v xml:space="preserve">GASOLINA                                          </v>
      </c>
      <c r="I16666">
        <v>9</v>
      </c>
    </row>
    <row r="16667" spans="1:9">
      <c r="A16667" t="str">
        <f>T("2018")</f>
        <v>2018</v>
      </c>
      <c r="B16667" t="str">
        <f>T("JURIDICO                                          ")</f>
        <v xml:space="preserve">JURIDICO                                          </v>
      </c>
      <c r="C16667" t="str">
        <f>T("VILLAVERDE          ")</f>
        <v xml:space="preserve">VILLAVERDE          </v>
      </c>
      <c r="D16667" t="str">
        <f>T("SAN CRISTOBAL       ")</f>
        <v xml:space="preserve">SAN CRISTOBAL       </v>
      </c>
      <c r="E16667" t="str">
        <f>T("MT ")</f>
        <v xml:space="preserve">MT </v>
      </c>
      <c r="F16667" t="str">
        <f>T("MOTOCICLETAS   ")</f>
        <v xml:space="preserve">MOTOCICLETAS   </v>
      </c>
      <c r="G16667" t="str">
        <f>T("De menos de 125,01 CENTIMETROS CUBICOS            ")</f>
        <v xml:space="preserve">De menos de 125,01 CENTIMETROS CUBICOS            </v>
      </c>
      <c r="H16667" t="str">
        <f>T("GASOLINA                                          ")</f>
        <v xml:space="preserve">GASOLINA                                          </v>
      </c>
      <c r="I16667">
        <v>10</v>
      </c>
    </row>
    <row r="16668" spans="1:9">
      <c r="A16668" t="str">
        <f>T("2018")</f>
        <v>2018</v>
      </c>
      <c r="B16668" t="str">
        <f>T("JURIDICO                                          ")</f>
        <v xml:space="preserve">JURIDICO                                          </v>
      </c>
      <c r="C16668" t="str">
        <f>T("VILLAVERDE          ")</f>
        <v xml:space="preserve">VILLAVERDE          </v>
      </c>
      <c r="D16668" t="str">
        <f>T("SAN CRISTOBAL       ")</f>
        <v xml:space="preserve">SAN CRISTOBAL       </v>
      </c>
      <c r="E16668" t="str">
        <f>T("MT ")</f>
        <v xml:space="preserve">MT </v>
      </c>
      <c r="F16668" t="str">
        <f>T("MOTOCICLETAS   ")</f>
        <v xml:space="preserve">MOTOCICLETAS   </v>
      </c>
      <c r="G16668" t="str">
        <f>T("De 125,01 a 250 CENTIMETROS CUBICOS               ")</f>
        <v xml:space="preserve">De 125,01 a 250 CENTIMETROS CUBICOS               </v>
      </c>
      <c r="H16668" t="str">
        <f>T("GASOLINA                                          ")</f>
        <v xml:space="preserve">GASOLINA                                          </v>
      </c>
      <c r="I16668">
        <v>5</v>
      </c>
    </row>
    <row r="16669" spans="1:9">
      <c r="A16669" t="str">
        <f>T("2018")</f>
        <v>2018</v>
      </c>
      <c r="B16669" t="str">
        <f>T("JURIDICO                                          ")</f>
        <v xml:space="preserve">JURIDICO                                          </v>
      </c>
      <c r="C16669" t="str">
        <f>T("VILLAVERDE          ")</f>
        <v xml:space="preserve">VILLAVERDE          </v>
      </c>
      <c r="D16669" t="str">
        <f>T("SAN CRISTOBAL       ")</f>
        <v xml:space="preserve">SAN CRISTOBAL       </v>
      </c>
      <c r="E16669" t="str">
        <f>T("MT ")</f>
        <v xml:space="preserve">MT </v>
      </c>
      <c r="F16669" t="str">
        <f>T("MOTOCICLETAS   ")</f>
        <v xml:space="preserve">MOTOCICLETAS   </v>
      </c>
      <c r="G16669" t="str">
        <f>T("De 250,01 a 500 CENTIMETROS CUBICOS               ")</f>
        <v xml:space="preserve">De 250,01 a 500 CENTIMETROS CUBICOS               </v>
      </c>
      <c r="H16669" t="str">
        <f>T("GASOLINA                                          ")</f>
        <v xml:space="preserve">GASOLINA                                          </v>
      </c>
      <c r="I16669">
        <v>5</v>
      </c>
    </row>
    <row r="16670" spans="1:9">
      <c r="A16670" t="str">
        <f>T("2018")</f>
        <v>2018</v>
      </c>
      <c r="B16670" t="str">
        <f>T("JURIDICO                                          ")</f>
        <v xml:space="preserve">JURIDICO                                          </v>
      </c>
      <c r="C16670" t="str">
        <f>T("VILLAVERDE          ")</f>
        <v xml:space="preserve">VILLAVERDE          </v>
      </c>
      <c r="D16670" t="str">
        <f>T("SAN CRISTOBAL       ")</f>
        <v xml:space="preserve">SAN CRISTOBAL       </v>
      </c>
      <c r="E16670" t="str">
        <f>T("MT ")</f>
        <v xml:space="preserve">MT </v>
      </c>
      <c r="F16670" t="str">
        <f>T("MOTOCICLETAS   ")</f>
        <v xml:space="preserve">MOTOCICLETAS   </v>
      </c>
      <c r="G16670" t="str">
        <f>T("De 500,01 a 1.000 CENTIMETROS CUBICOS             ")</f>
        <v xml:space="preserve">De 500,01 a 1.000 CENTIMETROS CUBICOS             </v>
      </c>
      <c r="H16670" t="str">
        <f>T("GASOLINA                                          ")</f>
        <v xml:space="preserve">GASOLINA                                          </v>
      </c>
      <c r="I16670">
        <v>6</v>
      </c>
    </row>
    <row r="16671" spans="1:9">
      <c r="A16671" t="str">
        <f>T("2018")</f>
        <v>2018</v>
      </c>
      <c r="B16671" t="str">
        <f>T("JURIDICO                                          ")</f>
        <v xml:space="preserve">JURIDICO                                          </v>
      </c>
      <c r="C16671" t="str">
        <f>T("VILLAVERDE          ")</f>
        <v xml:space="preserve">VILLAVERDE          </v>
      </c>
      <c r="D16671" t="str">
        <f>T("BUTARQUE            ")</f>
        <v xml:space="preserve">BUTARQUE            </v>
      </c>
      <c r="E16671" t="str">
        <f>T("MT ")</f>
        <v xml:space="preserve">MT </v>
      </c>
      <c r="F16671" t="str">
        <f>T("MOTOCICLETAS   ")</f>
        <v xml:space="preserve">MOTOCICLETAS   </v>
      </c>
      <c r="G16671" t="str">
        <f>T("De menos de 125,01 CENTIMETROS CUBICOS            ")</f>
        <v xml:space="preserve">De menos de 125,01 CENTIMETROS CUBICOS            </v>
      </c>
      <c r="H16671" t="str">
        <f>T("GASOLINA                                          ")</f>
        <v xml:space="preserve">GASOLINA                                          </v>
      </c>
      <c r="I16671">
        <v>4</v>
      </c>
    </row>
    <row r="16672" spans="1:9">
      <c r="A16672" t="str">
        <f>T("2018")</f>
        <v>2018</v>
      </c>
      <c r="B16672" t="str">
        <f>T("JURIDICO                                          ")</f>
        <v xml:space="preserve">JURIDICO                                          </v>
      </c>
      <c r="C16672" t="str">
        <f>T("VILLAVERDE          ")</f>
        <v xml:space="preserve">VILLAVERDE          </v>
      </c>
      <c r="D16672" t="str">
        <f>T("BUTARQUE            ")</f>
        <v xml:space="preserve">BUTARQUE            </v>
      </c>
      <c r="E16672" t="str">
        <f>T("MT ")</f>
        <v xml:space="preserve">MT </v>
      </c>
      <c r="F16672" t="str">
        <f>T("MOTOCICLETAS   ")</f>
        <v xml:space="preserve">MOTOCICLETAS   </v>
      </c>
      <c r="G16672" t="str">
        <f>T("De 250,01 a 500 CENTIMETROS CUBICOS               ")</f>
        <v xml:space="preserve">De 250,01 a 500 CENTIMETROS CUBICOS               </v>
      </c>
      <c r="H16672" t="str">
        <f>T("GASOLINA                                          ")</f>
        <v xml:space="preserve">GASOLINA                                          </v>
      </c>
      <c r="I16672">
        <v>4</v>
      </c>
    </row>
    <row r="16673" spans="1:9">
      <c r="A16673" t="str">
        <f>T("2018")</f>
        <v>2018</v>
      </c>
      <c r="B16673" t="str">
        <f>T("JURIDICO                                          ")</f>
        <v xml:space="preserve">JURIDICO                                          </v>
      </c>
      <c r="C16673" t="str">
        <f>T("VILLAVERDE          ")</f>
        <v xml:space="preserve">VILLAVERDE          </v>
      </c>
      <c r="D16673" t="str">
        <f>T("BUTARQUE            ")</f>
        <v xml:space="preserve">BUTARQUE            </v>
      </c>
      <c r="E16673" t="str">
        <f>T("MT ")</f>
        <v xml:space="preserve">MT </v>
      </c>
      <c r="F16673" t="str">
        <f>T("MOTOCICLETAS   ")</f>
        <v xml:space="preserve">MOTOCICLETAS   </v>
      </c>
      <c r="G16673" t="str">
        <f>T("De 500,01 a 1.000 CENTIMETROS CUBICOS             ")</f>
        <v xml:space="preserve">De 500,01 a 1.000 CENTIMETROS CUBICOS             </v>
      </c>
      <c r="H16673" t="str">
        <f>T("GASOLINA                                          ")</f>
        <v xml:space="preserve">GASOLINA                                          </v>
      </c>
      <c r="I16673">
        <v>1</v>
      </c>
    </row>
    <row r="16674" spans="1:9">
      <c r="A16674" t="str">
        <f>T("2018")</f>
        <v>2018</v>
      </c>
      <c r="B16674" t="str">
        <f>T("JURIDICO                                          ")</f>
        <v xml:space="preserve">JURIDICO                                          </v>
      </c>
      <c r="C16674" t="str">
        <f>T("VILLAVERDE          ")</f>
        <v xml:space="preserve">VILLAVERDE          </v>
      </c>
      <c r="D16674" t="str">
        <f>T("BUTARQUE            ")</f>
        <v xml:space="preserve">BUTARQUE            </v>
      </c>
      <c r="E16674" t="str">
        <f>T("MT ")</f>
        <v xml:space="preserve">MT </v>
      </c>
      <c r="F16674" t="str">
        <f>T("MOTOCICLETAS   ")</f>
        <v xml:space="preserve">MOTOCICLETAS   </v>
      </c>
      <c r="G16674" t="str">
        <f>T("De 1.000,01 CENTIMETROS CUBICOS en adelante       ")</f>
        <v xml:space="preserve">De 1.000,01 CENTIMETROS CUBICOS en adelante       </v>
      </c>
      <c r="H16674" t="str">
        <f>T("GASOLINA                                          ")</f>
        <v xml:space="preserve">GASOLINA                                          </v>
      </c>
      <c r="I16674">
        <v>2</v>
      </c>
    </row>
    <row r="16675" spans="1:9">
      <c r="A16675" t="str">
        <f>T("2018")</f>
        <v>2018</v>
      </c>
      <c r="B16675" t="str">
        <f>T("JURIDICO                                          ")</f>
        <v xml:space="preserve">JURIDICO                                          </v>
      </c>
      <c r="C16675" t="str">
        <f>T("VILLAVERDE          ")</f>
        <v xml:space="preserve">VILLAVERDE          </v>
      </c>
      <c r="D16675" t="str">
        <f>T("LOS ROSALES         ")</f>
        <v xml:space="preserve">LOS ROSALES         </v>
      </c>
      <c r="E16675" t="str">
        <f>T("MT ")</f>
        <v xml:space="preserve">MT </v>
      </c>
      <c r="F16675" t="str">
        <f>T("MOTOCICLETAS   ")</f>
        <v xml:space="preserve">MOTOCICLETAS   </v>
      </c>
      <c r="G16675" t="str">
        <f>T("De menos de 125,01 CENTIMETROS CUBICOS            ")</f>
        <v xml:space="preserve">De menos de 125,01 CENTIMETROS CUBICOS            </v>
      </c>
      <c r="H16675" t="str">
        <f>T("GASOLINA                                          ")</f>
        <v xml:space="preserve">GASOLINA                                          </v>
      </c>
      <c r="I16675">
        <v>6</v>
      </c>
    </row>
    <row r="16676" spans="1:9">
      <c r="A16676" t="str">
        <f>T("2018")</f>
        <v>2018</v>
      </c>
      <c r="B16676" t="str">
        <f>T("JURIDICO                                          ")</f>
        <v xml:space="preserve">JURIDICO                                          </v>
      </c>
      <c r="C16676" t="str">
        <f>T("VILLAVERDE          ")</f>
        <v xml:space="preserve">VILLAVERDE          </v>
      </c>
      <c r="D16676" t="str">
        <f>T("LOS ROSALES         ")</f>
        <v xml:space="preserve">LOS ROSALES         </v>
      </c>
      <c r="E16676" t="str">
        <f>T("MT ")</f>
        <v xml:space="preserve">MT </v>
      </c>
      <c r="F16676" t="str">
        <f>T("MOTOCICLETAS   ")</f>
        <v xml:space="preserve">MOTOCICLETAS   </v>
      </c>
      <c r="G16676" t="str">
        <f>T("De 125,01 a 250 CENTIMETROS CUBICOS               ")</f>
        <v xml:space="preserve">De 125,01 a 250 CENTIMETROS CUBICOS               </v>
      </c>
      <c r="H16676" t="str">
        <f>T("GASOLINA                                          ")</f>
        <v xml:space="preserve">GASOLINA                                          </v>
      </c>
      <c r="I16676">
        <v>2</v>
      </c>
    </row>
    <row r="16677" spans="1:9">
      <c r="A16677" t="str">
        <f>T("2018")</f>
        <v>2018</v>
      </c>
      <c r="B16677" t="str">
        <f>T("JURIDICO                                          ")</f>
        <v xml:space="preserve">JURIDICO                                          </v>
      </c>
      <c r="C16677" t="str">
        <f>T("VILLAVERDE          ")</f>
        <v xml:space="preserve">VILLAVERDE          </v>
      </c>
      <c r="D16677" t="str">
        <f>T("LOS ROSALES         ")</f>
        <v xml:space="preserve">LOS ROSALES         </v>
      </c>
      <c r="E16677" t="str">
        <f>T("MT ")</f>
        <v xml:space="preserve">MT </v>
      </c>
      <c r="F16677" t="str">
        <f>T("MOTOCICLETAS   ")</f>
        <v xml:space="preserve">MOTOCICLETAS   </v>
      </c>
      <c r="G16677" t="str">
        <f>T("De 250,01 a 500 CENTIMETROS CUBICOS               ")</f>
        <v xml:space="preserve">De 250,01 a 500 CENTIMETROS CUBICOS               </v>
      </c>
      <c r="H16677" t="str">
        <f>T("GASOLINA                                          ")</f>
        <v xml:space="preserve">GASOLINA                                          </v>
      </c>
      <c r="I16677">
        <v>3</v>
      </c>
    </row>
    <row r="16678" spans="1:9">
      <c r="A16678" t="str">
        <f>T("2018")</f>
        <v>2018</v>
      </c>
      <c r="B16678" t="str">
        <f>T("JURIDICO                                          ")</f>
        <v xml:space="preserve">JURIDICO                                          </v>
      </c>
      <c r="C16678" t="str">
        <f>T("VILLAVERDE          ")</f>
        <v xml:space="preserve">VILLAVERDE          </v>
      </c>
      <c r="D16678" t="str">
        <f>T("LOS ROSALES         ")</f>
        <v xml:space="preserve">LOS ROSALES         </v>
      </c>
      <c r="E16678" t="str">
        <f>T("MT ")</f>
        <v xml:space="preserve">MT </v>
      </c>
      <c r="F16678" t="str">
        <f>T("MOTOCICLETAS   ")</f>
        <v xml:space="preserve">MOTOCICLETAS   </v>
      </c>
      <c r="G16678" t="str">
        <f>T("De 500,01 a 1.000 CENTIMETROS CUBICOS             ")</f>
        <v xml:space="preserve">De 500,01 a 1.000 CENTIMETROS CUBICOS             </v>
      </c>
      <c r="H16678" t="str">
        <f>T("GASOLINA                                          ")</f>
        <v xml:space="preserve">GASOLINA                                          </v>
      </c>
      <c r="I16678">
        <v>3</v>
      </c>
    </row>
    <row r="16679" spans="1:9">
      <c r="A16679" t="str">
        <f>T("2018")</f>
        <v>2018</v>
      </c>
      <c r="B16679" t="str">
        <f>T("JURIDICO                                          ")</f>
        <v xml:space="preserve">JURIDICO                                          </v>
      </c>
      <c r="C16679" t="str">
        <f>T("VILLAVERDE          ")</f>
        <v xml:space="preserve">VILLAVERDE          </v>
      </c>
      <c r="D16679" t="str">
        <f>T("LOS ROSALES         ")</f>
        <v xml:space="preserve">LOS ROSALES         </v>
      </c>
      <c r="E16679" t="str">
        <f>T("MT ")</f>
        <v xml:space="preserve">MT </v>
      </c>
      <c r="F16679" t="str">
        <f>T("MOTOCICLETAS   ")</f>
        <v xml:space="preserve">MOTOCICLETAS   </v>
      </c>
      <c r="G16679" t="str">
        <f>T("De 1.000,01 CENTIMETROS CUBICOS en adelante       ")</f>
        <v xml:space="preserve">De 1.000,01 CENTIMETROS CUBICOS en adelante       </v>
      </c>
      <c r="H16679" t="str">
        <f>T("GASOLINA                                          ")</f>
        <v xml:space="preserve">GASOLINA                                          </v>
      </c>
      <c r="I16679">
        <v>1</v>
      </c>
    </row>
    <row r="16680" spans="1:9">
      <c r="A16680" t="str">
        <f>T("2018")</f>
        <v>2018</v>
      </c>
      <c r="B16680" t="str">
        <f>T("JURIDICO                                          ")</f>
        <v xml:space="preserve">JURIDICO                                          </v>
      </c>
      <c r="C16680" t="str">
        <f>T("VILLAVERDE          ")</f>
        <v xml:space="preserve">VILLAVERDE          </v>
      </c>
      <c r="D16680" t="str">
        <f>T("LOS ANGELES         ")</f>
        <v xml:space="preserve">LOS ANGELES         </v>
      </c>
      <c r="E16680" t="str">
        <f>T("MT ")</f>
        <v xml:space="preserve">MT </v>
      </c>
      <c r="F16680" t="str">
        <f>T("MOTOCICLETAS   ")</f>
        <v xml:space="preserve">MOTOCICLETAS   </v>
      </c>
      <c r="G16680" t="str">
        <f>T("De menos de 125,01 CENTIMETROS CUBICOS            ")</f>
        <v xml:space="preserve">De menos de 125,01 CENTIMETROS CUBICOS            </v>
      </c>
      <c r="H16680" t="str">
        <f>T("GASOLINA                                          ")</f>
        <v xml:space="preserve">GASOLINA                                          </v>
      </c>
      <c r="I16680">
        <v>2</v>
      </c>
    </row>
    <row r="16681" spans="1:9">
      <c r="A16681" t="str">
        <f>T("2018")</f>
        <v>2018</v>
      </c>
      <c r="B16681" t="str">
        <f>T("JURIDICO                                          ")</f>
        <v xml:space="preserve">JURIDICO                                          </v>
      </c>
      <c r="C16681" t="str">
        <f>T("VILLAVERDE          ")</f>
        <v xml:space="preserve">VILLAVERDE          </v>
      </c>
      <c r="D16681" t="str">
        <f>T("LOS ANGELES         ")</f>
        <v xml:space="preserve">LOS ANGELES         </v>
      </c>
      <c r="E16681" t="str">
        <f>T("MT ")</f>
        <v xml:space="preserve">MT </v>
      </c>
      <c r="F16681" t="str">
        <f>T("MOTOCICLETAS   ")</f>
        <v xml:space="preserve">MOTOCICLETAS   </v>
      </c>
      <c r="G16681" t="str">
        <f>T("De 125,01 a 250 CENTIMETROS CUBICOS               ")</f>
        <v xml:space="preserve">De 125,01 a 250 CENTIMETROS CUBICOS               </v>
      </c>
      <c r="H16681" t="str">
        <f>T("GASOLINA                                          ")</f>
        <v xml:space="preserve">GASOLINA                                          </v>
      </c>
      <c r="I16681">
        <v>6</v>
      </c>
    </row>
    <row r="16682" spans="1:9">
      <c r="A16682" t="str">
        <f>T("2018")</f>
        <v>2018</v>
      </c>
      <c r="B16682" t="str">
        <f>T("JURIDICO                                          ")</f>
        <v xml:space="preserve">JURIDICO                                          </v>
      </c>
      <c r="C16682" t="str">
        <f>T("VILLAVERDE          ")</f>
        <v xml:space="preserve">VILLAVERDE          </v>
      </c>
      <c r="D16682" t="str">
        <f>T("LOS ANGELES         ")</f>
        <v xml:space="preserve">LOS ANGELES         </v>
      </c>
      <c r="E16682" t="str">
        <f>T("MT ")</f>
        <v xml:space="preserve">MT </v>
      </c>
      <c r="F16682" t="str">
        <f>T("MOTOCICLETAS   ")</f>
        <v xml:space="preserve">MOTOCICLETAS   </v>
      </c>
      <c r="G16682" t="str">
        <f>T("De 250,01 a 500 CENTIMETROS CUBICOS               ")</f>
        <v xml:space="preserve">De 250,01 a 500 CENTIMETROS CUBICOS               </v>
      </c>
      <c r="H16682" t="str">
        <f>T("GASOLINA                                          ")</f>
        <v xml:space="preserve">GASOLINA                                          </v>
      </c>
      <c r="I16682">
        <v>4</v>
      </c>
    </row>
    <row r="16683" spans="1:9">
      <c r="A16683" t="str">
        <f>T("2018")</f>
        <v>2018</v>
      </c>
      <c r="B16683" t="str">
        <f>T("JURIDICO                                          ")</f>
        <v xml:space="preserve">JURIDICO                                          </v>
      </c>
      <c r="C16683" t="str">
        <f>T("VILLAVERDE          ")</f>
        <v xml:space="preserve">VILLAVERDE          </v>
      </c>
      <c r="D16683" t="str">
        <f>T("LOS ANGELES         ")</f>
        <v xml:space="preserve">LOS ANGELES         </v>
      </c>
      <c r="E16683" t="str">
        <f>T("MT ")</f>
        <v xml:space="preserve">MT </v>
      </c>
      <c r="F16683" t="str">
        <f>T("MOTOCICLETAS   ")</f>
        <v xml:space="preserve">MOTOCICLETAS   </v>
      </c>
      <c r="G16683" t="str">
        <f>T("De 500,01 a 1.000 CENTIMETROS CUBICOS             ")</f>
        <v xml:space="preserve">De 500,01 a 1.000 CENTIMETROS CUBICOS             </v>
      </c>
      <c r="H16683" t="str">
        <f>T("GASOLINA                                          ")</f>
        <v xml:space="preserve">GASOLINA                                          </v>
      </c>
      <c r="I16683">
        <v>2</v>
      </c>
    </row>
    <row r="16684" spans="1:9">
      <c r="A16684" t="str">
        <f>T("2018")</f>
        <v>2018</v>
      </c>
      <c r="B16684" t="str">
        <f>T("JURIDICO                                          ")</f>
        <v xml:space="preserve">JURIDICO                                          </v>
      </c>
      <c r="C16684" t="str">
        <f>T("VILLAVERDE          ")</f>
        <v xml:space="preserve">VILLAVERDE          </v>
      </c>
      <c r="D16684" t="str">
        <f>T("LOS ANGELES         ")</f>
        <v xml:space="preserve">LOS ANGELES         </v>
      </c>
      <c r="E16684" t="str">
        <f>T("MT ")</f>
        <v xml:space="preserve">MT </v>
      </c>
      <c r="F16684" t="str">
        <f>T("MOTOCICLETAS   ")</f>
        <v xml:space="preserve">MOTOCICLETAS   </v>
      </c>
      <c r="G16684" t="str">
        <f>T("De 1.000,01 CENTIMETROS CUBICOS en adelante       ")</f>
        <v xml:space="preserve">De 1.000,01 CENTIMETROS CUBICOS en adelante       </v>
      </c>
      <c r="H16684" t="str">
        <f>T("GASOLINA                                          ")</f>
        <v xml:space="preserve">GASOLINA                                          </v>
      </c>
      <c r="I16684">
        <v>6</v>
      </c>
    </row>
    <row r="16685" spans="1:9">
      <c r="A16685" t="str">
        <f>T("2018")</f>
        <v>2018</v>
      </c>
      <c r="B16685" t="str">
        <f>T("JURIDICO                                          ")</f>
        <v xml:space="preserve">JURIDICO                                          </v>
      </c>
      <c r="C16685" t="str">
        <f>T("VILLAVERDE          ")</f>
        <v xml:space="preserve">VILLAVERDE          </v>
      </c>
      <c r="D16685" t="str">
        <f>T("VILLAVERDE ALTO C.H.")</f>
        <v>VILLAVERDE ALTO C.H.</v>
      </c>
      <c r="E16685" t="str">
        <f>T("MT ")</f>
        <v xml:space="preserve">MT </v>
      </c>
      <c r="F16685" t="str">
        <f>T("MOTOCICLETAS   ")</f>
        <v xml:space="preserve">MOTOCICLETAS   </v>
      </c>
      <c r="G16685" t="str">
        <f>T("De menos de 125,01 CENTIMETROS CUBICOS            ")</f>
        <v xml:space="preserve">De menos de 125,01 CENTIMETROS CUBICOS            </v>
      </c>
      <c r="H16685" t="str">
        <f>T("HIBRIDO ENCHUFABLES PHEV                          ")</f>
        <v xml:space="preserve">HIBRIDO ENCHUFABLES PHEV                          </v>
      </c>
      <c r="I16685">
        <v>1</v>
      </c>
    </row>
    <row r="16686" spans="1:9">
      <c r="A16686" t="str">
        <f>T("2018")</f>
        <v>2018</v>
      </c>
      <c r="B16686" t="str">
        <f>T("Entidad sin personalidad jurídica (art. 35.4 LGT) ")</f>
        <v xml:space="preserve">Entidad sin personalidad jurídica (art. 35.4 LGT) </v>
      </c>
      <c r="C16686" t="str">
        <f>T("VILLAVERDE          ")</f>
        <v xml:space="preserve">VILLAVERDE          </v>
      </c>
      <c r="D16686" t="str">
        <f>T("LOS ANGELES         ")</f>
        <v xml:space="preserve">LOS ANGELES         </v>
      </c>
      <c r="E16686" t="str">
        <f>T("MT ")</f>
        <v xml:space="preserve">MT </v>
      </c>
      <c r="F16686" t="str">
        <f>T("MOTOCICLETAS   ")</f>
        <v xml:space="preserve">MOTOCICLETAS   </v>
      </c>
      <c r="G16686" t="str">
        <f>T("De 125,01 a 250 CENTIMETROS CUBICOS               ")</f>
        <v xml:space="preserve">De 125,01 a 250 CENTIMETROS CUBICOS               </v>
      </c>
      <c r="I16686">
        <v>1</v>
      </c>
    </row>
    <row r="16687" spans="1:9">
      <c r="A16687" t="str">
        <f>T("2018")</f>
        <v>2018</v>
      </c>
      <c r="B16687" t="str">
        <f>T("FISICO                                            ")</f>
        <v xml:space="preserve">FISICO                                            </v>
      </c>
      <c r="C16687" t="str">
        <f>T("VILLAVERDE          ")</f>
        <v xml:space="preserve">VILLAVERDE          </v>
      </c>
      <c r="D16687" t="str">
        <f>T("VILLAVERDE ALTO C.H.")</f>
        <v>VILLAVERDE ALTO C.H.</v>
      </c>
      <c r="E16687" t="str">
        <f>T("MT ")</f>
        <v xml:space="preserve">MT </v>
      </c>
      <c r="F16687" t="str">
        <f>T("MOTOCICLETAS   ")</f>
        <v xml:space="preserve">MOTOCICLETAS   </v>
      </c>
      <c r="G16687" t="str">
        <f>T("De menos de 125,01 CENTIMETROS CUBICOS            ")</f>
        <v xml:space="preserve">De menos de 125,01 CENTIMETROS CUBICOS            </v>
      </c>
      <c r="I16687">
        <v>13</v>
      </c>
    </row>
    <row r="16688" spans="1:9">
      <c r="A16688" t="str">
        <f>T("2018")</f>
        <v>2018</v>
      </c>
      <c r="B16688" t="str">
        <f>T("FISICO                                            ")</f>
        <v xml:space="preserve">FISICO                                            </v>
      </c>
      <c r="C16688" t="str">
        <f>T("VILLAVERDE          ")</f>
        <v xml:space="preserve">VILLAVERDE          </v>
      </c>
      <c r="D16688" t="str">
        <f>T("VILLAVERDE ALTO C.H.")</f>
        <v>VILLAVERDE ALTO C.H.</v>
      </c>
      <c r="E16688" t="str">
        <f>T("MT ")</f>
        <v xml:space="preserve">MT </v>
      </c>
      <c r="F16688" t="str">
        <f>T("MOTOCICLETAS   ")</f>
        <v xml:space="preserve">MOTOCICLETAS   </v>
      </c>
      <c r="G16688" t="str">
        <f>T("De 125,01 a 250 CENTIMETROS CUBICOS               ")</f>
        <v xml:space="preserve">De 125,01 a 250 CENTIMETROS CUBICOS               </v>
      </c>
      <c r="I16688">
        <v>11</v>
      </c>
    </row>
    <row r="16689" spans="1:9">
      <c r="A16689" t="str">
        <f>T("2018")</f>
        <v>2018</v>
      </c>
      <c r="B16689" t="str">
        <f>T("FISICO                                            ")</f>
        <v xml:space="preserve">FISICO                                            </v>
      </c>
      <c r="C16689" t="str">
        <f>T("VILLAVERDE          ")</f>
        <v xml:space="preserve">VILLAVERDE          </v>
      </c>
      <c r="D16689" t="str">
        <f>T("VILLAVERDE ALTO C.H.")</f>
        <v>VILLAVERDE ALTO C.H.</v>
      </c>
      <c r="E16689" t="str">
        <f>T("MT ")</f>
        <v xml:space="preserve">MT </v>
      </c>
      <c r="F16689" t="str">
        <f>T("MOTOCICLETAS   ")</f>
        <v xml:space="preserve">MOTOCICLETAS   </v>
      </c>
      <c r="G16689" t="str">
        <f>T("De 250,01 a 500 CENTIMETROS CUBICOS               ")</f>
        <v xml:space="preserve">De 250,01 a 500 CENTIMETROS CUBICOS               </v>
      </c>
      <c r="I16689">
        <v>4</v>
      </c>
    </row>
    <row r="16690" spans="1:9">
      <c r="A16690" t="str">
        <f>T("2018")</f>
        <v>2018</v>
      </c>
      <c r="B16690" t="str">
        <f>T("FISICO                                            ")</f>
        <v xml:space="preserve">FISICO                                            </v>
      </c>
      <c r="C16690" t="str">
        <f>T("VILLAVERDE          ")</f>
        <v xml:space="preserve">VILLAVERDE          </v>
      </c>
      <c r="D16690" t="str">
        <f>T("VILLAVERDE ALTO C.H.")</f>
        <v>VILLAVERDE ALTO C.H.</v>
      </c>
      <c r="E16690" t="str">
        <f>T("MT ")</f>
        <v xml:space="preserve">MT </v>
      </c>
      <c r="F16690" t="str">
        <f>T("MOTOCICLETAS   ")</f>
        <v xml:space="preserve">MOTOCICLETAS   </v>
      </c>
      <c r="G16690" t="str">
        <f>T("De 500,01 a 1.000 CENTIMETROS CUBICOS             ")</f>
        <v xml:space="preserve">De 500,01 a 1.000 CENTIMETROS CUBICOS             </v>
      </c>
      <c r="I16690">
        <v>9</v>
      </c>
    </row>
    <row r="16691" spans="1:9">
      <c r="A16691" t="str">
        <f>T("2018")</f>
        <v>2018</v>
      </c>
      <c r="B16691" t="str">
        <f>T("FISICO                                            ")</f>
        <v xml:space="preserve">FISICO                                            </v>
      </c>
      <c r="C16691" t="str">
        <f>T("VILLAVERDE          ")</f>
        <v xml:space="preserve">VILLAVERDE          </v>
      </c>
      <c r="D16691" t="str">
        <f>T("VILLAVERDE ALTO C.H.")</f>
        <v>VILLAVERDE ALTO C.H.</v>
      </c>
      <c r="E16691" t="str">
        <f>T("MT ")</f>
        <v xml:space="preserve">MT </v>
      </c>
      <c r="F16691" t="str">
        <f>T("MOTOCICLETAS   ")</f>
        <v xml:space="preserve">MOTOCICLETAS   </v>
      </c>
      <c r="G16691" t="str">
        <f>T("De 1.000,01 CENTIMETROS CUBICOS en adelante       ")</f>
        <v xml:space="preserve">De 1.000,01 CENTIMETROS CUBICOS en adelante       </v>
      </c>
      <c r="I16691">
        <v>2</v>
      </c>
    </row>
    <row r="16692" spans="1:9">
      <c r="A16692" t="str">
        <f>T("2018")</f>
        <v>2018</v>
      </c>
      <c r="B16692" t="str">
        <f>T("FISICO                                            ")</f>
        <v xml:space="preserve">FISICO                                            </v>
      </c>
      <c r="C16692" t="str">
        <f>T("VILLAVERDE          ")</f>
        <v xml:space="preserve">VILLAVERDE          </v>
      </c>
      <c r="D16692" t="str">
        <f>T("SAN CRISTOBAL       ")</f>
        <v xml:space="preserve">SAN CRISTOBAL       </v>
      </c>
      <c r="E16692" t="str">
        <f>T("MT ")</f>
        <v xml:space="preserve">MT </v>
      </c>
      <c r="F16692" t="str">
        <f>T("MOTOCICLETAS   ")</f>
        <v xml:space="preserve">MOTOCICLETAS   </v>
      </c>
      <c r="G16692" t="str">
        <f>T("De menos de 125,01 CENTIMETROS CUBICOS            ")</f>
        <v xml:space="preserve">De menos de 125,01 CENTIMETROS CUBICOS            </v>
      </c>
      <c r="I16692">
        <v>5</v>
      </c>
    </row>
    <row r="16693" spans="1:9">
      <c r="A16693" t="str">
        <f>T("2018")</f>
        <v>2018</v>
      </c>
      <c r="B16693" t="str">
        <f>T("FISICO                                            ")</f>
        <v xml:space="preserve">FISICO                                            </v>
      </c>
      <c r="C16693" t="str">
        <f>T("VILLAVERDE          ")</f>
        <v xml:space="preserve">VILLAVERDE          </v>
      </c>
      <c r="D16693" t="str">
        <f>T("SAN CRISTOBAL       ")</f>
        <v xml:space="preserve">SAN CRISTOBAL       </v>
      </c>
      <c r="E16693" t="str">
        <f>T("MT ")</f>
        <v xml:space="preserve">MT </v>
      </c>
      <c r="F16693" t="str">
        <f>T("MOTOCICLETAS   ")</f>
        <v xml:space="preserve">MOTOCICLETAS   </v>
      </c>
      <c r="G16693" t="str">
        <f>T("De 125,01 a 250 CENTIMETROS CUBICOS               ")</f>
        <v xml:space="preserve">De 125,01 a 250 CENTIMETROS CUBICOS               </v>
      </c>
      <c r="I16693">
        <v>2</v>
      </c>
    </row>
    <row r="16694" spans="1:9">
      <c r="A16694" t="str">
        <f>T("2018")</f>
        <v>2018</v>
      </c>
      <c r="B16694" t="str">
        <f>T("FISICO                                            ")</f>
        <v xml:space="preserve">FISICO                                            </v>
      </c>
      <c r="C16694" t="str">
        <f>T("VILLAVERDE          ")</f>
        <v xml:space="preserve">VILLAVERDE          </v>
      </c>
      <c r="D16694" t="str">
        <f>T("SAN CRISTOBAL       ")</f>
        <v xml:space="preserve">SAN CRISTOBAL       </v>
      </c>
      <c r="E16694" t="str">
        <f>T("MT ")</f>
        <v xml:space="preserve">MT </v>
      </c>
      <c r="F16694" t="str">
        <f>T("MOTOCICLETAS   ")</f>
        <v xml:space="preserve">MOTOCICLETAS   </v>
      </c>
      <c r="G16694" t="str">
        <f>T("De 250,01 a 500 CENTIMETROS CUBICOS               ")</f>
        <v xml:space="preserve">De 250,01 a 500 CENTIMETROS CUBICOS               </v>
      </c>
      <c r="I16694">
        <v>1</v>
      </c>
    </row>
    <row r="16695" spans="1:9">
      <c r="A16695" t="str">
        <f>T("2018")</f>
        <v>2018</v>
      </c>
      <c r="B16695" t="str">
        <f>T("FISICO                                            ")</f>
        <v xml:space="preserve">FISICO                                            </v>
      </c>
      <c r="C16695" t="str">
        <f>T("VILLAVERDE          ")</f>
        <v xml:space="preserve">VILLAVERDE          </v>
      </c>
      <c r="D16695" t="str">
        <f>T("SAN CRISTOBAL       ")</f>
        <v xml:space="preserve">SAN CRISTOBAL       </v>
      </c>
      <c r="E16695" t="str">
        <f>T("MT ")</f>
        <v xml:space="preserve">MT </v>
      </c>
      <c r="F16695" t="str">
        <f>T("MOTOCICLETAS   ")</f>
        <v xml:space="preserve">MOTOCICLETAS   </v>
      </c>
      <c r="G16695" t="str">
        <f>T("De 500,01 a 1.000 CENTIMETROS CUBICOS             ")</f>
        <v xml:space="preserve">De 500,01 a 1.000 CENTIMETROS CUBICOS             </v>
      </c>
      <c r="I16695">
        <v>4</v>
      </c>
    </row>
    <row r="16696" spans="1:9">
      <c r="A16696" t="str">
        <f>T("2018")</f>
        <v>2018</v>
      </c>
      <c r="B16696" t="str">
        <f>T("FISICO                                            ")</f>
        <v xml:space="preserve">FISICO                                            </v>
      </c>
      <c r="C16696" t="str">
        <f>T("VILLAVERDE          ")</f>
        <v xml:space="preserve">VILLAVERDE          </v>
      </c>
      <c r="D16696" t="str">
        <f>T("BUTARQUE            ")</f>
        <v xml:space="preserve">BUTARQUE            </v>
      </c>
      <c r="E16696" t="str">
        <f>T("MT ")</f>
        <v xml:space="preserve">MT </v>
      </c>
      <c r="F16696" t="str">
        <f>T("MOTOCICLETAS   ")</f>
        <v xml:space="preserve">MOTOCICLETAS   </v>
      </c>
      <c r="G16696" t="str">
        <f>T("De menos de 125,01 CENTIMETROS CUBICOS            ")</f>
        <v xml:space="preserve">De menos de 125,01 CENTIMETROS CUBICOS            </v>
      </c>
      <c r="I16696">
        <v>9</v>
      </c>
    </row>
    <row r="16697" spans="1:9">
      <c r="A16697" t="str">
        <f>T("2018")</f>
        <v>2018</v>
      </c>
      <c r="B16697" t="str">
        <f>T("FISICO                                            ")</f>
        <v xml:space="preserve">FISICO                                            </v>
      </c>
      <c r="C16697" t="str">
        <f>T("VILLAVERDE          ")</f>
        <v xml:space="preserve">VILLAVERDE          </v>
      </c>
      <c r="D16697" t="str">
        <f>T("BUTARQUE            ")</f>
        <v xml:space="preserve">BUTARQUE            </v>
      </c>
      <c r="E16697" t="str">
        <f>T("MT ")</f>
        <v xml:space="preserve">MT </v>
      </c>
      <c r="F16697" t="str">
        <f>T("MOTOCICLETAS   ")</f>
        <v xml:space="preserve">MOTOCICLETAS   </v>
      </c>
      <c r="G16697" t="str">
        <f>T("De 125,01 a 250 CENTIMETROS CUBICOS               ")</f>
        <v xml:space="preserve">De 125,01 a 250 CENTIMETROS CUBICOS               </v>
      </c>
      <c r="I16697">
        <v>4</v>
      </c>
    </row>
    <row r="16698" spans="1:9">
      <c r="A16698" t="str">
        <f>T("2018")</f>
        <v>2018</v>
      </c>
      <c r="B16698" t="str">
        <f>T("FISICO                                            ")</f>
        <v xml:space="preserve">FISICO                                            </v>
      </c>
      <c r="C16698" t="str">
        <f>T("VILLAVERDE          ")</f>
        <v xml:space="preserve">VILLAVERDE          </v>
      </c>
      <c r="D16698" t="str">
        <f>T("BUTARQUE            ")</f>
        <v xml:space="preserve">BUTARQUE            </v>
      </c>
      <c r="E16698" t="str">
        <f>T("MT ")</f>
        <v xml:space="preserve">MT </v>
      </c>
      <c r="F16698" t="str">
        <f>T("MOTOCICLETAS   ")</f>
        <v xml:space="preserve">MOTOCICLETAS   </v>
      </c>
      <c r="G16698" t="str">
        <f>T("De 250,01 a 500 CENTIMETROS CUBICOS               ")</f>
        <v xml:space="preserve">De 250,01 a 500 CENTIMETROS CUBICOS               </v>
      </c>
      <c r="I16698">
        <v>3</v>
      </c>
    </row>
    <row r="16699" spans="1:9">
      <c r="A16699" t="str">
        <f>T("2018")</f>
        <v>2018</v>
      </c>
      <c r="B16699" t="str">
        <f>T("FISICO                                            ")</f>
        <v xml:space="preserve">FISICO                                            </v>
      </c>
      <c r="C16699" t="str">
        <f>T("VILLAVERDE          ")</f>
        <v xml:space="preserve">VILLAVERDE          </v>
      </c>
      <c r="D16699" t="str">
        <f>T("BUTARQUE            ")</f>
        <v xml:space="preserve">BUTARQUE            </v>
      </c>
      <c r="E16699" t="str">
        <f>T("MT ")</f>
        <v xml:space="preserve">MT </v>
      </c>
      <c r="F16699" t="str">
        <f>T("MOTOCICLETAS   ")</f>
        <v xml:space="preserve">MOTOCICLETAS   </v>
      </c>
      <c r="G16699" t="str">
        <f>T("De 500,01 a 1.000 CENTIMETROS CUBICOS             ")</f>
        <v xml:space="preserve">De 500,01 a 1.000 CENTIMETROS CUBICOS             </v>
      </c>
      <c r="I16699">
        <v>13</v>
      </c>
    </row>
    <row r="16700" spans="1:9">
      <c r="A16700" t="str">
        <f>T("2018")</f>
        <v>2018</v>
      </c>
      <c r="B16700" t="str">
        <f>T("FISICO                                            ")</f>
        <v xml:space="preserve">FISICO                                            </v>
      </c>
      <c r="C16700" t="str">
        <f>T("VILLAVERDE          ")</f>
        <v xml:space="preserve">VILLAVERDE          </v>
      </c>
      <c r="D16700" t="str">
        <f>T("BUTARQUE            ")</f>
        <v xml:space="preserve">BUTARQUE            </v>
      </c>
      <c r="E16700" t="str">
        <f>T("MT ")</f>
        <v xml:space="preserve">MT </v>
      </c>
      <c r="F16700" t="str">
        <f>T("MOTOCICLETAS   ")</f>
        <v xml:space="preserve">MOTOCICLETAS   </v>
      </c>
      <c r="G16700" t="str">
        <f>T("De 1.000,01 CENTIMETROS CUBICOS en adelante       ")</f>
        <v xml:space="preserve">De 1.000,01 CENTIMETROS CUBICOS en adelante       </v>
      </c>
      <c r="I16700">
        <v>1</v>
      </c>
    </row>
    <row r="16701" spans="1:9">
      <c r="A16701" t="str">
        <f>T("2018")</f>
        <v>2018</v>
      </c>
      <c r="B16701" t="str">
        <f>T("FISICO                                            ")</f>
        <v xml:space="preserve">FISICO                                            </v>
      </c>
      <c r="C16701" t="str">
        <f>T("VILLAVERDE          ")</f>
        <v xml:space="preserve">VILLAVERDE          </v>
      </c>
      <c r="D16701" t="str">
        <f>T("LOS ROSALES         ")</f>
        <v xml:space="preserve">LOS ROSALES         </v>
      </c>
      <c r="E16701" t="str">
        <f>T("MT ")</f>
        <v xml:space="preserve">MT </v>
      </c>
      <c r="F16701" t="str">
        <f>T("MOTOCICLETAS   ")</f>
        <v xml:space="preserve">MOTOCICLETAS   </v>
      </c>
      <c r="G16701" t="str">
        <f>T("De menos de 125,01 CENTIMETROS CUBICOS            ")</f>
        <v xml:space="preserve">De menos de 125,01 CENTIMETROS CUBICOS            </v>
      </c>
      <c r="I16701">
        <v>15</v>
      </c>
    </row>
    <row r="16702" spans="1:9">
      <c r="A16702" t="str">
        <f>T("2018")</f>
        <v>2018</v>
      </c>
      <c r="B16702" t="str">
        <f>T("FISICO                                            ")</f>
        <v xml:space="preserve">FISICO                                            </v>
      </c>
      <c r="C16702" t="str">
        <f>T("VILLAVERDE          ")</f>
        <v xml:space="preserve">VILLAVERDE          </v>
      </c>
      <c r="D16702" t="str">
        <f>T("LOS ROSALES         ")</f>
        <v xml:space="preserve">LOS ROSALES         </v>
      </c>
      <c r="E16702" t="str">
        <f>T("MT ")</f>
        <v xml:space="preserve">MT </v>
      </c>
      <c r="F16702" t="str">
        <f>T("MOTOCICLETAS   ")</f>
        <v xml:space="preserve">MOTOCICLETAS   </v>
      </c>
      <c r="G16702" t="str">
        <f>T("De 125,01 a 250 CENTIMETROS CUBICOS               ")</f>
        <v xml:space="preserve">De 125,01 a 250 CENTIMETROS CUBICOS               </v>
      </c>
      <c r="I16702">
        <v>9</v>
      </c>
    </row>
    <row r="16703" spans="1:9">
      <c r="A16703" t="str">
        <f>T("2018")</f>
        <v>2018</v>
      </c>
      <c r="B16703" t="str">
        <f>T("FISICO                                            ")</f>
        <v xml:space="preserve">FISICO                                            </v>
      </c>
      <c r="C16703" t="str">
        <f>T("VILLAVERDE          ")</f>
        <v xml:space="preserve">VILLAVERDE          </v>
      </c>
      <c r="D16703" t="str">
        <f>T("LOS ROSALES         ")</f>
        <v xml:space="preserve">LOS ROSALES         </v>
      </c>
      <c r="E16703" t="str">
        <f>T("MT ")</f>
        <v xml:space="preserve">MT </v>
      </c>
      <c r="F16703" t="str">
        <f>T("MOTOCICLETAS   ")</f>
        <v xml:space="preserve">MOTOCICLETAS   </v>
      </c>
      <c r="G16703" t="str">
        <f>T("De 250,01 a 500 CENTIMETROS CUBICOS               ")</f>
        <v xml:space="preserve">De 250,01 a 500 CENTIMETROS CUBICOS               </v>
      </c>
      <c r="I16703">
        <v>1</v>
      </c>
    </row>
    <row r="16704" spans="1:9">
      <c r="A16704" t="str">
        <f>T("2018")</f>
        <v>2018</v>
      </c>
      <c r="B16704" t="str">
        <f>T("FISICO                                            ")</f>
        <v xml:space="preserve">FISICO                                            </v>
      </c>
      <c r="C16704" t="str">
        <f>T("VILLAVERDE          ")</f>
        <v xml:space="preserve">VILLAVERDE          </v>
      </c>
      <c r="D16704" t="str">
        <f>T("LOS ROSALES         ")</f>
        <v xml:space="preserve">LOS ROSALES         </v>
      </c>
      <c r="E16704" t="str">
        <f>T("MT ")</f>
        <v xml:space="preserve">MT </v>
      </c>
      <c r="F16704" t="str">
        <f>T("MOTOCICLETAS   ")</f>
        <v xml:space="preserve">MOTOCICLETAS   </v>
      </c>
      <c r="G16704" t="str">
        <f>T("De 500,01 a 1.000 CENTIMETROS CUBICOS             ")</f>
        <v xml:space="preserve">De 500,01 a 1.000 CENTIMETROS CUBICOS             </v>
      </c>
      <c r="I16704">
        <v>8</v>
      </c>
    </row>
    <row r="16705" spans="1:9">
      <c r="A16705" t="str">
        <f>T("2018")</f>
        <v>2018</v>
      </c>
      <c r="B16705" t="str">
        <f>T("FISICO                                            ")</f>
        <v xml:space="preserve">FISICO                                            </v>
      </c>
      <c r="C16705" t="str">
        <f>T("VILLAVERDE          ")</f>
        <v xml:space="preserve">VILLAVERDE          </v>
      </c>
      <c r="D16705" t="str">
        <f>T("LOS ROSALES         ")</f>
        <v xml:space="preserve">LOS ROSALES         </v>
      </c>
      <c r="E16705" t="str">
        <f>T("MT ")</f>
        <v xml:space="preserve">MT </v>
      </c>
      <c r="F16705" t="str">
        <f>T("MOTOCICLETAS   ")</f>
        <v xml:space="preserve">MOTOCICLETAS   </v>
      </c>
      <c r="G16705" t="str">
        <f>T("De 1.000,01 CENTIMETROS CUBICOS en adelante       ")</f>
        <v xml:space="preserve">De 1.000,01 CENTIMETROS CUBICOS en adelante       </v>
      </c>
      <c r="I16705">
        <v>1</v>
      </c>
    </row>
    <row r="16706" spans="1:9">
      <c r="A16706" t="str">
        <f>T("2018")</f>
        <v>2018</v>
      </c>
      <c r="B16706" t="str">
        <f>T("FISICO                                            ")</f>
        <v xml:space="preserve">FISICO                                            </v>
      </c>
      <c r="C16706" t="str">
        <f>T("VILLAVERDE          ")</f>
        <v xml:space="preserve">VILLAVERDE          </v>
      </c>
      <c r="D16706" t="str">
        <f>T("LOS ANGELES         ")</f>
        <v xml:space="preserve">LOS ANGELES         </v>
      </c>
      <c r="E16706" t="str">
        <f>T("MT ")</f>
        <v xml:space="preserve">MT </v>
      </c>
      <c r="F16706" t="str">
        <f>T("MOTOCICLETAS   ")</f>
        <v xml:space="preserve">MOTOCICLETAS   </v>
      </c>
      <c r="G16706" t="str">
        <f>T("De menos de 125,01 CENTIMETROS CUBICOS            ")</f>
        <v xml:space="preserve">De menos de 125,01 CENTIMETROS CUBICOS            </v>
      </c>
      <c r="I16706">
        <v>11</v>
      </c>
    </row>
    <row r="16707" spans="1:9">
      <c r="A16707" t="str">
        <f>T("2018")</f>
        <v>2018</v>
      </c>
      <c r="B16707" t="str">
        <f>T("FISICO                                            ")</f>
        <v xml:space="preserve">FISICO                                            </v>
      </c>
      <c r="C16707" t="str">
        <f>T("VILLAVERDE          ")</f>
        <v xml:space="preserve">VILLAVERDE          </v>
      </c>
      <c r="D16707" t="str">
        <f>T("LOS ANGELES         ")</f>
        <v xml:space="preserve">LOS ANGELES         </v>
      </c>
      <c r="E16707" t="str">
        <f>T("MT ")</f>
        <v xml:space="preserve">MT </v>
      </c>
      <c r="F16707" t="str">
        <f>T("MOTOCICLETAS   ")</f>
        <v xml:space="preserve">MOTOCICLETAS   </v>
      </c>
      <c r="G16707" t="str">
        <f>T("De 125,01 a 250 CENTIMETROS CUBICOS               ")</f>
        <v xml:space="preserve">De 125,01 a 250 CENTIMETROS CUBICOS               </v>
      </c>
      <c r="I16707">
        <v>9</v>
      </c>
    </row>
    <row r="16708" spans="1:9">
      <c r="A16708" t="str">
        <f>T("2018")</f>
        <v>2018</v>
      </c>
      <c r="B16708" t="str">
        <f>T("FISICO                                            ")</f>
        <v xml:space="preserve">FISICO                                            </v>
      </c>
      <c r="C16708" t="str">
        <f>T("VILLAVERDE          ")</f>
        <v xml:space="preserve">VILLAVERDE          </v>
      </c>
      <c r="D16708" t="str">
        <f>T("LOS ANGELES         ")</f>
        <v xml:space="preserve">LOS ANGELES         </v>
      </c>
      <c r="E16708" t="str">
        <f>T("MT ")</f>
        <v xml:space="preserve">MT </v>
      </c>
      <c r="F16708" t="str">
        <f>T("MOTOCICLETAS   ")</f>
        <v xml:space="preserve">MOTOCICLETAS   </v>
      </c>
      <c r="G16708" t="str">
        <f>T("De 250,01 a 500 CENTIMETROS CUBICOS               ")</f>
        <v xml:space="preserve">De 250,01 a 500 CENTIMETROS CUBICOS               </v>
      </c>
      <c r="I16708">
        <v>9</v>
      </c>
    </row>
    <row r="16709" spans="1:9">
      <c r="A16709" t="str">
        <f>T("2018")</f>
        <v>2018</v>
      </c>
      <c r="B16709" t="str">
        <f>T("FISICO                                            ")</f>
        <v xml:space="preserve">FISICO                                            </v>
      </c>
      <c r="C16709" t="str">
        <f>T("VILLAVERDE          ")</f>
        <v xml:space="preserve">VILLAVERDE          </v>
      </c>
      <c r="D16709" t="str">
        <f>T("LOS ANGELES         ")</f>
        <v xml:space="preserve">LOS ANGELES         </v>
      </c>
      <c r="E16709" t="str">
        <f>T("MT ")</f>
        <v xml:space="preserve">MT </v>
      </c>
      <c r="F16709" t="str">
        <f>T("MOTOCICLETAS   ")</f>
        <v xml:space="preserve">MOTOCICLETAS   </v>
      </c>
      <c r="G16709" t="str">
        <f>T("De 500,01 a 1.000 CENTIMETROS CUBICOS             ")</f>
        <v xml:space="preserve">De 500,01 a 1.000 CENTIMETROS CUBICOS             </v>
      </c>
      <c r="I16709">
        <v>8</v>
      </c>
    </row>
    <row r="16710" spans="1:9">
      <c r="A16710" t="str">
        <f>T("2018")</f>
        <v>2018</v>
      </c>
      <c r="B16710" t="str">
        <f>T("JURIDICO                                          ")</f>
        <v xml:space="preserve">JURIDICO                                          </v>
      </c>
      <c r="C16710" t="str">
        <f>T("VILLAVERDE          ")</f>
        <v xml:space="preserve">VILLAVERDE          </v>
      </c>
      <c r="D16710" t="str">
        <f>T("VILLAVERDE ALTO C.H.")</f>
        <v>VILLAVERDE ALTO C.H.</v>
      </c>
      <c r="E16710" t="str">
        <f>T("MT ")</f>
        <v xml:space="preserve">MT </v>
      </c>
      <c r="F16710" t="str">
        <f>T("MOTOCICLETAS   ")</f>
        <v xml:space="preserve">MOTOCICLETAS   </v>
      </c>
      <c r="G16710" t="str">
        <f>T("De menos de 125,01 CENTIMETROS CUBICOS            ")</f>
        <v xml:space="preserve">De menos de 125,01 CENTIMETROS CUBICOS            </v>
      </c>
      <c r="I16710">
        <v>1</v>
      </c>
    </row>
    <row r="16711" spans="1:9">
      <c r="A16711" t="str">
        <f>T("2018")</f>
        <v>2018</v>
      </c>
      <c r="B16711" t="str">
        <f>T("JURIDICO                                          ")</f>
        <v xml:space="preserve">JURIDICO                                          </v>
      </c>
      <c r="C16711" t="str">
        <f>T("VILLAVERDE          ")</f>
        <v xml:space="preserve">VILLAVERDE          </v>
      </c>
      <c r="D16711" t="str">
        <f>T("VILLAVERDE ALTO C.H.")</f>
        <v>VILLAVERDE ALTO C.H.</v>
      </c>
      <c r="E16711" t="str">
        <f>T("MT ")</f>
        <v xml:space="preserve">MT </v>
      </c>
      <c r="F16711" t="str">
        <f>T("MOTOCICLETAS   ")</f>
        <v xml:space="preserve">MOTOCICLETAS   </v>
      </c>
      <c r="G16711" t="str">
        <f>T("De 125,01 a 250 CENTIMETROS CUBICOS               ")</f>
        <v xml:space="preserve">De 125,01 a 250 CENTIMETROS CUBICOS               </v>
      </c>
      <c r="I16711">
        <v>1</v>
      </c>
    </row>
    <row r="16712" spans="1:9">
      <c r="A16712" t="str">
        <f>T("2018")</f>
        <v>2018</v>
      </c>
      <c r="B16712" t="str">
        <f>T("JURIDICO                                          ")</f>
        <v xml:space="preserve">JURIDICO                                          </v>
      </c>
      <c r="C16712" t="str">
        <f>T("VILLAVERDE          ")</f>
        <v xml:space="preserve">VILLAVERDE          </v>
      </c>
      <c r="D16712" t="str">
        <f>T("LOS ANGELES         ")</f>
        <v xml:space="preserve">LOS ANGELES         </v>
      </c>
      <c r="E16712" t="str">
        <f>T("MT ")</f>
        <v xml:space="preserve">MT </v>
      </c>
      <c r="F16712" t="str">
        <f>T("MOTOCICLETAS   ")</f>
        <v xml:space="preserve">MOTOCICLETAS   </v>
      </c>
      <c r="G16712" t="str">
        <f>T("De 125,01 a 250 CENTIMETROS CUBICOS               ")</f>
        <v xml:space="preserve">De 125,01 a 250 CENTIMETROS CUBICOS               </v>
      </c>
      <c r="I16712">
        <v>1</v>
      </c>
    </row>
    <row r="16713" spans="1:9">
      <c r="A16713" t="str">
        <f>T("2018")</f>
        <v>2018</v>
      </c>
      <c r="B16713" t="str">
        <f>T("JURIDICO                                          ")</f>
        <v xml:space="preserve">JURIDICO                                          </v>
      </c>
      <c r="C16713" t="str">
        <f>T("VILLAVERDE          ")</f>
        <v xml:space="preserve">VILLAVERDE          </v>
      </c>
      <c r="D16713" t="str">
        <f>T("BUTARQUE            ")</f>
        <v xml:space="preserve">BUTARQUE            </v>
      </c>
      <c r="E16713" t="str">
        <f>T("MT ")</f>
        <v xml:space="preserve">MT </v>
      </c>
      <c r="F16713" t="str">
        <f>T("MOTOCICLETAS   ")</f>
        <v xml:space="preserve">MOTOCICLETAS   </v>
      </c>
      <c r="G16713" t="str">
        <f>T("De menos de 125,01 CENTIMETROS CUBICOS            ")</f>
        <v xml:space="preserve">De menos de 125,01 CENTIMETROS CUBICOS            </v>
      </c>
      <c r="I16713">
        <v>1</v>
      </c>
    </row>
    <row r="16714" spans="1:9">
      <c r="A16714" t="str">
        <f>T("2018")</f>
        <v>2018</v>
      </c>
      <c r="B16714" t="str">
        <f>T("FISICO                                            ")</f>
        <v xml:space="preserve">FISICO                                            </v>
      </c>
      <c r="C16714" t="str">
        <f>T("VILLAVERDE          ")</f>
        <v xml:space="preserve">VILLAVERDE          </v>
      </c>
      <c r="D16714" t="str">
        <f>T("LOS ANGELES         ")</f>
        <v xml:space="preserve">LOS ANGELES         </v>
      </c>
      <c r="E16714" t="str">
        <f>T("RE ")</f>
        <v xml:space="preserve">RE </v>
      </c>
      <c r="F16714" t="str">
        <f>T("REMOLQUES      ")</f>
        <v xml:space="preserve">REMOLQUES      </v>
      </c>
      <c r="G16714" t="str">
        <f>T("De 1.000 a 2.999 KG DE CARGA ÚTIL                 ")</f>
        <v xml:space="preserve">De 1.000 a 2.999 KG DE CARGA ÚTIL                 </v>
      </c>
      <c r="H16714" t="str">
        <f>T("GASOLINA                                          ")</f>
        <v xml:space="preserve">GASOLINA                                          </v>
      </c>
      <c r="I16714">
        <v>1</v>
      </c>
    </row>
    <row r="16715" spans="1:9">
      <c r="A16715" t="str">
        <f>T("2018")</f>
        <v>2018</v>
      </c>
      <c r="B16715" t="str">
        <f>T("FISICO                                            ")</f>
        <v xml:space="preserve">FISICO                                            </v>
      </c>
      <c r="C16715" t="str">
        <f>T("VILLAVERDE          ")</f>
        <v xml:space="preserve">VILLAVERDE          </v>
      </c>
      <c r="D16715" t="str">
        <f>T("VILLAVERDE ALTO C.H.")</f>
        <v>VILLAVERDE ALTO C.H.</v>
      </c>
      <c r="E16715" t="str">
        <f>T("RE ")</f>
        <v xml:space="preserve">RE </v>
      </c>
      <c r="F16715" t="str">
        <f>T("REMOLQUES      ")</f>
        <v xml:space="preserve">REMOLQUES      </v>
      </c>
      <c r="G16715" t="str">
        <f>T("De 751 a 999 KG DE CARGA ÚTIL                     ")</f>
        <v xml:space="preserve">De 751 a 999 KG DE CARGA ÚTIL                     </v>
      </c>
      <c r="I16715">
        <v>2</v>
      </c>
    </row>
    <row r="16716" spans="1:9">
      <c r="A16716" t="str">
        <f>T("2018")</f>
        <v>2018</v>
      </c>
      <c r="B16716" t="str">
        <f>T("FISICO                                            ")</f>
        <v xml:space="preserve">FISICO                                            </v>
      </c>
      <c r="C16716" t="str">
        <f>T("VILLAVERDE          ")</f>
        <v xml:space="preserve">VILLAVERDE          </v>
      </c>
      <c r="D16716" t="str">
        <f>T("VILLAVERDE ALTO C.H.")</f>
        <v>VILLAVERDE ALTO C.H.</v>
      </c>
      <c r="E16716" t="str">
        <f>T("RE ")</f>
        <v xml:space="preserve">RE </v>
      </c>
      <c r="F16716" t="str">
        <f>T("REMOLQUES      ")</f>
        <v xml:space="preserve">REMOLQUES      </v>
      </c>
      <c r="G16716" t="str">
        <f>T("De 1.000 a 2.999 KG DE CARGA ÚTIL                 ")</f>
        <v xml:space="preserve">De 1.000 a 2.999 KG DE CARGA ÚTIL                 </v>
      </c>
      <c r="I16716">
        <v>2</v>
      </c>
    </row>
    <row r="16717" spans="1:9">
      <c r="A16717" t="str">
        <f>T("2018")</f>
        <v>2018</v>
      </c>
      <c r="B16717" t="str">
        <f>T("FISICO                                            ")</f>
        <v xml:space="preserve">FISICO                                            </v>
      </c>
      <c r="C16717" t="str">
        <f>T("VILLAVERDE          ")</f>
        <v xml:space="preserve">VILLAVERDE          </v>
      </c>
      <c r="D16717" t="str">
        <f>T("VILLAVERDE ALTO C.H.")</f>
        <v>VILLAVERDE ALTO C.H.</v>
      </c>
      <c r="E16717" t="str">
        <f>T("RE ")</f>
        <v xml:space="preserve">RE </v>
      </c>
      <c r="F16717" t="str">
        <f>T("REMOLQUES      ")</f>
        <v xml:space="preserve">REMOLQUES      </v>
      </c>
      <c r="G16717" t="str">
        <f>T("De 3.000 KG DE CARGA ÚTIL en adelante             ")</f>
        <v xml:space="preserve">De 3.000 KG DE CARGA ÚTIL en adelante             </v>
      </c>
      <c r="I16717">
        <v>2</v>
      </c>
    </row>
    <row r="16718" spans="1:9">
      <c r="A16718" t="str">
        <f>T("2018")</f>
        <v>2018</v>
      </c>
      <c r="B16718" t="str">
        <f>T("FISICO                                            ")</f>
        <v xml:space="preserve">FISICO                                            </v>
      </c>
      <c r="C16718" t="str">
        <f>T("VILLAVERDE          ")</f>
        <v xml:space="preserve">VILLAVERDE          </v>
      </c>
      <c r="D16718" t="str">
        <f>T("BUTARQUE            ")</f>
        <v xml:space="preserve">BUTARQUE            </v>
      </c>
      <c r="E16718" t="str">
        <f>T("RE ")</f>
        <v xml:space="preserve">RE </v>
      </c>
      <c r="F16718" t="str">
        <f>T("REMOLQUES      ")</f>
        <v xml:space="preserve">REMOLQUES      </v>
      </c>
      <c r="G16718" t="str">
        <f>T("De 3.000 KG DE CARGA ÚTIL en adelante             ")</f>
        <v xml:space="preserve">De 3.000 KG DE CARGA ÚTIL en adelante             </v>
      </c>
      <c r="I16718">
        <v>1</v>
      </c>
    </row>
    <row r="16719" spans="1:9">
      <c r="A16719" t="str">
        <f>T("2018")</f>
        <v>2018</v>
      </c>
      <c r="B16719" t="str">
        <f>T("FISICO                                            ")</f>
        <v xml:space="preserve">FISICO                                            </v>
      </c>
      <c r="C16719" t="str">
        <f>T("VILLAVERDE          ")</f>
        <v xml:space="preserve">VILLAVERDE          </v>
      </c>
      <c r="D16719" t="str">
        <f>T("LOS ROSALES         ")</f>
        <v xml:space="preserve">LOS ROSALES         </v>
      </c>
      <c r="E16719" t="str">
        <f>T("RE ")</f>
        <v xml:space="preserve">RE </v>
      </c>
      <c r="F16719" t="str">
        <f>T("REMOLQUES      ")</f>
        <v xml:space="preserve">REMOLQUES      </v>
      </c>
      <c r="G16719" t="str">
        <f>T("De 1.000 a 2.999 KG DE CARGA ÚTIL                 ")</f>
        <v xml:space="preserve">De 1.000 a 2.999 KG DE CARGA ÚTIL                 </v>
      </c>
      <c r="I16719">
        <v>1</v>
      </c>
    </row>
    <row r="16720" spans="1:9">
      <c r="A16720" t="str">
        <f>T("2018")</f>
        <v>2018</v>
      </c>
      <c r="B16720" t="str">
        <f>T("FISICO                                            ")</f>
        <v xml:space="preserve">FISICO                                            </v>
      </c>
      <c r="C16720" t="str">
        <f>T("VILLAVERDE          ")</f>
        <v xml:space="preserve">VILLAVERDE          </v>
      </c>
      <c r="D16720" t="str">
        <f>T("LOS ROSALES         ")</f>
        <v xml:space="preserve">LOS ROSALES         </v>
      </c>
      <c r="E16720" t="str">
        <f>T("RE ")</f>
        <v xml:space="preserve">RE </v>
      </c>
      <c r="F16720" t="str">
        <f>T("REMOLQUES      ")</f>
        <v xml:space="preserve">REMOLQUES      </v>
      </c>
      <c r="G16720" t="str">
        <f>T("De 3.000 KG DE CARGA ÚTIL en adelante             ")</f>
        <v xml:space="preserve">De 3.000 KG DE CARGA ÚTIL en adelante             </v>
      </c>
      <c r="I16720">
        <v>6</v>
      </c>
    </row>
    <row r="16721" spans="1:9">
      <c r="A16721" t="str">
        <f>T("2018")</f>
        <v>2018</v>
      </c>
      <c r="B16721" t="str">
        <f>T("FISICO                                            ")</f>
        <v xml:space="preserve">FISICO                                            </v>
      </c>
      <c r="C16721" t="str">
        <f>T("VILLAVERDE          ")</f>
        <v xml:space="preserve">VILLAVERDE          </v>
      </c>
      <c r="D16721" t="str">
        <f>T("LOS ANGELES         ")</f>
        <v xml:space="preserve">LOS ANGELES         </v>
      </c>
      <c r="E16721" t="str">
        <f>T("RE ")</f>
        <v xml:space="preserve">RE </v>
      </c>
      <c r="F16721" t="str">
        <f>T("REMOLQUES      ")</f>
        <v xml:space="preserve">REMOLQUES      </v>
      </c>
      <c r="G16721" t="str">
        <f>T("De 751 a 999 KG DE CARGA ÚTIL                     ")</f>
        <v xml:space="preserve">De 751 a 999 KG DE CARGA ÚTIL                     </v>
      </c>
      <c r="I16721">
        <v>1</v>
      </c>
    </row>
    <row r="16722" spans="1:9">
      <c r="A16722" t="str">
        <f>T("2018")</f>
        <v>2018</v>
      </c>
      <c r="B16722" t="str">
        <f>T("FISICO                                            ")</f>
        <v xml:space="preserve">FISICO                                            </v>
      </c>
      <c r="C16722" t="str">
        <f>T("VILLAVERDE          ")</f>
        <v xml:space="preserve">VILLAVERDE          </v>
      </c>
      <c r="D16722" t="str">
        <f>T("LOS ANGELES         ")</f>
        <v xml:space="preserve">LOS ANGELES         </v>
      </c>
      <c r="E16722" t="str">
        <f>T("RE ")</f>
        <v xml:space="preserve">RE </v>
      </c>
      <c r="F16722" t="str">
        <f>T("REMOLQUES      ")</f>
        <v xml:space="preserve">REMOLQUES      </v>
      </c>
      <c r="G16722" t="str">
        <f>T("De 1.000 a 2.999 KG DE CARGA ÚTIL                 ")</f>
        <v xml:space="preserve">De 1.000 a 2.999 KG DE CARGA ÚTIL                 </v>
      </c>
      <c r="I16722">
        <v>1</v>
      </c>
    </row>
    <row r="16723" spans="1:9">
      <c r="A16723" t="str">
        <f>T("2018")</f>
        <v>2018</v>
      </c>
      <c r="B16723" t="str">
        <f>T("JURIDICO                                          ")</f>
        <v xml:space="preserve">JURIDICO                                          </v>
      </c>
      <c r="C16723" t="str">
        <f>T("VILLAVERDE          ")</f>
        <v xml:space="preserve">VILLAVERDE          </v>
      </c>
      <c r="D16723" t="str">
        <f>T("VILLAVERDE ALTO C.H.")</f>
        <v>VILLAVERDE ALTO C.H.</v>
      </c>
      <c r="E16723" t="str">
        <f>T("RE ")</f>
        <v xml:space="preserve">RE </v>
      </c>
      <c r="F16723" t="str">
        <f>T("REMOLQUES      ")</f>
        <v xml:space="preserve">REMOLQUES      </v>
      </c>
      <c r="G16723" t="str">
        <f>T("De 751 a 999 KG DE CARGA ÚTIL                     ")</f>
        <v xml:space="preserve">De 751 a 999 KG DE CARGA ÚTIL                     </v>
      </c>
      <c r="I16723">
        <v>1</v>
      </c>
    </row>
    <row r="16724" spans="1:9">
      <c r="A16724" t="str">
        <f>T("2018")</f>
        <v>2018</v>
      </c>
      <c r="B16724" t="str">
        <f>T("JURIDICO                                          ")</f>
        <v xml:space="preserve">JURIDICO                                          </v>
      </c>
      <c r="C16724" t="str">
        <f>T("VILLAVERDE          ")</f>
        <v xml:space="preserve">VILLAVERDE          </v>
      </c>
      <c r="D16724" t="str">
        <f>T("VILLAVERDE ALTO C.H.")</f>
        <v>VILLAVERDE ALTO C.H.</v>
      </c>
      <c r="E16724" t="str">
        <f>T("RE ")</f>
        <v xml:space="preserve">RE </v>
      </c>
      <c r="F16724" t="str">
        <f>T("REMOLQUES      ")</f>
        <v xml:space="preserve">REMOLQUES      </v>
      </c>
      <c r="G16724" t="str">
        <f>T("De 1.000 a 2.999 KG DE CARGA ÚTIL                 ")</f>
        <v xml:space="preserve">De 1.000 a 2.999 KG DE CARGA ÚTIL                 </v>
      </c>
      <c r="I16724">
        <v>1</v>
      </c>
    </row>
    <row r="16725" spans="1:9">
      <c r="A16725" t="str">
        <f>T("2018")</f>
        <v>2018</v>
      </c>
      <c r="B16725" t="str">
        <f>T("JURIDICO                                          ")</f>
        <v xml:space="preserve">JURIDICO                                          </v>
      </c>
      <c r="C16725" t="str">
        <f>T("VILLAVERDE          ")</f>
        <v xml:space="preserve">VILLAVERDE          </v>
      </c>
      <c r="D16725" t="str">
        <f>T("VILLAVERDE ALTO C.H.")</f>
        <v>VILLAVERDE ALTO C.H.</v>
      </c>
      <c r="E16725" t="str">
        <f>T("RE ")</f>
        <v xml:space="preserve">RE </v>
      </c>
      <c r="F16725" t="str">
        <f>T("REMOLQUES      ")</f>
        <v xml:space="preserve">REMOLQUES      </v>
      </c>
      <c r="G16725" t="str">
        <f>T("De 3.000 KG DE CARGA ÚTIL en adelante             ")</f>
        <v xml:space="preserve">De 3.000 KG DE CARGA ÚTIL en adelante             </v>
      </c>
      <c r="I16725">
        <v>66</v>
      </c>
    </row>
    <row r="16726" spans="1:9">
      <c r="A16726" t="str">
        <f>T("2018")</f>
        <v>2018</v>
      </c>
      <c r="B16726" t="str">
        <f>T("JURIDICO                                          ")</f>
        <v xml:space="preserve">JURIDICO                                          </v>
      </c>
      <c r="C16726" t="str">
        <f>T("VILLAVERDE          ")</f>
        <v xml:space="preserve">VILLAVERDE          </v>
      </c>
      <c r="D16726" t="str">
        <f>T("SAN CRISTOBAL       ")</f>
        <v xml:space="preserve">SAN CRISTOBAL       </v>
      </c>
      <c r="E16726" t="str">
        <f>T("RE ")</f>
        <v xml:space="preserve">RE </v>
      </c>
      <c r="F16726" t="str">
        <f>T("REMOLQUES      ")</f>
        <v xml:space="preserve">REMOLQUES      </v>
      </c>
      <c r="G16726" t="str">
        <f>T("De 3.000 KG DE CARGA ÚTIL en adelante             ")</f>
        <v xml:space="preserve">De 3.000 KG DE CARGA ÚTIL en adelante             </v>
      </c>
      <c r="I16726">
        <v>1</v>
      </c>
    </row>
    <row r="16727" spans="1:9">
      <c r="A16727" t="str">
        <f>T("2018")</f>
        <v>2018</v>
      </c>
      <c r="B16727" t="str">
        <f>T("JURIDICO                                          ")</f>
        <v xml:space="preserve">JURIDICO                                          </v>
      </c>
      <c r="C16727" t="str">
        <f>T("VILLAVERDE          ")</f>
        <v xml:space="preserve">VILLAVERDE          </v>
      </c>
      <c r="D16727" t="str">
        <f>T("BUTARQUE            ")</f>
        <v xml:space="preserve">BUTARQUE            </v>
      </c>
      <c r="E16727" t="str">
        <f>T("RE ")</f>
        <v xml:space="preserve">RE </v>
      </c>
      <c r="F16727" t="str">
        <f>T("REMOLQUES      ")</f>
        <v xml:space="preserve">REMOLQUES      </v>
      </c>
      <c r="G16727" t="str">
        <f>T("De 3.000 KG DE CARGA ÚTIL en adelante             ")</f>
        <v xml:space="preserve">De 3.000 KG DE CARGA ÚTIL en adelante             </v>
      </c>
      <c r="I16727">
        <v>3</v>
      </c>
    </row>
    <row r="16728" spans="1:9">
      <c r="A16728" t="str">
        <f>T("2018")</f>
        <v>2018</v>
      </c>
      <c r="B16728" t="str">
        <f>T("JURIDICO                                          ")</f>
        <v xml:space="preserve">JURIDICO                                          </v>
      </c>
      <c r="C16728" t="str">
        <f>T("VILLAVERDE          ")</f>
        <v xml:space="preserve">VILLAVERDE          </v>
      </c>
      <c r="D16728" t="str">
        <f>T("LOS ROSALES         ")</f>
        <v xml:space="preserve">LOS ROSALES         </v>
      </c>
      <c r="E16728" t="str">
        <f>T("RE ")</f>
        <v xml:space="preserve">RE </v>
      </c>
      <c r="F16728" t="str">
        <f>T("REMOLQUES      ")</f>
        <v xml:space="preserve">REMOLQUES      </v>
      </c>
      <c r="G16728" t="str">
        <f>T("De 3.000 KG DE CARGA ÚTIL en adelante             ")</f>
        <v xml:space="preserve">De 3.000 KG DE CARGA ÚTIL en adelante             </v>
      </c>
      <c r="I16728">
        <v>9</v>
      </c>
    </row>
    <row r="16729" spans="1:9">
      <c r="A16729" t="str">
        <f>T("2018")</f>
        <v>2018</v>
      </c>
      <c r="B16729" t="str">
        <f>T("FISICO                                            ")</f>
        <v xml:space="preserve">FISICO                                            </v>
      </c>
      <c r="C16729" t="str">
        <f>T("VILLAVERDE          ")</f>
        <v xml:space="preserve">VILLAVERDE          </v>
      </c>
      <c r="D16729" t="str">
        <f>T("SIN BARRIO          ")</f>
        <v xml:space="preserve">SIN BARRIO          </v>
      </c>
      <c r="E16729" t="str">
        <f>T("RE ")</f>
        <v xml:space="preserve">RE </v>
      </c>
      <c r="F16729" t="str">
        <f>T("REMOLQUES      ")</f>
        <v xml:space="preserve">REMOLQUES      </v>
      </c>
      <c r="G16729" t="str">
        <f>T("De 3.000 KG DE CARGA ÚTIL en adelante             ")</f>
        <v xml:space="preserve">De 3.000 KG DE CARGA ÚTIL en adelante             </v>
      </c>
      <c r="I16729">
        <v>1</v>
      </c>
    </row>
    <row r="16730" spans="1:9">
      <c r="A16730" t="str">
        <f>T("2018")</f>
        <v>2018</v>
      </c>
      <c r="B16730" t="str">
        <f>T("FISICO                                            ")</f>
        <v xml:space="preserve">FISICO                                            </v>
      </c>
      <c r="C16730" t="str">
        <f>T("VILLAVERDE          ")</f>
        <v xml:space="preserve">VILLAVERDE          </v>
      </c>
      <c r="D16730" t="str">
        <f>T("VILLAVERDE ALTO C.H.")</f>
        <v>VILLAVERDE ALTO C.H.</v>
      </c>
      <c r="E16730" t="str">
        <f>T("RE ")</f>
        <v xml:space="preserve">RE </v>
      </c>
      <c r="F16730" t="str">
        <f>T("REMOLQUES      ")</f>
        <v xml:space="preserve">REMOLQUES      </v>
      </c>
      <c r="G16730" t="str">
        <f>T("De 751 a 999 KG DE CARGA ÚTIL                     ")</f>
        <v xml:space="preserve">De 751 a 999 KG DE CARGA ÚTIL                     </v>
      </c>
      <c r="I16730">
        <v>2</v>
      </c>
    </row>
    <row r="16731" spans="1:9">
      <c r="A16731" t="str">
        <f>T("2018")</f>
        <v>2018</v>
      </c>
      <c r="B16731" t="str">
        <f>T("FISICO                                            ")</f>
        <v xml:space="preserve">FISICO                                            </v>
      </c>
      <c r="C16731" t="str">
        <f>T("VILLAVERDE          ")</f>
        <v xml:space="preserve">VILLAVERDE          </v>
      </c>
      <c r="D16731" t="str">
        <f>T("VILLAVERDE ALTO C.H.")</f>
        <v>VILLAVERDE ALTO C.H.</v>
      </c>
      <c r="E16731" t="str">
        <f>T("RE ")</f>
        <v xml:space="preserve">RE </v>
      </c>
      <c r="F16731" t="str">
        <f>T("REMOLQUES      ")</f>
        <v xml:space="preserve">REMOLQUES      </v>
      </c>
      <c r="G16731" t="str">
        <f>T("De 1.000 a 2.999 KG DE CARGA ÚTIL                 ")</f>
        <v xml:space="preserve">De 1.000 a 2.999 KG DE CARGA ÚTIL                 </v>
      </c>
      <c r="I16731">
        <v>5</v>
      </c>
    </row>
    <row r="16732" spans="1:9">
      <c r="A16732" t="str">
        <f>T("2018")</f>
        <v>2018</v>
      </c>
      <c r="B16732" t="str">
        <f>T("FISICO                                            ")</f>
        <v xml:space="preserve">FISICO                                            </v>
      </c>
      <c r="C16732" t="str">
        <f>T("VILLAVERDE          ")</f>
        <v xml:space="preserve">VILLAVERDE          </v>
      </c>
      <c r="D16732" t="str">
        <f>T("VILLAVERDE ALTO C.H.")</f>
        <v>VILLAVERDE ALTO C.H.</v>
      </c>
      <c r="E16732" t="str">
        <f>T("RE ")</f>
        <v xml:space="preserve">RE </v>
      </c>
      <c r="F16732" t="str">
        <f>T("REMOLQUES      ")</f>
        <v xml:space="preserve">REMOLQUES      </v>
      </c>
      <c r="G16732" t="str">
        <f>T("De 3.000 KG DE CARGA ÚTIL en adelante             ")</f>
        <v xml:space="preserve">De 3.000 KG DE CARGA ÚTIL en adelante             </v>
      </c>
      <c r="I16732">
        <v>9</v>
      </c>
    </row>
    <row r="16733" spans="1:9">
      <c r="A16733" t="str">
        <f>T("2018")</f>
        <v>2018</v>
      </c>
      <c r="B16733" t="str">
        <f>T("FISICO                                            ")</f>
        <v xml:space="preserve">FISICO                                            </v>
      </c>
      <c r="C16733" t="str">
        <f>T("VILLAVERDE          ")</f>
        <v xml:space="preserve">VILLAVERDE          </v>
      </c>
      <c r="D16733" t="str">
        <f>T("SAN CRISTOBAL       ")</f>
        <v xml:space="preserve">SAN CRISTOBAL       </v>
      </c>
      <c r="E16733" t="str">
        <f>T("RE ")</f>
        <v xml:space="preserve">RE </v>
      </c>
      <c r="F16733" t="str">
        <f>T("REMOLQUES      ")</f>
        <v xml:space="preserve">REMOLQUES      </v>
      </c>
      <c r="G16733" t="str">
        <f>T("De 3.000 KG DE CARGA ÚTIL en adelante             ")</f>
        <v xml:space="preserve">De 3.000 KG DE CARGA ÚTIL en adelante             </v>
      </c>
      <c r="I16733">
        <v>1</v>
      </c>
    </row>
    <row r="16734" spans="1:9">
      <c r="A16734" t="str">
        <f>T("2018")</f>
        <v>2018</v>
      </c>
      <c r="B16734" t="str">
        <f>T("FISICO                                            ")</f>
        <v xml:space="preserve">FISICO                                            </v>
      </c>
      <c r="C16734" t="str">
        <f>T("VILLAVERDE          ")</f>
        <v xml:space="preserve">VILLAVERDE          </v>
      </c>
      <c r="D16734" t="str">
        <f>T("BUTARQUE            ")</f>
        <v xml:space="preserve">BUTARQUE            </v>
      </c>
      <c r="E16734" t="str">
        <f>T("RE ")</f>
        <v xml:space="preserve">RE </v>
      </c>
      <c r="F16734" t="str">
        <f>T("REMOLQUES      ")</f>
        <v xml:space="preserve">REMOLQUES      </v>
      </c>
      <c r="G16734" t="str">
        <f>T("De 3.000 KG DE CARGA ÚTIL en adelante             ")</f>
        <v xml:space="preserve">De 3.000 KG DE CARGA ÚTIL en adelante             </v>
      </c>
      <c r="I16734">
        <v>13</v>
      </c>
    </row>
    <row r="16735" spans="1:9">
      <c r="A16735" t="str">
        <f>T("2018")</f>
        <v>2018</v>
      </c>
      <c r="B16735" t="str">
        <f>T("FISICO                                            ")</f>
        <v xml:space="preserve">FISICO                                            </v>
      </c>
      <c r="C16735" t="str">
        <f>T("VILLAVERDE          ")</f>
        <v xml:space="preserve">VILLAVERDE          </v>
      </c>
      <c r="D16735" t="str">
        <f>T("LOS ROSALES         ")</f>
        <v xml:space="preserve">LOS ROSALES         </v>
      </c>
      <c r="E16735" t="str">
        <f>T("RE ")</f>
        <v xml:space="preserve">RE </v>
      </c>
      <c r="F16735" t="str">
        <f>T("REMOLQUES      ")</f>
        <v xml:space="preserve">REMOLQUES      </v>
      </c>
      <c r="G16735" t="str">
        <f>T("De 3.000 KG DE CARGA ÚTIL en adelante             ")</f>
        <v xml:space="preserve">De 3.000 KG DE CARGA ÚTIL en adelante             </v>
      </c>
      <c r="I16735">
        <v>6</v>
      </c>
    </row>
    <row r="16736" spans="1:9">
      <c r="A16736" t="str">
        <f>T("2018")</f>
        <v>2018</v>
      </c>
      <c r="B16736" t="str">
        <f>T("FISICO                                            ")</f>
        <v xml:space="preserve">FISICO                                            </v>
      </c>
      <c r="C16736" t="str">
        <f>T("VILLAVERDE          ")</f>
        <v xml:space="preserve">VILLAVERDE          </v>
      </c>
      <c r="D16736" t="str">
        <f>T("LOS ANGELES         ")</f>
        <v xml:space="preserve">LOS ANGELES         </v>
      </c>
      <c r="E16736" t="str">
        <f>T("RE ")</f>
        <v xml:space="preserve">RE </v>
      </c>
      <c r="F16736" t="str">
        <f>T("REMOLQUES      ")</f>
        <v xml:space="preserve">REMOLQUES      </v>
      </c>
      <c r="G16736" t="str">
        <f>T("De 751 a 999 KG DE CARGA ÚTIL                     ")</f>
        <v xml:space="preserve">De 751 a 999 KG DE CARGA ÚTIL                     </v>
      </c>
      <c r="I16736">
        <v>2</v>
      </c>
    </row>
    <row r="16737" spans="1:9">
      <c r="A16737" t="str">
        <f>T("2018")</f>
        <v>2018</v>
      </c>
      <c r="B16737" t="str">
        <f>T("FISICO                                            ")</f>
        <v xml:space="preserve">FISICO                                            </v>
      </c>
      <c r="C16737" t="str">
        <f>T("VILLAVERDE          ")</f>
        <v xml:space="preserve">VILLAVERDE          </v>
      </c>
      <c r="D16737" t="str">
        <f>T("LOS ANGELES         ")</f>
        <v xml:space="preserve">LOS ANGELES         </v>
      </c>
      <c r="E16737" t="str">
        <f>T("RE ")</f>
        <v xml:space="preserve">RE </v>
      </c>
      <c r="F16737" t="str">
        <f>T("REMOLQUES      ")</f>
        <v xml:space="preserve">REMOLQUES      </v>
      </c>
      <c r="G16737" t="str">
        <f>T("De 1.000 a 2.999 KG DE CARGA ÚTIL                 ")</f>
        <v xml:space="preserve">De 1.000 a 2.999 KG DE CARGA ÚTIL                 </v>
      </c>
      <c r="I16737">
        <v>4</v>
      </c>
    </row>
    <row r="16738" spans="1:9">
      <c r="A16738" t="str">
        <f>T("2018")</f>
        <v>2018</v>
      </c>
      <c r="B16738" t="str">
        <f>T("FISICO                                            ")</f>
        <v xml:space="preserve">FISICO                                            </v>
      </c>
      <c r="C16738" t="str">
        <f>T("VILLAVERDE          ")</f>
        <v xml:space="preserve">VILLAVERDE          </v>
      </c>
      <c r="D16738" t="str">
        <f>T("LOS ANGELES         ")</f>
        <v xml:space="preserve">LOS ANGELES         </v>
      </c>
      <c r="E16738" t="str">
        <f>T("RE ")</f>
        <v xml:space="preserve">RE </v>
      </c>
      <c r="F16738" t="str">
        <f>T("REMOLQUES      ")</f>
        <v xml:space="preserve">REMOLQUES      </v>
      </c>
      <c r="G16738" t="str">
        <f>T("De 3.000 KG DE CARGA ÚTIL en adelante             ")</f>
        <v xml:space="preserve">De 3.000 KG DE CARGA ÚTIL en adelante             </v>
      </c>
      <c r="I16738">
        <v>4</v>
      </c>
    </row>
    <row r="16739" spans="1:9">
      <c r="A16739" t="str">
        <f>T("2018")</f>
        <v>2018</v>
      </c>
      <c r="B16739" t="str">
        <f>T("JURIDICO                                          ")</f>
        <v xml:space="preserve">JURIDICO                                          </v>
      </c>
      <c r="C16739" t="str">
        <f>T("VILLAVERDE          ")</f>
        <v xml:space="preserve">VILLAVERDE          </v>
      </c>
      <c r="D16739" t="str">
        <f>T("VILLAVERDE ALTO C.H.")</f>
        <v>VILLAVERDE ALTO C.H.</v>
      </c>
      <c r="E16739" t="str">
        <f>T("RE ")</f>
        <v xml:space="preserve">RE </v>
      </c>
      <c r="F16739" t="str">
        <f>T("REMOLQUES      ")</f>
        <v xml:space="preserve">REMOLQUES      </v>
      </c>
      <c r="G16739" t="str">
        <f>T("De 1.000 a 2.999 KG DE CARGA ÚTIL                 ")</f>
        <v xml:space="preserve">De 1.000 a 2.999 KG DE CARGA ÚTIL                 </v>
      </c>
      <c r="I16739">
        <v>4</v>
      </c>
    </row>
    <row r="16740" spans="1:9">
      <c r="A16740" t="str">
        <f>T("2018")</f>
        <v>2018</v>
      </c>
      <c r="B16740" t="str">
        <f>T("JURIDICO                                          ")</f>
        <v xml:space="preserve">JURIDICO                                          </v>
      </c>
      <c r="C16740" t="str">
        <f>T("VILLAVERDE          ")</f>
        <v xml:space="preserve">VILLAVERDE          </v>
      </c>
      <c r="D16740" t="str">
        <f>T("VILLAVERDE ALTO C.H.")</f>
        <v>VILLAVERDE ALTO C.H.</v>
      </c>
      <c r="E16740" t="str">
        <f>T("RE ")</f>
        <v xml:space="preserve">RE </v>
      </c>
      <c r="F16740" t="str">
        <f>T("REMOLQUES      ")</f>
        <v xml:space="preserve">REMOLQUES      </v>
      </c>
      <c r="G16740" t="str">
        <f>T("De 3.000 KG DE CARGA ÚTIL en adelante             ")</f>
        <v xml:space="preserve">De 3.000 KG DE CARGA ÚTIL en adelante             </v>
      </c>
      <c r="I16740">
        <v>168</v>
      </c>
    </row>
    <row r="16741" spans="1:9">
      <c r="A16741" t="str">
        <f>T("2018")</f>
        <v>2018</v>
      </c>
      <c r="B16741" t="str">
        <f>T("JURIDICO                                          ")</f>
        <v xml:space="preserve">JURIDICO                                          </v>
      </c>
      <c r="C16741" t="str">
        <f>T("VILLAVERDE          ")</f>
        <v xml:space="preserve">VILLAVERDE          </v>
      </c>
      <c r="D16741" t="str">
        <f>T("SAN CRISTOBAL       ")</f>
        <v xml:space="preserve">SAN CRISTOBAL       </v>
      </c>
      <c r="E16741" t="str">
        <f>T("RE ")</f>
        <v xml:space="preserve">RE </v>
      </c>
      <c r="F16741" t="str">
        <f>T("REMOLQUES      ")</f>
        <v xml:space="preserve">REMOLQUES      </v>
      </c>
      <c r="G16741" t="str">
        <f>T("De 1.000 a 2.999 KG DE CARGA ÚTIL                 ")</f>
        <v xml:space="preserve">De 1.000 a 2.999 KG DE CARGA ÚTIL                 </v>
      </c>
      <c r="I16741">
        <v>1</v>
      </c>
    </row>
    <row r="16742" spans="1:9">
      <c r="A16742" t="str">
        <f>T("2018")</f>
        <v>2018</v>
      </c>
      <c r="B16742" t="str">
        <f>T("JURIDICO                                          ")</f>
        <v xml:space="preserve">JURIDICO                                          </v>
      </c>
      <c r="C16742" t="str">
        <f>T("VILLAVERDE          ")</f>
        <v xml:space="preserve">VILLAVERDE          </v>
      </c>
      <c r="D16742" t="str">
        <f>T("SAN CRISTOBAL       ")</f>
        <v xml:space="preserve">SAN CRISTOBAL       </v>
      </c>
      <c r="E16742" t="str">
        <f>T("RE ")</f>
        <v xml:space="preserve">RE </v>
      </c>
      <c r="F16742" t="str">
        <f>T("REMOLQUES      ")</f>
        <v xml:space="preserve">REMOLQUES      </v>
      </c>
      <c r="G16742" t="str">
        <f>T("De 3.000 KG DE CARGA ÚTIL en adelante             ")</f>
        <v xml:space="preserve">De 3.000 KG DE CARGA ÚTIL en adelante             </v>
      </c>
      <c r="I16742">
        <v>1</v>
      </c>
    </row>
    <row r="16743" spans="1:9">
      <c r="A16743" t="str">
        <f>T("2018")</f>
        <v>2018</v>
      </c>
      <c r="B16743" t="str">
        <f>T("JURIDICO                                          ")</f>
        <v xml:space="preserve">JURIDICO                                          </v>
      </c>
      <c r="C16743" t="str">
        <f>T("VILLAVERDE          ")</f>
        <v xml:space="preserve">VILLAVERDE          </v>
      </c>
      <c r="D16743" t="str">
        <f>T("BUTARQUE            ")</f>
        <v xml:space="preserve">BUTARQUE            </v>
      </c>
      <c r="E16743" t="str">
        <f>T("RE ")</f>
        <v xml:space="preserve">RE </v>
      </c>
      <c r="F16743" t="str">
        <f>T("REMOLQUES      ")</f>
        <v xml:space="preserve">REMOLQUES      </v>
      </c>
      <c r="G16743" t="str">
        <f>T("De 1.000 a 2.999 KG DE CARGA ÚTIL                 ")</f>
        <v xml:space="preserve">De 1.000 a 2.999 KG DE CARGA ÚTIL                 </v>
      </c>
      <c r="I16743">
        <v>7</v>
      </c>
    </row>
    <row r="16744" spans="1:9">
      <c r="A16744" t="str">
        <f>T("2018")</f>
        <v>2018</v>
      </c>
      <c r="B16744" t="str">
        <f>T("JURIDICO                                          ")</f>
        <v xml:space="preserve">JURIDICO                                          </v>
      </c>
      <c r="C16744" t="str">
        <f>T("VILLAVERDE          ")</f>
        <v xml:space="preserve">VILLAVERDE          </v>
      </c>
      <c r="D16744" t="str">
        <f>T("BUTARQUE            ")</f>
        <v xml:space="preserve">BUTARQUE            </v>
      </c>
      <c r="E16744" t="str">
        <f>T("RE ")</f>
        <v xml:space="preserve">RE </v>
      </c>
      <c r="F16744" t="str">
        <f>T("REMOLQUES      ")</f>
        <v xml:space="preserve">REMOLQUES      </v>
      </c>
      <c r="G16744" t="str">
        <f>T("De 3.000 KG DE CARGA ÚTIL en adelante             ")</f>
        <v xml:space="preserve">De 3.000 KG DE CARGA ÚTIL en adelante             </v>
      </c>
      <c r="I16744">
        <v>59</v>
      </c>
    </row>
    <row r="16745" spans="1:9">
      <c r="A16745" t="str">
        <f>T("2018")</f>
        <v>2018</v>
      </c>
      <c r="B16745" t="str">
        <f>T("JURIDICO                                          ")</f>
        <v xml:space="preserve">JURIDICO                                          </v>
      </c>
      <c r="C16745" t="str">
        <f>T("VILLAVERDE          ")</f>
        <v xml:space="preserve">VILLAVERDE          </v>
      </c>
      <c r="D16745" t="str">
        <f>T("LOS ROSALES         ")</f>
        <v xml:space="preserve">LOS ROSALES         </v>
      </c>
      <c r="E16745" t="str">
        <f>T("RE ")</f>
        <v xml:space="preserve">RE </v>
      </c>
      <c r="F16745" t="str">
        <f>T("REMOLQUES      ")</f>
        <v xml:space="preserve">REMOLQUES      </v>
      </c>
      <c r="G16745" t="str">
        <f>T("De 1.000 a 2.999 KG DE CARGA ÚTIL                 ")</f>
        <v xml:space="preserve">De 1.000 a 2.999 KG DE CARGA ÚTIL                 </v>
      </c>
      <c r="I16745">
        <v>1</v>
      </c>
    </row>
    <row r="16746" spans="1:9">
      <c r="A16746" t="str">
        <f>T("2018")</f>
        <v>2018</v>
      </c>
      <c r="B16746" t="str">
        <f>T("JURIDICO                                          ")</f>
        <v xml:space="preserve">JURIDICO                                          </v>
      </c>
      <c r="C16746" t="str">
        <f>T("VILLAVERDE          ")</f>
        <v xml:space="preserve">VILLAVERDE          </v>
      </c>
      <c r="D16746" t="str">
        <f>T("LOS ROSALES         ")</f>
        <v xml:space="preserve">LOS ROSALES         </v>
      </c>
      <c r="E16746" t="str">
        <f>T("RE ")</f>
        <v xml:space="preserve">RE </v>
      </c>
      <c r="F16746" t="str">
        <f>T("REMOLQUES      ")</f>
        <v xml:space="preserve">REMOLQUES      </v>
      </c>
      <c r="G16746" t="str">
        <f>T("De 3.000 KG DE CARGA ÚTIL en adelante             ")</f>
        <v xml:space="preserve">De 3.000 KG DE CARGA ÚTIL en adelante             </v>
      </c>
      <c r="I16746">
        <v>31</v>
      </c>
    </row>
    <row r="16747" spans="1:9">
      <c r="A16747" t="str">
        <f>T("2018")</f>
        <v>2018</v>
      </c>
      <c r="B16747" t="str">
        <f>T("JURIDICO                                          ")</f>
        <v xml:space="preserve">JURIDICO                                          </v>
      </c>
      <c r="C16747" t="str">
        <f>T("VILLAVERDE          ")</f>
        <v xml:space="preserve">VILLAVERDE          </v>
      </c>
      <c r="D16747" t="str">
        <f>T("LOS ANGELES         ")</f>
        <v xml:space="preserve">LOS ANGELES         </v>
      </c>
      <c r="E16747" t="str">
        <f>T("RE ")</f>
        <v xml:space="preserve">RE </v>
      </c>
      <c r="F16747" t="str">
        <f>T("REMOLQUES      ")</f>
        <v xml:space="preserve">REMOLQUES      </v>
      </c>
      <c r="G16747" t="str">
        <f>T("De 3.000 KG DE CARGA ÚTIL en adelante             ")</f>
        <v xml:space="preserve">De 3.000 KG DE CARGA ÚTIL en adelante             </v>
      </c>
      <c r="I16747">
        <v>7</v>
      </c>
    </row>
    <row r="16748" spans="1:9">
      <c r="A16748" t="str">
        <f>T("2018")</f>
        <v>2018</v>
      </c>
      <c r="B16748" t="str">
        <f>T("FISICO                                            ")</f>
        <v xml:space="preserve">FISICO                                            </v>
      </c>
      <c r="C16748" t="str">
        <f>T("VILLAVERDE          ")</f>
        <v xml:space="preserve">VILLAVERDE          </v>
      </c>
      <c r="D16748" t="str">
        <f>T("LOS ROSALES         ")</f>
        <v xml:space="preserve">LOS ROSALES         </v>
      </c>
      <c r="E16748" t="str">
        <f>T("SE ")</f>
        <v xml:space="preserve">SE </v>
      </c>
      <c r="F16748" t="str">
        <f>T("SEMIRREMOLQUES ")</f>
        <v xml:space="preserve">SEMIRREMOLQUES </v>
      </c>
      <c r="G16748" t="str">
        <f>T("De 3.000 KG DE CARGA ÚTIL en adelante             ")</f>
        <v xml:space="preserve">De 3.000 KG DE CARGA ÚTIL en adelante             </v>
      </c>
      <c r="I16748">
        <v>1</v>
      </c>
    </row>
    <row r="16749" spans="1:9">
      <c r="A16749" t="str">
        <f>T("2018")</f>
        <v>2018</v>
      </c>
      <c r="B16749" t="str">
        <f>T("FISICO                                            ")</f>
        <v xml:space="preserve">FISICO                                            </v>
      </c>
      <c r="C16749" t="str">
        <f>T("VILLAVERDE          ")</f>
        <v xml:space="preserve">VILLAVERDE          </v>
      </c>
      <c r="D16749" t="str">
        <f>T("SIN BARRIO          ")</f>
        <v xml:space="preserve">SIN BARRIO          </v>
      </c>
      <c r="E16749" t="str">
        <f>T("TR ")</f>
        <v xml:space="preserve">TR </v>
      </c>
      <c r="F16749" t="str">
        <f>T("TRACTORES      ")</f>
        <v xml:space="preserve">TRACTORES      </v>
      </c>
      <c r="G16749" t="str">
        <f>T("De 25,01 CABALLOS FISCALES en adelante            ")</f>
        <v xml:space="preserve">De 25,01 CABALLOS FISCALES en adelante            </v>
      </c>
      <c r="H16749" t="str">
        <f>T("DIESEL                                            ")</f>
        <v xml:space="preserve">DIESEL                                            </v>
      </c>
      <c r="I16749">
        <v>1</v>
      </c>
    </row>
    <row r="16750" spans="1:9">
      <c r="A16750" t="str">
        <f>T("2018")</f>
        <v>2018</v>
      </c>
      <c r="B16750" t="str">
        <f>T("FISICO                                            ")</f>
        <v xml:space="preserve">FISICO                                            </v>
      </c>
      <c r="C16750" t="str">
        <f>T("VILLAVERDE          ")</f>
        <v xml:space="preserve">VILLAVERDE          </v>
      </c>
      <c r="D16750" t="str">
        <f>T("VILLAVERDE ALTO C.H.")</f>
        <v>VILLAVERDE ALTO C.H.</v>
      </c>
      <c r="E16750" t="str">
        <f>T("TR ")</f>
        <v xml:space="preserve">TR </v>
      </c>
      <c r="F16750" t="str">
        <f>T("TRACTORES      ")</f>
        <v xml:space="preserve">TRACTORES      </v>
      </c>
      <c r="G16750" t="str">
        <f>T("De menos de 16 CABALLOS FISCALES                  ")</f>
        <v xml:space="preserve">De menos de 16 CABALLOS FISCALES                  </v>
      </c>
      <c r="H16750" t="str">
        <f>T("DIESEL                                            ")</f>
        <v xml:space="preserve">DIESEL                                            </v>
      </c>
      <c r="I16750">
        <v>12</v>
      </c>
    </row>
    <row r="16751" spans="1:9">
      <c r="A16751" t="str">
        <f>T("2018")</f>
        <v>2018</v>
      </c>
      <c r="B16751" t="str">
        <f>T("FISICO                                            ")</f>
        <v xml:space="preserve">FISICO                                            </v>
      </c>
      <c r="C16751" t="str">
        <f>T("VILLAVERDE          ")</f>
        <v xml:space="preserve">VILLAVERDE          </v>
      </c>
      <c r="D16751" t="str">
        <f>T("VILLAVERDE ALTO C.H.")</f>
        <v>VILLAVERDE ALTO C.H.</v>
      </c>
      <c r="E16751" t="str">
        <f>T("TR ")</f>
        <v xml:space="preserve">TR </v>
      </c>
      <c r="F16751" t="str">
        <f>T("TRACTORES      ")</f>
        <v xml:space="preserve">TRACTORES      </v>
      </c>
      <c r="G16751" t="str">
        <f>T("De 16 a 25 CABALLOS FISCALES                      ")</f>
        <v xml:space="preserve">De 16 a 25 CABALLOS FISCALES                      </v>
      </c>
      <c r="H16751" t="str">
        <f>T("DIESEL                                            ")</f>
        <v xml:space="preserve">DIESEL                                            </v>
      </c>
      <c r="I16751">
        <v>8</v>
      </c>
    </row>
    <row r="16752" spans="1:9">
      <c r="A16752" t="str">
        <f>T("2018")</f>
        <v>2018</v>
      </c>
      <c r="B16752" t="str">
        <f>T("FISICO                                            ")</f>
        <v xml:space="preserve">FISICO                                            </v>
      </c>
      <c r="C16752" t="str">
        <f>T("VILLAVERDE          ")</f>
        <v xml:space="preserve">VILLAVERDE          </v>
      </c>
      <c r="D16752" t="str">
        <f>T("VILLAVERDE ALTO C.H.")</f>
        <v>VILLAVERDE ALTO C.H.</v>
      </c>
      <c r="E16752" t="str">
        <f>T("TR ")</f>
        <v xml:space="preserve">TR </v>
      </c>
      <c r="F16752" t="str">
        <f>T("TRACTORES      ")</f>
        <v xml:space="preserve">TRACTORES      </v>
      </c>
      <c r="G16752" t="str">
        <f>T("De 25,01 CABALLOS FISCALES en adelante            ")</f>
        <v xml:space="preserve">De 25,01 CABALLOS FISCALES en adelante            </v>
      </c>
      <c r="H16752" t="str">
        <f>T("DIESEL                                            ")</f>
        <v xml:space="preserve">DIESEL                                            </v>
      </c>
      <c r="I16752">
        <v>10</v>
      </c>
    </row>
    <row r="16753" spans="1:9">
      <c r="A16753" t="str">
        <f>T("2018")</f>
        <v>2018</v>
      </c>
      <c r="B16753" t="str">
        <f>T("FISICO                                            ")</f>
        <v xml:space="preserve">FISICO                                            </v>
      </c>
      <c r="C16753" t="str">
        <f>T("VILLAVERDE          ")</f>
        <v xml:space="preserve">VILLAVERDE          </v>
      </c>
      <c r="D16753" t="str">
        <f>T("SAN CRISTOBAL       ")</f>
        <v xml:space="preserve">SAN CRISTOBAL       </v>
      </c>
      <c r="E16753" t="str">
        <f>T("TR ")</f>
        <v xml:space="preserve">TR </v>
      </c>
      <c r="F16753" t="str">
        <f>T("TRACTORES      ")</f>
        <v xml:space="preserve">TRACTORES      </v>
      </c>
      <c r="G16753" t="str">
        <f>T("De menos de 16 CABALLOS FISCALES                  ")</f>
        <v xml:space="preserve">De menos de 16 CABALLOS FISCALES                  </v>
      </c>
      <c r="H16753" t="str">
        <f>T("DIESEL                                            ")</f>
        <v xml:space="preserve">DIESEL                                            </v>
      </c>
      <c r="I16753">
        <v>2</v>
      </c>
    </row>
    <row r="16754" spans="1:9">
      <c r="A16754" t="str">
        <f>T("2018")</f>
        <v>2018</v>
      </c>
      <c r="B16754" t="str">
        <f>T("FISICO                                            ")</f>
        <v xml:space="preserve">FISICO                                            </v>
      </c>
      <c r="C16754" t="str">
        <f>T("VILLAVERDE          ")</f>
        <v xml:space="preserve">VILLAVERDE          </v>
      </c>
      <c r="D16754" t="str">
        <f>T("SAN CRISTOBAL       ")</f>
        <v xml:space="preserve">SAN CRISTOBAL       </v>
      </c>
      <c r="E16754" t="str">
        <f>T("TR ")</f>
        <v xml:space="preserve">TR </v>
      </c>
      <c r="F16754" t="str">
        <f>T("TRACTORES      ")</f>
        <v xml:space="preserve">TRACTORES      </v>
      </c>
      <c r="G16754" t="str">
        <f>T("De 16 a 25 CABALLOS FISCALES                      ")</f>
        <v xml:space="preserve">De 16 a 25 CABALLOS FISCALES                      </v>
      </c>
      <c r="H16754" t="str">
        <f>T("DIESEL                                            ")</f>
        <v xml:space="preserve">DIESEL                                            </v>
      </c>
      <c r="I16754">
        <v>1</v>
      </c>
    </row>
    <row r="16755" spans="1:9">
      <c r="A16755" t="str">
        <f>T("2018")</f>
        <v>2018</v>
      </c>
      <c r="B16755" t="str">
        <f>T("FISICO                                            ")</f>
        <v xml:space="preserve">FISICO                                            </v>
      </c>
      <c r="C16755" t="str">
        <f>T("VILLAVERDE          ")</f>
        <v xml:space="preserve">VILLAVERDE          </v>
      </c>
      <c r="D16755" t="str">
        <f>T("SAN CRISTOBAL       ")</f>
        <v xml:space="preserve">SAN CRISTOBAL       </v>
      </c>
      <c r="E16755" t="str">
        <f>T("TR ")</f>
        <v xml:space="preserve">TR </v>
      </c>
      <c r="F16755" t="str">
        <f>T("TRACTORES      ")</f>
        <v xml:space="preserve">TRACTORES      </v>
      </c>
      <c r="G16755" t="str">
        <f>T("De 25,01 CABALLOS FISCALES en adelante            ")</f>
        <v xml:space="preserve">De 25,01 CABALLOS FISCALES en adelante            </v>
      </c>
      <c r="H16755" t="str">
        <f>T("DIESEL                                            ")</f>
        <v xml:space="preserve">DIESEL                                            </v>
      </c>
      <c r="I16755">
        <v>1</v>
      </c>
    </row>
    <row r="16756" spans="1:9">
      <c r="A16756" t="str">
        <f>T("2018")</f>
        <v>2018</v>
      </c>
      <c r="B16756" t="str">
        <f>T("FISICO                                            ")</f>
        <v xml:space="preserve">FISICO                                            </v>
      </c>
      <c r="C16756" t="str">
        <f>T("VILLAVERDE          ")</f>
        <v xml:space="preserve">VILLAVERDE          </v>
      </c>
      <c r="D16756" t="str">
        <f>T("BUTARQUE            ")</f>
        <v xml:space="preserve">BUTARQUE            </v>
      </c>
      <c r="E16756" t="str">
        <f>T("TR ")</f>
        <v xml:space="preserve">TR </v>
      </c>
      <c r="F16756" t="str">
        <f>T("TRACTORES      ")</f>
        <v xml:space="preserve">TRACTORES      </v>
      </c>
      <c r="G16756" t="str">
        <f>T("De menos de 16 CABALLOS FISCALES                  ")</f>
        <v xml:space="preserve">De menos de 16 CABALLOS FISCALES                  </v>
      </c>
      <c r="H16756" t="str">
        <f>T("DIESEL                                            ")</f>
        <v xml:space="preserve">DIESEL                                            </v>
      </c>
      <c r="I16756">
        <v>3</v>
      </c>
    </row>
    <row r="16757" spans="1:9">
      <c r="A16757" t="str">
        <f>T("2018")</f>
        <v>2018</v>
      </c>
      <c r="B16757" t="str">
        <f>T("FISICO                                            ")</f>
        <v xml:space="preserve">FISICO                                            </v>
      </c>
      <c r="C16757" t="str">
        <f>T("VILLAVERDE          ")</f>
        <v xml:space="preserve">VILLAVERDE          </v>
      </c>
      <c r="D16757" t="str">
        <f>T("BUTARQUE            ")</f>
        <v xml:space="preserve">BUTARQUE            </v>
      </c>
      <c r="E16757" t="str">
        <f>T("TR ")</f>
        <v xml:space="preserve">TR </v>
      </c>
      <c r="F16757" t="str">
        <f>T("TRACTORES      ")</f>
        <v xml:space="preserve">TRACTORES      </v>
      </c>
      <c r="G16757" t="str">
        <f>T("De 16 a 25 CABALLOS FISCALES                      ")</f>
        <v xml:space="preserve">De 16 a 25 CABALLOS FISCALES                      </v>
      </c>
      <c r="H16757" t="str">
        <f>T("DIESEL                                            ")</f>
        <v xml:space="preserve">DIESEL                                            </v>
      </c>
      <c r="I16757">
        <v>4</v>
      </c>
    </row>
    <row r="16758" spans="1:9">
      <c r="A16758" t="str">
        <f>T("2018")</f>
        <v>2018</v>
      </c>
      <c r="B16758" t="str">
        <f>T("FISICO                                            ")</f>
        <v xml:space="preserve">FISICO                                            </v>
      </c>
      <c r="C16758" t="str">
        <f>T("VILLAVERDE          ")</f>
        <v xml:space="preserve">VILLAVERDE          </v>
      </c>
      <c r="D16758" t="str">
        <f>T("BUTARQUE            ")</f>
        <v xml:space="preserve">BUTARQUE            </v>
      </c>
      <c r="E16758" t="str">
        <f>T("TR ")</f>
        <v xml:space="preserve">TR </v>
      </c>
      <c r="F16758" t="str">
        <f>T("TRACTORES      ")</f>
        <v xml:space="preserve">TRACTORES      </v>
      </c>
      <c r="G16758" t="str">
        <f>T("De 25,01 CABALLOS FISCALES en adelante            ")</f>
        <v xml:space="preserve">De 25,01 CABALLOS FISCALES en adelante            </v>
      </c>
      <c r="H16758" t="str">
        <f>T("DIESEL                                            ")</f>
        <v xml:space="preserve">DIESEL                                            </v>
      </c>
      <c r="I16758">
        <v>10</v>
      </c>
    </row>
    <row r="16759" spans="1:9">
      <c r="A16759" t="str">
        <f>T("2018")</f>
        <v>2018</v>
      </c>
      <c r="B16759" t="str">
        <f>T("FISICO                                            ")</f>
        <v xml:space="preserve">FISICO                                            </v>
      </c>
      <c r="C16759" t="str">
        <f>T("VILLAVERDE          ")</f>
        <v xml:space="preserve">VILLAVERDE          </v>
      </c>
      <c r="D16759" t="str">
        <f>T("LOS ROSALES         ")</f>
        <v xml:space="preserve">LOS ROSALES         </v>
      </c>
      <c r="E16759" t="str">
        <f>T("TR ")</f>
        <v xml:space="preserve">TR </v>
      </c>
      <c r="F16759" t="str">
        <f>T("TRACTORES      ")</f>
        <v xml:space="preserve">TRACTORES      </v>
      </c>
      <c r="G16759" t="str">
        <f>T("De menos de 16 CABALLOS FISCALES                  ")</f>
        <v xml:space="preserve">De menos de 16 CABALLOS FISCALES                  </v>
      </c>
      <c r="H16759" t="str">
        <f>T("DIESEL                                            ")</f>
        <v xml:space="preserve">DIESEL                                            </v>
      </c>
      <c r="I16759">
        <v>15</v>
      </c>
    </row>
    <row r="16760" spans="1:9">
      <c r="A16760" t="str">
        <f>T("2018")</f>
        <v>2018</v>
      </c>
      <c r="B16760" t="str">
        <f>T("FISICO                                            ")</f>
        <v xml:space="preserve">FISICO                                            </v>
      </c>
      <c r="C16760" t="str">
        <f>T("VILLAVERDE          ")</f>
        <v xml:space="preserve">VILLAVERDE          </v>
      </c>
      <c r="D16760" t="str">
        <f>T("LOS ROSALES         ")</f>
        <v xml:space="preserve">LOS ROSALES         </v>
      </c>
      <c r="E16760" t="str">
        <f>T("TR ")</f>
        <v xml:space="preserve">TR </v>
      </c>
      <c r="F16760" t="str">
        <f>T("TRACTORES      ")</f>
        <v xml:space="preserve">TRACTORES      </v>
      </c>
      <c r="G16760" t="str">
        <f>T("De 16 a 25 CABALLOS FISCALES                      ")</f>
        <v xml:space="preserve">De 16 a 25 CABALLOS FISCALES                      </v>
      </c>
      <c r="H16760" t="str">
        <f>T("DIESEL                                            ")</f>
        <v xml:space="preserve">DIESEL                                            </v>
      </c>
      <c r="I16760">
        <v>3</v>
      </c>
    </row>
    <row r="16761" spans="1:9">
      <c r="A16761" t="str">
        <f>T("2018")</f>
        <v>2018</v>
      </c>
      <c r="B16761" t="str">
        <f>T("FISICO                                            ")</f>
        <v xml:space="preserve">FISICO                                            </v>
      </c>
      <c r="C16761" t="str">
        <f>T("VILLAVERDE          ")</f>
        <v xml:space="preserve">VILLAVERDE          </v>
      </c>
      <c r="D16761" t="str">
        <f>T("LOS ROSALES         ")</f>
        <v xml:space="preserve">LOS ROSALES         </v>
      </c>
      <c r="E16761" t="str">
        <f>T("TR ")</f>
        <v xml:space="preserve">TR </v>
      </c>
      <c r="F16761" t="str">
        <f>T("TRACTORES      ")</f>
        <v xml:space="preserve">TRACTORES      </v>
      </c>
      <c r="G16761" t="str">
        <f>T("De 25,01 CABALLOS FISCALES en adelante            ")</f>
        <v xml:space="preserve">De 25,01 CABALLOS FISCALES en adelante            </v>
      </c>
      <c r="H16761" t="str">
        <f>T("DIESEL                                            ")</f>
        <v xml:space="preserve">DIESEL                                            </v>
      </c>
      <c r="I16761">
        <v>12</v>
      </c>
    </row>
    <row r="16762" spans="1:9">
      <c r="A16762" t="str">
        <f>T("2018")</f>
        <v>2018</v>
      </c>
      <c r="B16762" t="str">
        <f>T("FISICO                                            ")</f>
        <v xml:space="preserve">FISICO                                            </v>
      </c>
      <c r="C16762" t="str">
        <f>T("VILLAVERDE          ")</f>
        <v xml:space="preserve">VILLAVERDE          </v>
      </c>
      <c r="D16762" t="str">
        <f>T("LOS ANGELES         ")</f>
        <v xml:space="preserve">LOS ANGELES         </v>
      </c>
      <c r="E16762" t="str">
        <f>T("TR ")</f>
        <v xml:space="preserve">TR </v>
      </c>
      <c r="F16762" t="str">
        <f>T("TRACTORES      ")</f>
        <v xml:space="preserve">TRACTORES      </v>
      </c>
      <c r="G16762" t="str">
        <f>T("De menos de 16 CABALLOS FISCALES                  ")</f>
        <v xml:space="preserve">De menos de 16 CABALLOS FISCALES                  </v>
      </c>
      <c r="H16762" t="str">
        <f>T("DIESEL                                            ")</f>
        <v xml:space="preserve">DIESEL                                            </v>
      </c>
      <c r="I16762">
        <v>8</v>
      </c>
    </row>
    <row r="16763" spans="1:9">
      <c r="A16763" t="str">
        <f>T("2018")</f>
        <v>2018</v>
      </c>
      <c r="B16763" t="str">
        <f>T("FISICO                                            ")</f>
        <v xml:space="preserve">FISICO                                            </v>
      </c>
      <c r="C16763" t="str">
        <f>T("VILLAVERDE          ")</f>
        <v xml:space="preserve">VILLAVERDE          </v>
      </c>
      <c r="D16763" t="str">
        <f>T("LOS ANGELES         ")</f>
        <v xml:space="preserve">LOS ANGELES         </v>
      </c>
      <c r="E16763" t="str">
        <f>T("TR ")</f>
        <v xml:space="preserve">TR </v>
      </c>
      <c r="F16763" t="str">
        <f>T("TRACTORES      ")</f>
        <v xml:space="preserve">TRACTORES      </v>
      </c>
      <c r="G16763" t="str">
        <f>T("De 16 a 25 CABALLOS FISCALES                      ")</f>
        <v xml:space="preserve">De 16 a 25 CABALLOS FISCALES                      </v>
      </c>
      <c r="H16763" t="str">
        <f>T("DIESEL                                            ")</f>
        <v xml:space="preserve">DIESEL                                            </v>
      </c>
      <c r="I16763">
        <v>4</v>
      </c>
    </row>
    <row r="16764" spans="1:9">
      <c r="A16764" t="str">
        <f>T("2018")</f>
        <v>2018</v>
      </c>
      <c r="B16764" t="str">
        <f>T("FISICO                                            ")</f>
        <v xml:space="preserve">FISICO                                            </v>
      </c>
      <c r="C16764" t="str">
        <f>T("VILLAVERDE          ")</f>
        <v xml:space="preserve">VILLAVERDE          </v>
      </c>
      <c r="D16764" t="str">
        <f>T("LOS ANGELES         ")</f>
        <v xml:space="preserve">LOS ANGELES         </v>
      </c>
      <c r="E16764" t="str">
        <f>T("TR ")</f>
        <v xml:space="preserve">TR </v>
      </c>
      <c r="F16764" t="str">
        <f>T("TRACTORES      ")</f>
        <v xml:space="preserve">TRACTORES      </v>
      </c>
      <c r="G16764" t="str">
        <f>T("De 25,01 CABALLOS FISCALES en adelante            ")</f>
        <v xml:space="preserve">De 25,01 CABALLOS FISCALES en adelante            </v>
      </c>
      <c r="H16764" t="str">
        <f>T("DIESEL                                            ")</f>
        <v xml:space="preserve">DIESEL                                            </v>
      </c>
      <c r="I16764">
        <v>2</v>
      </c>
    </row>
    <row r="16765" spans="1:9">
      <c r="A16765" t="str">
        <f>T("2018")</f>
        <v>2018</v>
      </c>
      <c r="B16765" t="str">
        <f>T("JURIDICO                                          ")</f>
        <v xml:space="preserve">JURIDICO                                          </v>
      </c>
      <c r="C16765" t="str">
        <f>T("VILLAVERDE          ")</f>
        <v xml:space="preserve">VILLAVERDE          </v>
      </c>
      <c r="D16765" t="str">
        <f>T("VILLAVERDE ALTO C.H.")</f>
        <v>VILLAVERDE ALTO C.H.</v>
      </c>
      <c r="E16765" t="str">
        <f>T("TR ")</f>
        <v xml:space="preserve">TR </v>
      </c>
      <c r="F16765" t="str">
        <f>T("TRACTORES      ")</f>
        <v xml:space="preserve">TRACTORES      </v>
      </c>
      <c r="G16765" t="str">
        <f>T("De menos de 16 CABALLOS FISCALES                  ")</f>
        <v xml:space="preserve">De menos de 16 CABALLOS FISCALES                  </v>
      </c>
      <c r="H16765" t="str">
        <f>T("DIESEL                                            ")</f>
        <v xml:space="preserve">DIESEL                                            </v>
      </c>
      <c r="I16765">
        <v>15</v>
      </c>
    </row>
    <row r="16766" spans="1:9">
      <c r="A16766" t="str">
        <f>T("2018")</f>
        <v>2018</v>
      </c>
      <c r="B16766" t="str">
        <f>T("JURIDICO                                          ")</f>
        <v xml:space="preserve">JURIDICO                                          </v>
      </c>
      <c r="C16766" t="str">
        <f>T("VILLAVERDE          ")</f>
        <v xml:space="preserve">VILLAVERDE          </v>
      </c>
      <c r="D16766" t="str">
        <f>T("VILLAVERDE ALTO C.H.")</f>
        <v>VILLAVERDE ALTO C.H.</v>
      </c>
      <c r="E16766" t="str">
        <f>T("TR ")</f>
        <v xml:space="preserve">TR </v>
      </c>
      <c r="F16766" t="str">
        <f>T("TRACTORES      ")</f>
        <v xml:space="preserve">TRACTORES      </v>
      </c>
      <c r="G16766" t="str">
        <f>T("De 16 a 25 CABALLOS FISCALES                      ")</f>
        <v xml:space="preserve">De 16 a 25 CABALLOS FISCALES                      </v>
      </c>
      <c r="H16766" t="str">
        <f>T("DIESEL                                            ")</f>
        <v xml:space="preserve">DIESEL                                            </v>
      </c>
      <c r="I16766">
        <v>21</v>
      </c>
    </row>
    <row r="16767" spans="1:9">
      <c r="A16767" t="str">
        <f>T("2018")</f>
        <v>2018</v>
      </c>
      <c r="B16767" t="str">
        <f>T("JURIDICO                                          ")</f>
        <v xml:space="preserve">JURIDICO                                          </v>
      </c>
      <c r="C16767" t="str">
        <f>T("VILLAVERDE          ")</f>
        <v xml:space="preserve">VILLAVERDE          </v>
      </c>
      <c r="D16767" t="str">
        <f>T("VILLAVERDE ALTO C.H.")</f>
        <v>VILLAVERDE ALTO C.H.</v>
      </c>
      <c r="E16767" t="str">
        <f>T("TR ")</f>
        <v xml:space="preserve">TR </v>
      </c>
      <c r="F16767" t="str">
        <f>T("TRACTORES      ")</f>
        <v xml:space="preserve">TRACTORES      </v>
      </c>
      <c r="G16767" t="str">
        <f>T("De 25,01 CABALLOS FISCALES en adelante            ")</f>
        <v xml:space="preserve">De 25,01 CABALLOS FISCALES en adelante            </v>
      </c>
      <c r="H16767" t="str">
        <f>T("DIESEL                                            ")</f>
        <v xml:space="preserve">DIESEL                                            </v>
      </c>
      <c r="I16767">
        <v>140</v>
      </c>
    </row>
    <row r="16768" spans="1:9">
      <c r="A16768" t="str">
        <f>T("2018")</f>
        <v>2018</v>
      </c>
      <c r="B16768" t="str">
        <f>T("JURIDICO                                          ")</f>
        <v xml:space="preserve">JURIDICO                                          </v>
      </c>
      <c r="C16768" t="str">
        <f>T("VILLAVERDE          ")</f>
        <v xml:space="preserve">VILLAVERDE          </v>
      </c>
      <c r="D16768" t="str">
        <f>T("SAN CRISTOBAL       ")</f>
        <v xml:space="preserve">SAN CRISTOBAL       </v>
      </c>
      <c r="E16768" t="str">
        <f>T("TR ")</f>
        <v xml:space="preserve">TR </v>
      </c>
      <c r="F16768" t="str">
        <f>T("TRACTORES      ")</f>
        <v xml:space="preserve">TRACTORES      </v>
      </c>
      <c r="G16768" t="str">
        <f>T("De 16 a 25 CABALLOS FISCALES                      ")</f>
        <v xml:space="preserve">De 16 a 25 CABALLOS FISCALES                      </v>
      </c>
      <c r="H16768" t="str">
        <f>T("DIESEL                                            ")</f>
        <v xml:space="preserve">DIESEL                                            </v>
      </c>
      <c r="I16768">
        <v>1</v>
      </c>
    </row>
    <row r="16769" spans="1:9">
      <c r="A16769" t="str">
        <f>T("2018")</f>
        <v>2018</v>
      </c>
      <c r="B16769" t="str">
        <f>T("JURIDICO                                          ")</f>
        <v xml:space="preserve">JURIDICO                                          </v>
      </c>
      <c r="C16769" t="str">
        <f>T("VILLAVERDE          ")</f>
        <v xml:space="preserve">VILLAVERDE          </v>
      </c>
      <c r="D16769" t="str">
        <f>T("SAN CRISTOBAL       ")</f>
        <v xml:space="preserve">SAN CRISTOBAL       </v>
      </c>
      <c r="E16769" t="str">
        <f>T("TR ")</f>
        <v xml:space="preserve">TR </v>
      </c>
      <c r="F16769" t="str">
        <f>T("TRACTORES      ")</f>
        <v xml:space="preserve">TRACTORES      </v>
      </c>
      <c r="G16769" t="str">
        <f>T("De 25,01 CABALLOS FISCALES en adelante            ")</f>
        <v xml:space="preserve">De 25,01 CABALLOS FISCALES en adelante            </v>
      </c>
      <c r="H16769" t="str">
        <f>T("DIESEL                                            ")</f>
        <v xml:space="preserve">DIESEL                                            </v>
      </c>
      <c r="I16769">
        <v>1</v>
      </c>
    </row>
    <row r="16770" spans="1:9">
      <c r="A16770" t="str">
        <f>T("2018")</f>
        <v>2018</v>
      </c>
      <c r="B16770" t="str">
        <f>T("JURIDICO                                          ")</f>
        <v xml:space="preserve">JURIDICO                                          </v>
      </c>
      <c r="C16770" t="str">
        <f>T("VILLAVERDE          ")</f>
        <v xml:space="preserve">VILLAVERDE          </v>
      </c>
      <c r="D16770" t="str">
        <f>T("BUTARQUE            ")</f>
        <v xml:space="preserve">BUTARQUE            </v>
      </c>
      <c r="E16770" t="str">
        <f>T("TR ")</f>
        <v xml:space="preserve">TR </v>
      </c>
      <c r="F16770" t="str">
        <f>T("TRACTORES      ")</f>
        <v xml:space="preserve">TRACTORES      </v>
      </c>
      <c r="G16770" t="str">
        <f>T("De menos de 16 CABALLOS FISCALES                  ")</f>
        <v xml:space="preserve">De menos de 16 CABALLOS FISCALES                  </v>
      </c>
      <c r="H16770" t="str">
        <f>T("DIESEL                                            ")</f>
        <v xml:space="preserve">DIESEL                                            </v>
      </c>
      <c r="I16770">
        <v>4</v>
      </c>
    </row>
    <row r="16771" spans="1:9">
      <c r="A16771" t="str">
        <f>T("2018")</f>
        <v>2018</v>
      </c>
      <c r="B16771" t="str">
        <f>T("JURIDICO                                          ")</f>
        <v xml:space="preserve">JURIDICO                                          </v>
      </c>
      <c r="C16771" t="str">
        <f>T("VILLAVERDE          ")</f>
        <v xml:space="preserve">VILLAVERDE          </v>
      </c>
      <c r="D16771" t="str">
        <f>T("BUTARQUE            ")</f>
        <v xml:space="preserve">BUTARQUE            </v>
      </c>
      <c r="E16771" t="str">
        <f>T("TR ")</f>
        <v xml:space="preserve">TR </v>
      </c>
      <c r="F16771" t="str">
        <f>T("TRACTORES      ")</f>
        <v xml:space="preserve">TRACTORES      </v>
      </c>
      <c r="G16771" t="str">
        <f>T("De 16 a 25 CABALLOS FISCALES                      ")</f>
        <v xml:space="preserve">De 16 a 25 CABALLOS FISCALES                      </v>
      </c>
      <c r="H16771" t="str">
        <f>T("DIESEL                                            ")</f>
        <v xml:space="preserve">DIESEL                                            </v>
      </c>
      <c r="I16771">
        <v>4</v>
      </c>
    </row>
    <row r="16772" spans="1:9">
      <c r="A16772" t="str">
        <f>T("2018")</f>
        <v>2018</v>
      </c>
      <c r="B16772" t="str">
        <f>T("JURIDICO                                          ")</f>
        <v xml:space="preserve">JURIDICO                                          </v>
      </c>
      <c r="C16772" t="str">
        <f>T("VILLAVERDE          ")</f>
        <v xml:space="preserve">VILLAVERDE          </v>
      </c>
      <c r="D16772" t="str">
        <f>T("BUTARQUE            ")</f>
        <v xml:space="preserve">BUTARQUE            </v>
      </c>
      <c r="E16772" t="str">
        <f>T("TR ")</f>
        <v xml:space="preserve">TR </v>
      </c>
      <c r="F16772" t="str">
        <f>T("TRACTORES      ")</f>
        <v xml:space="preserve">TRACTORES      </v>
      </c>
      <c r="G16772" t="str">
        <f>T("De 25,01 CABALLOS FISCALES en adelante            ")</f>
        <v xml:space="preserve">De 25,01 CABALLOS FISCALES en adelante            </v>
      </c>
      <c r="H16772" t="str">
        <f>T("DIESEL                                            ")</f>
        <v xml:space="preserve">DIESEL                                            </v>
      </c>
      <c r="I16772">
        <v>22</v>
      </c>
    </row>
    <row r="16773" spans="1:9">
      <c r="A16773" t="str">
        <f>T("2018")</f>
        <v>2018</v>
      </c>
      <c r="B16773" t="str">
        <f>T("JURIDICO                                          ")</f>
        <v xml:space="preserve">JURIDICO                                          </v>
      </c>
      <c r="C16773" t="str">
        <f>T("VILLAVERDE          ")</f>
        <v xml:space="preserve">VILLAVERDE          </v>
      </c>
      <c r="D16773" t="str">
        <f>T("LOS ROSALES         ")</f>
        <v xml:space="preserve">LOS ROSALES         </v>
      </c>
      <c r="E16773" t="str">
        <f>T("TR ")</f>
        <v xml:space="preserve">TR </v>
      </c>
      <c r="F16773" t="str">
        <f>T("TRACTORES      ")</f>
        <v xml:space="preserve">TRACTORES      </v>
      </c>
      <c r="G16773" t="str">
        <f>T("De menos de 16 CABALLOS FISCALES                  ")</f>
        <v xml:space="preserve">De menos de 16 CABALLOS FISCALES                  </v>
      </c>
      <c r="H16773" t="str">
        <f>T("DIESEL                                            ")</f>
        <v xml:space="preserve">DIESEL                                            </v>
      </c>
      <c r="I16773">
        <v>4</v>
      </c>
    </row>
    <row r="16774" spans="1:9">
      <c r="A16774" t="str">
        <f>T("2018")</f>
        <v>2018</v>
      </c>
      <c r="B16774" t="str">
        <f>T("JURIDICO                                          ")</f>
        <v xml:space="preserve">JURIDICO                                          </v>
      </c>
      <c r="C16774" t="str">
        <f>T("VILLAVERDE          ")</f>
        <v xml:space="preserve">VILLAVERDE          </v>
      </c>
      <c r="D16774" t="str">
        <f>T("LOS ROSALES         ")</f>
        <v xml:space="preserve">LOS ROSALES         </v>
      </c>
      <c r="E16774" t="str">
        <f>T("TR ")</f>
        <v xml:space="preserve">TR </v>
      </c>
      <c r="F16774" t="str">
        <f>T("TRACTORES      ")</f>
        <v xml:space="preserve">TRACTORES      </v>
      </c>
      <c r="G16774" t="str">
        <f>T("De 16 a 25 CABALLOS FISCALES                      ")</f>
        <v xml:space="preserve">De 16 a 25 CABALLOS FISCALES                      </v>
      </c>
      <c r="H16774" t="str">
        <f>T("DIESEL                                            ")</f>
        <v xml:space="preserve">DIESEL                                            </v>
      </c>
      <c r="I16774">
        <v>6</v>
      </c>
    </row>
    <row r="16775" spans="1:9">
      <c r="A16775" t="str">
        <f>T("2018")</f>
        <v>2018</v>
      </c>
      <c r="B16775" t="str">
        <f>T("JURIDICO                                          ")</f>
        <v xml:space="preserve">JURIDICO                                          </v>
      </c>
      <c r="C16775" t="str">
        <f>T("VILLAVERDE          ")</f>
        <v xml:space="preserve">VILLAVERDE          </v>
      </c>
      <c r="D16775" t="str">
        <f>T("LOS ROSALES         ")</f>
        <v xml:space="preserve">LOS ROSALES         </v>
      </c>
      <c r="E16775" t="str">
        <f>T("TR ")</f>
        <v xml:space="preserve">TR </v>
      </c>
      <c r="F16775" t="str">
        <f>T("TRACTORES      ")</f>
        <v xml:space="preserve">TRACTORES      </v>
      </c>
      <c r="G16775" t="str">
        <f>T("De 25,01 CABALLOS FISCALES en adelante            ")</f>
        <v xml:space="preserve">De 25,01 CABALLOS FISCALES en adelante            </v>
      </c>
      <c r="H16775" t="str">
        <f>T("DIESEL                                            ")</f>
        <v xml:space="preserve">DIESEL                                            </v>
      </c>
      <c r="I16775">
        <v>33</v>
      </c>
    </row>
    <row r="16776" spans="1:9">
      <c r="A16776" t="str">
        <f>T("2018")</f>
        <v>2018</v>
      </c>
      <c r="B16776" t="str">
        <f>T("JURIDICO                                          ")</f>
        <v xml:space="preserve">JURIDICO                                          </v>
      </c>
      <c r="C16776" t="str">
        <f>T("VILLAVERDE          ")</f>
        <v xml:space="preserve">VILLAVERDE          </v>
      </c>
      <c r="D16776" t="str">
        <f>T("LOS ANGELES         ")</f>
        <v xml:space="preserve">LOS ANGELES         </v>
      </c>
      <c r="E16776" t="str">
        <f>T("TR ")</f>
        <v xml:space="preserve">TR </v>
      </c>
      <c r="F16776" t="str">
        <f>T("TRACTORES      ")</f>
        <v xml:space="preserve">TRACTORES      </v>
      </c>
      <c r="G16776" t="str">
        <f>T("De menos de 16 CABALLOS FISCALES                  ")</f>
        <v xml:space="preserve">De menos de 16 CABALLOS FISCALES                  </v>
      </c>
      <c r="H16776" t="str">
        <f>T("DIESEL                                            ")</f>
        <v xml:space="preserve">DIESEL                                            </v>
      </c>
      <c r="I16776">
        <v>4</v>
      </c>
    </row>
    <row r="16777" spans="1:9">
      <c r="A16777" t="str">
        <f>T("2018")</f>
        <v>2018</v>
      </c>
      <c r="B16777" t="str">
        <f>T("JURIDICO                                          ")</f>
        <v xml:space="preserve">JURIDICO                                          </v>
      </c>
      <c r="C16777" t="str">
        <f>T("VILLAVERDE          ")</f>
        <v xml:space="preserve">VILLAVERDE          </v>
      </c>
      <c r="D16777" t="str">
        <f>T("LOS ANGELES         ")</f>
        <v xml:space="preserve">LOS ANGELES         </v>
      </c>
      <c r="E16777" t="str">
        <f>T("TR ")</f>
        <v xml:space="preserve">TR </v>
      </c>
      <c r="F16777" t="str">
        <f>T("TRACTORES      ")</f>
        <v xml:space="preserve">TRACTORES      </v>
      </c>
      <c r="G16777" t="str">
        <f>T("De 16 a 25 CABALLOS FISCALES                      ")</f>
        <v xml:space="preserve">De 16 a 25 CABALLOS FISCALES                      </v>
      </c>
      <c r="H16777" t="str">
        <f>T("DIESEL                                            ")</f>
        <v xml:space="preserve">DIESEL                                            </v>
      </c>
      <c r="I16777">
        <v>1</v>
      </c>
    </row>
    <row r="16778" spans="1:9">
      <c r="A16778" t="str">
        <f>T("2018")</f>
        <v>2018</v>
      </c>
      <c r="B16778" t="str">
        <f>T("JURIDICO                                          ")</f>
        <v xml:space="preserve">JURIDICO                                          </v>
      </c>
      <c r="C16778" t="str">
        <f>T("VILLAVERDE          ")</f>
        <v xml:space="preserve">VILLAVERDE          </v>
      </c>
      <c r="D16778" t="str">
        <f>T("LOS ANGELES         ")</f>
        <v xml:space="preserve">LOS ANGELES         </v>
      </c>
      <c r="E16778" t="str">
        <f>T("TR ")</f>
        <v xml:space="preserve">TR </v>
      </c>
      <c r="F16778" t="str">
        <f>T("TRACTORES      ")</f>
        <v xml:space="preserve">TRACTORES      </v>
      </c>
      <c r="G16778" t="str">
        <f>T("De 25,01 CABALLOS FISCALES en adelante            ")</f>
        <v xml:space="preserve">De 25,01 CABALLOS FISCALES en adelante            </v>
      </c>
      <c r="H16778" t="str">
        <f>T("DIESEL                                            ")</f>
        <v xml:space="preserve">DIESEL                                            </v>
      </c>
      <c r="I16778">
        <v>10</v>
      </c>
    </row>
    <row r="16779" spans="1:9">
      <c r="A16779" t="str">
        <f>T("2018")</f>
        <v>2018</v>
      </c>
      <c r="B16779" t="str">
        <f>T("JURIDICO                                          ")</f>
        <v xml:space="preserve">JURIDICO                                          </v>
      </c>
      <c r="C16779" t="str">
        <f>T("VILLAVERDE          ")</f>
        <v xml:space="preserve">VILLAVERDE          </v>
      </c>
      <c r="D16779" t="str">
        <f>T("VILLAVERDE ALTO C.H.")</f>
        <v>VILLAVERDE ALTO C.H.</v>
      </c>
      <c r="E16779" t="str">
        <f>T("TR ")</f>
        <v xml:space="preserve">TR </v>
      </c>
      <c r="F16779" t="str">
        <f>T("TRACTORES      ")</f>
        <v xml:space="preserve">TRACTORES      </v>
      </c>
      <c r="G16779" t="str">
        <f>T("De menos de 16 CABALLOS FISCALES                  ")</f>
        <v xml:space="preserve">De menos de 16 CABALLOS FISCALES                  </v>
      </c>
      <c r="H16779" t="str">
        <f>T("ELÉCTRICO                                         ")</f>
        <v xml:space="preserve">ELÉCTRICO                                         </v>
      </c>
      <c r="I16779">
        <v>2</v>
      </c>
    </row>
    <row r="16780" spans="1:9">
      <c r="A16780" t="str">
        <f>T("2018")</f>
        <v>2018</v>
      </c>
      <c r="B16780" t="str">
        <f>T("JURIDICO                                          ")</f>
        <v xml:space="preserve">JURIDICO                                          </v>
      </c>
      <c r="C16780" t="str">
        <f>T("VILLAVERDE          ")</f>
        <v xml:space="preserve">VILLAVERDE          </v>
      </c>
      <c r="D16780" t="str">
        <f>T("VILLAVERDE ALTO C.H.")</f>
        <v>VILLAVERDE ALTO C.H.</v>
      </c>
      <c r="E16780" t="str">
        <f>T("TR ")</f>
        <v xml:space="preserve">TR </v>
      </c>
      <c r="F16780" t="str">
        <f>T("TRACTORES      ")</f>
        <v xml:space="preserve">TRACTORES      </v>
      </c>
      <c r="G16780" t="str">
        <f>T("De 25,01 CABALLOS FISCALES en adelante            ")</f>
        <v xml:space="preserve">De 25,01 CABALLOS FISCALES en adelante            </v>
      </c>
      <c r="H16780" t="str">
        <f>T("GAS NATURAL LICUADO                               ")</f>
        <v xml:space="preserve">GAS NATURAL LICUADO                               </v>
      </c>
      <c r="I16780">
        <v>3</v>
      </c>
    </row>
    <row r="16781" spans="1:9">
      <c r="A16781" t="str">
        <f>T("2018")</f>
        <v>2018</v>
      </c>
      <c r="B16781" t="str">
        <f>T("FISICO                                            ")</f>
        <v xml:space="preserve">FISICO                                            </v>
      </c>
      <c r="C16781" t="str">
        <f>T("VILLAVERDE          ")</f>
        <v xml:space="preserve">VILLAVERDE          </v>
      </c>
      <c r="D16781" t="str">
        <f>T("VILLAVERDE ALTO C.H.")</f>
        <v>VILLAVERDE ALTO C.H.</v>
      </c>
      <c r="E16781" t="str">
        <f>T("TR ")</f>
        <v xml:space="preserve">TR </v>
      </c>
      <c r="F16781" t="str">
        <f>T("TRACTORES      ")</f>
        <v xml:space="preserve">TRACTORES      </v>
      </c>
      <c r="G16781" t="str">
        <f>T("De menos de 16 CABALLOS FISCALES                  ")</f>
        <v xml:space="preserve">De menos de 16 CABALLOS FISCALES                  </v>
      </c>
      <c r="H16781" t="str">
        <f>T("GASOLINA                                          ")</f>
        <v xml:space="preserve">GASOLINA                                          </v>
      </c>
      <c r="I16781">
        <v>45</v>
      </c>
    </row>
    <row r="16782" spans="1:9">
      <c r="A16782" t="str">
        <f>T("2018")</f>
        <v>2018</v>
      </c>
      <c r="B16782" t="str">
        <f>T("FISICO                                            ")</f>
        <v xml:space="preserve">FISICO                                            </v>
      </c>
      <c r="C16782" t="str">
        <f>T("VILLAVERDE          ")</f>
        <v xml:space="preserve">VILLAVERDE          </v>
      </c>
      <c r="D16782" t="str">
        <f>T("SAN CRISTOBAL       ")</f>
        <v xml:space="preserve">SAN CRISTOBAL       </v>
      </c>
      <c r="E16782" t="str">
        <f>T("TR ")</f>
        <v xml:space="preserve">TR </v>
      </c>
      <c r="F16782" t="str">
        <f>T("TRACTORES      ")</f>
        <v xml:space="preserve">TRACTORES      </v>
      </c>
      <c r="G16782" t="str">
        <f>T("De menos de 16 CABALLOS FISCALES                  ")</f>
        <v xml:space="preserve">De menos de 16 CABALLOS FISCALES                  </v>
      </c>
      <c r="H16782" t="str">
        <f>T("GASOLINA                                          ")</f>
        <v xml:space="preserve">GASOLINA                                          </v>
      </c>
      <c r="I16782">
        <v>10</v>
      </c>
    </row>
    <row r="16783" spans="1:9">
      <c r="A16783" t="str">
        <f>T("2018")</f>
        <v>2018</v>
      </c>
      <c r="B16783" t="str">
        <f>T("FISICO                                            ")</f>
        <v xml:space="preserve">FISICO                                            </v>
      </c>
      <c r="C16783" t="str">
        <f>T("VILLAVERDE          ")</f>
        <v xml:space="preserve">VILLAVERDE          </v>
      </c>
      <c r="D16783" t="str">
        <f>T("BUTARQUE            ")</f>
        <v xml:space="preserve">BUTARQUE            </v>
      </c>
      <c r="E16783" t="str">
        <f>T("TR ")</f>
        <v xml:space="preserve">TR </v>
      </c>
      <c r="F16783" t="str">
        <f>T("TRACTORES      ")</f>
        <v xml:space="preserve">TRACTORES      </v>
      </c>
      <c r="G16783" t="str">
        <f>T("De menos de 16 CABALLOS FISCALES                  ")</f>
        <v xml:space="preserve">De menos de 16 CABALLOS FISCALES                  </v>
      </c>
      <c r="H16783" t="str">
        <f>T("GASOLINA                                          ")</f>
        <v xml:space="preserve">GASOLINA                                          </v>
      </c>
      <c r="I16783">
        <v>16</v>
      </c>
    </row>
    <row r="16784" spans="1:9">
      <c r="A16784" t="str">
        <f>T("2018")</f>
        <v>2018</v>
      </c>
      <c r="B16784" t="str">
        <f>T("FISICO                                            ")</f>
        <v xml:space="preserve">FISICO                                            </v>
      </c>
      <c r="C16784" t="str">
        <f>T("VILLAVERDE          ")</f>
        <v xml:space="preserve">VILLAVERDE          </v>
      </c>
      <c r="D16784" t="str">
        <f>T("LOS ROSALES         ")</f>
        <v xml:space="preserve">LOS ROSALES         </v>
      </c>
      <c r="E16784" t="str">
        <f>T("TR ")</f>
        <v xml:space="preserve">TR </v>
      </c>
      <c r="F16784" t="str">
        <f>T("TRACTORES      ")</f>
        <v xml:space="preserve">TRACTORES      </v>
      </c>
      <c r="G16784" t="str">
        <f>T("De menos de 16 CABALLOS FISCALES                  ")</f>
        <v xml:space="preserve">De menos de 16 CABALLOS FISCALES                  </v>
      </c>
      <c r="H16784" t="str">
        <f>T("GASOLINA                                          ")</f>
        <v xml:space="preserve">GASOLINA                                          </v>
      </c>
      <c r="I16784">
        <v>42</v>
      </c>
    </row>
    <row r="16785" spans="1:9">
      <c r="A16785" t="str">
        <f>T("2018")</f>
        <v>2018</v>
      </c>
      <c r="B16785" t="str">
        <f>T("FISICO                                            ")</f>
        <v xml:space="preserve">FISICO                                            </v>
      </c>
      <c r="C16785" t="str">
        <f>T("VILLAVERDE          ")</f>
        <v xml:space="preserve">VILLAVERDE          </v>
      </c>
      <c r="D16785" t="str">
        <f>T("LOS ROSALES         ")</f>
        <v xml:space="preserve">LOS ROSALES         </v>
      </c>
      <c r="E16785" t="str">
        <f>T("TR ")</f>
        <v xml:space="preserve">TR </v>
      </c>
      <c r="F16785" t="str">
        <f>T("TRACTORES      ")</f>
        <v xml:space="preserve">TRACTORES      </v>
      </c>
      <c r="G16785" t="str">
        <f>T("De 25,01 CABALLOS FISCALES en adelante            ")</f>
        <v xml:space="preserve">De 25,01 CABALLOS FISCALES en adelante            </v>
      </c>
      <c r="H16785" t="str">
        <f>T("GASOLINA                                          ")</f>
        <v xml:space="preserve">GASOLINA                                          </v>
      </c>
      <c r="I16785">
        <v>1</v>
      </c>
    </row>
    <row r="16786" spans="1:9">
      <c r="A16786" t="str">
        <f>T("2018")</f>
        <v>2018</v>
      </c>
      <c r="B16786" t="str">
        <f>T("FISICO                                            ")</f>
        <v xml:space="preserve">FISICO                                            </v>
      </c>
      <c r="C16786" t="str">
        <f>T("VILLAVERDE          ")</f>
        <v xml:space="preserve">VILLAVERDE          </v>
      </c>
      <c r="D16786" t="str">
        <f>T("LOS ANGELES         ")</f>
        <v xml:space="preserve">LOS ANGELES         </v>
      </c>
      <c r="E16786" t="str">
        <f>T("TR ")</f>
        <v xml:space="preserve">TR </v>
      </c>
      <c r="F16786" t="str">
        <f>T("TRACTORES      ")</f>
        <v xml:space="preserve">TRACTORES      </v>
      </c>
      <c r="G16786" t="str">
        <f>T("De menos de 16 CABALLOS FISCALES                  ")</f>
        <v xml:space="preserve">De menos de 16 CABALLOS FISCALES                  </v>
      </c>
      <c r="H16786" t="str">
        <f>T("GASOLINA                                          ")</f>
        <v xml:space="preserve">GASOLINA                                          </v>
      </c>
      <c r="I16786">
        <v>37</v>
      </c>
    </row>
    <row r="16787" spans="1:9">
      <c r="A16787" t="str">
        <f>T("2018")</f>
        <v>2018</v>
      </c>
      <c r="B16787" t="str">
        <f>T("FISICO                                            ")</f>
        <v xml:space="preserve">FISICO                                            </v>
      </c>
      <c r="C16787" t="str">
        <f>T("VILLAVERDE          ")</f>
        <v xml:space="preserve">VILLAVERDE          </v>
      </c>
      <c r="D16787" t="str">
        <f>T("LOS ANGELES         ")</f>
        <v xml:space="preserve">LOS ANGELES         </v>
      </c>
      <c r="E16787" t="str">
        <f>T("TR ")</f>
        <v xml:space="preserve">TR </v>
      </c>
      <c r="F16787" t="str">
        <f>T("TRACTORES      ")</f>
        <v xml:space="preserve">TRACTORES      </v>
      </c>
      <c r="G16787" t="str">
        <f>T("De 16 a 25 CABALLOS FISCALES                      ")</f>
        <v xml:space="preserve">De 16 a 25 CABALLOS FISCALES                      </v>
      </c>
      <c r="H16787" t="str">
        <f>T("GASOLINA                                          ")</f>
        <v xml:space="preserve">GASOLINA                                          </v>
      </c>
      <c r="I16787">
        <v>1</v>
      </c>
    </row>
    <row r="16788" spans="1:9">
      <c r="A16788" t="str">
        <f>T("2018")</f>
        <v>2018</v>
      </c>
      <c r="B16788" t="str">
        <f>T("JURIDICO                                          ")</f>
        <v xml:space="preserve">JURIDICO                                          </v>
      </c>
      <c r="C16788" t="str">
        <f>T("VILLAVERDE          ")</f>
        <v xml:space="preserve">VILLAVERDE          </v>
      </c>
      <c r="D16788" t="str">
        <f>T("VILLAVERDE ALTO C.H.")</f>
        <v>VILLAVERDE ALTO C.H.</v>
      </c>
      <c r="E16788" t="str">
        <f>T("TR ")</f>
        <v xml:space="preserve">TR </v>
      </c>
      <c r="F16788" t="str">
        <f>T("TRACTORES      ")</f>
        <v xml:space="preserve">TRACTORES      </v>
      </c>
      <c r="G16788" t="str">
        <f>T("De menos de 16 CABALLOS FISCALES                  ")</f>
        <v xml:space="preserve">De menos de 16 CABALLOS FISCALES                  </v>
      </c>
      <c r="H16788" t="str">
        <f>T("GASOLINA                                          ")</f>
        <v xml:space="preserve">GASOLINA                                          </v>
      </c>
      <c r="I16788">
        <v>10</v>
      </c>
    </row>
    <row r="16789" spans="1:9">
      <c r="A16789" t="str">
        <f>T("2018")</f>
        <v>2018</v>
      </c>
      <c r="B16789" t="str">
        <f>T("JURIDICO                                          ")</f>
        <v xml:space="preserve">JURIDICO                                          </v>
      </c>
      <c r="C16789" t="str">
        <f>T("VILLAVERDE          ")</f>
        <v xml:space="preserve">VILLAVERDE          </v>
      </c>
      <c r="D16789" t="str">
        <f>T("VILLAVERDE ALTO C.H.")</f>
        <v>VILLAVERDE ALTO C.H.</v>
      </c>
      <c r="E16789" t="str">
        <f>T("TR ")</f>
        <v xml:space="preserve">TR </v>
      </c>
      <c r="F16789" t="str">
        <f>T("TRACTORES      ")</f>
        <v xml:space="preserve">TRACTORES      </v>
      </c>
      <c r="G16789" t="str">
        <f>T("De 25,01 CABALLOS FISCALES en adelante            ")</f>
        <v xml:space="preserve">De 25,01 CABALLOS FISCALES en adelante            </v>
      </c>
      <c r="H16789" t="str">
        <f>T("GASOLINA                                          ")</f>
        <v xml:space="preserve">GASOLINA                                          </v>
      </c>
      <c r="I16789">
        <v>1</v>
      </c>
    </row>
    <row r="16790" spans="1:9">
      <c r="A16790" t="str">
        <f>T("2018")</f>
        <v>2018</v>
      </c>
      <c r="B16790" t="str">
        <f>T("JURIDICO                                          ")</f>
        <v xml:space="preserve">JURIDICO                                          </v>
      </c>
      <c r="C16790" t="str">
        <f>T("VILLAVERDE          ")</f>
        <v xml:space="preserve">VILLAVERDE          </v>
      </c>
      <c r="D16790" t="str">
        <f>T("BUTARQUE            ")</f>
        <v xml:space="preserve">BUTARQUE            </v>
      </c>
      <c r="E16790" t="str">
        <f>T("TR ")</f>
        <v xml:space="preserve">TR </v>
      </c>
      <c r="F16790" t="str">
        <f>T("TRACTORES      ")</f>
        <v xml:space="preserve">TRACTORES      </v>
      </c>
      <c r="G16790" t="str">
        <f>T("De menos de 16 CABALLOS FISCALES                  ")</f>
        <v xml:space="preserve">De menos de 16 CABALLOS FISCALES                  </v>
      </c>
      <c r="H16790" t="str">
        <f>T("GASOLINA                                          ")</f>
        <v xml:space="preserve">GASOLINA                                          </v>
      </c>
      <c r="I16790">
        <v>1</v>
      </c>
    </row>
    <row r="16791" spans="1:9">
      <c r="A16791" t="str">
        <f>T("2018")</f>
        <v>2018</v>
      </c>
      <c r="B16791" t="str">
        <f>T("JURIDICO                                          ")</f>
        <v xml:space="preserve">JURIDICO                                          </v>
      </c>
      <c r="C16791" t="str">
        <f>T("VILLAVERDE          ")</f>
        <v xml:space="preserve">VILLAVERDE          </v>
      </c>
      <c r="D16791" t="str">
        <f>T("LOS ROSALES         ")</f>
        <v xml:space="preserve">LOS ROSALES         </v>
      </c>
      <c r="E16791" t="str">
        <f>T("TR ")</f>
        <v xml:space="preserve">TR </v>
      </c>
      <c r="F16791" t="str">
        <f>T("TRACTORES      ")</f>
        <v xml:space="preserve">TRACTORES      </v>
      </c>
      <c r="G16791" t="str">
        <f>T("De menos de 16 CABALLOS FISCALES                  ")</f>
        <v xml:space="preserve">De menos de 16 CABALLOS FISCALES                  </v>
      </c>
      <c r="H16791" t="str">
        <f>T("GASOLINA                                          ")</f>
        <v xml:space="preserve">GASOLINA                                          </v>
      </c>
      <c r="I16791">
        <v>1</v>
      </c>
    </row>
    <row r="16792" spans="1:9">
      <c r="A16792" t="str">
        <f>T("2018")</f>
        <v>2018</v>
      </c>
      <c r="B16792" t="str">
        <f>T("JURIDICO                                          ")</f>
        <v xml:space="preserve">JURIDICO                                          </v>
      </c>
      <c r="C16792" t="str">
        <f>T("VILLAVERDE          ")</f>
        <v xml:space="preserve">VILLAVERDE          </v>
      </c>
      <c r="D16792" t="str">
        <f>T("LOS ANGELES         ")</f>
        <v xml:space="preserve">LOS ANGELES         </v>
      </c>
      <c r="E16792" t="str">
        <f>T("TR ")</f>
        <v xml:space="preserve">TR </v>
      </c>
      <c r="F16792" t="str">
        <f>T("TRACTORES      ")</f>
        <v xml:space="preserve">TRACTORES      </v>
      </c>
      <c r="G16792" t="str">
        <f>T("De menos de 16 CABALLOS FISCALES                  ")</f>
        <v xml:space="preserve">De menos de 16 CABALLOS FISCALES                  </v>
      </c>
      <c r="H16792" t="str">
        <f>T("GASOLINA                                          ")</f>
        <v xml:space="preserve">GASOLINA                                          </v>
      </c>
      <c r="I16792">
        <v>2</v>
      </c>
    </row>
    <row r="16793" spans="1:9">
      <c r="A16793" t="str">
        <f>T("2018")</f>
        <v>2018</v>
      </c>
      <c r="B16793" t="str">
        <f>T("FISICO                                            ")</f>
        <v xml:space="preserve">FISICO                                            </v>
      </c>
      <c r="C16793" t="str">
        <f>T("VILLAVERDE          ")</f>
        <v xml:space="preserve">VILLAVERDE          </v>
      </c>
      <c r="D16793" t="str">
        <f>T("LOS ANGELES         ")</f>
        <v xml:space="preserve">LOS ANGELES         </v>
      </c>
      <c r="E16793" t="str">
        <f>T("TR ")</f>
        <v xml:space="preserve">TR </v>
      </c>
      <c r="F16793" t="str">
        <f>T("TRACTORES      ")</f>
        <v xml:space="preserve">TRACTORES      </v>
      </c>
      <c r="G16793" t="str">
        <f>T("De menos de 16 CABALLOS FISCALES                  ")</f>
        <v xml:space="preserve">De menos de 16 CABALLOS FISCALES                  </v>
      </c>
      <c r="H16793" t="str">
        <f>T("OTROS                                             ")</f>
        <v xml:space="preserve">OTROS                                             </v>
      </c>
      <c r="I16793">
        <v>1</v>
      </c>
    </row>
    <row r="16794" spans="1:9">
      <c r="A16794" t="str">
        <f>T("2018")</f>
        <v>2018</v>
      </c>
      <c r="B16794" t="str">
        <f>T("JURIDICO                                          ")</f>
        <v xml:space="preserve">JURIDICO                                          </v>
      </c>
      <c r="C16794" t="str">
        <f>T("VILLAVERDE          ")</f>
        <v xml:space="preserve">VILLAVERDE          </v>
      </c>
      <c r="D16794" t="str">
        <f>T("VILLAVERDE ALTO C.H.")</f>
        <v>VILLAVERDE ALTO C.H.</v>
      </c>
      <c r="E16794" t="str">
        <f>T("TR ")</f>
        <v xml:space="preserve">TR </v>
      </c>
      <c r="F16794" t="str">
        <f>T("TRACTORES      ")</f>
        <v xml:space="preserve">TRACTORES      </v>
      </c>
      <c r="G16794" t="str">
        <f>T("De 16 a 25 CABALLOS FISCALES                      ")</f>
        <v xml:space="preserve">De 16 a 25 CABALLOS FISCALES                      </v>
      </c>
      <c r="H16794" t="str">
        <f>T("OTROS                                             ")</f>
        <v xml:space="preserve">OTROS                                             </v>
      </c>
      <c r="I16794">
        <v>1</v>
      </c>
    </row>
    <row r="16795" spans="1:9">
      <c r="A16795" t="str">
        <f>T("2018")</f>
        <v>2018</v>
      </c>
      <c r="B16795" t="str">
        <f>T("FISICO                                            ")</f>
        <v xml:space="preserve">FISICO                                            </v>
      </c>
      <c r="C16795" t="str">
        <f>T("VILLAVERDE          ")</f>
        <v xml:space="preserve">VILLAVERDE          </v>
      </c>
      <c r="D16795" t="str">
        <f>T("VILLAVERDE ALTO C.H.")</f>
        <v>VILLAVERDE ALTO C.H.</v>
      </c>
      <c r="E16795" t="str">
        <f>T("TR ")</f>
        <v xml:space="preserve">TR </v>
      </c>
      <c r="F16795" t="str">
        <f>T("TRACTORES      ")</f>
        <v xml:space="preserve">TRACTORES      </v>
      </c>
      <c r="G16795" t="str">
        <f>T("De menos de 16 CABALLOS FISCALES                  ")</f>
        <v xml:space="preserve">De menos de 16 CABALLOS FISCALES                  </v>
      </c>
      <c r="I16795">
        <v>7</v>
      </c>
    </row>
    <row r="16796" spans="1:9">
      <c r="A16796" t="str">
        <f>T("2018")</f>
        <v>2018</v>
      </c>
      <c r="B16796" t="str">
        <f>T("FISICO                                            ")</f>
        <v xml:space="preserve">FISICO                                            </v>
      </c>
      <c r="C16796" t="str">
        <f>T("VILLAVERDE          ")</f>
        <v xml:space="preserve">VILLAVERDE          </v>
      </c>
      <c r="D16796" t="str">
        <f>T("BUTARQUE            ")</f>
        <v xml:space="preserve">BUTARQUE            </v>
      </c>
      <c r="E16796" t="str">
        <f>T("TR ")</f>
        <v xml:space="preserve">TR </v>
      </c>
      <c r="F16796" t="str">
        <f>T("TRACTORES      ")</f>
        <v xml:space="preserve">TRACTORES      </v>
      </c>
      <c r="G16796" t="str">
        <f>T("De menos de 16 CABALLOS FISCALES                  ")</f>
        <v xml:space="preserve">De menos de 16 CABALLOS FISCALES                  </v>
      </c>
      <c r="I16796">
        <v>1</v>
      </c>
    </row>
    <row r="16797" spans="1:9">
      <c r="A16797" t="str">
        <f>T("2018")</f>
        <v>2018</v>
      </c>
      <c r="B16797" t="str">
        <f>T("FISICO                                            ")</f>
        <v xml:space="preserve">FISICO                                            </v>
      </c>
      <c r="C16797" t="str">
        <f>T("VILLAVERDE          ")</f>
        <v xml:space="preserve">VILLAVERDE          </v>
      </c>
      <c r="D16797" t="str">
        <f>T("LOS ROSALES         ")</f>
        <v xml:space="preserve">LOS ROSALES         </v>
      </c>
      <c r="E16797" t="str">
        <f>T("TR ")</f>
        <v xml:space="preserve">TR </v>
      </c>
      <c r="F16797" t="str">
        <f>T("TRACTORES      ")</f>
        <v xml:space="preserve">TRACTORES      </v>
      </c>
      <c r="G16797" t="str">
        <f>T("De menos de 16 CABALLOS FISCALES                  ")</f>
        <v xml:space="preserve">De menos de 16 CABALLOS FISCALES                  </v>
      </c>
      <c r="I16797">
        <v>1</v>
      </c>
    </row>
    <row r="16798" spans="1:9">
      <c r="A16798" t="str">
        <f>T("2018")</f>
        <v>2018</v>
      </c>
      <c r="B16798" t="str">
        <f>T("FISICO                                            ")</f>
        <v xml:space="preserve">FISICO                                            </v>
      </c>
      <c r="C16798" t="str">
        <f>T("VILLAVERDE          ")</f>
        <v xml:space="preserve">VILLAVERDE          </v>
      </c>
      <c r="D16798" t="str">
        <f>T("LOS ANGELES         ")</f>
        <v xml:space="preserve">LOS ANGELES         </v>
      </c>
      <c r="E16798" t="str">
        <f>T("TR ")</f>
        <v xml:space="preserve">TR </v>
      </c>
      <c r="F16798" t="str">
        <f>T("TRACTORES      ")</f>
        <v xml:space="preserve">TRACTORES      </v>
      </c>
      <c r="G16798" t="str">
        <f>T("De menos de 16 CABALLOS FISCALES                  ")</f>
        <v xml:space="preserve">De menos de 16 CABALLOS FISCALES                  </v>
      </c>
      <c r="I16798">
        <v>2</v>
      </c>
    </row>
    <row r="16799" spans="1:9">
      <c r="A16799" t="str">
        <f>T("2018")</f>
        <v>2018</v>
      </c>
      <c r="B16799" t="str">
        <f>T("JURIDICO                                          ")</f>
        <v xml:space="preserve">JURIDICO                                          </v>
      </c>
      <c r="C16799" t="str">
        <f>T("VILLAVERDE          ")</f>
        <v xml:space="preserve">VILLAVERDE          </v>
      </c>
      <c r="D16799" t="str">
        <f>T("VILLAVERDE ALTO C.H.")</f>
        <v>VILLAVERDE ALTO C.H.</v>
      </c>
      <c r="E16799" t="str">
        <f>T("TR ")</f>
        <v xml:space="preserve">TR </v>
      </c>
      <c r="F16799" t="str">
        <f>T("TRACTORES      ")</f>
        <v xml:space="preserve">TRACTORES      </v>
      </c>
      <c r="G16799" t="str">
        <f>T("De menos de 16 CABALLOS FISCALES                  ")</f>
        <v xml:space="preserve">De menos de 16 CABALLOS FISCALES                  </v>
      </c>
      <c r="I16799">
        <v>1</v>
      </c>
    </row>
    <row r="16800" spans="1:9">
      <c r="A16800" t="str">
        <f>T("2018")</f>
        <v>2018</v>
      </c>
      <c r="B16800" t="str">
        <f>T("JURIDICO                                          ")</f>
        <v xml:space="preserve">JURIDICO                                          </v>
      </c>
      <c r="C16800" t="str">
        <f>T("VILLAVERDE          ")</f>
        <v xml:space="preserve">VILLAVERDE          </v>
      </c>
      <c r="D16800" t="str">
        <f>T("VILLAVERDE ALTO C.H.")</f>
        <v>VILLAVERDE ALTO C.H.</v>
      </c>
      <c r="E16800" t="str">
        <f>T("TR ")</f>
        <v xml:space="preserve">TR </v>
      </c>
      <c r="F16800" t="str">
        <f>T("TRACTORES      ")</f>
        <v xml:space="preserve">TRACTORES      </v>
      </c>
      <c r="G16800" t="str">
        <f>T("De 16 a 25 CABALLOS FISCALES                      ")</f>
        <v xml:space="preserve">De 16 a 25 CABALLOS FISCALES                      </v>
      </c>
      <c r="I16800">
        <v>1</v>
      </c>
    </row>
    <row r="16801" spans="1:9">
      <c r="A16801" t="str">
        <f>T("2018")</f>
        <v>2018</v>
      </c>
      <c r="B16801" t="str">
        <f>T("JURIDICO                                          ")</f>
        <v xml:space="preserve">JURIDICO                                          </v>
      </c>
      <c r="C16801" t="str">
        <f>T("VILLAVERDE          ")</f>
        <v xml:space="preserve">VILLAVERDE          </v>
      </c>
      <c r="D16801" t="str">
        <f>T("VILLAVERDE ALTO C.H.")</f>
        <v>VILLAVERDE ALTO C.H.</v>
      </c>
      <c r="E16801" t="str">
        <f>T("TR ")</f>
        <v xml:space="preserve">TR </v>
      </c>
      <c r="F16801" t="str">
        <f>T("TRACTORES      ")</f>
        <v xml:space="preserve">TRACTORES      </v>
      </c>
      <c r="G16801" t="str">
        <f>T("De 25,01 CABALLOS FISCALES en adelante            ")</f>
        <v xml:space="preserve">De 25,01 CABALLOS FISCALES en adelante            </v>
      </c>
      <c r="I16801">
        <v>6</v>
      </c>
    </row>
    <row r="16802" spans="1:9">
      <c r="A16802" t="str">
        <f>T("2018")</f>
        <v>2018</v>
      </c>
      <c r="B16802" t="str">
        <f>T("JURIDICO                                          ")</f>
        <v xml:space="preserve">JURIDICO                                          </v>
      </c>
      <c r="C16802" t="str">
        <f>T("VILLAVERDE          ")</f>
        <v xml:space="preserve">VILLAVERDE          </v>
      </c>
      <c r="D16802" t="str">
        <f>T("BUTARQUE            ")</f>
        <v xml:space="preserve">BUTARQUE            </v>
      </c>
      <c r="E16802" t="str">
        <f>T("TR ")</f>
        <v xml:space="preserve">TR </v>
      </c>
      <c r="F16802" t="str">
        <f>T("TRACTORES      ")</f>
        <v xml:space="preserve">TRACTORES      </v>
      </c>
      <c r="G16802" t="str">
        <f>T("De 16 a 25 CABALLOS FISCALES                      ")</f>
        <v xml:space="preserve">De 16 a 25 CABALLOS FISCALES                      </v>
      </c>
      <c r="I16802">
        <v>1</v>
      </c>
    </row>
    <row r="16803" spans="1:9">
      <c r="A16803" t="str">
        <f>T("2018")</f>
        <v>2018</v>
      </c>
      <c r="B16803" t="str">
        <f>T("JURIDICO                                          ")</f>
        <v xml:space="preserve">JURIDICO                                          </v>
      </c>
      <c r="C16803" t="str">
        <f>T("VILLAVERDE          ")</f>
        <v xml:space="preserve">VILLAVERDE          </v>
      </c>
      <c r="D16803" t="str">
        <f>T("BUTARQUE            ")</f>
        <v xml:space="preserve">BUTARQUE            </v>
      </c>
      <c r="E16803" t="str">
        <f>T("TR ")</f>
        <v xml:space="preserve">TR </v>
      </c>
      <c r="F16803" t="str">
        <f>T("TRACTORES      ")</f>
        <v xml:space="preserve">TRACTORES      </v>
      </c>
      <c r="G16803" t="str">
        <f>T("De 25,01 CABALLOS FISCALES en adelante            ")</f>
        <v xml:space="preserve">De 25,01 CABALLOS FISCALES en adelante            </v>
      </c>
      <c r="I16803">
        <v>1</v>
      </c>
    </row>
    <row r="16804" spans="1:9">
      <c r="A16804" t="str">
        <f>T("2018")</f>
        <v>2018</v>
      </c>
      <c r="B16804" t="str">
        <f>T("FISICO                                            ")</f>
        <v xml:space="preserve">FISICO                                            </v>
      </c>
      <c r="C16804" t="str">
        <f>T("VILLAVERDE          ")</f>
        <v xml:space="preserve">VILLAVERDE          </v>
      </c>
      <c r="D16804" t="str">
        <f>T("VILLAVERDE ALTO C.H.")</f>
        <v>VILLAVERDE ALTO C.H.</v>
      </c>
      <c r="E16804" t="str">
        <f>T("TU ")</f>
        <v xml:space="preserve">TU </v>
      </c>
      <c r="F16804" t="str">
        <f>T("TURISMOS       ")</f>
        <v xml:space="preserve">TURISMOS       </v>
      </c>
      <c r="G16804" t="str">
        <f>T("De 8 a 11,99 CABALLOS FISCALES                    ")</f>
        <v xml:space="preserve">De 8 a 11,99 CABALLOS FISCALES                    </v>
      </c>
      <c r="H16804" t="str">
        <f>T("BIODIESEL                                         ")</f>
        <v xml:space="preserve">BIODIESEL                                         </v>
      </c>
      <c r="I16804">
        <v>1</v>
      </c>
    </row>
    <row r="16805" spans="1:9">
      <c r="A16805" t="str">
        <f>T("2018")</f>
        <v>2018</v>
      </c>
      <c r="B16805" t="str">
        <f>T("FISICO                                            ")</f>
        <v xml:space="preserve">FISICO                                            </v>
      </c>
      <c r="C16805" t="str">
        <f>T("VILLAVERDE          ")</f>
        <v xml:space="preserve">VILLAVERDE          </v>
      </c>
      <c r="D16805" t="str">
        <f>T("VILLAVERDE ALTO C.H.")</f>
        <v>VILLAVERDE ALTO C.H.</v>
      </c>
      <c r="E16805" t="str">
        <f>T("TU ")</f>
        <v xml:space="preserve">TU </v>
      </c>
      <c r="F16805" t="str">
        <f>T("TURISMOS       ")</f>
        <v xml:space="preserve">TURISMOS       </v>
      </c>
      <c r="G16805" t="str">
        <f>T("De 8 a 11,99 CABALLOS FISCALES                    ")</f>
        <v xml:space="preserve">De 8 a 11,99 CABALLOS FISCALES                    </v>
      </c>
      <c r="H16805" t="s">
        <v>2</v>
      </c>
      <c r="I16805">
        <v>2</v>
      </c>
    </row>
    <row r="16806" spans="1:9">
      <c r="A16806" t="str">
        <f>T("2018")</f>
        <v>2018</v>
      </c>
      <c r="B16806" t="str">
        <f>T("FISICO                                            ")</f>
        <v xml:space="preserve">FISICO                                            </v>
      </c>
      <c r="C16806" t="str">
        <f>T("VILLAVERDE          ")</f>
        <v xml:space="preserve">VILLAVERDE          </v>
      </c>
      <c r="D16806" t="str">
        <f>T("LOS ANGELES         ")</f>
        <v xml:space="preserve">LOS ANGELES         </v>
      </c>
      <c r="E16806" t="str">
        <f>T("TU ")</f>
        <v xml:space="preserve">TU </v>
      </c>
      <c r="F16806" t="str">
        <f>T("TURISMOS       ")</f>
        <v xml:space="preserve">TURISMOS       </v>
      </c>
      <c r="G16806" t="str">
        <f>T("De 12 a 15,99 CABALLOS FISCALES                   ")</f>
        <v xml:space="preserve">De 12 a 15,99 CABALLOS FISCALES                   </v>
      </c>
      <c r="H16806" t="s">
        <v>2</v>
      </c>
      <c r="I16806">
        <v>1</v>
      </c>
    </row>
    <row r="16807" spans="1:9">
      <c r="A16807" t="str">
        <f>T("2018")</f>
        <v>2018</v>
      </c>
      <c r="B16807" t="str">
        <f>T("Entidad sin personalidad jurídica (art. 35.4 LGT) ")</f>
        <v xml:space="preserve">Entidad sin personalidad jurídica (art. 35.4 LGT) </v>
      </c>
      <c r="C16807" t="str">
        <f>T("VILLAVERDE          ")</f>
        <v xml:space="preserve">VILLAVERDE          </v>
      </c>
      <c r="D16807" t="str">
        <f>T("SIN BARRIO          ")</f>
        <v xml:space="preserve">SIN BARRIO          </v>
      </c>
      <c r="E16807" t="str">
        <f>T("TU ")</f>
        <v xml:space="preserve">TU </v>
      </c>
      <c r="F16807" t="str">
        <f>T("TURISMOS       ")</f>
        <v xml:space="preserve">TURISMOS       </v>
      </c>
      <c r="G16807" t="str">
        <f>T("De 8 a 11,99 CABALLOS FISCALES                    ")</f>
        <v xml:space="preserve">De 8 a 11,99 CABALLOS FISCALES                    </v>
      </c>
      <c r="H16807" t="str">
        <f>T("DIESEL                                            ")</f>
        <v xml:space="preserve">DIESEL                                            </v>
      </c>
      <c r="I16807">
        <v>2</v>
      </c>
    </row>
    <row r="16808" spans="1:9">
      <c r="A16808" t="str">
        <f>T("2018")</f>
        <v>2018</v>
      </c>
      <c r="B16808" t="str">
        <f>T("Entidad sin personalidad jurídica (art. 35.4 LGT) ")</f>
        <v xml:space="preserve">Entidad sin personalidad jurídica (art. 35.4 LGT) </v>
      </c>
      <c r="C16808" t="str">
        <f>T("VILLAVERDE          ")</f>
        <v xml:space="preserve">VILLAVERDE          </v>
      </c>
      <c r="D16808" t="str">
        <f>T("VILLAVERDE ALTO C.H.")</f>
        <v>VILLAVERDE ALTO C.H.</v>
      </c>
      <c r="E16808" t="str">
        <f>T("TU ")</f>
        <v xml:space="preserve">TU </v>
      </c>
      <c r="F16808" t="str">
        <f>T("TURISMOS       ")</f>
        <v xml:space="preserve">TURISMOS       </v>
      </c>
      <c r="G16808" t="str">
        <f>T("De 8 a 11,99 CABALLOS FISCALES                    ")</f>
        <v xml:space="preserve">De 8 a 11,99 CABALLOS FISCALES                    </v>
      </c>
      <c r="H16808" t="str">
        <f>T("DIESEL                                            ")</f>
        <v xml:space="preserve">DIESEL                                            </v>
      </c>
      <c r="I16808">
        <v>10</v>
      </c>
    </row>
    <row r="16809" spans="1:9">
      <c r="A16809" t="str">
        <f>T("2018")</f>
        <v>2018</v>
      </c>
      <c r="B16809" t="str">
        <f>T("Entidad sin personalidad jurídica (art. 35.4 LGT) ")</f>
        <v xml:space="preserve">Entidad sin personalidad jurídica (art. 35.4 LGT) </v>
      </c>
      <c r="C16809" t="str">
        <f>T("VILLAVERDE          ")</f>
        <v xml:space="preserve">VILLAVERDE          </v>
      </c>
      <c r="D16809" t="str">
        <f>T("VILLAVERDE ALTO C.H.")</f>
        <v>VILLAVERDE ALTO C.H.</v>
      </c>
      <c r="E16809" t="str">
        <f>T("TU ")</f>
        <v xml:space="preserve">TU </v>
      </c>
      <c r="F16809" t="str">
        <f>T("TURISMOS       ")</f>
        <v xml:space="preserve">TURISMOS       </v>
      </c>
      <c r="G16809" t="str">
        <f>T("De 12 a 15,99 CABALLOS FISCALES                   ")</f>
        <v xml:space="preserve">De 12 a 15,99 CABALLOS FISCALES                   </v>
      </c>
      <c r="H16809" t="str">
        <f>T("DIESEL                                            ")</f>
        <v xml:space="preserve">DIESEL                                            </v>
      </c>
      <c r="I16809">
        <v>21</v>
      </c>
    </row>
    <row r="16810" spans="1:9">
      <c r="A16810" t="str">
        <f>T("2018")</f>
        <v>2018</v>
      </c>
      <c r="B16810" t="str">
        <f>T("Entidad sin personalidad jurídica (art. 35.4 LGT) ")</f>
        <v xml:space="preserve">Entidad sin personalidad jurídica (art. 35.4 LGT) </v>
      </c>
      <c r="C16810" t="str">
        <f>T("VILLAVERDE          ")</f>
        <v xml:space="preserve">VILLAVERDE          </v>
      </c>
      <c r="D16810" t="str">
        <f>T("VILLAVERDE ALTO C.H.")</f>
        <v>VILLAVERDE ALTO C.H.</v>
      </c>
      <c r="E16810" t="str">
        <f>T("TU ")</f>
        <v xml:space="preserve">TU </v>
      </c>
      <c r="F16810" t="str">
        <f>T("TURISMOS       ")</f>
        <v xml:space="preserve">TURISMOS       </v>
      </c>
      <c r="G16810" t="str">
        <f>T("De 16 a 19,99 CABALLOS FISCALES                   ")</f>
        <v xml:space="preserve">De 16 a 19,99 CABALLOS FISCALES                   </v>
      </c>
      <c r="H16810" t="str">
        <f>T("DIESEL                                            ")</f>
        <v xml:space="preserve">DIESEL                                            </v>
      </c>
      <c r="I16810">
        <v>4</v>
      </c>
    </row>
    <row r="16811" spans="1:9">
      <c r="A16811" t="str">
        <f>T("2018")</f>
        <v>2018</v>
      </c>
      <c r="B16811" t="str">
        <f>T("Entidad sin personalidad jurídica (art. 35.4 LGT) ")</f>
        <v xml:space="preserve">Entidad sin personalidad jurídica (art. 35.4 LGT) </v>
      </c>
      <c r="C16811" t="str">
        <f>T("VILLAVERDE          ")</f>
        <v xml:space="preserve">VILLAVERDE          </v>
      </c>
      <c r="D16811" t="str">
        <f>T("SAN CRISTOBAL       ")</f>
        <v xml:space="preserve">SAN CRISTOBAL       </v>
      </c>
      <c r="E16811" t="str">
        <f>T("TU ")</f>
        <v xml:space="preserve">TU </v>
      </c>
      <c r="F16811" t="str">
        <f>T("TURISMOS       ")</f>
        <v xml:space="preserve">TURISMOS       </v>
      </c>
      <c r="G16811" t="str">
        <f>T("De menos de 8 CABALLOS FISCALES                   ")</f>
        <v xml:space="preserve">De menos de 8 CABALLOS FISCALES                   </v>
      </c>
      <c r="H16811" t="str">
        <f>T("DIESEL                                            ")</f>
        <v xml:space="preserve">DIESEL                                            </v>
      </c>
      <c r="I16811">
        <v>1</v>
      </c>
    </row>
    <row r="16812" spans="1:9">
      <c r="A16812" t="str">
        <f>T("2018")</f>
        <v>2018</v>
      </c>
      <c r="B16812" t="str">
        <f>T("Entidad sin personalidad jurídica (art. 35.4 LGT) ")</f>
        <v xml:space="preserve">Entidad sin personalidad jurídica (art. 35.4 LGT) </v>
      </c>
      <c r="C16812" t="str">
        <f>T("VILLAVERDE          ")</f>
        <v xml:space="preserve">VILLAVERDE          </v>
      </c>
      <c r="D16812" t="str">
        <f>T("SAN CRISTOBAL       ")</f>
        <v xml:space="preserve">SAN CRISTOBAL       </v>
      </c>
      <c r="E16812" t="str">
        <f>T("TU ")</f>
        <v xml:space="preserve">TU </v>
      </c>
      <c r="F16812" t="str">
        <f>T("TURISMOS       ")</f>
        <v xml:space="preserve">TURISMOS       </v>
      </c>
      <c r="G16812" t="str">
        <f>T("De 8 a 11,99 CABALLOS FISCALES                    ")</f>
        <v xml:space="preserve">De 8 a 11,99 CABALLOS FISCALES                    </v>
      </c>
      <c r="H16812" t="str">
        <f>T("DIESEL                                            ")</f>
        <v xml:space="preserve">DIESEL                                            </v>
      </c>
      <c r="I16812">
        <v>2</v>
      </c>
    </row>
    <row r="16813" spans="1:9">
      <c r="A16813" t="str">
        <f>T("2018")</f>
        <v>2018</v>
      </c>
      <c r="B16813" t="str">
        <f>T("Entidad sin personalidad jurídica (art. 35.4 LGT) ")</f>
        <v xml:space="preserve">Entidad sin personalidad jurídica (art. 35.4 LGT) </v>
      </c>
      <c r="C16813" t="str">
        <f>T("VILLAVERDE          ")</f>
        <v xml:space="preserve">VILLAVERDE          </v>
      </c>
      <c r="D16813" t="str">
        <f>T("SAN CRISTOBAL       ")</f>
        <v xml:space="preserve">SAN CRISTOBAL       </v>
      </c>
      <c r="E16813" t="str">
        <f>T("TU ")</f>
        <v xml:space="preserve">TU </v>
      </c>
      <c r="F16813" t="str">
        <f>T("TURISMOS       ")</f>
        <v xml:space="preserve">TURISMOS       </v>
      </c>
      <c r="G16813" t="str">
        <f>T("De 12 a 15,99 CABALLOS FISCALES                   ")</f>
        <v xml:space="preserve">De 12 a 15,99 CABALLOS FISCALES                   </v>
      </c>
      <c r="H16813" t="str">
        <f>T("DIESEL                                            ")</f>
        <v xml:space="preserve">DIESEL                                            </v>
      </c>
      <c r="I16813">
        <v>9</v>
      </c>
    </row>
    <row r="16814" spans="1:9">
      <c r="A16814" t="str">
        <f>T("2018")</f>
        <v>2018</v>
      </c>
      <c r="B16814" t="str">
        <f>T("Entidad sin personalidad jurídica (art. 35.4 LGT) ")</f>
        <v xml:space="preserve">Entidad sin personalidad jurídica (art. 35.4 LGT) </v>
      </c>
      <c r="C16814" t="str">
        <f>T("VILLAVERDE          ")</f>
        <v xml:space="preserve">VILLAVERDE          </v>
      </c>
      <c r="D16814" t="str">
        <f>T("BUTARQUE            ")</f>
        <v xml:space="preserve">BUTARQUE            </v>
      </c>
      <c r="E16814" t="str">
        <f>T("TU ")</f>
        <v xml:space="preserve">TU </v>
      </c>
      <c r="F16814" t="str">
        <f>T("TURISMOS       ")</f>
        <v xml:space="preserve">TURISMOS       </v>
      </c>
      <c r="G16814" t="str">
        <f>T("De 8 a 11,99 CABALLOS FISCALES                    ")</f>
        <v xml:space="preserve">De 8 a 11,99 CABALLOS FISCALES                    </v>
      </c>
      <c r="H16814" t="str">
        <f>T("DIESEL                                            ")</f>
        <v xml:space="preserve">DIESEL                                            </v>
      </c>
      <c r="I16814">
        <v>4</v>
      </c>
    </row>
    <row r="16815" spans="1:9">
      <c r="A16815" t="str">
        <f>T("2018")</f>
        <v>2018</v>
      </c>
      <c r="B16815" t="str">
        <f>T("Entidad sin personalidad jurídica (art. 35.4 LGT) ")</f>
        <v xml:space="preserve">Entidad sin personalidad jurídica (art. 35.4 LGT) </v>
      </c>
      <c r="C16815" t="str">
        <f>T("VILLAVERDE          ")</f>
        <v xml:space="preserve">VILLAVERDE          </v>
      </c>
      <c r="D16815" t="str">
        <f>T("BUTARQUE            ")</f>
        <v xml:space="preserve">BUTARQUE            </v>
      </c>
      <c r="E16815" t="str">
        <f>T("TU ")</f>
        <v xml:space="preserve">TU </v>
      </c>
      <c r="F16815" t="str">
        <f>T("TURISMOS       ")</f>
        <v xml:space="preserve">TURISMOS       </v>
      </c>
      <c r="G16815" t="str">
        <f>T("De 12 a 15,99 CABALLOS FISCALES                   ")</f>
        <v xml:space="preserve">De 12 a 15,99 CABALLOS FISCALES                   </v>
      </c>
      <c r="H16815" t="str">
        <f>T("DIESEL                                            ")</f>
        <v xml:space="preserve">DIESEL                                            </v>
      </c>
      <c r="I16815">
        <v>3</v>
      </c>
    </row>
    <row r="16816" spans="1:9">
      <c r="A16816" t="str">
        <f>T("2018")</f>
        <v>2018</v>
      </c>
      <c r="B16816" t="str">
        <f>T("Entidad sin personalidad jurídica (art. 35.4 LGT) ")</f>
        <v xml:space="preserve">Entidad sin personalidad jurídica (art. 35.4 LGT) </v>
      </c>
      <c r="C16816" t="str">
        <f>T("VILLAVERDE          ")</f>
        <v xml:space="preserve">VILLAVERDE          </v>
      </c>
      <c r="D16816" t="str">
        <f>T("LOS ROSALES         ")</f>
        <v xml:space="preserve">LOS ROSALES         </v>
      </c>
      <c r="E16816" t="str">
        <f>T("TU ")</f>
        <v xml:space="preserve">TU </v>
      </c>
      <c r="F16816" t="str">
        <f>T("TURISMOS       ")</f>
        <v xml:space="preserve">TURISMOS       </v>
      </c>
      <c r="G16816" t="str">
        <f>T("De 8 a 11,99 CABALLOS FISCALES                    ")</f>
        <v xml:space="preserve">De 8 a 11,99 CABALLOS FISCALES                    </v>
      </c>
      <c r="H16816" t="str">
        <f>T("DIESEL                                            ")</f>
        <v xml:space="preserve">DIESEL                                            </v>
      </c>
      <c r="I16816">
        <v>4</v>
      </c>
    </row>
    <row r="16817" spans="1:9">
      <c r="A16817" t="str">
        <f>T("2018")</f>
        <v>2018</v>
      </c>
      <c r="B16817" t="str">
        <f>T("Entidad sin personalidad jurídica (art. 35.4 LGT) ")</f>
        <v xml:space="preserve">Entidad sin personalidad jurídica (art. 35.4 LGT) </v>
      </c>
      <c r="C16817" t="str">
        <f>T("VILLAVERDE          ")</f>
        <v xml:space="preserve">VILLAVERDE          </v>
      </c>
      <c r="D16817" t="str">
        <f>T("LOS ROSALES         ")</f>
        <v xml:space="preserve">LOS ROSALES         </v>
      </c>
      <c r="E16817" t="str">
        <f>T("TU ")</f>
        <v xml:space="preserve">TU </v>
      </c>
      <c r="F16817" t="str">
        <f>T("TURISMOS       ")</f>
        <v xml:space="preserve">TURISMOS       </v>
      </c>
      <c r="G16817" t="str">
        <f>T("De 12 a 15,99 CABALLOS FISCALES                   ")</f>
        <v xml:space="preserve">De 12 a 15,99 CABALLOS FISCALES                   </v>
      </c>
      <c r="H16817" t="str">
        <f>T("DIESEL                                            ")</f>
        <v xml:space="preserve">DIESEL                                            </v>
      </c>
      <c r="I16817">
        <v>23</v>
      </c>
    </row>
    <row r="16818" spans="1:9">
      <c r="A16818" t="str">
        <f>T("2018")</f>
        <v>2018</v>
      </c>
      <c r="B16818" t="str">
        <f>T("Entidad sin personalidad jurídica (art. 35.4 LGT) ")</f>
        <v xml:space="preserve">Entidad sin personalidad jurídica (art. 35.4 LGT) </v>
      </c>
      <c r="C16818" t="str">
        <f>T("VILLAVERDE          ")</f>
        <v xml:space="preserve">VILLAVERDE          </v>
      </c>
      <c r="D16818" t="str">
        <f>T("LOS ROSALES         ")</f>
        <v xml:space="preserve">LOS ROSALES         </v>
      </c>
      <c r="E16818" t="str">
        <f>T("TU ")</f>
        <v xml:space="preserve">TU </v>
      </c>
      <c r="F16818" t="str">
        <f>T("TURISMOS       ")</f>
        <v xml:space="preserve">TURISMOS       </v>
      </c>
      <c r="G16818" t="str">
        <f>T("De 16 a 19,99 CABALLOS FISCALES                   ")</f>
        <v xml:space="preserve">De 16 a 19,99 CABALLOS FISCALES                   </v>
      </c>
      <c r="H16818" t="str">
        <f>T("DIESEL                                            ")</f>
        <v xml:space="preserve">DIESEL                                            </v>
      </c>
      <c r="I16818">
        <v>1</v>
      </c>
    </row>
    <row r="16819" spans="1:9">
      <c r="A16819" t="str">
        <f>T("2018")</f>
        <v>2018</v>
      </c>
      <c r="B16819" t="str">
        <f>T("Entidad sin personalidad jurídica (art. 35.4 LGT) ")</f>
        <v xml:space="preserve">Entidad sin personalidad jurídica (art. 35.4 LGT) </v>
      </c>
      <c r="C16819" t="str">
        <f>T("VILLAVERDE          ")</f>
        <v xml:space="preserve">VILLAVERDE          </v>
      </c>
      <c r="D16819" t="str">
        <f>T("LOS ANGELES         ")</f>
        <v xml:space="preserve">LOS ANGELES         </v>
      </c>
      <c r="E16819" t="str">
        <f>T("TU ")</f>
        <v xml:space="preserve">TU </v>
      </c>
      <c r="F16819" t="str">
        <f>T("TURISMOS       ")</f>
        <v xml:space="preserve">TURISMOS       </v>
      </c>
      <c r="G16819" t="str">
        <f>T("De 8 a 11,99 CABALLOS FISCALES                    ")</f>
        <v xml:space="preserve">De 8 a 11,99 CABALLOS FISCALES                    </v>
      </c>
      <c r="H16819" t="str">
        <f>T("DIESEL                                            ")</f>
        <v xml:space="preserve">DIESEL                                            </v>
      </c>
      <c r="I16819">
        <v>2</v>
      </c>
    </row>
    <row r="16820" spans="1:9">
      <c r="A16820" t="str">
        <f>T("2018")</f>
        <v>2018</v>
      </c>
      <c r="B16820" t="str">
        <f>T("Entidad sin personalidad jurídica (art. 35.4 LGT) ")</f>
        <v xml:space="preserve">Entidad sin personalidad jurídica (art. 35.4 LGT) </v>
      </c>
      <c r="C16820" t="str">
        <f>T("VILLAVERDE          ")</f>
        <v xml:space="preserve">VILLAVERDE          </v>
      </c>
      <c r="D16820" t="str">
        <f>T("LOS ANGELES         ")</f>
        <v xml:space="preserve">LOS ANGELES         </v>
      </c>
      <c r="E16820" t="str">
        <f>T("TU ")</f>
        <v xml:space="preserve">TU </v>
      </c>
      <c r="F16820" t="str">
        <f>T("TURISMOS       ")</f>
        <v xml:space="preserve">TURISMOS       </v>
      </c>
      <c r="G16820" t="str">
        <f>T("De 12 a 15,99 CABALLOS FISCALES                   ")</f>
        <v xml:space="preserve">De 12 a 15,99 CABALLOS FISCALES                   </v>
      </c>
      <c r="H16820" t="str">
        <f>T("DIESEL                                            ")</f>
        <v xml:space="preserve">DIESEL                                            </v>
      </c>
      <c r="I16820">
        <v>21</v>
      </c>
    </row>
    <row r="16821" spans="1:9">
      <c r="A16821" t="str">
        <f>T("2018")</f>
        <v>2018</v>
      </c>
      <c r="B16821" t="str">
        <f>T("Entidad sin personalidad jurídica (art. 35.4 LGT) ")</f>
        <v xml:space="preserve">Entidad sin personalidad jurídica (art. 35.4 LGT) </v>
      </c>
      <c r="C16821" t="str">
        <f>T("VILLAVERDE          ")</f>
        <v xml:space="preserve">VILLAVERDE          </v>
      </c>
      <c r="D16821" t="str">
        <f>T("LOS ANGELES         ")</f>
        <v xml:space="preserve">LOS ANGELES         </v>
      </c>
      <c r="E16821" t="str">
        <f>T("TU ")</f>
        <v xml:space="preserve">TU </v>
      </c>
      <c r="F16821" t="str">
        <f>T("TURISMOS       ")</f>
        <v xml:space="preserve">TURISMOS       </v>
      </c>
      <c r="G16821" t="str">
        <f>T("De 16 a 19,99 CABALLOS FISCALES                   ")</f>
        <v xml:space="preserve">De 16 a 19,99 CABALLOS FISCALES                   </v>
      </c>
      <c r="H16821" t="str">
        <f>T("DIESEL                                            ")</f>
        <v xml:space="preserve">DIESEL                                            </v>
      </c>
      <c r="I16821">
        <v>2</v>
      </c>
    </row>
    <row r="16822" spans="1:9">
      <c r="A16822" t="str">
        <f>T("2018")</f>
        <v>2018</v>
      </c>
      <c r="B16822" t="str">
        <f>T("FISICO                                            ")</f>
        <v xml:space="preserve">FISICO                                            </v>
      </c>
      <c r="C16822" t="str">
        <f>T("VILLAVERDE          ")</f>
        <v xml:space="preserve">VILLAVERDE          </v>
      </c>
      <c r="D16822" t="str">
        <f>T("SIN BARRIO          ")</f>
        <v xml:space="preserve">SIN BARRIO          </v>
      </c>
      <c r="E16822" t="str">
        <f>T("TU ")</f>
        <v xml:space="preserve">TU </v>
      </c>
      <c r="F16822" t="str">
        <f>T("TURISMOS       ")</f>
        <v xml:space="preserve">TURISMOS       </v>
      </c>
      <c r="G16822" t="str">
        <f>T("De 8 a 11,99 CABALLOS FISCALES                    ")</f>
        <v xml:space="preserve">De 8 a 11,99 CABALLOS FISCALES                    </v>
      </c>
      <c r="H16822" t="str">
        <f>T("DIESEL                                            ")</f>
        <v xml:space="preserve">DIESEL                                            </v>
      </c>
      <c r="I16822">
        <v>19</v>
      </c>
    </row>
    <row r="16823" spans="1:9">
      <c r="A16823" t="str">
        <f>T("2018")</f>
        <v>2018</v>
      </c>
      <c r="B16823" t="str">
        <f>T("FISICO                                            ")</f>
        <v xml:space="preserve">FISICO                                            </v>
      </c>
      <c r="C16823" t="str">
        <f>T("VILLAVERDE          ")</f>
        <v xml:space="preserve">VILLAVERDE          </v>
      </c>
      <c r="D16823" t="str">
        <f>T("SIN BARRIO          ")</f>
        <v xml:space="preserve">SIN BARRIO          </v>
      </c>
      <c r="E16823" t="str">
        <f>T("TU ")</f>
        <v xml:space="preserve">TU </v>
      </c>
      <c r="F16823" t="str">
        <f>T("TURISMOS       ")</f>
        <v xml:space="preserve">TURISMOS       </v>
      </c>
      <c r="G16823" t="str">
        <f>T("De 12 a 15,99 CABALLOS FISCALES                   ")</f>
        <v xml:space="preserve">De 12 a 15,99 CABALLOS FISCALES                   </v>
      </c>
      <c r="H16823" t="str">
        <f>T("DIESEL                                            ")</f>
        <v xml:space="preserve">DIESEL                                            </v>
      </c>
      <c r="I16823">
        <v>28</v>
      </c>
    </row>
    <row r="16824" spans="1:9">
      <c r="A16824" t="str">
        <f>T("2018")</f>
        <v>2018</v>
      </c>
      <c r="B16824" t="str">
        <f>T("FISICO                                            ")</f>
        <v xml:space="preserve">FISICO                                            </v>
      </c>
      <c r="C16824" t="str">
        <f>T("VILLAVERDE          ")</f>
        <v xml:space="preserve">VILLAVERDE          </v>
      </c>
      <c r="D16824" t="str">
        <f>T("SIN BARRIO          ")</f>
        <v xml:space="preserve">SIN BARRIO          </v>
      </c>
      <c r="E16824" t="str">
        <f>T("TU ")</f>
        <v xml:space="preserve">TU </v>
      </c>
      <c r="F16824" t="str">
        <f>T("TURISMOS       ")</f>
        <v xml:space="preserve">TURISMOS       </v>
      </c>
      <c r="G16824" t="str">
        <f>T("De 16 a 19,99 CABALLOS FISCALES                   ")</f>
        <v xml:space="preserve">De 16 a 19,99 CABALLOS FISCALES                   </v>
      </c>
      <c r="H16824" t="str">
        <f>T("DIESEL                                            ")</f>
        <v xml:space="preserve">DIESEL                                            </v>
      </c>
      <c r="I16824">
        <v>4</v>
      </c>
    </row>
    <row r="16825" spans="1:9">
      <c r="A16825" t="str">
        <f>T("2018")</f>
        <v>2018</v>
      </c>
      <c r="B16825" t="str">
        <f>T("FISICO                                            ")</f>
        <v xml:space="preserve">FISICO                                            </v>
      </c>
      <c r="C16825" t="str">
        <f>T("VILLAVERDE          ")</f>
        <v xml:space="preserve">VILLAVERDE          </v>
      </c>
      <c r="D16825" t="str">
        <f>T("SIN BARRIO          ")</f>
        <v xml:space="preserve">SIN BARRIO          </v>
      </c>
      <c r="E16825" t="str">
        <f>T("TU ")</f>
        <v xml:space="preserve">TU </v>
      </c>
      <c r="F16825" t="str">
        <f>T("TURISMOS       ")</f>
        <v xml:space="preserve">TURISMOS       </v>
      </c>
      <c r="G16825" t="str">
        <f>T("De 20 CABALLOS FISCALES en adelante               ")</f>
        <v xml:space="preserve">De 20 CABALLOS FISCALES en adelante               </v>
      </c>
      <c r="H16825" t="str">
        <f>T("DIESEL                                            ")</f>
        <v xml:space="preserve">DIESEL                                            </v>
      </c>
      <c r="I16825">
        <v>1</v>
      </c>
    </row>
    <row r="16826" spans="1:9">
      <c r="A16826" t="str">
        <f>T("2018")</f>
        <v>2018</v>
      </c>
      <c r="B16826" t="str">
        <f>T("FISICO                                            ")</f>
        <v xml:space="preserve">FISICO                                            </v>
      </c>
      <c r="C16826" t="str">
        <f>T("VILLAVERDE          ")</f>
        <v xml:space="preserve">VILLAVERDE          </v>
      </c>
      <c r="D16826" t="str">
        <f>T("VILLAVERDE ALTO C.H.")</f>
        <v>VILLAVERDE ALTO C.H.</v>
      </c>
      <c r="E16826" t="str">
        <f>T("TU ")</f>
        <v xml:space="preserve">TU </v>
      </c>
      <c r="F16826" t="str">
        <f>T("TURISMOS       ")</f>
        <v xml:space="preserve">TURISMOS       </v>
      </c>
      <c r="G16826" t="str">
        <f>T("De menos de 8 CABALLOS FISCALES                   ")</f>
        <v xml:space="preserve">De menos de 8 CABALLOS FISCALES                   </v>
      </c>
      <c r="H16826" t="str">
        <f>T("DIESEL                                            ")</f>
        <v xml:space="preserve">DIESEL                                            </v>
      </c>
      <c r="I16826">
        <v>6</v>
      </c>
    </row>
    <row r="16827" spans="1:9">
      <c r="A16827" t="str">
        <f>T("2018")</f>
        <v>2018</v>
      </c>
      <c r="B16827" t="str">
        <f>T("FISICO                                            ")</f>
        <v xml:space="preserve">FISICO                                            </v>
      </c>
      <c r="C16827" t="str">
        <f>T("VILLAVERDE          ")</f>
        <v xml:space="preserve">VILLAVERDE          </v>
      </c>
      <c r="D16827" t="str">
        <f>T("VILLAVERDE ALTO C.H.")</f>
        <v>VILLAVERDE ALTO C.H.</v>
      </c>
      <c r="E16827" t="str">
        <f>T("TU ")</f>
        <v xml:space="preserve">TU </v>
      </c>
      <c r="F16827" t="str">
        <f>T("TURISMOS       ")</f>
        <v xml:space="preserve">TURISMOS       </v>
      </c>
      <c r="G16827" t="str">
        <f>T("De 8 a 11,99 CABALLOS FISCALES                    ")</f>
        <v xml:space="preserve">De 8 a 11,99 CABALLOS FISCALES                    </v>
      </c>
      <c r="H16827" t="str">
        <f>T("DIESEL                                            ")</f>
        <v xml:space="preserve">DIESEL                                            </v>
      </c>
      <c r="I16827" s="1">
        <v>2930</v>
      </c>
    </row>
    <row r="16828" spans="1:9">
      <c r="A16828" t="str">
        <f>T("2018")</f>
        <v>2018</v>
      </c>
      <c r="B16828" t="str">
        <f>T("FISICO                                            ")</f>
        <v xml:space="preserve">FISICO                                            </v>
      </c>
      <c r="C16828" t="str">
        <f>T("VILLAVERDE          ")</f>
        <v xml:space="preserve">VILLAVERDE          </v>
      </c>
      <c r="D16828" t="str">
        <f>T("VILLAVERDE ALTO C.H.")</f>
        <v>VILLAVERDE ALTO C.H.</v>
      </c>
      <c r="E16828" t="str">
        <f>T("TU ")</f>
        <v xml:space="preserve">TU </v>
      </c>
      <c r="F16828" t="str">
        <f>T("TURISMOS       ")</f>
        <v xml:space="preserve">TURISMOS       </v>
      </c>
      <c r="G16828" t="str">
        <f>T("De 12 a 15,99 CABALLOS FISCALES                   ")</f>
        <v xml:space="preserve">De 12 a 15,99 CABALLOS FISCALES                   </v>
      </c>
      <c r="H16828" t="str">
        <f>T("DIESEL                                            ")</f>
        <v xml:space="preserve">DIESEL                                            </v>
      </c>
      <c r="I16828" s="1">
        <v>5761</v>
      </c>
    </row>
    <row r="16829" spans="1:9">
      <c r="A16829" t="str">
        <f>T("2018")</f>
        <v>2018</v>
      </c>
      <c r="B16829" t="str">
        <f>T("FISICO                                            ")</f>
        <v xml:space="preserve">FISICO                                            </v>
      </c>
      <c r="C16829" t="str">
        <f>T("VILLAVERDE          ")</f>
        <v xml:space="preserve">VILLAVERDE          </v>
      </c>
      <c r="D16829" t="str">
        <f>T("VILLAVERDE ALTO C.H.")</f>
        <v>VILLAVERDE ALTO C.H.</v>
      </c>
      <c r="E16829" t="str">
        <f>T("TU ")</f>
        <v xml:space="preserve">TU </v>
      </c>
      <c r="F16829" t="str">
        <f>T("TURISMOS       ")</f>
        <v xml:space="preserve">TURISMOS       </v>
      </c>
      <c r="G16829" t="str">
        <f>T("De 16 a 19,99 CABALLOS FISCALES                   ")</f>
        <v xml:space="preserve">De 16 a 19,99 CABALLOS FISCALES                   </v>
      </c>
      <c r="H16829" t="str">
        <f>T("DIESEL                                            ")</f>
        <v xml:space="preserve">DIESEL                                            </v>
      </c>
      <c r="I16829">
        <v>335</v>
      </c>
    </row>
    <row r="16830" spans="1:9">
      <c r="A16830" t="str">
        <f>T("2018")</f>
        <v>2018</v>
      </c>
      <c r="B16830" t="str">
        <f>T("FISICO                                            ")</f>
        <v xml:space="preserve">FISICO                                            </v>
      </c>
      <c r="C16830" t="str">
        <f>T("VILLAVERDE          ")</f>
        <v xml:space="preserve">VILLAVERDE          </v>
      </c>
      <c r="D16830" t="str">
        <f>T("VILLAVERDE ALTO C.H.")</f>
        <v>VILLAVERDE ALTO C.H.</v>
      </c>
      <c r="E16830" t="str">
        <f>T("TU ")</f>
        <v xml:space="preserve">TU </v>
      </c>
      <c r="F16830" t="str">
        <f>T("TURISMOS       ")</f>
        <v xml:space="preserve">TURISMOS       </v>
      </c>
      <c r="G16830" t="str">
        <f>T("De 20 CABALLOS FISCALES en adelante               ")</f>
        <v xml:space="preserve">De 20 CABALLOS FISCALES en adelante               </v>
      </c>
      <c r="H16830" t="str">
        <f>T("DIESEL                                            ")</f>
        <v xml:space="preserve">DIESEL                                            </v>
      </c>
      <c r="I16830">
        <v>19</v>
      </c>
    </row>
    <row r="16831" spans="1:9">
      <c r="A16831" t="str">
        <f>T("2018")</f>
        <v>2018</v>
      </c>
      <c r="B16831" t="str">
        <f>T("FISICO                                            ")</f>
        <v xml:space="preserve">FISICO                                            </v>
      </c>
      <c r="C16831" t="str">
        <f>T("VILLAVERDE          ")</f>
        <v xml:space="preserve">VILLAVERDE          </v>
      </c>
      <c r="D16831" t="str">
        <f>T("SAN CRISTOBAL       ")</f>
        <v xml:space="preserve">SAN CRISTOBAL       </v>
      </c>
      <c r="E16831" t="str">
        <f>T("TU ")</f>
        <v xml:space="preserve">TU </v>
      </c>
      <c r="F16831" t="str">
        <f>T("TURISMOS       ")</f>
        <v xml:space="preserve">TURISMOS       </v>
      </c>
      <c r="G16831" t="str">
        <f>T("De 8 a 11,99 CABALLOS FISCALES                    ")</f>
        <v xml:space="preserve">De 8 a 11,99 CABALLOS FISCALES                    </v>
      </c>
      <c r="H16831" t="str">
        <f>T("DIESEL                                            ")</f>
        <v xml:space="preserve">DIESEL                                            </v>
      </c>
      <c r="I16831">
        <v>833</v>
      </c>
    </row>
    <row r="16832" spans="1:9">
      <c r="A16832" t="str">
        <f>T("2018")</f>
        <v>2018</v>
      </c>
      <c r="B16832" t="str">
        <f>T("FISICO                                            ")</f>
        <v xml:space="preserve">FISICO                                            </v>
      </c>
      <c r="C16832" t="str">
        <f>T("VILLAVERDE          ")</f>
        <v xml:space="preserve">VILLAVERDE          </v>
      </c>
      <c r="D16832" t="str">
        <f>T("SAN CRISTOBAL       ")</f>
        <v xml:space="preserve">SAN CRISTOBAL       </v>
      </c>
      <c r="E16832" t="str">
        <f>T("TU ")</f>
        <v xml:space="preserve">TU </v>
      </c>
      <c r="F16832" t="str">
        <f>T("TURISMOS       ")</f>
        <v xml:space="preserve">TURISMOS       </v>
      </c>
      <c r="G16832" t="str">
        <f>T("De 12 a 15,99 CABALLOS FISCALES                   ")</f>
        <v xml:space="preserve">De 12 a 15,99 CABALLOS FISCALES                   </v>
      </c>
      <c r="H16832" t="str">
        <f>T("DIESEL                                            ")</f>
        <v xml:space="preserve">DIESEL                                            </v>
      </c>
      <c r="I16832" s="1">
        <v>1532</v>
      </c>
    </row>
    <row r="16833" spans="1:9">
      <c r="A16833" t="str">
        <f>T("2018")</f>
        <v>2018</v>
      </c>
      <c r="B16833" t="str">
        <f>T("FISICO                                            ")</f>
        <v xml:space="preserve">FISICO                                            </v>
      </c>
      <c r="C16833" t="str">
        <f>T("VILLAVERDE          ")</f>
        <v xml:space="preserve">VILLAVERDE          </v>
      </c>
      <c r="D16833" t="str">
        <f>T("SAN CRISTOBAL       ")</f>
        <v xml:space="preserve">SAN CRISTOBAL       </v>
      </c>
      <c r="E16833" t="str">
        <f>T("TU ")</f>
        <v xml:space="preserve">TU </v>
      </c>
      <c r="F16833" t="str">
        <f>T("TURISMOS       ")</f>
        <v xml:space="preserve">TURISMOS       </v>
      </c>
      <c r="G16833" t="str">
        <f>T("De 16 a 19,99 CABALLOS FISCALES                   ")</f>
        <v xml:space="preserve">De 16 a 19,99 CABALLOS FISCALES                   </v>
      </c>
      <c r="H16833" t="str">
        <f>T("DIESEL                                            ")</f>
        <v xml:space="preserve">DIESEL                                            </v>
      </c>
      <c r="I16833">
        <v>69</v>
      </c>
    </row>
    <row r="16834" spans="1:9">
      <c r="A16834" t="str">
        <f>T("2018")</f>
        <v>2018</v>
      </c>
      <c r="B16834" t="str">
        <f>T("FISICO                                            ")</f>
        <v xml:space="preserve">FISICO                                            </v>
      </c>
      <c r="C16834" t="str">
        <f>T("VILLAVERDE          ")</f>
        <v xml:space="preserve">VILLAVERDE          </v>
      </c>
      <c r="D16834" t="str">
        <f>T("SAN CRISTOBAL       ")</f>
        <v xml:space="preserve">SAN CRISTOBAL       </v>
      </c>
      <c r="E16834" t="str">
        <f>T("TU ")</f>
        <v xml:space="preserve">TU </v>
      </c>
      <c r="F16834" t="str">
        <f>T("TURISMOS       ")</f>
        <v xml:space="preserve">TURISMOS       </v>
      </c>
      <c r="G16834" t="str">
        <f>T("De 20 CABALLOS FISCALES en adelante               ")</f>
        <v xml:space="preserve">De 20 CABALLOS FISCALES en adelante               </v>
      </c>
      <c r="H16834" t="str">
        <f>T("DIESEL                                            ")</f>
        <v xml:space="preserve">DIESEL                                            </v>
      </c>
      <c r="I16834">
        <v>5</v>
      </c>
    </row>
    <row r="16835" spans="1:9">
      <c r="A16835" t="str">
        <f>T("2018")</f>
        <v>2018</v>
      </c>
      <c r="B16835" t="str">
        <f>T("FISICO                                            ")</f>
        <v xml:space="preserve">FISICO                                            </v>
      </c>
      <c r="C16835" t="str">
        <f>T("VILLAVERDE          ")</f>
        <v xml:space="preserve">VILLAVERDE          </v>
      </c>
      <c r="D16835" t="str">
        <f>T("BUTARQUE            ")</f>
        <v xml:space="preserve">BUTARQUE            </v>
      </c>
      <c r="E16835" t="str">
        <f>T("TU ")</f>
        <v xml:space="preserve">TU </v>
      </c>
      <c r="F16835" t="str">
        <f>T("TURISMOS       ")</f>
        <v xml:space="preserve">TURISMOS       </v>
      </c>
      <c r="G16835" t="str">
        <f>T("De menos de 8 CABALLOS FISCALES                   ")</f>
        <v xml:space="preserve">De menos de 8 CABALLOS FISCALES                   </v>
      </c>
      <c r="H16835" t="str">
        <f>T("DIESEL                                            ")</f>
        <v xml:space="preserve">DIESEL                                            </v>
      </c>
      <c r="I16835">
        <v>1</v>
      </c>
    </row>
    <row r="16836" spans="1:9">
      <c r="A16836" t="str">
        <f>T("2018")</f>
        <v>2018</v>
      </c>
      <c r="B16836" t="str">
        <f>T("FISICO                                            ")</f>
        <v xml:space="preserve">FISICO                                            </v>
      </c>
      <c r="C16836" t="str">
        <f>T("VILLAVERDE          ")</f>
        <v xml:space="preserve">VILLAVERDE          </v>
      </c>
      <c r="D16836" t="str">
        <f>T("BUTARQUE            ")</f>
        <v xml:space="preserve">BUTARQUE            </v>
      </c>
      <c r="E16836" t="str">
        <f>T("TU ")</f>
        <v xml:space="preserve">TU </v>
      </c>
      <c r="F16836" t="str">
        <f>T("TURISMOS       ")</f>
        <v xml:space="preserve">TURISMOS       </v>
      </c>
      <c r="G16836" t="str">
        <f>T("De 8 a 11,99 CABALLOS FISCALES                    ")</f>
        <v xml:space="preserve">De 8 a 11,99 CABALLOS FISCALES                    </v>
      </c>
      <c r="H16836" t="str">
        <f>T("DIESEL                                            ")</f>
        <v xml:space="preserve">DIESEL                                            </v>
      </c>
      <c r="I16836" s="1">
        <v>1423</v>
      </c>
    </row>
    <row r="16837" spans="1:9">
      <c r="A16837" t="str">
        <f>T("2018")</f>
        <v>2018</v>
      </c>
      <c r="B16837" t="str">
        <f>T("FISICO                                            ")</f>
        <v xml:space="preserve">FISICO                                            </v>
      </c>
      <c r="C16837" t="str">
        <f>T("VILLAVERDE          ")</f>
        <v xml:space="preserve">VILLAVERDE          </v>
      </c>
      <c r="D16837" t="str">
        <f>T("BUTARQUE            ")</f>
        <v xml:space="preserve">BUTARQUE            </v>
      </c>
      <c r="E16837" t="str">
        <f>T("TU ")</f>
        <v xml:space="preserve">TU </v>
      </c>
      <c r="F16837" t="str">
        <f>T("TURISMOS       ")</f>
        <v xml:space="preserve">TURISMOS       </v>
      </c>
      <c r="G16837" t="str">
        <f>T("De 12 a 15,99 CABALLOS FISCALES                   ")</f>
        <v xml:space="preserve">De 12 a 15,99 CABALLOS FISCALES                   </v>
      </c>
      <c r="H16837" t="str">
        <f>T("DIESEL                                            ")</f>
        <v xml:space="preserve">DIESEL                                            </v>
      </c>
      <c r="I16837" s="1">
        <v>2373</v>
      </c>
    </row>
    <row r="16838" spans="1:9">
      <c r="A16838" t="str">
        <f>T("2018")</f>
        <v>2018</v>
      </c>
      <c r="B16838" t="str">
        <f>T("FISICO                                            ")</f>
        <v xml:space="preserve">FISICO                                            </v>
      </c>
      <c r="C16838" t="str">
        <f>T("VILLAVERDE          ")</f>
        <v xml:space="preserve">VILLAVERDE          </v>
      </c>
      <c r="D16838" t="str">
        <f>T("BUTARQUE            ")</f>
        <v xml:space="preserve">BUTARQUE            </v>
      </c>
      <c r="E16838" t="str">
        <f>T("TU ")</f>
        <v xml:space="preserve">TU </v>
      </c>
      <c r="F16838" t="str">
        <f>T("TURISMOS       ")</f>
        <v xml:space="preserve">TURISMOS       </v>
      </c>
      <c r="G16838" t="str">
        <f>T("De 16 a 19,99 CABALLOS FISCALES                   ")</f>
        <v xml:space="preserve">De 16 a 19,99 CABALLOS FISCALES                   </v>
      </c>
      <c r="H16838" t="str">
        <f>T("DIESEL                                            ")</f>
        <v xml:space="preserve">DIESEL                                            </v>
      </c>
      <c r="I16838">
        <v>129</v>
      </c>
    </row>
    <row r="16839" spans="1:9">
      <c r="A16839" t="str">
        <f>T("2018")</f>
        <v>2018</v>
      </c>
      <c r="B16839" t="str">
        <f>T("FISICO                                            ")</f>
        <v xml:space="preserve">FISICO                                            </v>
      </c>
      <c r="C16839" t="str">
        <f>T("VILLAVERDE          ")</f>
        <v xml:space="preserve">VILLAVERDE          </v>
      </c>
      <c r="D16839" t="str">
        <f>T("BUTARQUE            ")</f>
        <v xml:space="preserve">BUTARQUE            </v>
      </c>
      <c r="E16839" t="str">
        <f>T("TU ")</f>
        <v xml:space="preserve">TU </v>
      </c>
      <c r="F16839" t="str">
        <f>T("TURISMOS       ")</f>
        <v xml:space="preserve">TURISMOS       </v>
      </c>
      <c r="G16839" t="str">
        <f>T("De 20 CABALLOS FISCALES en adelante               ")</f>
        <v xml:space="preserve">De 20 CABALLOS FISCALES en adelante               </v>
      </c>
      <c r="H16839" t="str">
        <f>T("DIESEL                                            ")</f>
        <v xml:space="preserve">DIESEL                                            </v>
      </c>
      <c r="I16839">
        <v>4</v>
      </c>
    </row>
    <row r="16840" spans="1:9">
      <c r="A16840" t="str">
        <f>T("2018")</f>
        <v>2018</v>
      </c>
      <c r="B16840" t="str">
        <f>T("FISICO                                            ")</f>
        <v xml:space="preserve">FISICO                                            </v>
      </c>
      <c r="C16840" t="str">
        <f>T("VILLAVERDE          ")</f>
        <v xml:space="preserve">VILLAVERDE          </v>
      </c>
      <c r="D16840" t="str">
        <f>T("LOS ROSALES         ")</f>
        <v xml:space="preserve">LOS ROSALES         </v>
      </c>
      <c r="E16840" t="str">
        <f>T("TU ")</f>
        <v xml:space="preserve">TU </v>
      </c>
      <c r="F16840" t="str">
        <f>T("TURISMOS       ")</f>
        <v xml:space="preserve">TURISMOS       </v>
      </c>
      <c r="G16840" t="str">
        <f>T("De menos de 8 CABALLOS FISCALES                   ")</f>
        <v xml:space="preserve">De menos de 8 CABALLOS FISCALES                   </v>
      </c>
      <c r="H16840" t="str">
        <f>T("DIESEL                                            ")</f>
        <v xml:space="preserve">DIESEL                                            </v>
      </c>
      <c r="I16840">
        <v>1</v>
      </c>
    </row>
    <row r="16841" spans="1:9">
      <c r="A16841" t="str">
        <f>T("2018")</f>
        <v>2018</v>
      </c>
      <c r="B16841" t="str">
        <f>T("FISICO                                            ")</f>
        <v xml:space="preserve">FISICO                                            </v>
      </c>
      <c r="C16841" t="str">
        <f>T("VILLAVERDE          ")</f>
        <v xml:space="preserve">VILLAVERDE          </v>
      </c>
      <c r="D16841" t="str">
        <f>T("LOS ROSALES         ")</f>
        <v xml:space="preserve">LOS ROSALES         </v>
      </c>
      <c r="E16841" t="str">
        <f>T("TU ")</f>
        <v xml:space="preserve">TU </v>
      </c>
      <c r="F16841" t="str">
        <f>T("TURISMOS       ")</f>
        <v xml:space="preserve">TURISMOS       </v>
      </c>
      <c r="G16841" t="str">
        <f>T("De 8 a 11,99 CABALLOS FISCALES                    ")</f>
        <v xml:space="preserve">De 8 a 11,99 CABALLOS FISCALES                    </v>
      </c>
      <c r="H16841" t="str">
        <f>T("DIESEL                                            ")</f>
        <v xml:space="preserve">DIESEL                                            </v>
      </c>
      <c r="I16841" s="1">
        <v>2602</v>
      </c>
    </row>
    <row r="16842" spans="1:9">
      <c r="A16842" t="str">
        <f>T("2018")</f>
        <v>2018</v>
      </c>
      <c r="B16842" t="str">
        <f>T("FISICO                                            ")</f>
        <v xml:space="preserve">FISICO                                            </v>
      </c>
      <c r="C16842" t="str">
        <f>T("VILLAVERDE          ")</f>
        <v xml:space="preserve">VILLAVERDE          </v>
      </c>
      <c r="D16842" t="str">
        <f>T("LOS ROSALES         ")</f>
        <v xml:space="preserve">LOS ROSALES         </v>
      </c>
      <c r="E16842" t="str">
        <f>T("TU ")</f>
        <v xml:space="preserve">TU </v>
      </c>
      <c r="F16842" t="str">
        <f>T("TURISMOS       ")</f>
        <v xml:space="preserve">TURISMOS       </v>
      </c>
      <c r="G16842" t="str">
        <f>T("De 12 a 15,99 CABALLOS FISCALES                   ")</f>
        <v xml:space="preserve">De 12 a 15,99 CABALLOS FISCALES                   </v>
      </c>
      <c r="H16842" t="str">
        <f>T("DIESEL                                            ")</f>
        <v xml:space="preserve">DIESEL                                            </v>
      </c>
      <c r="I16842" s="1">
        <v>5045</v>
      </c>
    </row>
    <row r="16843" spans="1:9">
      <c r="A16843" t="str">
        <f>T("2018")</f>
        <v>2018</v>
      </c>
      <c r="B16843" t="str">
        <f>T("FISICO                                            ")</f>
        <v xml:space="preserve">FISICO                                            </v>
      </c>
      <c r="C16843" t="str">
        <f>T("VILLAVERDE          ")</f>
        <v xml:space="preserve">VILLAVERDE          </v>
      </c>
      <c r="D16843" t="str">
        <f>T("LOS ROSALES         ")</f>
        <v xml:space="preserve">LOS ROSALES         </v>
      </c>
      <c r="E16843" t="str">
        <f>T("TU ")</f>
        <v xml:space="preserve">TU </v>
      </c>
      <c r="F16843" t="str">
        <f>T("TURISMOS       ")</f>
        <v xml:space="preserve">TURISMOS       </v>
      </c>
      <c r="G16843" t="str">
        <f>T("De 16 a 19,99 CABALLOS FISCALES                   ")</f>
        <v xml:space="preserve">De 16 a 19,99 CABALLOS FISCALES                   </v>
      </c>
      <c r="H16843" t="str">
        <f>T("DIESEL                                            ")</f>
        <v xml:space="preserve">DIESEL                                            </v>
      </c>
      <c r="I16843">
        <v>252</v>
      </c>
    </row>
    <row r="16844" spans="1:9">
      <c r="A16844" t="str">
        <f>T("2018")</f>
        <v>2018</v>
      </c>
      <c r="B16844" t="str">
        <f>T("FISICO                                            ")</f>
        <v xml:space="preserve">FISICO                                            </v>
      </c>
      <c r="C16844" t="str">
        <f>T("VILLAVERDE          ")</f>
        <v xml:space="preserve">VILLAVERDE          </v>
      </c>
      <c r="D16844" t="str">
        <f>T("LOS ROSALES         ")</f>
        <v xml:space="preserve">LOS ROSALES         </v>
      </c>
      <c r="E16844" t="str">
        <f>T("TU ")</f>
        <v xml:space="preserve">TU </v>
      </c>
      <c r="F16844" t="str">
        <f>T("TURISMOS       ")</f>
        <v xml:space="preserve">TURISMOS       </v>
      </c>
      <c r="G16844" t="str">
        <f>T("De 20 CABALLOS FISCALES en adelante               ")</f>
        <v xml:space="preserve">De 20 CABALLOS FISCALES en adelante               </v>
      </c>
      <c r="H16844" t="str">
        <f>T("DIESEL                                            ")</f>
        <v xml:space="preserve">DIESEL                                            </v>
      </c>
      <c r="I16844">
        <v>18</v>
      </c>
    </row>
    <row r="16845" spans="1:9">
      <c r="A16845" t="str">
        <f>T("2018")</f>
        <v>2018</v>
      </c>
      <c r="B16845" t="str">
        <f>T("FISICO                                            ")</f>
        <v xml:space="preserve">FISICO                                            </v>
      </c>
      <c r="C16845" t="str">
        <f>T("VILLAVERDE          ")</f>
        <v xml:space="preserve">VILLAVERDE          </v>
      </c>
      <c r="D16845" t="str">
        <f>T("LOS ANGELES         ")</f>
        <v xml:space="preserve">LOS ANGELES         </v>
      </c>
      <c r="E16845" t="str">
        <f>T("TU ")</f>
        <v xml:space="preserve">TU </v>
      </c>
      <c r="F16845" t="str">
        <f>T("TURISMOS       ")</f>
        <v xml:space="preserve">TURISMOS       </v>
      </c>
      <c r="G16845" t="str">
        <f>T("De menos de 8 CABALLOS FISCALES                   ")</f>
        <v xml:space="preserve">De menos de 8 CABALLOS FISCALES                   </v>
      </c>
      <c r="H16845" t="str">
        <f>T("DIESEL                                            ")</f>
        <v xml:space="preserve">DIESEL                                            </v>
      </c>
      <c r="I16845">
        <v>3</v>
      </c>
    </row>
    <row r="16846" spans="1:9">
      <c r="A16846" t="str">
        <f>T("2018")</f>
        <v>2018</v>
      </c>
      <c r="B16846" t="str">
        <f>T("FISICO                                            ")</f>
        <v xml:space="preserve">FISICO                                            </v>
      </c>
      <c r="C16846" t="str">
        <f>T("VILLAVERDE          ")</f>
        <v xml:space="preserve">VILLAVERDE          </v>
      </c>
      <c r="D16846" t="str">
        <f>T("LOS ANGELES         ")</f>
        <v xml:space="preserve">LOS ANGELES         </v>
      </c>
      <c r="E16846" t="str">
        <f>T("TU ")</f>
        <v xml:space="preserve">TU </v>
      </c>
      <c r="F16846" t="str">
        <f>T("TURISMOS       ")</f>
        <v xml:space="preserve">TURISMOS       </v>
      </c>
      <c r="G16846" t="str">
        <f>T("De 8 a 11,99 CABALLOS FISCALES                    ")</f>
        <v xml:space="preserve">De 8 a 11,99 CABALLOS FISCALES                    </v>
      </c>
      <c r="H16846" t="str">
        <f>T("DIESEL                                            ")</f>
        <v xml:space="preserve">DIESEL                                            </v>
      </c>
      <c r="I16846" s="1">
        <v>2333</v>
      </c>
    </row>
    <row r="16847" spans="1:9">
      <c r="A16847" t="str">
        <f>T("2018")</f>
        <v>2018</v>
      </c>
      <c r="B16847" t="str">
        <f>T("FISICO                                            ")</f>
        <v xml:space="preserve">FISICO                                            </v>
      </c>
      <c r="C16847" t="str">
        <f>T("VILLAVERDE          ")</f>
        <v xml:space="preserve">VILLAVERDE          </v>
      </c>
      <c r="D16847" t="str">
        <f>T("LOS ANGELES         ")</f>
        <v xml:space="preserve">LOS ANGELES         </v>
      </c>
      <c r="E16847" t="str">
        <f>T("TU ")</f>
        <v xml:space="preserve">TU </v>
      </c>
      <c r="F16847" t="str">
        <f>T("TURISMOS       ")</f>
        <v xml:space="preserve">TURISMOS       </v>
      </c>
      <c r="G16847" t="str">
        <f>T("De 12 a 15,99 CABALLOS FISCALES                   ")</f>
        <v xml:space="preserve">De 12 a 15,99 CABALLOS FISCALES                   </v>
      </c>
      <c r="H16847" t="str">
        <f>T("DIESEL                                            ")</f>
        <v xml:space="preserve">DIESEL                                            </v>
      </c>
      <c r="I16847" s="1">
        <v>4188</v>
      </c>
    </row>
    <row r="16848" spans="1:9">
      <c r="A16848" t="str">
        <f>T("2018")</f>
        <v>2018</v>
      </c>
      <c r="B16848" t="str">
        <f>T("FISICO                                            ")</f>
        <v xml:space="preserve">FISICO                                            </v>
      </c>
      <c r="C16848" t="str">
        <f>T("VILLAVERDE          ")</f>
        <v xml:space="preserve">VILLAVERDE          </v>
      </c>
      <c r="D16848" t="str">
        <f>T("LOS ANGELES         ")</f>
        <v xml:space="preserve">LOS ANGELES         </v>
      </c>
      <c r="E16848" t="str">
        <f>T("TU ")</f>
        <v xml:space="preserve">TU </v>
      </c>
      <c r="F16848" t="str">
        <f>T("TURISMOS       ")</f>
        <v xml:space="preserve">TURISMOS       </v>
      </c>
      <c r="G16848" t="str">
        <f>T("De 16 a 19,99 CABALLOS FISCALES                   ")</f>
        <v xml:space="preserve">De 16 a 19,99 CABALLOS FISCALES                   </v>
      </c>
      <c r="H16848" t="str">
        <f>T("DIESEL                                            ")</f>
        <v xml:space="preserve">DIESEL                                            </v>
      </c>
      <c r="I16848">
        <v>279</v>
      </c>
    </row>
    <row r="16849" spans="1:9">
      <c r="A16849" t="str">
        <f>T("2018")</f>
        <v>2018</v>
      </c>
      <c r="B16849" t="str">
        <f>T("FISICO                                            ")</f>
        <v xml:space="preserve">FISICO                                            </v>
      </c>
      <c r="C16849" t="str">
        <f>T("VILLAVERDE          ")</f>
        <v xml:space="preserve">VILLAVERDE          </v>
      </c>
      <c r="D16849" t="str">
        <f>T("LOS ANGELES         ")</f>
        <v xml:space="preserve">LOS ANGELES         </v>
      </c>
      <c r="E16849" t="str">
        <f>T("TU ")</f>
        <v xml:space="preserve">TU </v>
      </c>
      <c r="F16849" t="str">
        <f>T("TURISMOS       ")</f>
        <v xml:space="preserve">TURISMOS       </v>
      </c>
      <c r="G16849" t="str">
        <f>T("De 20 CABALLOS FISCALES en adelante               ")</f>
        <v xml:space="preserve">De 20 CABALLOS FISCALES en adelante               </v>
      </c>
      <c r="H16849" t="str">
        <f>T("DIESEL                                            ")</f>
        <v xml:space="preserve">DIESEL                                            </v>
      </c>
      <c r="I16849">
        <v>12</v>
      </c>
    </row>
    <row r="16850" spans="1:9">
      <c r="A16850" t="str">
        <f>T("2018")</f>
        <v>2018</v>
      </c>
      <c r="B16850" t="str">
        <f>T("JURIDICO                                          ")</f>
        <v xml:space="preserve">JURIDICO                                          </v>
      </c>
      <c r="C16850" t="str">
        <f>T("VILLAVERDE          ")</f>
        <v xml:space="preserve">VILLAVERDE          </v>
      </c>
      <c r="D16850" t="str">
        <f>T("SIN BARRIO          ")</f>
        <v xml:space="preserve">SIN BARRIO          </v>
      </c>
      <c r="E16850" t="str">
        <f>T("TU ")</f>
        <v xml:space="preserve">TU </v>
      </c>
      <c r="F16850" t="str">
        <f>T("TURISMOS       ")</f>
        <v xml:space="preserve">TURISMOS       </v>
      </c>
      <c r="G16850" t="str">
        <f>T("De 8 a 11,99 CABALLOS FISCALES                    ")</f>
        <v xml:space="preserve">De 8 a 11,99 CABALLOS FISCALES                    </v>
      </c>
      <c r="H16850" t="str">
        <f>T("DIESEL                                            ")</f>
        <v xml:space="preserve">DIESEL                                            </v>
      </c>
      <c r="I16850">
        <v>1</v>
      </c>
    </row>
    <row r="16851" spans="1:9">
      <c r="A16851" t="str">
        <f>T("2018")</f>
        <v>2018</v>
      </c>
      <c r="B16851" t="str">
        <f>T("JURIDICO                                          ")</f>
        <v xml:space="preserve">JURIDICO                                          </v>
      </c>
      <c r="C16851" t="str">
        <f>T("VILLAVERDE          ")</f>
        <v xml:space="preserve">VILLAVERDE          </v>
      </c>
      <c r="D16851" t="str">
        <f>T("SIN BARRIO          ")</f>
        <v xml:space="preserve">SIN BARRIO          </v>
      </c>
      <c r="E16851" t="str">
        <f>T("TU ")</f>
        <v xml:space="preserve">TU </v>
      </c>
      <c r="F16851" t="str">
        <f>T("TURISMOS       ")</f>
        <v xml:space="preserve">TURISMOS       </v>
      </c>
      <c r="G16851" t="str">
        <f>T("De 12 a 15,99 CABALLOS FISCALES                   ")</f>
        <v xml:space="preserve">De 12 a 15,99 CABALLOS FISCALES                   </v>
      </c>
      <c r="H16851" t="str">
        <f>T("DIESEL                                            ")</f>
        <v xml:space="preserve">DIESEL                                            </v>
      </c>
      <c r="I16851">
        <v>4</v>
      </c>
    </row>
    <row r="16852" spans="1:9">
      <c r="A16852" t="str">
        <f>T("2018")</f>
        <v>2018</v>
      </c>
      <c r="B16852" t="str">
        <f>T("JURIDICO                                          ")</f>
        <v xml:space="preserve">JURIDICO                                          </v>
      </c>
      <c r="C16852" t="str">
        <f>T("VILLAVERDE          ")</f>
        <v xml:space="preserve">VILLAVERDE          </v>
      </c>
      <c r="D16852" t="str">
        <f>T("SIN BARRIO          ")</f>
        <v xml:space="preserve">SIN BARRIO          </v>
      </c>
      <c r="E16852" t="str">
        <f>T("TU ")</f>
        <v xml:space="preserve">TU </v>
      </c>
      <c r="F16852" t="str">
        <f>T("TURISMOS       ")</f>
        <v xml:space="preserve">TURISMOS       </v>
      </c>
      <c r="G16852" t="str">
        <f>T("De 16 a 19,99 CABALLOS FISCALES                   ")</f>
        <v xml:space="preserve">De 16 a 19,99 CABALLOS FISCALES                   </v>
      </c>
      <c r="H16852" t="str">
        <f>T("DIESEL                                            ")</f>
        <v xml:space="preserve">DIESEL                                            </v>
      </c>
      <c r="I16852">
        <v>1</v>
      </c>
    </row>
    <row r="16853" spans="1:9">
      <c r="A16853" t="str">
        <f>T("2018")</f>
        <v>2018</v>
      </c>
      <c r="B16853" t="str">
        <f>T("JURIDICO                                          ")</f>
        <v xml:space="preserve">JURIDICO                                          </v>
      </c>
      <c r="C16853" t="str">
        <f>T("VILLAVERDE          ")</f>
        <v xml:space="preserve">VILLAVERDE          </v>
      </c>
      <c r="D16853" t="str">
        <f>T("VILLAVERDE ALTO C.H.")</f>
        <v>VILLAVERDE ALTO C.H.</v>
      </c>
      <c r="E16853" t="str">
        <f>T("TU ")</f>
        <v xml:space="preserve">TU </v>
      </c>
      <c r="F16853" t="str">
        <f>T("TURISMOS       ")</f>
        <v xml:space="preserve">TURISMOS       </v>
      </c>
      <c r="G16853" t="str">
        <f>T("De menos de 8 CABALLOS FISCALES                   ")</f>
        <v xml:space="preserve">De menos de 8 CABALLOS FISCALES                   </v>
      </c>
      <c r="H16853" t="str">
        <f>T("DIESEL                                            ")</f>
        <v xml:space="preserve">DIESEL                                            </v>
      </c>
      <c r="I16853">
        <v>3</v>
      </c>
    </row>
    <row r="16854" spans="1:9">
      <c r="A16854" t="str">
        <f>T("2018")</f>
        <v>2018</v>
      </c>
      <c r="B16854" t="str">
        <f>T("JURIDICO                                          ")</f>
        <v xml:space="preserve">JURIDICO                                          </v>
      </c>
      <c r="C16854" t="str">
        <f>T("VILLAVERDE          ")</f>
        <v xml:space="preserve">VILLAVERDE          </v>
      </c>
      <c r="D16854" t="str">
        <f>T("VILLAVERDE ALTO C.H.")</f>
        <v>VILLAVERDE ALTO C.H.</v>
      </c>
      <c r="E16854" t="str">
        <f>T("TU ")</f>
        <v xml:space="preserve">TU </v>
      </c>
      <c r="F16854" t="str">
        <f>T("TURISMOS       ")</f>
        <v xml:space="preserve">TURISMOS       </v>
      </c>
      <c r="G16854" t="str">
        <f>T("De 8 a 11,99 CABALLOS FISCALES                    ")</f>
        <v xml:space="preserve">De 8 a 11,99 CABALLOS FISCALES                    </v>
      </c>
      <c r="H16854" t="str">
        <f>T("DIESEL                                            ")</f>
        <v xml:space="preserve">DIESEL                                            </v>
      </c>
      <c r="I16854">
        <v>331</v>
      </c>
    </row>
    <row r="16855" spans="1:9">
      <c r="A16855" t="str">
        <f>T("2018")</f>
        <v>2018</v>
      </c>
      <c r="B16855" t="str">
        <f>T("JURIDICO                                          ")</f>
        <v xml:space="preserve">JURIDICO                                          </v>
      </c>
      <c r="C16855" t="str">
        <f>T("VILLAVERDE          ")</f>
        <v xml:space="preserve">VILLAVERDE          </v>
      </c>
      <c r="D16855" t="str">
        <f>T("VILLAVERDE ALTO C.H.")</f>
        <v>VILLAVERDE ALTO C.H.</v>
      </c>
      <c r="E16855" t="str">
        <f>T("TU ")</f>
        <v xml:space="preserve">TU </v>
      </c>
      <c r="F16855" t="str">
        <f>T("TURISMOS       ")</f>
        <v xml:space="preserve">TURISMOS       </v>
      </c>
      <c r="G16855" t="str">
        <f>T("De 12 a 15,99 CABALLOS FISCALES                   ")</f>
        <v xml:space="preserve">De 12 a 15,99 CABALLOS FISCALES                   </v>
      </c>
      <c r="H16855" t="str">
        <f>T("DIESEL                                            ")</f>
        <v xml:space="preserve">DIESEL                                            </v>
      </c>
      <c r="I16855">
        <v>684</v>
      </c>
    </row>
    <row r="16856" spans="1:9">
      <c r="A16856" t="str">
        <f>T("2018")</f>
        <v>2018</v>
      </c>
      <c r="B16856" t="str">
        <f>T("JURIDICO                                          ")</f>
        <v xml:space="preserve">JURIDICO                                          </v>
      </c>
      <c r="C16856" t="str">
        <f>T("VILLAVERDE          ")</f>
        <v xml:space="preserve">VILLAVERDE          </v>
      </c>
      <c r="D16856" t="str">
        <f>T("VILLAVERDE ALTO C.H.")</f>
        <v>VILLAVERDE ALTO C.H.</v>
      </c>
      <c r="E16856" t="str">
        <f>T("TU ")</f>
        <v xml:space="preserve">TU </v>
      </c>
      <c r="F16856" t="str">
        <f>T("TURISMOS       ")</f>
        <v xml:space="preserve">TURISMOS       </v>
      </c>
      <c r="G16856" t="str">
        <f>T("De 16 a 19,99 CABALLOS FISCALES                   ")</f>
        <v xml:space="preserve">De 16 a 19,99 CABALLOS FISCALES                   </v>
      </c>
      <c r="H16856" t="str">
        <f>T("DIESEL                                            ")</f>
        <v xml:space="preserve">DIESEL                                            </v>
      </c>
      <c r="I16856">
        <v>225</v>
      </c>
    </row>
    <row r="16857" spans="1:9">
      <c r="A16857" t="str">
        <f>T("2018")</f>
        <v>2018</v>
      </c>
      <c r="B16857" t="str">
        <f>T("JURIDICO                                          ")</f>
        <v xml:space="preserve">JURIDICO                                          </v>
      </c>
      <c r="C16857" t="str">
        <f>T("VILLAVERDE          ")</f>
        <v xml:space="preserve">VILLAVERDE          </v>
      </c>
      <c r="D16857" t="str">
        <f>T("VILLAVERDE ALTO C.H.")</f>
        <v>VILLAVERDE ALTO C.H.</v>
      </c>
      <c r="E16857" t="str">
        <f>T("TU ")</f>
        <v xml:space="preserve">TU </v>
      </c>
      <c r="F16857" t="str">
        <f>T("TURISMOS       ")</f>
        <v xml:space="preserve">TURISMOS       </v>
      </c>
      <c r="G16857" t="str">
        <f>T("De 20 CABALLOS FISCALES en adelante               ")</f>
        <v xml:space="preserve">De 20 CABALLOS FISCALES en adelante               </v>
      </c>
      <c r="H16857" t="str">
        <f>T("DIESEL                                            ")</f>
        <v xml:space="preserve">DIESEL                                            </v>
      </c>
      <c r="I16857">
        <v>14</v>
      </c>
    </row>
    <row r="16858" spans="1:9">
      <c r="A16858" t="str">
        <f>T("2018")</f>
        <v>2018</v>
      </c>
      <c r="B16858" t="str">
        <f>T("JURIDICO                                          ")</f>
        <v xml:space="preserve">JURIDICO                                          </v>
      </c>
      <c r="C16858" t="str">
        <f>T("VILLAVERDE          ")</f>
        <v xml:space="preserve">VILLAVERDE          </v>
      </c>
      <c r="D16858" t="str">
        <f>T("SAN CRISTOBAL       ")</f>
        <v xml:space="preserve">SAN CRISTOBAL       </v>
      </c>
      <c r="E16858" t="str">
        <f>T("TU ")</f>
        <v xml:space="preserve">TU </v>
      </c>
      <c r="F16858" t="str">
        <f>T("TURISMOS       ")</f>
        <v xml:space="preserve">TURISMOS       </v>
      </c>
      <c r="G16858" t="str">
        <f>T("De 8 a 11,99 CABALLOS FISCALES                    ")</f>
        <v xml:space="preserve">De 8 a 11,99 CABALLOS FISCALES                    </v>
      </c>
      <c r="H16858" t="str">
        <f>T("DIESEL                                            ")</f>
        <v xml:space="preserve">DIESEL                                            </v>
      </c>
      <c r="I16858">
        <v>2</v>
      </c>
    </row>
    <row r="16859" spans="1:9">
      <c r="A16859" t="str">
        <f>T("2018")</f>
        <v>2018</v>
      </c>
      <c r="B16859" t="str">
        <f>T("JURIDICO                                          ")</f>
        <v xml:space="preserve">JURIDICO                                          </v>
      </c>
      <c r="C16859" t="str">
        <f>T("VILLAVERDE          ")</f>
        <v xml:space="preserve">VILLAVERDE          </v>
      </c>
      <c r="D16859" t="str">
        <f>T("SAN CRISTOBAL       ")</f>
        <v xml:space="preserve">SAN CRISTOBAL       </v>
      </c>
      <c r="E16859" t="str">
        <f>T("TU ")</f>
        <v xml:space="preserve">TU </v>
      </c>
      <c r="F16859" t="str">
        <f>T("TURISMOS       ")</f>
        <v xml:space="preserve">TURISMOS       </v>
      </c>
      <c r="G16859" t="str">
        <f>T("De 12 a 15,99 CABALLOS FISCALES                   ")</f>
        <v xml:space="preserve">De 12 a 15,99 CABALLOS FISCALES                   </v>
      </c>
      <c r="H16859" t="str">
        <f>T("DIESEL                                            ")</f>
        <v xml:space="preserve">DIESEL                                            </v>
      </c>
      <c r="I16859">
        <v>19</v>
      </c>
    </row>
    <row r="16860" spans="1:9">
      <c r="A16860" t="str">
        <f>T("2018")</f>
        <v>2018</v>
      </c>
      <c r="B16860" t="str">
        <f>T("JURIDICO                                          ")</f>
        <v xml:space="preserve">JURIDICO                                          </v>
      </c>
      <c r="C16860" t="str">
        <f>T("VILLAVERDE          ")</f>
        <v xml:space="preserve">VILLAVERDE          </v>
      </c>
      <c r="D16860" t="str">
        <f>T("SAN CRISTOBAL       ")</f>
        <v xml:space="preserve">SAN CRISTOBAL       </v>
      </c>
      <c r="E16860" t="str">
        <f>T("TU ")</f>
        <v xml:space="preserve">TU </v>
      </c>
      <c r="F16860" t="str">
        <f>T("TURISMOS       ")</f>
        <v xml:space="preserve">TURISMOS       </v>
      </c>
      <c r="G16860" t="str">
        <f>T("De 16 a 19,99 CABALLOS FISCALES                   ")</f>
        <v xml:space="preserve">De 16 a 19,99 CABALLOS FISCALES                   </v>
      </c>
      <c r="H16860" t="str">
        <f>T("DIESEL                                            ")</f>
        <v xml:space="preserve">DIESEL                                            </v>
      </c>
      <c r="I16860">
        <v>5</v>
      </c>
    </row>
    <row r="16861" spans="1:9">
      <c r="A16861" t="str">
        <f>T("2018")</f>
        <v>2018</v>
      </c>
      <c r="B16861" t="str">
        <f>T("JURIDICO                                          ")</f>
        <v xml:space="preserve">JURIDICO                                          </v>
      </c>
      <c r="C16861" t="str">
        <f>T("VILLAVERDE          ")</f>
        <v xml:space="preserve">VILLAVERDE          </v>
      </c>
      <c r="D16861" t="str">
        <f>T("SAN CRISTOBAL       ")</f>
        <v xml:space="preserve">SAN CRISTOBAL       </v>
      </c>
      <c r="E16861" t="str">
        <f>T("TU ")</f>
        <v xml:space="preserve">TU </v>
      </c>
      <c r="F16861" t="str">
        <f>T("TURISMOS       ")</f>
        <v xml:space="preserve">TURISMOS       </v>
      </c>
      <c r="G16861" t="str">
        <f>T("De 20 CABALLOS FISCALES en adelante               ")</f>
        <v xml:space="preserve">De 20 CABALLOS FISCALES en adelante               </v>
      </c>
      <c r="H16861" t="str">
        <f>T("DIESEL                                            ")</f>
        <v xml:space="preserve">DIESEL                                            </v>
      </c>
      <c r="I16861">
        <v>1</v>
      </c>
    </row>
    <row r="16862" spans="1:9">
      <c r="A16862" t="str">
        <f>T("2018")</f>
        <v>2018</v>
      </c>
      <c r="B16862" t="str">
        <f>T("JURIDICO                                          ")</f>
        <v xml:space="preserve">JURIDICO                                          </v>
      </c>
      <c r="C16862" t="str">
        <f>T("VILLAVERDE          ")</f>
        <v xml:space="preserve">VILLAVERDE          </v>
      </c>
      <c r="D16862" t="str">
        <f>T("BUTARQUE            ")</f>
        <v xml:space="preserve">BUTARQUE            </v>
      </c>
      <c r="E16862" t="str">
        <f>T("TU ")</f>
        <v xml:space="preserve">TU </v>
      </c>
      <c r="F16862" t="str">
        <f>T("TURISMOS       ")</f>
        <v xml:space="preserve">TURISMOS       </v>
      </c>
      <c r="G16862" t="str">
        <f>T("De 8 a 11,99 CABALLOS FISCALES                    ")</f>
        <v xml:space="preserve">De 8 a 11,99 CABALLOS FISCALES                    </v>
      </c>
      <c r="H16862" t="str">
        <f>T("DIESEL                                            ")</f>
        <v xml:space="preserve">DIESEL                                            </v>
      </c>
      <c r="I16862">
        <v>31</v>
      </c>
    </row>
    <row r="16863" spans="1:9">
      <c r="A16863" t="str">
        <f>T("2018")</f>
        <v>2018</v>
      </c>
      <c r="B16863" t="str">
        <f>T("JURIDICO                                          ")</f>
        <v xml:space="preserve">JURIDICO                                          </v>
      </c>
      <c r="C16863" t="str">
        <f>T("VILLAVERDE          ")</f>
        <v xml:space="preserve">VILLAVERDE          </v>
      </c>
      <c r="D16863" t="str">
        <f>T("BUTARQUE            ")</f>
        <v xml:space="preserve">BUTARQUE            </v>
      </c>
      <c r="E16863" t="str">
        <f>T("TU ")</f>
        <v xml:space="preserve">TU </v>
      </c>
      <c r="F16863" t="str">
        <f>T("TURISMOS       ")</f>
        <v xml:space="preserve">TURISMOS       </v>
      </c>
      <c r="G16863" t="str">
        <f>T("De 12 a 15,99 CABALLOS FISCALES                   ")</f>
        <v xml:space="preserve">De 12 a 15,99 CABALLOS FISCALES                   </v>
      </c>
      <c r="H16863" t="str">
        <f>T("DIESEL                                            ")</f>
        <v xml:space="preserve">DIESEL                                            </v>
      </c>
      <c r="I16863">
        <v>61</v>
      </c>
    </row>
    <row r="16864" spans="1:9">
      <c r="A16864" t="str">
        <f>T("2018")</f>
        <v>2018</v>
      </c>
      <c r="B16864" t="str">
        <f>T("JURIDICO                                          ")</f>
        <v xml:space="preserve">JURIDICO                                          </v>
      </c>
      <c r="C16864" t="str">
        <f>T("VILLAVERDE          ")</f>
        <v xml:space="preserve">VILLAVERDE          </v>
      </c>
      <c r="D16864" t="str">
        <f>T("BUTARQUE            ")</f>
        <v xml:space="preserve">BUTARQUE            </v>
      </c>
      <c r="E16864" t="str">
        <f>T("TU ")</f>
        <v xml:space="preserve">TU </v>
      </c>
      <c r="F16864" t="str">
        <f>T("TURISMOS       ")</f>
        <v xml:space="preserve">TURISMOS       </v>
      </c>
      <c r="G16864" t="str">
        <f>T("De 16 a 19,99 CABALLOS FISCALES                   ")</f>
        <v xml:space="preserve">De 16 a 19,99 CABALLOS FISCALES                   </v>
      </c>
      <c r="H16864" t="str">
        <f>T("DIESEL                                            ")</f>
        <v xml:space="preserve">DIESEL                                            </v>
      </c>
      <c r="I16864">
        <v>18</v>
      </c>
    </row>
    <row r="16865" spans="1:9">
      <c r="A16865" t="str">
        <f>T("2018")</f>
        <v>2018</v>
      </c>
      <c r="B16865" t="str">
        <f>T("JURIDICO                                          ")</f>
        <v xml:space="preserve">JURIDICO                                          </v>
      </c>
      <c r="C16865" t="str">
        <f>T("VILLAVERDE          ")</f>
        <v xml:space="preserve">VILLAVERDE          </v>
      </c>
      <c r="D16865" t="str">
        <f>T("LOS ROSALES         ")</f>
        <v xml:space="preserve">LOS ROSALES         </v>
      </c>
      <c r="E16865" t="str">
        <f>T("TU ")</f>
        <v xml:space="preserve">TU </v>
      </c>
      <c r="F16865" t="str">
        <f>T("TURISMOS       ")</f>
        <v xml:space="preserve">TURISMOS       </v>
      </c>
      <c r="G16865" t="str">
        <f>T("De 8 a 11,99 CABALLOS FISCALES                    ")</f>
        <v xml:space="preserve">De 8 a 11,99 CABALLOS FISCALES                    </v>
      </c>
      <c r="H16865" t="str">
        <f>T("DIESEL                                            ")</f>
        <v xml:space="preserve">DIESEL                                            </v>
      </c>
      <c r="I16865">
        <v>71</v>
      </c>
    </row>
    <row r="16866" spans="1:9">
      <c r="A16866" t="str">
        <f>T("2018")</f>
        <v>2018</v>
      </c>
      <c r="B16866" t="str">
        <f>T("JURIDICO                                          ")</f>
        <v xml:space="preserve">JURIDICO                                          </v>
      </c>
      <c r="C16866" t="str">
        <f>T("VILLAVERDE          ")</f>
        <v xml:space="preserve">VILLAVERDE          </v>
      </c>
      <c r="D16866" t="str">
        <f>T("LOS ROSALES         ")</f>
        <v xml:space="preserve">LOS ROSALES         </v>
      </c>
      <c r="E16866" t="str">
        <f>T("TU ")</f>
        <v xml:space="preserve">TU </v>
      </c>
      <c r="F16866" t="str">
        <f>T("TURISMOS       ")</f>
        <v xml:space="preserve">TURISMOS       </v>
      </c>
      <c r="G16866" t="str">
        <f>T("De 12 a 15,99 CABALLOS FISCALES                   ")</f>
        <v xml:space="preserve">De 12 a 15,99 CABALLOS FISCALES                   </v>
      </c>
      <c r="H16866" t="str">
        <f>T("DIESEL                                            ")</f>
        <v xml:space="preserve">DIESEL                                            </v>
      </c>
      <c r="I16866">
        <v>134</v>
      </c>
    </row>
    <row r="16867" spans="1:9">
      <c r="A16867" t="str">
        <f>T("2018")</f>
        <v>2018</v>
      </c>
      <c r="B16867" t="str">
        <f>T("JURIDICO                                          ")</f>
        <v xml:space="preserve">JURIDICO                                          </v>
      </c>
      <c r="C16867" t="str">
        <f>T("VILLAVERDE          ")</f>
        <v xml:space="preserve">VILLAVERDE          </v>
      </c>
      <c r="D16867" t="str">
        <f>T("LOS ROSALES         ")</f>
        <v xml:space="preserve">LOS ROSALES         </v>
      </c>
      <c r="E16867" t="str">
        <f>T("TU ")</f>
        <v xml:space="preserve">TU </v>
      </c>
      <c r="F16867" t="str">
        <f>T("TURISMOS       ")</f>
        <v xml:space="preserve">TURISMOS       </v>
      </c>
      <c r="G16867" t="str">
        <f>T("De 16 a 19,99 CABALLOS FISCALES                   ")</f>
        <v xml:space="preserve">De 16 a 19,99 CABALLOS FISCALES                   </v>
      </c>
      <c r="H16867" t="str">
        <f>T("DIESEL                                            ")</f>
        <v xml:space="preserve">DIESEL                                            </v>
      </c>
      <c r="I16867">
        <v>38</v>
      </c>
    </row>
    <row r="16868" spans="1:9">
      <c r="A16868" t="str">
        <f>T("2018")</f>
        <v>2018</v>
      </c>
      <c r="B16868" t="str">
        <f>T("JURIDICO                                          ")</f>
        <v xml:space="preserve">JURIDICO                                          </v>
      </c>
      <c r="C16868" t="str">
        <f>T("VILLAVERDE          ")</f>
        <v xml:space="preserve">VILLAVERDE          </v>
      </c>
      <c r="D16868" t="str">
        <f>T("LOS ROSALES         ")</f>
        <v xml:space="preserve">LOS ROSALES         </v>
      </c>
      <c r="E16868" t="str">
        <f>T("TU ")</f>
        <v xml:space="preserve">TU </v>
      </c>
      <c r="F16868" t="str">
        <f>T("TURISMOS       ")</f>
        <v xml:space="preserve">TURISMOS       </v>
      </c>
      <c r="G16868" t="str">
        <f>T("De 20 CABALLOS FISCALES en adelante               ")</f>
        <v xml:space="preserve">De 20 CABALLOS FISCALES en adelante               </v>
      </c>
      <c r="H16868" t="str">
        <f>T("DIESEL                                            ")</f>
        <v xml:space="preserve">DIESEL                                            </v>
      </c>
      <c r="I16868">
        <v>1</v>
      </c>
    </row>
    <row r="16869" spans="1:9">
      <c r="A16869" t="str">
        <f>T("2018")</f>
        <v>2018</v>
      </c>
      <c r="B16869" t="str">
        <f>T("JURIDICO                                          ")</f>
        <v xml:space="preserve">JURIDICO                                          </v>
      </c>
      <c r="C16869" t="str">
        <f>T("VILLAVERDE          ")</f>
        <v xml:space="preserve">VILLAVERDE          </v>
      </c>
      <c r="D16869" t="str">
        <f>T("LOS ANGELES         ")</f>
        <v xml:space="preserve">LOS ANGELES         </v>
      </c>
      <c r="E16869" t="str">
        <f>T("TU ")</f>
        <v xml:space="preserve">TU </v>
      </c>
      <c r="F16869" t="str">
        <f>T("TURISMOS       ")</f>
        <v xml:space="preserve">TURISMOS       </v>
      </c>
      <c r="G16869" t="str">
        <f>T("De menos de 8 CABALLOS FISCALES                   ")</f>
        <v xml:space="preserve">De menos de 8 CABALLOS FISCALES                   </v>
      </c>
      <c r="H16869" t="str">
        <f>T("DIESEL                                            ")</f>
        <v xml:space="preserve">DIESEL                                            </v>
      </c>
      <c r="I16869">
        <v>1</v>
      </c>
    </row>
    <row r="16870" spans="1:9">
      <c r="A16870" t="str">
        <f>T("2018")</f>
        <v>2018</v>
      </c>
      <c r="B16870" t="str">
        <f>T("JURIDICO                                          ")</f>
        <v xml:space="preserve">JURIDICO                                          </v>
      </c>
      <c r="C16870" t="str">
        <f>T("VILLAVERDE          ")</f>
        <v xml:space="preserve">VILLAVERDE          </v>
      </c>
      <c r="D16870" t="str">
        <f>T("LOS ANGELES         ")</f>
        <v xml:space="preserve">LOS ANGELES         </v>
      </c>
      <c r="E16870" t="str">
        <f>T("TU ")</f>
        <v xml:space="preserve">TU </v>
      </c>
      <c r="F16870" t="str">
        <f>T("TURISMOS       ")</f>
        <v xml:space="preserve">TURISMOS       </v>
      </c>
      <c r="G16870" t="str">
        <f>T("De 8 a 11,99 CABALLOS FISCALES                    ")</f>
        <v xml:space="preserve">De 8 a 11,99 CABALLOS FISCALES                    </v>
      </c>
      <c r="H16870" t="str">
        <f>T("DIESEL                                            ")</f>
        <v xml:space="preserve">DIESEL                                            </v>
      </c>
      <c r="I16870">
        <v>87</v>
      </c>
    </row>
    <row r="16871" spans="1:9">
      <c r="A16871" t="str">
        <f>T("2018")</f>
        <v>2018</v>
      </c>
      <c r="B16871" t="str">
        <f>T("JURIDICO                                          ")</f>
        <v xml:space="preserve">JURIDICO                                          </v>
      </c>
      <c r="C16871" t="str">
        <f>T("VILLAVERDE          ")</f>
        <v xml:space="preserve">VILLAVERDE          </v>
      </c>
      <c r="D16871" t="str">
        <f>T("LOS ANGELES         ")</f>
        <v xml:space="preserve">LOS ANGELES         </v>
      </c>
      <c r="E16871" t="str">
        <f>T("TU ")</f>
        <v xml:space="preserve">TU </v>
      </c>
      <c r="F16871" t="str">
        <f>T("TURISMOS       ")</f>
        <v xml:space="preserve">TURISMOS       </v>
      </c>
      <c r="G16871" t="str">
        <f>T("De 12 a 15,99 CABALLOS FISCALES                   ")</f>
        <v xml:space="preserve">De 12 a 15,99 CABALLOS FISCALES                   </v>
      </c>
      <c r="H16871" t="str">
        <f>T("DIESEL                                            ")</f>
        <v xml:space="preserve">DIESEL                                            </v>
      </c>
      <c r="I16871">
        <v>109</v>
      </c>
    </row>
    <row r="16872" spans="1:9">
      <c r="A16872" t="str">
        <f>T("2018")</f>
        <v>2018</v>
      </c>
      <c r="B16872" t="str">
        <f>T("JURIDICO                                          ")</f>
        <v xml:space="preserve">JURIDICO                                          </v>
      </c>
      <c r="C16872" t="str">
        <f>T("VILLAVERDE          ")</f>
        <v xml:space="preserve">VILLAVERDE          </v>
      </c>
      <c r="D16872" t="str">
        <f>T("LOS ANGELES         ")</f>
        <v xml:space="preserve">LOS ANGELES         </v>
      </c>
      <c r="E16872" t="str">
        <f>T("TU ")</f>
        <v xml:space="preserve">TU </v>
      </c>
      <c r="F16872" t="str">
        <f>T("TURISMOS       ")</f>
        <v xml:space="preserve">TURISMOS       </v>
      </c>
      <c r="G16872" t="str">
        <f>T("De 16 a 19,99 CABALLOS FISCALES                   ")</f>
        <v xml:space="preserve">De 16 a 19,99 CABALLOS FISCALES                   </v>
      </c>
      <c r="H16872" t="str">
        <f>T("DIESEL                                            ")</f>
        <v xml:space="preserve">DIESEL                                            </v>
      </c>
      <c r="I16872">
        <v>22</v>
      </c>
    </row>
    <row r="16873" spans="1:9">
      <c r="A16873" t="str">
        <f>T("2018")</f>
        <v>2018</v>
      </c>
      <c r="B16873" t="str">
        <f>T("JURIDICO                                          ")</f>
        <v xml:space="preserve">JURIDICO                                          </v>
      </c>
      <c r="C16873" t="str">
        <f>T("VILLAVERDE          ")</f>
        <v xml:space="preserve">VILLAVERDE          </v>
      </c>
      <c r="D16873" t="str">
        <f>T("LOS ANGELES         ")</f>
        <v xml:space="preserve">LOS ANGELES         </v>
      </c>
      <c r="E16873" t="str">
        <f>T("TU ")</f>
        <v xml:space="preserve">TU </v>
      </c>
      <c r="F16873" t="str">
        <f>T("TURISMOS       ")</f>
        <v xml:space="preserve">TURISMOS       </v>
      </c>
      <c r="G16873" t="str">
        <f>T("De 20 CABALLOS FISCALES en adelante               ")</f>
        <v xml:space="preserve">De 20 CABALLOS FISCALES en adelante               </v>
      </c>
      <c r="H16873" t="str">
        <f>T("DIESEL                                            ")</f>
        <v xml:space="preserve">DIESEL                                            </v>
      </c>
      <c r="I16873">
        <v>7</v>
      </c>
    </row>
    <row r="16874" spans="1:9">
      <c r="A16874" t="str">
        <f>T("2018")</f>
        <v>2018</v>
      </c>
      <c r="B16874" t="str">
        <f>T("FISICO                                            ")</f>
        <v xml:space="preserve">FISICO                                            </v>
      </c>
      <c r="C16874" t="str">
        <f>T("VILLAVERDE          ")</f>
        <v xml:space="preserve">VILLAVERDE          </v>
      </c>
      <c r="D16874" t="str">
        <f>T("VILLAVERDE ALTO C.H.")</f>
        <v>VILLAVERDE ALTO C.H.</v>
      </c>
      <c r="E16874" t="str">
        <f>T("TU ")</f>
        <v xml:space="preserve">TU </v>
      </c>
      <c r="F16874" t="str">
        <f>T("TURISMOS       ")</f>
        <v xml:space="preserve">TURISMOS       </v>
      </c>
      <c r="G16874" t="str">
        <f>T("De menos de 8 CABALLOS FISCALES                   ")</f>
        <v xml:space="preserve">De menos de 8 CABALLOS FISCALES                   </v>
      </c>
      <c r="H16874" t="str">
        <f>T("ELÉCTRICO                                         ")</f>
        <v xml:space="preserve">ELÉCTRICO                                         </v>
      </c>
      <c r="I16874">
        <v>1</v>
      </c>
    </row>
    <row r="16875" spans="1:9">
      <c r="A16875" t="str">
        <f>T("2018")</f>
        <v>2018</v>
      </c>
      <c r="B16875" t="str">
        <f>T("FISICO                                            ")</f>
        <v xml:space="preserve">FISICO                                            </v>
      </c>
      <c r="C16875" t="str">
        <f>T("VILLAVERDE          ")</f>
        <v xml:space="preserve">VILLAVERDE          </v>
      </c>
      <c r="D16875" t="str">
        <f>T("BUTARQUE            ")</f>
        <v xml:space="preserve">BUTARQUE            </v>
      </c>
      <c r="E16875" t="str">
        <f>T("TU ")</f>
        <v xml:space="preserve">TU </v>
      </c>
      <c r="F16875" t="str">
        <f>T("TURISMOS       ")</f>
        <v xml:space="preserve">TURISMOS       </v>
      </c>
      <c r="G16875" t="str">
        <f>T("De menos de 8 CABALLOS FISCALES                   ")</f>
        <v xml:space="preserve">De menos de 8 CABALLOS FISCALES                   </v>
      </c>
      <c r="H16875" t="str">
        <f>T("ELÉCTRICO                                         ")</f>
        <v xml:space="preserve">ELÉCTRICO                                         </v>
      </c>
      <c r="I16875">
        <v>1</v>
      </c>
    </row>
    <row r="16876" spans="1:9">
      <c r="A16876" t="str">
        <f>T("2018")</f>
        <v>2018</v>
      </c>
      <c r="B16876" t="str">
        <f>T("FISICO                                            ")</f>
        <v xml:space="preserve">FISICO                                            </v>
      </c>
      <c r="C16876" t="str">
        <f>T("VILLAVERDE          ")</f>
        <v xml:space="preserve">VILLAVERDE          </v>
      </c>
      <c r="D16876" t="str">
        <f>T("BUTARQUE            ")</f>
        <v xml:space="preserve">BUTARQUE            </v>
      </c>
      <c r="E16876" t="str">
        <f>T("TU ")</f>
        <v xml:space="preserve">TU </v>
      </c>
      <c r="F16876" t="str">
        <f>T("TURISMOS       ")</f>
        <v xml:space="preserve">TURISMOS       </v>
      </c>
      <c r="G16876" t="str">
        <f>T("De 8 a 11,99 CABALLOS FISCALES                    ")</f>
        <v xml:space="preserve">De 8 a 11,99 CABALLOS FISCALES                    </v>
      </c>
      <c r="H16876" t="str">
        <f>T("ELÉCTRICO                                         ")</f>
        <v xml:space="preserve">ELÉCTRICO                                         </v>
      </c>
      <c r="I16876">
        <v>1</v>
      </c>
    </row>
    <row r="16877" spans="1:9">
      <c r="A16877" t="str">
        <f>T("2018")</f>
        <v>2018</v>
      </c>
      <c r="B16877" t="str">
        <f>T("FISICO                                            ")</f>
        <v xml:space="preserve">FISICO                                            </v>
      </c>
      <c r="C16877" t="str">
        <f>T("VILLAVERDE          ")</f>
        <v xml:space="preserve">VILLAVERDE          </v>
      </c>
      <c r="D16877" t="str">
        <f>T("BUTARQUE            ")</f>
        <v xml:space="preserve">BUTARQUE            </v>
      </c>
      <c r="E16877" t="str">
        <f>T("TU ")</f>
        <v xml:space="preserve">TU </v>
      </c>
      <c r="F16877" t="str">
        <f>T("TURISMOS       ")</f>
        <v xml:space="preserve">TURISMOS       </v>
      </c>
      <c r="G16877" t="str">
        <f>T("De 12 a 15,99 CABALLOS FISCALES                   ")</f>
        <v xml:space="preserve">De 12 a 15,99 CABALLOS FISCALES                   </v>
      </c>
      <c r="H16877" t="str">
        <f>T("ELÉCTRICO                                         ")</f>
        <v xml:space="preserve">ELÉCTRICO                                         </v>
      </c>
      <c r="I16877">
        <v>1</v>
      </c>
    </row>
    <row r="16878" spans="1:9">
      <c r="A16878" t="str">
        <f>T("2018")</f>
        <v>2018</v>
      </c>
      <c r="B16878" t="str">
        <f>T("FISICO                                            ")</f>
        <v xml:space="preserve">FISICO                                            </v>
      </c>
      <c r="C16878" t="str">
        <f>T("VILLAVERDE          ")</f>
        <v xml:space="preserve">VILLAVERDE          </v>
      </c>
      <c r="D16878" t="str">
        <f>T("LOS ROSALES         ")</f>
        <v xml:space="preserve">LOS ROSALES         </v>
      </c>
      <c r="E16878" t="str">
        <f>T("TU ")</f>
        <v xml:space="preserve">TU </v>
      </c>
      <c r="F16878" t="str">
        <f>T("TURISMOS       ")</f>
        <v xml:space="preserve">TURISMOS       </v>
      </c>
      <c r="G16878" t="str">
        <f>T("De 12 a 15,99 CABALLOS FISCALES                   ")</f>
        <v xml:space="preserve">De 12 a 15,99 CABALLOS FISCALES                   </v>
      </c>
      <c r="H16878" t="str">
        <f>T("ELÉCTRICO                                         ")</f>
        <v xml:space="preserve">ELÉCTRICO                                         </v>
      </c>
      <c r="I16878">
        <v>1</v>
      </c>
    </row>
    <row r="16879" spans="1:9">
      <c r="A16879" t="str">
        <f>T("2018")</f>
        <v>2018</v>
      </c>
      <c r="B16879" t="str">
        <f>T("JURIDICO                                          ")</f>
        <v xml:space="preserve">JURIDICO                                          </v>
      </c>
      <c r="C16879" t="str">
        <f>T("VILLAVERDE          ")</f>
        <v xml:space="preserve">VILLAVERDE          </v>
      </c>
      <c r="D16879" t="str">
        <f>T("VILLAVERDE ALTO C.H.")</f>
        <v>VILLAVERDE ALTO C.H.</v>
      </c>
      <c r="E16879" t="str">
        <f>T("TU ")</f>
        <v xml:space="preserve">TU </v>
      </c>
      <c r="F16879" t="str">
        <f>T("TURISMOS       ")</f>
        <v xml:space="preserve">TURISMOS       </v>
      </c>
      <c r="G16879" t="str">
        <f>T("De 8 a 11,99 CABALLOS FISCALES                    ")</f>
        <v xml:space="preserve">De 8 a 11,99 CABALLOS FISCALES                    </v>
      </c>
      <c r="H16879" t="str">
        <f>T("ELÉCTRICO                                         ")</f>
        <v xml:space="preserve">ELÉCTRICO                                         </v>
      </c>
      <c r="I16879">
        <v>1</v>
      </c>
    </row>
    <row r="16880" spans="1:9">
      <c r="A16880" t="str">
        <f>T("2018")</f>
        <v>2018</v>
      </c>
      <c r="B16880" t="str">
        <f>T("JURIDICO                                          ")</f>
        <v xml:space="preserve">JURIDICO                                          </v>
      </c>
      <c r="C16880" t="str">
        <f>T("VILLAVERDE          ")</f>
        <v xml:space="preserve">VILLAVERDE          </v>
      </c>
      <c r="D16880" t="str">
        <f>T("VILLAVERDE ALTO C.H.")</f>
        <v>VILLAVERDE ALTO C.H.</v>
      </c>
      <c r="E16880" t="str">
        <f>T("TU ")</f>
        <v xml:space="preserve">TU </v>
      </c>
      <c r="F16880" t="str">
        <f>T("TURISMOS       ")</f>
        <v xml:space="preserve">TURISMOS       </v>
      </c>
      <c r="G16880" t="str">
        <f>T("De 12 a 15,99 CABALLOS FISCALES                   ")</f>
        <v xml:space="preserve">De 12 a 15,99 CABALLOS FISCALES                   </v>
      </c>
      <c r="H16880" t="str">
        <f>T("ELÉCTRICO                                         ")</f>
        <v xml:space="preserve">ELÉCTRICO                                         </v>
      </c>
      <c r="I16880">
        <v>2</v>
      </c>
    </row>
    <row r="16881" spans="1:9">
      <c r="A16881" t="str">
        <f>T("2018")</f>
        <v>2018</v>
      </c>
      <c r="B16881" t="str">
        <f>T("JURIDICO                                          ")</f>
        <v xml:space="preserve">JURIDICO                                          </v>
      </c>
      <c r="C16881" t="str">
        <f>T("VILLAVERDE          ")</f>
        <v xml:space="preserve">VILLAVERDE          </v>
      </c>
      <c r="D16881" t="str">
        <f>T("LOS ROSALES         ")</f>
        <v xml:space="preserve">LOS ROSALES         </v>
      </c>
      <c r="E16881" t="str">
        <f>T("TU ")</f>
        <v xml:space="preserve">TU </v>
      </c>
      <c r="F16881" t="str">
        <f>T("TURISMOS       ")</f>
        <v xml:space="preserve">TURISMOS       </v>
      </c>
      <c r="G16881" t="str">
        <f>T("De 8 a 11,99 CABALLOS FISCALES                    ")</f>
        <v xml:space="preserve">De 8 a 11,99 CABALLOS FISCALES                    </v>
      </c>
      <c r="H16881" t="str">
        <f>T("ELÉCTRICO                                         ")</f>
        <v xml:space="preserve">ELÉCTRICO                                         </v>
      </c>
      <c r="I16881">
        <v>1</v>
      </c>
    </row>
    <row r="16882" spans="1:9">
      <c r="A16882" t="str">
        <f>T("2018")</f>
        <v>2018</v>
      </c>
      <c r="B16882" t="str">
        <f>T("JURIDICO                                          ")</f>
        <v xml:space="preserve">JURIDICO                                          </v>
      </c>
      <c r="C16882" t="str">
        <f>T("VILLAVERDE          ")</f>
        <v xml:space="preserve">VILLAVERDE          </v>
      </c>
      <c r="D16882" t="str">
        <f>T("LOS ANGELES         ")</f>
        <v xml:space="preserve">LOS ANGELES         </v>
      </c>
      <c r="E16882" t="str">
        <f>T("TU ")</f>
        <v xml:space="preserve">TU </v>
      </c>
      <c r="F16882" t="str">
        <f>T("TURISMOS       ")</f>
        <v xml:space="preserve">TURISMOS       </v>
      </c>
      <c r="G16882" t="str">
        <f>T("De menos de 8 CABALLOS FISCALES                   ")</f>
        <v xml:space="preserve">De menos de 8 CABALLOS FISCALES                   </v>
      </c>
      <c r="H16882" t="str">
        <f>T("ELÉCTRICO                                         ")</f>
        <v xml:space="preserve">ELÉCTRICO                                         </v>
      </c>
      <c r="I16882">
        <v>100</v>
      </c>
    </row>
    <row r="16883" spans="1:9">
      <c r="A16883" t="str">
        <f>T("2018")</f>
        <v>2018</v>
      </c>
      <c r="B16883" t="str">
        <f>T("FISICO                                            ")</f>
        <v xml:space="preserve">FISICO                                            </v>
      </c>
      <c r="C16883" t="str">
        <f>T("VILLAVERDE          ")</f>
        <v xml:space="preserve">VILLAVERDE          </v>
      </c>
      <c r="D16883" t="str">
        <f>T("VILLAVERDE ALTO C.H.")</f>
        <v>VILLAVERDE ALTO C.H.</v>
      </c>
      <c r="E16883" t="str">
        <f>T("TU ")</f>
        <v xml:space="preserve">TU </v>
      </c>
      <c r="F16883" t="str">
        <f>T("TURISMOS       ")</f>
        <v xml:space="preserve">TURISMOS       </v>
      </c>
      <c r="G16883" t="str">
        <f>T("De 12 a 15,99 CABALLOS FISCALES                   ")</f>
        <v xml:space="preserve">De 12 a 15,99 CABALLOS FISCALES                   </v>
      </c>
      <c r="H16883" t="str">
        <f>T("ELECTRICOS RANGO EXTENDIDO                        ")</f>
        <v xml:space="preserve">ELECTRICOS RANGO EXTENDIDO                        </v>
      </c>
      <c r="I16883">
        <v>1</v>
      </c>
    </row>
    <row r="16884" spans="1:9">
      <c r="A16884" t="str">
        <f>T("2018")</f>
        <v>2018</v>
      </c>
      <c r="B16884" t="str">
        <f>T("FISICO                                            ")</f>
        <v xml:space="preserve">FISICO                                            </v>
      </c>
      <c r="C16884" t="str">
        <f>T("VILLAVERDE          ")</f>
        <v xml:space="preserve">VILLAVERDE          </v>
      </c>
      <c r="D16884" t="str">
        <f>T("SIN BARRIO          ")</f>
        <v xml:space="preserve">SIN BARRIO          </v>
      </c>
      <c r="E16884" t="str">
        <f>T("TU ")</f>
        <v xml:space="preserve">TU </v>
      </c>
      <c r="F16884" t="str">
        <f>T("TURISMOS       ")</f>
        <v xml:space="preserve">TURISMOS       </v>
      </c>
      <c r="G16884" t="str">
        <f>T("De 8 a 11,99 CABALLOS FISCALES                    ")</f>
        <v xml:space="preserve">De 8 a 11,99 CABALLOS FISCALES                    </v>
      </c>
      <c r="H16884" t="str">
        <f>T("GAS LICUADO DE PETROLEO                           ")</f>
        <v xml:space="preserve">GAS LICUADO DE PETROLEO                           </v>
      </c>
      <c r="I16884">
        <v>1</v>
      </c>
    </row>
    <row r="16885" spans="1:9">
      <c r="A16885" t="str">
        <f>T("2018")</f>
        <v>2018</v>
      </c>
      <c r="B16885" t="str">
        <f>T("FISICO                                            ")</f>
        <v xml:space="preserve">FISICO                                            </v>
      </c>
      <c r="C16885" t="str">
        <f>T("VILLAVERDE          ")</f>
        <v xml:space="preserve">VILLAVERDE          </v>
      </c>
      <c r="D16885" t="str">
        <f>T("VILLAVERDE ALTO C.H.")</f>
        <v>VILLAVERDE ALTO C.H.</v>
      </c>
      <c r="E16885" t="str">
        <f>T("TU ")</f>
        <v xml:space="preserve">TU </v>
      </c>
      <c r="F16885" t="str">
        <f>T("TURISMOS       ")</f>
        <v xml:space="preserve">TURISMOS       </v>
      </c>
      <c r="G16885" t="str">
        <f>T("De menos de 8 CABALLOS FISCALES                   ")</f>
        <v xml:space="preserve">De menos de 8 CABALLOS FISCALES                   </v>
      </c>
      <c r="H16885" t="str">
        <f>T("GAS LICUADO DE PETROLEO                           ")</f>
        <v xml:space="preserve">GAS LICUADO DE PETROLEO                           </v>
      </c>
      <c r="I16885">
        <v>2</v>
      </c>
    </row>
    <row r="16886" spans="1:9">
      <c r="A16886" t="str">
        <f>T("2018")</f>
        <v>2018</v>
      </c>
      <c r="B16886" t="str">
        <f>T("FISICO                                            ")</f>
        <v xml:space="preserve">FISICO                                            </v>
      </c>
      <c r="C16886" t="str">
        <f>T("VILLAVERDE          ")</f>
        <v xml:space="preserve">VILLAVERDE          </v>
      </c>
      <c r="D16886" t="str">
        <f>T("VILLAVERDE ALTO C.H.")</f>
        <v>VILLAVERDE ALTO C.H.</v>
      </c>
      <c r="E16886" t="str">
        <f>T("TU ")</f>
        <v xml:space="preserve">TU </v>
      </c>
      <c r="F16886" t="str">
        <f>T("TURISMOS       ")</f>
        <v xml:space="preserve">TURISMOS       </v>
      </c>
      <c r="G16886" t="str">
        <f>T("De 8 a 11,99 CABALLOS FISCALES                    ")</f>
        <v xml:space="preserve">De 8 a 11,99 CABALLOS FISCALES                    </v>
      </c>
      <c r="H16886" t="str">
        <f>T("GAS LICUADO DE PETROLEO                           ")</f>
        <v xml:space="preserve">GAS LICUADO DE PETROLEO                           </v>
      </c>
      <c r="I16886">
        <v>21</v>
      </c>
    </row>
    <row r="16887" spans="1:9">
      <c r="A16887" t="str">
        <f>T("2018")</f>
        <v>2018</v>
      </c>
      <c r="B16887" t="str">
        <f>T("FISICO                                            ")</f>
        <v xml:space="preserve">FISICO                                            </v>
      </c>
      <c r="C16887" t="str">
        <f>T("VILLAVERDE          ")</f>
        <v xml:space="preserve">VILLAVERDE          </v>
      </c>
      <c r="D16887" t="str">
        <f>T("VILLAVERDE ALTO C.H.")</f>
        <v>VILLAVERDE ALTO C.H.</v>
      </c>
      <c r="E16887" t="str">
        <f>T("TU ")</f>
        <v xml:space="preserve">TU </v>
      </c>
      <c r="F16887" t="str">
        <f>T("TURISMOS       ")</f>
        <v xml:space="preserve">TURISMOS       </v>
      </c>
      <c r="G16887" t="str">
        <f>T("De 12 a 15,99 CABALLOS FISCALES                   ")</f>
        <v xml:space="preserve">De 12 a 15,99 CABALLOS FISCALES                   </v>
      </c>
      <c r="H16887" t="str">
        <f>T("GAS LICUADO DE PETROLEO                           ")</f>
        <v xml:space="preserve">GAS LICUADO DE PETROLEO                           </v>
      </c>
      <c r="I16887">
        <v>1</v>
      </c>
    </row>
    <row r="16888" spans="1:9">
      <c r="A16888" t="str">
        <f>T("2018")</f>
        <v>2018</v>
      </c>
      <c r="B16888" t="str">
        <f>T("FISICO                                            ")</f>
        <v xml:space="preserve">FISICO                                            </v>
      </c>
      <c r="C16888" t="str">
        <f>T("VILLAVERDE          ")</f>
        <v xml:space="preserve">VILLAVERDE          </v>
      </c>
      <c r="D16888" t="str">
        <f>T("SAN CRISTOBAL       ")</f>
        <v xml:space="preserve">SAN CRISTOBAL       </v>
      </c>
      <c r="E16888" t="str">
        <f>T("TU ")</f>
        <v xml:space="preserve">TU </v>
      </c>
      <c r="F16888" t="str">
        <f>T("TURISMOS       ")</f>
        <v xml:space="preserve">TURISMOS       </v>
      </c>
      <c r="G16888" t="str">
        <f>T("De 8 a 11,99 CABALLOS FISCALES                    ")</f>
        <v xml:space="preserve">De 8 a 11,99 CABALLOS FISCALES                    </v>
      </c>
      <c r="H16888" t="str">
        <f>T("GAS LICUADO DE PETROLEO                           ")</f>
        <v xml:space="preserve">GAS LICUADO DE PETROLEO                           </v>
      </c>
      <c r="I16888">
        <v>6</v>
      </c>
    </row>
    <row r="16889" spans="1:9">
      <c r="A16889" t="str">
        <f>T("2018")</f>
        <v>2018</v>
      </c>
      <c r="B16889" t="str">
        <f>T("FISICO                                            ")</f>
        <v xml:space="preserve">FISICO                                            </v>
      </c>
      <c r="C16889" t="str">
        <f>T("VILLAVERDE          ")</f>
        <v xml:space="preserve">VILLAVERDE          </v>
      </c>
      <c r="D16889" t="str">
        <f>T("BUTARQUE            ")</f>
        <v xml:space="preserve">BUTARQUE            </v>
      </c>
      <c r="E16889" t="str">
        <f>T("TU ")</f>
        <v xml:space="preserve">TU </v>
      </c>
      <c r="F16889" t="str">
        <f>T("TURISMOS       ")</f>
        <v xml:space="preserve">TURISMOS       </v>
      </c>
      <c r="G16889" t="str">
        <f>T("De 8 a 11,99 CABALLOS FISCALES                    ")</f>
        <v xml:space="preserve">De 8 a 11,99 CABALLOS FISCALES                    </v>
      </c>
      <c r="H16889" t="str">
        <f>T("GAS LICUADO DE PETROLEO                           ")</f>
        <v xml:space="preserve">GAS LICUADO DE PETROLEO                           </v>
      </c>
      <c r="I16889">
        <v>14</v>
      </c>
    </row>
    <row r="16890" spans="1:9">
      <c r="A16890" t="str">
        <f>T("2018")</f>
        <v>2018</v>
      </c>
      <c r="B16890" t="str">
        <f>T("FISICO                                            ")</f>
        <v xml:space="preserve">FISICO                                            </v>
      </c>
      <c r="C16890" t="str">
        <f>T("VILLAVERDE          ")</f>
        <v xml:space="preserve">VILLAVERDE          </v>
      </c>
      <c r="D16890" t="str">
        <f>T("BUTARQUE            ")</f>
        <v xml:space="preserve">BUTARQUE            </v>
      </c>
      <c r="E16890" t="str">
        <f>T("TU ")</f>
        <v xml:space="preserve">TU </v>
      </c>
      <c r="F16890" t="str">
        <f>T("TURISMOS       ")</f>
        <v xml:space="preserve">TURISMOS       </v>
      </c>
      <c r="G16890" t="str">
        <f>T("De 12 a 15,99 CABALLOS FISCALES                   ")</f>
        <v xml:space="preserve">De 12 a 15,99 CABALLOS FISCALES                   </v>
      </c>
      <c r="H16890" t="str">
        <f>T("GAS LICUADO DE PETROLEO                           ")</f>
        <v xml:space="preserve">GAS LICUADO DE PETROLEO                           </v>
      </c>
      <c r="I16890">
        <v>4</v>
      </c>
    </row>
    <row r="16891" spans="1:9">
      <c r="A16891" t="str">
        <f>T("2018")</f>
        <v>2018</v>
      </c>
      <c r="B16891" t="str">
        <f>T("FISICO                                            ")</f>
        <v xml:space="preserve">FISICO                                            </v>
      </c>
      <c r="C16891" t="str">
        <f>T("VILLAVERDE          ")</f>
        <v xml:space="preserve">VILLAVERDE          </v>
      </c>
      <c r="D16891" t="str">
        <f>T("BUTARQUE            ")</f>
        <v xml:space="preserve">BUTARQUE            </v>
      </c>
      <c r="E16891" t="str">
        <f>T("TU ")</f>
        <v xml:space="preserve">TU </v>
      </c>
      <c r="F16891" t="str">
        <f>T("TURISMOS       ")</f>
        <v xml:space="preserve">TURISMOS       </v>
      </c>
      <c r="G16891" t="str">
        <f>T("De 16 a 19,99 CABALLOS FISCALES                   ")</f>
        <v xml:space="preserve">De 16 a 19,99 CABALLOS FISCALES                   </v>
      </c>
      <c r="H16891" t="str">
        <f>T("GAS LICUADO DE PETROLEO                           ")</f>
        <v xml:space="preserve">GAS LICUADO DE PETROLEO                           </v>
      </c>
      <c r="I16891">
        <v>1</v>
      </c>
    </row>
    <row r="16892" spans="1:9">
      <c r="A16892" t="str">
        <f>T("2018")</f>
        <v>2018</v>
      </c>
      <c r="B16892" t="str">
        <f>T("FISICO                                            ")</f>
        <v xml:space="preserve">FISICO                                            </v>
      </c>
      <c r="C16892" t="str">
        <f>T("VILLAVERDE          ")</f>
        <v xml:space="preserve">VILLAVERDE          </v>
      </c>
      <c r="D16892" t="str">
        <f>T("BUTARQUE            ")</f>
        <v xml:space="preserve">BUTARQUE            </v>
      </c>
      <c r="E16892" t="str">
        <f>T("TU ")</f>
        <v xml:space="preserve">TU </v>
      </c>
      <c r="F16892" t="str">
        <f>T("TURISMOS       ")</f>
        <v xml:space="preserve">TURISMOS       </v>
      </c>
      <c r="G16892" t="str">
        <f>T("De 20 CABALLOS FISCALES en adelante               ")</f>
        <v xml:space="preserve">De 20 CABALLOS FISCALES en adelante               </v>
      </c>
      <c r="H16892" t="str">
        <f>T("GAS LICUADO DE PETROLEO                           ")</f>
        <v xml:space="preserve">GAS LICUADO DE PETROLEO                           </v>
      </c>
      <c r="I16892">
        <v>1</v>
      </c>
    </row>
    <row r="16893" spans="1:9">
      <c r="A16893" t="str">
        <f>T("2018")</f>
        <v>2018</v>
      </c>
      <c r="B16893" t="str">
        <f>T("FISICO                                            ")</f>
        <v xml:space="preserve">FISICO                                            </v>
      </c>
      <c r="C16893" t="str">
        <f>T("VILLAVERDE          ")</f>
        <v xml:space="preserve">VILLAVERDE          </v>
      </c>
      <c r="D16893" t="str">
        <f>T("LOS ROSALES         ")</f>
        <v xml:space="preserve">LOS ROSALES         </v>
      </c>
      <c r="E16893" t="str">
        <f>T("TU ")</f>
        <v xml:space="preserve">TU </v>
      </c>
      <c r="F16893" t="str">
        <f>T("TURISMOS       ")</f>
        <v xml:space="preserve">TURISMOS       </v>
      </c>
      <c r="G16893" t="str">
        <f>T("De menos de 8 CABALLOS FISCALES                   ")</f>
        <v xml:space="preserve">De menos de 8 CABALLOS FISCALES                   </v>
      </c>
      <c r="H16893" t="str">
        <f>T("GAS LICUADO DE PETROLEO                           ")</f>
        <v xml:space="preserve">GAS LICUADO DE PETROLEO                           </v>
      </c>
      <c r="I16893">
        <v>1</v>
      </c>
    </row>
    <row r="16894" spans="1:9">
      <c r="A16894" t="str">
        <f>T("2018")</f>
        <v>2018</v>
      </c>
      <c r="B16894" t="str">
        <f>T("FISICO                                            ")</f>
        <v xml:space="preserve">FISICO                                            </v>
      </c>
      <c r="C16894" t="str">
        <f>T("VILLAVERDE          ")</f>
        <v xml:space="preserve">VILLAVERDE          </v>
      </c>
      <c r="D16894" t="str">
        <f>T("LOS ROSALES         ")</f>
        <v xml:space="preserve">LOS ROSALES         </v>
      </c>
      <c r="E16894" t="str">
        <f>T("TU ")</f>
        <v xml:space="preserve">TU </v>
      </c>
      <c r="F16894" t="str">
        <f>T("TURISMOS       ")</f>
        <v xml:space="preserve">TURISMOS       </v>
      </c>
      <c r="G16894" t="str">
        <f>T("De 8 a 11,99 CABALLOS FISCALES                    ")</f>
        <v xml:space="preserve">De 8 a 11,99 CABALLOS FISCALES                    </v>
      </c>
      <c r="H16894" t="str">
        <f>T("GAS LICUADO DE PETROLEO                           ")</f>
        <v xml:space="preserve">GAS LICUADO DE PETROLEO                           </v>
      </c>
      <c r="I16894">
        <v>18</v>
      </c>
    </row>
    <row r="16895" spans="1:9">
      <c r="A16895" t="str">
        <f>T("2018")</f>
        <v>2018</v>
      </c>
      <c r="B16895" t="str">
        <f>T("FISICO                                            ")</f>
        <v xml:space="preserve">FISICO                                            </v>
      </c>
      <c r="C16895" t="str">
        <f>T("VILLAVERDE          ")</f>
        <v xml:space="preserve">VILLAVERDE          </v>
      </c>
      <c r="D16895" t="str">
        <f>T("LOS ROSALES         ")</f>
        <v xml:space="preserve">LOS ROSALES         </v>
      </c>
      <c r="E16895" t="str">
        <f>T("TU ")</f>
        <v xml:space="preserve">TU </v>
      </c>
      <c r="F16895" t="str">
        <f>T("TURISMOS       ")</f>
        <v xml:space="preserve">TURISMOS       </v>
      </c>
      <c r="G16895" t="str">
        <f>T("De 12 a 15,99 CABALLOS FISCALES                   ")</f>
        <v xml:space="preserve">De 12 a 15,99 CABALLOS FISCALES                   </v>
      </c>
      <c r="H16895" t="str">
        <f>T("GAS LICUADO DE PETROLEO                           ")</f>
        <v xml:space="preserve">GAS LICUADO DE PETROLEO                           </v>
      </c>
      <c r="I16895">
        <v>2</v>
      </c>
    </row>
    <row r="16896" spans="1:9">
      <c r="A16896" t="str">
        <f>T("2018")</f>
        <v>2018</v>
      </c>
      <c r="B16896" t="str">
        <f>T("FISICO                                            ")</f>
        <v xml:space="preserve">FISICO                                            </v>
      </c>
      <c r="C16896" t="str">
        <f>T("VILLAVERDE          ")</f>
        <v xml:space="preserve">VILLAVERDE          </v>
      </c>
      <c r="D16896" t="str">
        <f>T("LOS ANGELES         ")</f>
        <v xml:space="preserve">LOS ANGELES         </v>
      </c>
      <c r="E16896" t="str">
        <f>T("TU ")</f>
        <v xml:space="preserve">TU </v>
      </c>
      <c r="F16896" t="str">
        <f>T("TURISMOS       ")</f>
        <v xml:space="preserve">TURISMOS       </v>
      </c>
      <c r="G16896" t="str">
        <f>T("De 8 a 11,99 CABALLOS FISCALES                    ")</f>
        <v xml:space="preserve">De 8 a 11,99 CABALLOS FISCALES                    </v>
      </c>
      <c r="H16896" t="str">
        <f>T("GAS LICUADO DE PETROLEO                           ")</f>
        <v xml:space="preserve">GAS LICUADO DE PETROLEO                           </v>
      </c>
      <c r="I16896">
        <v>14</v>
      </c>
    </row>
    <row r="16897" spans="1:9">
      <c r="A16897" t="str">
        <f>T("2018")</f>
        <v>2018</v>
      </c>
      <c r="B16897" t="str">
        <f>T("FISICO                                            ")</f>
        <v xml:space="preserve">FISICO                                            </v>
      </c>
      <c r="C16897" t="str">
        <f>T("VILLAVERDE          ")</f>
        <v xml:space="preserve">VILLAVERDE          </v>
      </c>
      <c r="D16897" t="str">
        <f>T("LOS ANGELES         ")</f>
        <v xml:space="preserve">LOS ANGELES         </v>
      </c>
      <c r="E16897" t="str">
        <f>T("TU ")</f>
        <v xml:space="preserve">TU </v>
      </c>
      <c r="F16897" t="str">
        <f>T("TURISMOS       ")</f>
        <v xml:space="preserve">TURISMOS       </v>
      </c>
      <c r="G16897" t="str">
        <f>T("De 12 a 15,99 CABALLOS FISCALES                   ")</f>
        <v xml:space="preserve">De 12 a 15,99 CABALLOS FISCALES                   </v>
      </c>
      <c r="H16897" t="str">
        <f>T("GAS LICUADO DE PETROLEO                           ")</f>
        <v xml:space="preserve">GAS LICUADO DE PETROLEO                           </v>
      </c>
      <c r="I16897">
        <v>1</v>
      </c>
    </row>
    <row r="16898" spans="1:9">
      <c r="A16898" t="str">
        <f>T("2018")</f>
        <v>2018</v>
      </c>
      <c r="B16898" t="str">
        <f>T("FISICO                                            ")</f>
        <v xml:space="preserve">FISICO                                            </v>
      </c>
      <c r="C16898" t="str">
        <f>T("VILLAVERDE          ")</f>
        <v xml:space="preserve">VILLAVERDE          </v>
      </c>
      <c r="D16898" t="str">
        <f>T("LOS ANGELES         ")</f>
        <v xml:space="preserve">LOS ANGELES         </v>
      </c>
      <c r="E16898" t="str">
        <f>T("TU ")</f>
        <v xml:space="preserve">TU </v>
      </c>
      <c r="F16898" t="str">
        <f>T("TURISMOS       ")</f>
        <v xml:space="preserve">TURISMOS       </v>
      </c>
      <c r="G16898" t="str">
        <f>T("De 20 CABALLOS FISCALES en adelante               ")</f>
        <v xml:space="preserve">De 20 CABALLOS FISCALES en adelante               </v>
      </c>
      <c r="H16898" t="str">
        <f>T("GAS LICUADO DE PETROLEO                           ")</f>
        <v xml:space="preserve">GAS LICUADO DE PETROLEO                           </v>
      </c>
      <c r="I16898">
        <v>1</v>
      </c>
    </row>
    <row r="16899" spans="1:9">
      <c r="A16899" t="str">
        <f>T("2018")</f>
        <v>2018</v>
      </c>
      <c r="B16899" t="str">
        <f>T("JURIDICO                                          ")</f>
        <v xml:space="preserve">JURIDICO                                          </v>
      </c>
      <c r="C16899" t="str">
        <f>T("VILLAVERDE          ")</f>
        <v xml:space="preserve">VILLAVERDE          </v>
      </c>
      <c r="D16899" t="str">
        <f>T("VILLAVERDE ALTO C.H.")</f>
        <v>VILLAVERDE ALTO C.H.</v>
      </c>
      <c r="E16899" t="str">
        <f>T("TU ")</f>
        <v xml:space="preserve">TU </v>
      </c>
      <c r="F16899" t="str">
        <f>T("TURISMOS       ")</f>
        <v xml:space="preserve">TURISMOS       </v>
      </c>
      <c r="G16899" t="str">
        <f>T("De 8 a 11,99 CABALLOS FISCALES                    ")</f>
        <v xml:space="preserve">De 8 a 11,99 CABALLOS FISCALES                    </v>
      </c>
      <c r="H16899" t="str">
        <f>T("GAS LICUADO DE PETROLEO                           ")</f>
        <v xml:space="preserve">GAS LICUADO DE PETROLEO                           </v>
      </c>
      <c r="I16899">
        <v>1</v>
      </c>
    </row>
    <row r="16900" spans="1:9">
      <c r="A16900" t="str">
        <f>T("2018")</f>
        <v>2018</v>
      </c>
      <c r="B16900" t="str">
        <f>T("JURIDICO                                          ")</f>
        <v xml:space="preserve">JURIDICO                                          </v>
      </c>
      <c r="C16900" t="str">
        <f>T("VILLAVERDE          ")</f>
        <v xml:space="preserve">VILLAVERDE          </v>
      </c>
      <c r="D16900" t="str">
        <f>T("VILLAVERDE ALTO C.H.")</f>
        <v>VILLAVERDE ALTO C.H.</v>
      </c>
      <c r="E16900" t="str">
        <f>T("TU ")</f>
        <v xml:space="preserve">TU </v>
      </c>
      <c r="F16900" t="str">
        <f>T("TURISMOS       ")</f>
        <v xml:space="preserve">TURISMOS       </v>
      </c>
      <c r="G16900" t="str">
        <f>T("De 16 a 19,99 CABALLOS FISCALES                   ")</f>
        <v xml:space="preserve">De 16 a 19,99 CABALLOS FISCALES                   </v>
      </c>
      <c r="H16900" t="str">
        <f>T("GAS LICUADO DE PETROLEO                           ")</f>
        <v xml:space="preserve">GAS LICUADO DE PETROLEO                           </v>
      </c>
      <c r="I16900">
        <v>1</v>
      </c>
    </row>
    <row r="16901" spans="1:9">
      <c r="A16901" t="str">
        <f>T("2018")</f>
        <v>2018</v>
      </c>
      <c r="B16901" t="str">
        <f>T("FISICO                                            ")</f>
        <v xml:space="preserve">FISICO                                            </v>
      </c>
      <c r="C16901" t="str">
        <f>T("VILLAVERDE          ")</f>
        <v xml:space="preserve">VILLAVERDE          </v>
      </c>
      <c r="D16901" t="str">
        <f>T("VILLAVERDE ALTO C.H.")</f>
        <v>VILLAVERDE ALTO C.H.</v>
      </c>
      <c r="E16901" t="str">
        <f>T("TU ")</f>
        <v xml:space="preserve">TU </v>
      </c>
      <c r="F16901" t="str">
        <f>T("TURISMOS       ")</f>
        <v xml:space="preserve">TURISMOS       </v>
      </c>
      <c r="G16901" t="str">
        <f>T("De menos de 8 CABALLOS FISCALES                   ")</f>
        <v xml:space="preserve">De menos de 8 CABALLOS FISCALES                   </v>
      </c>
      <c r="H16901" t="str">
        <f>T("GAS NATURAL COMPRIMIDO                            ")</f>
        <v xml:space="preserve">GAS NATURAL COMPRIMIDO                            </v>
      </c>
      <c r="I16901">
        <v>1</v>
      </c>
    </row>
    <row r="16902" spans="1:9">
      <c r="A16902" t="str">
        <f>T("2018")</f>
        <v>2018</v>
      </c>
      <c r="B16902" t="str">
        <f>T("FISICO                                            ")</f>
        <v xml:space="preserve">FISICO                                            </v>
      </c>
      <c r="C16902" t="str">
        <f>T("VILLAVERDE          ")</f>
        <v xml:space="preserve">VILLAVERDE          </v>
      </c>
      <c r="D16902" t="str">
        <f>T("VILLAVERDE ALTO C.H.")</f>
        <v>VILLAVERDE ALTO C.H.</v>
      </c>
      <c r="E16902" t="str">
        <f>T("TU ")</f>
        <v xml:space="preserve">TU </v>
      </c>
      <c r="F16902" t="str">
        <f>T("TURISMOS       ")</f>
        <v xml:space="preserve">TURISMOS       </v>
      </c>
      <c r="G16902" t="str">
        <f>T("De 8 a 11,99 CABALLOS FISCALES                    ")</f>
        <v xml:space="preserve">De 8 a 11,99 CABALLOS FISCALES                    </v>
      </c>
      <c r="H16902" t="str">
        <f>T("GAS NATURAL COMPRIMIDO                            ")</f>
        <v xml:space="preserve">GAS NATURAL COMPRIMIDO                            </v>
      </c>
      <c r="I16902">
        <v>6</v>
      </c>
    </row>
    <row r="16903" spans="1:9">
      <c r="A16903" t="str">
        <f>T("2018")</f>
        <v>2018</v>
      </c>
      <c r="B16903" t="str">
        <f>T("FISICO                                            ")</f>
        <v xml:space="preserve">FISICO                                            </v>
      </c>
      <c r="C16903" t="str">
        <f>T("VILLAVERDE          ")</f>
        <v xml:space="preserve">VILLAVERDE          </v>
      </c>
      <c r="D16903" t="str">
        <f>T("VILLAVERDE ALTO C.H.")</f>
        <v>VILLAVERDE ALTO C.H.</v>
      </c>
      <c r="E16903" t="str">
        <f>T("TU ")</f>
        <v xml:space="preserve">TU </v>
      </c>
      <c r="F16903" t="str">
        <f>T("TURISMOS       ")</f>
        <v xml:space="preserve">TURISMOS       </v>
      </c>
      <c r="G16903" t="str">
        <f>T("De 12 a 15,99 CABALLOS FISCALES                   ")</f>
        <v xml:space="preserve">De 12 a 15,99 CABALLOS FISCALES                   </v>
      </c>
      <c r="H16903" t="str">
        <f>T("GAS NATURAL COMPRIMIDO                            ")</f>
        <v xml:space="preserve">GAS NATURAL COMPRIMIDO                            </v>
      </c>
      <c r="I16903">
        <v>1</v>
      </c>
    </row>
    <row r="16904" spans="1:9">
      <c r="A16904" t="str">
        <f>T("2018")</f>
        <v>2018</v>
      </c>
      <c r="B16904" t="str">
        <f>T("FISICO                                            ")</f>
        <v xml:space="preserve">FISICO                                            </v>
      </c>
      <c r="C16904" t="str">
        <f>T("VILLAVERDE          ")</f>
        <v xml:space="preserve">VILLAVERDE          </v>
      </c>
      <c r="D16904" t="str">
        <f>T("SAN CRISTOBAL       ")</f>
        <v xml:space="preserve">SAN CRISTOBAL       </v>
      </c>
      <c r="E16904" t="str">
        <f>T("TU ")</f>
        <v xml:space="preserve">TU </v>
      </c>
      <c r="F16904" t="str">
        <f>T("TURISMOS       ")</f>
        <v xml:space="preserve">TURISMOS       </v>
      </c>
      <c r="G16904" t="str">
        <f>T("De 8 a 11,99 CABALLOS FISCALES                    ")</f>
        <v xml:space="preserve">De 8 a 11,99 CABALLOS FISCALES                    </v>
      </c>
      <c r="H16904" t="str">
        <f>T("GAS NATURAL COMPRIMIDO                            ")</f>
        <v xml:space="preserve">GAS NATURAL COMPRIMIDO                            </v>
      </c>
      <c r="I16904">
        <v>2</v>
      </c>
    </row>
    <row r="16905" spans="1:9">
      <c r="A16905" t="str">
        <f>T("2018")</f>
        <v>2018</v>
      </c>
      <c r="B16905" t="str">
        <f>T("FISICO                                            ")</f>
        <v xml:space="preserve">FISICO                                            </v>
      </c>
      <c r="C16905" t="str">
        <f>T("VILLAVERDE          ")</f>
        <v xml:space="preserve">VILLAVERDE          </v>
      </c>
      <c r="D16905" t="str">
        <f>T("BUTARQUE            ")</f>
        <v xml:space="preserve">BUTARQUE            </v>
      </c>
      <c r="E16905" t="str">
        <f>T("TU ")</f>
        <v xml:space="preserve">TU </v>
      </c>
      <c r="F16905" t="str">
        <f>T("TURISMOS       ")</f>
        <v xml:space="preserve">TURISMOS       </v>
      </c>
      <c r="G16905" t="str">
        <f>T("De 8 a 11,99 CABALLOS FISCALES                    ")</f>
        <v xml:space="preserve">De 8 a 11,99 CABALLOS FISCALES                    </v>
      </c>
      <c r="H16905" t="str">
        <f>T("GAS NATURAL COMPRIMIDO                            ")</f>
        <v xml:space="preserve">GAS NATURAL COMPRIMIDO                            </v>
      </c>
      <c r="I16905">
        <v>1</v>
      </c>
    </row>
    <row r="16906" spans="1:9">
      <c r="A16906" t="str">
        <f>T("2018")</f>
        <v>2018</v>
      </c>
      <c r="B16906" t="str">
        <f>T("FISICO                                            ")</f>
        <v xml:space="preserve">FISICO                                            </v>
      </c>
      <c r="C16906" t="str">
        <f>T("VILLAVERDE          ")</f>
        <v xml:space="preserve">VILLAVERDE          </v>
      </c>
      <c r="D16906" t="str">
        <f>T("LOS ROSALES         ")</f>
        <v xml:space="preserve">LOS ROSALES         </v>
      </c>
      <c r="E16906" t="str">
        <f>T("TU ")</f>
        <v xml:space="preserve">TU </v>
      </c>
      <c r="F16906" t="str">
        <f>T("TURISMOS       ")</f>
        <v xml:space="preserve">TURISMOS       </v>
      </c>
      <c r="G16906" t="str">
        <f>T("De 8 a 11,99 CABALLOS FISCALES                    ")</f>
        <v xml:space="preserve">De 8 a 11,99 CABALLOS FISCALES                    </v>
      </c>
      <c r="H16906" t="str">
        <f>T("GAS NATURAL COMPRIMIDO                            ")</f>
        <v xml:space="preserve">GAS NATURAL COMPRIMIDO                            </v>
      </c>
      <c r="I16906">
        <v>2</v>
      </c>
    </row>
    <row r="16907" spans="1:9">
      <c r="A16907" t="str">
        <f>T("2018")</f>
        <v>2018</v>
      </c>
      <c r="B16907" t="str">
        <f>T("FISICO                                            ")</f>
        <v xml:space="preserve">FISICO                                            </v>
      </c>
      <c r="C16907" t="str">
        <f>T("VILLAVERDE          ")</f>
        <v xml:space="preserve">VILLAVERDE          </v>
      </c>
      <c r="D16907" t="str">
        <f>T("LOS ANGELES         ")</f>
        <v xml:space="preserve">LOS ANGELES         </v>
      </c>
      <c r="E16907" t="str">
        <f>T("TU ")</f>
        <v xml:space="preserve">TU </v>
      </c>
      <c r="F16907" t="str">
        <f>T("TURISMOS       ")</f>
        <v xml:space="preserve">TURISMOS       </v>
      </c>
      <c r="G16907" t="str">
        <f>T("De 8 a 11,99 CABALLOS FISCALES                    ")</f>
        <v xml:space="preserve">De 8 a 11,99 CABALLOS FISCALES                    </v>
      </c>
      <c r="H16907" t="str">
        <f>T("GAS NATURAL COMPRIMIDO                            ")</f>
        <v xml:space="preserve">GAS NATURAL COMPRIMIDO                            </v>
      </c>
      <c r="I16907">
        <v>3</v>
      </c>
    </row>
    <row r="16908" spans="1:9">
      <c r="A16908" t="str">
        <f>T("2018")</f>
        <v>2018</v>
      </c>
      <c r="B16908" t="str">
        <f>T("FISICO                                            ")</f>
        <v xml:space="preserve">FISICO                                            </v>
      </c>
      <c r="C16908" t="str">
        <f>T("VILLAVERDE          ")</f>
        <v xml:space="preserve">VILLAVERDE          </v>
      </c>
      <c r="D16908" t="str">
        <f>T("LOS ROSALES         ")</f>
        <v xml:space="preserve">LOS ROSALES         </v>
      </c>
      <c r="E16908" t="str">
        <f>T("TU ")</f>
        <v xml:space="preserve">TU </v>
      </c>
      <c r="F16908" t="str">
        <f>T("TURISMOS       ")</f>
        <v xml:space="preserve">TURISMOS       </v>
      </c>
      <c r="G16908" t="str">
        <f>T("De 8 a 11,99 CABALLOS FISCALES                    ")</f>
        <v xml:space="preserve">De 8 a 11,99 CABALLOS FISCALES                    </v>
      </c>
      <c r="H16908" t="str">
        <f>T("GAS NATURAL LICUADO                               ")</f>
        <v xml:space="preserve">GAS NATURAL LICUADO                               </v>
      </c>
      <c r="I16908">
        <v>1</v>
      </c>
    </row>
    <row r="16909" spans="1:9">
      <c r="A16909" t="str">
        <f>T("2018")</f>
        <v>2018</v>
      </c>
      <c r="B16909" t="str">
        <f>T("Entidad sin personalidad jurídica (art. 35.4 LGT) ")</f>
        <v xml:space="preserve">Entidad sin personalidad jurídica (art. 35.4 LGT) </v>
      </c>
      <c r="C16909" t="str">
        <f>T("VILLAVERDE          ")</f>
        <v xml:space="preserve">VILLAVERDE          </v>
      </c>
      <c r="D16909" t="str">
        <f>T("VILLAVERDE ALTO C.H.")</f>
        <v>VILLAVERDE ALTO C.H.</v>
      </c>
      <c r="E16909" t="str">
        <f>T("TU ")</f>
        <v xml:space="preserve">TU </v>
      </c>
      <c r="F16909" t="str">
        <f>T("TURISMOS       ")</f>
        <v xml:space="preserve">TURISMOS       </v>
      </c>
      <c r="G16909" t="str">
        <f>T("De menos de 8 CABALLOS FISCALES                   ")</f>
        <v xml:space="preserve">De menos de 8 CABALLOS FISCALES                   </v>
      </c>
      <c r="H16909" t="str">
        <f>T("GASOLINA                                          ")</f>
        <v xml:space="preserve">GASOLINA                                          </v>
      </c>
      <c r="I16909">
        <v>5</v>
      </c>
    </row>
    <row r="16910" spans="1:9">
      <c r="A16910" t="str">
        <f>T("2018")</f>
        <v>2018</v>
      </c>
      <c r="B16910" t="str">
        <f>T("Entidad sin personalidad jurídica (art. 35.4 LGT) ")</f>
        <v xml:space="preserve">Entidad sin personalidad jurídica (art. 35.4 LGT) </v>
      </c>
      <c r="C16910" t="str">
        <f>T("VILLAVERDE          ")</f>
        <v xml:space="preserve">VILLAVERDE          </v>
      </c>
      <c r="D16910" t="str">
        <f>T("VILLAVERDE ALTO C.H.")</f>
        <v>VILLAVERDE ALTO C.H.</v>
      </c>
      <c r="E16910" t="str">
        <f>T("TU ")</f>
        <v xml:space="preserve">TU </v>
      </c>
      <c r="F16910" t="str">
        <f>T("TURISMOS       ")</f>
        <v xml:space="preserve">TURISMOS       </v>
      </c>
      <c r="G16910" t="str">
        <f>T("De 8 a 11,99 CABALLOS FISCALES                    ")</f>
        <v xml:space="preserve">De 8 a 11,99 CABALLOS FISCALES                    </v>
      </c>
      <c r="H16910" t="str">
        <f>T("GASOLINA                                          ")</f>
        <v xml:space="preserve">GASOLINA                                          </v>
      </c>
      <c r="I16910">
        <v>112</v>
      </c>
    </row>
    <row r="16911" spans="1:9">
      <c r="A16911" t="str">
        <f>T("2018")</f>
        <v>2018</v>
      </c>
      <c r="B16911" t="str">
        <f>T("Entidad sin personalidad jurídica (art. 35.4 LGT) ")</f>
        <v xml:space="preserve">Entidad sin personalidad jurídica (art. 35.4 LGT) </v>
      </c>
      <c r="C16911" t="str">
        <f>T("VILLAVERDE          ")</f>
        <v xml:space="preserve">VILLAVERDE          </v>
      </c>
      <c r="D16911" t="str">
        <f>T("VILLAVERDE ALTO C.H.")</f>
        <v>VILLAVERDE ALTO C.H.</v>
      </c>
      <c r="E16911" t="str">
        <f>T("TU ")</f>
        <v xml:space="preserve">TU </v>
      </c>
      <c r="F16911" t="str">
        <f>T("TURISMOS       ")</f>
        <v xml:space="preserve">TURISMOS       </v>
      </c>
      <c r="G16911" t="str">
        <f>T("De 12 a 15,99 CABALLOS FISCALES                   ")</f>
        <v xml:space="preserve">De 12 a 15,99 CABALLOS FISCALES                   </v>
      </c>
      <c r="H16911" t="str">
        <f>T("GASOLINA                                          ")</f>
        <v xml:space="preserve">GASOLINA                                          </v>
      </c>
      <c r="I16911">
        <v>27</v>
      </c>
    </row>
    <row r="16912" spans="1:9">
      <c r="A16912" t="str">
        <f>T("2018")</f>
        <v>2018</v>
      </c>
      <c r="B16912" t="str">
        <f>T("Entidad sin personalidad jurídica (art. 35.4 LGT) ")</f>
        <v xml:space="preserve">Entidad sin personalidad jurídica (art. 35.4 LGT) </v>
      </c>
      <c r="C16912" t="str">
        <f>T("VILLAVERDE          ")</f>
        <v xml:space="preserve">VILLAVERDE          </v>
      </c>
      <c r="D16912" t="str">
        <f>T("VILLAVERDE ALTO C.H.")</f>
        <v>VILLAVERDE ALTO C.H.</v>
      </c>
      <c r="E16912" t="str">
        <f>T("TU ")</f>
        <v xml:space="preserve">TU </v>
      </c>
      <c r="F16912" t="str">
        <f>T("TURISMOS       ")</f>
        <v xml:space="preserve">TURISMOS       </v>
      </c>
      <c r="G16912" t="str">
        <f>T("De 16 a 19,99 CABALLOS FISCALES                   ")</f>
        <v xml:space="preserve">De 16 a 19,99 CABALLOS FISCALES                   </v>
      </c>
      <c r="H16912" t="str">
        <f>T("GASOLINA                                          ")</f>
        <v xml:space="preserve">GASOLINA                                          </v>
      </c>
      <c r="I16912">
        <v>2</v>
      </c>
    </row>
    <row r="16913" spans="1:9">
      <c r="A16913" t="str">
        <f>T("2018")</f>
        <v>2018</v>
      </c>
      <c r="B16913" t="str">
        <f>T("Entidad sin personalidad jurídica (art. 35.4 LGT) ")</f>
        <v xml:space="preserve">Entidad sin personalidad jurídica (art. 35.4 LGT) </v>
      </c>
      <c r="C16913" t="str">
        <f>T("VILLAVERDE          ")</f>
        <v xml:space="preserve">VILLAVERDE          </v>
      </c>
      <c r="D16913" t="str">
        <f>T("SAN CRISTOBAL       ")</f>
        <v xml:space="preserve">SAN CRISTOBAL       </v>
      </c>
      <c r="E16913" t="str">
        <f>T("TU ")</f>
        <v xml:space="preserve">TU </v>
      </c>
      <c r="F16913" t="str">
        <f>T("TURISMOS       ")</f>
        <v xml:space="preserve">TURISMOS       </v>
      </c>
      <c r="G16913" t="str">
        <f>T("De menos de 8 CABALLOS FISCALES                   ")</f>
        <v xml:space="preserve">De menos de 8 CABALLOS FISCALES                   </v>
      </c>
      <c r="H16913" t="str">
        <f>T("GASOLINA                                          ")</f>
        <v xml:space="preserve">GASOLINA                                          </v>
      </c>
      <c r="I16913">
        <v>3</v>
      </c>
    </row>
    <row r="16914" spans="1:9">
      <c r="A16914" t="str">
        <f>T("2018")</f>
        <v>2018</v>
      </c>
      <c r="B16914" t="str">
        <f>T("Entidad sin personalidad jurídica (art. 35.4 LGT) ")</f>
        <v xml:space="preserve">Entidad sin personalidad jurídica (art. 35.4 LGT) </v>
      </c>
      <c r="C16914" t="str">
        <f>T("VILLAVERDE          ")</f>
        <v xml:space="preserve">VILLAVERDE          </v>
      </c>
      <c r="D16914" t="str">
        <f>T("SAN CRISTOBAL       ")</f>
        <v xml:space="preserve">SAN CRISTOBAL       </v>
      </c>
      <c r="E16914" t="str">
        <f>T("TU ")</f>
        <v xml:space="preserve">TU </v>
      </c>
      <c r="F16914" t="str">
        <f>T("TURISMOS       ")</f>
        <v xml:space="preserve">TURISMOS       </v>
      </c>
      <c r="G16914" t="str">
        <f>T("De 8 a 11,99 CABALLOS FISCALES                    ")</f>
        <v xml:space="preserve">De 8 a 11,99 CABALLOS FISCALES                    </v>
      </c>
      <c r="H16914" t="str">
        <f>T("GASOLINA                                          ")</f>
        <v xml:space="preserve">GASOLINA                                          </v>
      </c>
      <c r="I16914">
        <v>30</v>
      </c>
    </row>
    <row r="16915" spans="1:9">
      <c r="A16915" t="str">
        <f>T("2018")</f>
        <v>2018</v>
      </c>
      <c r="B16915" t="str">
        <f>T("Entidad sin personalidad jurídica (art. 35.4 LGT) ")</f>
        <v xml:space="preserve">Entidad sin personalidad jurídica (art. 35.4 LGT) </v>
      </c>
      <c r="C16915" t="str">
        <f>T("VILLAVERDE          ")</f>
        <v xml:space="preserve">VILLAVERDE          </v>
      </c>
      <c r="D16915" t="str">
        <f>T("SAN CRISTOBAL       ")</f>
        <v xml:space="preserve">SAN CRISTOBAL       </v>
      </c>
      <c r="E16915" t="str">
        <f>T("TU ")</f>
        <v xml:space="preserve">TU </v>
      </c>
      <c r="F16915" t="str">
        <f>T("TURISMOS       ")</f>
        <v xml:space="preserve">TURISMOS       </v>
      </c>
      <c r="G16915" t="str">
        <f>T("De 12 a 15,99 CABALLOS FISCALES                   ")</f>
        <v xml:space="preserve">De 12 a 15,99 CABALLOS FISCALES                   </v>
      </c>
      <c r="H16915" t="str">
        <f>T("GASOLINA                                          ")</f>
        <v xml:space="preserve">GASOLINA                                          </v>
      </c>
      <c r="I16915">
        <v>7</v>
      </c>
    </row>
    <row r="16916" spans="1:9">
      <c r="A16916" t="str">
        <f>T("2018")</f>
        <v>2018</v>
      </c>
      <c r="B16916" t="str">
        <f>T("Entidad sin personalidad jurídica (art. 35.4 LGT) ")</f>
        <v xml:space="preserve">Entidad sin personalidad jurídica (art. 35.4 LGT) </v>
      </c>
      <c r="C16916" t="str">
        <f>T("VILLAVERDE          ")</f>
        <v xml:space="preserve">VILLAVERDE          </v>
      </c>
      <c r="D16916" t="str">
        <f>T("BUTARQUE            ")</f>
        <v xml:space="preserve">BUTARQUE            </v>
      </c>
      <c r="E16916" t="str">
        <f>T("TU ")</f>
        <v xml:space="preserve">TU </v>
      </c>
      <c r="F16916" t="str">
        <f>T("TURISMOS       ")</f>
        <v xml:space="preserve">TURISMOS       </v>
      </c>
      <c r="G16916" t="str">
        <f>T("De 8 a 11,99 CABALLOS FISCALES                    ")</f>
        <v xml:space="preserve">De 8 a 11,99 CABALLOS FISCALES                    </v>
      </c>
      <c r="H16916" t="str">
        <f>T("GASOLINA                                          ")</f>
        <v xml:space="preserve">GASOLINA                                          </v>
      </c>
      <c r="I16916">
        <v>8</v>
      </c>
    </row>
    <row r="16917" spans="1:9">
      <c r="A16917" t="str">
        <f>T("2018")</f>
        <v>2018</v>
      </c>
      <c r="B16917" t="str">
        <f>T("Entidad sin personalidad jurídica (art. 35.4 LGT) ")</f>
        <v xml:space="preserve">Entidad sin personalidad jurídica (art. 35.4 LGT) </v>
      </c>
      <c r="C16917" t="str">
        <f>T("VILLAVERDE          ")</f>
        <v xml:space="preserve">VILLAVERDE          </v>
      </c>
      <c r="D16917" t="str">
        <f>T("BUTARQUE            ")</f>
        <v xml:space="preserve">BUTARQUE            </v>
      </c>
      <c r="E16917" t="str">
        <f>T("TU ")</f>
        <v xml:space="preserve">TU </v>
      </c>
      <c r="F16917" t="str">
        <f>T("TURISMOS       ")</f>
        <v xml:space="preserve">TURISMOS       </v>
      </c>
      <c r="G16917" t="str">
        <f>T("De 12 a 15,99 CABALLOS FISCALES                   ")</f>
        <v xml:space="preserve">De 12 a 15,99 CABALLOS FISCALES                   </v>
      </c>
      <c r="H16917" t="str">
        <f>T("GASOLINA                                          ")</f>
        <v xml:space="preserve">GASOLINA                                          </v>
      </c>
      <c r="I16917">
        <v>3</v>
      </c>
    </row>
    <row r="16918" spans="1:9">
      <c r="A16918" t="str">
        <f>T("2018")</f>
        <v>2018</v>
      </c>
      <c r="B16918" t="str">
        <f>T("Entidad sin personalidad jurídica (art. 35.4 LGT) ")</f>
        <v xml:space="preserve">Entidad sin personalidad jurídica (art. 35.4 LGT) </v>
      </c>
      <c r="C16918" t="str">
        <f>T("VILLAVERDE          ")</f>
        <v xml:space="preserve">VILLAVERDE          </v>
      </c>
      <c r="D16918" t="str">
        <f>T("LOS ROSALES         ")</f>
        <v xml:space="preserve">LOS ROSALES         </v>
      </c>
      <c r="E16918" t="str">
        <f>T("TU ")</f>
        <v xml:space="preserve">TU </v>
      </c>
      <c r="F16918" t="str">
        <f>T("TURISMOS       ")</f>
        <v xml:space="preserve">TURISMOS       </v>
      </c>
      <c r="G16918" t="str">
        <f>T("De 8 a 11,99 CABALLOS FISCALES                    ")</f>
        <v xml:space="preserve">De 8 a 11,99 CABALLOS FISCALES                    </v>
      </c>
      <c r="H16918" t="str">
        <f>T("GASOLINA                                          ")</f>
        <v xml:space="preserve">GASOLINA                                          </v>
      </c>
      <c r="I16918">
        <v>41</v>
      </c>
    </row>
    <row r="16919" spans="1:9">
      <c r="A16919" t="str">
        <f>T("2018")</f>
        <v>2018</v>
      </c>
      <c r="B16919" t="str">
        <f>T("Entidad sin personalidad jurídica (art. 35.4 LGT) ")</f>
        <v xml:space="preserve">Entidad sin personalidad jurídica (art. 35.4 LGT) </v>
      </c>
      <c r="C16919" t="str">
        <f>T("VILLAVERDE          ")</f>
        <v xml:space="preserve">VILLAVERDE          </v>
      </c>
      <c r="D16919" t="str">
        <f>T("LOS ROSALES         ")</f>
        <v xml:space="preserve">LOS ROSALES         </v>
      </c>
      <c r="E16919" t="str">
        <f>T("TU ")</f>
        <v xml:space="preserve">TU </v>
      </c>
      <c r="F16919" t="str">
        <f>T("TURISMOS       ")</f>
        <v xml:space="preserve">TURISMOS       </v>
      </c>
      <c r="G16919" t="str">
        <f>T("De 12 a 15,99 CABALLOS FISCALES                   ")</f>
        <v xml:space="preserve">De 12 a 15,99 CABALLOS FISCALES                   </v>
      </c>
      <c r="H16919" t="str">
        <f>T("GASOLINA                                          ")</f>
        <v xml:space="preserve">GASOLINA                                          </v>
      </c>
      <c r="I16919">
        <v>11</v>
      </c>
    </row>
    <row r="16920" spans="1:9">
      <c r="A16920" t="str">
        <f>T("2018")</f>
        <v>2018</v>
      </c>
      <c r="B16920" t="str">
        <f>T("Entidad sin personalidad jurídica (art. 35.4 LGT) ")</f>
        <v xml:space="preserve">Entidad sin personalidad jurídica (art. 35.4 LGT) </v>
      </c>
      <c r="C16920" t="str">
        <f>T("VILLAVERDE          ")</f>
        <v xml:space="preserve">VILLAVERDE          </v>
      </c>
      <c r="D16920" t="str">
        <f>T("LOS ROSALES         ")</f>
        <v xml:space="preserve">LOS ROSALES         </v>
      </c>
      <c r="E16920" t="str">
        <f>T("TU ")</f>
        <v xml:space="preserve">TU </v>
      </c>
      <c r="F16920" t="str">
        <f>T("TURISMOS       ")</f>
        <v xml:space="preserve">TURISMOS       </v>
      </c>
      <c r="G16920" t="str">
        <f>T("De 16 a 19,99 CABALLOS FISCALES                   ")</f>
        <v xml:space="preserve">De 16 a 19,99 CABALLOS FISCALES                   </v>
      </c>
      <c r="H16920" t="str">
        <f>T("GASOLINA                                          ")</f>
        <v xml:space="preserve">GASOLINA                                          </v>
      </c>
      <c r="I16920">
        <v>1</v>
      </c>
    </row>
    <row r="16921" spans="1:9">
      <c r="A16921" t="str">
        <f>T("2018")</f>
        <v>2018</v>
      </c>
      <c r="B16921" t="str">
        <f>T("Entidad sin personalidad jurídica (art. 35.4 LGT) ")</f>
        <v xml:space="preserve">Entidad sin personalidad jurídica (art. 35.4 LGT) </v>
      </c>
      <c r="C16921" t="str">
        <f>T("VILLAVERDE          ")</f>
        <v xml:space="preserve">VILLAVERDE          </v>
      </c>
      <c r="D16921" t="str">
        <f>T("LOS ANGELES         ")</f>
        <v xml:space="preserve">LOS ANGELES         </v>
      </c>
      <c r="E16921" t="str">
        <f>T("TU ")</f>
        <v xml:space="preserve">TU </v>
      </c>
      <c r="F16921" t="str">
        <f>T("TURISMOS       ")</f>
        <v xml:space="preserve">TURISMOS       </v>
      </c>
      <c r="G16921" t="str">
        <f>T("De menos de 8 CABALLOS FISCALES                   ")</f>
        <v xml:space="preserve">De menos de 8 CABALLOS FISCALES                   </v>
      </c>
      <c r="H16921" t="str">
        <f>T("GASOLINA                                          ")</f>
        <v xml:space="preserve">GASOLINA                                          </v>
      </c>
      <c r="I16921">
        <v>5</v>
      </c>
    </row>
    <row r="16922" spans="1:9">
      <c r="A16922" t="str">
        <f>T("2018")</f>
        <v>2018</v>
      </c>
      <c r="B16922" t="str">
        <f>T("Entidad sin personalidad jurídica (art. 35.4 LGT) ")</f>
        <v xml:space="preserve">Entidad sin personalidad jurídica (art. 35.4 LGT) </v>
      </c>
      <c r="C16922" t="str">
        <f>T("VILLAVERDE          ")</f>
        <v xml:space="preserve">VILLAVERDE          </v>
      </c>
      <c r="D16922" t="str">
        <f>T("LOS ANGELES         ")</f>
        <v xml:space="preserve">LOS ANGELES         </v>
      </c>
      <c r="E16922" t="str">
        <f>T("TU ")</f>
        <v xml:space="preserve">TU </v>
      </c>
      <c r="F16922" t="str">
        <f>T("TURISMOS       ")</f>
        <v xml:space="preserve">TURISMOS       </v>
      </c>
      <c r="G16922" t="str">
        <f>T("De 8 a 11,99 CABALLOS FISCALES                    ")</f>
        <v xml:space="preserve">De 8 a 11,99 CABALLOS FISCALES                    </v>
      </c>
      <c r="H16922" t="str">
        <f>T("GASOLINA                                          ")</f>
        <v xml:space="preserve">GASOLINA                                          </v>
      </c>
      <c r="I16922">
        <v>54</v>
      </c>
    </row>
    <row r="16923" spans="1:9">
      <c r="A16923" t="str">
        <f>T("2018")</f>
        <v>2018</v>
      </c>
      <c r="B16923" t="str">
        <f>T("Entidad sin personalidad jurídica (art. 35.4 LGT) ")</f>
        <v xml:space="preserve">Entidad sin personalidad jurídica (art. 35.4 LGT) </v>
      </c>
      <c r="C16923" t="str">
        <f>T("VILLAVERDE          ")</f>
        <v xml:space="preserve">VILLAVERDE          </v>
      </c>
      <c r="D16923" t="str">
        <f>T("LOS ANGELES         ")</f>
        <v xml:space="preserve">LOS ANGELES         </v>
      </c>
      <c r="E16923" t="str">
        <f>T("TU ")</f>
        <v xml:space="preserve">TU </v>
      </c>
      <c r="F16923" t="str">
        <f>T("TURISMOS       ")</f>
        <v xml:space="preserve">TURISMOS       </v>
      </c>
      <c r="G16923" t="str">
        <f>T("De 12 a 15,99 CABALLOS FISCALES                   ")</f>
        <v xml:space="preserve">De 12 a 15,99 CABALLOS FISCALES                   </v>
      </c>
      <c r="H16923" t="str">
        <f>T("GASOLINA                                          ")</f>
        <v xml:space="preserve">GASOLINA                                          </v>
      </c>
      <c r="I16923">
        <v>11</v>
      </c>
    </row>
    <row r="16924" spans="1:9">
      <c r="A16924" t="str">
        <f>T("2018")</f>
        <v>2018</v>
      </c>
      <c r="B16924" t="str">
        <f>T("FISICO                                            ")</f>
        <v xml:space="preserve">FISICO                                            </v>
      </c>
      <c r="C16924" t="str">
        <f>T("VILLAVERDE          ")</f>
        <v xml:space="preserve">VILLAVERDE          </v>
      </c>
      <c r="D16924" t="str">
        <f>T("SIN BARRIO          ")</f>
        <v xml:space="preserve">SIN BARRIO          </v>
      </c>
      <c r="E16924" t="str">
        <f>T("TU ")</f>
        <v xml:space="preserve">TU </v>
      </c>
      <c r="F16924" t="str">
        <f>T("TURISMOS       ")</f>
        <v xml:space="preserve">TURISMOS       </v>
      </c>
      <c r="G16924" t="str">
        <f>T("De menos de 8 CABALLOS FISCALES                   ")</f>
        <v xml:space="preserve">De menos de 8 CABALLOS FISCALES                   </v>
      </c>
      <c r="H16924" t="str">
        <f>T("GASOLINA                                          ")</f>
        <v xml:space="preserve">GASOLINA                                          </v>
      </c>
      <c r="I16924">
        <v>4</v>
      </c>
    </row>
    <row r="16925" spans="1:9">
      <c r="A16925" t="str">
        <f>T("2018")</f>
        <v>2018</v>
      </c>
      <c r="B16925" t="str">
        <f>T("FISICO                                            ")</f>
        <v xml:space="preserve">FISICO                                            </v>
      </c>
      <c r="C16925" t="str">
        <f>T("VILLAVERDE          ")</f>
        <v xml:space="preserve">VILLAVERDE          </v>
      </c>
      <c r="D16925" t="str">
        <f>T("SIN BARRIO          ")</f>
        <v xml:space="preserve">SIN BARRIO          </v>
      </c>
      <c r="E16925" t="str">
        <f>T("TU ")</f>
        <v xml:space="preserve">TU </v>
      </c>
      <c r="F16925" t="str">
        <f>T("TURISMOS       ")</f>
        <v xml:space="preserve">TURISMOS       </v>
      </c>
      <c r="G16925" t="str">
        <f>T("De 8 a 11,99 CABALLOS FISCALES                    ")</f>
        <v xml:space="preserve">De 8 a 11,99 CABALLOS FISCALES                    </v>
      </c>
      <c r="H16925" t="str">
        <f>T("GASOLINA                                          ")</f>
        <v xml:space="preserve">GASOLINA                                          </v>
      </c>
      <c r="I16925">
        <v>19</v>
      </c>
    </row>
    <row r="16926" spans="1:9">
      <c r="A16926" t="str">
        <f>T("2018")</f>
        <v>2018</v>
      </c>
      <c r="B16926" t="str">
        <f>T("FISICO                                            ")</f>
        <v xml:space="preserve">FISICO                                            </v>
      </c>
      <c r="C16926" t="str">
        <f>T("VILLAVERDE          ")</f>
        <v xml:space="preserve">VILLAVERDE          </v>
      </c>
      <c r="D16926" t="str">
        <f>T("SIN BARRIO          ")</f>
        <v xml:space="preserve">SIN BARRIO          </v>
      </c>
      <c r="E16926" t="str">
        <f>T("TU ")</f>
        <v xml:space="preserve">TU </v>
      </c>
      <c r="F16926" t="str">
        <f>T("TURISMOS       ")</f>
        <v xml:space="preserve">TURISMOS       </v>
      </c>
      <c r="G16926" t="str">
        <f>T("De 12 a 15,99 CABALLOS FISCALES                   ")</f>
        <v xml:space="preserve">De 12 a 15,99 CABALLOS FISCALES                   </v>
      </c>
      <c r="H16926" t="str">
        <f>T("GASOLINA                                          ")</f>
        <v xml:space="preserve">GASOLINA                                          </v>
      </c>
      <c r="I16926">
        <v>4</v>
      </c>
    </row>
    <row r="16927" spans="1:9">
      <c r="A16927" t="str">
        <f>T("2018")</f>
        <v>2018</v>
      </c>
      <c r="B16927" t="str">
        <f>T("FISICO                                            ")</f>
        <v xml:space="preserve">FISICO                                            </v>
      </c>
      <c r="C16927" t="str">
        <f>T("VILLAVERDE          ")</f>
        <v xml:space="preserve">VILLAVERDE          </v>
      </c>
      <c r="D16927" t="str">
        <f>T("VILLAVERDE ALTO C.H.")</f>
        <v>VILLAVERDE ALTO C.H.</v>
      </c>
      <c r="E16927" t="str">
        <f>T("TU ")</f>
        <v xml:space="preserve">TU </v>
      </c>
      <c r="F16927" t="str">
        <f>T("TURISMOS       ")</f>
        <v xml:space="preserve">TURISMOS       </v>
      </c>
      <c r="G16927" t="str">
        <f>T("De menos de 8 CABALLOS FISCALES                   ")</f>
        <v xml:space="preserve">De menos de 8 CABALLOS FISCALES                   </v>
      </c>
      <c r="H16927" t="str">
        <f>T("GASOLINA                                          ")</f>
        <v xml:space="preserve">GASOLINA                                          </v>
      </c>
      <c r="I16927">
        <v>273</v>
      </c>
    </row>
    <row r="16928" spans="1:9">
      <c r="A16928" t="str">
        <f>T("2018")</f>
        <v>2018</v>
      </c>
      <c r="B16928" t="str">
        <f>T("FISICO                                            ")</f>
        <v xml:space="preserve">FISICO                                            </v>
      </c>
      <c r="C16928" t="str">
        <f>T("VILLAVERDE          ")</f>
        <v xml:space="preserve">VILLAVERDE          </v>
      </c>
      <c r="D16928" t="str">
        <f>T("VILLAVERDE ALTO C.H.")</f>
        <v>VILLAVERDE ALTO C.H.</v>
      </c>
      <c r="E16928" t="str">
        <f>T("TU ")</f>
        <v xml:space="preserve">TU </v>
      </c>
      <c r="F16928" t="str">
        <f>T("TURISMOS       ")</f>
        <v xml:space="preserve">TURISMOS       </v>
      </c>
      <c r="G16928" t="str">
        <f>T("De 8 a 11,99 CABALLOS FISCALES                    ")</f>
        <v xml:space="preserve">De 8 a 11,99 CABALLOS FISCALES                    </v>
      </c>
      <c r="H16928" t="str">
        <f>T("GASOLINA                                          ")</f>
        <v xml:space="preserve">GASOLINA                                          </v>
      </c>
      <c r="I16928" s="1">
        <v>3634</v>
      </c>
    </row>
    <row r="16929" spans="1:9">
      <c r="A16929" t="str">
        <f>T("2018")</f>
        <v>2018</v>
      </c>
      <c r="B16929" t="str">
        <f>T("FISICO                                            ")</f>
        <v xml:space="preserve">FISICO                                            </v>
      </c>
      <c r="C16929" t="str">
        <f>T("VILLAVERDE          ")</f>
        <v xml:space="preserve">VILLAVERDE          </v>
      </c>
      <c r="D16929" t="str">
        <f>T("VILLAVERDE ALTO C.H.")</f>
        <v>VILLAVERDE ALTO C.H.</v>
      </c>
      <c r="E16929" t="str">
        <f>T("TU ")</f>
        <v xml:space="preserve">TU </v>
      </c>
      <c r="F16929" t="str">
        <f>T("TURISMOS       ")</f>
        <v xml:space="preserve">TURISMOS       </v>
      </c>
      <c r="G16929" t="str">
        <f>T("De 12 a 15,99 CABALLOS FISCALES                   ")</f>
        <v xml:space="preserve">De 12 a 15,99 CABALLOS FISCALES                   </v>
      </c>
      <c r="H16929" t="str">
        <f>T("GASOLINA                                          ")</f>
        <v xml:space="preserve">GASOLINA                                          </v>
      </c>
      <c r="I16929" s="1">
        <v>1176</v>
      </c>
    </row>
    <row r="16930" spans="1:9">
      <c r="A16930" t="str">
        <f>T("2018")</f>
        <v>2018</v>
      </c>
      <c r="B16930" t="str">
        <f>T("FISICO                                            ")</f>
        <v xml:space="preserve">FISICO                                            </v>
      </c>
      <c r="C16930" t="str">
        <f>T("VILLAVERDE          ")</f>
        <v xml:space="preserve">VILLAVERDE          </v>
      </c>
      <c r="D16930" t="str">
        <f>T("VILLAVERDE ALTO C.H.")</f>
        <v>VILLAVERDE ALTO C.H.</v>
      </c>
      <c r="E16930" t="str">
        <f>T("TU ")</f>
        <v xml:space="preserve">TU </v>
      </c>
      <c r="F16930" t="str">
        <f>T("TURISMOS       ")</f>
        <v xml:space="preserve">TURISMOS       </v>
      </c>
      <c r="G16930" t="str">
        <f>T("De 16 a 19,99 CABALLOS FISCALES                   ")</f>
        <v xml:space="preserve">De 16 a 19,99 CABALLOS FISCALES                   </v>
      </c>
      <c r="H16930" t="str">
        <f>T("GASOLINA                                          ")</f>
        <v xml:space="preserve">GASOLINA                                          </v>
      </c>
      <c r="I16930">
        <v>134</v>
      </c>
    </row>
    <row r="16931" spans="1:9">
      <c r="A16931" t="str">
        <f>T("2018")</f>
        <v>2018</v>
      </c>
      <c r="B16931" t="str">
        <f>T("FISICO                                            ")</f>
        <v xml:space="preserve">FISICO                                            </v>
      </c>
      <c r="C16931" t="str">
        <f>T("VILLAVERDE          ")</f>
        <v xml:space="preserve">VILLAVERDE          </v>
      </c>
      <c r="D16931" t="str">
        <f>T("VILLAVERDE ALTO C.H.")</f>
        <v>VILLAVERDE ALTO C.H.</v>
      </c>
      <c r="E16931" t="str">
        <f>T("TU ")</f>
        <v xml:space="preserve">TU </v>
      </c>
      <c r="F16931" t="str">
        <f>T("TURISMOS       ")</f>
        <v xml:space="preserve">TURISMOS       </v>
      </c>
      <c r="G16931" t="str">
        <f>T("De 20 CABALLOS FISCALES en adelante               ")</f>
        <v xml:space="preserve">De 20 CABALLOS FISCALES en adelante               </v>
      </c>
      <c r="H16931" t="str">
        <f>T("GASOLINA                                          ")</f>
        <v xml:space="preserve">GASOLINA                                          </v>
      </c>
      <c r="I16931">
        <v>44</v>
      </c>
    </row>
    <row r="16932" spans="1:9">
      <c r="A16932" t="str">
        <f>T("2018")</f>
        <v>2018</v>
      </c>
      <c r="B16932" t="str">
        <f>T("FISICO                                            ")</f>
        <v xml:space="preserve">FISICO                                            </v>
      </c>
      <c r="C16932" t="str">
        <f>T("VILLAVERDE          ")</f>
        <v xml:space="preserve">VILLAVERDE          </v>
      </c>
      <c r="D16932" t="str">
        <f>T("SAN CRISTOBAL       ")</f>
        <v xml:space="preserve">SAN CRISTOBAL       </v>
      </c>
      <c r="E16932" t="str">
        <f>T("TU ")</f>
        <v xml:space="preserve">TU </v>
      </c>
      <c r="F16932" t="str">
        <f>T("TURISMOS       ")</f>
        <v xml:space="preserve">TURISMOS       </v>
      </c>
      <c r="G16932" t="str">
        <f>T("De menos de 8 CABALLOS FISCALES                   ")</f>
        <v xml:space="preserve">De menos de 8 CABALLOS FISCALES                   </v>
      </c>
      <c r="H16932" t="str">
        <f>T("GASOLINA                                          ")</f>
        <v xml:space="preserve">GASOLINA                                          </v>
      </c>
      <c r="I16932">
        <v>56</v>
      </c>
    </row>
    <row r="16933" spans="1:9">
      <c r="A16933" t="str">
        <f>T("2018")</f>
        <v>2018</v>
      </c>
      <c r="B16933" t="str">
        <f>T("FISICO                                            ")</f>
        <v xml:space="preserve">FISICO                                            </v>
      </c>
      <c r="C16933" t="str">
        <f>T("VILLAVERDE          ")</f>
        <v xml:space="preserve">VILLAVERDE          </v>
      </c>
      <c r="D16933" t="str">
        <f>T("SAN CRISTOBAL       ")</f>
        <v xml:space="preserve">SAN CRISTOBAL       </v>
      </c>
      <c r="E16933" t="str">
        <f>T("TU ")</f>
        <v xml:space="preserve">TU </v>
      </c>
      <c r="F16933" t="str">
        <f>T("TURISMOS       ")</f>
        <v xml:space="preserve">TURISMOS       </v>
      </c>
      <c r="G16933" t="str">
        <f>T("De 8 a 11,99 CABALLOS FISCALES                    ")</f>
        <v xml:space="preserve">De 8 a 11,99 CABALLOS FISCALES                    </v>
      </c>
      <c r="H16933" t="str">
        <f>T("GASOLINA                                          ")</f>
        <v xml:space="preserve">GASOLINA                                          </v>
      </c>
      <c r="I16933">
        <v>931</v>
      </c>
    </row>
    <row r="16934" spans="1:9">
      <c r="A16934" t="str">
        <f>T("2018")</f>
        <v>2018</v>
      </c>
      <c r="B16934" t="str">
        <f>T("FISICO                                            ")</f>
        <v xml:space="preserve">FISICO                                            </v>
      </c>
      <c r="C16934" t="str">
        <f>T("VILLAVERDE          ")</f>
        <v xml:space="preserve">VILLAVERDE          </v>
      </c>
      <c r="D16934" t="str">
        <f>T("SAN CRISTOBAL       ")</f>
        <v xml:space="preserve">SAN CRISTOBAL       </v>
      </c>
      <c r="E16934" t="str">
        <f>T("TU ")</f>
        <v xml:space="preserve">TU </v>
      </c>
      <c r="F16934" t="str">
        <f>T("TURISMOS       ")</f>
        <v xml:space="preserve">TURISMOS       </v>
      </c>
      <c r="G16934" t="str">
        <f>T("De 12 a 15,99 CABALLOS FISCALES                   ")</f>
        <v xml:space="preserve">De 12 a 15,99 CABALLOS FISCALES                   </v>
      </c>
      <c r="H16934" t="str">
        <f>T("GASOLINA                                          ")</f>
        <v xml:space="preserve">GASOLINA                                          </v>
      </c>
      <c r="I16934">
        <v>297</v>
      </c>
    </row>
    <row r="16935" spans="1:9">
      <c r="A16935" t="str">
        <f>T("2018")</f>
        <v>2018</v>
      </c>
      <c r="B16935" t="str">
        <f>T("FISICO                                            ")</f>
        <v xml:space="preserve">FISICO                                            </v>
      </c>
      <c r="C16935" t="str">
        <f>T("VILLAVERDE          ")</f>
        <v xml:space="preserve">VILLAVERDE          </v>
      </c>
      <c r="D16935" t="str">
        <f>T("SAN CRISTOBAL       ")</f>
        <v xml:space="preserve">SAN CRISTOBAL       </v>
      </c>
      <c r="E16935" t="str">
        <f>T("TU ")</f>
        <v xml:space="preserve">TU </v>
      </c>
      <c r="F16935" t="str">
        <f>T("TURISMOS       ")</f>
        <v xml:space="preserve">TURISMOS       </v>
      </c>
      <c r="G16935" t="str">
        <f>T("De 16 a 19,99 CABALLOS FISCALES                   ")</f>
        <v xml:space="preserve">De 16 a 19,99 CABALLOS FISCALES                   </v>
      </c>
      <c r="H16935" t="str">
        <f>T("GASOLINA                                          ")</f>
        <v xml:space="preserve">GASOLINA                                          </v>
      </c>
      <c r="I16935">
        <v>60</v>
      </c>
    </row>
    <row r="16936" spans="1:9">
      <c r="A16936" t="str">
        <f>T("2018")</f>
        <v>2018</v>
      </c>
      <c r="B16936" t="str">
        <f>T("FISICO                                            ")</f>
        <v xml:space="preserve">FISICO                                            </v>
      </c>
      <c r="C16936" t="str">
        <f>T("VILLAVERDE          ")</f>
        <v xml:space="preserve">VILLAVERDE          </v>
      </c>
      <c r="D16936" t="str">
        <f>T("SAN CRISTOBAL       ")</f>
        <v xml:space="preserve">SAN CRISTOBAL       </v>
      </c>
      <c r="E16936" t="str">
        <f>T("TU ")</f>
        <v xml:space="preserve">TU </v>
      </c>
      <c r="F16936" t="str">
        <f>T("TURISMOS       ")</f>
        <v xml:space="preserve">TURISMOS       </v>
      </c>
      <c r="G16936" t="str">
        <f>T("De 20 CABALLOS FISCALES en adelante               ")</f>
        <v xml:space="preserve">De 20 CABALLOS FISCALES en adelante               </v>
      </c>
      <c r="H16936" t="str">
        <f>T("GASOLINA                                          ")</f>
        <v xml:space="preserve">GASOLINA                                          </v>
      </c>
      <c r="I16936">
        <v>22</v>
      </c>
    </row>
    <row r="16937" spans="1:9">
      <c r="A16937" t="str">
        <f>T("2018")</f>
        <v>2018</v>
      </c>
      <c r="B16937" t="str">
        <f>T("FISICO                                            ")</f>
        <v xml:space="preserve">FISICO                                            </v>
      </c>
      <c r="C16937" t="str">
        <f>T("VILLAVERDE          ")</f>
        <v xml:space="preserve">VILLAVERDE          </v>
      </c>
      <c r="D16937" t="str">
        <f>T("BUTARQUE            ")</f>
        <v xml:space="preserve">BUTARQUE            </v>
      </c>
      <c r="E16937" t="str">
        <f>T("TU ")</f>
        <v xml:space="preserve">TU </v>
      </c>
      <c r="F16937" t="str">
        <f>T("TURISMOS       ")</f>
        <v xml:space="preserve">TURISMOS       </v>
      </c>
      <c r="G16937" t="str">
        <f>T("De menos de 8 CABALLOS FISCALES                   ")</f>
        <v xml:space="preserve">De menos de 8 CABALLOS FISCALES                   </v>
      </c>
      <c r="H16937" t="str">
        <f>T("GASOLINA                                          ")</f>
        <v xml:space="preserve">GASOLINA                                          </v>
      </c>
      <c r="I16937">
        <v>128</v>
      </c>
    </row>
    <row r="16938" spans="1:9">
      <c r="A16938" t="str">
        <f>T("2018")</f>
        <v>2018</v>
      </c>
      <c r="B16938" t="str">
        <f>T("FISICO                                            ")</f>
        <v xml:space="preserve">FISICO                                            </v>
      </c>
      <c r="C16938" t="str">
        <f>T("VILLAVERDE          ")</f>
        <v xml:space="preserve">VILLAVERDE          </v>
      </c>
      <c r="D16938" t="str">
        <f>T("BUTARQUE            ")</f>
        <v xml:space="preserve">BUTARQUE            </v>
      </c>
      <c r="E16938" t="str">
        <f>T("TU ")</f>
        <v xml:space="preserve">TU </v>
      </c>
      <c r="F16938" t="str">
        <f>T("TURISMOS       ")</f>
        <v xml:space="preserve">TURISMOS       </v>
      </c>
      <c r="G16938" t="str">
        <f>T("De 8 a 11,99 CABALLOS FISCALES                    ")</f>
        <v xml:space="preserve">De 8 a 11,99 CABALLOS FISCALES                    </v>
      </c>
      <c r="H16938" t="str">
        <f>T("GASOLINA                                          ")</f>
        <v xml:space="preserve">GASOLINA                                          </v>
      </c>
      <c r="I16938" s="1">
        <v>1250</v>
      </c>
    </row>
    <row r="16939" spans="1:9">
      <c r="A16939" t="str">
        <f>T("2018")</f>
        <v>2018</v>
      </c>
      <c r="B16939" t="str">
        <f>T("FISICO                                            ")</f>
        <v xml:space="preserve">FISICO                                            </v>
      </c>
      <c r="C16939" t="str">
        <f>T("VILLAVERDE          ")</f>
        <v xml:space="preserve">VILLAVERDE          </v>
      </c>
      <c r="D16939" t="str">
        <f>T("BUTARQUE            ")</f>
        <v xml:space="preserve">BUTARQUE            </v>
      </c>
      <c r="E16939" t="str">
        <f>T("TU ")</f>
        <v xml:space="preserve">TU </v>
      </c>
      <c r="F16939" t="str">
        <f>T("TURISMOS       ")</f>
        <v xml:space="preserve">TURISMOS       </v>
      </c>
      <c r="G16939" t="str">
        <f>T("De 12 a 15,99 CABALLOS FISCALES                   ")</f>
        <v xml:space="preserve">De 12 a 15,99 CABALLOS FISCALES                   </v>
      </c>
      <c r="H16939" t="str">
        <f>T("GASOLINA                                          ")</f>
        <v xml:space="preserve">GASOLINA                                          </v>
      </c>
      <c r="I16939">
        <v>344</v>
      </c>
    </row>
    <row r="16940" spans="1:9">
      <c r="A16940" t="str">
        <f>T("2018")</f>
        <v>2018</v>
      </c>
      <c r="B16940" t="str">
        <f>T("FISICO                                            ")</f>
        <v xml:space="preserve">FISICO                                            </v>
      </c>
      <c r="C16940" t="str">
        <f>T("VILLAVERDE          ")</f>
        <v xml:space="preserve">VILLAVERDE          </v>
      </c>
      <c r="D16940" t="str">
        <f>T("BUTARQUE            ")</f>
        <v xml:space="preserve">BUTARQUE            </v>
      </c>
      <c r="E16940" t="str">
        <f>T("TU ")</f>
        <v xml:space="preserve">TU </v>
      </c>
      <c r="F16940" t="str">
        <f>T("TURISMOS       ")</f>
        <v xml:space="preserve">TURISMOS       </v>
      </c>
      <c r="G16940" t="str">
        <f>T("De 16 a 19,99 CABALLOS FISCALES                   ")</f>
        <v xml:space="preserve">De 16 a 19,99 CABALLOS FISCALES                   </v>
      </c>
      <c r="H16940" t="str">
        <f>T("GASOLINA                                          ")</f>
        <v xml:space="preserve">GASOLINA                                          </v>
      </c>
      <c r="I16940">
        <v>46</v>
      </c>
    </row>
    <row r="16941" spans="1:9">
      <c r="A16941" t="str">
        <f>T("2018")</f>
        <v>2018</v>
      </c>
      <c r="B16941" t="str">
        <f>T("FISICO                                            ")</f>
        <v xml:space="preserve">FISICO                                            </v>
      </c>
      <c r="C16941" t="str">
        <f>T("VILLAVERDE          ")</f>
        <v xml:space="preserve">VILLAVERDE          </v>
      </c>
      <c r="D16941" t="str">
        <f>T("BUTARQUE            ")</f>
        <v xml:space="preserve">BUTARQUE            </v>
      </c>
      <c r="E16941" t="str">
        <f>T("TU ")</f>
        <v xml:space="preserve">TU </v>
      </c>
      <c r="F16941" t="str">
        <f>T("TURISMOS       ")</f>
        <v xml:space="preserve">TURISMOS       </v>
      </c>
      <c r="G16941" t="str">
        <f>T("De 20 CABALLOS FISCALES en adelante               ")</f>
        <v xml:space="preserve">De 20 CABALLOS FISCALES en adelante               </v>
      </c>
      <c r="H16941" t="str">
        <f>T("GASOLINA                                          ")</f>
        <v xml:space="preserve">GASOLINA                                          </v>
      </c>
      <c r="I16941">
        <v>21</v>
      </c>
    </row>
    <row r="16942" spans="1:9">
      <c r="A16942" t="str">
        <f>T("2018")</f>
        <v>2018</v>
      </c>
      <c r="B16942" t="str">
        <f>T("FISICO                                            ")</f>
        <v xml:space="preserve">FISICO                                            </v>
      </c>
      <c r="C16942" t="str">
        <f>T("VILLAVERDE          ")</f>
        <v xml:space="preserve">VILLAVERDE          </v>
      </c>
      <c r="D16942" t="str">
        <f>T("LOS ROSALES         ")</f>
        <v xml:space="preserve">LOS ROSALES         </v>
      </c>
      <c r="E16942" t="str">
        <f>T("TU ")</f>
        <v xml:space="preserve">TU </v>
      </c>
      <c r="F16942" t="str">
        <f>T("TURISMOS       ")</f>
        <v xml:space="preserve">TURISMOS       </v>
      </c>
      <c r="G16942" t="str">
        <f>T("De menos de 8 CABALLOS FISCALES                   ")</f>
        <v xml:space="preserve">De menos de 8 CABALLOS FISCALES                   </v>
      </c>
      <c r="H16942" t="str">
        <f>T("GASOLINA                                          ")</f>
        <v xml:space="preserve">GASOLINA                                          </v>
      </c>
      <c r="I16942">
        <v>245</v>
      </c>
    </row>
    <row r="16943" spans="1:9">
      <c r="A16943" t="str">
        <f>T("2018")</f>
        <v>2018</v>
      </c>
      <c r="B16943" t="str">
        <f>T("FISICO                                            ")</f>
        <v xml:space="preserve">FISICO                                            </v>
      </c>
      <c r="C16943" t="str">
        <f>T("VILLAVERDE          ")</f>
        <v xml:space="preserve">VILLAVERDE          </v>
      </c>
      <c r="D16943" t="str">
        <f>T("LOS ROSALES         ")</f>
        <v xml:space="preserve">LOS ROSALES         </v>
      </c>
      <c r="E16943" t="str">
        <f>T("TU ")</f>
        <v xml:space="preserve">TU </v>
      </c>
      <c r="F16943" t="str">
        <f>T("TURISMOS       ")</f>
        <v xml:space="preserve">TURISMOS       </v>
      </c>
      <c r="G16943" t="str">
        <f>T("De 8 a 11,99 CABALLOS FISCALES                    ")</f>
        <v xml:space="preserve">De 8 a 11,99 CABALLOS FISCALES                    </v>
      </c>
      <c r="H16943" t="str">
        <f>T("GASOLINA                                          ")</f>
        <v xml:space="preserve">GASOLINA                                          </v>
      </c>
      <c r="I16943" s="1">
        <v>3080</v>
      </c>
    </row>
    <row r="16944" spans="1:9">
      <c r="A16944" t="str">
        <f>T("2018")</f>
        <v>2018</v>
      </c>
      <c r="B16944" t="str">
        <f>T("FISICO                                            ")</f>
        <v xml:space="preserve">FISICO                                            </v>
      </c>
      <c r="C16944" t="str">
        <f>T("VILLAVERDE          ")</f>
        <v xml:space="preserve">VILLAVERDE          </v>
      </c>
      <c r="D16944" t="str">
        <f>T("LOS ROSALES         ")</f>
        <v xml:space="preserve">LOS ROSALES         </v>
      </c>
      <c r="E16944" t="str">
        <f>T("TU ")</f>
        <v xml:space="preserve">TU </v>
      </c>
      <c r="F16944" t="str">
        <f>T("TURISMOS       ")</f>
        <v xml:space="preserve">TURISMOS       </v>
      </c>
      <c r="G16944" t="str">
        <f>T("De 12 a 15,99 CABALLOS FISCALES                   ")</f>
        <v xml:space="preserve">De 12 a 15,99 CABALLOS FISCALES                   </v>
      </c>
      <c r="H16944" t="str">
        <f>T("GASOLINA                                          ")</f>
        <v xml:space="preserve">GASOLINA                                          </v>
      </c>
      <c r="I16944">
        <v>999</v>
      </c>
    </row>
    <row r="16945" spans="1:9">
      <c r="A16945" t="str">
        <f>T("2018")</f>
        <v>2018</v>
      </c>
      <c r="B16945" t="str">
        <f>T("FISICO                                            ")</f>
        <v xml:space="preserve">FISICO                                            </v>
      </c>
      <c r="C16945" t="str">
        <f>T("VILLAVERDE          ")</f>
        <v xml:space="preserve">VILLAVERDE          </v>
      </c>
      <c r="D16945" t="str">
        <f>T("LOS ROSALES         ")</f>
        <v xml:space="preserve">LOS ROSALES         </v>
      </c>
      <c r="E16945" t="str">
        <f>T("TU ")</f>
        <v xml:space="preserve">TU </v>
      </c>
      <c r="F16945" t="str">
        <f>T("TURISMOS       ")</f>
        <v xml:space="preserve">TURISMOS       </v>
      </c>
      <c r="G16945" t="str">
        <f>T("De 16 a 19,99 CABALLOS FISCALES                   ")</f>
        <v xml:space="preserve">De 16 a 19,99 CABALLOS FISCALES                   </v>
      </c>
      <c r="H16945" t="str">
        <f>T("GASOLINA                                          ")</f>
        <v xml:space="preserve">GASOLINA                                          </v>
      </c>
      <c r="I16945">
        <v>106</v>
      </c>
    </row>
    <row r="16946" spans="1:9">
      <c r="A16946" t="str">
        <f>T("2018")</f>
        <v>2018</v>
      </c>
      <c r="B16946" t="str">
        <f>T("FISICO                                            ")</f>
        <v xml:space="preserve">FISICO                                            </v>
      </c>
      <c r="C16946" t="str">
        <f>T("VILLAVERDE          ")</f>
        <v xml:space="preserve">VILLAVERDE          </v>
      </c>
      <c r="D16946" t="str">
        <f>T("LOS ROSALES         ")</f>
        <v xml:space="preserve">LOS ROSALES         </v>
      </c>
      <c r="E16946" t="str">
        <f>T("TU ")</f>
        <v xml:space="preserve">TU </v>
      </c>
      <c r="F16946" t="str">
        <f>T("TURISMOS       ")</f>
        <v xml:space="preserve">TURISMOS       </v>
      </c>
      <c r="G16946" t="str">
        <f>T("De 20 CABALLOS FISCALES en adelante               ")</f>
        <v xml:space="preserve">De 20 CABALLOS FISCALES en adelante               </v>
      </c>
      <c r="H16946" t="str">
        <f>T("GASOLINA                                          ")</f>
        <v xml:space="preserve">GASOLINA                                          </v>
      </c>
      <c r="I16946">
        <v>39</v>
      </c>
    </row>
    <row r="16947" spans="1:9">
      <c r="A16947" t="str">
        <f>T("2018")</f>
        <v>2018</v>
      </c>
      <c r="B16947" t="str">
        <f>T("FISICO                                            ")</f>
        <v xml:space="preserve">FISICO                                            </v>
      </c>
      <c r="C16947" t="str">
        <f>T("VILLAVERDE          ")</f>
        <v xml:space="preserve">VILLAVERDE          </v>
      </c>
      <c r="D16947" t="str">
        <f>T("LOS ANGELES         ")</f>
        <v xml:space="preserve">LOS ANGELES         </v>
      </c>
      <c r="E16947" t="str">
        <f>T("TU ")</f>
        <v xml:space="preserve">TU </v>
      </c>
      <c r="F16947" t="str">
        <f>T("TURISMOS       ")</f>
        <v xml:space="preserve">TURISMOS       </v>
      </c>
      <c r="G16947" t="str">
        <f>T("De menos de 8 CABALLOS FISCALES                   ")</f>
        <v xml:space="preserve">De menos de 8 CABALLOS FISCALES                   </v>
      </c>
      <c r="H16947" t="str">
        <f>T("GASOLINA                                          ")</f>
        <v xml:space="preserve">GASOLINA                                          </v>
      </c>
      <c r="I16947">
        <v>224</v>
      </c>
    </row>
    <row r="16948" spans="1:9">
      <c r="A16948" t="str">
        <f>T("2018")</f>
        <v>2018</v>
      </c>
      <c r="B16948" t="str">
        <f>T("FISICO                                            ")</f>
        <v xml:space="preserve">FISICO                                            </v>
      </c>
      <c r="C16948" t="str">
        <f>T("VILLAVERDE          ")</f>
        <v xml:space="preserve">VILLAVERDE          </v>
      </c>
      <c r="D16948" t="str">
        <f>T("LOS ANGELES         ")</f>
        <v xml:space="preserve">LOS ANGELES         </v>
      </c>
      <c r="E16948" t="str">
        <f>T("TU ")</f>
        <v xml:space="preserve">TU </v>
      </c>
      <c r="F16948" t="str">
        <f>T("TURISMOS       ")</f>
        <v xml:space="preserve">TURISMOS       </v>
      </c>
      <c r="G16948" t="str">
        <f>T("De 8 a 11,99 CABALLOS FISCALES                    ")</f>
        <v xml:space="preserve">De 8 a 11,99 CABALLOS FISCALES                    </v>
      </c>
      <c r="H16948" t="str">
        <f>T("GASOLINA                                          ")</f>
        <v xml:space="preserve">GASOLINA                                          </v>
      </c>
      <c r="I16948" s="1">
        <v>2857</v>
      </c>
    </row>
    <row r="16949" spans="1:9">
      <c r="A16949" t="str">
        <f>T("2018")</f>
        <v>2018</v>
      </c>
      <c r="B16949" t="str">
        <f>T("FISICO                                            ")</f>
        <v xml:space="preserve">FISICO                                            </v>
      </c>
      <c r="C16949" t="str">
        <f>T("VILLAVERDE          ")</f>
        <v xml:space="preserve">VILLAVERDE          </v>
      </c>
      <c r="D16949" t="str">
        <f>T("LOS ANGELES         ")</f>
        <v xml:space="preserve">LOS ANGELES         </v>
      </c>
      <c r="E16949" t="str">
        <f>T("TU ")</f>
        <v xml:space="preserve">TU </v>
      </c>
      <c r="F16949" t="str">
        <f>T("TURISMOS       ")</f>
        <v xml:space="preserve">TURISMOS       </v>
      </c>
      <c r="G16949" t="str">
        <f>T("De 12 a 15,99 CABALLOS FISCALES                   ")</f>
        <v xml:space="preserve">De 12 a 15,99 CABALLOS FISCALES                   </v>
      </c>
      <c r="H16949" t="str">
        <f>T("GASOLINA                                          ")</f>
        <v xml:space="preserve">GASOLINA                                          </v>
      </c>
      <c r="I16949">
        <v>899</v>
      </c>
    </row>
    <row r="16950" spans="1:9">
      <c r="A16950" t="str">
        <f>T("2018")</f>
        <v>2018</v>
      </c>
      <c r="B16950" t="str">
        <f>T("FISICO                                            ")</f>
        <v xml:space="preserve">FISICO                                            </v>
      </c>
      <c r="C16950" t="str">
        <f>T("VILLAVERDE          ")</f>
        <v xml:space="preserve">VILLAVERDE          </v>
      </c>
      <c r="D16950" t="str">
        <f>T("LOS ANGELES         ")</f>
        <v xml:space="preserve">LOS ANGELES         </v>
      </c>
      <c r="E16950" t="str">
        <f>T("TU ")</f>
        <v xml:space="preserve">TU </v>
      </c>
      <c r="F16950" t="str">
        <f>T("TURISMOS       ")</f>
        <v xml:space="preserve">TURISMOS       </v>
      </c>
      <c r="G16950" t="str">
        <f>T("De 16 a 19,99 CABALLOS FISCALES                   ")</f>
        <v xml:space="preserve">De 16 a 19,99 CABALLOS FISCALES                   </v>
      </c>
      <c r="H16950" t="str">
        <f>T("GASOLINA                                          ")</f>
        <v xml:space="preserve">GASOLINA                                          </v>
      </c>
      <c r="I16950">
        <v>106</v>
      </c>
    </row>
    <row r="16951" spans="1:9">
      <c r="A16951" t="str">
        <f>T("2018")</f>
        <v>2018</v>
      </c>
      <c r="B16951" t="str">
        <f>T("FISICO                                            ")</f>
        <v xml:space="preserve">FISICO                                            </v>
      </c>
      <c r="C16951" t="str">
        <f>T("VILLAVERDE          ")</f>
        <v xml:space="preserve">VILLAVERDE          </v>
      </c>
      <c r="D16951" t="str">
        <f>T("LOS ANGELES         ")</f>
        <v xml:space="preserve">LOS ANGELES         </v>
      </c>
      <c r="E16951" t="str">
        <f>T("TU ")</f>
        <v xml:space="preserve">TU </v>
      </c>
      <c r="F16951" t="str">
        <f>T("TURISMOS       ")</f>
        <v xml:space="preserve">TURISMOS       </v>
      </c>
      <c r="G16951" t="str">
        <f>T("De 20 CABALLOS FISCALES en adelante               ")</f>
        <v xml:space="preserve">De 20 CABALLOS FISCALES en adelante               </v>
      </c>
      <c r="H16951" t="str">
        <f>T("GASOLINA                                          ")</f>
        <v xml:space="preserve">GASOLINA                                          </v>
      </c>
      <c r="I16951">
        <v>47</v>
      </c>
    </row>
    <row r="16952" spans="1:9">
      <c r="A16952" t="str">
        <f>T("2018")</f>
        <v>2018</v>
      </c>
      <c r="B16952" t="str">
        <f>T("JURIDICO                                          ")</f>
        <v xml:space="preserve">JURIDICO                                          </v>
      </c>
      <c r="C16952" t="str">
        <f>T("VILLAVERDE          ")</f>
        <v xml:space="preserve">VILLAVERDE          </v>
      </c>
      <c r="D16952" t="str">
        <f>T("SIN BARRIO          ")</f>
        <v xml:space="preserve">SIN BARRIO          </v>
      </c>
      <c r="E16952" t="str">
        <f>T("TU ")</f>
        <v xml:space="preserve">TU </v>
      </c>
      <c r="F16952" t="str">
        <f>T("TURISMOS       ")</f>
        <v xml:space="preserve">TURISMOS       </v>
      </c>
      <c r="G16952" t="str">
        <f>T("De 8 a 11,99 CABALLOS FISCALES                    ")</f>
        <v xml:space="preserve">De 8 a 11,99 CABALLOS FISCALES                    </v>
      </c>
      <c r="H16952" t="str">
        <f>T("GASOLINA                                          ")</f>
        <v xml:space="preserve">GASOLINA                                          </v>
      </c>
      <c r="I16952">
        <v>2</v>
      </c>
    </row>
    <row r="16953" spans="1:9">
      <c r="A16953" t="str">
        <f>T("2018")</f>
        <v>2018</v>
      </c>
      <c r="B16953" t="str">
        <f>T("JURIDICO                                          ")</f>
        <v xml:space="preserve">JURIDICO                                          </v>
      </c>
      <c r="C16953" t="str">
        <f>T("VILLAVERDE          ")</f>
        <v xml:space="preserve">VILLAVERDE          </v>
      </c>
      <c r="D16953" t="str">
        <f>T("SIN BARRIO          ")</f>
        <v xml:space="preserve">SIN BARRIO          </v>
      </c>
      <c r="E16953" t="str">
        <f>T("TU ")</f>
        <v xml:space="preserve">TU </v>
      </c>
      <c r="F16953" t="str">
        <f>T("TURISMOS       ")</f>
        <v xml:space="preserve">TURISMOS       </v>
      </c>
      <c r="G16953" t="str">
        <f>T("De 16 a 19,99 CABALLOS FISCALES                   ")</f>
        <v xml:space="preserve">De 16 a 19,99 CABALLOS FISCALES                   </v>
      </c>
      <c r="H16953" t="str">
        <f>T("GASOLINA                                          ")</f>
        <v xml:space="preserve">GASOLINA                                          </v>
      </c>
      <c r="I16953">
        <v>1</v>
      </c>
    </row>
    <row r="16954" spans="1:9">
      <c r="A16954" t="str">
        <f>T("2018")</f>
        <v>2018</v>
      </c>
      <c r="B16954" t="str">
        <f>T("JURIDICO                                          ")</f>
        <v xml:space="preserve">JURIDICO                                          </v>
      </c>
      <c r="C16954" t="str">
        <f>T("VILLAVERDE          ")</f>
        <v xml:space="preserve">VILLAVERDE          </v>
      </c>
      <c r="D16954" t="str">
        <f>T("VILLAVERDE ALTO C.H.")</f>
        <v>VILLAVERDE ALTO C.H.</v>
      </c>
      <c r="E16954" t="str">
        <f>T("TU ")</f>
        <v xml:space="preserve">TU </v>
      </c>
      <c r="F16954" t="str">
        <f>T("TURISMOS       ")</f>
        <v xml:space="preserve">TURISMOS       </v>
      </c>
      <c r="G16954" t="str">
        <f>T("De menos de 8 CABALLOS FISCALES                   ")</f>
        <v xml:space="preserve">De menos de 8 CABALLOS FISCALES                   </v>
      </c>
      <c r="H16954" t="str">
        <f>T("GASOLINA                                          ")</f>
        <v xml:space="preserve">GASOLINA                                          </v>
      </c>
      <c r="I16954">
        <v>30</v>
      </c>
    </row>
    <row r="16955" spans="1:9">
      <c r="A16955" t="str">
        <f>T("2018")</f>
        <v>2018</v>
      </c>
      <c r="B16955" t="str">
        <f>T("JURIDICO                                          ")</f>
        <v xml:space="preserve">JURIDICO                                          </v>
      </c>
      <c r="C16955" t="str">
        <f>T("VILLAVERDE          ")</f>
        <v xml:space="preserve">VILLAVERDE          </v>
      </c>
      <c r="D16955" t="str">
        <f>T("VILLAVERDE ALTO C.H.")</f>
        <v>VILLAVERDE ALTO C.H.</v>
      </c>
      <c r="E16955" t="str">
        <f>T("TU ")</f>
        <v xml:space="preserve">TU </v>
      </c>
      <c r="F16955" t="str">
        <f>T("TURISMOS       ")</f>
        <v xml:space="preserve">TURISMOS       </v>
      </c>
      <c r="G16955" t="str">
        <f>T("De 8 a 11,99 CABALLOS FISCALES                    ")</f>
        <v xml:space="preserve">De 8 a 11,99 CABALLOS FISCALES                    </v>
      </c>
      <c r="H16955" t="str">
        <f>T("GASOLINA                                          ")</f>
        <v xml:space="preserve">GASOLINA                                          </v>
      </c>
      <c r="I16955">
        <v>195</v>
      </c>
    </row>
    <row r="16956" spans="1:9">
      <c r="A16956" t="str">
        <f>T("2018")</f>
        <v>2018</v>
      </c>
      <c r="B16956" t="str">
        <f>T("JURIDICO                                          ")</f>
        <v xml:space="preserve">JURIDICO                                          </v>
      </c>
      <c r="C16956" t="str">
        <f>T("VILLAVERDE          ")</f>
        <v xml:space="preserve">VILLAVERDE          </v>
      </c>
      <c r="D16956" t="str">
        <f>T("VILLAVERDE ALTO C.H.")</f>
        <v>VILLAVERDE ALTO C.H.</v>
      </c>
      <c r="E16956" t="str">
        <f>T("TU ")</f>
        <v xml:space="preserve">TU </v>
      </c>
      <c r="F16956" t="str">
        <f>T("TURISMOS       ")</f>
        <v xml:space="preserve">TURISMOS       </v>
      </c>
      <c r="G16956" t="str">
        <f>T("De 12 a 15,99 CABALLOS FISCALES                   ")</f>
        <v xml:space="preserve">De 12 a 15,99 CABALLOS FISCALES                   </v>
      </c>
      <c r="H16956" t="str">
        <f>T("GASOLINA                                          ")</f>
        <v xml:space="preserve">GASOLINA                                          </v>
      </c>
      <c r="I16956">
        <v>91</v>
      </c>
    </row>
    <row r="16957" spans="1:9">
      <c r="A16957" t="str">
        <f>T("2018")</f>
        <v>2018</v>
      </c>
      <c r="B16957" t="str">
        <f>T("JURIDICO                                          ")</f>
        <v xml:space="preserve">JURIDICO                                          </v>
      </c>
      <c r="C16957" t="str">
        <f>T("VILLAVERDE          ")</f>
        <v xml:space="preserve">VILLAVERDE          </v>
      </c>
      <c r="D16957" t="str">
        <f>T("VILLAVERDE ALTO C.H.")</f>
        <v>VILLAVERDE ALTO C.H.</v>
      </c>
      <c r="E16957" t="str">
        <f>T("TU ")</f>
        <v xml:space="preserve">TU </v>
      </c>
      <c r="F16957" t="str">
        <f>T("TURISMOS       ")</f>
        <v xml:space="preserve">TURISMOS       </v>
      </c>
      <c r="G16957" t="str">
        <f>T("De 16 a 19,99 CABALLOS FISCALES                   ")</f>
        <v xml:space="preserve">De 16 a 19,99 CABALLOS FISCALES                   </v>
      </c>
      <c r="H16957" t="str">
        <f>T("GASOLINA                                          ")</f>
        <v xml:space="preserve">GASOLINA                                          </v>
      </c>
      <c r="I16957">
        <v>37</v>
      </c>
    </row>
    <row r="16958" spans="1:9">
      <c r="A16958" t="str">
        <f>T("2018")</f>
        <v>2018</v>
      </c>
      <c r="B16958" t="str">
        <f>T("JURIDICO                                          ")</f>
        <v xml:space="preserve">JURIDICO                                          </v>
      </c>
      <c r="C16958" t="str">
        <f>T("VILLAVERDE          ")</f>
        <v xml:space="preserve">VILLAVERDE          </v>
      </c>
      <c r="D16958" t="str">
        <f>T("VILLAVERDE ALTO C.H.")</f>
        <v>VILLAVERDE ALTO C.H.</v>
      </c>
      <c r="E16958" t="str">
        <f>T("TU ")</f>
        <v xml:space="preserve">TU </v>
      </c>
      <c r="F16958" t="str">
        <f>T("TURISMOS       ")</f>
        <v xml:space="preserve">TURISMOS       </v>
      </c>
      <c r="G16958" t="str">
        <f>T("De 20 CABALLOS FISCALES en adelante               ")</f>
        <v xml:space="preserve">De 20 CABALLOS FISCALES en adelante               </v>
      </c>
      <c r="H16958" t="str">
        <f>T("GASOLINA                                          ")</f>
        <v xml:space="preserve">GASOLINA                                          </v>
      </c>
      <c r="I16958">
        <v>37</v>
      </c>
    </row>
    <row r="16959" spans="1:9">
      <c r="A16959" t="str">
        <f>T("2018")</f>
        <v>2018</v>
      </c>
      <c r="B16959" t="str">
        <f>T("JURIDICO                                          ")</f>
        <v xml:space="preserve">JURIDICO                                          </v>
      </c>
      <c r="C16959" t="str">
        <f>T("VILLAVERDE          ")</f>
        <v xml:space="preserve">VILLAVERDE          </v>
      </c>
      <c r="D16959" t="str">
        <f>T("SAN CRISTOBAL       ")</f>
        <v xml:space="preserve">SAN CRISTOBAL       </v>
      </c>
      <c r="E16959" t="str">
        <f>T("TU ")</f>
        <v xml:space="preserve">TU </v>
      </c>
      <c r="F16959" t="str">
        <f>T("TURISMOS       ")</f>
        <v xml:space="preserve">TURISMOS       </v>
      </c>
      <c r="G16959" t="str">
        <f>T("De 8 a 11,99 CABALLOS FISCALES                    ")</f>
        <v xml:space="preserve">De 8 a 11,99 CABALLOS FISCALES                    </v>
      </c>
      <c r="H16959" t="str">
        <f>T("GASOLINA                                          ")</f>
        <v xml:space="preserve">GASOLINA                                          </v>
      </c>
      <c r="I16959">
        <v>11</v>
      </c>
    </row>
    <row r="16960" spans="1:9">
      <c r="A16960" t="str">
        <f>T("2018")</f>
        <v>2018</v>
      </c>
      <c r="B16960" t="str">
        <f>T("JURIDICO                                          ")</f>
        <v xml:space="preserve">JURIDICO                                          </v>
      </c>
      <c r="C16960" t="str">
        <f>T("VILLAVERDE          ")</f>
        <v xml:space="preserve">VILLAVERDE          </v>
      </c>
      <c r="D16960" t="str">
        <f>T("SAN CRISTOBAL       ")</f>
        <v xml:space="preserve">SAN CRISTOBAL       </v>
      </c>
      <c r="E16960" t="str">
        <f>T("TU ")</f>
        <v xml:space="preserve">TU </v>
      </c>
      <c r="F16960" t="str">
        <f>T("TURISMOS       ")</f>
        <v xml:space="preserve">TURISMOS       </v>
      </c>
      <c r="G16960" t="str">
        <f>T("De 12 a 15,99 CABALLOS FISCALES                   ")</f>
        <v xml:space="preserve">De 12 a 15,99 CABALLOS FISCALES                   </v>
      </c>
      <c r="H16960" t="str">
        <f>T("GASOLINA                                          ")</f>
        <v xml:space="preserve">GASOLINA                                          </v>
      </c>
      <c r="I16960">
        <v>4</v>
      </c>
    </row>
    <row r="16961" spans="1:9">
      <c r="A16961" t="str">
        <f>T("2018")</f>
        <v>2018</v>
      </c>
      <c r="B16961" t="str">
        <f>T("JURIDICO                                          ")</f>
        <v xml:space="preserve">JURIDICO                                          </v>
      </c>
      <c r="C16961" t="str">
        <f>T("VILLAVERDE          ")</f>
        <v xml:space="preserve">VILLAVERDE          </v>
      </c>
      <c r="D16961" t="str">
        <f>T("SAN CRISTOBAL       ")</f>
        <v xml:space="preserve">SAN CRISTOBAL       </v>
      </c>
      <c r="E16961" t="str">
        <f>T("TU ")</f>
        <v xml:space="preserve">TU </v>
      </c>
      <c r="F16961" t="str">
        <f>T("TURISMOS       ")</f>
        <v xml:space="preserve">TURISMOS       </v>
      </c>
      <c r="G16961" t="str">
        <f>T("De 16 a 19,99 CABALLOS FISCALES                   ")</f>
        <v xml:space="preserve">De 16 a 19,99 CABALLOS FISCALES                   </v>
      </c>
      <c r="H16961" t="str">
        <f>T("GASOLINA                                          ")</f>
        <v xml:space="preserve">GASOLINA                                          </v>
      </c>
      <c r="I16961">
        <v>1</v>
      </c>
    </row>
    <row r="16962" spans="1:9">
      <c r="A16962" t="str">
        <f>T("2018")</f>
        <v>2018</v>
      </c>
      <c r="B16962" t="str">
        <f>T("JURIDICO                                          ")</f>
        <v xml:space="preserve">JURIDICO                                          </v>
      </c>
      <c r="C16962" t="str">
        <f>T("VILLAVERDE          ")</f>
        <v xml:space="preserve">VILLAVERDE          </v>
      </c>
      <c r="D16962" t="str">
        <f>T("SAN CRISTOBAL       ")</f>
        <v xml:space="preserve">SAN CRISTOBAL       </v>
      </c>
      <c r="E16962" t="str">
        <f>T("TU ")</f>
        <v xml:space="preserve">TU </v>
      </c>
      <c r="F16962" t="str">
        <f>T("TURISMOS       ")</f>
        <v xml:space="preserve">TURISMOS       </v>
      </c>
      <c r="G16962" t="str">
        <f>T("De 20 CABALLOS FISCALES en adelante               ")</f>
        <v xml:space="preserve">De 20 CABALLOS FISCALES en adelante               </v>
      </c>
      <c r="H16962" t="str">
        <f>T("GASOLINA                                          ")</f>
        <v xml:space="preserve">GASOLINA                                          </v>
      </c>
      <c r="I16962">
        <v>1</v>
      </c>
    </row>
    <row r="16963" spans="1:9">
      <c r="A16963" t="str">
        <f>T("2018")</f>
        <v>2018</v>
      </c>
      <c r="B16963" t="str">
        <f>T("JURIDICO                                          ")</f>
        <v xml:space="preserve">JURIDICO                                          </v>
      </c>
      <c r="C16963" t="str">
        <f>T("VILLAVERDE          ")</f>
        <v xml:space="preserve">VILLAVERDE          </v>
      </c>
      <c r="D16963" t="str">
        <f>T("BUTARQUE            ")</f>
        <v xml:space="preserve">BUTARQUE            </v>
      </c>
      <c r="E16963" t="str">
        <f>T("TU ")</f>
        <v xml:space="preserve">TU </v>
      </c>
      <c r="F16963" t="str">
        <f>T("TURISMOS       ")</f>
        <v xml:space="preserve">TURISMOS       </v>
      </c>
      <c r="G16963" t="str">
        <f>T("De 8 a 11,99 CABALLOS FISCALES                    ")</f>
        <v xml:space="preserve">De 8 a 11,99 CABALLOS FISCALES                    </v>
      </c>
      <c r="H16963" t="str">
        <f>T("GASOLINA                                          ")</f>
        <v xml:space="preserve">GASOLINA                                          </v>
      </c>
      <c r="I16963">
        <v>15</v>
      </c>
    </row>
    <row r="16964" spans="1:9">
      <c r="A16964" t="str">
        <f>T("2018")</f>
        <v>2018</v>
      </c>
      <c r="B16964" t="str">
        <f>T("JURIDICO                                          ")</f>
        <v xml:space="preserve">JURIDICO                                          </v>
      </c>
      <c r="C16964" t="str">
        <f>T("VILLAVERDE          ")</f>
        <v xml:space="preserve">VILLAVERDE          </v>
      </c>
      <c r="D16964" t="str">
        <f>T("BUTARQUE            ")</f>
        <v xml:space="preserve">BUTARQUE            </v>
      </c>
      <c r="E16964" t="str">
        <f>T("TU ")</f>
        <v xml:space="preserve">TU </v>
      </c>
      <c r="F16964" t="str">
        <f>T("TURISMOS       ")</f>
        <v xml:space="preserve">TURISMOS       </v>
      </c>
      <c r="G16964" t="str">
        <f>T("De 12 a 15,99 CABALLOS FISCALES                   ")</f>
        <v xml:space="preserve">De 12 a 15,99 CABALLOS FISCALES                   </v>
      </c>
      <c r="H16964" t="str">
        <f>T("GASOLINA                                          ")</f>
        <v xml:space="preserve">GASOLINA                                          </v>
      </c>
      <c r="I16964">
        <v>7</v>
      </c>
    </row>
    <row r="16965" spans="1:9">
      <c r="A16965" t="str">
        <f>T("2018")</f>
        <v>2018</v>
      </c>
      <c r="B16965" t="str">
        <f>T("JURIDICO                                          ")</f>
        <v xml:space="preserve">JURIDICO                                          </v>
      </c>
      <c r="C16965" t="str">
        <f>T("VILLAVERDE          ")</f>
        <v xml:space="preserve">VILLAVERDE          </v>
      </c>
      <c r="D16965" t="str">
        <f>T("BUTARQUE            ")</f>
        <v xml:space="preserve">BUTARQUE            </v>
      </c>
      <c r="E16965" t="str">
        <f>T("TU ")</f>
        <v xml:space="preserve">TU </v>
      </c>
      <c r="F16965" t="str">
        <f>T("TURISMOS       ")</f>
        <v xml:space="preserve">TURISMOS       </v>
      </c>
      <c r="G16965" t="str">
        <f>T("De 16 a 19,99 CABALLOS FISCALES                   ")</f>
        <v xml:space="preserve">De 16 a 19,99 CABALLOS FISCALES                   </v>
      </c>
      <c r="H16965" t="str">
        <f>T("GASOLINA                                          ")</f>
        <v xml:space="preserve">GASOLINA                                          </v>
      </c>
      <c r="I16965">
        <v>1</v>
      </c>
    </row>
    <row r="16966" spans="1:9">
      <c r="A16966" t="str">
        <f>T("2018")</f>
        <v>2018</v>
      </c>
      <c r="B16966" t="str">
        <f>T("JURIDICO                                          ")</f>
        <v xml:space="preserve">JURIDICO                                          </v>
      </c>
      <c r="C16966" t="str">
        <f>T("VILLAVERDE          ")</f>
        <v xml:space="preserve">VILLAVERDE          </v>
      </c>
      <c r="D16966" t="str">
        <f>T("BUTARQUE            ")</f>
        <v xml:space="preserve">BUTARQUE            </v>
      </c>
      <c r="E16966" t="str">
        <f>T("TU ")</f>
        <v xml:space="preserve">TU </v>
      </c>
      <c r="F16966" t="str">
        <f>T("TURISMOS       ")</f>
        <v xml:space="preserve">TURISMOS       </v>
      </c>
      <c r="G16966" t="str">
        <f>T("De 20 CABALLOS FISCALES en adelante               ")</f>
        <v xml:space="preserve">De 20 CABALLOS FISCALES en adelante               </v>
      </c>
      <c r="H16966" t="str">
        <f>T("GASOLINA                                          ")</f>
        <v xml:space="preserve">GASOLINA                                          </v>
      </c>
      <c r="I16966">
        <v>8</v>
      </c>
    </row>
    <row r="16967" spans="1:9">
      <c r="A16967" t="str">
        <f>T("2018")</f>
        <v>2018</v>
      </c>
      <c r="B16967" t="str">
        <f>T("JURIDICO                                          ")</f>
        <v xml:space="preserve">JURIDICO                                          </v>
      </c>
      <c r="C16967" t="str">
        <f>T("VILLAVERDE          ")</f>
        <v xml:space="preserve">VILLAVERDE          </v>
      </c>
      <c r="D16967" t="str">
        <f>T("LOS ROSALES         ")</f>
        <v xml:space="preserve">LOS ROSALES         </v>
      </c>
      <c r="E16967" t="str">
        <f>T("TU ")</f>
        <v xml:space="preserve">TU </v>
      </c>
      <c r="F16967" t="str">
        <f>T("TURISMOS       ")</f>
        <v xml:space="preserve">TURISMOS       </v>
      </c>
      <c r="G16967" t="str">
        <f>T("De menos de 8 CABALLOS FISCALES                   ")</f>
        <v xml:space="preserve">De menos de 8 CABALLOS FISCALES                   </v>
      </c>
      <c r="H16967" t="str">
        <f>T("GASOLINA                                          ")</f>
        <v xml:space="preserve">GASOLINA                                          </v>
      </c>
      <c r="I16967">
        <v>3</v>
      </c>
    </row>
    <row r="16968" spans="1:9">
      <c r="A16968" t="str">
        <f>T("2018")</f>
        <v>2018</v>
      </c>
      <c r="B16968" t="str">
        <f>T("JURIDICO                                          ")</f>
        <v xml:space="preserve">JURIDICO                                          </v>
      </c>
      <c r="C16968" t="str">
        <f>T("VILLAVERDE          ")</f>
        <v xml:space="preserve">VILLAVERDE          </v>
      </c>
      <c r="D16968" t="str">
        <f>T("LOS ROSALES         ")</f>
        <v xml:space="preserve">LOS ROSALES         </v>
      </c>
      <c r="E16968" t="str">
        <f>T("TU ")</f>
        <v xml:space="preserve">TU </v>
      </c>
      <c r="F16968" t="str">
        <f>T("TURISMOS       ")</f>
        <v xml:space="preserve">TURISMOS       </v>
      </c>
      <c r="G16968" t="str">
        <f>T("De 8 a 11,99 CABALLOS FISCALES                    ")</f>
        <v xml:space="preserve">De 8 a 11,99 CABALLOS FISCALES                    </v>
      </c>
      <c r="H16968" t="str">
        <f>T("GASOLINA                                          ")</f>
        <v xml:space="preserve">GASOLINA                                          </v>
      </c>
      <c r="I16968">
        <v>43</v>
      </c>
    </row>
    <row r="16969" spans="1:9">
      <c r="A16969" t="str">
        <f>T("2018")</f>
        <v>2018</v>
      </c>
      <c r="B16969" t="str">
        <f>T("JURIDICO                                          ")</f>
        <v xml:space="preserve">JURIDICO                                          </v>
      </c>
      <c r="C16969" t="str">
        <f>T("VILLAVERDE          ")</f>
        <v xml:space="preserve">VILLAVERDE          </v>
      </c>
      <c r="D16969" t="str">
        <f>T("LOS ROSALES         ")</f>
        <v xml:space="preserve">LOS ROSALES         </v>
      </c>
      <c r="E16969" t="str">
        <f>T("TU ")</f>
        <v xml:space="preserve">TU </v>
      </c>
      <c r="F16969" t="str">
        <f>T("TURISMOS       ")</f>
        <v xml:space="preserve">TURISMOS       </v>
      </c>
      <c r="G16969" t="str">
        <f>T("De 12 a 15,99 CABALLOS FISCALES                   ")</f>
        <v xml:space="preserve">De 12 a 15,99 CABALLOS FISCALES                   </v>
      </c>
      <c r="H16969" t="str">
        <f>T("GASOLINA                                          ")</f>
        <v xml:space="preserve">GASOLINA                                          </v>
      </c>
      <c r="I16969">
        <v>25</v>
      </c>
    </row>
    <row r="16970" spans="1:9">
      <c r="A16970" t="str">
        <f>T("2018")</f>
        <v>2018</v>
      </c>
      <c r="B16970" t="str">
        <f>T("JURIDICO                                          ")</f>
        <v xml:space="preserve">JURIDICO                                          </v>
      </c>
      <c r="C16970" t="str">
        <f>T("VILLAVERDE          ")</f>
        <v xml:space="preserve">VILLAVERDE          </v>
      </c>
      <c r="D16970" t="str">
        <f>T("LOS ROSALES         ")</f>
        <v xml:space="preserve">LOS ROSALES         </v>
      </c>
      <c r="E16970" t="str">
        <f>T("TU ")</f>
        <v xml:space="preserve">TU </v>
      </c>
      <c r="F16970" t="str">
        <f>T("TURISMOS       ")</f>
        <v xml:space="preserve">TURISMOS       </v>
      </c>
      <c r="G16970" t="str">
        <f>T("De 16 a 19,99 CABALLOS FISCALES                   ")</f>
        <v xml:space="preserve">De 16 a 19,99 CABALLOS FISCALES                   </v>
      </c>
      <c r="H16970" t="str">
        <f>T("GASOLINA                                          ")</f>
        <v xml:space="preserve">GASOLINA                                          </v>
      </c>
      <c r="I16970">
        <v>3</v>
      </c>
    </row>
    <row r="16971" spans="1:9">
      <c r="A16971" t="str">
        <f>T("2018")</f>
        <v>2018</v>
      </c>
      <c r="B16971" t="str">
        <f>T("JURIDICO                                          ")</f>
        <v xml:space="preserve">JURIDICO                                          </v>
      </c>
      <c r="C16971" t="str">
        <f>T("VILLAVERDE          ")</f>
        <v xml:space="preserve">VILLAVERDE          </v>
      </c>
      <c r="D16971" t="str">
        <f>T("LOS ROSALES         ")</f>
        <v xml:space="preserve">LOS ROSALES         </v>
      </c>
      <c r="E16971" t="str">
        <f>T("TU ")</f>
        <v xml:space="preserve">TU </v>
      </c>
      <c r="F16971" t="str">
        <f>T("TURISMOS       ")</f>
        <v xml:space="preserve">TURISMOS       </v>
      </c>
      <c r="G16971" t="str">
        <f>T("De 20 CABALLOS FISCALES en adelante               ")</f>
        <v xml:space="preserve">De 20 CABALLOS FISCALES en adelante               </v>
      </c>
      <c r="H16971" t="str">
        <f>T("GASOLINA                                          ")</f>
        <v xml:space="preserve">GASOLINA                                          </v>
      </c>
      <c r="I16971">
        <v>6</v>
      </c>
    </row>
    <row r="16972" spans="1:9">
      <c r="A16972" t="str">
        <f>T("2018")</f>
        <v>2018</v>
      </c>
      <c r="B16972" t="str">
        <f>T("JURIDICO                                          ")</f>
        <v xml:space="preserve">JURIDICO                                          </v>
      </c>
      <c r="C16972" t="str">
        <f>T("VILLAVERDE          ")</f>
        <v xml:space="preserve">VILLAVERDE          </v>
      </c>
      <c r="D16972" t="str">
        <f>T("LOS ANGELES         ")</f>
        <v xml:space="preserve">LOS ANGELES         </v>
      </c>
      <c r="E16972" t="str">
        <f>T("TU ")</f>
        <v xml:space="preserve">TU </v>
      </c>
      <c r="F16972" t="str">
        <f>T("TURISMOS       ")</f>
        <v xml:space="preserve">TURISMOS       </v>
      </c>
      <c r="G16972" t="str">
        <f>T("De menos de 8 CABALLOS FISCALES                   ")</f>
        <v xml:space="preserve">De menos de 8 CABALLOS FISCALES                   </v>
      </c>
      <c r="H16972" t="str">
        <f>T("GASOLINA                                          ")</f>
        <v xml:space="preserve">GASOLINA                                          </v>
      </c>
      <c r="I16972">
        <v>6</v>
      </c>
    </row>
    <row r="16973" spans="1:9">
      <c r="A16973" t="str">
        <f>T("2018")</f>
        <v>2018</v>
      </c>
      <c r="B16973" t="str">
        <f>T("JURIDICO                                          ")</f>
        <v xml:space="preserve">JURIDICO                                          </v>
      </c>
      <c r="C16973" t="str">
        <f>T("VILLAVERDE          ")</f>
        <v xml:space="preserve">VILLAVERDE          </v>
      </c>
      <c r="D16973" t="str">
        <f>T("LOS ANGELES         ")</f>
        <v xml:space="preserve">LOS ANGELES         </v>
      </c>
      <c r="E16973" t="str">
        <f>T("TU ")</f>
        <v xml:space="preserve">TU </v>
      </c>
      <c r="F16973" t="str">
        <f>T("TURISMOS       ")</f>
        <v xml:space="preserve">TURISMOS       </v>
      </c>
      <c r="G16973" t="str">
        <f>T("De 8 a 11,99 CABALLOS FISCALES                    ")</f>
        <v xml:space="preserve">De 8 a 11,99 CABALLOS FISCALES                    </v>
      </c>
      <c r="H16973" t="str">
        <f>T("GASOLINA                                          ")</f>
        <v xml:space="preserve">GASOLINA                                          </v>
      </c>
      <c r="I16973">
        <v>39</v>
      </c>
    </row>
    <row r="16974" spans="1:9">
      <c r="A16974" t="str">
        <f>T("2018")</f>
        <v>2018</v>
      </c>
      <c r="B16974" t="str">
        <f>T("JURIDICO                                          ")</f>
        <v xml:space="preserve">JURIDICO                                          </v>
      </c>
      <c r="C16974" t="str">
        <f>T("VILLAVERDE          ")</f>
        <v xml:space="preserve">VILLAVERDE          </v>
      </c>
      <c r="D16974" t="str">
        <f>T("LOS ANGELES         ")</f>
        <v xml:space="preserve">LOS ANGELES         </v>
      </c>
      <c r="E16974" t="str">
        <f>T("TU ")</f>
        <v xml:space="preserve">TU </v>
      </c>
      <c r="F16974" t="str">
        <f>T("TURISMOS       ")</f>
        <v xml:space="preserve">TURISMOS       </v>
      </c>
      <c r="G16974" t="str">
        <f>T("De 12 a 15,99 CABALLOS FISCALES                   ")</f>
        <v xml:space="preserve">De 12 a 15,99 CABALLOS FISCALES                   </v>
      </c>
      <c r="H16974" t="str">
        <f>T("GASOLINA                                          ")</f>
        <v xml:space="preserve">GASOLINA                                          </v>
      </c>
      <c r="I16974">
        <v>9</v>
      </c>
    </row>
    <row r="16975" spans="1:9">
      <c r="A16975" t="str">
        <f>T("2018")</f>
        <v>2018</v>
      </c>
      <c r="B16975" t="str">
        <f>T("JURIDICO                                          ")</f>
        <v xml:space="preserve">JURIDICO                                          </v>
      </c>
      <c r="C16975" t="str">
        <f>T("VILLAVERDE          ")</f>
        <v xml:space="preserve">VILLAVERDE          </v>
      </c>
      <c r="D16975" t="str">
        <f>T("LOS ANGELES         ")</f>
        <v xml:space="preserve">LOS ANGELES         </v>
      </c>
      <c r="E16975" t="str">
        <f>T("TU ")</f>
        <v xml:space="preserve">TU </v>
      </c>
      <c r="F16975" t="str">
        <f>T("TURISMOS       ")</f>
        <v xml:space="preserve">TURISMOS       </v>
      </c>
      <c r="G16975" t="str">
        <f>T("De 16 a 19,99 CABALLOS FISCALES                   ")</f>
        <v xml:space="preserve">De 16 a 19,99 CABALLOS FISCALES                   </v>
      </c>
      <c r="H16975" t="str">
        <f>T("GASOLINA                                          ")</f>
        <v xml:space="preserve">GASOLINA                                          </v>
      </c>
      <c r="I16975">
        <v>4</v>
      </c>
    </row>
    <row r="16976" spans="1:9">
      <c r="A16976" t="str">
        <f>T("2018")</f>
        <v>2018</v>
      </c>
      <c r="B16976" t="str">
        <f>T("JURIDICO                                          ")</f>
        <v xml:space="preserve">JURIDICO                                          </v>
      </c>
      <c r="C16976" t="str">
        <f>T("VILLAVERDE          ")</f>
        <v xml:space="preserve">VILLAVERDE          </v>
      </c>
      <c r="D16976" t="str">
        <f>T("LOS ANGELES         ")</f>
        <v xml:space="preserve">LOS ANGELES         </v>
      </c>
      <c r="E16976" t="str">
        <f>T("TU ")</f>
        <v xml:space="preserve">TU </v>
      </c>
      <c r="F16976" t="str">
        <f>T("TURISMOS       ")</f>
        <v xml:space="preserve">TURISMOS       </v>
      </c>
      <c r="G16976" t="str">
        <f>T("De 20 CABALLOS FISCALES en adelante               ")</f>
        <v xml:space="preserve">De 20 CABALLOS FISCALES en adelante               </v>
      </c>
      <c r="H16976" t="str">
        <f>T("GASOLINA                                          ")</f>
        <v xml:space="preserve">GASOLINA                                          </v>
      </c>
      <c r="I16976">
        <v>6</v>
      </c>
    </row>
    <row r="16977" spans="1:9">
      <c r="A16977" t="str">
        <f>T("2018")</f>
        <v>2018</v>
      </c>
      <c r="B16977" t="str">
        <f>T("FISICO                                            ")</f>
        <v xml:space="preserve">FISICO                                            </v>
      </c>
      <c r="C16977" t="str">
        <f>T("VILLAVERDE          ")</f>
        <v xml:space="preserve">VILLAVERDE          </v>
      </c>
      <c r="D16977" t="str">
        <f>T("VILLAVERDE ALTO C.H.")</f>
        <v>VILLAVERDE ALTO C.H.</v>
      </c>
      <c r="E16977" t="str">
        <f>T("TU ")</f>
        <v xml:space="preserve">TU </v>
      </c>
      <c r="F16977" t="str">
        <f>T("TURISMOS       ")</f>
        <v xml:space="preserve">TURISMOS       </v>
      </c>
      <c r="G16977" t="str">
        <f>T("De 8 a 11,99 CABALLOS FISCALES                    ")</f>
        <v xml:space="preserve">De 8 a 11,99 CABALLOS FISCALES                    </v>
      </c>
      <c r="H16977" t="str">
        <f>T("HÍBRIDO                                           ")</f>
        <v xml:space="preserve">HÍBRIDO                                           </v>
      </c>
      <c r="I16977">
        <v>13</v>
      </c>
    </row>
    <row r="16978" spans="1:9">
      <c r="A16978" t="str">
        <f>T("2018")</f>
        <v>2018</v>
      </c>
      <c r="B16978" t="str">
        <f>T("FISICO                                            ")</f>
        <v xml:space="preserve">FISICO                                            </v>
      </c>
      <c r="C16978" t="str">
        <f>T("VILLAVERDE          ")</f>
        <v xml:space="preserve">VILLAVERDE          </v>
      </c>
      <c r="D16978" t="str">
        <f>T("VILLAVERDE ALTO C.H.")</f>
        <v>VILLAVERDE ALTO C.H.</v>
      </c>
      <c r="E16978" t="str">
        <f>T("TU ")</f>
        <v xml:space="preserve">TU </v>
      </c>
      <c r="F16978" t="str">
        <f>T("TURISMOS       ")</f>
        <v xml:space="preserve">TURISMOS       </v>
      </c>
      <c r="G16978" t="str">
        <f>T("De 12 a 15,99 CABALLOS FISCALES                   ")</f>
        <v xml:space="preserve">De 12 a 15,99 CABALLOS FISCALES                   </v>
      </c>
      <c r="H16978" t="str">
        <f>T("HÍBRIDO                                           ")</f>
        <v xml:space="preserve">HÍBRIDO                                           </v>
      </c>
      <c r="I16978">
        <v>51</v>
      </c>
    </row>
    <row r="16979" spans="1:9">
      <c r="A16979" t="str">
        <f>T("2018")</f>
        <v>2018</v>
      </c>
      <c r="B16979" t="str">
        <f>T("FISICO                                            ")</f>
        <v xml:space="preserve">FISICO                                            </v>
      </c>
      <c r="C16979" t="str">
        <f>T("VILLAVERDE          ")</f>
        <v xml:space="preserve">VILLAVERDE          </v>
      </c>
      <c r="D16979" t="str">
        <f>T("VILLAVERDE ALTO C.H.")</f>
        <v>VILLAVERDE ALTO C.H.</v>
      </c>
      <c r="E16979" t="str">
        <f>T("TU ")</f>
        <v xml:space="preserve">TU </v>
      </c>
      <c r="F16979" t="str">
        <f>T("TURISMOS       ")</f>
        <v xml:space="preserve">TURISMOS       </v>
      </c>
      <c r="G16979" t="str">
        <f>T("De 20 CABALLOS FISCALES en adelante               ")</f>
        <v xml:space="preserve">De 20 CABALLOS FISCALES en adelante               </v>
      </c>
      <c r="H16979" t="str">
        <f>T("HÍBRIDO                                           ")</f>
        <v xml:space="preserve">HÍBRIDO                                           </v>
      </c>
      <c r="I16979">
        <v>1</v>
      </c>
    </row>
    <row r="16980" spans="1:9">
      <c r="A16980" t="str">
        <f>T("2018")</f>
        <v>2018</v>
      </c>
      <c r="B16980" t="str">
        <f>T("FISICO                                            ")</f>
        <v xml:space="preserve">FISICO                                            </v>
      </c>
      <c r="C16980" t="str">
        <f>T("VILLAVERDE          ")</f>
        <v xml:space="preserve">VILLAVERDE          </v>
      </c>
      <c r="D16980" t="str">
        <f>T("SAN CRISTOBAL       ")</f>
        <v xml:space="preserve">SAN CRISTOBAL       </v>
      </c>
      <c r="E16980" t="str">
        <f>T("TU ")</f>
        <v xml:space="preserve">TU </v>
      </c>
      <c r="F16980" t="str">
        <f>T("TURISMOS       ")</f>
        <v xml:space="preserve">TURISMOS       </v>
      </c>
      <c r="G16980" t="str">
        <f>T("De 8 a 11,99 CABALLOS FISCALES                    ")</f>
        <v xml:space="preserve">De 8 a 11,99 CABALLOS FISCALES                    </v>
      </c>
      <c r="H16980" t="str">
        <f>T("HÍBRIDO                                           ")</f>
        <v xml:space="preserve">HÍBRIDO                                           </v>
      </c>
      <c r="I16980">
        <v>2</v>
      </c>
    </row>
    <row r="16981" spans="1:9">
      <c r="A16981" t="str">
        <f>T("2018")</f>
        <v>2018</v>
      </c>
      <c r="B16981" t="str">
        <f>T("FISICO                                            ")</f>
        <v xml:space="preserve">FISICO                                            </v>
      </c>
      <c r="C16981" t="str">
        <f>T("VILLAVERDE          ")</f>
        <v xml:space="preserve">VILLAVERDE          </v>
      </c>
      <c r="D16981" t="str">
        <f>T("SAN CRISTOBAL       ")</f>
        <v xml:space="preserve">SAN CRISTOBAL       </v>
      </c>
      <c r="E16981" t="str">
        <f>T("TU ")</f>
        <v xml:space="preserve">TU </v>
      </c>
      <c r="F16981" t="str">
        <f>T("TURISMOS       ")</f>
        <v xml:space="preserve">TURISMOS       </v>
      </c>
      <c r="G16981" t="str">
        <f>T("De 12 a 15,99 CABALLOS FISCALES                   ")</f>
        <v xml:space="preserve">De 12 a 15,99 CABALLOS FISCALES                   </v>
      </c>
      <c r="H16981" t="str">
        <f>T("HÍBRIDO                                           ")</f>
        <v xml:space="preserve">HÍBRIDO                                           </v>
      </c>
      <c r="I16981">
        <v>5</v>
      </c>
    </row>
    <row r="16982" spans="1:9">
      <c r="A16982" t="str">
        <f>T("2018")</f>
        <v>2018</v>
      </c>
      <c r="B16982" t="str">
        <f>T("FISICO                                            ")</f>
        <v xml:space="preserve">FISICO                                            </v>
      </c>
      <c r="C16982" t="str">
        <f>T("VILLAVERDE          ")</f>
        <v xml:space="preserve">VILLAVERDE          </v>
      </c>
      <c r="D16982" t="str">
        <f>T("BUTARQUE            ")</f>
        <v xml:space="preserve">BUTARQUE            </v>
      </c>
      <c r="E16982" t="str">
        <f>T("TU ")</f>
        <v xml:space="preserve">TU </v>
      </c>
      <c r="F16982" t="str">
        <f>T("TURISMOS       ")</f>
        <v xml:space="preserve">TURISMOS       </v>
      </c>
      <c r="G16982" t="str">
        <f>T("De 8 a 11,99 CABALLOS FISCALES                    ")</f>
        <v xml:space="preserve">De 8 a 11,99 CABALLOS FISCALES                    </v>
      </c>
      <c r="H16982" t="str">
        <f>T("HÍBRIDO                                           ")</f>
        <v xml:space="preserve">HÍBRIDO                                           </v>
      </c>
      <c r="I16982">
        <v>14</v>
      </c>
    </row>
    <row r="16983" spans="1:9">
      <c r="A16983" t="str">
        <f>T("2018")</f>
        <v>2018</v>
      </c>
      <c r="B16983" t="str">
        <f>T("FISICO                                            ")</f>
        <v xml:space="preserve">FISICO                                            </v>
      </c>
      <c r="C16983" t="str">
        <f>T("VILLAVERDE          ")</f>
        <v xml:space="preserve">VILLAVERDE          </v>
      </c>
      <c r="D16983" t="str">
        <f>T("BUTARQUE            ")</f>
        <v xml:space="preserve">BUTARQUE            </v>
      </c>
      <c r="E16983" t="str">
        <f>T("TU ")</f>
        <v xml:space="preserve">TU </v>
      </c>
      <c r="F16983" t="str">
        <f>T("TURISMOS       ")</f>
        <v xml:space="preserve">TURISMOS       </v>
      </c>
      <c r="G16983" t="str">
        <f>T("De 12 a 15,99 CABALLOS FISCALES                   ")</f>
        <v xml:space="preserve">De 12 a 15,99 CABALLOS FISCALES                   </v>
      </c>
      <c r="H16983" t="str">
        <f>T("HÍBRIDO                                           ")</f>
        <v xml:space="preserve">HÍBRIDO                                           </v>
      </c>
      <c r="I16983">
        <v>26</v>
      </c>
    </row>
    <row r="16984" spans="1:9">
      <c r="A16984" t="str">
        <f>T("2018")</f>
        <v>2018</v>
      </c>
      <c r="B16984" t="str">
        <f>T("FISICO                                            ")</f>
        <v xml:space="preserve">FISICO                                            </v>
      </c>
      <c r="C16984" t="str">
        <f>T("VILLAVERDE          ")</f>
        <v xml:space="preserve">VILLAVERDE          </v>
      </c>
      <c r="D16984" t="str">
        <f>T("BUTARQUE            ")</f>
        <v xml:space="preserve">BUTARQUE            </v>
      </c>
      <c r="E16984" t="str">
        <f>T("TU ")</f>
        <v xml:space="preserve">TU </v>
      </c>
      <c r="F16984" t="str">
        <f>T("TURISMOS       ")</f>
        <v xml:space="preserve">TURISMOS       </v>
      </c>
      <c r="G16984" t="str">
        <f>T("De 20 CABALLOS FISCALES en adelante               ")</f>
        <v xml:space="preserve">De 20 CABALLOS FISCALES en adelante               </v>
      </c>
      <c r="H16984" t="str">
        <f>T("HÍBRIDO                                           ")</f>
        <v xml:space="preserve">HÍBRIDO                                           </v>
      </c>
      <c r="I16984">
        <v>1</v>
      </c>
    </row>
    <row r="16985" spans="1:9">
      <c r="A16985" t="str">
        <f>T("2018")</f>
        <v>2018</v>
      </c>
      <c r="B16985" t="str">
        <f>T("FISICO                                            ")</f>
        <v xml:space="preserve">FISICO                                            </v>
      </c>
      <c r="C16985" t="str">
        <f>T("VILLAVERDE          ")</f>
        <v xml:space="preserve">VILLAVERDE          </v>
      </c>
      <c r="D16985" t="str">
        <f>T("LOS ROSALES         ")</f>
        <v xml:space="preserve">LOS ROSALES         </v>
      </c>
      <c r="E16985" t="str">
        <f>T("TU ")</f>
        <v xml:space="preserve">TU </v>
      </c>
      <c r="F16985" t="str">
        <f>T("TURISMOS       ")</f>
        <v xml:space="preserve">TURISMOS       </v>
      </c>
      <c r="G16985" t="str">
        <f>T("De 8 a 11,99 CABALLOS FISCALES                    ")</f>
        <v xml:space="preserve">De 8 a 11,99 CABALLOS FISCALES                    </v>
      </c>
      <c r="H16985" t="str">
        <f>T("HÍBRIDO                                           ")</f>
        <v xml:space="preserve">HÍBRIDO                                           </v>
      </c>
      <c r="I16985">
        <v>21</v>
      </c>
    </row>
    <row r="16986" spans="1:9">
      <c r="A16986" t="str">
        <f>T("2018")</f>
        <v>2018</v>
      </c>
      <c r="B16986" t="str">
        <f>T("FISICO                                            ")</f>
        <v xml:space="preserve">FISICO                                            </v>
      </c>
      <c r="C16986" t="str">
        <f>T("VILLAVERDE          ")</f>
        <v xml:space="preserve">VILLAVERDE          </v>
      </c>
      <c r="D16986" t="str">
        <f>T("LOS ROSALES         ")</f>
        <v xml:space="preserve">LOS ROSALES         </v>
      </c>
      <c r="E16986" t="str">
        <f>T("TU ")</f>
        <v xml:space="preserve">TU </v>
      </c>
      <c r="F16986" t="str">
        <f>T("TURISMOS       ")</f>
        <v xml:space="preserve">TURISMOS       </v>
      </c>
      <c r="G16986" t="str">
        <f>T("De 12 a 15,99 CABALLOS FISCALES                   ")</f>
        <v xml:space="preserve">De 12 a 15,99 CABALLOS FISCALES                   </v>
      </c>
      <c r="H16986" t="str">
        <f>T("HÍBRIDO                                           ")</f>
        <v xml:space="preserve">HÍBRIDO                                           </v>
      </c>
      <c r="I16986">
        <v>69</v>
      </c>
    </row>
    <row r="16987" spans="1:9">
      <c r="A16987" t="str">
        <f>T("2018")</f>
        <v>2018</v>
      </c>
      <c r="B16987" t="str">
        <f>T("FISICO                                            ")</f>
        <v xml:space="preserve">FISICO                                            </v>
      </c>
      <c r="C16987" t="str">
        <f>T("VILLAVERDE          ")</f>
        <v xml:space="preserve">VILLAVERDE          </v>
      </c>
      <c r="D16987" t="str">
        <f>T("LOS ROSALES         ")</f>
        <v xml:space="preserve">LOS ROSALES         </v>
      </c>
      <c r="E16987" t="str">
        <f>T("TU ")</f>
        <v xml:space="preserve">TU </v>
      </c>
      <c r="F16987" t="str">
        <f>T("TURISMOS       ")</f>
        <v xml:space="preserve">TURISMOS       </v>
      </c>
      <c r="G16987" t="str">
        <f>T("De 20 CABALLOS FISCALES en adelante               ")</f>
        <v xml:space="preserve">De 20 CABALLOS FISCALES en adelante               </v>
      </c>
      <c r="H16987" t="str">
        <f>T("HÍBRIDO                                           ")</f>
        <v xml:space="preserve">HÍBRIDO                                           </v>
      </c>
      <c r="I16987">
        <v>1</v>
      </c>
    </row>
    <row r="16988" spans="1:9">
      <c r="A16988" t="str">
        <f>T("2018")</f>
        <v>2018</v>
      </c>
      <c r="B16988" t="str">
        <f>T("FISICO                                            ")</f>
        <v xml:space="preserve">FISICO                                            </v>
      </c>
      <c r="C16988" t="str">
        <f>T("VILLAVERDE          ")</f>
        <v xml:space="preserve">VILLAVERDE          </v>
      </c>
      <c r="D16988" t="str">
        <f>T("LOS ANGELES         ")</f>
        <v xml:space="preserve">LOS ANGELES         </v>
      </c>
      <c r="E16988" t="str">
        <f>T("TU ")</f>
        <v xml:space="preserve">TU </v>
      </c>
      <c r="F16988" t="str">
        <f>T("TURISMOS       ")</f>
        <v xml:space="preserve">TURISMOS       </v>
      </c>
      <c r="G16988" t="str">
        <f>T("De 8 a 11,99 CABALLOS FISCALES                    ")</f>
        <v xml:space="preserve">De 8 a 11,99 CABALLOS FISCALES                    </v>
      </c>
      <c r="H16988" t="str">
        <f>T("HÍBRIDO                                           ")</f>
        <v xml:space="preserve">HÍBRIDO                                           </v>
      </c>
      <c r="I16988">
        <v>9</v>
      </c>
    </row>
    <row r="16989" spans="1:9">
      <c r="A16989" t="str">
        <f>T("2018")</f>
        <v>2018</v>
      </c>
      <c r="B16989" t="str">
        <f>T("FISICO                                            ")</f>
        <v xml:space="preserve">FISICO                                            </v>
      </c>
      <c r="C16989" t="str">
        <f>T("VILLAVERDE          ")</f>
        <v xml:space="preserve">VILLAVERDE          </v>
      </c>
      <c r="D16989" t="str">
        <f>T("LOS ANGELES         ")</f>
        <v xml:space="preserve">LOS ANGELES         </v>
      </c>
      <c r="E16989" t="str">
        <f>T("TU ")</f>
        <v xml:space="preserve">TU </v>
      </c>
      <c r="F16989" t="str">
        <f>T("TURISMOS       ")</f>
        <v xml:space="preserve">TURISMOS       </v>
      </c>
      <c r="G16989" t="str">
        <f>T("De 12 a 15,99 CABALLOS FISCALES                   ")</f>
        <v xml:space="preserve">De 12 a 15,99 CABALLOS FISCALES                   </v>
      </c>
      <c r="H16989" t="str">
        <f>T("HÍBRIDO                                           ")</f>
        <v xml:space="preserve">HÍBRIDO                                           </v>
      </c>
      <c r="I16989">
        <v>44</v>
      </c>
    </row>
    <row r="16990" spans="1:9">
      <c r="A16990" t="str">
        <f>T("2018")</f>
        <v>2018</v>
      </c>
      <c r="B16990" t="str">
        <f>T("JURIDICO                                          ")</f>
        <v xml:space="preserve">JURIDICO                                          </v>
      </c>
      <c r="C16990" t="str">
        <f>T("VILLAVERDE          ")</f>
        <v xml:space="preserve">VILLAVERDE          </v>
      </c>
      <c r="D16990" t="str">
        <f>T("VILLAVERDE ALTO C.H.")</f>
        <v>VILLAVERDE ALTO C.H.</v>
      </c>
      <c r="E16990" t="str">
        <f>T("TU ")</f>
        <v xml:space="preserve">TU </v>
      </c>
      <c r="F16990" t="str">
        <f>T("TURISMOS       ")</f>
        <v xml:space="preserve">TURISMOS       </v>
      </c>
      <c r="G16990" t="str">
        <f>T("De 8 a 11,99 CABALLOS FISCALES                    ")</f>
        <v xml:space="preserve">De 8 a 11,99 CABALLOS FISCALES                    </v>
      </c>
      <c r="H16990" t="str">
        <f>T("HÍBRIDO                                           ")</f>
        <v xml:space="preserve">HÍBRIDO                                           </v>
      </c>
      <c r="I16990">
        <v>3</v>
      </c>
    </row>
    <row r="16991" spans="1:9">
      <c r="A16991" t="str">
        <f>T("2018")</f>
        <v>2018</v>
      </c>
      <c r="B16991" t="str">
        <f>T("JURIDICO                                          ")</f>
        <v xml:space="preserve">JURIDICO                                          </v>
      </c>
      <c r="C16991" t="str">
        <f>T("VILLAVERDE          ")</f>
        <v xml:space="preserve">VILLAVERDE          </v>
      </c>
      <c r="D16991" t="str">
        <f>T("VILLAVERDE ALTO C.H.")</f>
        <v>VILLAVERDE ALTO C.H.</v>
      </c>
      <c r="E16991" t="str">
        <f>T("TU ")</f>
        <v xml:space="preserve">TU </v>
      </c>
      <c r="F16991" t="str">
        <f>T("TURISMOS       ")</f>
        <v xml:space="preserve">TURISMOS       </v>
      </c>
      <c r="G16991" t="str">
        <f>T("De 12 a 15,99 CABALLOS FISCALES                   ")</f>
        <v xml:space="preserve">De 12 a 15,99 CABALLOS FISCALES                   </v>
      </c>
      <c r="H16991" t="str">
        <f>T("HÍBRIDO                                           ")</f>
        <v xml:space="preserve">HÍBRIDO                                           </v>
      </c>
      <c r="I16991">
        <v>24</v>
      </c>
    </row>
    <row r="16992" spans="1:9">
      <c r="A16992" t="str">
        <f>T("2018")</f>
        <v>2018</v>
      </c>
      <c r="B16992" t="str">
        <f>T("JURIDICO                                          ")</f>
        <v xml:space="preserve">JURIDICO                                          </v>
      </c>
      <c r="C16992" t="str">
        <f>T("VILLAVERDE          ")</f>
        <v xml:space="preserve">VILLAVERDE          </v>
      </c>
      <c r="D16992" t="str">
        <f>T("VILLAVERDE ALTO C.H.")</f>
        <v>VILLAVERDE ALTO C.H.</v>
      </c>
      <c r="E16992" t="str">
        <f>T("TU ")</f>
        <v xml:space="preserve">TU </v>
      </c>
      <c r="F16992" t="str">
        <f>T("TURISMOS       ")</f>
        <v xml:space="preserve">TURISMOS       </v>
      </c>
      <c r="G16992" t="str">
        <f>T("De 16 a 19,99 CABALLOS FISCALES                   ")</f>
        <v xml:space="preserve">De 16 a 19,99 CABALLOS FISCALES                   </v>
      </c>
      <c r="H16992" t="str">
        <f>T("HÍBRIDO                                           ")</f>
        <v xml:space="preserve">HÍBRIDO                                           </v>
      </c>
      <c r="I16992">
        <v>1</v>
      </c>
    </row>
    <row r="16993" spans="1:9">
      <c r="A16993" t="str">
        <f>T("2018")</f>
        <v>2018</v>
      </c>
      <c r="B16993" t="str">
        <f>T("JURIDICO                                          ")</f>
        <v xml:space="preserve">JURIDICO                                          </v>
      </c>
      <c r="C16993" t="str">
        <f>T("VILLAVERDE          ")</f>
        <v xml:space="preserve">VILLAVERDE          </v>
      </c>
      <c r="D16993" t="str">
        <f>T("VILLAVERDE ALTO C.H.")</f>
        <v>VILLAVERDE ALTO C.H.</v>
      </c>
      <c r="E16993" t="str">
        <f>T("TU ")</f>
        <v xml:space="preserve">TU </v>
      </c>
      <c r="F16993" t="str">
        <f>T("TURISMOS       ")</f>
        <v xml:space="preserve">TURISMOS       </v>
      </c>
      <c r="G16993" t="str">
        <f>T("De 20 CABALLOS FISCALES en adelante               ")</f>
        <v xml:space="preserve">De 20 CABALLOS FISCALES en adelante               </v>
      </c>
      <c r="H16993" t="str">
        <f>T("HÍBRIDO                                           ")</f>
        <v xml:space="preserve">HÍBRIDO                                           </v>
      </c>
      <c r="I16993">
        <v>1</v>
      </c>
    </row>
    <row r="16994" spans="1:9">
      <c r="A16994" t="str">
        <f>T("2018")</f>
        <v>2018</v>
      </c>
      <c r="B16994" t="str">
        <f>T("JURIDICO                                          ")</f>
        <v xml:space="preserve">JURIDICO                                          </v>
      </c>
      <c r="C16994" t="str">
        <f>T("VILLAVERDE          ")</f>
        <v xml:space="preserve">VILLAVERDE          </v>
      </c>
      <c r="D16994" t="str">
        <f>T("BUTARQUE            ")</f>
        <v xml:space="preserve">BUTARQUE            </v>
      </c>
      <c r="E16994" t="str">
        <f>T("TU ")</f>
        <v xml:space="preserve">TU </v>
      </c>
      <c r="F16994" t="str">
        <f>T("TURISMOS       ")</f>
        <v xml:space="preserve">TURISMOS       </v>
      </c>
      <c r="G16994" t="str">
        <f>T("De 12 a 15,99 CABALLOS FISCALES                   ")</f>
        <v xml:space="preserve">De 12 a 15,99 CABALLOS FISCALES                   </v>
      </c>
      <c r="H16994" t="str">
        <f>T("HÍBRIDO                                           ")</f>
        <v xml:space="preserve">HÍBRIDO                                           </v>
      </c>
      <c r="I16994">
        <v>1</v>
      </c>
    </row>
    <row r="16995" spans="1:9">
      <c r="A16995" t="str">
        <f>T("2018")</f>
        <v>2018</v>
      </c>
      <c r="B16995" t="str">
        <f>T("JURIDICO                                          ")</f>
        <v xml:space="preserve">JURIDICO                                          </v>
      </c>
      <c r="C16995" t="str">
        <f>T("VILLAVERDE          ")</f>
        <v xml:space="preserve">VILLAVERDE          </v>
      </c>
      <c r="D16995" t="str">
        <f>T("LOS ROSALES         ")</f>
        <v xml:space="preserve">LOS ROSALES         </v>
      </c>
      <c r="E16995" t="str">
        <f>T("TU ")</f>
        <v xml:space="preserve">TU </v>
      </c>
      <c r="F16995" t="str">
        <f>T("TURISMOS       ")</f>
        <v xml:space="preserve">TURISMOS       </v>
      </c>
      <c r="G16995" t="str">
        <f>T("De 8 a 11,99 CABALLOS FISCALES                    ")</f>
        <v xml:space="preserve">De 8 a 11,99 CABALLOS FISCALES                    </v>
      </c>
      <c r="H16995" t="str">
        <f>T("HÍBRIDO                                           ")</f>
        <v xml:space="preserve">HÍBRIDO                                           </v>
      </c>
      <c r="I16995">
        <v>2</v>
      </c>
    </row>
    <row r="16996" spans="1:9">
      <c r="A16996" t="str">
        <f>T("2018")</f>
        <v>2018</v>
      </c>
      <c r="B16996" t="str">
        <f>T("JURIDICO                                          ")</f>
        <v xml:space="preserve">JURIDICO                                          </v>
      </c>
      <c r="C16996" t="str">
        <f>T("VILLAVERDE          ")</f>
        <v xml:space="preserve">VILLAVERDE          </v>
      </c>
      <c r="D16996" t="str">
        <f>T("LOS ROSALES         ")</f>
        <v xml:space="preserve">LOS ROSALES         </v>
      </c>
      <c r="E16996" t="str">
        <f>T("TU ")</f>
        <v xml:space="preserve">TU </v>
      </c>
      <c r="F16996" t="str">
        <f>T("TURISMOS       ")</f>
        <v xml:space="preserve">TURISMOS       </v>
      </c>
      <c r="G16996" t="str">
        <f>T("De 12 a 15,99 CABALLOS FISCALES                   ")</f>
        <v xml:space="preserve">De 12 a 15,99 CABALLOS FISCALES                   </v>
      </c>
      <c r="H16996" t="str">
        <f>T("HÍBRIDO                                           ")</f>
        <v xml:space="preserve">HÍBRIDO                                           </v>
      </c>
      <c r="I16996">
        <v>4</v>
      </c>
    </row>
    <row r="16997" spans="1:9">
      <c r="A16997" t="str">
        <f>T("2018")</f>
        <v>2018</v>
      </c>
      <c r="B16997" t="str">
        <f>T("JURIDICO                                          ")</f>
        <v xml:space="preserve">JURIDICO                                          </v>
      </c>
      <c r="C16997" t="str">
        <f>T("VILLAVERDE          ")</f>
        <v xml:space="preserve">VILLAVERDE          </v>
      </c>
      <c r="D16997" t="str">
        <f>T("LOS ANGELES         ")</f>
        <v xml:space="preserve">LOS ANGELES         </v>
      </c>
      <c r="E16997" t="str">
        <f>T("TU ")</f>
        <v xml:space="preserve">TU </v>
      </c>
      <c r="F16997" t="str">
        <f>T("TURISMOS       ")</f>
        <v xml:space="preserve">TURISMOS       </v>
      </c>
      <c r="G16997" t="str">
        <f>T("De 12 a 15,99 CABALLOS FISCALES                   ")</f>
        <v xml:space="preserve">De 12 a 15,99 CABALLOS FISCALES                   </v>
      </c>
      <c r="H16997" t="str">
        <f>T("HÍBRIDO                                           ")</f>
        <v xml:space="preserve">HÍBRIDO                                           </v>
      </c>
      <c r="I16997">
        <v>1</v>
      </c>
    </row>
    <row r="16998" spans="1:9">
      <c r="A16998" t="str">
        <f>T("2018")</f>
        <v>2018</v>
      </c>
      <c r="B16998" t="str">
        <f>T("FISICO                                            ")</f>
        <v xml:space="preserve">FISICO                                            </v>
      </c>
      <c r="C16998" t="str">
        <f>T("VILLAVERDE          ")</f>
        <v xml:space="preserve">VILLAVERDE          </v>
      </c>
      <c r="D16998" t="str">
        <f>T("BUTARQUE            ")</f>
        <v xml:space="preserve">BUTARQUE            </v>
      </c>
      <c r="E16998" t="str">
        <f>T("TU ")</f>
        <v xml:space="preserve">TU </v>
      </c>
      <c r="F16998" t="str">
        <f>T("TURISMOS       ")</f>
        <v xml:space="preserve">TURISMOS       </v>
      </c>
      <c r="G16998" t="str">
        <f>T("De 12 a 15,99 CABALLOS FISCALES                   ")</f>
        <v xml:space="preserve">De 12 a 15,99 CABALLOS FISCALES                   </v>
      </c>
      <c r="H16998" t="str">
        <f>T("HIBRIDO ENCHUFABLES PHEV                          ")</f>
        <v xml:space="preserve">HIBRIDO ENCHUFABLES PHEV                          </v>
      </c>
      <c r="I16998">
        <v>1</v>
      </c>
    </row>
    <row r="16999" spans="1:9">
      <c r="A16999" t="str">
        <f>T("2018")</f>
        <v>2018</v>
      </c>
      <c r="B16999" t="str">
        <f>T("JURIDICO                                          ")</f>
        <v xml:space="preserve">JURIDICO                                          </v>
      </c>
      <c r="C16999" t="str">
        <f>T("VILLAVERDE          ")</f>
        <v xml:space="preserve">VILLAVERDE          </v>
      </c>
      <c r="D16999" t="str">
        <f>T("VILLAVERDE ALTO C.H.")</f>
        <v>VILLAVERDE ALTO C.H.</v>
      </c>
      <c r="E16999" t="str">
        <f>T("TU ")</f>
        <v xml:space="preserve">TU </v>
      </c>
      <c r="F16999" t="str">
        <f>T("TURISMOS       ")</f>
        <v xml:space="preserve">TURISMOS       </v>
      </c>
      <c r="G16999" t="str">
        <f>T("De 8 a 11,99 CABALLOS FISCALES                    ")</f>
        <v xml:space="preserve">De 8 a 11,99 CABALLOS FISCALES                    </v>
      </c>
      <c r="H16999" t="str">
        <f>T("HIBRIDO ENCHUFABLES PHEV                          ")</f>
        <v xml:space="preserve">HIBRIDO ENCHUFABLES PHEV                          </v>
      </c>
      <c r="I16999">
        <v>1</v>
      </c>
    </row>
    <row r="17000" spans="1:9">
      <c r="A17000" t="str">
        <f>T("2018")</f>
        <v>2018</v>
      </c>
      <c r="B17000" t="str">
        <f>T("FISICO                                            ")</f>
        <v xml:space="preserve">FISICO                                            </v>
      </c>
      <c r="C17000" t="str">
        <f>T("VILLAVERDE          ")</f>
        <v xml:space="preserve">VILLAVERDE          </v>
      </c>
      <c r="D17000" t="str">
        <f>T("VILLAVERDE ALTO C.H.")</f>
        <v>VILLAVERDE ALTO C.H.</v>
      </c>
      <c r="E17000" t="str">
        <f>T("TU ")</f>
        <v xml:space="preserve">TU </v>
      </c>
      <c r="F17000" t="str">
        <f>T("TURISMOS       ")</f>
        <v xml:space="preserve">TURISMOS       </v>
      </c>
      <c r="G17000" t="str">
        <f>T("De 12 a 15,99 CABALLOS FISCALES                   ")</f>
        <v xml:space="preserve">De 12 a 15,99 CABALLOS FISCALES                   </v>
      </c>
      <c r="H17000" t="str">
        <f>T("OTROS                                             ")</f>
        <v xml:space="preserve">OTROS                                             </v>
      </c>
      <c r="I17000">
        <v>2</v>
      </c>
    </row>
    <row r="17001" spans="1:9">
      <c r="A17001" t="str">
        <f>T("2018")</f>
        <v>2018</v>
      </c>
      <c r="B17001" t="str">
        <f>T("FISICO                                            ")</f>
        <v xml:space="preserve">FISICO                                            </v>
      </c>
      <c r="C17001" t="str">
        <f>T("VILLAVERDE          ")</f>
        <v xml:space="preserve">VILLAVERDE          </v>
      </c>
      <c r="D17001" t="str">
        <f>T("SAN CRISTOBAL       ")</f>
        <v xml:space="preserve">SAN CRISTOBAL       </v>
      </c>
      <c r="E17001" t="str">
        <f>T("TU ")</f>
        <v xml:space="preserve">TU </v>
      </c>
      <c r="F17001" t="str">
        <f>T("TURISMOS       ")</f>
        <v xml:space="preserve">TURISMOS       </v>
      </c>
      <c r="G17001" t="str">
        <f>T("De 8 a 11,99 CABALLOS FISCALES                    ")</f>
        <v xml:space="preserve">De 8 a 11,99 CABALLOS FISCALES                    </v>
      </c>
      <c r="H17001" t="str">
        <f>T("OTROS                                             ")</f>
        <v xml:space="preserve">OTROS                                             </v>
      </c>
      <c r="I17001">
        <v>1</v>
      </c>
    </row>
    <row r="17002" spans="1:9">
      <c r="A17002" t="str">
        <f>T("2018")</f>
        <v>2018</v>
      </c>
      <c r="B17002" t="str">
        <f>T("FISICO                                            ")</f>
        <v xml:space="preserve">FISICO                                            </v>
      </c>
      <c r="C17002" t="str">
        <f>T("VILLAVERDE          ")</f>
        <v xml:space="preserve">VILLAVERDE          </v>
      </c>
      <c r="D17002" t="str">
        <f>T("BUTARQUE            ")</f>
        <v xml:space="preserve">BUTARQUE            </v>
      </c>
      <c r="E17002" t="str">
        <f>T("TU ")</f>
        <v xml:space="preserve">TU </v>
      </c>
      <c r="F17002" t="str">
        <f>T("TURISMOS       ")</f>
        <v xml:space="preserve">TURISMOS       </v>
      </c>
      <c r="G17002" t="str">
        <f>T("De 12 a 15,99 CABALLOS FISCALES                   ")</f>
        <v xml:space="preserve">De 12 a 15,99 CABALLOS FISCALES                   </v>
      </c>
      <c r="H17002" t="str">
        <f>T("OTROS                                             ")</f>
        <v xml:space="preserve">OTROS                                             </v>
      </c>
      <c r="I17002">
        <v>1</v>
      </c>
    </row>
    <row r="17003" spans="1:9">
      <c r="A17003" t="str">
        <f>T("2018")</f>
        <v>2018</v>
      </c>
      <c r="B17003" t="str">
        <f>T("FISICO                                            ")</f>
        <v xml:space="preserve">FISICO                                            </v>
      </c>
      <c r="C17003" t="str">
        <f>T("VILLAVERDE          ")</f>
        <v xml:space="preserve">VILLAVERDE          </v>
      </c>
      <c r="D17003" t="str">
        <f>T("LOS ROSALES         ")</f>
        <v xml:space="preserve">LOS ROSALES         </v>
      </c>
      <c r="E17003" t="str">
        <f>T("TU ")</f>
        <v xml:space="preserve">TU </v>
      </c>
      <c r="F17003" t="str">
        <f>T("TURISMOS       ")</f>
        <v xml:space="preserve">TURISMOS       </v>
      </c>
      <c r="G17003" t="str">
        <f>T("De 8 a 11,99 CABALLOS FISCALES                    ")</f>
        <v xml:space="preserve">De 8 a 11,99 CABALLOS FISCALES                    </v>
      </c>
      <c r="H17003" t="str">
        <f>T("OTROS                                             ")</f>
        <v xml:space="preserve">OTROS                                             </v>
      </c>
      <c r="I17003">
        <v>2</v>
      </c>
    </row>
    <row r="17004" spans="1:9">
      <c r="A17004" t="str">
        <f>T("2018")</f>
        <v>2018</v>
      </c>
      <c r="B17004" t="str">
        <f>T("Entidad sin personalidad jurídica (art. 35.4 LGT) ")</f>
        <v xml:space="preserve">Entidad sin personalidad jurídica (art. 35.4 LGT) </v>
      </c>
      <c r="C17004" t="str">
        <f>T("VILLAVERDE          ")</f>
        <v xml:space="preserve">VILLAVERDE          </v>
      </c>
      <c r="D17004" t="str">
        <f>T("VILLAVERDE ALTO C.H.")</f>
        <v>VILLAVERDE ALTO C.H.</v>
      </c>
      <c r="E17004" t="str">
        <f>T("TU ")</f>
        <v xml:space="preserve">TU </v>
      </c>
      <c r="F17004" t="str">
        <f>T("TURISMOS       ")</f>
        <v xml:space="preserve">TURISMOS       </v>
      </c>
      <c r="G17004" t="str">
        <f>T("De 8 a 11,99 CABALLOS FISCALES                    ")</f>
        <v xml:space="preserve">De 8 a 11,99 CABALLOS FISCALES                    </v>
      </c>
      <c r="I17004">
        <v>6</v>
      </c>
    </row>
    <row r="17005" spans="1:9">
      <c r="A17005" t="str">
        <f>T("2018")</f>
        <v>2018</v>
      </c>
      <c r="B17005" t="str">
        <f>T("Entidad sin personalidad jurídica (art. 35.4 LGT) ")</f>
        <v xml:space="preserve">Entidad sin personalidad jurídica (art. 35.4 LGT) </v>
      </c>
      <c r="C17005" t="str">
        <f>T("VILLAVERDE          ")</f>
        <v xml:space="preserve">VILLAVERDE          </v>
      </c>
      <c r="D17005" t="str">
        <f>T("VILLAVERDE ALTO C.H.")</f>
        <v>VILLAVERDE ALTO C.H.</v>
      </c>
      <c r="E17005" t="str">
        <f>T("TU ")</f>
        <v xml:space="preserve">TU </v>
      </c>
      <c r="F17005" t="str">
        <f>T("TURISMOS       ")</f>
        <v xml:space="preserve">TURISMOS       </v>
      </c>
      <c r="G17005" t="str">
        <f>T("De 12 a 15,99 CABALLOS FISCALES                   ")</f>
        <v xml:space="preserve">De 12 a 15,99 CABALLOS FISCALES                   </v>
      </c>
      <c r="I17005">
        <v>2</v>
      </c>
    </row>
    <row r="17006" spans="1:9">
      <c r="A17006" t="str">
        <f>T("2018")</f>
        <v>2018</v>
      </c>
      <c r="B17006" t="str">
        <f>T("Entidad sin personalidad jurídica (art. 35.4 LGT) ")</f>
        <v xml:space="preserve">Entidad sin personalidad jurídica (art. 35.4 LGT) </v>
      </c>
      <c r="C17006" t="str">
        <f>T("VILLAVERDE          ")</f>
        <v xml:space="preserve">VILLAVERDE          </v>
      </c>
      <c r="D17006" t="str">
        <f>T("VILLAVERDE ALTO C.H.")</f>
        <v>VILLAVERDE ALTO C.H.</v>
      </c>
      <c r="E17006" t="str">
        <f>T("TU ")</f>
        <v xml:space="preserve">TU </v>
      </c>
      <c r="F17006" t="str">
        <f>T("TURISMOS       ")</f>
        <v xml:space="preserve">TURISMOS       </v>
      </c>
      <c r="G17006" t="str">
        <f>T("De 16 a 19,99 CABALLOS FISCALES                   ")</f>
        <v xml:space="preserve">De 16 a 19,99 CABALLOS FISCALES                   </v>
      </c>
      <c r="I17006">
        <v>1</v>
      </c>
    </row>
    <row r="17007" spans="1:9">
      <c r="A17007" t="str">
        <f>T("2018")</f>
        <v>2018</v>
      </c>
      <c r="B17007" t="str">
        <f>T("Entidad sin personalidad jurídica (art. 35.4 LGT) ")</f>
        <v xml:space="preserve">Entidad sin personalidad jurídica (art. 35.4 LGT) </v>
      </c>
      <c r="C17007" t="str">
        <f>T("VILLAVERDE          ")</f>
        <v xml:space="preserve">VILLAVERDE          </v>
      </c>
      <c r="D17007" t="str">
        <f>T("SAN CRISTOBAL       ")</f>
        <v xml:space="preserve">SAN CRISTOBAL       </v>
      </c>
      <c r="E17007" t="str">
        <f>T("TU ")</f>
        <v xml:space="preserve">TU </v>
      </c>
      <c r="F17007" t="str">
        <f>T("TURISMOS       ")</f>
        <v xml:space="preserve">TURISMOS       </v>
      </c>
      <c r="G17007" t="str">
        <f>T("De 8 a 11,99 CABALLOS FISCALES                    ")</f>
        <v xml:space="preserve">De 8 a 11,99 CABALLOS FISCALES                    </v>
      </c>
      <c r="I17007">
        <v>1</v>
      </c>
    </row>
    <row r="17008" spans="1:9">
      <c r="A17008" t="str">
        <f>T("2018")</f>
        <v>2018</v>
      </c>
      <c r="B17008" t="str">
        <f>T("Entidad sin personalidad jurídica (art. 35.4 LGT) ")</f>
        <v xml:space="preserve">Entidad sin personalidad jurídica (art. 35.4 LGT) </v>
      </c>
      <c r="C17008" t="str">
        <f>T("VILLAVERDE          ")</f>
        <v xml:space="preserve">VILLAVERDE          </v>
      </c>
      <c r="D17008" t="str">
        <f>T("SAN CRISTOBAL       ")</f>
        <v xml:space="preserve">SAN CRISTOBAL       </v>
      </c>
      <c r="E17008" t="str">
        <f>T("TU ")</f>
        <v xml:space="preserve">TU </v>
      </c>
      <c r="F17008" t="str">
        <f>T("TURISMOS       ")</f>
        <v xml:space="preserve">TURISMOS       </v>
      </c>
      <c r="G17008" t="str">
        <f>T("De 12 a 15,99 CABALLOS FISCALES                   ")</f>
        <v xml:space="preserve">De 12 a 15,99 CABALLOS FISCALES                   </v>
      </c>
      <c r="I17008">
        <v>1</v>
      </c>
    </row>
    <row r="17009" spans="1:9">
      <c r="A17009" t="str">
        <f>T("2018")</f>
        <v>2018</v>
      </c>
      <c r="B17009" t="str">
        <f>T("Entidad sin personalidad jurídica (art. 35.4 LGT) ")</f>
        <v xml:space="preserve">Entidad sin personalidad jurídica (art. 35.4 LGT) </v>
      </c>
      <c r="C17009" t="str">
        <f>T("VILLAVERDE          ")</f>
        <v xml:space="preserve">VILLAVERDE          </v>
      </c>
      <c r="D17009" t="str">
        <f>T("LOS ROSALES         ")</f>
        <v xml:space="preserve">LOS ROSALES         </v>
      </c>
      <c r="E17009" t="str">
        <f>T("TU ")</f>
        <v xml:space="preserve">TU </v>
      </c>
      <c r="F17009" t="str">
        <f>T("TURISMOS       ")</f>
        <v xml:space="preserve">TURISMOS       </v>
      </c>
      <c r="G17009" t="str">
        <f>T("De 8 a 11,99 CABALLOS FISCALES                    ")</f>
        <v xml:space="preserve">De 8 a 11,99 CABALLOS FISCALES                    </v>
      </c>
      <c r="I17009">
        <v>5</v>
      </c>
    </row>
    <row r="17010" spans="1:9">
      <c r="A17010" t="str">
        <f>T("2018")</f>
        <v>2018</v>
      </c>
      <c r="B17010" t="str">
        <f>T("Entidad sin personalidad jurídica (art. 35.4 LGT) ")</f>
        <v xml:space="preserve">Entidad sin personalidad jurídica (art. 35.4 LGT) </v>
      </c>
      <c r="C17010" t="str">
        <f>T("VILLAVERDE          ")</f>
        <v xml:space="preserve">VILLAVERDE          </v>
      </c>
      <c r="D17010" t="str">
        <f>T("LOS ROSALES         ")</f>
        <v xml:space="preserve">LOS ROSALES         </v>
      </c>
      <c r="E17010" t="str">
        <f>T("TU ")</f>
        <v xml:space="preserve">TU </v>
      </c>
      <c r="F17010" t="str">
        <f>T("TURISMOS       ")</f>
        <v xml:space="preserve">TURISMOS       </v>
      </c>
      <c r="G17010" t="str">
        <f>T("De 12 a 15,99 CABALLOS FISCALES                   ")</f>
        <v xml:space="preserve">De 12 a 15,99 CABALLOS FISCALES                   </v>
      </c>
      <c r="I17010">
        <v>1</v>
      </c>
    </row>
    <row r="17011" spans="1:9">
      <c r="A17011" t="str">
        <f>T("2018")</f>
        <v>2018</v>
      </c>
      <c r="B17011" t="str">
        <f>T("Entidad sin personalidad jurídica (art. 35.4 LGT) ")</f>
        <v xml:space="preserve">Entidad sin personalidad jurídica (art. 35.4 LGT) </v>
      </c>
      <c r="C17011" t="str">
        <f>T("VILLAVERDE          ")</f>
        <v xml:space="preserve">VILLAVERDE          </v>
      </c>
      <c r="D17011" t="str">
        <f>T("LOS ANGELES         ")</f>
        <v xml:space="preserve">LOS ANGELES         </v>
      </c>
      <c r="E17011" t="str">
        <f>T("TU ")</f>
        <v xml:space="preserve">TU </v>
      </c>
      <c r="F17011" t="str">
        <f>T("TURISMOS       ")</f>
        <v xml:space="preserve">TURISMOS       </v>
      </c>
      <c r="G17011" t="str">
        <f>T("De menos de 8 CABALLOS FISCALES                   ")</f>
        <v xml:space="preserve">De menos de 8 CABALLOS FISCALES                   </v>
      </c>
      <c r="I17011">
        <v>1</v>
      </c>
    </row>
    <row r="17012" spans="1:9">
      <c r="A17012" t="str">
        <f>T("2018")</f>
        <v>2018</v>
      </c>
      <c r="B17012" t="str">
        <f>T("Entidad sin personalidad jurídica (art. 35.4 LGT) ")</f>
        <v xml:space="preserve">Entidad sin personalidad jurídica (art. 35.4 LGT) </v>
      </c>
      <c r="C17012" t="str">
        <f>T("VILLAVERDE          ")</f>
        <v xml:space="preserve">VILLAVERDE          </v>
      </c>
      <c r="D17012" t="str">
        <f>T("LOS ANGELES         ")</f>
        <v xml:space="preserve">LOS ANGELES         </v>
      </c>
      <c r="E17012" t="str">
        <f>T("TU ")</f>
        <v xml:space="preserve">TU </v>
      </c>
      <c r="F17012" t="str">
        <f>T("TURISMOS       ")</f>
        <v xml:space="preserve">TURISMOS       </v>
      </c>
      <c r="G17012" t="str">
        <f>T("De 8 a 11,99 CABALLOS FISCALES                    ")</f>
        <v xml:space="preserve">De 8 a 11,99 CABALLOS FISCALES                    </v>
      </c>
      <c r="I17012">
        <v>7</v>
      </c>
    </row>
    <row r="17013" spans="1:9">
      <c r="A17013" t="str">
        <f>T("2018")</f>
        <v>2018</v>
      </c>
      <c r="B17013" t="str">
        <f>T("Entidad sin personalidad jurídica (art. 35.4 LGT) ")</f>
        <v xml:space="preserve">Entidad sin personalidad jurídica (art. 35.4 LGT) </v>
      </c>
      <c r="C17013" t="str">
        <f>T("VILLAVERDE          ")</f>
        <v xml:space="preserve">VILLAVERDE          </v>
      </c>
      <c r="D17013" t="str">
        <f>T("LOS ANGELES         ")</f>
        <v xml:space="preserve">LOS ANGELES         </v>
      </c>
      <c r="E17013" t="str">
        <f>T("TU ")</f>
        <v xml:space="preserve">TU </v>
      </c>
      <c r="F17013" t="str">
        <f>T("TURISMOS       ")</f>
        <v xml:space="preserve">TURISMOS       </v>
      </c>
      <c r="G17013" t="str">
        <f>T("De 12 a 15,99 CABALLOS FISCALES                   ")</f>
        <v xml:space="preserve">De 12 a 15,99 CABALLOS FISCALES                   </v>
      </c>
      <c r="I17013">
        <v>3</v>
      </c>
    </row>
    <row r="17014" spans="1:9">
      <c r="A17014" t="str">
        <f>T("2018")</f>
        <v>2018</v>
      </c>
      <c r="B17014" t="str">
        <f>T("Entidad sin personalidad jurídica (art. 35.4 LGT) ")</f>
        <v xml:space="preserve">Entidad sin personalidad jurídica (art. 35.4 LGT) </v>
      </c>
      <c r="C17014" t="str">
        <f>T("VILLAVERDE          ")</f>
        <v xml:space="preserve">VILLAVERDE          </v>
      </c>
      <c r="D17014" t="str">
        <f>T("LOS ANGELES         ")</f>
        <v xml:space="preserve">LOS ANGELES         </v>
      </c>
      <c r="E17014" t="str">
        <f>T("TU ")</f>
        <v xml:space="preserve">TU </v>
      </c>
      <c r="F17014" t="str">
        <f>T("TURISMOS       ")</f>
        <v xml:space="preserve">TURISMOS       </v>
      </c>
      <c r="G17014" t="str">
        <f>T("De 16 a 19,99 CABALLOS FISCALES                   ")</f>
        <v xml:space="preserve">De 16 a 19,99 CABALLOS FISCALES                   </v>
      </c>
      <c r="I17014">
        <v>1</v>
      </c>
    </row>
    <row r="17015" spans="1:9">
      <c r="A17015" t="str">
        <f>T("2018")</f>
        <v>2018</v>
      </c>
      <c r="B17015" t="str">
        <f>T("FISICO                                            ")</f>
        <v xml:space="preserve">FISICO                                            </v>
      </c>
      <c r="C17015" t="str">
        <f>T("VILLAVERDE          ")</f>
        <v xml:space="preserve">VILLAVERDE          </v>
      </c>
      <c r="D17015" t="str">
        <f>T("SIN BARRIO          ")</f>
        <v xml:space="preserve">SIN BARRIO          </v>
      </c>
      <c r="E17015" t="str">
        <f>T("TU ")</f>
        <v xml:space="preserve">TU </v>
      </c>
      <c r="F17015" t="str">
        <f>T("TURISMOS       ")</f>
        <v xml:space="preserve">TURISMOS       </v>
      </c>
      <c r="G17015" t="str">
        <f>T("De 12 a 15,99 CABALLOS FISCALES                   ")</f>
        <v xml:space="preserve">De 12 a 15,99 CABALLOS FISCALES                   </v>
      </c>
      <c r="I17015">
        <v>2</v>
      </c>
    </row>
    <row r="17016" spans="1:9">
      <c r="A17016" t="str">
        <f>T("2018")</f>
        <v>2018</v>
      </c>
      <c r="B17016" t="str">
        <f>T("FISICO                                            ")</f>
        <v xml:space="preserve">FISICO                                            </v>
      </c>
      <c r="C17016" t="str">
        <f>T("VILLAVERDE          ")</f>
        <v xml:space="preserve">VILLAVERDE          </v>
      </c>
      <c r="D17016" t="str">
        <f>T("VILLAVERDE ALTO C.H.")</f>
        <v>VILLAVERDE ALTO C.H.</v>
      </c>
      <c r="E17016" t="str">
        <f>T("TU ")</f>
        <v xml:space="preserve">TU </v>
      </c>
      <c r="F17016" t="str">
        <f>T("TURISMOS       ")</f>
        <v xml:space="preserve">TURISMOS       </v>
      </c>
      <c r="G17016" t="str">
        <f>T("De menos de 8 CABALLOS FISCALES                   ")</f>
        <v xml:space="preserve">De menos de 8 CABALLOS FISCALES                   </v>
      </c>
      <c r="I17016">
        <v>7</v>
      </c>
    </row>
    <row r="17017" spans="1:9">
      <c r="A17017" t="str">
        <f>T("2018")</f>
        <v>2018</v>
      </c>
      <c r="B17017" t="str">
        <f>T("FISICO                                            ")</f>
        <v xml:space="preserve">FISICO                                            </v>
      </c>
      <c r="C17017" t="str">
        <f>T("VILLAVERDE          ")</f>
        <v xml:space="preserve">VILLAVERDE          </v>
      </c>
      <c r="D17017" t="str">
        <f>T("VILLAVERDE ALTO C.H.")</f>
        <v>VILLAVERDE ALTO C.H.</v>
      </c>
      <c r="E17017" t="str">
        <f>T("TU ")</f>
        <v xml:space="preserve">TU </v>
      </c>
      <c r="F17017" t="str">
        <f>T("TURISMOS       ")</f>
        <v xml:space="preserve">TURISMOS       </v>
      </c>
      <c r="G17017" t="str">
        <f>T("De 8 a 11,99 CABALLOS FISCALES                    ")</f>
        <v xml:space="preserve">De 8 a 11,99 CABALLOS FISCALES                    </v>
      </c>
      <c r="I17017">
        <v>168</v>
      </c>
    </row>
    <row r="17018" spans="1:9">
      <c r="A17018" t="str">
        <f>T("2018")</f>
        <v>2018</v>
      </c>
      <c r="B17018" t="str">
        <f>T("FISICO                                            ")</f>
        <v xml:space="preserve">FISICO                                            </v>
      </c>
      <c r="C17018" t="str">
        <f>T("VILLAVERDE          ")</f>
        <v xml:space="preserve">VILLAVERDE          </v>
      </c>
      <c r="D17018" t="str">
        <f>T("VILLAVERDE ALTO C.H.")</f>
        <v>VILLAVERDE ALTO C.H.</v>
      </c>
      <c r="E17018" t="str">
        <f>T("TU ")</f>
        <v xml:space="preserve">TU </v>
      </c>
      <c r="F17018" t="str">
        <f>T("TURISMOS       ")</f>
        <v xml:space="preserve">TURISMOS       </v>
      </c>
      <c r="G17018" t="str">
        <f>T("De 12 a 15,99 CABALLOS FISCALES                   ")</f>
        <v xml:space="preserve">De 12 a 15,99 CABALLOS FISCALES                   </v>
      </c>
      <c r="I17018">
        <v>169</v>
      </c>
    </row>
    <row r="17019" spans="1:9">
      <c r="A17019" t="str">
        <f>T("2018")</f>
        <v>2018</v>
      </c>
      <c r="B17019" t="str">
        <f>T("FISICO                                            ")</f>
        <v xml:space="preserve">FISICO                                            </v>
      </c>
      <c r="C17019" t="str">
        <f>T("VILLAVERDE          ")</f>
        <v xml:space="preserve">VILLAVERDE          </v>
      </c>
      <c r="D17019" t="str">
        <f>T("VILLAVERDE ALTO C.H.")</f>
        <v>VILLAVERDE ALTO C.H.</v>
      </c>
      <c r="E17019" t="str">
        <f>T("TU ")</f>
        <v xml:space="preserve">TU </v>
      </c>
      <c r="F17019" t="str">
        <f>T("TURISMOS       ")</f>
        <v xml:space="preserve">TURISMOS       </v>
      </c>
      <c r="G17019" t="str">
        <f>T("De 16 a 19,99 CABALLOS FISCALES                   ")</f>
        <v xml:space="preserve">De 16 a 19,99 CABALLOS FISCALES                   </v>
      </c>
      <c r="I17019">
        <v>13</v>
      </c>
    </row>
    <row r="17020" spans="1:9">
      <c r="A17020" t="str">
        <f>T("2018")</f>
        <v>2018</v>
      </c>
      <c r="B17020" t="str">
        <f>T("FISICO                                            ")</f>
        <v xml:space="preserve">FISICO                                            </v>
      </c>
      <c r="C17020" t="str">
        <f>T("VILLAVERDE          ")</f>
        <v xml:space="preserve">VILLAVERDE          </v>
      </c>
      <c r="D17020" t="str">
        <f>T("VILLAVERDE ALTO C.H.")</f>
        <v>VILLAVERDE ALTO C.H.</v>
      </c>
      <c r="E17020" t="str">
        <f>T("TU ")</f>
        <v xml:space="preserve">TU </v>
      </c>
      <c r="F17020" t="str">
        <f>T("TURISMOS       ")</f>
        <v xml:space="preserve">TURISMOS       </v>
      </c>
      <c r="G17020" t="str">
        <f>T("De 20 CABALLOS FISCALES en adelante               ")</f>
        <v xml:space="preserve">De 20 CABALLOS FISCALES en adelante               </v>
      </c>
      <c r="I17020">
        <v>2</v>
      </c>
    </row>
    <row r="17021" spans="1:9">
      <c r="A17021" t="str">
        <f>T("2018")</f>
        <v>2018</v>
      </c>
      <c r="B17021" t="str">
        <f>T("FISICO                                            ")</f>
        <v xml:space="preserve">FISICO                                            </v>
      </c>
      <c r="C17021" t="str">
        <f>T("VILLAVERDE          ")</f>
        <v xml:space="preserve">VILLAVERDE          </v>
      </c>
      <c r="D17021" t="str">
        <f>T("SAN CRISTOBAL       ")</f>
        <v xml:space="preserve">SAN CRISTOBAL       </v>
      </c>
      <c r="E17021" t="str">
        <f>T("TU ")</f>
        <v xml:space="preserve">TU </v>
      </c>
      <c r="F17021" t="str">
        <f>T("TURISMOS       ")</f>
        <v xml:space="preserve">TURISMOS       </v>
      </c>
      <c r="G17021" t="str">
        <f>T("De menos de 8 CABALLOS FISCALES                   ")</f>
        <v xml:space="preserve">De menos de 8 CABALLOS FISCALES                   </v>
      </c>
      <c r="I17021">
        <v>3</v>
      </c>
    </row>
    <row r="17022" spans="1:9">
      <c r="A17022" t="str">
        <f>T("2018")</f>
        <v>2018</v>
      </c>
      <c r="B17022" t="str">
        <f>T("FISICO                                            ")</f>
        <v xml:space="preserve">FISICO                                            </v>
      </c>
      <c r="C17022" t="str">
        <f>T("VILLAVERDE          ")</f>
        <v xml:space="preserve">VILLAVERDE          </v>
      </c>
      <c r="D17022" t="str">
        <f>T("SAN CRISTOBAL       ")</f>
        <v xml:space="preserve">SAN CRISTOBAL       </v>
      </c>
      <c r="E17022" t="str">
        <f>T("TU ")</f>
        <v xml:space="preserve">TU </v>
      </c>
      <c r="F17022" t="str">
        <f>T("TURISMOS       ")</f>
        <v xml:space="preserve">TURISMOS       </v>
      </c>
      <c r="G17022" t="str">
        <f>T("De 8 a 11,99 CABALLOS FISCALES                    ")</f>
        <v xml:space="preserve">De 8 a 11,99 CABALLOS FISCALES                    </v>
      </c>
      <c r="I17022">
        <v>52</v>
      </c>
    </row>
    <row r="17023" spans="1:9">
      <c r="A17023" t="str">
        <f>T("2018")</f>
        <v>2018</v>
      </c>
      <c r="B17023" t="str">
        <f>T("FISICO                                            ")</f>
        <v xml:space="preserve">FISICO                                            </v>
      </c>
      <c r="C17023" t="str">
        <f>T("VILLAVERDE          ")</f>
        <v xml:space="preserve">VILLAVERDE          </v>
      </c>
      <c r="D17023" t="str">
        <f>T("SAN CRISTOBAL       ")</f>
        <v xml:space="preserve">SAN CRISTOBAL       </v>
      </c>
      <c r="E17023" t="str">
        <f>T("TU ")</f>
        <v xml:space="preserve">TU </v>
      </c>
      <c r="F17023" t="str">
        <f>T("TURISMOS       ")</f>
        <v xml:space="preserve">TURISMOS       </v>
      </c>
      <c r="G17023" t="str">
        <f>T("De 12 a 15,99 CABALLOS FISCALES                   ")</f>
        <v xml:space="preserve">De 12 a 15,99 CABALLOS FISCALES                   </v>
      </c>
      <c r="I17023">
        <v>46</v>
      </c>
    </row>
    <row r="17024" spans="1:9">
      <c r="A17024" t="str">
        <f>T("2018")</f>
        <v>2018</v>
      </c>
      <c r="B17024" t="str">
        <f>T("FISICO                                            ")</f>
        <v xml:space="preserve">FISICO                                            </v>
      </c>
      <c r="C17024" t="str">
        <f>T("VILLAVERDE          ")</f>
        <v xml:space="preserve">VILLAVERDE          </v>
      </c>
      <c r="D17024" t="str">
        <f>T("SAN CRISTOBAL       ")</f>
        <v xml:space="preserve">SAN CRISTOBAL       </v>
      </c>
      <c r="E17024" t="str">
        <f>T("TU ")</f>
        <v xml:space="preserve">TU </v>
      </c>
      <c r="F17024" t="str">
        <f>T("TURISMOS       ")</f>
        <v xml:space="preserve">TURISMOS       </v>
      </c>
      <c r="G17024" t="str">
        <f>T("De 16 a 19,99 CABALLOS FISCALES                   ")</f>
        <v xml:space="preserve">De 16 a 19,99 CABALLOS FISCALES                   </v>
      </c>
      <c r="I17024">
        <v>2</v>
      </c>
    </row>
    <row r="17025" spans="1:9">
      <c r="A17025" t="str">
        <f>T("2018")</f>
        <v>2018</v>
      </c>
      <c r="B17025" t="str">
        <f>T("FISICO                                            ")</f>
        <v xml:space="preserve">FISICO                                            </v>
      </c>
      <c r="C17025" t="str">
        <f>T("VILLAVERDE          ")</f>
        <v xml:space="preserve">VILLAVERDE          </v>
      </c>
      <c r="D17025" t="str">
        <f>T("SAN CRISTOBAL       ")</f>
        <v xml:space="preserve">SAN CRISTOBAL       </v>
      </c>
      <c r="E17025" t="str">
        <f>T("TU ")</f>
        <v xml:space="preserve">TU </v>
      </c>
      <c r="F17025" t="str">
        <f>T("TURISMOS       ")</f>
        <v xml:space="preserve">TURISMOS       </v>
      </c>
      <c r="G17025" t="str">
        <f>T("De 20 CABALLOS FISCALES en adelante               ")</f>
        <v xml:space="preserve">De 20 CABALLOS FISCALES en adelante               </v>
      </c>
      <c r="I17025">
        <v>1</v>
      </c>
    </row>
    <row r="17026" spans="1:9">
      <c r="A17026" t="str">
        <f>T("2018")</f>
        <v>2018</v>
      </c>
      <c r="B17026" t="str">
        <f>T("FISICO                                            ")</f>
        <v xml:space="preserve">FISICO                                            </v>
      </c>
      <c r="C17026" t="str">
        <f>T("VILLAVERDE          ")</f>
        <v xml:space="preserve">VILLAVERDE          </v>
      </c>
      <c r="D17026" t="str">
        <f>T("BUTARQUE            ")</f>
        <v xml:space="preserve">BUTARQUE            </v>
      </c>
      <c r="E17026" t="str">
        <f>T("TU ")</f>
        <v xml:space="preserve">TU </v>
      </c>
      <c r="F17026" t="str">
        <f>T("TURISMOS       ")</f>
        <v xml:space="preserve">TURISMOS       </v>
      </c>
      <c r="G17026" t="str">
        <f>T("De menos de 8 CABALLOS FISCALES                   ")</f>
        <v xml:space="preserve">De menos de 8 CABALLOS FISCALES                   </v>
      </c>
      <c r="I17026">
        <v>3</v>
      </c>
    </row>
    <row r="17027" spans="1:9">
      <c r="A17027" t="str">
        <f>T("2018")</f>
        <v>2018</v>
      </c>
      <c r="B17027" t="str">
        <f>T("FISICO                                            ")</f>
        <v xml:space="preserve">FISICO                                            </v>
      </c>
      <c r="C17027" t="str">
        <f>T("VILLAVERDE          ")</f>
        <v xml:space="preserve">VILLAVERDE          </v>
      </c>
      <c r="D17027" t="str">
        <f>T("BUTARQUE            ")</f>
        <v xml:space="preserve">BUTARQUE            </v>
      </c>
      <c r="E17027" t="str">
        <f>T("TU ")</f>
        <v xml:space="preserve">TU </v>
      </c>
      <c r="F17027" t="str">
        <f>T("TURISMOS       ")</f>
        <v xml:space="preserve">TURISMOS       </v>
      </c>
      <c r="G17027" t="str">
        <f>T("De 8 a 11,99 CABALLOS FISCALES                    ")</f>
        <v xml:space="preserve">De 8 a 11,99 CABALLOS FISCALES                    </v>
      </c>
      <c r="I17027">
        <v>43</v>
      </c>
    </row>
    <row r="17028" spans="1:9">
      <c r="A17028" t="str">
        <f>T("2018")</f>
        <v>2018</v>
      </c>
      <c r="B17028" t="str">
        <f>T("FISICO                                            ")</f>
        <v xml:space="preserve">FISICO                                            </v>
      </c>
      <c r="C17028" t="str">
        <f>T("VILLAVERDE          ")</f>
        <v xml:space="preserve">VILLAVERDE          </v>
      </c>
      <c r="D17028" t="str">
        <f>T("BUTARQUE            ")</f>
        <v xml:space="preserve">BUTARQUE            </v>
      </c>
      <c r="E17028" t="str">
        <f>T("TU ")</f>
        <v xml:space="preserve">TU </v>
      </c>
      <c r="F17028" t="str">
        <f>T("TURISMOS       ")</f>
        <v xml:space="preserve">TURISMOS       </v>
      </c>
      <c r="G17028" t="str">
        <f>T("De 12 a 15,99 CABALLOS FISCALES                   ")</f>
        <v xml:space="preserve">De 12 a 15,99 CABALLOS FISCALES                   </v>
      </c>
      <c r="I17028">
        <v>45</v>
      </c>
    </row>
    <row r="17029" spans="1:9">
      <c r="A17029" t="str">
        <f>T("2018")</f>
        <v>2018</v>
      </c>
      <c r="B17029" t="str">
        <f>T("FISICO                                            ")</f>
        <v xml:space="preserve">FISICO                                            </v>
      </c>
      <c r="C17029" t="str">
        <f>T("VILLAVERDE          ")</f>
        <v xml:space="preserve">VILLAVERDE          </v>
      </c>
      <c r="D17029" t="str">
        <f>T("BUTARQUE            ")</f>
        <v xml:space="preserve">BUTARQUE            </v>
      </c>
      <c r="E17029" t="str">
        <f>T("TU ")</f>
        <v xml:space="preserve">TU </v>
      </c>
      <c r="F17029" t="str">
        <f>T("TURISMOS       ")</f>
        <v xml:space="preserve">TURISMOS       </v>
      </c>
      <c r="G17029" t="str">
        <f>T("De 16 a 19,99 CABALLOS FISCALES                   ")</f>
        <v xml:space="preserve">De 16 a 19,99 CABALLOS FISCALES                   </v>
      </c>
      <c r="I17029">
        <v>3</v>
      </c>
    </row>
    <row r="17030" spans="1:9">
      <c r="A17030" t="str">
        <f>T("2018")</f>
        <v>2018</v>
      </c>
      <c r="B17030" t="str">
        <f>T("FISICO                                            ")</f>
        <v xml:space="preserve">FISICO                                            </v>
      </c>
      <c r="C17030" t="str">
        <f>T("VILLAVERDE          ")</f>
        <v xml:space="preserve">VILLAVERDE          </v>
      </c>
      <c r="D17030" t="str">
        <f>T("LOS ROSALES         ")</f>
        <v xml:space="preserve">LOS ROSALES         </v>
      </c>
      <c r="E17030" t="str">
        <f>T("TU ")</f>
        <v xml:space="preserve">TU </v>
      </c>
      <c r="F17030" t="str">
        <f>T("TURISMOS       ")</f>
        <v xml:space="preserve">TURISMOS       </v>
      </c>
      <c r="G17030" t="str">
        <f>T("De menos de 8 CABALLOS FISCALES                   ")</f>
        <v xml:space="preserve">De menos de 8 CABALLOS FISCALES                   </v>
      </c>
      <c r="I17030">
        <v>4</v>
      </c>
    </row>
    <row r="17031" spans="1:9">
      <c r="A17031" t="str">
        <f>T("2018")</f>
        <v>2018</v>
      </c>
      <c r="B17031" t="str">
        <f>T("FISICO                                            ")</f>
        <v xml:space="preserve">FISICO                                            </v>
      </c>
      <c r="C17031" t="str">
        <f>T("VILLAVERDE          ")</f>
        <v xml:space="preserve">VILLAVERDE          </v>
      </c>
      <c r="D17031" t="str">
        <f>T("LOS ROSALES         ")</f>
        <v xml:space="preserve">LOS ROSALES         </v>
      </c>
      <c r="E17031" t="str">
        <f>T("TU ")</f>
        <v xml:space="preserve">TU </v>
      </c>
      <c r="F17031" t="str">
        <f>T("TURISMOS       ")</f>
        <v xml:space="preserve">TURISMOS       </v>
      </c>
      <c r="G17031" t="str">
        <f>T("De 8 a 11,99 CABALLOS FISCALES                    ")</f>
        <v xml:space="preserve">De 8 a 11,99 CABALLOS FISCALES                    </v>
      </c>
      <c r="I17031">
        <v>97</v>
      </c>
    </row>
    <row r="17032" spans="1:9">
      <c r="A17032" t="str">
        <f>T("2018")</f>
        <v>2018</v>
      </c>
      <c r="B17032" t="str">
        <f>T("FISICO                                            ")</f>
        <v xml:space="preserve">FISICO                                            </v>
      </c>
      <c r="C17032" t="str">
        <f>T("VILLAVERDE          ")</f>
        <v xml:space="preserve">VILLAVERDE          </v>
      </c>
      <c r="D17032" t="str">
        <f>T("LOS ROSALES         ")</f>
        <v xml:space="preserve">LOS ROSALES         </v>
      </c>
      <c r="E17032" t="str">
        <f>T("TU ")</f>
        <v xml:space="preserve">TU </v>
      </c>
      <c r="F17032" t="str">
        <f>T("TURISMOS       ")</f>
        <v xml:space="preserve">TURISMOS       </v>
      </c>
      <c r="G17032" t="str">
        <f>T("De 12 a 15,99 CABALLOS FISCALES                   ")</f>
        <v xml:space="preserve">De 12 a 15,99 CABALLOS FISCALES                   </v>
      </c>
      <c r="I17032">
        <v>130</v>
      </c>
    </row>
    <row r="17033" spans="1:9">
      <c r="A17033" t="str">
        <f>T("2018")</f>
        <v>2018</v>
      </c>
      <c r="B17033" t="str">
        <f>T("FISICO                                            ")</f>
        <v xml:space="preserve">FISICO                                            </v>
      </c>
      <c r="C17033" t="str">
        <f>T("VILLAVERDE          ")</f>
        <v xml:space="preserve">VILLAVERDE          </v>
      </c>
      <c r="D17033" t="str">
        <f>T("LOS ROSALES         ")</f>
        <v xml:space="preserve">LOS ROSALES         </v>
      </c>
      <c r="E17033" t="str">
        <f>T("TU ")</f>
        <v xml:space="preserve">TU </v>
      </c>
      <c r="F17033" t="str">
        <f>T("TURISMOS       ")</f>
        <v xml:space="preserve">TURISMOS       </v>
      </c>
      <c r="G17033" t="str">
        <f>T("De 16 a 19,99 CABALLOS FISCALES                   ")</f>
        <v xml:space="preserve">De 16 a 19,99 CABALLOS FISCALES                   </v>
      </c>
      <c r="I17033">
        <v>15</v>
      </c>
    </row>
    <row r="17034" spans="1:9">
      <c r="A17034" t="str">
        <f>T("2018")</f>
        <v>2018</v>
      </c>
      <c r="B17034" t="str">
        <f>T("FISICO                                            ")</f>
        <v xml:space="preserve">FISICO                                            </v>
      </c>
      <c r="C17034" t="str">
        <f>T("VILLAVERDE          ")</f>
        <v xml:space="preserve">VILLAVERDE          </v>
      </c>
      <c r="D17034" t="str">
        <f>T("LOS ROSALES         ")</f>
        <v xml:space="preserve">LOS ROSALES         </v>
      </c>
      <c r="E17034" t="str">
        <f>T("TU ")</f>
        <v xml:space="preserve">TU </v>
      </c>
      <c r="F17034" t="str">
        <f>T("TURISMOS       ")</f>
        <v xml:space="preserve">TURISMOS       </v>
      </c>
      <c r="G17034" t="str">
        <f>T("De 20 CABALLOS FISCALES en adelante               ")</f>
        <v xml:space="preserve">De 20 CABALLOS FISCALES en adelante               </v>
      </c>
      <c r="I17034">
        <v>2</v>
      </c>
    </row>
    <row r="17035" spans="1:9">
      <c r="A17035" t="str">
        <f>T("2018")</f>
        <v>2018</v>
      </c>
      <c r="B17035" t="str">
        <f>T("FISICO                                            ")</f>
        <v xml:space="preserve">FISICO                                            </v>
      </c>
      <c r="C17035" t="str">
        <f>T("VILLAVERDE          ")</f>
        <v xml:space="preserve">VILLAVERDE          </v>
      </c>
      <c r="D17035" t="str">
        <f>T("LOS ANGELES         ")</f>
        <v xml:space="preserve">LOS ANGELES         </v>
      </c>
      <c r="E17035" t="str">
        <f>T("TU ")</f>
        <v xml:space="preserve">TU </v>
      </c>
      <c r="F17035" t="str">
        <f>T("TURISMOS       ")</f>
        <v xml:space="preserve">TURISMOS       </v>
      </c>
      <c r="G17035" t="str">
        <f>T("De menos de 8 CABALLOS FISCALES                   ")</f>
        <v xml:space="preserve">De menos de 8 CABALLOS FISCALES                   </v>
      </c>
      <c r="I17035">
        <v>4</v>
      </c>
    </row>
    <row r="17036" spans="1:9">
      <c r="A17036" t="str">
        <f>T("2018")</f>
        <v>2018</v>
      </c>
      <c r="B17036" t="str">
        <f>T("FISICO                                            ")</f>
        <v xml:space="preserve">FISICO                                            </v>
      </c>
      <c r="C17036" t="str">
        <f>T("VILLAVERDE          ")</f>
        <v xml:space="preserve">VILLAVERDE          </v>
      </c>
      <c r="D17036" t="str">
        <f>T("LOS ANGELES         ")</f>
        <v xml:space="preserve">LOS ANGELES         </v>
      </c>
      <c r="E17036" t="str">
        <f>T("TU ")</f>
        <v xml:space="preserve">TU </v>
      </c>
      <c r="F17036" t="str">
        <f>T("TURISMOS       ")</f>
        <v xml:space="preserve">TURISMOS       </v>
      </c>
      <c r="G17036" t="str">
        <f>T("De 8 a 11,99 CABALLOS FISCALES                    ")</f>
        <v xml:space="preserve">De 8 a 11,99 CABALLOS FISCALES                    </v>
      </c>
      <c r="I17036">
        <v>104</v>
      </c>
    </row>
    <row r="17037" spans="1:9">
      <c r="A17037" t="str">
        <f>T("2018")</f>
        <v>2018</v>
      </c>
      <c r="B17037" t="str">
        <f>T("FISICO                                            ")</f>
        <v xml:space="preserve">FISICO                                            </v>
      </c>
      <c r="C17037" t="str">
        <f>T("VILLAVERDE          ")</f>
        <v xml:space="preserve">VILLAVERDE          </v>
      </c>
      <c r="D17037" t="str">
        <f>T("LOS ANGELES         ")</f>
        <v xml:space="preserve">LOS ANGELES         </v>
      </c>
      <c r="E17037" t="str">
        <f>T("TU ")</f>
        <v xml:space="preserve">TU </v>
      </c>
      <c r="F17037" t="str">
        <f>T("TURISMOS       ")</f>
        <v xml:space="preserve">TURISMOS       </v>
      </c>
      <c r="G17037" t="str">
        <f>T("De 12 a 15,99 CABALLOS FISCALES                   ")</f>
        <v xml:space="preserve">De 12 a 15,99 CABALLOS FISCALES                   </v>
      </c>
      <c r="I17037">
        <v>137</v>
      </c>
    </row>
    <row r="17038" spans="1:9">
      <c r="A17038" t="str">
        <f>T("2018")</f>
        <v>2018</v>
      </c>
      <c r="B17038" t="str">
        <f>T("FISICO                                            ")</f>
        <v xml:space="preserve">FISICO                                            </v>
      </c>
      <c r="C17038" t="str">
        <f>T("VILLAVERDE          ")</f>
        <v xml:space="preserve">VILLAVERDE          </v>
      </c>
      <c r="D17038" t="str">
        <f>T("LOS ANGELES         ")</f>
        <v xml:space="preserve">LOS ANGELES         </v>
      </c>
      <c r="E17038" t="str">
        <f>T("TU ")</f>
        <v xml:space="preserve">TU </v>
      </c>
      <c r="F17038" t="str">
        <f>T("TURISMOS       ")</f>
        <v xml:space="preserve">TURISMOS       </v>
      </c>
      <c r="G17038" t="str">
        <f>T("De 16 a 19,99 CABALLOS FISCALES                   ")</f>
        <v xml:space="preserve">De 16 a 19,99 CABALLOS FISCALES                   </v>
      </c>
      <c r="I17038">
        <v>10</v>
      </c>
    </row>
    <row r="17039" spans="1:9">
      <c r="A17039" t="str">
        <f>T("2018")</f>
        <v>2018</v>
      </c>
      <c r="B17039" t="str">
        <f>T("FISICO                                            ")</f>
        <v xml:space="preserve">FISICO                                            </v>
      </c>
      <c r="C17039" t="str">
        <f>T("VILLAVERDE          ")</f>
        <v xml:space="preserve">VILLAVERDE          </v>
      </c>
      <c r="D17039" t="str">
        <f>T("LOS ANGELES         ")</f>
        <v xml:space="preserve">LOS ANGELES         </v>
      </c>
      <c r="E17039" t="str">
        <f>T("TU ")</f>
        <v xml:space="preserve">TU </v>
      </c>
      <c r="F17039" t="str">
        <f>T("TURISMOS       ")</f>
        <v xml:space="preserve">TURISMOS       </v>
      </c>
      <c r="G17039" t="str">
        <f>T("De 20 CABALLOS FISCALES en adelante               ")</f>
        <v xml:space="preserve">De 20 CABALLOS FISCALES en adelante               </v>
      </c>
      <c r="I17039">
        <v>6</v>
      </c>
    </row>
    <row r="17040" spans="1:9">
      <c r="A17040" t="str">
        <f>T("2018")</f>
        <v>2018</v>
      </c>
      <c r="B17040" t="str">
        <f>T("JURIDICO                                          ")</f>
        <v xml:space="preserve">JURIDICO                                          </v>
      </c>
      <c r="C17040" t="str">
        <f>T("VILLAVERDE          ")</f>
        <v xml:space="preserve">VILLAVERDE          </v>
      </c>
      <c r="D17040" t="str">
        <f>T("SIN BARRIO          ")</f>
        <v xml:space="preserve">SIN BARRIO          </v>
      </c>
      <c r="E17040" t="str">
        <f>T("TU ")</f>
        <v xml:space="preserve">TU </v>
      </c>
      <c r="F17040" t="str">
        <f>T("TURISMOS       ")</f>
        <v xml:space="preserve">TURISMOS       </v>
      </c>
      <c r="G17040" t="str">
        <f>T("De 8 a 11,99 CABALLOS FISCALES                    ")</f>
        <v xml:space="preserve">De 8 a 11,99 CABALLOS FISCALES                    </v>
      </c>
      <c r="I17040">
        <v>1</v>
      </c>
    </row>
    <row r="17041" spans="1:9">
      <c r="A17041" t="str">
        <f>T("2018")</f>
        <v>2018</v>
      </c>
      <c r="B17041" t="str">
        <f>T("JURIDICO                                          ")</f>
        <v xml:space="preserve">JURIDICO                                          </v>
      </c>
      <c r="C17041" t="str">
        <f>T("VILLAVERDE          ")</f>
        <v xml:space="preserve">VILLAVERDE          </v>
      </c>
      <c r="D17041" t="str">
        <f>T("VILLAVERDE ALTO C.H.")</f>
        <v>VILLAVERDE ALTO C.H.</v>
      </c>
      <c r="E17041" t="str">
        <f>T("TU ")</f>
        <v xml:space="preserve">TU </v>
      </c>
      <c r="F17041" t="str">
        <f>T("TURISMOS       ")</f>
        <v xml:space="preserve">TURISMOS       </v>
      </c>
      <c r="G17041" t="str">
        <f>T("De 8 a 11,99 CABALLOS FISCALES                    ")</f>
        <v xml:space="preserve">De 8 a 11,99 CABALLOS FISCALES                    </v>
      </c>
      <c r="I17041">
        <v>12</v>
      </c>
    </row>
    <row r="17042" spans="1:9">
      <c r="A17042" t="str">
        <f>T("2018")</f>
        <v>2018</v>
      </c>
      <c r="B17042" t="str">
        <f>T("JURIDICO                                          ")</f>
        <v xml:space="preserve">JURIDICO                                          </v>
      </c>
      <c r="C17042" t="str">
        <f>T("VILLAVERDE          ")</f>
        <v xml:space="preserve">VILLAVERDE          </v>
      </c>
      <c r="D17042" t="str">
        <f>T("VILLAVERDE ALTO C.H.")</f>
        <v>VILLAVERDE ALTO C.H.</v>
      </c>
      <c r="E17042" t="str">
        <f>T("TU ")</f>
        <v xml:space="preserve">TU </v>
      </c>
      <c r="F17042" t="str">
        <f>T("TURISMOS       ")</f>
        <v xml:space="preserve">TURISMOS       </v>
      </c>
      <c r="G17042" t="str">
        <f>T("De 12 a 15,99 CABALLOS FISCALES                   ")</f>
        <v xml:space="preserve">De 12 a 15,99 CABALLOS FISCALES                   </v>
      </c>
      <c r="I17042">
        <v>11</v>
      </c>
    </row>
    <row r="17043" spans="1:9">
      <c r="A17043" t="str">
        <f>T("2018")</f>
        <v>2018</v>
      </c>
      <c r="B17043" t="str">
        <f>T("JURIDICO                                          ")</f>
        <v xml:space="preserve">JURIDICO                                          </v>
      </c>
      <c r="C17043" t="str">
        <f>T("VILLAVERDE          ")</f>
        <v xml:space="preserve">VILLAVERDE          </v>
      </c>
      <c r="D17043" t="str">
        <f>T("VILLAVERDE ALTO C.H.")</f>
        <v>VILLAVERDE ALTO C.H.</v>
      </c>
      <c r="E17043" t="str">
        <f>T("TU ")</f>
        <v xml:space="preserve">TU </v>
      </c>
      <c r="F17043" t="str">
        <f>T("TURISMOS       ")</f>
        <v xml:space="preserve">TURISMOS       </v>
      </c>
      <c r="G17043" t="str">
        <f>T("De 16 a 19,99 CABALLOS FISCALES                   ")</f>
        <v xml:space="preserve">De 16 a 19,99 CABALLOS FISCALES                   </v>
      </c>
      <c r="I17043">
        <v>4</v>
      </c>
    </row>
    <row r="17044" spans="1:9">
      <c r="A17044" t="str">
        <f>T("2018")</f>
        <v>2018</v>
      </c>
      <c r="B17044" t="str">
        <f>T("JURIDICO                                          ")</f>
        <v xml:space="preserve">JURIDICO                                          </v>
      </c>
      <c r="C17044" t="str">
        <f>T("VILLAVERDE          ")</f>
        <v xml:space="preserve">VILLAVERDE          </v>
      </c>
      <c r="D17044" t="str">
        <f>T("VILLAVERDE ALTO C.H.")</f>
        <v>VILLAVERDE ALTO C.H.</v>
      </c>
      <c r="E17044" t="str">
        <f>T("TU ")</f>
        <v xml:space="preserve">TU </v>
      </c>
      <c r="F17044" t="str">
        <f>T("TURISMOS       ")</f>
        <v xml:space="preserve">TURISMOS       </v>
      </c>
      <c r="G17044" t="str">
        <f>T("De 20 CABALLOS FISCALES en adelante               ")</f>
        <v xml:space="preserve">De 20 CABALLOS FISCALES en adelante               </v>
      </c>
      <c r="I17044">
        <v>1</v>
      </c>
    </row>
    <row r="17045" spans="1:9">
      <c r="A17045" t="str">
        <f>T("2018")</f>
        <v>2018</v>
      </c>
      <c r="B17045" t="str">
        <f>T("JURIDICO                                          ")</f>
        <v xml:space="preserve">JURIDICO                                          </v>
      </c>
      <c r="C17045" t="str">
        <f>T("VILLAVERDE          ")</f>
        <v xml:space="preserve">VILLAVERDE          </v>
      </c>
      <c r="D17045" t="str">
        <f>T("SAN CRISTOBAL       ")</f>
        <v xml:space="preserve">SAN CRISTOBAL       </v>
      </c>
      <c r="E17045" t="str">
        <f>T("TU ")</f>
        <v xml:space="preserve">TU </v>
      </c>
      <c r="F17045" t="str">
        <f>T("TURISMOS       ")</f>
        <v xml:space="preserve">TURISMOS       </v>
      </c>
      <c r="G17045" t="str">
        <f>T("De 16 a 19,99 CABALLOS FISCALES                   ")</f>
        <v xml:space="preserve">De 16 a 19,99 CABALLOS FISCALES                   </v>
      </c>
      <c r="I17045">
        <v>1</v>
      </c>
    </row>
    <row r="17046" spans="1:9">
      <c r="A17046" t="str">
        <f>T("2018")</f>
        <v>2018</v>
      </c>
      <c r="B17046" t="str">
        <f>T("JURIDICO                                          ")</f>
        <v xml:space="preserve">JURIDICO                                          </v>
      </c>
      <c r="C17046" t="str">
        <f>T("VILLAVERDE          ")</f>
        <v xml:space="preserve">VILLAVERDE          </v>
      </c>
      <c r="D17046" t="str">
        <f>T("BUTARQUE            ")</f>
        <v xml:space="preserve">BUTARQUE            </v>
      </c>
      <c r="E17046" t="str">
        <f>T("TU ")</f>
        <v xml:space="preserve">TU </v>
      </c>
      <c r="F17046" t="str">
        <f>T("TURISMOS       ")</f>
        <v xml:space="preserve">TURISMOS       </v>
      </c>
      <c r="G17046" t="str">
        <f>T("De 8 a 11,99 CABALLOS FISCALES                    ")</f>
        <v xml:space="preserve">De 8 a 11,99 CABALLOS FISCALES                    </v>
      </c>
      <c r="I17046">
        <v>6</v>
      </c>
    </row>
    <row r="17047" spans="1:9">
      <c r="A17047" t="str">
        <f>T("2018")</f>
        <v>2018</v>
      </c>
      <c r="B17047" t="str">
        <f>T("JURIDICO                                          ")</f>
        <v xml:space="preserve">JURIDICO                                          </v>
      </c>
      <c r="C17047" t="str">
        <f>T("VILLAVERDE          ")</f>
        <v xml:space="preserve">VILLAVERDE          </v>
      </c>
      <c r="D17047" t="str">
        <f>T("BUTARQUE            ")</f>
        <v xml:space="preserve">BUTARQUE            </v>
      </c>
      <c r="E17047" t="str">
        <f>T("TU ")</f>
        <v xml:space="preserve">TU </v>
      </c>
      <c r="F17047" t="str">
        <f>T("TURISMOS       ")</f>
        <v xml:space="preserve">TURISMOS       </v>
      </c>
      <c r="G17047" t="str">
        <f>T("De 12 a 15,99 CABALLOS FISCALES                   ")</f>
        <v xml:space="preserve">De 12 a 15,99 CABALLOS FISCALES                   </v>
      </c>
      <c r="I17047">
        <v>2</v>
      </c>
    </row>
    <row r="17048" spans="1:9">
      <c r="A17048" t="str">
        <f>T("2018")</f>
        <v>2018</v>
      </c>
      <c r="B17048" t="str">
        <f>T("JURIDICO                                          ")</f>
        <v xml:space="preserve">JURIDICO                                          </v>
      </c>
      <c r="C17048" t="str">
        <f>T("VILLAVERDE          ")</f>
        <v xml:space="preserve">VILLAVERDE          </v>
      </c>
      <c r="D17048" t="str">
        <f>T("BUTARQUE            ")</f>
        <v xml:space="preserve">BUTARQUE            </v>
      </c>
      <c r="E17048" t="str">
        <f>T("TU ")</f>
        <v xml:space="preserve">TU </v>
      </c>
      <c r="F17048" t="str">
        <f>T("TURISMOS       ")</f>
        <v xml:space="preserve">TURISMOS       </v>
      </c>
      <c r="G17048" t="str">
        <f>T("De 16 a 19,99 CABALLOS FISCALES                   ")</f>
        <v xml:space="preserve">De 16 a 19,99 CABALLOS FISCALES                   </v>
      </c>
      <c r="I17048">
        <v>2</v>
      </c>
    </row>
    <row r="17049" spans="1:9">
      <c r="A17049" t="str">
        <f>T("2018")</f>
        <v>2018</v>
      </c>
      <c r="B17049" t="str">
        <f>T("JURIDICO                                          ")</f>
        <v xml:space="preserve">JURIDICO                                          </v>
      </c>
      <c r="C17049" t="str">
        <f>T("VILLAVERDE          ")</f>
        <v xml:space="preserve">VILLAVERDE          </v>
      </c>
      <c r="D17049" t="str">
        <f>T("LOS ROSALES         ")</f>
        <v xml:space="preserve">LOS ROSALES         </v>
      </c>
      <c r="E17049" t="str">
        <f>T("TU ")</f>
        <v xml:space="preserve">TU </v>
      </c>
      <c r="F17049" t="str">
        <f>T("TURISMOS       ")</f>
        <v xml:space="preserve">TURISMOS       </v>
      </c>
      <c r="G17049" t="str">
        <f>T("De 12 a 15,99 CABALLOS FISCALES                   ")</f>
        <v xml:space="preserve">De 12 a 15,99 CABALLOS FISCALES                   </v>
      </c>
      <c r="I17049">
        <v>2</v>
      </c>
    </row>
    <row r="17050" spans="1:9">
      <c r="A17050" t="str">
        <f>T("2018")</f>
        <v>2018</v>
      </c>
      <c r="B17050" t="str">
        <f>T("JURIDICO                                          ")</f>
        <v xml:space="preserve">JURIDICO                                          </v>
      </c>
      <c r="C17050" t="str">
        <f>T("VILLAVERDE          ")</f>
        <v xml:space="preserve">VILLAVERDE          </v>
      </c>
      <c r="D17050" t="str">
        <f>T("LOS ROSALES         ")</f>
        <v xml:space="preserve">LOS ROSALES         </v>
      </c>
      <c r="E17050" t="str">
        <f>T("TU ")</f>
        <v xml:space="preserve">TU </v>
      </c>
      <c r="F17050" t="str">
        <f>T("TURISMOS       ")</f>
        <v xml:space="preserve">TURISMOS       </v>
      </c>
      <c r="G17050" t="str">
        <f>T("De 16 a 19,99 CABALLOS FISCALES                   ")</f>
        <v xml:space="preserve">De 16 a 19,99 CABALLOS FISCALES                   </v>
      </c>
      <c r="I17050">
        <v>1</v>
      </c>
    </row>
    <row r="17051" spans="1:9">
      <c r="A17051" t="str">
        <f>T("2018")</f>
        <v>2018</v>
      </c>
      <c r="B17051" t="str">
        <f>T("JURIDICO                                          ")</f>
        <v xml:space="preserve">JURIDICO                                          </v>
      </c>
      <c r="C17051" t="str">
        <f>T("VILLAVERDE          ")</f>
        <v xml:space="preserve">VILLAVERDE          </v>
      </c>
      <c r="D17051" t="str">
        <f>T("LOS ANGELES         ")</f>
        <v xml:space="preserve">LOS ANGELES         </v>
      </c>
      <c r="E17051" t="str">
        <f>T("TU ")</f>
        <v xml:space="preserve">TU </v>
      </c>
      <c r="F17051" t="str">
        <f>T("TURISMOS       ")</f>
        <v xml:space="preserve">TURISMOS       </v>
      </c>
      <c r="G17051" t="str">
        <f>T("De 16 a 19,99 CABALLOS FISCALES                   ")</f>
        <v xml:space="preserve">De 16 a 19,99 CABALLOS FISCALES                   </v>
      </c>
      <c r="I17051">
        <v>1</v>
      </c>
    </row>
    <row r="17052" spans="1:9">
      <c r="A17052" t="str">
        <f>T("2018")</f>
        <v>2018</v>
      </c>
      <c r="B17052" t="str">
        <f>T("FISICO                                            ")</f>
        <v xml:space="preserve">FISICO                                            </v>
      </c>
      <c r="C17052" t="str">
        <f>T("VILLAVERDE          ")</f>
        <v xml:space="preserve">VILLAVERDE          </v>
      </c>
      <c r="D17052" t="str">
        <f>T("LOS ROSALES         ")</f>
        <v xml:space="preserve">LOS ROSALES         </v>
      </c>
      <c r="E17052" t="str">
        <f>T("TU ")</f>
        <v xml:space="preserve">TU </v>
      </c>
      <c r="F17052" t="str">
        <f>T("TURISMOS       ")</f>
        <v xml:space="preserve">TURISMOS       </v>
      </c>
      <c r="G17052" t="str">
        <f>T("De menos de 8 CABALLOS FISCALES                   ")</f>
        <v xml:space="preserve">De menos de 8 CABALLOS FISCALES                   </v>
      </c>
      <c r="I17052">
        <v>1</v>
      </c>
    </row>
    <row r="17053" spans="1:9">
      <c r="A17053" t="str">
        <f>T("2018")</f>
        <v>2018</v>
      </c>
      <c r="B17053" t="str">
        <f>T("FISICO                                            ")</f>
        <v xml:space="preserve">FISICO                                            </v>
      </c>
      <c r="C17053" t="str">
        <f>T("VILLAVERDE          ")</f>
        <v xml:space="preserve">VILLAVERDE          </v>
      </c>
      <c r="D17053" t="str">
        <f>T("LOS ROSALES         ")</f>
        <v xml:space="preserve">LOS ROSALES         </v>
      </c>
      <c r="E17053" t="str">
        <f>T("TU ")</f>
        <v xml:space="preserve">TU </v>
      </c>
      <c r="F17053" t="str">
        <f>T("TURISMOS       ")</f>
        <v xml:space="preserve">TURISMOS       </v>
      </c>
      <c r="G17053" t="str">
        <f>T("De 8 a 11,99 CABALLOS FISCALES                    ")</f>
        <v xml:space="preserve">De 8 a 11,99 CABALLOS FISCALES                    </v>
      </c>
      <c r="I17053">
        <v>1</v>
      </c>
    </row>
    <row r="17054" spans="1:9">
      <c r="A17054" t="str">
        <f>T("2018")</f>
        <v>2018</v>
      </c>
      <c r="B17054" t="str">
        <f>T("FISICO                                            ")</f>
        <v xml:space="preserve">FISICO                                            </v>
      </c>
      <c r="C17054" t="str">
        <f>T("VILLAVERDE          ")</f>
        <v xml:space="preserve">VILLAVERDE          </v>
      </c>
      <c r="D17054" t="str">
        <f>T("LOS ANGELES         ")</f>
        <v xml:space="preserve">LOS ANGELES         </v>
      </c>
      <c r="E17054" t="str">
        <f>T("TU ")</f>
        <v xml:space="preserve">TU </v>
      </c>
      <c r="F17054" t="str">
        <f>T("TURISMOS       ")</f>
        <v xml:space="preserve">TURISMOS       </v>
      </c>
      <c r="G17054" t="str">
        <f>T("De 8 a 11,99 CABALLOS FISCALES                    ")</f>
        <v xml:space="preserve">De 8 a 11,99 CABALLOS FISCALES                    </v>
      </c>
      <c r="I17054">
        <v>2</v>
      </c>
    </row>
    <row r="17055" spans="1:9">
      <c r="A17055" t="s">
        <v>0</v>
      </c>
    </row>
  </sheetData>
  <sortState ref="A2:I17055">
    <sortCondition ref="C2:C17055"/>
    <sortCondition ref="E2:E1705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:XFD2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20180522083621338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Mª Angeles Eugena Martin</dc:creator>
  <cp:lastModifiedBy>MEM002</cp:lastModifiedBy>
  <dcterms:created xsi:type="dcterms:W3CDTF">2018-05-22T06:40:01Z</dcterms:created>
  <dcterms:modified xsi:type="dcterms:W3CDTF">2018-05-23T07:05:39Z</dcterms:modified>
</cp:coreProperties>
</file>